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oakdalecagov-my.sharepoint.com/personal/mlopez_oakdaleca_gov/Documents/Desktop/"/>
    </mc:Choice>
  </mc:AlternateContent>
  <xr:revisionPtr revIDLastSave="0" documentId="8_{A86DA544-8BF6-4E34-8B32-F39E2D8F53D0}" xr6:coauthVersionLast="47" xr6:coauthVersionMax="47" xr10:uidLastSave="{00000000-0000-0000-0000-000000000000}"/>
  <bookViews>
    <workbookView xWindow="28680" yWindow="7890" windowWidth="29040" windowHeight="15720" tabRatio="599" activeTab="2"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'!$A$5:$W$8374</definedName>
    <definedName name="_Ref90647591" localSheetId="4">'[1]State Checklist'!#REF!</definedName>
    <definedName name="_xlnm.Print_Area" localSheetId="0">'1. PWS Information'!$A$1:$F$21</definedName>
    <definedName name="_xlnm.Print_Area" localSheetId="2">'3. Detailed Inventory '!$A$1:$V$13</definedName>
    <definedName name="_xlnm.Print_Area" localSheetId="4">'5. Public Accessibility Doc.'!$A$1:$E$31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8374" i="3" l="1" a="1"/>
  <c r="V8374" i="3" s="1"/>
  <c r="V8373" i="3" a="1"/>
  <c r="V8373" i="3" s="1"/>
  <c r="V8372" i="3" a="1"/>
  <c r="V8372" i="3" s="1"/>
  <c r="V8371" i="3" a="1"/>
  <c r="V8371" i="3" s="1"/>
  <c r="V8164" i="3" a="1"/>
  <c r="V8164" i="3" s="1"/>
  <c r="V8370" i="3" a="1"/>
  <c r="V8370" i="3" s="1"/>
  <c r="V8163" i="3" a="1"/>
  <c r="V8163" i="3" s="1"/>
  <c r="V8162" i="3" a="1"/>
  <c r="V8162" i="3" s="1"/>
  <c r="V8369" i="3" a="1"/>
  <c r="V8369" i="3" s="1"/>
  <c r="V8161" i="3" a="1"/>
  <c r="V8161" i="3" s="1"/>
  <c r="V8368" i="3" a="1"/>
  <c r="V8368" i="3" s="1"/>
  <c r="V8367" i="3" a="1"/>
  <c r="V8367" i="3" s="1"/>
  <c r="V8366" i="3" a="1"/>
  <c r="V8366" i="3" s="1"/>
  <c r="V8160" i="3" a="1"/>
  <c r="V8160" i="3" s="1"/>
  <c r="V8159" i="3" a="1"/>
  <c r="V8159" i="3" s="1"/>
  <c r="V8365" i="3" a="1"/>
  <c r="V8365" i="3" s="1"/>
  <c r="V8158" i="3" a="1"/>
  <c r="V8158" i="3" s="1"/>
  <c r="V8364" i="3" a="1"/>
  <c r="V8364" i="3" s="1"/>
  <c r="V8363" i="3" a="1"/>
  <c r="V8363" i="3" s="1"/>
  <c r="V8362" i="3" a="1"/>
  <c r="V8362" i="3" s="1"/>
  <c r="V8157" i="3" a="1"/>
  <c r="V8157" i="3" s="1"/>
  <c r="V8361" i="3" a="1"/>
  <c r="V8361" i="3" s="1"/>
  <c r="V8360" i="3" a="1"/>
  <c r="V8360" i="3" s="1"/>
  <c r="V8156" i="3" a="1"/>
  <c r="V8156" i="3" s="1"/>
  <c r="V8359" i="3" a="1"/>
  <c r="V8359" i="3" s="1"/>
  <c r="V8358" i="3" a="1"/>
  <c r="V8358" i="3" s="1"/>
  <c r="V8357" i="3" a="1"/>
  <c r="V8357" i="3" s="1"/>
  <c r="V8356" i="3" a="1"/>
  <c r="V8356" i="3" s="1"/>
  <c r="V8355" i="3" a="1"/>
  <c r="V8355" i="3" s="1"/>
  <c r="V8354" i="3" a="1"/>
  <c r="V8354" i="3" s="1"/>
  <c r="V8353" i="3" a="1"/>
  <c r="V8353" i="3" s="1"/>
  <c r="V8352" i="3" a="1"/>
  <c r="V8352" i="3" s="1"/>
  <c r="V8351" i="3" a="1"/>
  <c r="V8351" i="3" s="1"/>
  <c r="V8350" i="3" a="1"/>
  <c r="V8350" i="3" s="1"/>
  <c r="V8349" i="3" a="1"/>
  <c r="V8349" i="3" s="1"/>
  <c r="V8348" i="3" a="1"/>
  <c r="V8348" i="3" s="1"/>
  <c r="V8347" i="3" a="1"/>
  <c r="V8347" i="3" s="1"/>
  <c r="V8346" i="3" a="1"/>
  <c r="V8346" i="3" s="1"/>
  <c r="V8345" i="3" a="1"/>
  <c r="V8345" i="3" s="1"/>
  <c r="V8344" i="3" a="1"/>
  <c r="V8344" i="3" s="1"/>
  <c r="V8343" i="3" a="1"/>
  <c r="V8343" i="3" s="1"/>
  <c r="V8342" i="3" a="1"/>
  <c r="V8342" i="3" s="1"/>
  <c r="V8341" i="3" a="1"/>
  <c r="V8341" i="3" s="1"/>
  <c r="V8340" i="3" a="1"/>
  <c r="V8340" i="3" s="1"/>
  <c r="V8339" i="3" a="1"/>
  <c r="V8339" i="3" s="1"/>
  <c r="V8338" i="3" a="1"/>
  <c r="V8338" i="3" s="1"/>
  <c r="V8337" i="3" a="1"/>
  <c r="V8337" i="3" s="1"/>
  <c r="V8336" i="3" a="1"/>
  <c r="V8336" i="3" s="1"/>
  <c r="V8335" i="3" a="1"/>
  <c r="V8335" i="3" s="1"/>
  <c r="V8334" i="3" a="1"/>
  <c r="V8334" i="3" s="1"/>
  <c r="V8333" i="3" a="1"/>
  <c r="V8333" i="3" s="1"/>
  <c r="V8332" i="3" a="1"/>
  <c r="V8332" i="3" s="1"/>
  <c r="V8331" i="3" a="1"/>
  <c r="V8331" i="3" s="1"/>
  <c r="V8330" i="3" a="1"/>
  <c r="V8330" i="3" s="1"/>
  <c r="V8329" i="3" a="1"/>
  <c r="V8329" i="3" s="1"/>
  <c r="V8328" i="3" a="1"/>
  <c r="V8328" i="3" s="1"/>
  <c r="V8327" i="3" a="1"/>
  <c r="V8327" i="3" s="1"/>
  <c r="V8326" i="3" a="1"/>
  <c r="V8326" i="3" s="1"/>
  <c r="V8325" i="3" a="1"/>
  <c r="V8325" i="3" s="1"/>
  <c r="V8324" i="3" a="1"/>
  <c r="V8324" i="3" s="1"/>
  <c r="V8323" i="3" a="1"/>
  <c r="V8323" i="3" s="1"/>
  <c r="V8322" i="3" a="1"/>
  <c r="V8322" i="3" s="1"/>
  <c r="V8321" i="3" a="1"/>
  <c r="V8321" i="3" s="1"/>
  <c r="V8320" i="3" a="1"/>
  <c r="V8320" i="3" s="1"/>
  <c r="V8319" i="3" a="1"/>
  <c r="V8319" i="3" s="1"/>
  <c r="V8318" i="3" a="1"/>
  <c r="V8318" i="3" s="1"/>
  <c r="V8317" i="3" a="1"/>
  <c r="V8317" i="3" s="1"/>
  <c r="V8316" i="3" a="1"/>
  <c r="V8316" i="3" s="1"/>
  <c r="V8315" i="3" a="1"/>
  <c r="V8315" i="3" s="1"/>
  <c r="V8314" i="3" a="1"/>
  <c r="V8314" i="3" s="1"/>
  <c r="V8313" i="3" a="1"/>
  <c r="V8313" i="3" s="1"/>
  <c r="V8312" i="3" a="1"/>
  <c r="V8312" i="3" s="1"/>
  <c r="V8311" i="3" a="1"/>
  <c r="V8311" i="3" s="1"/>
  <c r="V8310" i="3" a="1"/>
  <c r="V8310" i="3" s="1"/>
  <c r="V8309" i="3" a="1"/>
  <c r="V8309" i="3" s="1"/>
  <c r="V8308" i="3" a="1"/>
  <c r="V8308" i="3" s="1"/>
  <c r="V8307" i="3" a="1"/>
  <c r="V8307" i="3" s="1"/>
  <c r="V8306" i="3" a="1"/>
  <c r="V8306" i="3" s="1"/>
  <c r="V8305" i="3" a="1"/>
  <c r="V8305" i="3" s="1"/>
  <c r="V8304" i="3" a="1"/>
  <c r="V8304" i="3" s="1"/>
  <c r="V8303" i="3" a="1"/>
  <c r="V8303" i="3" s="1"/>
  <c r="V8302" i="3" a="1"/>
  <c r="V8302" i="3" s="1"/>
  <c r="V8301" i="3" a="1"/>
  <c r="V8301" i="3" s="1"/>
  <c r="V8300" i="3" a="1"/>
  <c r="V8300" i="3" s="1"/>
  <c r="V8299" i="3" a="1"/>
  <c r="V8299" i="3" s="1"/>
  <c r="V8298" i="3" a="1"/>
  <c r="V8298" i="3" s="1"/>
  <c r="V8297" i="3" a="1"/>
  <c r="V8297" i="3" s="1"/>
  <c r="V8296" i="3" a="1"/>
  <c r="V8296" i="3" s="1"/>
  <c r="V8295" i="3" a="1"/>
  <c r="V8295" i="3" s="1"/>
  <c r="V8294" i="3" a="1"/>
  <c r="V8294" i="3" s="1"/>
  <c r="V8293" i="3" a="1"/>
  <c r="V8293" i="3" s="1"/>
  <c r="V8292" i="3" a="1"/>
  <c r="V8292" i="3" s="1"/>
  <c r="V8291" i="3" a="1"/>
  <c r="V8291" i="3" s="1"/>
  <c r="V8290" i="3" a="1"/>
  <c r="V8290" i="3" s="1"/>
  <c r="V8289" i="3" a="1"/>
  <c r="V8289" i="3" s="1"/>
  <c r="V8288" i="3" a="1"/>
  <c r="V8288" i="3" s="1"/>
  <c r="V8287" i="3" a="1"/>
  <c r="V8287" i="3" s="1"/>
  <c r="V8286" i="3" a="1"/>
  <c r="V8286" i="3" s="1"/>
  <c r="V8285" i="3" a="1"/>
  <c r="V8285" i="3" s="1"/>
  <c r="V8284" i="3" a="1"/>
  <c r="V8284" i="3" s="1"/>
  <c r="V8283" i="3" a="1"/>
  <c r="V8283" i="3" s="1"/>
  <c r="V8282" i="3" a="1"/>
  <c r="V8282" i="3" s="1"/>
  <c r="V8281" i="3" a="1"/>
  <c r="V8281" i="3" s="1"/>
  <c r="V8280" i="3" a="1"/>
  <c r="V8280" i="3" s="1"/>
  <c r="V8279" i="3" a="1"/>
  <c r="V8279" i="3" s="1"/>
  <c r="V8278" i="3" a="1"/>
  <c r="V8278" i="3" s="1"/>
  <c r="V8277" i="3" a="1"/>
  <c r="V8277" i="3" s="1"/>
  <c r="V8276" i="3" a="1"/>
  <c r="V8276" i="3" s="1"/>
  <c r="V8275" i="3" a="1"/>
  <c r="V8275" i="3" s="1"/>
  <c r="V8274" i="3" a="1"/>
  <c r="V8274" i="3" s="1"/>
  <c r="V8273" i="3" a="1"/>
  <c r="V8273" i="3" s="1"/>
  <c r="V8272" i="3" a="1"/>
  <c r="V8272" i="3" s="1"/>
  <c r="V8271" i="3" a="1"/>
  <c r="V8271" i="3" s="1"/>
  <c r="V8270" i="3" a="1"/>
  <c r="V8270" i="3" s="1"/>
  <c r="V8269" i="3" a="1"/>
  <c r="V8269" i="3" s="1"/>
  <c r="V8268" i="3" a="1"/>
  <c r="V8268" i="3" s="1"/>
  <c r="V8267" i="3" a="1"/>
  <c r="V8267" i="3" s="1"/>
  <c r="V8266" i="3" a="1"/>
  <c r="V8266" i="3" s="1"/>
  <c r="V8265" i="3" a="1"/>
  <c r="V8265" i="3" s="1"/>
  <c r="V8264" i="3" a="1"/>
  <c r="V8264" i="3" s="1"/>
  <c r="V8263" i="3" a="1"/>
  <c r="V8263" i="3" s="1"/>
  <c r="V8262" i="3" a="1"/>
  <c r="V8262" i="3" s="1"/>
  <c r="V8261" i="3" a="1"/>
  <c r="V8261" i="3" s="1"/>
  <c r="V8260" i="3" a="1"/>
  <c r="V8260" i="3" s="1"/>
  <c r="V8259" i="3" a="1"/>
  <c r="V8259" i="3" s="1"/>
  <c r="V8258" i="3" a="1"/>
  <c r="V8258" i="3" s="1"/>
  <c r="V8257" i="3" a="1"/>
  <c r="V8257" i="3" s="1"/>
  <c r="V8256" i="3" a="1"/>
  <c r="V8256" i="3" s="1"/>
  <c r="V8255" i="3" a="1"/>
  <c r="V8255" i="3" s="1"/>
  <c r="V8254" i="3" a="1"/>
  <c r="V8254" i="3" s="1"/>
  <c r="V8253" i="3" a="1"/>
  <c r="V8253" i="3" s="1"/>
  <c r="V8252" i="3" a="1"/>
  <c r="V8252" i="3" s="1"/>
  <c r="V8251" i="3" a="1"/>
  <c r="V8251" i="3" s="1"/>
  <c r="V8250" i="3" a="1"/>
  <c r="V8250" i="3" s="1"/>
  <c r="V8249" i="3" a="1"/>
  <c r="V8249" i="3" s="1"/>
  <c r="V8248" i="3" a="1"/>
  <c r="V8248" i="3" s="1"/>
  <c r="V8247" i="3" a="1"/>
  <c r="V8247" i="3" s="1"/>
  <c r="V8246" i="3" a="1"/>
  <c r="V8246" i="3" s="1"/>
  <c r="V8245" i="3" a="1"/>
  <c r="V8245" i="3" s="1"/>
  <c r="V8244" i="3" a="1"/>
  <c r="V8244" i="3" s="1"/>
  <c r="V8243" i="3" a="1"/>
  <c r="V8243" i="3" s="1"/>
  <c r="V8242" i="3" a="1"/>
  <c r="V8242" i="3" s="1"/>
  <c r="V8241" i="3" a="1"/>
  <c r="V8241" i="3" s="1"/>
  <c r="V8155" i="3" a="1"/>
  <c r="V8155" i="3" s="1"/>
  <c r="V8240" i="3" a="1"/>
  <c r="V8240" i="3" s="1"/>
  <c r="V8239" i="3" a="1"/>
  <c r="V8239" i="3" s="1"/>
  <c r="V8154" i="3" a="1"/>
  <c r="V8154" i="3" s="1"/>
  <c r="V8153" i="3" a="1"/>
  <c r="V8153" i="3" s="1"/>
  <c r="V8152" i="3" a="1"/>
  <c r="V8152" i="3" s="1"/>
  <c r="V8151" i="3" a="1"/>
  <c r="V8151" i="3" s="1"/>
  <c r="V8150" i="3" a="1"/>
  <c r="V8150" i="3" s="1"/>
  <c r="V8149" i="3" a="1"/>
  <c r="V8149" i="3" s="1"/>
  <c r="V8148" i="3" a="1"/>
  <c r="V8148" i="3" s="1"/>
  <c r="V8147" i="3" a="1"/>
  <c r="V8147" i="3" s="1"/>
  <c r="V8146" i="3" a="1"/>
  <c r="V8146" i="3" s="1"/>
  <c r="V8145" i="3" a="1"/>
  <c r="V8145" i="3" s="1"/>
  <c r="V8144" i="3" a="1"/>
  <c r="V8144" i="3" s="1"/>
  <c r="V8143" i="3" a="1"/>
  <c r="V8143" i="3" s="1"/>
  <c r="V8142" i="3" a="1"/>
  <c r="V8142" i="3" s="1"/>
  <c r="V8141" i="3" a="1"/>
  <c r="V8141" i="3" s="1"/>
  <c r="V8140" i="3" a="1"/>
  <c r="V8140" i="3" s="1"/>
  <c r="V8139" i="3" a="1"/>
  <c r="V8139" i="3" s="1"/>
  <c r="V8138" i="3" a="1"/>
  <c r="V8138" i="3" s="1"/>
  <c r="V8137" i="3" a="1"/>
  <c r="V8137" i="3" s="1"/>
  <c r="V8136" i="3" a="1"/>
  <c r="V8136" i="3" s="1"/>
  <c r="V8135" i="3" a="1"/>
  <c r="V8135" i="3" s="1"/>
  <c r="V8134" i="3" a="1"/>
  <c r="V8134" i="3" s="1"/>
  <c r="V8133" i="3" a="1"/>
  <c r="V8133" i="3" s="1"/>
  <c r="V8132" i="3" a="1"/>
  <c r="V8132" i="3" s="1"/>
  <c r="V8131" i="3" a="1"/>
  <c r="V8131" i="3" s="1"/>
  <c r="V8130" i="3" a="1"/>
  <c r="V8130" i="3" s="1"/>
  <c r="V8129" i="3" a="1"/>
  <c r="V8129" i="3" s="1"/>
  <c r="V8128" i="3" a="1"/>
  <c r="V8128" i="3" s="1"/>
  <c r="V8127" i="3" a="1"/>
  <c r="V8127" i="3" s="1"/>
  <c r="V8126" i="3" a="1"/>
  <c r="V8126" i="3" s="1"/>
  <c r="V8125" i="3" a="1"/>
  <c r="V8125" i="3" s="1"/>
  <c r="V8124" i="3" a="1"/>
  <c r="V8124" i="3" s="1"/>
  <c r="V8238" i="3" a="1"/>
  <c r="V8238" i="3" s="1"/>
  <c r="V8123" i="3" a="1"/>
  <c r="V8123" i="3" s="1"/>
  <c r="V8122" i="3" a="1"/>
  <c r="V8122" i="3" s="1"/>
  <c r="V8121" i="3" a="1"/>
  <c r="V8121" i="3" s="1"/>
  <c r="V8237" i="3" a="1"/>
  <c r="V8237" i="3" s="1"/>
  <c r="V8236" i="3" a="1"/>
  <c r="V8236" i="3" s="1"/>
  <c r="V8235" i="3" a="1"/>
  <c r="V8235" i="3" s="1"/>
  <c r="V8234" i="3" a="1"/>
  <c r="V8234" i="3" s="1"/>
  <c r="V8233" i="3" a="1"/>
  <c r="V8233" i="3" s="1"/>
  <c r="V8232" i="3" a="1"/>
  <c r="V8232" i="3" s="1"/>
  <c r="V8231" i="3" a="1"/>
  <c r="V8231" i="3" s="1"/>
  <c r="V8230" i="3" a="1"/>
  <c r="V8230" i="3" s="1"/>
  <c r="V8229" i="3" a="1"/>
  <c r="V8229" i="3" s="1"/>
  <c r="V8228" i="3" a="1"/>
  <c r="V8228" i="3" s="1"/>
  <c r="V8227" i="3" a="1"/>
  <c r="V8227" i="3" s="1"/>
  <c r="V8226" i="3" a="1"/>
  <c r="V8226" i="3" s="1"/>
  <c r="V8225" i="3" a="1"/>
  <c r="V8225" i="3" s="1"/>
  <c r="V8224" i="3" a="1"/>
  <c r="V8224" i="3" s="1"/>
  <c r="V8223" i="3" a="1"/>
  <c r="V8223" i="3" s="1"/>
  <c r="V8222" i="3" a="1"/>
  <c r="V8222" i="3" s="1"/>
  <c r="V8221" i="3" a="1"/>
  <c r="V8221" i="3" s="1"/>
  <c r="V8220" i="3" a="1"/>
  <c r="V8220" i="3" s="1"/>
  <c r="V8219" i="3" a="1"/>
  <c r="V8219" i="3" s="1"/>
  <c r="V8218" i="3" a="1"/>
  <c r="V8218" i="3" s="1"/>
  <c r="V8217" i="3" a="1"/>
  <c r="V8217" i="3" s="1"/>
  <c r="V8216" i="3" a="1"/>
  <c r="V8216" i="3" s="1"/>
  <c r="V8215" i="3" a="1"/>
  <c r="V8215" i="3" s="1"/>
  <c r="V8214" i="3" a="1"/>
  <c r="V8214" i="3" s="1"/>
  <c r="V8213" i="3" a="1"/>
  <c r="V8213" i="3" s="1"/>
  <c r="V8212" i="3" a="1"/>
  <c r="V8212" i="3" s="1"/>
  <c r="V8211" i="3" a="1"/>
  <c r="V8211" i="3" s="1"/>
  <c r="V8210" i="3" a="1"/>
  <c r="V8210" i="3" s="1"/>
  <c r="V8209" i="3" a="1"/>
  <c r="V8209" i="3" s="1"/>
  <c r="V8208" i="3" a="1"/>
  <c r="V8208" i="3" s="1"/>
  <c r="V8120" i="3" a="1"/>
  <c r="V8120" i="3" s="1"/>
  <c r="V8207" i="3" a="1"/>
  <c r="V8207" i="3" s="1"/>
  <c r="V8206" i="3" a="1"/>
  <c r="V8206" i="3" s="1"/>
  <c r="V8205" i="3" a="1"/>
  <c r="V8205" i="3" s="1"/>
  <c r="V8204" i="3" a="1"/>
  <c r="V8204" i="3" s="1"/>
  <c r="V8203" i="3" a="1"/>
  <c r="V8203" i="3" s="1"/>
  <c r="V8202" i="3" a="1"/>
  <c r="V8202" i="3" s="1"/>
  <c r="V8201" i="3" a="1"/>
  <c r="V8201" i="3" s="1"/>
  <c r="V8200" i="3" a="1"/>
  <c r="V8200" i="3" s="1"/>
  <c r="V8199" i="3" a="1"/>
  <c r="V8199" i="3" s="1"/>
  <c r="V8198" i="3" a="1"/>
  <c r="V8198" i="3" s="1"/>
  <c r="V8197" i="3" a="1"/>
  <c r="V8197" i="3" s="1"/>
  <c r="V8196" i="3" a="1"/>
  <c r="V8196" i="3" s="1"/>
  <c r="V8119" i="3" a="1"/>
  <c r="V8119" i="3" s="1"/>
  <c r="V8118" i="3" a="1"/>
  <c r="V8118" i="3" s="1"/>
  <c r="V8117" i="3" a="1"/>
  <c r="V8117" i="3" s="1"/>
  <c r="V8116" i="3" a="1"/>
  <c r="V8116" i="3" s="1"/>
  <c r="V8115" i="3" a="1"/>
  <c r="V8115" i="3" s="1"/>
  <c r="V8114" i="3" a="1"/>
  <c r="V8114" i="3" s="1"/>
  <c r="V8113" i="3" a="1"/>
  <c r="V8113" i="3" s="1"/>
  <c r="V8112" i="3" a="1"/>
  <c r="V8112" i="3" s="1"/>
  <c r="V8195" i="3" a="1"/>
  <c r="V8195" i="3" s="1"/>
  <c r="V8111" i="3" a="1"/>
  <c r="V8111" i="3" s="1"/>
  <c r="V8110" i="3" a="1"/>
  <c r="V8110" i="3" s="1"/>
  <c r="V8109" i="3" a="1"/>
  <c r="V8109" i="3" s="1"/>
  <c r="V8108" i="3" a="1"/>
  <c r="V8108" i="3" s="1"/>
  <c r="V8107" i="3" a="1"/>
  <c r="V8107" i="3" s="1"/>
  <c r="V8106" i="3" a="1"/>
  <c r="V8106" i="3" s="1"/>
  <c r="V8105" i="3" a="1"/>
  <c r="V8105" i="3" s="1"/>
  <c r="V8194" i="3" a="1"/>
  <c r="V8194" i="3" s="1"/>
  <c r="V8104" i="3" a="1"/>
  <c r="V8104" i="3" s="1"/>
  <c r="V8103" i="3" a="1"/>
  <c r="V8103" i="3" s="1"/>
  <c r="V8102" i="3" a="1"/>
  <c r="V8102" i="3" s="1"/>
  <c r="V8101" i="3" a="1"/>
  <c r="V8101" i="3" s="1"/>
  <c r="V8100" i="3" a="1"/>
  <c r="V8100" i="3" s="1"/>
  <c r="V8099" i="3" a="1"/>
  <c r="V8099" i="3" s="1"/>
  <c r="V8098" i="3" a="1"/>
  <c r="V8098" i="3" s="1"/>
  <c r="V8097" i="3" a="1"/>
  <c r="V8097" i="3" s="1"/>
  <c r="V8096" i="3" a="1"/>
  <c r="V8096" i="3" s="1"/>
  <c r="V8095" i="3" a="1"/>
  <c r="V8095" i="3" s="1"/>
  <c r="V8094" i="3" a="1"/>
  <c r="V8094" i="3" s="1"/>
  <c r="V8093" i="3" a="1"/>
  <c r="V8093" i="3" s="1"/>
  <c r="V8092" i="3" a="1"/>
  <c r="V8092" i="3" s="1"/>
  <c r="V8091" i="3" a="1"/>
  <c r="V8091" i="3" s="1"/>
  <c r="V8090" i="3" a="1"/>
  <c r="V8090" i="3" s="1"/>
  <c r="V8089" i="3" a="1"/>
  <c r="V8089" i="3" s="1"/>
  <c r="V8088" i="3" a="1"/>
  <c r="V8088" i="3" s="1"/>
  <c r="V8087" i="3" a="1"/>
  <c r="V8087" i="3" s="1"/>
  <c r="V8086" i="3" a="1"/>
  <c r="V8086" i="3" s="1"/>
  <c r="V8085" i="3" a="1"/>
  <c r="V8085" i="3" s="1"/>
  <c r="V8084" i="3" a="1"/>
  <c r="V8084" i="3" s="1"/>
  <c r="V8083" i="3" a="1"/>
  <c r="V8083" i="3" s="1"/>
  <c r="V8082" i="3" a="1"/>
  <c r="V8082" i="3" s="1"/>
  <c r="V8081" i="3" a="1"/>
  <c r="V8081" i="3" s="1"/>
  <c r="V8080" i="3" a="1"/>
  <c r="V8080" i="3" s="1"/>
  <c r="V8079" i="3" a="1"/>
  <c r="V8079" i="3" s="1"/>
  <c r="V8078" i="3" a="1"/>
  <c r="V8078" i="3" s="1"/>
  <c r="V8077" i="3" a="1"/>
  <c r="V8077" i="3" s="1"/>
  <c r="V8076" i="3" a="1"/>
  <c r="V8076" i="3" s="1"/>
  <c r="V8075" i="3" a="1"/>
  <c r="V8075" i="3" s="1"/>
  <c r="V8074" i="3" a="1"/>
  <c r="V8074" i="3" s="1"/>
  <c r="V8073" i="3" a="1"/>
  <c r="V8073" i="3" s="1"/>
  <c r="V8072" i="3" a="1"/>
  <c r="V8072" i="3" s="1"/>
  <c r="V8071" i="3" a="1"/>
  <c r="V8071" i="3" s="1"/>
  <c r="V8070" i="3" a="1"/>
  <c r="V8070" i="3" s="1"/>
  <c r="V8069" i="3" a="1"/>
  <c r="V8069" i="3" s="1"/>
  <c r="V8068" i="3" a="1"/>
  <c r="V8068" i="3" s="1"/>
  <c r="V8067" i="3" a="1"/>
  <c r="V8067" i="3" s="1"/>
  <c r="V8066" i="3" a="1"/>
  <c r="V8066" i="3" s="1"/>
  <c r="V8065" i="3" a="1"/>
  <c r="V8065" i="3" s="1"/>
  <c r="V8064" i="3" a="1"/>
  <c r="V8064" i="3" s="1"/>
  <c r="V8063" i="3" a="1"/>
  <c r="V8063" i="3" s="1"/>
  <c r="V8062" i="3" a="1"/>
  <c r="V8062" i="3" s="1"/>
  <c r="V8061" i="3" a="1"/>
  <c r="V8061" i="3" s="1"/>
  <c r="V8060" i="3" a="1"/>
  <c r="V8060" i="3" s="1"/>
  <c r="V8059" i="3" a="1"/>
  <c r="V8059" i="3" s="1"/>
  <c r="V8058" i="3" a="1"/>
  <c r="V8058" i="3" s="1"/>
  <c r="V8057" i="3" a="1"/>
  <c r="V8057" i="3" s="1"/>
  <c r="V8056" i="3" a="1"/>
  <c r="V8056" i="3" s="1"/>
  <c r="V8055" i="3" a="1"/>
  <c r="V8055" i="3" s="1"/>
  <c r="V8054" i="3" a="1"/>
  <c r="V8054" i="3" s="1"/>
  <c r="V8053" i="3" a="1"/>
  <c r="V8053" i="3" s="1"/>
  <c r="V8052" i="3" a="1"/>
  <c r="V8052" i="3" s="1"/>
  <c r="V8051" i="3" a="1"/>
  <c r="V8051" i="3" s="1"/>
  <c r="V8050" i="3" a="1"/>
  <c r="V8050" i="3" s="1"/>
  <c r="V8049" i="3" a="1"/>
  <c r="V8049" i="3" s="1"/>
  <c r="V8048" i="3" a="1"/>
  <c r="V8048" i="3" s="1"/>
  <c r="V8047" i="3" a="1"/>
  <c r="V8047" i="3" s="1"/>
  <c r="V8046" i="3" a="1"/>
  <c r="V8046" i="3" s="1"/>
  <c r="V8045" i="3" a="1"/>
  <c r="V8045" i="3" s="1"/>
  <c r="V8044" i="3" a="1"/>
  <c r="V8044" i="3" s="1"/>
  <c r="V8043" i="3" a="1"/>
  <c r="V8043" i="3" s="1"/>
  <c r="V8042" i="3" a="1"/>
  <c r="V8042" i="3" s="1"/>
  <c r="V8041" i="3" a="1"/>
  <c r="V8041" i="3" s="1"/>
  <c r="V8040" i="3" a="1"/>
  <c r="V8040" i="3" s="1"/>
  <c r="V8039" i="3" a="1"/>
  <c r="V8039" i="3" s="1"/>
  <c r="V8038" i="3" a="1"/>
  <c r="V8038" i="3" s="1"/>
  <c r="V8037" i="3" a="1"/>
  <c r="V8037" i="3" s="1"/>
  <c r="V8036" i="3" a="1"/>
  <c r="V8036" i="3" s="1"/>
  <c r="V8035" i="3" a="1"/>
  <c r="V8035" i="3" s="1"/>
  <c r="V8034" i="3" a="1"/>
  <c r="V8034" i="3" s="1"/>
  <c r="V8033" i="3" a="1"/>
  <c r="V8033" i="3" s="1"/>
  <c r="V8032" i="3" a="1"/>
  <c r="V8032" i="3" s="1"/>
  <c r="V8031" i="3" a="1"/>
  <c r="V8031" i="3" s="1"/>
  <c r="V8030" i="3" a="1"/>
  <c r="V8030" i="3" s="1"/>
  <c r="V8029" i="3" a="1"/>
  <c r="V8029" i="3" s="1"/>
  <c r="V8028" i="3" a="1"/>
  <c r="V8028" i="3" s="1"/>
  <c r="V8027" i="3" a="1"/>
  <c r="V8027" i="3" s="1"/>
  <c r="V8026" i="3" a="1"/>
  <c r="V8026" i="3" s="1"/>
  <c r="V8025" i="3" a="1"/>
  <c r="V8025" i="3" s="1"/>
  <c r="V8024" i="3" a="1"/>
  <c r="V8024" i="3" s="1"/>
  <c r="V8023" i="3" a="1"/>
  <c r="V8023" i="3" s="1"/>
  <c r="V8022" i="3" a="1"/>
  <c r="V8022" i="3" s="1"/>
  <c r="V8021" i="3" a="1"/>
  <c r="V8021" i="3" s="1"/>
  <c r="V8020" i="3" a="1"/>
  <c r="V8020" i="3" s="1"/>
  <c r="V8019" i="3" a="1"/>
  <c r="V8019" i="3" s="1"/>
  <c r="V8018" i="3" a="1"/>
  <c r="V8018" i="3" s="1"/>
  <c r="V8017" i="3" a="1"/>
  <c r="V8017" i="3" s="1"/>
  <c r="V8016" i="3" a="1"/>
  <c r="V8016" i="3" s="1"/>
  <c r="V8015" i="3" a="1"/>
  <c r="V8015" i="3" s="1"/>
  <c r="V8014" i="3" a="1"/>
  <c r="V8014" i="3" s="1"/>
  <c r="V8013" i="3" a="1"/>
  <c r="V8013" i="3" s="1"/>
  <c r="V8012" i="3" a="1"/>
  <c r="V8012" i="3" s="1"/>
  <c r="V8011" i="3" a="1"/>
  <c r="V8011" i="3" s="1"/>
  <c r="V8010" i="3" a="1"/>
  <c r="V8010" i="3" s="1"/>
  <c r="V8009" i="3" a="1"/>
  <c r="V8009" i="3" s="1"/>
  <c r="V8008" i="3" a="1"/>
  <c r="V8008" i="3" s="1"/>
  <c r="V8007" i="3" a="1"/>
  <c r="V8007" i="3" s="1"/>
  <c r="V8006" i="3" a="1"/>
  <c r="V8006" i="3" s="1"/>
  <c r="V8005" i="3" a="1"/>
  <c r="V8005" i="3" s="1"/>
  <c r="V8004" i="3" a="1"/>
  <c r="V8004" i="3" s="1"/>
  <c r="V8003" i="3" a="1"/>
  <c r="V8003" i="3" s="1"/>
  <c r="V8002" i="3" a="1"/>
  <c r="V8002" i="3" s="1"/>
  <c r="V8001" i="3" a="1"/>
  <c r="V8001" i="3" s="1"/>
  <c r="V8000" i="3" a="1"/>
  <c r="V8000" i="3" s="1"/>
  <c r="V7999" i="3" a="1"/>
  <c r="V7999" i="3" s="1"/>
  <c r="V7998" i="3" a="1"/>
  <c r="V7998" i="3" s="1"/>
  <c r="V7997" i="3" a="1"/>
  <c r="V7997" i="3" s="1"/>
  <c r="V7996" i="3" a="1"/>
  <c r="V7996" i="3" s="1"/>
  <c r="V7995" i="3" a="1"/>
  <c r="V7995" i="3" s="1"/>
  <c r="V7994" i="3" a="1"/>
  <c r="V7994" i="3" s="1"/>
  <c r="V7993" i="3" a="1"/>
  <c r="V7993" i="3" s="1"/>
  <c r="V7992" i="3" a="1"/>
  <c r="V7992" i="3" s="1"/>
  <c r="V7991" i="3" a="1"/>
  <c r="V7991" i="3" s="1"/>
  <c r="V7990" i="3" a="1"/>
  <c r="V7990" i="3" s="1"/>
  <c r="V7989" i="3" a="1"/>
  <c r="V7989" i="3" s="1"/>
  <c r="V7988" i="3" a="1"/>
  <c r="V7988" i="3" s="1"/>
  <c r="V7987" i="3" a="1"/>
  <c r="V7987" i="3" s="1"/>
  <c r="V7986" i="3" a="1"/>
  <c r="V7986" i="3" s="1"/>
  <c r="V7985" i="3" a="1"/>
  <c r="V7985" i="3" s="1"/>
  <c r="V7984" i="3" a="1"/>
  <c r="V7984" i="3" s="1"/>
  <c r="V7983" i="3" a="1"/>
  <c r="V7983" i="3" s="1"/>
  <c r="V7982" i="3" a="1"/>
  <c r="V7982" i="3" s="1"/>
  <c r="V7981" i="3" a="1"/>
  <c r="V7981" i="3" s="1"/>
  <c r="V7980" i="3" a="1"/>
  <c r="V7980" i="3" s="1"/>
  <c r="V7979" i="3" a="1"/>
  <c r="V7979" i="3" s="1"/>
  <c r="V7978" i="3" a="1"/>
  <c r="V7978" i="3" s="1"/>
  <c r="V7977" i="3" a="1"/>
  <c r="V7977" i="3" s="1"/>
  <c r="V7976" i="3" a="1"/>
  <c r="V7976" i="3" s="1"/>
  <c r="V7975" i="3" a="1"/>
  <c r="V7975" i="3" s="1"/>
  <c r="V7974" i="3" a="1"/>
  <c r="V7974" i="3" s="1"/>
  <c r="V7973" i="3" a="1"/>
  <c r="V7973" i="3" s="1"/>
  <c r="V7972" i="3" a="1"/>
  <c r="V7972" i="3" s="1"/>
  <c r="V7971" i="3" a="1"/>
  <c r="V7971" i="3" s="1"/>
  <c r="V7970" i="3" a="1"/>
  <c r="V7970" i="3" s="1"/>
  <c r="V7969" i="3" a="1"/>
  <c r="V7969" i="3" s="1"/>
  <c r="V7968" i="3" a="1"/>
  <c r="V7968" i="3" s="1"/>
  <c r="V7967" i="3" a="1"/>
  <c r="V7967" i="3" s="1"/>
  <c r="V7966" i="3" a="1"/>
  <c r="V7966" i="3" s="1"/>
  <c r="V7965" i="3" a="1"/>
  <c r="V7965" i="3" s="1"/>
  <c r="V7964" i="3" a="1"/>
  <c r="V7964" i="3" s="1"/>
  <c r="V7963" i="3" a="1"/>
  <c r="V7963" i="3" s="1"/>
  <c r="V7962" i="3" a="1"/>
  <c r="V7962" i="3" s="1"/>
  <c r="V7961" i="3" a="1"/>
  <c r="V7961" i="3" s="1"/>
  <c r="V7960" i="3" a="1"/>
  <c r="V7960" i="3" s="1"/>
  <c r="V7959" i="3" a="1"/>
  <c r="V7959" i="3" s="1"/>
  <c r="V7958" i="3" a="1"/>
  <c r="V7958" i="3" s="1"/>
  <c r="V7957" i="3" a="1"/>
  <c r="V7957" i="3" s="1"/>
  <c r="V7956" i="3" a="1"/>
  <c r="V7956" i="3" s="1"/>
  <c r="V7955" i="3" a="1"/>
  <c r="V7955" i="3" s="1"/>
  <c r="V7954" i="3" a="1"/>
  <c r="V7954" i="3" s="1"/>
  <c r="V7953" i="3" a="1"/>
  <c r="V7953" i="3" s="1"/>
  <c r="V7952" i="3" a="1"/>
  <c r="V7952" i="3" s="1"/>
  <c r="V7951" i="3" a="1"/>
  <c r="V7951" i="3" s="1"/>
  <c r="V7950" i="3" a="1"/>
  <c r="V7950" i="3" s="1"/>
  <c r="V7949" i="3" a="1"/>
  <c r="V7949" i="3" s="1"/>
  <c r="V7948" i="3" a="1"/>
  <c r="V7948" i="3" s="1"/>
  <c r="V7947" i="3" a="1"/>
  <c r="V7947" i="3" s="1"/>
  <c r="V7946" i="3" a="1"/>
  <c r="V7946" i="3" s="1"/>
  <c r="V7945" i="3" a="1"/>
  <c r="V7945" i="3" s="1"/>
  <c r="V7944" i="3" a="1"/>
  <c r="V7944" i="3" s="1"/>
  <c r="V7943" i="3" a="1"/>
  <c r="V7943" i="3" s="1"/>
  <c r="V7942" i="3" a="1"/>
  <c r="V7942" i="3" s="1"/>
  <c r="V7941" i="3" a="1"/>
  <c r="V7941" i="3" s="1"/>
  <c r="V7940" i="3" a="1"/>
  <c r="V7940" i="3" s="1"/>
  <c r="V7939" i="3" a="1"/>
  <c r="V7939" i="3" s="1"/>
  <c r="V7938" i="3" a="1"/>
  <c r="V7938" i="3" s="1"/>
  <c r="V7937" i="3" a="1"/>
  <c r="V7937" i="3" s="1"/>
  <c r="V7936" i="3" a="1"/>
  <c r="V7936" i="3" s="1"/>
  <c r="V7935" i="3" a="1"/>
  <c r="V7935" i="3" s="1"/>
  <c r="V7934" i="3" a="1"/>
  <c r="V7934" i="3" s="1"/>
  <c r="V7933" i="3" a="1"/>
  <c r="V7933" i="3" s="1"/>
  <c r="V7932" i="3" a="1"/>
  <c r="V7932" i="3" s="1"/>
  <c r="V7931" i="3" a="1"/>
  <c r="V7931" i="3" s="1"/>
  <c r="V7930" i="3" a="1"/>
  <c r="V7930" i="3" s="1"/>
  <c r="V7929" i="3" a="1"/>
  <c r="V7929" i="3" s="1"/>
  <c r="V7928" i="3" a="1"/>
  <c r="V7928" i="3" s="1"/>
  <c r="V7927" i="3" a="1"/>
  <c r="V7927" i="3" s="1"/>
  <c r="V7926" i="3" a="1"/>
  <c r="V7926" i="3" s="1"/>
  <c r="V7925" i="3" a="1"/>
  <c r="V7925" i="3" s="1"/>
  <c r="V7924" i="3" a="1"/>
  <c r="V7924" i="3" s="1"/>
  <c r="V7923" i="3" a="1"/>
  <c r="V7923" i="3" s="1"/>
  <c r="V7922" i="3" a="1"/>
  <c r="V7922" i="3" s="1"/>
  <c r="V7921" i="3" a="1"/>
  <c r="V7921" i="3" s="1"/>
  <c r="V7920" i="3" a="1"/>
  <c r="V7920" i="3" s="1"/>
  <c r="V7919" i="3" a="1"/>
  <c r="V7919" i="3" s="1"/>
  <c r="V7918" i="3" a="1"/>
  <c r="V7918" i="3" s="1"/>
  <c r="V7917" i="3" a="1"/>
  <c r="V7917" i="3" s="1"/>
  <c r="V7916" i="3" a="1"/>
  <c r="V7916" i="3" s="1"/>
  <c r="V7915" i="3" a="1"/>
  <c r="V7915" i="3" s="1"/>
  <c r="V7914" i="3" a="1"/>
  <c r="V7914" i="3" s="1"/>
  <c r="V7913" i="3" a="1"/>
  <c r="V7913" i="3" s="1"/>
  <c r="V7912" i="3" a="1"/>
  <c r="V7912" i="3" s="1"/>
  <c r="V7911" i="3" a="1"/>
  <c r="V7911" i="3" s="1"/>
  <c r="V7910" i="3" a="1"/>
  <c r="V7910" i="3" s="1"/>
  <c r="V7909" i="3" a="1"/>
  <c r="V7909" i="3" s="1"/>
  <c r="V7908" i="3" a="1"/>
  <c r="V7908" i="3" s="1"/>
  <c r="V7907" i="3" a="1"/>
  <c r="V7907" i="3" s="1"/>
  <c r="V7906" i="3" a="1"/>
  <c r="V7906" i="3" s="1"/>
  <c r="V7905" i="3" a="1"/>
  <c r="V7905" i="3" s="1"/>
  <c r="V7904" i="3" a="1"/>
  <c r="V7904" i="3" s="1"/>
  <c r="V7903" i="3" a="1"/>
  <c r="V7903" i="3" s="1"/>
  <c r="V7902" i="3" a="1"/>
  <c r="V7902" i="3" s="1"/>
  <c r="V7901" i="3" a="1"/>
  <c r="V7901" i="3" s="1"/>
  <c r="V7900" i="3" a="1"/>
  <c r="V7900" i="3" s="1"/>
  <c r="V7899" i="3" a="1"/>
  <c r="V7899" i="3" s="1"/>
  <c r="V7898" i="3" a="1"/>
  <c r="V7898" i="3" s="1"/>
  <c r="V7897" i="3" a="1"/>
  <c r="V7897" i="3" s="1"/>
  <c r="V7896" i="3" a="1"/>
  <c r="V7896" i="3" s="1"/>
  <c r="V7895" i="3" a="1"/>
  <c r="V7895" i="3" s="1"/>
  <c r="V7894" i="3" a="1"/>
  <c r="V7894" i="3" s="1"/>
  <c r="V7893" i="3" a="1"/>
  <c r="V7893" i="3" s="1"/>
  <c r="V7892" i="3" a="1"/>
  <c r="V7892" i="3" s="1"/>
  <c r="V7891" i="3" a="1"/>
  <c r="V7891" i="3" s="1"/>
  <c r="V7890" i="3" a="1"/>
  <c r="V7890" i="3" s="1"/>
  <c r="V7889" i="3" a="1"/>
  <c r="V7889" i="3" s="1"/>
  <c r="V7888" i="3" a="1"/>
  <c r="V7888" i="3" s="1"/>
  <c r="V7887" i="3" a="1"/>
  <c r="V7887" i="3" s="1"/>
  <c r="V7886" i="3" a="1"/>
  <c r="V7886" i="3" s="1"/>
  <c r="V7885" i="3" a="1"/>
  <c r="V7885" i="3" s="1"/>
  <c r="V7884" i="3" a="1"/>
  <c r="V7884" i="3" s="1"/>
  <c r="V7883" i="3" a="1"/>
  <c r="V7883" i="3" s="1"/>
  <c r="V7882" i="3" a="1"/>
  <c r="V7882" i="3" s="1"/>
  <c r="V7881" i="3" a="1"/>
  <c r="V7881" i="3" s="1"/>
  <c r="V7880" i="3" a="1"/>
  <c r="V7880" i="3" s="1"/>
  <c r="V7879" i="3" a="1"/>
  <c r="V7879" i="3" s="1"/>
  <c r="V7878" i="3" a="1"/>
  <c r="V7878" i="3" s="1"/>
  <c r="V7877" i="3" a="1"/>
  <c r="V7877" i="3" s="1"/>
  <c r="V7876" i="3" a="1"/>
  <c r="V7876" i="3" s="1"/>
  <c r="V7875" i="3" a="1"/>
  <c r="V7875" i="3" s="1"/>
  <c r="V7874" i="3" a="1"/>
  <c r="V7874" i="3" s="1"/>
  <c r="V7873" i="3" a="1"/>
  <c r="V7873" i="3" s="1"/>
  <c r="V7872" i="3" a="1"/>
  <c r="V7872" i="3" s="1"/>
  <c r="V7871" i="3" a="1"/>
  <c r="V7871" i="3" s="1"/>
  <c r="V7870" i="3" a="1"/>
  <c r="V7870" i="3" s="1"/>
  <c r="V7869" i="3" a="1"/>
  <c r="V7869" i="3" s="1"/>
  <c r="V7868" i="3" a="1"/>
  <c r="V7868" i="3" s="1"/>
  <c r="V7867" i="3" a="1"/>
  <c r="V7867" i="3" s="1"/>
  <c r="V7866" i="3" a="1"/>
  <c r="V7866" i="3" s="1"/>
  <c r="V7865" i="3" a="1"/>
  <c r="V7865" i="3" s="1"/>
  <c r="V7864" i="3" a="1"/>
  <c r="V7864" i="3" s="1"/>
  <c r="V7863" i="3" a="1"/>
  <c r="V7863" i="3" s="1"/>
  <c r="V7862" i="3" a="1"/>
  <c r="V7862" i="3" s="1"/>
  <c r="V7861" i="3" a="1"/>
  <c r="V7861" i="3" s="1"/>
  <c r="V7860" i="3" a="1"/>
  <c r="V7860" i="3" s="1"/>
  <c r="V7859" i="3" a="1"/>
  <c r="V7859" i="3" s="1"/>
  <c r="V7858" i="3" a="1"/>
  <c r="V7858" i="3" s="1"/>
  <c r="V7857" i="3" a="1"/>
  <c r="V7857" i="3" s="1"/>
  <c r="V7856" i="3" a="1"/>
  <c r="V7856" i="3" s="1"/>
  <c r="V7855" i="3" a="1"/>
  <c r="V7855" i="3" s="1"/>
  <c r="V7854" i="3" a="1"/>
  <c r="V7854" i="3" s="1"/>
  <c r="V7853" i="3" a="1"/>
  <c r="V7853" i="3" s="1"/>
  <c r="V7852" i="3" a="1"/>
  <c r="V7852" i="3" s="1"/>
  <c r="V7851" i="3" a="1"/>
  <c r="V7851" i="3" s="1"/>
  <c r="V7850" i="3" a="1"/>
  <c r="V7850" i="3" s="1"/>
  <c r="V7849" i="3" a="1"/>
  <c r="V7849" i="3" s="1"/>
  <c r="V7848" i="3" a="1"/>
  <c r="V7848" i="3" s="1"/>
  <c r="V7847" i="3" a="1"/>
  <c r="V7847" i="3" s="1"/>
  <c r="V7846" i="3" a="1"/>
  <c r="V7846" i="3" s="1"/>
  <c r="V7845" i="3" a="1"/>
  <c r="V7845" i="3" s="1"/>
  <c r="V7844" i="3" a="1"/>
  <c r="V7844" i="3" s="1"/>
  <c r="V7843" i="3" a="1"/>
  <c r="V7843" i="3" s="1"/>
  <c r="V7842" i="3" a="1"/>
  <c r="V7842" i="3" s="1"/>
  <c r="V7841" i="3" a="1"/>
  <c r="V7841" i="3" s="1"/>
  <c r="V7840" i="3" a="1"/>
  <c r="V7840" i="3" s="1"/>
  <c r="V7839" i="3" a="1"/>
  <c r="V7839" i="3" s="1"/>
  <c r="V7838" i="3" a="1"/>
  <c r="V7838" i="3" s="1"/>
  <c r="V7837" i="3" a="1"/>
  <c r="V7837" i="3" s="1"/>
  <c r="V7836" i="3" a="1"/>
  <c r="V7836" i="3" s="1"/>
  <c r="V7835" i="3" a="1"/>
  <c r="V7835" i="3" s="1"/>
  <c r="V7834" i="3" a="1"/>
  <c r="V7834" i="3" s="1"/>
  <c r="V7833" i="3" a="1"/>
  <c r="V7833" i="3" s="1"/>
  <c r="V7832" i="3" a="1"/>
  <c r="V7832" i="3" s="1"/>
  <c r="V7831" i="3" a="1"/>
  <c r="V7831" i="3" s="1"/>
  <c r="V7830" i="3" a="1"/>
  <c r="V7830" i="3" s="1"/>
  <c r="V7829" i="3" a="1"/>
  <c r="V7829" i="3" s="1"/>
  <c r="V7828" i="3" a="1"/>
  <c r="V7828" i="3" s="1"/>
  <c r="V7827" i="3" a="1"/>
  <c r="V7827" i="3" s="1"/>
  <c r="V7826" i="3" a="1"/>
  <c r="V7826" i="3" s="1"/>
  <c r="V7825" i="3" a="1"/>
  <c r="V7825" i="3" s="1"/>
  <c r="V7824" i="3" a="1"/>
  <c r="V7824" i="3" s="1"/>
  <c r="V7823" i="3" a="1"/>
  <c r="V7823" i="3" s="1"/>
  <c r="V7822" i="3" a="1"/>
  <c r="V7822" i="3" s="1"/>
  <c r="V7821" i="3" a="1"/>
  <c r="V7821" i="3" s="1"/>
  <c r="V7820" i="3" a="1"/>
  <c r="V7820" i="3" s="1"/>
  <c r="V7819" i="3" a="1"/>
  <c r="V7819" i="3" s="1"/>
  <c r="V7818" i="3" a="1"/>
  <c r="V7818" i="3" s="1"/>
  <c r="V7817" i="3" a="1"/>
  <c r="V7817" i="3" s="1"/>
  <c r="V7816" i="3" a="1"/>
  <c r="V7816" i="3" s="1"/>
  <c r="V7815" i="3" a="1"/>
  <c r="V7815" i="3" s="1"/>
  <c r="V7814" i="3" a="1"/>
  <c r="V7814" i="3" s="1"/>
  <c r="V7813" i="3" a="1"/>
  <c r="V7813" i="3" s="1"/>
  <c r="V7812" i="3" a="1"/>
  <c r="V7812" i="3" s="1"/>
  <c r="V7811" i="3" a="1"/>
  <c r="V7811" i="3" s="1"/>
  <c r="V7810" i="3" a="1"/>
  <c r="V7810" i="3" s="1"/>
  <c r="V7809" i="3" a="1"/>
  <c r="V7809" i="3" s="1"/>
  <c r="V7808" i="3" a="1"/>
  <c r="V7808" i="3" s="1"/>
  <c r="V7807" i="3" a="1"/>
  <c r="V7807" i="3" s="1"/>
  <c r="V7806" i="3" a="1"/>
  <c r="V7806" i="3" s="1"/>
  <c r="V7805" i="3" a="1"/>
  <c r="V7805" i="3" s="1"/>
  <c r="V7804" i="3" a="1"/>
  <c r="V7804" i="3" s="1"/>
  <c r="V7803" i="3" a="1"/>
  <c r="V7803" i="3" s="1"/>
  <c r="V7802" i="3" a="1"/>
  <c r="V7802" i="3" s="1"/>
  <c r="V7801" i="3" a="1"/>
  <c r="V7801" i="3" s="1"/>
  <c r="V7800" i="3" a="1"/>
  <c r="V7800" i="3" s="1"/>
  <c r="V7799" i="3" a="1"/>
  <c r="V7799" i="3" s="1"/>
  <c r="V7798" i="3" a="1"/>
  <c r="V7798" i="3" s="1"/>
  <c r="V7797" i="3" a="1"/>
  <c r="V7797" i="3" s="1"/>
  <c r="V7796" i="3" a="1"/>
  <c r="V7796" i="3" s="1"/>
  <c r="V7795" i="3" a="1"/>
  <c r="V7795" i="3" s="1"/>
  <c r="V7794" i="3" a="1"/>
  <c r="V7794" i="3" s="1"/>
  <c r="V7793" i="3" a="1"/>
  <c r="V7793" i="3" s="1"/>
  <c r="V7792" i="3" a="1"/>
  <c r="V7792" i="3" s="1"/>
  <c r="V7791" i="3" a="1"/>
  <c r="V7791" i="3" s="1"/>
  <c r="V7790" i="3" a="1"/>
  <c r="V7790" i="3" s="1"/>
  <c r="V7789" i="3" a="1"/>
  <c r="V7789" i="3" s="1"/>
  <c r="V7788" i="3" a="1"/>
  <c r="V7788" i="3" s="1"/>
  <c r="V7787" i="3" a="1"/>
  <c r="V7787" i="3" s="1"/>
  <c r="V7786" i="3" a="1"/>
  <c r="V7786" i="3" s="1"/>
  <c r="V7785" i="3" a="1"/>
  <c r="V7785" i="3" s="1"/>
  <c r="V7784" i="3" a="1"/>
  <c r="V7784" i="3" s="1"/>
  <c r="V7783" i="3" a="1"/>
  <c r="V7783" i="3" s="1"/>
  <c r="V7782" i="3" a="1"/>
  <c r="V7782" i="3" s="1"/>
  <c r="V7781" i="3" a="1"/>
  <c r="V7781" i="3" s="1"/>
  <c r="V7780" i="3" a="1"/>
  <c r="V7780" i="3" s="1"/>
  <c r="V7779" i="3" a="1"/>
  <c r="V7779" i="3" s="1"/>
  <c r="V7778" i="3" a="1"/>
  <c r="V7778" i="3" s="1"/>
  <c r="V7777" i="3" a="1"/>
  <c r="V7777" i="3" s="1"/>
  <c r="V7776" i="3" a="1"/>
  <c r="V7776" i="3" s="1"/>
  <c r="V7775" i="3" a="1"/>
  <c r="V7775" i="3" s="1"/>
  <c r="V7774" i="3" a="1"/>
  <c r="V7774" i="3" s="1"/>
  <c r="V7773" i="3" a="1"/>
  <c r="V7773" i="3" s="1"/>
  <c r="V7772" i="3" a="1"/>
  <c r="V7772" i="3" s="1"/>
  <c r="V7771" i="3" a="1"/>
  <c r="V7771" i="3" s="1"/>
  <c r="V7770" i="3" a="1"/>
  <c r="V7770" i="3" s="1"/>
  <c r="V7769" i="3" a="1"/>
  <c r="V7769" i="3" s="1"/>
  <c r="V7768" i="3" a="1"/>
  <c r="V7768" i="3" s="1"/>
  <c r="V7767" i="3" a="1"/>
  <c r="V7767" i="3" s="1"/>
  <c r="V7766" i="3" a="1"/>
  <c r="V7766" i="3" s="1"/>
  <c r="V7765" i="3" a="1"/>
  <c r="V7765" i="3" s="1"/>
  <c r="V7764" i="3" a="1"/>
  <c r="V7764" i="3" s="1"/>
  <c r="V7763" i="3" a="1"/>
  <c r="V7763" i="3" s="1"/>
  <c r="V7762" i="3" a="1"/>
  <c r="V7762" i="3" s="1"/>
  <c r="V7761" i="3" a="1"/>
  <c r="V7761" i="3" s="1"/>
  <c r="V7760" i="3" a="1"/>
  <c r="V7760" i="3" s="1"/>
  <c r="V7759" i="3" a="1"/>
  <c r="V7759" i="3" s="1"/>
  <c r="V7758" i="3" a="1"/>
  <c r="V7758" i="3" s="1"/>
  <c r="V7757" i="3" a="1"/>
  <c r="V7757" i="3" s="1"/>
  <c r="V7756" i="3" a="1"/>
  <c r="V7756" i="3" s="1"/>
  <c r="V7755" i="3" a="1"/>
  <c r="V7755" i="3" s="1"/>
  <c r="V7754" i="3" a="1"/>
  <c r="V7754" i="3" s="1"/>
  <c r="V7753" i="3" a="1"/>
  <c r="V7753" i="3" s="1"/>
  <c r="V7752" i="3" a="1"/>
  <c r="V7752" i="3" s="1"/>
  <c r="V7751" i="3" a="1"/>
  <c r="V7751" i="3" s="1"/>
  <c r="V7750" i="3" a="1"/>
  <c r="V7750" i="3" s="1"/>
  <c r="V7749" i="3" a="1"/>
  <c r="V7749" i="3" s="1"/>
  <c r="V7748" i="3" a="1"/>
  <c r="V7748" i="3" s="1"/>
  <c r="V7747" i="3" a="1"/>
  <c r="V7747" i="3" s="1"/>
  <c r="V7746" i="3" a="1"/>
  <c r="V7746" i="3" s="1"/>
  <c r="V7745" i="3" a="1"/>
  <c r="V7745" i="3" s="1"/>
  <c r="V7744" i="3" a="1"/>
  <c r="V7744" i="3" s="1"/>
  <c r="V7743" i="3" a="1"/>
  <c r="V7743" i="3" s="1"/>
  <c r="V7742" i="3" a="1"/>
  <c r="V7742" i="3" s="1"/>
  <c r="V7741" i="3" a="1"/>
  <c r="V7741" i="3" s="1"/>
  <c r="V7740" i="3" a="1"/>
  <c r="V7740" i="3" s="1"/>
  <c r="V7739" i="3" a="1"/>
  <c r="V7739" i="3" s="1"/>
  <c r="V7738" i="3" a="1"/>
  <c r="V7738" i="3" s="1"/>
  <c r="V7737" i="3" a="1"/>
  <c r="V7737" i="3" s="1"/>
  <c r="V7736" i="3" a="1"/>
  <c r="V7736" i="3" s="1"/>
  <c r="V7735" i="3" a="1"/>
  <c r="V7735" i="3" s="1"/>
  <c r="V7734" i="3" a="1"/>
  <c r="V7734" i="3" s="1"/>
  <c r="V7733" i="3" a="1"/>
  <c r="V7733" i="3" s="1"/>
  <c r="V7732" i="3" a="1"/>
  <c r="V7732" i="3" s="1"/>
  <c r="V7731" i="3" a="1"/>
  <c r="V7731" i="3" s="1"/>
  <c r="V7730" i="3" a="1"/>
  <c r="V7730" i="3" s="1"/>
  <c r="V7729" i="3" a="1"/>
  <c r="V7729" i="3" s="1"/>
  <c r="V7728" i="3" a="1"/>
  <c r="V7728" i="3" s="1"/>
  <c r="V7727" i="3" a="1"/>
  <c r="V7727" i="3" s="1"/>
  <c r="V7726" i="3" a="1"/>
  <c r="V7726" i="3" s="1"/>
  <c r="V7725" i="3" a="1"/>
  <c r="V7725" i="3" s="1"/>
  <c r="V7724" i="3" a="1"/>
  <c r="V7724" i="3" s="1"/>
  <c r="V7723" i="3" a="1"/>
  <c r="V7723" i="3" s="1"/>
  <c r="V7722" i="3" a="1"/>
  <c r="V7722" i="3" s="1"/>
  <c r="V7721" i="3" a="1"/>
  <c r="V7721" i="3" s="1"/>
  <c r="V7720" i="3" a="1"/>
  <c r="V7720" i="3" s="1"/>
  <c r="V7719" i="3" a="1"/>
  <c r="V7719" i="3" s="1"/>
  <c r="V7718" i="3" a="1"/>
  <c r="V7718" i="3" s="1"/>
  <c r="V7717" i="3" a="1"/>
  <c r="V7717" i="3" s="1"/>
  <c r="V7716" i="3" a="1"/>
  <c r="V7716" i="3" s="1"/>
  <c r="V7715" i="3" a="1"/>
  <c r="V7715" i="3" s="1"/>
  <c r="V7714" i="3" a="1"/>
  <c r="V7714" i="3" s="1"/>
  <c r="V7713" i="3" a="1"/>
  <c r="V7713" i="3" s="1"/>
  <c r="V7712" i="3" a="1"/>
  <c r="V7712" i="3" s="1"/>
  <c r="V7711" i="3" a="1"/>
  <c r="V7711" i="3" s="1"/>
  <c r="V7710" i="3" a="1"/>
  <c r="V7710" i="3" s="1"/>
  <c r="V7709" i="3" a="1"/>
  <c r="V7709" i="3" s="1"/>
  <c r="V7708" i="3" a="1"/>
  <c r="V7708" i="3" s="1"/>
  <c r="V7707" i="3" a="1"/>
  <c r="V7707" i="3" s="1"/>
  <c r="V7706" i="3" a="1"/>
  <c r="V7706" i="3" s="1"/>
  <c r="V7705" i="3" a="1"/>
  <c r="V7705" i="3" s="1"/>
  <c r="V7704" i="3" a="1"/>
  <c r="V7704" i="3" s="1"/>
  <c r="V7703" i="3" a="1"/>
  <c r="V7703" i="3" s="1"/>
  <c r="V7702" i="3" a="1"/>
  <c r="V7702" i="3" s="1"/>
  <c r="V7701" i="3" a="1"/>
  <c r="V7701" i="3" s="1"/>
  <c r="V7700" i="3" a="1"/>
  <c r="V7700" i="3" s="1"/>
  <c r="V7699" i="3" a="1"/>
  <c r="V7699" i="3" s="1"/>
  <c r="V7698" i="3" a="1"/>
  <c r="V7698" i="3" s="1"/>
  <c r="V7697" i="3" a="1"/>
  <c r="V7697" i="3" s="1"/>
  <c r="V7696" i="3" a="1"/>
  <c r="V7696" i="3" s="1"/>
  <c r="V7695" i="3" a="1"/>
  <c r="V7695" i="3" s="1"/>
  <c r="V7694" i="3" a="1"/>
  <c r="V7694" i="3" s="1"/>
  <c r="V7693" i="3" a="1"/>
  <c r="V7693" i="3" s="1"/>
  <c r="V7692" i="3" a="1"/>
  <c r="V7692" i="3" s="1"/>
  <c r="V7691" i="3" a="1"/>
  <c r="V7691" i="3" s="1"/>
  <c r="V7690" i="3" a="1"/>
  <c r="V7690" i="3" s="1"/>
  <c r="V7689" i="3" a="1"/>
  <c r="V7689" i="3" s="1"/>
  <c r="V7688" i="3" a="1"/>
  <c r="V7688" i="3" s="1"/>
  <c r="V7687" i="3" a="1"/>
  <c r="V7687" i="3" s="1"/>
  <c r="V7686" i="3" a="1"/>
  <c r="V7686" i="3" s="1"/>
  <c r="V7685" i="3" a="1"/>
  <c r="V7685" i="3" s="1"/>
  <c r="V7684" i="3" a="1"/>
  <c r="V7684" i="3" s="1"/>
  <c r="V7683" i="3" a="1"/>
  <c r="V7683" i="3" s="1"/>
  <c r="V7682" i="3" a="1"/>
  <c r="V7682" i="3" s="1"/>
  <c r="V7681" i="3" a="1"/>
  <c r="V7681" i="3" s="1"/>
  <c r="V7680" i="3" a="1"/>
  <c r="V7680" i="3" s="1"/>
  <c r="V7679" i="3" a="1"/>
  <c r="V7679" i="3" s="1"/>
  <c r="V7678" i="3" a="1"/>
  <c r="V7678" i="3" s="1"/>
  <c r="V7677" i="3" a="1"/>
  <c r="V7677" i="3" s="1"/>
  <c r="V7676" i="3" a="1"/>
  <c r="V7676" i="3" s="1"/>
  <c r="V7675" i="3" a="1"/>
  <c r="V7675" i="3" s="1"/>
  <c r="V7674" i="3" a="1"/>
  <c r="V7674" i="3" s="1"/>
  <c r="V7673" i="3" a="1"/>
  <c r="V7673" i="3" s="1"/>
  <c r="V7672" i="3" a="1"/>
  <c r="V7672" i="3" s="1"/>
  <c r="V7671" i="3" a="1"/>
  <c r="V7671" i="3" s="1"/>
  <c r="V7670" i="3" a="1"/>
  <c r="V7670" i="3" s="1"/>
  <c r="V7669" i="3" a="1"/>
  <c r="V7669" i="3" s="1"/>
  <c r="V7668" i="3" a="1"/>
  <c r="V7668" i="3" s="1"/>
  <c r="V7667" i="3" a="1"/>
  <c r="V7667" i="3" s="1"/>
  <c r="V7666" i="3" a="1"/>
  <c r="V7666" i="3" s="1"/>
  <c r="V7665" i="3" a="1"/>
  <c r="V7665" i="3" s="1"/>
  <c r="V7664" i="3" a="1"/>
  <c r="V7664" i="3" s="1"/>
  <c r="V7663" i="3" a="1"/>
  <c r="V7663" i="3" s="1"/>
  <c r="V7662" i="3" a="1"/>
  <c r="V7662" i="3" s="1"/>
  <c r="V7661" i="3" a="1"/>
  <c r="V7661" i="3" s="1"/>
  <c r="V7660" i="3" a="1"/>
  <c r="V7660" i="3" s="1"/>
  <c r="V7659" i="3" a="1"/>
  <c r="V7659" i="3" s="1"/>
  <c r="V7658" i="3" a="1"/>
  <c r="V7658" i="3" s="1"/>
  <c r="V7657" i="3" a="1"/>
  <c r="V7657" i="3" s="1"/>
  <c r="V7656" i="3" a="1"/>
  <c r="V7656" i="3" s="1"/>
  <c r="V7655" i="3" a="1"/>
  <c r="V7655" i="3" s="1"/>
  <c r="V7654" i="3" a="1"/>
  <c r="V7654" i="3" s="1"/>
  <c r="V7653" i="3" a="1"/>
  <c r="V7653" i="3" s="1"/>
  <c r="V7652" i="3" a="1"/>
  <c r="V7652" i="3" s="1"/>
  <c r="V7651" i="3" a="1"/>
  <c r="V7651" i="3" s="1"/>
  <c r="V7650" i="3" a="1"/>
  <c r="V7650" i="3" s="1"/>
  <c r="V7649" i="3" a="1"/>
  <c r="V7649" i="3" s="1"/>
  <c r="V7648" i="3" a="1"/>
  <c r="V7648" i="3" s="1"/>
  <c r="V7647" i="3" a="1"/>
  <c r="V7647" i="3" s="1"/>
  <c r="V7646" i="3" a="1"/>
  <c r="V7646" i="3" s="1"/>
  <c r="V7645" i="3" a="1"/>
  <c r="V7645" i="3" s="1"/>
  <c r="V7644" i="3" a="1"/>
  <c r="V7644" i="3" s="1"/>
  <c r="V7643" i="3" a="1"/>
  <c r="V7643" i="3" s="1"/>
  <c r="V7642" i="3" a="1"/>
  <c r="V7642" i="3" s="1"/>
  <c r="V7641" i="3" a="1"/>
  <c r="V7641" i="3" s="1"/>
  <c r="V7640" i="3" a="1"/>
  <c r="V7640" i="3" s="1"/>
  <c r="V7639" i="3" a="1"/>
  <c r="V7639" i="3" s="1"/>
  <c r="V7638" i="3" a="1"/>
  <c r="V7638" i="3" s="1"/>
  <c r="V7637" i="3" a="1"/>
  <c r="V7637" i="3" s="1"/>
  <c r="V7636" i="3" a="1"/>
  <c r="V7636" i="3" s="1"/>
  <c r="V7635" i="3" a="1"/>
  <c r="V7635" i="3" s="1"/>
  <c r="V7634" i="3" a="1"/>
  <c r="V7634" i="3" s="1"/>
  <c r="V7633" i="3" a="1"/>
  <c r="V7633" i="3" s="1"/>
  <c r="V7632" i="3" a="1"/>
  <c r="V7632" i="3" s="1"/>
  <c r="V7631" i="3" a="1"/>
  <c r="V7631" i="3" s="1"/>
  <c r="V7630" i="3" a="1"/>
  <c r="V7630" i="3" s="1"/>
  <c r="V7629" i="3" a="1"/>
  <c r="V7629" i="3" s="1"/>
  <c r="V7628" i="3" a="1"/>
  <c r="V7628" i="3" s="1"/>
  <c r="V7627" i="3" a="1"/>
  <c r="V7627" i="3" s="1"/>
  <c r="V7626" i="3" a="1"/>
  <c r="V7626" i="3" s="1"/>
  <c r="V7625" i="3" a="1"/>
  <c r="V7625" i="3" s="1"/>
  <c r="V7624" i="3" a="1"/>
  <c r="V7624" i="3" s="1"/>
  <c r="V7623" i="3" a="1"/>
  <c r="V7623" i="3" s="1"/>
  <c r="V7622" i="3" a="1"/>
  <c r="V7622" i="3" s="1"/>
  <c r="V7621" i="3" a="1"/>
  <c r="V7621" i="3" s="1"/>
  <c r="V7620" i="3" a="1"/>
  <c r="V7620" i="3" s="1"/>
  <c r="V7619" i="3" a="1"/>
  <c r="V7619" i="3" s="1"/>
  <c r="V7618" i="3" a="1"/>
  <c r="V7618" i="3" s="1"/>
  <c r="V7617" i="3" a="1"/>
  <c r="V7617" i="3" s="1"/>
  <c r="V7616" i="3" a="1"/>
  <c r="V7616" i="3" s="1"/>
  <c r="V7615" i="3" a="1"/>
  <c r="V7615" i="3" s="1"/>
  <c r="V7614" i="3" a="1"/>
  <c r="V7614" i="3" s="1"/>
  <c r="V7613" i="3" a="1"/>
  <c r="V7613" i="3" s="1"/>
  <c r="V7612" i="3" a="1"/>
  <c r="V7612" i="3" s="1"/>
  <c r="V7611" i="3" a="1"/>
  <c r="V7611" i="3" s="1"/>
  <c r="V7610" i="3" a="1"/>
  <c r="V7610" i="3" s="1"/>
  <c r="V7609" i="3" a="1"/>
  <c r="V7609" i="3" s="1"/>
  <c r="V7608" i="3" a="1"/>
  <c r="V7608" i="3" s="1"/>
  <c r="V7607" i="3" a="1"/>
  <c r="V7607" i="3" s="1"/>
  <c r="V7606" i="3" a="1"/>
  <c r="V7606" i="3" s="1"/>
  <c r="V7605" i="3" a="1"/>
  <c r="V7605" i="3" s="1"/>
  <c r="V7604" i="3" a="1"/>
  <c r="V7604" i="3" s="1"/>
  <c r="V7603" i="3" a="1"/>
  <c r="V7603" i="3" s="1"/>
  <c r="V7602" i="3" a="1"/>
  <c r="V7602" i="3" s="1"/>
  <c r="V7601" i="3" a="1"/>
  <c r="V7601" i="3" s="1"/>
  <c r="V7600" i="3" a="1"/>
  <c r="V7600" i="3" s="1"/>
  <c r="V7599" i="3" a="1"/>
  <c r="V7599" i="3" s="1"/>
  <c r="V7598" i="3" a="1"/>
  <c r="V7598" i="3" s="1"/>
  <c r="V7597" i="3" a="1"/>
  <c r="V7597" i="3" s="1"/>
  <c r="V7596" i="3" a="1"/>
  <c r="V7596" i="3" s="1"/>
  <c r="V7595" i="3" a="1"/>
  <c r="V7595" i="3" s="1"/>
  <c r="V7594" i="3" a="1"/>
  <c r="V7594" i="3" s="1"/>
  <c r="V7593" i="3" a="1"/>
  <c r="V7593" i="3" s="1"/>
  <c r="V7592" i="3" a="1"/>
  <c r="V7592" i="3" s="1"/>
  <c r="V7591" i="3" a="1"/>
  <c r="V7591" i="3" s="1"/>
  <c r="V7590" i="3" a="1"/>
  <c r="V7590" i="3" s="1"/>
  <c r="V7589" i="3" a="1"/>
  <c r="V7589" i="3" s="1"/>
  <c r="V7588" i="3" a="1"/>
  <c r="V7588" i="3" s="1"/>
  <c r="V7587" i="3" a="1"/>
  <c r="V7587" i="3" s="1"/>
  <c r="V7586" i="3" a="1"/>
  <c r="V7586" i="3" s="1"/>
  <c r="V7585" i="3" a="1"/>
  <c r="V7585" i="3" s="1"/>
  <c r="V7584" i="3" a="1"/>
  <c r="V7584" i="3" s="1"/>
  <c r="V7583" i="3" a="1"/>
  <c r="V7583" i="3" s="1"/>
  <c r="V7582" i="3" a="1"/>
  <c r="V7582" i="3" s="1"/>
  <c r="V7581" i="3" a="1"/>
  <c r="V7581" i="3" s="1"/>
  <c r="V7580" i="3" a="1"/>
  <c r="V7580" i="3" s="1"/>
  <c r="V7579" i="3" a="1"/>
  <c r="V7579" i="3" s="1"/>
  <c r="V7578" i="3" a="1"/>
  <c r="V7578" i="3" s="1"/>
  <c r="V7577" i="3" a="1"/>
  <c r="V7577" i="3" s="1"/>
  <c r="V7576" i="3" a="1"/>
  <c r="V7576" i="3" s="1"/>
  <c r="V7575" i="3" a="1"/>
  <c r="V7575" i="3" s="1"/>
  <c r="V7574" i="3" a="1"/>
  <c r="V7574" i="3" s="1"/>
  <c r="V7573" i="3" a="1"/>
  <c r="V7573" i="3" s="1"/>
  <c r="V7572" i="3" a="1"/>
  <c r="V7572" i="3" s="1"/>
  <c r="V7571" i="3" a="1"/>
  <c r="V7571" i="3" s="1"/>
  <c r="V7570" i="3" a="1"/>
  <c r="V7570" i="3" s="1"/>
  <c r="V7569" i="3" a="1"/>
  <c r="V7569" i="3" s="1"/>
  <c r="V7568" i="3" a="1"/>
  <c r="V7568" i="3" s="1"/>
  <c r="V7567" i="3" a="1"/>
  <c r="V7567" i="3" s="1"/>
  <c r="V7566" i="3" a="1"/>
  <c r="V7566" i="3" s="1"/>
  <c r="V7565" i="3" a="1"/>
  <c r="V7565" i="3" s="1"/>
  <c r="V7564" i="3" a="1"/>
  <c r="V7564" i="3" s="1"/>
  <c r="V7563" i="3" a="1"/>
  <c r="V7563" i="3" s="1"/>
  <c r="V7562" i="3" a="1"/>
  <c r="V7562" i="3" s="1"/>
  <c r="V7561" i="3" a="1"/>
  <c r="V7561" i="3" s="1"/>
  <c r="V7560" i="3" a="1"/>
  <c r="V7560" i="3" s="1"/>
  <c r="V7559" i="3" a="1"/>
  <c r="V7559" i="3" s="1"/>
  <c r="V7558" i="3" a="1"/>
  <c r="V7558" i="3" s="1"/>
  <c r="V7557" i="3" a="1"/>
  <c r="V7557" i="3" s="1"/>
  <c r="V7556" i="3" a="1"/>
  <c r="V7556" i="3" s="1"/>
  <c r="V7555" i="3" a="1"/>
  <c r="V7555" i="3" s="1"/>
  <c r="V7554" i="3" a="1"/>
  <c r="V7554" i="3" s="1"/>
  <c r="V7553" i="3" a="1"/>
  <c r="V7553" i="3" s="1"/>
  <c r="V7552" i="3" a="1"/>
  <c r="V7552" i="3" s="1"/>
  <c r="V7551" i="3" a="1"/>
  <c r="V7551" i="3" s="1"/>
  <c r="V7550" i="3" a="1"/>
  <c r="V7550" i="3" s="1"/>
  <c r="V7549" i="3" a="1"/>
  <c r="V7549" i="3" s="1"/>
  <c r="V7548" i="3" a="1"/>
  <c r="V7548" i="3" s="1"/>
  <c r="V7547" i="3" a="1"/>
  <c r="V7547" i="3" s="1"/>
  <c r="V7546" i="3" a="1"/>
  <c r="V7546" i="3" s="1"/>
  <c r="V7545" i="3" a="1"/>
  <c r="V7545" i="3" s="1"/>
  <c r="V7544" i="3" a="1"/>
  <c r="V7544" i="3" s="1"/>
  <c r="V7543" i="3" a="1"/>
  <c r="V7543" i="3" s="1"/>
  <c r="V7542" i="3" a="1"/>
  <c r="V7542" i="3" s="1"/>
  <c r="V7541" i="3" a="1"/>
  <c r="V7541" i="3" s="1"/>
  <c r="V7540" i="3" a="1"/>
  <c r="V7540" i="3" s="1"/>
  <c r="V7539" i="3" a="1"/>
  <c r="V7539" i="3" s="1"/>
  <c r="V7538" i="3" a="1"/>
  <c r="V7538" i="3" s="1"/>
  <c r="V7537" i="3" a="1"/>
  <c r="V7537" i="3" s="1"/>
  <c r="V7536" i="3" a="1"/>
  <c r="V7536" i="3" s="1"/>
  <c r="V7535" i="3" a="1"/>
  <c r="V7535" i="3" s="1"/>
  <c r="V7534" i="3" a="1"/>
  <c r="V7534" i="3" s="1"/>
  <c r="V7533" i="3" a="1"/>
  <c r="V7533" i="3" s="1"/>
  <c r="V7532" i="3" a="1"/>
  <c r="V7532" i="3" s="1"/>
  <c r="V7531" i="3" a="1"/>
  <c r="V7531" i="3" s="1"/>
  <c r="V7530" i="3" a="1"/>
  <c r="V7530" i="3" s="1"/>
  <c r="V7529" i="3" a="1"/>
  <c r="V7529" i="3" s="1"/>
  <c r="V7528" i="3" a="1"/>
  <c r="V7528" i="3" s="1"/>
  <c r="V7527" i="3" a="1"/>
  <c r="V7527" i="3" s="1"/>
  <c r="V7526" i="3" a="1"/>
  <c r="V7526" i="3" s="1"/>
  <c r="V7525" i="3" a="1"/>
  <c r="V7525" i="3" s="1"/>
  <c r="V7524" i="3" a="1"/>
  <c r="V7524" i="3" s="1"/>
  <c r="V7523" i="3" a="1"/>
  <c r="V7523" i="3" s="1"/>
  <c r="V7522" i="3" a="1"/>
  <c r="V7522" i="3" s="1"/>
  <c r="V7521" i="3" a="1"/>
  <c r="V7521" i="3" s="1"/>
  <c r="V7520" i="3" a="1"/>
  <c r="V7520" i="3" s="1"/>
  <c r="V7519" i="3" a="1"/>
  <c r="V7519" i="3" s="1"/>
  <c r="V7518" i="3" a="1"/>
  <c r="V7518" i="3" s="1"/>
  <c r="V7517" i="3" a="1"/>
  <c r="V7517" i="3" s="1"/>
  <c r="V7516" i="3" a="1"/>
  <c r="V7516" i="3" s="1"/>
  <c r="V7515" i="3" a="1"/>
  <c r="V7515" i="3" s="1"/>
  <c r="V7514" i="3" a="1"/>
  <c r="V7514" i="3" s="1"/>
  <c r="V7513" i="3" a="1"/>
  <c r="V7513" i="3" s="1"/>
  <c r="V7512" i="3" a="1"/>
  <c r="V7512" i="3" s="1"/>
  <c r="V7511" i="3" a="1"/>
  <c r="V7511" i="3" s="1"/>
  <c r="V7510" i="3" a="1"/>
  <c r="V7510" i="3" s="1"/>
  <c r="V7509" i="3" a="1"/>
  <c r="V7509" i="3" s="1"/>
  <c r="V7508" i="3" a="1"/>
  <c r="V7508" i="3" s="1"/>
  <c r="V7507" i="3" a="1"/>
  <c r="V7507" i="3" s="1"/>
  <c r="V7506" i="3" a="1"/>
  <c r="V7506" i="3" s="1"/>
  <c r="V7505" i="3" a="1"/>
  <c r="V7505" i="3" s="1"/>
  <c r="V7504" i="3" a="1"/>
  <c r="V7504" i="3" s="1"/>
  <c r="V7503" i="3" a="1"/>
  <c r="V7503" i="3" s="1"/>
  <c r="V7502" i="3" a="1"/>
  <c r="V7502" i="3" s="1"/>
  <c r="V7501" i="3" a="1"/>
  <c r="V7501" i="3" s="1"/>
  <c r="V7500" i="3" a="1"/>
  <c r="V7500" i="3" s="1"/>
  <c r="V7499" i="3" a="1"/>
  <c r="V7499" i="3" s="1"/>
  <c r="V7498" i="3" a="1"/>
  <c r="V7498" i="3" s="1"/>
  <c r="V7497" i="3" a="1"/>
  <c r="V7497" i="3" s="1"/>
  <c r="V7496" i="3" a="1"/>
  <c r="V7496" i="3" s="1"/>
  <c r="V7495" i="3" a="1"/>
  <c r="V7495" i="3" s="1"/>
  <c r="V7494" i="3" a="1"/>
  <c r="V7494" i="3" s="1"/>
  <c r="V7493" i="3" a="1"/>
  <c r="V7493" i="3" s="1"/>
  <c r="V7492" i="3" a="1"/>
  <c r="V7492" i="3" s="1"/>
  <c r="V7491" i="3" a="1"/>
  <c r="V7491" i="3" s="1"/>
  <c r="V7490" i="3" a="1"/>
  <c r="V7490" i="3" s="1"/>
  <c r="V7489" i="3" a="1"/>
  <c r="V7489" i="3" s="1"/>
  <c r="V7488" i="3" a="1"/>
  <c r="V7488" i="3" s="1"/>
  <c r="V7487" i="3" a="1"/>
  <c r="V7487" i="3" s="1"/>
  <c r="V7486" i="3" a="1"/>
  <c r="V7486" i="3" s="1"/>
  <c r="V7485" i="3" a="1"/>
  <c r="V7485" i="3" s="1"/>
  <c r="V7484" i="3" a="1"/>
  <c r="V7484" i="3" s="1"/>
  <c r="V7483" i="3" a="1"/>
  <c r="V7483" i="3" s="1"/>
  <c r="V7482" i="3" a="1"/>
  <c r="V7482" i="3" s="1"/>
  <c r="V7481" i="3" a="1"/>
  <c r="V7481" i="3" s="1"/>
  <c r="V7480" i="3" a="1"/>
  <c r="V7480" i="3" s="1"/>
  <c r="V7479" i="3" a="1"/>
  <c r="V7479" i="3" s="1"/>
  <c r="V7478" i="3" a="1"/>
  <c r="V7478" i="3" s="1"/>
  <c r="V7477" i="3" a="1"/>
  <c r="V7477" i="3" s="1"/>
  <c r="V7476" i="3" a="1"/>
  <c r="V7476" i="3" s="1"/>
  <c r="V7475" i="3" a="1"/>
  <c r="V7475" i="3" s="1"/>
  <c r="V7474" i="3" a="1"/>
  <c r="V7474" i="3" s="1"/>
  <c r="V7473" i="3" a="1"/>
  <c r="V7473" i="3" s="1"/>
  <c r="V7472" i="3" a="1"/>
  <c r="V7472" i="3" s="1"/>
  <c r="V7471" i="3" a="1"/>
  <c r="V7471" i="3" s="1"/>
  <c r="V7470" i="3" a="1"/>
  <c r="V7470" i="3" s="1"/>
  <c r="V7469" i="3" a="1"/>
  <c r="V7469" i="3" s="1"/>
  <c r="V7468" i="3" a="1"/>
  <c r="V7468" i="3" s="1"/>
  <c r="V7467" i="3" a="1"/>
  <c r="V7467" i="3" s="1"/>
  <c r="V7466" i="3" a="1"/>
  <c r="V7466" i="3" s="1"/>
  <c r="V7465" i="3" a="1"/>
  <c r="V7465" i="3" s="1"/>
  <c r="V7464" i="3" a="1"/>
  <c r="V7464" i="3" s="1"/>
  <c r="V7463" i="3" a="1"/>
  <c r="V7463" i="3" s="1"/>
  <c r="V7462" i="3" a="1"/>
  <c r="V7462" i="3" s="1"/>
  <c r="V7461" i="3" a="1"/>
  <c r="V7461" i="3" s="1"/>
  <c r="V7460" i="3" a="1"/>
  <c r="V7460" i="3" s="1"/>
  <c r="V7459" i="3" a="1"/>
  <c r="V7459" i="3" s="1"/>
  <c r="V7458" i="3" a="1"/>
  <c r="V7458" i="3" s="1"/>
  <c r="V7457" i="3" a="1"/>
  <c r="V7457" i="3" s="1"/>
  <c r="V7456" i="3" a="1"/>
  <c r="V7456" i="3" s="1"/>
  <c r="V7455" i="3" a="1"/>
  <c r="V7455" i="3" s="1"/>
  <c r="V7454" i="3" a="1"/>
  <c r="V7454" i="3" s="1"/>
  <c r="V7453" i="3" a="1"/>
  <c r="V7453" i="3" s="1"/>
  <c r="V7452" i="3" a="1"/>
  <c r="V7452" i="3" s="1"/>
  <c r="V7451" i="3" a="1"/>
  <c r="V7451" i="3" s="1"/>
  <c r="V7450" i="3" a="1"/>
  <c r="V7450" i="3" s="1"/>
  <c r="V7449" i="3" a="1"/>
  <c r="V7449" i="3" s="1"/>
  <c r="V7448" i="3" a="1"/>
  <c r="V7448" i="3" s="1"/>
  <c r="V7447" i="3" a="1"/>
  <c r="V7447" i="3" s="1"/>
  <c r="V7446" i="3" a="1"/>
  <c r="V7446" i="3" s="1"/>
  <c r="V7445" i="3" a="1"/>
  <c r="V7445" i="3" s="1"/>
  <c r="V7444" i="3" a="1"/>
  <c r="V7444" i="3" s="1"/>
  <c r="V7443" i="3" a="1"/>
  <c r="V7443" i="3" s="1"/>
  <c r="V7442" i="3" a="1"/>
  <c r="V7442" i="3" s="1"/>
  <c r="V7441" i="3" a="1"/>
  <c r="V7441" i="3" s="1"/>
  <c r="V7440" i="3" a="1"/>
  <c r="V7440" i="3" s="1"/>
  <c r="V7439" i="3" a="1"/>
  <c r="V7439" i="3" s="1"/>
  <c r="V7438" i="3" a="1"/>
  <c r="V7438" i="3" s="1"/>
  <c r="V7437" i="3" a="1"/>
  <c r="V7437" i="3" s="1"/>
  <c r="V7436" i="3" a="1"/>
  <c r="V7436" i="3" s="1"/>
  <c r="V7435" i="3" a="1"/>
  <c r="V7435" i="3" s="1"/>
  <c r="V7434" i="3" a="1"/>
  <c r="V7434" i="3" s="1"/>
  <c r="V7433" i="3" a="1"/>
  <c r="V7433" i="3" s="1"/>
  <c r="V7432" i="3" a="1"/>
  <c r="V7432" i="3" s="1"/>
  <c r="V7431" i="3" a="1"/>
  <c r="V7431" i="3" s="1"/>
  <c r="V7430" i="3" a="1"/>
  <c r="V7430" i="3" s="1"/>
  <c r="V7429" i="3" a="1"/>
  <c r="V7429" i="3" s="1"/>
  <c r="V7428" i="3" a="1"/>
  <c r="V7428" i="3" s="1"/>
  <c r="V7427" i="3" a="1"/>
  <c r="V7427" i="3" s="1"/>
  <c r="V7426" i="3" a="1"/>
  <c r="V7426" i="3" s="1"/>
  <c r="V7425" i="3" a="1"/>
  <c r="V7425" i="3" s="1"/>
  <c r="V7424" i="3" a="1"/>
  <c r="V7424" i="3" s="1"/>
  <c r="V7423" i="3" a="1"/>
  <c r="V7423" i="3" s="1"/>
  <c r="V7422" i="3" a="1"/>
  <c r="V7422" i="3" s="1"/>
  <c r="V7421" i="3" a="1"/>
  <c r="V7421" i="3" s="1"/>
  <c r="V7420" i="3" a="1"/>
  <c r="V7420" i="3" s="1"/>
  <c r="V7419" i="3" a="1"/>
  <c r="V7419" i="3" s="1"/>
  <c r="V7418" i="3" a="1"/>
  <c r="V7418" i="3" s="1"/>
  <c r="V7417" i="3" a="1"/>
  <c r="V7417" i="3" s="1"/>
  <c r="V7416" i="3" a="1"/>
  <c r="V7416" i="3" s="1"/>
  <c r="V7415" i="3" a="1"/>
  <c r="V7415" i="3" s="1"/>
  <c r="V7414" i="3" a="1"/>
  <c r="V7414" i="3" s="1"/>
  <c r="V7413" i="3" a="1"/>
  <c r="V7413" i="3" s="1"/>
  <c r="V7412" i="3" a="1"/>
  <c r="V7412" i="3" s="1"/>
  <c r="V7411" i="3" a="1"/>
  <c r="V7411" i="3" s="1"/>
  <c r="V7410" i="3" a="1"/>
  <c r="V7410" i="3" s="1"/>
  <c r="V7409" i="3" a="1"/>
  <c r="V7409" i="3" s="1"/>
  <c r="V7408" i="3" a="1"/>
  <c r="V7408" i="3" s="1"/>
  <c r="V7407" i="3" a="1"/>
  <c r="V7407" i="3" s="1"/>
  <c r="V7406" i="3" a="1"/>
  <c r="V7406" i="3" s="1"/>
  <c r="V7405" i="3" a="1"/>
  <c r="V7405" i="3" s="1"/>
  <c r="V7404" i="3" a="1"/>
  <c r="V7404" i="3" s="1"/>
  <c r="V7403" i="3" a="1"/>
  <c r="V7403" i="3" s="1"/>
  <c r="V7402" i="3" a="1"/>
  <c r="V7402" i="3" s="1"/>
  <c r="V7401" i="3" a="1"/>
  <c r="V7401" i="3" s="1"/>
  <c r="V7400" i="3" a="1"/>
  <c r="V7400" i="3" s="1"/>
  <c r="V7399" i="3" a="1"/>
  <c r="V7399" i="3" s="1"/>
  <c r="V7398" i="3" a="1"/>
  <c r="V7398" i="3" s="1"/>
  <c r="V7397" i="3" a="1"/>
  <c r="V7397" i="3" s="1"/>
  <c r="V7396" i="3" a="1"/>
  <c r="V7396" i="3" s="1"/>
  <c r="V7395" i="3" a="1"/>
  <c r="V7395" i="3" s="1"/>
  <c r="V7394" i="3" a="1"/>
  <c r="V7394" i="3" s="1"/>
  <c r="V7393" i="3" a="1"/>
  <c r="V7393" i="3" s="1"/>
  <c r="V7392" i="3" a="1"/>
  <c r="V7392" i="3" s="1"/>
  <c r="V7391" i="3" a="1"/>
  <c r="V7391" i="3" s="1"/>
  <c r="V7390" i="3" a="1"/>
  <c r="V7390" i="3" s="1"/>
  <c r="V7389" i="3" a="1"/>
  <c r="V7389" i="3" s="1"/>
  <c r="V7388" i="3" a="1"/>
  <c r="V7388" i="3" s="1"/>
  <c r="V7387" i="3" a="1"/>
  <c r="V7387" i="3" s="1"/>
  <c r="V7386" i="3" a="1"/>
  <c r="V7386" i="3" s="1"/>
  <c r="V7385" i="3" a="1"/>
  <c r="V7385" i="3" s="1"/>
  <c r="V7384" i="3" a="1"/>
  <c r="V7384" i="3" s="1"/>
  <c r="V7383" i="3" a="1"/>
  <c r="V7383" i="3" s="1"/>
  <c r="V7382" i="3" a="1"/>
  <c r="V7382" i="3" s="1"/>
  <c r="V7381" i="3" a="1"/>
  <c r="V7381" i="3" s="1"/>
  <c r="V7380" i="3" a="1"/>
  <c r="V7380" i="3" s="1"/>
  <c r="V7379" i="3" a="1"/>
  <c r="V7379" i="3" s="1"/>
  <c r="V7378" i="3" a="1"/>
  <c r="V7378" i="3" s="1"/>
  <c r="V7377" i="3" a="1"/>
  <c r="V7377" i="3" s="1"/>
  <c r="V7376" i="3" a="1"/>
  <c r="V7376" i="3" s="1"/>
  <c r="V7375" i="3" a="1"/>
  <c r="V7375" i="3" s="1"/>
  <c r="V7374" i="3" a="1"/>
  <c r="V7374" i="3" s="1"/>
  <c r="V7373" i="3" a="1"/>
  <c r="V7373" i="3" s="1"/>
  <c r="V7372" i="3" a="1"/>
  <c r="V7372" i="3" s="1"/>
  <c r="V7371" i="3" a="1"/>
  <c r="V7371" i="3" s="1"/>
  <c r="V7370" i="3" a="1"/>
  <c r="V7370" i="3" s="1"/>
  <c r="V7369" i="3" a="1"/>
  <c r="V7369" i="3" s="1"/>
  <c r="V7368" i="3" a="1"/>
  <c r="V7368" i="3" s="1"/>
  <c r="V7367" i="3" a="1"/>
  <c r="V7367" i="3" s="1"/>
  <c r="V7366" i="3" a="1"/>
  <c r="V7366" i="3" s="1"/>
  <c r="V7365" i="3" a="1"/>
  <c r="V7365" i="3" s="1"/>
  <c r="V7364" i="3" a="1"/>
  <c r="V7364" i="3" s="1"/>
  <c r="V7363" i="3" a="1"/>
  <c r="V7363" i="3" s="1"/>
  <c r="V7362" i="3" a="1"/>
  <c r="V7362" i="3" s="1"/>
  <c r="V7361" i="3" a="1"/>
  <c r="V7361" i="3" s="1"/>
  <c r="V7360" i="3" a="1"/>
  <c r="V7360" i="3" s="1"/>
  <c r="V7359" i="3" a="1"/>
  <c r="V7359" i="3" s="1"/>
  <c r="V7358" i="3" a="1"/>
  <c r="V7358" i="3" s="1"/>
  <c r="V7357" i="3" a="1"/>
  <c r="V7357" i="3" s="1"/>
  <c r="V7356" i="3" a="1"/>
  <c r="V7356" i="3" s="1"/>
  <c r="V7355" i="3" a="1"/>
  <c r="V7355" i="3" s="1"/>
  <c r="V7354" i="3" a="1"/>
  <c r="V7354" i="3" s="1"/>
  <c r="V7353" i="3" a="1"/>
  <c r="V7353" i="3" s="1"/>
  <c r="V7352" i="3" a="1"/>
  <c r="V7352" i="3" s="1"/>
  <c r="V7351" i="3" a="1"/>
  <c r="V7351" i="3" s="1"/>
  <c r="V7350" i="3" a="1"/>
  <c r="V7350" i="3" s="1"/>
  <c r="V7349" i="3" a="1"/>
  <c r="V7349" i="3" s="1"/>
  <c r="V7348" i="3" a="1"/>
  <c r="V7348" i="3" s="1"/>
  <c r="V7347" i="3" a="1"/>
  <c r="V7347" i="3" s="1"/>
  <c r="V7346" i="3" a="1"/>
  <c r="V7346" i="3" s="1"/>
  <c r="V7345" i="3" a="1"/>
  <c r="V7345" i="3" s="1"/>
  <c r="V7344" i="3" a="1"/>
  <c r="V7344" i="3" s="1"/>
  <c r="V7343" i="3" a="1"/>
  <c r="V7343" i="3" s="1"/>
  <c r="V7342" i="3" a="1"/>
  <c r="V7342" i="3" s="1"/>
  <c r="V7341" i="3" a="1"/>
  <c r="V7341" i="3" s="1"/>
  <c r="V7340" i="3" a="1"/>
  <c r="V7340" i="3" s="1"/>
  <c r="V7339" i="3" a="1"/>
  <c r="V7339" i="3" s="1"/>
  <c r="V7338" i="3" a="1"/>
  <c r="V7338" i="3" s="1"/>
  <c r="V7337" i="3" a="1"/>
  <c r="V7337" i="3" s="1"/>
  <c r="V7336" i="3" a="1"/>
  <c r="V7336" i="3" s="1"/>
  <c r="V7335" i="3" a="1"/>
  <c r="V7335" i="3" s="1"/>
  <c r="V7334" i="3" a="1"/>
  <c r="V7334" i="3" s="1"/>
  <c r="V7333" i="3" a="1"/>
  <c r="V7333" i="3" s="1"/>
  <c r="V7332" i="3" a="1"/>
  <c r="V7332" i="3" s="1"/>
  <c r="V7331" i="3" a="1"/>
  <c r="V7331" i="3" s="1"/>
  <c r="V7330" i="3" a="1"/>
  <c r="V7330" i="3" s="1"/>
  <c r="V7329" i="3" a="1"/>
  <c r="V7329" i="3" s="1"/>
  <c r="V7328" i="3" a="1"/>
  <c r="V7328" i="3" s="1"/>
  <c r="V7327" i="3" a="1"/>
  <c r="V7327" i="3" s="1"/>
  <c r="V7326" i="3" a="1"/>
  <c r="V7326" i="3" s="1"/>
  <c r="V7325" i="3" a="1"/>
  <c r="V7325" i="3" s="1"/>
  <c r="V7324" i="3" a="1"/>
  <c r="V7324" i="3" s="1"/>
  <c r="V7323" i="3" a="1"/>
  <c r="V7323" i="3" s="1"/>
  <c r="V7322" i="3" a="1"/>
  <c r="V7322" i="3" s="1"/>
  <c r="V7321" i="3" a="1"/>
  <c r="V7321" i="3" s="1"/>
  <c r="V7320" i="3" a="1"/>
  <c r="V7320" i="3" s="1"/>
  <c r="V7319" i="3" a="1"/>
  <c r="V7319" i="3" s="1"/>
  <c r="V7318" i="3" a="1"/>
  <c r="V7318" i="3" s="1"/>
  <c r="V7317" i="3" a="1"/>
  <c r="V7317" i="3" s="1"/>
  <c r="V7316" i="3" a="1"/>
  <c r="V7316" i="3" s="1"/>
  <c r="V7315" i="3" a="1"/>
  <c r="V7315" i="3" s="1"/>
  <c r="V7314" i="3" a="1"/>
  <c r="V7314" i="3" s="1"/>
  <c r="V7313" i="3" a="1"/>
  <c r="V7313" i="3" s="1"/>
  <c r="V7312" i="3" a="1"/>
  <c r="V7312" i="3" s="1"/>
  <c r="V7311" i="3" a="1"/>
  <c r="V7311" i="3" s="1"/>
  <c r="V7310" i="3" a="1"/>
  <c r="V7310" i="3" s="1"/>
  <c r="V7309" i="3" a="1"/>
  <c r="V7309" i="3" s="1"/>
  <c r="V7308" i="3" a="1"/>
  <c r="V7308" i="3" s="1"/>
  <c r="V7307" i="3" a="1"/>
  <c r="V7307" i="3" s="1"/>
  <c r="V7306" i="3" a="1"/>
  <c r="V7306" i="3" s="1"/>
  <c r="V7305" i="3" a="1"/>
  <c r="V7305" i="3" s="1"/>
  <c r="V7304" i="3" a="1"/>
  <c r="V7304" i="3" s="1"/>
  <c r="V7303" i="3" a="1"/>
  <c r="V7303" i="3" s="1"/>
  <c r="V7302" i="3" a="1"/>
  <c r="V7302" i="3" s="1"/>
  <c r="V7301" i="3" a="1"/>
  <c r="V7301" i="3" s="1"/>
  <c r="V7300" i="3" a="1"/>
  <c r="V7300" i="3" s="1"/>
  <c r="V7299" i="3" a="1"/>
  <c r="V7299" i="3" s="1"/>
  <c r="V7298" i="3" a="1"/>
  <c r="V7298" i="3" s="1"/>
  <c r="V7297" i="3" a="1"/>
  <c r="V7297" i="3" s="1"/>
  <c r="V7296" i="3" a="1"/>
  <c r="V7296" i="3" s="1"/>
  <c r="V7295" i="3" a="1"/>
  <c r="V7295" i="3" s="1"/>
  <c r="V7294" i="3" a="1"/>
  <c r="V7294" i="3" s="1"/>
  <c r="V7293" i="3" a="1"/>
  <c r="V7293" i="3" s="1"/>
  <c r="V7292" i="3" a="1"/>
  <c r="V7292" i="3" s="1"/>
  <c r="V7291" i="3" a="1"/>
  <c r="V7291" i="3" s="1"/>
  <c r="V7290" i="3" a="1"/>
  <c r="V7290" i="3" s="1"/>
  <c r="V7289" i="3" a="1"/>
  <c r="V7289" i="3" s="1"/>
  <c r="V7288" i="3" a="1"/>
  <c r="V7288" i="3" s="1"/>
  <c r="V7287" i="3" a="1"/>
  <c r="V7287" i="3" s="1"/>
  <c r="V7286" i="3" a="1"/>
  <c r="V7286" i="3" s="1"/>
  <c r="V7285" i="3" a="1"/>
  <c r="V7285" i="3" s="1"/>
  <c r="V7284" i="3" a="1"/>
  <c r="V7284" i="3" s="1"/>
  <c r="V7283" i="3" a="1"/>
  <c r="V7283" i="3" s="1"/>
  <c r="V7282" i="3" a="1"/>
  <c r="V7282" i="3" s="1"/>
  <c r="V7281" i="3" a="1"/>
  <c r="V7281" i="3" s="1"/>
  <c r="V7280" i="3" a="1"/>
  <c r="V7280" i="3" s="1"/>
  <c r="V7279" i="3" a="1"/>
  <c r="V7279" i="3" s="1"/>
  <c r="V7278" i="3" a="1"/>
  <c r="V7278" i="3" s="1"/>
  <c r="V7277" i="3" a="1"/>
  <c r="V7277" i="3" s="1"/>
  <c r="V7276" i="3" a="1"/>
  <c r="V7276" i="3" s="1"/>
  <c r="V7275" i="3" a="1"/>
  <c r="V7275" i="3" s="1"/>
  <c r="V7274" i="3" a="1"/>
  <c r="V7274" i="3" s="1"/>
  <c r="V7273" i="3" a="1"/>
  <c r="V7273" i="3" s="1"/>
  <c r="V7272" i="3" a="1"/>
  <c r="V7272" i="3" s="1"/>
  <c r="V7271" i="3" a="1"/>
  <c r="V7271" i="3" s="1"/>
  <c r="V7270" i="3" a="1"/>
  <c r="V7270" i="3" s="1"/>
  <c r="V7269" i="3" a="1"/>
  <c r="V7269" i="3" s="1"/>
  <c r="V7268" i="3" a="1"/>
  <c r="V7268" i="3" s="1"/>
  <c r="V7267" i="3" a="1"/>
  <c r="V7267" i="3" s="1"/>
  <c r="V7266" i="3" a="1"/>
  <c r="V7266" i="3" s="1"/>
  <c r="V7265" i="3" a="1"/>
  <c r="V7265" i="3" s="1"/>
  <c r="V7264" i="3" a="1"/>
  <c r="V7264" i="3" s="1"/>
  <c r="V7263" i="3" a="1"/>
  <c r="V7263" i="3" s="1"/>
  <c r="V7262" i="3" a="1"/>
  <c r="V7262" i="3" s="1"/>
  <c r="V7261" i="3" a="1"/>
  <c r="V7261" i="3" s="1"/>
  <c r="V7260" i="3" a="1"/>
  <c r="V7260" i="3" s="1"/>
  <c r="V7259" i="3" a="1"/>
  <c r="V7259" i="3" s="1"/>
  <c r="V7258" i="3" a="1"/>
  <c r="V7258" i="3" s="1"/>
  <c r="V7257" i="3" a="1"/>
  <c r="V7257" i="3" s="1"/>
  <c r="V7256" i="3" a="1"/>
  <c r="V7256" i="3" s="1"/>
  <c r="V7255" i="3" a="1"/>
  <c r="V7255" i="3" s="1"/>
  <c r="V7254" i="3" a="1"/>
  <c r="V7254" i="3" s="1"/>
  <c r="V7253" i="3" a="1"/>
  <c r="V7253" i="3" s="1"/>
  <c r="V7252" i="3" a="1"/>
  <c r="V7252" i="3" s="1"/>
  <c r="V7251" i="3" a="1"/>
  <c r="V7251" i="3" s="1"/>
  <c r="V7250" i="3" a="1"/>
  <c r="V7250" i="3" s="1"/>
  <c r="V7249" i="3" a="1"/>
  <c r="V7249" i="3" s="1"/>
  <c r="V7248" i="3" a="1"/>
  <c r="V7248" i="3" s="1"/>
  <c r="V7247" i="3" a="1"/>
  <c r="V7247" i="3" s="1"/>
  <c r="V7246" i="3" a="1"/>
  <c r="V7246" i="3" s="1"/>
  <c r="V7245" i="3" a="1"/>
  <c r="V7245" i="3" s="1"/>
  <c r="V7244" i="3" a="1"/>
  <c r="V7244" i="3" s="1"/>
  <c r="V7243" i="3" a="1"/>
  <c r="V7243" i="3" s="1"/>
  <c r="V7242" i="3" a="1"/>
  <c r="V7242" i="3" s="1"/>
  <c r="V7241" i="3" a="1"/>
  <c r="V7241" i="3" s="1"/>
  <c r="V7240" i="3" a="1"/>
  <c r="V7240" i="3" s="1"/>
  <c r="V7239" i="3" a="1"/>
  <c r="V7239" i="3" s="1"/>
  <c r="V7238" i="3" a="1"/>
  <c r="V7238" i="3" s="1"/>
  <c r="V7237" i="3" a="1"/>
  <c r="V7237" i="3" s="1"/>
  <c r="V7236" i="3" a="1"/>
  <c r="V7236" i="3" s="1"/>
  <c r="V7235" i="3" a="1"/>
  <c r="V7235" i="3" s="1"/>
  <c r="V7234" i="3" a="1"/>
  <c r="V7234" i="3" s="1"/>
  <c r="V7233" i="3" a="1"/>
  <c r="V7233" i="3" s="1"/>
  <c r="V7232" i="3" a="1"/>
  <c r="V7232" i="3" s="1"/>
  <c r="V7231" i="3" a="1"/>
  <c r="V7231" i="3" s="1"/>
  <c r="V7230" i="3" a="1"/>
  <c r="V7230" i="3" s="1"/>
  <c r="V7229" i="3" a="1"/>
  <c r="V7229" i="3" s="1"/>
  <c r="V7228" i="3" a="1"/>
  <c r="V7228" i="3" s="1"/>
  <c r="V7227" i="3" a="1"/>
  <c r="V7227" i="3" s="1"/>
  <c r="V7226" i="3" a="1"/>
  <c r="V7226" i="3" s="1"/>
  <c r="V7225" i="3" a="1"/>
  <c r="V7225" i="3" s="1"/>
  <c r="V7224" i="3" a="1"/>
  <c r="V7224" i="3" s="1"/>
  <c r="V7223" i="3" a="1"/>
  <c r="V7223" i="3" s="1"/>
  <c r="V7222" i="3" a="1"/>
  <c r="V7222" i="3" s="1"/>
  <c r="V7221" i="3" a="1"/>
  <c r="V7221" i="3" s="1"/>
  <c r="V7220" i="3" a="1"/>
  <c r="V7220" i="3" s="1"/>
  <c r="V7219" i="3" a="1"/>
  <c r="V7219" i="3" s="1"/>
  <c r="V7218" i="3" a="1"/>
  <c r="V7218" i="3" s="1"/>
  <c r="V7217" i="3" a="1"/>
  <c r="V7217" i="3" s="1"/>
  <c r="V7216" i="3" a="1"/>
  <c r="V7216" i="3" s="1"/>
  <c r="V7215" i="3" a="1"/>
  <c r="V7215" i="3" s="1"/>
  <c r="V7214" i="3" a="1"/>
  <c r="V7214" i="3" s="1"/>
  <c r="V7213" i="3" a="1"/>
  <c r="V7213" i="3" s="1"/>
  <c r="V7212" i="3" a="1"/>
  <c r="V7212" i="3" s="1"/>
  <c r="V7211" i="3" a="1"/>
  <c r="V7211" i="3" s="1"/>
  <c r="V7210" i="3" a="1"/>
  <c r="V7210" i="3" s="1"/>
  <c r="V7209" i="3" a="1"/>
  <c r="V7209" i="3" s="1"/>
  <c r="V7208" i="3" a="1"/>
  <c r="V7208" i="3" s="1"/>
  <c r="V7207" i="3" a="1"/>
  <c r="V7207" i="3" s="1"/>
  <c r="V7206" i="3" a="1"/>
  <c r="V7206" i="3" s="1"/>
  <c r="V7205" i="3" a="1"/>
  <c r="V7205" i="3" s="1"/>
  <c r="V7204" i="3" a="1"/>
  <c r="V7204" i="3" s="1"/>
  <c r="V7203" i="3" a="1"/>
  <c r="V7203" i="3" s="1"/>
  <c r="V7202" i="3" a="1"/>
  <c r="V7202" i="3" s="1"/>
  <c r="V7201" i="3" a="1"/>
  <c r="V7201" i="3" s="1"/>
  <c r="V7200" i="3" a="1"/>
  <c r="V7200" i="3" s="1"/>
  <c r="V7199" i="3" a="1"/>
  <c r="V7199" i="3" s="1"/>
  <c r="V7198" i="3" a="1"/>
  <c r="V7198" i="3" s="1"/>
  <c r="V7197" i="3" a="1"/>
  <c r="V7197" i="3" s="1"/>
  <c r="V7196" i="3" a="1"/>
  <c r="V7196" i="3" s="1"/>
  <c r="V7195" i="3" a="1"/>
  <c r="V7195" i="3" s="1"/>
  <c r="V7194" i="3" a="1"/>
  <c r="V7194" i="3" s="1"/>
  <c r="V7193" i="3" a="1"/>
  <c r="V7193" i="3" s="1"/>
  <c r="V7192" i="3" a="1"/>
  <c r="V7192" i="3" s="1"/>
  <c r="V7191" i="3" a="1"/>
  <c r="V7191" i="3" s="1"/>
  <c r="V7190" i="3" a="1"/>
  <c r="V7190" i="3" s="1"/>
  <c r="V7189" i="3" a="1"/>
  <c r="V7189" i="3" s="1"/>
  <c r="V7188" i="3" a="1"/>
  <c r="V7188" i="3" s="1"/>
  <c r="V7187" i="3" a="1"/>
  <c r="V7187" i="3" s="1"/>
  <c r="V7186" i="3" a="1"/>
  <c r="V7186" i="3" s="1"/>
  <c r="V7185" i="3" a="1"/>
  <c r="V7185" i="3" s="1"/>
  <c r="V7184" i="3" a="1"/>
  <c r="V7184" i="3" s="1"/>
  <c r="V7183" i="3" a="1"/>
  <c r="V7183" i="3" s="1"/>
  <c r="V7182" i="3" a="1"/>
  <c r="V7182" i="3" s="1"/>
  <c r="V7181" i="3" a="1"/>
  <c r="V7181" i="3" s="1"/>
  <c r="V7180" i="3" a="1"/>
  <c r="V7180" i="3" s="1"/>
  <c r="V7179" i="3" a="1"/>
  <c r="V7179" i="3" s="1"/>
  <c r="V7178" i="3" a="1"/>
  <c r="V7178" i="3" s="1"/>
  <c r="V7177" i="3" a="1"/>
  <c r="V7177" i="3" s="1"/>
  <c r="V7176" i="3" a="1"/>
  <c r="V7176" i="3" s="1"/>
  <c r="V7175" i="3" a="1"/>
  <c r="V7175" i="3" s="1"/>
  <c r="V7174" i="3" a="1"/>
  <c r="V7174" i="3" s="1"/>
  <c r="V7173" i="3" a="1"/>
  <c r="V7173" i="3" s="1"/>
  <c r="V7172" i="3" a="1"/>
  <c r="V7172" i="3" s="1"/>
  <c r="V7171" i="3" a="1"/>
  <c r="V7171" i="3" s="1"/>
  <c r="V7170" i="3" a="1"/>
  <c r="V7170" i="3" s="1"/>
  <c r="V7169" i="3" a="1"/>
  <c r="V7169" i="3" s="1"/>
  <c r="V7168" i="3" a="1"/>
  <c r="V7168" i="3" s="1"/>
  <c r="V7167" i="3" a="1"/>
  <c r="V7167" i="3" s="1"/>
  <c r="V7166" i="3" a="1"/>
  <c r="V7166" i="3" s="1"/>
  <c r="V7165" i="3" a="1"/>
  <c r="V7165" i="3" s="1"/>
  <c r="V7164" i="3" a="1"/>
  <c r="V7164" i="3" s="1"/>
  <c r="V7163" i="3" a="1"/>
  <c r="V7163" i="3" s="1"/>
  <c r="V7162" i="3" a="1"/>
  <c r="V7162" i="3" s="1"/>
  <c r="V7161" i="3" a="1"/>
  <c r="V7161" i="3" s="1"/>
  <c r="V7160" i="3" a="1"/>
  <c r="V7160" i="3" s="1"/>
  <c r="V7159" i="3" a="1"/>
  <c r="V7159" i="3" s="1"/>
  <c r="V7158" i="3" a="1"/>
  <c r="V7158" i="3" s="1"/>
  <c r="V7157" i="3" a="1"/>
  <c r="V7157" i="3" s="1"/>
  <c r="V7156" i="3" a="1"/>
  <c r="V7156" i="3" s="1"/>
  <c r="V7155" i="3" a="1"/>
  <c r="V7155" i="3" s="1"/>
  <c r="V7154" i="3" a="1"/>
  <c r="V7154" i="3" s="1"/>
  <c r="V7153" i="3" a="1"/>
  <c r="V7153" i="3" s="1"/>
  <c r="V7152" i="3" a="1"/>
  <c r="V7152" i="3" s="1"/>
  <c r="V7151" i="3" a="1"/>
  <c r="V7151" i="3" s="1"/>
  <c r="V7150" i="3" a="1"/>
  <c r="V7150" i="3" s="1"/>
  <c r="V7149" i="3" a="1"/>
  <c r="V7149" i="3" s="1"/>
  <c r="V7148" i="3" a="1"/>
  <c r="V7148" i="3" s="1"/>
  <c r="V7147" i="3" a="1"/>
  <c r="V7147" i="3" s="1"/>
  <c r="V7146" i="3" a="1"/>
  <c r="V7146" i="3" s="1"/>
  <c r="V7145" i="3" a="1"/>
  <c r="V7145" i="3" s="1"/>
  <c r="V7144" i="3" a="1"/>
  <c r="V7144" i="3" s="1"/>
  <c r="V7143" i="3" a="1"/>
  <c r="V7143" i="3" s="1"/>
  <c r="V7142" i="3" a="1"/>
  <c r="V7142" i="3" s="1"/>
  <c r="V7141" i="3" a="1"/>
  <c r="V7141" i="3" s="1"/>
  <c r="V7140" i="3" a="1"/>
  <c r="V7140" i="3" s="1"/>
  <c r="V7139" i="3" a="1"/>
  <c r="V7139" i="3" s="1"/>
  <c r="V7138" i="3" a="1"/>
  <c r="V7138" i="3" s="1"/>
  <c r="V7137" i="3" a="1"/>
  <c r="V7137" i="3" s="1"/>
  <c r="V7136" i="3" a="1"/>
  <c r="V7136" i="3" s="1"/>
  <c r="V7135" i="3" a="1"/>
  <c r="V7135" i="3" s="1"/>
  <c r="V7134" i="3" a="1"/>
  <c r="V7134" i="3" s="1"/>
  <c r="V7133" i="3" a="1"/>
  <c r="V7133" i="3" s="1"/>
  <c r="V7132" i="3" a="1"/>
  <c r="V7132" i="3" s="1"/>
  <c r="V7131" i="3" a="1"/>
  <c r="V7131" i="3" s="1"/>
  <c r="V7130" i="3" a="1"/>
  <c r="V7130" i="3" s="1"/>
  <c r="V7129" i="3" a="1"/>
  <c r="V7129" i="3" s="1"/>
  <c r="V7128" i="3" a="1"/>
  <c r="V7128" i="3" s="1"/>
  <c r="V7127" i="3" a="1"/>
  <c r="V7127" i="3" s="1"/>
  <c r="V7126" i="3" a="1"/>
  <c r="V7126" i="3" s="1"/>
  <c r="V7125" i="3" a="1"/>
  <c r="V7125" i="3" s="1"/>
  <c r="V7124" i="3" a="1"/>
  <c r="V7124" i="3" s="1"/>
  <c r="V7123" i="3" a="1"/>
  <c r="V7123" i="3" s="1"/>
  <c r="V7122" i="3" a="1"/>
  <c r="V7122" i="3" s="1"/>
  <c r="V7121" i="3" a="1"/>
  <c r="V7121" i="3" s="1"/>
  <c r="V7120" i="3" a="1"/>
  <c r="V7120" i="3" s="1"/>
  <c r="V7119" i="3" a="1"/>
  <c r="V7119" i="3" s="1"/>
  <c r="V7118" i="3" a="1"/>
  <c r="V7118" i="3" s="1"/>
  <c r="V7117" i="3" a="1"/>
  <c r="V7117" i="3" s="1"/>
  <c r="V7116" i="3" a="1"/>
  <c r="V7116" i="3" s="1"/>
  <c r="V7115" i="3" a="1"/>
  <c r="V7115" i="3" s="1"/>
  <c r="V7114" i="3" a="1"/>
  <c r="V7114" i="3" s="1"/>
  <c r="V7113" i="3" a="1"/>
  <c r="V7113" i="3" s="1"/>
  <c r="V7112" i="3" a="1"/>
  <c r="V7112" i="3" s="1"/>
  <c r="V7111" i="3" a="1"/>
  <c r="V7111" i="3" s="1"/>
  <c r="V7110" i="3" a="1"/>
  <c r="V7110" i="3" s="1"/>
  <c r="V7109" i="3" a="1"/>
  <c r="V7109" i="3" s="1"/>
  <c r="V7108" i="3" a="1"/>
  <c r="V7108" i="3" s="1"/>
  <c r="V7107" i="3" a="1"/>
  <c r="V7107" i="3" s="1"/>
  <c r="V7106" i="3" a="1"/>
  <c r="V7106" i="3" s="1"/>
  <c r="V7105" i="3" a="1"/>
  <c r="V7105" i="3" s="1"/>
  <c r="V7104" i="3" a="1"/>
  <c r="V7104" i="3" s="1"/>
  <c r="V7103" i="3" a="1"/>
  <c r="V7103" i="3" s="1"/>
  <c r="V7102" i="3" a="1"/>
  <c r="V7102" i="3" s="1"/>
  <c r="V7101" i="3" a="1"/>
  <c r="V7101" i="3" s="1"/>
  <c r="V7100" i="3" a="1"/>
  <c r="V7100" i="3" s="1"/>
  <c r="V7099" i="3" a="1"/>
  <c r="V7099" i="3" s="1"/>
  <c r="V7098" i="3" a="1"/>
  <c r="V7098" i="3" s="1"/>
  <c r="V7097" i="3" a="1"/>
  <c r="V7097" i="3" s="1"/>
  <c r="V7096" i="3" a="1"/>
  <c r="V7096" i="3" s="1"/>
  <c r="V7095" i="3" a="1"/>
  <c r="V7095" i="3" s="1"/>
  <c r="V7094" i="3" a="1"/>
  <c r="V7094" i="3" s="1"/>
  <c r="V7093" i="3" a="1"/>
  <c r="V7093" i="3" s="1"/>
  <c r="V7092" i="3" a="1"/>
  <c r="V7092" i="3" s="1"/>
  <c r="V7091" i="3" a="1"/>
  <c r="V7091" i="3" s="1"/>
  <c r="V7090" i="3" a="1"/>
  <c r="V7090" i="3" s="1"/>
  <c r="V7089" i="3" a="1"/>
  <c r="V7089" i="3" s="1"/>
  <c r="V7088" i="3" a="1"/>
  <c r="V7088" i="3" s="1"/>
  <c r="V7087" i="3" a="1"/>
  <c r="V7087" i="3" s="1"/>
  <c r="V7086" i="3" a="1"/>
  <c r="V7086" i="3" s="1"/>
  <c r="V7085" i="3" a="1"/>
  <c r="V7085" i="3" s="1"/>
  <c r="V7084" i="3" a="1"/>
  <c r="V7084" i="3" s="1"/>
  <c r="V7083" i="3" a="1"/>
  <c r="V7083" i="3" s="1"/>
  <c r="V7082" i="3" a="1"/>
  <c r="V7082" i="3" s="1"/>
  <c r="V7081" i="3" a="1"/>
  <c r="V7081" i="3" s="1"/>
  <c r="V7080" i="3" a="1"/>
  <c r="V7080" i="3" s="1"/>
  <c r="V7079" i="3" a="1"/>
  <c r="V7079" i="3" s="1"/>
  <c r="V7078" i="3" a="1"/>
  <c r="V7078" i="3" s="1"/>
  <c r="V7077" i="3" a="1"/>
  <c r="V7077" i="3" s="1"/>
  <c r="V7076" i="3" a="1"/>
  <c r="V7076" i="3" s="1"/>
  <c r="V7075" i="3" a="1"/>
  <c r="V7075" i="3" s="1"/>
  <c r="V7074" i="3" a="1"/>
  <c r="V7074" i="3" s="1"/>
  <c r="V7073" i="3" a="1"/>
  <c r="V7073" i="3" s="1"/>
  <c r="V7072" i="3" a="1"/>
  <c r="V7072" i="3" s="1"/>
  <c r="V7071" i="3" a="1"/>
  <c r="V7071" i="3" s="1"/>
  <c r="V7070" i="3" a="1"/>
  <c r="V7070" i="3" s="1"/>
  <c r="V7069" i="3" a="1"/>
  <c r="V7069" i="3" s="1"/>
  <c r="V7068" i="3" a="1"/>
  <c r="V7068" i="3" s="1"/>
  <c r="V7067" i="3" a="1"/>
  <c r="V7067" i="3" s="1"/>
  <c r="V7066" i="3" a="1"/>
  <c r="V7066" i="3" s="1"/>
  <c r="V7065" i="3" a="1"/>
  <c r="V7065" i="3" s="1"/>
  <c r="V7064" i="3" a="1"/>
  <c r="V7064" i="3" s="1"/>
  <c r="V7063" i="3" a="1"/>
  <c r="V7063" i="3" s="1"/>
  <c r="V7062" i="3" a="1"/>
  <c r="V7062" i="3" s="1"/>
  <c r="V7061" i="3" a="1"/>
  <c r="V7061" i="3" s="1"/>
  <c r="V7060" i="3" a="1"/>
  <c r="V7060" i="3" s="1"/>
  <c r="V7059" i="3" a="1"/>
  <c r="V7059" i="3" s="1"/>
  <c r="V7058" i="3" a="1"/>
  <c r="V7058" i="3" s="1"/>
  <c r="V7057" i="3" a="1"/>
  <c r="V7057" i="3" s="1"/>
  <c r="V7056" i="3" a="1"/>
  <c r="V7056" i="3" s="1"/>
  <c r="V7055" i="3" a="1"/>
  <c r="V7055" i="3" s="1"/>
  <c r="V7054" i="3" a="1"/>
  <c r="V7054" i="3" s="1"/>
  <c r="V7053" i="3" a="1"/>
  <c r="V7053" i="3" s="1"/>
  <c r="V7052" i="3" a="1"/>
  <c r="V7052" i="3" s="1"/>
  <c r="V7051" i="3" a="1"/>
  <c r="V7051" i="3" s="1"/>
  <c r="V7050" i="3" a="1"/>
  <c r="V7050" i="3" s="1"/>
  <c r="V7049" i="3" a="1"/>
  <c r="V7049" i="3" s="1"/>
  <c r="V7048" i="3" a="1"/>
  <c r="V7048" i="3" s="1"/>
  <c r="V7047" i="3" a="1"/>
  <c r="V7047" i="3" s="1"/>
  <c r="V7046" i="3" a="1"/>
  <c r="V7046" i="3" s="1"/>
  <c r="V7045" i="3" a="1"/>
  <c r="V7045" i="3" s="1"/>
  <c r="V7044" i="3" a="1"/>
  <c r="V7044" i="3" s="1"/>
  <c r="V7043" i="3" a="1"/>
  <c r="V7043" i="3" s="1"/>
  <c r="V7042" i="3" a="1"/>
  <c r="V7042" i="3" s="1"/>
  <c r="V7041" i="3" a="1"/>
  <c r="V7041" i="3" s="1"/>
  <c r="V7040" i="3" a="1"/>
  <c r="V7040" i="3" s="1"/>
  <c r="V7039" i="3" a="1"/>
  <c r="V7039" i="3" s="1"/>
  <c r="V7038" i="3" a="1"/>
  <c r="V7038" i="3" s="1"/>
  <c r="V7037" i="3" a="1"/>
  <c r="V7037" i="3" s="1"/>
  <c r="V7036" i="3" a="1"/>
  <c r="V7036" i="3" s="1"/>
  <c r="V7035" i="3" a="1"/>
  <c r="V7035" i="3" s="1"/>
  <c r="V7034" i="3" a="1"/>
  <c r="V7034" i="3" s="1"/>
  <c r="V7033" i="3" a="1"/>
  <c r="V7033" i="3" s="1"/>
  <c r="V7032" i="3" a="1"/>
  <c r="V7032" i="3" s="1"/>
  <c r="V7031" i="3" a="1"/>
  <c r="V7031" i="3" s="1"/>
  <c r="V7030" i="3" a="1"/>
  <c r="V7030" i="3" s="1"/>
  <c r="V7029" i="3" a="1"/>
  <c r="V7029" i="3" s="1"/>
  <c r="V7028" i="3" a="1"/>
  <c r="V7028" i="3" s="1"/>
  <c r="V7027" i="3" a="1"/>
  <c r="V7027" i="3" s="1"/>
  <c r="V7026" i="3" a="1"/>
  <c r="V7026" i="3" s="1"/>
  <c r="V7025" i="3" a="1"/>
  <c r="V7025" i="3" s="1"/>
  <c r="V7024" i="3" a="1"/>
  <c r="V7024" i="3" s="1"/>
  <c r="V7023" i="3" a="1"/>
  <c r="V7023" i="3" s="1"/>
  <c r="V7022" i="3" a="1"/>
  <c r="V7022" i="3" s="1"/>
  <c r="V7021" i="3" a="1"/>
  <c r="V7021" i="3" s="1"/>
  <c r="V7020" i="3" a="1"/>
  <c r="V7020" i="3" s="1"/>
  <c r="V7019" i="3" a="1"/>
  <c r="V7019" i="3" s="1"/>
  <c r="V7018" i="3" a="1"/>
  <c r="V7018" i="3" s="1"/>
  <c r="V7017" i="3" a="1"/>
  <c r="V7017" i="3" s="1"/>
  <c r="V7016" i="3" a="1"/>
  <c r="V7016" i="3" s="1"/>
  <c r="V7015" i="3" a="1"/>
  <c r="V7015" i="3" s="1"/>
  <c r="V7014" i="3" a="1"/>
  <c r="V7014" i="3" s="1"/>
  <c r="V7013" i="3" a="1"/>
  <c r="V7013" i="3" s="1"/>
  <c r="V7012" i="3" a="1"/>
  <c r="V7012" i="3" s="1"/>
  <c r="V7011" i="3" a="1"/>
  <c r="V7011" i="3" s="1"/>
  <c r="V7010" i="3" a="1"/>
  <c r="V7010" i="3" s="1"/>
  <c r="V7009" i="3" a="1"/>
  <c r="V7009" i="3" s="1"/>
  <c r="V7008" i="3" a="1"/>
  <c r="V7008" i="3" s="1"/>
  <c r="V7007" i="3" a="1"/>
  <c r="V7007" i="3" s="1"/>
  <c r="V7006" i="3" a="1"/>
  <c r="V7006" i="3" s="1"/>
  <c r="V7005" i="3" a="1"/>
  <c r="V7005" i="3" s="1"/>
  <c r="V7004" i="3" a="1"/>
  <c r="V7004" i="3" s="1"/>
  <c r="V7003" i="3" a="1"/>
  <c r="V7003" i="3" s="1"/>
  <c r="V7002" i="3" a="1"/>
  <c r="V7002" i="3" s="1"/>
  <c r="V7001" i="3" a="1"/>
  <c r="V7001" i="3" s="1"/>
  <c r="V7000" i="3" a="1"/>
  <c r="V7000" i="3" s="1"/>
  <c r="V6999" i="3" a="1"/>
  <c r="V6999" i="3" s="1"/>
  <c r="V6998" i="3" a="1"/>
  <c r="V6998" i="3" s="1"/>
  <c r="V6997" i="3" a="1"/>
  <c r="V6997" i="3" s="1"/>
  <c r="V6996" i="3" a="1"/>
  <c r="V6996" i="3" s="1"/>
  <c r="V6995" i="3" a="1"/>
  <c r="V6995" i="3" s="1"/>
  <c r="V6994" i="3" a="1"/>
  <c r="V6994" i="3" s="1"/>
  <c r="V6993" i="3" a="1"/>
  <c r="V6993" i="3" s="1"/>
  <c r="V6992" i="3" a="1"/>
  <c r="V6992" i="3" s="1"/>
  <c r="V6991" i="3" a="1"/>
  <c r="V6991" i="3" s="1"/>
  <c r="V6990" i="3" a="1"/>
  <c r="V6990" i="3" s="1"/>
  <c r="V6989" i="3" a="1"/>
  <c r="V6989" i="3" s="1"/>
  <c r="V6988" i="3" a="1"/>
  <c r="V6988" i="3" s="1"/>
  <c r="V6987" i="3" a="1"/>
  <c r="V6987" i="3" s="1"/>
  <c r="V6986" i="3" a="1"/>
  <c r="V6986" i="3" s="1"/>
  <c r="V6985" i="3" a="1"/>
  <c r="V6985" i="3" s="1"/>
  <c r="V6984" i="3" a="1"/>
  <c r="V6984" i="3" s="1"/>
  <c r="V6983" i="3" a="1"/>
  <c r="V6983" i="3" s="1"/>
  <c r="V6982" i="3" a="1"/>
  <c r="V6982" i="3" s="1"/>
  <c r="V6981" i="3" a="1"/>
  <c r="V6981" i="3" s="1"/>
  <c r="V6980" i="3" a="1"/>
  <c r="V6980" i="3" s="1"/>
  <c r="V6979" i="3" a="1"/>
  <c r="V6979" i="3" s="1"/>
  <c r="V6978" i="3" a="1"/>
  <c r="V6978" i="3" s="1"/>
  <c r="V6977" i="3" a="1"/>
  <c r="V6977" i="3" s="1"/>
  <c r="V6976" i="3" a="1"/>
  <c r="V6976" i="3" s="1"/>
  <c r="V6975" i="3" a="1"/>
  <c r="V6975" i="3" s="1"/>
  <c r="V6974" i="3" a="1"/>
  <c r="V6974" i="3" s="1"/>
  <c r="V6973" i="3" a="1"/>
  <c r="V6973" i="3" s="1"/>
  <c r="V6972" i="3" a="1"/>
  <c r="V6972" i="3" s="1"/>
  <c r="V6971" i="3" a="1"/>
  <c r="V6971" i="3" s="1"/>
  <c r="V6970" i="3" a="1"/>
  <c r="V6970" i="3" s="1"/>
  <c r="V6969" i="3" a="1"/>
  <c r="V6969" i="3" s="1"/>
  <c r="V6968" i="3" a="1"/>
  <c r="V6968" i="3" s="1"/>
  <c r="V6967" i="3" a="1"/>
  <c r="V6967" i="3" s="1"/>
  <c r="V6966" i="3" a="1"/>
  <c r="V6966" i="3" s="1"/>
  <c r="V6965" i="3" a="1"/>
  <c r="V6965" i="3" s="1"/>
  <c r="V6964" i="3" a="1"/>
  <c r="V6964" i="3" s="1"/>
  <c r="V6963" i="3" a="1"/>
  <c r="V6963" i="3" s="1"/>
  <c r="V6962" i="3" a="1"/>
  <c r="V6962" i="3" s="1"/>
  <c r="V6961" i="3" a="1"/>
  <c r="V6961" i="3" s="1"/>
  <c r="V6960" i="3" a="1"/>
  <c r="V6960" i="3" s="1"/>
  <c r="V6959" i="3" a="1"/>
  <c r="V6959" i="3" s="1"/>
  <c r="V6958" i="3" a="1"/>
  <c r="V6958" i="3" s="1"/>
  <c r="V6957" i="3" a="1"/>
  <c r="V6957" i="3" s="1"/>
  <c r="V6956" i="3" a="1"/>
  <c r="V6956" i="3" s="1"/>
  <c r="V6955" i="3" a="1"/>
  <c r="V6955" i="3" s="1"/>
  <c r="V6954" i="3" a="1"/>
  <c r="V6954" i="3" s="1"/>
  <c r="V6953" i="3" a="1"/>
  <c r="V6953" i="3" s="1"/>
  <c r="V6952" i="3" a="1"/>
  <c r="V6952" i="3" s="1"/>
  <c r="V6951" i="3" a="1"/>
  <c r="V6951" i="3" s="1"/>
  <c r="V6950" i="3" a="1"/>
  <c r="V6950" i="3" s="1"/>
  <c r="V6949" i="3" a="1"/>
  <c r="V6949" i="3" s="1"/>
  <c r="V6948" i="3" a="1"/>
  <c r="V6948" i="3" s="1"/>
  <c r="V6947" i="3" a="1"/>
  <c r="V6947" i="3" s="1"/>
  <c r="V6946" i="3" a="1"/>
  <c r="V6946" i="3" s="1"/>
  <c r="V6945" i="3" a="1"/>
  <c r="V6945" i="3" s="1"/>
  <c r="V6944" i="3" a="1"/>
  <c r="V6944" i="3" s="1"/>
  <c r="V6943" i="3" a="1"/>
  <c r="V6943" i="3" s="1"/>
  <c r="V6942" i="3" a="1"/>
  <c r="V6942" i="3" s="1"/>
  <c r="V6941" i="3" a="1"/>
  <c r="V6941" i="3" s="1"/>
  <c r="V6940" i="3" a="1"/>
  <c r="V6940" i="3" s="1"/>
  <c r="V6939" i="3" a="1"/>
  <c r="V6939" i="3" s="1"/>
  <c r="V6938" i="3" a="1"/>
  <c r="V6938" i="3" s="1"/>
  <c r="V6937" i="3" a="1"/>
  <c r="V6937" i="3" s="1"/>
  <c r="V6936" i="3" a="1"/>
  <c r="V6936" i="3" s="1"/>
  <c r="V6935" i="3" a="1"/>
  <c r="V6935" i="3" s="1"/>
  <c r="V6934" i="3" a="1"/>
  <c r="V6934" i="3" s="1"/>
  <c r="V6933" i="3" a="1"/>
  <c r="V6933" i="3" s="1"/>
  <c r="V6932" i="3" a="1"/>
  <c r="V6932" i="3" s="1"/>
  <c r="V6931" i="3" a="1"/>
  <c r="V6931" i="3" s="1"/>
  <c r="V6930" i="3" a="1"/>
  <c r="V6930" i="3" s="1"/>
  <c r="V6929" i="3" a="1"/>
  <c r="V6929" i="3" s="1"/>
  <c r="V6928" i="3" a="1"/>
  <c r="V6928" i="3" s="1"/>
  <c r="V6927" i="3" a="1"/>
  <c r="V6927" i="3" s="1"/>
  <c r="V6926" i="3" a="1"/>
  <c r="V6926" i="3" s="1"/>
  <c r="V6925" i="3" a="1"/>
  <c r="V6925" i="3" s="1"/>
  <c r="V6924" i="3" a="1"/>
  <c r="V6924" i="3" s="1"/>
  <c r="V6923" i="3" a="1"/>
  <c r="V6923" i="3" s="1"/>
  <c r="V6922" i="3" a="1"/>
  <c r="V6922" i="3" s="1"/>
  <c r="V6921" i="3" a="1"/>
  <c r="V6921" i="3" s="1"/>
  <c r="V6920" i="3" a="1"/>
  <c r="V6920" i="3" s="1"/>
  <c r="V6919" i="3" a="1"/>
  <c r="V6919" i="3" s="1"/>
  <c r="V6918" i="3" a="1"/>
  <c r="V6918" i="3" s="1"/>
  <c r="V6917" i="3" a="1"/>
  <c r="V6917" i="3" s="1"/>
  <c r="V6916" i="3" a="1"/>
  <c r="V6916" i="3" s="1"/>
  <c r="V6915" i="3" a="1"/>
  <c r="V6915" i="3" s="1"/>
  <c r="V6914" i="3" a="1"/>
  <c r="V6914" i="3" s="1"/>
  <c r="V6913" i="3" a="1"/>
  <c r="V6913" i="3" s="1"/>
  <c r="V6912" i="3" a="1"/>
  <c r="V6912" i="3" s="1"/>
  <c r="V6911" i="3" a="1"/>
  <c r="V6911" i="3" s="1"/>
  <c r="V6910" i="3" a="1"/>
  <c r="V6910" i="3" s="1"/>
  <c r="V6909" i="3" a="1"/>
  <c r="V6909" i="3" s="1"/>
  <c r="V6908" i="3" a="1"/>
  <c r="V6908" i="3" s="1"/>
  <c r="V6907" i="3" a="1"/>
  <c r="V6907" i="3" s="1"/>
  <c r="V6906" i="3" a="1"/>
  <c r="V6906" i="3" s="1"/>
  <c r="V6905" i="3" a="1"/>
  <c r="V6905" i="3" s="1"/>
  <c r="V6904" i="3" a="1"/>
  <c r="V6904" i="3" s="1"/>
  <c r="V6903" i="3" a="1"/>
  <c r="V6903" i="3" s="1"/>
  <c r="V6902" i="3" a="1"/>
  <c r="V6902" i="3" s="1"/>
  <c r="V6901" i="3" a="1"/>
  <c r="V6901" i="3" s="1"/>
  <c r="V6900" i="3" a="1"/>
  <c r="V6900" i="3" s="1"/>
  <c r="V6899" i="3" a="1"/>
  <c r="V6899" i="3" s="1"/>
  <c r="V6898" i="3" a="1"/>
  <c r="V6898" i="3" s="1"/>
  <c r="V6897" i="3" a="1"/>
  <c r="V6897" i="3" s="1"/>
  <c r="V6896" i="3" a="1"/>
  <c r="V6896" i="3" s="1"/>
  <c r="V6895" i="3" a="1"/>
  <c r="V6895" i="3" s="1"/>
  <c r="V6894" i="3" a="1"/>
  <c r="V6894" i="3" s="1"/>
  <c r="V6893" i="3" a="1"/>
  <c r="V6893" i="3" s="1"/>
  <c r="V6892" i="3" a="1"/>
  <c r="V6892" i="3" s="1"/>
  <c r="V6891" i="3" a="1"/>
  <c r="V6891" i="3" s="1"/>
  <c r="V6890" i="3" a="1"/>
  <c r="V6890" i="3" s="1"/>
  <c r="V6889" i="3" a="1"/>
  <c r="V6889" i="3" s="1"/>
  <c r="V6888" i="3" a="1"/>
  <c r="V6888" i="3" s="1"/>
  <c r="V6887" i="3" a="1"/>
  <c r="V6887" i="3" s="1"/>
  <c r="V6886" i="3" a="1"/>
  <c r="V6886" i="3" s="1"/>
  <c r="V6885" i="3" a="1"/>
  <c r="V6885" i="3" s="1"/>
  <c r="V6884" i="3" a="1"/>
  <c r="V6884" i="3" s="1"/>
  <c r="V6883" i="3" a="1"/>
  <c r="V6883" i="3" s="1"/>
  <c r="V6882" i="3" a="1"/>
  <c r="V6882" i="3" s="1"/>
  <c r="V6881" i="3" a="1"/>
  <c r="V6881" i="3" s="1"/>
  <c r="V6880" i="3" a="1"/>
  <c r="V6880" i="3" s="1"/>
  <c r="V6879" i="3" a="1"/>
  <c r="V6879" i="3" s="1"/>
  <c r="V6878" i="3" a="1"/>
  <c r="V6878" i="3" s="1"/>
  <c r="V6877" i="3" a="1"/>
  <c r="V6877" i="3" s="1"/>
  <c r="V6876" i="3" a="1"/>
  <c r="V6876" i="3" s="1"/>
  <c r="V6875" i="3" a="1"/>
  <c r="V6875" i="3" s="1"/>
  <c r="V6874" i="3" a="1"/>
  <c r="V6874" i="3" s="1"/>
  <c r="V6873" i="3" a="1"/>
  <c r="V6873" i="3" s="1"/>
  <c r="V6872" i="3" a="1"/>
  <c r="V6872" i="3" s="1"/>
  <c r="V6871" i="3" a="1"/>
  <c r="V6871" i="3" s="1"/>
  <c r="V6870" i="3" a="1"/>
  <c r="V6870" i="3" s="1"/>
  <c r="V6869" i="3" a="1"/>
  <c r="V6869" i="3" s="1"/>
  <c r="V6868" i="3" a="1"/>
  <c r="V6868" i="3" s="1"/>
  <c r="V6867" i="3" a="1"/>
  <c r="V6867" i="3" s="1"/>
  <c r="V6866" i="3" a="1"/>
  <c r="V6866" i="3" s="1"/>
  <c r="V6865" i="3" a="1"/>
  <c r="V6865" i="3" s="1"/>
  <c r="V6864" i="3" a="1"/>
  <c r="V6864" i="3" s="1"/>
  <c r="V6863" i="3" a="1"/>
  <c r="V6863" i="3" s="1"/>
  <c r="V6862" i="3" a="1"/>
  <c r="V6862" i="3" s="1"/>
  <c r="V6861" i="3" a="1"/>
  <c r="V6861" i="3" s="1"/>
  <c r="V6860" i="3" a="1"/>
  <c r="V6860" i="3" s="1"/>
  <c r="V6859" i="3" a="1"/>
  <c r="V6859" i="3" s="1"/>
  <c r="V6858" i="3" a="1"/>
  <c r="V6858" i="3" s="1"/>
  <c r="V6857" i="3" a="1"/>
  <c r="V6857" i="3" s="1"/>
  <c r="V6856" i="3" a="1"/>
  <c r="V6856" i="3" s="1"/>
  <c r="V6855" i="3" a="1"/>
  <c r="V6855" i="3" s="1"/>
  <c r="V6854" i="3" a="1"/>
  <c r="V6854" i="3" s="1"/>
  <c r="V6853" i="3" a="1"/>
  <c r="V6853" i="3" s="1"/>
  <c r="V6852" i="3" a="1"/>
  <c r="V6852" i="3" s="1"/>
  <c r="V6851" i="3" a="1"/>
  <c r="V6851" i="3" s="1"/>
  <c r="V6850" i="3" a="1"/>
  <c r="V6850" i="3" s="1"/>
  <c r="V6849" i="3" a="1"/>
  <c r="V6849" i="3" s="1"/>
  <c r="V6848" i="3" a="1"/>
  <c r="V6848" i="3" s="1"/>
  <c r="V6847" i="3" a="1"/>
  <c r="V6847" i="3" s="1"/>
  <c r="V6846" i="3" a="1"/>
  <c r="V6846" i="3" s="1"/>
  <c r="V6845" i="3" a="1"/>
  <c r="V6845" i="3" s="1"/>
  <c r="V6844" i="3" a="1"/>
  <c r="V6844" i="3" s="1"/>
  <c r="V6843" i="3" a="1"/>
  <c r="V6843" i="3" s="1"/>
  <c r="V6842" i="3" a="1"/>
  <c r="V6842" i="3" s="1"/>
  <c r="V6841" i="3" a="1"/>
  <c r="V6841" i="3" s="1"/>
  <c r="V6840" i="3" a="1"/>
  <c r="V6840" i="3" s="1"/>
  <c r="V6839" i="3" a="1"/>
  <c r="V6839" i="3" s="1"/>
  <c r="V6838" i="3" a="1"/>
  <c r="V6838" i="3" s="1"/>
  <c r="V6837" i="3" a="1"/>
  <c r="V6837" i="3" s="1"/>
  <c r="V6836" i="3" a="1"/>
  <c r="V6836" i="3" s="1"/>
  <c r="V6835" i="3" a="1"/>
  <c r="V6835" i="3" s="1"/>
  <c r="V6834" i="3" a="1"/>
  <c r="V6834" i="3" s="1"/>
  <c r="V6833" i="3" a="1"/>
  <c r="V6833" i="3" s="1"/>
  <c r="V6832" i="3" a="1"/>
  <c r="V6832" i="3" s="1"/>
  <c r="V6831" i="3" a="1"/>
  <c r="V6831" i="3" s="1"/>
  <c r="V6830" i="3" a="1"/>
  <c r="V6830" i="3" s="1"/>
  <c r="V6829" i="3" a="1"/>
  <c r="V6829" i="3" s="1"/>
  <c r="V6828" i="3" a="1"/>
  <c r="V6828" i="3" s="1"/>
  <c r="V6827" i="3" a="1"/>
  <c r="V6827" i="3" s="1"/>
  <c r="V6826" i="3" a="1"/>
  <c r="V6826" i="3" s="1"/>
  <c r="V6825" i="3" a="1"/>
  <c r="V6825" i="3" s="1"/>
  <c r="V6824" i="3" a="1"/>
  <c r="V6824" i="3" s="1"/>
  <c r="V6823" i="3" a="1"/>
  <c r="V6823" i="3" s="1"/>
  <c r="V6822" i="3" a="1"/>
  <c r="V6822" i="3" s="1"/>
  <c r="V6821" i="3" a="1"/>
  <c r="V6821" i="3" s="1"/>
  <c r="V6820" i="3" a="1"/>
  <c r="V6820" i="3" s="1"/>
  <c r="V6819" i="3" a="1"/>
  <c r="V6819" i="3" s="1"/>
  <c r="V6818" i="3" a="1"/>
  <c r="V6818" i="3" s="1"/>
  <c r="V6817" i="3" a="1"/>
  <c r="V6817" i="3" s="1"/>
  <c r="V6816" i="3" a="1"/>
  <c r="V6816" i="3" s="1"/>
  <c r="V6815" i="3" a="1"/>
  <c r="V6815" i="3" s="1"/>
  <c r="V6814" i="3" a="1"/>
  <c r="V6814" i="3" s="1"/>
  <c r="V6813" i="3" a="1"/>
  <c r="V6813" i="3" s="1"/>
  <c r="V6812" i="3" a="1"/>
  <c r="V6812" i="3" s="1"/>
  <c r="V6811" i="3" a="1"/>
  <c r="V6811" i="3" s="1"/>
  <c r="V6810" i="3" a="1"/>
  <c r="V6810" i="3" s="1"/>
  <c r="V6809" i="3" a="1"/>
  <c r="V6809" i="3" s="1"/>
  <c r="V6808" i="3" a="1"/>
  <c r="V6808" i="3" s="1"/>
  <c r="V6807" i="3" a="1"/>
  <c r="V6807" i="3" s="1"/>
  <c r="V6806" i="3" a="1"/>
  <c r="V6806" i="3" s="1"/>
  <c r="V6805" i="3" a="1"/>
  <c r="V6805" i="3" s="1"/>
  <c r="V6804" i="3" a="1"/>
  <c r="V6804" i="3" s="1"/>
  <c r="V6803" i="3" a="1"/>
  <c r="V6803" i="3" s="1"/>
  <c r="V6802" i="3" a="1"/>
  <c r="V6802" i="3" s="1"/>
  <c r="V6801" i="3" a="1"/>
  <c r="V6801" i="3" s="1"/>
  <c r="V6800" i="3" a="1"/>
  <c r="V6800" i="3" s="1"/>
  <c r="V6799" i="3" a="1"/>
  <c r="V6799" i="3" s="1"/>
  <c r="V6798" i="3" a="1"/>
  <c r="V6798" i="3" s="1"/>
  <c r="V6797" i="3" a="1"/>
  <c r="V6797" i="3" s="1"/>
  <c r="V6796" i="3" a="1"/>
  <c r="V6796" i="3" s="1"/>
  <c r="V6795" i="3" a="1"/>
  <c r="V6795" i="3" s="1"/>
  <c r="V6794" i="3" a="1"/>
  <c r="V6794" i="3" s="1"/>
  <c r="V6793" i="3" a="1"/>
  <c r="V6793" i="3" s="1"/>
  <c r="V6792" i="3" a="1"/>
  <c r="V6792" i="3" s="1"/>
  <c r="V6791" i="3" a="1"/>
  <c r="V6791" i="3" s="1"/>
  <c r="V6790" i="3" a="1"/>
  <c r="V6790" i="3" s="1"/>
  <c r="V6789" i="3" a="1"/>
  <c r="V6789" i="3" s="1"/>
  <c r="V6788" i="3" a="1"/>
  <c r="V6788" i="3" s="1"/>
  <c r="V6787" i="3" a="1"/>
  <c r="V6787" i="3" s="1"/>
  <c r="V6786" i="3" a="1"/>
  <c r="V6786" i="3" s="1"/>
  <c r="V6785" i="3" a="1"/>
  <c r="V6785" i="3" s="1"/>
  <c r="V6784" i="3" a="1"/>
  <c r="V6784" i="3" s="1"/>
  <c r="V6783" i="3" a="1"/>
  <c r="V6783" i="3" s="1"/>
  <c r="V6782" i="3" a="1"/>
  <c r="V6782" i="3" s="1"/>
  <c r="V6781" i="3" a="1"/>
  <c r="V6781" i="3" s="1"/>
  <c r="V6780" i="3" a="1"/>
  <c r="V6780" i="3" s="1"/>
  <c r="V6779" i="3" a="1"/>
  <c r="V6779" i="3" s="1"/>
  <c r="V6778" i="3" a="1"/>
  <c r="V6778" i="3" s="1"/>
  <c r="V6777" i="3" a="1"/>
  <c r="V6777" i="3" s="1"/>
  <c r="V6776" i="3" a="1"/>
  <c r="V6776" i="3" s="1"/>
  <c r="V6775" i="3" a="1"/>
  <c r="V6775" i="3" s="1"/>
  <c r="V6774" i="3" a="1"/>
  <c r="V6774" i="3" s="1"/>
  <c r="V6773" i="3" a="1"/>
  <c r="V6773" i="3" s="1"/>
  <c r="V6772" i="3" a="1"/>
  <c r="V6772" i="3" s="1"/>
  <c r="V6771" i="3" a="1"/>
  <c r="V6771" i="3" s="1"/>
  <c r="V6770" i="3" a="1"/>
  <c r="V6770" i="3" s="1"/>
  <c r="V6769" i="3" a="1"/>
  <c r="V6769" i="3" s="1"/>
  <c r="V6768" i="3" a="1"/>
  <c r="V6768" i="3" s="1"/>
  <c r="V6767" i="3" a="1"/>
  <c r="V6767" i="3" s="1"/>
  <c r="V6766" i="3" a="1"/>
  <c r="V6766" i="3" s="1"/>
  <c r="V6765" i="3" a="1"/>
  <c r="V6765" i="3" s="1"/>
  <c r="V6764" i="3" a="1"/>
  <c r="V6764" i="3" s="1"/>
  <c r="V6763" i="3" a="1"/>
  <c r="V6763" i="3" s="1"/>
  <c r="V6762" i="3" a="1"/>
  <c r="V6762" i="3" s="1"/>
  <c r="V6761" i="3" a="1"/>
  <c r="V6761" i="3" s="1"/>
  <c r="V6760" i="3" a="1"/>
  <c r="V6760" i="3" s="1"/>
  <c r="V6759" i="3" a="1"/>
  <c r="V6759" i="3" s="1"/>
  <c r="V6758" i="3" a="1"/>
  <c r="V6758" i="3" s="1"/>
  <c r="V6757" i="3" a="1"/>
  <c r="V6757" i="3" s="1"/>
  <c r="V6756" i="3" a="1"/>
  <c r="V6756" i="3" s="1"/>
  <c r="V6755" i="3" a="1"/>
  <c r="V6755" i="3" s="1"/>
  <c r="V6754" i="3" a="1"/>
  <c r="V6754" i="3" s="1"/>
  <c r="V6753" i="3" a="1"/>
  <c r="V6753" i="3" s="1"/>
  <c r="V6752" i="3" a="1"/>
  <c r="V6752" i="3" s="1"/>
  <c r="V6751" i="3" a="1"/>
  <c r="V6751" i="3" s="1"/>
  <c r="V6750" i="3" a="1"/>
  <c r="V6750" i="3" s="1"/>
  <c r="V6749" i="3" a="1"/>
  <c r="V6749" i="3" s="1"/>
  <c r="V6748" i="3" a="1"/>
  <c r="V6748" i="3" s="1"/>
  <c r="V6747" i="3" a="1"/>
  <c r="V6747" i="3" s="1"/>
  <c r="V6746" i="3" a="1"/>
  <c r="V6746" i="3" s="1"/>
  <c r="V6745" i="3" a="1"/>
  <c r="V6745" i="3" s="1"/>
  <c r="V6744" i="3" a="1"/>
  <c r="V6744" i="3" s="1"/>
  <c r="V6743" i="3" a="1"/>
  <c r="V6743" i="3" s="1"/>
  <c r="V6742" i="3" a="1"/>
  <c r="V6742" i="3" s="1"/>
  <c r="V6741" i="3" a="1"/>
  <c r="V6741" i="3" s="1"/>
  <c r="V6740" i="3" a="1"/>
  <c r="V6740" i="3" s="1"/>
  <c r="V6739" i="3" a="1"/>
  <c r="V6739" i="3" s="1"/>
  <c r="V6738" i="3" a="1"/>
  <c r="V6738" i="3" s="1"/>
  <c r="V6737" i="3" a="1"/>
  <c r="V6737" i="3" s="1"/>
  <c r="V6736" i="3" a="1"/>
  <c r="V6736" i="3" s="1"/>
  <c r="V6735" i="3" a="1"/>
  <c r="V6735" i="3" s="1"/>
  <c r="V6734" i="3" a="1"/>
  <c r="V6734" i="3" s="1"/>
  <c r="V6733" i="3" a="1"/>
  <c r="V6733" i="3" s="1"/>
  <c r="V6732" i="3" a="1"/>
  <c r="V6732" i="3" s="1"/>
  <c r="V6731" i="3" a="1"/>
  <c r="V6731" i="3" s="1"/>
  <c r="V6730" i="3" a="1"/>
  <c r="V6730" i="3" s="1"/>
  <c r="V6729" i="3" a="1"/>
  <c r="V6729" i="3" s="1"/>
  <c r="V6728" i="3" a="1"/>
  <c r="V6728" i="3" s="1"/>
  <c r="V6727" i="3" a="1"/>
  <c r="V6727" i="3" s="1"/>
  <c r="V6726" i="3" a="1"/>
  <c r="V6726" i="3" s="1"/>
  <c r="V6725" i="3" a="1"/>
  <c r="V6725" i="3" s="1"/>
  <c r="V6724" i="3" a="1"/>
  <c r="V6724" i="3" s="1"/>
  <c r="V6723" i="3" a="1"/>
  <c r="V6723" i="3" s="1"/>
  <c r="V6722" i="3" a="1"/>
  <c r="V6722" i="3" s="1"/>
  <c r="V6721" i="3" a="1"/>
  <c r="V6721" i="3" s="1"/>
  <c r="V6720" i="3" a="1"/>
  <c r="V6720" i="3" s="1"/>
  <c r="V6719" i="3" a="1"/>
  <c r="V6719" i="3" s="1"/>
  <c r="V6718" i="3" a="1"/>
  <c r="V6718" i="3" s="1"/>
  <c r="V6717" i="3" a="1"/>
  <c r="V6717" i="3" s="1"/>
  <c r="V6716" i="3" a="1"/>
  <c r="V6716" i="3" s="1"/>
  <c r="V6715" i="3" a="1"/>
  <c r="V6715" i="3" s="1"/>
  <c r="V6714" i="3" a="1"/>
  <c r="V6714" i="3" s="1"/>
  <c r="V6713" i="3" a="1"/>
  <c r="V6713" i="3" s="1"/>
  <c r="V6712" i="3" a="1"/>
  <c r="V6712" i="3" s="1"/>
  <c r="V6711" i="3" a="1"/>
  <c r="V6711" i="3" s="1"/>
  <c r="V6710" i="3" a="1"/>
  <c r="V6710" i="3" s="1"/>
  <c r="V6709" i="3" a="1"/>
  <c r="V6709" i="3" s="1"/>
  <c r="V6708" i="3" a="1"/>
  <c r="V6708" i="3" s="1"/>
  <c r="V6707" i="3" a="1"/>
  <c r="V6707" i="3" s="1"/>
  <c r="V6706" i="3" a="1"/>
  <c r="V6706" i="3" s="1"/>
  <c r="V6705" i="3" a="1"/>
  <c r="V6705" i="3" s="1"/>
  <c r="V6704" i="3" a="1"/>
  <c r="V6704" i="3" s="1"/>
  <c r="V6703" i="3" a="1"/>
  <c r="V6703" i="3" s="1"/>
  <c r="V6702" i="3" a="1"/>
  <c r="V6702" i="3" s="1"/>
  <c r="V6701" i="3" a="1"/>
  <c r="V6701" i="3" s="1"/>
  <c r="V6700" i="3" a="1"/>
  <c r="V6700" i="3" s="1"/>
  <c r="V6699" i="3" a="1"/>
  <c r="V6699" i="3" s="1"/>
  <c r="V6698" i="3" a="1"/>
  <c r="V6698" i="3" s="1"/>
  <c r="V6697" i="3" a="1"/>
  <c r="V6697" i="3" s="1"/>
  <c r="V6696" i="3" a="1"/>
  <c r="V6696" i="3" s="1"/>
  <c r="V6695" i="3" a="1"/>
  <c r="V6695" i="3" s="1"/>
  <c r="V6694" i="3" a="1"/>
  <c r="V6694" i="3" s="1"/>
  <c r="V6693" i="3" a="1"/>
  <c r="V6693" i="3" s="1"/>
  <c r="V6692" i="3" a="1"/>
  <c r="V6692" i="3" s="1"/>
  <c r="V6691" i="3" a="1"/>
  <c r="V6691" i="3" s="1"/>
  <c r="V6690" i="3" a="1"/>
  <c r="V6690" i="3" s="1"/>
  <c r="V6689" i="3" a="1"/>
  <c r="V6689" i="3" s="1"/>
  <c r="V6688" i="3" a="1"/>
  <c r="V6688" i="3" s="1"/>
  <c r="V6687" i="3" a="1"/>
  <c r="V6687" i="3" s="1"/>
  <c r="V6686" i="3" a="1"/>
  <c r="V6686" i="3" s="1"/>
  <c r="V6685" i="3" a="1"/>
  <c r="V6685" i="3" s="1"/>
  <c r="V6684" i="3" a="1"/>
  <c r="V6684" i="3" s="1"/>
  <c r="V6683" i="3" a="1"/>
  <c r="V6683" i="3" s="1"/>
  <c r="V6682" i="3" a="1"/>
  <c r="V6682" i="3" s="1"/>
  <c r="V6681" i="3" a="1"/>
  <c r="V6681" i="3" s="1"/>
  <c r="V6680" i="3" a="1"/>
  <c r="V6680" i="3" s="1"/>
  <c r="V6679" i="3" a="1"/>
  <c r="V6679" i="3" s="1"/>
  <c r="V6678" i="3" a="1"/>
  <c r="V6678" i="3" s="1"/>
  <c r="V6677" i="3" a="1"/>
  <c r="V6677" i="3" s="1"/>
  <c r="V6676" i="3" a="1"/>
  <c r="V6676" i="3" s="1"/>
  <c r="V6675" i="3" a="1"/>
  <c r="V6675" i="3" s="1"/>
  <c r="V6674" i="3" a="1"/>
  <c r="V6674" i="3" s="1"/>
  <c r="V6673" i="3" a="1"/>
  <c r="V6673" i="3" s="1"/>
  <c r="V6672" i="3" a="1"/>
  <c r="V6672" i="3" s="1"/>
  <c r="V6671" i="3" a="1"/>
  <c r="V6671" i="3" s="1"/>
  <c r="V6670" i="3" a="1"/>
  <c r="V6670" i="3" s="1"/>
  <c r="V6669" i="3" a="1"/>
  <c r="V6669" i="3" s="1"/>
  <c r="V6668" i="3" a="1"/>
  <c r="V6668" i="3" s="1"/>
  <c r="V6667" i="3" a="1"/>
  <c r="V6667" i="3" s="1"/>
  <c r="V6666" i="3" a="1"/>
  <c r="V6666" i="3" s="1"/>
  <c r="V6665" i="3" a="1"/>
  <c r="V6665" i="3" s="1"/>
  <c r="V6664" i="3" a="1"/>
  <c r="V6664" i="3" s="1"/>
  <c r="V6663" i="3" a="1"/>
  <c r="V6663" i="3" s="1"/>
  <c r="V6662" i="3" a="1"/>
  <c r="V6662" i="3" s="1"/>
  <c r="V6661" i="3" a="1"/>
  <c r="V6661" i="3" s="1"/>
  <c r="V6660" i="3" a="1"/>
  <c r="V6660" i="3" s="1"/>
  <c r="V6659" i="3" a="1"/>
  <c r="V6659" i="3" s="1"/>
  <c r="V6658" i="3" a="1"/>
  <c r="V6658" i="3" s="1"/>
  <c r="V6657" i="3" a="1"/>
  <c r="V6657" i="3" s="1"/>
  <c r="V6656" i="3" a="1"/>
  <c r="V6656" i="3" s="1"/>
  <c r="V6655" i="3" a="1"/>
  <c r="V6655" i="3" s="1"/>
  <c r="V6654" i="3" a="1"/>
  <c r="V6654" i="3" s="1"/>
  <c r="V6653" i="3" a="1"/>
  <c r="V6653" i="3" s="1"/>
  <c r="V6652" i="3" a="1"/>
  <c r="V6652" i="3" s="1"/>
  <c r="V6651" i="3" a="1"/>
  <c r="V6651" i="3" s="1"/>
  <c r="V6650" i="3" a="1"/>
  <c r="V6650" i="3" s="1"/>
  <c r="V6649" i="3" a="1"/>
  <c r="V6649" i="3" s="1"/>
  <c r="V6648" i="3" a="1"/>
  <c r="V6648" i="3" s="1"/>
  <c r="V6647" i="3" a="1"/>
  <c r="V6647" i="3" s="1"/>
  <c r="V6646" i="3" a="1"/>
  <c r="V6646" i="3" s="1"/>
  <c r="V6645" i="3" a="1"/>
  <c r="V6645" i="3" s="1"/>
  <c r="V6644" i="3" a="1"/>
  <c r="V6644" i="3" s="1"/>
  <c r="V6643" i="3" a="1"/>
  <c r="V6643" i="3" s="1"/>
  <c r="V6642" i="3" a="1"/>
  <c r="V6642" i="3" s="1"/>
  <c r="V6641" i="3" a="1"/>
  <c r="V6641" i="3" s="1"/>
  <c r="V6640" i="3" a="1"/>
  <c r="V6640" i="3" s="1"/>
  <c r="V6639" i="3" a="1"/>
  <c r="V6639" i="3" s="1"/>
  <c r="V6638" i="3" a="1"/>
  <c r="V6638" i="3" s="1"/>
  <c r="V6637" i="3" a="1"/>
  <c r="V6637" i="3" s="1"/>
  <c r="V6636" i="3" a="1"/>
  <c r="V6636" i="3" s="1"/>
  <c r="V6635" i="3" a="1"/>
  <c r="V6635" i="3" s="1"/>
  <c r="V6634" i="3" a="1"/>
  <c r="V6634" i="3" s="1"/>
  <c r="V6633" i="3" a="1"/>
  <c r="V6633" i="3" s="1"/>
  <c r="V6632" i="3" a="1"/>
  <c r="V6632" i="3" s="1"/>
  <c r="V6631" i="3" a="1"/>
  <c r="V6631" i="3" s="1"/>
  <c r="V6630" i="3" a="1"/>
  <c r="V6630" i="3" s="1"/>
  <c r="V6629" i="3" a="1"/>
  <c r="V6629" i="3" s="1"/>
  <c r="V6628" i="3" a="1"/>
  <c r="V6628" i="3" s="1"/>
  <c r="V6627" i="3" a="1"/>
  <c r="V6627" i="3" s="1"/>
  <c r="V6626" i="3" a="1"/>
  <c r="V6626" i="3" s="1"/>
  <c r="V6625" i="3" a="1"/>
  <c r="V6625" i="3" s="1"/>
  <c r="V6624" i="3" a="1"/>
  <c r="V6624" i="3" s="1"/>
  <c r="V6623" i="3" a="1"/>
  <c r="V6623" i="3" s="1"/>
  <c r="V6622" i="3" a="1"/>
  <c r="V6622" i="3" s="1"/>
  <c r="V6621" i="3" a="1"/>
  <c r="V6621" i="3" s="1"/>
  <c r="V6620" i="3" a="1"/>
  <c r="V6620" i="3" s="1"/>
  <c r="V6619" i="3" a="1"/>
  <c r="V6619" i="3" s="1"/>
  <c r="V6618" i="3" a="1"/>
  <c r="V6618" i="3" s="1"/>
  <c r="V6617" i="3" a="1"/>
  <c r="V6617" i="3" s="1"/>
  <c r="V6616" i="3" a="1"/>
  <c r="V6616" i="3" s="1"/>
  <c r="V6615" i="3" a="1"/>
  <c r="V6615" i="3" s="1"/>
  <c r="V6614" i="3" a="1"/>
  <c r="V6614" i="3" s="1"/>
  <c r="V6613" i="3" a="1"/>
  <c r="V6613" i="3" s="1"/>
  <c r="V6612" i="3" a="1"/>
  <c r="V6612" i="3" s="1"/>
  <c r="V6611" i="3" a="1"/>
  <c r="V6611" i="3" s="1"/>
  <c r="V6610" i="3" a="1"/>
  <c r="V6610" i="3" s="1"/>
  <c r="V6609" i="3" a="1"/>
  <c r="V6609" i="3" s="1"/>
  <c r="V6608" i="3" a="1"/>
  <c r="V6608" i="3" s="1"/>
  <c r="V6607" i="3" a="1"/>
  <c r="V6607" i="3" s="1"/>
  <c r="V6606" i="3" a="1"/>
  <c r="V6606" i="3" s="1"/>
  <c r="V6605" i="3" a="1"/>
  <c r="V6605" i="3" s="1"/>
  <c r="V6604" i="3" a="1"/>
  <c r="V6604" i="3" s="1"/>
  <c r="V6603" i="3" a="1"/>
  <c r="V6603" i="3" s="1"/>
  <c r="V6602" i="3" a="1"/>
  <c r="V6602" i="3" s="1"/>
  <c r="V6601" i="3" a="1"/>
  <c r="V6601" i="3" s="1"/>
  <c r="V6600" i="3" a="1"/>
  <c r="V6600" i="3" s="1"/>
  <c r="V6599" i="3" a="1"/>
  <c r="V6599" i="3" s="1"/>
  <c r="V6598" i="3" a="1"/>
  <c r="V6598" i="3" s="1"/>
  <c r="V6597" i="3" a="1"/>
  <c r="V6597" i="3" s="1"/>
  <c r="V6596" i="3" a="1"/>
  <c r="V6596" i="3" s="1"/>
  <c r="V6595" i="3" a="1"/>
  <c r="V6595" i="3" s="1"/>
  <c r="V6594" i="3" a="1"/>
  <c r="V6594" i="3" s="1"/>
  <c r="V6593" i="3" a="1"/>
  <c r="V6593" i="3" s="1"/>
  <c r="V6592" i="3" a="1"/>
  <c r="V6592" i="3" s="1"/>
  <c r="V6591" i="3" a="1"/>
  <c r="V6591" i="3" s="1"/>
  <c r="V6590" i="3" a="1"/>
  <c r="V6590" i="3" s="1"/>
  <c r="V6589" i="3" a="1"/>
  <c r="V6589" i="3" s="1"/>
  <c r="V6588" i="3" a="1"/>
  <c r="V6588" i="3" s="1"/>
  <c r="V6587" i="3" a="1"/>
  <c r="V6587" i="3" s="1"/>
  <c r="V6586" i="3" a="1"/>
  <c r="V6586" i="3" s="1"/>
  <c r="V6585" i="3" a="1"/>
  <c r="V6585" i="3" s="1"/>
  <c r="V6584" i="3" a="1"/>
  <c r="V6584" i="3" s="1"/>
  <c r="V6583" i="3" a="1"/>
  <c r="V6583" i="3" s="1"/>
  <c r="V6582" i="3" a="1"/>
  <c r="V6582" i="3" s="1"/>
  <c r="V6581" i="3" a="1"/>
  <c r="V6581" i="3" s="1"/>
  <c r="V6580" i="3" a="1"/>
  <c r="V6580" i="3" s="1"/>
  <c r="V6579" i="3" a="1"/>
  <c r="V6579" i="3" s="1"/>
  <c r="V6578" i="3" a="1"/>
  <c r="V6578" i="3" s="1"/>
  <c r="V6577" i="3" a="1"/>
  <c r="V6577" i="3" s="1"/>
  <c r="V6576" i="3" a="1"/>
  <c r="V6576" i="3" s="1"/>
  <c r="V6575" i="3" a="1"/>
  <c r="V6575" i="3" s="1"/>
  <c r="V6574" i="3" a="1"/>
  <c r="V6574" i="3" s="1"/>
  <c r="V6573" i="3" a="1"/>
  <c r="V6573" i="3" s="1"/>
  <c r="V6572" i="3" a="1"/>
  <c r="V6572" i="3" s="1"/>
  <c r="V6571" i="3" a="1"/>
  <c r="V6571" i="3" s="1"/>
  <c r="V6570" i="3" a="1"/>
  <c r="V6570" i="3" s="1"/>
  <c r="V6569" i="3" a="1"/>
  <c r="V6569" i="3" s="1"/>
  <c r="V6568" i="3" a="1"/>
  <c r="V6568" i="3" s="1"/>
  <c r="V6567" i="3" a="1"/>
  <c r="V6567" i="3" s="1"/>
  <c r="V6566" i="3" a="1"/>
  <c r="V6566" i="3" s="1"/>
  <c r="V6565" i="3" a="1"/>
  <c r="V6565" i="3" s="1"/>
  <c r="V6564" i="3" a="1"/>
  <c r="V6564" i="3" s="1"/>
  <c r="V6563" i="3" a="1"/>
  <c r="V6563" i="3" s="1"/>
  <c r="V6562" i="3" a="1"/>
  <c r="V6562" i="3" s="1"/>
  <c r="V6561" i="3" a="1"/>
  <c r="V6561" i="3" s="1"/>
  <c r="V6560" i="3" a="1"/>
  <c r="V6560" i="3" s="1"/>
  <c r="V6559" i="3" a="1"/>
  <c r="V6559" i="3" s="1"/>
  <c r="V6558" i="3" a="1"/>
  <c r="V6558" i="3" s="1"/>
  <c r="V6557" i="3" a="1"/>
  <c r="V6557" i="3" s="1"/>
  <c r="V6556" i="3" a="1"/>
  <c r="V6556" i="3" s="1"/>
  <c r="V6555" i="3" a="1"/>
  <c r="V6555" i="3" s="1"/>
  <c r="V6554" i="3" a="1"/>
  <c r="V6554" i="3" s="1"/>
  <c r="V6553" i="3" a="1"/>
  <c r="V6553" i="3" s="1"/>
  <c r="V6552" i="3" a="1"/>
  <c r="V6552" i="3" s="1"/>
  <c r="V6551" i="3" a="1"/>
  <c r="V6551" i="3" s="1"/>
  <c r="V6550" i="3" a="1"/>
  <c r="V6550" i="3" s="1"/>
  <c r="V6549" i="3" a="1"/>
  <c r="V6549" i="3" s="1"/>
  <c r="V6548" i="3" a="1"/>
  <c r="V6548" i="3" s="1"/>
  <c r="V6547" i="3" a="1"/>
  <c r="V6547" i="3" s="1"/>
  <c r="V6546" i="3" a="1"/>
  <c r="V6546" i="3" s="1"/>
  <c r="V6545" i="3" a="1"/>
  <c r="V6545" i="3" s="1"/>
  <c r="V6544" i="3" a="1"/>
  <c r="V6544" i="3" s="1"/>
  <c r="V6543" i="3" a="1"/>
  <c r="V6543" i="3" s="1"/>
  <c r="V6542" i="3" a="1"/>
  <c r="V6542" i="3" s="1"/>
  <c r="V6541" i="3" a="1"/>
  <c r="V6541" i="3" s="1"/>
  <c r="V6540" i="3" a="1"/>
  <c r="V6540" i="3" s="1"/>
  <c r="V6539" i="3" a="1"/>
  <c r="V6539" i="3" s="1"/>
  <c r="V6538" i="3" a="1"/>
  <c r="V6538" i="3" s="1"/>
  <c r="V6537" i="3" a="1"/>
  <c r="V6537" i="3" s="1"/>
  <c r="V6536" i="3" a="1"/>
  <c r="V6536" i="3" s="1"/>
  <c r="V6535" i="3" a="1"/>
  <c r="V6535" i="3" s="1"/>
  <c r="V6534" i="3" a="1"/>
  <c r="V6534" i="3" s="1"/>
  <c r="V6533" i="3" a="1"/>
  <c r="V6533" i="3" s="1"/>
  <c r="V6532" i="3" a="1"/>
  <c r="V6532" i="3" s="1"/>
  <c r="V6531" i="3" a="1"/>
  <c r="V6531" i="3" s="1"/>
  <c r="V6530" i="3" a="1"/>
  <c r="V6530" i="3" s="1"/>
  <c r="V6529" i="3" a="1"/>
  <c r="V6529" i="3" s="1"/>
  <c r="V6528" i="3" a="1"/>
  <c r="V6528" i="3" s="1"/>
  <c r="V6527" i="3" a="1"/>
  <c r="V6527" i="3" s="1"/>
  <c r="V6526" i="3" a="1"/>
  <c r="V6526" i="3" s="1"/>
  <c r="V6525" i="3" a="1"/>
  <c r="V6525" i="3" s="1"/>
  <c r="V6524" i="3" a="1"/>
  <c r="V6524" i="3" s="1"/>
  <c r="V6523" i="3" a="1"/>
  <c r="V6523" i="3" s="1"/>
  <c r="V6522" i="3" a="1"/>
  <c r="V6522" i="3" s="1"/>
  <c r="V6521" i="3" a="1"/>
  <c r="V6521" i="3" s="1"/>
  <c r="V6520" i="3" a="1"/>
  <c r="V6520" i="3" s="1"/>
  <c r="V6519" i="3" a="1"/>
  <c r="V6519" i="3" s="1"/>
  <c r="V6518" i="3" a="1"/>
  <c r="V6518" i="3" s="1"/>
  <c r="V6517" i="3" a="1"/>
  <c r="V6517" i="3" s="1"/>
  <c r="V6516" i="3" a="1"/>
  <c r="V6516" i="3" s="1"/>
  <c r="V6515" i="3" a="1"/>
  <c r="V6515" i="3" s="1"/>
  <c r="V6514" i="3" a="1"/>
  <c r="V6514" i="3" s="1"/>
  <c r="V6513" i="3" a="1"/>
  <c r="V6513" i="3" s="1"/>
  <c r="V6512" i="3" a="1"/>
  <c r="V6512" i="3" s="1"/>
  <c r="V6511" i="3" a="1"/>
  <c r="V6511" i="3" s="1"/>
  <c r="V6510" i="3" a="1"/>
  <c r="V6510" i="3" s="1"/>
  <c r="V6509" i="3" a="1"/>
  <c r="V6509" i="3" s="1"/>
  <c r="V6508" i="3" a="1"/>
  <c r="V6508" i="3" s="1"/>
  <c r="V6507" i="3" a="1"/>
  <c r="V6507" i="3" s="1"/>
  <c r="V6506" i="3" a="1"/>
  <c r="V6506" i="3" s="1"/>
  <c r="V6505" i="3" a="1"/>
  <c r="V6505" i="3" s="1"/>
  <c r="V6504" i="3" a="1"/>
  <c r="V6504" i="3" s="1"/>
  <c r="V6503" i="3" a="1"/>
  <c r="V6503" i="3" s="1"/>
  <c r="V6502" i="3" a="1"/>
  <c r="V6502" i="3" s="1"/>
  <c r="V6501" i="3" a="1"/>
  <c r="V6501" i="3" s="1"/>
  <c r="V6500" i="3" a="1"/>
  <c r="V6500" i="3" s="1"/>
  <c r="V6499" i="3" a="1"/>
  <c r="V6499" i="3" s="1"/>
  <c r="V6498" i="3" a="1"/>
  <c r="V6498" i="3" s="1"/>
  <c r="V6497" i="3" a="1"/>
  <c r="V6497" i="3" s="1"/>
  <c r="V6496" i="3" a="1"/>
  <c r="V6496" i="3" s="1"/>
  <c r="V6495" i="3" a="1"/>
  <c r="V6495" i="3" s="1"/>
  <c r="V6494" i="3" a="1"/>
  <c r="V6494" i="3" s="1"/>
  <c r="V6493" i="3" a="1"/>
  <c r="V6493" i="3" s="1"/>
  <c r="V6492" i="3" a="1"/>
  <c r="V6492" i="3" s="1"/>
  <c r="V6491" i="3" a="1"/>
  <c r="V6491" i="3" s="1"/>
  <c r="V6490" i="3" a="1"/>
  <c r="V6490" i="3" s="1"/>
  <c r="V6489" i="3" a="1"/>
  <c r="V6489" i="3" s="1"/>
  <c r="V6488" i="3" a="1"/>
  <c r="V6488" i="3" s="1"/>
  <c r="V6487" i="3" a="1"/>
  <c r="V6487" i="3" s="1"/>
  <c r="V6486" i="3" a="1"/>
  <c r="V6486" i="3" s="1"/>
  <c r="V6485" i="3" a="1"/>
  <c r="V6485" i="3" s="1"/>
  <c r="V6484" i="3" a="1"/>
  <c r="V6484" i="3" s="1"/>
  <c r="V6483" i="3" a="1"/>
  <c r="V6483" i="3" s="1"/>
  <c r="V6482" i="3" a="1"/>
  <c r="V6482" i="3" s="1"/>
  <c r="V6481" i="3" a="1"/>
  <c r="V6481" i="3" s="1"/>
  <c r="V6480" i="3" a="1"/>
  <c r="V6480" i="3" s="1"/>
  <c r="V6479" i="3" a="1"/>
  <c r="V6479" i="3" s="1"/>
  <c r="V6478" i="3" a="1"/>
  <c r="V6478" i="3" s="1"/>
  <c r="V6477" i="3" a="1"/>
  <c r="V6477" i="3" s="1"/>
  <c r="V6476" i="3" a="1"/>
  <c r="V6476" i="3" s="1"/>
  <c r="V6475" i="3" a="1"/>
  <c r="V6475" i="3" s="1"/>
  <c r="V6474" i="3" a="1"/>
  <c r="V6474" i="3" s="1"/>
  <c r="V6473" i="3" a="1"/>
  <c r="V6473" i="3" s="1"/>
  <c r="V6472" i="3" a="1"/>
  <c r="V6472" i="3" s="1"/>
  <c r="V6471" i="3" a="1"/>
  <c r="V6471" i="3" s="1"/>
  <c r="V6470" i="3" a="1"/>
  <c r="V6470" i="3" s="1"/>
  <c r="V6469" i="3" a="1"/>
  <c r="V6469" i="3" s="1"/>
  <c r="V6468" i="3" a="1"/>
  <c r="V6468" i="3" s="1"/>
  <c r="V6467" i="3" a="1"/>
  <c r="V6467" i="3" s="1"/>
  <c r="V6466" i="3" a="1"/>
  <c r="V6466" i="3" s="1"/>
  <c r="V6465" i="3" a="1"/>
  <c r="V6465" i="3" s="1"/>
  <c r="V6464" i="3" a="1"/>
  <c r="V6464" i="3" s="1"/>
  <c r="V6463" i="3" a="1"/>
  <c r="V6463" i="3" s="1"/>
  <c r="V6462" i="3" a="1"/>
  <c r="V6462" i="3" s="1"/>
  <c r="V6461" i="3" a="1"/>
  <c r="V6461" i="3" s="1"/>
  <c r="V6460" i="3" a="1"/>
  <c r="V6460" i="3" s="1"/>
  <c r="V6459" i="3" a="1"/>
  <c r="V6459" i="3" s="1"/>
  <c r="V6458" i="3" a="1"/>
  <c r="V6458" i="3" s="1"/>
  <c r="V6457" i="3" a="1"/>
  <c r="V6457" i="3" s="1"/>
  <c r="V6456" i="3" a="1"/>
  <c r="V6456" i="3" s="1"/>
  <c r="V6455" i="3" a="1"/>
  <c r="V6455" i="3" s="1"/>
  <c r="V6454" i="3" a="1"/>
  <c r="V6454" i="3" s="1"/>
  <c r="V6453" i="3" a="1"/>
  <c r="V6453" i="3" s="1"/>
  <c r="V6452" i="3" a="1"/>
  <c r="V6452" i="3" s="1"/>
  <c r="V6451" i="3" a="1"/>
  <c r="V6451" i="3" s="1"/>
  <c r="V6450" i="3" a="1"/>
  <c r="V6450" i="3" s="1"/>
  <c r="V6449" i="3" a="1"/>
  <c r="V6449" i="3" s="1"/>
  <c r="V6448" i="3" a="1"/>
  <c r="V6448" i="3" s="1"/>
  <c r="V6447" i="3" a="1"/>
  <c r="V6447" i="3" s="1"/>
  <c r="V6446" i="3" a="1"/>
  <c r="V6446" i="3" s="1"/>
  <c r="V6445" i="3" a="1"/>
  <c r="V6445" i="3" s="1"/>
  <c r="V6444" i="3" a="1"/>
  <c r="V6444" i="3" s="1"/>
  <c r="V6443" i="3" a="1"/>
  <c r="V6443" i="3" s="1"/>
  <c r="V6442" i="3" a="1"/>
  <c r="V6442" i="3" s="1"/>
  <c r="V6441" i="3" a="1"/>
  <c r="V6441" i="3" s="1"/>
  <c r="V6440" i="3" a="1"/>
  <c r="V6440" i="3" s="1"/>
  <c r="V6439" i="3" a="1"/>
  <c r="V6439" i="3" s="1"/>
  <c r="V6438" i="3" a="1"/>
  <c r="V6438" i="3" s="1"/>
  <c r="V6437" i="3" a="1"/>
  <c r="V6437" i="3" s="1"/>
  <c r="V6436" i="3" a="1"/>
  <c r="V6436" i="3" s="1"/>
  <c r="V6435" i="3" a="1"/>
  <c r="V6435" i="3" s="1"/>
  <c r="V6434" i="3" a="1"/>
  <c r="V6434" i="3" s="1"/>
  <c r="V6433" i="3" a="1"/>
  <c r="V6433" i="3" s="1"/>
  <c r="V6432" i="3" a="1"/>
  <c r="V6432" i="3" s="1"/>
  <c r="V6431" i="3" a="1"/>
  <c r="V6431" i="3" s="1"/>
  <c r="V6430" i="3" a="1"/>
  <c r="V6430" i="3" s="1"/>
  <c r="V6429" i="3" a="1"/>
  <c r="V6429" i="3" s="1"/>
  <c r="V6428" i="3" a="1"/>
  <c r="V6428" i="3" s="1"/>
  <c r="V6427" i="3" a="1"/>
  <c r="V6427" i="3" s="1"/>
  <c r="V6426" i="3" a="1"/>
  <c r="V6426" i="3" s="1"/>
  <c r="V6425" i="3" a="1"/>
  <c r="V6425" i="3" s="1"/>
  <c r="V6424" i="3" a="1"/>
  <c r="V6424" i="3" s="1"/>
  <c r="V6423" i="3" a="1"/>
  <c r="V6423" i="3" s="1"/>
  <c r="V6422" i="3" a="1"/>
  <c r="V6422" i="3" s="1"/>
  <c r="V6421" i="3" a="1"/>
  <c r="V6421" i="3" s="1"/>
  <c r="V6420" i="3" a="1"/>
  <c r="V6420" i="3" s="1"/>
  <c r="V6419" i="3" a="1"/>
  <c r="V6419" i="3" s="1"/>
  <c r="V6418" i="3" a="1"/>
  <c r="V6418" i="3" s="1"/>
  <c r="V6417" i="3" a="1"/>
  <c r="V6417" i="3" s="1"/>
  <c r="V6416" i="3" a="1"/>
  <c r="V6416" i="3" s="1"/>
  <c r="V6415" i="3" a="1"/>
  <c r="V6415" i="3" s="1"/>
  <c r="V6414" i="3" a="1"/>
  <c r="V6414" i="3" s="1"/>
  <c r="V6413" i="3" a="1"/>
  <c r="V6413" i="3" s="1"/>
  <c r="V6412" i="3" a="1"/>
  <c r="V6412" i="3" s="1"/>
  <c r="V6411" i="3" a="1"/>
  <c r="V6411" i="3" s="1"/>
  <c r="V6410" i="3" a="1"/>
  <c r="V6410" i="3" s="1"/>
  <c r="V6409" i="3" a="1"/>
  <c r="V6409" i="3" s="1"/>
  <c r="V6408" i="3" a="1"/>
  <c r="V6408" i="3" s="1"/>
  <c r="V6407" i="3" a="1"/>
  <c r="V6407" i="3" s="1"/>
  <c r="V6406" i="3" a="1"/>
  <c r="V6406" i="3" s="1"/>
  <c r="V6405" i="3" a="1"/>
  <c r="V6405" i="3" s="1"/>
  <c r="V6404" i="3" a="1"/>
  <c r="V6404" i="3" s="1"/>
  <c r="V6403" i="3" a="1"/>
  <c r="V6403" i="3" s="1"/>
  <c r="V6402" i="3" a="1"/>
  <c r="V6402" i="3" s="1"/>
  <c r="V6401" i="3" a="1"/>
  <c r="V6401" i="3" s="1"/>
  <c r="V6400" i="3" a="1"/>
  <c r="V6400" i="3" s="1"/>
  <c r="V6399" i="3" a="1"/>
  <c r="V6399" i="3" s="1"/>
  <c r="V6398" i="3" a="1"/>
  <c r="V6398" i="3" s="1"/>
  <c r="V6397" i="3" a="1"/>
  <c r="V6397" i="3" s="1"/>
  <c r="V6396" i="3" a="1"/>
  <c r="V6396" i="3" s="1"/>
  <c r="V6395" i="3" a="1"/>
  <c r="V6395" i="3" s="1"/>
  <c r="V6394" i="3" a="1"/>
  <c r="V6394" i="3" s="1"/>
  <c r="V6393" i="3" a="1"/>
  <c r="V6393" i="3" s="1"/>
  <c r="V6392" i="3" a="1"/>
  <c r="V6392" i="3" s="1"/>
  <c r="V6391" i="3" a="1"/>
  <c r="V6391" i="3" s="1"/>
  <c r="V6390" i="3" a="1"/>
  <c r="V6390" i="3" s="1"/>
  <c r="V6389" i="3" a="1"/>
  <c r="V6389" i="3" s="1"/>
  <c r="V6388" i="3" a="1"/>
  <c r="V6388" i="3" s="1"/>
  <c r="V6387" i="3" a="1"/>
  <c r="V6387" i="3" s="1"/>
  <c r="V6386" i="3" a="1"/>
  <c r="V6386" i="3" s="1"/>
  <c r="V6385" i="3" a="1"/>
  <c r="V6385" i="3" s="1"/>
  <c r="V6384" i="3" a="1"/>
  <c r="V6384" i="3" s="1"/>
  <c r="V6383" i="3" a="1"/>
  <c r="V6383" i="3" s="1"/>
  <c r="V6382" i="3" a="1"/>
  <c r="V6382" i="3" s="1"/>
  <c r="V6381" i="3" a="1"/>
  <c r="V6381" i="3" s="1"/>
  <c r="V6380" i="3" a="1"/>
  <c r="V6380" i="3" s="1"/>
  <c r="V6379" i="3" a="1"/>
  <c r="V6379" i="3" s="1"/>
  <c r="V6378" i="3" a="1"/>
  <c r="V6378" i="3" s="1"/>
  <c r="V6377" i="3" a="1"/>
  <c r="V6377" i="3" s="1"/>
  <c r="V6376" i="3" a="1"/>
  <c r="V6376" i="3" s="1"/>
  <c r="V6375" i="3" a="1"/>
  <c r="V6375" i="3" s="1"/>
  <c r="V6374" i="3" a="1"/>
  <c r="V6374" i="3" s="1"/>
  <c r="V6373" i="3" a="1"/>
  <c r="V6373" i="3" s="1"/>
  <c r="V6372" i="3" a="1"/>
  <c r="V6372" i="3" s="1"/>
  <c r="V6371" i="3" a="1"/>
  <c r="V6371" i="3" s="1"/>
  <c r="V6370" i="3" a="1"/>
  <c r="V6370" i="3" s="1"/>
  <c r="V6369" i="3" a="1"/>
  <c r="V6369" i="3" s="1"/>
  <c r="V6368" i="3" a="1"/>
  <c r="V6368" i="3" s="1"/>
  <c r="V6367" i="3" a="1"/>
  <c r="V6367" i="3" s="1"/>
  <c r="V6366" i="3" a="1"/>
  <c r="V6366" i="3" s="1"/>
  <c r="V6365" i="3" a="1"/>
  <c r="V6365" i="3" s="1"/>
  <c r="V6364" i="3" a="1"/>
  <c r="V6364" i="3" s="1"/>
  <c r="V6363" i="3" a="1"/>
  <c r="V6363" i="3" s="1"/>
  <c r="V6362" i="3" a="1"/>
  <c r="V6362" i="3" s="1"/>
  <c r="V6361" i="3" a="1"/>
  <c r="V6361" i="3" s="1"/>
  <c r="V6360" i="3" a="1"/>
  <c r="V6360" i="3" s="1"/>
  <c r="V6359" i="3" a="1"/>
  <c r="V6359" i="3" s="1"/>
  <c r="V6358" i="3" a="1"/>
  <c r="V6358" i="3" s="1"/>
  <c r="V6357" i="3" a="1"/>
  <c r="V6357" i="3" s="1"/>
  <c r="V6356" i="3" a="1"/>
  <c r="V6356" i="3" s="1"/>
  <c r="V6355" i="3" a="1"/>
  <c r="V6355" i="3" s="1"/>
  <c r="V6354" i="3" a="1"/>
  <c r="V6354" i="3" s="1"/>
  <c r="V6353" i="3" a="1"/>
  <c r="V6353" i="3" s="1"/>
  <c r="V6352" i="3" a="1"/>
  <c r="V6352" i="3" s="1"/>
  <c r="V6351" i="3" a="1"/>
  <c r="V6351" i="3" s="1"/>
  <c r="V6350" i="3" a="1"/>
  <c r="V6350" i="3" s="1"/>
  <c r="V6349" i="3" a="1"/>
  <c r="V6349" i="3" s="1"/>
  <c r="V6348" i="3" a="1"/>
  <c r="V6348" i="3" s="1"/>
  <c r="V6347" i="3" a="1"/>
  <c r="V6347" i="3" s="1"/>
  <c r="V6346" i="3" a="1"/>
  <c r="V6346" i="3" s="1"/>
  <c r="V6345" i="3" a="1"/>
  <c r="V6345" i="3" s="1"/>
  <c r="V6344" i="3" a="1"/>
  <c r="V6344" i="3" s="1"/>
  <c r="V6343" i="3" a="1"/>
  <c r="V6343" i="3" s="1"/>
  <c r="V6342" i="3" a="1"/>
  <c r="V6342" i="3" s="1"/>
  <c r="V6341" i="3" a="1"/>
  <c r="V6341" i="3" s="1"/>
  <c r="V6340" i="3" a="1"/>
  <c r="V6340" i="3" s="1"/>
  <c r="V6339" i="3" a="1"/>
  <c r="V6339" i="3" s="1"/>
  <c r="V6338" i="3" a="1"/>
  <c r="V6338" i="3" s="1"/>
  <c r="V6337" i="3" a="1"/>
  <c r="V6337" i="3" s="1"/>
  <c r="V6336" i="3" a="1"/>
  <c r="V6336" i="3" s="1"/>
  <c r="V6335" i="3" a="1"/>
  <c r="V6335" i="3" s="1"/>
  <c r="V6334" i="3" a="1"/>
  <c r="V6334" i="3" s="1"/>
  <c r="V6333" i="3" a="1"/>
  <c r="V6333" i="3" s="1"/>
  <c r="V6332" i="3" a="1"/>
  <c r="V6332" i="3" s="1"/>
  <c r="V6331" i="3" a="1"/>
  <c r="V6331" i="3" s="1"/>
  <c r="V6330" i="3" a="1"/>
  <c r="V6330" i="3" s="1"/>
  <c r="V6329" i="3" a="1"/>
  <c r="V6329" i="3" s="1"/>
  <c r="V6328" i="3" a="1"/>
  <c r="V6328" i="3" s="1"/>
  <c r="V6327" i="3" a="1"/>
  <c r="V6327" i="3" s="1"/>
  <c r="V6326" i="3" a="1"/>
  <c r="V6326" i="3" s="1"/>
  <c r="V6325" i="3" a="1"/>
  <c r="V6325" i="3" s="1"/>
  <c r="V6324" i="3" a="1"/>
  <c r="V6324" i="3" s="1"/>
  <c r="V6323" i="3" a="1"/>
  <c r="V6323" i="3" s="1"/>
  <c r="V6322" i="3" a="1"/>
  <c r="V6322" i="3" s="1"/>
  <c r="V6321" i="3" a="1"/>
  <c r="V6321" i="3" s="1"/>
  <c r="V6320" i="3" a="1"/>
  <c r="V6320" i="3" s="1"/>
  <c r="V6319" i="3" a="1"/>
  <c r="V6319" i="3" s="1"/>
  <c r="V6318" i="3" a="1"/>
  <c r="V6318" i="3" s="1"/>
  <c r="V6317" i="3" a="1"/>
  <c r="V6317" i="3" s="1"/>
  <c r="V6316" i="3" a="1"/>
  <c r="V6316" i="3" s="1"/>
  <c r="V6315" i="3" a="1"/>
  <c r="V6315" i="3" s="1"/>
  <c r="V6314" i="3" a="1"/>
  <c r="V6314" i="3" s="1"/>
  <c r="V6313" i="3" a="1"/>
  <c r="V6313" i="3" s="1"/>
  <c r="V6312" i="3" a="1"/>
  <c r="V6312" i="3" s="1"/>
  <c r="V6311" i="3" a="1"/>
  <c r="V6311" i="3" s="1"/>
  <c r="V6310" i="3" a="1"/>
  <c r="V6310" i="3" s="1"/>
  <c r="V6309" i="3" a="1"/>
  <c r="V6309" i="3" s="1"/>
  <c r="V6308" i="3" a="1"/>
  <c r="V6308" i="3" s="1"/>
  <c r="V6307" i="3" a="1"/>
  <c r="V6307" i="3" s="1"/>
  <c r="V6306" i="3" a="1"/>
  <c r="V6306" i="3" s="1"/>
  <c r="V6305" i="3" a="1"/>
  <c r="V6305" i="3" s="1"/>
  <c r="V6304" i="3" a="1"/>
  <c r="V6304" i="3" s="1"/>
  <c r="V6303" i="3" a="1"/>
  <c r="V6303" i="3" s="1"/>
  <c r="V6302" i="3" a="1"/>
  <c r="V6302" i="3" s="1"/>
  <c r="V6301" i="3" a="1"/>
  <c r="V6301" i="3" s="1"/>
  <c r="V6300" i="3" a="1"/>
  <c r="V6300" i="3" s="1"/>
  <c r="V6299" i="3" a="1"/>
  <c r="V6299" i="3" s="1"/>
  <c r="V6298" i="3" a="1"/>
  <c r="V6298" i="3" s="1"/>
  <c r="V6297" i="3" a="1"/>
  <c r="V6297" i="3" s="1"/>
  <c r="V6296" i="3" a="1"/>
  <c r="V6296" i="3" s="1"/>
  <c r="V6295" i="3" a="1"/>
  <c r="V6295" i="3" s="1"/>
  <c r="V6294" i="3" a="1"/>
  <c r="V6294" i="3" s="1"/>
  <c r="V6293" i="3" a="1"/>
  <c r="V6293" i="3" s="1"/>
  <c r="V6292" i="3" a="1"/>
  <c r="V6292" i="3" s="1"/>
  <c r="V6291" i="3" a="1"/>
  <c r="V6291" i="3" s="1"/>
  <c r="V6290" i="3" a="1"/>
  <c r="V6290" i="3" s="1"/>
  <c r="V6289" i="3" a="1"/>
  <c r="V6289" i="3" s="1"/>
  <c r="V6288" i="3" a="1"/>
  <c r="V6288" i="3" s="1"/>
  <c r="V6287" i="3" a="1"/>
  <c r="V6287" i="3" s="1"/>
  <c r="V6286" i="3" a="1"/>
  <c r="V6286" i="3" s="1"/>
  <c r="V6285" i="3" a="1"/>
  <c r="V6285" i="3" s="1"/>
  <c r="V6284" i="3" a="1"/>
  <c r="V6284" i="3" s="1"/>
  <c r="V6283" i="3" a="1"/>
  <c r="V6283" i="3" s="1"/>
  <c r="V6282" i="3" a="1"/>
  <c r="V6282" i="3" s="1"/>
  <c r="V6281" i="3" a="1"/>
  <c r="V6281" i="3" s="1"/>
  <c r="V6280" i="3" a="1"/>
  <c r="V6280" i="3" s="1"/>
  <c r="V6279" i="3" a="1"/>
  <c r="V6279" i="3" s="1"/>
  <c r="V6278" i="3" a="1"/>
  <c r="V6278" i="3" s="1"/>
  <c r="V6277" i="3" a="1"/>
  <c r="V6277" i="3" s="1"/>
  <c r="V6276" i="3" a="1"/>
  <c r="V6276" i="3" s="1"/>
  <c r="V6275" i="3" a="1"/>
  <c r="V6275" i="3" s="1"/>
  <c r="V6274" i="3" a="1"/>
  <c r="V6274" i="3" s="1"/>
  <c r="V6273" i="3" a="1"/>
  <c r="V6273" i="3" s="1"/>
  <c r="V6272" i="3" a="1"/>
  <c r="V6272" i="3" s="1"/>
  <c r="V6271" i="3" a="1"/>
  <c r="V6271" i="3" s="1"/>
  <c r="V6270" i="3" a="1"/>
  <c r="V6270" i="3" s="1"/>
  <c r="V6269" i="3" a="1"/>
  <c r="V6269" i="3" s="1"/>
  <c r="V6268" i="3" a="1"/>
  <c r="V6268" i="3" s="1"/>
  <c r="V6267" i="3" a="1"/>
  <c r="V6267" i="3" s="1"/>
  <c r="V6266" i="3" a="1"/>
  <c r="V6266" i="3" s="1"/>
  <c r="V6265" i="3" a="1"/>
  <c r="V6265" i="3" s="1"/>
  <c r="V6264" i="3" a="1"/>
  <c r="V6264" i="3" s="1"/>
  <c r="V6263" i="3" a="1"/>
  <c r="V6263" i="3" s="1"/>
  <c r="V6262" i="3" a="1"/>
  <c r="V6262" i="3" s="1"/>
  <c r="V6261" i="3" a="1"/>
  <c r="V6261" i="3" s="1"/>
  <c r="V6260" i="3" a="1"/>
  <c r="V6260" i="3" s="1"/>
  <c r="V6259" i="3" a="1"/>
  <c r="V6259" i="3" s="1"/>
  <c r="V6258" i="3" a="1"/>
  <c r="V6258" i="3" s="1"/>
  <c r="V6257" i="3" a="1"/>
  <c r="V6257" i="3" s="1"/>
  <c r="V6256" i="3" a="1"/>
  <c r="V6256" i="3" s="1"/>
  <c r="V6255" i="3" a="1"/>
  <c r="V6255" i="3" s="1"/>
  <c r="V6254" i="3" a="1"/>
  <c r="V6254" i="3" s="1"/>
  <c r="V6253" i="3" a="1"/>
  <c r="V6253" i="3" s="1"/>
  <c r="V6252" i="3" a="1"/>
  <c r="V6252" i="3" s="1"/>
  <c r="V6251" i="3" a="1"/>
  <c r="V6251" i="3" s="1"/>
  <c r="V6250" i="3" a="1"/>
  <c r="V6250" i="3" s="1"/>
  <c r="V6249" i="3" a="1"/>
  <c r="V6249" i="3" s="1"/>
  <c r="V6248" i="3" a="1"/>
  <c r="V6248" i="3" s="1"/>
  <c r="V6247" i="3" a="1"/>
  <c r="V6247" i="3" s="1"/>
  <c r="V6246" i="3" a="1"/>
  <c r="V6246" i="3" s="1"/>
  <c r="V6245" i="3" a="1"/>
  <c r="V6245" i="3" s="1"/>
  <c r="V6244" i="3" a="1"/>
  <c r="V6244" i="3" s="1"/>
  <c r="V6243" i="3" a="1"/>
  <c r="V6243" i="3" s="1"/>
  <c r="V6242" i="3" a="1"/>
  <c r="V6242" i="3" s="1"/>
  <c r="V6241" i="3" a="1"/>
  <c r="V6241" i="3" s="1"/>
  <c r="V6240" i="3" a="1"/>
  <c r="V6240" i="3" s="1"/>
  <c r="V6239" i="3" a="1"/>
  <c r="V6239" i="3" s="1"/>
  <c r="V6238" i="3" a="1"/>
  <c r="V6238" i="3" s="1"/>
  <c r="V6237" i="3" a="1"/>
  <c r="V6237" i="3" s="1"/>
  <c r="V6236" i="3" a="1"/>
  <c r="V6236" i="3" s="1"/>
  <c r="V6235" i="3" a="1"/>
  <c r="V6235" i="3" s="1"/>
  <c r="V6234" i="3" a="1"/>
  <c r="V6234" i="3" s="1"/>
  <c r="V6233" i="3" a="1"/>
  <c r="V6233" i="3" s="1"/>
  <c r="V6232" i="3" a="1"/>
  <c r="V6232" i="3" s="1"/>
  <c r="V6231" i="3" a="1"/>
  <c r="V6231" i="3" s="1"/>
  <c r="V6230" i="3" a="1"/>
  <c r="V6230" i="3" s="1"/>
  <c r="V6229" i="3" a="1"/>
  <c r="V6229" i="3" s="1"/>
  <c r="V6228" i="3" a="1"/>
  <c r="V6228" i="3" s="1"/>
  <c r="V6227" i="3" a="1"/>
  <c r="V6227" i="3" s="1"/>
  <c r="V6226" i="3" a="1"/>
  <c r="V6226" i="3" s="1"/>
  <c r="V6225" i="3" a="1"/>
  <c r="V6225" i="3" s="1"/>
  <c r="V6224" i="3" a="1"/>
  <c r="V6224" i="3" s="1"/>
  <c r="V6223" i="3" a="1"/>
  <c r="V6223" i="3" s="1"/>
  <c r="V6222" i="3" a="1"/>
  <c r="V6222" i="3" s="1"/>
  <c r="V6221" i="3" a="1"/>
  <c r="V6221" i="3" s="1"/>
  <c r="V6220" i="3" a="1"/>
  <c r="V6220" i="3" s="1"/>
  <c r="V6219" i="3" a="1"/>
  <c r="V6219" i="3" s="1"/>
  <c r="V6218" i="3" a="1"/>
  <c r="V6218" i="3" s="1"/>
  <c r="V6217" i="3" a="1"/>
  <c r="V6217" i="3" s="1"/>
  <c r="V6216" i="3" a="1"/>
  <c r="V6216" i="3" s="1"/>
  <c r="V6215" i="3" a="1"/>
  <c r="V6215" i="3" s="1"/>
  <c r="V6214" i="3" a="1"/>
  <c r="V6214" i="3" s="1"/>
  <c r="V6213" i="3" a="1"/>
  <c r="V6213" i="3" s="1"/>
  <c r="V6212" i="3" a="1"/>
  <c r="V6212" i="3" s="1"/>
  <c r="V6211" i="3" a="1"/>
  <c r="V6211" i="3" s="1"/>
  <c r="V6210" i="3" a="1"/>
  <c r="V6210" i="3" s="1"/>
  <c r="V6209" i="3" a="1"/>
  <c r="V6209" i="3" s="1"/>
  <c r="V6208" i="3" a="1"/>
  <c r="V6208" i="3" s="1"/>
  <c r="V6207" i="3" a="1"/>
  <c r="V6207" i="3" s="1"/>
  <c r="V6206" i="3" a="1"/>
  <c r="V6206" i="3" s="1"/>
  <c r="V6205" i="3" a="1"/>
  <c r="V6205" i="3" s="1"/>
  <c r="V6204" i="3" a="1"/>
  <c r="V6204" i="3" s="1"/>
  <c r="V6203" i="3" a="1"/>
  <c r="V6203" i="3" s="1"/>
  <c r="V6202" i="3" a="1"/>
  <c r="V6202" i="3" s="1"/>
  <c r="V6201" i="3" a="1"/>
  <c r="V6201" i="3" s="1"/>
  <c r="V6200" i="3" a="1"/>
  <c r="V6200" i="3" s="1"/>
  <c r="V6199" i="3" a="1"/>
  <c r="V6199" i="3" s="1"/>
  <c r="V6198" i="3" a="1"/>
  <c r="V6198" i="3" s="1"/>
  <c r="V6197" i="3" a="1"/>
  <c r="V6197" i="3" s="1"/>
  <c r="V6196" i="3" a="1"/>
  <c r="V6196" i="3" s="1"/>
  <c r="V6195" i="3" a="1"/>
  <c r="V6195" i="3" s="1"/>
  <c r="V6194" i="3" a="1"/>
  <c r="V6194" i="3" s="1"/>
  <c r="V6193" i="3" a="1"/>
  <c r="V6193" i="3" s="1"/>
  <c r="V6192" i="3" a="1"/>
  <c r="V6192" i="3" s="1"/>
  <c r="V6191" i="3" a="1"/>
  <c r="V6191" i="3" s="1"/>
  <c r="V6190" i="3" a="1"/>
  <c r="V6190" i="3" s="1"/>
  <c r="V6189" i="3" a="1"/>
  <c r="V6189" i="3" s="1"/>
  <c r="V6188" i="3" a="1"/>
  <c r="V6188" i="3" s="1"/>
  <c r="V6187" i="3" a="1"/>
  <c r="V6187" i="3" s="1"/>
  <c r="V6186" i="3" a="1"/>
  <c r="V6186" i="3" s="1"/>
  <c r="V6185" i="3" a="1"/>
  <c r="V6185" i="3" s="1"/>
  <c r="V6184" i="3" a="1"/>
  <c r="V6184" i="3" s="1"/>
  <c r="V6183" i="3" a="1"/>
  <c r="V6183" i="3" s="1"/>
  <c r="V6182" i="3" a="1"/>
  <c r="V6182" i="3" s="1"/>
  <c r="V6181" i="3" a="1"/>
  <c r="V6181" i="3" s="1"/>
  <c r="V6180" i="3" a="1"/>
  <c r="V6180" i="3" s="1"/>
  <c r="V6179" i="3" a="1"/>
  <c r="V6179" i="3" s="1"/>
  <c r="V6178" i="3" a="1"/>
  <c r="V6178" i="3" s="1"/>
  <c r="V6177" i="3" a="1"/>
  <c r="V6177" i="3" s="1"/>
  <c r="V6176" i="3" a="1"/>
  <c r="V6176" i="3" s="1"/>
  <c r="V6175" i="3" a="1"/>
  <c r="V6175" i="3" s="1"/>
  <c r="V6174" i="3" a="1"/>
  <c r="V6174" i="3" s="1"/>
  <c r="V6173" i="3" a="1"/>
  <c r="V6173" i="3" s="1"/>
  <c r="V6172" i="3" a="1"/>
  <c r="V6172" i="3" s="1"/>
  <c r="V6171" i="3" a="1"/>
  <c r="V6171" i="3" s="1"/>
  <c r="V6170" i="3" a="1"/>
  <c r="V6170" i="3" s="1"/>
  <c r="V6169" i="3" a="1"/>
  <c r="V6169" i="3" s="1"/>
  <c r="V6168" i="3" a="1"/>
  <c r="V6168" i="3" s="1"/>
  <c r="V6167" i="3" a="1"/>
  <c r="V6167" i="3" s="1"/>
  <c r="V6166" i="3" a="1"/>
  <c r="V6166" i="3" s="1"/>
  <c r="V6165" i="3" a="1"/>
  <c r="V6165" i="3" s="1"/>
  <c r="V6164" i="3" a="1"/>
  <c r="V6164" i="3" s="1"/>
  <c r="V6163" i="3" a="1"/>
  <c r="V6163" i="3" s="1"/>
  <c r="V6162" i="3" a="1"/>
  <c r="V6162" i="3" s="1"/>
  <c r="V6161" i="3" a="1"/>
  <c r="V6161" i="3" s="1"/>
  <c r="V6160" i="3" a="1"/>
  <c r="V6160" i="3" s="1"/>
  <c r="V6159" i="3" a="1"/>
  <c r="V6159" i="3" s="1"/>
  <c r="V6158" i="3" a="1"/>
  <c r="V6158" i="3" s="1"/>
  <c r="V6157" i="3" a="1"/>
  <c r="V6157" i="3" s="1"/>
  <c r="V6156" i="3" a="1"/>
  <c r="V6156" i="3" s="1"/>
  <c r="V6155" i="3" a="1"/>
  <c r="V6155" i="3" s="1"/>
  <c r="V6154" i="3" a="1"/>
  <c r="V6154" i="3" s="1"/>
  <c r="V6153" i="3" a="1"/>
  <c r="V6153" i="3" s="1"/>
  <c r="V6152" i="3" a="1"/>
  <c r="V6152" i="3" s="1"/>
  <c r="V6151" i="3" a="1"/>
  <c r="V6151" i="3" s="1"/>
  <c r="V6150" i="3" a="1"/>
  <c r="V6150" i="3" s="1"/>
  <c r="V6149" i="3" a="1"/>
  <c r="V6149" i="3" s="1"/>
  <c r="V6148" i="3" a="1"/>
  <c r="V6148" i="3" s="1"/>
  <c r="V6147" i="3" a="1"/>
  <c r="V6147" i="3" s="1"/>
  <c r="V6146" i="3" a="1"/>
  <c r="V6146" i="3" s="1"/>
  <c r="V6145" i="3" a="1"/>
  <c r="V6145" i="3" s="1"/>
  <c r="V6144" i="3" a="1"/>
  <c r="V6144" i="3" s="1"/>
  <c r="V6143" i="3" a="1"/>
  <c r="V6143" i="3" s="1"/>
  <c r="V6142" i="3" a="1"/>
  <c r="V6142" i="3" s="1"/>
  <c r="V6141" i="3" a="1"/>
  <c r="V6141" i="3" s="1"/>
  <c r="V6140" i="3" a="1"/>
  <c r="V6140" i="3" s="1"/>
  <c r="V6139" i="3" a="1"/>
  <c r="V6139" i="3" s="1"/>
  <c r="V6138" i="3" a="1"/>
  <c r="V6138" i="3" s="1"/>
  <c r="V6137" i="3" a="1"/>
  <c r="V6137" i="3" s="1"/>
  <c r="V6136" i="3" a="1"/>
  <c r="V6136" i="3" s="1"/>
  <c r="V6135" i="3" a="1"/>
  <c r="V6135" i="3" s="1"/>
  <c r="V6134" i="3" a="1"/>
  <c r="V6134" i="3" s="1"/>
  <c r="V6133" i="3" a="1"/>
  <c r="V6133" i="3" s="1"/>
  <c r="V6132" i="3" a="1"/>
  <c r="V6132" i="3" s="1"/>
  <c r="V6131" i="3" a="1"/>
  <c r="V6131" i="3" s="1"/>
  <c r="V6130" i="3" a="1"/>
  <c r="V6130" i="3" s="1"/>
  <c r="V6129" i="3" a="1"/>
  <c r="V6129" i="3" s="1"/>
  <c r="V6128" i="3" a="1"/>
  <c r="V6128" i="3" s="1"/>
  <c r="V6127" i="3" a="1"/>
  <c r="V6127" i="3" s="1"/>
  <c r="V6126" i="3" a="1"/>
  <c r="V6126" i="3" s="1"/>
  <c r="V6125" i="3" a="1"/>
  <c r="V6125" i="3" s="1"/>
  <c r="V6124" i="3" a="1"/>
  <c r="V6124" i="3" s="1"/>
  <c r="V6123" i="3" a="1"/>
  <c r="V6123" i="3" s="1"/>
  <c r="V6122" i="3" a="1"/>
  <c r="V6122" i="3" s="1"/>
  <c r="V6121" i="3" a="1"/>
  <c r="V6121" i="3" s="1"/>
  <c r="V6120" i="3" a="1"/>
  <c r="V6120" i="3" s="1"/>
  <c r="V6119" i="3" a="1"/>
  <c r="V6119" i="3" s="1"/>
  <c r="V6118" i="3" a="1"/>
  <c r="V6118" i="3" s="1"/>
  <c r="V6117" i="3" a="1"/>
  <c r="V6117" i="3" s="1"/>
  <c r="V6116" i="3" a="1"/>
  <c r="V6116" i="3" s="1"/>
  <c r="V6115" i="3" a="1"/>
  <c r="V6115" i="3" s="1"/>
  <c r="V6114" i="3" a="1"/>
  <c r="V6114" i="3" s="1"/>
  <c r="V6113" i="3" a="1"/>
  <c r="V6113" i="3" s="1"/>
  <c r="V6112" i="3" a="1"/>
  <c r="V6112" i="3" s="1"/>
  <c r="V6111" i="3" a="1"/>
  <c r="V6111" i="3" s="1"/>
  <c r="V6110" i="3" a="1"/>
  <c r="V6110" i="3" s="1"/>
  <c r="V6109" i="3" a="1"/>
  <c r="V6109" i="3" s="1"/>
  <c r="V6108" i="3" a="1"/>
  <c r="V6108" i="3" s="1"/>
  <c r="V6107" i="3" a="1"/>
  <c r="V6107" i="3" s="1"/>
  <c r="V6106" i="3" a="1"/>
  <c r="V6106" i="3" s="1"/>
  <c r="V6105" i="3" a="1"/>
  <c r="V6105" i="3" s="1"/>
  <c r="V6104" i="3" a="1"/>
  <c r="V6104" i="3" s="1"/>
  <c r="V6103" i="3" a="1"/>
  <c r="V6103" i="3" s="1"/>
  <c r="V6102" i="3" a="1"/>
  <c r="V6102" i="3" s="1"/>
  <c r="V6101" i="3" a="1"/>
  <c r="V6101" i="3" s="1"/>
  <c r="V6100" i="3" a="1"/>
  <c r="V6100" i="3" s="1"/>
  <c r="V6099" i="3" a="1"/>
  <c r="V6099" i="3" s="1"/>
  <c r="V6098" i="3" a="1"/>
  <c r="V6098" i="3" s="1"/>
  <c r="V6097" i="3" a="1"/>
  <c r="V6097" i="3" s="1"/>
  <c r="V6096" i="3" a="1"/>
  <c r="V6096" i="3" s="1"/>
  <c r="V6095" i="3" a="1"/>
  <c r="V6095" i="3" s="1"/>
  <c r="V6094" i="3" a="1"/>
  <c r="V6094" i="3" s="1"/>
  <c r="V6093" i="3" a="1"/>
  <c r="V6093" i="3" s="1"/>
  <c r="V6092" i="3" a="1"/>
  <c r="V6092" i="3" s="1"/>
  <c r="V6091" i="3" a="1"/>
  <c r="V6091" i="3" s="1"/>
  <c r="V6090" i="3" a="1"/>
  <c r="V6090" i="3" s="1"/>
  <c r="V6089" i="3" a="1"/>
  <c r="V6089" i="3" s="1"/>
  <c r="V6088" i="3" a="1"/>
  <c r="V6088" i="3" s="1"/>
  <c r="V6087" i="3" a="1"/>
  <c r="V6087" i="3" s="1"/>
  <c r="V6086" i="3" a="1"/>
  <c r="V6086" i="3" s="1"/>
  <c r="V6085" i="3" a="1"/>
  <c r="V6085" i="3" s="1"/>
  <c r="V6084" i="3" a="1"/>
  <c r="V6084" i="3" s="1"/>
  <c r="V6083" i="3" a="1"/>
  <c r="V6083" i="3" s="1"/>
  <c r="V6082" i="3" a="1"/>
  <c r="V6082" i="3" s="1"/>
  <c r="V6081" i="3" a="1"/>
  <c r="V6081" i="3" s="1"/>
  <c r="V6080" i="3" a="1"/>
  <c r="V6080" i="3" s="1"/>
  <c r="V6079" i="3" a="1"/>
  <c r="V6079" i="3" s="1"/>
  <c r="V6078" i="3" a="1"/>
  <c r="V6078" i="3" s="1"/>
  <c r="V6077" i="3" a="1"/>
  <c r="V6077" i="3" s="1"/>
  <c r="V6076" i="3" a="1"/>
  <c r="V6076" i="3" s="1"/>
  <c r="V6075" i="3" a="1"/>
  <c r="V6075" i="3" s="1"/>
  <c r="V6074" i="3" a="1"/>
  <c r="V6074" i="3" s="1"/>
  <c r="V6073" i="3" a="1"/>
  <c r="V6073" i="3" s="1"/>
  <c r="V6072" i="3" a="1"/>
  <c r="V6072" i="3" s="1"/>
  <c r="V6071" i="3" a="1"/>
  <c r="V6071" i="3" s="1"/>
  <c r="V6070" i="3" a="1"/>
  <c r="V6070" i="3" s="1"/>
  <c r="V6069" i="3" a="1"/>
  <c r="V6069" i="3" s="1"/>
  <c r="V6068" i="3" a="1"/>
  <c r="V6068" i="3" s="1"/>
  <c r="V6067" i="3" a="1"/>
  <c r="V6067" i="3" s="1"/>
  <c r="V6066" i="3" a="1"/>
  <c r="V6066" i="3" s="1"/>
  <c r="V6065" i="3" a="1"/>
  <c r="V6065" i="3" s="1"/>
  <c r="V6064" i="3" a="1"/>
  <c r="V6064" i="3" s="1"/>
  <c r="V6063" i="3" a="1"/>
  <c r="V6063" i="3" s="1"/>
  <c r="V6062" i="3" a="1"/>
  <c r="V6062" i="3" s="1"/>
  <c r="V6061" i="3" a="1"/>
  <c r="V6061" i="3" s="1"/>
  <c r="V6060" i="3" a="1"/>
  <c r="V6060" i="3" s="1"/>
  <c r="V6059" i="3" a="1"/>
  <c r="V6059" i="3" s="1"/>
  <c r="V6058" i="3" a="1"/>
  <c r="V6058" i="3" s="1"/>
  <c r="V6057" i="3" a="1"/>
  <c r="V6057" i="3" s="1"/>
  <c r="V6056" i="3" a="1"/>
  <c r="V6056" i="3" s="1"/>
  <c r="V6055" i="3" a="1"/>
  <c r="V6055" i="3" s="1"/>
  <c r="V6054" i="3" a="1"/>
  <c r="V6054" i="3" s="1"/>
  <c r="V6053" i="3" a="1"/>
  <c r="V6053" i="3" s="1"/>
  <c r="V6052" i="3" a="1"/>
  <c r="V6052" i="3" s="1"/>
  <c r="V6051" i="3" a="1"/>
  <c r="V6051" i="3" s="1"/>
  <c r="V6050" i="3" a="1"/>
  <c r="V6050" i="3" s="1"/>
  <c r="V6049" i="3" a="1"/>
  <c r="V6049" i="3" s="1"/>
  <c r="V6048" i="3" a="1"/>
  <c r="V6048" i="3" s="1"/>
  <c r="V6047" i="3" a="1"/>
  <c r="V6047" i="3" s="1"/>
  <c r="V6046" i="3" a="1"/>
  <c r="V6046" i="3" s="1"/>
  <c r="V6045" i="3" a="1"/>
  <c r="V6045" i="3" s="1"/>
  <c r="V6044" i="3" a="1"/>
  <c r="V6044" i="3" s="1"/>
  <c r="V6043" i="3" a="1"/>
  <c r="V6043" i="3" s="1"/>
  <c r="V6042" i="3" a="1"/>
  <c r="V6042" i="3" s="1"/>
  <c r="V6041" i="3" a="1"/>
  <c r="V6041" i="3" s="1"/>
  <c r="V6040" i="3" a="1"/>
  <c r="V6040" i="3" s="1"/>
  <c r="V6039" i="3" a="1"/>
  <c r="V6039" i="3" s="1"/>
  <c r="V6038" i="3" a="1"/>
  <c r="V6038" i="3" s="1"/>
  <c r="V6037" i="3" a="1"/>
  <c r="V6037" i="3" s="1"/>
  <c r="V6036" i="3" a="1"/>
  <c r="V6036" i="3" s="1"/>
  <c r="V6035" i="3" a="1"/>
  <c r="V6035" i="3" s="1"/>
  <c r="V6034" i="3" a="1"/>
  <c r="V6034" i="3" s="1"/>
  <c r="V6033" i="3" a="1"/>
  <c r="V6033" i="3" s="1"/>
  <c r="V6032" i="3" a="1"/>
  <c r="V6032" i="3" s="1"/>
  <c r="V6031" i="3" a="1"/>
  <c r="V6031" i="3" s="1"/>
  <c r="V6030" i="3" a="1"/>
  <c r="V6030" i="3" s="1"/>
  <c r="V6029" i="3" a="1"/>
  <c r="V6029" i="3" s="1"/>
  <c r="V6028" i="3" a="1"/>
  <c r="V6028" i="3" s="1"/>
  <c r="V6027" i="3" a="1"/>
  <c r="V6027" i="3" s="1"/>
  <c r="V6026" i="3" a="1"/>
  <c r="V6026" i="3" s="1"/>
  <c r="V6025" i="3" a="1"/>
  <c r="V6025" i="3" s="1"/>
  <c r="V6024" i="3" a="1"/>
  <c r="V6024" i="3" s="1"/>
  <c r="V6023" i="3" a="1"/>
  <c r="V6023" i="3" s="1"/>
  <c r="V6022" i="3" a="1"/>
  <c r="V6022" i="3" s="1"/>
  <c r="V6021" i="3" a="1"/>
  <c r="V6021" i="3" s="1"/>
  <c r="V6020" i="3" a="1"/>
  <c r="V6020" i="3" s="1"/>
  <c r="V6019" i="3" a="1"/>
  <c r="V6019" i="3" s="1"/>
  <c r="V6018" i="3" a="1"/>
  <c r="V6018" i="3" s="1"/>
  <c r="V6017" i="3" a="1"/>
  <c r="V6017" i="3" s="1"/>
  <c r="V6016" i="3" a="1"/>
  <c r="V6016" i="3" s="1"/>
  <c r="V6015" i="3" a="1"/>
  <c r="V6015" i="3" s="1"/>
  <c r="V6014" i="3" a="1"/>
  <c r="V6014" i="3" s="1"/>
  <c r="V6013" i="3" a="1"/>
  <c r="V6013" i="3" s="1"/>
  <c r="V6012" i="3" a="1"/>
  <c r="V6012" i="3" s="1"/>
  <c r="V6011" i="3" a="1"/>
  <c r="V6011" i="3" s="1"/>
  <c r="V6010" i="3" a="1"/>
  <c r="V6010" i="3" s="1"/>
  <c r="V6009" i="3" a="1"/>
  <c r="V6009" i="3" s="1"/>
  <c r="V6008" i="3" a="1"/>
  <c r="V6008" i="3" s="1"/>
  <c r="V6007" i="3" a="1"/>
  <c r="V6007" i="3" s="1"/>
  <c r="V6006" i="3" a="1"/>
  <c r="V6006" i="3" s="1"/>
  <c r="V6005" i="3" a="1"/>
  <c r="V6005" i="3" s="1"/>
  <c r="V6004" i="3" a="1"/>
  <c r="V6004" i="3" s="1"/>
  <c r="V6003" i="3" a="1"/>
  <c r="V6003" i="3" s="1"/>
  <c r="V6002" i="3" a="1"/>
  <c r="V6002" i="3" s="1"/>
  <c r="V6001" i="3" a="1"/>
  <c r="V6001" i="3" s="1"/>
  <c r="V6000" i="3" a="1"/>
  <c r="V6000" i="3" s="1"/>
  <c r="V5999" i="3" a="1"/>
  <c r="V5999" i="3" s="1"/>
  <c r="V5998" i="3" a="1"/>
  <c r="V5998" i="3" s="1"/>
  <c r="V5997" i="3" a="1"/>
  <c r="V5997" i="3" s="1"/>
  <c r="V5996" i="3" a="1"/>
  <c r="V5996" i="3" s="1"/>
  <c r="V5995" i="3" a="1"/>
  <c r="V5995" i="3" s="1"/>
  <c r="V5994" i="3" a="1"/>
  <c r="V5994" i="3" s="1"/>
  <c r="V5993" i="3" a="1"/>
  <c r="V5993" i="3" s="1"/>
  <c r="V5992" i="3" a="1"/>
  <c r="V5992" i="3" s="1"/>
  <c r="V5991" i="3" a="1"/>
  <c r="V5991" i="3" s="1"/>
  <c r="V5990" i="3" a="1"/>
  <c r="V5990" i="3" s="1"/>
  <c r="V5989" i="3" a="1"/>
  <c r="V5989" i="3" s="1"/>
  <c r="V5988" i="3" a="1"/>
  <c r="V5988" i="3" s="1"/>
  <c r="V5987" i="3" a="1"/>
  <c r="V5987" i="3" s="1"/>
  <c r="V5986" i="3" a="1"/>
  <c r="V5986" i="3" s="1"/>
  <c r="V5985" i="3" a="1"/>
  <c r="V5985" i="3" s="1"/>
  <c r="V5984" i="3" a="1"/>
  <c r="V5984" i="3" s="1"/>
  <c r="V5983" i="3" a="1"/>
  <c r="V5983" i="3" s="1"/>
  <c r="V5982" i="3" a="1"/>
  <c r="V5982" i="3" s="1"/>
  <c r="V5981" i="3" a="1"/>
  <c r="V5981" i="3" s="1"/>
  <c r="V5980" i="3" a="1"/>
  <c r="V5980" i="3" s="1"/>
  <c r="V5979" i="3" a="1"/>
  <c r="V5979" i="3" s="1"/>
  <c r="V5978" i="3" a="1"/>
  <c r="V5978" i="3" s="1"/>
  <c r="V5977" i="3" a="1"/>
  <c r="V5977" i="3" s="1"/>
  <c r="V5976" i="3" a="1"/>
  <c r="V5976" i="3" s="1"/>
  <c r="V5975" i="3" a="1"/>
  <c r="V5975" i="3" s="1"/>
  <c r="V5974" i="3" a="1"/>
  <c r="V5974" i="3" s="1"/>
  <c r="V5973" i="3" a="1"/>
  <c r="V5973" i="3" s="1"/>
  <c r="V5972" i="3" a="1"/>
  <c r="V5972" i="3" s="1"/>
  <c r="V5971" i="3" a="1"/>
  <c r="V5971" i="3" s="1"/>
  <c r="V5970" i="3" a="1"/>
  <c r="V5970" i="3" s="1"/>
  <c r="V5969" i="3" a="1"/>
  <c r="V5969" i="3" s="1"/>
  <c r="V5968" i="3" a="1"/>
  <c r="V5968" i="3" s="1"/>
  <c r="V5967" i="3" a="1"/>
  <c r="V5967" i="3" s="1"/>
  <c r="V5966" i="3" a="1"/>
  <c r="V5966" i="3" s="1"/>
  <c r="V5965" i="3" a="1"/>
  <c r="V5965" i="3" s="1"/>
  <c r="V5964" i="3" a="1"/>
  <c r="V5964" i="3" s="1"/>
  <c r="V5963" i="3" a="1"/>
  <c r="V5963" i="3" s="1"/>
  <c r="V5962" i="3" a="1"/>
  <c r="V5962" i="3" s="1"/>
  <c r="V5961" i="3" a="1"/>
  <c r="V5961" i="3" s="1"/>
  <c r="V5960" i="3" a="1"/>
  <c r="V5960" i="3" s="1"/>
  <c r="V5959" i="3" a="1"/>
  <c r="V5959" i="3" s="1"/>
  <c r="V5958" i="3" a="1"/>
  <c r="V5958" i="3" s="1"/>
  <c r="V5957" i="3" a="1"/>
  <c r="V5957" i="3" s="1"/>
  <c r="V5956" i="3" a="1"/>
  <c r="V5956" i="3" s="1"/>
  <c r="V5955" i="3" a="1"/>
  <c r="V5955" i="3" s="1"/>
  <c r="V5954" i="3" a="1"/>
  <c r="V5954" i="3" s="1"/>
  <c r="V5953" i="3" a="1"/>
  <c r="V5953" i="3" s="1"/>
  <c r="V5952" i="3" a="1"/>
  <c r="V5952" i="3" s="1"/>
  <c r="V5951" i="3" a="1"/>
  <c r="V5951" i="3" s="1"/>
  <c r="V5950" i="3" a="1"/>
  <c r="V5950" i="3" s="1"/>
  <c r="V5949" i="3" a="1"/>
  <c r="V5949" i="3" s="1"/>
  <c r="V5948" i="3" a="1"/>
  <c r="V5948" i="3" s="1"/>
  <c r="V5947" i="3" a="1"/>
  <c r="V5947" i="3" s="1"/>
  <c r="V5946" i="3" a="1"/>
  <c r="V5946" i="3" s="1"/>
  <c r="V5945" i="3" a="1"/>
  <c r="V5945" i="3" s="1"/>
  <c r="V5944" i="3" a="1"/>
  <c r="V5944" i="3" s="1"/>
  <c r="V5943" i="3" a="1"/>
  <c r="V5943" i="3" s="1"/>
  <c r="V5942" i="3" a="1"/>
  <c r="V5942" i="3" s="1"/>
  <c r="V5941" i="3" a="1"/>
  <c r="V5941" i="3" s="1"/>
  <c r="V5940" i="3" a="1"/>
  <c r="V5940" i="3" s="1"/>
  <c r="V5939" i="3" a="1"/>
  <c r="V5939" i="3" s="1"/>
  <c r="V5938" i="3" a="1"/>
  <c r="V5938" i="3" s="1"/>
  <c r="V5937" i="3" a="1"/>
  <c r="V5937" i="3" s="1"/>
  <c r="V5936" i="3" a="1"/>
  <c r="V5936" i="3" s="1"/>
  <c r="V5935" i="3" a="1"/>
  <c r="V5935" i="3" s="1"/>
  <c r="V5934" i="3" a="1"/>
  <c r="V5934" i="3" s="1"/>
  <c r="V5933" i="3" a="1"/>
  <c r="V5933" i="3" s="1"/>
  <c r="V5932" i="3" a="1"/>
  <c r="V5932" i="3" s="1"/>
  <c r="V5931" i="3" a="1"/>
  <c r="V5931" i="3" s="1"/>
  <c r="V5930" i="3" a="1"/>
  <c r="V5930" i="3" s="1"/>
  <c r="V5929" i="3" a="1"/>
  <c r="V5929" i="3" s="1"/>
  <c r="V5928" i="3" a="1"/>
  <c r="V5928" i="3" s="1"/>
  <c r="V5927" i="3" a="1"/>
  <c r="V5927" i="3" s="1"/>
  <c r="V5926" i="3" a="1"/>
  <c r="V5926" i="3" s="1"/>
  <c r="V5925" i="3" a="1"/>
  <c r="V5925" i="3" s="1"/>
  <c r="V5924" i="3" a="1"/>
  <c r="V5924" i="3" s="1"/>
  <c r="V5923" i="3" a="1"/>
  <c r="V5923" i="3" s="1"/>
  <c r="V5922" i="3" a="1"/>
  <c r="V5922" i="3" s="1"/>
  <c r="V5921" i="3" a="1"/>
  <c r="V5921" i="3" s="1"/>
  <c r="V5920" i="3" a="1"/>
  <c r="V5920" i="3" s="1"/>
  <c r="V5919" i="3" a="1"/>
  <c r="V5919" i="3" s="1"/>
  <c r="V5918" i="3" a="1"/>
  <c r="V5918" i="3" s="1"/>
  <c r="V5917" i="3" a="1"/>
  <c r="V5917" i="3" s="1"/>
  <c r="V5916" i="3" a="1"/>
  <c r="V5916" i="3" s="1"/>
  <c r="V5915" i="3" a="1"/>
  <c r="V5915" i="3" s="1"/>
  <c r="V5914" i="3" a="1"/>
  <c r="V5914" i="3" s="1"/>
  <c r="V5913" i="3" a="1"/>
  <c r="V5913" i="3" s="1"/>
  <c r="V5912" i="3" a="1"/>
  <c r="V5912" i="3" s="1"/>
  <c r="V5911" i="3" a="1"/>
  <c r="V5911" i="3" s="1"/>
  <c r="V5910" i="3" a="1"/>
  <c r="V5910" i="3" s="1"/>
  <c r="V5909" i="3" a="1"/>
  <c r="V5909" i="3" s="1"/>
  <c r="V5908" i="3" a="1"/>
  <c r="V5908" i="3" s="1"/>
  <c r="V5907" i="3" a="1"/>
  <c r="V5907" i="3" s="1"/>
  <c r="V5906" i="3" a="1"/>
  <c r="V5906" i="3" s="1"/>
  <c r="V5905" i="3" a="1"/>
  <c r="V5905" i="3" s="1"/>
  <c r="V5904" i="3" a="1"/>
  <c r="V5904" i="3" s="1"/>
  <c r="V5903" i="3" a="1"/>
  <c r="V5903" i="3" s="1"/>
  <c r="V5902" i="3" a="1"/>
  <c r="V5902" i="3" s="1"/>
  <c r="V5901" i="3" a="1"/>
  <c r="V5901" i="3" s="1"/>
  <c r="V5900" i="3" a="1"/>
  <c r="V5900" i="3" s="1"/>
  <c r="V5899" i="3" a="1"/>
  <c r="V5899" i="3" s="1"/>
  <c r="V5898" i="3" a="1"/>
  <c r="V5898" i="3" s="1"/>
  <c r="V5897" i="3" a="1"/>
  <c r="V5897" i="3" s="1"/>
  <c r="V5896" i="3" a="1"/>
  <c r="V5896" i="3" s="1"/>
  <c r="V5895" i="3" a="1"/>
  <c r="V5895" i="3" s="1"/>
  <c r="V5894" i="3" a="1"/>
  <c r="V5894" i="3" s="1"/>
  <c r="V5893" i="3" a="1"/>
  <c r="V5893" i="3" s="1"/>
  <c r="V5892" i="3" a="1"/>
  <c r="V5892" i="3" s="1"/>
  <c r="V5891" i="3" a="1"/>
  <c r="V5891" i="3" s="1"/>
  <c r="V5890" i="3" a="1"/>
  <c r="V5890" i="3" s="1"/>
  <c r="V5889" i="3" a="1"/>
  <c r="V5889" i="3" s="1"/>
  <c r="V5888" i="3" a="1"/>
  <c r="V5888" i="3" s="1"/>
  <c r="V5887" i="3" a="1"/>
  <c r="V5887" i="3" s="1"/>
  <c r="V5886" i="3" a="1"/>
  <c r="V5886" i="3" s="1"/>
  <c r="V5885" i="3" a="1"/>
  <c r="V5885" i="3" s="1"/>
  <c r="V5884" i="3" a="1"/>
  <c r="V5884" i="3" s="1"/>
  <c r="V5883" i="3" a="1"/>
  <c r="V5883" i="3" s="1"/>
  <c r="V5882" i="3" a="1"/>
  <c r="V5882" i="3" s="1"/>
  <c r="V5881" i="3" a="1"/>
  <c r="V5881" i="3" s="1"/>
  <c r="V5880" i="3" a="1"/>
  <c r="V5880" i="3" s="1"/>
  <c r="V5879" i="3" a="1"/>
  <c r="V5879" i="3" s="1"/>
  <c r="V5878" i="3" a="1"/>
  <c r="V5878" i="3" s="1"/>
  <c r="V5877" i="3" a="1"/>
  <c r="V5877" i="3" s="1"/>
  <c r="V5876" i="3" a="1"/>
  <c r="V5876" i="3" s="1"/>
  <c r="V5875" i="3" a="1"/>
  <c r="V5875" i="3" s="1"/>
  <c r="V5874" i="3" a="1"/>
  <c r="V5874" i="3" s="1"/>
  <c r="V5873" i="3" a="1"/>
  <c r="V5873" i="3" s="1"/>
  <c r="V5872" i="3" a="1"/>
  <c r="V5872" i="3" s="1"/>
  <c r="V5871" i="3" a="1"/>
  <c r="V5871" i="3" s="1"/>
  <c r="V5870" i="3" a="1"/>
  <c r="V5870" i="3" s="1"/>
  <c r="V5869" i="3" a="1"/>
  <c r="V5869" i="3" s="1"/>
  <c r="V5868" i="3" a="1"/>
  <c r="V5868" i="3" s="1"/>
  <c r="V5867" i="3" a="1"/>
  <c r="V5867" i="3" s="1"/>
  <c r="V5866" i="3" a="1"/>
  <c r="V5866" i="3" s="1"/>
  <c r="V5865" i="3" a="1"/>
  <c r="V5865" i="3" s="1"/>
  <c r="V5864" i="3" a="1"/>
  <c r="V5864" i="3" s="1"/>
  <c r="V5863" i="3" a="1"/>
  <c r="V5863" i="3" s="1"/>
  <c r="V5862" i="3" a="1"/>
  <c r="V5862" i="3" s="1"/>
  <c r="V5861" i="3" a="1"/>
  <c r="V5861" i="3" s="1"/>
  <c r="V5860" i="3" a="1"/>
  <c r="V5860" i="3" s="1"/>
  <c r="V5859" i="3" a="1"/>
  <c r="V5859" i="3" s="1"/>
  <c r="V5858" i="3" a="1"/>
  <c r="V5858" i="3" s="1"/>
  <c r="V5857" i="3" a="1"/>
  <c r="V5857" i="3" s="1"/>
  <c r="V5856" i="3" a="1"/>
  <c r="V5856" i="3" s="1"/>
  <c r="V5855" i="3" a="1"/>
  <c r="V5855" i="3" s="1"/>
  <c r="V5854" i="3" a="1"/>
  <c r="V5854" i="3" s="1"/>
  <c r="V5853" i="3" a="1"/>
  <c r="V5853" i="3" s="1"/>
  <c r="V5852" i="3" a="1"/>
  <c r="V5852" i="3" s="1"/>
  <c r="V5851" i="3" a="1"/>
  <c r="V5851" i="3" s="1"/>
  <c r="V5850" i="3" a="1"/>
  <c r="V5850" i="3" s="1"/>
  <c r="V5849" i="3" a="1"/>
  <c r="V5849" i="3" s="1"/>
  <c r="V5848" i="3" a="1"/>
  <c r="V5848" i="3" s="1"/>
  <c r="V5847" i="3" a="1"/>
  <c r="V5847" i="3" s="1"/>
  <c r="V5846" i="3" a="1"/>
  <c r="V5846" i="3" s="1"/>
  <c r="V5845" i="3" a="1"/>
  <c r="V5845" i="3" s="1"/>
  <c r="V5844" i="3" a="1"/>
  <c r="V5844" i="3" s="1"/>
  <c r="V5843" i="3" a="1"/>
  <c r="V5843" i="3" s="1"/>
  <c r="V5842" i="3" a="1"/>
  <c r="V5842" i="3" s="1"/>
  <c r="V5841" i="3" a="1"/>
  <c r="V5841" i="3" s="1"/>
  <c r="V5840" i="3" a="1"/>
  <c r="V5840" i="3" s="1"/>
  <c r="V5839" i="3" a="1"/>
  <c r="V5839" i="3" s="1"/>
  <c r="V5838" i="3" a="1"/>
  <c r="V5838" i="3" s="1"/>
  <c r="V5837" i="3" a="1"/>
  <c r="V5837" i="3" s="1"/>
  <c r="V5836" i="3" a="1"/>
  <c r="V5836" i="3" s="1"/>
  <c r="V5835" i="3" a="1"/>
  <c r="V5835" i="3" s="1"/>
  <c r="V5834" i="3" a="1"/>
  <c r="V5834" i="3" s="1"/>
  <c r="V5833" i="3" a="1"/>
  <c r="V5833" i="3" s="1"/>
  <c r="V5832" i="3" a="1"/>
  <c r="V5832" i="3" s="1"/>
  <c r="V5831" i="3" a="1"/>
  <c r="V5831" i="3" s="1"/>
  <c r="V5830" i="3" a="1"/>
  <c r="V5830" i="3" s="1"/>
  <c r="V5829" i="3" a="1"/>
  <c r="V5829" i="3" s="1"/>
  <c r="V5828" i="3" a="1"/>
  <c r="V5828" i="3" s="1"/>
  <c r="V5827" i="3" a="1"/>
  <c r="V5827" i="3" s="1"/>
  <c r="V5826" i="3" a="1"/>
  <c r="V5826" i="3" s="1"/>
  <c r="V5825" i="3" a="1"/>
  <c r="V5825" i="3" s="1"/>
  <c r="V5824" i="3" a="1"/>
  <c r="V5824" i="3" s="1"/>
  <c r="V5823" i="3" a="1"/>
  <c r="V5823" i="3" s="1"/>
  <c r="V5822" i="3" a="1"/>
  <c r="V5822" i="3" s="1"/>
  <c r="V5821" i="3" a="1"/>
  <c r="V5821" i="3" s="1"/>
  <c r="V5820" i="3" a="1"/>
  <c r="V5820" i="3" s="1"/>
  <c r="V5819" i="3" a="1"/>
  <c r="V5819" i="3" s="1"/>
  <c r="V5818" i="3" a="1"/>
  <c r="V5818" i="3" s="1"/>
  <c r="V5817" i="3" a="1"/>
  <c r="V5817" i="3" s="1"/>
  <c r="V5816" i="3" a="1"/>
  <c r="V5816" i="3" s="1"/>
  <c r="V5815" i="3" a="1"/>
  <c r="V5815" i="3" s="1"/>
  <c r="V5814" i="3" a="1"/>
  <c r="V5814" i="3" s="1"/>
  <c r="V5813" i="3" a="1"/>
  <c r="V5813" i="3" s="1"/>
  <c r="V5812" i="3" a="1"/>
  <c r="V5812" i="3" s="1"/>
  <c r="V5811" i="3" a="1"/>
  <c r="V5811" i="3" s="1"/>
  <c r="V5810" i="3" a="1"/>
  <c r="V5810" i="3" s="1"/>
  <c r="V5809" i="3" a="1"/>
  <c r="V5809" i="3" s="1"/>
  <c r="V5808" i="3" a="1"/>
  <c r="V5808" i="3" s="1"/>
  <c r="V5807" i="3" a="1"/>
  <c r="V5807" i="3" s="1"/>
  <c r="V5806" i="3" a="1"/>
  <c r="V5806" i="3" s="1"/>
  <c r="V5805" i="3" a="1"/>
  <c r="V5805" i="3" s="1"/>
  <c r="V5804" i="3" a="1"/>
  <c r="V5804" i="3" s="1"/>
  <c r="V5803" i="3" a="1"/>
  <c r="V5803" i="3" s="1"/>
  <c r="V5802" i="3" a="1"/>
  <c r="V5802" i="3" s="1"/>
  <c r="V5801" i="3" a="1"/>
  <c r="V5801" i="3" s="1"/>
  <c r="V5800" i="3" a="1"/>
  <c r="V5800" i="3" s="1"/>
  <c r="V5799" i="3" a="1"/>
  <c r="V5799" i="3" s="1"/>
  <c r="V5798" i="3" a="1"/>
  <c r="V5798" i="3" s="1"/>
  <c r="V5797" i="3" a="1"/>
  <c r="V5797" i="3" s="1"/>
  <c r="V5796" i="3" a="1"/>
  <c r="V5796" i="3" s="1"/>
  <c r="V5795" i="3" a="1"/>
  <c r="V5795" i="3" s="1"/>
  <c r="V5794" i="3" a="1"/>
  <c r="V5794" i="3" s="1"/>
  <c r="V5793" i="3" a="1"/>
  <c r="V5793" i="3" s="1"/>
  <c r="V5792" i="3" a="1"/>
  <c r="V5792" i="3" s="1"/>
  <c r="V5791" i="3" a="1"/>
  <c r="V5791" i="3" s="1"/>
  <c r="V5790" i="3" a="1"/>
  <c r="V5790" i="3" s="1"/>
  <c r="V5789" i="3" a="1"/>
  <c r="V5789" i="3" s="1"/>
  <c r="V5788" i="3" a="1"/>
  <c r="V5788" i="3" s="1"/>
  <c r="V5787" i="3" a="1"/>
  <c r="V5787" i="3" s="1"/>
  <c r="V5786" i="3" a="1"/>
  <c r="V5786" i="3" s="1"/>
  <c r="V5785" i="3" a="1"/>
  <c r="V5785" i="3" s="1"/>
  <c r="V5784" i="3" a="1"/>
  <c r="V5784" i="3" s="1"/>
  <c r="V5783" i="3" a="1"/>
  <c r="V5783" i="3" s="1"/>
  <c r="V5782" i="3" a="1"/>
  <c r="V5782" i="3" s="1"/>
  <c r="V5781" i="3" a="1"/>
  <c r="V5781" i="3" s="1"/>
  <c r="V5780" i="3" a="1"/>
  <c r="V5780" i="3" s="1"/>
  <c r="V5779" i="3" a="1"/>
  <c r="V5779" i="3" s="1"/>
  <c r="V5778" i="3" a="1"/>
  <c r="V5778" i="3" s="1"/>
  <c r="V5777" i="3" a="1"/>
  <c r="V5777" i="3" s="1"/>
  <c r="V5776" i="3" a="1"/>
  <c r="V5776" i="3" s="1"/>
  <c r="V5775" i="3" a="1"/>
  <c r="V5775" i="3" s="1"/>
  <c r="V5774" i="3" a="1"/>
  <c r="V5774" i="3" s="1"/>
  <c r="V5773" i="3" a="1"/>
  <c r="V5773" i="3" s="1"/>
  <c r="V5772" i="3" a="1"/>
  <c r="V5772" i="3" s="1"/>
  <c r="V5771" i="3" a="1"/>
  <c r="V5771" i="3" s="1"/>
  <c r="V5770" i="3" a="1"/>
  <c r="V5770" i="3" s="1"/>
  <c r="V5769" i="3" a="1"/>
  <c r="V5769" i="3" s="1"/>
  <c r="V5768" i="3" a="1"/>
  <c r="V5768" i="3" s="1"/>
  <c r="V5767" i="3" a="1"/>
  <c r="V5767" i="3" s="1"/>
  <c r="V5766" i="3" a="1"/>
  <c r="V5766" i="3" s="1"/>
  <c r="V5765" i="3" a="1"/>
  <c r="V5765" i="3" s="1"/>
  <c r="V5764" i="3" a="1"/>
  <c r="V5764" i="3" s="1"/>
  <c r="V5763" i="3" a="1"/>
  <c r="V5763" i="3" s="1"/>
  <c r="V5762" i="3" a="1"/>
  <c r="V5762" i="3" s="1"/>
  <c r="V5761" i="3" a="1"/>
  <c r="V5761" i="3" s="1"/>
  <c r="V5760" i="3" a="1"/>
  <c r="V5760" i="3" s="1"/>
  <c r="V5759" i="3" a="1"/>
  <c r="V5759" i="3" s="1"/>
  <c r="V5758" i="3" a="1"/>
  <c r="V5758" i="3" s="1"/>
  <c r="V5757" i="3" a="1"/>
  <c r="V5757" i="3" s="1"/>
  <c r="V5756" i="3" a="1"/>
  <c r="V5756" i="3" s="1"/>
  <c r="V5755" i="3" a="1"/>
  <c r="V5755" i="3" s="1"/>
  <c r="V5754" i="3" a="1"/>
  <c r="V5754" i="3" s="1"/>
  <c r="V5753" i="3" a="1"/>
  <c r="V5753" i="3" s="1"/>
  <c r="V5752" i="3" a="1"/>
  <c r="V5752" i="3" s="1"/>
  <c r="V5751" i="3" a="1"/>
  <c r="V5751" i="3" s="1"/>
  <c r="V5750" i="3" a="1"/>
  <c r="V5750" i="3" s="1"/>
  <c r="V5749" i="3" a="1"/>
  <c r="V5749" i="3" s="1"/>
  <c r="V5748" i="3" a="1"/>
  <c r="V5748" i="3" s="1"/>
  <c r="V5747" i="3" a="1"/>
  <c r="V5747" i="3" s="1"/>
  <c r="V5746" i="3" a="1"/>
  <c r="V5746" i="3" s="1"/>
  <c r="V5745" i="3" a="1"/>
  <c r="V5745" i="3" s="1"/>
  <c r="V5744" i="3" a="1"/>
  <c r="V5744" i="3" s="1"/>
  <c r="V5743" i="3" a="1"/>
  <c r="V5743" i="3" s="1"/>
  <c r="V5742" i="3" a="1"/>
  <c r="V5742" i="3" s="1"/>
  <c r="V5741" i="3" a="1"/>
  <c r="V5741" i="3" s="1"/>
  <c r="V5740" i="3" a="1"/>
  <c r="V5740" i="3" s="1"/>
  <c r="V5739" i="3" a="1"/>
  <c r="V5739" i="3" s="1"/>
  <c r="V5738" i="3" a="1"/>
  <c r="V5738" i="3" s="1"/>
  <c r="V5737" i="3" a="1"/>
  <c r="V5737" i="3" s="1"/>
  <c r="V5736" i="3" a="1"/>
  <c r="V5736" i="3" s="1"/>
  <c r="V5735" i="3" a="1"/>
  <c r="V5735" i="3" s="1"/>
  <c r="V5734" i="3" a="1"/>
  <c r="V5734" i="3" s="1"/>
  <c r="V5733" i="3" a="1"/>
  <c r="V5733" i="3" s="1"/>
  <c r="V5732" i="3" a="1"/>
  <c r="V5732" i="3" s="1"/>
  <c r="V5731" i="3" a="1"/>
  <c r="V5731" i="3" s="1"/>
  <c r="V5730" i="3" a="1"/>
  <c r="V5730" i="3" s="1"/>
  <c r="V5729" i="3" a="1"/>
  <c r="V5729" i="3" s="1"/>
  <c r="V5728" i="3" a="1"/>
  <c r="V5728" i="3" s="1"/>
  <c r="V5727" i="3" a="1"/>
  <c r="V5727" i="3" s="1"/>
  <c r="V5726" i="3" a="1"/>
  <c r="V5726" i="3" s="1"/>
  <c r="V5725" i="3" a="1"/>
  <c r="V5725" i="3" s="1"/>
  <c r="V5724" i="3" a="1"/>
  <c r="V5724" i="3" s="1"/>
  <c r="V5723" i="3" a="1"/>
  <c r="V5723" i="3" s="1"/>
  <c r="V5722" i="3" a="1"/>
  <c r="V5722" i="3" s="1"/>
  <c r="V5721" i="3" a="1"/>
  <c r="V5721" i="3" s="1"/>
  <c r="V5720" i="3" a="1"/>
  <c r="V5720" i="3" s="1"/>
  <c r="V5719" i="3" a="1"/>
  <c r="V5719" i="3" s="1"/>
  <c r="V5718" i="3" a="1"/>
  <c r="V5718" i="3" s="1"/>
  <c r="V5717" i="3" a="1"/>
  <c r="V5717" i="3" s="1"/>
  <c r="V5716" i="3" a="1"/>
  <c r="V5716" i="3" s="1"/>
  <c r="V5715" i="3" a="1"/>
  <c r="V5715" i="3" s="1"/>
  <c r="V5714" i="3" a="1"/>
  <c r="V5714" i="3" s="1"/>
  <c r="V5713" i="3" a="1"/>
  <c r="V5713" i="3" s="1"/>
  <c r="V5712" i="3" a="1"/>
  <c r="V5712" i="3" s="1"/>
  <c r="V5711" i="3" a="1"/>
  <c r="V5711" i="3" s="1"/>
  <c r="V5710" i="3" a="1"/>
  <c r="V5710" i="3" s="1"/>
  <c r="V5709" i="3" a="1"/>
  <c r="V5709" i="3" s="1"/>
  <c r="V5708" i="3" a="1"/>
  <c r="V5708" i="3" s="1"/>
  <c r="V5707" i="3" a="1"/>
  <c r="V5707" i="3" s="1"/>
  <c r="V5706" i="3" a="1"/>
  <c r="V5706" i="3" s="1"/>
  <c r="V5705" i="3" a="1"/>
  <c r="V5705" i="3" s="1"/>
  <c r="V5704" i="3" a="1"/>
  <c r="V5704" i="3" s="1"/>
  <c r="V5703" i="3" a="1"/>
  <c r="V5703" i="3" s="1"/>
  <c r="V5702" i="3" a="1"/>
  <c r="V5702" i="3" s="1"/>
  <c r="V5701" i="3" a="1"/>
  <c r="V5701" i="3" s="1"/>
  <c r="V5700" i="3" a="1"/>
  <c r="V5700" i="3" s="1"/>
  <c r="V5699" i="3" a="1"/>
  <c r="V5699" i="3" s="1"/>
  <c r="V5698" i="3" a="1"/>
  <c r="V5698" i="3" s="1"/>
  <c r="V5697" i="3" a="1"/>
  <c r="V5697" i="3" s="1"/>
  <c r="V5696" i="3" a="1"/>
  <c r="V5696" i="3" s="1"/>
  <c r="V5695" i="3" a="1"/>
  <c r="V5695" i="3" s="1"/>
  <c r="V5694" i="3" a="1"/>
  <c r="V5694" i="3" s="1"/>
  <c r="V5693" i="3" a="1"/>
  <c r="V5693" i="3" s="1"/>
  <c r="V5692" i="3" a="1"/>
  <c r="V5692" i="3" s="1"/>
  <c r="V5691" i="3" a="1"/>
  <c r="V5691" i="3" s="1"/>
  <c r="V5690" i="3" a="1"/>
  <c r="V5690" i="3" s="1"/>
  <c r="V5689" i="3" a="1"/>
  <c r="V5689" i="3" s="1"/>
  <c r="V5688" i="3" a="1"/>
  <c r="V5688" i="3" s="1"/>
  <c r="V5687" i="3" a="1"/>
  <c r="V5687" i="3" s="1"/>
  <c r="V5686" i="3" a="1"/>
  <c r="V5686" i="3" s="1"/>
  <c r="V5685" i="3" a="1"/>
  <c r="V5685" i="3" s="1"/>
  <c r="V5684" i="3" a="1"/>
  <c r="V5684" i="3" s="1"/>
  <c r="V5683" i="3" a="1"/>
  <c r="V5683" i="3" s="1"/>
  <c r="V5682" i="3" a="1"/>
  <c r="V5682" i="3" s="1"/>
  <c r="V5681" i="3" a="1"/>
  <c r="V5681" i="3" s="1"/>
  <c r="V5680" i="3" a="1"/>
  <c r="V5680" i="3" s="1"/>
  <c r="V5679" i="3" a="1"/>
  <c r="V5679" i="3" s="1"/>
  <c r="V5678" i="3" a="1"/>
  <c r="V5678" i="3" s="1"/>
  <c r="V5677" i="3" a="1"/>
  <c r="V5677" i="3" s="1"/>
  <c r="V5676" i="3" a="1"/>
  <c r="V5676" i="3" s="1"/>
  <c r="V5675" i="3" a="1"/>
  <c r="V5675" i="3" s="1"/>
  <c r="V5674" i="3" a="1"/>
  <c r="V5674" i="3" s="1"/>
  <c r="V5673" i="3" a="1"/>
  <c r="V5673" i="3" s="1"/>
  <c r="V5672" i="3" a="1"/>
  <c r="V5672" i="3" s="1"/>
  <c r="V5671" i="3" a="1"/>
  <c r="V5671" i="3" s="1"/>
  <c r="V5670" i="3" a="1"/>
  <c r="V5670" i="3" s="1"/>
  <c r="V5669" i="3" a="1"/>
  <c r="V5669" i="3" s="1"/>
  <c r="V5668" i="3" a="1"/>
  <c r="V5668" i="3" s="1"/>
  <c r="V5667" i="3" a="1"/>
  <c r="V5667" i="3" s="1"/>
  <c r="V5666" i="3" a="1"/>
  <c r="V5666" i="3" s="1"/>
  <c r="V5665" i="3" a="1"/>
  <c r="V5665" i="3" s="1"/>
  <c r="V5664" i="3" a="1"/>
  <c r="V5664" i="3" s="1"/>
  <c r="V5663" i="3" a="1"/>
  <c r="V5663" i="3" s="1"/>
  <c r="V5662" i="3" a="1"/>
  <c r="V5662" i="3" s="1"/>
  <c r="V5661" i="3" a="1"/>
  <c r="V5661" i="3" s="1"/>
  <c r="V5660" i="3" a="1"/>
  <c r="V5660" i="3" s="1"/>
  <c r="V5659" i="3" a="1"/>
  <c r="V5659" i="3" s="1"/>
  <c r="V5658" i="3" a="1"/>
  <c r="V5658" i="3" s="1"/>
  <c r="V5657" i="3" a="1"/>
  <c r="V5657" i="3" s="1"/>
  <c r="V5656" i="3" a="1"/>
  <c r="V5656" i="3" s="1"/>
  <c r="V5655" i="3" a="1"/>
  <c r="V5655" i="3" s="1"/>
  <c r="V5654" i="3" a="1"/>
  <c r="V5654" i="3" s="1"/>
  <c r="V5653" i="3" a="1"/>
  <c r="V5653" i="3" s="1"/>
  <c r="V5652" i="3" a="1"/>
  <c r="V5652" i="3" s="1"/>
  <c r="V5651" i="3" a="1"/>
  <c r="V5651" i="3" s="1"/>
  <c r="V5650" i="3" a="1"/>
  <c r="V5650" i="3" s="1"/>
  <c r="V5649" i="3" a="1"/>
  <c r="V5649" i="3" s="1"/>
  <c r="V5648" i="3" a="1"/>
  <c r="V5648" i="3" s="1"/>
  <c r="V5647" i="3" a="1"/>
  <c r="V5647" i="3" s="1"/>
  <c r="V5646" i="3" a="1"/>
  <c r="V5646" i="3" s="1"/>
  <c r="V5645" i="3" a="1"/>
  <c r="V5645" i="3" s="1"/>
  <c r="V5644" i="3" a="1"/>
  <c r="V5644" i="3" s="1"/>
  <c r="V5643" i="3" a="1"/>
  <c r="V5643" i="3" s="1"/>
  <c r="V5642" i="3" a="1"/>
  <c r="V5642" i="3" s="1"/>
  <c r="V5641" i="3" a="1"/>
  <c r="V5641" i="3" s="1"/>
  <c r="V5640" i="3" a="1"/>
  <c r="V5640" i="3" s="1"/>
  <c r="V5639" i="3" a="1"/>
  <c r="V5639" i="3" s="1"/>
  <c r="V5638" i="3" a="1"/>
  <c r="V5638" i="3" s="1"/>
  <c r="V5637" i="3" a="1"/>
  <c r="V5637" i="3" s="1"/>
  <c r="V5636" i="3" a="1"/>
  <c r="V5636" i="3" s="1"/>
  <c r="V5635" i="3" a="1"/>
  <c r="V5635" i="3" s="1"/>
  <c r="V5634" i="3" a="1"/>
  <c r="V5634" i="3" s="1"/>
  <c r="V5633" i="3" a="1"/>
  <c r="V5633" i="3" s="1"/>
  <c r="V5632" i="3" a="1"/>
  <c r="V5632" i="3" s="1"/>
  <c r="V5631" i="3" a="1"/>
  <c r="V5631" i="3" s="1"/>
  <c r="V5630" i="3" a="1"/>
  <c r="V5630" i="3" s="1"/>
  <c r="V5629" i="3" a="1"/>
  <c r="V5629" i="3" s="1"/>
  <c r="V5628" i="3" a="1"/>
  <c r="V5628" i="3" s="1"/>
  <c r="V5627" i="3" a="1"/>
  <c r="V5627" i="3" s="1"/>
  <c r="V5626" i="3" a="1"/>
  <c r="V5626" i="3" s="1"/>
  <c r="V5625" i="3" a="1"/>
  <c r="V5625" i="3" s="1"/>
  <c r="V5624" i="3" a="1"/>
  <c r="V5624" i="3" s="1"/>
  <c r="V5623" i="3" a="1"/>
  <c r="V5623" i="3" s="1"/>
  <c r="V5622" i="3" a="1"/>
  <c r="V5622" i="3" s="1"/>
  <c r="V5621" i="3" a="1"/>
  <c r="V5621" i="3" s="1"/>
  <c r="V5620" i="3" a="1"/>
  <c r="V5620" i="3" s="1"/>
  <c r="V5619" i="3" a="1"/>
  <c r="V5619" i="3" s="1"/>
  <c r="V5618" i="3" a="1"/>
  <c r="V5618" i="3" s="1"/>
  <c r="V5617" i="3" a="1"/>
  <c r="V5617" i="3" s="1"/>
  <c r="V5616" i="3" a="1"/>
  <c r="V5616" i="3" s="1"/>
  <c r="V5615" i="3" a="1"/>
  <c r="V5615" i="3" s="1"/>
  <c r="V5614" i="3" a="1"/>
  <c r="V5614" i="3" s="1"/>
  <c r="V5613" i="3" a="1"/>
  <c r="V5613" i="3" s="1"/>
  <c r="V5612" i="3" a="1"/>
  <c r="V5612" i="3" s="1"/>
  <c r="V5611" i="3" a="1"/>
  <c r="V5611" i="3" s="1"/>
  <c r="V5610" i="3" a="1"/>
  <c r="V5610" i="3" s="1"/>
  <c r="V5609" i="3" a="1"/>
  <c r="V5609" i="3" s="1"/>
  <c r="V5608" i="3" a="1"/>
  <c r="V5608" i="3" s="1"/>
  <c r="V5607" i="3" a="1"/>
  <c r="V5607" i="3" s="1"/>
  <c r="V5606" i="3" a="1"/>
  <c r="V5606" i="3" s="1"/>
  <c r="V5605" i="3" a="1"/>
  <c r="V5605" i="3" s="1"/>
  <c r="V5604" i="3" a="1"/>
  <c r="V5604" i="3" s="1"/>
  <c r="V5603" i="3" a="1"/>
  <c r="V5603" i="3" s="1"/>
  <c r="V5602" i="3" a="1"/>
  <c r="V5602" i="3" s="1"/>
  <c r="V8167" i="3" a="1"/>
  <c r="V8167" i="3" s="1"/>
  <c r="V8166" i="3" a="1"/>
  <c r="V8166" i="3" s="1"/>
  <c r="V5601" i="3" a="1"/>
  <c r="V5601" i="3" s="1"/>
  <c r="V5600" i="3" a="1"/>
  <c r="V5600" i="3" s="1"/>
  <c r="V5599" i="3" a="1"/>
  <c r="V5599" i="3" s="1"/>
  <c r="V5598" i="3" a="1"/>
  <c r="V5598" i="3" s="1"/>
  <c r="V5597" i="3" a="1"/>
  <c r="V5597" i="3" s="1"/>
  <c r="V5596" i="3" a="1"/>
  <c r="V5596" i="3" s="1"/>
  <c r="V5595" i="3" a="1"/>
  <c r="V5595" i="3" s="1"/>
  <c r="V5594" i="3" a="1"/>
  <c r="V5594" i="3" s="1"/>
  <c r="V5593" i="3" a="1"/>
  <c r="V5593" i="3" s="1"/>
  <c r="V5592" i="3" a="1"/>
  <c r="V5592" i="3" s="1"/>
  <c r="V5591" i="3" a="1"/>
  <c r="V5591" i="3" s="1"/>
  <c r="V5590" i="3" a="1"/>
  <c r="V5590" i="3" s="1"/>
  <c r="V5589" i="3" a="1"/>
  <c r="V5589" i="3" s="1"/>
  <c r="V5588" i="3" a="1"/>
  <c r="V5588" i="3" s="1"/>
  <c r="V5587" i="3" a="1"/>
  <c r="V5587" i="3" s="1"/>
  <c r="V5586" i="3" a="1"/>
  <c r="V5586" i="3" s="1"/>
  <c r="V5585" i="3" a="1"/>
  <c r="V5585" i="3" s="1"/>
  <c r="V5584" i="3" a="1"/>
  <c r="V5584" i="3" s="1"/>
  <c r="V5583" i="3" a="1"/>
  <c r="V5583" i="3" s="1"/>
  <c r="V5582" i="3" a="1"/>
  <c r="V5582" i="3" s="1"/>
  <c r="V5581" i="3" a="1"/>
  <c r="V5581" i="3" s="1"/>
  <c r="V5580" i="3" a="1"/>
  <c r="V5580" i="3" s="1"/>
  <c r="V5579" i="3" a="1"/>
  <c r="V5579" i="3" s="1"/>
  <c r="V5578" i="3" a="1"/>
  <c r="V5578" i="3" s="1"/>
  <c r="V5577" i="3" a="1"/>
  <c r="V5577" i="3" s="1"/>
  <c r="V5576" i="3" a="1"/>
  <c r="V5576" i="3" s="1"/>
  <c r="V5575" i="3" a="1"/>
  <c r="V5575" i="3" s="1"/>
  <c r="V5574" i="3" a="1"/>
  <c r="V5574" i="3" s="1"/>
  <c r="V5573" i="3" a="1"/>
  <c r="V5573" i="3" s="1"/>
  <c r="V5572" i="3" a="1"/>
  <c r="V5572" i="3" s="1"/>
  <c r="V5571" i="3" a="1"/>
  <c r="V5571" i="3" s="1"/>
  <c r="V5570" i="3" a="1"/>
  <c r="V5570" i="3" s="1"/>
  <c r="V5569" i="3" a="1"/>
  <c r="V5569" i="3" s="1"/>
  <c r="V5568" i="3" a="1"/>
  <c r="V5568" i="3" s="1"/>
  <c r="V5567" i="3" a="1"/>
  <c r="V5567" i="3" s="1"/>
  <c r="V5566" i="3" a="1"/>
  <c r="V5566" i="3" s="1"/>
  <c r="V5565" i="3" a="1"/>
  <c r="V5565" i="3" s="1"/>
  <c r="V5564" i="3" a="1"/>
  <c r="V5564" i="3" s="1"/>
  <c r="V5563" i="3" a="1"/>
  <c r="V5563" i="3" s="1"/>
  <c r="V5562" i="3" a="1"/>
  <c r="V5562" i="3" s="1"/>
  <c r="V5561" i="3" a="1"/>
  <c r="V5561" i="3" s="1"/>
  <c r="V5560" i="3" a="1"/>
  <c r="V5560" i="3" s="1"/>
  <c r="V5559" i="3" a="1"/>
  <c r="V5559" i="3" s="1"/>
  <c r="V5558" i="3" a="1"/>
  <c r="V5558" i="3" s="1"/>
  <c r="V5557" i="3" a="1"/>
  <c r="V5557" i="3" s="1"/>
  <c r="V5556" i="3" a="1"/>
  <c r="V5556" i="3" s="1"/>
  <c r="V5555" i="3" a="1"/>
  <c r="V5555" i="3" s="1"/>
  <c r="V5554" i="3" a="1"/>
  <c r="V5554" i="3" s="1"/>
  <c r="V5553" i="3" a="1"/>
  <c r="V5553" i="3" s="1"/>
  <c r="V5552" i="3" a="1"/>
  <c r="V5552" i="3" s="1"/>
  <c r="V5551" i="3" a="1"/>
  <c r="V5551" i="3" s="1"/>
  <c r="V5550" i="3" a="1"/>
  <c r="V5550" i="3" s="1"/>
  <c r="V5549" i="3" a="1"/>
  <c r="V5549" i="3" s="1"/>
  <c r="V5548" i="3" a="1"/>
  <c r="V5548" i="3" s="1"/>
  <c r="V5547" i="3" a="1"/>
  <c r="V5547" i="3" s="1"/>
  <c r="V5546" i="3" a="1"/>
  <c r="V5546" i="3" s="1"/>
  <c r="V5545" i="3" a="1"/>
  <c r="V5545" i="3" s="1"/>
  <c r="V5544" i="3" a="1"/>
  <c r="V5544" i="3" s="1"/>
  <c r="V5543" i="3" a="1"/>
  <c r="V5543" i="3" s="1"/>
  <c r="V5542" i="3" a="1"/>
  <c r="V5542" i="3" s="1"/>
  <c r="V5541" i="3" a="1"/>
  <c r="V5541" i="3" s="1"/>
  <c r="V5540" i="3" a="1"/>
  <c r="V5540" i="3" s="1"/>
  <c r="V5539" i="3" a="1"/>
  <c r="V5539" i="3" s="1"/>
  <c r="V5538" i="3" a="1"/>
  <c r="V5538" i="3" s="1"/>
  <c r="V5537" i="3" a="1"/>
  <c r="V5537" i="3" s="1"/>
  <c r="V5536" i="3" a="1"/>
  <c r="V5536" i="3" s="1"/>
  <c r="V5535" i="3" a="1"/>
  <c r="V5535" i="3" s="1"/>
  <c r="V5534" i="3" a="1"/>
  <c r="V5534" i="3" s="1"/>
  <c r="V5533" i="3" a="1"/>
  <c r="V5533" i="3" s="1"/>
  <c r="V5532" i="3" a="1"/>
  <c r="V5532" i="3" s="1"/>
  <c r="V5531" i="3" a="1"/>
  <c r="V5531" i="3" s="1"/>
  <c r="V5530" i="3" a="1"/>
  <c r="V5530" i="3" s="1"/>
  <c r="V5529" i="3" a="1"/>
  <c r="V5529" i="3" s="1"/>
  <c r="V5528" i="3" a="1"/>
  <c r="V5528" i="3" s="1"/>
  <c r="V5527" i="3" a="1"/>
  <c r="V5527" i="3" s="1"/>
  <c r="V5526" i="3" a="1"/>
  <c r="V5526" i="3" s="1"/>
  <c r="V5525" i="3" a="1"/>
  <c r="V5525" i="3" s="1"/>
  <c r="V5524" i="3" a="1"/>
  <c r="V5524" i="3" s="1"/>
  <c r="V5523" i="3" a="1"/>
  <c r="V5523" i="3" s="1"/>
  <c r="V5522" i="3" a="1"/>
  <c r="V5522" i="3" s="1"/>
  <c r="V5521" i="3" a="1"/>
  <c r="V5521" i="3" s="1"/>
  <c r="V5520" i="3" a="1"/>
  <c r="V5520" i="3" s="1"/>
  <c r="V5519" i="3" a="1"/>
  <c r="V5519" i="3" s="1"/>
  <c r="V5518" i="3" a="1"/>
  <c r="V5518" i="3" s="1"/>
  <c r="V5517" i="3" a="1"/>
  <c r="V5517" i="3" s="1"/>
  <c r="V5516" i="3" a="1"/>
  <c r="V5516" i="3" s="1"/>
  <c r="V5515" i="3" a="1"/>
  <c r="V5515" i="3" s="1"/>
  <c r="V5514" i="3" a="1"/>
  <c r="V5514" i="3" s="1"/>
  <c r="V5513" i="3" a="1"/>
  <c r="V5513" i="3" s="1"/>
  <c r="V5512" i="3" a="1"/>
  <c r="V5512" i="3" s="1"/>
  <c r="V5511" i="3" a="1"/>
  <c r="V5511" i="3" s="1"/>
  <c r="V5510" i="3" a="1"/>
  <c r="V5510" i="3" s="1"/>
  <c r="V5509" i="3" a="1"/>
  <c r="V5509" i="3" s="1"/>
  <c r="V5508" i="3" a="1"/>
  <c r="V5508" i="3" s="1"/>
  <c r="V5507" i="3" a="1"/>
  <c r="V5507" i="3" s="1"/>
  <c r="V5506" i="3" a="1"/>
  <c r="V5506" i="3" s="1"/>
  <c r="V5505" i="3" a="1"/>
  <c r="V5505" i="3" s="1"/>
  <c r="V5504" i="3" a="1"/>
  <c r="V5504" i="3" s="1"/>
  <c r="V5503" i="3" a="1"/>
  <c r="V5503" i="3" s="1"/>
  <c r="V5502" i="3" a="1"/>
  <c r="V5502" i="3" s="1"/>
  <c r="V5501" i="3" a="1"/>
  <c r="V5501" i="3" s="1"/>
  <c r="V5500" i="3" a="1"/>
  <c r="V5500" i="3" s="1"/>
  <c r="V5499" i="3" a="1"/>
  <c r="V5499" i="3" s="1"/>
  <c r="V5498" i="3" a="1"/>
  <c r="V5498" i="3" s="1"/>
  <c r="V5497" i="3" a="1"/>
  <c r="V5497" i="3" s="1"/>
  <c r="V5496" i="3" a="1"/>
  <c r="V5496" i="3" s="1"/>
  <c r="V5495" i="3" a="1"/>
  <c r="V5495" i="3" s="1"/>
  <c r="V5494" i="3" a="1"/>
  <c r="V5494" i="3" s="1"/>
  <c r="V5493" i="3" a="1"/>
  <c r="V5493" i="3" s="1"/>
  <c r="V5492" i="3" a="1"/>
  <c r="V5492" i="3" s="1"/>
  <c r="V5491" i="3" a="1"/>
  <c r="V5491" i="3" s="1"/>
  <c r="V5490" i="3" a="1"/>
  <c r="V5490" i="3" s="1"/>
  <c r="V5489" i="3" a="1"/>
  <c r="V5489" i="3" s="1"/>
  <c r="V5488" i="3" a="1"/>
  <c r="V5488" i="3" s="1"/>
  <c r="V5487" i="3" a="1"/>
  <c r="V5487" i="3" s="1"/>
  <c r="V5486" i="3" a="1"/>
  <c r="V5486" i="3" s="1"/>
  <c r="V5485" i="3" a="1"/>
  <c r="V5485" i="3" s="1"/>
  <c r="V5484" i="3" a="1"/>
  <c r="V5484" i="3" s="1"/>
  <c r="V5483" i="3" a="1"/>
  <c r="V5483" i="3" s="1"/>
  <c r="V5482" i="3" a="1"/>
  <c r="V5482" i="3" s="1"/>
  <c r="V5481" i="3" a="1"/>
  <c r="V5481" i="3" s="1"/>
  <c r="V5480" i="3" a="1"/>
  <c r="V5480" i="3" s="1"/>
  <c r="V5479" i="3" a="1"/>
  <c r="V5479" i="3" s="1"/>
  <c r="V5478" i="3" a="1"/>
  <c r="V5478" i="3" s="1"/>
  <c r="V5477" i="3" a="1"/>
  <c r="V5477" i="3" s="1"/>
  <c r="V5476" i="3" a="1"/>
  <c r="V5476" i="3" s="1"/>
  <c r="V5475" i="3" a="1"/>
  <c r="V5475" i="3" s="1"/>
  <c r="V5474" i="3" a="1"/>
  <c r="V5474" i="3" s="1"/>
  <c r="V5473" i="3" a="1"/>
  <c r="V5473" i="3" s="1"/>
  <c r="V5472" i="3" a="1"/>
  <c r="V5472" i="3" s="1"/>
  <c r="V5471" i="3" a="1"/>
  <c r="V5471" i="3" s="1"/>
  <c r="V5470" i="3" a="1"/>
  <c r="V5470" i="3" s="1"/>
  <c r="V5469" i="3" a="1"/>
  <c r="V5469" i="3" s="1"/>
  <c r="V5468" i="3" a="1"/>
  <c r="V5468" i="3" s="1"/>
  <c r="V5467" i="3" a="1"/>
  <c r="V5467" i="3" s="1"/>
  <c r="V5466" i="3" a="1"/>
  <c r="V5466" i="3" s="1"/>
  <c r="V5465" i="3" a="1"/>
  <c r="V5465" i="3" s="1"/>
  <c r="V5464" i="3" a="1"/>
  <c r="V5464" i="3" s="1"/>
  <c r="V5463" i="3" a="1"/>
  <c r="V5463" i="3" s="1"/>
  <c r="V5462" i="3" a="1"/>
  <c r="V5462" i="3" s="1"/>
  <c r="V5461" i="3" a="1"/>
  <c r="V5461" i="3" s="1"/>
  <c r="V5460" i="3" a="1"/>
  <c r="V5460" i="3" s="1"/>
  <c r="V5459" i="3" a="1"/>
  <c r="V5459" i="3" s="1"/>
  <c r="V5458" i="3" a="1"/>
  <c r="V5458" i="3" s="1"/>
  <c r="V5457" i="3" a="1"/>
  <c r="V5457" i="3" s="1"/>
  <c r="V5456" i="3" a="1"/>
  <c r="V5456" i="3" s="1"/>
  <c r="V5455" i="3" a="1"/>
  <c r="V5455" i="3" s="1"/>
  <c r="V5454" i="3" a="1"/>
  <c r="V5454" i="3" s="1"/>
  <c r="V5453" i="3" a="1"/>
  <c r="V5453" i="3" s="1"/>
  <c r="V5452" i="3" a="1"/>
  <c r="V5452" i="3" s="1"/>
  <c r="V5451" i="3" a="1"/>
  <c r="V5451" i="3" s="1"/>
  <c r="V5450" i="3" a="1"/>
  <c r="V5450" i="3" s="1"/>
  <c r="V5449" i="3" a="1"/>
  <c r="V5449" i="3" s="1"/>
  <c r="V5448" i="3" a="1"/>
  <c r="V5448" i="3" s="1"/>
  <c r="V5447" i="3" a="1"/>
  <c r="V5447" i="3" s="1"/>
  <c r="V5446" i="3" a="1"/>
  <c r="V5446" i="3" s="1"/>
  <c r="V5445" i="3" a="1"/>
  <c r="V5445" i="3" s="1"/>
  <c r="V5444" i="3" a="1"/>
  <c r="V5444" i="3" s="1"/>
  <c r="V5443" i="3" a="1"/>
  <c r="V5443" i="3" s="1"/>
  <c r="V5442" i="3" a="1"/>
  <c r="V5442" i="3" s="1"/>
  <c r="V5441" i="3" a="1"/>
  <c r="V5441" i="3" s="1"/>
  <c r="V5440" i="3" a="1"/>
  <c r="V5440" i="3" s="1"/>
  <c r="V5439" i="3" a="1"/>
  <c r="V5439" i="3" s="1"/>
  <c r="V5438" i="3" a="1"/>
  <c r="V5438" i="3" s="1"/>
  <c r="V5437" i="3" a="1"/>
  <c r="V5437" i="3" s="1"/>
  <c r="V5436" i="3" a="1"/>
  <c r="V5436" i="3" s="1"/>
  <c r="V5435" i="3" a="1"/>
  <c r="V5435" i="3" s="1"/>
  <c r="V5434" i="3" a="1"/>
  <c r="V5434" i="3" s="1"/>
  <c r="V5433" i="3" a="1"/>
  <c r="V5433" i="3" s="1"/>
  <c r="V5432" i="3" a="1"/>
  <c r="V5432" i="3" s="1"/>
  <c r="V5431" i="3" a="1"/>
  <c r="V5431" i="3" s="1"/>
  <c r="V5430" i="3" a="1"/>
  <c r="V5430" i="3" s="1"/>
  <c r="V5429" i="3" a="1"/>
  <c r="V5429" i="3" s="1"/>
  <c r="V5428" i="3" a="1"/>
  <c r="V5428" i="3" s="1"/>
  <c r="V5427" i="3" a="1"/>
  <c r="V5427" i="3" s="1"/>
  <c r="V5426" i="3" a="1"/>
  <c r="V5426" i="3" s="1"/>
  <c r="V5425" i="3" a="1"/>
  <c r="V5425" i="3" s="1"/>
  <c r="V5424" i="3" a="1"/>
  <c r="V5424" i="3" s="1"/>
  <c r="V5423" i="3" a="1"/>
  <c r="V5423" i="3" s="1"/>
  <c r="V5422" i="3" a="1"/>
  <c r="V5422" i="3" s="1"/>
  <c r="V5421" i="3" a="1"/>
  <c r="V5421" i="3" s="1"/>
  <c r="V5420" i="3" a="1"/>
  <c r="V5420" i="3" s="1"/>
  <c r="V5419" i="3" a="1"/>
  <c r="V5419" i="3" s="1"/>
  <c r="V5418" i="3" a="1"/>
  <c r="V5418" i="3" s="1"/>
  <c r="V5417" i="3" a="1"/>
  <c r="V5417" i="3" s="1"/>
  <c r="V5416" i="3" a="1"/>
  <c r="V5416" i="3" s="1"/>
  <c r="V5415" i="3" a="1"/>
  <c r="V5415" i="3" s="1"/>
  <c r="V5414" i="3" a="1"/>
  <c r="V5414" i="3" s="1"/>
  <c r="V5413" i="3" a="1"/>
  <c r="V5413" i="3" s="1"/>
  <c r="V5412" i="3" a="1"/>
  <c r="V5412" i="3" s="1"/>
  <c r="V5411" i="3" a="1"/>
  <c r="V5411" i="3" s="1"/>
  <c r="V5410" i="3" a="1"/>
  <c r="V5410" i="3" s="1"/>
  <c r="V5409" i="3" a="1"/>
  <c r="V5409" i="3" s="1"/>
  <c r="V5408" i="3" a="1"/>
  <c r="V5408" i="3" s="1"/>
  <c r="V5407" i="3" a="1"/>
  <c r="V5407" i="3" s="1"/>
  <c r="V5406" i="3" a="1"/>
  <c r="V5406" i="3" s="1"/>
  <c r="V5405" i="3" a="1"/>
  <c r="V5405" i="3" s="1"/>
  <c r="V5404" i="3" a="1"/>
  <c r="V5404" i="3" s="1"/>
  <c r="V5403" i="3" a="1"/>
  <c r="V5403" i="3" s="1"/>
  <c r="V5402" i="3" a="1"/>
  <c r="V5402" i="3" s="1"/>
  <c r="V5401" i="3" a="1"/>
  <c r="V5401" i="3" s="1"/>
  <c r="V5400" i="3" a="1"/>
  <c r="V5400" i="3" s="1"/>
  <c r="V5399" i="3" a="1"/>
  <c r="V5399" i="3" s="1"/>
  <c r="V5398" i="3" a="1"/>
  <c r="V5398" i="3" s="1"/>
  <c r="V5397" i="3" a="1"/>
  <c r="V5397" i="3" s="1"/>
  <c r="V5396" i="3" a="1"/>
  <c r="V5396" i="3" s="1"/>
  <c r="V5395" i="3" a="1"/>
  <c r="V5395" i="3" s="1"/>
  <c r="V5394" i="3" a="1"/>
  <c r="V5394" i="3" s="1"/>
  <c r="V5393" i="3" a="1"/>
  <c r="V5393" i="3" s="1"/>
  <c r="V5392" i="3" a="1"/>
  <c r="V5392" i="3" s="1"/>
  <c r="V5391" i="3" a="1"/>
  <c r="V5391" i="3" s="1"/>
  <c r="V5390" i="3" a="1"/>
  <c r="V5390" i="3" s="1"/>
  <c r="V5389" i="3" a="1"/>
  <c r="V5389" i="3" s="1"/>
  <c r="V5388" i="3" a="1"/>
  <c r="V5388" i="3" s="1"/>
  <c r="V5387" i="3" a="1"/>
  <c r="V5387" i="3" s="1"/>
  <c r="V5386" i="3" a="1"/>
  <c r="V5386" i="3" s="1"/>
  <c r="V5385" i="3" a="1"/>
  <c r="V5385" i="3" s="1"/>
  <c r="V5384" i="3" a="1"/>
  <c r="V5384" i="3" s="1"/>
  <c r="V5383" i="3" a="1"/>
  <c r="V5383" i="3" s="1"/>
  <c r="V5382" i="3" a="1"/>
  <c r="V5382" i="3" s="1"/>
  <c r="V5381" i="3" a="1"/>
  <c r="V5381" i="3" s="1"/>
  <c r="V5380" i="3" a="1"/>
  <c r="V5380" i="3" s="1"/>
  <c r="V5379" i="3" a="1"/>
  <c r="V5379" i="3" s="1"/>
  <c r="V5378" i="3" a="1"/>
  <c r="V5378" i="3" s="1"/>
  <c r="V5377" i="3" a="1"/>
  <c r="V5377" i="3" s="1"/>
  <c r="V5376" i="3" a="1"/>
  <c r="V5376" i="3" s="1"/>
  <c r="V5375" i="3" a="1"/>
  <c r="V5375" i="3" s="1"/>
  <c r="V5374" i="3" a="1"/>
  <c r="V5374" i="3" s="1"/>
  <c r="V5373" i="3" a="1"/>
  <c r="V5373" i="3" s="1"/>
  <c r="V5372" i="3" a="1"/>
  <c r="V5372" i="3" s="1"/>
  <c r="V5371" i="3" a="1"/>
  <c r="V5371" i="3" s="1"/>
  <c r="V5370" i="3" a="1"/>
  <c r="V5370" i="3" s="1"/>
  <c r="V5369" i="3" a="1"/>
  <c r="V5369" i="3" s="1"/>
  <c r="V5368" i="3" a="1"/>
  <c r="V5368" i="3" s="1"/>
  <c r="V5367" i="3" a="1"/>
  <c r="V5367" i="3" s="1"/>
  <c r="V5366" i="3" a="1"/>
  <c r="V5366" i="3" s="1"/>
  <c r="V5365" i="3" a="1"/>
  <c r="V5365" i="3" s="1"/>
  <c r="V5364" i="3" a="1"/>
  <c r="V5364" i="3" s="1"/>
  <c r="V5363" i="3" a="1"/>
  <c r="V5363" i="3" s="1"/>
  <c r="V5362" i="3" a="1"/>
  <c r="V5362" i="3" s="1"/>
  <c r="V5361" i="3" a="1"/>
  <c r="V5361" i="3" s="1"/>
  <c r="V5360" i="3" a="1"/>
  <c r="V5360" i="3" s="1"/>
  <c r="V5359" i="3" a="1"/>
  <c r="V5359" i="3" s="1"/>
  <c r="V5358" i="3" a="1"/>
  <c r="V5358" i="3" s="1"/>
  <c r="V5357" i="3" a="1"/>
  <c r="V5357" i="3" s="1"/>
  <c r="V5356" i="3" a="1"/>
  <c r="V5356" i="3" s="1"/>
  <c r="V5355" i="3" a="1"/>
  <c r="V5355" i="3" s="1"/>
  <c r="V5354" i="3" a="1"/>
  <c r="V5354" i="3" s="1"/>
  <c r="V5353" i="3" a="1"/>
  <c r="V5353" i="3" s="1"/>
  <c r="V5352" i="3" a="1"/>
  <c r="V5352" i="3" s="1"/>
  <c r="V5351" i="3" a="1"/>
  <c r="V5351" i="3" s="1"/>
  <c r="V5350" i="3" a="1"/>
  <c r="V5350" i="3" s="1"/>
  <c r="V5349" i="3" a="1"/>
  <c r="V5349" i="3" s="1"/>
  <c r="V5348" i="3" a="1"/>
  <c r="V5348" i="3" s="1"/>
  <c r="V5347" i="3" a="1"/>
  <c r="V5347" i="3" s="1"/>
  <c r="V5346" i="3" a="1"/>
  <c r="V5346" i="3" s="1"/>
  <c r="V5345" i="3" a="1"/>
  <c r="V5345" i="3" s="1"/>
  <c r="V5344" i="3" a="1"/>
  <c r="V5344" i="3" s="1"/>
  <c r="V5343" i="3" a="1"/>
  <c r="V5343" i="3" s="1"/>
  <c r="V5342" i="3" a="1"/>
  <c r="V5342" i="3" s="1"/>
  <c r="V5341" i="3" a="1"/>
  <c r="V5341" i="3" s="1"/>
  <c r="V5340" i="3" a="1"/>
  <c r="V5340" i="3" s="1"/>
  <c r="V5339" i="3" a="1"/>
  <c r="V5339" i="3" s="1"/>
  <c r="V5338" i="3" a="1"/>
  <c r="V5338" i="3" s="1"/>
  <c r="V5337" i="3" a="1"/>
  <c r="V5337" i="3" s="1"/>
  <c r="V5336" i="3" a="1"/>
  <c r="V5336" i="3" s="1"/>
  <c r="V5335" i="3" a="1"/>
  <c r="V5335" i="3" s="1"/>
  <c r="V5334" i="3" a="1"/>
  <c r="V5334" i="3" s="1"/>
  <c r="V5333" i="3" a="1"/>
  <c r="V5333" i="3" s="1"/>
  <c r="V5332" i="3" a="1"/>
  <c r="V5332" i="3" s="1"/>
  <c r="V5331" i="3" a="1"/>
  <c r="V5331" i="3" s="1"/>
  <c r="V5330" i="3" a="1"/>
  <c r="V5330" i="3" s="1"/>
  <c r="V5329" i="3" a="1"/>
  <c r="V5329" i="3" s="1"/>
  <c r="V5328" i="3" a="1"/>
  <c r="V5328" i="3" s="1"/>
  <c r="V5327" i="3" a="1"/>
  <c r="V5327" i="3" s="1"/>
  <c r="V5326" i="3" a="1"/>
  <c r="V5326" i="3" s="1"/>
  <c r="V5325" i="3" a="1"/>
  <c r="V5325" i="3" s="1"/>
  <c r="V5324" i="3" a="1"/>
  <c r="V5324" i="3" s="1"/>
  <c r="V5323" i="3" a="1"/>
  <c r="V5323" i="3" s="1"/>
  <c r="V5322" i="3" a="1"/>
  <c r="V5322" i="3" s="1"/>
  <c r="V5321" i="3" a="1"/>
  <c r="V5321" i="3" s="1"/>
  <c r="V5320" i="3" a="1"/>
  <c r="V5320" i="3" s="1"/>
  <c r="V5319" i="3" a="1"/>
  <c r="V5319" i="3" s="1"/>
  <c r="V5318" i="3" a="1"/>
  <c r="V5318" i="3" s="1"/>
  <c r="V5317" i="3" a="1"/>
  <c r="V5317" i="3" s="1"/>
  <c r="V5316" i="3" a="1"/>
  <c r="V5316" i="3" s="1"/>
  <c r="V5315" i="3" a="1"/>
  <c r="V5315" i="3" s="1"/>
  <c r="V5314" i="3" a="1"/>
  <c r="V5314" i="3" s="1"/>
  <c r="V5313" i="3" a="1"/>
  <c r="V5313" i="3" s="1"/>
  <c r="V5312" i="3" a="1"/>
  <c r="V5312" i="3" s="1"/>
  <c r="V5311" i="3" a="1"/>
  <c r="V5311" i="3" s="1"/>
  <c r="V5310" i="3" a="1"/>
  <c r="V5310" i="3" s="1"/>
  <c r="V5309" i="3" a="1"/>
  <c r="V5309" i="3" s="1"/>
  <c r="V5308" i="3" a="1"/>
  <c r="V5308" i="3" s="1"/>
  <c r="V5307" i="3" a="1"/>
  <c r="V5307" i="3" s="1"/>
  <c r="V5306" i="3" a="1"/>
  <c r="V5306" i="3" s="1"/>
  <c r="V5305" i="3" a="1"/>
  <c r="V5305" i="3" s="1"/>
  <c r="V5304" i="3" a="1"/>
  <c r="V5304" i="3" s="1"/>
  <c r="V5303" i="3" a="1"/>
  <c r="V5303" i="3" s="1"/>
  <c r="V5302" i="3" a="1"/>
  <c r="V5302" i="3" s="1"/>
  <c r="V5301" i="3" a="1"/>
  <c r="V5301" i="3" s="1"/>
  <c r="V5300" i="3" a="1"/>
  <c r="V5300" i="3" s="1"/>
  <c r="V5299" i="3" a="1"/>
  <c r="V5299" i="3" s="1"/>
  <c r="V5298" i="3" a="1"/>
  <c r="V5298" i="3" s="1"/>
  <c r="V5297" i="3" a="1"/>
  <c r="V5297" i="3" s="1"/>
  <c r="V5296" i="3" a="1"/>
  <c r="V5296" i="3" s="1"/>
  <c r="V5295" i="3" a="1"/>
  <c r="V5295" i="3" s="1"/>
  <c r="V5294" i="3" a="1"/>
  <c r="V5294" i="3" s="1"/>
  <c r="V5293" i="3" a="1"/>
  <c r="V5293" i="3" s="1"/>
  <c r="V5292" i="3" a="1"/>
  <c r="V5292" i="3" s="1"/>
  <c r="V5291" i="3" a="1"/>
  <c r="V5291" i="3" s="1"/>
  <c r="V5290" i="3" a="1"/>
  <c r="V5290" i="3" s="1"/>
  <c r="V5289" i="3" a="1"/>
  <c r="V5289" i="3" s="1"/>
  <c r="V5288" i="3" a="1"/>
  <c r="V5288" i="3" s="1"/>
  <c r="V5287" i="3" a="1"/>
  <c r="V5287" i="3" s="1"/>
  <c r="V5286" i="3" a="1"/>
  <c r="V5286" i="3" s="1"/>
  <c r="V5285" i="3" a="1"/>
  <c r="V5285" i="3" s="1"/>
  <c r="V5284" i="3" a="1"/>
  <c r="V5284" i="3" s="1"/>
  <c r="V5283" i="3" a="1"/>
  <c r="V5283" i="3" s="1"/>
  <c r="V5282" i="3" a="1"/>
  <c r="V5282" i="3" s="1"/>
  <c r="V5281" i="3" a="1"/>
  <c r="V5281" i="3" s="1"/>
  <c r="V5280" i="3" a="1"/>
  <c r="V5280" i="3" s="1"/>
  <c r="V5279" i="3" a="1"/>
  <c r="V5279" i="3" s="1"/>
  <c r="V5278" i="3" a="1"/>
  <c r="V5278" i="3" s="1"/>
  <c r="V5277" i="3" a="1"/>
  <c r="V5277" i="3" s="1"/>
  <c r="V5276" i="3" a="1"/>
  <c r="V5276" i="3" s="1"/>
  <c r="V5275" i="3" a="1"/>
  <c r="V5275" i="3" s="1"/>
  <c r="V5274" i="3" a="1"/>
  <c r="V5274" i="3" s="1"/>
  <c r="V5273" i="3" a="1"/>
  <c r="V5273" i="3" s="1"/>
  <c r="V5272" i="3" a="1"/>
  <c r="V5272" i="3" s="1"/>
  <c r="V5271" i="3" a="1"/>
  <c r="V5271" i="3" s="1"/>
  <c r="V5270" i="3" a="1"/>
  <c r="V5270" i="3" s="1"/>
  <c r="V5269" i="3" a="1"/>
  <c r="V5269" i="3" s="1"/>
  <c r="V5268" i="3" a="1"/>
  <c r="V5268" i="3" s="1"/>
  <c r="V5267" i="3" a="1"/>
  <c r="V5267" i="3" s="1"/>
  <c r="V5266" i="3" a="1"/>
  <c r="V5266" i="3" s="1"/>
  <c r="V5265" i="3" a="1"/>
  <c r="V5265" i="3" s="1"/>
  <c r="V5264" i="3" a="1"/>
  <c r="V5264" i="3" s="1"/>
  <c r="V5263" i="3" a="1"/>
  <c r="V5263" i="3" s="1"/>
  <c r="V5262" i="3" a="1"/>
  <c r="V5262" i="3" s="1"/>
  <c r="V5261" i="3" a="1"/>
  <c r="V5261" i="3" s="1"/>
  <c r="V5260" i="3" a="1"/>
  <c r="V5260" i="3" s="1"/>
  <c r="V5259" i="3" a="1"/>
  <c r="V5259" i="3" s="1"/>
  <c r="V5258" i="3" a="1"/>
  <c r="V5258" i="3" s="1"/>
  <c r="V5257" i="3" a="1"/>
  <c r="V5257" i="3" s="1"/>
  <c r="V5256" i="3" a="1"/>
  <c r="V5256" i="3" s="1"/>
  <c r="V5255" i="3" a="1"/>
  <c r="V5255" i="3" s="1"/>
  <c r="V5254" i="3" a="1"/>
  <c r="V5254" i="3" s="1"/>
  <c r="V5253" i="3" a="1"/>
  <c r="V5253" i="3" s="1"/>
  <c r="V5252" i="3" a="1"/>
  <c r="V5252" i="3" s="1"/>
  <c r="V5251" i="3" a="1"/>
  <c r="V5251" i="3" s="1"/>
  <c r="V5250" i="3" a="1"/>
  <c r="V5250" i="3" s="1"/>
  <c r="V5249" i="3" a="1"/>
  <c r="V5249" i="3" s="1"/>
  <c r="V5248" i="3" a="1"/>
  <c r="V5248" i="3" s="1"/>
  <c r="V5247" i="3" a="1"/>
  <c r="V5247" i="3" s="1"/>
  <c r="V5246" i="3" a="1"/>
  <c r="V5246" i="3" s="1"/>
  <c r="V5245" i="3" a="1"/>
  <c r="V5245" i="3" s="1"/>
  <c r="V5244" i="3" a="1"/>
  <c r="V5244" i="3" s="1"/>
  <c r="V5243" i="3" a="1"/>
  <c r="V5243" i="3" s="1"/>
  <c r="V5242" i="3" a="1"/>
  <c r="V5242" i="3" s="1"/>
  <c r="V5241" i="3" a="1"/>
  <c r="V5241" i="3" s="1"/>
  <c r="V5240" i="3" a="1"/>
  <c r="V5240" i="3" s="1"/>
  <c r="V5239" i="3" a="1"/>
  <c r="V5239" i="3" s="1"/>
  <c r="V5238" i="3" a="1"/>
  <c r="V5238" i="3" s="1"/>
  <c r="V5237" i="3" a="1"/>
  <c r="V5237" i="3" s="1"/>
  <c r="V5236" i="3" a="1"/>
  <c r="V5236" i="3" s="1"/>
  <c r="V5235" i="3" a="1"/>
  <c r="V5235" i="3" s="1"/>
  <c r="V5234" i="3" a="1"/>
  <c r="V5234" i="3" s="1"/>
  <c r="V5233" i="3" a="1"/>
  <c r="V5233" i="3" s="1"/>
  <c r="V5232" i="3" a="1"/>
  <c r="V5232" i="3" s="1"/>
  <c r="V5231" i="3" a="1"/>
  <c r="V5231" i="3" s="1"/>
  <c r="V5230" i="3" a="1"/>
  <c r="V5230" i="3" s="1"/>
  <c r="V5229" i="3" a="1"/>
  <c r="V5229" i="3" s="1"/>
  <c r="V5228" i="3" a="1"/>
  <c r="V5228" i="3" s="1"/>
  <c r="V5227" i="3" a="1"/>
  <c r="V5227" i="3" s="1"/>
  <c r="V5226" i="3" a="1"/>
  <c r="V5226" i="3" s="1"/>
  <c r="V5225" i="3" a="1"/>
  <c r="V5225" i="3" s="1"/>
  <c r="V5224" i="3" a="1"/>
  <c r="V5224" i="3" s="1"/>
  <c r="V5223" i="3" a="1"/>
  <c r="V5223" i="3" s="1"/>
  <c r="V5222" i="3" a="1"/>
  <c r="V5222" i="3" s="1"/>
  <c r="V5221" i="3" a="1"/>
  <c r="V5221" i="3" s="1"/>
  <c r="V5220" i="3" a="1"/>
  <c r="V5220" i="3" s="1"/>
  <c r="V5219" i="3" a="1"/>
  <c r="V5219" i="3" s="1"/>
  <c r="V5218" i="3" a="1"/>
  <c r="V5218" i="3" s="1"/>
  <c r="V5217" i="3" a="1"/>
  <c r="V5217" i="3" s="1"/>
  <c r="V5216" i="3" a="1"/>
  <c r="V5216" i="3" s="1"/>
  <c r="V5215" i="3" a="1"/>
  <c r="V5215" i="3" s="1"/>
  <c r="V5214" i="3" a="1"/>
  <c r="V5214" i="3" s="1"/>
  <c r="V5213" i="3" a="1"/>
  <c r="V5213" i="3" s="1"/>
  <c r="V5212" i="3" a="1"/>
  <c r="V5212" i="3" s="1"/>
  <c r="V5211" i="3" a="1"/>
  <c r="V5211" i="3" s="1"/>
  <c r="V5210" i="3" a="1"/>
  <c r="V5210" i="3" s="1"/>
  <c r="V5209" i="3" a="1"/>
  <c r="V5209" i="3" s="1"/>
  <c r="V5208" i="3" a="1"/>
  <c r="V5208" i="3" s="1"/>
  <c r="V5207" i="3" a="1"/>
  <c r="V5207" i="3" s="1"/>
  <c r="V5206" i="3" a="1"/>
  <c r="V5206" i="3" s="1"/>
  <c r="V5205" i="3" a="1"/>
  <c r="V5205" i="3" s="1"/>
  <c r="V5204" i="3" a="1"/>
  <c r="V5204" i="3" s="1"/>
  <c r="V5203" i="3" a="1"/>
  <c r="V5203" i="3" s="1"/>
  <c r="V5202" i="3" a="1"/>
  <c r="V5202" i="3" s="1"/>
  <c r="V5201" i="3" a="1"/>
  <c r="V5201" i="3" s="1"/>
  <c r="V5200" i="3" a="1"/>
  <c r="V5200" i="3" s="1"/>
  <c r="V5199" i="3" a="1"/>
  <c r="V5199" i="3" s="1"/>
  <c r="V5198" i="3" a="1"/>
  <c r="V5198" i="3" s="1"/>
  <c r="V5197" i="3" a="1"/>
  <c r="V5197" i="3" s="1"/>
  <c r="V5196" i="3" a="1"/>
  <c r="V5196" i="3" s="1"/>
  <c r="V5195" i="3" a="1"/>
  <c r="V5195" i="3" s="1"/>
  <c r="V5194" i="3" a="1"/>
  <c r="V5194" i="3" s="1"/>
  <c r="V5193" i="3" a="1"/>
  <c r="V5193" i="3" s="1"/>
  <c r="V5192" i="3" a="1"/>
  <c r="V5192" i="3" s="1"/>
  <c r="V5191" i="3" a="1"/>
  <c r="V5191" i="3" s="1"/>
  <c r="V5190" i="3" a="1"/>
  <c r="V5190" i="3" s="1"/>
  <c r="V5189" i="3" a="1"/>
  <c r="V5189" i="3" s="1"/>
  <c r="V5188" i="3" a="1"/>
  <c r="V5188" i="3" s="1"/>
  <c r="V5187" i="3" a="1"/>
  <c r="V5187" i="3" s="1"/>
  <c r="V5186" i="3" a="1"/>
  <c r="V5186" i="3" s="1"/>
  <c r="V5185" i="3" a="1"/>
  <c r="V5185" i="3" s="1"/>
  <c r="V5184" i="3" a="1"/>
  <c r="V5184" i="3" s="1"/>
  <c r="V5183" i="3" a="1"/>
  <c r="V5183" i="3" s="1"/>
  <c r="V5182" i="3" a="1"/>
  <c r="V5182" i="3" s="1"/>
  <c r="V5181" i="3" a="1"/>
  <c r="V5181" i="3" s="1"/>
  <c r="V5180" i="3" a="1"/>
  <c r="V5180" i="3" s="1"/>
  <c r="V5179" i="3" a="1"/>
  <c r="V5179" i="3" s="1"/>
  <c r="V5178" i="3" a="1"/>
  <c r="V5178" i="3" s="1"/>
  <c r="V5177" i="3" a="1"/>
  <c r="V5177" i="3" s="1"/>
  <c r="V5176" i="3" a="1"/>
  <c r="V5176" i="3" s="1"/>
  <c r="V5175" i="3" a="1"/>
  <c r="V5175" i="3" s="1"/>
  <c r="V5174" i="3" a="1"/>
  <c r="V5174" i="3" s="1"/>
  <c r="V5173" i="3" a="1"/>
  <c r="V5173" i="3" s="1"/>
  <c r="V5172" i="3" a="1"/>
  <c r="V5172" i="3" s="1"/>
  <c r="V5171" i="3" a="1"/>
  <c r="V5171" i="3" s="1"/>
  <c r="V5170" i="3" a="1"/>
  <c r="V5170" i="3" s="1"/>
  <c r="V5169" i="3" a="1"/>
  <c r="V5169" i="3" s="1"/>
  <c r="V5168" i="3" a="1"/>
  <c r="V5168" i="3" s="1"/>
  <c r="V5167" i="3" a="1"/>
  <c r="V5167" i="3" s="1"/>
  <c r="V5166" i="3" a="1"/>
  <c r="V5166" i="3" s="1"/>
  <c r="V5165" i="3" a="1"/>
  <c r="V5165" i="3" s="1"/>
  <c r="V5164" i="3" a="1"/>
  <c r="V5164" i="3" s="1"/>
  <c r="V5163" i="3" a="1"/>
  <c r="V5163" i="3" s="1"/>
  <c r="V5162" i="3" a="1"/>
  <c r="V5162" i="3" s="1"/>
  <c r="V5161" i="3" a="1"/>
  <c r="V5161" i="3" s="1"/>
  <c r="V5160" i="3" a="1"/>
  <c r="V5160" i="3" s="1"/>
  <c r="V5159" i="3" a="1"/>
  <c r="V5159" i="3" s="1"/>
  <c r="V5158" i="3" a="1"/>
  <c r="V5158" i="3" s="1"/>
  <c r="V5157" i="3" a="1"/>
  <c r="V5157" i="3" s="1"/>
  <c r="V5156" i="3" a="1"/>
  <c r="V5156" i="3" s="1"/>
  <c r="V5155" i="3" a="1"/>
  <c r="V5155" i="3" s="1"/>
  <c r="V5154" i="3" a="1"/>
  <c r="V5154" i="3" s="1"/>
  <c r="V5153" i="3" a="1"/>
  <c r="V5153" i="3" s="1"/>
  <c r="V5152" i="3" a="1"/>
  <c r="V5152" i="3" s="1"/>
  <c r="V5151" i="3" a="1"/>
  <c r="V5151" i="3" s="1"/>
  <c r="V5150" i="3" a="1"/>
  <c r="V5150" i="3" s="1"/>
  <c r="V5149" i="3" a="1"/>
  <c r="V5149" i="3" s="1"/>
  <c r="V5148" i="3" a="1"/>
  <c r="V5148" i="3" s="1"/>
  <c r="V5147" i="3" a="1"/>
  <c r="V5147" i="3" s="1"/>
  <c r="V5146" i="3" a="1"/>
  <c r="V5146" i="3" s="1"/>
  <c r="V5145" i="3" a="1"/>
  <c r="V5145" i="3" s="1"/>
  <c r="V5144" i="3" a="1"/>
  <c r="V5144" i="3" s="1"/>
  <c r="V5143" i="3" a="1"/>
  <c r="V5143" i="3" s="1"/>
  <c r="V5142" i="3" a="1"/>
  <c r="V5142" i="3" s="1"/>
  <c r="V5141" i="3" a="1"/>
  <c r="V5141" i="3" s="1"/>
  <c r="V5140" i="3" a="1"/>
  <c r="V5140" i="3" s="1"/>
  <c r="V5139" i="3" a="1"/>
  <c r="V5139" i="3" s="1"/>
  <c r="V5138" i="3" a="1"/>
  <c r="V5138" i="3" s="1"/>
  <c r="V5137" i="3" a="1"/>
  <c r="V5137" i="3" s="1"/>
  <c r="V5136" i="3" a="1"/>
  <c r="V5136" i="3" s="1"/>
  <c r="V5135" i="3" a="1"/>
  <c r="V5135" i="3" s="1"/>
  <c r="V5134" i="3" a="1"/>
  <c r="V5134" i="3" s="1"/>
  <c r="V5133" i="3" a="1"/>
  <c r="V5133" i="3" s="1"/>
  <c r="V5132" i="3" a="1"/>
  <c r="V5132" i="3" s="1"/>
  <c r="V5131" i="3" a="1"/>
  <c r="V5131" i="3" s="1"/>
  <c r="V5130" i="3" a="1"/>
  <c r="V5130" i="3" s="1"/>
  <c r="V5129" i="3" a="1"/>
  <c r="V5129" i="3" s="1"/>
  <c r="V5128" i="3" a="1"/>
  <c r="V5128" i="3" s="1"/>
  <c r="V5127" i="3" a="1"/>
  <c r="V5127" i="3" s="1"/>
  <c r="V5126" i="3" a="1"/>
  <c r="V5126" i="3" s="1"/>
  <c r="V5125" i="3" a="1"/>
  <c r="V5125" i="3" s="1"/>
  <c r="V5124" i="3" a="1"/>
  <c r="V5124" i="3" s="1"/>
  <c r="V5123" i="3" a="1"/>
  <c r="V5123" i="3" s="1"/>
  <c r="V5122" i="3" a="1"/>
  <c r="V5122" i="3" s="1"/>
  <c r="V5121" i="3" a="1"/>
  <c r="V5121" i="3" s="1"/>
  <c r="V5120" i="3" a="1"/>
  <c r="V5120" i="3" s="1"/>
  <c r="V5119" i="3" a="1"/>
  <c r="V5119" i="3" s="1"/>
  <c r="V5118" i="3" a="1"/>
  <c r="V5118" i="3" s="1"/>
  <c r="V5117" i="3" a="1"/>
  <c r="V5117" i="3" s="1"/>
  <c r="V5116" i="3" a="1"/>
  <c r="V5116" i="3" s="1"/>
  <c r="V5115" i="3" a="1"/>
  <c r="V5115" i="3" s="1"/>
  <c r="V5114" i="3" a="1"/>
  <c r="V5114" i="3" s="1"/>
  <c r="V5113" i="3" a="1"/>
  <c r="V5113" i="3" s="1"/>
  <c r="V5112" i="3" a="1"/>
  <c r="V5112" i="3" s="1"/>
  <c r="V5111" i="3" a="1"/>
  <c r="V5111" i="3" s="1"/>
  <c r="V5110" i="3" a="1"/>
  <c r="V5110" i="3" s="1"/>
  <c r="V5109" i="3" a="1"/>
  <c r="V5109" i="3" s="1"/>
  <c r="V5108" i="3" a="1"/>
  <c r="V5108" i="3" s="1"/>
  <c r="V5107" i="3" a="1"/>
  <c r="V5107" i="3" s="1"/>
  <c r="V5106" i="3" a="1"/>
  <c r="V5106" i="3" s="1"/>
  <c r="V5105" i="3" a="1"/>
  <c r="V5105" i="3" s="1"/>
  <c r="V5104" i="3" a="1"/>
  <c r="V5104" i="3" s="1"/>
  <c r="V5103" i="3" a="1"/>
  <c r="V5103" i="3" s="1"/>
  <c r="V5102" i="3" a="1"/>
  <c r="V5102" i="3" s="1"/>
  <c r="V5101" i="3" a="1"/>
  <c r="V5101" i="3" s="1"/>
  <c r="V5100" i="3" a="1"/>
  <c r="V5100" i="3" s="1"/>
  <c r="V5099" i="3" a="1"/>
  <c r="V5099" i="3" s="1"/>
  <c r="V5098" i="3" a="1"/>
  <c r="V5098" i="3" s="1"/>
  <c r="V5097" i="3" a="1"/>
  <c r="V5097" i="3" s="1"/>
  <c r="V5096" i="3" a="1"/>
  <c r="V5096" i="3" s="1"/>
  <c r="V5095" i="3" a="1"/>
  <c r="V5095" i="3" s="1"/>
  <c r="V5094" i="3" a="1"/>
  <c r="V5094" i="3" s="1"/>
  <c r="V5093" i="3" a="1"/>
  <c r="V5093" i="3" s="1"/>
  <c r="V5092" i="3" a="1"/>
  <c r="V5092" i="3" s="1"/>
  <c r="V5091" i="3" a="1"/>
  <c r="V5091" i="3" s="1"/>
  <c r="V5090" i="3" a="1"/>
  <c r="V5090" i="3" s="1"/>
  <c r="V5089" i="3" a="1"/>
  <c r="V5089" i="3" s="1"/>
  <c r="V5088" i="3" a="1"/>
  <c r="V5088" i="3" s="1"/>
  <c r="V5087" i="3" a="1"/>
  <c r="V5087" i="3" s="1"/>
  <c r="V5086" i="3" a="1"/>
  <c r="V5086" i="3" s="1"/>
  <c r="V5085" i="3" a="1"/>
  <c r="V5085" i="3" s="1"/>
  <c r="V5084" i="3" a="1"/>
  <c r="V5084" i="3" s="1"/>
  <c r="V5083" i="3" a="1"/>
  <c r="V5083" i="3" s="1"/>
  <c r="V5082" i="3" a="1"/>
  <c r="V5082" i="3" s="1"/>
  <c r="V5081" i="3" a="1"/>
  <c r="V5081" i="3" s="1"/>
  <c r="V5080" i="3" a="1"/>
  <c r="V5080" i="3" s="1"/>
  <c r="V5079" i="3" a="1"/>
  <c r="V5079" i="3" s="1"/>
  <c r="V5078" i="3" a="1"/>
  <c r="V5078" i="3" s="1"/>
  <c r="V5077" i="3" a="1"/>
  <c r="V5077" i="3" s="1"/>
  <c r="V5076" i="3" a="1"/>
  <c r="V5076" i="3" s="1"/>
  <c r="V5075" i="3" a="1"/>
  <c r="V5075" i="3" s="1"/>
  <c r="V5074" i="3" a="1"/>
  <c r="V5074" i="3" s="1"/>
  <c r="V5073" i="3" a="1"/>
  <c r="V5073" i="3" s="1"/>
  <c r="V5072" i="3" a="1"/>
  <c r="V5072" i="3" s="1"/>
  <c r="V5071" i="3" a="1"/>
  <c r="V5071" i="3" s="1"/>
  <c r="V5070" i="3" a="1"/>
  <c r="V5070" i="3" s="1"/>
  <c r="V5069" i="3" a="1"/>
  <c r="V5069" i="3" s="1"/>
  <c r="V5068" i="3" a="1"/>
  <c r="V5068" i="3" s="1"/>
  <c r="V5067" i="3" a="1"/>
  <c r="V5067" i="3" s="1"/>
  <c r="V5066" i="3" a="1"/>
  <c r="V5066" i="3" s="1"/>
  <c r="V5065" i="3" a="1"/>
  <c r="V5065" i="3" s="1"/>
  <c r="V5064" i="3" a="1"/>
  <c r="V5064" i="3" s="1"/>
  <c r="V5063" i="3" a="1"/>
  <c r="V5063" i="3" s="1"/>
  <c r="V5062" i="3" a="1"/>
  <c r="V5062" i="3" s="1"/>
  <c r="V5061" i="3" a="1"/>
  <c r="V5061" i="3" s="1"/>
  <c r="V5060" i="3" a="1"/>
  <c r="V5060" i="3" s="1"/>
  <c r="V5059" i="3" a="1"/>
  <c r="V5059" i="3" s="1"/>
  <c r="V5058" i="3" a="1"/>
  <c r="V5058" i="3" s="1"/>
  <c r="V5057" i="3" a="1"/>
  <c r="V5057" i="3" s="1"/>
  <c r="V5056" i="3" a="1"/>
  <c r="V5056" i="3" s="1"/>
  <c r="V5055" i="3" a="1"/>
  <c r="V5055" i="3" s="1"/>
  <c r="V5054" i="3" a="1"/>
  <c r="V5054" i="3" s="1"/>
  <c r="V5053" i="3" a="1"/>
  <c r="V5053" i="3" s="1"/>
  <c r="V5052" i="3" a="1"/>
  <c r="V5052" i="3" s="1"/>
  <c r="V5051" i="3" a="1"/>
  <c r="V5051" i="3" s="1"/>
  <c r="V5050" i="3" a="1"/>
  <c r="V5050" i="3" s="1"/>
  <c r="V5049" i="3" a="1"/>
  <c r="V5049" i="3" s="1"/>
  <c r="V5048" i="3" a="1"/>
  <c r="V5048" i="3" s="1"/>
  <c r="V5047" i="3" a="1"/>
  <c r="V5047" i="3" s="1"/>
  <c r="V5046" i="3" a="1"/>
  <c r="V5046" i="3" s="1"/>
  <c r="V5045" i="3" a="1"/>
  <c r="V5045" i="3" s="1"/>
  <c r="V5044" i="3" a="1"/>
  <c r="V5044" i="3" s="1"/>
  <c r="V5043" i="3" a="1"/>
  <c r="V5043" i="3" s="1"/>
  <c r="V5042" i="3" a="1"/>
  <c r="V5042" i="3" s="1"/>
  <c r="V5041" i="3" a="1"/>
  <c r="V5041" i="3" s="1"/>
  <c r="V5040" i="3" a="1"/>
  <c r="V5040" i="3" s="1"/>
  <c r="V5039" i="3" a="1"/>
  <c r="V5039" i="3" s="1"/>
  <c r="V5038" i="3" a="1"/>
  <c r="V5038" i="3" s="1"/>
  <c r="V5037" i="3" a="1"/>
  <c r="V5037" i="3" s="1"/>
  <c r="V5036" i="3" a="1"/>
  <c r="V5036" i="3" s="1"/>
  <c r="V5035" i="3" a="1"/>
  <c r="V5035" i="3" s="1"/>
  <c r="V5034" i="3" a="1"/>
  <c r="V5034" i="3" s="1"/>
  <c r="V5033" i="3" a="1"/>
  <c r="V5033" i="3" s="1"/>
  <c r="V5032" i="3" a="1"/>
  <c r="V5032" i="3" s="1"/>
  <c r="V5031" i="3" a="1"/>
  <c r="V5031" i="3" s="1"/>
  <c r="V5030" i="3" a="1"/>
  <c r="V5030" i="3" s="1"/>
  <c r="V5029" i="3" a="1"/>
  <c r="V5029" i="3" s="1"/>
  <c r="V5028" i="3" a="1"/>
  <c r="V5028" i="3" s="1"/>
  <c r="V5027" i="3" a="1"/>
  <c r="V5027" i="3" s="1"/>
  <c r="V5026" i="3" a="1"/>
  <c r="V5026" i="3" s="1"/>
  <c r="V5025" i="3" a="1"/>
  <c r="V5025" i="3" s="1"/>
  <c r="V5024" i="3" a="1"/>
  <c r="V5024" i="3" s="1"/>
  <c r="V5023" i="3" a="1"/>
  <c r="V5023" i="3" s="1"/>
  <c r="V5022" i="3" a="1"/>
  <c r="V5022" i="3" s="1"/>
  <c r="V5021" i="3" a="1"/>
  <c r="V5021" i="3" s="1"/>
  <c r="V5020" i="3" a="1"/>
  <c r="V5020" i="3" s="1"/>
  <c r="V5019" i="3" a="1"/>
  <c r="V5019" i="3" s="1"/>
  <c r="V5018" i="3" a="1"/>
  <c r="V5018" i="3" s="1"/>
  <c r="V5017" i="3" a="1"/>
  <c r="V5017" i="3" s="1"/>
  <c r="V5016" i="3" a="1"/>
  <c r="V5016" i="3" s="1"/>
  <c r="V5015" i="3" a="1"/>
  <c r="V5015" i="3" s="1"/>
  <c r="V5014" i="3" a="1"/>
  <c r="V5014" i="3" s="1"/>
  <c r="V5013" i="3" a="1"/>
  <c r="V5013" i="3" s="1"/>
  <c r="V5012" i="3" a="1"/>
  <c r="V5012" i="3" s="1"/>
  <c r="V5011" i="3" a="1"/>
  <c r="V5011" i="3" s="1"/>
  <c r="V5010" i="3" a="1"/>
  <c r="V5010" i="3" s="1"/>
  <c r="V5009" i="3" a="1"/>
  <c r="V5009" i="3" s="1"/>
  <c r="V5008" i="3" a="1"/>
  <c r="V5008" i="3" s="1"/>
  <c r="V5007" i="3" a="1"/>
  <c r="V5007" i="3" s="1"/>
  <c r="V5006" i="3" a="1"/>
  <c r="V5006" i="3" s="1"/>
  <c r="V5005" i="3" a="1"/>
  <c r="V5005" i="3" s="1"/>
  <c r="V5004" i="3" a="1"/>
  <c r="V5004" i="3" s="1"/>
  <c r="V5003" i="3" a="1"/>
  <c r="V5003" i="3" s="1"/>
  <c r="V5002" i="3" a="1"/>
  <c r="V5002" i="3" s="1"/>
  <c r="V5001" i="3" a="1"/>
  <c r="V5001" i="3" s="1"/>
  <c r="V5000" i="3" a="1"/>
  <c r="V5000" i="3" s="1"/>
  <c r="V4999" i="3" a="1"/>
  <c r="V4999" i="3" s="1"/>
  <c r="V4998" i="3" a="1"/>
  <c r="V4998" i="3" s="1"/>
  <c r="V4997" i="3" a="1"/>
  <c r="V4997" i="3" s="1"/>
  <c r="V4996" i="3" a="1"/>
  <c r="V4996" i="3" s="1"/>
  <c r="V4995" i="3" a="1"/>
  <c r="V4995" i="3" s="1"/>
  <c r="V4994" i="3" a="1"/>
  <c r="V4994" i="3" s="1"/>
  <c r="V4993" i="3" a="1"/>
  <c r="V4993" i="3" s="1"/>
  <c r="V4992" i="3" a="1"/>
  <c r="V4992" i="3" s="1"/>
  <c r="V4991" i="3" a="1"/>
  <c r="V4991" i="3" s="1"/>
  <c r="V4990" i="3" a="1"/>
  <c r="V4990" i="3" s="1"/>
  <c r="V4989" i="3" a="1"/>
  <c r="V4989" i="3" s="1"/>
  <c r="V4988" i="3" a="1"/>
  <c r="V4988" i="3" s="1"/>
  <c r="V4987" i="3" a="1"/>
  <c r="V4987" i="3" s="1"/>
  <c r="V4986" i="3" a="1"/>
  <c r="V4986" i="3" s="1"/>
  <c r="V4985" i="3" a="1"/>
  <c r="V4985" i="3" s="1"/>
  <c r="V4984" i="3" a="1"/>
  <c r="V4984" i="3" s="1"/>
  <c r="V4983" i="3" a="1"/>
  <c r="V4983" i="3" s="1"/>
  <c r="V4982" i="3" a="1"/>
  <c r="V4982" i="3" s="1"/>
  <c r="V4981" i="3" a="1"/>
  <c r="V4981" i="3" s="1"/>
  <c r="V4980" i="3" a="1"/>
  <c r="V4980" i="3" s="1"/>
  <c r="V4979" i="3" a="1"/>
  <c r="V4979" i="3" s="1"/>
  <c r="V4978" i="3" a="1"/>
  <c r="V4978" i="3" s="1"/>
  <c r="V4977" i="3" a="1"/>
  <c r="V4977" i="3" s="1"/>
  <c r="V4976" i="3" a="1"/>
  <c r="V4976" i="3" s="1"/>
  <c r="V4975" i="3" a="1"/>
  <c r="V4975" i="3" s="1"/>
  <c r="V4974" i="3" a="1"/>
  <c r="V4974" i="3" s="1"/>
  <c r="V4973" i="3" a="1"/>
  <c r="V4973" i="3" s="1"/>
  <c r="V4972" i="3" a="1"/>
  <c r="V4972" i="3" s="1"/>
  <c r="V4971" i="3" a="1"/>
  <c r="V4971" i="3" s="1"/>
  <c r="V4970" i="3" a="1"/>
  <c r="V4970" i="3" s="1"/>
  <c r="V4969" i="3" a="1"/>
  <c r="V4969" i="3" s="1"/>
  <c r="V4968" i="3" a="1"/>
  <c r="V4968" i="3" s="1"/>
  <c r="V4967" i="3" a="1"/>
  <c r="V4967" i="3" s="1"/>
  <c r="V4966" i="3" a="1"/>
  <c r="V4966" i="3" s="1"/>
  <c r="V4965" i="3" a="1"/>
  <c r="V4965" i="3" s="1"/>
  <c r="V4964" i="3" a="1"/>
  <c r="V4964" i="3" s="1"/>
  <c r="V4963" i="3" a="1"/>
  <c r="V4963" i="3" s="1"/>
  <c r="V4962" i="3" a="1"/>
  <c r="V4962" i="3" s="1"/>
  <c r="V4961" i="3" a="1"/>
  <c r="V4961" i="3" s="1"/>
  <c r="V4960" i="3" a="1"/>
  <c r="V4960" i="3" s="1"/>
  <c r="V4959" i="3" a="1"/>
  <c r="V4959" i="3" s="1"/>
  <c r="V4958" i="3" a="1"/>
  <c r="V4958" i="3" s="1"/>
  <c r="V4957" i="3" a="1"/>
  <c r="V4957" i="3" s="1"/>
  <c r="V4956" i="3" a="1"/>
  <c r="V4956" i="3" s="1"/>
  <c r="V4955" i="3" a="1"/>
  <c r="V4955" i="3" s="1"/>
  <c r="V4954" i="3" a="1"/>
  <c r="V4954" i="3" s="1"/>
  <c r="V4953" i="3" a="1"/>
  <c r="V4953" i="3" s="1"/>
  <c r="V4952" i="3" a="1"/>
  <c r="V4952" i="3" s="1"/>
  <c r="V4951" i="3" a="1"/>
  <c r="V4951" i="3" s="1"/>
  <c r="V4950" i="3" a="1"/>
  <c r="V4950" i="3" s="1"/>
  <c r="V4949" i="3" a="1"/>
  <c r="V4949" i="3" s="1"/>
  <c r="V4948" i="3" a="1"/>
  <c r="V4948" i="3" s="1"/>
  <c r="V4947" i="3" a="1"/>
  <c r="V4947" i="3" s="1"/>
  <c r="V4946" i="3" a="1"/>
  <c r="V4946" i="3" s="1"/>
  <c r="V4945" i="3" a="1"/>
  <c r="V4945" i="3" s="1"/>
  <c r="V4944" i="3" a="1"/>
  <c r="V4944" i="3" s="1"/>
  <c r="V4943" i="3" a="1"/>
  <c r="V4943" i="3" s="1"/>
  <c r="V4942" i="3" a="1"/>
  <c r="V4942" i="3" s="1"/>
  <c r="V4941" i="3" a="1"/>
  <c r="V4941" i="3" s="1"/>
  <c r="V4940" i="3" a="1"/>
  <c r="V4940" i="3" s="1"/>
  <c r="V4939" i="3" a="1"/>
  <c r="V4939" i="3" s="1"/>
  <c r="V4938" i="3" a="1"/>
  <c r="V4938" i="3" s="1"/>
  <c r="V4937" i="3" a="1"/>
  <c r="V4937" i="3" s="1"/>
  <c r="V4936" i="3" a="1"/>
  <c r="V4936" i="3" s="1"/>
  <c r="V4935" i="3" a="1"/>
  <c r="V4935" i="3" s="1"/>
  <c r="V4934" i="3" a="1"/>
  <c r="V4934" i="3" s="1"/>
  <c r="V4933" i="3" a="1"/>
  <c r="V4933" i="3" s="1"/>
  <c r="V4932" i="3" a="1"/>
  <c r="V4932" i="3" s="1"/>
  <c r="V4931" i="3" a="1"/>
  <c r="V4931" i="3" s="1"/>
  <c r="V4930" i="3" a="1"/>
  <c r="V4930" i="3" s="1"/>
  <c r="V4929" i="3" a="1"/>
  <c r="V4929" i="3" s="1"/>
  <c r="V4928" i="3" a="1"/>
  <c r="V4928" i="3" s="1"/>
  <c r="V4927" i="3" a="1"/>
  <c r="V4927" i="3" s="1"/>
  <c r="V4926" i="3" a="1"/>
  <c r="V4926" i="3" s="1"/>
  <c r="V4925" i="3" a="1"/>
  <c r="V4925" i="3" s="1"/>
  <c r="V4924" i="3" a="1"/>
  <c r="V4924" i="3" s="1"/>
  <c r="V4923" i="3" a="1"/>
  <c r="V4923" i="3" s="1"/>
  <c r="V4922" i="3" a="1"/>
  <c r="V4922" i="3" s="1"/>
  <c r="V4921" i="3" a="1"/>
  <c r="V4921" i="3" s="1"/>
  <c r="V4920" i="3" a="1"/>
  <c r="V4920" i="3" s="1"/>
  <c r="V4919" i="3" a="1"/>
  <c r="V4919" i="3" s="1"/>
  <c r="V4918" i="3" a="1"/>
  <c r="V4918" i="3" s="1"/>
  <c r="V4917" i="3" a="1"/>
  <c r="V4917" i="3" s="1"/>
  <c r="V4916" i="3" a="1"/>
  <c r="V4916" i="3" s="1"/>
  <c r="V4915" i="3" a="1"/>
  <c r="V4915" i="3" s="1"/>
  <c r="V4914" i="3" a="1"/>
  <c r="V4914" i="3" s="1"/>
  <c r="V4913" i="3" a="1"/>
  <c r="V4913" i="3" s="1"/>
  <c r="V4912" i="3" a="1"/>
  <c r="V4912" i="3" s="1"/>
  <c r="V4911" i="3" a="1"/>
  <c r="V4911" i="3" s="1"/>
  <c r="V4910" i="3" a="1"/>
  <c r="V4910" i="3" s="1"/>
  <c r="V4909" i="3" a="1"/>
  <c r="V4909" i="3" s="1"/>
  <c r="V4908" i="3" a="1"/>
  <c r="V4908" i="3" s="1"/>
  <c r="V4907" i="3" a="1"/>
  <c r="V4907" i="3" s="1"/>
  <c r="V4906" i="3" a="1"/>
  <c r="V4906" i="3" s="1"/>
  <c r="V4905" i="3" a="1"/>
  <c r="V4905" i="3" s="1"/>
  <c r="V4904" i="3" a="1"/>
  <c r="V4904" i="3" s="1"/>
  <c r="V4903" i="3" a="1"/>
  <c r="V4903" i="3" s="1"/>
  <c r="V4902" i="3" a="1"/>
  <c r="V4902" i="3" s="1"/>
  <c r="V4901" i="3" a="1"/>
  <c r="V4901" i="3" s="1"/>
  <c r="V4900" i="3" a="1"/>
  <c r="V4900" i="3" s="1"/>
  <c r="V4899" i="3" a="1"/>
  <c r="V4899" i="3" s="1"/>
  <c r="V4898" i="3" a="1"/>
  <c r="V4898" i="3" s="1"/>
  <c r="V4897" i="3" a="1"/>
  <c r="V4897" i="3" s="1"/>
  <c r="V4896" i="3" a="1"/>
  <c r="V4896" i="3" s="1"/>
  <c r="V4895" i="3" a="1"/>
  <c r="V4895" i="3" s="1"/>
  <c r="V4894" i="3" a="1"/>
  <c r="V4894" i="3" s="1"/>
  <c r="V4893" i="3" a="1"/>
  <c r="V4893" i="3" s="1"/>
  <c r="V4892" i="3" a="1"/>
  <c r="V4892" i="3" s="1"/>
  <c r="V4891" i="3" a="1"/>
  <c r="V4891" i="3" s="1"/>
  <c r="V4890" i="3" a="1"/>
  <c r="V4890" i="3" s="1"/>
  <c r="V4889" i="3" a="1"/>
  <c r="V4889" i="3" s="1"/>
  <c r="V4888" i="3" a="1"/>
  <c r="V4888" i="3" s="1"/>
  <c r="V4887" i="3" a="1"/>
  <c r="V4887" i="3" s="1"/>
  <c r="V4886" i="3" a="1"/>
  <c r="V4886" i="3" s="1"/>
  <c r="V4885" i="3" a="1"/>
  <c r="V4885" i="3" s="1"/>
  <c r="V4884" i="3" a="1"/>
  <c r="V4884" i="3" s="1"/>
  <c r="V4883" i="3" a="1"/>
  <c r="V4883" i="3" s="1"/>
  <c r="V4882" i="3" a="1"/>
  <c r="V4882" i="3" s="1"/>
  <c r="V4881" i="3" a="1"/>
  <c r="V4881" i="3" s="1"/>
  <c r="V4880" i="3" a="1"/>
  <c r="V4880" i="3" s="1"/>
  <c r="V4879" i="3" a="1"/>
  <c r="V4879" i="3" s="1"/>
  <c r="V4878" i="3" a="1"/>
  <c r="V4878" i="3" s="1"/>
  <c r="V4877" i="3" a="1"/>
  <c r="V4877" i="3" s="1"/>
  <c r="V4876" i="3" a="1"/>
  <c r="V4876" i="3" s="1"/>
  <c r="V4875" i="3" a="1"/>
  <c r="V4875" i="3" s="1"/>
  <c r="V4874" i="3" a="1"/>
  <c r="V4874" i="3" s="1"/>
  <c r="V4873" i="3" a="1"/>
  <c r="V4873" i="3" s="1"/>
  <c r="V4872" i="3" a="1"/>
  <c r="V4872" i="3" s="1"/>
  <c r="V4871" i="3" a="1"/>
  <c r="V4871" i="3" s="1"/>
  <c r="V4870" i="3" a="1"/>
  <c r="V4870" i="3" s="1"/>
  <c r="V4869" i="3" a="1"/>
  <c r="V4869" i="3" s="1"/>
  <c r="V4868" i="3" a="1"/>
  <c r="V4868" i="3" s="1"/>
  <c r="V4867" i="3" a="1"/>
  <c r="V4867" i="3" s="1"/>
  <c r="V4866" i="3" a="1"/>
  <c r="V4866" i="3" s="1"/>
  <c r="V4865" i="3" a="1"/>
  <c r="V4865" i="3" s="1"/>
  <c r="V4864" i="3" a="1"/>
  <c r="V4864" i="3" s="1"/>
  <c r="V4863" i="3" a="1"/>
  <c r="V4863" i="3" s="1"/>
  <c r="V4862" i="3" a="1"/>
  <c r="V4862" i="3" s="1"/>
  <c r="V4861" i="3" a="1"/>
  <c r="V4861" i="3" s="1"/>
  <c r="V4860" i="3" a="1"/>
  <c r="V4860" i="3" s="1"/>
  <c r="V4859" i="3" a="1"/>
  <c r="V4859" i="3" s="1"/>
  <c r="V4858" i="3" a="1"/>
  <c r="V4858" i="3" s="1"/>
  <c r="V4857" i="3" a="1"/>
  <c r="V4857" i="3" s="1"/>
  <c r="V4856" i="3" a="1"/>
  <c r="V4856" i="3" s="1"/>
  <c r="V4855" i="3" a="1"/>
  <c r="V4855" i="3" s="1"/>
  <c r="V4854" i="3" a="1"/>
  <c r="V4854" i="3" s="1"/>
  <c r="V4853" i="3" a="1"/>
  <c r="V4853" i="3" s="1"/>
  <c r="V4852" i="3" a="1"/>
  <c r="V4852" i="3" s="1"/>
  <c r="V4851" i="3" a="1"/>
  <c r="V4851" i="3" s="1"/>
  <c r="V4850" i="3" a="1"/>
  <c r="V4850" i="3" s="1"/>
  <c r="V4849" i="3" a="1"/>
  <c r="V4849" i="3" s="1"/>
  <c r="V4848" i="3" a="1"/>
  <c r="V4848" i="3" s="1"/>
  <c r="V4847" i="3" a="1"/>
  <c r="V4847" i="3" s="1"/>
  <c r="V4846" i="3" a="1"/>
  <c r="V4846" i="3" s="1"/>
  <c r="V4845" i="3" a="1"/>
  <c r="V4845" i="3" s="1"/>
  <c r="V4844" i="3" a="1"/>
  <c r="V4844" i="3" s="1"/>
  <c r="V4843" i="3" a="1"/>
  <c r="V4843" i="3" s="1"/>
  <c r="V4842" i="3" a="1"/>
  <c r="V4842" i="3" s="1"/>
  <c r="V4841" i="3" a="1"/>
  <c r="V4841" i="3" s="1"/>
  <c r="V4840" i="3" a="1"/>
  <c r="V4840" i="3" s="1"/>
  <c r="V4839" i="3" a="1"/>
  <c r="V4839" i="3" s="1"/>
  <c r="V4838" i="3" a="1"/>
  <c r="V4838" i="3" s="1"/>
  <c r="V4837" i="3" a="1"/>
  <c r="V4837" i="3" s="1"/>
  <c r="V4836" i="3" a="1"/>
  <c r="V4836" i="3" s="1"/>
  <c r="V4835" i="3" a="1"/>
  <c r="V4835" i="3" s="1"/>
  <c r="V4834" i="3" a="1"/>
  <c r="V4834" i="3" s="1"/>
  <c r="V4833" i="3" a="1"/>
  <c r="V4833" i="3" s="1"/>
  <c r="V4832" i="3" a="1"/>
  <c r="V4832" i="3" s="1"/>
  <c r="V4831" i="3" a="1"/>
  <c r="V4831" i="3" s="1"/>
  <c r="V4830" i="3" a="1"/>
  <c r="V4830" i="3" s="1"/>
  <c r="V4829" i="3" a="1"/>
  <c r="V4829" i="3" s="1"/>
  <c r="V4828" i="3" a="1"/>
  <c r="V4828" i="3" s="1"/>
  <c r="V4827" i="3" a="1"/>
  <c r="V4827" i="3" s="1"/>
  <c r="V4826" i="3" a="1"/>
  <c r="V4826" i="3" s="1"/>
  <c r="V4825" i="3" a="1"/>
  <c r="V4825" i="3" s="1"/>
  <c r="V4824" i="3" a="1"/>
  <c r="V4824" i="3" s="1"/>
  <c r="V4823" i="3" a="1"/>
  <c r="V4823" i="3" s="1"/>
  <c r="V4822" i="3" a="1"/>
  <c r="V4822" i="3" s="1"/>
  <c r="V4821" i="3" a="1"/>
  <c r="V4821" i="3" s="1"/>
  <c r="V4820" i="3" a="1"/>
  <c r="V4820" i="3" s="1"/>
  <c r="V4819" i="3" a="1"/>
  <c r="V4819" i="3" s="1"/>
  <c r="V4818" i="3" a="1"/>
  <c r="V4818" i="3" s="1"/>
  <c r="V4817" i="3" a="1"/>
  <c r="V4817" i="3" s="1"/>
  <c r="V4816" i="3" a="1"/>
  <c r="V4816" i="3" s="1"/>
  <c r="V4815" i="3" a="1"/>
  <c r="V4815" i="3" s="1"/>
  <c r="V4814" i="3" a="1"/>
  <c r="V4814" i="3" s="1"/>
  <c r="V4813" i="3" a="1"/>
  <c r="V4813" i="3" s="1"/>
  <c r="V4812" i="3" a="1"/>
  <c r="V4812" i="3" s="1"/>
  <c r="V4811" i="3" a="1"/>
  <c r="V4811" i="3" s="1"/>
  <c r="V4810" i="3" a="1"/>
  <c r="V4810" i="3" s="1"/>
  <c r="V4809" i="3" a="1"/>
  <c r="V4809" i="3" s="1"/>
  <c r="V4808" i="3" a="1"/>
  <c r="V4808" i="3" s="1"/>
  <c r="V4807" i="3" a="1"/>
  <c r="V4807" i="3" s="1"/>
  <c r="V4806" i="3" a="1"/>
  <c r="V4806" i="3" s="1"/>
  <c r="V4805" i="3" a="1"/>
  <c r="V4805" i="3" s="1"/>
  <c r="V4804" i="3" a="1"/>
  <c r="V4804" i="3" s="1"/>
  <c r="V4803" i="3" a="1"/>
  <c r="V4803" i="3" s="1"/>
  <c r="V4802" i="3" a="1"/>
  <c r="V4802" i="3" s="1"/>
  <c r="V4801" i="3" a="1"/>
  <c r="V4801" i="3" s="1"/>
  <c r="V4800" i="3" a="1"/>
  <c r="V4800" i="3" s="1"/>
  <c r="V4799" i="3" a="1"/>
  <c r="V4799" i="3" s="1"/>
  <c r="V4798" i="3" a="1"/>
  <c r="V4798" i="3" s="1"/>
  <c r="V4797" i="3" a="1"/>
  <c r="V4797" i="3" s="1"/>
  <c r="V4796" i="3" a="1"/>
  <c r="V4796" i="3" s="1"/>
  <c r="V4795" i="3" a="1"/>
  <c r="V4795" i="3" s="1"/>
  <c r="V4794" i="3" a="1"/>
  <c r="V4794" i="3" s="1"/>
  <c r="V4793" i="3" a="1"/>
  <c r="V4793" i="3" s="1"/>
  <c r="V4792" i="3" a="1"/>
  <c r="V4792" i="3" s="1"/>
  <c r="V4791" i="3" a="1"/>
  <c r="V4791" i="3" s="1"/>
  <c r="V4790" i="3" a="1"/>
  <c r="V4790" i="3" s="1"/>
  <c r="V4789" i="3" a="1"/>
  <c r="V4789" i="3" s="1"/>
  <c r="V4788" i="3" a="1"/>
  <c r="V4788" i="3" s="1"/>
  <c r="V4787" i="3" a="1"/>
  <c r="V4787" i="3" s="1"/>
  <c r="V4786" i="3" a="1"/>
  <c r="V4786" i="3" s="1"/>
  <c r="V4785" i="3" a="1"/>
  <c r="V4785" i="3" s="1"/>
  <c r="V4784" i="3" a="1"/>
  <c r="V4784" i="3" s="1"/>
  <c r="V4783" i="3" a="1"/>
  <c r="V4783" i="3" s="1"/>
  <c r="V4782" i="3" a="1"/>
  <c r="V4782" i="3" s="1"/>
  <c r="V4781" i="3" a="1"/>
  <c r="V4781" i="3" s="1"/>
  <c r="V4780" i="3" a="1"/>
  <c r="V4780" i="3" s="1"/>
  <c r="V4779" i="3" a="1"/>
  <c r="V4779" i="3" s="1"/>
  <c r="V4778" i="3" a="1"/>
  <c r="V4778" i="3" s="1"/>
  <c r="V4777" i="3" a="1"/>
  <c r="V4777" i="3" s="1"/>
  <c r="V4776" i="3" a="1"/>
  <c r="V4776" i="3" s="1"/>
  <c r="V4775" i="3" a="1"/>
  <c r="V4775" i="3" s="1"/>
  <c r="V4774" i="3" a="1"/>
  <c r="V4774" i="3" s="1"/>
  <c r="V4773" i="3" a="1"/>
  <c r="V4773" i="3" s="1"/>
  <c r="V4772" i="3" a="1"/>
  <c r="V4772" i="3" s="1"/>
  <c r="V4771" i="3" a="1"/>
  <c r="V4771" i="3" s="1"/>
  <c r="V4770" i="3" a="1"/>
  <c r="V4770" i="3" s="1"/>
  <c r="V4769" i="3" a="1"/>
  <c r="V4769" i="3" s="1"/>
  <c r="V4768" i="3" a="1"/>
  <c r="V4768" i="3" s="1"/>
  <c r="V4767" i="3" a="1"/>
  <c r="V4767" i="3" s="1"/>
  <c r="V4766" i="3" a="1"/>
  <c r="V4766" i="3" s="1"/>
  <c r="V4765" i="3" a="1"/>
  <c r="V4765" i="3" s="1"/>
  <c r="V4764" i="3" a="1"/>
  <c r="V4764" i="3" s="1"/>
  <c r="V4763" i="3" a="1"/>
  <c r="V4763" i="3" s="1"/>
  <c r="V4762" i="3" a="1"/>
  <c r="V4762" i="3" s="1"/>
  <c r="V4761" i="3" a="1"/>
  <c r="V4761" i="3" s="1"/>
  <c r="V4760" i="3" a="1"/>
  <c r="V4760" i="3" s="1"/>
  <c r="V4759" i="3" a="1"/>
  <c r="V4759" i="3" s="1"/>
  <c r="V4758" i="3" a="1"/>
  <c r="V4758" i="3" s="1"/>
  <c r="V4757" i="3" a="1"/>
  <c r="V4757" i="3" s="1"/>
  <c r="V4756" i="3" a="1"/>
  <c r="V4756" i="3" s="1"/>
  <c r="V4755" i="3" a="1"/>
  <c r="V4755" i="3" s="1"/>
  <c r="V4754" i="3" a="1"/>
  <c r="V4754" i="3" s="1"/>
  <c r="V4753" i="3" a="1"/>
  <c r="V4753" i="3" s="1"/>
  <c r="V4752" i="3" a="1"/>
  <c r="V4752" i="3" s="1"/>
  <c r="V4751" i="3" a="1"/>
  <c r="V4751" i="3" s="1"/>
  <c r="V4750" i="3" a="1"/>
  <c r="V4750" i="3" s="1"/>
  <c r="V4749" i="3" a="1"/>
  <c r="V4749" i="3" s="1"/>
  <c r="V4748" i="3" a="1"/>
  <c r="V4748" i="3" s="1"/>
  <c r="V4747" i="3" a="1"/>
  <c r="V4747" i="3" s="1"/>
  <c r="V4746" i="3" a="1"/>
  <c r="V4746" i="3" s="1"/>
  <c r="V4745" i="3" a="1"/>
  <c r="V4745" i="3" s="1"/>
  <c r="V4744" i="3" a="1"/>
  <c r="V4744" i="3" s="1"/>
  <c r="V4743" i="3" a="1"/>
  <c r="V4743" i="3" s="1"/>
  <c r="V4742" i="3" a="1"/>
  <c r="V4742" i="3" s="1"/>
  <c r="V4741" i="3" a="1"/>
  <c r="V4741" i="3" s="1"/>
  <c r="V4740" i="3" a="1"/>
  <c r="V4740" i="3" s="1"/>
  <c r="V4739" i="3" a="1"/>
  <c r="V4739" i="3" s="1"/>
  <c r="V4738" i="3" a="1"/>
  <c r="V4738" i="3" s="1"/>
  <c r="V4737" i="3" a="1"/>
  <c r="V4737" i="3" s="1"/>
  <c r="V4736" i="3" a="1"/>
  <c r="V4736" i="3" s="1"/>
  <c r="V4735" i="3" a="1"/>
  <c r="V4735" i="3" s="1"/>
  <c r="V4734" i="3" a="1"/>
  <c r="V4734" i="3" s="1"/>
  <c r="V4733" i="3" a="1"/>
  <c r="V4733" i="3" s="1"/>
  <c r="V4732" i="3" a="1"/>
  <c r="V4732" i="3" s="1"/>
  <c r="V4731" i="3" a="1"/>
  <c r="V4731" i="3" s="1"/>
  <c r="V4730" i="3" a="1"/>
  <c r="V4730" i="3" s="1"/>
  <c r="V4729" i="3" a="1"/>
  <c r="V4729" i="3" s="1"/>
  <c r="V4728" i="3" a="1"/>
  <c r="V4728" i="3" s="1"/>
  <c r="V4727" i="3" a="1"/>
  <c r="V4727" i="3" s="1"/>
  <c r="V4726" i="3" a="1"/>
  <c r="V4726" i="3" s="1"/>
  <c r="V4725" i="3" a="1"/>
  <c r="V4725" i="3" s="1"/>
  <c r="V4724" i="3" a="1"/>
  <c r="V4724" i="3" s="1"/>
  <c r="V4723" i="3" a="1"/>
  <c r="V4723" i="3" s="1"/>
  <c r="V4722" i="3" a="1"/>
  <c r="V4722" i="3" s="1"/>
  <c r="V4721" i="3" a="1"/>
  <c r="V4721" i="3" s="1"/>
  <c r="V4720" i="3" a="1"/>
  <c r="V4720" i="3" s="1"/>
  <c r="V4719" i="3" a="1"/>
  <c r="V4719" i="3" s="1"/>
  <c r="V4718" i="3" a="1"/>
  <c r="V4718" i="3" s="1"/>
  <c r="V4717" i="3" a="1"/>
  <c r="V4717" i="3" s="1"/>
  <c r="V4716" i="3" a="1"/>
  <c r="V4716" i="3" s="1"/>
  <c r="V4715" i="3" a="1"/>
  <c r="V4715" i="3" s="1"/>
  <c r="V4714" i="3" a="1"/>
  <c r="V4714" i="3" s="1"/>
  <c r="V4713" i="3" a="1"/>
  <c r="V4713" i="3" s="1"/>
  <c r="V4712" i="3" a="1"/>
  <c r="V4712" i="3" s="1"/>
  <c r="V4711" i="3" a="1"/>
  <c r="V4711" i="3" s="1"/>
  <c r="V4710" i="3" a="1"/>
  <c r="V4710" i="3" s="1"/>
  <c r="V4709" i="3" a="1"/>
  <c r="V4709" i="3" s="1"/>
  <c r="V4708" i="3" a="1"/>
  <c r="V4708" i="3" s="1"/>
  <c r="V4707" i="3" a="1"/>
  <c r="V4707" i="3" s="1"/>
  <c r="V4706" i="3" a="1"/>
  <c r="V4706" i="3" s="1"/>
  <c r="V4705" i="3" a="1"/>
  <c r="V4705" i="3" s="1"/>
  <c r="V4704" i="3" a="1"/>
  <c r="V4704" i="3" s="1"/>
  <c r="V4703" i="3" a="1"/>
  <c r="V4703" i="3" s="1"/>
  <c r="V4702" i="3" a="1"/>
  <c r="V4702" i="3" s="1"/>
  <c r="V4701" i="3" a="1"/>
  <c r="V4701" i="3" s="1"/>
  <c r="V4700" i="3" a="1"/>
  <c r="V4700" i="3" s="1"/>
  <c r="V4699" i="3" a="1"/>
  <c r="V4699" i="3" s="1"/>
  <c r="V4698" i="3" a="1"/>
  <c r="V4698" i="3" s="1"/>
  <c r="V4697" i="3" a="1"/>
  <c r="V4697" i="3" s="1"/>
  <c r="V4696" i="3" a="1"/>
  <c r="V4696" i="3" s="1"/>
  <c r="V4695" i="3" a="1"/>
  <c r="V4695" i="3" s="1"/>
  <c r="V4694" i="3" a="1"/>
  <c r="V4694" i="3" s="1"/>
  <c r="V4693" i="3" a="1"/>
  <c r="V4693" i="3" s="1"/>
  <c r="V4692" i="3" a="1"/>
  <c r="V4692" i="3" s="1"/>
  <c r="V4691" i="3" a="1"/>
  <c r="V4691" i="3" s="1"/>
  <c r="V4690" i="3" a="1"/>
  <c r="V4690" i="3" s="1"/>
  <c r="V4689" i="3" a="1"/>
  <c r="V4689" i="3" s="1"/>
  <c r="V4688" i="3" a="1"/>
  <c r="V4688" i="3" s="1"/>
  <c r="V4687" i="3" a="1"/>
  <c r="V4687" i="3" s="1"/>
  <c r="V4686" i="3" a="1"/>
  <c r="V4686" i="3" s="1"/>
  <c r="V4685" i="3" a="1"/>
  <c r="V4685" i="3" s="1"/>
  <c r="V4684" i="3" a="1"/>
  <c r="V4684" i="3" s="1"/>
  <c r="V4683" i="3" a="1"/>
  <c r="V4683" i="3" s="1"/>
  <c r="V4682" i="3" a="1"/>
  <c r="V4682" i="3" s="1"/>
  <c r="V4681" i="3" a="1"/>
  <c r="V4681" i="3" s="1"/>
  <c r="V4680" i="3" a="1"/>
  <c r="V4680" i="3" s="1"/>
  <c r="V4679" i="3" a="1"/>
  <c r="V4679" i="3" s="1"/>
  <c r="V4678" i="3" a="1"/>
  <c r="V4678" i="3" s="1"/>
  <c r="V4677" i="3" a="1"/>
  <c r="V4677" i="3" s="1"/>
  <c r="V4676" i="3" a="1"/>
  <c r="V4676" i="3" s="1"/>
  <c r="V4675" i="3" a="1"/>
  <c r="V4675" i="3" s="1"/>
  <c r="V4674" i="3" a="1"/>
  <c r="V4674" i="3" s="1"/>
  <c r="V4673" i="3" a="1"/>
  <c r="V4673" i="3" s="1"/>
  <c r="V4672" i="3" a="1"/>
  <c r="V4672" i="3" s="1"/>
  <c r="V4671" i="3" a="1"/>
  <c r="V4671" i="3" s="1"/>
  <c r="V4670" i="3" a="1"/>
  <c r="V4670" i="3" s="1"/>
  <c r="V4669" i="3" a="1"/>
  <c r="V4669" i="3" s="1"/>
  <c r="V4668" i="3" a="1"/>
  <c r="V4668" i="3" s="1"/>
  <c r="V4667" i="3" a="1"/>
  <c r="V4667" i="3" s="1"/>
  <c r="V4666" i="3" a="1"/>
  <c r="V4666" i="3" s="1"/>
  <c r="V4665" i="3" a="1"/>
  <c r="V4665" i="3" s="1"/>
  <c r="V4664" i="3" a="1"/>
  <c r="V4664" i="3" s="1"/>
  <c r="V4663" i="3" a="1"/>
  <c r="V4663" i="3" s="1"/>
  <c r="V4662" i="3" a="1"/>
  <c r="V4662" i="3" s="1"/>
  <c r="V4661" i="3" a="1"/>
  <c r="V4661" i="3" s="1"/>
  <c r="V4660" i="3" a="1"/>
  <c r="V4660" i="3" s="1"/>
  <c r="V4659" i="3" a="1"/>
  <c r="V4659" i="3" s="1"/>
  <c r="V4658" i="3" a="1"/>
  <c r="V4658" i="3" s="1"/>
  <c r="V4657" i="3" a="1"/>
  <c r="V4657" i="3" s="1"/>
  <c r="V4656" i="3" a="1"/>
  <c r="V4656" i="3" s="1"/>
  <c r="V4655" i="3" a="1"/>
  <c r="V4655" i="3" s="1"/>
  <c r="V4654" i="3" a="1"/>
  <c r="V4654" i="3" s="1"/>
  <c r="V4653" i="3" a="1"/>
  <c r="V4653" i="3" s="1"/>
  <c r="V4652" i="3" a="1"/>
  <c r="V4652" i="3" s="1"/>
  <c r="V4651" i="3" a="1"/>
  <c r="V4651" i="3" s="1"/>
  <c r="V4650" i="3" a="1"/>
  <c r="V4650" i="3" s="1"/>
  <c r="V4649" i="3" a="1"/>
  <c r="V4649" i="3" s="1"/>
  <c r="V4648" i="3" a="1"/>
  <c r="V4648" i="3" s="1"/>
  <c r="V4647" i="3" a="1"/>
  <c r="V4647" i="3" s="1"/>
  <c r="V4646" i="3" a="1"/>
  <c r="V4646" i="3" s="1"/>
  <c r="V4645" i="3" a="1"/>
  <c r="V4645" i="3" s="1"/>
  <c r="V4644" i="3" a="1"/>
  <c r="V4644" i="3" s="1"/>
  <c r="V4643" i="3" a="1"/>
  <c r="V4643" i="3" s="1"/>
  <c r="V4642" i="3" a="1"/>
  <c r="V4642" i="3" s="1"/>
  <c r="V4641" i="3" a="1"/>
  <c r="V4641" i="3" s="1"/>
  <c r="V4640" i="3" a="1"/>
  <c r="V4640" i="3" s="1"/>
  <c r="V4639" i="3" a="1"/>
  <c r="V4639" i="3" s="1"/>
  <c r="V4638" i="3" a="1"/>
  <c r="V4638" i="3" s="1"/>
  <c r="V4637" i="3" a="1"/>
  <c r="V4637" i="3" s="1"/>
  <c r="V4636" i="3" a="1"/>
  <c r="V4636" i="3" s="1"/>
  <c r="V4635" i="3" a="1"/>
  <c r="V4635" i="3" s="1"/>
  <c r="V4634" i="3" a="1"/>
  <c r="V4634" i="3" s="1"/>
  <c r="V4633" i="3" a="1"/>
  <c r="V4633" i="3" s="1"/>
  <c r="V4632" i="3" a="1"/>
  <c r="V4632" i="3" s="1"/>
  <c r="V4631" i="3" a="1"/>
  <c r="V4631" i="3" s="1"/>
  <c r="V4630" i="3" a="1"/>
  <c r="V4630" i="3" s="1"/>
  <c r="V4629" i="3" a="1"/>
  <c r="V4629" i="3" s="1"/>
  <c r="V4628" i="3" a="1"/>
  <c r="V4628" i="3" s="1"/>
  <c r="V4627" i="3" a="1"/>
  <c r="V4627" i="3" s="1"/>
  <c r="V4626" i="3" a="1"/>
  <c r="V4626" i="3" s="1"/>
  <c r="V4625" i="3" a="1"/>
  <c r="V4625" i="3" s="1"/>
  <c r="V4624" i="3" a="1"/>
  <c r="V4624" i="3" s="1"/>
  <c r="V4623" i="3" a="1"/>
  <c r="V4623" i="3" s="1"/>
  <c r="V4622" i="3" a="1"/>
  <c r="V4622" i="3" s="1"/>
  <c r="V4621" i="3" a="1"/>
  <c r="V4621" i="3" s="1"/>
  <c r="V4620" i="3" a="1"/>
  <c r="V4620" i="3" s="1"/>
  <c r="V4619" i="3" a="1"/>
  <c r="V4619" i="3" s="1"/>
  <c r="V4618" i="3" a="1"/>
  <c r="V4618" i="3" s="1"/>
  <c r="V4617" i="3" a="1"/>
  <c r="V4617" i="3" s="1"/>
  <c r="V4616" i="3" a="1"/>
  <c r="V4616" i="3" s="1"/>
  <c r="V4615" i="3" a="1"/>
  <c r="V4615" i="3" s="1"/>
  <c r="V4614" i="3" a="1"/>
  <c r="V4614" i="3" s="1"/>
  <c r="V4613" i="3" a="1"/>
  <c r="V4613" i="3" s="1"/>
  <c r="V4612" i="3" a="1"/>
  <c r="V4612" i="3" s="1"/>
  <c r="V4611" i="3" a="1"/>
  <c r="V4611" i="3" s="1"/>
  <c r="V4610" i="3" a="1"/>
  <c r="V4610" i="3" s="1"/>
  <c r="V4609" i="3" a="1"/>
  <c r="V4609" i="3" s="1"/>
  <c r="V4608" i="3" a="1"/>
  <c r="V4608" i="3" s="1"/>
  <c r="V4607" i="3" a="1"/>
  <c r="V4607" i="3" s="1"/>
  <c r="V4606" i="3" a="1"/>
  <c r="V4606" i="3" s="1"/>
  <c r="V4605" i="3" a="1"/>
  <c r="V4605" i="3" s="1"/>
  <c r="V4604" i="3" a="1"/>
  <c r="V4604" i="3" s="1"/>
  <c r="V4603" i="3" a="1"/>
  <c r="V4603" i="3" s="1"/>
  <c r="V4602" i="3" a="1"/>
  <c r="V4602" i="3" s="1"/>
  <c r="V4601" i="3" a="1"/>
  <c r="V4601" i="3" s="1"/>
  <c r="V4600" i="3" a="1"/>
  <c r="V4600" i="3" s="1"/>
  <c r="V4599" i="3" a="1"/>
  <c r="V4599" i="3" s="1"/>
  <c r="V4598" i="3" a="1"/>
  <c r="V4598" i="3" s="1"/>
  <c r="V4597" i="3" a="1"/>
  <c r="V4597" i="3" s="1"/>
  <c r="V4596" i="3" a="1"/>
  <c r="V4596" i="3" s="1"/>
  <c r="V4595" i="3" a="1"/>
  <c r="V4595" i="3" s="1"/>
  <c r="V4594" i="3" a="1"/>
  <c r="V4594" i="3" s="1"/>
  <c r="V4593" i="3" a="1"/>
  <c r="V4593" i="3" s="1"/>
  <c r="V4592" i="3" a="1"/>
  <c r="V4592" i="3" s="1"/>
  <c r="V4591" i="3" a="1"/>
  <c r="V4591" i="3" s="1"/>
  <c r="V4590" i="3" a="1"/>
  <c r="V4590" i="3" s="1"/>
  <c r="V4589" i="3" a="1"/>
  <c r="V4589" i="3" s="1"/>
  <c r="V4588" i="3" a="1"/>
  <c r="V4588" i="3" s="1"/>
  <c r="V4587" i="3" a="1"/>
  <c r="V4587" i="3" s="1"/>
  <c r="V4586" i="3" a="1"/>
  <c r="V4586" i="3" s="1"/>
  <c r="V4585" i="3" a="1"/>
  <c r="V4585" i="3" s="1"/>
  <c r="V4584" i="3" a="1"/>
  <c r="V4584" i="3" s="1"/>
  <c r="V4583" i="3" a="1"/>
  <c r="V4583" i="3" s="1"/>
  <c r="V4582" i="3" a="1"/>
  <c r="V4582" i="3" s="1"/>
  <c r="V4581" i="3" a="1"/>
  <c r="V4581" i="3" s="1"/>
  <c r="V4580" i="3" a="1"/>
  <c r="V4580" i="3" s="1"/>
  <c r="V4579" i="3" a="1"/>
  <c r="V4579" i="3" s="1"/>
  <c r="V4578" i="3" a="1"/>
  <c r="V4578" i="3" s="1"/>
  <c r="V4577" i="3" a="1"/>
  <c r="V4577" i="3" s="1"/>
  <c r="V4576" i="3" a="1"/>
  <c r="V4576" i="3" s="1"/>
  <c r="V4575" i="3" a="1"/>
  <c r="V4575" i="3" s="1"/>
  <c r="V4574" i="3" a="1"/>
  <c r="V4574" i="3" s="1"/>
  <c r="V4573" i="3" a="1"/>
  <c r="V4573" i="3" s="1"/>
  <c r="V4572" i="3" a="1"/>
  <c r="V4572" i="3" s="1"/>
  <c r="V4571" i="3" a="1"/>
  <c r="V4571" i="3" s="1"/>
  <c r="V4570" i="3" a="1"/>
  <c r="V4570" i="3" s="1"/>
  <c r="V4569" i="3" a="1"/>
  <c r="V4569" i="3" s="1"/>
  <c r="V4568" i="3" a="1"/>
  <c r="V4568" i="3" s="1"/>
  <c r="V4567" i="3" a="1"/>
  <c r="V4567" i="3" s="1"/>
  <c r="V4566" i="3" a="1"/>
  <c r="V4566" i="3" s="1"/>
  <c r="V4565" i="3" a="1"/>
  <c r="V4565" i="3" s="1"/>
  <c r="V4564" i="3" a="1"/>
  <c r="V4564" i="3" s="1"/>
  <c r="V4563" i="3" a="1"/>
  <c r="V4563" i="3" s="1"/>
  <c r="V4562" i="3" a="1"/>
  <c r="V4562" i="3" s="1"/>
  <c r="V4561" i="3" a="1"/>
  <c r="V4561" i="3" s="1"/>
  <c r="V4560" i="3" a="1"/>
  <c r="V4560" i="3" s="1"/>
  <c r="V4559" i="3" a="1"/>
  <c r="V4559" i="3" s="1"/>
  <c r="V4558" i="3" a="1"/>
  <c r="V4558" i="3" s="1"/>
  <c r="V4557" i="3" a="1"/>
  <c r="V4557" i="3" s="1"/>
  <c r="V4556" i="3" a="1"/>
  <c r="V4556" i="3" s="1"/>
  <c r="V4555" i="3" a="1"/>
  <c r="V4555" i="3" s="1"/>
  <c r="V4554" i="3" a="1"/>
  <c r="V4554" i="3" s="1"/>
  <c r="V4553" i="3" a="1"/>
  <c r="V4553" i="3" s="1"/>
  <c r="V4552" i="3" a="1"/>
  <c r="V4552" i="3" s="1"/>
  <c r="V4551" i="3" a="1"/>
  <c r="V4551" i="3" s="1"/>
  <c r="V4550" i="3" a="1"/>
  <c r="V4550" i="3" s="1"/>
  <c r="V4549" i="3" a="1"/>
  <c r="V4549" i="3" s="1"/>
  <c r="V4548" i="3" a="1"/>
  <c r="V4548" i="3" s="1"/>
  <c r="V4547" i="3" a="1"/>
  <c r="V4547" i="3" s="1"/>
  <c r="V4546" i="3" a="1"/>
  <c r="V4546" i="3" s="1"/>
  <c r="V4545" i="3" a="1"/>
  <c r="V4545" i="3" s="1"/>
  <c r="V4544" i="3" a="1"/>
  <c r="V4544" i="3" s="1"/>
  <c r="V4543" i="3" a="1"/>
  <c r="V4543" i="3" s="1"/>
  <c r="V4542" i="3" a="1"/>
  <c r="V4542" i="3" s="1"/>
  <c r="V4541" i="3" a="1"/>
  <c r="V4541" i="3" s="1"/>
  <c r="V4540" i="3" a="1"/>
  <c r="V4540" i="3" s="1"/>
  <c r="V4539" i="3" a="1"/>
  <c r="V4539" i="3" s="1"/>
  <c r="V4538" i="3" a="1"/>
  <c r="V4538" i="3" s="1"/>
  <c r="V4537" i="3" a="1"/>
  <c r="V4537" i="3" s="1"/>
  <c r="V4536" i="3" a="1"/>
  <c r="V4536" i="3" s="1"/>
  <c r="V4535" i="3" a="1"/>
  <c r="V4535" i="3" s="1"/>
  <c r="V4534" i="3" a="1"/>
  <c r="V4534" i="3" s="1"/>
  <c r="V4533" i="3" a="1"/>
  <c r="V4533" i="3" s="1"/>
  <c r="V4532" i="3" a="1"/>
  <c r="V4532" i="3" s="1"/>
  <c r="V4531" i="3" a="1"/>
  <c r="V4531" i="3" s="1"/>
  <c r="V4530" i="3" a="1"/>
  <c r="V4530" i="3" s="1"/>
  <c r="V4529" i="3" a="1"/>
  <c r="V4529" i="3" s="1"/>
  <c r="V4528" i="3" a="1"/>
  <c r="V4528" i="3" s="1"/>
  <c r="V4527" i="3" a="1"/>
  <c r="V4527" i="3" s="1"/>
  <c r="V4526" i="3" a="1"/>
  <c r="V4526" i="3" s="1"/>
  <c r="V4525" i="3" a="1"/>
  <c r="V4525" i="3" s="1"/>
  <c r="V4524" i="3" a="1"/>
  <c r="V4524" i="3" s="1"/>
  <c r="V4523" i="3" a="1"/>
  <c r="V4523" i="3" s="1"/>
  <c r="V4522" i="3" a="1"/>
  <c r="V4522" i="3" s="1"/>
  <c r="V4521" i="3" a="1"/>
  <c r="V4521" i="3" s="1"/>
  <c r="V4520" i="3" a="1"/>
  <c r="V4520" i="3" s="1"/>
  <c r="V4519" i="3" a="1"/>
  <c r="V4519" i="3" s="1"/>
  <c r="V4518" i="3" a="1"/>
  <c r="V4518" i="3" s="1"/>
  <c r="V4517" i="3" a="1"/>
  <c r="V4517" i="3" s="1"/>
  <c r="V4516" i="3" a="1"/>
  <c r="V4516" i="3" s="1"/>
  <c r="V4515" i="3" a="1"/>
  <c r="V4515" i="3" s="1"/>
  <c r="V4514" i="3" a="1"/>
  <c r="V4514" i="3" s="1"/>
  <c r="V4513" i="3" a="1"/>
  <c r="V4513" i="3" s="1"/>
  <c r="V4512" i="3" a="1"/>
  <c r="V4512" i="3" s="1"/>
  <c r="V4511" i="3" a="1"/>
  <c r="V4511" i="3" s="1"/>
  <c r="V4510" i="3" a="1"/>
  <c r="V4510" i="3" s="1"/>
  <c r="V4509" i="3" a="1"/>
  <c r="V4509" i="3" s="1"/>
  <c r="V4508" i="3" a="1"/>
  <c r="V4508" i="3" s="1"/>
  <c r="V4507" i="3" a="1"/>
  <c r="V4507" i="3" s="1"/>
  <c r="V4506" i="3" a="1"/>
  <c r="V4506" i="3" s="1"/>
  <c r="V4505" i="3" a="1"/>
  <c r="V4505" i="3" s="1"/>
  <c r="V4504" i="3" a="1"/>
  <c r="V4504" i="3" s="1"/>
  <c r="V4503" i="3" a="1"/>
  <c r="V4503" i="3" s="1"/>
  <c r="V4502" i="3" a="1"/>
  <c r="V4502" i="3" s="1"/>
  <c r="V4501" i="3" a="1"/>
  <c r="V4501" i="3" s="1"/>
  <c r="V4500" i="3" a="1"/>
  <c r="V4500" i="3" s="1"/>
  <c r="V4499" i="3" a="1"/>
  <c r="V4499" i="3" s="1"/>
  <c r="V4498" i="3" a="1"/>
  <c r="V4498" i="3" s="1"/>
  <c r="V4497" i="3" a="1"/>
  <c r="V4497" i="3" s="1"/>
  <c r="V4496" i="3" a="1"/>
  <c r="V4496" i="3" s="1"/>
  <c r="V4495" i="3" a="1"/>
  <c r="V4495" i="3" s="1"/>
  <c r="V4494" i="3" a="1"/>
  <c r="V4494" i="3" s="1"/>
  <c r="V4493" i="3" a="1"/>
  <c r="V4493" i="3" s="1"/>
  <c r="V4492" i="3" a="1"/>
  <c r="V4492" i="3" s="1"/>
  <c r="V4491" i="3" a="1"/>
  <c r="V4491" i="3" s="1"/>
  <c r="V4490" i="3" a="1"/>
  <c r="V4490" i="3" s="1"/>
  <c r="V4489" i="3" a="1"/>
  <c r="V4489" i="3" s="1"/>
  <c r="V4488" i="3" a="1"/>
  <c r="V4488" i="3" s="1"/>
  <c r="V4487" i="3" a="1"/>
  <c r="V4487" i="3" s="1"/>
  <c r="V4486" i="3" a="1"/>
  <c r="V4486" i="3" s="1"/>
  <c r="V4485" i="3" a="1"/>
  <c r="V4485" i="3" s="1"/>
  <c r="V4484" i="3" a="1"/>
  <c r="V4484" i="3" s="1"/>
  <c r="V4483" i="3" a="1"/>
  <c r="V4483" i="3" s="1"/>
  <c r="V4482" i="3" a="1"/>
  <c r="V4482" i="3" s="1"/>
  <c r="V4481" i="3" a="1"/>
  <c r="V4481" i="3" s="1"/>
  <c r="V4480" i="3" a="1"/>
  <c r="V4480" i="3" s="1"/>
  <c r="V4479" i="3" a="1"/>
  <c r="V4479" i="3" s="1"/>
  <c r="V4478" i="3" a="1"/>
  <c r="V4478" i="3" s="1"/>
  <c r="V4477" i="3" a="1"/>
  <c r="V4477" i="3" s="1"/>
  <c r="V4476" i="3" a="1"/>
  <c r="V4476" i="3" s="1"/>
  <c r="V4475" i="3" a="1"/>
  <c r="V4475" i="3" s="1"/>
  <c r="V4474" i="3" a="1"/>
  <c r="V4474" i="3" s="1"/>
  <c r="V4473" i="3" a="1"/>
  <c r="V4473" i="3" s="1"/>
  <c r="V4472" i="3" a="1"/>
  <c r="V4472" i="3" s="1"/>
  <c r="V4471" i="3" a="1"/>
  <c r="V4471" i="3" s="1"/>
  <c r="V4470" i="3" a="1"/>
  <c r="V4470" i="3" s="1"/>
  <c r="V4469" i="3" a="1"/>
  <c r="V4469" i="3" s="1"/>
  <c r="V4468" i="3" a="1"/>
  <c r="V4468" i="3" s="1"/>
  <c r="V4467" i="3" a="1"/>
  <c r="V4467" i="3" s="1"/>
  <c r="V4466" i="3" a="1"/>
  <c r="V4466" i="3" s="1"/>
  <c r="V4465" i="3" a="1"/>
  <c r="V4465" i="3" s="1"/>
  <c r="V4464" i="3" a="1"/>
  <c r="V4464" i="3" s="1"/>
  <c r="V4463" i="3" a="1"/>
  <c r="V4463" i="3" s="1"/>
  <c r="V4462" i="3" a="1"/>
  <c r="V4462" i="3" s="1"/>
  <c r="V4461" i="3" a="1"/>
  <c r="V4461" i="3" s="1"/>
  <c r="V4460" i="3" a="1"/>
  <c r="V4460" i="3" s="1"/>
  <c r="V4459" i="3" a="1"/>
  <c r="V4459" i="3" s="1"/>
  <c r="V4458" i="3" a="1"/>
  <c r="V4458" i="3" s="1"/>
  <c r="V4457" i="3" a="1"/>
  <c r="V4457" i="3" s="1"/>
  <c r="V4456" i="3" a="1"/>
  <c r="V4456" i="3" s="1"/>
  <c r="V4455" i="3" a="1"/>
  <c r="V4455" i="3" s="1"/>
  <c r="V4454" i="3" a="1"/>
  <c r="V4454" i="3" s="1"/>
  <c r="V4453" i="3" a="1"/>
  <c r="V4453" i="3" s="1"/>
  <c r="V4452" i="3" a="1"/>
  <c r="V4452" i="3" s="1"/>
  <c r="V4451" i="3" a="1"/>
  <c r="V4451" i="3" s="1"/>
  <c r="V4450" i="3" a="1"/>
  <c r="V4450" i="3" s="1"/>
  <c r="V4449" i="3" a="1"/>
  <c r="V4449" i="3" s="1"/>
  <c r="V4448" i="3" a="1"/>
  <c r="V4448" i="3" s="1"/>
  <c r="V4447" i="3" a="1"/>
  <c r="V4447" i="3" s="1"/>
  <c r="V4446" i="3" a="1"/>
  <c r="V4446" i="3" s="1"/>
  <c r="V4445" i="3" a="1"/>
  <c r="V4445" i="3" s="1"/>
  <c r="V4444" i="3" a="1"/>
  <c r="V4444" i="3" s="1"/>
  <c r="V4443" i="3" a="1"/>
  <c r="V4443" i="3" s="1"/>
  <c r="V4442" i="3" a="1"/>
  <c r="V4442" i="3" s="1"/>
  <c r="V4441" i="3" a="1"/>
  <c r="V4441" i="3" s="1"/>
  <c r="V4440" i="3" a="1"/>
  <c r="V4440" i="3" s="1"/>
  <c r="V4439" i="3" a="1"/>
  <c r="V4439" i="3" s="1"/>
  <c r="V4438" i="3" a="1"/>
  <c r="V4438" i="3" s="1"/>
  <c r="V4437" i="3" a="1"/>
  <c r="V4437" i="3" s="1"/>
  <c r="V4436" i="3" a="1"/>
  <c r="V4436" i="3" s="1"/>
  <c r="V4435" i="3" a="1"/>
  <c r="V4435" i="3" s="1"/>
  <c r="V4434" i="3" a="1"/>
  <c r="V4434" i="3" s="1"/>
  <c r="V4433" i="3" a="1"/>
  <c r="V4433" i="3" s="1"/>
  <c r="V4432" i="3" a="1"/>
  <c r="V4432" i="3" s="1"/>
  <c r="V4431" i="3" a="1"/>
  <c r="V4431" i="3" s="1"/>
  <c r="V4430" i="3" a="1"/>
  <c r="V4430" i="3" s="1"/>
  <c r="V4429" i="3" a="1"/>
  <c r="V4429" i="3" s="1"/>
  <c r="V4428" i="3" a="1"/>
  <c r="V4428" i="3" s="1"/>
  <c r="V4427" i="3" a="1"/>
  <c r="V4427" i="3" s="1"/>
  <c r="V4426" i="3" a="1"/>
  <c r="V4426" i="3" s="1"/>
  <c r="V4425" i="3" a="1"/>
  <c r="V4425" i="3" s="1"/>
  <c r="V4424" i="3" a="1"/>
  <c r="V4424" i="3" s="1"/>
  <c r="V4423" i="3" a="1"/>
  <c r="V4423" i="3" s="1"/>
  <c r="V4422" i="3" a="1"/>
  <c r="V4422" i="3" s="1"/>
  <c r="V4421" i="3" a="1"/>
  <c r="V4421" i="3" s="1"/>
  <c r="V4420" i="3" a="1"/>
  <c r="V4420" i="3" s="1"/>
  <c r="V4419" i="3" a="1"/>
  <c r="V4419" i="3" s="1"/>
  <c r="V4418" i="3" a="1"/>
  <c r="V4418" i="3" s="1"/>
  <c r="V4417" i="3" a="1"/>
  <c r="V4417" i="3" s="1"/>
  <c r="V4416" i="3" a="1"/>
  <c r="V4416" i="3" s="1"/>
  <c r="V4415" i="3" a="1"/>
  <c r="V4415" i="3" s="1"/>
  <c r="V4414" i="3" a="1"/>
  <c r="V4414" i="3" s="1"/>
  <c r="V4413" i="3" a="1"/>
  <c r="V4413" i="3" s="1"/>
  <c r="V4412" i="3" a="1"/>
  <c r="V4412" i="3" s="1"/>
  <c r="V4411" i="3" a="1"/>
  <c r="V4411" i="3" s="1"/>
  <c r="V4410" i="3" a="1"/>
  <c r="V4410" i="3" s="1"/>
  <c r="V4409" i="3" a="1"/>
  <c r="V4409" i="3" s="1"/>
  <c r="V4408" i="3" a="1"/>
  <c r="V4408" i="3" s="1"/>
  <c r="V4407" i="3" a="1"/>
  <c r="V4407" i="3" s="1"/>
  <c r="V4406" i="3" a="1"/>
  <c r="V4406" i="3" s="1"/>
  <c r="V4405" i="3" a="1"/>
  <c r="V4405" i="3" s="1"/>
  <c r="V4404" i="3" a="1"/>
  <c r="V4404" i="3" s="1"/>
  <c r="V4403" i="3" a="1"/>
  <c r="V4403" i="3" s="1"/>
  <c r="V4402" i="3" a="1"/>
  <c r="V4402" i="3" s="1"/>
  <c r="V4401" i="3" a="1"/>
  <c r="V4401" i="3" s="1"/>
  <c r="V4400" i="3" a="1"/>
  <c r="V4400" i="3" s="1"/>
  <c r="V4399" i="3" a="1"/>
  <c r="V4399" i="3" s="1"/>
  <c r="V4398" i="3" a="1"/>
  <c r="V4398" i="3" s="1"/>
  <c r="V4397" i="3" a="1"/>
  <c r="V4397" i="3" s="1"/>
  <c r="V4396" i="3" a="1"/>
  <c r="V4396" i="3" s="1"/>
  <c r="V4395" i="3" a="1"/>
  <c r="V4395" i="3" s="1"/>
  <c r="V4394" i="3" a="1"/>
  <c r="V4394" i="3" s="1"/>
  <c r="V4393" i="3" a="1"/>
  <c r="V4393" i="3" s="1"/>
  <c r="V4392" i="3" a="1"/>
  <c r="V4392" i="3" s="1"/>
  <c r="V4391" i="3" a="1"/>
  <c r="V4391" i="3" s="1"/>
  <c r="V4390" i="3" a="1"/>
  <c r="V4390" i="3" s="1"/>
  <c r="V4389" i="3" a="1"/>
  <c r="V4389" i="3" s="1"/>
  <c r="V4388" i="3" a="1"/>
  <c r="V4388" i="3" s="1"/>
  <c r="V4387" i="3" a="1"/>
  <c r="V4387" i="3" s="1"/>
  <c r="V4386" i="3" a="1"/>
  <c r="V4386" i="3" s="1"/>
  <c r="V4385" i="3" a="1"/>
  <c r="V4385" i="3" s="1"/>
  <c r="V4384" i="3" a="1"/>
  <c r="V4384" i="3" s="1"/>
  <c r="V4383" i="3" a="1"/>
  <c r="V4383" i="3" s="1"/>
  <c r="V4382" i="3" a="1"/>
  <c r="V4382" i="3" s="1"/>
  <c r="V4381" i="3" a="1"/>
  <c r="V4381" i="3" s="1"/>
  <c r="V4380" i="3" a="1"/>
  <c r="V4380" i="3" s="1"/>
  <c r="V4379" i="3" a="1"/>
  <c r="V4379" i="3" s="1"/>
  <c r="V4378" i="3" a="1"/>
  <c r="V4378" i="3" s="1"/>
  <c r="V4377" i="3" a="1"/>
  <c r="V4377" i="3" s="1"/>
  <c r="V4376" i="3" a="1"/>
  <c r="V4376" i="3" s="1"/>
  <c r="V4375" i="3" a="1"/>
  <c r="V4375" i="3" s="1"/>
  <c r="V4374" i="3" a="1"/>
  <c r="V4374" i="3" s="1"/>
  <c r="V4373" i="3" a="1"/>
  <c r="V4373" i="3" s="1"/>
  <c r="V4372" i="3" a="1"/>
  <c r="V4372" i="3" s="1"/>
  <c r="V4371" i="3" a="1"/>
  <c r="V4371" i="3" s="1"/>
  <c r="V4370" i="3" a="1"/>
  <c r="V4370" i="3" s="1"/>
  <c r="V4369" i="3" a="1"/>
  <c r="V4369" i="3" s="1"/>
  <c r="V4368" i="3" a="1"/>
  <c r="V4368" i="3" s="1"/>
  <c r="V4367" i="3" a="1"/>
  <c r="V4367" i="3" s="1"/>
  <c r="V4366" i="3" a="1"/>
  <c r="V4366" i="3" s="1"/>
  <c r="V4365" i="3" a="1"/>
  <c r="V4365" i="3" s="1"/>
  <c r="V4364" i="3" a="1"/>
  <c r="V4364" i="3" s="1"/>
  <c r="V4363" i="3" a="1"/>
  <c r="V4363" i="3" s="1"/>
  <c r="V4362" i="3" a="1"/>
  <c r="V4362" i="3" s="1"/>
  <c r="V4361" i="3" a="1"/>
  <c r="V4361" i="3" s="1"/>
  <c r="V4360" i="3" a="1"/>
  <c r="V4360" i="3" s="1"/>
  <c r="V4359" i="3" a="1"/>
  <c r="V4359" i="3" s="1"/>
  <c r="V4358" i="3" a="1"/>
  <c r="V4358" i="3" s="1"/>
  <c r="V4357" i="3" a="1"/>
  <c r="V4357" i="3" s="1"/>
  <c r="V4356" i="3" a="1"/>
  <c r="V4356" i="3" s="1"/>
  <c r="V4355" i="3" a="1"/>
  <c r="V4355" i="3" s="1"/>
  <c r="V4354" i="3" a="1"/>
  <c r="V4354" i="3" s="1"/>
  <c r="V4353" i="3" a="1"/>
  <c r="V4353" i="3" s="1"/>
  <c r="V4352" i="3" a="1"/>
  <c r="V4352" i="3" s="1"/>
  <c r="V4351" i="3" a="1"/>
  <c r="V4351" i="3" s="1"/>
  <c r="V4350" i="3" a="1"/>
  <c r="V4350" i="3" s="1"/>
  <c r="V4349" i="3" a="1"/>
  <c r="V4349" i="3" s="1"/>
  <c r="V4348" i="3" a="1"/>
  <c r="V4348" i="3" s="1"/>
  <c r="V4347" i="3" a="1"/>
  <c r="V4347" i="3" s="1"/>
  <c r="V4346" i="3" a="1"/>
  <c r="V4346" i="3" s="1"/>
  <c r="V4345" i="3" a="1"/>
  <c r="V4345" i="3" s="1"/>
  <c r="V4344" i="3" a="1"/>
  <c r="V4344" i="3" s="1"/>
  <c r="V4343" i="3" a="1"/>
  <c r="V4343" i="3" s="1"/>
  <c r="V4342" i="3" a="1"/>
  <c r="V4342" i="3" s="1"/>
  <c r="V4341" i="3" a="1"/>
  <c r="V4341" i="3" s="1"/>
  <c r="V4340" i="3" a="1"/>
  <c r="V4340" i="3" s="1"/>
  <c r="V4339" i="3" a="1"/>
  <c r="V4339" i="3" s="1"/>
  <c r="V4338" i="3" a="1"/>
  <c r="V4338" i="3" s="1"/>
  <c r="V4337" i="3" a="1"/>
  <c r="V4337" i="3" s="1"/>
  <c r="V4336" i="3" a="1"/>
  <c r="V4336" i="3" s="1"/>
  <c r="V4335" i="3" a="1"/>
  <c r="V4335" i="3" s="1"/>
  <c r="V4334" i="3" a="1"/>
  <c r="V4334" i="3" s="1"/>
  <c r="V4333" i="3" a="1"/>
  <c r="V4333" i="3" s="1"/>
  <c r="V4332" i="3" a="1"/>
  <c r="V4332" i="3" s="1"/>
  <c r="V4331" i="3" a="1"/>
  <c r="V4331" i="3" s="1"/>
  <c r="V4330" i="3" a="1"/>
  <c r="V4330" i="3" s="1"/>
  <c r="V4329" i="3" a="1"/>
  <c r="V4329" i="3" s="1"/>
  <c r="V4328" i="3" a="1"/>
  <c r="V4328" i="3" s="1"/>
  <c r="V4327" i="3" a="1"/>
  <c r="V4327" i="3" s="1"/>
  <c r="V4326" i="3" a="1"/>
  <c r="V4326" i="3" s="1"/>
  <c r="V4325" i="3" a="1"/>
  <c r="V4325" i="3" s="1"/>
  <c r="V4324" i="3" a="1"/>
  <c r="V4324" i="3" s="1"/>
  <c r="V4323" i="3" a="1"/>
  <c r="V4323" i="3" s="1"/>
  <c r="V4322" i="3" a="1"/>
  <c r="V4322" i="3" s="1"/>
  <c r="V4321" i="3" a="1"/>
  <c r="V4321" i="3" s="1"/>
  <c r="V4320" i="3" a="1"/>
  <c r="V4320" i="3" s="1"/>
  <c r="V4319" i="3" a="1"/>
  <c r="V4319" i="3" s="1"/>
  <c r="V4318" i="3" a="1"/>
  <c r="V4318" i="3" s="1"/>
  <c r="V4317" i="3" a="1"/>
  <c r="V4317" i="3" s="1"/>
  <c r="V4316" i="3" a="1"/>
  <c r="V4316" i="3" s="1"/>
  <c r="V4315" i="3" a="1"/>
  <c r="V4315" i="3" s="1"/>
  <c r="V4314" i="3" a="1"/>
  <c r="V4314" i="3" s="1"/>
  <c r="V4313" i="3" a="1"/>
  <c r="V4313" i="3" s="1"/>
  <c r="V4312" i="3" a="1"/>
  <c r="V4312" i="3" s="1"/>
  <c r="V4311" i="3" a="1"/>
  <c r="V4311" i="3" s="1"/>
  <c r="V4310" i="3" a="1"/>
  <c r="V4310" i="3" s="1"/>
  <c r="V4309" i="3" a="1"/>
  <c r="V4309" i="3" s="1"/>
  <c r="V4308" i="3" a="1"/>
  <c r="V4308" i="3" s="1"/>
  <c r="V4307" i="3" a="1"/>
  <c r="V4307" i="3" s="1"/>
  <c r="V4306" i="3" a="1"/>
  <c r="V4306" i="3" s="1"/>
  <c r="V4305" i="3" a="1"/>
  <c r="V4305" i="3" s="1"/>
  <c r="V4304" i="3" a="1"/>
  <c r="V4304" i="3" s="1"/>
  <c r="V4303" i="3" a="1"/>
  <c r="V4303" i="3" s="1"/>
  <c r="V4302" i="3" a="1"/>
  <c r="V4302" i="3" s="1"/>
  <c r="V4301" i="3" a="1"/>
  <c r="V4301" i="3" s="1"/>
  <c r="V4300" i="3" a="1"/>
  <c r="V4300" i="3" s="1"/>
  <c r="V4299" i="3" a="1"/>
  <c r="V4299" i="3" s="1"/>
  <c r="V4298" i="3" a="1"/>
  <c r="V4298" i="3" s="1"/>
  <c r="V4297" i="3" a="1"/>
  <c r="V4297" i="3" s="1"/>
  <c r="V4296" i="3" a="1"/>
  <c r="V4296" i="3" s="1"/>
  <c r="V4295" i="3" a="1"/>
  <c r="V4295" i="3" s="1"/>
  <c r="V4294" i="3" a="1"/>
  <c r="V4294" i="3" s="1"/>
  <c r="V4293" i="3" a="1"/>
  <c r="V4293" i="3" s="1"/>
  <c r="V4292" i="3" a="1"/>
  <c r="V4292" i="3" s="1"/>
  <c r="V4291" i="3" a="1"/>
  <c r="V4291" i="3" s="1"/>
  <c r="V4290" i="3" a="1"/>
  <c r="V4290" i="3" s="1"/>
  <c r="V4289" i="3" a="1"/>
  <c r="V4289" i="3" s="1"/>
  <c r="V4288" i="3" a="1"/>
  <c r="V4288" i="3" s="1"/>
  <c r="V4287" i="3" a="1"/>
  <c r="V4287" i="3" s="1"/>
  <c r="V4286" i="3" a="1"/>
  <c r="V4286" i="3" s="1"/>
  <c r="V4285" i="3" a="1"/>
  <c r="V4285" i="3" s="1"/>
  <c r="V4284" i="3" a="1"/>
  <c r="V4284" i="3" s="1"/>
  <c r="V4283" i="3" a="1"/>
  <c r="V4283" i="3" s="1"/>
  <c r="V4282" i="3" a="1"/>
  <c r="V4282" i="3" s="1"/>
  <c r="V4281" i="3" a="1"/>
  <c r="V4281" i="3" s="1"/>
  <c r="V4280" i="3" a="1"/>
  <c r="V4280" i="3" s="1"/>
  <c r="V4279" i="3" a="1"/>
  <c r="V4279" i="3" s="1"/>
  <c r="V4278" i="3" a="1"/>
  <c r="V4278" i="3" s="1"/>
  <c r="V4277" i="3" a="1"/>
  <c r="V4277" i="3" s="1"/>
  <c r="V4276" i="3" a="1"/>
  <c r="V4276" i="3" s="1"/>
  <c r="V4275" i="3" a="1"/>
  <c r="V4275" i="3" s="1"/>
  <c r="V4274" i="3" a="1"/>
  <c r="V4274" i="3" s="1"/>
  <c r="V4273" i="3" a="1"/>
  <c r="V4273" i="3" s="1"/>
  <c r="V4272" i="3" a="1"/>
  <c r="V4272" i="3" s="1"/>
  <c r="V4271" i="3" a="1"/>
  <c r="V4271" i="3" s="1"/>
  <c r="V4270" i="3" a="1"/>
  <c r="V4270" i="3" s="1"/>
  <c r="V4269" i="3" a="1"/>
  <c r="V4269" i="3" s="1"/>
  <c r="V4268" i="3" a="1"/>
  <c r="V4268" i="3" s="1"/>
  <c r="V4267" i="3" a="1"/>
  <c r="V4267" i="3" s="1"/>
  <c r="V4266" i="3" a="1"/>
  <c r="V4266" i="3" s="1"/>
  <c r="V4265" i="3" a="1"/>
  <c r="V4265" i="3" s="1"/>
  <c r="V4264" i="3" a="1"/>
  <c r="V4264" i="3" s="1"/>
  <c r="V4263" i="3" a="1"/>
  <c r="V4263" i="3" s="1"/>
  <c r="V4262" i="3" a="1"/>
  <c r="V4262" i="3" s="1"/>
  <c r="V4261" i="3" a="1"/>
  <c r="V4261" i="3" s="1"/>
  <c r="V4260" i="3" a="1"/>
  <c r="V4260" i="3" s="1"/>
  <c r="V4259" i="3" a="1"/>
  <c r="V4259" i="3" s="1"/>
  <c r="V4258" i="3" a="1"/>
  <c r="V4258" i="3" s="1"/>
  <c r="V4257" i="3" a="1"/>
  <c r="V4257" i="3" s="1"/>
  <c r="V4256" i="3" a="1"/>
  <c r="V4256" i="3" s="1"/>
  <c r="V4255" i="3" a="1"/>
  <c r="V4255" i="3" s="1"/>
  <c r="V4254" i="3" a="1"/>
  <c r="V4254" i="3" s="1"/>
  <c r="V4253" i="3" a="1"/>
  <c r="V4253" i="3" s="1"/>
  <c r="V4252" i="3" a="1"/>
  <c r="V4252" i="3" s="1"/>
  <c r="V4251" i="3" a="1"/>
  <c r="V4251" i="3" s="1"/>
  <c r="V4250" i="3" a="1"/>
  <c r="V4250" i="3" s="1"/>
  <c r="V4249" i="3" a="1"/>
  <c r="V4249" i="3" s="1"/>
  <c r="V4248" i="3" a="1"/>
  <c r="V4248" i="3" s="1"/>
  <c r="V4247" i="3" a="1"/>
  <c r="V4247" i="3" s="1"/>
  <c r="V4246" i="3" a="1"/>
  <c r="V4246" i="3" s="1"/>
  <c r="V4245" i="3" a="1"/>
  <c r="V4245" i="3" s="1"/>
  <c r="V4244" i="3" a="1"/>
  <c r="V4244" i="3" s="1"/>
  <c r="V4243" i="3" a="1"/>
  <c r="V4243" i="3" s="1"/>
  <c r="V4242" i="3" a="1"/>
  <c r="V4242" i="3" s="1"/>
  <c r="V4241" i="3" a="1"/>
  <c r="V4241" i="3" s="1"/>
  <c r="V4240" i="3" a="1"/>
  <c r="V4240" i="3" s="1"/>
  <c r="V4239" i="3" a="1"/>
  <c r="V4239" i="3" s="1"/>
  <c r="V4238" i="3" a="1"/>
  <c r="V4238" i="3" s="1"/>
  <c r="V4237" i="3" a="1"/>
  <c r="V4237" i="3" s="1"/>
  <c r="V4236" i="3" a="1"/>
  <c r="V4236" i="3" s="1"/>
  <c r="V4235" i="3" a="1"/>
  <c r="V4235" i="3" s="1"/>
  <c r="V4234" i="3" a="1"/>
  <c r="V4234" i="3" s="1"/>
  <c r="V4233" i="3" a="1"/>
  <c r="V4233" i="3" s="1"/>
  <c r="V4232" i="3" a="1"/>
  <c r="V4232" i="3" s="1"/>
  <c r="V4231" i="3" a="1"/>
  <c r="V4231" i="3" s="1"/>
  <c r="V4230" i="3" a="1"/>
  <c r="V4230" i="3" s="1"/>
  <c r="V4229" i="3" a="1"/>
  <c r="V4229" i="3" s="1"/>
  <c r="V4228" i="3" a="1"/>
  <c r="V4228" i="3" s="1"/>
  <c r="V4227" i="3" a="1"/>
  <c r="V4227" i="3" s="1"/>
  <c r="V4226" i="3" a="1"/>
  <c r="V4226" i="3" s="1"/>
  <c r="V4225" i="3" a="1"/>
  <c r="V4225" i="3" s="1"/>
  <c r="V4224" i="3" a="1"/>
  <c r="V4224" i="3" s="1"/>
  <c r="V4223" i="3" a="1"/>
  <c r="V4223" i="3" s="1"/>
  <c r="V4222" i="3" a="1"/>
  <c r="V4222" i="3" s="1"/>
  <c r="V4221" i="3" a="1"/>
  <c r="V4221" i="3" s="1"/>
  <c r="V4220" i="3" a="1"/>
  <c r="V4220" i="3" s="1"/>
  <c r="V4219" i="3" a="1"/>
  <c r="V4219" i="3" s="1"/>
  <c r="V4218" i="3" a="1"/>
  <c r="V4218" i="3" s="1"/>
  <c r="V4217" i="3" a="1"/>
  <c r="V4217" i="3" s="1"/>
  <c r="V4216" i="3" a="1"/>
  <c r="V4216" i="3" s="1"/>
  <c r="V4215" i="3" a="1"/>
  <c r="V4215" i="3" s="1"/>
  <c r="V4214" i="3" a="1"/>
  <c r="V4214" i="3" s="1"/>
  <c r="V4213" i="3" a="1"/>
  <c r="V4213" i="3" s="1"/>
  <c r="V4212" i="3" a="1"/>
  <c r="V4212" i="3" s="1"/>
  <c r="V4211" i="3" a="1"/>
  <c r="V4211" i="3" s="1"/>
  <c r="V4210" i="3" a="1"/>
  <c r="V4210" i="3" s="1"/>
  <c r="V4209" i="3" a="1"/>
  <c r="V4209" i="3" s="1"/>
  <c r="V4208" i="3" a="1"/>
  <c r="V4208" i="3" s="1"/>
  <c r="V4207" i="3" a="1"/>
  <c r="V4207" i="3" s="1"/>
  <c r="V4206" i="3" a="1"/>
  <c r="V4206" i="3" s="1"/>
  <c r="V4205" i="3" a="1"/>
  <c r="V4205" i="3" s="1"/>
  <c r="V4204" i="3" a="1"/>
  <c r="V4204" i="3" s="1"/>
  <c r="V4203" i="3" a="1"/>
  <c r="V4203" i="3" s="1"/>
  <c r="V4202" i="3" a="1"/>
  <c r="V4202" i="3" s="1"/>
  <c r="V4201" i="3" a="1"/>
  <c r="V4201" i="3" s="1"/>
  <c r="V4200" i="3" a="1"/>
  <c r="V4200" i="3" s="1"/>
  <c r="V4199" i="3" a="1"/>
  <c r="V4199" i="3" s="1"/>
  <c r="V4198" i="3" a="1"/>
  <c r="V4198" i="3" s="1"/>
  <c r="V4197" i="3" a="1"/>
  <c r="V4197" i="3" s="1"/>
  <c r="V4196" i="3" a="1"/>
  <c r="V4196" i="3" s="1"/>
  <c r="V4195" i="3" a="1"/>
  <c r="V4195" i="3" s="1"/>
  <c r="V4194" i="3" a="1"/>
  <c r="V4194" i="3" s="1"/>
  <c r="V4193" i="3" a="1"/>
  <c r="V4193" i="3" s="1"/>
  <c r="V4192" i="3" a="1"/>
  <c r="V4192" i="3" s="1"/>
  <c r="V4191" i="3" a="1"/>
  <c r="V4191" i="3" s="1"/>
  <c r="V4190" i="3" a="1"/>
  <c r="V4190" i="3" s="1"/>
  <c r="V4189" i="3" a="1"/>
  <c r="V4189" i="3" s="1"/>
  <c r="V4188" i="3" a="1"/>
  <c r="V4188" i="3" s="1"/>
  <c r="V4187" i="3" a="1"/>
  <c r="V4187" i="3" s="1"/>
  <c r="V4186" i="3" a="1"/>
  <c r="V4186" i="3" s="1"/>
  <c r="V4185" i="3" a="1"/>
  <c r="V4185" i="3" s="1"/>
  <c r="V4184" i="3" a="1"/>
  <c r="V4184" i="3" s="1"/>
  <c r="V4183" i="3" a="1"/>
  <c r="V4183" i="3" s="1"/>
  <c r="V4182" i="3" a="1"/>
  <c r="V4182" i="3" s="1"/>
  <c r="V4181" i="3" a="1"/>
  <c r="V4181" i="3" s="1"/>
  <c r="V4180" i="3" a="1"/>
  <c r="V4180" i="3" s="1"/>
  <c r="V4179" i="3" a="1"/>
  <c r="V4179" i="3" s="1"/>
  <c r="V4178" i="3" a="1"/>
  <c r="V4178" i="3" s="1"/>
  <c r="V4177" i="3" a="1"/>
  <c r="V4177" i="3" s="1"/>
  <c r="V4176" i="3" a="1"/>
  <c r="V4176" i="3" s="1"/>
  <c r="V4175" i="3" a="1"/>
  <c r="V4175" i="3" s="1"/>
  <c r="V4174" i="3" a="1"/>
  <c r="V4174" i="3" s="1"/>
  <c r="V4173" i="3" a="1"/>
  <c r="V4173" i="3" s="1"/>
  <c r="V4172" i="3" a="1"/>
  <c r="V4172" i="3" s="1"/>
  <c r="V4171" i="3" a="1"/>
  <c r="V4171" i="3" s="1"/>
  <c r="V4170" i="3" a="1"/>
  <c r="V4170" i="3" s="1"/>
  <c r="V4169" i="3" a="1"/>
  <c r="V4169" i="3" s="1"/>
  <c r="V4168" i="3" a="1"/>
  <c r="V4168" i="3" s="1"/>
  <c r="V4167" i="3" a="1"/>
  <c r="V4167" i="3" s="1"/>
  <c r="V4166" i="3" a="1"/>
  <c r="V4166" i="3" s="1"/>
  <c r="V4165" i="3" a="1"/>
  <c r="V4165" i="3" s="1"/>
  <c r="V4164" i="3" a="1"/>
  <c r="V4164" i="3" s="1"/>
  <c r="V4163" i="3" a="1"/>
  <c r="V4163" i="3" s="1"/>
  <c r="V4162" i="3" a="1"/>
  <c r="V4162" i="3" s="1"/>
  <c r="V4161" i="3" a="1"/>
  <c r="V4161" i="3" s="1"/>
  <c r="V4160" i="3" a="1"/>
  <c r="V4160" i="3" s="1"/>
  <c r="V4159" i="3" a="1"/>
  <c r="V4159" i="3" s="1"/>
  <c r="V4158" i="3" a="1"/>
  <c r="V4158" i="3" s="1"/>
  <c r="V4157" i="3" a="1"/>
  <c r="V4157" i="3" s="1"/>
  <c r="V4156" i="3" a="1"/>
  <c r="V4156" i="3" s="1"/>
  <c r="V4155" i="3" a="1"/>
  <c r="V4155" i="3" s="1"/>
  <c r="V4154" i="3" a="1"/>
  <c r="V4154" i="3" s="1"/>
  <c r="V4153" i="3" a="1"/>
  <c r="V4153" i="3" s="1"/>
  <c r="V4152" i="3" a="1"/>
  <c r="V4152" i="3" s="1"/>
  <c r="V4151" i="3" a="1"/>
  <c r="V4151" i="3" s="1"/>
  <c r="V4150" i="3" a="1"/>
  <c r="V4150" i="3" s="1"/>
  <c r="V4149" i="3" a="1"/>
  <c r="V4149" i="3" s="1"/>
  <c r="V4148" i="3" a="1"/>
  <c r="V4148" i="3" s="1"/>
  <c r="V4147" i="3" a="1"/>
  <c r="V4147" i="3" s="1"/>
  <c r="V4146" i="3" a="1"/>
  <c r="V4146" i="3" s="1"/>
  <c r="V4145" i="3" a="1"/>
  <c r="V4145" i="3" s="1"/>
  <c r="V4144" i="3" a="1"/>
  <c r="V4144" i="3" s="1"/>
  <c r="V4143" i="3" a="1"/>
  <c r="V4143" i="3" s="1"/>
  <c r="V4142" i="3" a="1"/>
  <c r="V4142" i="3" s="1"/>
  <c r="V4141" i="3" a="1"/>
  <c r="V4141" i="3" s="1"/>
  <c r="V4140" i="3" a="1"/>
  <c r="V4140" i="3" s="1"/>
  <c r="V4139" i="3" a="1"/>
  <c r="V4139" i="3" s="1"/>
  <c r="V4138" i="3" a="1"/>
  <c r="V4138" i="3" s="1"/>
  <c r="V4137" i="3" a="1"/>
  <c r="V4137" i="3" s="1"/>
  <c r="V4136" i="3" a="1"/>
  <c r="V4136" i="3" s="1"/>
  <c r="V4135" i="3" a="1"/>
  <c r="V4135" i="3" s="1"/>
  <c r="V4134" i="3" a="1"/>
  <c r="V4134" i="3" s="1"/>
  <c r="V4133" i="3" a="1"/>
  <c r="V4133" i="3" s="1"/>
  <c r="V4132" i="3" a="1"/>
  <c r="V4132" i="3" s="1"/>
  <c r="V4131" i="3" a="1"/>
  <c r="V4131" i="3" s="1"/>
  <c r="V4130" i="3" a="1"/>
  <c r="V4130" i="3" s="1"/>
  <c r="V4129" i="3" a="1"/>
  <c r="V4129" i="3" s="1"/>
  <c r="V4128" i="3" a="1"/>
  <c r="V4128" i="3" s="1"/>
  <c r="V4127" i="3" a="1"/>
  <c r="V4127" i="3" s="1"/>
  <c r="V4126" i="3" a="1"/>
  <c r="V4126" i="3" s="1"/>
  <c r="V4125" i="3" a="1"/>
  <c r="V4125" i="3" s="1"/>
  <c r="V4124" i="3" a="1"/>
  <c r="V4124" i="3" s="1"/>
  <c r="V4123" i="3" a="1"/>
  <c r="V4123" i="3" s="1"/>
  <c r="V4122" i="3" a="1"/>
  <c r="V4122" i="3" s="1"/>
  <c r="V4121" i="3" a="1"/>
  <c r="V4121" i="3" s="1"/>
  <c r="V4120" i="3" a="1"/>
  <c r="V4120" i="3" s="1"/>
  <c r="V4119" i="3" a="1"/>
  <c r="V4119" i="3" s="1"/>
  <c r="V4118" i="3" a="1"/>
  <c r="V4118" i="3" s="1"/>
  <c r="V4117" i="3" a="1"/>
  <c r="V4117" i="3" s="1"/>
  <c r="V4116" i="3" a="1"/>
  <c r="V4116" i="3" s="1"/>
  <c r="V4115" i="3" a="1"/>
  <c r="V4115" i="3" s="1"/>
  <c r="V4114" i="3" a="1"/>
  <c r="V4114" i="3" s="1"/>
  <c r="V4113" i="3" a="1"/>
  <c r="V4113" i="3" s="1"/>
  <c r="V4112" i="3" a="1"/>
  <c r="V4112" i="3" s="1"/>
  <c r="V4111" i="3" a="1"/>
  <c r="V4111" i="3" s="1"/>
  <c r="V4110" i="3" a="1"/>
  <c r="V4110" i="3" s="1"/>
  <c r="V4109" i="3" a="1"/>
  <c r="V4109" i="3" s="1"/>
  <c r="V4108" i="3" a="1"/>
  <c r="V4108" i="3" s="1"/>
  <c r="V4107" i="3" a="1"/>
  <c r="V4107" i="3" s="1"/>
  <c r="V4106" i="3" a="1"/>
  <c r="V4106" i="3" s="1"/>
  <c r="V4105" i="3" a="1"/>
  <c r="V4105" i="3" s="1"/>
  <c r="V4104" i="3" a="1"/>
  <c r="V4104" i="3" s="1"/>
  <c r="V4103" i="3" a="1"/>
  <c r="V4103" i="3" s="1"/>
  <c r="V4102" i="3" a="1"/>
  <c r="V4102" i="3" s="1"/>
  <c r="V4101" i="3" a="1"/>
  <c r="V4101" i="3" s="1"/>
  <c r="V4100" i="3" a="1"/>
  <c r="V4100" i="3" s="1"/>
  <c r="V4099" i="3" a="1"/>
  <c r="V4099" i="3" s="1"/>
  <c r="V4098" i="3" a="1"/>
  <c r="V4098" i="3" s="1"/>
  <c r="V4097" i="3" a="1"/>
  <c r="V4097" i="3" s="1"/>
  <c r="V4096" i="3" a="1"/>
  <c r="V4096" i="3" s="1"/>
  <c r="V4095" i="3" a="1"/>
  <c r="V4095" i="3" s="1"/>
  <c r="V4094" i="3" a="1"/>
  <c r="V4094" i="3" s="1"/>
  <c r="V4093" i="3" a="1"/>
  <c r="V4093" i="3" s="1"/>
  <c r="V4092" i="3" a="1"/>
  <c r="V4092" i="3" s="1"/>
  <c r="V4091" i="3" a="1"/>
  <c r="V4091" i="3" s="1"/>
  <c r="V4090" i="3" a="1"/>
  <c r="V4090" i="3" s="1"/>
  <c r="V4089" i="3" a="1"/>
  <c r="V4089" i="3" s="1"/>
  <c r="V4088" i="3" a="1"/>
  <c r="V4088" i="3" s="1"/>
  <c r="V4087" i="3" a="1"/>
  <c r="V4087" i="3" s="1"/>
  <c r="V4086" i="3" a="1"/>
  <c r="V4086" i="3" s="1"/>
  <c r="V4085" i="3" a="1"/>
  <c r="V4085" i="3" s="1"/>
  <c r="V4084" i="3" a="1"/>
  <c r="V4084" i="3" s="1"/>
  <c r="V4083" i="3" a="1"/>
  <c r="V4083" i="3" s="1"/>
  <c r="V4082" i="3" a="1"/>
  <c r="V4082" i="3" s="1"/>
  <c r="V4081" i="3" a="1"/>
  <c r="V4081" i="3" s="1"/>
  <c r="V4080" i="3" a="1"/>
  <c r="V4080" i="3" s="1"/>
  <c r="V4079" i="3" a="1"/>
  <c r="V4079" i="3" s="1"/>
  <c r="V4078" i="3" a="1"/>
  <c r="V4078" i="3" s="1"/>
  <c r="V4077" i="3" a="1"/>
  <c r="V4077" i="3" s="1"/>
  <c r="V4076" i="3" a="1"/>
  <c r="V4076" i="3" s="1"/>
  <c r="V4075" i="3" a="1"/>
  <c r="V4075" i="3" s="1"/>
  <c r="V4074" i="3" a="1"/>
  <c r="V4074" i="3" s="1"/>
  <c r="V4073" i="3" a="1"/>
  <c r="V4073" i="3" s="1"/>
  <c r="V4072" i="3" a="1"/>
  <c r="V4072" i="3" s="1"/>
  <c r="V4071" i="3" a="1"/>
  <c r="V4071" i="3" s="1"/>
  <c r="V4070" i="3" a="1"/>
  <c r="V4070" i="3" s="1"/>
  <c r="V4069" i="3" a="1"/>
  <c r="V4069" i="3" s="1"/>
  <c r="V4068" i="3" a="1"/>
  <c r="V4068" i="3" s="1"/>
  <c r="V4067" i="3" a="1"/>
  <c r="V4067" i="3" s="1"/>
  <c r="V4066" i="3" a="1"/>
  <c r="V4066" i="3" s="1"/>
  <c r="V4065" i="3" a="1"/>
  <c r="V4065" i="3" s="1"/>
  <c r="V4064" i="3" a="1"/>
  <c r="V4064" i="3" s="1"/>
  <c r="V4063" i="3" a="1"/>
  <c r="V4063" i="3" s="1"/>
  <c r="V4062" i="3" a="1"/>
  <c r="V4062" i="3" s="1"/>
  <c r="V4061" i="3" a="1"/>
  <c r="V4061" i="3" s="1"/>
  <c r="V4060" i="3" a="1"/>
  <c r="V4060" i="3" s="1"/>
  <c r="V4059" i="3" a="1"/>
  <c r="V4059" i="3" s="1"/>
  <c r="V4058" i="3" a="1"/>
  <c r="V4058" i="3" s="1"/>
  <c r="V4057" i="3" a="1"/>
  <c r="V4057" i="3" s="1"/>
  <c r="V4056" i="3" a="1"/>
  <c r="V4056" i="3" s="1"/>
  <c r="V4055" i="3" a="1"/>
  <c r="V4055" i="3" s="1"/>
  <c r="V4054" i="3" a="1"/>
  <c r="V4054" i="3" s="1"/>
  <c r="V4053" i="3" a="1"/>
  <c r="V4053" i="3" s="1"/>
  <c r="V4052" i="3" a="1"/>
  <c r="V4052" i="3" s="1"/>
  <c r="V4051" i="3" a="1"/>
  <c r="V4051" i="3" s="1"/>
  <c r="V4050" i="3" a="1"/>
  <c r="V4050" i="3" s="1"/>
  <c r="V4049" i="3" a="1"/>
  <c r="V4049" i="3" s="1"/>
  <c r="V4048" i="3" a="1"/>
  <c r="V4048" i="3" s="1"/>
  <c r="V4047" i="3" a="1"/>
  <c r="V4047" i="3" s="1"/>
  <c r="V4046" i="3" a="1"/>
  <c r="V4046" i="3" s="1"/>
  <c r="V4045" i="3" a="1"/>
  <c r="V4045" i="3" s="1"/>
  <c r="V4044" i="3" a="1"/>
  <c r="V4044" i="3" s="1"/>
  <c r="V4043" i="3" a="1"/>
  <c r="V4043" i="3" s="1"/>
  <c r="V4042" i="3" a="1"/>
  <c r="V4042" i="3" s="1"/>
  <c r="V4041" i="3" a="1"/>
  <c r="V4041" i="3" s="1"/>
  <c r="V4040" i="3" a="1"/>
  <c r="V4040" i="3" s="1"/>
  <c r="V4039" i="3" a="1"/>
  <c r="V4039" i="3" s="1"/>
  <c r="V4038" i="3" a="1"/>
  <c r="V4038" i="3" s="1"/>
  <c r="V4037" i="3" a="1"/>
  <c r="V4037" i="3" s="1"/>
  <c r="V4036" i="3" a="1"/>
  <c r="V4036" i="3" s="1"/>
  <c r="V4035" i="3" a="1"/>
  <c r="V4035" i="3" s="1"/>
  <c r="V4034" i="3" a="1"/>
  <c r="V4034" i="3" s="1"/>
  <c r="V4033" i="3" a="1"/>
  <c r="V4033" i="3" s="1"/>
  <c r="V4032" i="3" a="1"/>
  <c r="V4032" i="3" s="1"/>
  <c r="V4031" i="3" a="1"/>
  <c r="V4031" i="3" s="1"/>
  <c r="V4030" i="3" a="1"/>
  <c r="V4030" i="3" s="1"/>
  <c r="V4029" i="3" a="1"/>
  <c r="V4029" i="3" s="1"/>
  <c r="V4028" i="3" a="1"/>
  <c r="V4028" i="3" s="1"/>
  <c r="V4027" i="3" a="1"/>
  <c r="V4027" i="3" s="1"/>
  <c r="V4026" i="3" a="1"/>
  <c r="V4026" i="3" s="1"/>
  <c r="V4025" i="3" a="1"/>
  <c r="V4025" i="3" s="1"/>
  <c r="V4024" i="3" a="1"/>
  <c r="V4024" i="3" s="1"/>
  <c r="V4023" i="3" a="1"/>
  <c r="V4023" i="3" s="1"/>
  <c r="V4022" i="3" a="1"/>
  <c r="V4022" i="3" s="1"/>
  <c r="V4021" i="3" a="1"/>
  <c r="V4021" i="3" s="1"/>
  <c r="V4020" i="3" a="1"/>
  <c r="V4020" i="3" s="1"/>
  <c r="V4019" i="3" a="1"/>
  <c r="V4019" i="3" s="1"/>
  <c r="V4018" i="3" a="1"/>
  <c r="V4018" i="3" s="1"/>
  <c r="V4017" i="3" a="1"/>
  <c r="V4017" i="3" s="1"/>
  <c r="V4016" i="3" a="1"/>
  <c r="V4016" i="3" s="1"/>
  <c r="V4015" i="3" a="1"/>
  <c r="V4015" i="3" s="1"/>
  <c r="V4014" i="3" a="1"/>
  <c r="V4014" i="3" s="1"/>
  <c r="V4013" i="3" a="1"/>
  <c r="V4013" i="3" s="1"/>
  <c r="V4012" i="3" a="1"/>
  <c r="V4012" i="3" s="1"/>
  <c r="V4011" i="3" a="1"/>
  <c r="V4011" i="3" s="1"/>
  <c r="V4010" i="3" a="1"/>
  <c r="V4010" i="3" s="1"/>
  <c r="V4009" i="3" a="1"/>
  <c r="V4009" i="3" s="1"/>
  <c r="V4008" i="3" a="1"/>
  <c r="V4008" i="3" s="1"/>
  <c r="V4007" i="3" a="1"/>
  <c r="V4007" i="3" s="1"/>
  <c r="V4006" i="3" a="1"/>
  <c r="V4006" i="3" s="1"/>
  <c r="V4005" i="3" a="1"/>
  <c r="V4005" i="3" s="1"/>
  <c r="V4004" i="3" a="1"/>
  <c r="V4004" i="3" s="1"/>
  <c r="V4003" i="3" a="1"/>
  <c r="V4003" i="3" s="1"/>
  <c r="V4002" i="3" a="1"/>
  <c r="V4002" i="3" s="1"/>
  <c r="V4001" i="3" a="1"/>
  <c r="V4001" i="3" s="1"/>
  <c r="V4000" i="3" a="1"/>
  <c r="V4000" i="3" s="1"/>
  <c r="V3999" i="3" a="1"/>
  <c r="V3999" i="3" s="1"/>
  <c r="V3998" i="3" a="1"/>
  <c r="V3998" i="3" s="1"/>
  <c r="V3997" i="3" a="1"/>
  <c r="V3997" i="3" s="1"/>
  <c r="V3996" i="3" a="1"/>
  <c r="V3996" i="3" s="1"/>
  <c r="V3995" i="3" a="1"/>
  <c r="V3995" i="3" s="1"/>
  <c r="V3994" i="3" a="1"/>
  <c r="V3994" i="3" s="1"/>
  <c r="V3993" i="3" a="1"/>
  <c r="V3993" i="3" s="1"/>
  <c r="V3992" i="3" a="1"/>
  <c r="V3992" i="3" s="1"/>
  <c r="V3991" i="3" a="1"/>
  <c r="V3991" i="3" s="1"/>
  <c r="V3990" i="3" a="1"/>
  <c r="V3990" i="3" s="1"/>
  <c r="V3989" i="3" a="1"/>
  <c r="V3989" i="3" s="1"/>
  <c r="V3988" i="3" a="1"/>
  <c r="V3988" i="3" s="1"/>
  <c r="V3987" i="3" a="1"/>
  <c r="V3987" i="3" s="1"/>
  <c r="V3986" i="3" a="1"/>
  <c r="V3986" i="3" s="1"/>
  <c r="V3985" i="3" a="1"/>
  <c r="V3985" i="3" s="1"/>
  <c r="V3984" i="3" a="1"/>
  <c r="V3984" i="3" s="1"/>
  <c r="V3983" i="3" a="1"/>
  <c r="V3983" i="3" s="1"/>
  <c r="V3982" i="3" a="1"/>
  <c r="V3982" i="3" s="1"/>
  <c r="V3981" i="3" a="1"/>
  <c r="V3981" i="3" s="1"/>
  <c r="V3980" i="3" a="1"/>
  <c r="V3980" i="3" s="1"/>
  <c r="V3979" i="3" a="1"/>
  <c r="V3979" i="3" s="1"/>
  <c r="V3978" i="3" a="1"/>
  <c r="V3978" i="3" s="1"/>
  <c r="V3977" i="3" a="1"/>
  <c r="V3977" i="3" s="1"/>
  <c r="V3976" i="3" a="1"/>
  <c r="V3976" i="3" s="1"/>
  <c r="V3975" i="3" a="1"/>
  <c r="V3975" i="3" s="1"/>
  <c r="V3974" i="3" a="1"/>
  <c r="V3974" i="3" s="1"/>
  <c r="V3973" i="3" a="1"/>
  <c r="V3973" i="3" s="1"/>
  <c r="V3972" i="3" a="1"/>
  <c r="V3972" i="3" s="1"/>
  <c r="V3971" i="3" a="1"/>
  <c r="V3971" i="3" s="1"/>
  <c r="V3970" i="3" a="1"/>
  <c r="V3970" i="3" s="1"/>
  <c r="V3969" i="3" a="1"/>
  <c r="V3969" i="3" s="1"/>
  <c r="V3968" i="3" a="1"/>
  <c r="V3968" i="3" s="1"/>
  <c r="V3967" i="3" a="1"/>
  <c r="V3967" i="3" s="1"/>
  <c r="V3966" i="3" a="1"/>
  <c r="V3966" i="3" s="1"/>
  <c r="V3965" i="3" a="1"/>
  <c r="V3965" i="3" s="1"/>
  <c r="V3964" i="3" a="1"/>
  <c r="V3964" i="3" s="1"/>
  <c r="V3963" i="3" a="1"/>
  <c r="V3963" i="3" s="1"/>
  <c r="V3962" i="3" a="1"/>
  <c r="V3962" i="3" s="1"/>
  <c r="V3961" i="3" a="1"/>
  <c r="V3961" i="3" s="1"/>
  <c r="V3960" i="3" a="1"/>
  <c r="V3960" i="3" s="1"/>
  <c r="V3959" i="3" a="1"/>
  <c r="V3959" i="3" s="1"/>
  <c r="V3958" i="3" a="1"/>
  <c r="V3958" i="3" s="1"/>
  <c r="V3957" i="3" a="1"/>
  <c r="V3957" i="3" s="1"/>
  <c r="V3956" i="3" a="1"/>
  <c r="V3956" i="3" s="1"/>
  <c r="V3955" i="3" a="1"/>
  <c r="V3955" i="3" s="1"/>
  <c r="V3954" i="3" a="1"/>
  <c r="V3954" i="3" s="1"/>
  <c r="V3953" i="3" a="1"/>
  <c r="V3953" i="3" s="1"/>
  <c r="V3952" i="3" a="1"/>
  <c r="V3952" i="3" s="1"/>
  <c r="V3951" i="3" a="1"/>
  <c r="V3951" i="3" s="1"/>
  <c r="V3950" i="3" a="1"/>
  <c r="V3950" i="3" s="1"/>
  <c r="V3949" i="3" a="1"/>
  <c r="V3949" i="3" s="1"/>
  <c r="V3948" i="3" a="1"/>
  <c r="V3948" i="3" s="1"/>
  <c r="V3947" i="3" a="1"/>
  <c r="V3947" i="3" s="1"/>
  <c r="V3946" i="3" a="1"/>
  <c r="V3946" i="3" s="1"/>
  <c r="V3945" i="3" a="1"/>
  <c r="V3945" i="3" s="1"/>
  <c r="V3944" i="3" a="1"/>
  <c r="V3944" i="3" s="1"/>
  <c r="V3943" i="3" a="1"/>
  <c r="V3943" i="3" s="1"/>
  <c r="V3942" i="3" a="1"/>
  <c r="V3942" i="3" s="1"/>
  <c r="V3941" i="3" a="1"/>
  <c r="V3941" i="3" s="1"/>
  <c r="V3940" i="3" a="1"/>
  <c r="V3940" i="3" s="1"/>
  <c r="V3939" i="3" a="1"/>
  <c r="V3939" i="3" s="1"/>
  <c r="V3938" i="3" a="1"/>
  <c r="V3938" i="3" s="1"/>
  <c r="V3937" i="3" a="1"/>
  <c r="V3937" i="3" s="1"/>
  <c r="V3936" i="3" a="1"/>
  <c r="V3936" i="3" s="1"/>
  <c r="V3935" i="3" a="1"/>
  <c r="V3935" i="3" s="1"/>
  <c r="V3934" i="3" a="1"/>
  <c r="V3934" i="3" s="1"/>
  <c r="V3933" i="3" a="1"/>
  <c r="V3933" i="3" s="1"/>
  <c r="V3932" i="3" a="1"/>
  <c r="V3932" i="3" s="1"/>
  <c r="V3931" i="3" a="1"/>
  <c r="V3931" i="3" s="1"/>
  <c r="V3930" i="3" a="1"/>
  <c r="V3930" i="3" s="1"/>
  <c r="V3929" i="3" a="1"/>
  <c r="V3929" i="3" s="1"/>
  <c r="V3928" i="3" a="1"/>
  <c r="V3928" i="3" s="1"/>
  <c r="V3927" i="3" a="1"/>
  <c r="V3927" i="3" s="1"/>
  <c r="V3926" i="3" a="1"/>
  <c r="V3926" i="3" s="1"/>
  <c r="V3925" i="3" a="1"/>
  <c r="V3925" i="3" s="1"/>
  <c r="V3924" i="3" a="1"/>
  <c r="V3924" i="3" s="1"/>
  <c r="V3923" i="3" a="1"/>
  <c r="V3923" i="3" s="1"/>
  <c r="V3922" i="3" a="1"/>
  <c r="V3922" i="3" s="1"/>
  <c r="V3921" i="3" a="1"/>
  <c r="V3921" i="3" s="1"/>
  <c r="V3920" i="3" a="1"/>
  <c r="V3920" i="3" s="1"/>
  <c r="V3919" i="3" a="1"/>
  <c r="V3919" i="3" s="1"/>
  <c r="V3918" i="3" a="1"/>
  <c r="V3918" i="3" s="1"/>
  <c r="V3917" i="3" a="1"/>
  <c r="V3917" i="3" s="1"/>
  <c r="V3916" i="3" a="1"/>
  <c r="V3916" i="3" s="1"/>
  <c r="V3915" i="3" a="1"/>
  <c r="V3915" i="3" s="1"/>
  <c r="V3914" i="3" a="1"/>
  <c r="V3914" i="3" s="1"/>
  <c r="V3913" i="3" a="1"/>
  <c r="V3913" i="3" s="1"/>
  <c r="V3912" i="3" a="1"/>
  <c r="V3912" i="3" s="1"/>
  <c r="V3911" i="3" a="1"/>
  <c r="V3911" i="3" s="1"/>
  <c r="V3910" i="3" a="1"/>
  <c r="V3910" i="3" s="1"/>
  <c r="V3909" i="3" a="1"/>
  <c r="V3909" i="3" s="1"/>
  <c r="V3908" i="3" a="1"/>
  <c r="V3908" i="3" s="1"/>
  <c r="V3907" i="3" a="1"/>
  <c r="V3907" i="3" s="1"/>
  <c r="V3906" i="3" a="1"/>
  <c r="V3906" i="3" s="1"/>
  <c r="V3905" i="3" a="1"/>
  <c r="V3905" i="3" s="1"/>
  <c r="V3904" i="3" a="1"/>
  <c r="V3904" i="3" s="1"/>
  <c r="V3903" i="3" a="1"/>
  <c r="V3903" i="3" s="1"/>
  <c r="V3902" i="3" a="1"/>
  <c r="V3902" i="3" s="1"/>
  <c r="V3901" i="3" a="1"/>
  <c r="V3901" i="3" s="1"/>
  <c r="V3900" i="3" a="1"/>
  <c r="V3900" i="3" s="1"/>
  <c r="V3899" i="3" a="1"/>
  <c r="V3899" i="3" s="1"/>
  <c r="V3898" i="3" a="1"/>
  <c r="V3898" i="3" s="1"/>
  <c r="V3897" i="3" a="1"/>
  <c r="V3897" i="3" s="1"/>
  <c r="V3896" i="3" a="1"/>
  <c r="V3896" i="3" s="1"/>
  <c r="V3895" i="3" a="1"/>
  <c r="V3895" i="3" s="1"/>
  <c r="V3894" i="3" a="1"/>
  <c r="V3894" i="3" s="1"/>
  <c r="V3893" i="3" a="1"/>
  <c r="V3893" i="3" s="1"/>
  <c r="V3892" i="3" a="1"/>
  <c r="V3892" i="3" s="1"/>
  <c r="V3891" i="3" a="1"/>
  <c r="V3891" i="3" s="1"/>
  <c r="V3890" i="3" a="1"/>
  <c r="V3890" i="3" s="1"/>
  <c r="V3889" i="3" a="1"/>
  <c r="V3889" i="3" s="1"/>
  <c r="V3888" i="3" a="1"/>
  <c r="V3888" i="3" s="1"/>
  <c r="V3887" i="3" a="1"/>
  <c r="V3887" i="3" s="1"/>
  <c r="V3886" i="3" a="1"/>
  <c r="V3886" i="3" s="1"/>
  <c r="V3885" i="3" a="1"/>
  <c r="V3885" i="3" s="1"/>
  <c r="V3884" i="3" a="1"/>
  <c r="V3884" i="3" s="1"/>
  <c r="V3883" i="3" a="1"/>
  <c r="V3883" i="3" s="1"/>
  <c r="V3882" i="3" a="1"/>
  <c r="V3882" i="3" s="1"/>
  <c r="V3881" i="3" a="1"/>
  <c r="V3881" i="3" s="1"/>
  <c r="V3880" i="3" a="1"/>
  <c r="V3880" i="3" s="1"/>
  <c r="V3879" i="3" a="1"/>
  <c r="V3879" i="3" s="1"/>
  <c r="V3878" i="3" a="1"/>
  <c r="V3878" i="3" s="1"/>
  <c r="V3877" i="3" a="1"/>
  <c r="V3877" i="3" s="1"/>
  <c r="V3876" i="3" a="1"/>
  <c r="V3876" i="3" s="1"/>
  <c r="V3875" i="3" a="1"/>
  <c r="V3875" i="3" s="1"/>
  <c r="V3874" i="3" a="1"/>
  <c r="V3874" i="3" s="1"/>
  <c r="V3873" i="3" a="1"/>
  <c r="V3873" i="3" s="1"/>
  <c r="V3872" i="3" a="1"/>
  <c r="V3872" i="3" s="1"/>
  <c r="V3871" i="3" a="1"/>
  <c r="V3871" i="3" s="1"/>
  <c r="V3870" i="3" a="1"/>
  <c r="V3870" i="3" s="1"/>
  <c r="V3869" i="3" a="1"/>
  <c r="V3869" i="3" s="1"/>
  <c r="V3868" i="3" a="1"/>
  <c r="V3868" i="3" s="1"/>
  <c r="V3867" i="3" a="1"/>
  <c r="V3867" i="3" s="1"/>
  <c r="V3866" i="3" a="1"/>
  <c r="V3866" i="3" s="1"/>
  <c r="V3865" i="3" a="1"/>
  <c r="V3865" i="3" s="1"/>
  <c r="V3864" i="3" a="1"/>
  <c r="V3864" i="3" s="1"/>
  <c r="V3863" i="3" a="1"/>
  <c r="V3863" i="3" s="1"/>
  <c r="V3862" i="3" a="1"/>
  <c r="V3862" i="3" s="1"/>
  <c r="V3861" i="3" a="1"/>
  <c r="V3861" i="3" s="1"/>
  <c r="V3860" i="3" a="1"/>
  <c r="V3860" i="3" s="1"/>
  <c r="V3859" i="3" a="1"/>
  <c r="V3859" i="3" s="1"/>
  <c r="V3858" i="3" a="1"/>
  <c r="V3858" i="3" s="1"/>
  <c r="V3857" i="3" a="1"/>
  <c r="V3857" i="3" s="1"/>
  <c r="V3856" i="3" a="1"/>
  <c r="V3856" i="3" s="1"/>
  <c r="V3855" i="3" a="1"/>
  <c r="V3855" i="3" s="1"/>
  <c r="V3854" i="3" a="1"/>
  <c r="V3854" i="3" s="1"/>
  <c r="V3853" i="3" a="1"/>
  <c r="V3853" i="3" s="1"/>
  <c r="V3852" i="3" a="1"/>
  <c r="V3852" i="3" s="1"/>
  <c r="V3851" i="3" a="1"/>
  <c r="V3851" i="3" s="1"/>
  <c r="V3850" i="3" a="1"/>
  <c r="V3850" i="3" s="1"/>
  <c r="V3849" i="3" a="1"/>
  <c r="V3849" i="3" s="1"/>
  <c r="V3848" i="3" a="1"/>
  <c r="V3848" i="3" s="1"/>
  <c r="V3847" i="3" a="1"/>
  <c r="V3847" i="3" s="1"/>
  <c r="V3846" i="3" a="1"/>
  <c r="V3846" i="3" s="1"/>
  <c r="V3845" i="3" a="1"/>
  <c r="V3845" i="3" s="1"/>
  <c r="V3844" i="3" a="1"/>
  <c r="V3844" i="3" s="1"/>
  <c r="V3843" i="3" a="1"/>
  <c r="V3843" i="3" s="1"/>
  <c r="V3842" i="3" a="1"/>
  <c r="V3842" i="3" s="1"/>
  <c r="V3841" i="3" a="1"/>
  <c r="V3841" i="3" s="1"/>
  <c r="V3840" i="3" a="1"/>
  <c r="V3840" i="3" s="1"/>
  <c r="V3839" i="3" a="1"/>
  <c r="V3839" i="3" s="1"/>
  <c r="V3838" i="3" a="1"/>
  <c r="V3838" i="3" s="1"/>
  <c r="V3837" i="3" a="1"/>
  <c r="V3837" i="3" s="1"/>
  <c r="V3836" i="3" a="1"/>
  <c r="V3836" i="3" s="1"/>
  <c r="V3835" i="3" a="1"/>
  <c r="V3835" i="3" s="1"/>
  <c r="V3834" i="3" a="1"/>
  <c r="V3834" i="3" s="1"/>
  <c r="V3833" i="3" a="1"/>
  <c r="V3833" i="3" s="1"/>
  <c r="V3832" i="3" a="1"/>
  <c r="V3832" i="3" s="1"/>
  <c r="V3831" i="3" a="1"/>
  <c r="V3831" i="3" s="1"/>
  <c r="V3830" i="3" a="1"/>
  <c r="V3830" i="3" s="1"/>
  <c r="V3829" i="3" a="1"/>
  <c r="V3829" i="3" s="1"/>
  <c r="V3828" i="3" a="1"/>
  <c r="V3828" i="3" s="1"/>
  <c r="V3827" i="3" a="1"/>
  <c r="V3827" i="3" s="1"/>
  <c r="V3826" i="3" a="1"/>
  <c r="V3826" i="3" s="1"/>
  <c r="V3825" i="3" a="1"/>
  <c r="V3825" i="3" s="1"/>
  <c r="V3824" i="3" a="1"/>
  <c r="V3824" i="3" s="1"/>
  <c r="V3823" i="3" a="1"/>
  <c r="V3823" i="3" s="1"/>
  <c r="V3822" i="3" a="1"/>
  <c r="V3822" i="3" s="1"/>
  <c r="V3821" i="3" a="1"/>
  <c r="V3821" i="3" s="1"/>
  <c r="V3820" i="3" a="1"/>
  <c r="V3820" i="3" s="1"/>
  <c r="V3819" i="3" a="1"/>
  <c r="V3819" i="3" s="1"/>
  <c r="V3818" i="3" a="1"/>
  <c r="V3818" i="3" s="1"/>
  <c r="V3817" i="3" a="1"/>
  <c r="V3817" i="3" s="1"/>
  <c r="V3816" i="3" a="1"/>
  <c r="V3816" i="3" s="1"/>
  <c r="V3815" i="3" a="1"/>
  <c r="V3815" i="3" s="1"/>
  <c r="V3814" i="3" a="1"/>
  <c r="V3814" i="3" s="1"/>
  <c r="V3813" i="3" a="1"/>
  <c r="V3813" i="3" s="1"/>
  <c r="V3812" i="3" a="1"/>
  <c r="V3812" i="3" s="1"/>
  <c r="V3811" i="3" a="1"/>
  <c r="V3811" i="3" s="1"/>
  <c r="V3810" i="3" a="1"/>
  <c r="V3810" i="3" s="1"/>
  <c r="V3809" i="3" a="1"/>
  <c r="V3809" i="3" s="1"/>
  <c r="V3808" i="3" a="1"/>
  <c r="V3808" i="3" s="1"/>
  <c r="V3807" i="3" a="1"/>
  <c r="V3807" i="3" s="1"/>
  <c r="V3806" i="3" a="1"/>
  <c r="V3806" i="3" s="1"/>
  <c r="V3805" i="3" a="1"/>
  <c r="V3805" i="3" s="1"/>
  <c r="V3804" i="3" a="1"/>
  <c r="V3804" i="3" s="1"/>
  <c r="V3803" i="3" a="1"/>
  <c r="V3803" i="3" s="1"/>
  <c r="V3802" i="3" a="1"/>
  <c r="V3802" i="3" s="1"/>
  <c r="V3801" i="3" a="1"/>
  <c r="V3801" i="3" s="1"/>
  <c r="V3800" i="3" a="1"/>
  <c r="V3800" i="3" s="1"/>
  <c r="V3799" i="3" a="1"/>
  <c r="V3799" i="3" s="1"/>
  <c r="V3798" i="3" a="1"/>
  <c r="V3798" i="3" s="1"/>
  <c r="V3797" i="3" a="1"/>
  <c r="V3797" i="3" s="1"/>
  <c r="V3796" i="3" a="1"/>
  <c r="V3796" i="3" s="1"/>
  <c r="V3795" i="3" a="1"/>
  <c r="V3795" i="3" s="1"/>
  <c r="V3794" i="3" a="1"/>
  <c r="V3794" i="3" s="1"/>
  <c r="V3793" i="3" a="1"/>
  <c r="V3793" i="3" s="1"/>
  <c r="V3792" i="3" a="1"/>
  <c r="V3792" i="3" s="1"/>
  <c r="V3791" i="3" a="1"/>
  <c r="V3791" i="3" s="1"/>
  <c r="V3790" i="3" a="1"/>
  <c r="V3790" i="3" s="1"/>
  <c r="V3789" i="3" a="1"/>
  <c r="V3789" i="3" s="1"/>
  <c r="V3788" i="3" a="1"/>
  <c r="V3788" i="3" s="1"/>
  <c r="V3787" i="3" a="1"/>
  <c r="V3787" i="3" s="1"/>
  <c r="V3786" i="3" a="1"/>
  <c r="V3786" i="3" s="1"/>
  <c r="V3785" i="3" a="1"/>
  <c r="V3785" i="3" s="1"/>
  <c r="V3784" i="3" a="1"/>
  <c r="V3784" i="3" s="1"/>
  <c r="V3783" i="3" a="1"/>
  <c r="V3783" i="3" s="1"/>
  <c r="V3782" i="3" a="1"/>
  <c r="V3782" i="3" s="1"/>
  <c r="V3781" i="3" a="1"/>
  <c r="V3781" i="3" s="1"/>
  <c r="V3780" i="3" a="1"/>
  <c r="V3780" i="3" s="1"/>
  <c r="V3779" i="3" a="1"/>
  <c r="V3779" i="3" s="1"/>
  <c r="V3778" i="3" a="1"/>
  <c r="V3778" i="3" s="1"/>
  <c r="V3777" i="3" a="1"/>
  <c r="V3777" i="3" s="1"/>
  <c r="V3776" i="3" a="1"/>
  <c r="V3776" i="3" s="1"/>
  <c r="V3775" i="3" a="1"/>
  <c r="V3775" i="3" s="1"/>
  <c r="V3774" i="3" a="1"/>
  <c r="V3774" i="3" s="1"/>
  <c r="V3773" i="3" a="1"/>
  <c r="V3773" i="3" s="1"/>
  <c r="V3772" i="3" a="1"/>
  <c r="V3772" i="3" s="1"/>
  <c r="V3771" i="3" a="1"/>
  <c r="V3771" i="3" s="1"/>
  <c r="V3770" i="3" a="1"/>
  <c r="V3770" i="3" s="1"/>
  <c r="V3769" i="3" a="1"/>
  <c r="V3769" i="3" s="1"/>
  <c r="V3768" i="3" a="1"/>
  <c r="V3768" i="3" s="1"/>
  <c r="V3767" i="3" a="1"/>
  <c r="V3767" i="3" s="1"/>
  <c r="V3766" i="3" a="1"/>
  <c r="V3766" i="3" s="1"/>
  <c r="V3765" i="3" a="1"/>
  <c r="V3765" i="3" s="1"/>
  <c r="V3764" i="3" a="1"/>
  <c r="V3764" i="3" s="1"/>
  <c r="V3763" i="3" a="1"/>
  <c r="V3763" i="3" s="1"/>
  <c r="V3762" i="3" a="1"/>
  <c r="V3762" i="3" s="1"/>
  <c r="V3761" i="3" a="1"/>
  <c r="V3761" i="3" s="1"/>
  <c r="V3760" i="3" a="1"/>
  <c r="V3760" i="3" s="1"/>
  <c r="V3759" i="3" a="1"/>
  <c r="V3759" i="3" s="1"/>
  <c r="V3758" i="3" a="1"/>
  <c r="V3758" i="3" s="1"/>
  <c r="V3757" i="3" a="1"/>
  <c r="V3757" i="3" s="1"/>
  <c r="V3756" i="3" a="1"/>
  <c r="V3756" i="3" s="1"/>
  <c r="V3755" i="3" a="1"/>
  <c r="V3755" i="3" s="1"/>
  <c r="V3754" i="3" a="1"/>
  <c r="V3754" i="3" s="1"/>
  <c r="V3753" i="3" a="1"/>
  <c r="V3753" i="3" s="1"/>
  <c r="V3752" i="3" a="1"/>
  <c r="V3752" i="3" s="1"/>
  <c r="V3751" i="3" a="1"/>
  <c r="V3751" i="3" s="1"/>
  <c r="V3750" i="3" a="1"/>
  <c r="V3750" i="3" s="1"/>
  <c r="V3749" i="3" a="1"/>
  <c r="V3749" i="3" s="1"/>
  <c r="V3748" i="3" a="1"/>
  <c r="V3748" i="3" s="1"/>
  <c r="V3747" i="3" a="1"/>
  <c r="V3747" i="3" s="1"/>
  <c r="V3746" i="3" a="1"/>
  <c r="V3746" i="3" s="1"/>
  <c r="V3745" i="3" a="1"/>
  <c r="V3745" i="3" s="1"/>
  <c r="V3744" i="3" a="1"/>
  <c r="V3744" i="3" s="1"/>
  <c r="V3743" i="3" a="1"/>
  <c r="V3743" i="3" s="1"/>
  <c r="V3742" i="3" a="1"/>
  <c r="V3742" i="3" s="1"/>
  <c r="V3741" i="3" a="1"/>
  <c r="V3741" i="3" s="1"/>
  <c r="V3740" i="3" a="1"/>
  <c r="V3740" i="3" s="1"/>
  <c r="V3739" i="3" a="1"/>
  <c r="V3739" i="3" s="1"/>
  <c r="V3738" i="3" a="1"/>
  <c r="V3738" i="3" s="1"/>
  <c r="V3737" i="3" a="1"/>
  <c r="V3737" i="3" s="1"/>
  <c r="V3736" i="3" a="1"/>
  <c r="V3736" i="3" s="1"/>
  <c r="V3735" i="3" a="1"/>
  <c r="V3735" i="3" s="1"/>
  <c r="V3734" i="3" a="1"/>
  <c r="V3734" i="3" s="1"/>
  <c r="V3733" i="3" a="1"/>
  <c r="V3733" i="3" s="1"/>
  <c r="V3732" i="3" a="1"/>
  <c r="V3732" i="3" s="1"/>
  <c r="V3731" i="3" a="1"/>
  <c r="V3731" i="3" s="1"/>
  <c r="V3730" i="3" a="1"/>
  <c r="V3730" i="3" s="1"/>
  <c r="V3729" i="3" a="1"/>
  <c r="V3729" i="3" s="1"/>
  <c r="V3728" i="3" a="1"/>
  <c r="V3728" i="3" s="1"/>
  <c r="V3727" i="3" a="1"/>
  <c r="V3727" i="3" s="1"/>
  <c r="V3726" i="3" a="1"/>
  <c r="V3726" i="3" s="1"/>
  <c r="V3725" i="3" a="1"/>
  <c r="V3725" i="3" s="1"/>
  <c r="V3724" i="3" a="1"/>
  <c r="V3724" i="3" s="1"/>
  <c r="V3723" i="3" a="1"/>
  <c r="V3723" i="3" s="1"/>
  <c r="V3722" i="3" a="1"/>
  <c r="V3722" i="3" s="1"/>
  <c r="V3721" i="3" a="1"/>
  <c r="V3721" i="3" s="1"/>
  <c r="V3720" i="3" a="1"/>
  <c r="V3720" i="3" s="1"/>
  <c r="V3719" i="3" a="1"/>
  <c r="V3719" i="3" s="1"/>
  <c r="V3718" i="3" a="1"/>
  <c r="V3718" i="3" s="1"/>
  <c r="V3717" i="3" a="1"/>
  <c r="V3717" i="3" s="1"/>
  <c r="V3716" i="3" a="1"/>
  <c r="V3716" i="3" s="1"/>
  <c r="V3715" i="3" a="1"/>
  <c r="V3715" i="3" s="1"/>
  <c r="V3714" i="3" a="1"/>
  <c r="V3714" i="3" s="1"/>
  <c r="V3713" i="3" a="1"/>
  <c r="V3713" i="3" s="1"/>
  <c r="V3712" i="3" a="1"/>
  <c r="V3712" i="3" s="1"/>
  <c r="V3711" i="3" a="1"/>
  <c r="V3711" i="3" s="1"/>
  <c r="V3710" i="3" a="1"/>
  <c r="V3710" i="3" s="1"/>
  <c r="V3709" i="3" a="1"/>
  <c r="V3709" i="3" s="1"/>
  <c r="V3708" i="3" a="1"/>
  <c r="V3708" i="3" s="1"/>
  <c r="V3707" i="3" a="1"/>
  <c r="V3707" i="3" s="1"/>
  <c r="V3706" i="3" a="1"/>
  <c r="V3706" i="3" s="1"/>
  <c r="V3705" i="3" a="1"/>
  <c r="V3705" i="3" s="1"/>
  <c r="V3704" i="3" a="1"/>
  <c r="V3704" i="3" s="1"/>
  <c r="V3703" i="3" a="1"/>
  <c r="V3703" i="3" s="1"/>
  <c r="V3702" i="3" a="1"/>
  <c r="V3702" i="3" s="1"/>
  <c r="V3701" i="3" a="1"/>
  <c r="V3701" i="3" s="1"/>
  <c r="V3700" i="3" a="1"/>
  <c r="V3700" i="3" s="1"/>
  <c r="V3699" i="3" a="1"/>
  <c r="V3699" i="3" s="1"/>
  <c r="V3698" i="3" a="1"/>
  <c r="V3698" i="3" s="1"/>
  <c r="V3697" i="3" a="1"/>
  <c r="V3697" i="3" s="1"/>
  <c r="V3696" i="3" a="1"/>
  <c r="V3696" i="3" s="1"/>
  <c r="V3695" i="3" a="1"/>
  <c r="V3695" i="3" s="1"/>
  <c r="V3694" i="3" a="1"/>
  <c r="V3694" i="3" s="1"/>
  <c r="V3693" i="3" a="1"/>
  <c r="V3693" i="3" s="1"/>
  <c r="V3692" i="3" a="1"/>
  <c r="V3692" i="3" s="1"/>
  <c r="V3691" i="3" a="1"/>
  <c r="V3691" i="3" s="1"/>
  <c r="V3690" i="3" a="1"/>
  <c r="V3690" i="3" s="1"/>
  <c r="V3689" i="3" a="1"/>
  <c r="V3689" i="3" s="1"/>
  <c r="V3688" i="3" a="1"/>
  <c r="V3688" i="3" s="1"/>
  <c r="V3687" i="3" a="1"/>
  <c r="V3687" i="3" s="1"/>
  <c r="V3686" i="3" a="1"/>
  <c r="V3686" i="3" s="1"/>
  <c r="V3685" i="3" a="1"/>
  <c r="V3685" i="3" s="1"/>
  <c r="V3684" i="3" a="1"/>
  <c r="V3684" i="3" s="1"/>
  <c r="V3683" i="3" a="1"/>
  <c r="V3683" i="3" s="1"/>
  <c r="V3682" i="3" a="1"/>
  <c r="V3682" i="3" s="1"/>
  <c r="V3681" i="3" a="1"/>
  <c r="V3681" i="3" s="1"/>
  <c r="V3680" i="3" a="1"/>
  <c r="V3680" i="3" s="1"/>
  <c r="V3679" i="3" a="1"/>
  <c r="V3679" i="3" s="1"/>
  <c r="V3678" i="3" a="1"/>
  <c r="V3678" i="3" s="1"/>
  <c r="V3677" i="3" a="1"/>
  <c r="V3677" i="3" s="1"/>
  <c r="V3676" i="3" a="1"/>
  <c r="V3676" i="3" s="1"/>
  <c r="V3675" i="3" a="1"/>
  <c r="V3675" i="3" s="1"/>
  <c r="V3674" i="3" a="1"/>
  <c r="V3674" i="3" s="1"/>
  <c r="V3673" i="3" a="1"/>
  <c r="V3673" i="3" s="1"/>
  <c r="V3672" i="3" a="1"/>
  <c r="V3672" i="3" s="1"/>
  <c r="V3671" i="3" a="1"/>
  <c r="V3671" i="3" s="1"/>
  <c r="V3670" i="3" a="1"/>
  <c r="V3670" i="3" s="1"/>
  <c r="V3669" i="3" a="1"/>
  <c r="V3669" i="3" s="1"/>
  <c r="V3668" i="3" a="1"/>
  <c r="V3668" i="3" s="1"/>
  <c r="V3667" i="3" a="1"/>
  <c r="V3667" i="3" s="1"/>
  <c r="V3666" i="3" a="1"/>
  <c r="V3666" i="3" s="1"/>
  <c r="V3665" i="3" a="1"/>
  <c r="V3665" i="3" s="1"/>
  <c r="V3664" i="3" a="1"/>
  <c r="V3664" i="3" s="1"/>
  <c r="V3663" i="3" a="1"/>
  <c r="V3663" i="3" s="1"/>
  <c r="V3662" i="3" a="1"/>
  <c r="V3662" i="3" s="1"/>
  <c r="V3661" i="3" a="1"/>
  <c r="V3661" i="3" s="1"/>
  <c r="V3660" i="3" a="1"/>
  <c r="V3660" i="3" s="1"/>
  <c r="V3659" i="3" a="1"/>
  <c r="V3659" i="3" s="1"/>
  <c r="V3658" i="3" a="1"/>
  <c r="V3658" i="3" s="1"/>
  <c r="V3657" i="3" a="1"/>
  <c r="V3657" i="3" s="1"/>
  <c r="V3656" i="3" a="1"/>
  <c r="V3656" i="3" s="1"/>
  <c r="V3655" i="3" a="1"/>
  <c r="V3655" i="3" s="1"/>
  <c r="V3654" i="3" a="1"/>
  <c r="V3654" i="3" s="1"/>
  <c r="V3653" i="3" a="1"/>
  <c r="V3653" i="3" s="1"/>
  <c r="V3652" i="3" a="1"/>
  <c r="V3652" i="3" s="1"/>
  <c r="V3651" i="3" a="1"/>
  <c r="V3651" i="3" s="1"/>
  <c r="V3650" i="3" a="1"/>
  <c r="V3650" i="3" s="1"/>
  <c r="V3649" i="3" a="1"/>
  <c r="V3649" i="3" s="1"/>
  <c r="V3648" i="3" a="1"/>
  <c r="V3648" i="3" s="1"/>
  <c r="V3647" i="3" a="1"/>
  <c r="V3647" i="3" s="1"/>
  <c r="V3646" i="3" a="1"/>
  <c r="V3646" i="3" s="1"/>
  <c r="V3645" i="3" a="1"/>
  <c r="V3645" i="3" s="1"/>
  <c r="V3644" i="3" a="1"/>
  <c r="V3644" i="3" s="1"/>
  <c r="V3643" i="3" a="1"/>
  <c r="V3643" i="3" s="1"/>
  <c r="V3642" i="3" a="1"/>
  <c r="V3642" i="3" s="1"/>
  <c r="V3641" i="3" a="1"/>
  <c r="V3641" i="3" s="1"/>
  <c r="V3640" i="3" a="1"/>
  <c r="V3640" i="3" s="1"/>
  <c r="V3639" i="3" a="1"/>
  <c r="V3639" i="3" s="1"/>
  <c r="V3638" i="3" a="1"/>
  <c r="V3638" i="3" s="1"/>
  <c r="V3637" i="3" a="1"/>
  <c r="V3637" i="3" s="1"/>
  <c r="V3636" i="3" a="1"/>
  <c r="V3636" i="3" s="1"/>
  <c r="V3635" i="3" a="1"/>
  <c r="V3635" i="3" s="1"/>
  <c r="V3634" i="3" a="1"/>
  <c r="V3634" i="3" s="1"/>
  <c r="V3633" i="3" a="1"/>
  <c r="V3633" i="3" s="1"/>
  <c r="V3632" i="3" a="1"/>
  <c r="V3632" i="3" s="1"/>
  <c r="V3631" i="3" a="1"/>
  <c r="V3631" i="3" s="1"/>
  <c r="V3630" i="3" a="1"/>
  <c r="V3630" i="3" s="1"/>
  <c r="V3629" i="3" a="1"/>
  <c r="V3629" i="3" s="1"/>
  <c r="V3628" i="3" a="1"/>
  <c r="V3628" i="3" s="1"/>
  <c r="V3627" i="3" a="1"/>
  <c r="V3627" i="3" s="1"/>
  <c r="V3626" i="3" a="1"/>
  <c r="V3626" i="3" s="1"/>
  <c r="V3625" i="3" a="1"/>
  <c r="V3625" i="3" s="1"/>
  <c r="V3624" i="3" a="1"/>
  <c r="V3624" i="3" s="1"/>
  <c r="V3623" i="3" a="1"/>
  <c r="V3623" i="3" s="1"/>
  <c r="V3622" i="3" a="1"/>
  <c r="V3622" i="3" s="1"/>
  <c r="V3621" i="3" a="1"/>
  <c r="V3621" i="3" s="1"/>
  <c r="V3620" i="3" a="1"/>
  <c r="V3620" i="3" s="1"/>
  <c r="V3619" i="3" a="1"/>
  <c r="V3619" i="3" s="1"/>
  <c r="V3618" i="3" a="1"/>
  <c r="V3618" i="3" s="1"/>
  <c r="V3617" i="3" a="1"/>
  <c r="V3617" i="3" s="1"/>
  <c r="V3616" i="3" a="1"/>
  <c r="V3616" i="3" s="1"/>
  <c r="V3615" i="3" a="1"/>
  <c r="V3615" i="3" s="1"/>
  <c r="V3614" i="3" a="1"/>
  <c r="V3614" i="3" s="1"/>
  <c r="V3613" i="3" a="1"/>
  <c r="V3613" i="3" s="1"/>
  <c r="V3612" i="3" a="1"/>
  <c r="V3612" i="3" s="1"/>
  <c r="V3611" i="3" a="1"/>
  <c r="V3611" i="3" s="1"/>
  <c r="V3610" i="3" a="1"/>
  <c r="V3610" i="3" s="1"/>
  <c r="V3609" i="3" a="1"/>
  <c r="V3609" i="3" s="1"/>
  <c r="V3608" i="3" a="1"/>
  <c r="V3608" i="3" s="1"/>
  <c r="V3607" i="3" a="1"/>
  <c r="V3607" i="3" s="1"/>
  <c r="V3606" i="3" a="1"/>
  <c r="V3606" i="3" s="1"/>
  <c r="V3605" i="3" a="1"/>
  <c r="V3605" i="3" s="1"/>
  <c r="V3604" i="3" a="1"/>
  <c r="V3604" i="3" s="1"/>
  <c r="V3603" i="3" a="1"/>
  <c r="V3603" i="3" s="1"/>
  <c r="V3602" i="3" a="1"/>
  <c r="V3602" i="3" s="1"/>
  <c r="V3601" i="3" a="1"/>
  <c r="V3601" i="3" s="1"/>
  <c r="V3600" i="3" a="1"/>
  <c r="V3600" i="3" s="1"/>
  <c r="V3599" i="3" a="1"/>
  <c r="V3599" i="3" s="1"/>
  <c r="V3598" i="3" a="1"/>
  <c r="V3598" i="3" s="1"/>
  <c r="V3597" i="3" a="1"/>
  <c r="V3597" i="3" s="1"/>
  <c r="V3596" i="3" a="1"/>
  <c r="V3596" i="3" s="1"/>
  <c r="V3595" i="3" a="1"/>
  <c r="V3595" i="3" s="1"/>
  <c r="V3594" i="3" a="1"/>
  <c r="V3594" i="3" s="1"/>
  <c r="V3593" i="3" a="1"/>
  <c r="V3593" i="3" s="1"/>
  <c r="V3592" i="3" a="1"/>
  <c r="V3592" i="3" s="1"/>
  <c r="V3591" i="3" a="1"/>
  <c r="V3591" i="3" s="1"/>
  <c r="V3590" i="3" a="1"/>
  <c r="V3590" i="3" s="1"/>
  <c r="V3589" i="3" a="1"/>
  <c r="V3589" i="3" s="1"/>
  <c r="V3588" i="3" a="1"/>
  <c r="V3588" i="3" s="1"/>
  <c r="V3587" i="3" a="1"/>
  <c r="V3587" i="3" s="1"/>
  <c r="V3586" i="3" a="1"/>
  <c r="V3586" i="3" s="1"/>
  <c r="V3585" i="3" a="1"/>
  <c r="V3585" i="3" s="1"/>
  <c r="V3584" i="3" a="1"/>
  <c r="V3584" i="3" s="1"/>
  <c r="V3583" i="3" a="1"/>
  <c r="V3583" i="3" s="1"/>
  <c r="V3582" i="3" a="1"/>
  <c r="V3582" i="3" s="1"/>
  <c r="V3581" i="3" a="1"/>
  <c r="V3581" i="3" s="1"/>
  <c r="V3580" i="3" a="1"/>
  <c r="V3580" i="3" s="1"/>
  <c r="V3579" i="3" a="1"/>
  <c r="V3579" i="3" s="1"/>
  <c r="V3578" i="3" a="1"/>
  <c r="V3578" i="3" s="1"/>
  <c r="V3577" i="3" a="1"/>
  <c r="V3577" i="3" s="1"/>
  <c r="V3576" i="3" a="1"/>
  <c r="V3576" i="3" s="1"/>
  <c r="V3575" i="3" a="1"/>
  <c r="V3575" i="3" s="1"/>
  <c r="V3574" i="3" a="1"/>
  <c r="V3574" i="3" s="1"/>
  <c r="V3573" i="3" a="1"/>
  <c r="V3573" i="3" s="1"/>
  <c r="V3572" i="3" a="1"/>
  <c r="V3572" i="3" s="1"/>
  <c r="V3571" i="3" a="1"/>
  <c r="V3571" i="3" s="1"/>
  <c r="V3570" i="3" a="1"/>
  <c r="V3570" i="3" s="1"/>
  <c r="V3569" i="3" a="1"/>
  <c r="V3569" i="3" s="1"/>
  <c r="V3568" i="3" a="1"/>
  <c r="V3568" i="3" s="1"/>
  <c r="V3567" i="3" a="1"/>
  <c r="V3567" i="3" s="1"/>
  <c r="V3566" i="3" a="1"/>
  <c r="V3566" i="3" s="1"/>
  <c r="V3565" i="3" a="1"/>
  <c r="V3565" i="3" s="1"/>
  <c r="V3564" i="3" a="1"/>
  <c r="V3564" i="3" s="1"/>
  <c r="V3563" i="3" a="1"/>
  <c r="V3563" i="3" s="1"/>
  <c r="V3562" i="3" a="1"/>
  <c r="V3562" i="3" s="1"/>
  <c r="V3561" i="3" a="1"/>
  <c r="V3561" i="3" s="1"/>
  <c r="V3560" i="3" a="1"/>
  <c r="V3560" i="3" s="1"/>
  <c r="V3559" i="3" a="1"/>
  <c r="V3559" i="3" s="1"/>
  <c r="V3558" i="3" a="1"/>
  <c r="V3558" i="3" s="1"/>
  <c r="V3557" i="3" a="1"/>
  <c r="V3557" i="3" s="1"/>
  <c r="V3556" i="3" a="1"/>
  <c r="V3556" i="3" s="1"/>
  <c r="V3555" i="3" a="1"/>
  <c r="V3555" i="3" s="1"/>
  <c r="V3554" i="3" a="1"/>
  <c r="V3554" i="3" s="1"/>
  <c r="V3553" i="3" a="1"/>
  <c r="V3553" i="3" s="1"/>
  <c r="V3552" i="3" a="1"/>
  <c r="V3552" i="3" s="1"/>
  <c r="V3551" i="3" a="1"/>
  <c r="V3551" i="3" s="1"/>
  <c r="V3550" i="3" a="1"/>
  <c r="V3550" i="3" s="1"/>
  <c r="V3549" i="3" a="1"/>
  <c r="V3549" i="3" s="1"/>
  <c r="V3548" i="3" a="1"/>
  <c r="V3548" i="3" s="1"/>
  <c r="V3547" i="3" a="1"/>
  <c r="V3547" i="3" s="1"/>
  <c r="V3546" i="3" a="1"/>
  <c r="V3546" i="3" s="1"/>
  <c r="V3545" i="3" a="1"/>
  <c r="V3545" i="3" s="1"/>
  <c r="V3544" i="3" a="1"/>
  <c r="V3544" i="3" s="1"/>
  <c r="V3543" i="3" a="1"/>
  <c r="V3543" i="3" s="1"/>
  <c r="V3542" i="3" a="1"/>
  <c r="V3542" i="3" s="1"/>
  <c r="V3541" i="3" a="1"/>
  <c r="V3541" i="3" s="1"/>
  <c r="V3540" i="3" a="1"/>
  <c r="V3540" i="3" s="1"/>
  <c r="V3539" i="3" a="1"/>
  <c r="V3539" i="3" s="1"/>
  <c r="V3538" i="3" a="1"/>
  <c r="V3538" i="3" s="1"/>
  <c r="V3537" i="3" a="1"/>
  <c r="V3537" i="3" s="1"/>
  <c r="V3536" i="3" a="1"/>
  <c r="V3536" i="3" s="1"/>
  <c r="V3535" i="3" a="1"/>
  <c r="V3535" i="3" s="1"/>
  <c r="V3534" i="3" a="1"/>
  <c r="V3534" i="3" s="1"/>
  <c r="V3533" i="3" a="1"/>
  <c r="V3533" i="3" s="1"/>
  <c r="V3532" i="3" a="1"/>
  <c r="V3532" i="3" s="1"/>
  <c r="V3531" i="3" a="1"/>
  <c r="V3531" i="3" s="1"/>
  <c r="V3530" i="3" a="1"/>
  <c r="V3530" i="3" s="1"/>
  <c r="V3529" i="3" a="1"/>
  <c r="V3529" i="3" s="1"/>
  <c r="V3528" i="3" a="1"/>
  <c r="V3528" i="3" s="1"/>
  <c r="V3527" i="3" a="1"/>
  <c r="V3527" i="3" s="1"/>
  <c r="V3526" i="3" a="1"/>
  <c r="V3526" i="3" s="1"/>
  <c r="V3525" i="3" a="1"/>
  <c r="V3525" i="3" s="1"/>
  <c r="V3524" i="3" a="1"/>
  <c r="V3524" i="3" s="1"/>
  <c r="V3523" i="3" a="1"/>
  <c r="V3523" i="3" s="1"/>
  <c r="V3522" i="3" a="1"/>
  <c r="V3522" i="3" s="1"/>
  <c r="V3521" i="3" a="1"/>
  <c r="V3521" i="3" s="1"/>
  <c r="V3520" i="3" a="1"/>
  <c r="V3520" i="3" s="1"/>
  <c r="V3519" i="3" a="1"/>
  <c r="V3519" i="3" s="1"/>
  <c r="V3518" i="3" a="1"/>
  <c r="V3518" i="3" s="1"/>
  <c r="V3517" i="3" a="1"/>
  <c r="V3517" i="3" s="1"/>
  <c r="V3516" i="3" a="1"/>
  <c r="V3516" i="3" s="1"/>
  <c r="V3515" i="3" a="1"/>
  <c r="V3515" i="3" s="1"/>
  <c r="V3514" i="3" a="1"/>
  <c r="V3514" i="3" s="1"/>
  <c r="V3513" i="3" a="1"/>
  <c r="V3513" i="3" s="1"/>
  <c r="V3512" i="3" a="1"/>
  <c r="V3512" i="3" s="1"/>
  <c r="V3511" i="3" a="1"/>
  <c r="V3511" i="3" s="1"/>
  <c r="V3510" i="3" a="1"/>
  <c r="V3510" i="3" s="1"/>
  <c r="V3509" i="3" a="1"/>
  <c r="V3509" i="3" s="1"/>
  <c r="V3508" i="3" a="1"/>
  <c r="V3508" i="3" s="1"/>
  <c r="V3507" i="3" a="1"/>
  <c r="V3507" i="3" s="1"/>
  <c r="V3506" i="3" a="1"/>
  <c r="V3506" i="3" s="1"/>
  <c r="V3505" i="3" a="1"/>
  <c r="V3505" i="3" s="1"/>
  <c r="V3504" i="3" a="1"/>
  <c r="V3504" i="3" s="1"/>
  <c r="V3503" i="3" a="1"/>
  <c r="V3503" i="3" s="1"/>
  <c r="V3502" i="3" a="1"/>
  <c r="V3502" i="3" s="1"/>
  <c r="V3501" i="3" a="1"/>
  <c r="V3501" i="3" s="1"/>
  <c r="V3500" i="3" a="1"/>
  <c r="V3500" i="3" s="1"/>
  <c r="V3499" i="3" a="1"/>
  <c r="V3499" i="3" s="1"/>
  <c r="V3498" i="3" a="1"/>
  <c r="V3498" i="3" s="1"/>
  <c r="V3497" i="3" a="1"/>
  <c r="V3497" i="3" s="1"/>
  <c r="V3496" i="3" a="1"/>
  <c r="V3496" i="3" s="1"/>
  <c r="V3495" i="3" a="1"/>
  <c r="V3495" i="3" s="1"/>
  <c r="V3494" i="3" a="1"/>
  <c r="V3494" i="3" s="1"/>
  <c r="V3493" i="3" a="1"/>
  <c r="V3493" i="3" s="1"/>
  <c r="V3492" i="3" a="1"/>
  <c r="V3492" i="3" s="1"/>
  <c r="V3491" i="3" a="1"/>
  <c r="V3491" i="3" s="1"/>
  <c r="V3490" i="3" a="1"/>
  <c r="V3490" i="3" s="1"/>
  <c r="V3489" i="3" a="1"/>
  <c r="V3489" i="3" s="1"/>
  <c r="V3488" i="3" a="1"/>
  <c r="V3488" i="3" s="1"/>
  <c r="V3487" i="3" a="1"/>
  <c r="V3487" i="3" s="1"/>
  <c r="V3486" i="3" a="1"/>
  <c r="V3486" i="3" s="1"/>
  <c r="V3485" i="3" a="1"/>
  <c r="V3485" i="3" s="1"/>
  <c r="V3484" i="3" a="1"/>
  <c r="V3484" i="3" s="1"/>
  <c r="V3483" i="3" a="1"/>
  <c r="V3483" i="3" s="1"/>
  <c r="V3482" i="3" a="1"/>
  <c r="V3482" i="3" s="1"/>
  <c r="V3481" i="3" a="1"/>
  <c r="V3481" i="3" s="1"/>
  <c r="V3480" i="3" a="1"/>
  <c r="V3480" i="3" s="1"/>
  <c r="V3479" i="3" a="1"/>
  <c r="V3479" i="3" s="1"/>
  <c r="V3478" i="3" a="1"/>
  <c r="V3478" i="3" s="1"/>
  <c r="V3477" i="3" a="1"/>
  <c r="V3477" i="3" s="1"/>
  <c r="V3476" i="3" a="1"/>
  <c r="V3476" i="3" s="1"/>
  <c r="V3475" i="3" a="1"/>
  <c r="V3475" i="3" s="1"/>
  <c r="V3474" i="3" a="1"/>
  <c r="V3474" i="3" s="1"/>
  <c r="V3473" i="3" a="1"/>
  <c r="V3473" i="3" s="1"/>
  <c r="V3472" i="3" a="1"/>
  <c r="V3472" i="3" s="1"/>
  <c r="V3471" i="3" a="1"/>
  <c r="V3471" i="3" s="1"/>
  <c r="V3470" i="3" a="1"/>
  <c r="V3470" i="3" s="1"/>
  <c r="V3469" i="3" a="1"/>
  <c r="V3469" i="3" s="1"/>
  <c r="V3468" i="3" a="1"/>
  <c r="V3468" i="3" s="1"/>
  <c r="V3467" i="3" a="1"/>
  <c r="V3467" i="3" s="1"/>
  <c r="V3466" i="3" a="1"/>
  <c r="V3466" i="3" s="1"/>
  <c r="V3465" i="3" a="1"/>
  <c r="V3465" i="3" s="1"/>
  <c r="V3464" i="3" a="1"/>
  <c r="V3464" i="3" s="1"/>
  <c r="V3463" i="3" a="1"/>
  <c r="V3463" i="3" s="1"/>
  <c r="V3462" i="3" a="1"/>
  <c r="V3462" i="3" s="1"/>
  <c r="V3461" i="3" a="1"/>
  <c r="V3461" i="3" s="1"/>
  <c r="V3460" i="3" a="1"/>
  <c r="V3460" i="3" s="1"/>
  <c r="V3459" i="3" a="1"/>
  <c r="V3459" i="3" s="1"/>
  <c r="V3458" i="3" a="1"/>
  <c r="V3458" i="3" s="1"/>
  <c r="V3457" i="3" a="1"/>
  <c r="V3457" i="3" s="1"/>
  <c r="V3456" i="3" a="1"/>
  <c r="V3456" i="3" s="1"/>
  <c r="V3455" i="3" a="1"/>
  <c r="V3455" i="3" s="1"/>
  <c r="V3454" i="3" a="1"/>
  <c r="V3454" i="3" s="1"/>
  <c r="V3453" i="3" a="1"/>
  <c r="V3453" i="3" s="1"/>
  <c r="V3452" i="3" a="1"/>
  <c r="V3452" i="3" s="1"/>
  <c r="V3451" i="3" a="1"/>
  <c r="V3451" i="3" s="1"/>
  <c r="V3450" i="3" a="1"/>
  <c r="V3450" i="3" s="1"/>
  <c r="V3449" i="3" a="1"/>
  <c r="V3449" i="3" s="1"/>
  <c r="V3448" i="3" a="1"/>
  <c r="V3448" i="3" s="1"/>
  <c r="V3447" i="3" a="1"/>
  <c r="V3447" i="3" s="1"/>
  <c r="V3446" i="3" a="1"/>
  <c r="V3446" i="3" s="1"/>
  <c r="V3445" i="3" a="1"/>
  <c r="V3445" i="3" s="1"/>
  <c r="V3444" i="3" a="1"/>
  <c r="V3444" i="3" s="1"/>
  <c r="V3443" i="3" a="1"/>
  <c r="V3443" i="3" s="1"/>
  <c r="V3442" i="3" a="1"/>
  <c r="V3442" i="3" s="1"/>
  <c r="V3441" i="3" a="1"/>
  <c r="V3441" i="3" s="1"/>
  <c r="V3440" i="3" a="1"/>
  <c r="V3440" i="3" s="1"/>
  <c r="V3439" i="3" a="1"/>
  <c r="V3439" i="3" s="1"/>
  <c r="V3438" i="3" a="1"/>
  <c r="V3438" i="3" s="1"/>
  <c r="V3437" i="3" a="1"/>
  <c r="V3437" i="3" s="1"/>
  <c r="V3436" i="3" a="1"/>
  <c r="V3436" i="3" s="1"/>
  <c r="V3435" i="3" a="1"/>
  <c r="V3435" i="3" s="1"/>
  <c r="V3434" i="3" a="1"/>
  <c r="V3434" i="3" s="1"/>
  <c r="V3433" i="3" a="1"/>
  <c r="V3433" i="3" s="1"/>
  <c r="V3432" i="3" a="1"/>
  <c r="V3432" i="3" s="1"/>
  <c r="V3431" i="3" a="1"/>
  <c r="V3431" i="3" s="1"/>
  <c r="V3430" i="3" a="1"/>
  <c r="V3430" i="3" s="1"/>
  <c r="V3429" i="3" a="1"/>
  <c r="V3429" i="3" s="1"/>
  <c r="V3428" i="3" a="1"/>
  <c r="V3428" i="3" s="1"/>
  <c r="V3427" i="3" a="1"/>
  <c r="V3427" i="3" s="1"/>
  <c r="V3426" i="3" a="1"/>
  <c r="V3426" i="3" s="1"/>
  <c r="V3425" i="3" a="1"/>
  <c r="V3425" i="3" s="1"/>
  <c r="V3424" i="3" a="1"/>
  <c r="V3424" i="3" s="1"/>
  <c r="V3423" i="3" a="1"/>
  <c r="V3423" i="3" s="1"/>
  <c r="V3422" i="3" a="1"/>
  <c r="V3422" i="3" s="1"/>
  <c r="V3421" i="3" a="1"/>
  <c r="V3421" i="3" s="1"/>
  <c r="V3420" i="3" a="1"/>
  <c r="V3420" i="3" s="1"/>
  <c r="V3419" i="3" a="1"/>
  <c r="V3419" i="3" s="1"/>
  <c r="V3418" i="3" a="1"/>
  <c r="V3418" i="3" s="1"/>
  <c r="V3417" i="3" a="1"/>
  <c r="V3417" i="3" s="1"/>
  <c r="V3416" i="3" a="1"/>
  <c r="V3416" i="3" s="1"/>
  <c r="V3415" i="3" a="1"/>
  <c r="V3415" i="3" s="1"/>
  <c r="V3414" i="3" a="1"/>
  <c r="V3414" i="3" s="1"/>
  <c r="V3413" i="3" a="1"/>
  <c r="V3413" i="3" s="1"/>
  <c r="V3412" i="3" a="1"/>
  <c r="V3412" i="3" s="1"/>
  <c r="V3411" i="3" a="1"/>
  <c r="V3411" i="3" s="1"/>
  <c r="V3410" i="3" a="1"/>
  <c r="V3410" i="3" s="1"/>
  <c r="V3409" i="3" a="1"/>
  <c r="V3409" i="3" s="1"/>
  <c r="V3408" i="3" a="1"/>
  <c r="V3408" i="3" s="1"/>
  <c r="V3407" i="3" a="1"/>
  <c r="V3407" i="3" s="1"/>
  <c r="V3406" i="3" a="1"/>
  <c r="V3406" i="3" s="1"/>
  <c r="V3405" i="3" a="1"/>
  <c r="V3405" i="3" s="1"/>
  <c r="V3404" i="3" a="1"/>
  <c r="V3404" i="3" s="1"/>
  <c r="V3403" i="3" a="1"/>
  <c r="V3403" i="3" s="1"/>
  <c r="V3402" i="3" a="1"/>
  <c r="V3402" i="3" s="1"/>
  <c r="V3401" i="3" a="1"/>
  <c r="V3401" i="3" s="1"/>
  <c r="V3400" i="3" a="1"/>
  <c r="V3400" i="3" s="1"/>
  <c r="V3399" i="3" a="1"/>
  <c r="V3399" i="3" s="1"/>
  <c r="V3398" i="3" a="1"/>
  <c r="V3398" i="3" s="1"/>
  <c r="V3397" i="3" a="1"/>
  <c r="V3397" i="3" s="1"/>
  <c r="V3396" i="3" a="1"/>
  <c r="V3396" i="3" s="1"/>
  <c r="V3395" i="3" a="1"/>
  <c r="V3395" i="3" s="1"/>
  <c r="V3394" i="3" a="1"/>
  <c r="V3394" i="3" s="1"/>
  <c r="V3393" i="3" a="1"/>
  <c r="V3393" i="3" s="1"/>
  <c r="V3392" i="3" a="1"/>
  <c r="V3392" i="3" s="1"/>
  <c r="V3391" i="3" a="1"/>
  <c r="V3391" i="3" s="1"/>
  <c r="V3390" i="3" a="1"/>
  <c r="V3390" i="3" s="1"/>
  <c r="V3389" i="3" a="1"/>
  <c r="V3389" i="3" s="1"/>
  <c r="V3388" i="3" a="1"/>
  <c r="V3388" i="3" s="1"/>
  <c r="V3387" i="3" a="1"/>
  <c r="V3387" i="3" s="1"/>
  <c r="V3386" i="3" a="1"/>
  <c r="V3386" i="3" s="1"/>
  <c r="V3385" i="3" a="1"/>
  <c r="V3385" i="3" s="1"/>
  <c r="V3384" i="3" a="1"/>
  <c r="V3384" i="3" s="1"/>
  <c r="V3383" i="3" a="1"/>
  <c r="V3383" i="3" s="1"/>
  <c r="V3382" i="3" a="1"/>
  <c r="V3382" i="3" s="1"/>
  <c r="V3381" i="3" a="1"/>
  <c r="V3381" i="3" s="1"/>
  <c r="V3380" i="3" a="1"/>
  <c r="V3380" i="3" s="1"/>
  <c r="V3379" i="3" a="1"/>
  <c r="V3379" i="3" s="1"/>
  <c r="V3378" i="3" a="1"/>
  <c r="V3378" i="3" s="1"/>
  <c r="V3377" i="3" a="1"/>
  <c r="V3377" i="3" s="1"/>
  <c r="V3376" i="3" a="1"/>
  <c r="V3376" i="3" s="1"/>
  <c r="V3375" i="3" a="1"/>
  <c r="V3375" i="3" s="1"/>
  <c r="V3374" i="3" a="1"/>
  <c r="V3374" i="3" s="1"/>
  <c r="V3373" i="3" a="1"/>
  <c r="V3373" i="3" s="1"/>
  <c r="V3372" i="3" a="1"/>
  <c r="V3372" i="3" s="1"/>
  <c r="V3371" i="3" a="1"/>
  <c r="V3371" i="3" s="1"/>
  <c r="V3370" i="3" a="1"/>
  <c r="V3370" i="3" s="1"/>
  <c r="V3369" i="3" a="1"/>
  <c r="V3369" i="3" s="1"/>
  <c r="V3368" i="3" a="1"/>
  <c r="V3368" i="3" s="1"/>
  <c r="V3367" i="3" a="1"/>
  <c r="V3367" i="3" s="1"/>
  <c r="V3366" i="3" a="1"/>
  <c r="V3366" i="3" s="1"/>
  <c r="V3365" i="3" a="1"/>
  <c r="V3365" i="3" s="1"/>
  <c r="V3364" i="3" a="1"/>
  <c r="V3364" i="3" s="1"/>
  <c r="V3363" i="3" a="1"/>
  <c r="V3363" i="3" s="1"/>
  <c r="V3362" i="3" a="1"/>
  <c r="V3362" i="3" s="1"/>
  <c r="V3361" i="3" a="1"/>
  <c r="V3361" i="3" s="1"/>
  <c r="V3360" i="3" a="1"/>
  <c r="V3360" i="3" s="1"/>
  <c r="V3359" i="3" a="1"/>
  <c r="V3359" i="3" s="1"/>
  <c r="V3358" i="3" a="1"/>
  <c r="V3358" i="3" s="1"/>
  <c r="V3357" i="3" a="1"/>
  <c r="V3357" i="3" s="1"/>
  <c r="V3356" i="3" a="1"/>
  <c r="V3356" i="3" s="1"/>
  <c r="V3355" i="3" a="1"/>
  <c r="V3355" i="3" s="1"/>
  <c r="V3354" i="3" a="1"/>
  <c r="V3354" i="3" s="1"/>
  <c r="V3353" i="3" a="1"/>
  <c r="V3353" i="3" s="1"/>
  <c r="V3352" i="3" a="1"/>
  <c r="V3352" i="3" s="1"/>
  <c r="V3351" i="3" a="1"/>
  <c r="V3351" i="3" s="1"/>
  <c r="V3350" i="3" a="1"/>
  <c r="V3350" i="3" s="1"/>
  <c r="V3349" i="3" a="1"/>
  <c r="V3349" i="3" s="1"/>
  <c r="V3348" i="3" a="1"/>
  <c r="V3348" i="3" s="1"/>
  <c r="V3347" i="3" a="1"/>
  <c r="V3347" i="3" s="1"/>
  <c r="V3346" i="3" a="1"/>
  <c r="V3346" i="3" s="1"/>
  <c r="V3345" i="3" a="1"/>
  <c r="V3345" i="3" s="1"/>
  <c r="V3344" i="3" a="1"/>
  <c r="V3344" i="3" s="1"/>
  <c r="V3343" i="3" a="1"/>
  <c r="V3343" i="3" s="1"/>
  <c r="V3342" i="3" a="1"/>
  <c r="V3342" i="3" s="1"/>
  <c r="V3341" i="3" a="1"/>
  <c r="V3341" i="3" s="1"/>
  <c r="V3340" i="3" a="1"/>
  <c r="V3340" i="3" s="1"/>
  <c r="V3339" i="3" a="1"/>
  <c r="V3339" i="3" s="1"/>
  <c r="V3338" i="3" a="1"/>
  <c r="V3338" i="3" s="1"/>
  <c r="V3337" i="3" a="1"/>
  <c r="V3337" i="3" s="1"/>
  <c r="V3336" i="3" a="1"/>
  <c r="V3336" i="3" s="1"/>
  <c r="V3335" i="3" a="1"/>
  <c r="V3335" i="3" s="1"/>
  <c r="V3334" i="3" a="1"/>
  <c r="V3334" i="3" s="1"/>
  <c r="V3333" i="3" a="1"/>
  <c r="V3333" i="3" s="1"/>
  <c r="V3332" i="3" a="1"/>
  <c r="V3332" i="3" s="1"/>
  <c r="V3331" i="3" a="1"/>
  <c r="V3331" i="3" s="1"/>
  <c r="V3330" i="3" a="1"/>
  <c r="V3330" i="3" s="1"/>
  <c r="V3329" i="3" a="1"/>
  <c r="V3329" i="3" s="1"/>
  <c r="V3328" i="3" a="1"/>
  <c r="V3328" i="3" s="1"/>
  <c r="V3327" i="3" a="1"/>
  <c r="V3327" i="3" s="1"/>
  <c r="V3326" i="3" a="1"/>
  <c r="V3326" i="3" s="1"/>
  <c r="V3325" i="3" a="1"/>
  <c r="V3325" i="3" s="1"/>
  <c r="V3324" i="3" a="1"/>
  <c r="V3324" i="3" s="1"/>
  <c r="V3323" i="3" a="1"/>
  <c r="V3323" i="3" s="1"/>
  <c r="V3322" i="3" a="1"/>
  <c r="V3322" i="3" s="1"/>
  <c r="V3321" i="3" a="1"/>
  <c r="V3321" i="3" s="1"/>
  <c r="V3320" i="3" a="1"/>
  <c r="V3320" i="3" s="1"/>
  <c r="V3319" i="3" a="1"/>
  <c r="V3319" i="3" s="1"/>
  <c r="V3318" i="3" a="1"/>
  <c r="V3318" i="3" s="1"/>
  <c r="V3317" i="3" a="1"/>
  <c r="V3317" i="3" s="1"/>
  <c r="V3316" i="3" a="1"/>
  <c r="V3316" i="3" s="1"/>
  <c r="V3315" i="3" a="1"/>
  <c r="V3315" i="3" s="1"/>
  <c r="V3314" i="3" a="1"/>
  <c r="V3314" i="3" s="1"/>
  <c r="V3313" i="3" a="1"/>
  <c r="V3313" i="3" s="1"/>
  <c r="V3312" i="3" a="1"/>
  <c r="V3312" i="3" s="1"/>
  <c r="V3311" i="3" a="1"/>
  <c r="V3311" i="3" s="1"/>
  <c r="V3310" i="3" a="1"/>
  <c r="V3310" i="3" s="1"/>
  <c r="V3309" i="3" a="1"/>
  <c r="V3309" i="3" s="1"/>
  <c r="V3308" i="3" a="1"/>
  <c r="V3308" i="3" s="1"/>
  <c r="V3307" i="3" a="1"/>
  <c r="V3307" i="3" s="1"/>
  <c r="V3306" i="3" a="1"/>
  <c r="V3306" i="3" s="1"/>
  <c r="V3305" i="3" a="1"/>
  <c r="V3305" i="3" s="1"/>
  <c r="V3304" i="3" a="1"/>
  <c r="V3304" i="3" s="1"/>
  <c r="V3303" i="3" a="1"/>
  <c r="V3303" i="3" s="1"/>
  <c r="V3302" i="3" a="1"/>
  <c r="V3302" i="3" s="1"/>
  <c r="V3301" i="3" a="1"/>
  <c r="V3301" i="3" s="1"/>
  <c r="V3300" i="3" a="1"/>
  <c r="V3300" i="3" s="1"/>
  <c r="V3299" i="3" a="1"/>
  <c r="V3299" i="3" s="1"/>
  <c r="V3298" i="3" a="1"/>
  <c r="V3298" i="3" s="1"/>
  <c r="V3297" i="3" a="1"/>
  <c r="V3297" i="3" s="1"/>
  <c r="V3296" i="3" a="1"/>
  <c r="V3296" i="3" s="1"/>
  <c r="V3295" i="3" a="1"/>
  <c r="V3295" i="3" s="1"/>
  <c r="V3294" i="3" a="1"/>
  <c r="V3294" i="3" s="1"/>
  <c r="V3293" i="3" a="1"/>
  <c r="V3293" i="3" s="1"/>
  <c r="V3292" i="3" a="1"/>
  <c r="V3292" i="3" s="1"/>
  <c r="V3291" i="3" a="1"/>
  <c r="V3291" i="3" s="1"/>
  <c r="V3290" i="3" a="1"/>
  <c r="V3290" i="3" s="1"/>
  <c r="V3289" i="3" a="1"/>
  <c r="V3289" i="3" s="1"/>
  <c r="V3288" i="3" a="1"/>
  <c r="V3288" i="3" s="1"/>
  <c r="V3287" i="3" a="1"/>
  <c r="V3287" i="3" s="1"/>
  <c r="V3286" i="3" a="1"/>
  <c r="V3286" i="3" s="1"/>
  <c r="V3285" i="3" a="1"/>
  <c r="V3285" i="3" s="1"/>
  <c r="V3284" i="3" a="1"/>
  <c r="V3284" i="3" s="1"/>
  <c r="V3283" i="3" a="1"/>
  <c r="V3283" i="3" s="1"/>
  <c r="V3282" i="3" a="1"/>
  <c r="V3282" i="3" s="1"/>
  <c r="V3281" i="3" a="1"/>
  <c r="V3281" i="3" s="1"/>
  <c r="V3280" i="3" a="1"/>
  <c r="V3280" i="3" s="1"/>
  <c r="V3279" i="3" a="1"/>
  <c r="V3279" i="3" s="1"/>
  <c r="V3278" i="3" a="1"/>
  <c r="V3278" i="3" s="1"/>
  <c r="V3277" i="3" a="1"/>
  <c r="V3277" i="3" s="1"/>
  <c r="V3276" i="3" a="1"/>
  <c r="V3276" i="3" s="1"/>
  <c r="V3275" i="3" a="1"/>
  <c r="V3275" i="3" s="1"/>
  <c r="V3274" i="3" a="1"/>
  <c r="V3274" i="3" s="1"/>
  <c r="V3273" i="3" a="1"/>
  <c r="V3273" i="3" s="1"/>
  <c r="V3272" i="3" a="1"/>
  <c r="V3272" i="3" s="1"/>
  <c r="V3271" i="3" a="1"/>
  <c r="V3271" i="3" s="1"/>
  <c r="V3270" i="3" a="1"/>
  <c r="V3270" i="3" s="1"/>
  <c r="V3269" i="3" a="1"/>
  <c r="V3269" i="3" s="1"/>
  <c r="V3268" i="3" a="1"/>
  <c r="V3268" i="3" s="1"/>
  <c r="V3267" i="3" a="1"/>
  <c r="V3267" i="3" s="1"/>
  <c r="V3266" i="3" a="1"/>
  <c r="V3266" i="3" s="1"/>
  <c r="V3265" i="3" a="1"/>
  <c r="V3265" i="3" s="1"/>
  <c r="V3264" i="3" a="1"/>
  <c r="V3264" i="3" s="1"/>
  <c r="V3263" i="3" a="1"/>
  <c r="V3263" i="3" s="1"/>
  <c r="V3262" i="3" a="1"/>
  <c r="V3262" i="3" s="1"/>
  <c r="V3261" i="3" a="1"/>
  <c r="V3261" i="3" s="1"/>
  <c r="V3260" i="3" a="1"/>
  <c r="V3260" i="3" s="1"/>
  <c r="V3259" i="3" a="1"/>
  <c r="V3259" i="3" s="1"/>
  <c r="V3258" i="3" a="1"/>
  <c r="V3258" i="3" s="1"/>
  <c r="V3257" i="3" a="1"/>
  <c r="V3257" i="3" s="1"/>
  <c r="V3256" i="3" a="1"/>
  <c r="V3256" i="3" s="1"/>
  <c r="V3255" i="3" a="1"/>
  <c r="V3255" i="3" s="1"/>
  <c r="V3254" i="3" a="1"/>
  <c r="V3254" i="3" s="1"/>
  <c r="V3253" i="3" a="1"/>
  <c r="V3253" i="3" s="1"/>
  <c r="V3252" i="3" a="1"/>
  <c r="V3252" i="3" s="1"/>
  <c r="V3251" i="3" a="1"/>
  <c r="V3251" i="3" s="1"/>
  <c r="V3250" i="3" a="1"/>
  <c r="V3250" i="3" s="1"/>
  <c r="V3249" i="3" a="1"/>
  <c r="V3249" i="3" s="1"/>
  <c r="V3248" i="3" a="1"/>
  <c r="V3248" i="3" s="1"/>
  <c r="V3247" i="3" a="1"/>
  <c r="V3247" i="3" s="1"/>
  <c r="V3246" i="3" a="1"/>
  <c r="V3246" i="3" s="1"/>
  <c r="V3245" i="3" a="1"/>
  <c r="V3245" i="3" s="1"/>
  <c r="V3244" i="3" a="1"/>
  <c r="V3244" i="3" s="1"/>
  <c r="V3243" i="3" a="1"/>
  <c r="V3243" i="3" s="1"/>
  <c r="V3242" i="3" a="1"/>
  <c r="V3242" i="3" s="1"/>
  <c r="V3241" i="3" a="1"/>
  <c r="V3241" i="3" s="1"/>
  <c r="V3240" i="3" a="1"/>
  <c r="V3240" i="3" s="1"/>
  <c r="V3239" i="3" a="1"/>
  <c r="V3239" i="3" s="1"/>
  <c r="V3238" i="3" a="1"/>
  <c r="V3238" i="3" s="1"/>
  <c r="V3237" i="3" a="1"/>
  <c r="V3237" i="3" s="1"/>
  <c r="V3236" i="3" a="1"/>
  <c r="V3236" i="3" s="1"/>
  <c r="V3235" i="3" a="1"/>
  <c r="V3235" i="3" s="1"/>
  <c r="V3234" i="3" a="1"/>
  <c r="V3234" i="3" s="1"/>
  <c r="V3233" i="3" a="1"/>
  <c r="V3233" i="3" s="1"/>
  <c r="V3232" i="3" a="1"/>
  <c r="V3232" i="3" s="1"/>
  <c r="V3231" i="3" a="1"/>
  <c r="V3231" i="3" s="1"/>
  <c r="V3230" i="3" a="1"/>
  <c r="V3230" i="3" s="1"/>
  <c r="V3229" i="3" a="1"/>
  <c r="V3229" i="3" s="1"/>
  <c r="V3228" i="3" a="1"/>
  <c r="V3228" i="3" s="1"/>
  <c r="V3227" i="3" a="1"/>
  <c r="V3227" i="3" s="1"/>
  <c r="V3226" i="3" a="1"/>
  <c r="V3226" i="3" s="1"/>
  <c r="V3225" i="3" a="1"/>
  <c r="V3225" i="3" s="1"/>
  <c r="V3224" i="3" a="1"/>
  <c r="V3224" i="3" s="1"/>
  <c r="V3223" i="3" a="1"/>
  <c r="V3223" i="3" s="1"/>
  <c r="V3222" i="3" a="1"/>
  <c r="V3222" i="3" s="1"/>
  <c r="V3221" i="3" a="1"/>
  <c r="V3221" i="3" s="1"/>
  <c r="V3220" i="3" a="1"/>
  <c r="V3220" i="3" s="1"/>
  <c r="V3219" i="3" a="1"/>
  <c r="V3219" i="3" s="1"/>
  <c r="V3218" i="3" a="1"/>
  <c r="V3218" i="3" s="1"/>
  <c r="V3217" i="3" a="1"/>
  <c r="V3217" i="3" s="1"/>
  <c r="V3216" i="3" a="1"/>
  <c r="V3216" i="3" s="1"/>
  <c r="V3215" i="3" a="1"/>
  <c r="V3215" i="3" s="1"/>
  <c r="V3214" i="3" a="1"/>
  <c r="V3214" i="3" s="1"/>
  <c r="V3213" i="3" a="1"/>
  <c r="V3213" i="3" s="1"/>
  <c r="V3212" i="3" a="1"/>
  <c r="V3212" i="3" s="1"/>
  <c r="V3211" i="3" a="1"/>
  <c r="V3211" i="3" s="1"/>
  <c r="V3210" i="3" a="1"/>
  <c r="V3210" i="3" s="1"/>
  <c r="V3209" i="3" a="1"/>
  <c r="V3209" i="3" s="1"/>
  <c r="V3208" i="3" a="1"/>
  <c r="V3208" i="3" s="1"/>
  <c r="V3207" i="3" a="1"/>
  <c r="V3207" i="3" s="1"/>
  <c r="V3206" i="3" a="1"/>
  <c r="V3206" i="3" s="1"/>
  <c r="V3205" i="3" a="1"/>
  <c r="V3205" i="3" s="1"/>
  <c r="V3204" i="3" a="1"/>
  <c r="V3204" i="3" s="1"/>
  <c r="V3203" i="3" a="1"/>
  <c r="V3203" i="3" s="1"/>
  <c r="V3202" i="3" a="1"/>
  <c r="V3202" i="3" s="1"/>
  <c r="V3201" i="3" a="1"/>
  <c r="V3201" i="3" s="1"/>
  <c r="V3200" i="3" a="1"/>
  <c r="V3200" i="3" s="1"/>
  <c r="V3199" i="3" a="1"/>
  <c r="V3199" i="3" s="1"/>
  <c r="V3198" i="3" a="1"/>
  <c r="V3198" i="3" s="1"/>
  <c r="V3197" i="3" a="1"/>
  <c r="V3197" i="3" s="1"/>
  <c r="V3196" i="3" a="1"/>
  <c r="V3196" i="3" s="1"/>
  <c r="V3195" i="3" a="1"/>
  <c r="V3195" i="3" s="1"/>
  <c r="V3194" i="3" a="1"/>
  <c r="V3194" i="3" s="1"/>
  <c r="V3193" i="3" a="1"/>
  <c r="V3193" i="3" s="1"/>
  <c r="V3192" i="3" a="1"/>
  <c r="V3192" i="3" s="1"/>
  <c r="V3191" i="3" a="1"/>
  <c r="V3191" i="3" s="1"/>
  <c r="V3190" i="3" a="1"/>
  <c r="V3190" i="3" s="1"/>
  <c r="V3189" i="3" a="1"/>
  <c r="V3189" i="3" s="1"/>
  <c r="V3188" i="3" a="1"/>
  <c r="V3188" i="3" s="1"/>
  <c r="V3187" i="3" a="1"/>
  <c r="V3187" i="3" s="1"/>
  <c r="V3186" i="3" a="1"/>
  <c r="V3186" i="3" s="1"/>
  <c r="V3185" i="3" a="1"/>
  <c r="V3185" i="3" s="1"/>
  <c r="V3184" i="3" a="1"/>
  <c r="V3184" i="3" s="1"/>
  <c r="V3183" i="3" a="1"/>
  <c r="V3183" i="3" s="1"/>
  <c r="V3182" i="3" a="1"/>
  <c r="V3182" i="3" s="1"/>
  <c r="V3181" i="3" a="1"/>
  <c r="V3181" i="3" s="1"/>
  <c r="V3180" i="3" a="1"/>
  <c r="V3180" i="3" s="1"/>
  <c r="V3179" i="3" a="1"/>
  <c r="V3179" i="3" s="1"/>
  <c r="V3178" i="3" a="1"/>
  <c r="V3178" i="3" s="1"/>
  <c r="V3177" i="3" a="1"/>
  <c r="V3177" i="3" s="1"/>
  <c r="V3176" i="3" a="1"/>
  <c r="V3176" i="3" s="1"/>
  <c r="V3175" i="3" a="1"/>
  <c r="V3175" i="3" s="1"/>
  <c r="V3174" i="3" a="1"/>
  <c r="V3174" i="3" s="1"/>
  <c r="V3173" i="3" a="1"/>
  <c r="V3173" i="3" s="1"/>
  <c r="V3172" i="3" a="1"/>
  <c r="V3172" i="3" s="1"/>
  <c r="V3171" i="3" a="1"/>
  <c r="V3171" i="3" s="1"/>
  <c r="V3170" i="3" a="1"/>
  <c r="V3170" i="3" s="1"/>
  <c r="V3169" i="3" a="1"/>
  <c r="V3169" i="3" s="1"/>
  <c r="V3168" i="3" a="1"/>
  <c r="V3168" i="3" s="1"/>
  <c r="V3167" i="3" a="1"/>
  <c r="V3167" i="3" s="1"/>
  <c r="V3166" i="3" a="1"/>
  <c r="V3166" i="3" s="1"/>
  <c r="V3165" i="3" a="1"/>
  <c r="V3165" i="3" s="1"/>
  <c r="V3164" i="3" a="1"/>
  <c r="V3164" i="3" s="1"/>
  <c r="V3163" i="3" a="1"/>
  <c r="V3163" i="3" s="1"/>
  <c r="V3162" i="3" a="1"/>
  <c r="V3162" i="3" s="1"/>
  <c r="V3161" i="3" a="1"/>
  <c r="V3161" i="3" s="1"/>
  <c r="V3160" i="3" a="1"/>
  <c r="V3160" i="3" s="1"/>
  <c r="V3159" i="3" a="1"/>
  <c r="V3159" i="3" s="1"/>
  <c r="V3158" i="3" a="1"/>
  <c r="V3158" i="3" s="1"/>
  <c r="V3157" i="3" a="1"/>
  <c r="V3157" i="3" s="1"/>
  <c r="V3156" i="3" a="1"/>
  <c r="V3156" i="3" s="1"/>
  <c r="V3155" i="3" a="1"/>
  <c r="V3155" i="3" s="1"/>
  <c r="V3154" i="3" a="1"/>
  <c r="V3154" i="3" s="1"/>
  <c r="V3153" i="3" a="1"/>
  <c r="V3153" i="3" s="1"/>
  <c r="V3152" i="3" a="1"/>
  <c r="V3152" i="3" s="1"/>
  <c r="V3151" i="3" a="1"/>
  <c r="V3151" i="3" s="1"/>
  <c r="V3150" i="3" a="1"/>
  <c r="V3150" i="3" s="1"/>
  <c r="V3149" i="3" a="1"/>
  <c r="V3149" i="3" s="1"/>
  <c r="V3148" i="3" a="1"/>
  <c r="V3148" i="3" s="1"/>
  <c r="V3147" i="3" a="1"/>
  <c r="V3147" i="3" s="1"/>
  <c r="V3146" i="3" a="1"/>
  <c r="V3146" i="3" s="1"/>
  <c r="V3145" i="3" a="1"/>
  <c r="V3145" i="3" s="1"/>
  <c r="V3144" i="3" a="1"/>
  <c r="V3144" i="3" s="1"/>
  <c r="V3143" i="3" a="1"/>
  <c r="V3143" i="3" s="1"/>
  <c r="V3142" i="3" a="1"/>
  <c r="V3142" i="3" s="1"/>
  <c r="V3141" i="3" a="1"/>
  <c r="V3141" i="3" s="1"/>
  <c r="V3140" i="3" a="1"/>
  <c r="V3140" i="3" s="1"/>
  <c r="V3139" i="3" a="1"/>
  <c r="V3139" i="3" s="1"/>
  <c r="V3138" i="3" a="1"/>
  <c r="V3138" i="3" s="1"/>
  <c r="V3137" i="3" a="1"/>
  <c r="V3137" i="3" s="1"/>
  <c r="V3136" i="3" a="1"/>
  <c r="V3136" i="3" s="1"/>
  <c r="V3135" i="3" a="1"/>
  <c r="V3135" i="3" s="1"/>
  <c r="V3134" i="3" a="1"/>
  <c r="V3134" i="3" s="1"/>
  <c r="V3133" i="3" a="1"/>
  <c r="V3133" i="3" s="1"/>
  <c r="V3132" i="3" a="1"/>
  <c r="V3132" i="3" s="1"/>
  <c r="V3131" i="3" a="1"/>
  <c r="V3131" i="3" s="1"/>
  <c r="V3130" i="3" a="1"/>
  <c r="V3130" i="3" s="1"/>
  <c r="V3129" i="3" a="1"/>
  <c r="V3129" i="3" s="1"/>
  <c r="V3128" i="3" a="1"/>
  <c r="V3128" i="3" s="1"/>
  <c r="V3127" i="3" a="1"/>
  <c r="V3127" i="3" s="1"/>
  <c r="V3126" i="3" a="1"/>
  <c r="V3126" i="3" s="1"/>
  <c r="V3125" i="3" a="1"/>
  <c r="V3125" i="3" s="1"/>
  <c r="V3124" i="3" a="1"/>
  <c r="V3124" i="3" s="1"/>
  <c r="V3123" i="3" a="1"/>
  <c r="V3123" i="3" s="1"/>
  <c r="V3122" i="3" a="1"/>
  <c r="V3122" i="3" s="1"/>
  <c r="V3121" i="3" a="1"/>
  <c r="V3121" i="3" s="1"/>
  <c r="V3120" i="3" a="1"/>
  <c r="V3120" i="3" s="1"/>
  <c r="V3119" i="3" a="1"/>
  <c r="V3119" i="3" s="1"/>
  <c r="V3118" i="3" a="1"/>
  <c r="V3118" i="3" s="1"/>
  <c r="V3117" i="3" a="1"/>
  <c r="V3117" i="3" s="1"/>
  <c r="V3116" i="3" a="1"/>
  <c r="V3116" i="3" s="1"/>
  <c r="V3115" i="3" a="1"/>
  <c r="V3115" i="3" s="1"/>
  <c r="V3114" i="3" a="1"/>
  <c r="V3114" i="3" s="1"/>
  <c r="V3113" i="3" a="1"/>
  <c r="V3113" i="3" s="1"/>
  <c r="V3112" i="3" a="1"/>
  <c r="V3112" i="3" s="1"/>
  <c r="V3111" i="3" a="1"/>
  <c r="V3111" i="3" s="1"/>
  <c r="V3110" i="3" a="1"/>
  <c r="V3110" i="3" s="1"/>
  <c r="V3109" i="3" a="1"/>
  <c r="V3109" i="3" s="1"/>
  <c r="V3108" i="3" a="1"/>
  <c r="V3108" i="3" s="1"/>
  <c r="V3107" i="3" a="1"/>
  <c r="V3107" i="3" s="1"/>
  <c r="V3106" i="3" a="1"/>
  <c r="V3106" i="3" s="1"/>
  <c r="V3105" i="3" a="1"/>
  <c r="V3105" i="3" s="1"/>
  <c r="V3104" i="3" a="1"/>
  <c r="V3104" i="3" s="1"/>
  <c r="V3103" i="3" a="1"/>
  <c r="V3103" i="3" s="1"/>
  <c r="V3102" i="3" a="1"/>
  <c r="V3102" i="3" s="1"/>
  <c r="V3101" i="3" a="1"/>
  <c r="V3101" i="3" s="1"/>
  <c r="V3100" i="3" a="1"/>
  <c r="V3100" i="3" s="1"/>
  <c r="V3099" i="3" a="1"/>
  <c r="V3099" i="3" s="1"/>
  <c r="V3098" i="3" a="1"/>
  <c r="V3098" i="3" s="1"/>
  <c r="V3097" i="3" a="1"/>
  <c r="V3097" i="3" s="1"/>
  <c r="V3096" i="3" a="1"/>
  <c r="V3096" i="3" s="1"/>
  <c r="V3095" i="3" a="1"/>
  <c r="V3095" i="3" s="1"/>
  <c r="V3094" i="3" a="1"/>
  <c r="V3094" i="3" s="1"/>
  <c r="V3093" i="3" a="1"/>
  <c r="V3093" i="3" s="1"/>
  <c r="V3092" i="3" a="1"/>
  <c r="V3092" i="3" s="1"/>
  <c r="V3091" i="3" a="1"/>
  <c r="V3091" i="3" s="1"/>
  <c r="V3090" i="3" a="1"/>
  <c r="V3090" i="3" s="1"/>
  <c r="V3089" i="3" a="1"/>
  <c r="V3089" i="3" s="1"/>
  <c r="V3088" i="3" a="1"/>
  <c r="V3088" i="3" s="1"/>
  <c r="V3087" i="3" a="1"/>
  <c r="V3087" i="3" s="1"/>
  <c r="V3086" i="3" a="1"/>
  <c r="V3086" i="3" s="1"/>
  <c r="V3085" i="3" a="1"/>
  <c r="V3085" i="3" s="1"/>
  <c r="V3084" i="3" a="1"/>
  <c r="V3084" i="3" s="1"/>
  <c r="V3083" i="3" a="1"/>
  <c r="V3083" i="3" s="1"/>
  <c r="V3082" i="3" a="1"/>
  <c r="V3082" i="3" s="1"/>
  <c r="V3081" i="3" a="1"/>
  <c r="V3081" i="3" s="1"/>
  <c r="V3080" i="3" a="1"/>
  <c r="V3080" i="3" s="1"/>
  <c r="V3079" i="3" a="1"/>
  <c r="V3079" i="3" s="1"/>
  <c r="V3078" i="3" a="1"/>
  <c r="V3078" i="3" s="1"/>
  <c r="V3077" i="3" a="1"/>
  <c r="V3077" i="3" s="1"/>
  <c r="V3076" i="3" a="1"/>
  <c r="V3076" i="3" s="1"/>
  <c r="V3075" i="3" a="1"/>
  <c r="V3075" i="3" s="1"/>
  <c r="V3074" i="3" a="1"/>
  <c r="V3074" i="3" s="1"/>
  <c r="V3073" i="3" a="1"/>
  <c r="V3073" i="3" s="1"/>
  <c r="V3072" i="3" a="1"/>
  <c r="V3072" i="3" s="1"/>
  <c r="V3071" i="3" a="1"/>
  <c r="V3071" i="3" s="1"/>
  <c r="V3070" i="3" a="1"/>
  <c r="V3070" i="3" s="1"/>
  <c r="V3069" i="3" a="1"/>
  <c r="V3069" i="3" s="1"/>
  <c r="V8165" i="3" a="1"/>
  <c r="V8165" i="3" s="1"/>
  <c r="V3068" i="3" a="1"/>
  <c r="V3068" i="3" s="1"/>
  <c r="V3067" i="3" a="1"/>
  <c r="V3067" i="3" s="1"/>
  <c r="V3066" i="3" a="1"/>
  <c r="V3066" i="3" s="1"/>
  <c r="V3065" i="3" a="1"/>
  <c r="V3065" i="3" s="1"/>
  <c r="V3064" i="3" a="1"/>
  <c r="V3064" i="3" s="1"/>
  <c r="V3063" i="3" a="1"/>
  <c r="V3063" i="3" s="1"/>
  <c r="V3062" i="3" a="1"/>
  <c r="V3062" i="3" s="1"/>
  <c r="V3061" i="3" a="1"/>
  <c r="V3061" i="3" s="1"/>
  <c r="V3060" i="3" a="1"/>
  <c r="V3060" i="3" s="1"/>
  <c r="V3059" i="3" a="1"/>
  <c r="V3059" i="3" s="1"/>
  <c r="V3058" i="3" a="1"/>
  <c r="V3058" i="3" s="1"/>
  <c r="V3057" i="3" a="1"/>
  <c r="V3057" i="3" s="1"/>
  <c r="V3056" i="3" a="1"/>
  <c r="V3056" i="3" s="1"/>
  <c r="V3055" i="3" a="1"/>
  <c r="V3055" i="3" s="1"/>
  <c r="V3054" i="3" a="1"/>
  <c r="V3054" i="3" s="1"/>
  <c r="V3053" i="3" a="1"/>
  <c r="V3053" i="3" s="1"/>
  <c r="V3052" i="3" a="1"/>
  <c r="V3052" i="3" s="1"/>
  <c r="V3051" i="3" a="1"/>
  <c r="V3051" i="3" s="1"/>
  <c r="V3050" i="3" a="1"/>
  <c r="V3050" i="3" s="1"/>
  <c r="V3049" i="3" a="1"/>
  <c r="V3049" i="3" s="1"/>
  <c r="V3048" i="3" a="1"/>
  <c r="V3048" i="3" s="1"/>
  <c r="V3047" i="3" a="1"/>
  <c r="V3047" i="3" s="1"/>
  <c r="V3046" i="3" a="1"/>
  <c r="V3046" i="3" s="1"/>
  <c r="V3045" i="3" a="1"/>
  <c r="V3045" i="3" s="1"/>
  <c r="V3044" i="3" a="1"/>
  <c r="V3044" i="3" s="1"/>
  <c r="V3043" i="3" a="1"/>
  <c r="V3043" i="3" s="1"/>
  <c r="V3042" i="3" a="1"/>
  <c r="V3042" i="3" s="1"/>
  <c r="V3041" i="3" a="1"/>
  <c r="V3041" i="3" s="1"/>
  <c r="V3040" i="3" a="1"/>
  <c r="V3040" i="3" s="1"/>
  <c r="V3039" i="3" a="1"/>
  <c r="V3039" i="3" s="1"/>
  <c r="V3038" i="3" a="1"/>
  <c r="V3038" i="3" s="1"/>
  <c r="V3037" i="3" a="1"/>
  <c r="V3037" i="3" s="1"/>
  <c r="V3036" i="3" a="1"/>
  <c r="V3036" i="3" s="1"/>
  <c r="V3035" i="3" a="1"/>
  <c r="V3035" i="3" s="1"/>
  <c r="V3034" i="3" a="1"/>
  <c r="V3034" i="3" s="1"/>
  <c r="V3033" i="3" a="1"/>
  <c r="V3033" i="3" s="1"/>
  <c r="V3032" i="3" a="1"/>
  <c r="V3032" i="3" s="1"/>
  <c r="V3031" i="3" a="1"/>
  <c r="V3031" i="3" s="1"/>
  <c r="V3030" i="3" a="1"/>
  <c r="V3030" i="3" s="1"/>
  <c r="V3029" i="3" a="1"/>
  <c r="V3029" i="3" s="1"/>
  <c r="V3028" i="3" a="1"/>
  <c r="V3028" i="3" s="1"/>
  <c r="V3027" i="3" a="1"/>
  <c r="V3027" i="3" s="1"/>
  <c r="V3026" i="3" a="1"/>
  <c r="V3026" i="3" s="1"/>
  <c r="V3025" i="3" a="1"/>
  <c r="V3025" i="3" s="1"/>
  <c r="V3024" i="3" a="1"/>
  <c r="V3024" i="3" s="1"/>
  <c r="V3023" i="3" a="1"/>
  <c r="V3023" i="3" s="1"/>
  <c r="V3022" i="3" a="1"/>
  <c r="V3022" i="3" s="1"/>
  <c r="V3021" i="3" a="1"/>
  <c r="V3021" i="3" s="1"/>
  <c r="V3020" i="3" a="1"/>
  <c r="V3020" i="3" s="1"/>
  <c r="V3019" i="3" a="1"/>
  <c r="V3019" i="3" s="1"/>
  <c r="V3018" i="3" a="1"/>
  <c r="V3018" i="3" s="1"/>
  <c r="V3017" i="3" a="1"/>
  <c r="V3017" i="3" s="1"/>
  <c r="V3016" i="3" a="1"/>
  <c r="V3016" i="3" s="1"/>
  <c r="V3015" i="3" a="1"/>
  <c r="V3015" i="3" s="1"/>
  <c r="V3014" i="3" a="1"/>
  <c r="V3014" i="3" s="1"/>
  <c r="V3013" i="3" a="1"/>
  <c r="V3013" i="3" s="1"/>
  <c r="V3012" i="3" a="1"/>
  <c r="V3012" i="3" s="1"/>
  <c r="V3011" i="3" a="1"/>
  <c r="V3011" i="3" s="1"/>
  <c r="V3010" i="3" a="1"/>
  <c r="V3010" i="3" s="1"/>
  <c r="V3009" i="3" a="1"/>
  <c r="V3009" i="3" s="1"/>
  <c r="V3008" i="3" a="1"/>
  <c r="V3008" i="3" s="1"/>
  <c r="V3007" i="3" a="1"/>
  <c r="V3007" i="3" s="1"/>
  <c r="V3006" i="3" a="1"/>
  <c r="V3006" i="3" s="1"/>
  <c r="V3005" i="3" a="1"/>
  <c r="V3005" i="3" s="1"/>
  <c r="V3004" i="3" a="1"/>
  <c r="V3004" i="3" s="1"/>
  <c r="V3003" i="3" a="1"/>
  <c r="V3003" i="3" s="1"/>
  <c r="V3002" i="3" a="1"/>
  <c r="V3002" i="3" s="1"/>
  <c r="V3001" i="3" a="1"/>
  <c r="V3001" i="3" s="1"/>
  <c r="V3000" i="3" a="1"/>
  <c r="V3000" i="3" s="1"/>
  <c r="V2999" i="3" a="1"/>
  <c r="V2999" i="3" s="1"/>
  <c r="V2998" i="3" a="1"/>
  <c r="V2998" i="3" s="1"/>
  <c r="V2997" i="3" a="1"/>
  <c r="V2997" i="3" s="1"/>
  <c r="V2996" i="3" a="1"/>
  <c r="V2996" i="3" s="1"/>
  <c r="V2995" i="3" a="1"/>
  <c r="V2995" i="3" s="1"/>
  <c r="V2994" i="3" a="1"/>
  <c r="V2994" i="3" s="1"/>
  <c r="V2993" i="3" a="1"/>
  <c r="V2993" i="3" s="1"/>
  <c r="V2992" i="3" a="1"/>
  <c r="V2992" i="3" s="1"/>
  <c r="V2991" i="3" a="1"/>
  <c r="V2991" i="3" s="1"/>
  <c r="V2990" i="3" a="1"/>
  <c r="V2990" i="3" s="1"/>
  <c r="V2989" i="3" a="1"/>
  <c r="V2989" i="3" s="1"/>
  <c r="V2988" i="3" a="1"/>
  <c r="V2988" i="3" s="1"/>
  <c r="V2987" i="3" a="1"/>
  <c r="V2987" i="3" s="1"/>
  <c r="V2986" i="3" a="1"/>
  <c r="V2986" i="3" s="1"/>
  <c r="V2985" i="3" a="1"/>
  <c r="V2985" i="3" s="1"/>
  <c r="V2984" i="3" a="1"/>
  <c r="V2984" i="3" s="1"/>
  <c r="V2983" i="3" a="1"/>
  <c r="V2983" i="3" s="1"/>
  <c r="V2982" i="3" a="1"/>
  <c r="V2982" i="3" s="1"/>
  <c r="V2981" i="3" a="1"/>
  <c r="V2981" i="3" s="1"/>
  <c r="V2980" i="3" a="1"/>
  <c r="V2980" i="3" s="1"/>
  <c r="V2979" i="3" a="1"/>
  <c r="V2979" i="3" s="1"/>
  <c r="V2978" i="3" a="1"/>
  <c r="V2978" i="3" s="1"/>
  <c r="V2977" i="3" a="1"/>
  <c r="V2977" i="3" s="1"/>
  <c r="V2976" i="3" a="1"/>
  <c r="V2976" i="3" s="1"/>
  <c r="V2975" i="3" a="1"/>
  <c r="V2975" i="3" s="1"/>
  <c r="V2974" i="3" a="1"/>
  <c r="V2974" i="3" s="1"/>
  <c r="V2973" i="3" a="1"/>
  <c r="V2973" i="3" s="1"/>
  <c r="V2972" i="3" a="1"/>
  <c r="V2972" i="3" s="1"/>
  <c r="V2971" i="3" a="1"/>
  <c r="V2971" i="3" s="1"/>
  <c r="V2970" i="3" a="1"/>
  <c r="V2970" i="3" s="1"/>
  <c r="V2969" i="3" a="1"/>
  <c r="V2969" i="3" s="1"/>
  <c r="V2968" i="3" a="1"/>
  <c r="V2968" i="3" s="1"/>
  <c r="V2967" i="3" a="1"/>
  <c r="V2967" i="3" s="1"/>
  <c r="V2966" i="3" a="1"/>
  <c r="V2966" i="3" s="1"/>
  <c r="V2965" i="3" a="1"/>
  <c r="V2965" i="3" s="1"/>
  <c r="V2964" i="3" a="1"/>
  <c r="V2964" i="3" s="1"/>
  <c r="V2963" i="3" a="1"/>
  <c r="V2963" i="3" s="1"/>
  <c r="V2962" i="3" a="1"/>
  <c r="V2962" i="3" s="1"/>
  <c r="V2961" i="3" a="1"/>
  <c r="V2961" i="3" s="1"/>
  <c r="V2960" i="3" a="1"/>
  <c r="V2960" i="3" s="1"/>
  <c r="V2959" i="3" a="1"/>
  <c r="V2959" i="3" s="1"/>
  <c r="V2958" i="3" a="1"/>
  <c r="V2958" i="3" s="1"/>
  <c r="V2957" i="3" a="1"/>
  <c r="V2957" i="3" s="1"/>
  <c r="V2956" i="3" a="1"/>
  <c r="V2956" i="3" s="1"/>
  <c r="V2955" i="3" a="1"/>
  <c r="V2955" i="3" s="1"/>
  <c r="V2954" i="3" a="1"/>
  <c r="V2954" i="3" s="1"/>
  <c r="V2953" i="3" a="1"/>
  <c r="V2953" i="3" s="1"/>
  <c r="V2952" i="3" a="1"/>
  <c r="V2952" i="3" s="1"/>
  <c r="V2951" i="3" a="1"/>
  <c r="V2951" i="3" s="1"/>
  <c r="V2950" i="3" a="1"/>
  <c r="V2950" i="3" s="1"/>
  <c r="V2949" i="3" a="1"/>
  <c r="V2949" i="3" s="1"/>
  <c r="V2948" i="3" a="1"/>
  <c r="V2948" i="3" s="1"/>
  <c r="V2947" i="3" a="1"/>
  <c r="V2947" i="3" s="1"/>
  <c r="V2946" i="3" a="1"/>
  <c r="V2946" i="3" s="1"/>
  <c r="V2945" i="3" a="1"/>
  <c r="V2945" i="3" s="1"/>
  <c r="V2944" i="3" a="1"/>
  <c r="V2944" i="3" s="1"/>
  <c r="V2943" i="3" a="1"/>
  <c r="V2943" i="3" s="1"/>
  <c r="V2942" i="3" a="1"/>
  <c r="V2942" i="3" s="1"/>
  <c r="V2941" i="3" a="1"/>
  <c r="V2941" i="3" s="1"/>
  <c r="V2940" i="3" a="1"/>
  <c r="V2940" i="3" s="1"/>
  <c r="V2939" i="3" a="1"/>
  <c r="V2939" i="3" s="1"/>
  <c r="V2938" i="3" a="1"/>
  <c r="V2938" i="3" s="1"/>
  <c r="V2937" i="3" a="1"/>
  <c r="V2937" i="3" s="1"/>
  <c r="V2936" i="3" a="1"/>
  <c r="V2936" i="3" s="1"/>
  <c r="V2935" i="3" a="1"/>
  <c r="V2935" i="3" s="1"/>
  <c r="V2934" i="3" a="1"/>
  <c r="V2934" i="3" s="1"/>
  <c r="V2933" i="3" a="1"/>
  <c r="V2933" i="3" s="1"/>
  <c r="V2932" i="3" a="1"/>
  <c r="V2932" i="3" s="1"/>
  <c r="V2931" i="3" a="1"/>
  <c r="V2931" i="3" s="1"/>
  <c r="V2930" i="3" a="1"/>
  <c r="V2930" i="3" s="1"/>
  <c r="V2929" i="3" a="1"/>
  <c r="V2929" i="3" s="1"/>
  <c r="V2928" i="3" a="1"/>
  <c r="V2928" i="3" s="1"/>
  <c r="V2927" i="3" a="1"/>
  <c r="V2927" i="3" s="1"/>
  <c r="V2926" i="3" a="1"/>
  <c r="V2926" i="3" s="1"/>
  <c r="V2925" i="3" a="1"/>
  <c r="V2925" i="3" s="1"/>
  <c r="V2924" i="3" a="1"/>
  <c r="V2924" i="3" s="1"/>
  <c r="V2923" i="3" a="1"/>
  <c r="V2923" i="3" s="1"/>
  <c r="V2922" i="3" a="1"/>
  <c r="V2922" i="3" s="1"/>
  <c r="V2921" i="3" a="1"/>
  <c r="V2921" i="3" s="1"/>
  <c r="V2920" i="3" a="1"/>
  <c r="V2920" i="3" s="1"/>
  <c r="V2919" i="3" a="1"/>
  <c r="V2919" i="3" s="1"/>
  <c r="V2918" i="3" a="1"/>
  <c r="V2918" i="3" s="1"/>
  <c r="V2917" i="3" a="1"/>
  <c r="V2917" i="3" s="1"/>
  <c r="V2916" i="3" a="1"/>
  <c r="V2916" i="3" s="1"/>
  <c r="V2915" i="3" a="1"/>
  <c r="V2915" i="3" s="1"/>
  <c r="V2914" i="3" a="1"/>
  <c r="V2914" i="3" s="1"/>
  <c r="V2913" i="3" a="1"/>
  <c r="V2913" i="3" s="1"/>
  <c r="V2912" i="3" a="1"/>
  <c r="V2912" i="3" s="1"/>
  <c r="V2911" i="3" a="1"/>
  <c r="V2911" i="3" s="1"/>
  <c r="V2910" i="3" a="1"/>
  <c r="V2910" i="3" s="1"/>
  <c r="V2909" i="3" a="1"/>
  <c r="V2909" i="3" s="1"/>
  <c r="V2908" i="3" a="1"/>
  <c r="V2908" i="3" s="1"/>
  <c r="V2907" i="3" a="1"/>
  <c r="V2907" i="3" s="1"/>
  <c r="V2906" i="3" a="1"/>
  <c r="V2906" i="3" s="1"/>
  <c r="V2905" i="3" a="1"/>
  <c r="V2905" i="3" s="1"/>
  <c r="V2904" i="3" a="1"/>
  <c r="V2904" i="3" s="1"/>
  <c r="V2903" i="3" a="1"/>
  <c r="V2903" i="3" s="1"/>
  <c r="V2902" i="3" a="1"/>
  <c r="V2902" i="3" s="1"/>
  <c r="V2901" i="3" a="1"/>
  <c r="V2901" i="3" s="1"/>
  <c r="V2900" i="3" a="1"/>
  <c r="V2900" i="3" s="1"/>
  <c r="V2899" i="3" a="1"/>
  <c r="V2899" i="3" s="1"/>
  <c r="V2898" i="3" a="1"/>
  <c r="V2898" i="3" s="1"/>
  <c r="V2897" i="3" a="1"/>
  <c r="V2897" i="3" s="1"/>
  <c r="V2896" i="3" a="1"/>
  <c r="V2896" i="3" s="1"/>
  <c r="V2895" i="3" a="1"/>
  <c r="V2895" i="3" s="1"/>
  <c r="V2894" i="3" a="1"/>
  <c r="V2894" i="3" s="1"/>
  <c r="V2893" i="3" a="1"/>
  <c r="V2893" i="3" s="1"/>
  <c r="V2892" i="3" a="1"/>
  <c r="V2892" i="3" s="1"/>
  <c r="V2891" i="3" a="1"/>
  <c r="V2891" i="3" s="1"/>
  <c r="V2890" i="3" a="1"/>
  <c r="V2890" i="3" s="1"/>
  <c r="V2889" i="3" a="1"/>
  <c r="V2889" i="3" s="1"/>
  <c r="V2888" i="3" a="1"/>
  <c r="V2888" i="3" s="1"/>
  <c r="V2887" i="3" a="1"/>
  <c r="V2887" i="3" s="1"/>
  <c r="V2886" i="3" a="1"/>
  <c r="V2886" i="3" s="1"/>
  <c r="V2885" i="3" a="1"/>
  <c r="V2885" i="3" s="1"/>
  <c r="V2884" i="3" a="1"/>
  <c r="V2884" i="3" s="1"/>
  <c r="V2883" i="3" a="1"/>
  <c r="V2883" i="3" s="1"/>
  <c r="V2882" i="3" a="1"/>
  <c r="V2882" i="3" s="1"/>
  <c r="V2881" i="3" a="1"/>
  <c r="V2881" i="3" s="1"/>
  <c r="V2880" i="3" a="1"/>
  <c r="V2880" i="3" s="1"/>
  <c r="V2879" i="3" a="1"/>
  <c r="V2879" i="3" s="1"/>
  <c r="V2878" i="3" a="1"/>
  <c r="V2878" i="3" s="1"/>
  <c r="V2877" i="3" a="1"/>
  <c r="V2877" i="3" s="1"/>
  <c r="V2876" i="3" a="1"/>
  <c r="V2876" i="3" s="1"/>
  <c r="V2875" i="3" a="1"/>
  <c r="V2875" i="3" s="1"/>
  <c r="V2874" i="3" a="1"/>
  <c r="V2874" i="3" s="1"/>
  <c r="V2873" i="3" a="1"/>
  <c r="V2873" i="3" s="1"/>
  <c r="V2872" i="3" a="1"/>
  <c r="V2872" i="3" s="1"/>
  <c r="V2871" i="3" a="1"/>
  <c r="V2871" i="3" s="1"/>
  <c r="V2870" i="3" a="1"/>
  <c r="V2870" i="3" s="1"/>
  <c r="V2869" i="3" a="1"/>
  <c r="V2869" i="3" s="1"/>
  <c r="V2868" i="3" a="1"/>
  <c r="V2868" i="3" s="1"/>
  <c r="V2867" i="3" a="1"/>
  <c r="V2867" i="3" s="1"/>
  <c r="V2866" i="3" a="1"/>
  <c r="V2866" i="3" s="1"/>
  <c r="V2865" i="3" a="1"/>
  <c r="V2865" i="3" s="1"/>
  <c r="V2864" i="3" a="1"/>
  <c r="V2864" i="3" s="1"/>
  <c r="V2863" i="3" a="1"/>
  <c r="V2863" i="3" s="1"/>
  <c r="V2862" i="3" a="1"/>
  <c r="V2862" i="3" s="1"/>
  <c r="V2861" i="3" a="1"/>
  <c r="V2861" i="3" s="1"/>
  <c r="V2860" i="3" a="1"/>
  <c r="V2860" i="3" s="1"/>
  <c r="V2859" i="3" a="1"/>
  <c r="V2859" i="3" s="1"/>
  <c r="V2858" i="3" a="1"/>
  <c r="V2858" i="3" s="1"/>
  <c r="V2857" i="3" a="1"/>
  <c r="V2857" i="3" s="1"/>
  <c r="V2856" i="3" a="1"/>
  <c r="V2856" i="3" s="1"/>
  <c r="V2855" i="3" a="1"/>
  <c r="V2855" i="3" s="1"/>
  <c r="V2854" i="3" a="1"/>
  <c r="V2854" i="3" s="1"/>
  <c r="V2853" i="3" a="1"/>
  <c r="V2853" i="3" s="1"/>
  <c r="V2852" i="3" a="1"/>
  <c r="V2852" i="3" s="1"/>
  <c r="V2851" i="3" a="1"/>
  <c r="V2851" i="3" s="1"/>
  <c r="V2850" i="3" a="1"/>
  <c r="V2850" i="3" s="1"/>
  <c r="V2849" i="3" a="1"/>
  <c r="V2849" i="3" s="1"/>
  <c r="V2848" i="3" a="1"/>
  <c r="V2848" i="3" s="1"/>
  <c r="V2847" i="3" a="1"/>
  <c r="V2847" i="3" s="1"/>
  <c r="V2846" i="3" a="1"/>
  <c r="V2846" i="3" s="1"/>
  <c r="V2845" i="3" a="1"/>
  <c r="V2845" i="3" s="1"/>
  <c r="V2844" i="3" a="1"/>
  <c r="V2844" i="3" s="1"/>
  <c r="V2843" i="3" a="1"/>
  <c r="V2843" i="3" s="1"/>
  <c r="V2842" i="3" a="1"/>
  <c r="V2842" i="3" s="1"/>
  <c r="V2841" i="3" a="1"/>
  <c r="V2841" i="3" s="1"/>
  <c r="V2840" i="3" a="1"/>
  <c r="V2840" i="3" s="1"/>
  <c r="V2839" i="3" a="1"/>
  <c r="V2839" i="3" s="1"/>
  <c r="V2838" i="3" a="1"/>
  <c r="V2838" i="3" s="1"/>
  <c r="V2837" i="3" a="1"/>
  <c r="V2837" i="3" s="1"/>
  <c r="V2836" i="3" a="1"/>
  <c r="V2836" i="3" s="1"/>
  <c r="V2835" i="3" a="1"/>
  <c r="V2835" i="3" s="1"/>
  <c r="V2834" i="3" a="1"/>
  <c r="V2834" i="3" s="1"/>
  <c r="V2833" i="3" a="1"/>
  <c r="V2833" i="3" s="1"/>
  <c r="V2832" i="3" a="1"/>
  <c r="V2832" i="3" s="1"/>
  <c r="V2831" i="3" a="1"/>
  <c r="V2831" i="3" s="1"/>
  <c r="V2830" i="3" a="1"/>
  <c r="V2830" i="3" s="1"/>
  <c r="V2829" i="3" a="1"/>
  <c r="V2829" i="3" s="1"/>
  <c r="V2828" i="3" a="1"/>
  <c r="V2828" i="3" s="1"/>
  <c r="V2827" i="3" a="1"/>
  <c r="V2827" i="3" s="1"/>
  <c r="V2826" i="3" a="1"/>
  <c r="V2826" i="3" s="1"/>
  <c r="V2825" i="3" a="1"/>
  <c r="V2825" i="3" s="1"/>
  <c r="V2824" i="3" a="1"/>
  <c r="V2824" i="3" s="1"/>
  <c r="V2823" i="3" a="1"/>
  <c r="V2823" i="3" s="1"/>
  <c r="V2822" i="3" a="1"/>
  <c r="V2822" i="3" s="1"/>
  <c r="V2821" i="3" a="1"/>
  <c r="V2821" i="3" s="1"/>
  <c r="V2820" i="3" a="1"/>
  <c r="V2820" i="3" s="1"/>
  <c r="V2819" i="3" a="1"/>
  <c r="V2819" i="3" s="1"/>
  <c r="V2818" i="3" a="1"/>
  <c r="V2818" i="3" s="1"/>
  <c r="V2817" i="3" a="1"/>
  <c r="V2817" i="3" s="1"/>
  <c r="V2816" i="3" a="1"/>
  <c r="V2816" i="3" s="1"/>
  <c r="V2815" i="3" a="1"/>
  <c r="V2815" i="3" s="1"/>
  <c r="V2814" i="3" a="1"/>
  <c r="V2814" i="3" s="1"/>
  <c r="V2813" i="3" a="1"/>
  <c r="V2813" i="3" s="1"/>
  <c r="V2812" i="3" a="1"/>
  <c r="V2812" i="3" s="1"/>
  <c r="V2811" i="3" a="1"/>
  <c r="V2811" i="3" s="1"/>
  <c r="V2810" i="3" a="1"/>
  <c r="V2810" i="3" s="1"/>
  <c r="V2809" i="3" a="1"/>
  <c r="V2809" i="3" s="1"/>
  <c r="V2808" i="3" a="1"/>
  <c r="V2808" i="3" s="1"/>
  <c r="V2807" i="3" a="1"/>
  <c r="V2807" i="3" s="1"/>
  <c r="V2806" i="3" a="1"/>
  <c r="V2806" i="3" s="1"/>
  <c r="V2805" i="3" a="1"/>
  <c r="V2805" i="3" s="1"/>
  <c r="V2804" i="3" a="1"/>
  <c r="V2804" i="3" s="1"/>
  <c r="V2803" i="3" a="1"/>
  <c r="V2803" i="3" s="1"/>
  <c r="V2802" i="3" a="1"/>
  <c r="V2802" i="3" s="1"/>
  <c r="V2801" i="3" a="1"/>
  <c r="V2801" i="3" s="1"/>
  <c r="V2800" i="3" a="1"/>
  <c r="V2800" i="3" s="1"/>
  <c r="V2799" i="3" a="1"/>
  <c r="V2799" i="3" s="1"/>
  <c r="V2798" i="3" a="1"/>
  <c r="V2798" i="3" s="1"/>
  <c r="V2797" i="3" a="1"/>
  <c r="V2797" i="3" s="1"/>
  <c r="V2796" i="3" a="1"/>
  <c r="V2796" i="3" s="1"/>
  <c r="V2795" i="3" a="1"/>
  <c r="V2795" i="3" s="1"/>
  <c r="V2794" i="3" a="1"/>
  <c r="V2794" i="3" s="1"/>
  <c r="V2793" i="3" a="1"/>
  <c r="V2793" i="3" s="1"/>
  <c r="V2792" i="3" a="1"/>
  <c r="V2792" i="3" s="1"/>
  <c r="V2791" i="3" a="1"/>
  <c r="V2791" i="3" s="1"/>
  <c r="V2790" i="3" a="1"/>
  <c r="V2790" i="3" s="1"/>
  <c r="V2789" i="3" a="1"/>
  <c r="V2789" i="3" s="1"/>
  <c r="V2788" i="3" a="1"/>
  <c r="V2788" i="3" s="1"/>
  <c r="V2787" i="3" a="1"/>
  <c r="V2787" i="3" s="1"/>
  <c r="V2786" i="3" a="1"/>
  <c r="V2786" i="3" s="1"/>
  <c r="V2785" i="3" a="1"/>
  <c r="V2785" i="3" s="1"/>
  <c r="V2784" i="3" a="1"/>
  <c r="V2784" i="3" s="1"/>
  <c r="V2783" i="3" a="1"/>
  <c r="V2783" i="3" s="1"/>
  <c r="V2782" i="3" a="1"/>
  <c r="V2782" i="3" s="1"/>
  <c r="V2781" i="3" a="1"/>
  <c r="V2781" i="3" s="1"/>
  <c r="V2780" i="3" a="1"/>
  <c r="V2780" i="3" s="1"/>
  <c r="V2779" i="3" a="1"/>
  <c r="V2779" i="3" s="1"/>
  <c r="V2778" i="3" a="1"/>
  <c r="V2778" i="3" s="1"/>
  <c r="V2777" i="3" a="1"/>
  <c r="V2777" i="3" s="1"/>
  <c r="V2776" i="3" a="1"/>
  <c r="V2776" i="3" s="1"/>
  <c r="V2775" i="3" a="1"/>
  <c r="V2775" i="3" s="1"/>
  <c r="V2774" i="3" a="1"/>
  <c r="V2774" i="3" s="1"/>
  <c r="V2773" i="3" a="1"/>
  <c r="V2773" i="3" s="1"/>
  <c r="V2772" i="3" a="1"/>
  <c r="V2772" i="3" s="1"/>
  <c r="V2771" i="3" a="1"/>
  <c r="V2771" i="3" s="1"/>
  <c r="V2770" i="3" a="1"/>
  <c r="V2770" i="3" s="1"/>
  <c r="V2769" i="3" a="1"/>
  <c r="V2769" i="3" s="1"/>
  <c r="V2768" i="3" a="1"/>
  <c r="V2768" i="3" s="1"/>
  <c r="V2767" i="3" a="1"/>
  <c r="V2767" i="3" s="1"/>
  <c r="V2766" i="3" a="1"/>
  <c r="V2766" i="3" s="1"/>
  <c r="V2765" i="3" a="1"/>
  <c r="V2765" i="3" s="1"/>
  <c r="V2764" i="3" a="1"/>
  <c r="V2764" i="3" s="1"/>
  <c r="V2763" i="3" a="1"/>
  <c r="V2763" i="3" s="1"/>
  <c r="V2762" i="3" a="1"/>
  <c r="V2762" i="3" s="1"/>
  <c r="V2761" i="3" a="1"/>
  <c r="V2761" i="3" s="1"/>
  <c r="V2760" i="3" a="1"/>
  <c r="V2760" i="3" s="1"/>
  <c r="V2759" i="3" a="1"/>
  <c r="V2759" i="3" s="1"/>
  <c r="V2758" i="3" a="1"/>
  <c r="V2758" i="3" s="1"/>
  <c r="V2757" i="3" a="1"/>
  <c r="V2757" i="3" s="1"/>
  <c r="V2756" i="3" a="1"/>
  <c r="V2756" i="3" s="1"/>
  <c r="V2755" i="3" a="1"/>
  <c r="V2755" i="3" s="1"/>
  <c r="V2754" i="3" a="1"/>
  <c r="V2754" i="3" s="1"/>
  <c r="V2753" i="3" a="1"/>
  <c r="V2753" i="3" s="1"/>
  <c r="V2752" i="3" a="1"/>
  <c r="V2752" i="3" s="1"/>
  <c r="V2751" i="3" a="1"/>
  <c r="V2751" i="3" s="1"/>
  <c r="V2750" i="3" a="1"/>
  <c r="V2750" i="3" s="1"/>
  <c r="V2749" i="3" a="1"/>
  <c r="V2749" i="3" s="1"/>
  <c r="V2748" i="3" a="1"/>
  <c r="V2748" i="3" s="1"/>
  <c r="V2747" i="3" a="1"/>
  <c r="V2747" i="3" s="1"/>
  <c r="V2746" i="3" a="1"/>
  <c r="V2746" i="3" s="1"/>
  <c r="V2745" i="3" a="1"/>
  <c r="V2745" i="3" s="1"/>
  <c r="V2744" i="3" a="1"/>
  <c r="V2744" i="3" s="1"/>
  <c r="V2743" i="3" a="1"/>
  <c r="V2743" i="3" s="1"/>
  <c r="V2742" i="3" a="1"/>
  <c r="V2742" i="3" s="1"/>
  <c r="V2741" i="3" a="1"/>
  <c r="V2741" i="3" s="1"/>
  <c r="V2740" i="3" a="1"/>
  <c r="V2740" i="3" s="1"/>
  <c r="V2739" i="3" a="1"/>
  <c r="V2739" i="3" s="1"/>
  <c r="V2738" i="3" a="1"/>
  <c r="V2738" i="3" s="1"/>
  <c r="V2737" i="3" a="1"/>
  <c r="V2737" i="3" s="1"/>
  <c r="V2736" i="3" a="1"/>
  <c r="V2736" i="3" s="1"/>
  <c r="V2735" i="3" a="1"/>
  <c r="V2735" i="3" s="1"/>
  <c r="V2734" i="3" a="1"/>
  <c r="V2734" i="3" s="1"/>
  <c r="V2733" i="3" a="1"/>
  <c r="V2733" i="3" s="1"/>
  <c r="V2732" i="3" a="1"/>
  <c r="V2732" i="3" s="1"/>
  <c r="V2731" i="3" a="1"/>
  <c r="V2731" i="3" s="1"/>
  <c r="V2730" i="3" a="1"/>
  <c r="V2730" i="3" s="1"/>
  <c r="V2729" i="3" a="1"/>
  <c r="V2729" i="3" s="1"/>
  <c r="V2728" i="3" a="1"/>
  <c r="V2728" i="3" s="1"/>
  <c r="V2727" i="3" a="1"/>
  <c r="V2727" i="3" s="1"/>
  <c r="V2726" i="3" a="1"/>
  <c r="V2726" i="3" s="1"/>
  <c r="V2725" i="3" a="1"/>
  <c r="V2725" i="3" s="1"/>
  <c r="V2724" i="3" a="1"/>
  <c r="V2724" i="3" s="1"/>
  <c r="V2723" i="3" a="1"/>
  <c r="V2723" i="3" s="1"/>
  <c r="V2722" i="3" a="1"/>
  <c r="V2722" i="3" s="1"/>
  <c r="V2721" i="3" a="1"/>
  <c r="V2721" i="3" s="1"/>
  <c r="V2720" i="3" a="1"/>
  <c r="V2720" i="3" s="1"/>
  <c r="V2719" i="3" a="1"/>
  <c r="V2719" i="3" s="1"/>
  <c r="V2718" i="3" a="1"/>
  <c r="V2718" i="3" s="1"/>
  <c r="V2717" i="3" a="1"/>
  <c r="V2717" i="3" s="1"/>
  <c r="V2716" i="3" a="1"/>
  <c r="V2716" i="3" s="1"/>
  <c r="V2715" i="3" a="1"/>
  <c r="V2715" i="3" s="1"/>
  <c r="V2714" i="3" a="1"/>
  <c r="V2714" i="3" s="1"/>
  <c r="V2713" i="3" a="1"/>
  <c r="V2713" i="3" s="1"/>
  <c r="V2712" i="3" a="1"/>
  <c r="V2712" i="3" s="1"/>
  <c r="V2711" i="3" a="1"/>
  <c r="V2711" i="3" s="1"/>
  <c r="V2710" i="3" a="1"/>
  <c r="V2710" i="3" s="1"/>
  <c r="V2709" i="3" a="1"/>
  <c r="V2709" i="3" s="1"/>
  <c r="V2708" i="3" a="1"/>
  <c r="V2708" i="3" s="1"/>
  <c r="V2707" i="3" a="1"/>
  <c r="V2707" i="3" s="1"/>
  <c r="V2706" i="3" a="1"/>
  <c r="V2706" i="3" s="1"/>
  <c r="V2705" i="3" a="1"/>
  <c r="V2705" i="3" s="1"/>
  <c r="V2704" i="3" a="1"/>
  <c r="V2704" i="3" s="1"/>
  <c r="V2703" i="3" a="1"/>
  <c r="V2703" i="3" s="1"/>
  <c r="V2702" i="3" a="1"/>
  <c r="V2702" i="3" s="1"/>
  <c r="V2701" i="3" a="1"/>
  <c r="V2701" i="3" s="1"/>
  <c r="V2700" i="3" a="1"/>
  <c r="V2700" i="3" s="1"/>
  <c r="V2699" i="3" a="1"/>
  <c r="V2699" i="3" s="1"/>
  <c r="V2698" i="3" a="1"/>
  <c r="V2698" i="3" s="1"/>
  <c r="V2697" i="3" a="1"/>
  <c r="V2697" i="3" s="1"/>
  <c r="V2696" i="3" a="1"/>
  <c r="V2696" i="3" s="1"/>
  <c r="V2695" i="3" a="1"/>
  <c r="V2695" i="3" s="1"/>
  <c r="V2694" i="3" a="1"/>
  <c r="V2694" i="3" s="1"/>
  <c r="V2693" i="3" a="1"/>
  <c r="V2693" i="3" s="1"/>
  <c r="V2692" i="3" a="1"/>
  <c r="V2692" i="3" s="1"/>
  <c r="V2691" i="3" a="1"/>
  <c r="V2691" i="3" s="1"/>
  <c r="V2690" i="3" a="1"/>
  <c r="V2690" i="3" s="1"/>
  <c r="V2689" i="3" a="1"/>
  <c r="V2689" i="3" s="1"/>
  <c r="V2688" i="3" a="1"/>
  <c r="V2688" i="3" s="1"/>
  <c r="V2687" i="3" a="1"/>
  <c r="V2687" i="3" s="1"/>
  <c r="V2686" i="3" a="1"/>
  <c r="V2686" i="3" s="1"/>
  <c r="V2685" i="3" a="1"/>
  <c r="V2685" i="3" s="1"/>
  <c r="V2684" i="3" a="1"/>
  <c r="V2684" i="3" s="1"/>
  <c r="V2683" i="3" a="1"/>
  <c r="V2683" i="3" s="1"/>
  <c r="V2682" i="3" a="1"/>
  <c r="V2682" i="3" s="1"/>
  <c r="V2681" i="3" a="1"/>
  <c r="V2681" i="3" s="1"/>
  <c r="V2680" i="3" a="1"/>
  <c r="V2680" i="3" s="1"/>
  <c r="V2679" i="3" a="1"/>
  <c r="V2679" i="3" s="1"/>
  <c r="V2678" i="3" a="1"/>
  <c r="V2678" i="3" s="1"/>
  <c r="V2677" i="3" a="1"/>
  <c r="V2677" i="3" s="1"/>
  <c r="V2676" i="3" a="1"/>
  <c r="V2676" i="3" s="1"/>
  <c r="V2675" i="3" a="1"/>
  <c r="V2675" i="3" s="1"/>
  <c r="V2674" i="3" a="1"/>
  <c r="V2674" i="3" s="1"/>
  <c r="V2673" i="3" a="1"/>
  <c r="V2673" i="3" s="1"/>
  <c r="V2672" i="3" a="1"/>
  <c r="V2672" i="3" s="1"/>
  <c r="V2671" i="3" a="1"/>
  <c r="V2671" i="3" s="1"/>
  <c r="V2670" i="3" a="1"/>
  <c r="V2670" i="3" s="1"/>
  <c r="V2669" i="3" a="1"/>
  <c r="V2669" i="3" s="1"/>
  <c r="V2668" i="3" a="1"/>
  <c r="V2668" i="3" s="1"/>
  <c r="V2667" i="3" a="1"/>
  <c r="V2667" i="3" s="1"/>
  <c r="V2666" i="3" a="1"/>
  <c r="V2666" i="3" s="1"/>
  <c r="V2665" i="3" a="1"/>
  <c r="V2665" i="3" s="1"/>
  <c r="V2664" i="3" a="1"/>
  <c r="V2664" i="3" s="1"/>
  <c r="V2663" i="3" a="1"/>
  <c r="V2663" i="3" s="1"/>
  <c r="V2662" i="3" a="1"/>
  <c r="V2662" i="3" s="1"/>
  <c r="V2661" i="3" a="1"/>
  <c r="V2661" i="3" s="1"/>
  <c r="V2660" i="3" a="1"/>
  <c r="V2660" i="3" s="1"/>
  <c r="V2659" i="3" a="1"/>
  <c r="V2659" i="3" s="1"/>
  <c r="V2658" i="3" a="1"/>
  <c r="V2658" i="3" s="1"/>
  <c r="V2657" i="3" a="1"/>
  <c r="V2657" i="3" s="1"/>
  <c r="V2656" i="3" a="1"/>
  <c r="V2656" i="3" s="1"/>
  <c r="V2655" i="3" a="1"/>
  <c r="V2655" i="3" s="1"/>
  <c r="V2654" i="3" a="1"/>
  <c r="V2654" i="3" s="1"/>
  <c r="V2653" i="3" a="1"/>
  <c r="V2653" i="3" s="1"/>
  <c r="V2652" i="3" a="1"/>
  <c r="V2652" i="3" s="1"/>
  <c r="V2651" i="3" a="1"/>
  <c r="V2651" i="3" s="1"/>
  <c r="V2650" i="3" a="1"/>
  <c r="V2650" i="3" s="1"/>
  <c r="V2649" i="3" a="1"/>
  <c r="V2649" i="3" s="1"/>
  <c r="V2648" i="3" a="1"/>
  <c r="V2648" i="3" s="1"/>
  <c r="V2647" i="3" a="1"/>
  <c r="V2647" i="3" s="1"/>
  <c r="V2646" i="3" a="1"/>
  <c r="V2646" i="3" s="1"/>
  <c r="V2645" i="3" a="1"/>
  <c r="V2645" i="3" s="1"/>
  <c r="V2644" i="3" a="1"/>
  <c r="V2644" i="3" s="1"/>
  <c r="V2643" i="3" a="1"/>
  <c r="V2643" i="3" s="1"/>
  <c r="V2642" i="3" a="1"/>
  <c r="V2642" i="3" s="1"/>
  <c r="V2641" i="3" a="1"/>
  <c r="V2641" i="3" s="1"/>
  <c r="V2640" i="3" a="1"/>
  <c r="V2640" i="3" s="1"/>
  <c r="V2639" i="3" a="1"/>
  <c r="V2639" i="3" s="1"/>
  <c r="V2638" i="3" a="1"/>
  <c r="V2638" i="3" s="1"/>
  <c r="V2637" i="3" a="1"/>
  <c r="V2637" i="3" s="1"/>
  <c r="V2636" i="3" a="1"/>
  <c r="V2636" i="3" s="1"/>
  <c r="V2635" i="3" a="1"/>
  <c r="V2635" i="3" s="1"/>
  <c r="V2634" i="3" a="1"/>
  <c r="V2634" i="3" s="1"/>
  <c r="V2633" i="3" a="1"/>
  <c r="V2633" i="3" s="1"/>
  <c r="V2632" i="3" a="1"/>
  <c r="V2632" i="3" s="1"/>
  <c r="V2631" i="3" a="1"/>
  <c r="V2631" i="3" s="1"/>
  <c r="V2630" i="3" a="1"/>
  <c r="V2630" i="3" s="1"/>
  <c r="V2629" i="3" a="1"/>
  <c r="V2629" i="3" s="1"/>
  <c r="V2628" i="3" a="1"/>
  <c r="V2628" i="3" s="1"/>
  <c r="V2627" i="3" a="1"/>
  <c r="V2627" i="3" s="1"/>
  <c r="V2626" i="3" a="1"/>
  <c r="V2626" i="3" s="1"/>
  <c r="V2625" i="3" a="1"/>
  <c r="V2625" i="3" s="1"/>
  <c r="V2624" i="3" a="1"/>
  <c r="V2624" i="3" s="1"/>
  <c r="V2623" i="3" a="1"/>
  <c r="V2623" i="3" s="1"/>
  <c r="V2622" i="3" a="1"/>
  <c r="V2622" i="3" s="1"/>
  <c r="V2621" i="3" a="1"/>
  <c r="V2621" i="3" s="1"/>
  <c r="V2620" i="3" a="1"/>
  <c r="V2620" i="3" s="1"/>
  <c r="V2619" i="3" a="1"/>
  <c r="V2619" i="3" s="1"/>
  <c r="V2618" i="3" a="1"/>
  <c r="V2618" i="3" s="1"/>
  <c r="V2617" i="3" a="1"/>
  <c r="V2617" i="3" s="1"/>
  <c r="V2616" i="3" a="1"/>
  <c r="V2616" i="3" s="1"/>
  <c r="V2615" i="3" a="1"/>
  <c r="V2615" i="3" s="1"/>
  <c r="V2614" i="3" a="1"/>
  <c r="V2614" i="3" s="1"/>
  <c r="V2613" i="3" a="1"/>
  <c r="V2613" i="3" s="1"/>
  <c r="V2612" i="3" a="1"/>
  <c r="V2612" i="3" s="1"/>
  <c r="V2611" i="3" a="1"/>
  <c r="V2611" i="3" s="1"/>
  <c r="V2610" i="3" a="1"/>
  <c r="V2610" i="3" s="1"/>
  <c r="V2609" i="3" a="1"/>
  <c r="V2609" i="3" s="1"/>
  <c r="V2608" i="3" a="1"/>
  <c r="V2608" i="3" s="1"/>
  <c r="V2607" i="3" a="1"/>
  <c r="V2607" i="3" s="1"/>
  <c r="V2606" i="3" a="1"/>
  <c r="V2606" i="3" s="1"/>
  <c r="V2605" i="3" a="1"/>
  <c r="V2605" i="3" s="1"/>
  <c r="V2604" i="3" a="1"/>
  <c r="V2604" i="3" s="1"/>
  <c r="V2603" i="3" a="1"/>
  <c r="V2603" i="3" s="1"/>
  <c r="V2602" i="3" a="1"/>
  <c r="V2602" i="3" s="1"/>
  <c r="V2601" i="3" a="1"/>
  <c r="V2601" i="3" s="1"/>
  <c r="V2600" i="3" a="1"/>
  <c r="V2600" i="3" s="1"/>
  <c r="V2599" i="3" a="1"/>
  <c r="V2599" i="3" s="1"/>
  <c r="V2598" i="3" a="1"/>
  <c r="V2598" i="3" s="1"/>
  <c r="V2597" i="3" a="1"/>
  <c r="V2597" i="3" s="1"/>
  <c r="V2596" i="3" a="1"/>
  <c r="V2596" i="3" s="1"/>
  <c r="V2595" i="3" a="1"/>
  <c r="V2595" i="3" s="1"/>
  <c r="V2594" i="3" a="1"/>
  <c r="V2594" i="3" s="1"/>
  <c r="V2593" i="3" a="1"/>
  <c r="V2593" i="3" s="1"/>
  <c r="V2592" i="3" a="1"/>
  <c r="V2592" i="3" s="1"/>
  <c r="V2591" i="3" a="1"/>
  <c r="V2591" i="3" s="1"/>
  <c r="V2590" i="3" a="1"/>
  <c r="V2590" i="3" s="1"/>
  <c r="V2589" i="3" a="1"/>
  <c r="V2589" i="3" s="1"/>
  <c r="V2588" i="3" a="1"/>
  <c r="V2588" i="3" s="1"/>
  <c r="V2587" i="3" a="1"/>
  <c r="V2587" i="3" s="1"/>
  <c r="V2586" i="3" a="1"/>
  <c r="V2586" i="3" s="1"/>
  <c r="V2585" i="3" a="1"/>
  <c r="V2585" i="3" s="1"/>
  <c r="V2584" i="3" a="1"/>
  <c r="V2584" i="3" s="1"/>
  <c r="V2583" i="3" a="1"/>
  <c r="V2583" i="3" s="1"/>
  <c r="V2582" i="3" a="1"/>
  <c r="V2582" i="3" s="1"/>
  <c r="V2581" i="3" a="1"/>
  <c r="V2581" i="3" s="1"/>
  <c r="V2580" i="3" a="1"/>
  <c r="V2580" i="3" s="1"/>
  <c r="V2579" i="3" a="1"/>
  <c r="V2579" i="3" s="1"/>
  <c r="V2578" i="3" a="1"/>
  <c r="V2578" i="3" s="1"/>
  <c r="V2577" i="3" a="1"/>
  <c r="V2577" i="3" s="1"/>
  <c r="V2576" i="3" a="1"/>
  <c r="V2576" i="3" s="1"/>
  <c r="V2575" i="3" a="1"/>
  <c r="V2575" i="3" s="1"/>
  <c r="V2574" i="3" a="1"/>
  <c r="V2574" i="3" s="1"/>
  <c r="V2573" i="3" a="1"/>
  <c r="V2573" i="3" s="1"/>
  <c r="V2572" i="3" a="1"/>
  <c r="V2572" i="3" s="1"/>
  <c r="V2571" i="3" a="1"/>
  <c r="V2571" i="3" s="1"/>
  <c r="V2570" i="3" a="1"/>
  <c r="V2570" i="3" s="1"/>
  <c r="V2569" i="3" a="1"/>
  <c r="V2569" i="3" s="1"/>
  <c r="V2568" i="3" a="1"/>
  <c r="V2568" i="3" s="1"/>
  <c r="V2567" i="3" a="1"/>
  <c r="V2567" i="3" s="1"/>
  <c r="V2566" i="3" a="1"/>
  <c r="V2566" i="3" s="1"/>
  <c r="V2565" i="3" a="1"/>
  <c r="V2565" i="3" s="1"/>
  <c r="V2564" i="3" a="1"/>
  <c r="V2564" i="3" s="1"/>
  <c r="V2563" i="3" a="1"/>
  <c r="V2563" i="3" s="1"/>
  <c r="V2562" i="3" a="1"/>
  <c r="V2562" i="3" s="1"/>
  <c r="V2561" i="3" a="1"/>
  <c r="V2561" i="3" s="1"/>
  <c r="V2560" i="3" a="1"/>
  <c r="V2560" i="3" s="1"/>
  <c r="V2559" i="3" a="1"/>
  <c r="V2559" i="3" s="1"/>
  <c r="V2558" i="3" a="1"/>
  <c r="V2558" i="3" s="1"/>
  <c r="V2557" i="3" a="1"/>
  <c r="V2557" i="3" s="1"/>
  <c r="V2556" i="3" a="1"/>
  <c r="V2556" i="3" s="1"/>
  <c r="V2555" i="3" a="1"/>
  <c r="V2555" i="3" s="1"/>
  <c r="V2554" i="3" a="1"/>
  <c r="V2554" i="3" s="1"/>
  <c r="V2553" i="3" a="1"/>
  <c r="V2553" i="3" s="1"/>
  <c r="V2552" i="3" a="1"/>
  <c r="V2552" i="3" s="1"/>
  <c r="V2551" i="3" a="1"/>
  <c r="V2551" i="3" s="1"/>
  <c r="V2550" i="3" a="1"/>
  <c r="V2550" i="3" s="1"/>
  <c r="V2549" i="3" a="1"/>
  <c r="V2549" i="3" s="1"/>
  <c r="V2548" i="3" a="1"/>
  <c r="V2548" i="3" s="1"/>
  <c r="V2547" i="3" a="1"/>
  <c r="V2547" i="3" s="1"/>
  <c r="V2546" i="3" a="1"/>
  <c r="V2546" i="3" s="1"/>
  <c r="V2545" i="3" a="1"/>
  <c r="V2545" i="3" s="1"/>
  <c r="V2544" i="3" a="1"/>
  <c r="V2544" i="3" s="1"/>
  <c r="V2543" i="3" a="1"/>
  <c r="V2543" i="3" s="1"/>
  <c r="V2542" i="3" a="1"/>
  <c r="V2542" i="3" s="1"/>
  <c r="V2541" i="3" a="1"/>
  <c r="V2541" i="3" s="1"/>
  <c r="V2540" i="3" a="1"/>
  <c r="V2540" i="3" s="1"/>
  <c r="V2539" i="3" a="1"/>
  <c r="V2539" i="3" s="1"/>
  <c r="V2538" i="3" a="1"/>
  <c r="V2538" i="3" s="1"/>
  <c r="V2537" i="3" a="1"/>
  <c r="V2537" i="3" s="1"/>
  <c r="V2536" i="3" a="1"/>
  <c r="V2536" i="3" s="1"/>
  <c r="V2535" i="3" a="1"/>
  <c r="V2535" i="3" s="1"/>
  <c r="V2534" i="3" a="1"/>
  <c r="V2534" i="3" s="1"/>
  <c r="V2533" i="3" a="1"/>
  <c r="V2533" i="3" s="1"/>
  <c r="V2532" i="3" a="1"/>
  <c r="V2532" i="3" s="1"/>
  <c r="V2531" i="3" a="1"/>
  <c r="V2531" i="3" s="1"/>
  <c r="V2530" i="3" a="1"/>
  <c r="V2530" i="3" s="1"/>
  <c r="V2529" i="3" a="1"/>
  <c r="V2529" i="3" s="1"/>
  <c r="V2528" i="3" a="1"/>
  <c r="V2528" i="3" s="1"/>
  <c r="V2527" i="3" a="1"/>
  <c r="V2527" i="3" s="1"/>
  <c r="V2526" i="3" a="1"/>
  <c r="V2526" i="3" s="1"/>
  <c r="V2525" i="3" a="1"/>
  <c r="V2525" i="3" s="1"/>
  <c r="V2524" i="3" a="1"/>
  <c r="V2524" i="3" s="1"/>
  <c r="V2523" i="3" a="1"/>
  <c r="V2523" i="3" s="1"/>
  <c r="V2522" i="3" a="1"/>
  <c r="V2522" i="3" s="1"/>
  <c r="V2521" i="3" a="1"/>
  <c r="V2521" i="3" s="1"/>
  <c r="V2520" i="3" a="1"/>
  <c r="V2520" i="3" s="1"/>
  <c r="V2519" i="3" a="1"/>
  <c r="V2519" i="3" s="1"/>
  <c r="V2518" i="3" a="1"/>
  <c r="V2518" i="3" s="1"/>
  <c r="V2517" i="3" a="1"/>
  <c r="V2517" i="3" s="1"/>
  <c r="V2516" i="3" a="1"/>
  <c r="V2516" i="3" s="1"/>
  <c r="V2515" i="3" a="1"/>
  <c r="V2515" i="3" s="1"/>
  <c r="V2514" i="3" a="1"/>
  <c r="V2514" i="3" s="1"/>
  <c r="V2513" i="3" a="1"/>
  <c r="V2513" i="3" s="1"/>
  <c r="V2512" i="3" a="1"/>
  <c r="V2512" i="3" s="1"/>
  <c r="V2511" i="3" a="1"/>
  <c r="V2511" i="3" s="1"/>
  <c r="V2510" i="3" a="1"/>
  <c r="V2510" i="3" s="1"/>
  <c r="V2509" i="3" a="1"/>
  <c r="V2509" i="3" s="1"/>
  <c r="V2508" i="3" a="1"/>
  <c r="V2508" i="3" s="1"/>
  <c r="V2507" i="3" a="1"/>
  <c r="V2507" i="3" s="1"/>
  <c r="V2506" i="3" a="1"/>
  <c r="V2506" i="3" s="1"/>
  <c r="V2505" i="3" a="1"/>
  <c r="V2505" i="3" s="1"/>
  <c r="V2504" i="3" a="1"/>
  <c r="V2504" i="3" s="1"/>
  <c r="V2503" i="3" a="1"/>
  <c r="V2503" i="3" s="1"/>
  <c r="V2502" i="3" a="1"/>
  <c r="V2502" i="3" s="1"/>
  <c r="V2501" i="3" a="1"/>
  <c r="V2501" i="3" s="1"/>
  <c r="V2500" i="3" a="1"/>
  <c r="V2500" i="3" s="1"/>
  <c r="V2499" i="3" a="1"/>
  <c r="V2499" i="3" s="1"/>
  <c r="V2498" i="3" a="1"/>
  <c r="V2498" i="3" s="1"/>
  <c r="V2497" i="3" a="1"/>
  <c r="V2497" i="3" s="1"/>
  <c r="V2496" i="3" a="1"/>
  <c r="V2496" i="3" s="1"/>
  <c r="V2495" i="3" a="1"/>
  <c r="V2495" i="3" s="1"/>
  <c r="V2494" i="3" a="1"/>
  <c r="V2494" i="3" s="1"/>
  <c r="V2493" i="3" a="1"/>
  <c r="V2493" i="3" s="1"/>
  <c r="V2492" i="3" a="1"/>
  <c r="V2492" i="3" s="1"/>
  <c r="V2491" i="3" a="1"/>
  <c r="V2491" i="3" s="1"/>
  <c r="V2490" i="3" a="1"/>
  <c r="V2490" i="3" s="1"/>
  <c r="V2489" i="3" a="1"/>
  <c r="V2489" i="3" s="1"/>
  <c r="V2488" i="3" a="1"/>
  <c r="V2488" i="3" s="1"/>
  <c r="V2487" i="3" a="1"/>
  <c r="V2487" i="3" s="1"/>
  <c r="V2486" i="3" a="1"/>
  <c r="V2486" i="3" s="1"/>
  <c r="V2485" i="3" a="1"/>
  <c r="V2485" i="3" s="1"/>
  <c r="V2484" i="3" a="1"/>
  <c r="V2484" i="3" s="1"/>
  <c r="V2483" i="3" a="1"/>
  <c r="V2483" i="3" s="1"/>
  <c r="V2482" i="3" a="1"/>
  <c r="V2482" i="3" s="1"/>
  <c r="V2481" i="3" a="1"/>
  <c r="V2481" i="3" s="1"/>
  <c r="V2480" i="3" a="1"/>
  <c r="V2480" i="3" s="1"/>
  <c r="V2479" i="3" a="1"/>
  <c r="V2479" i="3" s="1"/>
  <c r="V2478" i="3" a="1"/>
  <c r="V2478" i="3" s="1"/>
  <c r="V2477" i="3" a="1"/>
  <c r="V2477" i="3" s="1"/>
  <c r="V2476" i="3" a="1"/>
  <c r="V2476" i="3" s="1"/>
  <c r="V2475" i="3" a="1"/>
  <c r="V2475" i="3" s="1"/>
  <c r="V2474" i="3" a="1"/>
  <c r="V2474" i="3" s="1"/>
  <c r="V2473" i="3" a="1"/>
  <c r="V2473" i="3" s="1"/>
  <c r="V2472" i="3" a="1"/>
  <c r="V2472" i="3" s="1"/>
  <c r="V2471" i="3" a="1"/>
  <c r="V2471" i="3" s="1"/>
  <c r="V2470" i="3" a="1"/>
  <c r="V2470" i="3" s="1"/>
  <c r="V2469" i="3" a="1"/>
  <c r="V2469" i="3" s="1"/>
  <c r="V2468" i="3" a="1"/>
  <c r="V2468" i="3" s="1"/>
  <c r="V2467" i="3" a="1"/>
  <c r="V2467" i="3" s="1"/>
  <c r="V2466" i="3" a="1"/>
  <c r="V2466" i="3" s="1"/>
  <c r="V2465" i="3" a="1"/>
  <c r="V2465" i="3" s="1"/>
  <c r="V2464" i="3" a="1"/>
  <c r="V2464" i="3" s="1"/>
  <c r="V2463" i="3" a="1"/>
  <c r="V2463" i="3" s="1"/>
  <c r="V2462" i="3" a="1"/>
  <c r="V2462" i="3" s="1"/>
  <c r="V2461" i="3" a="1"/>
  <c r="V2461" i="3" s="1"/>
  <c r="V2460" i="3" a="1"/>
  <c r="V2460" i="3" s="1"/>
  <c r="V2459" i="3" a="1"/>
  <c r="V2459" i="3" s="1"/>
  <c r="V2458" i="3" a="1"/>
  <c r="V2458" i="3" s="1"/>
  <c r="V2457" i="3" a="1"/>
  <c r="V2457" i="3" s="1"/>
  <c r="V2456" i="3" a="1"/>
  <c r="V2456" i="3" s="1"/>
  <c r="V2455" i="3" a="1"/>
  <c r="V2455" i="3" s="1"/>
  <c r="V2454" i="3" a="1"/>
  <c r="V2454" i="3" s="1"/>
  <c r="V2453" i="3" a="1"/>
  <c r="V2453" i="3" s="1"/>
  <c r="V2452" i="3" a="1"/>
  <c r="V2452" i="3" s="1"/>
  <c r="V2451" i="3" a="1"/>
  <c r="V2451" i="3" s="1"/>
  <c r="V2450" i="3" a="1"/>
  <c r="V2450" i="3" s="1"/>
  <c r="V2449" i="3" a="1"/>
  <c r="V2449" i="3" s="1"/>
  <c r="V2448" i="3" a="1"/>
  <c r="V2448" i="3" s="1"/>
  <c r="V2447" i="3" a="1"/>
  <c r="V2447" i="3" s="1"/>
  <c r="V2446" i="3" a="1"/>
  <c r="V2446" i="3" s="1"/>
  <c r="V2445" i="3" a="1"/>
  <c r="V2445" i="3" s="1"/>
  <c r="V2444" i="3" a="1"/>
  <c r="V2444" i="3" s="1"/>
  <c r="V2443" i="3" a="1"/>
  <c r="V2443" i="3" s="1"/>
  <c r="V2442" i="3" a="1"/>
  <c r="V2442" i="3" s="1"/>
  <c r="V2441" i="3" a="1"/>
  <c r="V2441" i="3" s="1"/>
  <c r="V2440" i="3" a="1"/>
  <c r="V2440" i="3" s="1"/>
  <c r="V2439" i="3" a="1"/>
  <c r="V2439" i="3" s="1"/>
  <c r="V2438" i="3" a="1"/>
  <c r="V2438" i="3" s="1"/>
  <c r="V2437" i="3" a="1"/>
  <c r="V2437" i="3" s="1"/>
  <c r="V2436" i="3" a="1"/>
  <c r="V2436" i="3" s="1"/>
  <c r="V2435" i="3" a="1"/>
  <c r="V2435" i="3" s="1"/>
  <c r="V2434" i="3" a="1"/>
  <c r="V2434" i="3" s="1"/>
  <c r="V2433" i="3" a="1"/>
  <c r="V2433" i="3" s="1"/>
  <c r="V2432" i="3" a="1"/>
  <c r="V2432" i="3" s="1"/>
  <c r="V2431" i="3" a="1"/>
  <c r="V2431" i="3" s="1"/>
  <c r="V2430" i="3" a="1"/>
  <c r="V2430" i="3" s="1"/>
  <c r="V2429" i="3" a="1"/>
  <c r="V2429" i="3" s="1"/>
  <c r="V2428" i="3" a="1"/>
  <c r="V2428" i="3" s="1"/>
  <c r="V2427" i="3" a="1"/>
  <c r="V2427" i="3" s="1"/>
  <c r="V2426" i="3" a="1"/>
  <c r="V2426" i="3" s="1"/>
  <c r="V2425" i="3" a="1"/>
  <c r="V2425" i="3" s="1"/>
  <c r="V2424" i="3" a="1"/>
  <c r="V2424" i="3" s="1"/>
  <c r="V2423" i="3" a="1"/>
  <c r="V2423" i="3" s="1"/>
  <c r="V2422" i="3" a="1"/>
  <c r="V2422" i="3" s="1"/>
  <c r="V2421" i="3" a="1"/>
  <c r="V2421" i="3" s="1"/>
  <c r="V2420" i="3" a="1"/>
  <c r="V2420" i="3" s="1"/>
  <c r="V2419" i="3" a="1"/>
  <c r="V2419" i="3" s="1"/>
  <c r="V2418" i="3" a="1"/>
  <c r="V2418" i="3" s="1"/>
  <c r="V2417" i="3" a="1"/>
  <c r="V2417" i="3" s="1"/>
  <c r="V2416" i="3" a="1"/>
  <c r="V2416" i="3" s="1"/>
  <c r="V2415" i="3" a="1"/>
  <c r="V2415" i="3" s="1"/>
  <c r="V2414" i="3" a="1"/>
  <c r="V2414" i="3" s="1"/>
  <c r="V2413" i="3" a="1"/>
  <c r="V2413" i="3" s="1"/>
  <c r="V2412" i="3" a="1"/>
  <c r="V2412" i="3" s="1"/>
  <c r="V2411" i="3" a="1"/>
  <c r="V2411" i="3" s="1"/>
  <c r="V2410" i="3" a="1"/>
  <c r="V2410" i="3" s="1"/>
  <c r="V2409" i="3" a="1"/>
  <c r="V2409" i="3" s="1"/>
  <c r="V2408" i="3" a="1"/>
  <c r="V2408" i="3" s="1"/>
  <c r="V2407" i="3" a="1"/>
  <c r="V2407" i="3" s="1"/>
  <c r="V2406" i="3" a="1"/>
  <c r="V2406" i="3" s="1"/>
  <c r="V2405" i="3" a="1"/>
  <c r="V2405" i="3" s="1"/>
  <c r="V2404" i="3" a="1"/>
  <c r="V2404" i="3" s="1"/>
  <c r="V2403" i="3" a="1"/>
  <c r="V2403" i="3" s="1"/>
  <c r="V2402" i="3" a="1"/>
  <c r="V2402" i="3" s="1"/>
  <c r="V2401" i="3" a="1"/>
  <c r="V2401" i="3" s="1"/>
  <c r="V2400" i="3" a="1"/>
  <c r="V2400" i="3" s="1"/>
  <c r="V2399" i="3" a="1"/>
  <c r="V2399" i="3" s="1"/>
  <c r="V2398" i="3" a="1"/>
  <c r="V2398" i="3" s="1"/>
  <c r="V2397" i="3" a="1"/>
  <c r="V2397" i="3" s="1"/>
  <c r="V2396" i="3" a="1"/>
  <c r="V2396" i="3" s="1"/>
  <c r="V2395" i="3" a="1"/>
  <c r="V2395" i="3" s="1"/>
  <c r="V2394" i="3" a="1"/>
  <c r="V2394" i="3" s="1"/>
  <c r="V2393" i="3" a="1"/>
  <c r="V2393" i="3" s="1"/>
  <c r="V2392" i="3" a="1"/>
  <c r="V2392" i="3" s="1"/>
  <c r="V2391" i="3" a="1"/>
  <c r="V2391" i="3" s="1"/>
  <c r="V8193" i="3" a="1"/>
  <c r="V8193" i="3" s="1"/>
  <c r="V2390" i="3" a="1"/>
  <c r="V2390" i="3" s="1"/>
  <c r="V2389" i="3" a="1"/>
  <c r="V2389" i="3" s="1"/>
  <c r="V2388" i="3" a="1"/>
  <c r="V2388" i="3" s="1"/>
  <c r="V2387" i="3" a="1"/>
  <c r="V2387" i="3" s="1"/>
  <c r="V8192" i="3" a="1"/>
  <c r="V8192" i="3" s="1"/>
  <c r="V2386" i="3" a="1"/>
  <c r="V2386" i="3" s="1"/>
  <c r="V2385" i="3" a="1"/>
  <c r="V2385" i="3" s="1"/>
  <c r="V2384" i="3" a="1"/>
  <c r="V2384" i="3" s="1"/>
  <c r="V2383" i="3" a="1"/>
  <c r="V2383" i="3" s="1"/>
  <c r="V2382" i="3" a="1"/>
  <c r="V2382" i="3" s="1"/>
  <c r="V2381" i="3" a="1"/>
  <c r="V2381" i="3" s="1"/>
  <c r="V2380" i="3" a="1"/>
  <c r="V2380" i="3" s="1"/>
  <c r="V2379" i="3" a="1"/>
  <c r="V2379" i="3" s="1"/>
  <c r="V2378" i="3" a="1"/>
  <c r="V2378" i="3" s="1"/>
  <c r="V2377" i="3" a="1"/>
  <c r="V2377" i="3" s="1"/>
  <c r="V2376" i="3" a="1"/>
  <c r="V2376" i="3" s="1"/>
  <c r="V2375" i="3" a="1"/>
  <c r="V2375" i="3" s="1"/>
  <c r="V2374" i="3" a="1"/>
  <c r="V2374" i="3" s="1"/>
  <c r="V2373" i="3" a="1"/>
  <c r="V2373" i="3" s="1"/>
  <c r="V2372" i="3" a="1"/>
  <c r="V2372" i="3" s="1"/>
  <c r="V2371" i="3" a="1"/>
  <c r="V2371" i="3" s="1"/>
  <c r="V2370" i="3" a="1"/>
  <c r="V2370" i="3" s="1"/>
  <c r="V2369" i="3" a="1"/>
  <c r="V2369" i="3" s="1"/>
  <c r="V2368" i="3" a="1"/>
  <c r="V2368" i="3" s="1"/>
  <c r="V2367" i="3" a="1"/>
  <c r="V2367" i="3" s="1"/>
  <c r="V2366" i="3" a="1"/>
  <c r="V2366" i="3" s="1"/>
  <c r="V2365" i="3" a="1"/>
  <c r="V2365" i="3" s="1"/>
  <c r="V2364" i="3" a="1"/>
  <c r="V2364" i="3" s="1"/>
  <c r="V2363" i="3" a="1"/>
  <c r="V2363" i="3" s="1"/>
  <c r="V2362" i="3" a="1"/>
  <c r="V2362" i="3" s="1"/>
  <c r="V2361" i="3" a="1"/>
  <c r="V2361" i="3" s="1"/>
  <c r="V2360" i="3" a="1"/>
  <c r="V2360" i="3" s="1"/>
  <c r="V2359" i="3" a="1"/>
  <c r="V2359" i="3" s="1"/>
  <c r="V2358" i="3" a="1"/>
  <c r="V2358" i="3" s="1"/>
  <c r="V2357" i="3" a="1"/>
  <c r="V2357" i="3" s="1"/>
  <c r="V2356" i="3" a="1"/>
  <c r="V2356" i="3" s="1"/>
  <c r="V2355" i="3" a="1"/>
  <c r="V2355" i="3" s="1"/>
  <c r="V2354" i="3" a="1"/>
  <c r="V2354" i="3" s="1"/>
  <c r="V2353" i="3" a="1"/>
  <c r="V2353" i="3" s="1"/>
  <c r="V2352" i="3" a="1"/>
  <c r="V2352" i="3" s="1"/>
  <c r="V2351" i="3" a="1"/>
  <c r="V2351" i="3" s="1"/>
  <c r="V2350" i="3" a="1"/>
  <c r="V2350" i="3" s="1"/>
  <c r="V2349" i="3" a="1"/>
  <c r="V2349" i="3" s="1"/>
  <c r="V2348" i="3" a="1"/>
  <c r="V2348" i="3" s="1"/>
  <c r="V2347" i="3" a="1"/>
  <c r="V2347" i="3" s="1"/>
  <c r="V2346" i="3" a="1"/>
  <c r="V2346" i="3" s="1"/>
  <c r="V2345" i="3" a="1"/>
  <c r="V2345" i="3" s="1"/>
  <c r="V2344" i="3" a="1"/>
  <c r="V2344" i="3" s="1"/>
  <c r="V2343" i="3" a="1"/>
  <c r="V2343" i="3" s="1"/>
  <c r="V2342" i="3" a="1"/>
  <c r="V2342" i="3" s="1"/>
  <c r="V2341" i="3" a="1"/>
  <c r="V2341" i="3" s="1"/>
  <c r="V2340" i="3" a="1"/>
  <c r="V2340" i="3" s="1"/>
  <c r="V2339" i="3" a="1"/>
  <c r="V2339" i="3" s="1"/>
  <c r="V2338" i="3" a="1"/>
  <c r="V2338" i="3" s="1"/>
  <c r="V2337" i="3" a="1"/>
  <c r="V2337" i="3" s="1"/>
  <c r="V2336" i="3" a="1"/>
  <c r="V2336" i="3" s="1"/>
  <c r="V2335" i="3" a="1"/>
  <c r="V2335" i="3" s="1"/>
  <c r="V2334" i="3" a="1"/>
  <c r="V2334" i="3" s="1"/>
  <c r="V2333" i="3" a="1"/>
  <c r="V2333" i="3" s="1"/>
  <c r="V2332" i="3" a="1"/>
  <c r="V2332" i="3" s="1"/>
  <c r="V2331" i="3" a="1"/>
  <c r="V2331" i="3" s="1"/>
  <c r="V2330" i="3" a="1"/>
  <c r="V2330" i="3" s="1"/>
  <c r="V2329" i="3" a="1"/>
  <c r="V2329" i="3" s="1"/>
  <c r="V2328" i="3" a="1"/>
  <c r="V2328" i="3" s="1"/>
  <c r="V2327" i="3" a="1"/>
  <c r="V2327" i="3" s="1"/>
  <c r="V2326" i="3" a="1"/>
  <c r="V2326" i="3" s="1"/>
  <c r="V2325" i="3" a="1"/>
  <c r="V2325" i="3" s="1"/>
  <c r="V2324" i="3" a="1"/>
  <c r="V2324" i="3" s="1"/>
  <c r="V2323" i="3" a="1"/>
  <c r="V2323" i="3" s="1"/>
  <c r="V2322" i="3" a="1"/>
  <c r="V2322" i="3" s="1"/>
  <c r="V2321" i="3" a="1"/>
  <c r="V2321" i="3" s="1"/>
  <c r="V2320" i="3" a="1"/>
  <c r="V2320" i="3" s="1"/>
  <c r="V2319" i="3" a="1"/>
  <c r="V2319" i="3" s="1"/>
  <c r="V2318" i="3" a="1"/>
  <c r="V2318" i="3" s="1"/>
  <c r="V2317" i="3" a="1"/>
  <c r="V2317" i="3" s="1"/>
  <c r="V2316" i="3" a="1"/>
  <c r="V2316" i="3" s="1"/>
  <c r="V2315" i="3" a="1"/>
  <c r="V2315" i="3" s="1"/>
  <c r="V2314" i="3" a="1"/>
  <c r="V2314" i="3" s="1"/>
  <c r="V2313" i="3" a="1"/>
  <c r="V2313" i="3" s="1"/>
  <c r="V2312" i="3" a="1"/>
  <c r="V2312" i="3" s="1"/>
  <c r="V2311" i="3" a="1"/>
  <c r="V2311" i="3" s="1"/>
  <c r="V2310" i="3" a="1"/>
  <c r="V2310" i="3" s="1"/>
  <c r="V2309" i="3" a="1"/>
  <c r="V2309" i="3" s="1"/>
  <c r="V2308" i="3" a="1"/>
  <c r="V2308" i="3" s="1"/>
  <c r="V2307" i="3" a="1"/>
  <c r="V2307" i="3" s="1"/>
  <c r="V2306" i="3" a="1"/>
  <c r="V2306" i="3" s="1"/>
  <c r="V2305" i="3" a="1"/>
  <c r="V2305" i="3" s="1"/>
  <c r="V2304" i="3" a="1"/>
  <c r="V2304" i="3" s="1"/>
  <c r="V2303" i="3" a="1"/>
  <c r="V2303" i="3" s="1"/>
  <c r="V2302" i="3" a="1"/>
  <c r="V2302" i="3" s="1"/>
  <c r="V2301" i="3" a="1"/>
  <c r="V2301" i="3" s="1"/>
  <c r="V2300" i="3" a="1"/>
  <c r="V2300" i="3" s="1"/>
  <c r="V2299" i="3" a="1"/>
  <c r="V2299" i="3" s="1"/>
  <c r="V2298" i="3" a="1"/>
  <c r="V2298" i="3" s="1"/>
  <c r="V2297" i="3" a="1"/>
  <c r="V2297" i="3" s="1"/>
  <c r="V2296" i="3" a="1"/>
  <c r="V2296" i="3" s="1"/>
  <c r="V2295" i="3" a="1"/>
  <c r="V2295" i="3" s="1"/>
  <c r="V2294" i="3" a="1"/>
  <c r="V2294" i="3" s="1"/>
  <c r="V2293" i="3" a="1"/>
  <c r="V2293" i="3" s="1"/>
  <c r="V2292" i="3" a="1"/>
  <c r="V2292" i="3" s="1"/>
  <c r="V2291" i="3" a="1"/>
  <c r="V2291" i="3" s="1"/>
  <c r="V2290" i="3" a="1"/>
  <c r="V2290" i="3" s="1"/>
  <c r="V2289" i="3" a="1"/>
  <c r="V2289" i="3" s="1"/>
  <c r="V2288" i="3" a="1"/>
  <c r="V2288" i="3" s="1"/>
  <c r="V2287" i="3" a="1"/>
  <c r="V2287" i="3" s="1"/>
  <c r="V2286" i="3" a="1"/>
  <c r="V2286" i="3" s="1"/>
  <c r="V2285" i="3" a="1"/>
  <c r="V2285" i="3" s="1"/>
  <c r="V2284" i="3" a="1"/>
  <c r="V2284" i="3" s="1"/>
  <c r="V2283" i="3" a="1"/>
  <c r="V2283" i="3" s="1"/>
  <c r="V2282" i="3" a="1"/>
  <c r="V2282" i="3" s="1"/>
  <c r="V2281" i="3" a="1"/>
  <c r="V2281" i="3" s="1"/>
  <c r="V2280" i="3" a="1"/>
  <c r="V2280" i="3" s="1"/>
  <c r="V2279" i="3" a="1"/>
  <c r="V2279" i="3" s="1"/>
  <c r="V2278" i="3" a="1"/>
  <c r="V2278" i="3" s="1"/>
  <c r="V2277" i="3" a="1"/>
  <c r="V2277" i="3" s="1"/>
  <c r="V2276" i="3" a="1"/>
  <c r="V2276" i="3" s="1"/>
  <c r="V2275" i="3" a="1"/>
  <c r="V2275" i="3" s="1"/>
  <c r="V2274" i="3" a="1"/>
  <c r="V2274" i="3" s="1"/>
  <c r="V2273" i="3" a="1"/>
  <c r="V2273" i="3" s="1"/>
  <c r="V2272" i="3" a="1"/>
  <c r="V2272" i="3" s="1"/>
  <c r="V2271" i="3" a="1"/>
  <c r="V2271" i="3" s="1"/>
  <c r="V2270" i="3" a="1"/>
  <c r="V2270" i="3" s="1"/>
  <c r="V2269" i="3" a="1"/>
  <c r="V2269" i="3" s="1"/>
  <c r="V2268" i="3" a="1"/>
  <c r="V2268" i="3" s="1"/>
  <c r="V2267" i="3" a="1"/>
  <c r="V2267" i="3" s="1"/>
  <c r="V2266" i="3" a="1"/>
  <c r="V2266" i="3" s="1"/>
  <c r="V2265" i="3" a="1"/>
  <c r="V2265" i="3" s="1"/>
  <c r="V2264" i="3" a="1"/>
  <c r="V2264" i="3" s="1"/>
  <c r="V2263" i="3" a="1"/>
  <c r="V2263" i="3" s="1"/>
  <c r="V2262" i="3" a="1"/>
  <c r="V2262" i="3" s="1"/>
  <c r="V2261" i="3" a="1"/>
  <c r="V2261" i="3" s="1"/>
  <c r="V2260" i="3" a="1"/>
  <c r="V2260" i="3" s="1"/>
  <c r="V2259" i="3" a="1"/>
  <c r="V2259" i="3" s="1"/>
  <c r="V2258" i="3" a="1"/>
  <c r="V2258" i="3" s="1"/>
  <c r="V2257" i="3" a="1"/>
  <c r="V2257" i="3" s="1"/>
  <c r="V2256" i="3" a="1"/>
  <c r="V2256" i="3" s="1"/>
  <c r="V2255" i="3" a="1"/>
  <c r="V2255" i="3" s="1"/>
  <c r="V2254" i="3" a="1"/>
  <c r="V2254" i="3" s="1"/>
  <c r="V2253" i="3" a="1"/>
  <c r="V2253" i="3" s="1"/>
  <c r="V2252" i="3" a="1"/>
  <c r="V2252" i="3" s="1"/>
  <c r="V2251" i="3" a="1"/>
  <c r="V2251" i="3" s="1"/>
  <c r="V2250" i="3" a="1"/>
  <c r="V2250" i="3" s="1"/>
  <c r="V2249" i="3" a="1"/>
  <c r="V2249" i="3" s="1"/>
  <c r="V2248" i="3" a="1"/>
  <c r="V2248" i="3" s="1"/>
  <c r="V2247" i="3" a="1"/>
  <c r="V2247" i="3" s="1"/>
  <c r="V2246" i="3" a="1"/>
  <c r="V2246" i="3" s="1"/>
  <c r="V2245" i="3" a="1"/>
  <c r="V2245" i="3" s="1"/>
  <c r="V2244" i="3" a="1"/>
  <c r="V2244" i="3" s="1"/>
  <c r="V2243" i="3" a="1"/>
  <c r="V2243" i="3" s="1"/>
  <c r="V2242" i="3" a="1"/>
  <c r="V2242" i="3" s="1"/>
  <c r="V2241" i="3" a="1"/>
  <c r="V2241" i="3" s="1"/>
  <c r="V2240" i="3" a="1"/>
  <c r="V2240" i="3" s="1"/>
  <c r="V2239" i="3" a="1"/>
  <c r="V2239" i="3" s="1"/>
  <c r="V2238" i="3" a="1"/>
  <c r="V2238" i="3" s="1"/>
  <c r="V2237" i="3" a="1"/>
  <c r="V2237" i="3" s="1"/>
  <c r="V2236" i="3" a="1"/>
  <c r="V2236" i="3" s="1"/>
  <c r="V2235" i="3" a="1"/>
  <c r="V2235" i="3" s="1"/>
  <c r="V2234" i="3" a="1"/>
  <c r="V2234" i="3" s="1"/>
  <c r="V2233" i="3" a="1"/>
  <c r="V2233" i="3" s="1"/>
  <c r="V2232" i="3" a="1"/>
  <c r="V2232" i="3" s="1"/>
  <c r="V2231" i="3" a="1"/>
  <c r="V2231" i="3" s="1"/>
  <c r="V2230" i="3" a="1"/>
  <c r="V2230" i="3" s="1"/>
  <c r="V2229" i="3" a="1"/>
  <c r="V2229" i="3" s="1"/>
  <c r="V2228" i="3" a="1"/>
  <c r="V2228" i="3" s="1"/>
  <c r="V2227" i="3" a="1"/>
  <c r="V2227" i="3" s="1"/>
  <c r="V2226" i="3" a="1"/>
  <c r="V2226" i="3" s="1"/>
  <c r="V2225" i="3" a="1"/>
  <c r="V2225" i="3" s="1"/>
  <c r="V2224" i="3" a="1"/>
  <c r="V2224" i="3" s="1"/>
  <c r="V2223" i="3" a="1"/>
  <c r="V2223" i="3" s="1"/>
  <c r="V2222" i="3" a="1"/>
  <c r="V2222" i="3" s="1"/>
  <c r="V2221" i="3" a="1"/>
  <c r="V2221" i="3" s="1"/>
  <c r="V2220" i="3" a="1"/>
  <c r="V2220" i="3" s="1"/>
  <c r="V2219" i="3" a="1"/>
  <c r="V2219" i="3" s="1"/>
  <c r="V2218" i="3" a="1"/>
  <c r="V2218" i="3" s="1"/>
  <c r="V2217" i="3" a="1"/>
  <c r="V2217" i="3" s="1"/>
  <c r="V2216" i="3" a="1"/>
  <c r="V2216" i="3" s="1"/>
  <c r="V2215" i="3" a="1"/>
  <c r="V2215" i="3" s="1"/>
  <c r="V2214" i="3" a="1"/>
  <c r="V2214" i="3" s="1"/>
  <c r="V2213" i="3" a="1"/>
  <c r="V2213" i="3" s="1"/>
  <c r="V2212" i="3" a="1"/>
  <c r="V2212" i="3" s="1"/>
  <c r="V2211" i="3" a="1"/>
  <c r="V2211" i="3" s="1"/>
  <c r="V2210" i="3" a="1"/>
  <c r="V2210" i="3" s="1"/>
  <c r="V2209" i="3" a="1"/>
  <c r="V2209" i="3" s="1"/>
  <c r="V2208" i="3" a="1"/>
  <c r="V2208" i="3" s="1"/>
  <c r="V2207" i="3" a="1"/>
  <c r="V2207" i="3" s="1"/>
  <c r="V2206" i="3" a="1"/>
  <c r="V2206" i="3" s="1"/>
  <c r="V2205" i="3" a="1"/>
  <c r="V2205" i="3" s="1"/>
  <c r="V2204" i="3" a="1"/>
  <c r="V2204" i="3" s="1"/>
  <c r="V2203" i="3" a="1"/>
  <c r="V2203" i="3" s="1"/>
  <c r="V2202" i="3" a="1"/>
  <c r="V2202" i="3" s="1"/>
  <c r="V2201" i="3" a="1"/>
  <c r="V2201" i="3" s="1"/>
  <c r="V2200" i="3" a="1"/>
  <c r="V2200" i="3" s="1"/>
  <c r="V2199" i="3" a="1"/>
  <c r="V2199" i="3" s="1"/>
  <c r="V2198" i="3" a="1"/>
  <c r="V2198" i="3" s="1"/>
  <c r="V2197" i="3" a="1"/>
  <c r="V2197" i="3" s="1"/>
  <c r="V2196" i="3" a="1"/>
  <c r="V2196" i="3" s="1"/>
  <c r="V2195" i="3" a="1"/>
  <c r="V2195" i="3" s="1"/>
  <c r="V2194" i="3" a="1"/>
  <c r="V2194" i="3" s="1"/>
  <c r="V2193" i="3" a="1"/>
  <c r="V2193" i="3" s="1"/>
  <c r="V2192" i="3" a="1"/>
  <c r="V2192" i="3" s="1"/>
  <c r="V2191" i="3" a="1"/>
  <c r="V2191" i="3" s="1"/>
  <c r="V2190" i="3" a="1"/>
  <c r="V2190" i="3" s="1"/>
  <c r="V2189" i="3" a="1"/>
  <c r="V2189" i="3" s="1"/>
  <c r="V2188" i="3" a="1"/>
  <c r="V2188" i="3" s="1"/>
  <c r="V2187" i="3" a="1"/>
  <c r="V2187" i="3" s="1"/>
  <c r="V2186" i="3" a="1"/>
  <c r="V2186" i="3" s="1"/>
  <c r="V2185" i="3" a="1"/>
  <c r="V2185" i="3" s="1"/>
  <c r="V2184" i="3" a="1"/>
  <c r="V2184" i="3" s="1"/>
  <c r="V2183" i="3" a="1"/>
  <c r="V2183" i="3" s="1"/>
  <c r="V2182" i="3" a="1"/>
  <c r="V2182" i="3" s="1"/>
  <c r="V2181" i="3" a="1"/>
  <c r="V2181" i="3" s="1"/>
  <c r="V2180" i="3" a="1"/>
  <c r="V2180" i="3" s="1"/>
  <c r="V2179" i="3" a="1"/>
  <c r="V2179" i="3" s="1"/>
  <c r="V2178" i="3" a="1"/>
  <c r="V2178" i="3" s="1"/>
  <c r="V2177" i="3" a="1"/>
  <c r="V2177" i="3" s="1"/>
  <c r="V2176" i="3" a="1"/>
  <c r="V2176" i="3" s="1"/>
  <c r="V2175" i="3" a="1"/>
  <c r="V2175" i="3" s="1"/>
  <c r="V2174" i="3" a="1"/>
  <c r="V2174" i="3" s="1"/>
  <c r="V2173" i="3" a="1"/>
  <c r="V2173" i="3" s="1"/>
  <c r="V2172" i="3" a="1"/>
  <c r="V2172" i="3" s="1"/>
  <c r="V2171" i="3" a="1"/>
  <c r="V2171" i="3" s="1"/>
  <c r="V2170" i="3" a="1"/>
  <c r="V2170" i="3" s="1"/>
  <c r="V2169" i="3" a="1"/>
  <c r="V2169" i="3" s="1"/>
  <c r="V2168" i="3" a="1"/>
  <c r="V2168" i="3" s="1"/>
  <c r="V2167" i="3" a="1"/>
  <c r="V2167" i="3" s="1"/>
  <c r="V2166" i="3" a="1"/>
  <c r="V2166" i="3" s="1"/>
  <c r="V2165" i="3" a="1"/>
  <c r="V2165" i="3" s="1"/>
  <c r="V2164" i="3" a="1"/>
  <c r="V2164" i="3" s="1"/>
  <c r="V2163" i="3" a="1"/>
  <c r="V2163" i="3" s="1"/>
  <c r="V2162" i="3" a="1"/>
  <c r="V2162" i="3" s="1"/>
  <c r="V2161" i="3" a="1"/>
  <c r="V2161" i="3" s="1"/>
  <c r="V2160" i="3" a="1"/>
  <c r="V2160" i="3" s="1"/>
  <c r="V2159" i="3" a="1"/>
  <c r="V2159" i="3" s="1"/>
  <c r="V2158" i="3" a="1"/>
  <c r="V2158" i="3" s="1"/>
  <c r="V2157" i="3" a="1"/>
  <c r="V2157" i="3" s="1"/>
  <c r="V2156" i="3" a="1"/>
  <c r="V2156" i="3" s="1"/>
  <c r="V2155" i="3" a="1"/>
  <c r="V2155" i="3" s="1"/>
  <c r="V2154" i="3" a="1"/>
  <c r="V2154" i="3" s="1"/>
  <c r="V2153" i="3" a="1"/>
  <c r="V2153" i="3" s="1"/>
  <c r="V2152" i="3" a="1"/>
  <c r="V2152" i="3" s="1"/>
  <c r="V2151" i="3" a="1"/>
  <c r="V2151" i="3" s="1"/>
  <c r="V2150" i="3" a="1"/>
  <c r="V2150" i="3" s="1"/>
  <c r="V2149" i="3" a="1"/>
  <c r="V2149" i="3" s="1"/>
  <c r="V2148" i="3" a="1"/>
  <c r="V2148" i="3" s="1"/>
  <c r="V2147" i="3" a="1"/>
  <c r="V2147" i="3" s="1"/>
  <c r="V2146" i="3" a="1"/>
  <c r="V2146" i="3" s="1"/>
  <c r="V2145" i="3" a="1"/>
  <c r="V2145" i="3" s="1"/>
  <c r="V2144" i="3" a="1"/>
  <c r="V2144" i="3" s="1"/>
  <c r="V2143" i="3" a="1"/>
  <c r="V2143" i="3" s="1"/>
  <c r="V2142" i="3" a="1"/>
  <c r="V2142" i="3" s="1"/>
  <c r="V2141" i="3" a="1"/>
  <c r="V2141" i="3" s="1"/>
  <c r="V2140" i="3" a="1"/>
  <c r="V2140" i="3" s="1"/>
  <c r="V2139" i="3" a="1"/>
  <c r="V2139" i="3" s="1"/>
  <c r="V2138" i="3" a="1"/>
  <c r="V2138" i="3" s="1"/>
  <c r="V2137" i="3" a="1"/>
  <c r="V2137" i="3" s="1"/>
  <c r="V2136" i="3" a="1"/>
  <c r="V2136" i="3" s="1"/>
  <c r="V2135" i="3" a="1"/>
  <c r="V2135" i="3" s="1"/>
  <c r="V2134" i="3" a="1"/>
  <c r="V2134" i="3" s="1"/>
  <c r="V2133" i="3" a="1"/>
  <c r="V2133" i="3" s="1"/>
  <c r="V2132" i="3" a="1"/>
  <c r="V2132" i="3" s="1"/>
  <c r="V2131" i="3" a="1"/>
  <c r="V2131" i="3" s="1"/>
  <c r="V2130" i="3" a="1"/>
  <c r="V2130" i="3" s="1"/>
  <c r="V2129" i="3" a="1"/>
  <c r="V2129" i="3" s="1"/>
  <c r="V2128" i="3" a="1"/>
  <c r="V2128" i="3" s="1"/>
  <c r="V2127" i="3" a="1"/>
  <c r="V2127" i="3" s="1"/>
  <c r="V2126" i="3" a="1"/>
  <c r="V2126" i="3" s="1"/>
  <c r="V2125" i="3" a="1"/>
  <c r="V2125" i="3" s="1"/>
  <c r="V2124" i="3" a="1"/>
  <c r="V2124" i="3" s="1"/>
  <c r="V2123" i="3" a="1"/>
  <c r="V2123" i="3" s="1"/>
  <c r="V2122" i="3" a="1"/>
  <c r="V2122" i="3" s="1"/>
  <c r="V2121" i="3" a="1"/>
  <c r="V2121" i="3" s="1"/>
  <c r="V2120" i="3" a="1"/>
  <c r="V2120" i="3" s="1"/>
  <c r="V2119" i="3" a="1"/>
  <c r="V2119" i="3" s="1"/>
  <c r="V2118" i="3" a="1"/>
  <c r="V2118" i="3" s="1"/>
  <c r="V2117" i="3" a="1"/>
  <c r="V2117" i="3" s="1"/>
  <c r="V2116" i="3" a="1"/>
  <c r="V2116" i="3" s="1"/>
  <c r="V2115" i="3" a="1"/>
  <c r="V2115" i="3" s="1"/>
  <c r="V2114" i="3" a="1"/>
  <c r="V2114" i="3" s="1"/>
  <c r="V2113" i="3" a="1"/>
  <c r="V2113" i="3" s="1"/>
  <c r="V2112" i="3" a="1"/>
  <c r="V2112" i="3" s="1"/>
  <c r="V2111" i="3" a="1"/>
  <c r="V2111" i="3" s="1"/>
  <c r="V2110" i="3" a="1"/>
  <c r="V2110" i="3" s="1"/>
  <c r="V2109" i="3" a="1"/>
  <c r="V2109" i="3" s="1"/>
  <c r="V2108" i="3" a="1"/>
  <c r="V2108" i="3" s="1"/>
  <c r="V2107" i="3" a="1"/>
  <c r="V2107" i="3" s="1"/>
  <c r="V2106" i="3" a="1"/>
  <c r="V2106" i="3" s="1"/>
  <c r="V2105" i="3" a="1"/>
  <c r="V2105" i="3" s="1"/>
  <c r="V2104" i="3" a="1"/>
  <c r="V2104" i="3" s="1"/>
  <c r="V2103" i="3" a="1"/>
  <c r="V2103" i="3" s="1"/>
  <c r="V2102" i="3" a="1"/>
  <c r="V2102" i="3" s="1"/>
  <c r="V2101" i="3" a="1"/>
  <c r="V2101" i="3" s="1"/>
  <c r="V2100" i="3" a="1"/>
  <c r="V2100" i="3" s="1"/>
  <c r="V2099" i="3" a="1"/>
  <c r="V2099" i="3" s="1"/>
  <c r="V2098" i="3" a="1"/>
  <c r="V2098" i="3" s="1"/>
  <c r="V2097" i="3" a="1"/>
  <c r="V2097" i="3" s="1"/>
  <c r="V2096" i="3" a="1"/>
  <c r="V2096" i="3" s="1"/>
  <c r="V2095" i="3" a="1"/>
  <c r="V2095" i="3" s="1"/>
  <c r="V2094" i="3" a="1"/>
  <c r="V2094" i="3" s="1"/>
  <c r="V2093" i="3" a="1"/>
  <c r="V2093" i="3" s="1"/>
  <c r="V2092" i="3" a="1"/>
  <c r="V2092" i="3" s="1"/>
  <c r="V2091" i="3" a="1"/>
  <c r="V2091" i="3" s="1"/>
  <c r="V2090" i="3" a="1"/>
  <c r="V2090" i="3" s="1"/>
  <c r="V2089" i="3" a="1"/>
  <c r="V2089" i="3" s="1"/>
  <c r="V2088" i="3" a="1"/>
  <c r="V2088" i="3" s="1"/>
  <c r="V2087" i="3" a="1"/>
  <c r="V2087" i="3" s="1"/>
  <c r="V2086" i="3" a="1"/>
  <c r="V2086" i="3" s="1"/>
  <c r="V2085" i="3" a="1"/>
  <c r="V2085" i="3" s="1"/>
  <c r="V2084" i="3" a="1"/>
  <c r="V2084" i="3" s="1"/>
  <c r="V2083" i="3" a="1"/>
  <c r="V2083" i="3" s="1"/>
  <c r="V2082" i="3" a="1"/>
  <c r="V2082" i="3" s="1"/>
  <c r="V2081" i="3" a="1"/>
  <c r="V2081" i="3" s="1"/>
  <c r="V2080" i="3" a="1"/>
  <c r="V2080" i="3" s="1"/>
  <c r="V2079" i="3" a="1"/>
  <c r="V2079" i="3" s="1"/>
  <c r="V2078" i="3" a="1"/>
  <c r="V2078" i="3" s="1"/>
  <c r="V2077" i="3" a="1"/>
  <c r="V2077" i="3" s="1"/>
  <c r="V2076" i="3" a="1"/>
  <c r="V2076" i="3" s="1"/>
  <c r="V2075" i="3" a="1"/>
  <c r="V2075" i="3" s="1"/>
  <c r="V2074" i="3" a="1"/>
  <c r="V2074" i="3" s="1"/>
  <c r="V2073" i="3" a="1"/>
  <c r="V2073" i="3" s="1"/>
  <c r="V2072" i="3" a="1"/>
  <c r="V2072" i="3" s="1"/>
  <c r="V2071" i="3" a="1"/>
  <c r="V2071" i="3" s="1"/>
  <c r="V2070" i="3" a="1"/>
  <c r="V2070" i="3" s="1"/>
  <c r="V2069" i="3" a="1"/>
  <c r="V2069" i="3" s="1"/>
  <c r="V2068" i="3" a="1"/>
  <c r="V2068" i="3" s="1"/>
  <c r="V2067" i="3" a="1"/>
  <c r="V2067" i="3" s="1"/>
  <c r="V2066" i="3" a="1"/>
  <c r="V2066" i="3" s="1"/>
  <c r="V2065" i="3" a="1"/>
  <c r="V2065" i="3" s="1"/>
  <c r="V2064" i="3" a="1"/>
  <c r="V2064" i="3" s="1"/>
  <c r="V2063" i="3" a="1"/>
  <c r="V2063" i="3" s="1"/>
  <c r="V2062" i="3" a="1"/>
  <c r="V2062" i="3" s="1"/>
  <c r="V2061" i="3" a="1"/>
  <c r="V2061" i="3" s="1"/>
  <c r="V2060" i="3" a="1"/>
  <c r="V2060" i="3" s="1"/>
  <c r="V2059" i="3" a="1"/>
  <c r="V2059" i="3" s="1"/>
  <c r="V2058" i="3" a="1"/>
  <c r="V2058" i="3" s="1"/>
  <c r="V2057" i="3" a="1"/>
  <c r="V2057" i="3" s="1"/>
  <c r="V2056" i="3" a="1"/>
  <c r="V2056" i="3" s="1"/>
  <c r="V2055" i="3" a="1"/>
  <c r="V2055" i="3" s="1"/>
  <c r="V2054" i="3" a="1"/>
  <c r="V2054" i="3" s="1"/>
  <c r="V2053" i="3" a="1"/>
  <c r="V2053" i="3" s="1"/>
  <c r="V2052" i="3" a="1"/>
  <c r="V2052" i="3" s="1"/>
  <c r="V2051" i="3" a="1"/>
  <c r="V2051" i="3" s="1"/>
  <c r="V2050" i="3" a="1"/>
  <c r="V2050" i="3" s="1"/>
  <c r="V2049" i="3" a="1"/>
  <c r="V2049" i="3" s="1"/>
  <c r="V2048" i="3" a="1"/>
  <c r="V2048" i="3" s="1"/>
  <c r="V2047" i="3" a="1"/>
  <c r="V2047" i="3" s="1"/>
  <c r="V2046" i="3" a="1"/>
  <c r="V2046" i="3" s="1"/>
  <c r="V2045" i="3" a="1"/>
  <c r="V2045" i="3" s="1"/>
  <c r="V2044" i="3" a="1"/>
  <c r="V2044" i="3" s="1"/>
  <c r="V2043" i="3" a="1"/>
  <c r="V2043" i="3" s="1"/>
  <c r="V2042" i="3" a="1"/>
  <c r="V2042" i="3" s="1"/>
  <c r="V2041" i="3" a="1"/>
  <c r="V2041" i="3" s="1"/>
  <c r="V2040" i="3" a="1"/>
  <c r="V2040" i="3" s="1"/>
  <c r="V2039" i="3" a="1"/>
  <c r="V2039" i="3" s="1"/>
  <c r="V2038" i="3" a="1"/>
  <c r="V2038" i="3" s="1"/>
  <c r="V2037" i="3" a="1"/>
  <c r="V2037" i="3" s="1"/>
  <c r="V2036" i="3" a="1"/>
  <c r="V2036" i="3" s="1"/>
  <c r="V2035" i="3" a="1"/>
  <c r="V2035" i="3" s="1"/>
  <c r="V2034" i="3" a="1"/>
  <c r="V2034" i="3" s="1"/>
  <c r="V2033" i="3" a="1"/>
  <c r="V2033" i="3" s="1"/>
  <c r="V2032" i="3" a="1"/>
  <c r="V2032" i="3" s="1"/>
  <c r="V2031" i="3" a="1"/>
  <c r="V2031" i="3" s="1"/>
  <c r="V2030" i="3" a="1"/>
  <c r="V2030" i="3" s="1"/>
  <c r="V2029" i="3" a="1"/>
  <c r="V2029" i="3" s="1"/>
  <c r="V2028" i="3" a="1"/>
  <c r="V2028" i="3" s="1"/>
  <c r="V2027" i="3" a="1"/>
  <c r="V2027" i="3" s="1"/>
  <c r="V2026" i="3" a="1"/>
  <c r="V2026" i="3" s="1"/>
  <c r="V2025" i="3" a="1"/>
  <c r="V2025" i="3" s="1"/>
  <c r="V2024" i="3" a="1"/>
  <c r="V2024" i="3" s="1"/>
  <c r="V2023" i="3" a="1"/>
  <c r="V2023" i="3" s="1"/>
  <c r="V2022" i="3" a="1"/>
  <c r="V2022" i="3" s="1"/>
  <c r="V2021" i="3" a="1"/>
  <c r="V2021" i="3" s="1"/>
  <c r="V2020" i="3" a="1"/>
  <c r="V2020" i="3" s="1"/>
  <c r="V2019" i="3" a="1"/>
  <c r="V2019" i="3" s="1"/>
  <c r="V2018" i="3" a="1"/>
  <c r="V2018" i="3" s="1"/>
  <c r="V2017" i="3" a="1"/>
  <c r="V2017" i="3" s="1"/>
  <c r="V2016" i="3" a="1"/>
  <c r="V2016" i="3" s="1"/>
  <c r="V2015" i="3" a="1"/>
  <c r="V2015" i="3" s="1"/>
  <c r="V2014" i="3" a="1"/>
  <c r="V2014" i="3" s="1"/>
  <c r="V2013" i="3" a="1"/>
  <c r="V2013" i="3" s="1"/>
  <c r="V2012" i="3" a="1"/>
  <c r="V2012" i="3" s="1"/>
  <c r="V2011" i="3" a="1"/>
  <c r="V2011" i="3" s="1"/>
  <c r="V2010" i="3" a="1"/>
  <c r="V2010" i="3" s="1"/>
  <c r="V2009" i="3" a="1"/>
  <c r="V2009" i="3" s="1"/>
  <c r="V2008" i="3" a="1"/>
  <c r="V2008" i="3" s="1"/>
  <c r="V2007" i="3" a="1"/>
  <c r="V2007" i="3" s="1"/>
  <c r="V2006" i="3" a="1"/>
  <c r="V2006" i="3" s="1"/>
  <c r="V2005" i="3" a="1"/>
  <c r="V2005" i="3" s="1"/>
  <c r="V2004" i="3" a="1"/>
  <c r="V2004" i="3" s="1"/>
  <c r="V2003" i="3" a="1"/>
  <c r="V2003" i="3" s="1"/>
  <c r="V2002" i="3" a="1"/>
  <c r="V2002" i="3" s="1"/>
  <c r="V2001" i="3" a="1"/>
  <c r="V2001" i="3" s="1"/>
  <c r="V2000" i="3" a="1"/>
  <c r="V2000" i="3" s="1"/>
  <c r="V1999" i="3" a="1"/>
  <c r="V1999" i="3" s="1"/>
  <c r="V1998" i="3" a="1"/>
  <c r="V1998" i="3" s="1"/>
  <c r="V1997" i="3" a="1"/>
  <c r="V1997" i="3" s="1"/>
  <c r="V1996" i="3" a="1"/>
  <c r="V1996" i="3" s="1"/>
  <c r="V1995" i="3" a="1"/>
  <c r="V1995" i="3" s="1"/>
  <c r="V1994" i="3" a="1"/>
  <c r="V1994" i="3" s="1"/>
  <c r="V1993" i="3" a="1"/>
  <c r="V1993" i="3" s="1"/>
  <c r="V1992" i="3" a="1"/>
  <c r="V1992" i="3" s="1"/>
  <c r="V1991" i="3" a="1"/>
  <c r="V1991" i="3" s="1"/>
  <c r="V1990" i="3" a="1"/>
  <c r="V1990" i="3" s="1"/>
  <c r="V1989" i="3" a="1"/>
  <c r="V1989" i="3" s="1"/>
  <c r="V1988" i="3" a="1"/>
  <c r="V1988" i="3" s="1"/>
  <c r="V1987" i="3" a="1"/>
  <c r="V1987" i="3" s="1"/>
  <c r="V1986" i="3" a="1"/>
  <c r="V1986" i="3" s="1"/>
  <c r="V1985" i="3" a="1"/>
  <c r="V1985" i="3" s="1"/>
  <c r="V1984" i="3" a="1"/>
  <c r="V1984" i="3" s="1"/>
  <c r="V1983" i="3" a="1"/>
  <c r="V1983" i="3" s="1"/>
  <c r="V1982" i="3" a="1"/>
  <c r="V1982" i="3" s="1"/>
  <c r="V1981" i="3" a="1"/>
  <c r="V1981" i="3" s="1"/>
  <c r="V1980" i="3" a="1"/>
  <c r="V1980" i="3" s="1"/>
  <c r="V1979" i="3" a="1"/>
  <c r="V1979" i="3" s="1"/>
  <c r="V1978" i="3" a="1"/>
  <c r="V1978" i="3" s="1"/>
  <c r="V1977" i="3" a="1"/>
  <c r="V1977" i="3" s="1"/>
  <c r="V1976" i="3" a="1"/>
  <c r="V1976" i="3" s="1"/>
  <c r="V1975" i="3" a="1"/>
  <c r="V1975" i="3" s="1"/>
  <c r="V1974" i="3" a="1"/>
  <c r="V1974" i="3" s="1"/>
  <c r="V1973" i="3" a="1"/>
  <c r="V1973" i="3" s="1"/>
  <c r="V1972" i="3" a="1"/>
  <c r="V1972" i="3" s="1"/>
  <c r="V1971" i="3" a="1"/>
  <c r="V1971" i="3" s="1"/>
  <c r="V1970" i="3" a="1"/>
  <c r="V1970" i="3" s="1"/>
  <c r="V1969" i="3" a="1"/>
  <c r="V1969" i="3" s="1"/>
  <c r="V1968" i="3" a="1"/>
  <c r="V1968" i="3" s="1"/>
  <c r="V1967" i="3" a="1"/>
  <c r="V1967" i="3" s="1"/>
  <c r="V1966" i="3" a="1"/>
  <c r="V1966" i="3" s="1"/>
  <c r="V1965" i="3" a="1"/>
  <c r="V1965" i="3" s="1"/>
  <c r="V1964" i="3" a="1"/>
  <c r="V1964" i="3" s="1"/>
  <c r="V1963" i="3" a="1"/>
  <c r="V1963" i="3" s="1"/>
  <c r="V1962" i="3" a="1"/>
  <c r="V1962" i="3" s="1"/>
  <c r="V1961" i="3" a="1"/>
  <c r="V1961" i="3" s="1"/>
  <c r="V1960" i="3" a="1"/>
  <c r="V1960" i="3" s="1"/>
  <c r="V1959" i="3" a="1"/>
  <c r="V1959" i="3" s="1"/>
  <c r="V1958" i="3" a="1"/>
  <c r="V1958" i="3" s="1"/>
  <c r="V1957" i="3" a="1"/>
  <c r="V1957" i="3" s="1"/>
  <c r="V1956" i="3" a="1"/>
  <c r="V1956" i="3" s="1"/>
  <c r="V1955" i="3" a="1"/>
  <c r="V1955" i="3" s="1"/>
  <c r="V1954" i="3" a="1"/>
  <c r="V1954" i="3" s="1"/>
  <c r="V1953" i="3" a="1"/>
  <c r="V1953" i="3" s="1"/>
  <c r="V1952" i="3" a="1"/>
  <c r="V1952" i="3" s="1"/>
  <c r="V1951" i="3" a="1"/>
  <c r="V1951" i="3" s="1"/>
  <c r="V1950" i="3" a="1"/>
  <c r="V1950" i="3" s="1"/>
  <c r="V1949" i="3" a="1"/>
  <c r="V1949" i="3" s="1"/>
  <c r="V1948" i="3" a="1"/>
  <c r="V1948" i="3" s="1"/>
  <c r="V1947" i="3" a="1"/>
  <c r="V1947" i="3" s="1"/>
  <c r="V1946" i="3" a="1"/>
  <c r="V1946" i="3" s="1"/>
  <c r="V1945" i="3" a="1"/>
  <c r="V1945" i="3" s="1"/>
  <c r="V1944" i="3" a="1"/>
  <c r="V1944" i="3" s="1"/>
  <c r="V1943" i="3" a="1"/>
  <c r="V1943" i="3" s="1"/>
  <c r="V1942" i="3" a="1"/>
  <c r="V1942" i="3" s="1"/>
  <c r="V1941" i="3" a="1"/>
  <c r="V1941" i="3" s="1"/>
  <c r="V1940" i="3" a="1"/>
  <c r="V1940" i="3" s="1"/>
  <c r="V1939" i="3" a="1"/>
  <c r="V1939" i="3" s="1"/>
  <c r="V1938" i="3" a="1"/>
  <c r="V1938" i="3" s="1"/>
  <c r="V1937" i="3" a="1"/>
  <c r="V1937" i="3" s="1"/>
  <c r="V1936" i="3" a="1"/>
  <c r="V1936" i="3" s="1"/>
  <c r="V1935" i="3" a="1"/>
  <c r="V1935" i="3" s="1"/>
  <c r="V1934" i="3" a="1"/>
  <c r="V1934" i="3" s="1"/>
  <c r="V1933" i="3" a="1"/>
  <c r="V1933" i="3" s="1"/>
  <c r="V1932" i="3" a="1"/>
  <c r="V1932" i="3" s="1"/>
  <c r="V1931" i="3" a="1"/>
  <c r="V1931" i="3" s="1"/>
  <c r="V1930" i="3" a="1"/>
  <c r="V1930" i="3" s="1"/>
  <c r="V1929" i="3" a="1"/>
  <c r="V1929" i="3" s="1"/>
  <c r="V1928" i="3" a="1"/>
  <c r="V1928" i="3" s="1"/>
  <c r="V1927" i="3" a="1"/>
  <c r="V1927" i="3" s="1"/>
  <c r="V1926" i="3" a="1"/>
  <c r="V1926" i="3" s="1"/>
  <c r="V1925" i="3" a="1"/>
  <c r="V1925" i="3" s="1"/>
  <c r="V1924" i="3" a="1"/>
  <c r="V1924" i="3" s="1"/>
  <c r="V1923" i="3" a="1"/>
  <c r="V1923" i="3" s="1"/>
  <c r="V1922" i="3" a="1"/>
  <c r="V1922" i="3" s="1"/>
  <c r="V1921" i="3" a="1"/>
  <c r="V1921" i="3" s="1"/>
  <c r="V1920" i="3" a="1"/>
  <c r="V1920" i="3" s="1"/>
  <c r="V1919" i="3" a="1"/>
  <c r="V1919" i="3" s="1"/>
  <c r="V1918" i="3" a="1"/>
  <c r="V1918" i="3" s="1"/>
  <c r="V1917" i="3" a="1"/>
  <c r="V1917" i="3" s="1"/>
  <c r="V1916" i="3" a="1"/>
  <c r="V1916" i="3" s="1"/>
  <c r="V1915" i="3" a="1"/>
  <c r="V1915" i="3" s="1"/>
  <c r="V1914" i="3" a="1"/>
  <c r="V1914" i="3" s="1"/>
  <c r="V1913" i="3" a="1"/>
  <c r="V1913" i="3" s="1"/>
  <c r="V1912" i="3" a="1"/>
  <c r="V1912" i="3" s="1"/>
  <c r="V1911" i="3" a="1"/>
  <c r="V1911" i="3" s="1"/>
  <c r="V1910" i="3" a="1"/>
  <c r="V1910" i="3" s="1"/>
  <c r="V1909" i="3" a="1"/>
  <c r="V1909" i="3" s="1"/>
  <c r="V1908" i="3" a="1"/>
  <c r="V1908" i="3" s="1"/>
  <c r="V1907" i="3" a="1"/>
  <c r="V1907" i="3" s="1"/>
  <c r="V1906" i="3" a="1"/>
  <c r="V1906" i="3" s="1"/>
  <c r="V1905" i="3" a="1"/>
  <c r="V1905" i="3" s="1"/>
  <c r="V1904" i="3" a="1"/>
  <c r="V1904" i="3" s="1"/>
  <c r="V1903" i="3" a="1"/>
  <c r="V1903" i="3" s="1"/>
  <c r="V1902" i="3" a="1"/>
  <c r="V1902" i="3" s="1"/>
  <c r="V1901" i="3" a="1"/>
  <c r="V1901" i="3" s="1"/>
  <c r="V1900" i="3" a="1"/>
  <c r="V1900" i="3" s="1"/>
  <c r="V1899" i="3" a="1"/>
  <c r="V1899" i="3" s="1"/>
  <c r="V1898" i="3" a="1"/>
  <c r="V1898" i="3" s="1"/>
  <c r="V1897" i="3" a="1"/>
  <c r="V1897" i="3" s="1"/>
  <c r="V1896" i="3" a="1"/>
  <c r="V1896" i="3" s="1"/>
  <c r="V1895" i="3" a="1"/>
  <c r="V1895" i="3" s="1"/>
  <c r="V1894" i="3" a="1"/>
  <c r="V1894" i="3" s="1"/>
  <c r="V1893" i="3" a="1"/>
  <c r="V1893" i="3" s="1"/>
  <c r="V1892" i="3" a="1"/>
  <c r="V1892" i="3" s="1"/>
  <c r="V1891" i="3" a="1"/>
  <c r="V1891" i="3" s="1"/>
  <c r="V1890" i="3" a="1"/>
  <c r="V1890" i="3" s="1"/>
  <c r="V1889" i="3" a="1"/>
  <c r="V1889" i="3" s="1"/>
  <c r="V1888" i="3" a="1"/>
  <c r="V1888" i="3" s="1"/>
  <c r="V1887" i="3" a="1"/>
  <c r="V1887" i="3" s="1"/>
  <c r="V1886" i="3" a="1"/>
  <c r="V1886" i="3" s="1"/>
  <c r="V1885" i="3" a="1"/>
  <c r="V1885" i="3" s="1"/>
  <c r="V1884" i="3" a="1"/>
  <c r="V1884" i="3" s="1"/>
  <c r="V1883" i="3" a="1"/>
  <c r="V1883" i="3" s="1"/>
  <c r="V1882" i="3" a="1"/>
  <c r="V1882" i="3" s="1"/>
  <c r="V1881" i="3" a="1"/>
  <c r="V1881" i="3" s="1"/>
  <c r="V1880" i="3" a="1"/>
  <c r="V1880" i="3" s="1"/>
  <c r="V1879" i="3" a="1"/>
  <c r="V1879" i="3" s="1"/>
  <c r="V1878" i="3" a="1"/>
  <c r="V1878" i="3" s="1"/>
  <c r="V1877" i="3" a="1"/>
  <c r="V1877" i="3" s="1"/>
  <c r="V1876" i="3" a="1"/>
  <c r="V1876" i="3" s="1"/>
  <c r="V1875" i="3" a="1"/>
  <c r="V1875" i="3" s="1"/>
  <c r="V1874" i="3" a="1"/>
  <c r="V1874" i="3" s="1"/>
  <c r="V1873" i="3" a="1"/>
  <c r="V1873" i="3" s="1"/>
  <c r="V1872" i="3" a="1"/>
  <c r="V1872" i="3" s="1"/>
  <c r="V1871" i="3" a="1"/>
  <c r="V1871" i="3" s="1"/>
  <c r="V1870" i="3" a="1"/>
  <c r="V1870" i="3" s="1"/>
  <c r="V1869" i="3" a="1"/>
  <c r="V1869" i="3" s="1"/>
  <c r="V1868" i="3" a="1"/>
  <c r="V1868" i="3" s="1"/>
  <c r="V1867" i="3" a="1"/>
  <c r="V1867" i="3" s="1"/>
  <c r="V1866" i="3" a="1"/>
  <c r="V1866" i="3" s="1"/>
  <c r="V1865" i="3" a="1"/>
  <c r="V1865" i="3" s="1"/>
  <c r="V1864" i="3" a="1"/>
  <c r="V1864" i="3" s="1"/>
  <c r="V1863" i="3" a="1"/>
  <c r="V1863" i="3" s="1"/>
  <c r="V1862" i="3" a="1"/>
  <c r="V1862" i="3" s="1"/>
  <c r="V1861" i="3" a="1"/>
  <c r="V1861" i="3" s="1"/>
  <c r="V1860" i="3" a="1"/>
  <c r="V1860" i="3" s="1"/>
  <c r="V1859" i="3" a="1"/>
  <c r="V1859" i="3" s="1"/>
  <c r="V1858" i="3" a="1"/>
  <c r="V1858" i="3" s="1"/>
  <c r="V1857" i="3" a="1"/>
  <c r="V1857" i="3" s="1"/>
  <c r="V1856" i="3" a="1"/>
  <c r="V1856" i="3" s="1"/>
  <c r="V1855" i="3" a="1"/>
  <c r="V1855" i="3" s="1"/>
  <c r="V1854" i="3" a="1"/>
  <c r="V1854" i="3" s="1"/>
  <c r="V1853" i="3" a="1"/>
  <c r="V1853" i="3" s="1"/>
  <c r="V1852" i="3" a="1"/>
  <c r="V1852" i="3" s="1"/>
  <c r="V1851" i="3" a="1"/>
  <c r="V1851" i="3" s="1"/>
  <c r="V1850" i="3" a="1"/>
  <c r="V1850" i="3" s="1"/>
  <c r="V1849" i="3" a="1"/>
  <c r="V1849" i="3" s="1"/>
  <c r="V1848" i="3" a="1"/>
  <c r="V1848" i="3" s="1"/>
  <c r="V1847" i="3" a="1"/>
  <c r="V1847" i="3" s="1"/>
  <c r="V1846" i="3" a="1"/>
  <c r="V1846" i="3" s="1"/>
  <c r="V1845" i="3" a="1"/>
  <c r="V1845" i="3" s="1"/>
  <c r="V1844" i="3" a="1"/>
  <c r="V1844" i="3" s="1"/>
  <c r="V1843" i="3" a="1"/>
  <c r="V1843" i="3" s="1"/>
  <c r="V1842" i="3" a="1"/>
  <c r="V1842" i="3" s="1"/>
  <c r="V1841" i="3" a="1"/>
  <c r="V1841" i="3" s="1"/>
  <c r="V1840" i="3" a="1"/>
  <c r="V1840" i="3" s="1"/>
  <c r="V1839" i="3" a="1"/>
  <c r="V1839" i="3" s="1"/>
  <c r="V1838" i="3" a="1"/>
  <c r="V1838" i="3" s="1"/>
  <c r="V1837" i="3" a="1"/>
  <c r="V1837" i="3" s="1"/>
  <c r="V1836" i="3" a="1"/>
  <c r="V1836" i="3" s="1"/>
  <c r="V1835" i="3" a="1"/>
  <c r="V1835" i="3" s="1"/>
  <c r="V1834" i="3" a="1"/>
  <c r="V1834" i="3" s="1"/>
  <c r="V1833" i="3" a="1"/>
  <c r="V1833" i="3" s="1"/>
  <c r="V1832" i="3" a="1"/>
  <c r="V1832" i="3" s="1"/>
  <c r="V1831" i="3" a="1"/>
  <c r="V1831" i="3" s="1"/>
  <c r="V1830" i="3" a="1"/>
  <c r="V1830" i="3" s="1"/>
  <c r="V1829" i="3" a="1"/>
  <c r="V1829" i="3" s="1"/>
  <c r="V1828" i="3" a="1"/>
  <c r="V1828" i="3" s="1"/>
  <c r="V1827" i="3" a="1"/>
  <c r="V1827" i="3" s="1"/>
  <c r="V1826" i="3" a="1"/>
  <c r="V1826" i="3" s="1"/>
  <c r="V1825" i="3" a="1"/>
  <c r="V1825" i="3" s="1"/>
  <c r="V1824" i="3" a="1"/>
  <c r="V1824" i="3" s="1"/>
  <c r="V1823" i="3" a="1"/>
  <c r="V1823" i="3" s="1"/>
  <c r="V1822" i="3" a="1"/>
  <c r="V1822" i="3" s="1"/>
  <c r="V1821" i="3" a="1"/>
  <c r="V1821" i="3" s="1"/>
  <c r="V1820" i="3" a="1"/>
  <c r="V1820" i="3" s="1"/>
  <c r="V1819" i="3" a="1"/>
  <c r="V1819" i="3" s="1"/>
  <c r="V1818" i="3" a="1"/>
  <c r="V1818" i="3" s="1"/>
  <c r="V1817" i="3" a="1"/>
  <c r="V1817" i="3" s="1"/>
  <c r="V1816" i="3" a="1"/>
  <c r="V1816" i="3" s="1"/>
  <c r="V1815" i="3" a="1"/>
  <c r="V1815" i="3" s="1"/>
  <c r="V1814" i="3" a="1"/>
  <c r="V1814" i="3" s="1"/>
  <c r="V1813" i="3" a="1"/>
  <c r="V1813" i="3" s="1"/>
  <c r="V1812" i="3" a="1"/>
  <c r="V1812" i="3" s="1"/>
  <c r="V1811" i="3" a="1"/>
  <c r="V1811" i="3" s="1"/>
  <c r="V1810" i="3" a="1"/>
  <c r="V1810" i="3" s="1"/>
  <c r="V1809" i="3" a="1"/>
  <c r="V1809" i="3" s="1"/>
  <c r="V1808" i="3" a="1"/>
  <c r="V1808" i="3" s="1"/>
  <c r="V1807" i="3" a="1"/>
  <c r="V1807" i="3" s="1"/>
  <c r="V1806" i="3" a="1"/>
  <c r="V1806" i="3" s="1"/>
  <c r="V1805" i="3" a="1"/>
  <c r="V1805" i="3" s="1"/>
  <c r="V1804" i="3" a="1"/>
  <c r="V1804" i="3" s="1"/>
  <c r="V1803" i="3" a="1"/>
  <c r="V1803" i="3" s="1"/>
  <c r="V1802" i="3" a="1"/>
  <c r="V1802" i="3" s="1"/>
  <c r="V1801" i="3" a="1"/>
  <c r="V1801" i="3" s="1"/>
  <c r="V1800" i="3" a="1"/>
  <c r="V1800" i="3" s="1"/>
  <c r="V1799" i="3" a="1"/>
  <c r="V1799" i="3" s="1"/>
  <c r="V1798" i="3" a="1"/>
  <c r="V1798" i="3" s="1"/>
  <c r="V1797" i="3" a="1"/>
  <c r="V1797" i="3" s="1"/>
  <c r="V1796" i="3" a="1"/>
  <c r="V1796" i="3" s="1"/>
  <c r="V1795" i="3" a="1"/>
  <c r="V1795" i="3" s="1"/>
  <c r="V1794" i="3" a="1"/>
  <c r="V1794" i="3" s="1"/>
  <c r="V1793" i="3" a="1"/>
  <c r="V1793" i="3" s="1"/>
  <c r="V1792" i="3" a="1"/>
  <c r="V1792" i="3" s="1"/>
  <c r="V1791" i="3" a="1"/>
  <c r="V1791" i="3" s="1"/>
  <c r="V1790" i="3" a="1"/>
  <c r="V1790" i="3" s="1"/>
  <c r="V1789" i="3" a="1"/>
  <c r="V1789" i="3" s="1"/>
  <c r="V1788" i="3" a="1"/>
  <c r="V1788" i="3" s="1"/>
  <c r="V1787" i="3" a="1"/>
  <c r="V1787" i="3" s="1"/>
  <c r="V1786" i="3" a="1"/>
  <c r="V1786" i="3" s="1"/>
  <c r="V1785" i="3" a="1"/>
  <c r="V1785" i="3" s="1"/>
  <c r="V1784" i="3" a="1"/>
  <c r="V1784" i="3" s="1"/>
  <c r="V1783" i="3" a="1"/>
  <c r="V1783" i="3" s="1"/>
  <c r="V1782" i="3" a="1"/>
  <c r="V1782" i="3" s="1"/>
  <c r="V1781" i="3" a="1"/>
  <c r="V1781" i="3" s="1"/>
  <c r="V1780" i="3" a="1"/>
  <c r="V1780" i="3" s="1"/>
  <c r="V1779" i="3" a="1"/>
  <c r="V1779" i="3" s="1"/>
  <c r="V1778" i="3" a="1"/>
  <c r="V1778" i="3" s="1"/>
  <c r="V1777" i="3" a="1"/>
  <c r="V1777" i="3" s="1"/>
  <c r="V1776" i="3" a="1"/>
  <c r="V1776" i="3" s="1"/>
  <c r="V1775" i="3" a="1"/>
  <c r="V1775" i="3" s="1"/>
  <c r="V1774" i="3" a="1"/>
  <c r="V1774" i="3" s="1"/>
  <c r="V1773" i="3" a="1"/>
  <c r="V1773" i="3" s="1"/>
  <c r="V1772" i="3" a="1"/>
  <c r="V1772" i="3" s="1"/>
  <c r="V1771" i="3" a="1"/>
  <c r="V1771" i="3" s="1"/>
  <c r="V1770" i="3" a="1"/>
  <c r="V1770" i="3" s="1"/>
  <c r="V1769" i="3" a="1"/>
  <c r="V1769" i="3" s="1"/>
  <c r="V1768" i="3" a="1"/>
  <c r="V1768" i="3" s="1"/>
  <c r="V1767" i="3" a="1"/>
  <c r="V1767" i="3" s="1"/>
  <c r="V1766" i="3" a="1"/>
  <c r="V1766" i="3" s="1"/>
  <c r="V1765" i="3" a="1"/>
  <c r="V1765" i="3" s="1"/>
  <c r="V1764" i="3" a="1"/>
  <c r="V1764" i="3" s="1"/>
  <c r="V1763" i="3" a="1"/>
  <c r="V1763" i="3" s="1"/>
  <c r="V1762" i="3" a="1"/>
  <c r="V1762" i="3" s="1"/>
  <c r="V1761" i="3" a="1"/>
  <c r="V1761" i="3" s="1"/>
  <c r="V1760" i="3" a="1"/>
  <c r="V1760" i="3" s="1"/>
  <c r="V1759" i="3" a="1"/>
  <c r="V1759" i="3" s="1"/>
  <c r="V1758" i="3" a="1"/>
  <c r="V1758" i="3" s="1"/>
  <c r="V1757" i="3" a="1"/>
  <c r="V1757" i="3" s="1"/>
  <c r="V1756" i="3" a="1"/>
  <c r="V1756" i="3" s="1"/>
  <c r="V1755" i="3" a="1"/>
  <c r="V1755" i="3" s="1"/>
  <c r="V1754" i="3" a="1"/>
  <c r="V1754" i="3" s="1"/>
  <c r="V1753" i="3" a="1"/>
  <c r="V1753" i="3" s="1"/>
  <c r="V1752" i="3" a="1"/>
  <c r="V1752" i="3" s="1"/>
  <c r="V1751" i="3" a="1"/>
  <c r="V1751" i="3" s="1"/>
  <c r="V1750" i="3" a="1"/>
  <c r="V1750" i="3" s="1"/>
  <c r="V1749" i="3" a="1"/>
  <c r="V1749" i="3" s="1"/>
  <c r="V1748" i="3" a="1"/>
  <c r="V1748" i="3" s="1"/>
  <c r="V1747" i="3" a="1"/>
  <c r="V1747" i="3" s="1"/>
  <c r="V1746" i="3" a="1"/>
  <c r="V1746" i="3" s="1"/>
  <c r="V1745" i="3" a="1"/>
  <c r="V1745" i="3" s="1"/>
  <c r="V1744" i="3" a="1"/>
  <c r="V1744" i="3" s="1"/>
  <c r="V1743" i="3" a="1"/>
  <c r="V1743" i="3" s="1"/>
  <c r="V1742" i="3" a="1"/>
  <c r="V1742" i="3" s="1"/>
  <c r="V1741" i="3" a="1"/>
  <c r="V1741" i="3" s="1"/>
  <c r="V1740" i="3" a="1"/>
  <c r="V1740" i="3" s="1"/>
  <c r="V1739" i="3" a="1"/>
  <c r="V1739" i="3" s="1"/>
  <c r="V1738" i="3" a="1"/>
  <c r="V1738" i="3" s="1"/>
  <c r="V1737" i="3" a="1"/>
  <c r="V1737" i="3" s="1"/>
  <c r="V1736" i="3" a="1"/>
  <c r="V1736" i="3" s="1"/>
  <c r="V1735" i="3" a="1"/>
  <c r="V1735" i="3" s="1"/>
  <c r="V1734" i="3" a="1"/>
  <c r="V1734" i="3" s="1"/>
  <c r="V1733" i="3" a="1"/>
  <c r="V1733" i="3" s="1"/>
  <c r="V1732" i="3" a="1"/>
  <c r="V1732" i="3" s="1"/>
  <c r="V1731" i="3" a="1"/>
  <c r="V1731" i="3" s="1"/>
  <c r="V1730" i="3" a="1"/>
  <c r="V1730" i="3" s="1"/>
  <c r="V1729" i="3" a="1"/>
  <c r="V1729" i="3" s="1"/>
  <c r="V1728" i="3" a="1"/>
  <c r="V1728" i="3" s="1"/>
  <c r="V1727" i="3" a="1"/>
  <c r="V1727" i="3" s="1"/>
  <c r="V1726" i="3" a="1"/>
  <c r="V1726" i="3" s="1"/>
  <c r="V1725" i="3" a="1"/>
  <c r="V1725" i="3" s="1"/>
  <c r="V1724" i="3" a="1"/>
  <c r="V1724" i="3" s="1"/>
  <c r="V1723" i="3" a="1"/>
  <c r="V1723" i="3" s="1"/>
  <c r="V1722" i="3" a="1"/>
  <c r="V1722" i="3" s="1"/>
  <c r="V1721" i="3" a="1"/>
  <c r="V1721" i="3" s="1"/>
  <c r="V1720" i="3" a="1"/>
  <c r="V1720" i="3" s="1"/>
  <c r="V1719" i="3" a="1"/>
  <c r="V1719" i="3" s="1"/>
  <c r="V1718" i="3" a="1"/>
  <c r="V1718" i="3" s="1"/>
  <c r="V1717" i="3" a="1"/>
  <c r="V1717" i="3" s="1"/>
  <c r="V1716" i="3" a="1"/>
  <c r="V1716" i="3" s="1"/>
  <c r="V1715" i="3" a="1"/>
  <c r="V1715" i="3" s="1"/>
  <c r="V1714" i="3" a="1"/>
  <c r="V1714" i="3" s="1"/>
  <c r="V1713" i="3" a="1"/>
  <c r="V1713" i="3" s="1"/>
  <c r="V1712" i="3" a="1"/>
  <c r="V1712" i="3" s="1"/>
  <c r="V1711" i="3" a="1"/>
  <c r="V1711" i="3" s="1"/>
  <c r="V1710" i="3" a="1"/>
  <c r="V1710" i="3" s="1"/>
  <c r="V1709" i="3" a="1"/>
  <c r="V1709" i="3" s="1"/>
  <c r="V1708" i="3" a="1"/>
  <c r="V1708" i="3" s="1"/>
  <c r="V1707" i="3" a="1"/>
  <c r="V1707" i="3" s="1"/>
  <c r="V1706" i="3" a="1"/>
  <c r="V1706" i="3" s="1"/>
  <c r="V1705" i="3" a="1"/>
  <c r="V1705" i="3" s="1"/>
  <c r="V1704" i="3" a="1"/>
  <c r="V1704" i="3" s="1"/>
  <c r="V1703" i="3" a="1"/>
  <c r="V1703" i="3" s="1"/>
  <c r="V1702" i="3" a="1"/>
  <c r="V1702" i="3" s="1"/>
  <c r="V1701" i="3" a="1"/>
  <c r="V1701" i="3" s="1"/>
  <c r="V1700" i="3" a="1"/>
  <c r="V1700" i="3" s="1"/>
  <c r="V1699" i="3" a="1"/>
  <c r="V1699" i="3" s="1"/>
  <c r="V1698" i="3" a="1"/>
  <c r="V1698" i="3" s="1"/>
  <c r="V1697" i="3" a="1"/>
  <c r="V1697" i="3" s="1"/>
  <c r="V1696" i="3" a="1"/>
  <c r="V1696" i="3" s="1"/>
  <c r="V1695" i="3" a="1"/>
  <c r="V1695" i="3" s="1"/>
  <c r="V1694" i="3" a="1"/>
  <c r="V1694" i="3" s="1"/>
  <c r="V1693" i="3" a="1"/>
  <c r="V1693" i="3" s="1"/>
  <c r="V1692" i="3" a="1"/>
  <c r="V1692" i="3" s="1"/>
  <c r="V1691" i="3" a="1"/>
  <c r="V1691" i="3" s="1"/>
  <c r="V1690" i="3" a="1"/>
  <c r="V1690" i="3" s="1"/>
  <c r="V1689" i="3" a="1"/>
  <c r="V1689" i="3" s="1"/>
  <c r="V1688" i="3" a="1"/>
  <c r="V1688" i="3" s="1"/>
  <c r="V1687" i="3" a="1"/>
  <c r="V1687" i="3" s="1"/>
  <c r="V1686" i="3" a="1"/>
  <c r="V1686" i="3" s="1"/>
  <c r="V1685" i="3" a="1"/>
  <c r="V1685" i="3" s="1"/>
  <c r="V1684" i="3" a="1"/>
  <c r="V1684" i="3" s="1"/>
  <c r="V1683" i="3" a="1"/>
  <c r="V1683" i="3" s="1"/>
  <c r="V1682" i="3" a="1"/>
  <c r="V1682" i="3" s="1"/>
  <c r="V1681" i="3" a="1"/>
  <c r="V1681" i="3" s="1"/>
  <c r="V1680" i="3" a="1"/>
  <c r="V1680" i="3" s="1"/>
  <c r="V1679" i="3" a="1"/>
  <c r="V1679" i="3" s="1"/>
  <c r="V1678" i="3" a="1"/>
  <c r="V1678" i="3" s="1"/>
  <c r="V1677" i="3" a="1"/>
  <c r="V1677" i="3" s="1"/>
  <c r="V1676" i="3" a="1"/>
  <c r="V1676" i="3" s="1"/>
  <c r="V1675" i="3" a="1"/>
  <c r="V1675" i="3" s="1"/>
  <c r="V1674" i="3" a="1"/>
  <c r="V1674" i="3" s="1"/>
  <c r="V1673" i="3" a="1"/>
  <c r="V1673" i="3" s="1"/>
  <c r="V1672" i="3" a="1"/>
  <c r="V1672" i="3" s="1"/>
  <c r="V1671" i="3" a="1"/>
  <c r="V1671" i="3" s="1"/>
  <c r="V1670" i="3" a="1"/>
  <c r="V1670" i="3" s="1"/>
  <c r="V1669" i="3" a="1"/>
  <c r="V1669" i="3" s="1"/>
  <c r="V1668" i="3" a="1"/>
  <c r="V1668" i="3" s="1"/>
  <c r="V1667" i="3" a="1"/>
  <c r="V1667" i="3" s="1"/>
  <c r="V1666" i="3" a="1"/>
  <c r="V1666" i="3" s="1"/>
  <c r="V1665" i="3" a="1"/>
  <c r="V1665" i="3" s="1"/>
  <c r="V1664" i="3" a="1"/>
  <c r="V1664" i="3" s="1"/>
  <c r="V1663" i="3" a="1"/>
  <c r="V1663" i="3" s="1"/>
  <c r="V1662" i="3" a="1"/>
  <c r="V1662" i="3" s="1"/>
  <c r="V1661" i="3" a="1"/>
  <c r="V1661" i="3" s="1"/>
  <c r="V1660" i="3" a="1"/>
  <c r="V1660" i="3" s="1"/>
  <c r="V1659" i="3" a="1"/>
  <c r="V1659" i="3" s="1"/>
  <c r="V1658" i="3" a="1"/>
  <c r="V1658" i="3" s="1"/>
  <c r="V1657" i="3" a="1"/>
  <c r="V1657" i="3" s="1"/>
  <c r="V1656" i="3" a="1"/>
  <c r="V1656" i="3" s="1"/>
  <c r="V1655" i="3" a="1"/>
  <c r="V1655" i="3" s="1"/>
  <c r="V1654" i="3" a="1"/>
  <c r="V1654" i="3" s="1"/>
  <c r="V1653" i="3" a="1"/>
  <c r="V1653" i="3" s="1"/>
  <c r="V1652" i="3" a="1"/>
  <c r="V1652" i="3" s="1"/>
  <c r="V1651" i="3" a="1"/>
  <c r="V1651" i="3" s="1"/>
  <c r="V1650" i="3" a="1"/>
  <c r="V1650" i="3" s="1"/>
  <c r="V1649" i="3" a="1"/>
  <c r="V1649" i="3" s="1"/>
  <c r="V1648" i="3" a="1"/>
  <c r="V1648" i="3" s="1"/>
  <c r="V1647" i="3" a="1"/>
  <c r="V1647" i="3" s="1"/>
  <c r="V1646" i="3" a="1"/>
  <c r="V1646" i="3" s="1"/>
  <c r="V1645" i="3" a="1"/>
  <c r="V1645" i="3" s="1"/>
  <c r="V1644" i="3" a="1"/>
  <c r="V1644" i="3" s="1"/>
  <c r="V1643" i="3" a="1"/>
  <c r="V1643" i="3" s="1"/>
  <c r="V1642" i="3" a="1"/>
  <c r="V1642" i="3" s="1"/>
  <c r="V1641" i="3" a="1"/>
  <c r="V1641" i="3" s="1"/>
  <c r="V1640" i="3" a="1"/>
  <c r="V1640" i="3" s="1"/>
  <c r="V1639" i="3" a="1"/>
  <c r="V1639" i="3" s="1"/>
  <c r="V1638" i="3" a="1"/>
  <c r="V1638" i="3" s="1"/>
  <c r="V1637" i="3" a="1"/>
  <c r="V1637" i="3" s="1"/>
  <c r="V1636" i="3" a="1"/>
  <c r="V1636" i="3" s="1"/>
  <c r="V1635" i="3" a="1"/>
  <c r="V1635" i="3" s="1"/>
  <c r="V1634" i="3" a="1"/>
  <c r="V1634" i="3" s="1"/>
  <c r="V1633" i="3" a="1"/>
  <c r="V1633" i="3" s="1"/>
  <c r="V1632" i="3" a="1"/>
  <c r="V1632" i="3" s="1"/>
  <c r="V1631" i="3" a="1"/>
  <c r="V1631" i="3" s="1"/>
  <c r="V1630" i="3" a="1"/>
  <c r="V1630" i="3" s="1"/>
  <c r="V1629" i="3" a="1"/>
  <c r="V1629" i="3" s="1"/>
  <c r="V1628" i="3" a="1"/>
  <c r="V1628" i="3" s="1"/>
  <c r="V1627" i="3" a="1"/>
  <c r="V1627" i="3" s="1"/>
  <c r="V1626" i="3" a="1"/>
  <c r="V1626" i="3" s="1"/>
  <c r="V1625" i="3" a="1"/>
  <c r="V1625" i="3" s="1"/>
  <c r="V1624" i="3" a="1"/>
  <c r="V1624" i="3" s="1"/>
  <c r="V1623" i="3" a="1"/>
  <c r="V1623" i="3" s="1"/>
  <c r="V1622" i="3" a="1"/>
  <c r="V1622" i="3" s="1"/>
  <c r="V1621" i="3" a="1"/>
  <c r="V1621" i="3" s="1"/>
  <c r="V1620" i="3" a="1"/>
  <c r="V1620" i="3" s="1"/>
  <c r="V1619" i="3" a="1"/>
  <c r="V1619" i="3" s="1"/>
  <c r="V1618" i="3" a="1"/>
  <c r="V1618" i="3" s="1"/>
  <c r="V1617" i="3" a="1"/>
  <c r="V1617" i="3" s="1"/>
  <c r="V1616" i="3" a="1"/>
  <c r="V1616" i="3" s="1"/>
  <c r="V1615" i="3" a="1"/>
  <c r="V1615" i="3" s="1"/>
  <c r="V1614" i="3" a="1"/>
  <c r="V1614" i="3" s="1"/>
  <c r="V1613" i="3" a="1"/>
  <c r="V1613" i="3" s="1"/>
  <c r="V1612" i="3" a="1"/>
  <c r="V1612" i="3" s="1"/>
  <c r="V1611" i="3" a="1"/>
  <c r="V1611" i="3" s="1"/>
  <c r="V1610" i="3" a="1"/>
  <c r="V1610" i="3" s="1"/>
  <c r="V1609" i="3" a="1"/>
  <c r="V1609" i="3" s="1"/>
  <c r="V1608" i="3" a="1"/>
  <c r="V1608" i="3" s="1"/>
  <c r="V1607" i="3" a="1"/>
  <c r="V1607" i="3" s="1"/>
  <c r="V1606" i="3" a="1"/>
  <c r="V1606" i="3" s="1"/>
  <c r="V1605" i="3" a="1"/>
  <c r="V1605" i="3" s="1"/>
  <c r="V1604" i="3" a="1"/>
  <c r="V1604" i="3" s="1"/>
  <c r="V1603" i="3" a="1"/>
  <c r="V1603" i="3" s="1"/>
  <c r="V1602" i="3" a="1"/>
  <c r="V1602" i="3" s="1"/>
  <c r="V1601" i="3" a="1"/>
  <c r="V1601" i="3" s="1"/>
  <c r="V1600" i="3" a="1"/>
  <c r="V1600" i="3" s="1"/>
  <c r="V1599" i="3" a="1"/>
  <c r="V1599" i="3" s="1"/>
  <c r="V1598" i="3" a="1"/>
  <c r="V1598" i="3" s="1"/>
  <c r="V1597" i="3" a="1"/>
  <c r="V1597" i="3" s="1"/>
  <c r="V1596" i="3" a="1"/>
  <c r="V1596" i="3" s="1"/>
  <c r="V1595" i="3" a="1"/>
  <c r="V1595" i="3" s="1"/>
  <c r="V1594" i="3" a="1"/>
  <c r="V1594" i="3" s="1"/>
  <c r="V1593" i="3" a="1"/>
  <c r="V1593" i="3" s="1"/>
  <c r="V1592" i="3" a="1"/>
  <c r="V1592" i="3" s="1"/>
  <c r="V1591" i="3" a="1"/>
  <c r="V1591" i="3" s="1"/>
  <c r="V1590" i="3" a="1"/>
  <c r="V1590" i="3" s="1"/>
  <c r="V1589" i="3" a="1"/>
  <c r="V1589" i="3" s="1"/>
  <c r="V1588" i="3" a="1"/>
  <c r="V1588" i="3" s="1"/>
  <c r="V1587" i="3" a="1"/>
  <c r="V1587" i="3" s="1"/>
  <c r="V1586" i="3" a="1"/>
  <c r="V1586" i="3" s="1"/>
  <c r="V1585" i="3" a="1"/>
  <c r="V1585" i="3" s="1"/>
  <c r="V1584" i="3" a="1"/>
  <c r="V1584" i="3" s="1"/>
  <c r="V1583" i="3" a="1"/>
  <c r="V1583" i="3" s="1"/>
  <c r="V1582" i="3" a="1"/>
  <c r="V1582" i="3" s="1"/>
  <c r="V1581" i="3" a="1"/>
  <c r="V1581" i="3" s="1"/>
  <c r="V1580" i="3" a="1"/>
  <c r="V1580" i="3" s="1"/>
  <c r="V1579" i="3" a="1"/>
  <c r="V1579" i="3" s="1"/>
  <c r="V1578" i="3" a="1"/>
  <c r="V1578" i="3" s="1"/>
  <c r="V1577" i="3" a="1"/>
  <c r="V1577" i="3" s="1"/>
  <c r="V1576" i="3" a="1"/>
  <c r="V1576" i="3" s="1"/>
  <c r="V1575" i="3" a="1"/>
  <c r="V1575" i="3" s="1"/>
  <c r="V1574" i="3" a="1"/>
  <c r="V1574" i="3" s="1"/>
  <c r="V1573" i="3" a="1"/>
  <c r="V1573" i="3" s="1"/>
  <c r="V1572" i="3" a="1"/>
  <c r="V1572" i="3" s="1"/>
  <c r="V1571" i="3" a="1"/>
  <c r="V1571" i="3" s="1"/>
  <c r="V1570" i="3" a="1"/>
  <c r="V1570" i="3" s="1"/>
  <c r="V1569" i="3" a="1"/>
  <c r="V1569" i="3" s="1"/>
  <c r="V1568" i="3" a="1"/>
  <c r="V1568" i="3" s="1"/>
  <c r="V1567" i="3" a="1"/>
  <c r="V1567" i="3" s="1"/>
  <c r="V1566" i="3" a="1"/>
  <c r="V1566" i="3" s="1"/>
  <c r="V1565" i="3" a="1"/>
  <c r="V1565" i="3" s="1"/>
  <c r="V1564" i="3" a="1"/>
  <c r="V1564" i="3" s="1"/>
  <c r="V1563" i="3" a="1"/>
  <c r="V1563" i="3" s="1"/>
  <c r="V1562" i="3" a="1"/>
  <c r="V1562" i="3" s="1"/>
  <c r="V1561" i="3" a="1"/>
  <c r="V1561" i="3" s="1"/>
  <c r="V1560" i="3" a="1"/>
  <c r="V1560" i="3" s="1"/>
  <c r="V1559" i="3" a="1"/>
  <c r="V1559" i="3" s="1"/>
  <c r="V1558" i="3" a="1"/>
  <c r="V1558" i="3" s="1"/>
  <c r="V1557" i="3" a="1"/>
  <c r="V1557" i="3" s="1"/>
  <c r="V1556" i="3" a="1"/>
  <c r="V1556" i="3" s="1"/>
  <c r="V1555" i="3" a="1"/>
  <c r="V1555" i="3" s="1"/>
  <c r="V1554" i="3" a="1"/>
  <c r="V1554" i="3" s="1"/>
  <c r="V1553" i="3" a="1"/>
  <c r="V1553" i="3" s="1"/>
  <c r="V1552" i="3" a="1"/>
  <c r="V1552" i="3" s="1"/>
  <c r="V1551" i="3" a="1"/>
  <c r="V1551" i="3" s="1"/>
  <c r="V1550" i="3" a="1"/>
  <c r="V1550" i="3" s="1"/>
  <c r="V1549" i="3" a="1"/>
  <c r="V1549" i="3" s="1"/>
  <c r="V1548" i="3" a="1"/>
  <c r="V1548" i="3" s="1"/>
  <c r="V1547" i="3" a="1"/>
  <c r="V1547" i="3" s="1"/>
  <c r="V1546" i="3" a="1"/>
  <c r="V1546" i="3" s="1"/>
  <c r="V1545" i="3" a="1"/>
  <c r="V1545" i="3" s="1"/>
  <c r="V1544" i="3" a="1"/>
  <c r="V1544" i="3" s="1"/>
  <c r="V1543" i="3" a="1"/>
  <c r="V1543" i="3" s="1"/>
  <c r="V1542" i="3" a="1"/>
  <c r="V1542" i="3" s="1"/>
  <c r="V1541" i="3" a="1"/>
  <c r="V1541" i="3" s="1"/>
  <c r="V1540" i="3" a="1"/>
  <c r="V1540" i="3" s="1"/>
  <c r="V1539" i="3" a="1"/>
  <c r="V1539" i="3" s="1"/>
  <c r="V1538" i="3" a="1"/>
  <c r="V1538" i="3" s="1"/>
  <c r="V1537" i="3" a="1"/>
  <c r="V1537" i="3" s="1"/>
  <c r="V1536" i="3" a="1"/>
  <c r="V1536" i="3" s="1"/>
  <c r="V1535" i="3" a="1"/>
  <c r="V1535" i="3" s="1"/>
  <c r="V1534" i="3" a="1"/>
  <c r="V1534" i="3" s="1"/>
  <c r="V1533" i="3" a="1"/>
  <c r="V1533" i="3" s="1"/>
  <c r="V1532" i="3" a="1"/>
  <c r="V1532" i="3" s="1"/>
  <c r="V1531" i="3" a="1"/>
  <c r="V1531" i="3" s="1"/>
  <c r="V1530" i="3" a="1"/>
  <c r="V1530" i="3" s="1"/>
  <c r="V1529" i="3" a="1"/>
  <c r="V1529" i="3" s="1"/>
  <c r="V1528" i="3" a="1"/>
  <c r="V1528" i="3" s="1"/>
  <c r="V1527" i="3" a="1"/>
  <c r="V1527" i="3" s="1"/>
  <c r="V1526" i="3" a="1"/>
  <c r="V1526" i="3" s="1"/>
  <c r="V1525" i="3" a="1"/>
  <c r="V1525" i="3" s="1"/>
  <c r="V1524" i="3" a="1"/>
  <c r="V1524" i="3" s="1"/>
  <c r="V1523" i="3" a="1"/>
  <c r="V1523" i="3" s="1"/>
  <c r="V1522" i="3" a="1"/>
  <c r="V1522" i="3" s="1"/>
  <c r="V1521" i="3" a="1"/>
  <c r="V1521" i="3" s="1"/>
  <c r="V1520" i="3" a="1"/>
  <c r="V1520" i="3" s="1"/>
  <c r="V1519" i="3" a="1"/>
  <c r="V1519" i="3" s="1"/>
  <c r="V1518" i="3" a="1"/>
  <c r="V1518" i="3" s="1"/>
  <c r="V1517" i="3" a="1"/>
  <c r="V1517" i="3" s="1"/>
  <c r="V1516" i="3" a="1"/>
  <c r="V1516" i="3" s="1"/>
  <c r="V1515" i="3" a="1"/>
  <c r="V1515" i="3" s="1"/>
  <c r="V1514" i="3" a="1"/>
  <c r="V1514" i="3" s="1"/>
  <c r="V1513" i="3" a="1"/>
  <c r="V1513" i="3" s="1"/>
  <c r="V1512" i="3" a="1"/>
  <c r="V1512" i="3" s="1"/>
  <c r="V1511" i="3" a="1"/>
  <c r="V1511" i="3" s="1"/>
  <c r="V1510" i="3" a="1"/>
  <c r="V1510" i="3" s="1"/>
  <c r="V1509" i="3" a="1"/>
  <c r="V1509" i="3" s="1"/>
  <c r="V1508" i="3" a="1"/>
  <c r="V1508" i="3" s="1"/>
  <c r="V1507" i="3" a="1"/>
  <c r="V1507" i="3" s="1"/>
  <c r="V1506" i="3" a="1"/>
  <c r="V1506" i="3" s="1"/>
  <c r="V1505" i="3" a="1"/>
  <c r="V1505" i="3" s="1"/>
  <c r="V1504" i="3" a="1"/>
  <c r="V1504" i="3" s="1"/>
  <c r="V1503" i="3" a="1"/>
  <c r="V1503" i="3" s="1"/>
  <c r="V1502" i="3" a="1"/>
  <c r="V1502" i="3" s="1"/>
  <c r="V1501" i="3" a="1"/>
  <c r="V1501" i="3" s="1"/>
  <c r="V8191" i="3" a="1"/>
  <c r="V8191" i="3" s="1"/>
  <c r="V1500" i="3" a="1"/>
  <c r="V1500" i="3" s="1"/>
  <c r="V1499" i="3" a="1"/>
  <c r="V1499" i="3" s="1"/>
  <c r="V1498" i="3" a="1"/>
  <c r="V1498" i="3" s="1"/>
  <c r="V1497" i="3" a="1"/>
  <c r="V1497" i="3" s="1"/>
  <c r="V1496" i="3" a="1"/>
  <c r="V1496" i="3" s="1"/>
  <c r="V1495" i="3" a="1"/>
  <c r="V1495" i="3" s="1"/>
  <c r="V1494" i="3" a="1"/>
  <c r="V1494" i="3" s="1"/>
  <c r="V1493" i="3" a="1"/>
  <c r="V1493" i="3" s="1"/>
  <c r="V1492" i="3" a="1"/>
  <c r="V1492" i="3" s="1"/>
  <c r="V1491" i="3" a="1"/>
  <c r="V1491" i="3" s="1"/>
  <c r="V1490" i="3" a="1"/>
  <c r="V1490" i="3" s="1"/>
  <c r="V1489" i="3" a="1"/>
  <c r="V1489" i="3" s="1"/>
  <c r="V1488" i="3" a="1"/>
  <c r="V1488" i="3" s="1"/>
  <c r="V1487" i="3" a="1"/>
  <c r="V1487" i="3" s="1"/>
  <c r="V1486" i="3" a="1"/>
  <c r="V1486" i="3" s="1"/>
  <c r="V1485" i="3" a="1"/>
  <c r="V1485" i="3" s="1"/>
  <c r="V1484" i="3" a="1"/>
  <c r="V1484" i="3" s="1"/>
  <c r="V1483" i="3" a="1"/>
  <c r="V1483" i="3" s="1"/>
  <c r="V1482" i="3" a="1"/>
  <c r="V1482" i="3" s="1"/>
  <c r="V1481" i="3" a="1"/>
  <c r="V1481" i="3" s="1"/>
  <c r="V1480" i="3" a="1"/>
  <c r="V1480" i="3" s="1"/>
  <c r="V1479" i="3" a="1"/>
  <c r="V1479" i="3" s="1"/>
  <c r="V1478" i="3" a="1"/>
  <c r="V1478" i="3" s="1"/>
  <c r="V1477" i="3" a="1"/>
  <c r="V1477" i="3" s="1"/>
  <c r="V1476" i="3" a="1"/>
  <c r="V1476" i="3" s="1"/>
  <c r="V1475" i="3" a="1"/>
  <c r="V1475" i="3" s="1"/>
  <c r="V1474" i="3" a="1"/>
  <c r="V1474" i="3" s="1"/>
  <c r="V1473" i="3" a="1"/>
  <c r="V1473" i="3" s="1"/>
  <c r="V1472" i="3" a="1"/>
  <c r="V1472" i="3" s="1"/>
  <c r="V1471" i="3" a="1"/>
  <c r="V1471" i="3" s="1"/>
  <c r="V1470" i="3" a="1"/>
  <c r="V1470" i="3" s="1"/>
  <c r="V1469" i="3" a="1"/>
  <c r="V1469" i="3" s="1"/>
  <c r="V1468" i="3" a="1"/>
  <c r="V1468" i="3" s="1"/>
  <c r="V1467" i="3" a="1"/>
  <c r="V1467" i="3" s="1"/>
  <c r="V1466" i="3" a="1"/>
  <c r="V1466" i="3" s="1"/>
  <c r="V1465" i="3" a="1"/>
  <c r="V1465" i="3" s="1"/>
  <c r="V1464" i="3" a="1"/>
  <c r="V1464" i="3" s="1"/>
  <c r="V1463" i="3" a="1"/>
  <c r="V1463" i="3" s="1"/>
  <c r="V1462" i="3" a="1"/>
  <c r="V1462" i="3" s="1"/>
  <c r="V1461" i="3" a="1"/>
  <c r="V1461" i="3" s="1"/>
  <c r="V1460" i="3" a="1"/>
  <c r="V1460" i="3" s="1"/>
  <c r="V1459" i="3" a="1"/>
  <c r="V1459" i="3" s="1"/>
  <c r="V1458" i="3" a="1"/>
  <c r="V1458" i="3" s="1"/>
  <c r="V1457" i="3" a="1"/>
  <c r="V1457" i="3" s="1"/>
  <c r="V1456" i="3" a="1"/>
  <c r="V1456" i="3" s="1"/>
  <c r="V1455" i="3" a="1"/>
  <c r="V1455" i="3" s="1"/>
  <c r="V1454" i="3" a="1"/>
  <c r="V1454" i="3" s="1"/>
  <c r="V1453" i="3" a="1"/>
  <c r="V1453" i="3" s="1"/>
  <c r="V1452" i="3" a="1"/>
  <c r="V1452" i="3" s="1"/>
  <c r="V1451" i="3" a="1"/>
  <c r="V1451" i="3" s="1"/>
  <c r="V1450" i="3" a="1"/>
  <c r="V1450" i="3" s="1"/>
  <c r="V1449" i="3" a="1"/>
  <c r="V1449" i="3" s="1"/>
  <c r="V1448" i="3" a="1"/>
  <c r="V1448" i="3" s="1"/>
  <c r="V1447" i="3" a="1"/>
  <c r="V1447" i="3" s="1"/>
  <c r="V1446" i="3" a="1"/>
  <c r="V1446" i="3" s="1"/>
  <c r="V1445" i="3" a="1"/>
  <c r="V1445" i="3" s="1"/>
  <c r="V1444" i="3" a="1"/>
  <c r="V1444" i="3" s="1"/>
  <c r="V1443" i="3" a="1"/>
  <c r="V1443" i="3" s="1"/>
  <c r="V1442" i="3" a="1"/>
  <c r="V1442" i="3" s="1"/>
  <c r="V1441" i="3" a="1"/>
  <c r="V1441" i="3" s="1"/>
  <c r="V1440" i="3" a="1"/>
  <c r="V1440" i="3" s="1"/>
  <c r="V1439" i="3" a="1"/>
  <c r="V1439" i="3" s="1"/>
  <c r="V1438" i="3" a="1"/>
  <c r="V1438" i="3" s="1"/>
  <c r="V1437" i="3" a="1"/>
  <c r="V1437" i="3" s="1"/>
  <c r="V1436" i="3" a="1"/>
  <c r="V1436" i="3" s="1"/>
  <c r="V1435" i="3" a="1"/>
  <c r="V1435" i="3" s="1"/>
  <c r="V1434" i="3" a="1"/>
  <c r="V1434" i="3" s="1"/>
  <c r="V1433" i="3" a="1"/>
  <c r="V1433" i="3" s="1"/>
  <c r="V1432" i="3" a="1"/>
  <c r="V1432" i="3" s="1"/>
  <c r="V1431" i="3" a="1"/>
  <c r="V1431" i="3" s="1"/>
  <c r="V1430" i="3" a="1"/>
  <c r="V1430" i="3" s="1"/>
  <c r="V1429" i="3" a="1"/>
  <c r="V1429" i="3" s="1"/>
  <c r="V1428" i="3" a="1"/>
  <c r="V1428" i="3" s="1"/>
  <c r="V1427" i="3" a="1"/>
  <c r="V1427" i="3" s="1"/>
  <c r="V1426" i="3" a="1"/>
  <c r="V1426" i="3" s="1"/>
  <c r="V1425" i="3" a="1"/>
  <c r="V1425" i="3" s="1"/>
  <c r="V1424" i="3" a="1"/>
  <c r="V1424" i="3" s="1"/>
  <c r="V1423" i="3" a="1"/>
  <c r="V1423" i="3" s="1"/>
  <c r="V1422" i="3" a="1"/>
  <c r="V1422" i="3" s="1"/>
  <c r="V1421" i="3" a="1"/>
  <c r="V1421" i="3" s="1"/>
  <c r="V1420" i="3" a="1"/>
  <c r="V1420" i="3" s="1"/>
  <c r="V1419" i="3" a="1"/>
  <c r="V1419" i="3" s="1"/>
  <c r="V1418" i="3" a="1"/>
  <c r="V1418" i="3" s="1"/>
  <c r="V1417" i="3" a="1"/>
  <c r="V1417" i="3" s="1"/>
  <c r="V1416" i="3" a="1"/>
  <c r="V1416" i="3" s="1"/>
  <c r="V1415" i="3" a="1"/>
  <c r="V1415" i="3" s="1"/>
  <c r="V1414" i="3" a="1"/>
  <c r="V1414" i="3" s="1"/>
  <c r="V1413" i="3" a="1"/>
  <c r="V1413" i="3" s="1"/>
  <c r="V1412" i="3" a="1"/>
  <c r="V1412" i="3" s="1"/>
  <c r="V1411" i="3" a="1"/>
  <c r="V1411" i="3" s="1"/>
  <c r="V1410" i="3" a="1"/>
  <c r="V1410" i="3" s="1"/>
  <c r="V1409" i="3" a="1"/>
  <c r="V1409" i="3" s="1"/>
  <c r="V1408" i="3" a="1"/>
  <c r="V1408" i="3" s="1"/>
  <c r="V1407" i="3" a="1"/>
  <c r="V1407" i="3" s="1"/>
  <c r="V1406" i="3" a="1"/>
  <c r="V1406" i="3" s="1"/>
  <c r="V1405" i="3" a="1"/>
  <c r="V1405" i="3" s="1"/>
  <c r="V1404" i="3" a="1"/>
  <c r="V1404" i="3" s="1"/>
  <c r="V1403" i="3" a="1"/>
  <c r="V1403" i="3" s="1"/>
  <c r="V1402" i="3" a="1"/>
  <c r="V1402" i="3" s="1"/>
  <c r="V1401" i="3" a="1"/>
  <c r="V1401" i="3" s="1"/>
  <c r="V1400" i="3" a="1"/>
  <c r="V1400" i="3" s="1"/>
  <c r="V1399" i="3" a="1"/>
  <c r="V1399" i="3" s="1"/>
  <c r="V1398" i="3" a="1"/>
  <c r="V1398" i="3" s="1"/>
  <c r="V1397" i="3" a="1"/>
  <c r="V1397" i="3" s="1"/>
  <c r="V1396" i="3" a="1"/>
  <c r="V1396" i="3" s="1"/>
  <c r="V1395" i="3" a="1"/>
  <c r="V1395" i="3" s="1"/>
  <c r="V1394" i="3" a="1"/>
  <c r="V1394" i="3" s="1"/>
  <c r="V1393" i="3" a="1"/>
  <c r="V1393" i="3" s="1"/>
  <c r="V1392" i="3" a="1"/>
  <c r="V1392" i="3" s="1"/>
  <c r="V1391" i="3" a="1"/>
  <c r="V1391" i="3" s="1"/>
  <c r="V1390" i="3" a="1"/>
  <c r="V1390" i="3" s="1"/>
  <c r="V1389" i="3" a="1"/>
  <c r="V1389" i="3" s="1"/>
  <c r="V1388" i="3" a="1"/>
  <c r="V1388" i="3" s="1"/>
  <c r="V1387" i="3" a="1"/>
  <c r="V1387" i="3" s="1"/>
  <c r="V1386" i="3" a="1"/>
  <c r="V1386" i="3" s="1"/>
  <c r="V1385" i="3" a="1"/>
  <c r="V1385" i="3" s="1"/>
  <c r="V1384" i="3" a="1"/>
  <c r="V1384" i="3" s="1"/>
  <c r="V1383" i="3" a="1"/>
  <c r="V1383" i="3" s="1"/>
  <c r="V1382" i="3" a="1"/>
  <c r="V1382" i="3" s="1"/>
  <c r="V1381" i="3" a="1"/>
  <c r="V1381" i="3" s="1"/>
  <c r="V1380" i="3" a="1"/>
  <c r="V1380" i="3" s="1"/>
  <c r="V1379" i="3" a="1"/>
  <c r="V1379" i="3" s="1"/>
  <c r="V1378" i="3" a="1"/>
  <c r="V1378" i="3" s="1"/>
  <c r="V1377" i="3" a="1"/>
  <c r="V1377" i="3" s="1"/>
  <c r="V1376" i="3" a="1"/>
  <c r="V1376" i="3" s="1"/>
  <c r="V1375" i="3" a="1"/>
  <c r="V1375" i="3" s="1"/>
  <c r="V1374" i="3" a="1"/>
  <c r="V1374" i="3" s="1"/>
  <c r="V1373" i="3" a="1"/>
  <c r="V1373" i="3" s="1"/>
  <c r="V1372" i="3" a="1"/>
  <c r="V1372" i="3" s="1"/>
  <c r="V1371" i="3" a="1"/>
  <c r="V1371" i="3" s="1"/>
  <c r="V1370" i="3" a="1"/>
  <c r="V1370" i="3" s="1"/>
  <c r="V1369" i="3" a="1"/>
  <c r="V1369" i="3" s="1"/>
  <c r="V1368" i="3" a="1"/>
  <c r="V1368" i="3" s="1"/>
  <c r="V1367" i="3" a="1"/>
  <c r="V1367" i="3" s="1"/>
  <c r="V1366" i="3" a="1"/>
  <c r="V1366" i="3" s="1"/>
  <c r="V1365" i="3" a="1"/>
  <c r="V1365" i="3" s="1"/>
  <c r="V1364" i="3" a="1"/>
  <c r="V1364" i="3" s="1"/>
  <c r="V1363" i="3" a="1"/>
  <c r="V1363" i="3" s="1"/>
  <c r="V1362" i="3" a="1"/>
  <c r="V1362" i="3" s="1"/>
  <c r="V1361" i="3" a="1"/>
  <c r="V1361" i="3" s="1"/>
  <c r="V1360" i="3" a="1"/>
  <c r="V1360" i="3" s="1"/>
  <c r="V1359" i="3" a="1"/>
  <c r="V1359" i="3" s="1"/>
  <c r="V1358" i="3" a="1"/>
  <c r="V1358" i="3" s="1"/>
  <c r="V1357" i="3" a="1"/>
  <c r="V1357" i="3" s="1"/>
  <c r="V1356" i="3" a="1"/>
  <c r="V1356" i="3" s="1"/>
  <c r="V1355" i="3" a="1"/>
  <c r="V1355" i="3" s="1"/>
  <c r="V1354" i="3" a="1"/>
  <c r="V1354" i="3" s="1"/>
  <c r="V1353" i="3" a="1"/>
  <c r="V1353" i="3" s="1"/>
  <c r="V1352" i="3" a="1"/>
  <c r="V1352" i="3" s="1"/>
  <c r="V1351" i="3" a="1"/>
  <c r="V1351" i="3" s="1"/>
  <c r="V1350" i="3" a="1"/>
  <c r="V1350" i="3" s="1"/>
  <c r="V1349" i="3" a="1"/>
  <c r="V1349" i="3" s="1"/>
  <c r="V1348" i="3" a="1"/>
  <c r="V1348" i="3" s="1"/>
  <c r="V1347" i="3" a="1"/>
  <c r="V1347" i="3" s="1"/>
  <c r="V1346" i="3" a="1"/>
  <c r="V1346" i="3" s="1"/>
  <c r="V1345" i="3" a="1"/>
  <c r="V1345" i="3" s="1"/>
  <c r="V1344" i="3" a="1"/>
  <c r="V1344" i="3" s="1"/>
  <c r="V1343" i="3" a="1"/>
  <c r="V1343" i="3" s="1"/>
  <c r="V1342" i="3" a="1"/>
  <c r="V1342" i="3" s="1"/>
  <c r="V1341" i="3" a="1"/>
  <c r="V1341" i="3" s="1"/>
  <c r="V1340" i="3" a="1"/>
  <c r="V1340" i="3" s="1"/>
  <c r="V1339" i="3" a="1"/>
  <c r="V1339" i="3" s="1"/>
  <c r="V1338" i="3" a="1"/>
  <c r="V1338" i="3" s="1"/>
  <c r="V1337" i="3" a="1"/>
  <c r="V1337" i="3" s="1"/>
  <c r="V1336" i="3" a="1"/>
  <c r="V1336" i="3" s="1"/>
  <c r="V1335" i="3" a="1"/>
  <c r="V1335" i="3" s="1"/>
  <c r="V1334" i="3" a="1"/>
  <c r="V1334" i="3" s="1"/>
  <c r="V1333" i="3" a="1"/>
  <c r="V1333" i="3" s="1"/>
  <c r="V1332" i="3" a="1"/>
  <c r="V1332" i="3" s="1"/>
  <c r="V1331" i="3" a="1"/>
  <c r="V1331" i="3" s="1"/>
  <c r="V1330" i="3" a="1"/>
  <c r="V1330" i="3" s="1"/>
  <c r="V1329" i="3" a="1"/>
  <c r="V1329" i="3" s="1"/>
  <c r="V1328" i="3" a="1"/>
  <c r="V1328" i="3" s="1"/>
  <c r="V1327" i="3" a="1"/>
  <c r="V1327" i="3" s="1"/>
  <c r="V1326" i="3" a="1"/>
  <c r="V1326" i="3" s="1"/>
  <c r="V1325" i="3" a="1"/>
  <c r="V1325" i="3" s="1"/>
  <c r="V1324" i="3" a="1"/>
  <c r="V1324" i="3" s="1"/>
  <c r="V1323" i="3" a="1"/>
  <c r="V1323" i="3" s="1"/>
  <c r="V1322" i="3" a="1"/>
  <c r="V1322" i="3" s="1"/>
  <c r="V1321" i="3" a="1"/>
  <c r="V1321" i="3" s="1"/>
  <c r="V1320" i="3" a="1"/>
  <c r="V1320" i="3" s="1"/>
  <c r="V1319" i="3" a="1"/>
  <c r="V1319" i="3" s="1"/>
  <c r="V1318" i="3" a="1"/>
  <c r="V1318" i="3" s="1"/>
  <c r="V1317" i="3" a="1"/>
  <c r="V1317" i="3" s="1"/>
  <c r="V1316" i="3" a="1"/>
  <c r="V1316" i="3" s="1"/>
  <c r="V1315" i="3" a="1"/>
  <c r="V1315" i="3" s="1"/>
  <c r="V1314" i="3" a="1"/>
  <c r="V1314" i="3" s="1"/>
  <c r="V1313" i="3" a="1"/>
  <c r="V1313" i="3" s="1"/>
  <c r="V1312" i="3" a="1"/>
  <c r="V1312" i="3" s="1"/>
  <c r="V1311" i="3" a="1"/>
  <c r="V1311" i="3" s="1"/>
  <c r="V1310" i="3" a="1"/>
  <c r="V1310" i="3" s="1"/>
  <c r="V1309" i="3" a="1"/>
  <c r="V1309" i="3" s="1"/>
  <c r="V1308" i="3" a="1"/>
  <c r="V1308" i="3" s="1"/>
  <c r="V1307" i="3" a="1"/>
  <c r="V1307" i="3" s="1"/>
  <c r="V1306" i="3" a="1"/>
  <c r="V1306" i="3" s="1"/>
  <c r="V1305" i="3" a="1"/>
  <c r="V1305" i="3" s="1"/>
  <c r="V1304" i="3" a="1"/>
  <c r="V1304" i="3" s="1"/>
  <c r="V1303" i="3" a="1"/>
  <c r="V1303" i="3" s="1"/>
  <c r="V1302" i="3" a="1"/>
  <c r="V1302" i="3" s="1"/>
  <c r="V1301" i="3" a="1"/>
  <c r="V1301" i="3" s="1"/>
  <c r="V1300" i="3" a="1"/>
  <c r="V1300" i="3" s="1"/>
  <c r="V1299" i="3" a="1"/>
  <c r="V1299" i="3" s="1"/>
  <c r="V1298" i="3" a="1"/>
  <c r="V1298" i="3" s="1"/>
  <c r="V1297" i="3" a="1"/>
  <c r="V1297" i="3" s="1"/>
  <c r="V1296" i="3" a="1"/>
  <c r="V1296" i="3" s="1"/>
  <c r="V1295" i="3" a="1"/>
  <c r="V1295" i="3" s="1"/>
  <c r="V1294" i="3" a="1"/>
  <c r="V1294" i="3" s="1"/>
  <c r="V1293" i="3" a="1"/>
  <c r="V1293" i="3" s="1"/>
  <c r="V1292" i="3" a="1"/>
  <c r="V1292" i="3" s="1"/>
  <c r="V1291" i="3" a="1"/>
  <c r="V1291" i="3" s="1"/>
  <c r="V1290" i="3" a="1"/>
  <c r="V1290" i="3" s="1"/>
  <c r="V1289" i="3" a="1"/>
  <c r="V1289" i="3" s="1"/>
  <c r="V1288" i="3" a="1"/>
  <c r="V1288" i="3" s="1"/>
  <c r="V1287" i="3" a="1"/>
  <c r="V1287" i="3" s="1"/>
  <c r="V1286" i="3" a="1"/>
  <c r="V1286" i="3" s="1"/>
  <c r="V1285" i="3" a="1"/>
  <c r="V1285" i="3" s="1"/>
  <c r="V1284" i="3" a="1"/>
  <c r="V1284" i="3" s="1"/>
  <c r="V1283" i="3" a="1"/>
  <c r="V1283" i="3" s="1"/>
  <c r="V1282" i="3" a="1"/>
  <c r="V1282" i="3" s="1"/>
  <c r="V1281" i="3" a="1"/>
  <c r="V1281" i="3" s="1"/>
  <c r="V1280" i="3" a="1"/>
  <c r="V1280" i="3" s="1"/>
  <c r="V1279" i="3" a="1"/>
  <c r="V1279" i="3" s="1"/>
  <c r="V1278" i="3" a="1"/>
  <c r="V1278" i="3" s="1"/>
  <c r="V1277" i="3" a="1"/>
  <c r="V1277" i="3" s="1"/>
  <c r="V1276" i="3" a="1"/>
  <c r="V1276" i="3" s="1"/>
  <c r="V1275" i="3" a="1"/>
  <c r="V1275" i="3" s="1"/>
  <c r="V1274" i="3" a="1"/>
  <c r="V1274" i="3" s="1"/>
  <c r="V1273" i="3" a="1"/>
  <c r="V1273" i="3" s="1"/>
  <c r="V1272" i="3" a="1"/>
  <c r="V1272" i="3" s="1"/>
  <c r="V1271" i="3" a="1"/>
  <c r="V1271" i="3" s="1"/>
  <c r="V1270" i="3" a="1"/>
  <c r="V1270" i="3" s="1"/>
  <c r="V1269" i="3" a="1"/>
  <c r="V1269" i="3" s="1"/>
  <c r="V1268" i="3" a="1"/>
  <c r="V1268" i="3" s="1"/>
  <c r="V1267" i="3" a="1"/>
  <c r="V1267" i="3" s="1"/>
  <c r="V1266" i="3" a="1"/>
  <c r="V1266" i="3" s="1"/>
  <c r="V1265" i="3" a="1"/>
  <c r="V1265" i="3" s="1"/>
  <c r="V1264" i="3" a="1"/>
  <c r="V1264" i="3" s="1"/>
  <c r="V1263" i="3" a="1"/>
  <c r="V1263" i="3" s="1"/>
  <c r="V1262" i="3" a="1"/>
  <c r="V1262" i="3" s="1"/>
  <c r="V1261" i="3" a="1"/>
  <c r="V1261" i="3" s="1"/>
  <c r="V1260" i="3" a="1"/>
  <c r="V1260" i="3" s="1"/>
  <c r="V1259" i="3" a="1"/>
  <c r="V1259" i="3" s="1"/>
  <c r="V1258" i="3" a="1"/>
  <c r="V1258" i="3" s="1"/>
  <c r="V1257" i="3" a="1"/>
  <c r="V1257" i="3" s="1"/>
  <c r="V1256" i="3" a="1"/>
  <c r="V1256" i="3" s="1"/>
  <c r="V1255" i="3" a="1"/>
  <c r="V1255" i="3" s="1"/>
  <c r="V1254" i="3" a="1"/>
  <c r="V1254" i="3" s="1"/>
  <c r="V1253" i="3" a="1"/>
  <c r="V1253" i="3" s="1"/>
  <c r="V1252" i="3" a="1"/>
  <c r="V1252" i="3" s="1"/>
  <c r="V1251" i="3" a="1"/>
  <c r="V1251" i="3" s="1"/>
  <c r="V1250" i="3" a="1"/>
  <c r="V1250" i="3" s="1"/>
  <c r="V1249" i="3" a="1"/>
  <c r="V1249" i="3" s="1"/>
  <c r="V1248" i="3" a="1"/>
  <c r="V1248" i="3" s="1"/>
  <c r="V1247" i="3" a="1"/>
  <c r="V1247" i="3" s="1"/>
  <c r="V1246" i="3" a="1"/>
  <c r="V1246" i="3" s="1"/>
  <c r="V1245" i="3" a="1"/>
  <c r="V1245" i="3" s="1"/>
  <c r="V1244" i="3" a="1"/>
  <c r="V1244" i="3" s="1"/>
  <c r="V1243" i="3" a="1"/>
  <c r="V1243" i="3" s="1"/>
  <c r="V1242" i="3" a="1"/>
  <c r="V1242" i="3" s="1"/>
  <c r="V1241" i="3" a="1"/>
  <c r="V1241" i="3" s="1"/>
  <c r="V1240" i="3" a="1"/>
  <c r="V1240" i="3" s="1"/>
  <c r="V1239" i="3" a="1"/>
  <c r="V1239" i="3" s="1"/>
  <c r="V1238" i="3" a="1"/>
  <c r="V1238" i="3" s="1"/>
  <c r="V1237" i="3" a="1"/>
  <c r="V1237" i="3" s="1"/>
  <c r="V1236" i="3" a="1"/>
  <c r="V1236" i="3" s="1"/>
  <c r="V1235" i="3" a="1"/>
  <c r="V1235" i="3" s="1"/>
  <c r="V1234" i="3" a="1"/>
  <c r="V1234" i="3" s="1"/>
  <c r="V1233" i="3" a="1"/>
  <c r="V1233" i="3" s="1"/>
  <c r="V1232" i="3" a="1"/>
  <c r="V1232" i="3" s="1"/>
  <c r="V1231" i="3" a="1"/>
  <c r="V1231" i="3" s="1"/>
  <c r="V1230" i="3" a="1"/>
  <c r="V1230" i="3" s="1"/>
  <c r="V1229" i="3" a="1"/>
  <c r="V1229" i="3" s="1"/>
  <c r="V1228" i="3" a="1"/>
  <c r="V1228" i="3" s="1"/>
  <c r="V1227" i="3" a="1"/>
  <c r="V1227" i="3" s="1"/>
  <c r="V1226" i="3" a="1"/>
  <c r="V1226" i="3" s="1"/>
  <c r="V1225" i="3" a="1"/>
  <c r="V1225" i="3" s="1"/>
  <c r="V1224" i="3" a="1"/>
  <c r="V1224" i="3" s="1"/>
  <c r="V1223" i="3" a="1"/>
  <c r="V1223" i="3" s="1"/>
  <c r="V1222" i="3" a="1"/>
  <c r="V1222" i="3" s="1"/>
  <c r="V1221" i="3" a="1"/>
  <c r="V1221" i="3" s="1"/>
  <c r="V1220" i="3" a="1"/>
  <c r="V1220" i="3" s="1"/>
  <c r="V1219" i="3" a="1"/>
  <c r="V1219" i="3" s="1"/>
  <c r="V1218" i="3" a="1"/>
  <c r="V1218" i="3" s="1"/>
  <c r="V1217" i="3" a="1"/>
  <c r="V1217" i="3" s="1"/>
  <c r="V1216" i="3" a="1"/>
  <c r="V1216" i="3" s="1"/>
  <c r="V1215" i="3" a="1"/>
  <c r="V1215" i="3" s="1"/>
  <c r="V1214" i="3" a="1"/>
  <c r="V1214" i="3" s="1"/>
  <c r="V1213" i="3" a="1"/>
  <c r="V1213" i="3" s="1"/>
  <c r="V1212" i="3" a="1"/>
  <c r="V1212" i="3" s="1"/>
  <c r="V1211" i="3" a="1"/>
  <c r="V1211" i="3" s="1"/>
  <c r="V1210" i="3" a="1"/>
  <c r="V1210" i="3" s="1"/>
  <c r="V1209" i="3" a="1"/>
  <c r="V1209" i="3" s="1"/>
  <c r="V1208" i="3" a="1"/>
  <c r="V1208" i="3" s="1"/>
  <c r="V1207" i="3" a="1"/>
  <c r="V1207" i="3" s="1"/>
  <c r="V1206" i="3" a="1"/>
  <c r="V1206" i="3" s="1"/>
  <c r="V1205" i="3" a="1"/>
  <c r="V1205" i="3" s="1"/>
  <c r="V1204" i="3" a="1"/>
  <c r="V1204" i="3" s="1"/>
  <c r="V1203" i="3" a="1"/>
  <c r="V1203" i="3" s="1"/>
  <c r="V1202" i="3" a="1"/>
  <c r="V1202" i="3" s="1"/>
  <c r="V1201" i="3" a="1"/>
  <c r="V1201" i="3" s="1"/>
  <c r="V1200" i="3" a="1"/>
  <c r="V1200" i="3" s="1"/>
  <c r="V1199" i="3" a="1"/>
  <c r="V1199" i="3" s="1"/>
  <c r="V1198" i="3" a="1"/>
  <c r="V1198" i="3" s="1"/>
  <c r="V1197" i="3" a="1"/>
  <c r="V1197" i="3" s="1"/>
  <c r="V1196" i="3" a="1"/>
  <c r="V1196" i="3" s="1"/>
  <c r="V1195" i="3" a="1"/>
  <c r="V1195" i="3" s="1"/>
  <c r="V1194" i="3" a="1"/>
  <c r="V1194" i="3" s="1"/>
  <c r="V1193" i="3" a="1"/>
  <c r="V1193" i="3" s="1"/>
  <c r="V1192" i="3" a="1"/>
  <c r="V1192" i="3" s="1"/>
  <c r="V1191" i="3" a="1"/>
  <c r="V1191" i="3" s="1"/>
  <c r="V1190" i="3" a="1"/>
  <c r="V1190" i="3" s="1"/>
  <c r="V1189" i="3" a="1"/>
  <c r="V1189" i="3" s="1"/>
  <c r="V1188" i="3" a="1"/>
  <c r="V1188" i="3" s="1"/>
  <c r="V1187" i="3" a="1"/>
  <c r="V1187" i="3" s="1"/>
  <c r="V1186" i="3" a="1"/>
  <c r="V1186" i="3" s="1"/>
  <c r="V1185" i="3" a="1"/>
  <c r="V1185" i="3" s="1"/>
  <c r="V1184" i="3" a="1"/>
  <c r="V1184" i="3" s="1"/>
  <c r="V1183" i="3" a="1"/>
  <c r="V1183" i="3" s="1"/>
  <c r="V1182" i="3" a="1"/>
  <c r="V1182" i="3" s="1"/>
  <c r="V1181" i="3" a="1"/>
  <c r="V1181" i="3" s="1"/>
  <c r="V1180" i="3" a="1"/>
  <c r="V1180" i="3" s="1"/>
  <c r="V1179" i="3" a="1"/>
  <c r="V1179" i="3" s="1"/>
  <c r="V1178" i="3" a="1"/>
  <c r="V1178" i="3" s="1"/>
  <c r="V1177" i="3" a="1"/>
  <c r="V1177" i="3" s="1"/>
  <c r="V1176" i="3" a="1"/>
  <c r="V1176" i="3" s="1"/>
  <c r="V1175" i="3" a="1"/>
  <c r="V1175" i="3" s="1"/>
  <c r="V1174" i="3" a="1"/>
  <c r="V1174" i="3" s="1"/>
  <c r="V1173" i="3" a="1"/>
  <c r="V1173" i="3" s="1"/>
  <c r="V1172" i="3" a="1"/>
  <c r="V1172" i="3" s="1"/>
  <c r="V1171" i="3" a="1"/>
  <c r="V1171" i="3" s="1"/>
  <c r="V1170" i="3" a="1"/>
  <c r="V1170" i="3" s="1"/>
  <c r="V1169" i="3" a="1"/>
  <c r="V1169" i="3" s="1"/>
  <c r="V1168" i="3" a="1"/>
  <c r="V1168" i="3" s="1"/>
  <c r="V1167" i="3" a="1"/>
  <c r="V1167" i="3" s="1"/>
  <c r="V1166" i="3" a="1"/>
  <c r="V1166" i="3" s="1"/>
  <c r="V1165" i="3" a="1"/>
  <c r="V1165" i="3" s="1"/>
  <c r="V1164" i="3" a="1"/>
  <c r="V1164" i="3" s="1"/>
  <c r="V1163" i="3" a="1"/>
  <c r="V1163" i="3" s="1"/>
  <c r="V1162" i="3" a="1"/>
  <c r="V1162" i="3" s="1"/>
  <c r="V1161" i="3" a="1"/>
  <c r="V1161" i="3" s="1"/>
  <c r="V1160" i="3" a="1"/>
  <c r="V1160" i="3" s="1"/>
  <c r="V1159" i="3" a="1"/>
  <c r="V1159" i="3" s="1"/>
  <c r="V1158" i="3" a="1"/>
  <c r="V1158" i="3" s="1"/>
  <c r="V1157" i="3" a="1"/>
  <c r="V1157" i="3" s="1"/>
  <c r="V1156" i="3" a="1"/>
  <c r="V1156" i="3" s="1"/>
  <c r="V1155" i="3" a="1"/>
  <c r="V1155" i="3" s="1"/>
  <c r="V1154" i="3" a="1"/>
  <c r="V1154" i="3" s="1"/>
  <c r="V1153" i="3" a="1"/>
  <c r="V1153" i="3" s="1"/>
  <c r="V1152" i="3" a="1"/>
  <c r="V1152" i="3" s="1"/>
  <c r="V1151" i="3" a="1"/>
  <c r="V1151" i="3" s="1"/>
  <c r="V1150" i="3" a="1"/>
  <c r="V1150" i="3" s="1"/>
  <c r="V1149" i="3" a="1"/>
  <c r="V1149" i="3" s="1"/>
  <c r="V1148" i="3" a="1"/>
  <c r="V1148" i="3" s="1"/>
  <c r="V1147" i="3" a="1"/>
  <c r="V1147" i="3" s="1"/>
  <c r="V1146" i="3" a="1"/>
  <c r="V1146" i="3" s="1"/>
  <c r="V1145" i="3" a="1"/>
  <c r="V1145" i="3" s="1"/>
  <c r="V1144" i="3" a="1"/>
  <c r="V1144" i="3" s="1"/>
  <c r="V1143" i="3" a="1"/>
  <c r="V1143" i="3" s="1"/>
  <c r="V1142" i="3" a="1"/>
  <c r="V1142" i="3" s="1"/>
  <c r="V1141" i="3" a="1"/>
  <c r="V1141" i="3" s="1"/>
  <c r="V1140" i="3" a="1"/>
  <c r="V1140" i="3" s="1"/>
  <c r="V1139" i="3" a="1"/>
  <c r="V1139" i="3" s="1"/>
  <c r="V1138" i="3" a="1"/>
  <c r="V1138" i="3" s="1"/>
  <c r="V1137" i="3" a="1"/>
  <c r="V1137" i="3" s="1"/>
  <c r="V1136" i="3" a="1"/>
  <c r="V1136" i="3" s="1"/>
  <c r="V1135" i="3" a="1"/>
  <c r="V1135" i="3" s="1"/>
  <c r="V1134" i="3" a="1"/>
  <c r="V1134" i="3" s="1"/>
  <c r="V1133" i="3" a="1"/>
  <c r="V1133" i="3" s="1"/>
  <c r="V1132" i="3" a="1"/>
  <c r="V1132" i="3" s="1"/>
  <c r="V1131" i="3" a="1"/>
  <c r="V1131" i="3" s="1"/>
  <c r="V1130" i="3" a="1"/>
  <c r="V1130" i="3" s="1"/>
  <c r="V1129" i="3" a="1"/>
  <c r="V1129" i="3" s="1"/>
  <c r="V1128" i="3" a="1"/>
  <c r="V1128" i="3" s="1"/>
  <c r="V1127" i="3" a="1"/>
  <c r="V1127" i="3" s="1"/>
  <c r="V1126" i="3" a="1"/>
  <c r="V1126" i="3" s="1"/>
  <c r="V1125" i="3" a="1"/>
  <c r="V1125" i="3" s="1"/>
  <c r="V1124" i="3" a="1"/>
  <c r="V1124" i="3" s="1"/>
  <c r="V1123" i="3" a="1"/>
  <c r="V1123" i="3" s="1"/>
  <c r="V1122" i="3" a="1"/>
  <c r="V1122" i="3" s="1"/>
  <c r="V1121" i="3" a="1"/>
  <c r="V1121" i="3" s="1"/>
  <c r="V1120" i="3" a="1"/>
  <c r="V1120" i="3" s="1"/>
  <c r="V1119" i="3" a="1"/>
  <c r="V1119" i="3" s="1"/>
  <c r="V1118" i="3" a="1"/>
  <c r="V1118" i="3" s="1"/>
  <c r="V1117" i="3" a="1"/>
  <c r="V1117" i="3" s="1"/>
  <c r="V1116" i="3" a="1"/>
  <c r="V1116" i="3" s="1"/>
  <c r="V1115" i="3" a="1"/>
  <c r="V1115" i="3" s="1"/>
  <c r="V1114" i="3" a="1"/>
  <c r="V1114" i="3" s="1"/>
  <c r="V1113" i="3" a="1"/>
  <c r="V1113" i="3" s="1"/>
  <c r="V1112" i="3" a="1"/>
  <c r="V1112" i="3" s="1"/>
  <c r="V1111" i="3" a="1"/>
  <c r="V1111" i="3" s="1"/>
  <c r="V1110" i="3" a="1"/>
  <c r="V1110" i="3" s="1"/>
  <c r="V1109" i="3" a="1"/>
  <c r="V1109" i="3" s="1"/>
  <c r="V1108" i="3" a="1"/>
  <c r="V1108" i="3" s="1"/>
  <c r="V1107" i="3" a="1"/>
  <c r="V1107" i="3" s="1"/>
  <c r="V1106" i="3" a="1"/>
  <c r="V1106" i="3" s="1"/>
  <c r="V1105" i="3" a="1"/>
  <c r="V1105" i="3" s="1"/>
  <c r="V1104" i="3" a="1"/>
  <c r="V1104" i="3" s="1"/>
  <c r="V1103" i="3" a="1"/>
  <c r="V1103" i="3" s="1"/>
  <c r="V1102" i="3" a="1"/>
  <c r="V1102" i="3" s="1"/>
  <c r="V1101" i="3" a="1"/>
  <c r="V1101" i="3" s="1"/>
  <c r="V1100" i="3" a="1"/>
  <c r="V1100" i="3" s="1"/>
  <c r="V1099" i="3" a="1"/>
  <c r="V1099" i="3" s="1"/>
  <c r="V1098" i="3" a="1"/>
  <c r="V1098" i="3" s="1"/>
  <c r="V1097" i="3" a="1"/>
  <c r="V1097" i="3" s="1"/>
  <c r="V1096" i="3" a="1"/>
  <c r="V1096" i="3" s="1"/>
  <c r="V1095" i="3" a="1"/>
  <c r="V1095" i="3" s="1"/>
  <c r="V1094" i="3" a="1"/>
  <c r="V1094" i="3" s="1"/>
  <c r="V1093" i="3" a="1"/>
  <c r="V1093" i="3" s="1"/>
  <c r="V1092" i="3" a="1"/>
  <c r="V1092" i="3" s="1"/>
  <c r="V1091" i="3" a="1"/>
  <c r="V1091" i="3" s="1"/>
  <c r="V1090" i="3" a="1"/>
  <c r="V1090" i="3" s="1"/>
  <c r="V8190" i="3" a="1"/>
  <c r="V8190" i="3" s="1"/>
  <c r="V1089" i="3" a="1"/>
  <c r="V1089" i="3" s="1"/>
  <c r="V1088" i="3" a="1"/>
  <c r="V1088" i="3" s="1"/>
  <c r="V1087" i="3" a="1"/>
  <c r="V1087" i="3" s="1"/>
  <c r="V1086" i="3" a="1"/>
  <c r="V1086" i="3" s="1"/>
  <c r="V1085" i="3" a="1"/>
  <c r="V1085" i="3" s="1"/>
  <c r="V1084" i="3" a="1"/>
  <c r="V1084" i="3" s="1"/>
  <c r="V1083" i="3" a="1"/>
  <c r="V1083" i="3" s="1"/>
  <c r="V1082" i="3" a="1"/>
  <c r="V1082" i="3" s="1"/>
  <c r="V1081" i="3" a="1"/>
  <c r="V1081" i="3" s="1"/>
  <c r="V1080" i="3" a="1"/>
  <c r="V1080" i="3" s="1"/>
  <c r="V1079" i="3" a="1"/>
  <c r="V1079" i="3" s="1"/>
  <c r="V1078" i="3" a="1"/>
  <c r="V1078" i="3" s="1"/>
  <c r="V1077" i="3" a="1"/>
  <c r="V1077" i="3" s="1"/>
  <c r="V1076" i="3" a="1"/>
  <c r="V1076" i="3" s="1"/>
  <c r="V1075" i="3" a="1"/>
  <c r="V1075" i="3" s="1"/>
  <c r="V1074" i="3" a="1"/>
  <c r="V1074" i="3" s="1"/>
  <c r="V1073" i="3" a="1"/>
  <c r="V1073" i="3" s="1"/>
  <c r="V1072" i="3" a="1"/>
  <c r="V1072" i="3" s="1"/>
  <c r="V1071" i="3" a="1"/>
  <c r="V1071" i="3" s="1"/>
  <c r="V1070" i="3" a="1"/>
  <c r="V1070" i="3" s="1"/>
  <c r="V1069" i="3" a="1"/>
  <c r="V1069" i="3" s="1"/>
  <c r="V1068" i="3" a="1"/>
  <c r="V1068" i="3" s="1"/>
  <c r="V1067" i="3" a="1"/>
  <c r="V1067" i="3" s="1"/>
  <c r="V1066" i="3" a="1"/>
  <c r="V1066" i="3" s="1"/>
  <c r="V1065" i="3" a="1"/>
  <c r="V1065" i="3" s="1"/>
  <c r="V1064" i="3" a="1"/>
  <c r="V1064" i="3" s="1"/>
  <c r="V1063" i="3" a="1"/>
  <c r="V1063" i="3" s="1"/>
  <c r="V1062" i="3" a="1"/>
  <c r="V1062" i="3" s="1"/>
  <c r="V1061" i="3" a="1"/>
  <c r="V1061" i="3" s="1"/>
  <c r="V1060" i="3" a="1"/>
  <c r="V1060" i="3" s="1"/>
  <c r="V1059" i="3" a="1"/>
  <c r="V1059" i="3" s="1"/>
  <c r="V1058" i="3" a="1"/>
  <c r="V1058" i="3" s="1"/>
  <c r="V1057" i="3" a="1"/>
  <c r="V1057" i="3" s="1"/>
  <c r="V1056" i="3" a="1"/>
  <c r="V1056" i="3" s="1"/>
  <c r="V1055" i="3" a="1"/>
  <c r="V1055" i="3" s="1"/>
  <c r="V1054" i="3" a="1"/>
  <c r="V1054" i="3" s="1"/>
  <c r="V1053" i="3" a="1"/>
  <c r="V1053" i="3" s="1"/>
  <c r="V1052" i="3" a="1"/>
  <c r="V1052" i="3" s="1"/>
  <c r="V1051" i="3" a="1"/>
  <c r="V1051" i="3" s="1"/>
  <c r="V1050" i="3" a="1"/>
  <c r="V1050" i="3" s="1"/>
  <c r="V1049" i="3" a="1"/>
  <c r="V1049" i="3" s="1"/>
  <c r="V1048" i="3" a="1"/>
  <c r="V1048" i="3" s="1"/>
  <c r="V1047" i="3" a="1"/>
  <c r="V1047" i="3" s="1"/>
  <c r="V1046" i="3" a="1"/>
  <c r="V1046" i="3" s="1"/>
  <c r="V1045" i="3" a="1"/>
  <c r="V1045" i="3" s="1"/>
  <c r="V1044" i="3" a="1"/>
  <c r="V1044" i="3" s="1"/>
  <c r="V1043" i="3" a="1"/>
  <c r="V1043" i="3" s="1"/>
  <c r="V1042" i="3" a="1"/>
  <c r="V1042" i="3" s="1"/>
  <c r="V1041" i="3" a="1"/>
  <c r="V1041" i="3" s="1"/>
  <c r="V1040" i="3" a="1"/>
  <c r="V1040" i="3" s="1"/>
  <c r="V1039" i="3" a="1"/>
  <c r="V1039" i="3" s="1"/>
  <c r="V1038" i="3" a="1"/>
  <c r="V1038" i="3" s="1"/>
  <c r="V1037" i="3" a="1"/>
  <c r="V1037" i="3" s="1"/>
  <c r="V1036" i="3" a="1"/>
  <c r="V1036" i="3" s="1"/>
  <c r="V1035" i="3" a="1"/>
  <c r="V1035" i="3" s="1"/>
  <c r="V1034" i="3" a="1"/>
  <c r="V1034" i="3" s="1"/>
  <c r="V1033" i="3" a="1"/>
  <c r="V1033" i="3" s="1"/>
  <c r="V1032" i="3" a="1"/>
  <c r="V1032" i="3" s="1"/>
  <c r="V1031" i="3" a="1"/>
  <c r="V1031" i="3" s="1"/>
  <c r="V1030" i="3" a="1"/>
  <c r="V1030" i="3" s="1"/>
  <c r="V1029" i="3" a="1"/>
  <c r="V1029" i="3" s="1"/>
  <c r="V1028" i="3" a="1"/>
  <c r="V1028" i="3" s="1"/>
  <c r="V1027" i="3" a="1"/>
  <c r="V1027" i="3" s="1"/>
  <c r="V1026" i="3" a="1"/>
  <c r="V1026" i="3" s="1"/>
  <c r="V1025" i="3" a="1"/>
  <c r="V1025" i="3" s="1"/>
  <c r="V1024" i="3" a="1"/>
  <c r="V1024" i="3" s="1"/>
  <c r="V1023" i="3" a="1"/>
  <c r="V1023" i="3" s="1"/>
  <c r="V1022" i="3" a="1"/>
  <c r="V1022" i="3" s="1"/>
  <c r="V1021" i="3" a="1"/>
  <c r="V1021" i="3" s="1"/>
  <c r="V1020" i="3" a="1"/>
  <c r="V1020" i="3" s="1"/>
  <c r="V1019" i="3" a="1"/>
  <c r="V1019" i="3" s="1"/>
  <c r="V1018" i="3" a="1"/>
  <c r="V1018" i="3" s="1"/>
  <c r="V1017" i="3" a="1"/>
  <c r="V1017" i="3" s="1"/>
  <c r="V1016" i="3" a="1"/>
  <c r="V1016" i="3" s="1"/>
  <c r="V1015" i="3" a="1"/>
  <c r="V1015" i="3" s="1"/>
  <c r="V1014" i="3" a="1"/>
  <c r="V1014" i="3" s="1"/>
  <c r="V1013" i="3" a="1"/>
  <c r="V1013" i="3" s="1"/>
  <c r="V1012" i="3" a="1"/>
  <c r="V1012" i="3" s="1"/>
  <c r="V1011" i="3" a="1"/>
  <c r="V1011" i="3" s="1"/>
  <c r="V1010" i="3" a="1"/>
  <c r="V1010" i="3" s="1"/>
  <c r="V1009" i="3" a="1"/>
  <c r="V1009" i="3" s="1"/>
  <c r="V1008" i="3" a="1"/>
  <c r="V1008" i="3" s="1"/>
  <c r="V1007" i="3" a="1"/>
  <c r="V1007" i="3" s="1"/>
  <c r="V1006" i="3" a="1"/>
  <c r="V1006" i="3" s="1"/>
  <c r="V1005" i="3" a="1"/>
  <c r="V1005" i="3" s="1"/>
  <c r="V1004" i="3" a="1"/>
  <c r="V1004" i="3" s="1"/>
  <c r="V1003" i="3" a="1"/>
  <c r="V1003" i="3" s="1"/>
  <c r="V1002" i="3" a="1"/>
  <c r="V1002" i="3" s="1"/>
  <c r="V1001" i="3" a="1"/>
  <c r="V1001" i="3" s="1"/>
  <c r="V1000" i="3" a="1"/>
  <c r="V1000" i="3" s="1"/>
  <c r="V999" i="3" a="1"/>
  <c r="V999" i="3" s="1"/>
  <c r="V998" i="3" a="1"/>
  <c r="V998" i="3" s="1"/>
  <c r="V997" i="3" a="1"/>
  <c r="V997" i="3" s="1"/>
  <c r="V996" i="3" a="1"/>
  <c r="V996" i="3" s="1"/>
  <c r="V995" i="3" a="1"/>
  <c r="V995" i="3" s="1"/>
  <c r="V994" i="3" a="1"/>
  <c r="V994" i="3" s="1"/>
  <c r="V993" i="3" a="1"/>
  <c r="V993" i="3" s="1"/>
  <c r="V992" i="3" a="1"/>
  <c r="V992" i="3" s="1"/>
  <c r="V991" i="3" a="1"/>
  <c r="V991" i="3" s="1"/>
  <c r="V990" i="3" a="1"/>
  <c r="V990" i="3" s="1"/>
  <c r="V989" i="3" a="1"/>
  <c r="V989" i="3" s="1"/>
  <c r="V988" i="3" a="1"/>
  <c r="V988" i="3" s="1"/>
  <c r="V987" i="3" a="1"/>
  <c r="V987" i="3" s="1"/>
  <c r="V986" i="3" a="1"/>
  <c r="V986" i="3" s="1"/>
  <c r="V985" i="3" a="1"/>
  <c r="V985" i="3" s="1"/>
  <c r="V984" i="3" a="1"/>
  <c r="V984" i="3" s="1"/>
  <c r="V983" i="3" a="1"/>
  <c r="V983" i="3" s="1"/>
  <c r="V982" i="3" a="1"/>
  <c r="V982" i="3" s="1"/>
  <c r="V981" i="3" a="1"/>
  <c r="V981" i="3" s="1"/>
  <c r="V980" i="3" a="1"/>
  <c r="V980" i="3" s="1"/>
  <c r="V979" i="3" a="1"/>
  <c r="V979" i="3" s="1"/>
  <c r="V978" i="3" a="1"/>
  <c r="V978" i="3" s="1"/>
  <c r="V977" i="3" a="1"/>
  <c r="V977" i="3" s="1"/>
  <c r="V976" i="3" a="1"/>
  <c r="V976" i="3" s="1"/>
  <c r="V975" i="3" a="1"/>
  <c r="V975" i="3" s="1"/>
  <c r="V974" i="3" a="1"/>
  <c r="V974" i="3" s="1"/>
  <c r="V973" i="3" a="1"/>
  <c r="V973" i="3" s="1"/>
  <c r="V972" i="3" a="1"/>
  <c r="V972" i="3" s="1"/>
  <c r="V971" i="3" a="1"/>
  <c r="V971" i="3" s="1"/>
  <c r="V970" i="3" a="1"/>
  <c r="V970" i="3" s="1"/>
  <c r="V969" i="3" a="1"/>
  <c r="V969" i="3" s="1"/>
  <c r="V968" i="3" a="1"/>
  <c r="V968" i="3" s="1"/>
  <c r="V967" i="3" a="1"/>
  <c r="V967" i="3" s="1"/>
  <c r="V966" i="3" a="1"/>
  <c r="V966" i="3" s="1"/>
  <c r="V965" i="3" a="1"/>
  <c r="V965" i="3" s="1"/>
  <c r="V964" i="3" a="1"/>
  <c r="V964" i="3" s="1"/>
  <c r="V963" i="3" a="1"/>
  <c r="V963" i="3" s="1"/>
  <c r="V962" i="3" a="1"/>
  <c r="V962" i="3" s="1"/>
  <c r="V961" i="3" a="1"/>
  <c r="V961" i="3" s="1"/>
  <c r="V960" i="3" a="1"/>
  <c r="V960" i="3" s="1"/>
  <c r="V959" i="3" a="1"/>
  <c r="V959" i="3" s="1"/>
  <c r="V958" i="3" a="1"/>
  <c r="V958" i="3" s="1"/>
  <c r="V957" i="3" a="1"/>
  <c r="V957" i="3" s="1"/>
  <c r="V956" i="3" a="1"/>
  <c r="V956" i="3" s="1"/>
  <c r="V955" i="3" a="1"/>
  <c r="V955" i="3" s="1"/>
  <c r="V954" i="3" a="1"/>
  <c r="V954" i="3" s="1"/>
  <c r="V953" i="3" a="1"/>
  <c r="V953" i="3" s="1"/>
  <c r="V952" i="3" a="1"/>
  <c r="V952" i="3" s="1"/>
  <c r="V951" i="3" a="1"/>
  <c r="V951" i="3" s="1"/>
  <c r="V950" i="3" a="1"/>
  <c r="V950" i="3" s="1"/>
  <c r="V949" i="3" a="1"/>
  <c r="V949" i="3" s="1"/>
  <c r="V948" i="3" a="1"/>
  <c r="V948" i="3" s="1"/>
  <c r="V947" i="3" a="1"/>
  <c r="V947" i="3" s="1"/>
  <c r="V946" i="3" a="1"/>
  <c r="V946" i="3" s="1"/>
  <c r="V945" i="3" a="1"/>
  <c r="V945" i="3" s="1"/>
  <c r="V944" i="3" a="1"/>
  <c r="V944" i="3" s="1"/>
  <c r="V943" i="3" a="1"/>
  <c r="V943" i="3" s="1"/>
  <c r="V942" i="3" a="1"/>
  <c r="V942" i="3" s="1"/>
  <c r="V941" i="3" a="1"/>
  <c r="V941" i="3" s="1"/>
  <c r="V940" i="3" a="1"/>
  <c r="V940" i="3" s="1"/>
  <c r="V939" i="3" a="1"/>
  <c r="V939" i="3" s="1"/>
  <c r="V938" i="3" a="1"/>
  <c r="V938" i="3" s="1"/>
  <c r="V937" i="3" a="1"/>
  <c r="V937" i="3" s="1"/>
  <c r="V936" i="3" a="1"/>
  <c r="V936" i="3" s="1"/>
  <c r="V935" i="3" a="1"/>
  <c r="V935" i="3" s="1"/>
  <c r="V934" i="3" a="1"/>
  <c r="V934" i="3" s="1"/>
  <c r="V933" i="3" a="1"/>
  <c r="V933" i="3" s="1"/>
  <c r="V932" i="3" a="1"/>
  <c r="V932" i="3" s="1"/>
  <c r="V931" i="3" a="1"/>
  <c r="V931" i="3" s="1"/>
  <c r="V930" i="3" a="1"/>
  <c r="V930" i="3" s="1"/>
  <c r="V929" i="3" a="1"/>
  <c r="V929" i="3" s="1"/>
  <c r="V928" i="3" a="1"/>
  <c r="V928" i="3" s="1"/>
  <c r="V927" i="3" a="1"/>
  <c r="V927" i="3" s="1"/>
  <c r="V926" i="3" a="1"/>
  <c r="V926" i="3" s="1"/>
  <c r="V925" i="3" a="1"/>
  <c r="V925" i="3" s="1"/>
  <c r="V924" i="3" a="1"/>
  <c r="V924" i="3" s="1"/>
  <c r="V923" i="3" a="1"/>
  <c r="V923" i="3" s="1"/>
  <c r="V922" i="3" a="1"/>
  <c r="V922" i="3" s="1"/>
  <c r="V921" i="3" a="1"/>
  <c r="V921" i="3" s="1"/>
  <c r="V920" i="3" a="1"/>
  <c r="V920" i="3" s="1"/>
  <c r="V919" i="3" a="1"/>
  <c r="V919" i="3" s="1"/>
  <c r="V918" i="3" a="1"/>
  <c r="V918" i="3" s="1"/>
  <c r="V917" i="3" a="1"/>
  <c r="V917" i="3" s="1"/>
  <c r="V916" i="3" a="1"/>
  <c r="V916" i="3" s="1"/>
  <c r="V915" i="3" a="1"/>
  <c r="V915" i="3" s="1"/>
  <c r="V914" i="3" a="1"/>
  <c r="V914" i="3" s="1"/>
  <c r="V913" i="3" a="1"/>
  <c r="V913" i="3" s="1"/>
  <c r="V912" i="3" a="1"/>
  <c r="V912" i="3" s="1"/>
  <c r="V911" i="3" a="1"/>
  <c r="V911" i="3" s="1"/>
  <c r="V910" i="3" a="1"/>
  <c r="V910" i="3" s="1"/>
  <c r="V909" i="3" a="1"/>
  <c r="V909" i="3" s="1"/>
  <c r="V908" i="3" a="1"/>
  <c r="V908" i="3" s="1"/>
  <c r="V907" i="3" a="1"/>
  <c r="V907" i="3" s="1"/>
  <c r="V906" i="3" a="1"/>
  <c r="V906" i="3" s="1"/>
  <c r="V905" i="3" a="1"/>
  <c r="V905" i="3" s="1"/>
  <c r="V904" i="3" a="1"/>
  <c r="V904" i="3" s="1"/>
  <c r="V903" i="3" a="1"/>
  <c r="V903" i="3" s="1"/>
  <c r="V902" i="3" a="1"/>
  <c r="V902" i="3" s="1"/>
  <c r="V901" i="3" a="1"/>
  <c r="V901" i="3" s="1"/>
  <c r="V900" i="3" a="1"/>
  <c r="V900" i="3" s="1"/>
  <c r="V899" i="3" a="1"/>
  <c r="V899" i="3" s="1"/>
  <c r="V898" i="3" a="1"/>
  <c r="V898" i="3" s="1"/>
  <c r="V897" i="3" a="1"/>
  <c r="V897" i="3" s="1"/>
  <c r="V896" i="3" a="1"/>
  <c r="V896" i="3" s="1"/>
  <c r="V895" i="3" a="1"/>
  <c r="V895" i="3" s="1"/>
  <c r="V894" i="3" a="1"/>
  <c r="V894" i="3" s="1"/>
  <c r="V893" i="3" a="1"/>
  <c r="V893" i="3" s="1"/>
  <c r="V892" i="3" a="1"/>
  <c r="V892" i="3" s="1"/>
  <c r="V891" i="3" a="1"/>
  <c r="V891" i="3" s="1"/>
  <c r="V890" i="3" a="1"/>
  <c r="V890" i="3" s="1"/>
  <c r="V889" i="3" a="1"/>
  <c r="V889" i="3" s="1"/>
  <c r="V888" i="3" a="1"/>
  <c r="V888" i="3" s="1"/>
  <c r="V887" i="3" a="1"/>
  <c r="V887" i="3" s="1"/>
  <c r="V886" i="3" a="1"/>
  <c r="V886" i="3" s="1"/>
  <c r="V885" i="3" a="1"/>
  <c r="V885" i="3" s="1"/>
  <c r="V884" i="3" a="1"/>
  <c r="V884" i="3" s="1"/>
  <c r="V883" i="3" a="1"/>
  <c r="V883" i="3" s="1"/>
  <c r="V882" i="3" a="1"/>
  <c r="V882" i="3" s="1"/>
  <c r="V881" i="3" a="1"/>
  <c r="V881" i="3" s="1"/>
  <c r="V880" i="3" a="1"/>
  <c r="V880" i="3" s="1"/>
  <c r="V879" i="3" a="1"/>
  <c r="V879" i="3" s="1"/>
  <c r="V878" i="3" a="1"/>
  <c r="V878" i="3" s="1"/>
  <c r="V877" i="3" a="1"/>
  <c r="V877" i="3" s="1"/>
  <c r="V876" i="3" a="1"/>
  <c r="V876" i="3" s="1"/>
  <c r="V875" i="3" a="1"/>
  <c r="V875" i="3" s="1"/>
  <c r="V874" i="3" a="1"/>
  <c r="V874" i="3" s="1"/>
  <c r="V873" i="3" a="1"/>
  <c r="V873" i="3" s="1"/>
  <c r="V872" i="3" a="1"/>
  <c r="V872" i="3" s="1"/>
  <c r="V871" i="3" a="1"/>
  <c r="V871" i="3" s="1"/>
  <c r="V870" i="3" a="1"/>
  <c r="V870" i="3" s="1"/>
  <c r="V869" i="3" a="1"/>
  <c r="V869" i="3" s="1"/>
  <c r="V868" i="3" a="1"/>
  <c r="V868" i="3" s="1"/>
  <c r="V867" i="3" a="1"/>
  <c r="V867" i="3" s="1"/>
  <c r="V866" i="3" a="1"/>
  <c r="V866" i="3" s="1"/>
  <c r="V865" i="3" a="1"/>
  <c r="V865" i="3" s="1"/>
  <c r="V864" i="3" a="1"/>
  <c r="V864" i="3" s="1"/>
  <c r="V863" i="3" a="1"/>
  <c r="V863" i="3" s="1"/>
  <c r="V862" i="3" a="1"/>
  <c r="V862" i="3" s="1"/>
  <c r="V861" i="3" a="1"/>
  <c r="V861" i="3" s="1"/>
  <c r="V860" i="3" a="1"/>
  <c r="V860" i="3" s="1"/>
  <c r="V859" i="3" a="1"/>
  <c r="V859" i="3" s="1"/>
  <c r="V858" i="3" a="1"/>
  <c r="V858" i="3" s="1"/>
  <c r="V857" i="3" a="1"/>
  <c r="V857" i="3" s="1"/>
  <c r="V856" i="3" a="1"/>
  <c r="V856" i="3" s="1"/>
  <c r="V855" i="3" a="1"/>
  <c r="V855" i="3" s="1"/>
  <c r="V854" i="3" a="1"/>
  <c r="V854" i="3" s="1"/>
  <c r="V853" i="3" a="1"/>
  <c r="V853" i="3" s="1"/>
  <c r="V852" i="3" a="1"/>
  <c r="V852" i="3" s="1"/>
  <c r="V851" i="3" a="1"/>
  <c r="V851" i="3" s="1"/>
  <c r="V850" i="3" a="1"/>
  <c r="V850" i="3" s="1"/>
  <c r="V849" i="3" a="1"/>
  <c r="V849" i="3" s="1"/>
  <c r="V848" i="3" a="1"/>
  <c r="V848" i="3" s="1"/>
  <c r="V847" i="3" a="1"/>
  <c r="V847" i="3" s="1"/>
  <c r="V846" i="3" a="1"/>
  <c r="V846" i="3" s="1"/>
  <c r="V845" i="3" a="1"/>
  <c r="V845" i="3" s="1"/>
  <c r="V844" i="3" a="1"/>
  <c r="V844" i="3" s="1"/>
  <c r="V843" i="3" a="1"/>
  <c r="V843" i="3" s="1"/>
  <c r="V842" i="3" a="1"/>
  <c r="V842" i="3" s="1"/>
  <c r="V841" i="3" a="1"/>
  <c r="V841" i="3" s="1"/>
  <c r="V840" i="3" a="1"/>
  <c r="V840" i="3" s="1"/>
  <c r="V839" i="3" a="1"/>
  <c r="V839" i="3" s="1"/>
  <c r="V838" i="3" a="1"/>
  <c r="V838" i="3" s="1"/>
  <c r="V837" i="3" a="1"/>
  <c r="V837" i="3" s="1"/>
  <c r="V836" i="3" a="1"/>
  <c r="V836" i="3" s="1"/>
  <c r="V835" i="3" a="1"/>
  <c r="V835" i="3" s="1"/>
  <c r="V834" i="3" a="1"/>
  <c r="V834" i="3" s="1"/>
  <c r="V833" i="3" a="1"/>
  <c r="V833" i="3" s="1"/>
  <c r="V832" i="3" a="1"/>
  <c r="V832" i="3" s="1"/>
  <c r="V831" i="3" a="1"/>
  <c r="V831" i="3" s="1"/>
  <c r="V830" i="3" a="1"/>
  <c r="V830" i="3" s="1"/>
  <c r="V829" i="3" a="1"/>
  <c r="V829" i="3" s="1"/>
  <c r="V828" i="3" a="1"/>
  <c r="V828" i="3" s="1"/>
  <c r="V827" i="3" a="1"/>
  <c r="V827" i="3" s="1"/>
  <c r="V826" i="3" a="1"/>
  <c r="V826" i="3" s="1"/>
  <c r="V825" i="3" a="1"/>
  <c r="V825" i="3" s="1"/>
  <c r="V824" i="3" a="1"/>
  <c r="V824" i="3" s="1"/>
  <c r="V823" i="3" a="1"/>
  <c r="V823" i="3" s="1"/>
  <c r="V822" i="3" a="1"/>
  <c r="V822" i="3" s="1"/>
  <c r="V821" i="3" a="1"/>
  <c r="V821" i="3" s="1"/>
  <c r="V820" i="3" a="1"/>
  <c r="V820" i="3" s="1"/>
  <c r="V819" i="3" a="1"/>
  <c r="V819" i="3" s="1"/>
  <c r="V818" i="3" a="1"/>
  <c r="V818" i="3" s="1"/>
  <c r="V817" i="3" a="1"/>
  <c r="V817" i="3" s="1"/>
  <c r="V816" i="3" a="1"/>
  <c r="V816" i="3" s="1"/>
  <c r="V815" i="3" a="1"/>
  <c r="V815" i="3" s="1"/>
  <c r="V814" i="3" a="1"/>
  <c r="V814" i="3" s="1"/>
  <c r="V813" i="3" a="1"/>
  <c r="V813" i="3" s="1"/>
  <c r="V812" i="3" a="1"/>
  <c r="V812" i="3" s="1"/>
  <c r="V811" i="3" a="1"/>
  <c r="V811" i="3" s="1"/>
  <c r="V810" i="3" a="1"/>
  <c r="V810" i="3" s="1"/>
  <c r="V809" i="3" a="1"/>
  <c r="V809" i="3" s="1"/>
  <c r="V808" i="3" a="1"/>
  <c r="V808" i="3" s="1"/>
  <c r="V807" i="3" a="1"/>
  <c r="V807" i="3" s="1"/>
  <c r="V806" i="3" a="1"/>
  <c r="V806" i="3" s="1"/>
  <c r="V805" i="3" a="1"/>
  <c r="V805" i="3" s="1"/>
  <c r="V804" i="3" a="1"/>
  <c r="V804" i="3" s="1"/>
  <c r="V803" i="3" a="1"/>
  <c r="V803" i="3" s="1"/>
  <c r="V802" i="3" a="1"/>
  <c r="V802" i="3" s="1"/>
  <c r="V801" i="3" a="1"/>
  <c r="V801" i="3" s="1"/>
  <c r="V800" i="3" a="1"/>
  <c r="V800" i="3" s="1"/>
  <c r="V799" i="3" a="1"/>
  <c r="V799" i="3" s="1"/>
  <c r="V798" i="3" a="1"/>
  <c r="V798" i="3" s="1"/>
  <c r="V797" i="3" a="1"/>
  <c r="V797" i="3" s="1"/>
  <c r="V796" i="3" a="1"/>
  <c r="V796" i="3" s="1"/>
  <c r="V795" i="3" a="1"/>
  <c r="V795" i="3" s="1"/>
  <c r="V794" i="3" a="1"/>
  <c r="V794" i="3" s="1"/>
  <c r="V793" i="3" a="1"/>
  <c r="V793" i="3" s="1"/>
  <c r="V792" i="3" a="1"/>
  <c r="V792" i="3" s="1"/>
  <c r="V791" i="3" a="1"/>
  <c r="V791" i="3" s="1"/>
  <c r="V8189" i="3" a="1"/>
  <c r="V8189" i="3" s="1"/>
  <c r="V790" i="3" a="1"/>
  <c r="V790" i="3" s="1"/>
  <c r="V789" i="3" a="1"/>
  <c r="V789" i="3" s="1"/>
  <c r="V788" i="3" a="1"/>
  <c r="V788" i="3" s="1"/>
  <c r="V787" i="3" a="1"/>
  <c r="V787" i="3" s="1"/>
  <c r="V786" i="3" a="1"/>
  <c r="V786" i="3" s="1"/>
  <c r="V8188" i="3" a="1"/>
  <c r="V8188" i="3" s="1"/>
  <c r="V785" i="3" a="1"/>
  <c r="V785" i="3" s="1"/>
  <c r="V784" i="3" a="1"/>
  <c r="V784" i="3" s="1"/>
  <c r="V783" i="3" a="1"/>
  <c r="V783" i="3" s="1"/>
  <c r="V782" i="3" a="1"/>
  <c r="V782" i="3" s="1"/>
  <c r="V781" i="3" a="1"/>
  <c r="V781" i="3" s="1"/>
  <c r="V780" i="3" a="1"/>
  <c r="V780" i="3" s="1"/>
  <c r="V779" i="3" a="1"/>
  <c r="V779" i="3" s="1"/>
  <c r="V778" i="3" a="1"/>
  <c r="V778" i="3" s="1"/>
  <c r="V777" i="3" a="1"/>
  <c r="V777" i="3" s="1"/>
  <c r="V776" i="3" a="1"/>
  <c r="V776" i="3" s="1"/>
  <c r="V775" i="3" a="1"/>
  <c r="V775" i="3" s="1"/>
  <c r="V774" i="3" a="1"/>
  <c r="V774" i="3" s="1"/>
  <c r="V773" i="3" a="1"/>
  <c r="V773" i="3" s="1"/>
  <c r="V772" i="3" a="1"/>
  <c r="V772" i="3" s="1"/>
  <c r="V771" i="3" a="1"/>
  <c r="V771" i="3" s="1"/>
  <c r="V770" i="3" a="1"/>
  <c r="V770" i="3" s="1"/>
  <c r="V769" i="3" a="1"/>
  <c r="V769" i="3" s="1"/>
  <c r="V768" i="3" a="1"/>
  <c r="V768" i="3" s="1"/>
  <c r="V767" i="3" a="1"/>
  <c r="V767" i="3" s="1"/>
  <c r="V766" i="3" a="1"/>
  <c r="V766" i="3" s="1"/>
  <c r="V765" i="3" a="1"/>
  <c r="V765" i="3" s="1"/>
  <c r="V764" i="3" a="1"/>
  <c r="V764" i="3" s="1"/>
  <c r="V763" i="3" a="1"/>
  <c r="V763" i="3" s="1"/>
  <c r="V762" i="3" a="1"/>
  <c r="V762" i="3" s="1"/>
  <c r="V761" i="3" a="1"/>
  <c r="V761" i="3" s="1"/>
  <c r="V760" i="3" a="1"/>
  <c r="V760" i="3" s="1"/>
  <c r="V759" i="3" a="1"/>
  <c r="V759" i="3" s="1"/>
  <c r="V758" i="3" a="1"/>
  <c r="V758" i="3" s="1"/>
  <c r="V757" i="3" a="1"/>
  <c r="V757" i="3" s="1"/>
  <c r="V756" i="3" a="1"/>
  <c r="V756" i="3" s="1"/>
  <c r="V755" i="3" a="1"/>
  <c r="V755" i="3" s="1"/>
  <c r="V754" i="3" a="1"/>
  <c r="V754" i="3" s="1"/>
  <c r="V753" i="3" a="1"/>
  <c r="V753" i="3" s="1"/>
  <c r="V752" i="3" a="1"/>
  <c r="V752" i="3" s="1"/>
  <c r="V751" i="3" a="1"/>
  <c r="V751" i="3" s="1"/>
  <c r="V750" i="3" a="1"/>
  <c r="V750" i="3" s="1"/>
  <c r="V749" i="3" a="1"/>
  <c r="V749" i="3" s="1"/>
  <c r="V748" i="3" a="1"/>
  <c r="V748" i="3" s="1"/>
  <c r="V747" i="3" a="1"/>
  <c r="V747" i="3" s="1"/>
  <c r="V746" i="3" a="1"/>
  <c r="V746" i="3" s="1"/>
  <c r="V745" i="3" a="1"/>
  <c r="V745" i="3" s="1"/>
  <c r="V744" i="3" a="1"/>
  <c r="V744" i="3" s="1"/>
  <c r="V743" i="3" a="1"/>
  <c r="V743" i="3" s="1"/>
  <c r="V742" i="3" a="1"/>
  <c r="V742" i="3" s="1"/>
  <c r="V741" i="3" a="1"/>
  <c r="V741" i="3" s="1"/>
  <c r="V740" i="3" a="1"/>
  <c r="V740" i="3" s="1"/>
  <c r="V739" i="3" a="1"/>
  <c r="V739" i="3" s="1"/>
  <c r="V738" i="3" a="1"/>
  <c r="V738" i="3" s="1"/>
  <c r="V737" i="3" a="1"/>
  <c r="V737" i="3" s="1"/>
  <c r="V736" i="3" a="1"/>
  <c r="V736" i="3" s="1"/>
  <c r="V735" i="3" a="1"/>
  <c r="V735" i="3" s="1"/>
  <c r="V734" i="3" a="1"/>
  <c r="V734" i="3" s="1"/>
  <c r="V733" i="3" a="1"/>
  <c r="V733" i="3" s="1"/>
  <c r="V732" i="3" a="1"/>
  <c r="V732" i="3" s="1"/>
  <c r="V731" i="3" a="1"/>
  <c r="V731" i="3" s="1"/>
  <c r="V730" i="3" a="1"/>
  <c r="V730" i="3" s="1"/>
  <c r="V729" i="3" a="1"/>
  <c r="V729" i="3" s="1"/>
  <c r="V728" i="3" a="1"/>
  <c r="V728" i="3" s="1"/>
  <c r="V727" i="3" a="1"/>
  <c r="V727" i="3" s="1"/>
  <c r="V726" i="3" a="1"/>
  <c r="V726" i="3" s="1"/>
  <c r="V725" i="3" a="1"/>
  <c r="V725" i="3" s="1"/>
  <c r="V724" i="3" a="1"/>
  <c r="V724" i="3" s="1"/>
  <c r="V723" i="3" a="1"/>
  <c r="V723" i="3" s="1"/>
  <c r="V722" i="3" a="1"/>
  <c r="V722" i="3" s="1"/>
  <c r="V721" i="3" a="1"/>
  <c r="V721" i="3" s="1"/>
  <c r="V720" i="3" a="1"/>
  <c r="V720" i="3" s="1"/>
  <c r="V719" i="3" a="1"/>
  <c r="V719" i="3" s="1"/>
  <c r="V718" i="3" a="1"/>
  <c r="V718" i="3" s="1"/>
  <c r="V717" i="3" a="1"/>
  <c r="V717" i="3" s="1"/>
  <c r="V716" i="3" a="1"/>
  <c r="V716" i="3" s="1"/>
  <c r="V715" i="3" a="1"/>
  <c r="V715" i="3" s="1"/>
  <c r="V714" i="3" a="1"/>
  <c r="V714" i="3" s="1"/>
  <c r="V713" i="3" a="1"/>
  <c r="V713" i="3" s="1"/>
  <c r="V712" i="3" a="1"/>
  <c r="V712" i="3" s="1"/>
  <c r="V711" i="3" a="1"/>
  <c r="V711" i="3" s="1"/>
  <c r="V710" i="3" a="1"/>
  <c r="V710" i="3" s="1"/>
  <c r="V709" i="3" a="1"/>
  <c r="V709" i="3" s="1"/>
  <c r="V708" i="3" a="1"/>
  <c r="V708" i="3" s="1"/>
  <c r="V707" i="3" a="1"/>
  <c r="V707" i="3" s="1"/>
  <c r="V706" i="3" a="1"/>
  <c r="V706" i="3" s="1"/>
  <c r="V705" i="3" a="1"/>
  <c r="V705" i="3" s="1"/>
  <c r="V704" i="3" a="1"/>
  <c r="V704" i="3" s="1"/>
  <c r="V703" i="3" a="1"/>
  <c r="V703" i="3" s="1"/>
  <c r="V702" i="3" a="1"/>
  <c r="V702" i="3" s="1"/>
  <c r="V701" i="3" a="1"/>
  <c r="V701" i="3" s="1"/>
  <c r="V700" i="3" a="1"/>
  <c r="V700" i="3" s="1"/>
  <c r="V699" i="3" a="1"/>
  <c r="V699" i="3" s="1"/>
  <c r="V698" i="3" a="1"/>
  <c r="V698" i="3" s="1"/>
  <c r="V697" i="3" a="1"/>
  <c r="V697" i="3" s="1"/>
  <c r="V696" i="3" a="1"/>
  <c r="V696" i="3" s="1"/>
  <c r="V695" i="3" a="1"/>
  <c r="V695" i="3" s="1"/>
  <c r="V694" i="3" a="1"/>
  <c r="V694" i="3" s="1"/>
  <c r="V693" i="3" a="1"/>
  <c r="V693" i="3" s="1"/>
  <c r="V692" i="3" a="1"/>
  <c r="V692" i="3" s="1"/>
  <c r="V691" i="3" a="1"/>
  <c r="V691" i="3" s="1"/>
  <c r="V690" i="3" a="1"/>
  <c r="V690" i="3" s="1"/>
  <c r="V689" i="3" a="1"/>
  <c r="V689" i="3" s="1"/>
  <c r="V688" i="3" a="1"/>
  <c r="V688" i="3" s="1"/>
  <c r="V687" i="3" a="1"/>
  <c r="V687" i="3" s="1"/>
  <c r="V686" i="3" a="1"/>
  <c r="V686" i="3" s="1"/>
  <c r="V685" i="3" a="1"/>
  <c r="V685" i="3" s="1"/>
  <c r="V684" i="3" a="1"/>
  <c r="V684" i="3" s="1"/>
  <c r="V683" i="3" a="1"/>
  <c r="V683" i="3" s="1"/>
  <c r="V682" i="3" a="1"/>
  <c r="V682" i="3" s="1"/>
  <c r="V681" i="3" a="1"/>
  <c r="V681" i="3" s="1"/>
  <c r="V680" i="3" a="1"/>
  <c r="V680" i="3" s="1"/>
  <c r="V679" i="3" a="1"/>
  <c r="V679" i="3" s="1"/>
  <c r="V678" i="3" a="1"/>
  <c r="V678" i="3" s="1"/>
  <c r="V677" i="3" a="1"/>
  <c r="V677" i="3" s="1"/>
  <c r="V676" i="3" a="1"/>
  <c r="V676" i="3" s="1"/>
  <c r="V675" i="3" a="1"/>
  <c r="V675" i="3" s="1"/>
  <c r="V674" i="3" a="1"/>
  <c r="V674" i="3" s="1"/>
  <c r="V673" i="3" a="1"/>
  <c r="V673" i="3" s="1"/>
  <c r="V672" i="3" a="1"/>
  <c r="V672" i="3" s="1"/>
  <c r="V671" i="3" a="1"/>
  <c r="V671" i="3" s="1"/>
  <c r="V670" i="3" a="1"/>
  <c r="V670" i="3" s="1"/>
  <c r="V669" i="3" a="1"/>
  <c r="V669" i="3" s="1"/>
  <c r="V668" i="3" a="1"/>
  <c r="V668" i="3" s="1"/>
  <c r="V667" i="3" a="1"/>
  <c r="V667" i="3" s="1"/>
  <c r="V666" i="3" a="1"/>
  <c r="V666" i="3" s="1"/>
  <c r="V665" i="3" a="1"/>
  <c r="V665" i="3" s="1"/>
  <c r="V664" i="3" a="1"/>
  <c r="V664" i="3" s="1"/>
  <c r="V663" i="3" a="1"/>
  <c r="V663" i="3" s="1"/>
  <c r="V662" i="3" a="1"/>
  <c r="V662" i="3" s="1"/>
  <c r="V661" i="3" a="1"/>
  <c r="V661" i="3" s="1"/>
  <c r="V660" i="3" a="1"/>
  <c r="V660" i="3" s="1"/>
  <c r="V659" i="3" a="1"/>
  <c r="V659" i="3" s="1"/>
  <c r="V658" i="3" a="1"/>
  <c r="V658" i="3" s="1"/>
  <c r="V657" i="3" a="1"/>
  <c r="V657" i="3" s="1"/>
  <c r="V656" i="3" a="1"/>
  <c r="V656" i="3" s="1"/>
  <c r="V655" i="3" a="1"/>
  <c r="V655" i="3" s="1"/>
  <c r="V654" i="3" a="1"/>
  <c r="V654" i="3" s="1"/>
  <c r="V653" i="3" a="1"/>
  <c r="V653" i="3" s="1"/>
  <c r="V652" i="3" a="1"/>
  <c r="V652" i="3" s="1"/>
  <c r="V651" i="3" a="1"/>
  <c r="V651" i="3" s="1"/>
  <c r="V650" i="3" a="1"/>
  <c r="V650" i="3" s="1"/>
  <c r="V649" i="3" a="1"/>
  <c r="V649" i="3" s="1"/>
  <c r="V648" i="3" a="1"/>
  <c r="V648" i="3" s="1"/>
  <c r="V647" i="3" a="1"/>
  <c r="V647" i="3" s="1"/>
  <c r="V646" i="3" a="1"/>
  <c r="V646" i="3" s="1"/>
  <c r="V645" i="3" a="1"/>
  <c r="V645" i="3" s="1"/>
  <c r="V644" i="3" a="1"/>
  <c r="V644" i="3" s="1"/>
  <c r="V643" i="3" a="1"/>
  <c r="V643" i="3" s="1"/>
  <c r="V642" i="3" a="1"/>
  <c r="V642" i="3" s="1"/>
  <c r="V641" i="3" a="1"/>
  <c r="V641" i="3" s="1"/>
  <c r="V640" i="3" a="1"/>
  <c r="V640" i="3" s="1"/>
  <c r="V639" i="3" a="1"/>
  <c r="V639" i="3" s="1"/>
  <c r="V638" i="3" a="1"/>
  <c r="V638" i="3" s="1"/>
  <c r="V637" i="3" a="1"/>
  <c r="V637" i="3" s="1"/>
  <c r="V636" i="3" a="1"/>
  <c r="V636" i="3" s="1"/>
  <c r="V635" i="3" a="1"/>
  <c r="V635" i="3" s="1"/>
  <c r="V634" i="3" a="1"/>
  <c r="V634" i="3" s="1"/>
  <c r="V633" i="3" a="1"/>
  <c r="V633" i="3" s="1"/>
  <c r="V632" i="3" a="1"/>
  <c r="V632" i="3" s="1"/>
  <c r="V631" i="3" a="1"/>
  <c r="V631" i="3" s="1"/>
  <c r="V630" i="3" a="1"/>
  <c r="V630" i="3" s="1"/>
  <c r="V629" i="3" a="1"/>
  <c r="V629" i="3" s="1"/>
  <c r="V628" i="3" a="1"/>
  <c r="V628" i="3" s="1"/>
  <c r="V627" i="3" a="1"/>
  <c r="V627" i="3" s="1"/>
  <c r="V626" i="3" a="1"/>
  <c r="V626" i="3" s="1"/>
  <c r="V625" i="3" a="1"/>
  <c r="V625" i="3" s="1"/>
  <c r="V624" i="3" a="1"/>
  <c r="V624" i="3" s="1"/>
  <c r="V623" i="3" a="1"/>
  <c r="V623" i="3" s="1"/>
  <c r="V622" i="3" a="1"/>
  <c r="V622" i="3" s="1"/>
  <c r="V621" i="3" a="1"/>
  <c r="V621" i="3" s="1"/>
  <c r="V620" i="3" a="1"/>
  <c r="V620" i="3" s="1"/>
  <c r="V619" i="3" a="1"/>
  <c r="V619" i="3" s="1"/>
  <c r="V618" i="3" a="1"/>
  <c r="V618" i="3" s="1"/>
  <c r="V617" i="3" a="1"/>
  <c r="V617" i="3" s="1"/>
  <c r="V616" i="3" a="1"/>
  <c r="V616" i="3" s="1"/>
  <c r="V615" i="3" a="1"/>
  <c r="V615" i="3" s="1"/>
  <c r="V614" i="3" a="1"/>
  <c r="V614" i="3" s="1"/>
  <c r="V613" i="3" a="1"/>
  <c r="V613" i="3" s="1"/>
  <c r="V612" i="3" a="1"/>
  <c r="V612" i="3" s="1"/>
  <c r="V611" i="3" a="1"/>
  <c r="V611" i="3" s="1"/>
  <c r="V610" i="3" a="1"/>
  <c r="V610" i="3" s="1"/>
  <c r="V609" i="3" a="1"/>
  <c r="V609" i="3" s="1"/>
  <c r="V608" i="3" a="1"/>
  <c r="V608" i="3" s="1"/>
  <c r="V607" i="3" a="1"/>
  <c r="V607" i="3" s="1"/>
  <c r="V606" i="3" a="1"/>
  <c r="V606" i="3" s="1"/>
  <c r="V605" i="3" a="1"/>
  <c r="V605" i="3" s="1"/>
  <c r="V604" i="3" a="1"/>
  <c r="V604" i="3" s="1"/>
  <c r="V603" i="3" a="1"/>
  <c r="V603" i="3" s="1"/>
  <c r="V602" i="3" a="1"/>
  <c r="V602" i="3" s="1"/>
  <c r="V601" i="3" a="1"/>
  <c r="V601" i="3" s="1"/>
  <c r="V600" i="3" a="1"/>
  <c r="V600" i="3" s="1"/>
  <c r="V599" i="3" a="1"/>
  <c r="V599" i="3" s="1"/>
  <c r="V598" i="3" a="1"/>
  <c r="V598" i="3" s="1"/>
  <c r="V597" i="3" a="1"/>
  <c r="V597" i="3" s="1"/>
  <c r="V596" i="3" a="1"/>
  <c r="V596" i="3" s="1"/>
  <c r="V595" i="3" a="1"/>
  <c r="V595" i="3" s="1"/>
  <c r="V594" i="3" a="1"/>
  <c r="V594" i="3" s="1"/>
  <c r="V593" i="3" a="1"/>
  <c r="V593" i="3" s="1"/>
  <c r="V592" i="3" a="1"/>
  <c r="V592" i="3" s="1"/>
  <c r="V591" i="3" a="1"/>
  <c r="V591" i="3" s="1"/>
  <c r="V590" i="3" a="1"/>
  <c r="V590" i="3" s="1"/>
  <c r="V589" i="3" a="1"/>
  <c r="V589" i="3" s="1"/>
  <c r="V588" i="3" a="1"/>
  <c r="V588" i="3" s="1"/>
  <c r="V587" i="3" a="1"/>
  <c r="V587" i="3" s="1"/>
  <c r="V586" i="3" a="1"/>
  <c r="V586" i="3" s="1"/>
  <c r="V585" i="3" a="1"/>
  <c r="V585" i="3" s="1"/>
  <c r="V584" i="3" a="1"/>
  <c r="V584" i="3" s="1"/>
  <c r="V583" i="3" a="1"/>
  <c r="V583" i="3" s="1"/>
  <c r="V582" i="3" a="1"/>
  <c r="V582" i="3" s="1"/>
  <c r="V581" i="3" a="1"/>
  <c r="V581" i="3" s="1"/>
  <c r="V580" i="3" a="1"/>
  <c r="V580" i="3" s="1"/>
  <c r="V579" i="3" a="1"/>
  <c r="V579" i="3" s="1"/>
  <c r="V578" i="3" a="1"/>
  <c r="V578" i="3" s="1"/>
  <c r="V577" i="3" a="1"/>
  <c r="V577" i="3" s="1"/>
  <c r="V576" i="3" a="1"/>
  <c r="V576" i="3" s="1"/>
  <c r="V575" i="3" a="1"/>
  <c r="V575" i="3" s="1"/>
  <c r="V574" i="3" a="1"/>
  <c r="V574" i="3" s="1"/>
  <c r="V573" i="3" a="1"/>
  <c r="V573" i="3" s="1"/>
  <c r="V572" i="3" a="1"/>
  <c r="V572" i="3" s="1"/>
  <c r="V571" i="3" a="1"/>
  <c r="V571" i="3" s="1"/>
  <c r="V570" i="3" a="1"/>
  <c r="V570" i="3" s="1"/>
  <c r="V569" i="3" a="1"/>
  <c r="V569" i="3" s="1"/>
  <c r="V568" i="3" a="1"/>
  <c r="V568" i="3" s="1"/>
  <c r="V567" i="3" a="1"/>
  <c r="V567" i="3" s="1"/>
  <c r="V566" i="3" a="1"/>
  <c r="V566" i="3" s="1"/>
  <c r="V565" i="3" a="1"/>
  <c r="V565" i="3" s="1"/>
  <c r="V564" i="3" a="1"/>
  <c r="V564" i="3" s="1"/>
  <c r="V563" i="3" a="1"/>
  <c r="V563" i="3" s="1"/>
  <c r="V562" i="3" a="1"/>
  <c r="V562" i="3" s="1"/>
  <c r="V561" i="3" a="1"/>
  <c r="V561" i="3" s="1"/>
  <c r="V560" i="3" a="1"/>
  <c r="V560" i="3" s="1"/>
  <c r="V559" i="3" a="1"/>
  <c r="V559" i="3" s="1"/>
  <c r="V558" i="3" a="1"/>
  <c r="V558" i="3" s="1"/>
  <c r="V557" i="3" a="1"/>
  <c r="V557" i="3" s="1"/>
  <c r="V556" i="3" a="1"/>
  <c r="V556" i="3" s="1"/>
  <c r="V555" i="3" a="1"/>
  <c r="V555" i="3" s="1"/>
  <c r="V554" i="3" a="1"/>
  <c r="V554" i="3" s="1"/>
  <c r="V553" i="3" a="1"/>
  <c r="V553" i="3" s="1"/>
  <c r="V552" i="3" a="1"/>
  <c r="V552" i="3" s="1"/>
  <c r="V551" i="3" a="1"/>
  <c r="V551" i="3" s="1"/>
  <c r="V550" i="3" a="1"/>
  <c r="V550" i="3" s="1"/>
  <c r="V549" i="3" a="1"/>
  <c r="V549" i="3" s="1"/>
  <c r="V548" i="3" a="1"/>
  <c r="V548" i="3" s="1"/>
  <c r="V547" i="3" a="1"/>
  <c r="V547" i="3" s="1"/>
  <c r="V546" i="3" a="1"/>
  <c r="V546" i="3" s="1"/>
  <c r="V545" i="3" a="1"/>
  <c r="V545" i="3" s="1"/>
  <c r="V544" i="3" a="1"/>
  <c r="V544" i="3" s="1"/>
  <c r="V543" i="3" a="1"/>
  <c r="V543" i="3" s="1"/>
  <c r="V542" i="3" a="1"/>
  <c r="V542" i="3" s="1"/>
  <c r="V541" i="3" a="1"/>
  <c r="V541" i="3" s="1"/>
  <c r="V540" i="3" a="1"/>
  <c r="V540" i="3" s="1"/>
  <c r="V539" i="3" a="1"/>
  <c r="V539" i="3" s="1"/>
  <c r="V538" i="3" a="1"/>
  <c r="V538" i="3" s="1"/>
  <c r="V537" i="3" a="1"/>
  <c r="V537" i="3" s="1"/>
  <c r="V536" i="3" a="1"/>
  <c r="V536" i="3" s="1"/>
  <c r="V535" i="3" a="1"/>
  <c r="V535" i="3" s="1"/>
  <c r="V534" i="3" a="1"/>
  <c r="V534" i="3" s="1"/>
  <c r="V533" i="3" a="1"/>
  <c r="V533" i="3" s="1"/>
  <c r="V532" i="3" a="1"/>
  <c r="V532" i="3" s="1"/>
  <c r="V531" i="3" a="1"/>
  <c r="V531" i="3" s="1"/>
  <c r="V530" i="3" a="1"/>
  <c r="V530" i="3" s="1"/>
  <c r="V529" i="3" a="1"/>
  <c r="V529" i="3" s="1"/>
  <c r="V528" i="3" a="1"/>
  <c r="V528" i="3" s="1"/>
  <c r="V527" i="3" a="1"/>
  <c r="V527" i="3" s="1"/>
  <c r="V526" i="3" a="1"/>
  <c r="V526" i="3" s="1"/>
  <c r="V525" i="3" a="1"/>
  <c r="V525" i="3" s="1"/>
  <c r="V524" i="3" a="1"/>
  <c r="V524" i="3" s="1"/>
  <c r="V523" i="3" a="1"/>
  <c r="V523" i="3" s="1"/>
  <c r="V522" i="3" a="1"/>
  <c r="V522" i="3" s="1"/>
  <c r="V521" i="3" a="1"/>
  <c r="V521" i="3" s="1"/>
  <c r="V520" i="3" a="1"/>
  <c r="V520" i="3" s="1"/>
  <c r="V519" i="3" a="1"/>
  <c r="V519" i="3" s="1"/>
  <c r="V518" i="3" a="1"/>
  <c r="V518" i="3" s="1"/>
  <c r="V517" i="3" a="1"/>
  <c r="V517" i="3" s="1"/>
  <c r="V516" i="3" a="1"/>
  <c r="V516" i="3" s="1"/>
  <c r="V515" i="3" a="1"/>
  <c r="V515" i="3" s="1"/>
  <c r="V514" i="3" a="1"/>
  <c r="V514" i="3" s="1"/>
  <c r="V513" i="3" a="1"/>
  <c r="V513" i="3" s="1"/>
  <c r="V512" i="3" a="1"/>
  <c r="V512" i="3" s="1"/>
  <c r="V511" i="3" a="1"/>
  <c r="V511" i="3" s="1"/>
  <c r="V510" i="3" a="1"/>
  <c r="V510" i="3" s="1"/>
  <c r="V509" i="3" a="1"/>
  <c r="V509" i="3" s="1"/>
  <c r="V508" i="3" a="1"/>
  <c r="V508" i="3" s="1"/>
  <c r="V507" i="3" a="1"/>
  <c r="V507" i="3" s="1"/>
  <c r="V506" i="3" a="1"/>
  <c r="V506" i="3" s="1"/>
  <c r="V505" i="3" a="1"/>
  <c r="V505" i="3" s="1"/>
  <c r="V504" i="3" a="1"/>
  <c r="V504" i="3" s="1"/>
  <c r="V503" i="3" a="1"/>
  <c r="V503" i="3" s="1"/>
  <c r="V502" i="3" a="1"/>
  <c r="V502" i="3" s="1"/>
  <c r="V501" i="3" a="1"/>
  <c r="V501" i="3" s="1"/>
  <c r="V500" i="3" a="1"/>
  <c r="V500" i="3" s="1"/>
  <c r="V499" i="3" a="1"/>
  <c r="V499" i="3" s="1"/>
  <c r="V498" i="3" a="1"/>
  <c r="V498" i="3" s="1"/>
  <c r="V497" i="3" a="1"/>
  <c r="V497" i="3" s="1"/>
  <c r="V496" i="3" a="1"/>
  <c r="V496" i="3" s="1"/>
  <c r="V495" i="3" a="1"/>
  <c r="V495" i="3" s="1"/>
  <c r="V494" i="3" a="1"/>
  <c r="V494" i="3" s="1"/>
  <c r="V493" i="3" a="1"/>
  <c r="V493" i="3" s="1"/>
  <c r="V492" i="3" a="1"/>
  <c r="V492" i="3" s="1"/>
  <c r="V491" i="3" a="1"/>
  <c r="V491" i="3" s="1"/>
  <c r="V490" i="3" a="1"/>
  <c r="V490" i="3" s="1"/>
  <c r="V489" i="3" a="1"/>
  <c r="V489" i="3" s="1"/>
  <c r="V488" i="3" a="1"/>
  <c r="V488" i="3" s="1"/>
  <c r="V487" i="3" a="1"/>
  <c r="V487" i="3" s="1"/>
  <c r="V486" i="3" a="1"/>
  <c r="V486" i="3" s="1"/>
  <c r="V485" i="3" a="1"/>
  <c r="V485" i="3" s="1"/>
  <c r="V484" i="3" a="1"/>
  <c r="V484" i="3" s="1"/>
  <c r="V483" i="3" a="1"/>
  <c r="V483" i="3" s="1"/>
  <c r="V482" i="3" a="1"/>
  <c r="V482" i="3" s="1"/>
  <c r="V481" i="3" a="1"/>
  <c r="V481" i="3" s="1"/>
  <c r="V480" i="3" a="1"/>
  <c r="V480" i="3" s="1"/>
  <c r="V479" i="3" a="1"/>
  <c r="V479" i="3" s="1"/>
  <c r="V478" i="3" a="1"/>
  <c r="V478" i="3" s="1"/>
  <c r="V477" i="3" a="1"/>
  <c r="V477" i="3" s="1"/>
  <c r="V476" i="3" a="1"/>
  <c r="V476" i="3" s="1"/>
  <c r="V475" i="3" a="1"/>
  <c r="V475" i="3" s="1"/>
  <c r="V474" i="3" a="1"/>
  <c r="V474" i="3" s="1"/>
  <c r="V473" i="3" a="1"/>
  <c r="V473" i="3" s="1"/>
  <c r="V472" i="3" a="1"/>
  <c r="V472" i="3" s="1"/>
  <c r="V471" i="3" a="1"/>
  <c r="V471" i="3" s="1"/>
  <c r="V470" i="3" a="1"/>
  <c r="V470" i="3" s="1"/>
  <c r="V469" i="3" a="1"/>
  <c r="V469" i="3" s="1"/>
  <c r="V468" i="3" a="1"/>
  <c r="V468" i="3" s="1"/>
  <c r="V467" i="3" a="1"/>
  <c r="V467" i="3" s="1"/>
  <c r="V466" i="3" a="1"/>
  <c r="V466" i="3" s="1"/>
  <c r="V465" i="3" a="1"/>
  <c r="V465" i="3" s="1"/>
  <c r="V464" i="3" a="1"/>
  <c r="V464" i="3" s="1"/>
  <c r="V463" i="3" a="1"/>
  <c r="V463" i="3" s="1"/>
  <c r="V462" i="3" a="1"/>
  <c r="V462" i="3" s="1"/>
  <c r="V461" i="3" a="1"/>
  <c r="V461" i="3" s="1"/>
  <c r="V460" i="3" a="1"/>
  <c r="V460" i="3" s="1"/>
  <c r="V459" i="3" a="1"/>
  <c r="V459" i="3" s="1"/>
  <c r="V458" i="3" a="1"/>
  <c r="V458" i="3" s="1"/>
  <c r="V457" i="3" a="1"/>
  <c r="V457" i="3" s="1"/>
  <c r="V456" i="3" a="1"/>
  <c r="V456" i="3" s="1"/>
  <c r="V455" i="3" a="1"/>
  <c r="V455" i="3" s="1"/>
  <c r="V454" i="3" a="1"/>
  <c r="V454" i="3" s="1"/>
  <c r="V453" i="3" a="1"/>
  <c r="V453" i="3" s="1"/>
  <c r="V452" i="3" a="1"/>
  <c r="V452" i="3" s="1"/>
  <c r="V451" i="3" a="1"/>
  <c r="V451" i="3" s="1"/>
  <c r="V450" i="3" a="1"/>
  <c r="V450" i="3" s="1"/>
  <c r="V449" i="3" a="1"/>
  <c r="V449" i="3" s="1"/>
  <c r="V448" i="3" a="1"/>
  <c r="V448" i="3" s="1"/>
  <c r="V447" i="3" a="1"/>
  <c r="V447" i="3" s="1"/>
  <c r="V446" i="3" a="1"/>
  <c r="V446" i="3" s="1"/>
  <c r="V445" i="3" a="1"/>
  <c r="V445" i="3" s="1"/>
  <c r="V444" i="3" a="1"/>
  <c r="V444" i="3" s="1"/>
  <c r="V443" i="3" a="1"/>
  <c r="V443" i="3" s="1"/>
  <c r="V442" i="3" a="1"/>
  <c r="V442" i="3" s="1"/>
  <c r="V441" i="3" a="1"/>
  <c r="V441" i="3" s="1"/>
  <c r="V440" i="3" a="1"/>
  <c r="V440" i="3" s="1"/>
  <c r="V439" i="3" a="1"/>
  <c r="V439" i="3" s="1"/>
  <c r="V438" i="3" a="1"/>
  <c r="V438" i="3" s="1"/>
  <c r="V437" i="3" a="1"/>
  <c r="V437" i="3" s="1"/>
  <c r="V436" i="3" a="1"/>
  <c r="V436" i="3" s="1"/>
  <c r="V435" i="3" a="1"/>
  <c r="V435" i="3" s="1"/>
  <c r="V434" i="3" a="1"/>
  <c r="V434" i="3" s="1"/>
  <c r="V433" i="3" a="1"/>
  <c r="V433" i="3" s="1"/>
  <c r="V432" i="3" a="1"/>
  <c r="V432" i="3" s="1"/>
  <c r="V431" i="3" a="1"/>
  <c r="V431" i="3" s="1"/>
  <c r="V430" i="3" a="1"/>
  <c r="V430" i="3" s="1"/>
  <c r="V429" i="3" a="1"/>
  <c r="V429" i="3" s="1"/>
  <c r="V428" i="3" a="1"/>
  <c r="V428" i="3" s="1"/>
  <c r="V427" i="3" a="1"/>
  <c r="V427" i="3" s="1"/>
  <c r="V426" i="3" a="1"/>
  <c r="V426" i="3" s="1"/>
  <c r="V425" i="3" a="1"/>
  <c r="V425" i="3" s="1"/>
  <c r="V424" i="3" a="1"/>
  <c r="V424" i="3" s="1"/>
  <c r="V423" i="3" a="1"/>
  <c r="V423" i="3" s="1"/>
  <c r="V422" i="3" a="1"/>
  <c r="V422" i="3" s="1"/>
  <c r="V421" i="3" a="1"/>
  <c r="V421" i="3" s="1"/>
  <c r="V420" i="3" a="1"/>
  <c r="V420" i="3" s="1"/>
  <c r="V419" i="3" a="1"/>
  <c r="V419" i="3" s="1"/>
  <c r="V418" i="3" a="1"/>
  <c r="V418" i="3" s="1"/>
  <c r="V417" i="3" a="1"/>
  <c r="V417" i="3" s="1"/>
  <c r="V416" i="3" a="1"/>
  <c r="V416" i="3" s="1"/>
  <c r="V415" i="3" a="1"/>
  <c r="V415" i="3" s="1"/>
  <c r="V414" i="3" a="1"/>
  <c r="V414" i="3" s="1"/>
  <c r="V413" i="3" a="1"/>
  <c r="V413" i="3" s="1"/>
  <c r="V412" i="3" a="1"/>
  <c r="V412" i="3" s="1"/>
  <c r="V411" i="3" a="1"/>
  <c r="V411" i="3" s="1"/>
  <c r="V410" i="3" a="1"/>
  <c r="V410" i="3" s="1"/>
  <c r="V409" i="3" a="1"/>
  <c r="V409" i="3" s="1"/>
  <c r="V408" i="3" a="1"/>
  <c r="V408" i="3" s="1"/>
  <c r="V407" i="3" a="1"/>
  <c r="V407" i="3" s="1"/>
  <c r="V406" i="3" a="1"/>
  <c r="V406" i="3" s="1"/>
  <c r="V405" i="3" a="1"/>
  <c r="V405" i="3" s="1"/>
  <c r="V404" i="3" a="1"/>
  <c r="V404" i="3" s="1"/>
  <c r="V403" i="3" a="1"/>
  <c r="V403" i="3" s="1"/>
  <c r="V402" i="3" a="1"/>
  <c r="V402" i="3" s="1"/>
  <c r="V401" i="3" a="1"/>
  <c r="V401" i="3" s="1"/>
  <c r="V400" i="3" a="1"/>
  <c r="V400" i="3" s="1"/>
  <c r="V399" i="3" a="1"/>
  <c r="V399" i="3" s="1"/>
  <c r="V398" i="3" a="1"/>
  <c r="V398" i="3" s="1"/>
  <c r="V397" i="3" a="1"/>
  <c r="V397" i="3" s="1"/>
  <c r="V396" i="3" a="1"/>
  <c r="V396" i="3" s="1"/>
  <c r="V395" i="3" a="1"/>
  <c r="V395" i="3" s="1"/>
  <c r="V394" i="3" a="1"/>
  <c r="V394" i="3" s="1"/>
  <c r="V393" i="3" a="1"/>
  <c r="V393" i="3" s="1"/>
  <c r="V392" i="3" a="1"/>
  <c r="V392" i="3" s="1"/>
  <c r="V391" i="3" a="1"/>
  <c r="V391" i="3" s="1"/>
  <c r="V390" i="3" a="1"/>
  <c r="V390" i="3" s="1"/>
  <c r="V389" i="3" a="1"/>
  <c r="V389" i="3" s="1"/>
  <c r="V388" i="3" a="1"/>
  <c r="V388" i="3" s="1"/>
  <c r="V387" i="3" a="1"/>
  <c r="V387" i="3" s="1"/>
  <c r="V386" i="3" a="1"/>
  <c r="V386" i="3" s="1"/>
  <c r="V385" i="3" a="1"/>
  <c r="V385" i="3" s="1"/>
  <c r="V384" i="3" a="1"/>
  <c r="V384" i="3" s="1"/>
  <c r="V383" i="3" a="1"/>
  <c r="V383" i="3" s="1"/>
  <c r="V382" i="3" a="1"/>
  <c r="V382" i="3" s="1"/>
  <c r="V381" i="3" a="1"/>
  <c r="V381" i="3" s="1"/>
  <c r="V380" i="3" a="1"/>
  <c r="V380" i="3" s="1"/>
  <c r="V379" i="3" a="1"/>
  <c r="V379" i="3" s="1"/>
  <c r="V378" i="3" a="1"/>
  <c r="V378" i="3" s="1"/>
  <c r="V377" i="3" a="1"/>
  <c r="V377" i="3" s="1"/>
  <c r="V376" i="3" a="1"/>
  <c r="V376" i="3" s="1"/>
  <c r="V375" i="3" a="1"/>
  <c r="V375" i="3" s="1"/>
  <c r="V374" i="3" a="1"/>
  <c r="V374" i="3" s="1"/>
  <c r="V373" i="3" a="1"/>
  <c r="V373" i="3" s="1"/>
  <c r="V372" i="3" a="1"/>
  <c r="V372" i="3" s="1"/>
  <c r="V371" i="3" a="1"/>
  <c r="V371" i="3" s="1"/>
  <c r="V370" i="3" a="1"/>
  <c r="V370" i="3" s="1"/>
  <c r="V369" i="3" a="1"/>
  <c r="V369" i="3" s="1"/>
  <c r="V368" i="3" a="1"/>
  <c r="V368" i="3" s="1"/>
  <c r="V367" i="3" a="1"/>
  <c r="V367" i="3" s="1"/>
  <c r="V366" i="3" a="1"/>
  <c r="V366" i="3" s="1"/>
  <c r="V365" i="3" a="1"/>
  <c r="V365" i="3" s="1"/>
  <c r="V364" i="3" a="1"/>
  <c r="V364" i="3" s="1"/>
  <c r="V363" i="3" a="1"/>
  <c r="V363" i="3" s="1"/>
  <c r="V362" i="3" a="1"/>
  <c r="V362" i="3" s="1"/>
  <c r="V361" i="3" a="1"/>
  <c r="V361" i="3" s="1"/>
  <c r="V360" i="3" a="1"/>
  <c r="V360" i="3" s="1"/>
  <c r="V359" i="3" a="1"/>
  <c r="V359" i="3" s="1"/>
  <c r="V358" i="3" a="1"/>
  <c r="V358" i="3" s="1"/>
  <c r="V357" i="3" a="1"/>
  <c r="V357" i="3" s="1"/>
  <c r="V356" i="3" a="1"/>
  <c r="V356" i="3" s="1"/>
  <c r="V355" i="3" a="1"/>
  <c r="V355" i="3" s="1"/>
  <c r="V354" i="3" a="1"/>
  <c r="V354" i="3" s="1"/>
  <c r="V353" i="3" a="1"/>
  <c r="V353" i="3" s="1"/>
  <c r="V352" i="3" a="1"/>
  <c r="V352" i="3" s="1"/>
  <c r="V351" i="3" a="1"/>
  <c r="V351" i="3" s="1"/>
  <c r="V350" i="3" a="1"/>
  <c r="V350" i="3" s="1"/>
  <c r="V349" i="3" a="1"/>
  <c r="V349" i="3" s="1"/>
  <c r="V348" i="3" a="1"/>
  <c r="V348" i="3" s="1"/>
  <c r="V347" i="3" a="1"/>
  <c r="V347" i="3" s="1"/>
  <c r="V346" i="3" a="1"/>
  <c r="V346" i="3" s="1"/>
  <c r="V345" i="3" a="1"/>
  <c r="V345" i="3" s="1"/>
  <c r="V344" i="3" a="1"/>
  <c r="V344" i="3" s="1"/>
  <c r="V343" i="3" a="1"/>
  <c r="V343" i="3" s="1"/>
  <c r="V342" i="3" a="1"/>
  <c r="V342" i="3" s="1"/>
  <c r="V341" i="3" a="1"/>
  <c r="V341" i="3" s="1"/>
  <c r="V340" i="3" a="1"/>
  <c r="V340" i="3" s="1"/>
  <c r="V339" i="3" a="1"/>
  <c r="V339" i="3" s="1"/>
  <c r="V338" i="3" a="1"/>
  <c r="V338" i="3" s="1"/>
  <c r="V337" i="3" a="1"/>
  <c r="V337" i="3" s="1"/>
  <c r="V336" i="3" a="1"/>
  <c r="V336" i="3" s="1"/>
  <c r="V335" i="3" a="1"/>
  <c r="V335" i="3" s="1"/>
  <c r="V334" i="3" a="1"/>
  <c r="V334" i="3" s="1"/>
  <c r="V333" i="3" a="1"/>
  <c r="V333" i="3" s="1"/>
  <c r="V332" i="3" a="1"/>
  <c r="V332" i="3" s="1"/>
  <c r="V331" i="3" a="1"/>
  <c r="V331" i="3" s="1"/>
  <c r="V330" i="3" a="1"/>
  <c r="V330" i="3" s="1"/>
  <c r="V329" i="3" a="1"/>
  <c r="V329" i="3" s="1"/>
  <c r="V328" i="3" a="1"/>
  <c r="V328" i="3" s="1"/>
  <c r="V327" i="3" a="1"/>
  <c r="V327" i="3" s="1"/>
  <c r="V326" i="3" a="1"/>
  <c r="V326" i="3" s="1"/>
  <c r="V325" i="3" a="1"/>
  <c r="V325" i="3" s="1"/>
  <c r="V324" i="3" a="1"/>
  <c r="V324" i="3" s="1"/>
  <c r="V323" i="3" a="1"/>
  <c r="V323" i="3" s="1"/>
  <c r="V322" i="3" a="1"/>
  <c r="V322" i="3" s="1"/>
  <c r="V321" i="3" a="1"/>
  <c r="V321" i="3" s="1"/>
  <c r="V320" i="3" a="1"/>
  <c r="V320" i="3" s="1"/>
  <c r="V319" i="3" a="1"/>
  <c r="V319" i="3" s="1"/>
  <c r="V318" i="3" a="1"/>
  <c r="V318" i="3" s="1"/>
  <c r="V317" i="3" a="1"/>
  <c r="V317" i="3" s="1"/>
  <c r="V316" i="3" a="1"/>
  <c r="V316" i="3" s="1"/>
  <c r="V315" i="3" a="1"/>
  <c r="V315" i="3" s="1"/>
  <c r="V314" i="3" a="1"/>
  <c r="V314" i="3" s="1"/>
  <c r="V313" i="3" a="1"/>
  <c r="V313" i="3" s="1"/>
  <c r="V312" i="3" a="1"/>
  <c r="V312" i="3" s="1"/>
  <c r="V311" i="3" a="1"/>
  <c r="V311" i="3" s="1"/>
  <c r="V310" i="3" a="1"/>
  <c r="V310" i="3" s="1"/>
  <c r="V309" i="3" a="1"/>
  <c r="V309" i="3" s="1"/>
  <c r="V308" i="3" a="1"/>
  <c r="V308" i="3" s="1"/>
  <c r="V307" i="3" a="1"/>
  <c r="V307" i="3" s="1"/>
  <c r="V306" i="3" a="1"/>
  <c r="V306" i="3" s="1"/>
  <c r="V305" i="3" a="1"/>
  <c r="V305" i="3" s="1"/>
  <c r="V304" i="3" a="1"/>
  <c r="V304" i="3" s="1"/>
  <c r="V303" i="3" a="1"/>
  <c r="V303" i="3" s="1"/>
  <c r="V302" i="3" a="1"/>
  <c r="V302" i="3" s="1"/>
  <c r="V301" i="3" a="1"/>
  <c r="V301" i="3" s="1"/>
  <c r="V300" i="3" a="1"/>
  <c r="V300" i="3" s="1"/>
  <c r="V299" i="3" a="1"/>
  <c r="V299" i="3" s="1"/>
  <c r="V298" i="3" a="1"/>
  <c r="V298" i="3" s="1"/>
  <c r="V297" i="3" a="1"/>
  <c r="V297" i="3" s="1"/>
  <c r="V296" i="3" a="1"/>
  <c r="V296" i="3" s="1"/>
  <c r="V295" i="3" a="1"/>
  <c r="V295" i="3" s="1"/>
  <c r="V294" i="3" a="1"/>
  <c r="V294" i="3" s="1"/>
  <c r="V293" i="3" a="1"/>
  <c r="V293" i="3" s="1"/>
  <c r="V292" i="3" a="1"/>
  <c r="V292" i="3" s="1"/>
  <c r="V291" i="3" a="1"/>
  <c r="V291" i="3" s="1"/>
  <c r="V290" i="3" a="1"/>
  <c r="V290" i="3" s="1"/>
  <c r="V289" i="3" a="1"/>
  <c r="V289" i="3" s="1"/>
  <c r="V288" i="3" a="1"/>
  <c r="V288" i="3" s="1"/>
  <c r="V287" i="3" a="1"/>
  <c r="V287" i="3" s="1"/>
  <c r="V286" i="3" a="1"/>
  <c r="V286" i="3" s="1"/>
  <c r="V285" i="3" a="1"/>
  <c r="V285" i="3" s="1"/>
  <c r="V284" i="3" a="1"/>
  <c r="V284" i="3" s="1"/>
  <c r="V283" i="3" a="1"/>
  <c r="V283" i="3" s="1"/>
  <c r="V282" i="3" a="1"/>
  <c r="V282" i="3" s="1"/>
  <c r="V281" i="3" a="1"/>
  <c r="V281" i="3" s="1"/>
  <c r="V280" i="3" a="1"/>
  <c r="V280" i="3" s="1"/>
  <c r="V279" i="3" a="1"/>
  <c r="V279" i="3" s="1"/>
  <c r="V278" i="3" a="1"/>
  <c r="V278" i="3" s="1"/>
  <c r="V277" i="3" a="1"/>
  <c r="V277" i="3" s="1"/>
  <c r="V276" i="3" a="1"/>
  <c r="V276" i="3" s="1"/>
  <c r="V275" i="3" a="1"/>
  <c r="V275" i="3" s="1"/>
  <c r="V274" i="3" a="1"/>
  <c r="V274" i="3" s="1"/>
  <c r="V273" i="3" a="1"/>
  <c r="V273" i="3" s="1"/>
  <c r="V272" i="3" a="1"/>
  <c r="V272" i="3" s="1"/>
  <c r="V271" i="3" a="1"/>
  <c r="V271" i="3" s="1"/>
  <c r="V270" i="3" a="1"/>
  <c r="V270" i="3" s="1"/>
  <c r="V269" i="3" a="1"/>
  <c r="V269" i="3" s="1"/>
  <c r="V268" i="3" a="1"/>
  <c r="V268" i="3" s="1"/>
  <c r="V267" i="3" a="1"/>
  <c r="V267" i="3" s="1"/>
  <c r="V266" i="3" a="1"/>
  <c r="V266" i="3" s="1"/>
  <c r="V265" i="3" a="1"/>
  <c r="V265" i="3" s="1"/>
  <c r="V264" i="3" a="1"/>
  <c r="V264" i="3" s="1"/>
  <c r="V263" i="3" a="1"/>
  <c r="V263" i="3" s="1"/>
  <c r="V262" i="3" a="1"/>
  <c r="V262" i="3" s="1"/>
  <c r="V261" i="3" a="1"/>
  <c r="V261" i="3" s="1"/>
  <c r="V260" i="3" a="1"/>
  <c r="V260" i="3" s="1"/>
  <c r="V259" i="3" a="1"/>
  <c r="V259" i="3" s="1"/>
  <c r="V258" i="3" a="1"/>
  <c r="V258" i="3" s="1"/>
  <c r="V257" i="3" a="1"/>
  <c r="V257" i="3" s="1"/>
  <c r="V256" i="3" a="1"/>
  <c r="V256" i="3" s="1"/>
  <c r="V255" i="3" a="1"/>
  <c r="V255" i="3" s="1"/>
  <c r="V254" i="3" a="1"/>
  <c r="V254" i="3" s="1"/>
  <c r="V253" i="3" a="1"/>
  <c r="V253" i="3" s="1"/>
  <c r="V252" i="3" a="1"/>
  <c r="V252" i="3" s="1"/>
  <c r="V251" i="3" a="1"/>
  <c r="V251" i="3" s="1"/>
  <c r="V250" i="3" a="1"/>
  <c r="V250" i="3" s="1"/>
  <c r="V249" i="3" a="1"/>
  <c r="V249" i="3" s="1"/>
  <c r="V248" i="3" a="1"/>
  <c r="V248" i="3" s="1"/>
  <c r="V247" i="3" a="1"/>
  <c r="V247" i="3" s="1"/>
  <c r="V246" i="3" a="1"/>
  <c r="V246" i="3" s="1"/>
  <c r="V245" i="3" a="1"/>
  <c r="V245" i="3" s="1"/>
  <c r="V244" i="3" a="1"/>
  <c r="V244" i="3" s="1"/>
  <c r="V243" i="3" a="1"/>
  <c r="V243" i="3" s="1"/>
  <c r="V242" i="3" a="1"/>
  <c r="V242" i="3" s="1"/>
  <c r="V241" i="3" a="1"/>
  <c r="V241" i="3" s="1"/>
  <c r="V240" i="3" a="1"/>
  <c r="V240" i="3" s="1"/>
  <c r="V239" i="3" a="1"/>
  <c r="V239" i="3" s="1"/>
  <c r="V238" i="3" a="1"/>
  <c r="V238" i="3" s="1"/>
  <c r="V237" i="3" a="1"/>
  <c r="V237" i="3" s="1"/>
  <c r="V236" i="3" a="1"/>
  <c r="V236" i="3" s="1"/>
  <c r="V235" i="3" a="1"/>
  <c r="V235" i="3" s="1"/>
  <c r="V234" i="3" a="1"/>
  <c r="V234" i="3" s="1"/>
  <c r="V233" i="3" a="1"/>
  <c r="V233" i="3" s="1"/>
  <c r="V232" i="3" a="1"/>
  <c r="V232" i="3" s="1"/>
  <c r="V231" i="3" a="1"/>
  <c r="V231" i="3" s="1"/>
  <c r="V230" i="3" a="1"/>
  <c r="V230" i="3" s="1"/>
  <c r="V229" i="3" a="1"/>
  <c r="V229" i="3" s="1"/>
  <c r="V228" i="3" a="1"/>
  <c r="V228" i="3" s="1"/>
  <c r="V227" i="3" a="1"/>
  <c r="V227" i="3" s="1"/>
  <c r="V226" i="3" a="1"/>
  <c r="V226" i="3" s="1"/>
  <c r="V225" i="3" a="1"/>
  <c r="V225" i="3" s="1"/>
  <c r="V224" i="3" a="1"/>
  <c r="V224" i="3" s="1"/>
  <c r="V223" i="3" a="1"/>
  <c r="V223" i="3" s="1"/>
  <c r="V222" i="3" a="1"/>
  <c r="V222" i="3" s="1"/>
  <c r="V221" i="3" a="1"/>
  <c r="V221" i="3" s="1"/>
  <c r="V220" i="3" a="1"/>
  <c r="V220" i="3" s="1"/>
  <c r="V219" i="3" a="1"/>
  <c r="V219" i="3" s="1"/>
  <c r="V218" i="3" a="1"/>
  <c r="V218" i="3" s="1"/>
  <c r="V217" i="3" a="1"/>
  <c r="V217" i="3" s="1"/>
  <c r="V216" i="3" a="1"/>
  <c r="V216" i="3" s="1"/>
  <c r="V215" i="3" a="1"/>
  <c r="V215" i="3" s="1"/>
  <c r="V214" i="3" a="1"/>
  <c r="V214" i="3" s="1"/>
  <c r="V213" i="3" a="1"/>
  <c r="V213" i="3" s="1"/>
  <c r="V212" i="3" a="1"/>
  <c r="V212" i="3" s="1"/>
  <c r="V211" i="3" a="1"/>
  <c r="V211" i="3" s="1"/>
  <c r="V210" i="3" a="1"/>
  <c r="V210" i="3" s="1"/>
  <c r="V209" i="3" a="1"/>
  <c r="V209" i="3" s="1"/>
  <c r="V208" i="3" a="1"/>
  <c r="V208" i="3" s="1"/>
  <c r="V207" i="3" a="1"/>
  <c r="V207" i="3" s="1"/>
  <c r="V206" i="3" a="1"/>
  <c r="V206" i="3" s="1"/>
  <c r="V205" i="3" a="1"/>
  <c r="V205" i="3" s="1"/>
  <c r="V204" i="3" a="1"/>
  <c r="V204" i="3" s="1"/>
  <c r="V203" i="3" a="1"/>
  <c r="V203" i="3" s="1"/>
  <c r="V202" i="3" a="1"/>
  <c r="V202" i="3" s="1"/>
  <c r="V201" i="3" a="1"/>
  <c r="V201" i="3" s="1"/>
  <c r="V200" i="3" a="1"/>
  <c r="V200" i="3" s="1"/>
  <c r="V199" i="3" a="1"/>
  <c r="V199" i="3" s="1"/>
  <c r="V198" i="3" a="1"/>
  <c r="V198" i="3" s="1"/>
  <c r="V197" i="3" a="1"/>
  <c r="V197" i="3" s="1"/>
  <c r="V196" i="3" a="1"/>
  <c r="V196" i="3" s="1"/>
  <c r="V195" i="3" a="1"/>
  <c r="V195" i="3" s="1"/>
  <c r="V194" i="3" a="1"/>
  <c r="V194" i="3" s="1"/>
  <c r="V193" i="3" a="1"/>
  <c r="V193" i="3" s="1"/>
  <c r="V192" i="3" a="1"/>
  <c r="V192" i="3" s="1"/>
  <c r="V191" i="3" a="1"/>
  <c r="V191" i="3" s="1"/>
  <c r="V190" i="3" a="1"/>
  <c r="V190" i="3" s="1"/>
  <c r="V189" i="3" a="1"/>
  <c r="V189" i="3" s="1"/>
  <c r="V188" i="3" a="1"/>
  <c r="V188" i="3" s="1"/>
  <c r="V187" i="3" a="1"/>
  <c r="V187" i="3" s="1"/>
  <c r="V186" i="3" a="1"/>
  <c r="V186" i="3" s="1"/>
  <c r="V185" i="3" a="1"/>
  <c r="V185" i="3" s="1"/>
  <c r="V184" i="3" a="1"/>
  <c r="V184" i="3" s="1"/>
  <c r="V183" i="3" a="1"/>
  <c r="V183" i="3" s="1"/>
  <c r="V182" i="3" a="1"/>
  <c r="V182" i="3" s="1"/>
  <c r="V181" i="3" a="1"/>
  <c r="V181" i="3" s="1"/>
  <c r="V180" i="3" a="1"/>
  <c r="V180" i="3" s="1"/>
  <c r="V179" i="3" a="1"/>
  <c r="V179" i="3" s="1"/>
  <c r="V178" i="3" a="1"/>
  <c r="V178" i="3" s="1"/>
  <c r="V177" i="3" a="1"/>
  <c r="V177" i="3" s="1"/>
  <c r="V176" i="3" a="1"/>
  <c r="V176" i="3" s="1"/>
  <c r="V175" i="3" a="1"/>
  <c r="V175" i="3" s="1"/>
  <c r="V174" i="3" a="1"/>
  <c r="V174" i="3" s="1"/>
  <c r="V173" i="3" a="1"/>
  <c r="V173" i="3" s="1"/>
  <c r="V172" i="3" a="1"/>
  <c r="V172" i="3" s="1"/>
  <c r="V171" i="3" a="1"/>
  <c r="V171" i="3" s="1"/>
  <c r="V170" i="3" a="1"/>
  <c r="V170" i="3" s="1"/>
  <c r="V169" i="3" a="1"/>
  <c r="V169" i="3" s="1"/>
  <c r="V168" i="3" a="1"/>
  <c r="V168" i="3" s="1"/>
  <c r="V167" i="3" a="1"/>
  <c r="V167" i="3" s="1"/>
  <c r="V166" i="3" a="1"/>
  <c r="V166" i="3" s="1"/>
  <c r="V165" i="3" a="1"/>
  <c r="V165" i="3" s="1"/>
  <c r="V164" i="3" a="1"/>
  <c r="V164" i="3" s="1"/>
  <c r="V163" i="3" a="1"/>
  <c r="V163" i="3" s="1"/>
  <c r="V162" i="3" a="1"/>
  <c r="V162" i="3" s="1"/>
  <c r="V161" i="3" a="1"/>
  <c r="V161" i="3" s="1"/>
  <c r="V160" i="3" a="1"/>
  <c r="V160" i="3" s="1"/>
  <c r="V159" i="3" a="1"/>
  <c r="V159" i="3" s="1"/>
  <c r="V158" i="3" a="1"/>
  <c r="V158" i="3" s="1"/>
  <c r="V157" i="3" a="1"/>
  <c r="V157" i="3" s="1"/>
  <c r="V156" i="3" a="1"/>
  <c r="V156" i="3" s="1"/>
  <c r="V155" i="3" a="1"/>
  <c r="V155" i="3" s="1"/>
  <c r="V154" i="3" a="1"/>
  <c r="V154" i="3" s="1"/>
  <c r="V153" i="3" a="1"/>
  <c r="V153" i="3" s="1"/>
  <c r="V152" i="3" a="1"/>
  <c r="V152" i="3" s="1"/>
  <c r="V151" i="3" a="1"/>
  <c r="V151" i="3" s="1"/>
  <c r="V150" i="3" a="1"/>
  <c r="V150" i="3" s="1"/>
  <c r="V149" i="3" a="1"/>
  <c r="V149" i="3" s="1"/>
  <c r="V148" i="3" a="1"/>
  <c r="V148" i="3" s="1"/>
  <c r="V147" i="3" a="1"/>
  <c r="V147" i="3" s="1"/>
  <c r="V146" i="3" a="1"/>
  <c r="V146" i="3" s="1"/>
  <c r="V145" i="3" a="1"/>
  <c r="V145" i="3" s="1"/>
  <c r="V144" i="3" a="1"/>
  <c r="V144" i="3" s="1"/>
  <c r="V143" i="3" a="1"/>
  <c r="V143" i="3" s="1"/>
  <c r="V142" i="3" a="1"/>
  <c r="V142" i="3" s="1"/>
  <c r="V141" i="3" a="1"/>
  <c r="V141" i="3" s="1"/>
  <c r="V140" i="3" a="1"/>
  <c r="V140" i="3" s="1"/>
  <c r="V139" i="3" a="1"/>
  <c r="V139" i="3" s="1"/>
  <c r="V138" i="3" a="1"/>
  <c r="V138" i="3" s="1"/>
  <c r="V137" i="3" a="1"/>
  <c r="V137" i="3" s="1"/>
  <c r="V136" i="3" a="1"/>
  <c r="V136" i="3" s="1"/>
  <c r="V135" i="3" a="1"/>
  <c r="V135" i="3" s="1"/>
  <c r="V134" i="3" a="1"/>
  <c r="V134" i="3" s="1"/>
  <c r="V133" i="3" a="1"/>
  <c r="V133" i="3" s="1"/>
  <c r="V132" i="3" a="1"/>
  <c r="V132" i="3" s="1"/>
  <c r="V131" i="3" a="1"/>
  <c r="V131" i="3" s="1"/>
  <c r="V130" i="3" a="1"/>
  <c r="V130" i="3" s="1"/>
  <c r="V129" i="3" a="1"/>
  <c r="V129" i="3" s="1"/>
  <c r="V128" i="3" a="1"/>
  <c r="V128" i="3" s="1"/>
  <c r="V127" i="3" a="1"/>
  <c r="V127" i="3" s="1"/>
  <c r="V126" i="3" a="1"/>
  <c r="V126" i="3" s="1"/>
  <c r="V125" i="3" a="1"/>
  <c r="V125" i="3" s="1"/>
  <c r="V124" i="3" a="1"/>
  <c r="V124" i="3" s="1"/>
  <c r="V123" i="3" a="1"/>
  <c r="V123" i="3" s="1"/>
  <c r="V122" i="3" a="1"/>
  <c r="V122" i="3" s="1"/>
  <c r="V121" i="3" a="1"/>
  <c r="V121" i="3" s="1"/>
  <c r="V120" i="3" a="1"/>
  <c r="V120" i="3" s="1"/>
  <c r="V119" i="3" a="1"/>
  <c r="V119" i="3" s="1"/>
  <c r="V118" i="3" a="1"/>
  <c r="V118" i="3" s="1"/>
  <c r="V117" i="3" a="1"/>
  <c r="V117" i="3" s="1"/>
  <c r="V116" i="3" a="1"/>
  <c r="V116" i="3" s="1"/>
  <c r="V115" i="3" a="1"/>
  <c r="V115" i="3" s="1"/>
  <c r="V114" i="3" a="1"/>
  <c r="V114" i="3" s="1"/>
  <c r="V113" i="3" a="1"/>
  <c r="V113" i="3" s="1"/>
  <c r="V112" i="3" a="1"/>
  <c r="V112" i="3" s="1"/>
  <c r="V111" i="3" a="1"/>
  <c r="V111" i="3" s="1"/>
  <c r="V110" i="3" a="1"/>
  <c r="V110" i="3" s="1"/>
  <c r="V109" i="3" a="1"/>
  <c r="V109" i="3" s="1"/>
  <c r="V108" i="3" a="1"/>
  <c r="V108" i="3" s="1"/>
  <c r="V107" i="3" a="1"/>
  <c r="V107" i="3" s="1"/>
  <c r="V106" i="3" a="1"/>
  <c r="V106" i="3" s="1"/>
  <c r="V105" i="3" a="1"/>
  <c r="V105" i="3" s="1"/>
  <c r="V104" i="3" a="1"/>
  <c r="V104" i="3" s="1"/>
  <c r="V103" i="3" a="1"/>
  <c r="V103" i="3" s="1"/>
  <c r="V102" i="3" a="1"/>
  <c r="V102" i="3" s="1"/>
  <c r="V101" i="3" a="1"/>
  <c r="V101" i="3" s="1"/>
  <c r="V100" i="3" a="1"/>
  <c r="V100" i="3" s="1"/>
  <c r="V99" i="3" a="1"/>
  <c r="V99" i="3" s="1"/>
  <c r="V98" i="3" a="1"/>
  <c r="V98" i="3" s="1"/>
  <c r="V97" i="3" a="1"/>
  <c r="V97" i="3" s="1"/>
  <c r="V96" i="3" a="1"/>
  <c r="V96" i="3" s="1"/>
  <c r="V95" i="3" a="1"/>
  <c r="V95" i="3" s="1"/>
  <c r="V94" i="3" a="1"/>
  <c r="V94" i="3" s="1"/>
  <c r="V93" i="3" a="1"/>
  <c r="V93" i="3" s="1"/>
  <c r="V92" i="3" a="1"/>
  <c r="V92" i="3" s="1"/>
  <c r="V91" i="3" a="1"/>
  <c r="V91" i="3" s="1"/>
  <c r="V90" i="3" a="1"/>
  <c r="V90" i="3" s="1"/>
  <c r="V89" i="3" a="1"/>
  <c r="V89" i="3" s="1"/>
  <c r="V88" i="3" a="1"/>
  <c r="V88" i="3" s="1"/>
  <c r="V87" i="3" a="1"/>
  <c r="V87" i="3" s="1"/>
  <c r="V86" i="3" a="1"/>
  <c r="V86" i="3" s="1"/>
  <c r="V85" i="3" a="1"/>
  <c r="V85" i="3" s="1"/>
  <c r="V84" i="3" a="1"/>
  <c r="V84" i="3" s="1"/>
  <c r="V83" i="3" a="1"/>
  <c r="V83" i="3" s="1"/>
  <c r="V82" i="3" a="1"/>
  <c r="V82" i="3" s="1"/>
  <c r="V81" i="3" a="1"/>
  <c r="V81" i="3" s="1"/>
  <c r="V80" i="3" a="1"/>
  <c r="V80" i="3" s="1"/>
  <c r="V79" i="3" a="1"/>
  <c r="V79" i="3" s="1"/>
  <c r="V78" i="3" a="1"/>
  <c r="V78" i="3" s="1"/>
  <c r="V77" i="3" a="1"/>
  <c r="V77" i="3" s="1"/>
  <c r="V76" i="3" a="1"/>
  <c r="V76" i="3" s="1"/>
  <c r="V75" i="3" a="1"/>
  <c r="V75" i="3" s="1"/>
  <c r="V74" i="3" a="1"/>
  <c r="V74" i="3" s="1"/>
  <c r="V73" i="3" a="1"/>
  <c r="V73" i="3" s="1"/>
  <c r="V72" i="3" a="1"/>
  <c r="V72" i="3" s="1"/>
  <c r="V71" i="3" a="1"/>
  <c r="V71" i="3" s="1"/>
  <c r="V70" i="3" a="1"/>
  <c r="V70" i="3" s="1"/>
  <c r="V69" i="3" a="1"/>
  <c r="V69" i="3" s="1"/>
  <c r="V68" i="3" a="1"/>
  <c r="V68" i="3" s="1"/>
  <c r="V67" i="3" a="1"/>
  <c r="V67" i="3" s="1"/>
  <c r="V66" i="3" a="1"/>
  <c r="V66" i="3" s="1"/>
  <c r="V65" i="3" a="1"/>
  <c r="V65" i="3" s="1"/>
  <c r="V64" i="3" a="1"/>
  <c r="V64" i="3" s="1"/>
  <c r="V63" i="3" a="1"/>
  <c r="V63" i="3" s="1"/>
  <c r="V62" i="3" a="1"/>
  <c r="V62" i="3" s="1"/>
  <c r="V61" i="3" a="1"/>
  <c r="V61" i="3" s="1"/>
  <c r="V60" i="3" a="1"/>
  <c r="V60" i="3" s="1"/>
  <c r="V59" i="3" a="1"/>
  <c r="V59" i="3" s="1"/>
  <c r="V58" i="3" a="1"/>
  <c r="V58" i="3" s="1"/>
  <c r="V57" i="3" a="1"/>
  <c r="V57" i="3" s="1"/>
  <c r="V56" i="3" a="1"/>
  <c r="V56" i="3" s="1"/>
  <c r="V55" i="3" a="1"/>
  <c r="V55" i="3" s="1"/>
  <c r="V54" i="3" a="1"/>
  <c r="V54" i="3" s="1"/>
  <c r="V53" i="3" a="1"/>
  <c r="V53" i="3" s="1"/>
  <c r="V52" i="3" a="1"/>
  <c r="V52" i="3" s="1"/>
  <c r="V51" i="3" a="1"/>
  <c r="V51" i="3" s="1"/>
  <c r="V50" i="3" a="1"/>
  <c r="V50" i="3" s="1"/>
  <c r="V49" i="3" a="1"/>
  <c r="V49" i="3" s="1"/>
  <c r="V8187" i="3" a="1"/>
  <c r="V8187" i="3" s="1"/>
  <c r="V48" i="3" a="1"/>
  <c r="V48" i="3" s="1"/>
  <c r="V47" i="3" a="1"/>
  <c r="V47" i="3" s="1"/>
  <c r="V46" i="3" a="1"/>
  <c r="V46" i="3" s="1"/>
  <c r="V8186" i="3" a="1"/>
  <c r="V8186" i="3" s="1"/>
  <c r="V45" i="3" a="1"/>
  <c r="V45" i="3" s="1"/>
  <c r="V44" i="3" a="1"/>
  <c r="V44" i="3" s="1"/>
  <c r="V43" i="3" a="1"/>
  <c r="V43" i="3" s="1"/>
  <c r="V8185" i="3" a="1"/>
  <c r="V8185" i="3" s="1"/>
  <c r="V42" i="3" a="1"/>
  <c r="V42" i="3" s="1"/>
  <c r="V41" i="3" a="1"/>
  <c r="V41" i="3" s="1"/>
  <c r="V8184" i="3" a="1"/>
  <c r="V8184" i="3" s="1"/>
  <c r="V40" i="3" a="1"/>
  <c r="V40" i="3" s="1"/>
  <c r="V39" i="3" a="1"/>
  <c r="V39" i="3" s="1"/>
  <c r="V38" i="3" a="1"/>
  <c r="V38" i="3" s="1"/>
  <c r="V37" i="3" a="1"/>
  <c r="V37" i="3" s="1"/>
  <c r="V36" i="3" a="1"/>
  <c r="V36" i="3" s="1"/>
  <c r="V35" i="3" a="1"/>
  <c r="V35" i="3" s="1"/>
  <c r="V34" i="3" a="1"/>
  <c r="V34" i="3" s="1"/>
  <c r="V33" i="3" a="1"/>
  <c r="V33" i="3" s="1"/>
  <c r="V32" i="3" a="1"/>
  <c r="V32" i="3" s="1"/>
  <c r="V8183" i="3" a="1"/>
  <c r="V8183" i="3" s="1"/>
  <c r="V31" i="3" a="1"/>
  <c r="V31" i="3" s="1"/>
  <c r="V30" i="3" a="1"/>
  <c r="V30" i="3" s="1"/>
  <c r="V29" i="3" a="1"/>
  <c r="V29" i="3" s="1"/>
  <c r="V28" i="3" a="1"/>
  <c r="V28" i="3" s="1"/>
  <c r="V8182" i="3" a="1"/>
  <c r="V8182" i="3" s="1"/>
  <c r="V8181" i="3" a="1"/>
  <c r="V8181" i="3" s="1"/>
  <c r="V27" i="3" a="1"/>
  <c r="V27" i="3" s="1"/>
  <c r="V8180" i="3" a="1"/>
  <c r="V8180" i="3" s="1"/>
  <c r="V8179" i="3" a="1"/>
  <c r="V8179" i="3" s="1"/>
  <c r="V8178" i="3" a="1"/>
  <c r="V8178" i="3" s="1"/>
  <c r="V26" i="3" a="1"/>
  <c r="V26" i="3" s="1"/>
  <c r="V25" i="3" a="1"/>
  <c r="V25" i="3" s="1"/>
  <c r="V24" i="3" a="1"/>
  <c r="V24" i="3" s="1"/>
  <c r="V8177" i="3" a="1"/>
  <c r="V8177" i="3" s="1"/>
  <c r="V23" i="3" a="1"/>
  <c r="V23" i="3" s="1"/>
  <c r="V22" i="3" a="1"/>
  <c r="V22" i="3" s="1"/>
  <c r="V21" i="3" a="1"/>
  <c r="V21" i="3" s="1"/>
  <c r="V8176" i="3" a="1"/>
  <c r="V8176" i="3" s="1"/>
  <c r="V20" i="3" a="1"/>
  <c r="V20" i="3" s="1"/>
  <c r="V19" i="3" a="1"/>
  <c r="V19" i="3" s="1"/>
  <c r="V18" i="3" a="1"/>
  <c r="V18" i="3" s="1"/>
  <c r="V17" i="3" a="1"/>
  <c r="V17" i="3" s="1"/>
  <c r="V8175" i="3" a="1"/>
  <c r="V8175" i="3" s="1"/>
  <c r="V8174" i="3" a="1"/>
  <c r="V8174" i="3" s="1"/>
  <c r="V8173" i="3" a="1"/>
  <c r="V8173" i="3" s="1"/>
  <c r="V16" i="3" a="1"/>
  <c r="V16" i="3" s="1"/>
  <c r="V15" i="3" a="1"/>
  <c r="V15" i="3" s="1"/>
  <c r="V14" i="3" a="1"/>
  <c r="V14" i="3" s="1"/>
  <c r="V13" i="3" a="1"/>
  <c r="V13" i="3" s="1"/>
  <c r="V12" i="3" a="1"/>
  <c r="V12" i="3" s="1"/>
  <c r="V11" i="3" a="1"/>
  <c r="V11" i="3" s="1"/>
  <c r="V8172" i="3" a="1"/>
  <c r="V8172" i="3" s="1"/>
  <c r="V8171" i="3" a="1"/>
  <c r="V8171" i="3" s="1"/>
  <c r="V8170" i="3" a="1"/>
  <c r="V8170" i="3" s="1"/>
  <c r="V10" i="3" a="1"/>
  <c r="V10" i="3" s="1"/>
  <c r="V9" i="3" a="1"/>
  <c r="V9" i="3" s="1"/>
  <c r="V8" i="3" a="1"/>
  <c r="V8" i="3" s="1"/>
  <c r="V7" i="3" a="1"/>
  <c r="V7" i="3" s="1"/>
  <c r="V8169" i="3" a="1"/>
  <c r="V8169" i="3" s="1"/>
  <c r="V8168" i="3" a="1"/>
  <c r="V8168" i="3" s="1"/>
  <c r="V6" i="3" a="1"/>
  <c r="V6" i="3" s="1"/>
  <c r="E39" i="1"/>
  <c r="D30" i="1"/>
  <c r="C30" i="1"/>
  <c r="D29" i="1"/>
  <c r="C29" i="1"/>
  <c r="D28" i="1"/>
  <c r="C28" i="1"/>
  <c r="D27" i="1"/>
  <c r="C27" i="1"/>
  <c r="D26" i="1"/>
  <c r="C26" i="1"/>
  <c r="D25" i="1"/>
  <c r="C25" i="1"/>
  <c r="D24" i="1"/>
  <c r="C24" i="1"/>
  <c r="J3" i="30" a="1"/>
  <c r="J3" i="30" s="1"/>
  <c r="W3" i="3" l="1"/>
  <c r="E38" i="1"/>
  <c r="E37" i="1"/>
  <c r="E36" i="1"/>
  <c r="E35"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B5"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G5"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H5"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N5"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O5"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P5"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<sst xmlns="http://schemas.openxmlformats.org/spreadsheetml/2006/main" count="155702" uniqueCount="11967">
  <si>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</si>
  <si>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</si>
  <si>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</si>
  <si>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</si>
  <si>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</si>
  <si>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</si>
  <si>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</si>
  <si>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</si>
  <si>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</si>
  <si>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</si>
  <si>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</si>
  <si>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</si>
  <si>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</si>
  <si>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</si>
  <si>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</si>
  <si>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</si>
  <si>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</si>
  <si>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</si>
  <si>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</si>
  <si>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</si>
  <si>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</si>
  <si>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</si>
  <si>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</si>
  <si>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</si>
  <si>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</si>
  <si>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</si>
  <si>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</si>
  <si>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</si>
  <si>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</si>
  <si>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</si>
  <si>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</si>
  <si>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</si>
  <si>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</si>
  <si>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</si>
  <si>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</si>
  <si>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</si>
  <si>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</si>
  <si>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</si>
  <si>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</si>
  <si>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</si>
  <si>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</si>
  <si>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</si>
  <si>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</si>
  <si>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</si>
  <si>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</si>
  <si>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</si>
  <si>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</si>
  <si>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</si>
  <si>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</si>
  <si>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</si>
  <si>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</si>
  <si>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</si>
  <si>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</si>
  <si>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</si>
  <si>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</si>
  <si>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</si>
  <si>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</si>
  <si>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</si>
  <si>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</si>
  <si>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</si>
  <si>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</si>
  <si>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</si>
  <si>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</si>
  <si>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</si>
  <si>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</si>
  <si>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</si>
  <si>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</si>
  <si>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</si>
  <si>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</si>
  <si>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</si>
  <si>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</si>
  <si>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</si>
  <si>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</si>
  <si>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</si>
  <si>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</si>
  <si>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</si>
  <si>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</si>
  <si>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</si>
  <si>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</si>
  <si>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</si>
  <si>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</si>
  <si>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</si>
  <si>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</si>
  <si>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</si>
  <si>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</si>
  <si>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</si>
  <si>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</si>
  <si>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</si>
  <si>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</si>
  <si>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</si>
  <si>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</si>
  <si>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</si>
  <si>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</si>
  <si>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</si>
  <si>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</si>
  <si>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</si>
  <si>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</si>
  <si>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</si>
  <si>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</si>
  <si>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</si>
  <si>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</si>
  <si>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</si>
  <si>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</si>
  <si>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</si>
  <si>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</si>
  <si>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</si>
  <si>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</si>
  <si>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</si>
  <si>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</si>
  <si>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</si>
  <si>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</si>
  <si>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</si>
  <si>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</si>
  <si>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</si>
  <si>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</si>
  <si>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</si>
  <si>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</si>
  <si>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</si>
  <si>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</si>
  <si>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</si>
  <si>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</si>
  <si>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</si>
  <si>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</si>
  <si>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</si>
  <si>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</si>
  <si>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</si>
  <si>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</si>
  <si>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</si>
  <si>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</si>
  <si>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</si>
  <si>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</si>
  <si>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</si>
  <si>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</si>
  <si>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</si>
  <si>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</si>
  <si>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</si>
  <si>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</si>
  <si>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</si>
  <si>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</si>
  <si>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</si>
  <si>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</si>
  <si>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</si>
  <si>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</si>
  <si>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</si>
  <si>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</si>
  <si>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</si>
  <si>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</si>
  <si>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</si>
  <si>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</si>
  <si>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</si>
  <si>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</si>
  <si>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</si>
  <si>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</si>
  <si>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</si>
  <si>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</si>
  <si>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</si>
  <si>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</si>
  <si>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</si>
  <si>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</si>
  <si>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</si>
  <si>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</si>
  <si>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</si>
  <si>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</si>
  <si>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</si>
  <si>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</si>
  <si>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</si>
  <si>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</si>
  <si>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</si>
  <si>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</si>
  <si>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</si>
  <si>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</si>
  <si>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</si>
  <si>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</si>
  <si>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</si>
  <si>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</si>
  <si>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</si>
  <si>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</si>
  <si>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</si>
  <si>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</si>
  <si>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</si>
  <si>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</si>
  <si>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</si>
  <si>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</si>
  <si>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</si>
  <si>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</si>
  <si>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</si>
  <si>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</si>
  <si>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</si>
  <si>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</si>
  <si>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</si>
  <si>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</si>
  <si>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</si>
  <si>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</si>
  <si>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</si>
  <si>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</si>
  <si>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</si>
  <si>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</si>
  <si>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</si>
  <si>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</si>
  <si>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</si>
  <si>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</si>
  <si>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</si>
  <si>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</si>
  <si>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</si>
  <si>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</si>
  <si>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</si>
  <si>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</si>
  <si>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</si>
  <si>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</si>
  <si>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</si>
  <si>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</si>
  <si>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</si>
  <si>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</si>
  <si>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</si>
  <si>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Rows Missing Information:</t>
  </si>
  <si>
    <t>Interpolation</t>
  </si>
  <si>
    <t>Missing Information</t>
  </si>
  <si>
    <t>Service line diameter 4 inches or greater</t>
  </si>
  <si>
    <t>Other (Explain in Notes)</t>
  </si>
  <si>
    <t xml:space="preserve">Unique Service Line ID </t>
  </si>
  <si>
    <t>Unique ID</t>
  </si>
  <si>
    <t>Not Valid</t>
  </si>
  <si>
    <t>If Material Anything Other than "Lead" in Column E,Was Material Ever Previously Lead?</t>
  </si>
  <si>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</si>
  <si>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9/10/2025 (DDW reviewed)</t>
  </si>
  <si>
    <t/>
  </si>
  <si>
    <t>1974</t>
  </si>
  <si>
    <t>1970</t>
  </si>
  <si>
    <t>1968</t>
  </si>
  <si>
    <t>1967</t>
  </si>
  <si>
    <t>1969</t>
  </si>
  <si>
    <t>1973</t>
  </si>
  <si>
    <t>1950</t>
  </si>
  <si>
    <t>1979</t>
  </si>
  <si>
    <t>1977</t>
  </si>
  <si>
    <t>1980</t>
  </si>
  <si>
    <t>1972</t>
  </si>
  <si>
    <t>1958</t>
  </si>
  <si>
    <t>1947</t>
  </si>
  <si>
    <t>1946</t>
  </si>
  <si>
    <t>1966</t>
  </si>
  <si>
    <t>1961</t>
  </si>
  <si>
    <t>1930</t>
  </si>
  <si>
    <t>1984</t>
  </si>
  <si>
    <t>1971</t>
  </si>
  <si>
    <t>1986</t>
  </si>
  <si>
    <t>1960</t>
  </si>
  <si>
    <t>1948</t>
  </si>
  <si>
    <t>1922</t>
  </si>
  <si>
    <t>1920</t>
  </si>
  <si>
    <t>1963</t>
  </si>
  <si>
    <t>1982</t>
  </si>
  <si>
    <t>1965</t>
  </si>
  <si>
    <t>1929</t>
  </si>
  <si>
    <t>1910</t>
  </si>
  <si>
    <t>1978</t>
  </si>
  <si>
    <t>1900</t>
  </si>
  <si>
    <t>1939</t>
  </si>
  <si>
    <t>1957</t>
  </si>
  <si>
    <t>1928</t>
  </si>
  <si>
    <t>1975</t>
  </si>
  <si>
    <t>1985</t>
  </si>
  <si>
    <t>1964</t>
  </si>
  <si>
    <t>1926</t>
  </si>
  <si>
    <t>1942</t>
  </si>
  <si>
    <t>1923</t>
  </si>
  <si>
    <t>1895</t>
  </si>
  <si>
    <t>1936</t>
  </si>
  <si>
    <t>1940</t>
  </si>
  <si>
    <t>1983</t>
  </si>
  <si>
    <t>1906</t>
  </si>
  <si>
    <t>1915</t>
  </si>
  <si>
    <t>1938</t>
  </si>
  <si>
    <t>1925</t>
  </si>
  <si>
    <t>1951</t>
  </si>
  <si>
    <t>1933</t>
  </si>
  <si>
    <t>1919</t>
  </si>
  <si>
    <t>1941</t>
  </si>
  <si>
    <t>1914</t>
  </si>
  <si>
    <t>1943</t>
  </si>
  <si>
    <t>1905</t>
  </si>
  <si>
    <t>1981</t>
  </si>
  <si>
    <t>955 SHEPARD CT B6</t>
  </si>
  <si>
    <t>37.7575709, -120.8386785</t>
  </si>
  <si>
    <t>667 FAIRFAX DR</t>
  </si>
  <si>
    <t>37.7547349, -120.833605</t>
  </si>
  <si>
    <t>659 FAIRFAX DR</t>
  </si>
  <si>
    <t>37.7547349, -120.8338125</t>
  </si>
  <si>
    <t>615 DAVITT AVE</t>
  </si>
  <si>
    <t>37.7599162, -120.8480722</t>
  </si>
  <si>
    <t>547 N YOSEMITE Ave # ND</t>
  </si>
  <si>
    <t>37.7718126, -120.8503321</t>
  </si>
  <si>
    <t>547 N YOSEMITE Ave # NC</t>
  </si>
  <si>
    <t>547 N YOSEMITE Ave # NB</t>
  </si>
  <si>
    <t>462 S FIRST AVE</t>
  </si>
  <si>
    <t>37.7610186, -120.8469145</t>
  </si>
  <si>
    <t>458 BIRDWELL ST</t>
  </si>
  <si>
    <t>37.7592515, -120.8506346</t>
  </si>
  <si>
    <t>450 W H ST C</t>
  </si>
  <si>
    <t>37.7617172, -120.8525188</t>
  </si>
  <si>
    <t>436 S THIRD Ave</t>
  </si>
  <si>
    <t>37.762025, -120.8453898</t>
  </si>
  <si>
    <t>433 W I St</t>
  </si>
  <si>
    <t>37.7605291, -120.8513765</t>
  </si>
  <si>
    <t>430 S FIFTH</t>
  </si>
  <si>
    <t>37.7637918, -120.8420306</t>
  </si>
  <si>
    <t>426 S SECOND AVE</t>
  </si>
  <si>
    <t>37.7617189, -120.8462846</t>
  </si>
  <si>
    <t>425 S THIRD Ave # F</t>
  </si>
  <si>
    <t>37.7623796, -120.8448922</t>
  </si>
  <si>
    <t>425 S THIRD Ave # A</t>
  </si>
  <si>
    <t>424 S SECOND AVE</t>
  </si>
  <si>
    <t>37.7617813, -120.8463669</t>
  </si>
  <si>
    <t>421 BIRDWELL ST</t>
  </si>
  <si>
    <t>37.7590228, -120.8502339</t>
  </si>
  <si>
    <t>417 W H ST</t>
  </si>
  <si>
    <t>37.7614862, -120.8517562</t>
  </si>
  <si>
    <t>414 VALLEY VIEW DR</t>
  </si>
  <si>
    <t>37.7744929, -120.8404832</t>
  </si>
  <si>
    <t>412 DODGE AVE</t>
  </si>
  <si>
    <t>37.7606001, -120.850826</t>
  </si>
  <si>
    <t>400 E F ST</t>
  </si>
  <si>
    <t>37.7673226, -120.8460561</t>
  </si>
  <si>
    <t>355 W H ST</t>
  </si>
  <si>
    <t>37.7618962, -120.8508589</t>
  </si>
  <si>
    <t>355 S SECOND AVE</t>
  </si>
  <si>
    <t>37.7628041, -120.8464176</t>
  </si>
  <si>
    <t>354 S YOSEMITE AVE</t>
  </si>
  <si>
    <t>37.7633058, -120.8450479</t>
  </si>
  <si>
    <t>348 S THIRD Ave # D</t>
  </si>
  <si>
    <t>37.762929, -120.8460695</t>
  </si>
  <si>
    <t>348 S THIRD Ave # A</t>
  </si>
  <si>
    <t>345 W F ST</t>
  </si>
  <si>
    <t>37.7643747, -120.8520021</t>
  </si>
  <si>
    <t>335 N FIFTH Ave</t>
  </si>
  <si>
    <t>37.7708239, -120.8461092</t>
  </si>
  <si>
    <t>334 E I ST</t>
  </si>
  <si>
    <t>37.763153, -120.8454699</t>
  </si>
  <si>
    <t>327 S THIRD Ave</t>
  </si>
  <si>
    <t>37.7635428, -120.8458297</t>
  </si>
  <si>
    <t>323 W J ST</t>
  </si>
  <si>
    <t>37.7603181, -120.8492888</t>
  </si>
  <si>
    <t>322 -344 DAVITT AVE</t>
  </si>
  <si>
    <t>37.7619863, -120.8499781</t>
  </si>
  <si>
    <t>320 BIRDWELL ST</t>
  </si>
  <si>
    <t>37.7599443, -120.8490196</t>
  </si>
  <si>
    <t>317 TREVOR AVE</t>
  </si>
  <si>
    <t>37.7769234, -120.8310286</t>
  </si>
  <si>
    <t>314 CHURCH AVE</t>
  </si>
  <si>
    <t>37.7623696, -120.8491197</t>
  </si>
  <si>
    <t>305 W H ST</t>
  </si>
  <si>
    <t>37.76218, -120.850061</t>
  </si>
  <si>
    <t>301 CHURCH AVE</t>
  </si>
  <si>
    <t>37.7628118, -120.8487913</t>
  </si>
  <si>
    <t>288 E I ST</t>
  </si>
  <si>
    <t>37.7627754, -120.8460531</t>
  </si>
  <si>
    <t>270 TREVOR AVE</t>
  </si>
  <si>
    <t>37.7759292, -120.8308491</t>
  </si>
  <si>
    <t>262 S YOSEMITE AVE</t>
  </si>
  <si>
    <t>37.7643268, -120.8459017</t>
  </si>
  <si>
    <t>256 S SECOND AVE</t>
  </si>
  <si>
    <t>37.7637612, -120.8476675</t>
  </si>
  <si>
    <t>249 1/2 S FIFTH</t>
  </si>
  <si>
    <t>37.7658929, -120.8428481</t>
  </si>
  <si>
    <t>245 N SEVENTH AVE</t>
  </si>
  <si>
    <t>37.7706546, -120.8434959</t>
  </si>
  <si>
    <t>245 N FOURTH AVE 7</t>
  </si>
  <si>
    <t>37.7694424, -120.8459971</t>
  </si>
  <si>
    <t>245 N FOURTH AVE UTILI</t>
  </si>
  <si>
    <t>240 S THIRD Ave # UTIL</t>
  </si>
  <si>
    <t>37.7642241, -120.846985</t>
  </si>
  <si>
    <t>240 S FIFTH</t>
  </si>
  <si>
    <t>37.7657711, -120.8434305</t>
  </si>
  <si>
    <t>238 DAVITT AVE</t>
  </si>
  <si>
    <t>37.7628019, -120.8505898</t>
  </si>
  <si>
    <t>2340 TORI WAY L</t>
  </si>
  <si>
    <t>37.750897, -120.8750916</t>
  </si>
  <si>
    <t>232 S FIFTH</t>
  </si>
  <si>
    <t>37.7659078, -120.8433969</t>
  </si>
  <si>
    <t>230 W G ST</t>
  </si>
  <si>
    <t>37.7638895, -120.8507179</t>
  </si>
  <si>
    <t>230 S FIFTH</t>
  </si>
  <si>
    <t>37.7659048, -120.8435118</t>
  </si>
  <si>
    <t>228 N FIFTH Ave</t>
  </si>
  <si>
    <t>37.7693037, -120.8457707</t>
  </si>
  <si>
    <t>224 W G ST</t>
  </si>
  <si>
    <t>37.7639438, -120.8505449</t>
  </si>
  <si>
    <t>224 N FIFTH Ave</t>
  </si>
  <si>
    <t>37.7692456, -120.8457446</t>
  </si>
  <si>
    <t>223 N SIERRA AVE</t>
  </si>
  <si>
    <t>37.7687629, -120.8469679</t>
  </si>
  <si>
    <t>222 BARDO AVE</t>
  </si>
  <si>
    <t>37.7624631, -120.8523543</t>
  </si>
  <si>
    <t>219 West Ave</t>
  </si>
  <si>
    <t>37.7629073, -120.8511246</t>
  </si>
  <si>
    <t>213 N FIFTH Ave</t>
  </si>
  <si>
    <t>37.7693659, -120.845066</t>
  </si>
  <si>
    <t>203 N FIFTH Ave</t>
  </si>
  <si>
    <t>37.7691123, -120.8449309</t>
  </si>
  <si>
    <t>190 N LEE AVE</t>
  </si>
  <si>
    <t>37.7633476, -120.8664052</t>
  </si>
  <si>
    <t>180 E J ST C</t>
  </si>
  <si>
    <t>37.7613273, -120.8460587</t>
  </si>
  <si>
    <t>156 DAVITT AVE</t>
  </si>
  <si>
    <t>37.7636579, -120.8511327</t>
  </si>
  <si>
    <t>150 S SECOND AVE</t>
  </si>
  <si>
    <t>37.7650287, -120.8483724</t>
  </si>
  <si>
    <t>122 S THIRD Ave</t>
  </si>
  <si>
    <t>37.7657736, -120.8479358</t>
  </si>
  <si>
    <t>1172 SKY VIEW DR</t>
  </si>
  <si>
    <t>37.7782378, -120.8431267</t>
  </si>
  <si>
    <t>1057 E E ST</t>
  </si>
  <si>
    <t>37.7709198, -120.8398225</t>
  </si>
  <si>
    <t>834 RIVER BLUFF DR</t>
  </si>
  <si>
    <t>37.7782769, -120.8486096</t>
  </si>
  <si>
    <t>920 RIVER BLUFF DR</t>
  </si>
  <si>
    <t>37.7786834, -120.8468128</t>
  </si>
  <si>
    <t>942 RIVER BLUFF DR</t>
  </si>
  <si>
    <t>37.7787005, -120.8466286</t>
  </si>
  <si>
    <t>1006 RIVER BLUFF DR</t>
  </si>
  <si>
    <t>37.7787998, -120.8460138</t>
  </si>
  <si>
    <t>1014 RIVER BLUFF DR</t>
  </si>
  <si>
    <t>37.7788017, -120.8458119</t>
  </si>
  <si>
    <t>1028 RIVER BLUFF DR</t>
  </si>
  <si>
    <t>37.7788478, -120.8456062</t>
  </si>
  <si>
    <t>1042 RIVER BLUFF DR</t>
  </si>
  <si>
    <t>37.7788562, -120.8453633</t>
  </si>
  <si>
    <t>874 CLOVERLAND WAY</t>
  </si>
  <si>
    <t>37.7780178, -120.8472428</t>
  </si>
  <si>
    <t>860 CLOVERLAND WAY</t>
  </si>
  <si>
    <t>37.7778883, -120.8472221</t>
  </si>
  <si>
    <t>852 CLOVERLAND WAY</t>
  </si>
  <si>
    <t>37.7777142, -120.8471777</t>
  </si>
  <si>
    <t>840 CLOVERLAND WAY</t>
  </si>
  <si>
    <t>37.7775378, -120.8471344</t>
  </si>
  <si>
    <t>834 CLOVERLAND WAY</t>
  </si>
  <si>
    <t>37.7773901, -120.8471285</t>
  </si>
  <si>
    <t>825 CLOVERLAND WAY</t>
  </si>
  <si>
    <t>37.7774228, -120.8465075</t>
  </si>
  <si>
    <t>837 CLOVERLAND WAY</t>
  </si>
  <si>
    <t>37.7775821, -120.8465952</t>
  </si>
  <si>
    <t>849 CLOVERLAND WAY</t>
  </si>
  <si>
    <t>37.7778219, -120.8466135</t>
  </si>
  <si>
    <t>885 CLOVERLAND WAY</t>
  </si>
  <si>
    <t>37.7782594, -120.8467286</t>
  </si>
  <si>
    <t>890 RIVER BLUFF CT</t>
  </si>
  <si>
    <t>37.7783198, -120.8463727</t>
  </si>
  <si>
    <t>876 RIVER BLUFF CT</t>
  </si>
  <si>
    <t>37.7781715, -120.8463758</t>
  </si>
  <si>
    <t>830 RIVER BLUFF CT</t>
  </si>
  <si>
    <t>37.7776741, -120.8462807</t>
  </si>
  <si>
    <t>802 RIVER BLUFF CT</t>
  </si>
  <si>
    <t>37.7773078, -120.8459391</t>
  </si>
  <si>
    <t>831 RIVER BLUFF CT</t>
  </si>
  <si>
    <t>37.7777309, -120.8456933</t>
  </si>
  <si>
    <t>803 CLIFFSIDE CT</t>
  </si>
  <si>
    <t>37.7777275, -120.8453633</t>
  </si>
  <si>
    <t>819 CLIFFSIDE CT</t>
  </si>
  <si>
    <t>37.7777352, -120.8450976</t>
  </si>
  <si>
    <t>845 RIVER BLUFF CT</t>
  </si>
  <si>
    <t>37.7779088, -120.8457499</t>
  </si>
  <si>
    <t>877 RIVER BLUFF CT</t>
  </si>
  <si>
    <t>37.7782121, -120.8458344</t>
  </si>
  <si>
    <t>891 RIVER BLUFF CT</t>
  </si>
  <si>
    <t>37.7783941, -120.8458553</t>
  </si>
  <si>
    <t>1205 RIVER BLUFF DR</t>
  </si>
  <si>
    <t>37.7788464, -120.8437706</t>
  </si>
  <si>
    <t>1211 RIVER BLUFF DR</t>
  </si>
  <si>
    <t>37.7788638, -120.8434568</t>
  </si>
  <si>
    <t>1217 RIVER BLUFF DR</t>
  </si>
  <si>
    <t>37.7788522, -120.8433017</t>
  </si>
  <si>
    <t>1223 RIVER BLUFF DR</t>
  </si>
  <si>
    <t>37.7789294, -120.8430988</t>
  </si>
  <si>
    <t>1235 RIVER BLUFF DR</t>
  </si>
  <si>
    <t>37.7789652, -120.8426759</t>
  </si>
  <si>
    <t>1241 RIVER BLUFF DR</t>
  </si>
  <si>
    <t>37.7789969, -120.8424696</t>
  </si>
  <si>
    <t>1247 RIVER BLUFF DR</t>
  </si>
  <si>
    <t>37.7789993, -120.8422268</t>
  </si>
  <si>
    <t>805 HILLSWOOD CT</t>
  </si>
  <si>
    <t>37.7781347, -120.8421331</t>
  </si>
  <si>
    <t>836 HILLSWOOD CT</t>
  </si>
  <si>
    <t>37.7786426, -120.8419494</t>
  </si>
  <si>
    <t>852 HILLSWOOD CT</t>
  </si>
  <si>
    <t>37.7786823, -120.8417533</t>
  </si>
  <si>
    <t>817 HILLSWOOD CT</t>
  </si>
  <si>
    <t>37.7781387, -120.8418617</t>
  </si>
  <si>
    <t>823 HILLSWOOD CT</t>
  </si>
  <si>
    <t>37.7782509, -120.8416631</t>
  </si>
  <si>
    <t>835 HILLSWOOD CT</t>
  </si>
  <si>
    <t>37.7783149, -120.8415048</t>
  </si>
  <si>
    <t>847 HILLSWOOD CT</t>
  </si>
  <si>
    <t>37.7783905, -120.8413036</t>
  </si>
  <si>
    <t>859 HILLSWOOD CT</t>
  </si>
  <si>
    <t>37.7784584, -120.8410788</t>
  </si>
  <si>
    <t>867 HILLSWOOD CT</t>
  </si>
  <si>
    <t>37.7785517, -120.8409025</t>
  </si>
  <si>
    <t>875 HILLSWOOD CT</t>
  </si>
  <si>
    <t>37.7787465, -120.8407645</t>
  </si>
  <si>
    <t>887 HILLSWOOD CT</t>
  </si>
  <si>
    <t>37.7789417, -120.8408462</t>
  </si>
  <si>
    <t>899 HILLSWOOD CT</t>
  </si>
  <si>
    <t>37.7790641, -120.8407994</t>
  </si>
  <si>
    <t>1212 RIVER BLUFF DR</t>
  </si>
  <si>
    <t>37.7793034, -120.8435594</t>
  </si>
  <si>
    <t>1218 RIVER BLUFF DR</t>
  </si>
  <si>
    <t>37.7793394, -120.8433669</t>
  </si>
  <si>
    <t>1224 RIVER BLUFF DR</t>
  </si>
  <si>
    <t>37.779413, -120.8431412</t>
  </si>
  <si>
    <t>1230 RIVER BLUFF DR</t>
  </si>
  <si>
    <t>37.7794145, -120.8429427</t>
  </si>
  <si>
    <t>1236 RIVER BLUFF DR</t>
  </si>
  <si>
    <t>37.7794784, -120.8427418</t>
  </si>
  <si>
    <t>1242 RIVER BLUFF DR</t>
  </si>
  <si>
    <t>37.7794831, -120.8425119</t>
  </si>
  <si>
    <t>1248 RIVER BLUFF DR</t>
  </si>
  <si>
    <t>37.7795156, -120.8423105</t>
  </si>
  <si>
    <t>1254 RIVER BLUFF DR</t>
  </si>
  <si>
    <t>37.779543, -120.8420716</t>
  </si>
  <si>
    <t>1260 RIVER BLUFF DR</t>
  </si>
  <si>
    <t>37.7795041, -120.8418863</t>
  </si>
  <si>
    <t>1266 RIVER BLUFF DR</t>
  </si>
  <si>
    <t>37.779504, -120.8416639</t>
  </si>
  <si>
    <t>1272 RIVER BLUFF DR</t>
  </si>
  <si>
    <t>37.7794895, -120.8414407</t>
  </si>
  <si>
    <t>1278 RIVER BLUFF DR</t>
  </si>
  <si>
    <t>37.7795399, -120.8412453</t>
  </si>
  <si>
    <t>1294 RIVER BLUFF DR</t>
  </si>
  <si>
    <t>37.7795037, -120.8406313</t>
  </si>
  <si>
    <t>1298 RIVER BLUFF DR</t>
  </si>
  <si>
    <t>37.7794807, -120.8404058</t>
  </si>
  <si>
    <t>1277 E A ST</t>
  </si>
  <si>
    <t>37.7765852, -120.8406772</t>
  </si>
  <si>
    <t>1255 E A ST</t>
  </si>
  <si>
    <t>37.7764188, -120.8410547</t>
  </si>
  <si>
    <t>1263 E A ST</t>
  </si>
  <si>
    <t>37.7764928, -120.8408549</t>
  </si>
  <si>
    <t>1166 JOHNSON CT</t>
  </si>
  <si>
    <t>37.7748879, -120.8419761</t>
  </si>
  <si>
    <t>1210 E C ST</t>
  </si>
  <si>
    <t>37.7743446, -120.8406261</t>
  </si>
  <si>
    <t>428 N SIXTH AVE</t>
  </si>
  <si>
    <t>37.772035, -120.8465073</t>
  </si>
  <si>
    <t>1027 E A ST</t>
  </si>
  <si>
    <t>37.7752632, -120.8437408</t>
  </si>
  <si>
    <t>436 N SIXTH AVE</t>
  </si>
  <si>
    <t>37.7722098, -120.8465515</t>
  </si>
  <si>
    <t>610 E A ST 2</t>
  </si>
  <si>
    <t>37.7739825, -120.8481196</t>
  </si>
  <si>
    <t>989 TERRACE DR</t>
  </si>
  <si>
    <t>37.7744093, -120.8448025</t>
  </si>
  <si>
    <t>618 E C ST</t>
  </si>
  <si>
    <t>37.77166, -120.8463727</t>
  </si>
  <si>
    <t>440 &amp; 444 N SIXTH Ave</t>
  </si>
  <si>
    <t>37.77227, -120.846626</t>
  </si>
  <si>
    <t>517 N FOURTH AVE</t>
  </si>
  <si>
    <t>37.7724879, -120.8482294</t>
  </si>
  <si>
    <t>949 TERRACE CT</t>
  </si>
  <si>
    <t>37.7744618, -120.8425528</t>
  </si>
  <si>
    <t>750 LORNA CT</t>
  </si>
  <si>
    <t>37.7760376, -120.8463279</t>
  </si>
  <si>
    <t>435 -437 N FOURTH AVE</t>
  </si>
  <si>
    <t>37.7715968, -120.8479067</t>
  </si>
  <si>
    <t>605 E B ST</t>
  </si>
  <si>
    <t>37.7723688, -120.8471136</t>
  </si>
  <si>
    <t>1220 E A ST</t>
  </si>
  <si>
    <t>37.776557, -120.8418639</t>
  </si>
  <si>
    <t>1280 E A ST</t>
  </si>
  <si>
    <t>37.7770406, -120.8406761</t>
  </si>
  <si>
    <t>1049 E A ST</t>
  </si>
  <si>
    <t>37.7753789, -120.8435359</t>
  </si>
  <si>
    <t>421 N FOURTH AVE</t>
  </si>
  <si>
    <t>37.7714227, -120.847584</t>
  </si>
  <si>
    <t>835 CLIFFSIDE CT</t>
  </si>
  <si>
    <t>37.7778496, -120.8448915</t>
  </si>
  <si>
    <t>431 N FOURTH AVE</t>
  </si>
  <si>
    <t>37.7715472, -120.8476737</t>
  </si>
  <si>
    <t>304 N YOSEMITE AVE</t>
  </si>
  <si>
    <t>37.7690906, -120.8489418</t>
  </si>
  <si>
    <t>408 E C ST</t>
  </si>
  <si>
    <t>37.7708562, -120.848245</t>
  </si>
  <si>
    <t>508 N SIXTH AVE</t>
  </si>
  <si>
    <t>37.7729705, -120.8470457</t>
  </si>
  <si>
    <t>837 RIDGEVIEW CT</t>
  </si>
  <si>
    <t>37.7783302, -120.8437657</t>
  </si>
  <si>
    <t>1206 RIVER BLUFF DR</t>
  </si>
  <si>
    <t>37.7792603, -120.8437706</t>
  </si>
  <si>
    <t>804 CLIFFSIDE CT</t>
  </si>
  <si>
    <t>37.7779772, -120.8454755</t>
  </si>
  <si>
    <t>815 RIVER BLUFF CT</t>
  </si>
  <si>
    <t>37.7775537, -120.8457415</t>
  </si>
  <si>
    <t>861 RIVER BLUFF CT</t>
  </si>
  <si>
    <t>37.7780696, -120.8457976</t>
  </si>
  <si>
    <t>861 CLOVERLAND WAY</t>
  </si>
  <si>
    <t>37.7779316, -120.8466864</t>
  </si>
  <si>
    <t>1177 SKY VIEW DR</t>
  </si>
  <si>
    <t>37.7778939, -120.8429117</t>
  </si>
  <si>
    <t>444 VALLEY VIEW DR</t>
  </si>
  <si>
    <t>37.774809, -120.840447</t>
  </si>
  <si>
    <t>988 SKY VIEW DR</t>
  </si>
  <si>
    <t>37.7771754, -120.8453857</t>
  </si>
  <si>
    <t>452 VALLEY VIEW DR</t>
  </si>
  <si>
    <t>37.7749599, -120.8404514</t>
  </si>
  <si>
    <t>1266 GENTRY CT</t>
  </si>
  <si>
    <t>37.7751979, -120.8410339</t>
  </si>
  <si>
    <t>1244 GENTRY CT</t>
  </si>
  <si>
    <t>37.7751774, -120.84126</t>
  </si>
  <si>
    <t>1051 SKY VIEW DR</t>
  </si>
  <si>
    <t>37.7770327, -120.8445782</t>
  </si>
  <si>
    <t>941 TERRACE CT</t>
  </si>
  <si>
    <t>37.7738402, -120.8426715</t>
  </si>
  <si>
    <t>1255 GENTRY CT</t>
  </si>
  <si>
    <t>37.7748923, -120.840804</t>
  </si>
  <si>
    <t>1190 E C ST</t>
  </si>
  <si>
    <t>37.7740285, -120.8412989</t>
  </si>
  <si>
    <t>489 JOHNSON AVE</t>
  </si>
  <si>
    <t>37.7746451, -120.8411236</t>
  </si>
  <si>
    <t>1222 GENTRY CT</t>
  </si>
  <si>
    <t>37.7750862, -120.8414419</t>
  </si>
  <si>
    <t>411 JOHNSON AVE</t>
  </si>
  <si>
    <t>37.7742714, -120.8408544</t>
  </si>
  <si>
    <t>1170 E C ST</t>
  </si>
  <si>
    <t>37.774039, -120.841515</t>
  </si>
  <si>
    <t>951 TERRACE DR</t>
  </si>
  <si>
    <t>37.7746254, -120.8426469</t>
  </si>
  <si>
    <t>931 TERRACE DR</t>
  </si>
  <si>
    <t>37.7736928, -120.8430011</t>
  </si>
  <si>
    <t>938 TERRACE DR</t>
  </si>
  <si>
    <t>37.7743067, -120.8433624</t>
  </si>
  <si>
    <t>1168 E C ST</t>
  </si>
  <si>
    <t>37.7738959, -120.8417999</t>
  </si>
  <si>
    <t>562 CLOVERLAND WAY</t>
  </si>
  <si>
    <t>37.7740412, -120.8458975</t>
  </si>
  <si>
    <t>1188 JOHNSON CT</t>
  </si>
  <si>
    <t>37.7749208, -120.8417477</t>
  </si>
  <si>
    <t>1155 JOHNSON CT</t>
  </si>
  <si>
    <t>37.7744213, -120.8416608</t>
  </si>
  <si>
    <t>470 JOHNSON AVE</t>
  </si>
  <si>
    <t>37.7745129, -120.8414741</t>
  </si>
  <si>
    <t>947 TERRACE CT</t>
  </si>
  <si>
    <t>37.7743572, -120.8423798</t>
  </si>
  <si>
    <t>904 E C ST</t>
  </si>
  <si>
    <t>37.772972, -120.8439554</t>
  </si>
  <si>
    <t>911 TERRACE DR</t>
  </si>
  <si>
    <t>37.7732772, -120.8441064</t>
  </si>
  <si>
    <t>888 E C ST</t>
  </si>
  <si>
    <t>37.7726927, -120.844623</t>
  </si>
  <si>
    <t>977 E A ST</t>
  </si>
  <si>
    <t>37.7750387, -120.8443056</t>
  </si>
  <si>
    <t>912 TERRACE DR</t>
  </si>
  <si>
    <t>37.7736477, -120.8444436</t>
  </si>
  <si>
    <t>436 CLOVERLAND WAY</t>
  </si>
  <si>
    <t>37.7729042, -120.8448025</t>
  </si>
  <si>
    <t>998 TERRACE DR</t>
  </si>
  <si>
    <t>37.7737536, -120.8451498</t>
  </si>
  <si>
    <t>993 E A ST</t>
  </si>
  <si>
    <t>37.7751192, -120.8441753</t>
  </si>
  <si>
    <t>473 N SIXTH AVE</t>
  </si>
  <si>
    <t>37.7726279, -120.8461484</t>
  </si>
  <si>
    <t>1011 E A ST</t>
  </si>
  <si>
    <t>37.7752051, -120.8439027</t>
  </si>
  <si>
    <t>947 E A ST</t>
  </si>
  <si>
    <t>37.7748967, -120.8446623</t>
  </si>
  <si>
    <t>509 LINDA CT</t>
  </si>
  <si>
    <t>37.7733338, -120.8457895</t>
  </si>
  <si>
    <t>555 CLOVERLAND WAY</t>
  </si>
  <si>
    <t>37.7742221, -120.8454796</t>
  </si>
  <si>
    <t>417 N SIERRA Ave</t>
  </si>
  <si>
    <t>37.7709272, -120.8483396</t>
  </si>
  <si>
    <t>438 N SIXTH Ave</t>
  </si>
  <si>
    <t>37.7720973, -120.8465522</t>
  </si>
  <si>
    <t>519 N FOURTH AVE</t>
  </si>
  <si>
    <t>37.7724137, -120.8483082</t>
  </si>
  <si>
    <t>421 N SIERRA Ave</t>
  </si>
  <si>
    <t>37.770989, -120.8483355</t>
  </si>
  <si>
    <t>610 E A ST 1</t>
  </si>
  <si>
    <t>520 -522 N SIXTH AVE</t>
  </si>
  <si>
    <t>37.7732168, -120.8471661</t>
  </si>
  <si>
    <t>600 VALLEY VIEW DR</t>
  </si>
  <si>
    <t>37.7772877, -120.8405104</t>
  </si>
  <si>
    <t>540 N SIXTH AVE</t>
  </si>
  <si>
    <t>37.7735011, -120.8474369</t>
  </si>
  <si>
    <t>450 E A ST SENIO</t>
  </si>
  <si>
    <t>37.7732437, -120.8499393</t>
  </si>
  <si>
    <t>526 -528 N SIXTH AVE</t>
  </si>
  <si>
    <t>37.7733183, -120.8474046</t>
  </si>
  <si>
    <t>544 N SIXTH AVE</t>
  </si>
  <si>
    <t>37.7735485, -120.8473822</t>
  </si>
  <si>
    <t>470 -472 N SIXTH AVE</t>
  </si>
  <si>
    <t>37.7725361, -120.8466167</t>
  </si>
  <si>
    <t>430 N SIXTH AVE</t>
  </si>
  <si>
    <t>37.7722187, -120.8464158</t>
  </si>
  <si>
    <t>419 N SIERRA Ave</t>
  </si>
  <si>
    <t>37.7709499, -120.8483549</t>
  </si>
  <si>
    <t>431 N SIERRA AVE</t>
  </si>
  <si>
    <t>37.7711502, -120.8485261</t>
  </si>
  <si>
    <t>590 E A ST B</t>
  </si>
  <si>
    <t>37.7726011, -120.8476329</t>
  </si>
  <si>
    <t>451 N FOURTH AVE</t>
  </si>
  <si>
    <t>37.7719452, -120.8478912</t>
  </si>
  <si>
    <t>418 N SIXTH AVE</t>
  </si>
  <si>
    <t>37.7718105, -120.8463727</t>
  </si>
  <si>
    <t>567 N FOURTH AVE</t>
  </si>
  <si>
    <t>37.7729943, -120.8485805</t>
  </si>
  <si>
    <t>833 E A ST</t>
  </si>
  <si>
    <t>37.7745587, -120.8456058</t>
  </si>
  <si>
    <t>459 N FOURTH AVE</t>
  </si>
  <si>
    <t>37.7720222, -120.8479811</t>
  </si>
  <si>
    <t>900 OLD STOCKTON RD B</t>
  </si>
  <si>
    <t>37.7763227, -120.8499487</t>
  </si>
  <si>
    <t>645 N YOSEMITE AVE</t>
  </si>
  <si>
    <t>37.7731834, -120.8509935</t>
  </si>
  <si>
    <t>606 E B ST</t>
  </si>
  <si>
    <t>37.7727146, -120.8473143</t>
  </si>
  <si>
    <t>591 N FOURTH AVE</t>
  </si>
  <si>
    <t>37.7731055, -120.8486607</t>
  </si>
  <si>
    <t>521 &amp; 529 N FOURTH AVE</t>
  </si>
  <si>
    <t>37.7726199, -120.8482973</t>
  </si>
  <si>
    <t>433 N FOURTH AVE A&amp;B</t>
  </si>
  <si>
    <t>37.771661, -120.8476632</t>
  </si>
  <si>
    <t>531 -539 N FOURTH AVE</t>
  </si>
  <si>
    <t>37.772724, -120.8485414</t>
  </si>
  <si>
    <t>541 N FOURTH AVE</t>
  </si>
  <si>
    <t>37.772792, -120.8484619</t>
  </si>
  <si>
    <t>415 N SIERRA Ave</t>
  </si>
  <si>
    <t>37.770919, -120.8482892</t>
  </si>
  <si>
    <t>555 N FOURTH AVE</t>
  </si>
  <si>
    <t>37.7728937, -120.8486149</t>
  </si>
  <si>
    <t>796 E C ST</t>
  </si>
  <si>
    <t>37.7724488, -120.8452063</t>
  </si>
  <si>
    <t>502 E B ST</t>
  </si>
  <si>
    <t>37.7723215, -120.848196</t>
  </si>
  <si>
    <t>680 LORNA CT</t>
  </si>
  <si>
    <t>37.7753844, -120.8462015</t>
  </si>
  <si>
    <t>1065 E A ST</t>
  </si>
  <si>
    <t>37.7754667, -120.8433623</t>
  </si>
  <si>
    <t>697 LORNA WAY</t>
  </si>
  <si>
    <t>37.7755225, -120.8451165</t>
  </si>
  <si>
    <t>653 E A ST</t>
  </si>
  <si>
    <t>37.7736926, -120.8476126</t>
  </si>
  <si>
    <t>886 CLOVERLAND WAY</t>
  </si>
  <si>
    <t>37.7782155, -120.847271</t>
  </si>
  <si>
    <t>611 LORNA WAY</t>
  </si>
  <si>
    <t>37.7752734, -120.8449371</t>
  </si>
  <si>
    <t>800 OLD STOCKTON RD 2</t>
  </si>
  <si>
    <t>37.7757638, -120.8494261</t>
  </si>
  <si>
    <t>800 OLD STOCKTON RD 4</t>
  </si>
  <si>
    <t>441 N FOURTH AVE</t>
  </si>
  <si>
    <t>37.7718095, -120.8477172</t>
  </si>
  <si>
    <t>624 E C ST</t>
  </si>
  <si>
    <t>37.7716887, -120.8462272</t>
  </si>
  <si>
    <t>774 E C ST</t>
  </si>
  <si>
    <t>37.7723889, -120.8453641</t>
  </si>
  <si>
    <t>1194 JOHNSON CT</t>
  </si>
  <si>
    <t>37.7750046, -120.8415723</t>
  </si>
  <si>
    <t>579 N FOURTH AVE</t>
  </si>
  <si>
    <t>37.7730565, -120.8486253</t>
  </si>
  <si>
    <t>606 LORNA Way</t>
  </si>
  <si>
    <t>37.775132, -120.845296</t>
  </si>
  <si>
    <t>1230 E A ST</t>
  </si>
  <si>
    <t>37.7766146, -120.8416827</t>
  </si>
  <si>
    <t>620 E A ST A</t>
  </si>
  <si>
    <t>37.7740945, -120.8478388</t>
  </si>
  <si>
    <t>510 E C ST</t>
  </si>
  <si>
    <t>37.7711735, -120.8474046</t>
  </si>
  <si>
    <t>590 E A ST C</t>
  </si>
  <si>
    <t>37.7738234, -120.8485271</t>
  </si>
  <si>
    <t>570 E A ST C</t>
  </si>
  <si>
    <t>37.7713524, -120.8469507</t>
  </si>
  <si>
    <t>602 E A ST A</t>
  </si>
  <si>
    <t>37.7738828, -120.8482037</t>
  </si>
  <si>
    <t>503 E A ST</t>
  </si>
  <si>
    <t>37.773208, -120.8486972</t>
  </si>
  <si>
    <t>730 E B ST</t>
  </si>
  <si>
    <t>37.7730679, -120.8464575</t>
  </si>
  <si>
    <t>570 E A ST B</t>
  </si>
  <si>
    <t>37.773668, -120.8489297</t>
  </si>
  <si>
    <t>1087 E A ST</t>
  </si>
  <si>
    <t>37.775573, -120.8431344</t>
  </si>
  <si>
    <t>580 E A ST A</t>
  </si>
  <si>
    <t>37.7737235, -120.8486058</t>
  </si>
  <si>
    <t>602 E A ST B</t>
  </si>
  <si>
    <t>37.7726452, -120.8474818</t>
  </si>
  <si>
    <t>580 E A ST B</t>
  </si>
  <si>
    <t>590 E A ST A</t>
  </si>
  <si>
    <t>570 E A ST A</t>
  </si>
  <si>
    <t>1260 E A ST</t>
  </si>
  <si>
    <t>37.7768827, -120.8410742</t>
  </si>
  <si>
    <t>860 E A ST</t>
  </si>
  <si>
    <t>37.7750033, -120.845728</t>
  </si>
  <si>
    <t>936 E A ST</t>
  </si>
  <si>
    <t>37.7753629, -120.8447576</t>
  </si>
  <si>
    <t>963 E A ST</t>
  </si>
  <si>
    <t>37.7749804, -120.8445371</t>
  </si>
  <si>
    <t>893 E A ST</t>
  </si>
  <si>
    <t>37.7746714, -120.8452082</t>
  </si>
  <si>
    <t>836 E A ST</t>
  </si>
  <si>
    <t>37.774804, -120.8460613</t>
  </si>
  <si>
    <t>659 E A ST</t>
  </si>
  <si>
    <t>37.7737248, -120.8475429</t>
  </si>
  <si>
    <t>931 E A ST</t>
  </si>
  <si>
    <t>37.774839, -120.8448953</t>
  </si>
  <si>
    <t>915 E A ST</t>
  </si>
  <si>
    <t>37.7747673, -120.8450162</t>
  </si>
  <si>
    <t>878 E A ST</t>
  </si>
  <si>
    <t>37.7750425, -120.8454755</t>
  </si>
  <si>
    <t>543 N FOURTH AVE</t>
  </si>
  <si>
    <t>37.772822, -120.8484814</t>
  </si>
  <si>
    <t>543 E A ST</t>
  </si>
  <si>
    <t>37.773253, -120.8485702</t>
  </si>
  <si>
    <t>867 CLIFFSIDE CT</t>
  </si>
  <si>
    <t>37.7780771, -120.8444212</t>
  </si>
  <si>
    <t>1035 RIVER BLUFF DR</t>
  </si>
  <si>
    <t>37.7783946, -120.8453575</t>
  </si>
  <si>
    <t>894 CLIFFSIDE CT</t>
  </si>
  <si>
    <t>37.7785337, -120.845187</t>
  </si>
  <si>
    <t>504 E B ST</t>
  </si>
  <si>
    <t>37.7723882, -120.848148</t>
  </si>
  <si>
    <t>777 E A ST</t>
  </si>
  <si>
    <t>37.7741066, -120.8465034</t>
  </si>
  <si>
    <t>796 CLOVERLAND WAY</t>
  </si>
  <si>
    <t>37.7767265, -120.8469475</t>
  </si>
  <si>
    <t>615 E B ST</t>
  </si>
  <si>
    <t>37.7723615, -120.8470766</t>
  </si>
  <si>
    <t>447 N FOURTH AVE</t>
  </si>
  <si>
    <t>37.7718891, -120.8478576</t>
  </si>
  <si>
    <t>648 MELVA AVE</t>
  </si>
  <si>
    <t>37.7761202, -120.843732</t>
  </si>
  <si>
    <t>411 N FOURTH AVE</t>
  </si>
  <si>
    <t>37.7712605, -120.8474943</t>
  </si>
  <si>
    <t>608 E C ST</t>
  </si>
  <si>
    <t>37.7715459, -120.8465073</t>
  </si>
  <si>
    <t>960 MARIA DR</t>
  </si>
  <si>
    <t>37.7760307, -120.8449928</t>
  </si>
  <si>
    <t>422 N SIXTH AVE</t>
  </si>
  <si>
    <t>37.7719234, -120.8463727</t>
  </si>
  <si>
    <t>516 N SIXTH AVE</t>
  </si>
  <si>
    <t>37.7730951, -120.8471354</t>
  </si>
  <si>
    <t>490 N SIXTH AVE</t>
  </si>
  <si>
    <t>37.772525, -120.8467721</t>
  </si>
  <si>
    <t>688 E B ST</t>
  </si>
  <si>
    <t>37.772833, -120.8470008</t>
  </si>
  <si>
    <t>420 N SIERRA AVE</t>
  </si>
  <si>
    <t>37.770908, -120.849067</t>
  </si>
  <si>
    <t>1019 RIVER BLUFF DR</t>
  </si>
  <si>
    <t>37.7784277, -120.8456104</t>
  </si>
  <si>
    <t>852 CLIFFSIDE CT</t>
  </si>
  <si>
    <t>37.7782253, -120.8450389</t>
  </si>
  <si>
    <t>907 TERRACE DR</t>
  </si>
  <si>
    <t>37.773165, -120.8443019</t>
  </si>
  <si>
    <t>873 CLIFFSIDE CT</t>
  </si>
  <si>
    <t>37.7782164, -120.8444658</t>
  </si>
  <si>
    <t>868 HILLSWOOD CT</t>
  </si>
  <si>
    <t>37.7787805, -120.8415748</t>
  </si>
  <si>
    <t>872 CLIFFSIDE CT</t>
  </si>
  <si>
    <t>37.7783598, -120.8450722</t>
  </si>
  <si>
    <t>836 RIDGEVIEW CT</t>
  </si>
  <si>
    <t>37.7782665, -120.8440847</t>
  </si>
  <si>
    <t>1132 RIVER BLUFF DR</t>
  </si>
  <si>
    <t>37.7790644, -120.8445782</t>
  </si>
  <si>
    <t>868 RIDGEVIEW CT</t>
  </si>
  <si>
    <t>37.7784321, -120.8443134</t>
  </si>
  <si>
    <t>425 N SIXTH AVE</t>
  </si>
  <si>
    <t>37.7721803, -120.8457446</t>
  </si>
  <si>
    <t>450 JOHNSON AVE</t>
  </si>
  <si>
    <t>37.7742287, -120.8413928</t>
  </si>
  <si>
    <t>634 DAVID DR</t>
  </si>
  <si>
    <t>37.7764503, -120.842964</t>
  </si>
  <si>
    <t>875 RIDGEVIEW CT</t>
  </si>
  <si>
    <t>37.7786779, -120.8437209</t>
  </si>
  <si>
    <t>869 RIDGEVIEW CT</t>
  </si>
  <si>
    <t>37.7784804, -120.8436357</t>
  </si>
  <si>
    <t>524 N SIERRA AVE</t>
  </si>
  <si>
    <t>37.7719417, -120.8496925</t>
  </si>
  <si>
    <t>426 E C ST</t>
  </si>
  <si>
    <t>37.7709556, -120.847898</t>
  </si>
  <si>
    <t>412 N FOURTH AVE</t>
  </si>
  <si>
    <t>37.7710999, -120.8479164</t>
  </si>
  <si>
    <t>884 HILLSWOOD CT</t>
  </si>
  <si>
    <t>37.7788939, -120.8413274</t>
  </si>
  <si>
    <t>1127 RIVER BLUFF DR</t>
  </si>
  <si>
    <t>37.7786652, -120.844464</t>
  </si>
  <si>
    <t>1149 RIVER BLUFF DR</t>
  </si>
  <si>
    <t>37.7786729, -120.8442695</t>
  </si>
  <si>
    <t>990 E C ST</t>
  </si>
  <si>
    <t>37.7734024, -120.842962</t>
  </si>
  <si>
    <t>1150 RIVER BLUFF DR</t>
  </si>
  <si>
    <t>37.779149, -120.8443638</t>
  </si>
  <si>
    <t>860 RIVER BLUFF CT</t>
  </si>
  <si>
    <t>37.7779922, -120.846316</t>
  </si>
  <si>
    <t>1174 RIVER BLUFF DR</t>
  </si>
  <si>
    <t>37.7791182, -120.8441968</t>
  </si>
  <si>
    <t>1060 SKY VIEW DR</t>
  </si>
  <si>
    <t>37.7774951, -120.8446584</t>
  </si>
  <si>
    <t>873 CLOVERLAND WAY</t>
  </si>
  <si>
    <t>37.7781171, -120.8466113</t>
  </si>
  <si>
    <t>785 E A ST</t>
  </si>
  <si>
    <t>37.7741615, -120.8463272</t>
  </si>
  <si>
    <t>1111 JOHNSON CT</t>
  </si>
  <si>
    <t>37.7744221, -120.8421555</t>
  </si>
  <si>
    <t>1112 SKY VIEW DR</t>
  </si>
  <si>
    <t>37.7776159, -120.8442509</t>
  </si>
  <si>
    <t>814 RIVER BLUFF CT</t>
  </si>
  <si>
    <t>37.777377, -120.8462017</t>
  </si>
  <si>
    <t>1133 JOHNSON CT</t>
  </si>
  <si>
    <t>37.7743118, -120.8418863</t>
  </si>
  <si>
    <t>900 E C ST</t>
  </si>
  <si>
    <t>37.7728983, -120.8441071</t>
  </si>
  <si>
    <t>960 E A ST</t>
  </si>
  <si>
    <t>37.7754219, -120.8445764</t>
  </si>
  <si>
    <t>430 VALLEY VIEW DR</t>
  </si>
  <si>
    <t>37.774657, -120.8404474</t>
  </si>
  <si>
    <t>915 TERRACE DR</t>
  </si>
  <si>
    <t>37.773392, -120.8438985</t>
  </si>
  <si>
    <t>930 E C ST</t>
  </si>
  <si>
    <t>37.77327, -120.8432771</t>
  </si>
  <si>
    <t>1122 JOHNSON CT</t>
  </si>
  <si>
    <t>37.7745713, -120.8422901</t>
  </si>
  <si>
    <t>960 E C ST</t>
  </si>
  <si>
    <t>37.7733219, -120.8430977</t>
  </si>
  <si>
    <t>921 TERRACE DR</t>
  </si>
  <si>
    <t>37.7735221, -120.8437195</t>
  </si>
  <si>
    <t>571 N SIXTH AVE</t>
  </si>
  <si>
    <t>37.7737005, -120.8468676</t>
  </si>
  <si>
    <t>622 VALLEY VIEW DR</t>
  </si>
  <si>
    <t>37.7774388, -120.8404431</t>
  </si>
  <si>
    <t>889 CLIFFSIDE CT</t>
  </si>
  <si>
    <t>37.7783918, -120.844576</t>
  </si>
  <si>
    <t>650 VALLEY VIEW DR</t>
  </si>
  <si>
    <t>37.7777746, -120.8404507</t>
  </si>
  <si>
    <t>707 MELVA AVE</t>
  </si>
  <si>
    <t>37.7769615, -120.8436802</t>
  </si>
  <si>
    <t>1200 E A ST</t>
  </si>
  <si>
    <t>37.7763589, -120.8423095</t>
  </si>
  <si>
    <t>1025 MARIA DR</t>
  </si>
  <si>
    <t>37.7764517, -120.8443855</t>
  </si>
  <si>
    <t>1048 E A ST</t>
  </si>
  <si>
    <t>37.7757612, -120.8437706</t>
  </si>
  <si>
    <t>1240 E A ST</t>
  </si>
  <si>
    <t>37.776723, -120.8415009</t>
  </si>
  <si>
    <t>616 DAVID DR</t>
  </si>
  <si>
    <t>37.7762866, -120.8428743</t>
  </si>
  <si>
    <t>658 DAVID DR</t>
  </si>
  <si>
    <t>37.7765787, -120.8430489</t>
  </si>
  <si>
    <t>1251 DAVID DR</t>
  </si>
  <si>
    <t>37.7774816, -120.8417558</t>
  </si>
  <si>
    <t>824 E A ST</t>
  </si>
  <si>
    <t>37.7746764, -120.8462332</t>
  </si>
  <si>
    <t>820 CLIFFSIDE CT</t>
  </si>
  <si>
    <t>37.7782049, -120.8452736</t>
  </si>
  <si>
    <t>689 MELVA AVE</t>
  </si>
  <si>
    <t>37.7766381, -120.8434998</t>
  </si>
  <si>
    <t>1151 SKY VIEW DR</t>
  </si>
  <si>
    <t>37.7775712, -120.8432207</t>
  </si>
  <si>
    <t>625 DAVID DR</t>
  </si>
  <si>
    <t>37.7764766, -120.8424023</t>
  </si>
  <si>
    <t>1103 RIVER BLUFF DR</t>
  </si>
  <si>
    <t>37.7785873, -120.8446596</t>
  </si>
  <si>
    <t>672 DAVID DR</t>
  </si>
  <si>
    <t>37.7767209, -120.8431173</t>
  </si>
  <si>
    <t>1180 E A ST</t>
  </si>
  <si>
    <t>37.7761613, -120.8427873</t>
  </si>
  <si>
    <t>851 CLIFFSIDE CT</t>
  </si>
  <si>
    <t>37.7779109, -120.8446625</t>
  </si>
  <si>
    <t>535 N SIXTH AVE</t>
  </si>
  <si>
    <t>37.7733556, -120.8466417</t>
  </si>
  <si>
    <t>1047 MARIA DR</t>
  </si>
  <si>
    <t>37.7767718, -120.8445669</t>
  </si>
  <si>
    <t>1200 SKY VIEW DR</t>
  </si>
  <si>
    <t>37.7781287, -120.8428589</t>
  </si>
  <si>
    <t>761 E A ST</t>
  </si>
  <si>
    <t>37.7740293, -120.8467069</t>
  </si>
  <si>
    <t>844 RIVER BLUFF CT</t>
  </si>
  <si>
    <t>37.7778501, -120.8461841</t>
  </si>
  <si>
    <t>733 MELVA AVE</t>
  </si>
  <si>
    <t>37.7771159, -120.8438143</t>
  </si>
  <si>
    <t>1108 RIVER BLUFF DR</t>
  </si>
  <si>
    <t>37.7790372, -120.8448025</t>
  </si>
  <si>
    <t>1080 SKY VIEW DR</t>
  </si>
  <si>
    <t>37.7775919, -120.8444787</t>
  </si>
  <si>
    <t>1084 RIVER BLUFF DR</t>
  </si>
  <si>
    <t>37.7789853, -120.844982</t>
  </si>
  <si>
    <t>686 DAVID DR</t>
  </si>
  <si>
    <t>37.7768904, -120.8432741</t>
  </si>
  <si>
    <t>631 SMITHWOOD DR</t>
  </si>
  <si>
    <t>37.7740462, -120.8486607</t>
  </si>
  <si>
    <t>678 MELVA AVE</t>
  </si>
  <si>
    <t>37.7763945, -120.8439481</t>
  </si>
  <si>
    <t>541 N SIXTH AVE</t>
  </si>
  <si>
    <t>37.7735128, -120.8467316</t>
  </si>
  <si>
    <t>737 E A ST</t>
  </si>
  <si>
    <t>37.7738911, -120.8468644</t>
  </si>
  <si>
    <t>587 N SIXTH AVE</t>
  </si>
  <si>
    <t>37.7738359, -120.8470457</t>
  </si>
  <si>
    <t>1270 E A ST</t>
  </si>
  <si>
    <t>37.7769676, -120.8408993</t>
  </si>
  <si>
    <t>1210 E A ST</t>
  </si>
  <si>
    <t>37.7764873, -120.842074</t>
  </si>
  <si>
    <t>751 MELVA AVE</t>
  </si>
  <si>
    <t>37.7772519, -120.8439501</t>
  </si>
  <si>
    <t>1124 SKY VIEW DR</t>
  </si>
  <si>
    <t>37.7777566, -120.84403</t>
  </si>
  <si>
    <t>681 DAVID DR</t>
  </si>
  <si>
    <t>37.7770118, -120.8428285</t>
  </si>
  <si>
    <t>748 CLOVERLAND WAY</t>
  </si>
  <si>
    <t>37.77569, -120.8476647</t>
  </si>
  <si>
    <t>1127 SKY VIEW DR</t>
  </si>
  <si>
    <t>37.7773544, -120.8437258</t>
  </si>
  <si>
    <t>1160 SKY VIEW DR</t>
  </si>
  <si>
    <t>37.7780848, -120.8434117</t>
  </si>
  <si>
    <t>1136 SKY VIEW DR</t>
  </si>
  <si>
    <t>37.7778251, -120.8438027</t>
  </si>
  <si>
    <t>1148 SKY VIEW DR</t>
  </si>
  <si>
    <t>37.7779702, -120.8435787</t>
  </si>
  <si>
    <t>748 MELVA AVE</t>
  </si>
  <si>
    <t>37.7771352, -120.8443539</t>
  </si>
  <si>
    <t>1139 SKY VIEW DR</t>
  </si>
  <si>
    <t>37.7774945, -120.8435014</t>
  </si>
  <si>
    <t>1225 DAVID DR</t>
  </si>
  <si>
    <t>37.777102, -120.8425817</t>
  </si>
  <si>
    <t>943 SKY VIEW DR</t>
  </si>
  <si>
    <t>37.7765212, -120.8458216</t>
  </si>
  <si>
    <t>977 MARIA DR</t>
  </si>
  <si>
    <t>37.7757794, -120.844537</t>
  </si>
  <si>
    <t>1033 MARIA DR</t>
  </si>
  <si>
    <t>37.7766079, -120.844476</t>
  </si>
  <si>
    <t>433 N SIXTH AVE</t>
  </si>
  <si>
    <t>37.7723104, -120.8459601</t>
  </si>
  <si>
    <t>617 CLOVERLAND WAY</t>
  </si>
  <si>
    <t>37.7746884, -120.8464506</t>
  </si>
  <si>
    <t>636 VALLEY VIEW DR</t>
  </si>
  <si>
    <t>37.7775772, -120.8404364</t>
  </si>
  <si>
    <t>943 TERRACE CT</t>
  </si>
  <si>
    <t>37.773944, -120.8423125</t>
  </si>
  <si>
    <t>1053 MARIA DR</t>
  </si>
  <si>
    <t>37.7769432, -120.8447576</t>
  </si>
  <si>
    <t>631 MELVA AVE</t>
  </si>
  <si>
    <t>37.7761685, -120.8431425</t>
  </si>
  <si>
    <t>697 MELVA AVE</t>
  </si>
  <si>
    <t>37.7767614, -120.8435868</t>
  </si>
  <si>
    <t>1212 CINDY CT</t>
  </si>
  <si>
    <t>37.7758843, -120.8413928</t>
  </si>
  <si>
    <t>1056 MARIA DR</t>
  </si>
  <si>
    <t>37.7767675, -120.845101</t>
  </si>
  <si>
    <t>1200 CINDY CT</t>
  </si>
  <si>
    <t>37.7756474, -120.8413005</t>
  </si>
  <si>
    <t>932 SKY VIEW DR</t>
  </si>
  <si>
    <t>37.776876, -120.8461526</t>
  </si>
  <si>
    <t>1100 E A ST</t>
  </si>
  <si>
    <t>37.7760521, -120.8430423</t>
  </si>
  <si>
    <t>945 TERRACE CT</t>
  </si>
  <si>
    <t>37.7741001, -120.8422367</t>
  </si>
  <si>
    <t>655 DAVID DR</t>
  </si>
  <si>
    <t>37.7768398, -120.8426502</t>
  </si>
  <si>
    <t>653 MELVA AVE</t>
  </si>
  <si>
    <t>37.7763236, -120.8432764</t>
  </si>
  <si>
    <t>681 CLOVERLAND WAY</t>
  </si>
  <si>
    <t>37.7753887, -120.8466364</t>
  </si>
  <si>
    <t>1040 SKY VIEW DR</t>
  </si>
  <si>
    <t>37.7773568, -120.8448794</t>
  </si>
  <si>
    <t>974 SKY VIEW DR</t>
  </si>
  <si>
    <t>37.7770477, -120.8456325</t>
  </si>
  <si>
    <t>918 SKY VIEW DR</t>
  </si>
  <si>
    <t>37.7768018, -120.8464176</t>
  </si>
  <si>
    <t>435 N SIXTH AVE</t>
  </si>
  <si>
    <t>37.7724974, -120.8459621</t>
  </si>
  <si>
    <t>675 MELVA AVE</t>
  </si>
  <si>
    <t>37.7764553, -120.843322</t>
  </si>
  <si>
    <t>633 DAVID DR</t>
  </si>
  <si>
    <t>37.7767006, -120.8425137</t>
  </si>
  <si>
    <t>946 SKY VIEW DR</t>
  </si>
  <si>
    <t>37.7769272, -120.8458639</t>
  </si>
  <si>
    <t>929 SKY VIEW DR</t>
  </si>
  <si>
    <t>37.7764522, -120.8460428</t>
  </si>
  <si>
    <t>663 CLOVERLAND WAY</t>
  </si>
  <si>
    <t>37.7749774, -120.8463662</t>
  </si>
  <si>
    <t>795 LORNA CT</t>
  </si>
  <si>
    <t>37.7757288, -120.8458344</t>
  </si>
  <si>
    <t>1022 MARIA DR</t>
  </si>
  <si>
    <t>37.776253, -120.8448025</t>
  </si>
  <si>
    <t>957 SKY VIEW DR</t>
  </si>
  <si>
    <t>37.7765891, -120.8456061</t>
  </si>
  <si>
    <t>624 MELVA AVE</t>
  </si>
  <si>
    <t>37.7759584, -120.8436417</t>
  </si>
  <si>
    <t>825 SKY VIEW DR</t>
  </si>
  <si>
    <t>37.7762089, -120.8467765</t>
  </si>
  <si>
    <t>873 SKY VIEW DR</t>
  </si>
  <si>
    <t>37.7762621, -120.8464624</t>
  </si>
  <si>
    <t>915 SKY VIEW DR</t>
  </si>
  <si>
    <t>37.7762964, -120.8462379</t>
  </si>
  <si>
    <t>833 MARIA DR</t>
  </si>
  <si>
    <t>37.7751645, -120.8458344</t>
  </si>
  <si>
    <t>971 SKY VIEW DR</t>
  </si>
  <si>
    <t>37.7766775, -120.8453489</t>
  </si>
  <si>
    <t>690 MELVA AVE</t>
  </si>
  <si>
    <t>37.7765487, -120.8440398</t>
  </si>
  <si>
    <t>1020 SKY VIEW DR</t>
  </si>
  <si>
    <t>37.7772781, -120.8451456</t>
  </si>
  <si>
    <t>777 LORNA CT</t>
  </si>
  <si>
    <t>37.7759416, -120.8458792</t>
  </si>
  <si>
    <t>1036 MARIA DR</t>
  </si>
  <si>
    <t>37.7764022, -120.8449371</t>
  </si>
  <si>
    <t>730 MELVA AVE</t>
  </si>
  <si>
    <t>37.7768977, -120.8442641</t>
  </si>
  <si>
    <t>993 MARIA DR</t>
  </si>
  <si>
    <t>37.7759338, -120.8440847</t>
  </si>
  <si>
    <t>660 MELVA AVE</t>
  </si>
  <si>
    <t>37.7762447, -120.8438138</t>
  </si>
  <si>
    <t>716 LORNA CT</t>
  </si>
  <si>
    <t>37.7755419, -120.846237</t>
  </si>
  <si>
    <t>1044 MARIA DR</t>
  </si>
  <si>
    <t>37.7765722, -120.8450129</t>
  </si>
  <si>
    <t>1239 E A ST</t>
  </si>
  <si>
    <t>37.7762579, -120.8413851</t>
  </si>
  <si>
    <t>530 VALLEY VIEW DR</t>
  </si>
  <si>
    <t>37.7759228, -120.8405023</t>
  </si>
  <si>
    <t>1111 E A ST</t>
  </si>
  <si>
    <t>37.775502, -120.8422519</t>
  </si>
  <si>
    <t>1247 E A ST</t>
  </si>
  <si>
    <t>37.7763062, -120.8412081</t>
  </si>
  <si>
    <t>927 TERRACE DR</t>
  </si>
  <si>
    <t>37.7736106, -120.8435353</t>
  </si>
  <si>
    <t>1266 CINDY CT</t>
  </si>
  <si>
    <t>37.7762204, -120.8409025</t>
  </si>
  <si>
    <t>1225 E A ST</t>
  </si>
  <si>
    <t>37.7761615, -120.8416129</t>
  </si>
  <si>
    <t>1144 JOHNSON CT</t>
  </si>
  <si>
    <t>37.7747477, -120.8422004</t>
  </si>
  <si>
    <t>1233 CINDY CT</t>
  </si>
  <si>
    <t>37.7755954, -120.8408507</t>
  </si>
  <si>
    <t>1244 CINDY CT</t>
  </si>
  <si>
    <t>37.776136, -120.8410802</t>
  </si>
  <si>
    <t>908 E C ST</t>
  </si>
  <si>
    <t>37.7730361, -120.8436569</t>
  </si>
  <si>
    <t>953 MARIA DR</t>
  </si>
  <si>
    <t>37.7756697, -120.8447524</t>
  </si>
  <si>
    <t>1225 CINDY CT</t>
  </si>
  <si>
    <t>37.775542, -120.8411659</t>
  </si>
  <si>
    <t>480 VALLEY VIEW DR</t>
  </si>
  <si>
    <t>37.775491, -120.8405404</t>
  </si>
  <si>
    <t>1254 DAVID DR</t>
  </si>
  <si>
    <t>37.7778387, -120.8419347</t>
  </si>
  <si>
    <t>980 MARIA DR</t>
  </si>
  <si>
    <t>37.7761031, -120.8447352</t>
  </si>
  <si>
    <t>1213 E A ST</t>
  </si>
  <si>
    <t>37.7761051, -120.841795</t>
  </si>
  <si>
    <t>953 TERRACE DR</t>
  </si>
  <si>
    <t>37.7748049, -120.8427836</t>
  </si>
  <si>
    <t>981 MARIA DR</t>
  </si>
  <si>
    <t>37.7758228, -120.8443444</t>
  </si>
  <si>
    <t>1251 CINDY CT</t>
  </si>
  <si>
    <t>37.7757432, -120.8407165</t>
  </si>
  <si>
    <t>1088 E A ST</t>
  </si>
  <si>
    <t>37.7758131, -120.8435912</t>
  </si>
  <si>
    <t>844 E A ST</t>
  </si>
  <si>
    <t>37.7748554, -120.8458812</t>
  </si>
  <si>
    <t>1230 CINDY CT</t>
  </si>
  <si>
    <t>37.7760313, -120.8412992</t>
  </si>
  <si>
    <t>520 VALLEY VIEW DR</t>
  </si>
  <si>
    <t>37.7757725, -120.8405069</t>
  </si>
  <si>
    <t>925 MARIA DR</t>
  </si>
  <si>
    <t>37.775612, -120.8449371</t>
  </si>
  <si>
    <t>912 E C ST</t>
  </si>
  <si>
    <t>37.7731509, -120.843452</t>
  </si>
  <si>
    <t>1233 GENTRY CT</t>
  </si>
  <si>
    <t>37.7746927, -120.8408437</t>
  </si>
  <si>
    <t>580 VALLEY VIEW DR</t>
  </si>
  <si>
    <t>37.7766879, -120.8404522</t>
  </si>
  <si>
    <t>1288 GENTRY CT</t>
  </si>
  <si>
    <t>37.7750662, -120.8408539</t>
  </si>
  <si>
    <t>472 VALLEY VIEW DR</t>
  </si>
  <si>
    <t>37.7752076, -120.8404941</t>
  </si>
  <si>
    <t>460 VALLEY VIEW DR</t>
  </si>
  <si>
    <t>37.7750974, -120.8404945</t>
  </si>
  <si>
    <t>455 JOHNSON AVE</t>
  </si>
  <si>
    <t>37.7745089, -120.8409442</t>
  </si>
  <si>
    <t>1288 CINDY CT</t>
  </si>
  <si>
    <t>37.7763143, -120.8407258</t>
  </si>
  <si>
    <t>934 TERRACE DR</t>
  </si>
  <si>
    <t>37.7741834, -120.8435014</t>
  </si>
  <si>
    <t>950 TERRACE DR</t>
  </si>
  <si>
    <t>37.7745765, -120.843229</t>
  </si>
  <si>
    <t>928 TERRACE DR</t>
  </si>
  <si>
    <t>37.7740851, -120.8437202</t>
  </si>
  <si>
    <t>944 TERRACE DR</t>
  </si>
  <si>
    <t>37.7744008, -120.8432726</t>
  </si>
  <si>
    <t>540 VALLEY VIEW DR</t>
  </si>
  <si>
    <t>37.7763878, -120.840457</t>
  </si>
  <si>
    <t>1164 E C ST</t>
  </si>
  <si>
    <t>37.7738037, -120.8419734</t>
  </si>
  <si>
    <t>610 E A ST 3</t>
  </si>
  <si>
    <t>630 E A ST</t>
  </si>
  <si>
    <t>37.7741159, -120.8476707</t>
  </si>
  <si>
    <t>714 CLOVERLAND CT</t>
  </si>
  <si>
    <t>37.7752105, -120.8480309</t>
  </si>
  <si>
    <t>929 TERRACE DR</t>
  </si>
  <si>
    <t>37.7735506, -120.8432159</t>
  </si>
  <si>
    <t>781 CLOVERLAND WAY</t>
  </si>
  <si>
    <t>37.776049, -120.847077</t>
  </si>
  <si>
    <t>933 TERRACE DR</t>
  </si>
  <si>
    <t>37.7739239, -120.8430977</t>
  </si>
  <si>
    <t>1160 E C ST</t>
  </si>
  <si>
    <t>37.7737042, -120.8422066</t>
  </si>
  <si>
    <t>1114 E C ST</t>
  </si>
  <si>
    <t>37.7734823, -120.8426997</t>
  </si>
  <si>
    <t>939 TERRACE DR</t>
  </si>
  <si>
    <t>37.7741081, -120.8428403</t>
  </si>
  <si>
    <t>924 TERRACE DR</t>
  </si>
  <si>
    <t>37.7740443, -120.8438627</t>
  </si>
  <si>
    <t>1144 E C ST</t>
  </si>
  <si>
    <t>37.7736008, -120.8422886</t>
  </si>
  <si>
    <t>1130 E C ST</t>
  </si>
  <si>
    <t>37.7735599, -120.8425625</t>
  </si>
  <si>
    <t>485 CLOVERLAND WAY</t>
  </si>
  <si>
    <t>37.7736235, -120.8450015</t>
  </si>
  <si>
    <t>675 CLOVERLAND WAY</t>
  </si>
  <si>
    <t>37.7753232, -120.8464554</t>
  </si>
  <si>
    <t>652 CLOVERLAND WAY</t>
  </si>
  <si>
    <t>37.7747067, -120.8470387</t>
  </si>
  <si>
    <t>920 TERRACE DR</t>
  </si>
  <si>
    <t>37.7739174, -120.8440314</t>
  </si>
  <si>
    <t>640 E A ST</t>
  </si>
  <si>
    <t>37.7743584, -120.8474068</t>
  </si>
  <si>
    <t>731 CLOVERLAND WAY</t>
  </si>
  <si>
    <t>37.7756069, -120.8467765</t>
  </si>
  <si>
    <t>692 CLOVERLAND WAY</t>
  </si>
  <si>
    <t>37.7750633, -120.8472251</t>
  </si>
  <si>
    <t>1020 E A ST</t>
  </si>
  <si>
    <t>37.7756915, -120.84404</t>
  </si>
  <si>
    <t>763 LORNA CT</t>
  </si>
  <si>
    <t>37.7761468, -120.8461002</t>
  </si>
  <si>
    <t>865 MARIA DR</t>
  </si>
  <si>
    <t>37.7752582, -120.8456489</t>
  </si>
  <si>
    <t>728 LORNA CT</t>
  </si>
  <si>
    <t>37.7756354, -120.8464176</t>
  </si>
  <si>
    <t>896 MARIA DR</t>
  </si>
  <si>
    <t>37.775762, -120.8456024</t>
  </si>
  <si>
    <t>471 CLOVERLAND WAY</t>
  </si>
  <si>
    <t>37.7734265, -120.84484</t>
  </si>
  <si>
    <t>808 E C ST</t>
  </si>
  <si>
    <t>37.7725418, -120.8449423</t>
  </si>
  <si>
    <t>700 LORNA CT</t>
  </si>
  <si>
    <t>37.7753655, -120.8461859</t>
  </si>
  <si>
    <t>712 MELVA AVE</t>
  </si>
  <si>
    <t>37.7767356, -120.8441744</t>
  </si>
  <si>
    <t>817 MARIA DR</t>
  </si>
  <si>
    <t>37.7752187, -120.8460501</t>
  </si>
  <si>
    <t>723 OLD STOCKTON RD</t>
  </si>
  <si>
    <t>37.7744736, -120.8491572</t>
  </si>
  <si>
    <t>737 CLOVERLAND WAY</t>
  </si>
  <si>
    <t>37.7757343, -120.8467274</t>
  </si>
  <si>
    <t>695 CLOVERLAND WAY</t>
  </si>
  <si>
    <t>37.7753235, -120.846862</t>
  </si>
  <si>
    <t>482 CLOVERLAND WAY</t>
  </si>
  <si>
    <t>37.7732923, -120.8454279</t>
  </si>
  <si>
    <t>621 HILL RD</t>
  </si>
  <si>
    <t>37.7749595, -120.8491481</t>
  </si>
  <si>
    <t>716 CLOVERLAND CT</t>
  </si>
  <si>
    <t>37.7753955, -120.847898</t>
  </si>
  <si>
    <t>732 CLOVERLAND WAY</t>
  </si>
  <si>
    <t>37.7755533, -120.8476202</t>
  </si>
  <si>
    <t>709 CLOVERLAND CT</t>
  </si>
  <si>
    <t>37.7748771, -120.8477579</t>
  </si>
  <si>
    <t>962 TERRACE DR</t>
  </si>
  <si>
    <t>37.7746968, -120.8433191</t>
  </si>
  <si>
    <t>649 CLOVERLAND WAY</t>
  </si>
  <si>
    <t>37.7748509, -120.8465406</t>
  </si>
  <si>
    <t>848 E C ST</t>
  </si>
  <si>
    <t>37.7726209, -120.8448233</t>
  </si>
  <si>
    <t>916 TERRACE DR</t>
  </si>
  <si>
    <t>37.7738317, -120.8442824</t>
  </si>
  <si>
    <t>908 TERRACE DR</t>
  </si>
  <si>
    <t>37.7735603, -120.8446144</t>
  </si>
  <si>
    <t>711 CLOVERLAND CT</t>
  </si>
  <si>
    <t>37.7750346, -120.8479862</t>
  </si>
  <si>
    <t>968 TERRACE DR</t>
  </si>
  <si>
    <t>37.7745483, -120.8435434</t>
  </si>
  <si>
    <t>454 CLOVERLAND WAY</t>
  </si>
  <si>
    <t>37.7728394, -120.8450268</t>
  </si>
  <si>
    <t>743 CLOVERLAND WAY</t>
  </si>
  <si>
    <t>37.7759493, -120.8469023</t>
  </si>
  <si>
    <t>468 CLOVERLAND WAY</t>
  </si>
  <si>
    <t>37.7729562, -120.8452832</t>
  </si>
  <si>
    <t>474 CLOVERLAND WAY</t>
  </si>
  <si>
    <t>37.7731289, -120.8453397</t>
  </si>
  <si>
    <t>707 CLOVERLAND CT</t>
  </si>
  <si>
    <t>37.7749007, -120.8475328</t>
  </si>
  <si>
    <t>705 CLOVERLAND CT</t>
  </si>
  <si>
    <t>37.7750175, -120.8473978</t>
  </si>
  <si>
    <t>669 CLOVERLAND WAY</t>
  </si>
  <si>
    <t>37.7751346, -120.8463279</t>
  </si>
  <si>
    <t>670 CLOVERLAND WAY</t>
  </si>
  <si>
    <t>37.7748448, -120.8470833</t>
  </si>
  <si>
    <t>718 CLOVERLAND CT</t>
  </si>
  <si>
    <t>37.7753875, -120.8475246</t>
  </si>
  <si>
    <t>976 TERRACE DR</t>
  </si>
  <si>
    <t>37.7743649, -120.8439517</t>
  </si>
  <si>
    <t>713 CLOVERLAND WAY</t>
  </si>
  <si>
    <t>37.7754732, -120.8469994</t>
  </si>
  <si>
    <t>560 E A ST</t>
  </si>
  <si>
    <t>37.7735155, -120.8490645</t>
  </si>
  <si>
    <t>1250 E A ST</t>
  </si>
  <si>
    <t>37.7768262, -120.8412986</t>
  </si>
  <si>
    <t>972 TERRACE DR</t>
  </si>
  <si>
    <t>37.7744945, -120.8437186</t>
  </si>
  <si>
    <t>999 MARIA DR</t>
  </si>
  <si>
    <t>37.7761465, -120.8441295</t>
  </si>
  <si>
    <t>940 MARIA DR</t>
  </si>
  <si>
    <t>37.775931, -120.8451541</t>
  </si>
  <si>
    <t>980 TERRACE DR</t>
  </si>
  <si>
    <t>37.7741901, -120.8441272</t>
  </si>
  <si>
    <t>900 MARIA DR</t>
  </si>
  <si>
    <t>37.7758269, -120.8454479</t>
  </si>
  <si>
    <t>984 TERRACE DR</t>
  </si>
  <si>
    <t>37.7741381, -120.844309</t>
  </si>
  <si>
    <t>861 E A ST</t>
  </si>
  <si>
    <t>37.7746156, -120.8453825</t>
  </si>
  <si>
    <t>578 CLOVERLAND WAY</t>
  </si>
  <si>
    <t>37.7741966, -120.8460587</t>
  </si>
  <si>
    <t>575 CLOVERLAND WAY</t>
  </si>
  <si>
    <t>37.7743579, -120.8455199</t>
  </si>
  <si>
    <t>986 TERRACE DR</t>
  </si>
  <si>
    <t>37.773998, -120.8445333</t>
  </si>
  <si>
    <t>791 E A ST</t>
  </si>
  <si>
    <t>37.7743196, -120.8461408</t>
  </si>
  <si>
    <t>994 TERRACE DR</t>
  </si>
  <si>
    <t>37.7738412, -120.844859</t>
  </si>
  <si>
    <t>990 TERRACE DR</t>
  </si>
  <si>
    <t>37.7739204, -120.8446724</t>
  </si>
  <si>
    <t>530 CLOVERLAND WAY</t>
  </si>
  <si>
    <t>37.7737691, -120.8457447</t>
  </si>
  <si>
    <t>546 CLOVERLAND WAY</t>
  </si>
  <si>
    <t>37.7738938, -120.8458293</t>
  </si>
  <si>
    <t>991 TERRACE DR</t>
  </si>
  <si>
    <t>37.774304, -120.8449448</t>
  </si>
  <si>
    <t>985 TERRACE DR</t>
  </si>
  <si>
    <t>37.7744717, -120.8446433</t>
  </si>
  <si>
    <t>993 TERRACE DR</t>
  </si>
  <si>
    <t>37.7742056, -120.8451165</t>
  </si>
  <si>
    <t>981 TERRACE DR</t>
  </si>
  <si>
    <t>37.7745834, -120.8444845</t>
  </si>
  <si>
    <t>999 TERRACE DR</t>
  </si>
  <si>
    <t>37.7740833, -120.8452885</t>
  </si>
  <si>
    <t>514 CLOVERLAND WAY</t>
  </si>
  <si>
    <t>37.7736464, -120.8456521</t>
  </si>
  <si>
    <t>498 CLOVERLAND WAY</t>
  </si>
  <si>
    <t>37.7734927, -120.8455163</t>
  </si>
  <si>
    <t>979 TERRACE DR</t>
  </si>
  <si>
    <t>37.7746679, -120.8443094</t>
  </si>
  <si>
    <t>967 TERRACE DR</t>
  </si>
  <si>
    <t>37.7749795, -120.8437699</t>
  </si>
  <si>
    <t>975 TERRACE DR</t>
  </si>
  <si>
    <t>37.774794, -120.8441297</t>
  </si>
  <si>
    <t>963 TERRACE DR</t>
  </si>
  <si>
    <t>37.7750793, -120.8435446</t>
  </si>
  <si>
    <t>971 TERRACE DR</t>
  </si>
  <si>
    <t>37.7748815, -120.8439501</t>
  </si>
  <si>
    <t>955 TERRACE DR</t>
  </si>
  <si>
    <t>37.7749789, -120.8428226</t>
  </si>
  <si>
    <t>961 TERRACE DR</t>
  </si>
  <si>
    <t>37.7751796, -120.8433092</t>
  </si>
  <si>
    <t>957 TERRACE DR</t>
  </si>
  <si>
    <t>37.7752045, -120.8429631</t>
  </si>
  <si>
    <t>959 TERRACE DR</t>
  </si>
  <si>
    <t>37.7752316, -120.8431348</t>
  </si>
  <si>
    <t>770 E B ST</t>
  </si>
  <si>
    <t>37.773183, -120.8462404</t>
  </si>
  <si>
    <t>520 LINDA CT</t>
  </si>
  <si>
    <t>37.7733188, -120.8463782</t>
  </si>
  <si>
    <t>742 LORNA CT</t>
  </si>
  <si>
    <t>37.7758841, -120.8464515</t>
  </si>
  <si>
    <t>477 JEREMY CT</t>
  </si>
  <si>
    <t>37.7729601, -120.8455203</t>
  </si>
  <si>
    <t>460 JEREMY CT</t>
  </si>
  <si>
    <t>37.7724813, -120.8457446</t>
  </si>
  <si>
    <t>517 LINDA CT</t>
  </si>
  <si>
    <t>37.7735268, -120.845923</t>
  </si>
  <si>
    <t>530 LINDA CT</t>
  </si>
  <si>
    <t>37.773444, -120.8464584</t>
  </si>
  <si>
    <t>501 LINDA CT</t>
  </si>
  <si>
    <t>37.7732446, -120.8457423</t>
  </si>
  <si>
    <t>470 JEREMY CT</t>
  </si>
  <si>
    <t>37.7727175, -120.8459689</t>
  </si>
  <si>
    <t>777 E B ST</t>
  </si>
  <si>
    <t>37.772822, -120.8460022</t>
  </si>
  <si>
    <t>523 N SIXTH AVE</t>
  </si>
  <si>
    <t>37.7731937, -120.8465478</t>
  </si>
  <si>
    <t>455 JEREMY CT</t>
  </si>
  <si>
    <t>37.7726733, -120.8453409</t>
  </si>
  <si>
    <t>533 LINDA CT</t>
  </si>
  <si>
    <t>37.7738475, -120.8461</t>
  </si>
  <si>
    <t>485 N SIXTH AVE</t>
  </si>
  <si>
    <t>37.7727395, -120.846283</t>
  </si>
  <si>
    <t>491 JEREMY CT</t>
  </si>
  <si>
    <t>37.7730549, -120.8456082</t>
  </si>
  <si>
    <t>555 LINDA CT</t>
  </si>
  <si>
    <t>37.7739306, -120.8463279</t>
  </si>
  <si>
    <t>450 JEREMY CT</t>
  </si>
  <si>
    <t>37.7725085, -120.8455203</t>
  </si>
  <si>
    <t>525 LINDA CT</t>
  </si>
  <si>
    <t>37.7736898, -120.846009</t>
  </si>
  <si>
    <t>550 LINDA CT</t>
  </si>
  <si>
    <t>37.7738397, -120.8465375</t>
  </si>
  <si>
    <t>540 LINDA CT</t>
  </si>
  <si>
    <t>37.7735661, -120.8465524</t>
  </si>
  <si>
    <t>803 RIVER BLUFF DR</t>
  </si>
  <si>
    <t>37.77762, -120.8491901</t>
  </si>
  <si>
    <t>788 E A ST</t>
  </si>
  <si>
    <t>37.7744146, -120.8468662</t>
  </si>
  <si>
    <t>434 N SIXTH Ave</t>
  </si>
  <si>
    <t>37.7722194, -120.8464205</t>
  </si>
  <si>
    <t>636 CLOVERLAND WAY</t>
  </si>
  <si>
    <t>37.774582, -120.8469441</t>
  </si>
  <si>
    <t>620 E A ST B</t>
  </si>
  <si>
    <t>37.7727424, -120.8472664</t>
  </si>
  <si>
    <t>819 OLD STOCKTON RD</t>
  </si>
  <si>
    <t>37.7761, -120.8489747</t>
  </si>
  <si>
    <t>1007 MARIA DR</t>
  </si>
  <si>
    <t>37.7763043, -120.8442528</t>
  </si>
  <si>
    <t>966 E A ST</t>
  </si>
  <si>
    <t>37.7755334, -120.8443757</t>
  </si>
  <si>
    <t>1004 E A ST</t>
  </si>
  <si>
    <t>37.7755746, -120.844173</t>
  </si>
  <si>
    <t>874 RIVER BLUFF DR</t>
  </si>
  <si>
    <t>37.7785862, -120.8476112</t>
  </si>
  <si>
    <t>900 OLD STOCKTON RD</t>
  </si>
  <si>
    <t>780 CLOVERLAND Way</t>
  </si>
  <si>
    <t>37.7764801, -120.84727</t>
  </si>
  <si>
    <t>730 OLD STOCKTON RD</t>
  </si>
  <si>
    <t>37.7745374, -120.8497066</t>
  </si>
  <si>
    <t>643 HILL RD</t>
  </si>
  <si>
    <t>37.775613, -120.8481977</t>
  </si>
  <si>
    <t>764 CLOVERLAND Way</t>
  </si>
  <si>
    <t>37.7762894, -120.8475391</t>
  </si>
  <si>
    <t>788 CLOVERLAND Way</t>
  </si>
  <si>
    <t>37.7765942, -120.8471354</t>
  </si>
  <si>
    <t>772 CLOVERLAND Way</t>
  </si>
  <si>
    <t>37.7763659, -120.8474046</t>
  </si>
  <si>
    <t>210 N TENTH AVE</t>
  </si>
  <si>
    <t>37.7711104, -120.8406721</t>
  </si>
  <si>
    <t>1171 E C ST</t>
  </si>
  <si>
    <t>37.7734748, -120.8415274</t>
  </si>
  <si>
    <t>210 N TENTH AVE B</t>
  </si>
  <si>
    <t>133 N SIXTH AVE</t>
  </si>
  <si>
    <t>37.7688457, -120.8435543</t>
  </si>
  <si>
    <t>1151 E C ST</t>
  </si>
  <si>
    <t>37.7733347, -120.8417517</t>
  </si>
  <si>
    <t>1020 E D ST</t>
  </si>
  <si>
    <t>37.772368, -120.8412086</t>
  </si>
  <si>
    <t>376 N EIGHTH AVE</t>
  </si>
  <si>
    <t>37.7723175, -120.8437267</t>
  </si>
  <si>
    <t>880 E F ST</t>
  </si>
  <si>
    <t>37.7693157, -120.8417491</t>
  </si>
  <si>
    <t>230 N EIGHTH AVE</t>
  </si>
  <si>
    <t>37.7706735, -120.8426517</t>
  </si>
  <si>
    <t>213 N EIGHTH AVE</t>
  </si>
  <si>
    <t>37.7706606, -120.8420209</t>
  </si>
  <si>
    <t>1041 E C ST</t>
  </si>
  <si>
    <t>37.7731162, -120.8423125</t>
  </si>
  <si>
    <t>245 N FOURTH AVE 5</t>
  </si>
  <si>
    <t>245 N FOURTH AVE 1</t>
  </si>
  <si>
    <t>200 N EIGHTH AVE</t>
  </si>
  <si>
    <t>37.7702855, -120.8424242</t>
  </si>
  <si>
    <t>245 N FOURTH AVE 6</t>
  </si>
  <si>
    <t>350 JOHNSON AVE</t>
  </si>
  <si>
    <t>37.7735363, -120.8409393</t>
  </si>
  <si>
    <t>806 E F ST</t>
  </si>
  <si>
    <t>37.7686481, -120.8426042</t>
  </si>
  <si>
    <t>245 N FOURTH AVE 11</t>
  </si>
  <si>
    <t>823 E E ST</t>
  </si>
  <si>
    <t>37.7696148, -120.8425144</t>
  </si>
  <si>
    <t>859 E E ST</t>
  </si>
  <si>
    <t>37.7698678, -120.8422901</t>
  </si>
  <si>
    <t>1050 E D ST</t>
  </si>
  <si>
    <t>37.772587, -120.8405782</t>
  </si>
  <si>
    <t>1040 E D ST</t>
  </si>
  <si>
    <t>37.7725326, -120.840861</t>
  </si>
  <si>
    <t>333 N SIXTH AVE</t>
  </si>
  <si>
    <t>37.7712382, -120.8452443</t>
  </si>
  <si>
    <t>390 N EIGHTH AVE</t>
  </si>
  <si>
    <t>37.7724993, -120.8438604</t>
  </si>
  <si>
    <t>340 JOHNSON AVE</t>
  </si>
  <si>
    <t>37.7733308, -120.8408544</t>
  </si>
  <si>
    <t>869 E E ST</t>
  </si>
  <si>
    <t>37.7699894, -120.842014</t>
  </si>
  <si>
    <t>730 E F ST</t>
  </si>
  <si>
    <t>37.7688196, -120.8430528</t>
  </si>
  <si>
    <t>335 N EIGHTH AVE</t>
  </si>
  <si>
    <t>37.7721554, -120.8428259</t>
  </si>
  <si>
    <t>245 N FOURTH AVE 3</t>
  </si>
  <si>
    <t>813 E C ST</t>
  </si>
  <si>
    <t>37.7722555, -120.8444436</t>
  </si>
  <si>
    <t>144 N SIXTH AVE</t>
  </si>
  <si>
    <t>37.7685246, -120.8441264</t>
  </si>
  <si>
    <t>311 N EIGHTH AVE</t>
  </si>
  <si>
    <t>37.7717867, -120.842753</t>
  </si>
  <si>
    <t>991 E C ST GILBE PARK</t>
  </si>
  <si>
    <t>37.7728879, -120.8427382</t>
  </si>
  <si>
    <t>238 N SIXTH AVE</t>
  </si>
  <si>
    <t>37.7698874, -120.844973</t>
  </si>
  <si>
    <t>123 1/2 N SIXTH AVE</t>
  </si>
  <si>
    <t>37.7685652, -120.8432738</t>
  </si>
  <si>
    <t>1003 E E ST</t>
  </si>
  <si>
    <t>37.77073, -120.8403757</t>
  </si>
  <si>
    <t>1190 E D ST</t>
  </si>
  <si>
    <t>37.7726782, -120.8404186</t>
  </si>
  <si>
    <t>171 N EIGHTH AVE</t>
  </si>
  <si>
    <t>37.7700661, -120.8407271</t>
  </si>
  <si>
    <t>320 N FOURTH AVE</t>
  </si>
  <si>
    <t>37.7700519, -120.8472821</t>
  </si>
  <si>
    <t>160 JOHNSON AVE</t>
  </si>
  <si>
    <t>37.7708427, -120.8392577</t>
  </si>
  <si>
    <t>139 N EIGHTH AVE</t>
  </si>
  <si>
    <t>37.7696782, -120.8411236</t>
  </si>
  <si>
    <t>1030 E D ST</t>
  </si>
  <si>
    <t>37.772417, -120.8410279</t>
  </si>
  <si>
    <t>503 E D ST</t>
  </si>
  <si>
    <t>37.7697257, -120.8464281</t>
  </si>
  <si>
    <t>207 N FOURTH AVE</t>
  </si>
  <si>
    <t>37.768898, -120.8459155</t>
  </si>
  <si>
    <t>310 N FOURTH AVE A&amp;B</t>
  </si>
  <si>
    <t>37.7699215, -120.8473167</t>
  </si>
  <si>
    <t>245 N FOURTH AVE 8</t>
  </si>
  <si>
    <t>1165 COURT ST</t>
  </si>
  <si>
    <t>37.7702722, -120.839329</t>
  </si>
  <si>
    <t>1180 COURT ST</t>
  </si>
  <si>
    <t>37.7705337, -120.8395309</t>
  </si>
  <si>
    <t>245 N FOURTH AVE 12</t>
  </si>
  <si>
    <t>245 N FOURTH AVE 4</t>
  </si>
  <si>
    <t>245 N FOURTH AVE 9</t>
  </si>
  <si>
    <t>333 N FOURTH AVE</t>
  </si>
  <si>
    <t>37.770458, -120.8469069</t>
  </si>
  <si>
    <t>245 N FOURTH AVE 10</t>
  </si>
  <si>
    <t>729 E E ST</t>
  </si>
  <si>
    <t>37.7693622, -120.8433556</t>
  </si>
  <si>
    <t>216 JOHNSON AVE</t>
  </si>
  <si>
    <t>37.7719944, -120.8399682</t>
  </si>
  <si>
    <t>700 -720 E F ST</t>
  </si>
  <si>
    <t>37.7684616, -120.8430865</t>
  </si>
  <si>
    <t>245 N FOURTH AVE 2</t>
  </si>
  <si>
    <t>150 JOHNSON AVE</t>
  </si>
  <si>
    <t>37.7706498, -120.8391944</t>
  </si>
  <si>
    <t>330 JOHNSON AVE</t>
  </si>
  <si>
    <t>37.7731809, -120.8407871</t>
  </si>
  <si>
    <t>1141 E C ST</t>
  </si>
  <si>
    <t>37.7732829, -120.8419312</t>
  </si>
  <si>
    <t>951 E E ST</t>
  </si>
  <si>
    <t>37.7706681, -120.8404485</t>
  </si>
  <si>
    <t>877 E C ST</t>
  </si>
  <si>
    <t>37.7724345, -120.8440847</t>
  </si>
  <si>
    <t>855 E C ST</t>
  </si>
  <si>
    <t>37.7722944, -120.844309</t>
  </si>
  <si>
    <t>123 N SIERRA AVE</t>
  </si>
  <si>
    <t>37.7676537, -120.8461396</t>
  </si>
  <si>
    <t>201 N YOSEMITE AVE</t>
  </si>
  <si>
    <t>37.7683311, -120.8477779</t>
  </si>
  <si>
    <t>522 E E ST</t>
  </si>
  <si>
    <t>37.7690212, -120.8455913</t>
  </si>
  <si>
    <t>802 E F ST</t>
  </si>
  <si>
    <t>37.7687199, -120.8426932</t>
  </si>
  <si>
    <t>1051 E C ST</t>
  </si>
  <si>
    <t>37.773218, -120.8421555</t>
  </si>
  <si>
    <t>880 E F ST B</t>
  </si>
  <si>
    <t>511 E D ST</t>
  </si>
  <si>
    <t>37.7696855, -120.8463371</t>
  </si>
  <si>
    <t>500 E F ST</t>
  </si>
  <si>
    <t>37.7678144, -120.8451841</t>
  </si>
  <si>
    <t>526 E F ST B</t>
  </si>
  <si>
    <t>37.7678881, -120.8449279</t>
  </si>
  <si>
    <t>1055 E E ST</t>
  </si>
  <si>
    <t>37.7708223, -120.8400436</t>
  </si>
  <si>
    <t>260 N SEVENTH AVE</t>
  </si>
  <si>
    <t>37.7706635, -120.8441126</t>
  </si>
  <si>
    <t>1025 E E ST</t>
  </si>
  <si>
    <t>37.7707409, -120.84017</t>
  </si>
  <si>
    <t>879 E E ST</t>
  </si>
  <si>
    <t>37.7700403, -120.8418378</t>
  </si>
  <si>
    <t>1010 E D ST</t>
  </si>
  <si>
    <t>37.7722967, -120.8414377</t>
  </si>
  <si>
    <t>390 JOHNSON AVE</t>
  </si>
  <si>
    <t>37.7737421, -120.8411236</t>
  </si>
  <si>
    <t>140 JOHNSON AVE</t>
  </si>
  <si>
    <t>37.7703962, -120.8389836</t>
  </si>
  <si>
    <t>1099 E E ST</t>
  </si>
  <si>
    <t>37.7710929, -120.8393754</t>
  </si>
  <si>
    <t>1089 E E ST</t>
  </si>
  <si>
    <t>37.7709784, -120.8396374</t>
  </si>
  <si>
    <t>950 E F ST</t>
  </si>
  <si>
    <t>37.7694547, -120.8408671</t>
  </si>
  <si>
    <t>920 E F ST</t>
  </si>
  <si>
    <t>37.7692178, -120.8408901</t>
  </si>
  <si>
    <t>208 JOHNSON AVE</t>
  </si>
  <si>
    <t>37.771635, -120.8397247</t>
  </si>
  <si>
    <t>901 E E ST</t>
  </si>
  <si>
    <t>37.7702083, -120.8413819</t>
  </si>
  <si>
    <t>310 JOHNSON AVE</t>
  </si>
  <si>
    <t>37.7729811, -120.8406974</t>
  </si>
  <si>
    <t>921 E E ST</t>
  </si>
  <si>
    <t>37.7703986, -120.8410571</t>
  </si>
  <si>
    <t>931 E E ST</t>
  </si>
  <si>
    <t>37.7704727, -120.8408528</t>
  </si>
  <si>
    <t>911 E E ST</t>
  </si>
  <si>
    <t>37.7703208, -120.841254</t>
  </si>
  <si>
    <t>260 JOHNSON AVE</t>
  </si>
  <si>
    <t>37.7722693, -120.8401282</t>
  </si>
  <si>
    <t>941 E E ST</t>
  </si>
  <si>
    <t>37.7705662, -120.8406794</t>
  </si>
  <si>
    <t>212 JOHNSON AVE</t>
  </si>
  <si>
    <t>37.771821, -120.8398667</t>
  </si>
  <si>
    <t>200 JOHNSON AVE</t>
  </si>
  <si>
    <t>37.771472, -120.8396388</t>
  </si>
  <si>
    <t>940 E E ST</t>
  </si>
  <si>
    <t>37.7707499, -120.8413413</t>
  </si>
  <si>
    <t>250 JOHNSON AVE</t>
  </si>
  <si>
    <t>37.7721415, -120.8400449</t>
  </si>
  <si>
    <t>1181 E C ST</t>
  </si>
  <si>
    <t>37.7735397, -120.8413031</t>
  </si>
  <si>
    <t>851 E D ST</t>
  </si>
  <si>
    <t>37.7710132, -120.8431393</t>
  </si>
  <si>
    <t>213 N SEVENTH AVE</t>
  </si>
  <si>
    <t>37.7701177, -120.8431358</t>
  </si>
  <si>
    <t>804 E E ST</t>
  </si>
  <si>
    <t>37.7700327, -120.8430419</t>
  </si>
  <si>
    <t>223 N EIGHTH AVE</t>
  </si>
  <si>
    <t>37.7707954, -120.8421004</t>
  </si>
  <si>
    <t>230 N NINTH AVE</t>
  </si>
  <si>
    <t>37.7711582, -120.8416134</t>
  </si>
  <si>
    <t>238 N EIGHTH AVE</t>
  </si>
  <si>
    <t>37.770799, -120.8427314</t>
  </si>
  <si>
    <t>226 N EIGHTH AVE</t>
  </si>
  <si>
    <t>37.770549, -120.8425574</t>
  </si>
  <si>
    <t>208 N EIGHTH AVE</t>
  </si>
  <si>
    <t>37.7704354, -120.8424868</t>
  </si>
  <si>
    <t>220 N NINTH AVE</t>
  </si>
  <si>
    <t>37.7710394, -120.8415181</t>
  </si>
  <si>
    <t>230 N SEVENTH AVE</t>
  </si>
  <si>
    <t>37.7702053, -120.8437258</t>
  </si>
  <si>
    <t>210 N NINTH AVE</t>
  </si>
  <si>
    <t>37.7709104, -120.8414373</t>
  </si>
  <si>
    <t>246 N EIGHTH AVE</t>
  </si>
  <si>
    <t>37.7709163, -120.8428285</t>
  </si>
  <si>
    <t>871 E D ST</t>
  </si>
  <si>
    <t>37.7710843, -120.8429157</t>
  </si>
  <si>
    <t>941 E D ST</t>
  </si>
  <si>
    <t>37.7715718, -120.8418559</t>
  </si>
  <si>
    <t>252 N SEVENTH AVE</t>
  </si>
  <si>
    <t>37.7705414, -120.843995</t>
  </si>
  <si>
    <t>250 N NINTH AVE</t>
  </si>
  <si>
    <t>37.7714406, -120.8418447</t>
  </si>
  <si>
    <t>240 N NINTH AVE</t>
  </si>
  <si>
    <t>37.7713028, -120.8417517</t>
  </si>
  <si>
    <t>233 N EIGHTH AVE</t>
  </si>
  <si>
    <t>37.7709267, -120.842189</t>
  </si>
  <si>
    <t>901 E D ST</t>
  </si>
  <si>
    <t>37.7713289, -120.8424566</t>
  </si>
  <si>
    <t>253 N EIGHTH AVE</t>
  </si>
  <si>
    <t>37.7712059, -120.8423665</t>
  </si>
  <si>
    <t>201 N EIGHTH AVE</t>
  </si>
  <si>
    <t>37.7705149, -120.8418784</t>
  </si>
  <si>
    <t>243 N EIGHTH AVE</t>
  </si>
  <si>
    <t>37.7710817, -120.8422773</t>
  </si>
  <si>
    <t>240 N SEVENTH AVE</t>
  </si>
  <si>
    <t>37.7703162, -120.8437695</t>
  </si>
  <si>
    <t>231 N SIXTH AVE</t>
  </si>
  <si>
    <t>37.7699419, -120.8443931</t>
  </si>
  <si>
    <t>336 N SEVENTH AVE</t>
  </si>
  <si>
    <t>37.7714886, -120.844623</t>
  </si>
  <si>
    <t>229 N SEVENTH AVE</t>
  </si>
  <si>
    <t>37.7704094, -120.8433116</t>
  </si>
  <si>
    <t>237 N SEVENTH AVE</t>
  </si>
  <si>
    <t>37.7705281, -120.843408</t>
  </si>
  <si>
    <t>246 N SEVENTH AVE</t>
  </si>
  <si>
    <t>37.7704613, -120.8438986</t>
  </si>
  <si>
    <t>805 E D ST</t>
  </si>
  <si>
    <t>37.7708333, -120.843636</t>
  </si>
  <si>
    <t>704 E E ST</t>
  </si>
  <si>
    <t>37.7695955, -120.8440982</t>
  </si>
  <si>
    <t>217 N SIXTH AVE</t>
  </si>
  <si>
    <t>37.769857, -120.8442976</t>
  </si>
  <si>
    <t>223 N SEVENTH AVE</t>
  </si>
  <si>
    <t>37.7702922, -120.8431777</t>
  </si>
  <si>
    <t>215 N SIXTH AVE</t>
  </si>
  <si>
    <t>37.7696734, -120.8442641</t>
  </si>
  <si>
    <t>212 N SEVENTH AVE</t>
  </si>
  <si>
    <t>37.7699497, -120.8435802</t>
  </si>
  <si>
    <t>710 E D ST</t>
  </si>
  <si>
    <t>37.7707711, -120.8448922</t>
  </si>
  <si>
    <t>237 N SIXTH AVE</t>
  </si>
  <si>
    <t>37.770067, -120.8444859</t>
  </si>
  <si>
    <t>770 E E ST</t>
  </si>
  <si>
    <t>37.7697927, -120.8435912</t>
  </si>
  <si>
    <t>734 E D ST</t>
  </si>
  <si>
    <t>37.771035, -120.8442809</t>
  </si>
  <si>
    <t>321 N SEVENTH AVE</t>
  </si>
  <si>
    <t>37.7714549, -120.8439866</t>
  </si>
  <si>
    <t>328 N SEVENTH AVE</t>
  </si>
  <si>
    <t>37.7713759, -120.8445423</t>
  </si>
  <si>
    <t>251 N SIXTH AVE</t>
  </si>
  <si>
    <t>37.7702802, -120.8446648</t>
  </si>
  <si>
    <t>724 E D ST</t>
  </si>
  <si>
    <t>37.770981, -120.844461</t>
  </si>
  <si>
    <t>346 N SEVENTH AVE</t>
  </si>
  <si>
    <t>37.7717208, -120.8447551</t>
  </si>
  <si>
    <t>319 N SIXTH AVE</t>
  </si>
  <si>
    <t>37.7709772, -120.8451032</t>
  </si>
  <si>
    <t>337 N SEVENTH AVE</t>
  </si>
  <si>
    <t>37.7716996, -120.84417</t>
  </si>
  <si>
    <t>245 N SIXTH AVE</t>
  </si>
  <si>
    <t>37.770146, -120.8445814</t>
  </si>
  <si>
    <t>313 N FOURTH AVE</t>
  </si>
  <si>
    <t>37.7701197, -120.8467694</t>
  </si>
  <si>
    <t>701 E D ST</t>
  </si>
  <si>
    <t>37.7704091, -120.8447128</t>
  </si>
  <si>
    <t>335 N FOURTH AVE</t>
  </si>
  <si>
    <t>37.7705724, -120.8469007</t>
  </si>
  <si>
    <t>337 N SIXTH AVE</t>
  </si>
  <si>
    <t>37.771334, -120.8452884</t>
  </si>
  <si>
    <t>311 N SIXTH AVE</t>
  </si>
  <si>
    <t>37.7708535, -120.8450207</t>
  </si>
  <si>
    <t>811 E C ST</t>
  </si>
  <si>
    <t>37.7721906, -120.8446679</t>
  </si>
  <si>
    <t>361 N SEVENTH AVE</t>
  </si>
  <si>
    <t>37.772075, -120.8443796</t>
  </si>
  <si>
    <t>351 N SEVENTH AVE</t>
  </si>
  <si>
    <t>37.7719254, -120.8443011</t>
  </si>
  <si>
    <t>220 N SEVENTH AVE</t>
  </si>
  <si>
    <t>37.7700793, -120.8436712</t>
  </si>
  <si>
    <t>329 N SEVENTH AVE</t>
  </si>
  <si>
    <t>37.771537, -120.8440782</t>
  </si>
  <si>
    <t>341 N SEVENTH AVE</t>
  </si>
  <si>
    <t>37.7717999, -120.8442119</t>
  </si>
  <si>
    <t>320 N SEVENTH AVE</t>
  </si>
  <si>
    <t>37.7712525, -120.8443987</t>
  </si>
  <si>
    <t>340 N SEVENTH AVE</t>
  </si>
  <si>
    <t>37.7716175, -120.844723</t>
  </si>
  <si>
    <t>802 E D ST</t>
  </si>
  <si>
    <t>37.7711953, -120.8438155</t>
  </si>
  <si>
    <t>304 N EIGHTH AVE</t>
  </si>
  <si>
    <t>37.7714612, -120.8431781</t>
  </si>
  <si>
    <t>336 N EIGHTH AVE</t>
  </si>
  <si>
    <t>37.7719677, -120.8434979</t>
  </si>
  <si>
    <t>313 N SEVENTH AVE</t>
  </si>
  <si>
    <t>37.7713069, -120.8439501</t>
  </si>
  <si>
    <t>261 N FOURTH AVE</t>
  </si>
  <si>
    <t>37.7696327, -120.846397</t>
  </si>
  <si>
    <t>345 N SIXTH AVE</t>
  </si>
  <si>
    <t>37.7715369, -120.8454429</t>
  </si>
  <si>
    <t>327 N SIXTH AVE</t>
  </si>
  <si>
    <t>37.7711003, -120.8452023</t>
  </si>
  <si>
    <t>337 N FOURTH AVE</t>
  </si>
  <si>
    <t>37.7706103, -120.8470321</t>
  </si>
  <si>
    <t>354 N SEVENTH AVE</t>
  </si>
  <si>
    <t>37.7718774, -120.8448483</t>
  </si>
  <si>
    <t>773 E C ST</t>
  </si>
  <si>
    <t>37.7720116, -120.8450268</t>
  </si>
  <si>
    <t>791 E C ST</t>
  </si>
  <si>
    <t>37.7721011, -120.8448474</t>
  </si>
  <si>
    <t>320 N EIGHTH AVE</t>
  </si>
  <si>
    <t>37.771711, -120.8433565</t>
  </si>
  <si>
    <t>831 E D ST</t>
  </si>
  <si>
    <t>37.7709358, -120.8434117</t>
  </si>
  <si>
    <t>344 N EIGHTH AVE</t>
  </si>
  <si>
    <t>37.772088, -120.8435912</t>
  </si>
  <si>
    <t>761 E C ST</t>
  </si>
  <si>
    <t>37.7719597, -120.8452063</t>
  </si>
  <si>
    <t>749 E C ST</t>
  </si>
  <si>
    <t>37.7718948, -120.8454306</t>
  </si>
  <si>
    <t>312 N EIGHTH AVE</t>
  </si>
  <si>
    <t>37.7715978, -120.8432262</t>
  </si>
  <si>
    <t>391 N SIXTH AVE</t>
  </si>
  <si>
    <t>37.7717547, -120.8456549</t>
  </si>
  <si>
    <t>611 E C ST</t>
  </si>
  <si>
    <t>37.7712249, -120.8463207</t>
  </si>
  <si>
    <t>328 N EIGHTH AVE</t>
  </si>
  <si>
    <t>37.7718389, -120.8434117</t>
  </si>
  <si>
    <t>340 N SIXTH AVE</t>
  </si>
  <si>
    <t>37.7710761, -120.8457895</t>
  </si>
  <si>
    <t>503 E C ST</t>
  </si>
  <si>
    <t>37.7708621, -120.8471802</t>
  </si>
  <si>
    <t>202 N SIXTH AVE</t>
  </si>
  <si>
    <t>37.7693538, -120.8446342</t>
  </si>
  <si>
    <t>148 N SIERRA AVE</t>
  </si>
  <si>
    <t>37.7677692, -120.8469454</t>
  </si>
  <si>
    <t>344 N SIXTH AVE</t>
  </si>
  <si>
    <t>37.7711448, -120.8458268</t>
  </si>
  <si>
    <t>354 N EIGHTH AVE</t>
  </si>
  <si>
    <t>37.7721969, -120.8436346</t>
  </si>
  <si>
    <t>319 N FOURTH AVE</t>
  </si>
  <si>
    <t>37.7702419, -120.8467558</t>
  </si>
  <si>
    <t>250 N SIXTH AVE</t>
  </si>
  <si>
    <t>37.7699724, -120.8450681</t>
  </si>
  <si>
    <t>630 E F ST</t>
  </si>
  <si>
    <t>37.7683459, -120.8440398</t>
  </si>
  <si>
    <t>610 E D ST</t>
  </si>
  <si>
    <t>37.7703742, -120.8457446</t>
  </si>
  <si>
    <t>320 N SIXTH AVE</t>
  </si>
  <si>
    <t>37.7708017, -120.8456325</t>
  </si>
  <si>
    <t>526 E F ST</t>
  </si>
  <si>
    <t>259 N SIERRA AVE</t>
  </si>
  <si>
    <t>37.7692431, -120.8471533</t>
  </si>
  <si>
    <t>327 N FOURTH AVE</t>
  </si>
  <si>
    <t>37.7703791, -120.8468561</t>
  </si>
  <si>
    <t>360 N SIXTH AVE</t>
  </si>
  <si>
    <t>37.7713629, -120.8459689</t>
  </si>
  <si>
    <t>606 E F ST</t>
  </si>
  <si>
    <t>37.7681372, -120.8443436</t>
  </si>
  <si>
    <t>302 N SIXTH AVE</t>
  </si>
  <si>
    <t>37.7705693, -120.8454368</t>
  </si>
  <si>
    <t>141 N YOSEMITE AVE</t>
  </si>
  <si>
    <t>37.7675974, -120.8473373</t>
  </si>
  <si>
    <t>679 E D ST</t>
  </si>
  <si>
    <t>37.770172, -120.8452911</t>
  </si>
  <si>
    <t>330 N SIXTH AVE</t>
  </si>
  <si>
    <t>37.7709602, -120.8456921</t>
  </si>
  <si>
    <t>162 N SIXTH AVE</t>
  </si>
  <si>
    <t>37.7689871, -120.844414</t>
  </si>
  <si>
    <t>620 E D ST</t>
  </si>
  <si>
    <t>37.7705013, -120.8455652</t>
  </si>
  <si>
    <t>310 N SIXTH AVE</t>
  </si>
  <si>
    <t>37.770692, -120.8455582</t>
  </si>
  <si>
    <t>230 N SIXTH AVE</t>
  </si>
  <si>
    <t>37.7697864, -120.8449325</t>
  </si>
  <si>
    <t>220 N SIXTH AVE</t>
  </si>
  <si>
    <t>37.7695827, -120.8448425</t>
  </si>
  <si>
    <t>254 N SIXTH AVE</t>
  </si>
  <si>
    <t>37.7700996, -120.8451572</t>
  </si>
  <si>
    <t>157 N FOURTH AVE</t>
  </si>
  <si>
    <t>37.7685496, -120.8456427</t>
  </si>
  <si>
    <t>347 N FOURTH AVE</t>
  </si>
  <si>
    <t>37.7707317, -120.847131</t>
  </si>
  <si>
    <t>368 E F ST</t>
  </si>
  <si>
    <t>37.7672366, -120.8465185</t>
  </si>
  <si>
    <t>210 N SIXTH AVE</t>
  </si>
  <si>
    <t>37.769506, -120.8447128</t>
  </si>
  <si>
    <t>323 N FOURTH AVE</t>
  </si>
  <si>
    <t>37.7703044, -120.8467902</t>
  </si>
  <si>
    <t>122 N SIERRA Ave # A &amp; B</t>
  </si>
  <si>
    <t>37.7674366, -120.8466083</t>
  </si>
  <si>
    <t>260 N FOURTH AVE</t>
  </si>
  <si>
    <t>37.7694348, -120.8469111</t>
  </si>
  <si>
    <t>422 E E ST</t>
  </si>
  <si>
    <t>37.768662, -120.8463766</t>
  </si>
  <si>
    <t>220 N FOURTH AVE</t>
  </si>
  <si>
    <t>37.7689051, -120.8465634</t>
  </si>
  <si>
    <t>418 E D ST</t>
  </si>
  <si>
    <t>37.7698451, -120.8471717</t>
  </si>
  <si>
    <t>201 N SIERRA AVE</t>
  </si>
  <si>
    <t>37.7685394, -120.8466978</t>
  </si>
  <si>
    <t>212 N FOURTH AVE</t>
  </si>
  <si>
    <t>37.7688366, -120.8465073</t>
  </si>
  <si>
    <t>480 E F ST</t>
  </si>
  <si>
    <t>37.7675203, -120.8455952</t>
  </si>
  <si>
    <t>238 N FOURTH AVE</t>
  </si>
  <si>
    <t>37.7691468, -120.8468662</t>
  </si>
  <si>
    <t>224 N FOURTH AVE</t>
  </si>
  <si>
    <t>37.7689673, -120.8466218</t>
  </si>
  <si>
    <t>214 N FOURTH AVE</t>
  </si>
  <si>
    <t>37.7687401, -120.8465966</t>
  </si>
  <si>
    <t>412 E D ST</t>
  </si>
  <si>
    <t>37.7697412, -120.8473963</t>
  </si>
  <si>
    <t>246 N FOURTH AVE</t>
  </si>
  <si>
    <t>37.7693103, -120.8468213</t>
  </si>
  <si>
    <t>230 N FOURTH AVE</t>
  </si>
  <si>
    <t>37.7690279, -120.8467822</t>
  </si>
  <si>
    <t>311 N SIERRA AVE</t>
  </si>
  <si>
    <t>37.7697235, -120.847614</t>
  </si>
  <si>
    <t>405 E C ST</t>
  </si>
  <si>
    <t>37.7705936, -120.8477186</t>
  </si>
  <si>
    <t>1211 E D ST</t>
  </si>
  <si>
    <t>37.7725585, -120.8395002</t>
  </si>
  <si>
    <t>1342 E F ST # C</t>
  </si>
  <si>
    <t>37.7714606, -120.8354415</t>
  </si>
  <si>
    <t>1230 E F ST A&amp;B</t>
  </si>
  <si>
    <t>37.7706616, -120.8370131</t>
  </si>
  <si>
    <t>1624 E F ST</t>
  </si>
  <si>
    <t>37.7754376, -120.827641</t>
  </si>
  <si>
    <t>335 JOHNSON AVE</t>
  </si>
  <si>
    <t>37.7733995, -120.8402263</t>
  </si>
  <si>
    <t>1266 E F ST</t>
  </si>
  <si>
    <t>37.7709631, -120.8365403</t>
  </si>
  <si>
    <t>243 N STEARNS Rd</t>
  </si>
  <si>
    <t>37.7819939, -120.8132818</t>
  </si>
  <si>
    <t>1225 E D ST</t>
  </si>
  <si>
    <t>37.7726725, -120.8392301</t>
  </si>
  <si>
    <t>375 JOHNSON AVE</t>
  </si>
  <si>
    <t>37.7736992, -120.8403609</t>
  </si>
  <si>
    <t>1212 E F ST A</t>
  </si>
  <si>
    <t>37.7704628, -120.8377587</t>
  </si>
  <si>
    <t>1200 E F ST</t>
  </si>
  <si>
    <t>37.770359, -120.8381176</t>
  </si>
  <si>
    <t>1362 E F ST</t>
  </si>
  <si>
    <t>37.7718565, -120.8349546</t>
  </si>
  <si>
    <t>1006 E F ST</t>
  </si>
  <si>
    <t>37.7695459, -120.8400732</t>
  </si>
  <si>
    <t>395 JOHNSON AVE</t>
  </si>
  <si>
    <t>37.7738731, -120.8405404</t>
  </si>
  <si>
    <t>1220 E F St # A-B</t>
  </si>
  <si>
    <t>37.7704912, -120.8376613</t>
  </si>
  <si>
    <t>1241 E C ST</t>
  </si>
  <si>
    <t>37.7741027, -120.8401366</t>
  </si>
  <si>
    <t>305 JOHNSON AVE</t>
  </si>
  <si>
    <t>37.7729129, -120.8399571</t>
  </si>
  <si>
    <t>355 JOHNSON AVE</t>
  </si>
  <si>
    <t>37.7735617, -120.8403161</t>
  </si>
  <si>
    <t>1342 E F ST # A</t>
  </si>
  <si>
    <t>37.7715017, -120.8353359</t>
  </si>
  <si>
    <t>315 JOHNSON AVE</t>
  </si>
  <si>
    <t>37.7732373, -120.8401366</t>
  </si>
  <si>
    <t>1398 E F ST</t>
  </si>
  <si>
    <t>37.7724492, -120.8336906</t>
  </si>
  <si>
    <t>1211 E C ST</t>
  </si>
  <si>
    <t>37.7740069, -120.8403523</t>
  </si>
  <si>
    <t>1415 E D ST</t>
  </si>
  <si>
    <t>37.7747546, -120.8348873</t>
  </si>
  <si>
    <t>1428 CALGARY CT</t>
  </si>
  <si>
    <t>37.7746832, -120.8344834</t>
  </si>
  <si>
    <t>296 BRETT AVE</t>
  </si>
  <si>
    <t>37.7750503, -120.8341245</t>
  </si>
  <si>
    <t>1429 E D ST</t>
  </si>
  <si>
    <t>37.7749017, -120.8345325</t>
  </si>
  <si>
    <t>1435 E D ST</t>
  </si>
  <si>
    <t>37.7749957, -120.834303</t>
  </si>
  <si>
    <t>1421 E D ST</t>
  </si>
  <si>
    <t>37.7748135, -120.8346609</t>
  </si>
  <si>
    <t>270 BRETT AVE</t>
  </si>
  <si>
    <t>37.7748246, -120.8341245</t>
  </si>
  <si>
    <t>1435 CALGARY CT</t>
  </si>
  <si>
    <t>37.7742472, -120.8341694</t>
  </si>
  <si>
    <t>1440 CALGARY CT</t>
  </si>
  <si>
    <t>37.7746364, -120.8341245</t>
  </si>
  <si>
    <t>1412 SPEER ST</t>
  </si>
  <si>
    <t>37.7737738, -120.8345274</t>
  </si>
  <si>
    <t>1407 E D ST</t>
  </si>
  <si>
    <t>37.7746898, -120.8351116</t>
  </si>
  <si>
    <t>231 KATHLEEN AVE</t>
  </si>
  <si>
    <t>37.7738986, -120.8346255</t>
  </si>
  <si>
    <t>1429 SPEER ST</t>
  </si>
  <si>
    <t>37.7736, -120.8338752</t>
  </si>
  <si>
    <t>1405 SPEER ST</t>
  </si>
  <si>
    <t>37.7733671, -120.8344124</t>
  </si>
  <si>
    <t>1395 E D ST</t>
  </si>
  <si>
    <t>37.7744736, -120.8356007</t>
  </si>
  <si>
    <t>1427 CALGARY CT</t>
  </si>
  <si>
    <t>37.774194, -120.8344834</t>
  </si>
  <si>
    <t>1419 CALGARY CT</t>
  </si>
  <si>
    <t>37.7744561, -120.834618</t>
  </si>
  <si>
    <t>243 KATHLEEN AVE</t>
  </si>
  <si>
    <t>37.7740465, -120.8347537</t>
  </si>
  <si>
    <t>1420 SPEER ST</t>
  </si>
  <si>
    <t>37.7738696, -120.834304</t>
  </si>
  <si>
    <t>1397 SPEER ST</t>
  </si>
  <si>
    <t>37.7733168, -120.8345961</t>
  </si>
  <si>
    <t>270 KATHLEEN AVE</t>
  </si>
  <si>
    <t>37.7741661, -120.835384</t>
  </si>
  <si>
    <t>279 KATHLEEN AVE</t>
  </si>
  <si>
    <t>37.7745356, -120.8350195</t>
  </si>
  <si>
    <t>1421 SPEER ST</t>
  </si>
  <si>
    <t>37.7735258, -120.834077</t>
  </si>
  <si>
    <t>267 KATHLEEN AVE</t>
  </si>
  <si>
    <t>37.7743723, -120.8349323</t>
  </si>
  <si>
    <t>234 KATHLEEN AVE</t>
  </si>
  <si>
    <t>37.7737132, -120.8351065</t>
  </si>
  <si>
    <t>1390 SPEER ST</t>
  </si>
  <si>
    <t>37.7735492, -120.8350219</t>
  </si>
  <si>
    <t>222 BRETT AVE</t>
  </si>
  <si>
    <t>37.7740037, -120.8341296</t>
  </si>
  <si>
    <t>201 BRETT AVE</t>
  </si>
  <si>
    <t>37.7737254, -120.833631</t>
  </si>
  <si>
    <t>255 KATHLEEN AVE</t>
  </si>
  <si>
    <t>37.7742121, -120.8348349</t>
  </si>
  <si>
    <t>213 BRETT AVE</t>
  </si>
  <si>
    <t>37.7739226, -120.8336222</t>
  </si>
  <si>
    <t>282 KATHLEEN AVE</t>
  </si>
  <si>
    <t>37.7743189, -120.8355116</t>
  </si>
  <si>
    <t>258 KATHLEEN AVE</t>
  </si>
  <si>
    <t>37.7740067, -120.83529</t>
  </si>
  <si>
    <t>237 BRETT AVE</t>
  </si>
  <si>
    <t>37.7742576, -120.8336306</t>
  </si>
  <si>
    <t>1413 SPEER ST</t>
  </si>
  <si>
    <t>37.7734546, -120.8342119</t>
  </si>
  <si>
    <t>225 BRETT AVE</t>
  </si>
  <si>
    <t>37.7740721, -120.8336348</t>
  </si>
  <si>
    <t>1389 SPEER ST</t>
  </si>
  <si>
    <t>37.7732416, -120.8347977</t>
  </si>
  <si>
    <t>246 KATHLEEN AVE</t>
  </si>
  <si>
    <t>37.7738812, -120.8352015</t>
  </si>
  <si>
    <t>243 BRETT AVE</t>
  </si>
  <si>
    <t>37.7744226, -120.8335921</t>
  </si>
  <si>
    <t>259 BRETT AVE</t>
  </si>
  <si>
    <t>37.7745846, -120.8336132</t>
  </si>
  <si>
    <t>265 BRETT AVE</t>
  </si>
  <si>
    <t>37.7747291, -120.8336085</t>
  </si>
  <si>
    <t>1448 E D ST</t>
  </si>
  <si>
    <t>37.7755857, -120.8342593</t>
  </si>
  <si>
    <t>1461 E D ST</t>
  </si>
  <si>
    <t>37.7753184, -120.833711</t>
  </si>
  <si>
    <t>283 BRETT AVE</t>
  </si>
  <si>
    <t>37.7751424, -120.8336758</t>
  </si>
  <si>
    <t>271 BRETT AVE</t>
  </si>
  <si>
    <t>37.7749043, -120.833634</t>
  </si>
  <si>
    <t>1442 E D ST</t>
  </si>
  <si>
    <t>37.7754817, -120.8344891</t>
  </si>
  <si>
    <t>1420 E D ST</t>
  </si>
  <si>
    <t>37.7752425, -120.8350219</t>
  </si>
  <si>
    <t>1462 E D ST</t>
  </si>
  <si>
    <t>37.7757608, -120.8339018</t>
  </si>
  <si>
    <t>1434 E D ST</t>
  </si>
  <si>
    <t>37.7754239, -120.8346649</t>
  </si>
  <si>
    <t>1414 E D ST</t>
  </si>
  <si>
    <t>37.7751906, -120.8352013</t>
  </si>
  <si>
    <t>1454 E D ST</t>
  </si>
  <si>
    <t>37.7756588, -120.8341277</t>
  </si>
  <si>
    <t>1380 E D ST</t>
  </si>
  <si>
    <t>37.7748197, -120.8359641</t>
  </si>
  <si>
    <t>1428 E D ST</t>
  </si>
  <si>
    <t>37.7753417, -120.834849</t>
  </si>
  <si>
    <t>1394 E D ST</t>
  </si>
  <si>
    <t>37.7749345, -120.8357622</t>
  </si>
  <si>
    <t>1333 SPEER ST</t>
  </si>
  <si>
    <t>37.7727145, -120.8360968</t>
  </si>
  <si>
    <t>1325 SPEER ST</t>
  </si>
  <si>
    <t>37.7726278, -120.8362735</t>
  </si>
  <si>
    <t>212 APPALOOSA AVE</t>
  </si>
  <si>
    <t>37.7723623, -120.8371755</t>
  </si>
  <si>
    <t>1400 E D ST</t>
  </si>
  <si>
    <t>37.7750116, -120.8355603</t>
  </si>
  <si>
    <t>1406 E D ST</t>
  </si>
  <si>
    <t>37.7751011, -120.8353808</t>
  </si>
  <si>
    <t>1365 SPEER ST</t>
  </si>
  <si>
    <t>37.7730183, -120.8353312</t>
  </si>
  <si>
    <t>1285 E D ST</t>
  </si>
  <si>
    <t>37.7734095, -120.8378484</t>
  </si>
  <si>
    <t>1317 SPEER ST</t>
  </si>
  <si>
    <t>37.7725723, -120.836461</t>
  </si>
  <si>
    <t>1301 SPEER ST</t>
  </si>
  <si>
    <t>37.7723966, -120.8368125</t>
  </si>
  <si>
    <t>248 APPALOOSA AVE</t>
  </si>
  <si>
    <t>37.7728664, -120.8374704</t>
  </si>
  <si>
    <t>1309 SPEER ST</t>
  </si>
  <si>
    <t>37.7724837, -120.8366401</t>
  </si>
  <si>
    <t>1357 SPEER ST</t>
  </si>
  <si>
    <t>37.7729207, -120.8355166</t>
  </si>
  <si>
    <t>272 APPALOOSA AVE</t>
  </si>
  <si>
    <t>37.7731691, -120.837661</t>
  </si>
  <si>
    <t>257 APPALOOSA AVE</t>
  </si>
  <si>
    <t>37.7731966, -120.8371038</t>
  </si>
  <si>
    <t>224 APPALOOSA AVE</t>
  </si>
  <si>
    <t>37.7725537, -120.8373153</t>
  </si>
  <si>
    <t>1341 SPEER ST</t>
  </si>
  <si>
    <t>37.7727671, -120.8359176</t>
  </si>
  <si>
    <t>284 APPALOOSA AVE</t>
  </si>
  <si>
    <t>37.7732902, -120.8377532</t>
  </si>
  <si>
    <t>236 APPALOOSA AVE</t>
  </si>
  <si>
    <t>37.7726908, -120.8373615</t>
  </si>
  <si>
    <t>260 APPALOOSA AVE</t>
  </si>
  <si>
    <t>37.7730172, -120.837537</t>
  </si>
  <si>
    <t>1349 SPEER ST</t>
  </si>
  <si>
    <t>37.7728671, -120.8356909</t>
  </si>
  <si>
    <t>1373 SPEER ST</t>
  </si>
  <si>
    <t>37.7731022, -120.8351546</t>
  </si>
  <si>
    <t>1381 SPEER ST</t>
  </si>
  <si>
    <t>37.7731496, -120.8349715</t>
  </si>
  <si>
    <t>1344 SPEER ST</t>
  </si>
  <si>
    <t>37.7731797, -120.8360517</t>
  </si>
  <si>
    <t>1368 SPEER ST</t>
  </si>
  <si>
    <t>37.7734267, -120.8354683</t>
  </si>
  <si>
    <t>1352 SPEER ST</t>
  </si>
  <si>
    <t>37.7732715, -120.8358739</t>
  </si>
  <si>
    <t>1320 SPEER ST</t>
  </si>
  <si>
    <t>37.7729759, -120.8366403</t>
  </si>
  <si>
    <t>1328 SPEER ST</t>
  </si>
  <si>
    <t>37.7730277, -120.8364622</t>
  </si>
  <si>
    <t>1376 SPEER ST</t>
  </si>
  <si>
    <t>37.773509, -120.8352911</t>
  </si>
  <si>
    <t>1360 SPEER ST</t>
  </si>
  <si>
    <t>37.7733366, -120.8356456</t>
  </si>
  <si>
    <t>1321 E D ST</t>
  </si>
  <si>
    <t>37.7737928, -120.8371082</t>
  </si>
  <si>
    <t>246 LARAMIE CT</t>
  </si>
  <si>
    <t>37.7738184, -120.8361912</t>
  </si>
  <si>
    <t>1312 SPEER ST</t>
  </si>
  <si>
    <t>37.7728294, -120.8368614</t>
  </si>
  <si>
    <t>269 APPALOOSA AVE</t>
  </si>
  <si>
    <t>37.7733326, -120.8372201</t>
  </si>
  <si>
    <t>1336 SPEER ST</t>
  </si>
  <si>
    <t>37.7731109, -120.8362781</t>
  </si>
  <si>
    <t>281 APPALOOSA AVE</t>
  </si>
  <si>
    <t>37.7734899, -120.8373101</t>
  </si>
  <si>
    <t>268 CHEYENNE CT</t>
  </si>
  <si>
    <t>37.7736226, -120.836994</t>
  </si>
  <si>
    <t>1305 E D ST</t>
  </si>
  <si>
    <t>37.7736521, -120.8373998</t>
  </si>
  <si>
    <t>1364 E D ST</t>
  </si>
  <si>
    <t>37.7746913, -120.8362781</t>
  </si>
  <si>
    <t>223 LARAMIE CT</t>
  </si>
  <si>
    <t>37.7737829, -120.8355154</t>
  </si>
  <si>
    <t>202 CHEYENNE CT</t>
  </si>
  <si>
    <t>37.7732971, -120.83648</t>
  </si>
  <si>
    <t>279 CHEYENNE CT</t>
  </si>
  <si>
    <t>37.7738298, -120.8365492</t>
  </si>
  <si>
    <t>200 LARAMIE CT</t>
  </si>
  <si>
    <t>37.7736094, -120.8357369</t>
  </si>
  <si>
    <t>222 LARAMIE CT</t>
  </si>
  <si>
    <t>37.7735782, -120.8360246</t>
  </si>
  <si>
    <t>246 CHEYENNE CT</t>
  </si>
  <si>
    <t>37.7734876, -120.8369551</t>
  </si>
  <si>
    <t>245 APPALOOSA AVE</t>
  </si>
  <si>
    <t>37.7729916, -120.8369511</t>
  </si>
  <si>
    <t>1375 E D ST</t>
  </si>
  <si>
    <t>37.7743564, -120.8358743</t>
  </si>
  <si>
    <t>1337 E D ST</t>
  </si>
  <si>
    <t>37.7739978, -120.8366595</t>
  </si>
  <si>
    <t>270 LARAMIE CT</t>
  </si>
  <si>
    <t>37.7739532, -120.8362449</t>
  </si>
  <si>
    <t>229 CHEYENNE CT</t>
  </si>
  <si>
    <t>37.7734365, -120.836323</t>
  </si>
  <si>
    <t>275 LARAMIE CT</t>
  </si>
  <si>
    <t>37.7741647, -120.8357786</t>
  </si>
  <si>
    <t>1351 E D ST</t>
  </si>
  <si>
    <t>37.7741385, -120.8363679</t>
  </si>
  <si>
    <t>251 CHEYENNE CT</t>
  </si>
  <si>
    <t>37.7737055, -120.8363858</t>
  </si>
  <si>
    <t>249 LARAMIE CT</t>
  </si>
  <si>
    <t>37.7740759, -120.8356903</t>
  </si>
  <si>
    <t>1372 E D ST</t>
  </si>
  <si>
    <t>37.7747808, -120.8360987</t>
  </si>
  <si>
    <t>1356 E D ST</t>
  </si>
  <si>
    <t>37.7745765, -120.83648</t>
  </si>
  <si>
    <t>1348 E D ST</t>
  </si>
  <si>
    <t>37.7745246, -120.8366595</t>
  </si>
  <si>
    <t>224 CHEYENNE CT</t>
  </si>
  <si>
    <t>37.7732822, -120.8367268</t>
  </si>
  <si>
    <t>1324 E D ST</t>
  </si>
  <si>
    <t>37.7742937, -120.8371979</t>
  </si>
  <si>
    <t>1340 E D ST</t>
  </si>
  <si>
    <t>37.7744228, -120.8368165</t>
  </si>
  <si>
    <t>1332 E D ST</t>
  </si>
  <si>
    <t>37.7743456, -120.8370184</t>
  </si>
  <si>
    <t>1316 E D ST</t>
  </si>
  <si>
    <t>37.7741919, -120.8373549</t>
  </si>
  <si>
    <t>1308 E D ST</t>
  </si>
  <si>
    <t>37.7741147, -120.8375568</t>
  </si>
  <si>
    <t>1234 E F ST</t>
  </si>
  <si>
    <t>37.7706965, -120.8376601</t>
  </si>
  <si>
    <t>1272 E D ST</t>
  </si>
  <si>
    <t>37.7736548, -120.8384317</t>
  </si>
  <si>
    <t>1280 E D ST</t>
  </si>
  <si>
    <t>37.7737567, -120.8382747</t>
  </si>
  <si>
    <t>1300 E D ST</t>
  </si>
  <si>
    <t>37.7740375, -120.8377587</t>
  </si>
  <si>
    <t>1256 E D ST</t>
  </si>
  <si>
    <t>37.7734012, -120.8387233</t>
  </si>
  <si>
    <t>1288 E D ST</t>
  </si>
  <si>
    <t>37.7738585, -120.8381176</t>
  </si>
  <si>
    <t>1264 E D ST</t>
  </si>
  <si>
    <t>37.773503, -120.8385663</t>
  </si>
  <si>
    <t>1296 E D ST</t>
  </si>
  <si>
    <t>37.773948, -120.8379382</t>
  </si>
  <si>
    <t>1342 E F ST</t>
  </si>
  <si>
    <t>37.7714957, -120.835408</t>
  </si>
  <si>
    <t>1240 E D ST</t>
  </si>
  <si>
    <t>37.7732722, -120.8391047</t>
  </si>
  <si>
    <t>1248 E D ST</t>
  </si>
  <si>
    <t>37.773324, -120.8389252</t>
  </si>
  <si>
    <t>1232 E D ST</t>
  </si>
  <si>
    <t>37.7731827, -120.8392842</t>
  </si>
  <si>
    <t>1362 E F ST B</t>
  </si>
  <si>
    <t>1220 E F St # F</t>
  </si>
  <si>
    <t>37.7703497, -120.8375389</t>
  </si>
  <si>
    <t>1187 E F ST</t>
  </si>
  <si>
    <t>37.7693139, -120.8385439</t>
  </si>
  <si>
    <t>660 PEDERSEN RD</t>
  </si>
  <si>
    <t>37.7628788, -120.8358743</t>
  </si>
  <si>
    <t>590 PEDERSEN RD</t>
  </si>
  <si>
    <t>37.7638477, -120.8357626</t>
  </si>
  <si>
    <t>1205 E F ST</t>
  </si>
  <si>
    <t>37.7694695, -120.8380055</t>
  </si>
  <si>
    <t>596 MURDOCH CT</t>
  </si>
  <si>
    <t>37.7620941, -120.8292342</t>
  </si>
  <si>
    <t>1449 E F ST B102</t>
  </si>
  <si>
    <t>37.7708821, -120.8322175</t>
  </si>
  <si>
    <t>520 ORSI RD</t>
  </si>
  <si>
    <t>37.7651466, -120.8247667</t>
  </si>
  <si>
    <t>1355 E F ST</t>
  </si>
  <si>
    <t>37.770629, -120.8347751</t>
  </si>
  <si>
    <t>573 EDGETOWN AVE</t>
  </si>
  <si>
    <t>37.7628625, -120.8250212</t>
  </si>
  <si>
    <t>425 HALLMAN LN L</t>
  </si>
  <si>
    <t>37.7687506, -120.8389748</t>
  </si>
  <si>
    <t>1562 E G ST</t>
  </si>
  <si>
    <t>37.7708018, -120.8285446</t>
  </si>
  <si>
    <t>1201 E G ST H</t>
  </si>
  <si>
    <t>37.7674447, -120.8363732</t>
  </si>
  <si>
    <t>1161 E F ST</t>
  </si>
  <si>
    <t>37.7693107, -120.8388804</t>
  </si>
  <si>
    <t>1355 E F ST B</t>
  </si>
  <si>
    <t>572 PEDERSEN RD</t>
  </si>
  <si>
    <t>37.7642477, -120.8358237</t>
  </si>
  <si>
    <t>1275 E F ST</t>
  </si>
  <si>
    <t>37.7689801, -120.8367044</t>
  </si>
  <si>
    <t>145 HALLMAN LN</t>
  </si>
  <si>
    <t>37.7689979, -120.8387906</t>
  </si>
  <si>
    <t>1430 E G ST</t>
  </si>
  <si>
    <t>37.7690484, -120.8318882</t>
  </si>
  <si>
    <t>1151 E J ST</t>
  </si>
  <si>
    <t>37.7642428, -120.8362333</t>
  </si>
  <si>
    <t>1424 SIERRA RD</t>
  </si>
  <si>
    <t>37.7620863, -120.8280672</t>
  </si>
  <si>
    <t>1391 E F ST</t>
  </si>
  <si>
    <t>37.7714442, -120.8336965</t>
  </si>
  <si>
    <t>906 SIERRA Rd</t>
  </si>
  <si>
    <t>37.7619914, -120.8368614</t>
  </si>
  <si>
    <t>161 HALLMAN LN</t>
  </si>
  <si>
    <t>37.7681713, -120.838656</t>
  </si>
  <si>
    <t>637 PEDERSEN RD</t>
  </si>
  <si>
    <t>37.7634536, -120.835327</t>
  </si>
  <si>
    <t>228 GROVE AVE</t>
  </si>
  <si>
    <t>37.7667499, -120.8418799</t>
  </si>
  <si>
    <t>236 S FOURTH AVE</t>
  </si>
  <si>
    <t>37.7655021, -120.8442639</t>
  </si>
  <si>
    <t>239 GROVE AVE B BK</t>
  </si>
  <si>
    <t>37.7667302, -120.8412991</t>
  </si>
  <si>
    <t>118 S SIXTH AVE</t>
  </si>
  <si>
    <t>37.7674726, -120.8435463</t>
  </si>
  <si>
    <t>909 E G St</t>
  </si>
  <si>
    <t>37.7674461, -120.8410495</t>
  </si>
  <si>
    <t>1021 E F ST</t>
  </si>
  <si>
    <t>37.7689125, -120.8398674</t>
  </si>
  <si>
    <t>213 S FOURTH AVE</t>
  </si>
  <si>
    <t>37.7660094, -120.8439199</t>
  </si>
  <si>
    <t>701 E J ST</t>
  </si>
  <si>
    <t>37.7619687, -120.8386</t>
  </si>
  <si>
    <t>240 S FOURTH AVE</t>
  </si>
  <si>
    <t>37.7653781, -120.8442949</t>
  </si>
  <si>
    <t>925 E G ST</t>
  </si>
  <si>
    <t>37.7675877, -120.840675</t>
  </si>
  <si>
    <t>369 S FOURTH AVE</t>
  </si>
  <si>
    <t>37.7642989, -120.842812</t>
  </si>
  <si>
    <t>547 S FOURTH AVE</t>
  </si>
  <si>
    <t>37.7620917, -120.8411898</t>
  </si>
  <si>
    <t>227 S FOURTH AVE</t>
  </si>
  <si>
    <t>37.7659728, -120.843819</t>
  </si>
  <si>
    <t>348 S FOURTH AVE</t>
  </si>
  <si>
    <t>37.7642159, -120.8435009</t>
  </si>
  <si>
    <t>345 S FOURTH AVE</t>
  </si>
  <si>
    <t>37.7645618, -120.8429672</t>
  </si>
  <si>
    <t>248 S FOURTH AVE</t>
  </si>
  <si>
    <t>37.7653213, -120.8442193</t>
  </si>
  <si>
    <t>319 S FOURTH AVE</t>
  </si>
  <si>
    <t>37.764922, -120.8432759</t>
  </si>
  <si>
    <t>306 S FOURTH AVE</t>
  </si>
  <si>
    <t>37.7647168, -120.8438043</t>
  </si>
  <si>
    <t>219 S FOURTH AVE</t>
  </si>
  <si>
    <t>37.7659324, -120.8438786</t>
  </si>
  <si>
    <t>400 E J ST</t>
  </si>
  <si>
    <t>37.762647, -120.843556</t>
  </si>
  <si>
    <t>345 S YOSEMITE AVE SKATE PARK</t>
  </si>
  <si>
    <t>37.7637829, -120.844816</t>
  </si>
  <si>
    <t>405 S SIXTH AVE</t>
  </si>
  <si>
    <t>37.7646118, -120.8409269</t>
  </si>
  <si>
    <t>263 S YOSEMITE AVE PKLT</t>
  </si>
  <si>
    <t>37.7647041634186, -120.846022725437</t>
  </si>
  <si>
    <t>460 S FOURTH AVE A</t>
  </si>
  <si>
    <t>37.7629597, -120.8424432</t>
  </si>
  <si>
    <t>151 S YOSEMITE AVE WOODP</t>
  </si>
  <si>
    <t>37.7661424, -120.8463822</t>
  </si>
  <si>
    <t>574 S SIERRA AVE</t>
  </si>
  <si>
    <t>37.7610348, -120.8425144</t>
  </si>
  <si>
    <t>326 S SIXTH AVE</t>
  </si>
  <si>
    <t>37.7653121, -120.8419284</t>
  </si>
  <si>
    <t>445 E F ST</t>
  </si>
  <si>
    <t>37.7669975, -120.8456925</t>
  </si>
  <si>
    <t>435 S SIXTH AVE</t>
  </si>
  <si>
    <t>37.7641022, -120.8404955</t>
  </si>
  <si>
    <t>330 S SIERRA AVE</t>
  </si>
  <si>
    <t>37.764033, -120.844262</t>
  </si>
  <si>
    <t>411 S SIXTH AVE 5</t>
  </si>
  <si>
    <t>37.7645889, -120.8407647</t>
  </si>
  <si>
    <t>351 PEDERSEN RD STRM BASIN</t>
  </si>
  <si>
    <t>37.7666072, -120.8397137</t>
  </si>
  <si>
    <t>157 S SIERRA AVE B</t>
  </si>
  <si>
    <t>37.7661419, -120.8451129</t>
  </si>
  <si>
    <t>247 -249 S SIXTH AVE</t>
  </si>
  <si>
    <t>37.7661836, -120.8418491</t>
  </si>
  <si>
    <t>592 S SIERRA AVE</t>
  </si>
  <si>
    <t>37.7608479, -120.8423798</t>
  </si>
  <si>
    <t>453 S SIXTH AVE</t>
  </si>
  <si>
    <t>37.7638777, -120.8403609</t>
  </si>
  <si>
    <t>233 LOMA LN</t>
  </si>
  <si>
    <t>37.7670843, -120.8408544</t>
  </si>
  <si>
    <t>515 E H ST</t>
  </si>
  <si>
    <t>37.7650213, -120.8433163</t>
  </si>
  <si>
    <t>157 S SIERRA AVE A</t>
  </si>
  <si>
    <t>451 S SIERRA AVE</t>
  </si>
  <si>
    <t>37.7628779, -120.8429179</t>
  </si>
  <si>
    <t>551 S SIERRA AVE</t>
  </si>
  <si>
    <t>37.7616957, -120.8420554</t>
  </si>
  <si>
    <t>420 E I ST</t>
  </si>
  <si>
    <t>37.7638536, -120.843589</t>
  </si>
  <si>
    <t>157 S SIERRA AVE C&amp;D</t>
  </si>
  <si>
    <t>621 -623 S SIERRA AVE</t>
  </si>
  <si>
    <t>37.7603852, -120.8413157</t>
  </si>
  <si>
    <t>401 E F ST</t>
  </si>
  <si>
    <t>37.7670158, -120.8458769</t>
  </si>
  <si>
    <t>634 S SIERRA AVE</t>
  </si>
  <si>
    <t>37.7600816, -120.8416506</t>
  </si>
  <si>
    <t>221 S SIERRA AVE</t>
  </si>
  <si>
    <t>37.7655854, -120.8447699</t>
  </si>
  <si>
    <t>647 S SIERRA AVE</t>
  </si>
  <si>
    <t>37.7601617, -120.8410394</t>
  </si>
  <si>
    <t>415 E F ST</t>
  </si>
  <si>
    <t>37.767068, -120.84559</t>
  </si>
  <si>
    <t>729 E H ST</t>
  </si>
  <si>
    <t>37.7659385, -120.8413031</t>
  </si>
  <si>
    <t>658 S SIERRA AVE</t>
  </si>
  <si>
    <t>37.7597078, -120.8413825</t>
  </si>
  <si>
    <t>427 -435 E H ST</t>
  </si>
  <si>
    <t>37.7648559, -120.8438391</t>
  </si>
  <si>
    <t>574 SOUTH St</t>
  </si>
  <si>
    <t>37.760141, -120.8404798</t>
  </si>
  <si>
    <t>921 -923 E G ST</t>
  </si>
  <si>
    <t>37.7674307, -120.8406132</t>
  </si>
  <si>
    <t>109 S SIERRA AVE</t>
  </si>
  <si>
    <t>37.7668628, -120.8458063</t>
  </si>
  <si>
    <t>232 GROVE AVE</t>
  </si>
  <si>
    <t>37.7666368, -120.8417463</t>
  </si>
  <si>
    <t>411 E F ST</t>
  </si>
  <si>
    <t>37.7670922, -120.8457259</t>
  </si>
  <si>
    <t>805 E G ST</t>
  </si>
  <si>
    <t>37.7671701, -120.8416095</t>
  </si>
  <si>
    <t>423 E F ST</t>
  </si>
  <si>
    <t>37.7671867, -120.845489</t>
  </si>
  <si>
    <t>915 E G ST</t>
  </si>
  <si>
    <t>37.767417, -120.841049</t>
  </si>
  <si>
    <t>911 -915 E G ST</t>
  </si>
  <si>
    <t>305 S SIERRA AVE</t>
  </si>
  <si>
    <t>37.7646204, -120.8440879</t>
  </si>
  <si>
    <t>830 E H ST</t>
  </si>
  <si>
    <t>37.766523, -120.8408514</t>
  </si>
  <si>
    <t>239 GROVE AVE A FNT</t>
  </si>
  <si>
    <t>403 S SIXTH AVE</t>
  </si>
  <si>
    <t>37.7647394, -120.8407647</t>
  </si>
  <si>
    <t>627 -629 S SIERRA AVE</t>
  </si>
  <si>
    <t>37.7603414, -120.8412804</t>
  </si>
  <si>
    <t>510 -520 E H ST</t>
  </si>
  <si>
    <t>37.7653912, -120.843489</t>
  </si>
  <si>
    <t>579 E H ST</t>
  </si>
  <si>
    <t>37.7651532, -120.8429997</t>
  </si>
  <si>
    <t>324 PEDERSEN RD</t>
  </si>
  <si>
    <t>37.7657735, -120.8401815</t>
  </si>
  <si>
    <t>330 PEDERSEN RD</t>
  </si>
  <si>
    <t>37.7656387, -120.84006</t>
  </si>
  <si>
    <t>138 -144 GROVE AVE</t>
  </si>
  <si>
    <t>37.7675267, -120.8423314</t>
  </si>
  <si>
    <t>532 E H ST</t>
  </si>
  <si>
    <t>37.7654914, -120.8431652</t>
  </si>
  <si>
    <t>185 EAST Ave</t>
  </si>
  <si>
    <t>37.7679945, -120.8407774</t>
  </si>
  <si>
    <t>520 E I ST</t>
  </si>
  <si>
    <t>37.7642097, -120.8427283</t>
  </si>
  <si>
    <t>588 E I ST</t>
  </si>
  <si>
    <t>37.7643418, -120.8424176</t>
  </si>
  <si>
    <t>521 E I ST</t>
  </si>
  <si>
    <t>37.7640364, -120.8422131</t>
  </si>
  <si>
    <t>1061 E F ST</t>
  </si>
  <si>
    <t>37.7691527, -120.8393248</t>
  </si>
  <si>
    <t>411 -419 E H ST</t>
  </si>
  <si>
    <t>37.7647407, -120.8441018</t>
  </si>
  <si>
    <t>715 -719 E G ST</t>
  </si>
  <si>
    <t>37.7669752, -120.8422874</t>
  </si>
  <si>
    <t>856 E H ST</t>
  </si>
  <si>
    <t>37.7666373884239, -120.84052352645</t>
  </si>
  <si>
    <t>605 E G ST</t>
  </si>
  <si>
    <t>37.7665689, -120.8432045</t>
  </si>
  <si>
    <t>854 E H ST</t>
  </si>
  <si>
    <t>37.76653, -120.8407867</t>
  </si>
  <si>
    <t>911 E G St</t>
  </si>
  <si>
    <t>37.7674941, -120.8409185</t>
  </si>
  <si>
    <t>158 HALLMAN LN</t>
  </si>
  <si>
    <t>37.7685795, -120.8392617</t>
  </si>
  <si>
    <t>711 E F ST</t>
  </si>
  <si>
    <t>37.767997, -120.8428566</t>
  </si>
  <si>
    <t>350 PEDERSEN RD</t>
  </si>
  <si>
    <t>37.7654658, -120.8399541</t>
  </si>
  <si>
    <t>371 S SIXTH AVE</t>
  </si>
  <si>
    <t>37.765056, -120.8404507</t>
  </si>
  <si>
    <t>217 GROVE AVE</t>
  </si>
  <si>
    <t>37.7670195, -120.8414733</t>
  </si>
  <si>
    <t>711 E H ST</t>
  </si>
  <si>
    <t>37.7658184, -120.8416178</t>
  </si>
  <si>
    <t>247 S FOURTH AVE</t>
  </si>
  <si>
    <t>37.7655455, -120.8436074</t>
  </si>
  <si>
    <t>349 S SIXTH AVE BRENN PARK</t>
  </si>
  <si>
    <t>37.7651828, -120.8410806</t>
  </si>
  <si>
    <t>309 S SIXTH AVE</t>
  </si>
  <si>
    <t>37.7657561, -120.841573</t>
  </si>
  <si>
    <t>317 S SIXTH AVE</t>
  </si>
  <si>
    <t>37.7656008, -120.8414915</t>
  </si>
  <si>
    <t>801 E H ST</t>
  </si>
  <si>
    <t>37.7660407, -120.8411124</t>
  </si>
  <si>
    <t>239 S SIXTH AVE</t>
  </si>
  <si>
    <t>37.7664102, -120.8419255</t>
  </si>
  <si>
    <t>823 E G ST</t>
  </si>
  <si>
    <t>37.7673293, -120.8412872</t>
  </si>
  <si>
    <t>725 E G ST</t>
  </si>
  <si>
    <t>37.7670507, -120.8420258</t>
  </si>
  <si>
    <t>246 GROVE AVE</t>
  </si>
  <si>
    <t>37.766394, -120.8415721</t>
  </si>
  <si>
    <t>720 E G ST</t>
  </si>
  <si>
    <t>37.7673396, -120.842331</t>
  </si>
  <si>
    <t>224 GROVE AVE</t>
  </si>
  <si>
    <t>37.7667588, -120.8417186</t>
  </si>
  <si>
    <t>135 S FOURTH AVE</t>
  </si>
  <si>
    <t>37.7669817, -120.8445391</t>
  </si>
  <si>
    <t>922 E G ST</t>
  </si>
  <si>
    <t>37.7680757, -120.8405763</t>
  </si>
  <si>
    <t>710 E H ST</t>
  </si>
  <si>
    <t>37.7660593, -120.8417966</t>
  </si>
  <si>
    <t>927 E F ST</t>
  </si>
  <si>
    <t>37.7686896, -120.8407879</t>
  </si>
  <si>
    <t>125 S SIXTH AVE</t>
  </si>
  <si>
    <t>37.7677109, -120.8428766</t>
  </si>
  <si>
    <t>136 S SIXTH AVE</t>
  </si>
  <si>
    <t>37.767348, -120.8434566</t>
  </si>
  <si>
    <t>171 S SIXTH AVE</t>
  </si>
  <si>
    <t>37.7673202, -120.8426333</t>
  </si>
  <si>
    <t>520 E G ST</t>
  </si>
  <si>
    <t>37.7666396, -120.8440847</t>
  </si>
  <si>
    <t>102 GROVE AVE</t>
  </si>
  <si>
    <t>37.7679735, -120.8426842</t>
  </si>
  <si>
    <t>348 S SIXTH AVE</t>
  </si>
  <si>
    <t>37.7649618, -120.8417007</t>
  </si>
  <si>
    <t>613 E F ST</t>
  </si>
  <si>
    <t>37.7677062, -120.8440398</t>
  </si>
  <si>
    <t>152 S SIXTH AVE</t>
  </si>
  <si>
    <t>37.7670922, -120.8431837</t>
  </si>
  <si>
    <t>141 S SIXTH AVE</t>
  </si>
  <si>
    <t>37.7674803, -120.8427388</t>
  </si>
  <si>
    <t>607 E G ST</t>
  </si>
  <si>
    <t>37.7665621, -120.8431775</t>
  </si>
  <si>
    <t>340 S SIXTH AVE</t>
  </si>
  <si>
    <t>37.7650469, -120.8417853</t>
  </si>
  <si>
    <t>356 S SIXTH AVE</t>
  </si>
  <si>
    <t>37.764794, -120.8416171</t>
  </si>
  <si>
    <t>619 E H ST</t>
  </si>
  <si>
    <t>37.7654533, -120.8422004</t>
  </si>
  <si>
    <t>623 E F ST</t>
  </si>
  <si>
    <t>37.76776, -120.8436585</t>
  </si>
  <si>
    <t>629 E H ST</t>
  </si>
  <si>
    <t>37.7655675, -120.8420658</t>
  </si>
  <si>
    <t>333 S FOURTH AVE</t>
  </si>
  <si>
    <t>37.7646967, -120.8430055</t>
  </si>
  <si>
    <t>262 S SIXTH AVE</t>
  </si>
  <si>
    <t>37.7658428, -120.8422808</t>
  </si>
  <si>
    <t>653 S YOSEMITE AVE</t>
  </si>
  <si>
    <t>37.7596671, -120.8419969</t>
  </si>
  <si>
    <t>327 S FOURTH AVE</t>
  </si>
  <si>
    <t>37.7648494, -120.8431402</t>
  </si>
  <si>
    <t>441 S FOURTH AVE</t>
  </si>
  <si>
    <t>37.7633583, -120.8422228</t>
  </si>
  <si>
    <t>144 S SIXTH AVE</t>
  </si>
  <si>
    <t>37.7671988, -120.843322</t>
  </si>
  <si>
    <t>663 S YOSEMITE AVE</t>
  </si>
  <si>
    <t>37.7595241, -120.841743</t>
  </si>
  <si>
    <t>736 E G ST</t>
  </si>
  <si>
    <t>37.7673905, -120.8422315</t>
  </si>
  <si>
    <t>256 S SIXTH AVE</t>
  </si>
  <si>
    <t>37.7660153, -120.8424696</t>
  </si>
  <si>
    <t>246 S FOURTH AVE</t>
  </si>
  <si>
    <t>37.7653068, -120.8441596</t>
  </si>
  <si>
    <t>530 E H ST</t>
  </si>
  <si>
    <t>37.7655064, -120.843238</t>
  </si>
  <si>
    <t>611 E H ST</t>
  </si>
  <si>
    <t>37.7654391, -120.8423798</t>
  </si>
  <si>
    <t>530 E G ST</t>
  </si>
  <si>
    <t>37.7667214, -120.843941</t>
  </si>
  <si>
    <t>550 SOUTH St</t>
  </si>
  <si>
    <t>37.760071, -120.8406249</t>
  </si>
  <si>
    <t>631 E G ST</t>
  </si>
  <si>
    <t>37.7667213, -120.8429147</t>
  </si>
  <si>
    <t>650 S SIERRA AVE</t>
  </si>
  <si>
    <t>37.7598191, -120.8415265</t>
  </si>
  <si>
    <t>505 S FOURTH AVE</t>
  </si>
  <si>
    <t>37.7626746, -120.8417817</t>
  </si>
  <si>
    <t>411 S FOURTH AVE</t>
  </si>
  <si>
    <t>37.7637532, -120.8425108</t>
  </si>
  <si>
    <t>210 S SIXTH AVE</t>
  </si>
  <si>
    <t>37.7665937, -120.8428238</t>
  </si>
  <si>
    <t>357 S FOURTH AVE</t>
  </si>
  <si>
    <t>37.764436, -120.8428739</t>
  </si>
  <si>
    <t>236 S SIXTH AVE</t>
  </si>
  <si>
    <t>37.7662281, -120.8425144</t>
  </si>
  <si>
    <t>160 S SIXTH AVE</t>
  </si>
  <si>
    <t>37.7669942, -120.8431386</t>
  </si>
  <si>
    <t>407 E J ST</t>
  </si>
  <si>
    <t>37.762505, -120.8422452</t>
  </si>
  <si>
    <t>551 SOUTH St</t>
  </si>
  <si>
    <t>37.7594993, -120.8402663</t>
  </si>
  <si>
    <t>683 S SIERRA AVE</t>
  </si>
  <si>
    <t>37.7599973, -120.8407984</t>
  </si>
  <si>
    <t>338 S FOURTH AVE</t>
  </si>
  <si>
    <t>37.7643281, -120.8434961</t>
  </si>
  <si>
    <t>639 S SIERRA AVE</t>
  </si>
  <si>
    <t>37.760261, -120.8411599</t>
  </si>
  <si>
    <t>617 S SIERRA AVE</t>
  </si>
  <si>
    <t>37.7604651, -120.841337</t>
  </si>
  <si>
    <t>216 S FOURTH AVE</t>
  </si>
  <si>
    <t>37.7658123, -120.8444846</t>
  </si>
  <si>
    <t>593 S SIERRA AVE</t>
  </si>
  <si>
    <t>37.7611284, -120.8416219</t>
  </si>
  <si>
    <t>417 E F ST</t>
  </si>
  <si>
    <t>37.7671126, -120.8454916</t>
  </si>
  <si>
    <t>605 S SIERRA AVE</t>
  </si>
  <si>
    <t>37.7606684, -120.8414298</t>
  </si>
  <si>
    <t>327 S SIERRA AVE</t>
  </si>
  <si>
    <t>37.7643559, -120.8439068</t>
  </si>
  <si>
    <t>352 S FOURTH AVE</t>
  </si>
  <si>
    <t>37.7640939, -120.843412</t>
  </si>
  <si>
    <t>310 S FOURTH AVE</t>
  </si>
  <si>
    <t>37.7646607, -120.8437706</t>
  </si>
  <si>
    <t>636 S SIERRA AVE</t>
  </si>
  <si>
    <t>37.7600016, -120.841662</t>
  </si>
  <si>
    <t>609 S SIERRA AVE</t>
  </si>
  <si>
    <t>37.7605846, -120.8413791</t>
  </si>
  <si>
    <t>646 S SIERRA AVE</t>
  </si>
  <si>
    <t>37.7599004, -120.8415365</t>
  </si>
  <si>
    <t>551 S YOSEMITE AVE</t>
  </si>
  <si>
    <t>37.7610168, -120.8430204</t>
  </si>
  <si>
    <t>562 SOUTH St</t>
  </si>
  <si>
    <t>37.7602928, -120.8402736</t>
  </si>
  <si>
    <t>224 S FOURTH AVE</t>
  </si>
  <si>
    <t>37.7656174, -120.844393</t>
  </si>
  <si>
    <t>400 PEDERSEN RD</t>
  </si>
  <si>
    <t>37.7650172, -120.8396845</t>
  </si>
  <si>
    <t>313 S SIERRA AVE</t>
  </si>
  <si>
    <t>37.7645205, -120.844043</t>
  </si>
  <si>
    <t>654 S SIERRA AVE</t>
  </si>
  <si>
    <t>37.7598074, -120.8414368</t>
  </si>
  <si>
    <t>326 S FOURTH AVE</t>
  </si>
  <si>
    <t>37.7645073, -120.8435568</t>
  </si>
  <si>
    <t>480 E H ST</t>
  </si>
  <si>
    <t>37.7651257, -120.8440299</t>
  </si>
  <si>
    <t>347 S SIERRA AVE</t>
  </si>
  <si>
    <t>37.7640263, -120.8437677</t>
  </si>
  <si>
    <t>619 S YOSEMITE AVE</t>
  </si>
  <si>
    <t>37.7600878, -120.8421557</t>
  </si>
  <si>
    <t>341 S SIERRA AVE</t>
  </si>
  <si>
    <t>37.7641012, -120.8437617</t>
  </si>
  <si>
    <t>614 S SIERRA AVE</t>
  </si>
  <si>
    <t>37.7602898, -120.8417069</t>
  </si>
  <si>
    <t>331 S SIERRA AVE</t>
  </si>
  <si>
    <t>37.7642959, -120.8438548</t>
  </si>
  <si>
    <t>317 S SIERRA AVE</t>
  </si>
  <si>
    <t>37.7645088, -120.8439533</t>
  </si>
  <si>
    <t>316 S FOURTH AVE</t>
  </si>
  <si>
    <t>37.7645629, -120.8436699</t>
  </si>
  <si>
    <t>353 S SIERRA AVE</t>
  </si>
  <si>
    <t>37.7639337, -120.843719</t>
  </si>
  <si>
    <t>430 E I ST</t>
  </si>
  <si>
    <t>37.7638876, -120.8432883</t>
  </si>
  <si>
    <t>363 S SIERRA AVE</t>
  </si>
  <si>
    <t>37.7638232, -120.8435612</t>
  </si>
  <si>
    <t>640 S SIERRA AVE</t>
  </si>
  <si>
    <t>37.7599294, -120.8416096</t>
  </si>
  <si>
    <t>250 S FOURTH AVE</t>
  </si>
  <si>
    <t>37.7651964, -120.8441632</t>
  </si>
  <si>
    <t>332 S FOURTH AVE</t>
  </si>
  <si>
    <t>37.7644129, -120.8435905</t>
  </si>
  <si>
    <t>335 S SIERRA AVE</t>
  </si>
  <si>
    <t>37.7641718, -120.8438949</t>
  </si>
  <si>
    <t>322 S FOURTH AVE</t>
  </si>
  <si>
    <t>37.7645144, -120.8436885</t>
  </si>
  <si>
    <t>633 S YOSEMITE AVE</t>
  </si>
  <si>
    <t>37.7598635, -120.8421365</t>
  </si>
  <si>
    <t>323 S SIERRA AVE</t>
  </si>
  <si>
    <t>37.7643675, -120.8439966</t>
  </si>
  <si>
    <t>235 S SIERRA AVE</t>
  </si>
  <si>
    <t>37.7653644, -120.8445101</t>
  </si>
  <si>
    <t>220 S FOURTH AVE</t>
  </si>
  <si>
    <t>37.7656946, -120.8444904</t>
  </si>
  <si>
    <t>1005 E F ST</t>
  </si>
  <si>
    <t>37.7687483, -120.8399796</t>
  </si>
  <si>
    <t>355 E F ST</t>
  </si>
  <si>
    <t>37.7667258, -120.8462697</t>
  </si>
  <si>
    <t>419 E G ST</t>
  </si>
  <si>
    <t>37.7659427, -120.8446555</t>
  </si>
  <si>
    <t>549 SOUTH St</t>
  </si>
  <si>
    <t>37.7595885, -120.8407636</t>
  </si>
  <si>
    <t>750 E J ST</t>
  </si>
  <si>
    <t>37.7639451, -120.8398674</t>
  </si>
  <si>
    <t>1040 WAKEFIELD DR</t>
  </si>
  <si>
    <t>37.7551621, -120.8386785</t>
  </si>
  <si>
    <t>767 -759 WAKEFIELD CT</t>
  </si>
  <si>
    <t>37.760616, -120.837205</t>
  </si>
  <si>
    <t>1101 POST RD</t>
  </si>
  <si>
    <t>37.7549443, -120.832506</t>
  </si>
  <si>
    <t>653 HI TECH PKWY</t>
  </si>
  <si>
    <t>37.7514464, -120.8332995</t>
  </si>
  <si>
    <t>750 WARNERVILLE RD TL. PARK</t>
  </si>
  <si>
    <t>37.7491953, -120.8354257</t>
  </si>
  <si>
    <t>544 HI TECH PKWY</t>
  </si>
  <si>
    <t>37.7520378, -120.8373774</t>
  </si>
  <si>
    <t>1221 POST RD A</t>
  </si>
  <si>
    <t>37.7535233, -120.8314549</t>
  </si>
  <si>
    <t>604 HEDBERG WAY WA/SW</t>
  </si>
  <si>
    <t>37.755924237061, -120.835323393689</t>
  </si>
  <si>
    <t>607 HI TECH PKWY A &amp; B</t>
  </si>
  <si>
    <t>37.7513404, -120.8346017</t>
  </si>
  <si>
    <t>544 ARMSTRONG WAY L</t>
  </si>
  <si>
    <t>37.7534884, -120.8378514</t>
  </si>
  <si>
    <t>1375 POST RD B</t>
  </si>
  <si>
    <t>37.7527011, -120.8311882</t>
  </si>
  <si>
    <t>800 S YOSEMITE AVE</t>
  </si>
  <si>
    <t>37.7576978, -120.8414971</t>
  </si>
  <si>
    <t>652 HEDBERG WAY</t>
  </si>
  <si>
    <t>37.7561564451268, -120.833681881788</t>
  </si>
  <si>
    <t>534 ARMSTRONG WAY</t>
  </si>
  <si>
    <t>37.753878, -120.8381212</t>
  </si>
  <si>
    <t>400 DELANO DR</t>
  </si>
  <si>
    <t>37.7582422, -120.8411443</t>
  </si>
  <si>
    <t>1375 POST RD</t>
  </si>
  <si>
    <t>620 WARNERVILLE RD SNK SHACK</t>
  </si>
  <si>
    <t>37.747883450848, -120.83576461706</t>
  </si>
  <si>
    <t>1011 S YOSEMITE AVE</t>
  </si>
  <si>
    <t>37.7557656, -120.8385439</t>
  </si>
  <si>
    <t>1144 POST RD</t>
  </si>
  <si>
    <t>37.7539569, -120.8329178</t>
  </si>
  <si>
    <t>560 HI TECH PKWY</t>
  </si>
  <si>
    <t>37.7521067, -120.8368203</t>
  </si>
  <si>
    <t>1155 POST RD</t>
  </si>
  <si>
    <t>37.7540196, -120.8318557</t>
  </si>
  <si>
    <t>522 ARMSTRONG WAY A</t>
  </si>
  <si>
    <t>37.7535222, -120.8384574</t>
  </si>
  <si>
    <t>645 HI TECH PKWY</t>
  </si>
  <si>
    <t>37.7515526, -120.8336036</t>
  </si>
  <si>
    <t>122 N SIERRA Ave</t>
  </si>
  <si>
    <t>684 HI TECH PKWY</t>
  </si>
  <si>
    <t>37.7520836, -120.8325492</t>
  </si>
  <si>
    <t>619 FAIRFAX DR</t>
  </si>
  <si>
    <t>37.7546932, -120.8348982</t>
  </si>
  <si>
    <t>520 HI TECH PKWY</t>
  </si>
  <si>
    <t>37.752103, -120.8384541</t>
  </si>
  <si>
    <t>579 ARMSTRONG WAY</t>
  </si>
  <si>
    <t>37.7527785, -120.8359865</t>
  </si>
  <si>
    <t>636 HEDBERG WAY</t>
  </si>
  <si>
    <t>37.7561649275996, -120.833137393364</t>
  </si>
  <si>
    <t>521 HI TECH PKWY</t>
  </si>
  <si>
    <t>37.7512009, -120.8383195</t>
  </si>
  <si>
    <t>550 ARMSTRONG WAY 560</t>
  </si>
  <si>
    <t>37.7534061, -120.8372988</t>
  </si>
  <si>
    <t>567 HI TECH PKWY</t>
  </si>
  <si>
    <t>37.7515381, -120.8364832</t>
  </si>
  <si>
    <t>544 ARMSTRONG WAY</t>
  </si>
  <si>
    <t>1477 S YOSEMITE AVE</t>
  </si>
  <si>
    <t>37.7505846, -120.8395207</t>
  </si>
  <si>
    <t>685 HI TECH PKWY</t>
  </si>
  <si>
    <t>37.7512833, -120.8321728</t>
  </si>
  <si>
    <t>528 HI TECH PKWY</t>
  </si>
  <si>
    <t>37.7520479, -120.8381166</t>
  </si>
  <si>
    <t>681 ARMSTRONG WAY</t>
  </si>
  <si>
    <t>37.752775, -120.832453</t>
  </si>
  <si>
    <t>624 ARMSTRONG WAY</t>
  </si>
  <si>
    <t>37.7537981, -120.8344114</t>
  </si>
  <si>
    <t>599 HI TECH PKWY</t>
  </si>
  <si>
    <t>37.7513769, -120.835088</t>
  </si>
  <si>
    <t>581 HI TECH PKWY</t>
  </si>
  <si>
    <t>37.7515344, -120.836047</t>
  </si>
  <si>
    <t>614 HI TECH PKWY</t>
  </si>
  <si>
    <t>37.7521928, -120.8343631</t>
  </si>
  <si>
    <t>571 ARMSTRONG WAY</t>
  </si>
  <si>
    <t>37.7527747, -120.8363903</t>
  </si>
  <si>
    <t>570 HI TECH PKWY</t>
  </si>
  <si>
    <t>37.752138, -120.8360538</t>
  </si>
  <si>
    <t>1172 WARNERVILLE Rd</t>
  </si>
  <si>
    <t>37.747662881562, -120.831108302211</t>
  </si>
  <si>
    <t>570 ARMSTRONG WAY</t>
  </si>
  <si>
    <t>37.7534763, -120.8365025</t>
  </si>
  <si>
    <t>667 HI TECH PKWY</t>
  </si>
  <si>
    <t>37.7512584, -120.8328018</t>
  </si>
  <si>
    <t>412 W J ST</t>
  </si>
  <si>
    <t>37.7601593, -120.8506319</t>
  </si>
  <si>
    <t>128 West Ave</t>
  </si>
  <si>
    <t>37.7637606, -120.8519917</t>
  </si>
  <si>
    <t>402 -408 W G ST</t>
  </si>
  <si>
    <t>37.7630475, -120.8526017</t>
  </si>
  <si>
    <t>334 S YOSEMITE AVE C D</t>
  </si>
  <si>
    <t>37.7633519, -120.8451813</t>
  </si>
  <si>
    <t>107 S FIRST AVE</t>
  </si>
  <si>
    <t>37.765334, -120.8491929</t>
  </si>
  <si>
    <t>411 W J ST</t>
  </si>
  <si>
    <t>37.7598805, -120.8502739</t>
  </si>
  <si>
    <t>410 BIRDWELL ST</t>
  </si>
  <si>
    <t>37.759486, -120.8502306</t>
  </si>
  <si>
    <t>431 W J ST</t>
  </si>
  <si>
    <t>37.7596432, -120.8507188</t>
  </si>
  <si>
    <t>442 S FIRST AVE D</t>
  </si>
  <si>
    <t>37.7612569, -120.8472179</t>
  </si>
  <si>
    <t>339 W J ST</t>
  </si>
  <si>
    <t>37.760173, -120.8495508</t>
  </si>
  <si>
    <t>110 S SECOND AVE BIANC CTR</t>
  </si>
  <si>
    <t>37.7656049, -120.8488951</t>
  </si>
  <si>
    <t>423 W G ST</t>
  </si>
  <si>
    <t>37.7624791, -120.8526552</t>
  </si>
  <si>
    <t>424 W J ST</t>
  </si>
  <si>
    <t>37.7600877, -120.850901</t>
  </si>
  <si>
    <t>443 DAVITT AVE</t>
  </si>
  <si>
    <t>37.7609743, -120.8488738</t>
  </si>
  <si>
    <t>355 W J ST</t>
  </si>
  <si>
    <t>37.7600735, -120.8499393</t>
  </si>
  <si>
    <t>450 W H ST B</t>
  </si>
  <si>
    <t>152 S FIRST AVE</t>
  </si>
  <si>
    <t>37.7645704, -120.8492888</t>
  </si>
  <si>
    <t>450 W H ST LDRY</t>
  </si>
  <si>
    <t>256 DAVITT AVE</t>
  </si>
  <si>
    <t>37.7625616, -120.8504233</t>
  </si>
  <si>
    <t>219 S SECOND AVE</t>
  </si>
  <si>
    <t>37.7644166, -120.8474096</t>
  </si>
  <si>
    <t>219 S SECOND AVE B</t>
  </si>
  <si>
    <t>316 S SECOND AVE</t>
  </si>
  <si>
    <t>37.7631351, -120.8472251</t>
  </si>
  <si>
    <t>419 W J ST</t>
  </si>
  <si>
    <t>37.7597573, -120.8504477</t>
  </si>
  <si>
    <t>339 BIRDWELL ST</t>
  </si>
  <si>
    <t>37.7594289, -120.849099</t>
  </si>
  <si>
    <t>331 W J ST</t>
  </si>
  <si>
    <t>37.7602377, -120.8494158</t>
  </si>
  <si>
    <t>180 E J ST A</t>
  </si>
  <si>
    <t>406 DODGE AVE</t>
  </si>
  <si>
    <t>37.7607166, -120.8509038</t>
  </si>
  <si>
    <t>450 W H ST A</t>
  </si>
  <si>
    <t>107 E H ST</t>
  </si>
  <si>
    <t>37.763199, -120.8476614</t>
  </si>
  <si>
    <t>347 BIRDWELL ST</t>
  </si>
  <si>
    <t>37.7591904, -120.8491542</t>
  </si>
  <si>
    <t>350 BIRDWELL ST</t>
  </si>
  <si>
    <t>37.7596998, -120.8496701</t>
  </si>
  <si>
    <t>235 BARDO AVE</t>
  </si>
  <si>
    <t>37.7625408, -120.8516552</t>
  </si>
  <si>
    <t>381 W G ST</t>
  </si>
  <si>
    <t>37.7628383, -120.8520253</t>
  </si>
  <si>
    <t>122 W G ST</t>
  </si>
  <si>
    <t>37.7643045, -120.8495579</t>
  </si>
  <si>
    <t>313 BIRDWELL ST</t>
  </si>
  <si>
    <t>37.7596492, -120.8486166</t>
  </si>
  <si>
    <t>430 BIRDWELL ST</t>
  </si>
  <si>
    <t>37.7594422, -120.8505589</t>
  </si>
  <si>
    <t>212 CHURCH AVE</t>
  </si>
  <si>
    <t>37.7636116, -120.849872</t>
  </si>
  <si>
    <t>365 W G ST</t>
  </si>
  <si>
    <t>37.7629162, -120.8517562</t>
  </si>
  <si>
    <t>311 CHURCH AVE</t>
  </si>
  <si>
    <t>37.7624493, -120.8485668</t>
  </si>
  <si>
    <t>349 S FIRST AVE</t>
  </si>
  <si>
    <t>37.7625867, -120.8473099</t>
  </si>
  <si>
    <t>334 S SECOND AVE</t>
  </si>
  <si>
    <t>37.7628432, -120.8470784</t>
  </si>
  <si>
    <t>422 W J ST</t>
  </si>
  <si>
    <t>37.7602902, -120.8509438</t>
  </si>
  <si>
    <t>306 S SECOND AVE</t>
  </si>
  <si>
    <t>37.7632714, -120.8474046</t>
  </si>
  <si>
    <t>312 BIRDWELL ST</t>
  </si>
  <si>
    <t>37.7600006, -120.8488376</t>
  </si>
  <si>
    <t>442 S FIRST AVE B</t>
  </si>
  <si>
    <t>110 E H ST</t>
  </si>
  <si>
    <t>37.7635549, -120.8478482</t>
  </si>
  <si>
    <t>460 S SECOND AVE</t>
  </si>
  <si>
    <t>37.7613916, -120.8461036</t>
  </si>
  <si>
    <t>131 W F ST</t>
  </si>
  <si>
    <t>37.7650892, -120.8501686</t>
  </si>
  <si>
    <t>363 S SECOND AVE</t>
  </si>
  <si>
    <t>37.7626795, -120.8463279</t>
  </si>
  <si>
    <t>408 S SECOND AVE</t>
  </si>
  <si>
    <t>37.7619395, -120.8465386</t>
  </si>
  <si>
    <t>325 S FIRST AVE</t>
  </si>
  <si>
    <t>37.762889, -120.8475895</t>
  </si>
  <si>
    <t>431 BIRDWELL ST</t>
  </si>
  <si>
    <t>37.7589918, -120.8503044</t>
  </si>
  <si>
    <t>311 -313 S SECOND AVE</t>
  </si>
  <si>
    <t>37.7633017, -120.8466261</t>
  </si>
  <si>
    <t>433 S SECOND AVE</t>
  </si>
  <si>
    <t>37.7619943, -120.8458344</t>
  </si>
  <si>
    <t>321 BIRDWELL ST</t>
  </si>
  <si>
    <t>37.7595692, -120.8487431</t>
  </si>
  <si>
    <t>144 S FIRST AVE</t>
  </si>
  <si>
    <t>37.764682, -120.8494234</t>
  </si>
  <si>
    <t>445 S SECOND AVE</t>
  </si>
  <si>
    <t>37.7617695, -120.8456946</t>
  </si>
  <si>
    <t>463 S SECOND AVE</t>
  </si>
  <si>
    <t>37.7615076, -120.8455652</t>
  </si>
  <si>
    <t>100 E G ST WILL PARK</t>
  </si>
  <si>
    <t>37.7643877, -120.8488185</t>
  </si>
  <si>
    <t>431 S SECOND AVE</t>
  </si>
  <si>
    <t>37.7620187, -120.8458429</t>
  </si>
  <si>
    <t>488 BIRDWELL ST</t>
  </si>
  <si>
    <t>37.7591388, -120.8508916</t>
  </si>
  <si>
    <t>400 S FIRST AVE</t>
  </si>
  <si>
    <t>37.76194, -120.847584</t>
  </si>
  <si>
    <t>355 BIRDWELL ST</t>
  </si>
  <si>
    <t>37.7592774, -120.8493753</t>
  </si>
  <si>
    <t>412 BIRDWELL ST</t>
  </si>
  <si>
    <t>37.759465, -120.8502555</t>
  </si>
  <si>
    <t>147 West Ave</t>
  </si>
  <si>
    <t>37.7637323, -120.8516664</t>
  </si>
  <si>
    <t>321 CHURCH AVE</t>
  </si>
  <si>
    <t>37.7625126, -120.8483492</t>
  </si>
  <si>
    <t>442 S FIRST AVE C</t>
  </si>
  <si>
    <t>471 BIRDWELL ST</t>
  </si>
  <si>
    <t>37.7586828, -120.850555</t>
  </si>
  <si>
    <t>237 CHURCH AVE</t>
  </si>
  <si>
    <t>37.7635112, -120.8490097</t>
  </si>
  <si>
    <t>422 S SECOND AVE</t>
  </si>
  <si>
    <t>37.7618825, -120.8463666</t>
  </si>
  <si>
    <t>327 -331 S SECOND AVE</t>
  </si>
  <si>
    <t>37.7630314, -120.8465297</t>
  </si>
  <si>
    <t>310 CHURCH AVE</t>
  </si>
  <si>
    <t>37.7624657, -120.8490196</t>
  </si>
  <si>
    <t>435 CHURCH AVE</t>
  </si>
  <si>
    <t>37.7611414, -120.847618</t>
  </si>
  <si>
    <t>422 S FIRST AVE</t>
  </si>
  <si>
    <t>37.7615156, -120.8473597</t>
  </si>
  <si>
    <t>357 BIRDWELL ST</t>
  </si>
  <si>
    <t>37.7592154, -120.8495968</t>
  </si>
  <si>
    <t>218 S SECOND AVE</t>
  </si>
  <si>
    <t>37.7642187, -120.8480326</t>
  </si>
  <si>
    <t>329 BIRDWELL ST</t>
  </si>
  <si>
    <t>37.7595219, -120.8489229</t>
  </si>
  <si>
    <t>363 S FIRST AVE</t>
  </si>
  <si>
    <t>37.7623072, -120.8472251</t>
  </si>
  <si>
    <t>415 DODGE AVE</t>
  </si>
  <si>
    <t>37.7607595, -120.8503592</t>
  </si>
  <si>
    <t>312 S FIRST AVE</t>
  </si>
  <si>
    <t>37.7628906, -120.8481962</t>
  </si>
  <si>
    <t>348 S FIRST AVE</t>
  </si>
  <si>
    <t>37.762316, -120.8478458</t>
  </si>
  <si>
    <t>317 S FIRST AVE</t>
  </si>
  <si>
    <t>37.7630074, -120.8476681</t>
  </si>
  <si>
    <t>204 S FIRST AVE</t>
  </si>
  <si>
    <t>37.7640874, -120.8490077</t>
  </si>
  <si>
    <t>304 W J ST</t>
  </si>
  <si>
    <t>37.7607956, -120.8491991</t>
  </si>
  <si>
    <t>326 S SECOND AVE</t>
  </si>
  <si>
    <t>37.7629732, -120.8471312</t>
  </si>
  <si>
    <t>233 E G ST</t>
  </si>
  <si>
    <t>37.7647775, -120.8472456</t>
  </si>
  <si>
    <t>100 S YOSEMITE AVE SIDE WALK</t>
  </si>
  <si>
    <t>37.7667248514812, -120.846807271597</t>
  </si>
  <si>
    <t>302 BIRDWELL ST</t>
  </si>
  <si>
    <t>37.7600754, -120.8487049</t>
  </si>
  <si>
    <t>345 S SECOND AVE</t>
  </si>
  <si>
    <t>37.7629332, -120.8465033</t>
  </si>
  <si>
    <t>446 W J ST</t>
  </si>
  <si>
    <t>37.75999, -120.8511271</t>
  </si>
  <si>
    <t>253 CHURCH AVE</t>
  </si>
  <si>
    <t>37.7632844, -120.8489296</t>
  </si>
  <si>
    <t>450 S FIRST AVE A</t>
  </si>
  <si>
    <t>37.7610942, -120.8471284</t>
  </si>
  <si>
    <t>450 S FIRST AVE D</t>
  </si>
  <si>
    <t>315 -317 S SECOND AVE</t>
  </si>
  <si>
    <t>37.763207, -120.8465941</t>
  </si>
  <si>
    <t>399 BIRDWELL ST</t>
  </si>
  <si>
    <t>37.7590691, -120.850029</t>
  </si>
  <si>
    <t>122 W J ST</t>
  </si>
  <si>
    <t>37.7607475, -120.8471452</t>
  </si>
  <si>
    <t>401 BIRDWELL ST</t>
  </si>
  <si>
    <t>37.7590487, -120.8501756</t>
  </si>
  <si>
    <t>554 YOSEMITE AVE SB</t>
  </si>
  <si>
    <t>37.7601088, -120.8430155</t>
  </si>
  <si>
    <t>336 W J ST</t>
  </si>
  <si>
    <t>37.7605764, -120.8498271</t>
  </si>
  <si>
    <t>531 CHURCH AVE</t>
  </si>
  <si>
    <t>37.7600663, -120.8469404</t>
  </si>
  <si>
    <t>302 S FIRST AVE</t>
  </si>
  <si>
    <t>37.7630249, -120.8482569</t>
  </si>
  <si>
    <t>316 W J ST</t>
  </si>
  <si>
    <t>37.7607324, -120.8494237</t>
  </si>
  <si>
    <t>471 CHURCH AVE</t>
  </si>
  <si>
    <t>37.7606855, -120.8473101</t>
  </si>
  <si>
    <t>528 CHURCH AVE</t>
  </si>
  <si>
    <t>37.7599104, -120.8473148</t>
  </si>
  <si>
    <t>555 GILBERT AVE</t>
  </si>
  <si>
    <t>37.759223, -120.8509935</t>
  </si>
  <si>
    <t>320 DODGE AVE</t>
  </si>
  <si>
    <t>37.7615984, -120.8515153</t>
  </si>
  <si>
    <t>324 CHURCH AVE</t>
  </si>
  <si>
    <t>37.7622326, -120.8489165</t>
  </si>
  <si>
    <t>429 DAVITT AVE</t>
  </si>
  <si>
    <t>37.7611491, -120.8491782</t>
  </si>
  <si>
    <t>319 DODGE AVE</t>
  </si>
  <si>
    <t>37.7616634, -120.850961</t>
  </si>
  <si>
    <t>453 DODGE AVE</t>
  </si>
  <si>
    <t>37.7603727, -120.8501412</t>
  </si>
  <si>
    <t>346 W J ST</t>
  </si>
  <si>
    <t>37.7604998, -120.8499617</t>
  </si>
  <si>
    <t>151 S FIRST AVE</t>
  </si>
  <si>
    <t>37.7647008, -120.8487729</t>
  </si>
  <si>
    <t>243 S SECOND AVE</t>
  </si>
  <si>
    <t>37.7641382, -120.84727</t>
  </si>
  <si>
    <t>231 S SECOND AVE</t>
  </si>
  <si>
    <t>37.7642981, -120.8474025</t>
  </si>
  <si>
    <t>160 S FIRST AVE</t>
  </si>
  <si>
    <t>37.7644835, -120.8491991</t>
  </si>
  <si>
    <t>329 S FIRST AVE</t>
  </si>
  <si>
    <t>37.7628354, -120.847479</t>
  </si>
  <si>
    <t>435 S SECOND AVE</t>
  </si>
  <si>
    <t>37.7618944, -120.8457895</t>
  </si>
  <si>
    <t>261 S SECOND AVE</t>
  </si>
  <si>
    <t>37.7638514, -120.8470905</t>
  </si>
  <si>
    <t>433 DODGE AVE</t>
  </si>
  <si>
    <t>37.7605479, -120.8502103</t>
  </si>
  <si>
    <t>370 BIRDWELL ST</t>
  </si>
  <si>
    <t>37.7594954, -120.8500514</t>
  </si>
  <si>
    <t>401 W J ST</t>
  </si>
  <si>
    <t>37.7599341, -120.8500963</t>
  </si>
  <si>
    <t>429 GILBERT AVE</t>
  </si>
  <si>
    <t>37.7600353, -120.8515659</t>
  </si>
  <si>
    <t>535 GILBERT AVE</t>
  </si>
  <si>
    <t>37.7593894, -120.8510737</t>
  </si>
  <si>
    <t>436 W J ST</t>
  </si>
  <si>
    <t>37.7601883, -120.8511676</t>
  </si>
  <si>
    <t>440 DODGE AVE</t>
  </si>
  <si>
    <t>37.7602457, -120.8504545</t>
  </si>
  <si>
    <t>231 E F ST</t>
  </si>
  <si>
    <t>37.7660373, -120.8480551</t>
  </si>
  <si>
    <t>417 S FIRST AVE</t>
  </si>
  <si>
    <t>37.7618088, -120.8468761</t>
  </si>
  <si>
    <t>408 S FIRST AVE</t>
  </si>
  <si>
    <t>37.7618024, -120.8475391</t>
  </si>
  <si>
    <t>253 S SECOND AVE</t>
  </si>
  <si>
    <t>37.7639806, -120.8471693</t>
  </si>
  <si>
    <t>450 S FIRST AVE B</t>
  </si>
  <si>
    <t>425 S FIRST AVE</t>
  </si>
  <si>
    <t>37.761722, -120.8467797</t>
  </si>
  <si>
    <t>246 S SECOND AVE</t>
  </si>
  <si>
    <t>37.763832, -120.8478083</t>
  </si>
  <si>
    <t>232 S SECOND AVE</t>
  </si>
  <si>
    <t>37.7639942, -120.847898</t>
  </si>
  <si>
    <t>270 -280 S FIRST AVE</t>
  </si>
  <si>
    <t>37.7634083, -120.8485222</t>
  </si>
  <si>
    <t>147 S SECOND AVE</t>
  </si>
  <si>
    <t>37.7652718, -120.8479438</t>
  </si>
  <si>
    <t>450 S FIRST AVE C</t>
  </si>
  <si>
    <t>353 S FIRST AVE</t>
  </si>
  <si>
    <t>37.7624447, -120.84727</t>
  </si>
  <si>
    <t>447 CHURCH AVE</t>
  </si>
  <si>
    <t>37.7609499, -120.8474943</t>
  </si>
  <si>
    <t>335 S FIRST AVE</t>
  </si>
  <si>
    <t>37.7627102, -120.8474022</t>
  </si>
  <si>
    <t>305 W J ST</t>
  </si>
  <si>
    <t>37.7604595, -120.8489299</t>
  </si>
  <si>
    <t>315 W H ST</t>
  </si>
  <si>
    <t>37.7621173, -120.8502372</t>
  </si>
  <si>
    <t>424 S YOSEMITE AVE</t>
  </si>
  <si>
    <t>37.7625982, -120.8447109</t>
  </si>
  <si>
    <t>110 -140 W H ST</t>
  </si>
  <si>
    <t>37.7632194, -120.8485648</t>
  </si>
  <si>
    <t>103 E I ST</t>
  </si>
  <si>
    <t>37.7620757, -120.8472263</t>
  </si>
  <si>
    <t>239 West Ave</t>
  </si>
  <si>
    <t>37.7625699, -120.8510448</t>
  </si>
  <si>
    <t>310 DAVITT AVE</t>
  </si>
  <si>
    <t>37.7621709, -120.8499932</t>
  </si>
  <si>
    <t>305 CHURCH AVE</t>
  </si>
  <si>
    <t>37.7624739, -120.8486158</t>
  </si>
  <si>
    <t>375 BIRDWELL ST</t>
  </si>
  <si>
    <t>37.7591463, -120.8498271</t>
  </si>
  <si>
    <t>234 S FIRST AVE</t>
  </si>
  <si>
    <t>37.7636676, -120.8486601</t>
  </si>
  <si>
    <t>453 W H ST</t>
  </si>
  <si>
    <t>37.7612408, -120.8524716</t>
  </si>
  <si>
    <t>246 S FIRST AVE</t>
  </si>
  <si>
    <t>37.7635232, -120.8486158</t>
  </si>
  <si>
    <t>283 GILBERT AVE</t>
  </si>
  <si>
    <t>37.7618245, -120.8528408</t>
  </si>
  <si>
    <t>125 W H ST</t>
  </si>
  <si>
    <t>37.7628341, -120.8486637</t>
  </si>
  <si>
    <t>430 DODGE AVE</t>
  </si>
  <si>
    <t>37.7603935, -120.8505898</t>
  </si>
  <si>
    <t>263 GILBERT AVE</t>
  </si>
  <si>
    <t>37.761824, -120.8528406</t>
  </si>
  <si>
    <t>224 E G ST</t>
  </si>
  <si>
    <t>37.7650725, -120.8479429</t>
  </si>
  <si>
    <t>343 GILBERT AVE</t>
  </si>
  <si>
    <t>37.7606935, -120.8520626</t>
  </si>
  <si>
    <t>439 W G ST</t>
  </si>
  <si>
    <t>37.7624312, -120.8527598</t>
  </si>
  <si>
    <t>444 DODGE AVE</t>
  </si>
  <si>
    <t>37.7601775, -120.8503956</t>
  </si>
  <si>
    <t>425 W G ST</t>
  </si>
  <si>
    <t>37.7624676, -120.852679</t>
  </si>
  <si>
    <t>353 -371 W F ST</t>
  </si>
  <si>
    <t>37.7641632, -120.8525188</t>
  </si>
  <si>
    <t>429 W G ST</t>
  </si>
  <si>
    <t>37.7625254, -120.8528056</t>
  </si>
  <si>
    <t>154 S YOSEMITE AVE</t>
  </si>
  <si>
    <t>37.7656738, -120.8467092</t>
  </si>
  <si>
    <t>123 1/2 W H ST</t>
  </si>
  <si>
    <t>37.7626104, -120.8485233</t>
  </si>
  <si>
    <t>221 S FIRST AVE</t>
  </si>
  <si>
    <t>37.7641991, -120.8484818</t>
  </si>
  <si>
    <t>220 S FIRST AVE</t>
  </si>
  <si>
    <t>37.7638407, -120.84898</t>
  </si>
  <si>
    <t>117 W J ST</t>
  </si>
  <si>
    <t>37.7605293, -120.8468662</t>
  </si>
  <si>
    <t>136 S FIRST AVE</t>
  </si>
  <si>
    <t>37.7647948, -120.8494793</t>
  </si>
  <si>
    <t>338 BIRDWELL ST</t>
  </si>
  <si>
    <t>37.7598173, -120.8493283</t>
  </si>
  <si>
    <t>439 W J ST</t>
  </si>
  <si>
    <t>37.7596123, -120.8509487</t>
  </si>
  <si>
    <t>447 W H ST</t>
  </si>
  <si>
    <t>37.7612544, -120.8522977</t>
  </si>
  <si>
    <t>360 BIRDWELL ST</t>
  </si>
  <si>
    <t>37.7595473, -120.849872</t>
  </si>
  <si>
    <t>457 W J ST</t>
  </si>
  <si>
    <t>37.7595345, -120.8512178</t>
  </si>
  <si>
    <t>328 BIRDWELL ST</t>
  </si>
  <si>
    <t>37.7598678, -120.8491542</t>
  </si>
  <si>
    <t>449 W H ST</t>
  </si>
  <si>
    <t>37.7613488, -120.8524422</t>
  </si>
  <si>
    <t>180 E J ST B</t>
  </si>
  <si>
    <t>132 West Ave</t>
  </si>
  <si>
    <t>37.7638686, -120.8517943</t>
  </si>
  <si>
    <t>120 West Ave # B</t>
  </si>
  <si>
    <t>37.763927, -120.8522945</t>
  </si>
  <si>
    <t>315 W J ST</t>
  </si>
  <si>
    <t>37.76037, -120.8491093</t>
  </si>
  <si>
    <t>119 W J ST</t>
  </si>
  <si>
    <t>37.7604044, -120.8468034</t>
  </si>
  <si>
    <t>428 W J ST</t>
  </si>
  <si>
    <t>37.7600679, -120.8509915</t>
  </si>
  <si>
    <t>326 W J ST</t>
  </si>
  <si>
    <t>37.760674, -120.8496485</t>
  </si>
  <si>
    <t>333 GILBERT AVE</t>
  </si>
  <si>
    <t>37.7607433, -120.8521069</t>
  </si>
  <si>
    <t>432 DAVITT AVE</t>
  </si>
  <si>
    <t>37.7609578, -120.8492888</t>
  </si>
  <si>
    <t>410 DODGE AVE</t>
  </si>
  <si>
    <t>37.7606167, -120.8508589</t>
  </si>
  <si>
    <t>404 DODGE AVE</t>
  </si>
  <si>
    <t>37.7607068, -120.8509894</t>
  </si>
  <si>
    <t>332 CHURCH AVE</t>
  </si>
  <si>
    <t>37.7621036, -120.8488402</t>
  </si>
  <si>
    <t>215 DAVITT AVE</t>
  </si>
  <si>
    <t>37.7633066, -120.8502757</t>
  </si>
  <si>
    <t>227 West Ave</t>
  </si>
  <si>
    <t>37.7628243, -120.8510296</t>
  </si>
  <si>
    <t>104 E H ST</t>
  </si>
  <si>
    <t>37.7635466, -120.84803</t>
  </si>
  <si>
    <t>105 W F ST</t>
  </si>
  <si>
    <t>37.7652624, -120.8498186</t>
  </si>
  <si>
    <t>145 DAVITT AVE</t>
  </si>
  <si>
    <t>37.7640904, -120.8508097</t>
  </si>
  <si>
    <t>230 CHURCH AVE</t>
  </si>
  <si>
    <t>37.7632621, -120.8496438</t>
  </si>
  <si>
    <t>127 DAVITT AVE</t>
  </si>
  <si>
    <t>37.7643826, -120.8509924</t>
  </si>
  <si>
    <t>229 DAVITT AVE</t>
  </si>
  <si>
    <t>37.7631821, -120.850186</t>
  </si>
  <si>
    <t>231 W G ST</t>
  </si>
  <si>
    <t>37.7634623, -120.8504041</t>
  </si>
  <si>
    <t>245 DAVITT AVE</t>
  </si>
  <si>
    <t>37.7629083, -120.8499617</t>
  </si>
  <si>
    <t>114 DAVITT AVE</t>
  </si>
  <si>
    <t>37.7643406, -120.8515263</t>
  </si>
  <si>
    <t>315 W G ST</t>
  </si>
  <si>
    <t>37.7632626, -120.8509487</t>
  </si>
  <si>
    <t>137 DAVITT AVE</t>
  </si>
  <si>
    <t>37.7642163, -120.8509038</t>
  </si>
  <si>
    <t>124 DAVITT AVE</t>
  </si>
  <si>
    <t>37.7641784, -120.8514282</t>
  </si>
  <si>
    <t>235 W F ST</t>
  </si>
  <si>
    <t>37.7646912, -120.8510832</t>
  </si>
  <si>
    <t>315 W F ST</t>
  </si>
  <si>
    <t>37.7644849, -120.8516664</t>
  </si>
  <si>
    <t>134 DAVITT AVE</t>
  </si>
  <si>
    <t>37.7640108, -120.8513524</t>
  </si>
  <si>
    <t>319 W G ST</t>
  </si>
  <si>
    <t>37.763173, -120.8511281</t>
  </si>
  <si>
    <t>306 W H ST</t>
  </si>
  <si>
    <t>37.7625024, -120.8503167</t>
  </si>
  <si>
    <t>421 S SECOND AVE</t>
  </si>
  <si>
    <t>37.7621059, -120.8459689</t>
  </si>
  <si>
    <t>303 W G ST</t>
  </si>
  <si>
    <t>37.7633391, -120.8508141</t>
  </si>
  <si>
    <t>253 West Ave</t>
  </si>
  <si>
    <t>37.7624262, -120.8508463</t>
  </si>
  <si>
    <t>249 West Ave</t>
  </si>
  <si>
    <t>37.762534, -120.8508708</t>
  </si>
  <si>
    <t>246 DAVITT AVE</t>
  </si>
  <si>
    <t>37.7627321, -120.8504491</t>
  </si>
  <si>
    <t>431 CHURCH AVE</t>
  </si>
  <si>
    <t>37.7612627, -120.8477191</t>
  </si>
  <si>
    <t>237 West Ave</t>
  </si>
  <si>
    <t>37.7626851, -120.8509935</t>
  </si>
  <si>
    <t>419 DAVITT AVE</t>
  </si>
  <si>
    <t>37.7613614, -120.8490645</t>
  </si>
  <si>
    <t>124 W J ST</t>
  </si>
  <si>
    <t>37.7607643, -120.8472251</t>
  </si>
  <si>
    <t>338 CHURCH AVE</t>
  </si>
  <si>
    <t>37.761979, -120.8487504</t>
  </si>
  <si>
    <t>422 CHURCH AVE</t>
  </si>
  <si>
    <t>37.7612604, -120.8482555</t>
  </si>
  <si>
    <t>346 CHURCH AVE</t>
  </si>
  <si>
    <t>37.7618921, -120.8486607</t>
  </si>
  <si>
    <t>402 CHURCH AVE</t>
  </si>
  <si>
    <t>37.7614158, -120.8486158</t>
  </si>
  <si>
    <t>411 DAVITT AVE</t>
  </si>
  <si>
    <t>37.761486, -120.8491542</t>
  </si>
  <si>
    <t>607 DAVITT AVE</t>
  </si>
  <si>
    <t>37.7600453, -120.8481538</t>
  </si>
  <si>
    <t>518 CHURCH AVE</t>
  </si>
  <si>
    <t>37.7600473, -120.847427</t>
  </si>
  <si>
    <t>214 W J ST</t>
  </si>
  <si>
    <t>37.760513, -120.8479896</t>
  </si>
  <si>
    <t>526 CHURCH AVE</t>
  </si>
  <si>
    <t>37.7597949, -120.847584</t>
  </si>
  <si>
    <t>202 W J ST</t>
  </si>
  <si>
    <t>37.7605321, -120.8477616</t>
  </si>
  <si>
    <t>621 DAVITT AVE</t>
  </si>
  <si>
    <t>37.7598393, -120.8479684</t>
  </si>
  <si>
    <t>510 CHURCH AVE</t>
  </si>
  <si>
    <t>37.7601596, -120.8474943</t>
  </si>
  <si>
    <t>446 CHURCH AVE</t>
  </si>
  <si>
    <t>37.7607209, -120.8479716</t>
  </si>
  <si>
    <t>460 CHURCH AVE</t>
  </si>
  <si>
    <t>37.7606731, -120.8478013</t>
  </si>
  <si>
    <t>412 CHURCH AVE</t>
  </si>
  <si>
    <t>37.7613721, -120.8483499</t>
  </si>
  <si>
    <t>519 DAVITT AVE</t>
  </si>
  <si>
    <t>37.7607321, -120.8483859</t>
  </si>
  <si>
    <t>325 DAVITT AVE</t>
  </si>
  <si>
    <t>37.7620219, -120.8495131</t>
  </si>
  <si>
    <t>329 DAVITT AVE</t>
  </si>
  <si>
    <t>37.7619168, -120.8493022</t>
  </si>
  <si>
    <t>403 DAVITT AVE</t>
  </si>
  <si>
    <t>37.7616235, -120.8491991</t>
  </si>
  <si>
    <t>110 CHURCH AVE</t>
  </si>
  <si>
    <t>37.7647183, -120.8507162</t>
  </si>
  <si>
    <t>433 DAVITT AVE</t>
  </si>
  <si>
    <t>37.7611992, -120.8489747</t>
  </si>
  <si>
    <t>351 W H ST</t>
  </si>
  <si>
    <t>37.7619727, -120.8507244</t>
  </si>
  <si>
    <t>364 S FIRST AVE</t>
  </si>
  <si>
    <t>37.7621053, -120.8476654</t>
  </si>
  <si>
    <t>419 CHURCH AVE</t>
  </si>
  <si>
    <t>37.7616727, -120.8479878</t>
  </si>
  <si>
    <t>245 W H ST</t>
  </si>
  <si>
    <t>37.7622958, -120.8497374</t>
  </si>
  <si>
    <t>412 S YOSEMITE AVE</t>
  </si>
  <si>
    <t>37.7627195, -120.8447576</t>
  </si>
  <si>
    <t>442 S FIRST AVE A</t>
  </si>
  <si>
    <t>421 W G ST</t>
  </si>
  <si>
    <t>37.762563, -120.8526871</t>
  </si>
  <si>
    <t>427 W H ST</t>
  </si>
  <si>
    <t>37.7614372, -120.8519347</t>
  </si>
  <si>
    <t>331 W H ST</t>
  </si>
  <si>
    <t>37.7619906, -120.8505416</t>
  </si>
  <si>
    <t>389 W F ST</t>
  </si>
  <si>
    <t>37.7639095, -120.8528104</t>
  </si>
  <si>
    <t>325 W H ST</t>
  </si>
  <si>
    <t>37.762064, -120.8504021</t>
  </si>
  <si>
    <t>160 CHURCH AVE</t>
  </si>
  <si>
    <t>37.7640476, -120.850186</t>
  </si>
  <si>
    <t>411 W H ST</t>
  </si>
  <si>
    <t>37.761528, -120.8516264</t>
  </si>
  <si>
    <t>231 W H ST</t>
  </si>
  <si>
    <t>37.7623051, -120.8494121</t>
  </si>
  <si>
    <t>284 W J ST</t>
  </si>
  <si>
    <t>37.7603151, -120.8483859</t>
  </si>
  <si>
    <t>463 CHURCH AVE</t>
  </si>
  <si>
    <t>37.7608512, -120.8473148</t>
  </si>
  <si>
    <t>315 DODGE AVE</t>
  </si>
  <si>
    <t>37.761645, -120.8509411</t>
  </si>
  <si>
    <t>444 S SECOND AVE</t>
  </si>
  <si>
    <t>37.7614766, -120.8461933</t>
  </si>
  <si>
    <t>260 W J ST</t>
  </si>
  <si>
    <t>37.7603942, -120.8481205</t>
  </si>
  <si>
    <t>440 S SECOND AVE</t>
  </si>
  <si>
    <t>37.7616034, -120.8462753</t>
  </si>
  <si>
    <t>432 CHURCH AVE</t>
  </si>
  <si>
    <t>37.7610829, -120.8482151</t>
  </si>
  <si>
    <t>127 W J ST</t>
  </si>
  <si>
    <t>37.7604398, -120.8470457</t>
  </si>
  <si>
    <t>358 S SECOND AVE</t>
  </si>
  <si>
    <t>37.7625031, -120.8468163</t>
  </si>
  <si>
    <t>226 West Ave</t>
  </si>
  <si>
    <t>37.7626683, -120.8514421</t>
  </si>
  <si>
    <t>135 W J ST</t>
  </si>
  <si>
    <t>37.7604009, -120.8471802</t>
  </si>
  <si>
    <t>243 GILBERT AVE</t>
  </si>
  <si>
    <t>37.7622857, -120.8529845</t>
  </si>
  <si>
    <t>364 CHURCH AVE</t>
  </si>
  <si>
    <t>37.7615417, -120.848571</t>
  </si>
  <si>
    <t>448 S YOSEMITE AVE</t>
  </si>
  <si>
    <t>37.7621213, -120.8443539</t>
  </si>
  <si>
    <t>245 W F ST</t>
  </si>
  <si>
    <t>37.7646185, -120.8512097</t>
  </si>
  <si>
    <t>215 W G ST</t>
  </si>
  <si>
    <t>37.7636596, -120.8500963</t>
  </si>
  <si>
    <t>354 CHURCH AVE</t>
  </si>
  <si>
    <t>37.7617169, -120.8486158</t>
  </si>
  <si>
    <t>123 W J ST</t>
  </si>
  <si>
    <t>37.7601673, -120.8466868</t>
  </si>
  <si>
    <t>433 S FIRST AVE</t>
  </si>
  <si>
    <t>37.7616054, -120.8466763</t>
  </si>
  <si>
    <t>242 CHURCH AVE</t>
  </si>
  <si>
    <t>37.7631379, -120.8495579</t>
  </si>
  <si>
    <t>134 CHURCH AVE</t>
  </si>
  <si>
    <t>37.7643923, -120.8504709</t>
  </si>
  <si>
    <t>525 DAVITT AVE</t>
  </si>
  <si>
    <t>37.7605459, -120.8482569</t>
  </si>
  <si>
    <t>340 S FIRST AVE</t>
  </si>
  <si>
    <t>37.762476, -120.8479429</t>
  </si>
  <si>
    <t>513 DAVITT AVE</t>
  </si>
  <si>
    <t>37.7606632, -120.8486158</t>
  </si>
  <si>
    <t>355 CHURCH AVE</t>
  </si>
  <si>
    <t>37.7619307, -120.8481444</t>
  </si>
  <si>
    <t>203 W G ST</t>
  </si>
  <si>
    <t>37.7637361, -120.8499617</t>
  </si>
  <si>
    <t>148 CHURCH AVE</t>
  </si>
  <si>
    <t>37.7641858, -120.8502728</t>
  </si>
  <si>
    <t>140 CHURCH AVE</t>
  </si>
  <si>
    <t>37.7643051, -120.8503504</t>
  </si>
  <si>
    <t>217 W F ST</t>
  </si>
  <si>
    <t>37.7647687, -120.8508477</t>
  </si>
  <si>
    <t>124 CHURCH AVE</t>
  </si>
  <si>
    <t>37.7645459, -120.8505449</t>
  </si>
  <si>
    <t>248 CHURCH AVE</t>
  </si>
  <si>
    <t>37.7630133, -120.8494682</t>
  </si>
  <si>
    <t>414 W G ST</t>
  </si>
  <si>
    <t>37.7629736, -120.8527645</t>
  </si>
  <si>
    <t>135 GILBERT AVE</t>
  </si>
  <si>
    <t>37.7632549, -120.8530571</t>
  </si>
  <si>
    <t>339 CHURCH AVE</t>
  </si>
  <si>
    <t>37.7621126, -120.8482957</t>
  </si>
  <si>
    <t>235 DAVITT AVE</t>
  </si>
  <si>
    <t>37.7630445, -120.8501412</t>
  </si>
  <si>
    <t>507 DAVITT AVE</t>
  </si>
  <si>
    <t>37.7604518, -120.8484322</t>
  </si>
  <si>
    <t>239 BARDO AVE</t>
  </si>
  <si>
    <t>37.7624063, -120.8517004</t>
  </si>
  <si>
    <t>232 BARDO AVE</t>
  </si>
  <si>
    <t>37.7622921, -120.852113</t>
  </si>
  <si>
    <t>415 S FIRST AVE</t>
  </si>
  <si>
    <t>37.7618415, -120.8467684</t>
  </si>
  <si>
    <t>145 GILBERT AVE</t>
  </si>
  <si>
    <t>37.7631121, -120.8530068</t>
  </si>
  <si>
    <t>273 GILBERT AVE</t>
  </si>
  <si>
    <t>37.7619077, -120.8527185</t>
  </si>
  <si>
    <t>432 W H ST</t>
  </si>
  <si>
    <t>37.7617318, -120.8523057</t>
  </si>
  <si>
    <t>313 S FIRST AVE</t>
  </si>
  <si>
    <t>37.7630806, -120.8476737</t>
  </si>
  <si>
    <t>234 BARDO AVE</t>
  </si>
  <si>
    <t>37.7623725, -120.8522048</t>
  </si>
  <si>
    <t>297 GILBERT AVE YOUTH BLDG</t>
  </si>
  <si>
    <t>37.761603, -120.8526534</t>
  </si>
  <si>
    <t>445 DAVITT AVE</t>
  </si>
  <si>
    <t>37.7608295, -120.8487012</t>
  </si>
  <si>
    <t>410 W H ST</t>
  </si>
  <si>
    <t>37.7619146, -120.8518408</t>
  </si>
  <si>
    <t>209 W H ST</t>
  </si>
  <si>
    <t>37.7625513, -120.8492439</t>
  </si>
  <si>
    <t>330 S FIRST AVE</t>
  </si>
  <si>
    <t>37.7626093, -120.8480252</t>
  </si>
  <si>
    <t>242 BARDO AVE</t>
  </si>
  <si>
    <t>37.762111, -120.8520029</t>
  </si>
  <si>
    <t>441 S FIRST AVE</t>
  </si>
  <si>
    <t>37.7614597, -120.8466419</t>
  </si>
  <si>
    <t>407 CHURCH AVE</t>
  </si>
  <si>
    <t>37.761663, -120.847917</t>
  </si>
  <si>
    <t>428 W H ST</t>
  </si>
  <si>
    <t>37.7619128, -120.8522481</t>
  </si>
  <si>
    <t>201 W H ST</t>
  </si>
  <si>
    <t>37.7626315, -120.8491021</t>
  </si>
  <si>
    <t>320 S FIRST AVE</t>
  </si>
  <si>
    <t>37.7626749, -120.8481572</t>
  </si>
  <si>
    <t>325 CHURCH AVE</t>
  </si>
  <si>
    <t>37.7622987, -120.8484243</t>
  </si>
  <si>
    <t>400 W G ST</t>
  </si>
  <si>
    <t>37.7631688, -120.8524788</t>
  </si>
  <si>
    <t>223 BARDO AVE</t>
  </si>
  <si>
    <t>37.7625892, -120.8518459</t>
  </si>
  <si>
    <t>245 BARDO AVE</t>
  </si>
  <si>
    <t>37.7622401, -120.8516216</t>
  </si>
  <si>
    <t>400 W H ST</t>
  </si>
  <si>
    <t>37.7620403, -120.8515319</t>
  </si>
  <si>
    <t>244 West Ave</t>
  </si>
  <si>
    <t>37.7624321, -120.8512178</t>
  </si>
  <si>
    <t>217 W H ST</t>
  </si>
  <si>
    <t>37.7625054, -120.849424</t>
  </si>
  <si>
    <t>360 W H ST</t>
  </si>
  <si>
    <t>37.7621051, -120.8513075</t>
  </si>
  <si>
    <t>260 S SECOND AVE</t>
  </si>
  <si>
    <t>37.763664, -120.847624</t>
  </si>
  <si>
    <t>210 West Ave</t>
  </si>
  <si>
    <t>37.7627682, -120.851487</t>
  </si>
  <si>
    <t>355 W G ST</t>
  </si>
  <si>
    <t>37.7629653, -120.8515804</t>
  </si>
  <si>
    <t>370-368 W G St</t>
  </si>
  <si>
    <t>37.7632911, -120.8521349</t>
  </si>
  <si>
    <t>261 CHURCH AVE</t>
  </si>
  <si>
    <t>37.7631252, -120.8489726</t>
  </si>
  <si>
    <t>364 W G ST</t>
  </si>
  <si>
    <t>37.7633019, -120.8519672</t>
  </si>
  <si>
    <t>407 W G ST</t>
  </si>
  <si>
    <t>37.7627017, -120.8523778</t>
  </si>
  <si>
    <t>380 W G ST</t>
  </si>
  <si>
    <t>37.7634334, -120.8524204</t>
  </si>
  <si>
    <t>150 West Ave</t>
  </si>
  <si>
    <t>37.763504, -120.8519356</t>
  </si>
  <si>
    <t>250 DAVITT AVE</t>
  </si>
  <si>
    <t>37.76264, -120.8504664</t>
  </si>
  <si>
    <t>354 W G ST</t>
  </si>
  <si>
    <t>37.7633924, -120.851801</t>
  </si>
  <si>
    <t>105 E G ST</t>
  </si>
  <si>
    <t>37.7643779, -120.8483142</t>
  </si>
  <si>
    <t>120 West Ave</t>
  </si>
  <si>
    <t>227 CHURCH AVE</t>
  </si>
  <si>
    <t>37.7635674, -120.8492439</t>
  </si>
  <si>
    <t>131 CHURCH AVE</t>
  </si>
  <si>
    <t>37.7646639, -120.8500066</t>
  </si>
  <si>
    <t>123 CHURCH AVE</t>
  </si>
  <si>
    <t>37.7648015, -120.8500514</t>
  </si>
  <si>
    <t>131 W G ST</t>
  </si>
  <si>
    <t>37.7638418, -120.8494009</t>
  </si>
  <si>
    <t>139 CHURCH AVE</t>
  </si>
  <si>
    <t>37.7645523, -120.849872</t>
  </si>
  <si>
    <t>228 S FIRST AVE</t>
  </si>
  <si>
    <t>37.7638119, -120.848796</t>
  </si>
  <si>
    <t>241 CHURCH AVE</t>
  </si>
  <si>
    <t>37.7633472, -120.8491049</t>
  </si>
  <si>
    <t>146 DAVITT AVE</t>
  </si>
  <si>
    <t>37.7639072, -120.8512227</t>
  </si>
  <si>
    <t>331 W G ST</t>
  </si>
  <si>
    <t>37.7630924, -120.8512822</t>
  </si>
  <si>
    <t>258 CHURCH AVE</t>
  </si>
  <si>
    <t>37.7628973, -120.8493829</t>
  </si>
  <si>
    <t>332 W G ST</t>
  </si>
  <si>
    <t>37.7635073, -120.851429</t>
  </si>
  <si>
    <t>133 West Ave</t>
  </si>
  <si>
    <t>37.7638748, -120.8517122</t>
  </si>
  <si>
    <t>220 CHURCH AVE</t>
  </si>
  <si>
    <t>37.763474, -120.8498271</t>
  </si>
  <si>
    <t>232 DAVITT AVE</t>
  </si>
  <si>
    <t>37.7629187, -120.8505805</t>
  </si>
  <si>
    <t>224 DAVITT AVE</t>
  </si>
  <si>
    <t>37.7630019, -120.850672</t>
  </si>
  <si>
    <t>161 West Ave</t>
  </si>
  <si>
    <t>37.7635662, -120.8514856</t>
  </si>
  <si>
    <t>216 DAVITT AVE</t>
  </si>
  <si>
    <t>37.7631017, -120.8507244</t>
  </si>
  <si>
    <t>153 West Ave</t>
  </si>
  <si>
    <t>37.7636078, -120.8515767</t>
  </si>
  <si>
    <t>129 West Ave</t>
  </si>
  <si>
    <t>37.7639876, -120.8517029</t>
  </si>
  <si>
    <t>441 DAVITT AVE</t>
  </si>
  <si>
    <t>37.7610165, -120.848697</t>
  </si>
  <si>
    <t>349 W F ST</t>
  </si>
  <si>
    <t>37.7643529, -120.8520389</t>
  </si>
  <si>
    <t>253 DAVITT AVE</t>
  </si>
  <si>
    <t>37.7628083, -120.8499168</t>
  </si>
  <si>
    <t>449 S FIRST AVE</t>
  </si>
  <si>
    <t>37.7613481, -120.8465073</t>
  </si>
  <si>
    <t>363 CHURCH AVE</t>
  </si>
  <si>
    <t>37.7617973, -120.8480775</t>
  </si>
  <si>
    <t>131 E J ST</t>
  </si>
  <si>
    <t>37.7609678, -120.84561</t>
  </si>
  <si>
    <t>318 CHURCH AVE</t>
  </si>
  <si>
    <t>37.7623398, -120.8490645</t>
  </si>
  <si>
    <t>342 S SECOND AVE</t>
  </si>
  <si>
    <t>37.7627237, -120.8469559</t>
  </si>
  <si>
    <t>462 S YOSEMITE AVE</t>
  </si>
  <si>
    <t>37.7620264, -120.8443118</t>
  </si>
  <si>
    <t>554 S YOSEMITE AVE</t>
  </si>
  <si>
    <t>334 S YOSEMITE AVE AB</t>
  </si>
  <si>
    <t>422 S YOSEMITE AVE</t>
  </si>
  <si>
    <t>37.7626952, -120.8446791</t>
  </si>
  <si>
    <t>205 E I ST</t>
  </si>
  <si>
    <t>37.762368, -120.8461035</t>
  </si>
  <si>
    <t>360 S YOSEMITE AVE</t>
  </si>
  <si>
    <t>37.7632932, -120.8451165</t>
  </si>
  <si>
    <t>459 S FIRST AVE</t>
  </si>
  <si>
    <t>37.7611715372819, -120.84641298687</t>
  </si>
  <si>
    <t>305 E F ST</t>
  </si>
  <si>
    <t>37.766061, -120.8475015</t>
  </si>
  <si>
    <t>219 E F St # UNIT A &amp; B</t>
  </si>
  <si>
    <t>37.7659498, -120.8481994</t>
  </si>
  <si>
    <t>213 E F ST</t>
  </si>
  <si>
    <t>37.7658531, -120.8483087</t>
  </si>
  <si>
    <t>205 E G ST</t>
  </si>
  <si>
    <t>37.7646365, -120.8476289</t>
  </si>
  <si>
    <t>322 S YOSEMITE AVE</t>
  </si>
  <si>
    <t>37.7637097, -120.8454611</t>
  </si>
  <si>
    <t>205 E H ST</t>
  </si>
  <si>
    <t>37.7634682, -120.8468669</t>
  </si>
  <si>
    <t>1125 KAUFMAN RD B</t>
  </si>
  <si>
    <t>37.7541501, -120.8484947</t>
  </si>
  <si>
    <t>101 GREGER St</t>
  </si>
  <si>
    <t>37.7545757, -120.8551755</t>
  </si>
  <si>
    <t>1125 KAUFMAN RD A</t>
  </si>
  <si>
    <t>1120 W H ST</t>
  </si>
  <si>
    <t>37.7599085, -120.8579917</t>
  </si>
  <si>
    <t>300 ASH AVE</t>
  </si>
  <si>
    <t>37.7574835, -120.8633804</t>
  </si>
  <si>
    <t>135 WOOD AVE A</t>
  </si>
  <si>
    <t>37.7605895, -120.8592901</t>
  </si>
  <si>
    <t>1001 W G ST</t>
  </si>
  <si>
    <t>37.760702, -120.8576552</t>
  </si>
  <si>
    <t>212 ASH AVE</t>
  </si>
  <si>
    <t>37.758084, -120.8637783</t>
  </si>
  <si>
    <t>219 ASH AVE</t>
  </si>
  <si>
    <t>37.7582387, -120.8632391</t>
  </si>
  <si>
    <t>122 ASH AVE</t>
  </si>
  <si>
    <t>37.7585323, -120.8641148</t>
  </si>
  <si>
    <t>612 W G ST</t>
  </si>
  <si>
    <t>37.7629082, -120.8536042</t>
  </si>
  <si>
    <t>738 W G ST</t>
  </si>
  <si>
    <t>37.7620816, -120.8555795</t>
  </si>
  <si>
    <t>602 W G ST</t>
  </si>
  <si>
    <t>37.7631151, -120.8535531</t>
  </si>
  <si>
    <t>622 W G ST</t>
  </si>
  <si>
    <t>37.7628215, -120.8537749</t>
  </si>
  <si>
    <t>619 W F ST</t>
  </si>
  <si>
    <t>37.7631148, -120.8545824</t>
  </si>
  <si>
    <t>964 W G ST</t>
  </si>
  <si>
    <t>37.7612704, -120.8575923</t>
  </si>
  <si>
    <t>744 MANN CT</t>
  </si>
  <si>
    <t>37.7585808, -120.8525637</t>
  </si>
  <si>
    <t>766 MANN CT</t>
  </si>
  <si>
    <t>37.7584631, -120.8527845</t>
  </si>
  <si>
    <t>630 W G ST</t>
  </si>
  <si>
    <t>37.7627696, -120.8539543</t>
  </si>
  <si>
    <t>724 W G ST</t>
  </si>
  <si>
    <t>37.7622169, -120.855345</t>
  </si>
  <si>
    <t>921 W F ST</t>
  </si>
  <si>
    <t>37.7617569, -120.8575207</t>
  </si>
  <si>
    <t>755 MANN CT</t>
  </si>
  <si>
    <t>37.7581058, -120.8523842</t>
  </si>
  <si>
    <t>646 W G ST</t>
  </si>
  <si>
    <t>37.7626733, -120.8542719</t>
  </si>
  <si>
    <t>1124 W G ST</t>
  </si>
  <si>
    <t>37.7606919, -120.8589355</t>
  </si>
  <si>
    <t>954 W G ST</t>
  </si>
  <si>
    <t>37.7613566, -120.8574085</t>
  </si>
  <si>
    <t>318 ASH AVE</t>
  </si>
  <si>
    <t>37.7571386, -120.8631882</t>
  </si>
  <si>
    <t>306 ASH AVE</t>
  </si>
  <si>
    <t>37.7573366, -120.86324</t>
  </si>
  <si>
    <t>225 ASH AVE</t>
  </si>
  <si>
    <t>37.7581163, -120.8631584</t>
  </si>
  <si>
    <t>201 ASH AVE</t>
  </si>
  <si>
    <t>37.7585855, -120.8633709</t>
  </si>
  <si>
    <t>226 ASH AVE</t>
  </si>
  <si>
    <t>37.7576611, -120.86349</t>
  </si>
  <si>
    <t>231 ASH AVE</t>
  </si>
  <si>
    <t>37.7580444, -120.8627019</t>
  </si>
  <si>
    <t>220 ASH AVE</t>
  </si>
  <si>
    <t>37.7577852, -120.8635781</t>
  </si>
  <si>
    <t>218 ASH AVE</t>
  </si>
  <si>
    <t>37.757895, -120.8636484</t>
  </si>
  <si>
    <t>213 ASH AVE</t>
  </si>
  <si>
    <t>37.7583839, -120.8633811</t>
  </si>
  <si>
    <t>706 W G ST</t>
  </si>
  <si>
    <t>37.7624042, -120.8549682</t>
  </si>
  <si>
    <t>123 ASH AVE</t>
  </si>
  <si>
    <t>37.758725, -120.8636438</t>
  </si>
  <si>
    <t>115 ASH AVE</t>
  </si>
  <si>
    <t>37.7589119, -120.8637783</t>
  </si>
  <si>
    <t>570 GILBERT AVE</t>
  </si>
  <si>
    <t>37.758725, -120.8513211</t>
  </si>
  <si>
    <t>560 GILBERT AVE</t>
  </si>
  <si>
    <t>37.7589298, -120.851487</t>
  </si>
  <si>
    <t>709 W J ST</t>
  </si>
  <si>
    <t>37.7589065, -120.8526085</t>
  </si>
  <si>
    <t>540 GILBERT AVE</t>
  </si>
  <si>
    <t>37.7589544, -120.8515319</t>
  </si>
  <si>
    <t>635 W J ST</t>
  </si>
  <si>
    <t>37.7590609, -120.8522048</t>
  </si>
  <si>
    <t>631 W F ST</t>
  </si>
  <si>
    <t>37.7630461, -120.8547782</t>
  </si>
  <si>
    <t>1134 W G ST</t>
  </si>
  <si>
    <t>37.7606054, -120.8591185</t>
  </si>
  <si>
    <t>1025 W F ST</t>
  </si>
  <si>
    <t>37.7614376, -120.8584363</t>
  </si>
  <si>
    <t>725 W J ST</t>
  </si>
  <si>
    <t>37.7587615, -120.8528417</t>
  </si>
  <si>
    <t>132 S BRYAN AVE</t>
  </si>
  <si>
    <t>37.7619548, -120.8565113</t>
  </si>
  <si>
    <t>530 MANN AVE</t>
  </si>
  <si>
    <t>37.7587943, -120.8525412</t>
  </si>
  <si>
    <t>788 MANN CT</t>
  </si>
  <si>
    <t>37.7582642, -120.8528777</t>
  </si>
  <si>
    <t>731 W J ST</t>
  </si>
  <si>
    <t>37.7586838, -120.8529745</t>
  </si>
  <si>
    <t>777 MANN CT</t>
  </si>
  <si>
    <t>37.7580656, -120.8526534</t>
  </si>
  <si>
    <t>733 MANN CT</t>
  </si>
  <si>
    <t>37.7581426, -120.8521814</t>
  </si>
  <si>
    <t>1110 W H ST</t>
  </si>
  <si>
    <t>37.7599851, -120.8578571</t>
  </si>
  <si>
    <t>711 MANN CT</t>
  </si>
  <si>
    <t>37.7581979, -120.8519356</t>
  </si>
  <si>
    <t>517 W F ST</t>
  </si>
  <si>
    <t>37.7633537, -120.8540325</t>
  </si>
  <si>
    <t>703 W F ST</t>
  </si>
  <si>
    <t>37.7628579, -120.8552104</t>
  </si>
  <si>
    <t>684 W G ST</t>
  </si>
  <si>
    <t>37.7626639, -120.8545151</t>
  </si>
  <si>
    <t>507 W F ST</t>
  </si>
  <si>
    <t>37.7634513, -120.8538215</t>
  </si>
  <si>
    <t>636 W G ST</t>
  </si>
  <si>
    <t>37.7628047, -120.8542235</t>
  </si>
  <si>
    <t>603 W F ST</t>
  </si>
  <si>
    <t>37.7631914, -120.8544478</t>
  </si>
  <si>
    <t>1104 W G ST</t>
  </si>
  <si>
    <t>37.76082, -120.8586267</t>
  </si>
  <si>
    <t>190 S BRYAN AVE</t>
  </si>
  <si>
    <t>37.7617617, -120.8564295</t>
  </si>
  <si>
    <t>529 W F ST IRR LNDRY</t>
  </si>
  <si>
    <t>37.7663474343987, -120.847772866842</t>
  </si>
  <si>
    <t>715 W F ST</t>
  </si>
  <si>
    <t>37.7627774, -120.8554889</t>
  </si>
  <si>
    <t>119 S BRYAN AVE</t>
  </si>
  <si>
    <t>37.7622714, -120.8561973</t>
  </si>
  <si>
    <t>1100 W H ST</t>
  </si>
  <si>
    <t>37.7600616, -120.8577225</t>
  </si>
  <si>
    <t>1130 W H ST</t>
  </si>
  <si>
    <t>37.7598566, -120.8581711</t>
  </si>
  <si>
    <t>747 W F ST</t>
  </si>
  <si>
    <t>37.7625491, -120.8560179</t>
  </si>
  <si>
    <t>763 W F ST</t>
  </si>
  <si>
    <t>37.7624829, -120.8563768</t>
  </si>
  <si>
    <t>737 W F ST</t>
  </si>
  <si>
    <t>37.7626386, -120.8558384</t>
  </si>
  <si>
    <t>723 W F ST</t>
  </si>
  <si>
    <t>37.7626691, -120.8556197</t>
  </si>
  <si>
    <t>1084 W G ST</t>
  </si>
  <si>
    <t>37.7609466, -120.8583057</t>
  </si>
  <si>
    <t>1040 W H ST</t>
  </si>
  <si>
    <t>37.7601408, -120.8573188</t>
  </si>
  <si>
    <t>321 WOOD AVE</t>
  </si>
  <si>
    <t>37.7588536, -120.8581263</t>
  </si>
  <si>
    <t>1105 W G ST</t>
  </si>
  <si>
    <t>37.760473, -120.8579917</t>
  </si>
  <si>
    <t>1050 W H ST</t>
  </si>
  <si>
    <t>37.7601265, -120.8574982</t>
  </si>
  <si>
    <t>1011 W H ST</t>
  </si>
  <si>
    <t>37.7596395, -120.8573926</t>
  </si>
  <si>
    <t>801 -803 W F ST</t>
  </si>
  <si>
    <t>37.762211, -120.8567762</t>
  </si>
  <si>
    <t>S BRYAN AVE PARK LOTNE</t>
  </si>
  <si>
    <t>37.7621179, -120.8563391</t>
  </si>
  <si>
    <t>1011 W G ST</t>
  </si>
  <si>
    <t>37.7606248, -120.8578571</t>
  </si>
  <si>
    <t>1114 W G ST</t>
  </si>
  <si>
    <t>37.7607419, -120.8587577</t>
  </si>
  <si>
    <t>1094 W G ST</t>
  </si>
  <si>
    <t>37.7608718, -120.8584359</t>
  </si>
  <si>
    <t>974 W G ST</t>
  </si>
  <si>
    <t>37.7612217, -120.8577694</t>
  </si>
  <si>
    <t>344 HINKLEY AVE</t>
  </si>
  <si>
    <t>37.7592947, -120.8566011</t>
  </si>
  <si>
    <t>350 HINKLEY AVE</t>
  </si>
  <si>
    <t>37.7594232, -120.856287</t>
  </si>
  <si>
    <t>1149 W F ST</t>
  </si>
  <si>
    <t>37.7609868, -120.8593374</t>
  </si>
  <si>
    <t>332 HINKLEY AVE</t>
  </si>
  <si>
    <t>37.7596347, -120.8564665</t>
  </si>
  <si>
    <t>1105 W F ST</t>
  </si>
  <si>
    <t>37.7612677, -120.8588216</t>
  </si>
  <si>
    <t>311 WOOD AVE</t>
  </si>
  <si>
    <t>37.7590158, -120.858216</t>
  </si>
  <si>
    <t>338 HINKLEY AVE</t>
  </si>
  <si>
    <t>37.7594213, -120.8568301</t>
  </si>
  <si>
    <t>1151 W H ST</t>
  </si>
  <si>
    <t>37.7592779, -120.8583506</t>
  </si>
  <si>
    <t>1007 W H ST</t>
  </si>
  <si>
    <t>37.759722, -120.8571776</t>
  </si>
  <si>
    <t>1131 W H ST</t>
  </si>
  <si>
    <t>37.7593552, -120.8580074</t>
  </si>
  <si>
    <t>331 WOOD AVE</t>
  </si>
  <si>
    <t>37.7587043, -120.8579917</t>
  </si>
  <si>
    <t>312 HINKLEY AVE</t>
  </si>
  <si>
    <t>37.7597722, -120.8565113</t>
  </si>
  <si>
    <t>496 WOOD AVE</t>
  </si>
  <si>
    <t>37.7569901, -120.8575431</t>
  </si>
  <si>
    <t>490 WOOD AVE</t>
  </si>
  <si>
    <t>37.7568721, -120.8580814</t>
  </si>
  <si>
    <t>302 HINKLEY AVE</t>
  </si>
  <si>
    <t>37.7599096, -120.8567728</t>
  </si>
  <si>
    <t>456 WOOD AVE</t>
  </si>
  <si>
    <t>37.757502, -120.857862</t>
  </si>
  <si>
    <t>484 WOOD AVE</t>
  </si>
  <si>
    <t>37.7571736, -120.857697</t>
  </si>
  <si>
    <t>377 S OAK AVE</t>
  </si>
  <si>
    <t>37.7575599, -120.8597403</t>
  </si>
  <si>
    <t>1276 W J ST</t>
  </si>
  <si>
    <t>37.7576502, -120.8593624</t>
  </si>
  <si>
    <t>428 WOOD AVE</t>
  </si>
  <si>
    <t>37.757664, -120.8579519</t>
  </si>
  <si>
    <t>300 S LEE AVE</t>
  </si>
  <si>
    <t>37.7569875, -120.8643166</t>
  </si>
  <si>
    <t>1003 W H ST</t>
  </si>
  <si>
    <t>37.7597554, -120.8569599</t>
  </si>
  <si>
    <t>457 KING CT</t>
  </si>
  <si>
    <t>37.7573689, -120.8581757</t>
  </si>
  <si>
    <t>456 OLSON CT</t>
  </si>
  <si>
    <t>37.7568591, -120.8594272</t>
  </si>
  <si>
    <t>498 OLSON CT</t>
  </si>
  <si>
    <t>37.7566476, -120.8592477</t>
  </si>
  <si>
    <t>457 OLSON CT</t>
  </si>
  <si>
    <t>37.7570271, -120.8589113</t>
  </si>
  <si>
    <t>1217 W J ST</t>
  </si>
  <si>
    <t>37.7577752, -120.8580814</t>
  </si>
  <si>
    <t>427 KING CT</t>
  </si>
  <si>
    <t>37.7574881, -120.8582995</t>
  </si>
  <si>
    <t>488 KING CT</t>
  </si>
  <si>
    <t>37.7570551, -120.8584918</t>
  </si>
  <si>
    <t>1277 W J ST</t>
  </si>
  <si>
    <t>37.757347, -120.8590886</t>
  </si>
  <si>
    <t>1288 W J ST</t>
  </si>
  <si>
    <t>37.7575971, -120.8595361</t>
  </si>
  <si>
    <t>495 OLSON CT</t>
  </si>
  <si>
    <t>37.7567128, -120.8588928</t>
  </si>
  <si>
    <t>428 KING CT</t>
  </si>
  <si>
    <t>37.7573013, -120.8587333</t>
  </si>
  <si>
    <t>1266 W J ST</t>
  </si>
  <si>
    <t>37.757728, -120.8591615</t>
  </si>
  <si>
    <t>478 WOOD AVE</t>
  </si>
  <si>
    <t>37.7573392, -120.8577674</t>
  </si>
  <si>
    <t>428 OLSON CT</t>
  </si>
  <si>
    <t>37.756996, -120.8595393</t>
  </si>
  <si>
    <t>475 KING CT</t>
  </si>
  <si>
    <t>37.7571718, -120.858216</t>
  </si>
  <si>
    <t>427 OLSON CT</t>
  </si>
  <si>
    <t>37.7571746, -120.8590514</t>
  </si>
  <si>
    <t>456 KING CT</t>
  </si>
  <si>
    <t>37.7571561, -120.8586687</t>
  </si>
  <si>
    <t>475 OLSON CT</t>
  </si>
  <si>
    <t>37.7568864, -120.8588054</t>
  </si>
  <si>
    <t>1222 W J ST</t>
  </si>
  <si>
    <t>37.7580842, -120.8584408</t>
  </si>
  <si>
    <t>366 WOOD AVE</t>
  </si>
  <si>
    <t>37.7581746, -120.8582629</t>
  </si>
  <si>
    <t>1261 W J ST</t>
  </si>
  <si>
    <t>37.757424, -120.8588922</t>
  </si>
  <si>
    <t>1258 W J ST</t>
  </si>
  <si>
    <t>37.7578544, -120.8589786</t>
  </si>
  <si>
    <t>1244 W J ST</t>
  </si>
  <si>
    <t>37.7579456, -120.8588034</t>
  </si>
  <si>
    <t>344 WOOD AVE</t>
  </si>
  <si>
    <t>37.7583635, -120.8583951</t>
  </si>
  <si>
    <t>345 S OAK AVE</t>
  </si>
  <si>
    <t>37.7577433, -120.8598748</t>
  </si>
  <si>
    <t>329 S OAK AVE</t>
  </si>
  <si>
    <t>37.7581944, -120.8601449</t>
  </si>
  <si>
    <t>388 ODESSA WAY</t>
  </si>
  <si>
    <t>37.7556937, -120.8657969</t>
  </si>
  <si>
    <t>1725 W J ST</t>
  </si>
  <si>
    <t>37.7552792, -120.865666</t>
  </si>
  <si>
    <t>326 WOOD AVE</t>
  </si>
  <si>
    <t>37.7587978, -120.8587094</t>
  </si>
  <si>
    <t>1671 W J ST</t>
  </si>
  <si>
    <t>37.7554381, -120.8648563</t>
  </si>
  <si>
    <t>303 ODESSA WAY</t>
  </si>
  <si>
    <t>37.756484, -120.8657969</t>
  </si>
  <si>
    <t>275 S OAK AVE</t>
  </si>
  <si>
    <t>37.759272, -120.860257</t>
  </si>
  <si>
    <t>304 WOOD AVE</t>
  </si>
  <si>
    <t>37.759033, -120.858814</t>
  </si>
  <si>
    <t>1283 W H ST</t>
  </si>
  <si>
    <t>37.7585454, -120.8601673</t>
  </si>
  <si>
    <t>1439 W F ST</t>
  </si>
  <si>
    <t>37.7592663, -120.8639365</t>
  </si>
  <si>
    <t>1633 W J ST</t>
  </si>
  <si>
    <t>37.7556722, -120.8639229</t>
  </si>
  <si>
    <t>1645 W J ST</t>
  </si>
  <si>
    <t>37.7556067, -120.864288</t>
  </si>
  <si>
    <t>250 WOOD AVE</t>
  </si>
  <si>
    <t>37.759439, -120.859766</t>
  </si>
  <si>
    <t>1622 MARK CT</t>
  </si>
  <si>
    <t>37.7568474, -120.8645409</t>
  </si>
  <si>
    <t>1642 MARK CT</t>
  </si>
  <si>
    <t>37.7567954, -120.8647203</t>
  </si>
  <si>
    <t>190 S OAK Ave # 1 &amp; 2</t>
  </si>
  <si>
    <t>37.7593728, -120.8619395</t>
  </si>
  <si>
    <t>1639 W J ST</t>
  </si>
  <si>
    <t>37.7556224, -120.8640923</t>
  </si>
  <si>
    <t>1711 W J ST</t>
  </si>
  <si>
    <t>37.7553154, -120.8654035</t>
  </si>
  <si>
    <t>330 ODESSA WAY</t>
  </si>
  <si>
    <t>37.7561642, -120.8661235</t>
  </si>
  <si>
    <t>300 ODESSA WAY</t>
  </si>
  <si>
    <t>37.7562789, -120.8662454</t>
  </si>
  <si>
    <t>1663 W J ST</t>
  </si>
  <si>
    <t>37.7555043, -120.8646306</t>
  </si>
  <si>
    <t>360 ODESSA WAY</t>
  </si>
  <si>
    <t>37.7559623, -120.8660249</t>
  </si>
  <si>
    <t>374 ODESSA WAY</t>
  </si>
  <si>
    <t>37.755799, -120.8659375</t>
  </si>
  <si>
    <t>1651 W J ST</t>
  </si>
  <si>
    <t>37.7555562, -120.8644512</t>
  </si>
  <si>
    <t>1685 W J ST</t>
  </si>
  <si>
    <t>37.7554005, -120.8649895</t>
  </si>
  <si>
    <t>1699 W J ST</t>
  </si>
  <si>
    <t>37.7553732, -120.8652137</t>
  </si>
  <si>
    <t>1670 W J ST</t>
  </si>
  <si>
    <t>37.755939, -120.8649467</t>
  </si>
  <si>
    <t>1680 W J ST</t>
  </si>
  <si>
    <t>37.755871, -120.8651684</t>
  </si>
  <si>
    <t>355 ODESSA WAY</t>
  </si>
  <si>
    <t>37.7561725, -120.8655726</t>
  </si>
  <si>
    <t>391 ODESSA WAY</t>
  </si>
  <si>
    <t>37.7558988, -120.8653483</t>
  </si>
  <si>
    <t>329 ODESSA WAY</t>
  </si>
  <si>
    <t>37.7563347, -120.8656623</t>
  </si>
  <si>
    <t>377 ODESSA WAY</t>
  </si>
  <si>
    <t>37.7560233, -120.865438</t>
  </si>
  <si>
    <t>1648 W J ST</t>
  </si>
  <si>
    <t>37.7560325, -120.864496</t>
  </si>
  <si>
    <t>1552 W J ST</t>
  </si>
  <si>
    <t>37.7564348, -120.8631055</t>
  </si>
  <si>
    <t>1685 MARK CT</t>
  </si>
  <si>
    <t>37.7562008, -120.8650787</t>
  </si>
  <si>
    <t>1657 MARK CT</t>
  </si>
  <si>
    <t>37.756327, -120.8646416</t>
  </si>
  <si>
    <t>1671 MARK CT</t>
  </si>
  <si>
    <t>37.7562427, -120.86481</t>
  </si>
  <si>
    <t>1643 MARK CT</t>
  </si>
  <si>
    <t>37.7564217, -120.8644512</t>
  </si>
  <si>
    <t>1688 MARK CT</t>
  </si>
  <si>
    <t>37.7565761, -120.8653483</t>
  </si>
  <si>
    <t>1630 W J ST</t>
  </si>
  <si>
    <t>37.756087, -120.8640475</t>
  </si>
  <si>
    <t>1629 MARK CT</t>
  </si>
  <si>
    <t>37.756472, -120.8642744</t>
  </si>
  <si>
    <t>1680 MARK CT</t>
  </si>
  <si>
    <t>37.7566903, -120.8652137</t>
  </si>
  <si>
    <t>1615 MARK CT</t>
  </si>
  <si>
    <t>37.7566008, -120.8640923</t>
  </si>
  <si>
    <t>391 S LEE AVE</t>
  </si>
  <si>
    <t>37.7563699, -120.8633298</t>
  </si>
  <si>
    <t>357 S LEE AVE</t>
  </si>
  <si>
    <t>37.7567566, -120.863554</t>
  </si>
  <si>
    <t>1625 W J ST</t>
  </si>
  <si>
    <t>37.7557392, -120.8636886</t>
  </si>
  <si>
    <t>305 S LEE AVE</t>
  </si>
  <si>
    <t>37.7572548, -120.8639129</t>
  </si>
  <si>
    <t>1639 WINSTON CIR</t>
  </si>
  <si>
    <t>37.7576145, -120.865267</t>
  </si>
  <si>
    <t>412 ASH AVE</t>
  </si>
  <si>
    <t>37.7560343, -120.8622701</t>
  </si>
  <si>
    <t>1666 MARK CT</t>
  </si>
  <si>
    <t>37.7567305, -120.8649446</t>
  </si>
  <si>
    <t>317 S LEE AVE</t>
  </si>
  <si>
    <t>37.7571056, -120.8637783</t>
  </si>
  <si>
    <t>201 S LEE AVE</t>
  </si>
  <si>
    <t>37.7579905, -120.8643615</t>
  </si>
  <si>
    <t>1500 W J ST</t>
  </si>
  <si>
    <t>37.7565386, -120.8627466</t>
  </si>
  <si>
    <t>1699 MARK CT</t>
  </si>
  <si>
    <t>37.7562979, -120.8652562</t>
  </si>
  <si>
    <t>1515 W F ST</t>
  </si>
  <si>
    <t>37.7587652, -120.8646755</t>
  </si>
  <si>
    <t>124 S LEE AVE</t>
  </si>
  <si>
    <t>37.7580839, -120.8650792</t>
  </si>
  <si>
    <t>219 S LEE AVE</t>
  </si>
  <si>
    <t>37.7575546, -120.8640475</t>
  </si>
  <si>
    <t>374 S LEE AVE</t>
  </si>
  <si>
    <t>37.7563239, -120.8638706</t>
  </si>
  <si>
    <t>333 S LEE AVE</t>
  </si>
  <si>
    <t>37.7569311, -120.8636662</t>
  </si>
  <si>
    <t>119 S LEE AVE</t>
  </si>
  <si>
    <t>37.7584019, -120.8646306</t>
  </si>
  <si>
    <t>356 S LEE AVE</t>
  </si>
  <si>
    <t>37.7564516, -120.8639578</t>
  </si>
  <si>
    <t>1610 W J ST</t>
  </si>
  <si>
    <t>37.7561266, -120.8638456</t>
  </si>
  <si>
    <t>125 S LEE AVE</t>
  </si>
  <si>
    <t>37.7582903, -120.864496</t>
  </si>
  <si>
    <t>1659 WINSTON CIR</t>
  </si>
  <si>
    <t>37.7571575, -120.8648997</t>
  </si>
  <si>
    <t>1725 W F ST</t>
  </si>
  <si>
    <t>37.7578246, -120.8668841</t>
  </si>
  <si>
    <t>131 S LEE AVE</t>
  </si>
  <si>
    <t>37.7581527, -120.8644512</t>
  </si>
  <si>
    <t>225 S LEE AVE</t>
  </si>
  <si>
    <t>37.75743, -120.8639578</t>
  </si>
  <si>
    <t>234 S LEE AVE</t>
  </si>
  <si>
    <t>37.7573612, -120.8645857</t>
  </si>
  <si>
    <t>1625 W F ST</t>
  </si>
  <si>
    <t>37.7582642, -120.8658866</t>
  </si>
  <si>
    <t>238 S LEE AVE</t>
  </si>
  <si>
    <t>37.757199, -120.864496</t>
  </si>
  <si>
    <t>230 S LEE AVE</t>
  </si>
  <si>
    <t>37.7574858, -120.8646755</t>
  </si>
  <si>
    <t>220 S LEE AVE</t>
  </si>
  <si>
    <t>37.7576473, -120.8648325</t>
  </si>
  <si>
    <t>244 ODESSA WAY</t>
  </si>
  <si>
    <t>37.7567901, -120.8665594</t>
  </si>
  <si>
    <t>118 S LEE AVE</t>
  </si>
  <si>
    <t>37.7582215, -120.865124</t>
  </si>
  <si>
    <t>266 ODESSA WAY</t>
  </si>
  <si>
    <t>37.7566033, -120.8664248</t>
  </si>
  <si>
    <t>113 S LEE AVE</t>
  </si>
  <si>
    <t>37.7585764, -120.8647427</t>
  </si>
  <si>
    <t>217 S LEE AVE</t>
  </si>
  <si>
    <t>37.7577038, -120.864182</t>
  </si>
  <si>
    <t>112 S LEE AVE</t>
  </si>
  <si>
    <t>37.7583707, -120.8652586</t>
  </si>
  <si>
    <t>206 S LEE AVE</t>
  </si>
  <si>
    <t>37.7578102, -120.8648549</t>
  </si>
  <si>
    <t>200 S LEE AVE</t>
  </si>
  <si>
    <t>37.7579347, -120.8649446</t>
  </si>
  <si>
    <t>281 S OAK AVE</t>
  </si>
  <si>
    <t>37.7588231, -120.8605757</t>
  </si>
  <si>
    <t>231 WOOD AVE</t>
  </si>
  <si>
    <t>37.759725, -120.858614</t>
  </si>
  <si>
    <t>1001 W J St</t>
  </si>
  <si>
    <t>37.7578434, -120.8579331</t>
  </si>
  <si>
    <t>1287 W H ST</t>
  </si>
  <si>
    <t>37.7585493, -120.8602354</t>
  </si>
  <si>
    <t>1390 W H ST</t>
  </si>
  <si>
    <t>37.7585025, -120.8620065</t>
  </si>
  <si>
    <t>1255 -1259 W H ST</t>
  </si>
  <si>
    <t>37.7587664, -120.8595866</t>
  </si>
  <si>
    <t>1400 W J ST LAND</t>
  </si>
  <si>
    <t>37.7565562, -120.8627571</t>
  </si>
  <si>
    <t>1275 -1279 W H ST</t>
  </si>
  <si>
    <t>37.7586166, -120.8599595</t>
  </si>
  <si>
    <t>GILBERT CT POOL</t>
  </si>
  <si>
    <t>37.7609037, -120.8524113</t>
  </si>
  <si>
    <t>W G ST RND BOUT</t>
  </si>
  <si>
    <t>37.7622841, -120.8545861</t>
  </si>
  <si>
    <t>1243 -1247 W H ST</t>
  </si>
  <si>
    <t>37.7588545, -120.8595001</t>
  </si>
  <si>
    <t>1223 -1227 W H ST</t>
  </si>
  <si>
    <t>37.7590038, -120.8591168</t>
  </si>
  <si>
    <t>1400 W J ST BOILE</t>
  </si>
  <si>
    <t>151 SE OAK AVE</t>
  </si>
  <si>
    <t>37.7645417, -120.862041</t>
  </si>
  <si>
    <t>211 S LEE AVE</t>
  </si>
  <si>
    <t>37.757866, -120.8642718</t>
  </si>
  <si>
    <t>135 WOOD AVE B</t>
  </si>
  <si>
    <t>1006 W J ST</t>
  </si>
  <si>
    <t>37.758174, -120.8582345</t>
  </si>
  <si>
    <t>1613 W J ST</t>
  </si>
  <si>
    <t>37.7558024, -120.8634636</t>
  </si>
  <si>
    <t>100 S LEE AVE</t>
  </si>
  <si>
    <t>37.7585835, -120.8653034</t>
  </si>
  <si>
    <t>322 HINKLEY AVE</t>
  </si>
  <si>
    <t>37.7599445, -120.8564587</t>
  </si>
  <si>
    <t>307 -317 S OAK AVE</t>
  </si>
  <si>
    <t>37.7584037, -120.8603401</t>
  </si>
  <si>
    <t>1601 W J ST</t>
  </si>
  <si>
    <t>37.755856, -120.8632849</t>
  </si>
  <si>
    <t>150 SE WOOD AVE</t>
  </si>
  <si>
    <t>37.7605048, -120.8598982</t>
  </si>
  <si>
    <t>375 S LEE AVE</t>
  </si>
  <si>
    <t>37.7565944, -120.8634643</t>
  </si>
  <si>
    <t>726 W J ST</t>
  </si>
  <si>
    <t>37.7587681, -120.8528768</t>
  </si>
  <si>
    <t>560 MANN AVE</t>
  </si>
  <si>
    <t>37.758608, -120.8523394</t>
  </si>
  <si>
    <t>360 HINKLEY AVE</t>
  </si>
  <si>
    <t>37.7592098, -120.8564265</t>
  </si>
  <si>
    <t>1666 W J ST</t>
  </si>
  <si>
    <t>37.7559676, -120.8647203</t>
  </si>
  <si>
    <t>190 S OAK Ave # 3</t>
  </si>
  <si>
    <t>150 SW WOOD AVE</t>
  </si>
  <si>
    <t>1640 W J ST</t>
  </si>
  <si>
    <t>37.7560597, -120.8642718</t>
  </si>
  <si>
    <t>1227 W J ST</t>
  </si>
  <si>
    <t>37.7576597, -120.8583506</t>
  </si>
  <si>
    <t>1295 W J ST</t>
  </si>
  <si>
    <t>37.7571206, -120.859629</t>
  </si>
  <si>
    <t>350 S OAK AVE B</t>
  </si>
  <si>
    <t>37.7568551, -120.8612483</t>
  </si>
  <si>
    <t>1236 W J ST</t>
  </si>
  <si>
    <t>37.7579991, -120.8586244</t>
  </si>
  <si>
    <t>200 HINKLEY AVE</t>
  </si>
  <si>
    <t>37.7608974, -120.8572147</t>
  </si>
  <si>
    <t>151 SW OAK AVE</t>
  </si>
  <si>
    <t>1231 -1235 W H ST</t>
  </si>
  <si>
    <t>37.7589358, -120.8592847</t>
  </si>
  <si>
    <t>1303 W J ST</t>
  </si>
  <si>
    <t>37.7572573, -120.8597955</t>
  </si>
  <si>
    <t>1209 W H ST</t>
  </si>
  <si>
    <t>37.7590223, -120.858844</t>
  </si>
  <si>
    <t>811 W J ST</t>
  </si>
  <si>
    <t>37.7586076, -120.8535119</t>
  </si>
  <si>
    <t>1137 -1139 W G ST</t>
  </si>
  <si>
    <t>37.7602432, -120.8588424</t>
  </si>
  <si>
    <t>1263 -1267 W H ST</t>
  </si>
  <si>
    <t>37.7587199, -120.8598673</t>
  </si>
  <si>
    <t>1003 W J ST</t>
  </si>
  <si>
    <t>37.7576104, -120.8549236</t>
  </si>
  <si>
    <t>733 W J ST</t>
  </si>
  <si>
    <t>37.7586505, -120.8531067</t>
  </si>
  <si>
    <t>1125 -1127 W G ST</t>
  </si>
  <si>
    <t>37.7603678, -120.8584023</t>
  </si>
  <si>
    <t>1001 W H ST</t>
  </si>
  <si>
    <t>37.7599417, -120.8568052</t>
  </si>
  <si>
    <t>1030 W H ST</t>
  </si>
  <si>
    <t>37.7601482, -120.8572448</t>
  </si>
  <si>
    <t>GILBERT CT TNS</t>
  </si>
  <si>
    <t>1111 W H ST</t>
  </si>
  <si>
    <t>37.7594855, -120.8576328</t>
  </si>
  <si>
    <t>580 GILBERT AVE 3&amp;4</t>
  </si>
  <si>
    <t>37.7584801, -120.8512851</t>
  </si>
  <si>
    <t>590 GILBERT AVE 1&amp;2</t>
  </si>
  <si>
    <t>37.758527, -120.8509301</t>
  </si>
  <si>
    <t>520 GILBERT AVE</t>
  </si>
  <si>
    <t>37.7595634, -120.8515375</t>
  </si>
  <si>
    <t>625 W J ST</t>
  </si>
  <si>
    <t>37.7591994, -120.8518575</t>
  </si>
  <si>
    <t>880 W G ST A</t>
  </si>
  <si>
    <t>37.761191, -120.8571194</t>
  </si>
  <si>
    <t>170 GILBERT AVE</t>
  </si>
  <si>
    <t>37.7631497, -120.853499</t>
  </si>
  <si>
    <t>1147 -1149 W G ST</t>
  </si>
  <si>
    <t>37.7601684, -120.8589786</t>
  </si>
  <si>
    <t>250 HINKLEY AVE</t>
  </si>
  <si>
    <t>37.7603335, -120.8568478</t>
  </si>
  <si>
    <t>860 W G ST B</t>
  </si>
  <si>
    <t>37.7614114, -120.8572482</t>
  </si>
  <si>
    <t>1133 -1135 W G ST</t>
  </si>
  <si>
    <t>37.7604045, -120.8587863</t>
  </si>
  <si>
    <t>590 GILBERT AVE 3&amp;4</t>
  </si>
  <si>
    <t>1129 -1131 W G ST</t>
  </si>
  <si>
    <t>37.760394, -120.8585466</t>
  </si>
  <si>
    <t>580 GILBERT AVE 1&amp;2</t>
  </si>
  <si>
    <t>880 W G ST B</t>
  </si>
  <si>
    <t>880 W G ST</t>
  </si>
  <si>
    <t>W G ST MAIN ENT</t>
  </si>
  <si>
    <t>880 W G ST D</t>
  </si>
  <si>
    <t>860 W G ST</t>
  </si>
  <si>
    <t>860 W G ST C</t>
  </si>
  <si>
    <t>739 W G ST ACRS 630 G</t>
  </si>
  <si>
    <t>37.7615142, -120.8540665</t>
  </si>
  <si>
    <t>400 ASH AVE</t>
  </si>
  <si>
    <t>37.7560416, -120.8622532</t>
  </si>
  <si>
    <t>739 W G ST SIGN ACROS</t>
  </si>
  <si>
    <t>1107 W G ST</t>
  </si>
  <si>
    <t>37.7605169, -120.858054</t>
  </si>
  <si>
    <t>529 W F ST 2</t>
  </si>
  <si>
    <t>37.7631981, -120.8542433</t>
  </si>
  <si>
    <t>529 W F ST 3</t>
  </si>
  <si>
    <t>529 W F ST 4</t>
  </si>
  <si>
    <t>366 ASH AVE</t>
  </si>
  <si>
    <t>37.7567383, -120.8628418</t>
  </si>
  <si>
    <t>348 ASH AVE</t>
  </si>
  <si>
    <t>37.756863, -120.8629261</t>
  </si>
  <si>
    <t>324 ASH AVE</t>
  </si>
  <si>
    <t>37.7570252, -120.8630158</t>
  </si>
  <si>
    <t>1115 -1117 W G ST</t>
  </si>
  <si>
    <t>37.7605304, -120.8582215</t>
  </si>
  <si>
    <t>739 W G ST HORSE</t>
  </si>
  <si>
    <t>529 W F ST 6</t>
  </si>
  <si>
    <t>860 W G ST A</t>
  </si>
  <si>
    <t>807 -819 W F ST</t>
  </si>
  <si>
    <t>37.7618935, -120.857016</t>
  </si>
  <si>
    <t>529 W F ST 7</t>
  </si>
  <si>
    <t>529 W F ST 1</t>
  </si>
  <si>
    <t>529 W F ST 8</t>
  </si>
  <si>
    <t>821 -829 W F ST</t>
  </si>
  <si>
    <t>37.7619865, -120.8573445</t>
  </si>
  <si>
    <t>529 W F ST 5</t>
  </si>
  <si>
    <t>175 S BRYAN AVE</t>
  </si>
  <si>
    <t>37.761969, -120.8558592</t>
  </si>
  <si>
    <t>W H ST AGPKL BYGA</t>
  </si>
  <si>
    <t>37.7602531, -120.8565436</t>
  </si>
  <si>
    <t>805 W F ST</t>
  </si>
  <si>
    <t>37.7621335, -120.8565585</t>
  </si>
  <si>
    <t>7815 CRANE Rd</t>
  </si>
  <si>
    <t>37.7514667, -120.8820111</t>
  </si>
  <si>
    <t>1424 PLEASANTON PL</t>
  </si>
  <si>
    <t>37.7647883, -120.8644063</t>
  </si>
  <si>
    <t>1348 PONTIAC ST</t>
  </si>
  <si>
    <t>37.7620792, -120.8631055</t>
  </si>
  <si>
    <t>1899 FOOTHILLS CT</t>
  </si>
  <si>
    <t>37.7604383, -120.8695756</t>
  </si>
  <si>
    <t>1974 BLUE SPRUCE DR</t>
  </si>
  <si>
    <t>37.7599041, -120.8707798</t>
  </si>
  <si>
    <t>1897 SHADYSIDE CT</t>
  </si>
  <si>
    <t>37.7611186, -120.8695745</t>
  </si>
  <si>
    <t>1933 BLUE SPRUCE DR</t>
  </si>
  <si>
    <t>37.7595036, -120.8698032</t>
  </si>
  <si>
    <t>1870 SHADYSIDE CT</t>
  </si>
  <si>
    <t>37.76138, -120.8691707</t>
  </si>
  <si>
    <t>1982 BLUE SPRUCE DR</t>
  </si>
  <si>
    <t>37.759912, -120.8710058</t>
  </si>
  <si>
    <t>57 WILLOW GLEN AVE</t>
  </si>
  <si>
    <t>37.7612361, -120.8677947</t>
  </si>
  <si>
    <t>1907 PONTIAC ST</t>
  </si>
  <si>
    <t>37.7616409, -120.8698362</t>
  </si>
  <si>
    <t>1950 BLUE SPRUCE DR</t>
  </si>
  <si>
    <t>37.7598909, -120.8701478</t>
  </si>
  <si>
    <t>1888 SHADYSIDE CT</t>
  </si>
  <si>
    <t>37.7613273, -120.869475</t>
  </si>
  <si>
    <t>1342 PONTIAC ST</t>
  </si>
  <si>
    <t>37.7621057, -120.8628805</t>
  </si>
  <si>
    <t>1925 PONTIAC ST</t>
  </si>
  <si>
    <t>37.7616443, -120.8700431</t>
  </si>
  <si>
    <t>52 WILLOW GLEN AVE</t>
  </si>
  <si>
    <t>37.7608876, -120.8682639</t>
  </si>
  <si>
    <t>1817 FOOTHILLS CT</t>
  </si>
  <si>
    <t>37.7602582, -120.8683742</t>
  </si>
  <si>
    <t>6 WILLOW GLEN AVE</t>
  </si>
  <si>
    <t>37.7584418, -120.8682639</t>
  </si>
  <si>
    <t>1850 FOOTHILLS CT</t>
  </si>
  <si>
    <t>37.7606532, -120.8689363</t>
  </si>
  <si>
    <t>17 WILLOW GLEN AVE</t>
  </si>
  <si>
    <t>37.7592373, -120.8677257</t>
  </si>
  <si>
    <t>25 WILLOW GLEN AVE</t>
  </si>
  <si>
    <t>37.7596031, -120.8677191</t>
  </si>
  <si>
    <t>1380 FAIR OAKS CT</t>
  </si>
  <si>
    <t>37.7631626, -120.8639129</t>
  </si>
  <si>
    <t>86 N OAK AVE</t>
  </si>
  <si>
    <t>37.763151, -120.8625223</t>
  </si>
  <si>
    <t>30 WILLOWOOD DR 13</t>
  </si>
  <si>
    <t>37.7584816, -120.8718971</t>
  </si>
  <si>
    <t>30 WILLOWOOD DR 1</t>
  </si>
  <si>
    <t>1399 FAIR OAKS CT</t>
  </si>
  <si>
    <t>37.7627084, -120.864182</t>
  </si>
  <si>
    <t>30 WILLOWOOD DR 5</t>
  </si>
  <si>
    <t>1950 PONDEROSA DR 2</t>
  </si>
  <si>
    <t>37.7584133, -120.8701556</t>
  </si>
  <si>
    <t>30 WILLOWOOD DR 10</t>
  </si>
  <si>
    <t>8336 CRANE Rd</t>
  </si>
  <si>
    <t>37.7597682, -120.8813609</t>
  </si>
  <si>
    <t>15 WILLOWOOD DR 2</t>
  </si>
  <si>
    <t>37.7573706, -120.870011</t>
  </si>
  <si>
    <t>1977 PONDEROSA DR 8</t>
  </si>
  <si>
    <t>37.7580675, -120.8699874</t>
  </si>
  <si>
    <t>1950 PONDEROSA DR 6</t>
  </si>
  <si>
    <t>151 N LEE AVE</t>
  </si>
  <si>
    <t>37.7640467, -120.8645633</t>
  </si>
  <si>
    <t>79 LEZLIE CT</t>
  </si>
  <si>
    <t>37.7625953, -120.8667837</t>
  </si>
  <si>
    <t>30 WILLOWOOD DR 19</t>
  </si>
  <si>
    <t>30 WILLOWOOD DR 16</t>
  </si>
  <si>
    <t>1501 PONTIAC ST</t>
  </si>
  <si>
    <t>37.7613887, -120.8644581</t>
  </si>
  <si>
    <t>1352 W F ST</t>
  </si>
  <si>
    <t>37.7600791, -120.863103</t>
  </si>
  <si>
    <t>1341 PLEASANTON PL</t>
  </si>
  <si>
    <t>37.7643719, -120.8633746</t>
  </si>
  <si>
    <t>1410 OLIVE ST</t>
  </si>
  <si>
    <t>37.7639043, -120.8639639</t>
  </si>
  <si>
    <t>2451 PONTIAC ST ABC PARK</t>
  </si>
  <si>
    <t>37.7616496, -120.8767639</t>
  </si>
  <si>
    <t>80 LEZLIE CT</t>
  </si>
  <si>
    <t>37.7625816, -120.8673705</t>
  </si>
  <si>
    <t>84 RHIANNON CT</t>
  </si>
  <si>
    <t>37.7629127, -120.8702375</t>
  </si>
  <si>
    <t>87 WILLOW GLEN AVE</t>
  </si>
  <si>
    <t>37.7632394, -120.8676135</t>
  </si>
  <si>
    <t>1793 PONTIAC ST</t>
  </si>
  <si>
    <t>37.7616454, -120.8677257</t>
  </si>
  <si>
    <t>1416 OLIVE ST</t>
  </si>
  <si>
    <t>37.7639125, -120.864182</t>
  </si>
  <si>
    <t>1329 PLEASANTON PL</t>
  </si>
  <si>
    <t>37.7643615, -120.8631503</t>
  </si>
  <si>
    <t>83 RHIANNON CT</t>
  </si>
  <si>
    <t>37.7629007, -120.8695937</t>
  </si>
  <si>
    <t>77 LEZLIE CT</t>
  </si>
  <si>
    <t>37.762501, -120.8667369</t>
  </si>
  <si>
    <t>80 N LEE AVE</t>
  </si>
  <si>
    <t>37.7626272, -120.8660884</t>
  </si>
  <si>
    <t>40 N LEE AVE</t>
  </si>
  <si>
    <t>37.7604941, -120.8661781</t>
  </si>
  <si>
    <t>24 N OAK AVE</t>
  </si>
  <si>
    <t>37.7612722, -120.8622532</t>
  </si>
  <si>
    <t>1413 PLEASANTON PL</t>
  </si>
  <si>
    <t>37.764353, -120.864027</t>
  </si>
  <si>
    <t>1421 PONTIAC ST</t>
  </si>
  <si>
    <t>37.7616848, -120.8638235</t>
  </si>
  <si>
    <t>1323 PLEASANTON PL</t>
  </si>
  <si>
    <t>37.7643638, -120.8629512</t>
  </si>
  <si>
    <t>36 N OAK AVE</t>
  </si>
  <si>
    <t>37.7616978, -120.8623429</t>
  </si>
  <si>
    <t>1412 PLEASANTON PL</t>
  </si>
  <si>
    <t>37.7647546, -120.8640026</t>
  </si>
  <si>
    <t>1301 PLEASANTON PL</t>
  </si>
  <si>
    <t>37.7644247, -120.8625655</t>
  </si>
  <si>
    <t>1661 PONTIAC ST</t>
  </si>
  <si>
    <t>37.7616351, -120.8664708</t>
  </si>
  <si>
    <t>1351 PONTIAC ST</t>
  </si>
  <si>
    <t>37.7616783, -120.8630606</t>
  </si>
  <si>
    <t>170 N OAK AVE</t>
  </si>
  <si>
    <t>37.7649934, -120.8626569</t>
  </si>
  <si>
    <t>20 N OAK AVE</t>
  </si>
  <si>
    <t>37.761084, -120.8622532</t>
  </si>
  <si>
    <t>33 N LEE AVE</t>
  </si>
  <si>
    <t>37.760874, -120.8651205</t>
  </si>
  <si>
    <t>67 N LEE AVE</t>
  </si>
  <si>
    <t>37.76207, -120.8653483</t>
  </si>
  <si>
    <t>1512 W F ST</t>
  </si>
  <si>
    <t>37.7595883, -120.8645855</t>
  </si>
  <si>
    <t>1643 PONTIAC ST</t>
  </si>
  <si>
    <t>37.7616481, -120.8662929</t>
  </si>
  <si>
    <t>1599 PONTIAC ST</t>
  </si>
  <si>
    <t>37.7616316, -120.865441</t>
  </si>
  <si>
    <t>1486 PONTIAC ST</t>
  </si>
  <si>
    <t>37.7620778, -120.8645409</t>
  </si>
  <si>
    <t>1925 BLUE SPRUCE DR</t>
  </si>
  <si>
    <t>37.7594953, -120.8695647</t>
  </si>
  <si>
    <t>42 WILLOWOOD DR</t>
  </si>
  <si>
    <t>37.7591472, -120.8718074</t>
  </si>
  <si>
    <t>1554 PONTIAC ST</t>
  </si>
  <si>
    <t>37.7620869, -120.8648997</t>
  </si>
  <si>
    <t>38 WILLOWOOD DR</t>
  </si>
  <si>
    <t>37.7587431, -120.8716363</t>
  </si>
  <si>
    <t>1916 SUGAR PINE DR</t>
  </si>
  <si>
    <t>37.759133, -120.8693932</t>
  </si>
  <si>
    <t>1958 BLUE SPRUCE DR</t>
  </si>
  <si>
    <t>37.7598667, -120.8703781</t>
  </si>
  <si>
    <t>1935 PONDEROSA DR</t>
  </si>
  <si>
    <t>37.7578818, -120.8690937</t>
  </si>
  <si>
    <t>1941 BLUE SPRUCE DR</t>
  </si>
  <si>
    <t>37.7594512, -120.8699753</t>
  </si>
  <si>
    <t>1924 SUGAR PINE DR</t>
  </si>
  <si>
    <t>37.7591545, -120.8695735</t>
  </si>
  <si>
    <t>1967 SUNSET CT</t>
  </si>
  <si>
    <t>37.7609263, -120.8707309</t>
  </si>
  <si>
    <t>1926 BLUE SPRUCE DR</t>
  </si>
  <si>
    <t>37.7598985, -120.8695985</t>
  </si>
  <si>
    <t>1966 BLUE SPRUCE DR</t>
  </si>
  <si>
    <t>37.7598935, -120.8705848</t>
  </si>
  <si>
    <t>1934 BLUE SPRUCE DR</t>
  </si>
  <si>
    <t>37.7599249, -120.8697959</t>
  </si>
  <si>
    <t>1942 BLUE SPRUCE DR</t>
  </si>
  <si>
    <t>37.7598662, -120.869976</t>
  </si>
  <si>
    <t>45 WILLOW GLEN AVE</t>
  </si>
  <si>
    <t>37.7606288, -120.8677929</t>
  </si>
  <si>
    <t>53 WILLOW GLEN AVE</t>
  </si>
  <si>
    <t>37.7610051, -120.8677929</t>
  </si>
  <si>
    <t>1328 FAIR OAKS CT</t>
  </si>
  <si>
    <t>37.7631341, -120.8629709</t>
  </si>
  <si>
    <t>1964 SUNSET CT</t>
  </si>
  <si>
    <t>37.7613555, -120.8707577</t>
  </si>
  <si>
    <t>49 WILLOW GLEN AVE</t>
  </si>
  <si>
    <t>37.7608047, -120.8677705</t>
  </si>
  <si>
    <t>1977 ALTA CT</t>
  </si>
  <si>
    <t>37.760207, -120.8710072</t>
  </si>
  <si>
    <t>1922 ALTA CT</t>
  </si>
  <si>
    <t>37.7606831, -120.869946</t>
  </si>
  <si>
    <t>62 WILLOWOOD DR</t>
  </si>
  <si>
    <t>37.7608912, -120.871842</t>
  </si>
  <si>
    <t>1919 SUNSET CT</t>
  </si>
  <si>
    <t>37.7609406, -120.8699303</t>
  </si>
  <si>
    <t>29 WILLOW GLEN AVE</t>
  </si>
  <si>
    <t>37.759795, -120.8677773</t>
  </si>
  <si>
    <t>1320 WALNUT ST</t>
  </si>
  <si>
    <t>37.7693371, -120.8635092</t>
  </si>
  <si>
    <t>1300 W F ST</t>
  </si>
  <si>
    <t>37.7607551, -120.8625448</t>
  </si>
  <si>
    <t>1939 PONTIAC ST</t>
  </si>
  <si>
    <t>37.7616371, -120.8703156</t>
  </si>
  <si>
    <t>1967 PONTIAC ST</t>
  </si>
  <si>
    <t>37.7616176, -120.8708197</t>
  </si>
  <si>
    <t>1829 SHADYSIDE CT</t>
  </si>
  <si>
    <t>37.7608727, -120.8685106</t>
  </si>
  <si>
    <t>1863 SHADYSIDE CT</t>
  </si>
  <si>
    <t>37.76092, -120.8689427</t>
  </si>
  <si>
    <t>1847 SHADYSIDE CT</t>
  </si>
  <si>
    <t>37.7609245, -120.8686757</t>
  </si>
  <si>
    <t>1981 PONTIAC ST</t>
  </si>
  <si>
    <t>37.7616303, -120.8710481</t>
  </si>
  <si>
    <t>46 WILLOW GLEN AVE</t>
  </si>
  <si>
    <t>37.7606656, -120.868272</t>
  </si>
  <si>
    <t>1885 SHADYSIDE CT</t>
  </si>
  <si>
    <t>37.7609156, -120.8694792</t>
  </si>
  <si>
    <t>1838 FOOTHILLS CT</t>
  </si>
  <si>
    <t>37.7606705, -120.868693</t>
  </si>
  <si>
    <t>1886 FOOTHILLS CT</t>
  </si>
  <si>
    <t>37.7606125, -120.8694764</t>
  </si>
  <si>
    <t>1822 FOOTHILLS CT</t>
  </si>
  <si>
    <t>37.7606499, -120.868523</t>
  </si>
  <si>
    <t>1329 FAIR OAKS CT</t>
  </si>
  <si>
    <t>37.7626605, -120.8630629</t>
  </si>
  <si>
    <t>511 DEL RIO CIR</t>
  </si>
  <si>
    <t>37.7695506, -120.8634868</t>
  </si>
  <si>
    <t>28 WILLOW GLEN AVE</t>
  </si>
  <si>
    <t>37.7597627, -120.8682743</t>
  </si>
  <si>
    <t>1340 PONTIAC ST</t>
  </si>
  <si>
    <t>37.7621094, -120.8626884</t>
  </si>
  <si>
    <t>1867 FOOTHILLS CT</t>
  </si>
  <si>
    <t>37.7602034, -120.8690708</t>
  </si>
  <si>
    <t>535 DEL RIO CIR</t>
  </si>
  <si>
    <t>37.7704189, -120.8635571</t>
  </si>
  <si>
    <t>1353 FAIR OAKS CT</t>
  </si>
  <si>
    <t>37.7626265, -120.8634877</t>
  </si>
  <si>
    <t>1396 FAIR OAKS CT</t>
  </si>
  <si>
    <t>37.7628713, -120.8642045</t>
  </si>
  <si>
    <t>36 WILLOW GLEN AVE</t>
  </si>
  <si>
    <t>37.7600845, -120.8683088</t>
  </si>
  <si>
    <t>1874 FOOTHILLS CT</t>
  </si>
  <si>
    <t>37.7606786, -120.8691162</t>
  </si>
  <si>
    <t>12 WILLOW GLEN AVE</t>
  </si>
  <si>
    <t>37.7587803, -120.8682683</t>
  </si>
  <si>
    <t>1843 PONTIAC ST</t>
  </si>
  <si>
    <t>37.7616223, -120.8687153</t>
  </si>
  <si>
    <t>13 WILLOW GLEN AVE</t>
  </si>
  <si>
    <t>37.7590115, -120.8677257</t>
  </si>
  <si>
    <t>1881 FOOTHILLS CT</t>
  </si>
  <si>
    <t>37.7602413, -120.869477</t>
  </si>
  <si>
    <t>21 WILLOW GLEN AVE</t>
  </si>
  <si>
    <t>37.7593878, -120.8677257</t>
  </si>
  <si>
    <t>37 WILLOW GLEN AVE</t>
  </si>
  <si>
    <t>37.7602061, -120.8677146</t>
  </si>
  <si>
    <t>9 WILLOW GLEN AVE</t>
  </si>
  <si>
    <t>37.7588233, -120.8677257</t>
  </si>
  <si>
    <t>30 WILLOW GLEN AVE</t>
  </si>
  <si>
    <t>37.7599493, -120.8682658</t>
  </si>
  <si>
    <t>1833 FOOTHILLS CT</t>
  </si>
  <si>
    <t>37.7602187, -120.86869</t>
  </si>
  <si>
    <t>8 WILLOW GLEN AVE</t>
  </si>
  <si>
    <t>37.7586173, -120.8683199</t>
  </si>
  <si>
    <t>1800 W F ST</t>
  </si>
  <si>
    <t>37.7582589, -120.8677257</t>
  </si>
  <si>
    <t>180 N OAK AVE FAIR PARK</t>
  </si>
  <si>
    <t>37.7651614, -120.8626601</t>
  </si>
  <si>
    <t>1360 FAIR OAKS CT</t>
  </si>
  <si>
    <t>37.7631284, -120.8636378</t>
  </si>
  <si>
    <t>1342 FAIR OAKS CT</t>
  </si>
  <si>
    <t>37.7630957, -120.8632432</t>
  </si>
  <si>
    <t>20 WILLOW GLEN AVE</t>
  </si>
  <si>
    <t>37.7592722, -120.8683373</t>
  </si>
  <si>
    <t>1869 PONTIAC ST</t>
  </si>
  <si>
    <t>37.7615944, -120.869143</t>
  </si>
  <si>
    <t>1883 PONTIAC ST</t>
  </si>
  <si>
    <t>37.761615, -120.8695923</t>
  </si>
  <si>
    <t>1920 SUNSET CT</t>
  </si>
  <si>
    <t>37.761348, -120.8699235</t>
  </si>
  <si>
    <t>2451 PONTIAC ST CORNE PARK</t>
  </si>
  <si>
    <t>30 WILLOWOOD DR 14</t>
  </si>
  <si>
    <t>30 WILLOWOOD DR 20</t>
  </si>
  <si>
    <t>1525 WALNUT ST</t>
  </si>
  <si>
    <t>37.7691699, -120.8648098</t>
  </si>
  <si>
    <t>1533 WALNUT ST</t>
  </si>
  <si>
    <t>37.7692335, -120.865199</t>
  </si>
  <si>
    <t>30 WILLOWOOD DR 18</t>
  </si>
  <si>
    <t>30 WILLOWOOD DR 15</t>
  </si>
  <si>
    <t>30 WILLOWOOD DR 17</t>
  </si>
  <si>
    <t>1977 PONDEROSA DR 11</t>
  </si>
  <si>
    <t>2451 PONTIAC ST ABC PARK well7</t>
  </si>
  <si>
    <t>30 WILLOWOOD DR 4</t>
  </si>
  <si>
    <t>30 WILLOWOOD DR 7</t>
  </si>
  <si>
    <t>30 WILLOWOOD DR 3</t>
  </si>
  <si>
    <t>1325 PONTIAC ST</t>
  </si>
  <si>
    <t>37.7616828, -120.8625896</t>
  </si>
  <si>
    <t>30 WILLOWOOD DR 12</t>
  </si>
  <si>
    <t>1950 PONDEROSA DR 10</t>
  </si>
  <si>
    <t>1950 PONDEROSA DR L</t>
  </si>
  <si>
    <t>1950 PONDEROSA DR 8</t>
  </si>
  <si>
    <t>1950 PONDEROSA DR 7</t>
  </si>
  <si>
    <t>1985 PONDEROSA DR 5</t>
  </si>
  <si>
    <t>37.7580082, -120.8702824</t>
  </si>
  <si>
    <t>30 WILLOWOOD DR 9</t>
  </si>
  <si>
    <t>37.7584982, -120.8718828</t>
  </si>
  <si>
    <t>1950 PONDEROSA DR 5</t>
  </si>
  <si>
    <t>1976 PONDEROSA DR</t>
  </si>
  <si>
    <t>37.7583561, -120.8706144</t>
  </si>
  <si>
    <t>30 WILLOWOOD DR 6</t>
  </si>
  <si>
    <t>1985 PONDEROSA DR 2</t>
  </si>
  <si>
    <t>1950 PONDEROSA DR 4</t>
  </si>
  <si>
    <t>1950 PONDEROSA DR 3</t>
  </si>
  <si>
    <t>10 WILLOWOOD DR 10</t>
  </si>
  <si>
    <t>37.7571005, -120.8713971</t>
  </si>
  <si>
    <t>240 N OAK AVE</t>
  </si>
  <si>
    <t>37.7659196, -120.8627762</t>
  </si>
  <si>
    <t>1950 PONDEROSA DR 1</t>
  </si>
  <si>
    <t>30 WILLOWOOD DR 11</t>
  </si>
  <si>
    <t>30 WILLOWOOD DR 8</t>
  </si>
  <si>
    <t>30 WILLOWOOD DR 2</t>
  </si>
  <si>
    <t>1950 PONDEROSA DR 9</t>
  </si>
  <si>
    <t>151 N LEE AVE B</t>
  </si>
  <si>
    <t>74 N LEE AVE L</t>
  </si>
  <si>
    <t>37.7620725, -120.86638</t>
  </si>
  <si>
    <t>1520 W F ST</t>
  </si>
  <si>
    <t>37.7593477, -120.8648631</t>
  </si>
  <si>
    <t>130 N OAK AVE</t>
  </si>
  <si>
    <t>37.7642292, -120.8625672</t>
  </si>
  <si>
    <t>74 N LEE AVE D</t>
  </si>
  <si>
    <t>104 N OAK AVE</t>
  </si>
  <si>
    <t>37.7638529, -120.8625672</t>
  </si>
  <si>
    <t>230 N OAK AVE</t>
  </si>
  <si>
    <t>37.7657393, -120.8627017</t>
  </si>
  <si>
    <t>85 N LEE AVE</t>
  </si>
  <si>
    <t>37.7621945, -120.865438</t>
  </si>
  <si>
    <t>12 N LEE AVE</t>
  </si>
  <si>
    <t>37.7595333, -120.8656623</t>
  </si>
  <si>
    <t>26 N LEE AVE</t>
  </si>
  <si>
    <t>37.7598213, -120.8657072</t>
  </si>
  <si>
    <t>27 -29 BLACK PINE WAY</t>
  </si>
  <si>
    <t>37.758301, -120.8687579</t>
  </si>
  <si>
    <t>32 BLACK PINE WAY</t>
  </si>
  <si>
    <t>37.7584832, -120.869161</t>
  </si>
  <si>
    <t>2308 SEMILLION CT</t>
  </si>
  <si>
    <t>37.7597334, -120.8745394</t>
  </si>
  <si>
    <t>66 REED RD</t>
  </si>
  <si>
    <t>37.759935, -120.8746107</t>
  </si>
  <si>
    <t>31 BLACK PINE WAY</t>
  </si>
  <si>
    <t>37.7584442, -120.8686952</t>
  </si>
  <si>
    <t>59 REED RD</t>
  </si>
  <si>
    <t>37.7593432, -120.8740145</t>
  </si>
  <si>
    <t>1477 PONTIAC ST</t>
  </si>
  <si>
    <t>37.7616822, -120.8645018</t>
  </si>
  <si>
    <t>74 LEZLIE CT</t>
  </si>
  <si>
    <t>37.7622268, -120.8672771</t>
  </si>
  <si>
    <t>280 TIMBERWOOD DR</t>
  </si>
  <si>
    <t>37.7611622, -120.878625</t>
  </si>
  <si>
    <t>136 REED RD</t>
  </si>
  <si>
    <t>37.7609393, -120.874521</t>
  </si>
  <si>
    <t>61 WILLOW GLEN AVE</t>
  </si>
  <si>
    <t>37.7614493, -120.8677737</t>
  </si>
  <si>
    <t>1401 PLEASANTON PL</t>
  </si>
  <si>
    <t>37.7643822, -120.8635989</t>
  </si>
  <si>
    <t>2244 LANA CT</t>
  </si>
  <si>
    <t>37.7613474, -120.8738258</t>
  </si>
  <si>
    <t>196 BROWNWOOD LN</t>
  </si>
  <si>
    <t>37.7585596, -120.8760731</t>
  </si>
  <si>
    <t>76 LEZLIE CT</t>
  </si>
  <si>
    <t>37.7623267, -120.867322</t>
  </si>
  <si>
    <t>50 N LEE AVE</t>
  </si>
  <si>
    <t>37.761522, -120.8658429</t>
  </si>
  <si>
    <t>124 REED RD</t>
  </si>
  <si>
    <t>37.7607928, -120.8745236</t>
  </si>
  <si>
    <t>2365 NATUREWOOD DR</t>
  </si>
  <si>
    <t>37.7584487, -120.8752611</t>
  </si>
  <si>
    <t>1577 PONTIAC ST</t>
  </si>
  <si>
    <t>37.7616327, -120.8651689</t>
  </si>
  <si>
    <t>1462 PONTIAC ST</t>
  </si>
  <si>
    <t>37.7620921, -120.8643615</t>
  </si>
  <si>
    <t>78 LEZLIE CT</t>
  </si>
  <si>
    <t>37.7624696, -120.8673727</t>
  </si>
  <si>
    <t>71 LEZLIE CT</t>
  </si>
  <si>
    <t>37.7621335, -120.8668326</t>
  </si>
  <si>
    <t>73 LEZLIE CT</t>
  </si>
  <si>
    <t>37.7622474, -120.8668251</t>
  </si>
  <si>
    <t>1555 PONTIAC ST</t>
  </si>
  <si>
    <t>37.7616771, -120.8650312</t>
  </si>
  <si>
    <t>32 N OAK AVE</t>
  </si>
  <si>
    <t>37.7615349, -120.8623205</t>
  </si>
  <si>
    <t>1533 PONTIAC ST</t>
  </si>
  <si>
    <t>37.761662, -120.8648144</t>
  </si>
  <si>
    <t>75 LEZLIE CT</t>
  </si>
  <si>
    <t>37.7623754, -120.8667282</t>
  </si>
  <si>
    <t>1627 PONTIAC ST</t>
  </si>
  <si>
    <t>37.7616596, -120.8661212</t>
  </si>
  <si>
    <t>1640 W F ST</t>
  </si>
  <si>
    <t>37.7590111, -120.8658323</t>
  </si>
  <si>
    <t>72 LEZLIE CT</t>
  </si>
  <si>
    <t>37.7621144, -120.8672788</t>
  </si>
  <si>
    <t>1733 PONTIAC ST</t>
  </si>
  <si>
    <t>37.7616478, -120.8669682</t>
  </si>
  <si>
    <t>1755 PONTIAC ST</t>
  </si>
  <si>
    <t>37.7616388, -120.8671014</t>
  </si>
  <si>
    <t>1532 PONTIAC ST</t>
  </si>
  <si>
    <t>37.7620765, -120.8646755</t>
  </si>
  <si>
    <t>1789 PONTIAC ST</t>
  </si>
  <si>
    <t>37.7616281, -120.867413</t>
  </si>
  <si>
    <t>1403 PLEASANTON PL</t>
  </si>
  <si>
    <t>37.7643679, -120.8637783</t>
  </si>
  <si>
    <t>1424 OLIVE ST</t>
  </si>
  <si>
    <t>37.7638982, -120.8643615</t>
  </si>
  <si>
    <t>1576 PONTIAC ST</t>
  </si>
  <si>
    <t>37.7620726, -120.8650792</t>
  </si>
  <si>
    <t>1750 W F ST</t>
  </si>
  <si>
    <t>37.7584257, -120.8673444</t>
  </si>
  <si>
    <t>1425 PLEASANTON PL</t>
  </si>
  <si>
    <t>37.7643367, -120.8644063</t>
  </si>
  <si>
    <t>1515 PONTIAC ST</t>
  </si>
  <si>
    <t>37.7613647, -120.8647683</t>
  </si>
  <si>
    <t>1419 PLEASANTON PL</t>
  </si>
  <si>
    <t>37.7643105, -120.8642252</t>
  </si>
  <si>
    <t>1711 PONTIAC ST</t>
  </si>
  <si>
    <t>37.7616591, -120.8667837</t>
  </si>
  <si>
    <t>1679 PONTIAC ST</t>
  </si>
  <si>
    <t>37.7616313, -120.8666043</t>
  </si>
  <si>
    <t>30 WILLOWOOD DR</t>
  </si>
  <si>
    <t>1777 PONTIAC ST</t>
  </si>
  <si>
    <t>37.7616298, -120.8672747</t>
  </si>
  <si>
    <t>1453 PONTIAC ST</t>
  </si>
  <si>
    <t>37.7616535, -120.8643166</t>
  </si>
  <si>
    <t>2005 SUGAR PINE DR</t>
  </si>
  <si>
    <t>37.758758, -120.8718523</t>
  </si>
  <si>
    <t>48 WILLOWOOD DR</t>
  </si>
  <si>
    <t>37.7596387, -120.8718018</t>
  </si>
  <si>
    <t>46 WILLOWOOD DR</t>
  </si>
  <si>
    <t>37.7595009, -120.8717606</t>
  </si>
  <si>
    <t>21 WILLOWOOD DR</t>
  </si>
  <si>
    <t>37.757545, -120.8701927</t>
  </si>
  <si>
    <t>52 WILLOWOOD DR</t>
  </si>
  <si>
    <t>37.7599533, -120.8717752</t>
  </si>
  <si>
    <t>44 WILLOWOOD DR</t>
  </si>
  <si>
    <t>37.7593152, -120.8717663</t>
  </si>
  <si>
    <t>50 WILLOWOOD DR</t>
  </si>
  <si>
    <t>37.7598278, -120.8718147</t>
  </si>
  <si>
    <t>45 WILLOWOOD DR</t>
  </si>
  <si>
    <t>37.759331, -120.8711821</t>
  </si>
  <si>
    <t>1989 BLUE SPRUCE DR</t>
  </si>
  <si>
    <t>37.7595124, -120.8711811</t>
  </si>
  <si>
    <t>1981 BLUE SPRUCE DR</t>
  </si>
  <si>
    <t>37.7594691, -120.8709552</t>
  </si>
  <si>
    <t>1973 BLUE SPRUCE DR</t>
  </si>
  <si>
    <t>37.7595614, -120.8707577</t>
  </si>
  <si>
    <t>44 BLACK PINE WAY</t>
  </si>
  <si>
    <t>37.7591606, -120.869161</t>
  </si>
  <si>
    <t>1957 BLUE SPRUCE DR</t>
  </si>
  <si>
    <t>37.7594892, -120.8703753</t>
  </si>
  <si>
    <t>1917 BLUE SPRUCE DR</t>
  </si>
  <si>
    <t>37.7594581, -120.8693858</t>
  </si>
  <si>
    <t>48 BLACK PINE WAY</t>
  </si>
  <si>
    <t>37.759424, -120.869161</t>
  </si>
  <si>
    <t>51 WILLOWOOD DR</t>
  </si>
  <si>
    <t>37.7599445, -120.8712093</t>
  </si>
  <si>
    <t>72 WILLOWOOD DR</t>
  </si>
  <si>
    <t>37.7616426, -120.8717541</t>
  </si>
  <si>
    <t>66 WILLOWOOD DR</t>
  </si>
  <si>
    <t>37.7612666, -120.8718463</t>
  </si>
  <si>
    <t>55 WILLOWOOD DR</t>
  </si>
  <si>
    <t>37.7602061, -120.8712692</t>
  </si>
  <si>
    <t>64 WILLOWOOD DR</t>
  </si>
  <si>
    <t>37.7610792, -120.8717626</t>
  </si>
  <si>
    <t>68 WILLOWOOD DR</t>
  </si>
  <si>
    <t>37.761463, -120.8717724</t>
  </si>
  <si>
    <t>54 WILLOWOOD DR</t>
  </si>
  <si>
    <t>37.7601385, -120.8717626</t>
  </si>
  <si>
    <t>60 WILLOWOOD DR</t>
  </si>
  <si>
    <t>37.7607437, -120.8717707</t>
  </si>
  <si>
    <t>56 WILLOWOOD DR</t>
  </si>
  <si>
    <t>37.7603267, -120.8717626</t>
  </si>
  <si>
    <t>1949 ALTA CT</t>
  </si>
  <si>
    <t>37.7601979, -120.8705786</t>
  </si>
  <si>
    <t>1900 ALTA CT</t>
  </si>
  <si>
    <t>37.7604316, -120.8698343</t>
  </si>
  <si>
    <t>1961 ALTA CT</t>
  </si>
  <si>
    <t>37.7602303, -120.8707786</t>
  </si>
  <si>
    <t>1950 ALTA CT</t>
  </si>
  <si>
    <t>37.7606748, -120.8704915</t>
  </si>
  <si>
    <t>1982 ALTA CT</t>
  </si>
  <si>
    <t>37.7606916, -120.8710543</t>
  </si>
  <si>
    <t>1966 ALTA CT</t>
  </si>
  <si>
    <t>37.760626, -120.870735</t>
  </si>
  <si>
    <t>1933 ALTA CT</t>
  </si>
  <si>
    <t>37.760153, -120.8702824</t>
  </si>
  <si>
    <t>1917 ALTA CT</t>
  </si>
  <si>
    <t>37.7602255, -120.8699304</t>
  </si>
  <si>
    <t>61 WILLOWOOD DR</t>
  </si>
  <si>
    <t>37.7606628, -120.8712733</t>
  </si>
  <si>
    <t>1981 SUNSET CT</t>
  </si>
  <si>
    <t>37.7608952, -120.8710243</t>
  </si>
  <si>
    <t>1420 PONTIAC ST</t>
  </si>
  <si>
    <t>37.762109, -120.8639129</t>
  </si>
  <si>
    <t>69 WILLOWOOD DR</t>
  </si>
  <si>
    <t>37.7616542, -120.871295</t>
  </si>
  <si>
    <t>1937 SUNSET CT</t>
  </si>
  <si>
    <t>37.7608828, -120.8702436</t>
  </si>
  <si>
    <t>1953 SUNSET CT</t>
  </si>
  <si>
    <t>37.7609293, -120.8704611</t>
  </si>
  <si>
    <t>1950 SUNSET CT</t>
  </si>
  <si>
    <t>37.7612934, -120.8705109</t>
  </si>
  <si>
    <t>1976 SUNSET CT</t>
  </si>
  <si>
    <t>37.7613498, -120.8710225</t>
  </si>
  <si>
    <t>1855 PONTIAC ST</t>
  </si>
  <si>
    <t>37.7616336, -120.8689367</t>
  </si>
  <si>
    <t>50 N OAK AVE</t>
  </si>
  <si>
    <t>37.7621493, -120.8623429</t>
  </si>
  <si>
    <t>1877 PONTIAC ST</t>
  </si>
  <si>
    <t>37.761584, -120.8694112</t>
  </si>
  <si>
    <t>41 WILLOW GLEN AVE</t>
  </si>
  <si>
    <t>37.7604284, -120.8677705</t>
  </si>
  <si>
    <t>1430 PONTIAC ST</t>
  </si>
  <si>
    <t>37.7620694, -120.8641148</t>
  </si>
  <si>
    <t>1953 PONTIAC ST</t>
  </si>
  <si>
    <t>37.7616288, -120.8705828</t>
  </si>
  <si>
    <t>70 N OAK AVE</t>
  </si>
  <si>
    <t>37.7625626, -120.8624102</t>
  </si>
  <si>
    <t>1824 SHADYSIDE CT</t>
  </si>
  <si>
    <t>37.7613289, -120.8685157</t>
  </si>
  <si>
    <t>5 WILLOW GLEN AVE</t>
  </si>
  <si>
    <t>37.7585969, -120.8677929</t>
  </si>
  <si>
    <t>26 WILLOW GLEN AVE</t>
  </si>
  <si>
    <t>37.7595984, -120.8683175</t>
  </si>
  <si>
    <t>16 WILLOW GLEN AVE</t>
  </si>
  <si>
    <t>37.7590815, -120.8682639</t>
  </si>
  <si>
    <t>14 WILLOW GLEN AVE</t>
  </si>
  <si>
    <t>37.7589187, -120.8683232</t>
  </si>
  <si>
    <t>33 WILLOW GLEN AVE</t>
  </si>
  <si>
    <t>37.7600194, -120.8677821</t>
  </si>
  <si>
    <t>1388 FAIR OAKS CT</t>
  </si>
  <si>
    <t>37.7630847, -120.864182</t>
  </si>
  <si>
    <t>1410 PONTIAC ST</t>
  </si>
  <si>
    <t>37.7621363, -120.8636886</t>
  </si>
  <si>
    <t>60 WILLOW GLEN AVE</t>
  </si>
  <si>
    <t>37.7613435, -120.8682715</t>
  </si>
  <si>
    <t>1849 FOOTHILLS CT</t>
  </si>
  <si>
    <t>37.7602297, -120.868847</t>
  </si>
  <si>
    <t>1315 FAIR OAKS CT</t>
  </si>
  <si>
    <t>37.7627215, -120.8628363</t>
  </si>
  <si>
    <t>1400 PONTIAC ST</t>
  </si>
  <si>
    <t>37.7620766, -120.8633746</t>
  </si>
  <si>
    <t>22 WILLOW GLEN AVE</t>
  </si>
  <si>
    <t>37.7594455, -120.8682415</t>
  </si>
  <si>
    <t>1875 SHADYSIDE CT</t>
  </si>
  <si>
    <t>37.7608511, -120.8691666</t>
  </si>
  <si>
    <t>74 N OAK AVE</t>
  </si>
  <si>
    <t>37.762763, -120.8624326</t>
  </si>
  <si>
    <t>1836 SHADYSIDE CT</t>
  </si>
  <si>
    <t>37.7613479, -120.8687</t>
  </si>
  <si>
    <t>1354 FAIR OAKS CT</t>
  </si>
  <si>
    <t>37.7631037, -120.8634638</t>
  </si>
  <si>
    <t>1365 FAIR OAKS CT</t>
  </si>
  <si>
    <t>37.7626133, -120.8637366</t>
  </si>
  <si>
    <t>1858 SHADYSIDE CT</t>
  </si>
  <si>
    <t>37.7613472, -120.8689699</t>
  </si>
  <si>
    <t>1827 PONTIAC ST</t>
  </si>
  <si>
    <t>37.7616087, -120.8684934</t>
  </si>
  <si>
    <t>66 WILLOW GLEN AVE</t>
  </si>
  <si>
    <t>37.7616025, -120.8682727</t>
  </si>
  <si>
    <t>1341 FAIR OAKS CT</t>
  </si>
  <si>
    <t>37.7626798, -120.8632398</t>
  </si>
  <si>
    <t>62 N OAK AVE</t>
  </si>
  <si>
    <t>37.7623997, -120.8623878</t>
  </si>
  <si>
    <t>1385 FAIR OAKS CT</t>
  </si>
  <si>
    <t>37.7625695, -120.8639347</t>
  </si>
  <si>
    <t>1418 PLEASANTON PL</t>
  </si>
  <si>
    <t>37.7647556, -120.8642126</t>
  </si>
  <si>
    <t>1700 W F ST</t>
  </si>
  <si>
    <t>37.7588344, -120.8664661</t>
  </si>
  <si>
    <t>1331 PONTIAC ST</t>
  </si>
  <si>
    <t>37.7616802, -120.8628588</t>
  </si>
  <si>
    <t>1406 PLEASANTON PL</t>
  </si>
  <si>
    <t>37.7647689, -120.8638232</t>
  </si>
  <si>
    <t>1401 PONTIAC ST</t>
  </si>
  <si>
    <t>37.7616757, -120.8633298</t>
  </si>
  <si>
    <t>1940 SUGAR PINE DR</t>
  </si>
  <si>
    <t>37.7591527, -120.8699684</t>
  </si>
  <si>
    <t>1932 SUGAR PINE DR</t>
  </si>
  <si>
    <t>37.7591527, -120.8697796</t>
  </si>
  <si>
    <t>1480 WALNUT ST</t>
  </si>
  <si>
    <t>37.7693348, -120.8644524</t>
  </si>
  <si>
    <t>1993 SUGAR PINE DR</t>
  </si>
  <si>
    <t>37.7586905, -120.8711159</t>
  </si>
  <si>
    <t>1948 SUGAR PINE DR</t>
  </si>
  <si>
    <t>37.7591805, -120.8701523</t>
  </si>
  <si>
    <t>1956 SUGAR PINE DR</t>
  </si>
  <si>
    <t>37.7591546, -120.8703788</t>
  </si>
  <si>
    <t>33 BLACK PINE WAY</t>
  </si>
  <si>
    <t>37.7584625, -120.8687125</t>
  </si>
  <si>
    <t>1964 SUGAR PINE DR</t>
  </si>
  <si>
    <t>37.7591536, -120.8705806</t>
  </si>
  <si>
    <t>43 WILLOWOOD DR</t>
  </si>
  <si>
    <t>37.7591409, -120.8711827</t>
  </si>
  <si>
    <t>1977 SUGAR PINE DR</t>
  </si>
  <si>
    <t>37.758713, -120.8707542</t>
  </si>
  <si>
    <t>1953 SUGAR PINE DR</t>
  </si>
  <si>
    <t>37.7587546, -120.8701328</t>
  </si>
  <si>
    <t>1985 SUGAR PINE DR</t>
  </si>
  <si>
    <t>37.7587448, -120.870939</t>
  </si>
  <si>
    <t>1961 SUGAR PINE DR</t>
  </si>
  <si>
    <t>37.758744, -120.8703309</t>
  </si>
  <si>
    <t>1969 SUGAR PINE DR</t>
  </si>
  <si>
    <t>37.7587207, -120.870562</t>
  </si>
  <si>
    <t>1945 SUGAR PINE DR</t>
  </si>
  <si>
    <t>37.7587243, -120.8699541</t>
  </si>
  <si>
    <t>1937 SUGAR PINE DR</t>
  </si>
  <si>
    <t>37.7587026, -120.8697763</t>
  </si>
  <si>
    <t>1972 PONDEROSA DR</t>
  </si>
  <si>
    <t>37.7584618, -120.8705587</t>
  </si>
  <si>
    <t>1929 SUGAR PINE DR</t>
  </si>
  <si>
    <t>37.7587297, -120.8696096</t>
  </si>
  <si>
    <t>1430 IRIS AVE</t>
  </si>
  <si>
    <t>37.7667418, -120.8649481</t>
  </si>
  <si>
    <t>35 BLACK PINE WAY</t>
  </si>
  <si>
    <t>37.758613, -120.8687125</t>
  </si>
  <si>
    <t>1921 SUGAR PINE DR</t>
  </si>
  <si>
    <t>37.7587412, -120.8694347</t>
  </si>
  <si>
    <t>36 BLACK PINE WAY</t>
  </si>
  <si>
    <t>37.7586915, -120.8692155</t>
  </si>
  <si>
    <t>37 BLACK PINE WAY</t>
  </si>
  <si>
    <t>37.7587889, -120.86869</t>
  </si>
  <si>
    <t>41 BLACK PINE WAY</t>
  </si>
  <si>
    <t>37.7590899, -120.86869</t>
  </si>
  <si>
    <t>43 BLACK PINE WAY</t>
  </si>
  <si>
    <t>37.7592567, -120.8687081</t>
  </si>
  <si>
    <t>45 BLACK PINE WAY</t>
  </si>
  <si>
    <t>37.7594239, -120.8687657</t>
  </si>
  <si>
    <t>1918 BLUE SPRUCE DR</t>
  </si>
  <si>
    <t>37.7599004, -120.86937</t>
  </si>
  <si>
    <t>47 BLACK PINE WAY</t>
  </si>
  <si>
    <t>37.7596167, -120.86869</t>
  </si>
  <si>
    <t>1902 BLUE SPRUCE DR</t>
  </si>
  <si>
    <t>37.7599274, -120.8689816</t>
  </si>
  <si>
    <t>49 BLACK PINE WAY</t>
  </si>
  <si>
    <t>37.7598425, -120.86869</t>
  </si>
  <si>
    <t>1414 IRIS AVE</t>
  </si>
  <si>
    <t>37.7668564, -120.8645409</t>
  </si>
  <si>
    <t>1400 MAGNOLIA ST</t>
  </si>
  <si>
    <t>37.7677755, -120.8654604</t>
  </si>
  <si>
    <t>1348 POPLAR ST</t>
  </si>
  <si>
    <t>37.7656921, -120.8630382</t>
  </si>
  <si>
    <t>1340 MAGNOLIA ST</t>
  </si>
  <si>
    <t>37.767758, -120.8648191</t>
  </si>
  <si>
    <t>1340 OLIVE ST</t>
  </si>
  <si>
    <t>37.7638827, -120.8633746</t>
  </si>
  <si>
    <t>580 N OAK AVE</t>
  </si>
  <si>
    <t>37.7706113, -120.8630228</t>
  </si>
  <si>
    <t>1337 OLIVE ST</t>
  </si>
  <si>
    <t>37.7634948, -120.8632849</t>
  </si>
  <si>
    <t>1411 PONTIAC ST</t>
  </si>
  <si>
    <t>37.7616484, -120.863554</t>
  </si>
  <si>
    <t>529 DEL RIO CIR</t>
  </si>
  <si>
    <t>37.7701649, -120.8635092</t>
  </si>
  <si>
    <t>1314 MAGNOLIA ST</t>
  </si>
  <si>
    <t>37.7676412, -120.8634193</t>
  </si>
  <si>
    <t>1411 OLIVE ST</t>
  </si>
  <si>
    <t>37.7635012, -120.8639129</t>
  </si>
  <si>
    <t>540 DEL RIO CIR</t>
  </si>
  <si>
    <t>37.7701843, -120.8640923</t>
  </si>
  <si>
    <t>570 N OAK AVE</t>
  </si>
  <si>
    <t>37.7704126, -120.8630673</t>
  </si>
  <si>
    <t>556 DEL RIO CIR</t>
  </si>
  <si>
    <t>37.7700181, -120.8644063</t>
  </si>
  <si>
    <t>530 N OAK AVE</t>
  </si>
  <si>
    <t>37.7696865, -120.8630459</t>
  </si>
  <si>
    <t>524 DEL RIO CIR</t>
  </si>
  <si>
    <t>37.7697963, -120.8640026</t>
  </si>
  <si>
    <t>548 DEL RIO CIR</t>
  </si>
  <si>
    <t>37.7701933, -120.8644512</t>
  </si>
  <si>
    <t>560 N OAK AVE</t>
  </si>
  <si>
    <t>37.7702318, -120.8630294</t>
  </si>
  <si>
    <t>1419 OLIVE ST</t>
  </si>
  <si>
    <t>37.7635116, -120.8641372</t>
  </si>
  <si>
    <t>541 DEL RIO CIR</t>
  </si>
  <si>
    <t>37.7705918, -120.8637464</t>
  </si>
  <si>
    <t>516 DEL RIO CIR</t>
  </si>
  <si>
    <t>37.769601, -120.8640512</t>
  </si>
  <si>
    <t>540 N OAK AVE</t>
  </si>
  <si>
    <t>37.7698999, -120.8630228</t>
  </si>
  <si>
    <t>1409 OLIVE ST</t>
  </si>
  <si>
    <t>37.7634909, -120.8636886</t>
  </si>
  <si>
    <t>562 DEL RIO CIR</t>
  </si>
  <si>
    <t>37.7697947, -120.8644807</t>
  </si>
  <si>
    <t>547 DEL RIO CIR</t>
  </si>
  <si>
    <t>37.7705143, -120.8641563</t>
  </si>
  <si>
    <t>573 DEL RIO CIR</t>
  </si>
  <si>
    <t>37.7697871, -120.8649446</t>
  </si>
  <si>
    <t>517 DEL RIO CIR</t>
  </si>
  <si>
    <t>37.7697734, -120.86349</t>
  </si>
  <si>
    <t>1500 WALNUT ST</t>
  </si>
  <si>
    <t>37.769361, -120.8649222</t>
  </si>
  <si>
    <t>1400 WALNUT ST</t>
  </si>
  <si>
    <t>37.7693688, -120.8641148</t>
  </si>
  <si>
    <t>1331 OLIVE ST</t>
  </si>
  <si>
    <t>37.7634844, -120.8630606</t>
  </si>
  <si>
    <t>1320 MAGNOLIA ST</t>
  </si>
  <si>
    <t>37.7677037, -120.8638232</t>
  </si>
  <si>
    <t>550 N OAK AVE</t>
  </si>
  <si>
    <t>37.7700284, -120.8630663</t>
  </si>
  <si>
    <t>1350 MAGNOLIA ST</t>
  </si>
  <si>
    <t>37.7676905, -120.8651689</t>
  </si>
  <si>
    <t>1300 MAGNOLIA ST</t>
  </si>
  <si>
    <t>37.7675993, -120.8629485</t>
  </si>
  <si>
    <t>1410 IRIS AVE</t>
  </si>
  <si>
    <t>37.7669849, -120.8642269</t>
  </si>
  <si>
    <t>200 CHARLES ST</t>
  </si>
  <si>
    <t>37.7661673, -120.865752</t>
  </si>
  <si>
    <t>559 DEL RIO CIR</t>
  </si>
  <si>
    <t>37.7703891, -120.8649446</t>
  </si>
  <si>
    <t>532 DEL RIO CIR</t>
  </si>
  <si>
    <t>37.7699598, -120.8639578</t>
  </si>
  <si>
    <t>549 DEL RIO CIR</t>
  </si>
  <si>
    <t>37.770526, -120.8643771</t>
  </si>
  <si>
    <t>561 DEL RIO CIR</t>
  </si>
  <si>
    <t>37.7701764, -120.8648997</t>
  </si>
  <si>
    <t>1336 MAGNOLIA ST</t>
  </si>
  <si>
    <t>37.7677296, -120.8645654</t>
  </si>
  <si>
    <t>579 DEL RIO CIR</t>
  </si>
  <si>
    <t>37.7695707, -120.8649719</t>
  </si>
  <si>
    <t>570 DEL RIO CIR</t>
  </si>
  <si>
    <t>37.769566, -120.8644736</t>
  </si>
  <si>
    <t>567 DEL RIO CIR</t>
  </si>
  <si>
    <t>37.7699629, -120.8649222</t>
  </si>
  <si>
    <t>1326 OLIVE ST</t>
  </si>
  <si>
    <t>37.7638996, -120.8629261</t>
  </si>
  <si>
    <t>553 DEL RIO CIR</t>
  </si>
  <si>
    <t>37.7705306, -120.8645857</t>
  </si>
  <si>
    <t>1391 IRIS AVE</t>
  </si>
  <si>
    <t>37.7667267, -120.8636886</t>
  </si>
  <si>
    <t>1324 MAGNOLIA ST</t>
  </si>
  <si>
    <t>37.7676881, -120.8641372</t>
  </si>
  <si>
    <t>250 N OAK AVE</t>
  </si>
  <si>
    <t>37.7660736, -120.8628376</t>
  </si>
  <si>
    <t>260 N OAK AVE</t>
  </si>
  <si>
    <t>37.7662467, -120.8627526</t>
  </si>
  <si>
    <t>1480 POPLAR ST</t>
  </si>
  <si>
    <t>37.7657887263628, -120.864654690363</t>
  </si>
  <si>
    <t>1322 PLEASANTON PL</t>
  </si>
  <si>
    <t>37.764815, -120.8629485</t>
  </si>
  <si>
    <t>1345 MAGNOLIA ST</t>
  </si>
  <si>
    <t>37.7673286, -120.8649895</t>
  </si>
  <si>
    <t>1651 POPLAR ST</t>
  </si>
  <si>
    <t>37.7650047, -120.8666491</t>
  </si>
  <si>
    <t>1431 POPLAR ST</t>
  </si>
  <si>
    <t>37.7652301, -120.8641148</t>
  </si>
  <si>
    <t>1411 POPLAR ST</t>
  </si>
  <si>
    <t>37.7652587, -120.8637559</t>
  </si>
  <si>
    <t>1305 MAGNOLIA ST</t>
  </si>
  <si>
    <t>37.7673144, -120.863868</t>
  </si>
  <si>
    <t>1336 OLIVE ST</t>
  </si>
  <si>
    <t>37.763912, -120.8631514</t>
  </si>
  <si>
    <t>1371 IRIS AVE</t>
  </si>
  <si>
    <t>37.7668552, -120.8633746</t>
  </si>
  <si>
    <t>1451 POPLAR ST</t>
  </si>
  <si>
    <t>37.7652015, -120.8644736</t>
  </si>
  <si>
    <t>1578 POPLAR ST</t>
  </si>
  <si>
    <t>37.765551, -120.8659314</t>
  </si>
  <si>
    <t>1435 IRIS AVE</t>
  </si>
  <si>
    <t>37.7663503, -120.8649895</t>
  </si>
  <si>
    <t>1471 POPLAR ST</t>
  </si>
  <si>
    <t>37.7651736, -120.8647652</t>
  </si>
  <si>
    <t>246 CHARLES ST</t>
  </si>
  <si>
    <t>37.7670023, -120.8650119</t>
  </si>
  <si>
    <t>222 CHARLES ST</t>
  </si>
  <si>
    <t>37.7657945, -120.8655644</t>
  </si>
  <si>
    <t>37.7657972077311, -120.864665419193</t>
  </si>
  <si>
    <t>1327 MAGNOLIA ST</t>
  </si>
  <si>
    <t>37.7673129, -120.8642162</t>
  </si>
  <si>
    <t>1400 PLEASANTON PL</t>
  </si>
  <si>
    <t>37.7647838, -120.8635765</t>
  </si>
  <si>
    <t>1621 POPLAR ST</t>
  </si>
  <si>
    <t>37.7650586, -120.8662678</t>
  </si>
  <si>
    <t>120 N OAK AVE</t>
  </si>
  <si>
    <t>37.7640411, -120.8625672</t>
  </si>
  <si>
    <t>1616 POPLAR ST</t>
  </si>
  <si>
    <t>37.7655101, -120.8662678</t>
  </si>
  <si>
    <t>1528 POPLAR ST</t>
  </si>
  <si>
    <t>37.7655005, -120.865535</t>
  </si>
  <si>
    <t>1571 POPLAR ST</t>
  </si>
  <si>
    <t>37.7650891, -120.8657072</t>
  </si>
  <si>
    <t>1405 IRIS AVE</t>
  </si>
  <si>
    <t>37.7665472, -120.8643154</t>
  </si>
  <si>
    <t>1328 PLEASANTON PL</t>
  </si>
  <si>
    <t>37.7647754, -120.8631503</t>
  </si>
  <si>
    <t>1677 POPLAR ST</t>
  </si>
  <si>
    <t>37.7649009, -120.867008</t>
  </si>
  <si>
    <t>1676 POPLAR ST</t>
  </si>
  <si>
    <t>37.7652799, -120.8670843</t>
  </si>
  <si>
    <t>268 N OAK AVE</t>
  </si>
  <si>
    <t>37.7666458, -120.8628728</t>
  </si>
  <si>
    <t>264 N OAK AVE</t>
  </si>
  <si>
    <t>37.7664999, -120.8628696</t>
  </si>
  <si>
    <t>1340 PLEASANTON PL</t>
  </si>
  <si>
    <t>37.7647858, -120.8633746</t>
  </si>
  <si>
    <t>1425 OLIVE ST</t>
  </si>
  <si>
    <t>37.7634597, -120.8643166</t>
  </si>
  <si>
    <t>1335 MAGNOLIA ST</t>
  </si>
  <si>
    <t>37.7672826, -120.8645633</t>
  </si>
  <si>
    <t>1421 IRIS AVE</t>
  </si>
  <si>
    <t>37.7664289, -120.864653</t>
  </si>
  <si>
    <t>1491 POPLAR ST</t>
  </si>
  <si>
    <t>37.7651203, -120.8650792</t>
  </si>
  <si>
    <t>1400 IRIS AVE</t>
  </si>
  <si>
    <t>37.7670511, -120.863868</t>
  </si>
  <si>
    <t>1401 IRIS AVE</t>
  </si>
  <si>
    <t>37.7666085, -120.8640327</t>
  </si>
  <si>
    <t>1402 OLIVE ST</t>
  </si>
  <si>
    <t>37.7639214, -120.8637832</t>
  </si>
  <si>
    <t>1644 POPLAR ST</t>
  </si>
  <si>
    <t>37.7654107, -120.8666281</t>
  </si>
  <si>
    <t>1400 OLIVE ST</t>
  </si>
  <si>
    <t>37.7639106, -120.8635584</t>
  </si>
  <si>
    <t>94 N OAK AVE</t>
  </si>
  <si>
    <t>37.7634261, -120.8626121</t>
  </si>
  <si>
    <t>1431 PONTIAC ST</t>
  </si>
  <si>
    <t>37.7616836, -120.8640981</t>
  </si>
  <si>
    <t>1902 SUNSET CT</t>
  </si>
  <si>
    <t>37.7611258, -120.8697901</t>
  </si>
  <si>
    <t>1301 MAGNOLIA ST</t>
  </si>
  <si>
    <t>37.7670719, -120.8630158</t>
  </si>
  <si>
    <t>1521 POPLAR ST</t>
  </si>
  <si>
    <t>37.7651493, -120.8653951</t>
  </si>
  <si>
    <t>523 DEL RIO CIR</t>
  </si>
  <si>
    <t>37.7699823, -120.8635189</t>
  </si>
  <si>
    <t>274 N OAK AVE</t>
  </si>
  <si>
    <t>37.7664679, -120.8632176</t>
  </si>
  <si>
    <t>1401 OLIVE ST</t>
  </si>
  <si>
    <t>37.7635051, -120.8635092</t>
  </si>
  <si>
    <t>621 POPLAR ST</t>
  </si>
  <si>
    <t>37.7652908, -120.8552553</t>
  </si>
  <si>
    <t>167 WARRINGTON AVE</t>
  </si>
  <si>
    <t>37.7649156, -120.859041</t>
  </si>
  <si>
    <t>100 BLANKENSHIP AVE</t>
  </si>
  <si>
    <t>37.7638065, -120.8558383</t>
  </si>
  <si>
    <t>1225 OLIVE ST B</t>
  </si>
  <si>
    <t>37.763502, -120.8612439</t>
  </si>
  <si>
    <t>116 MAXWELL AVE</t>
  </si>
  <si>
    <t>37.7648702, -120.854993</t>
  </si>
  <si>
    <t>1255 POPLAR ST</t>
  </si>
  <si>
    <t>37.7652789, -120.86167</t>
  </si>
  <si>
    <t>727 PLEASANTON PL</t>
  </si>
  <si>
    <t>37.7644631, -120.8562683</t>
  </si>
  <si>
    <t>269 N OAK AVE</t>
  </si>
  <si>
    <t>37.7667398, -120.8623429</t>
  </si>
  <si>
    <t>935 POPLAR ST</t>
  </si>
  <si>
    <t>37.7652622, -120.858216</t>
  </si>
  <si>
    <t>1245 POPLAR ST</t>
  </si>
  <si>
    <t>37.7652556, -120.8614906</t>
  </si>
  <si>
    <t>1219 PLEASANTON PL</t>
  </si>
  <si>
    <t>37.7643811, -120.8611318</t>
  </si>
  <si>
    <t>260 LAMBUTH AVE B</t>
  </si>
  <si>
    <t>37.7667466, -120.8577674</t>
  </si>
  <si>
    <t>923 POPLAR ST</t>
  </si>
  <si>
    <t>37.7652809, -120.8580425</t>
  </si>
  <si>
    <t>1220 PLEASANTON PL</t>
  </si>
  <si>
    <t>37.7647995, -120.861132</t>
  </si>
  <si>
    <t>160 STANISLAUS AVE</t>
  </si>
  <si>
    <t>37.7648049, -120.8605946</t>
  </si>
  <si>
    <t>1023 POPLAR ST</t>
  </si>
  <si>
    <t>37.7653065, -120.8586474</t>
  </si>
  <si>
    <t>135 SCHOOL AVE</t>
  </si>
  <si>
    <t>37.764511, -120.8580814</t>
  </si>
  <si>
    <t>1131 PLEASANTON PL</t>
  </si>
  <si>
    <t>37.7644292, -120.8600552</t>
  </si>
  <si>
    <t>38 STANISLAUS AVE</t>
  </si>
  <si>
    <t>37.7624063, -120.860414</t>
  </si>
  <si>
    <t>163 WARRINGTON AVE</t>
  </si>
  <si>
    <t>37.7648671, -120.8590809</t>
  </si>
  <si>
    <t>106 LAMBUTH AVE</t>
  </si>
  <si>
    <t>37.7639128, -120.8576777</t>
  </si>
  <si>
    <t>157 WARRINGTON AVE</t>
  </si>
  <si>
    <t>37.7647215, -120.8589323</t>
  </si>
  <si>
    <t>78 STANISLAUS AVE</t>
  </si>
  <si>
    <t>37.7633351, -120.8604671</t>
  </si>
  <si>
    <t>176 N BRYAN AVE</t>
  </si>
  <si>
    <t>37.7651507, -120.8567805</t>
  </si>
  <si>
    <t>105 N BRYAN AVE</t>
  </si>
  <si>
    <t>37.7638012, -120.8562422</t>
  </si>
  <si>
    <t>134 LAUREL AVE</t>
  </si>
  <si>
    <t>37.7644268, -120.8540916</t>
  </si>
  <si>
    <t>1261 POPLAR ST</t>
  </si>
  <si>
    <t>37.7652763, -120.8619392</t>
  </si>
  <si>
    <t>20 BLANKENSHIP AVE</t>
  </si>
  <si>
    <t>37.7634921, -120.8557824</t>
  </si>
  <si>
    <t>924 W F ST B</t>
  </si>
  <si>
    <t>37.7624537, -120.8581038</t>
  </si>
  <si>
    <t>126 STANISLAUS AVE</t>
  </si>
  <si>
    <t>37.7642099, -120.8606832</t>
  </si>
  <si>
    <t>144 STANISLAUS AVE</t>
  </si>
  <si>
    <t>37.7643993, -120.8605486</t>
  </si>
  <si>
    <t>1271 POPLAR ST</t>
  </si>
  <si>
    <t>37.7652664, -120.8621204</t>
  </si>
  <si>
    <t>15 STANISLAUS AVE</t>
  </si>
  <si>
    <t>37.7618644, -120.859894</t>
  </si>
  <si>
    <t>54 STANISLAUS AVE</t>
  </si>
  <si>
    <t>37.7627573, -120.8604365</t>
  </si>
  <si>
    <t>22 STANISLAUS AVE</t>
  </si>
  <si>
    <t>37.7620727, -120.8604254</t>
  </si>
  <si>
    <t>70 STANISLAUS AVE</t>
  </si>
  <si>
    <t>37.7631628, -120.8604252</t>
  </si>
  <si>
    <t>1035 CEDAR PL</t>
  </si>
  <si>
    <t>37.762492, -120.8593374</t>
  </si>
  <si>
    <t>46 STANISLAUS AVE</t>
  </si>
  <si>
    <t>37.7626191, -120.8604589</t>
  </si>
  <si>
    <t>62 STANISLAUS AVE</t>
  </si>
  <si>
    <t>37.7629865, -120.8604501</t>
  </si>
  <si>
    <t>25 STANISLAUS AVE</t>
  </si>
  <si>
    <t>37.7622414, -120.8599014</t>
  </si>
  <si>
    <t>1045 CEDAR PL</t>
  </si>
  <si>
    <t>37.7624929, -120.8595456</t>
  </si>
  <si>
    <t>1138 W F ST</t>
  </si>
  <si>
    <t>37.7616517, -120.8598148</t>
  </si>
  <si>
    <t>19 STANISLAUS AVE</t>
  </si>
  <si>
    <t>37.7620901, -120.8599022</t>
  </si>
  <si>
    <t>1055 CEDAR PL</t>
  </si>
  <si>
    <t>37.7624624, -120.8599066</t>
  </si>
  <si>
    <t>1025 CEDAR PL</t>
  </si>
  <si>
    <t>37.76247, -120.8590977</t>
  </si>
  <si>
    <t>131 LAMBUTH AVE</t>
  </si>
  <si>
    <t>37.764306, -120.8572291</t>
  </si>
  <si>
    <t>1028 CEDAR PL</t>
  </si>
  <si>
    <t>37.7629241, -120.859154</t>
  </si>
  <si>
    <t>14 STANISLAUS AVE</t>
  </si>
  <si>
    <t>37.7618795, -120.860414</t>
  </si>
  <si>
    <t>1034 CEDAR PL</t>
  </si>
  <si>
    <t>37.762931, -120.8593858</t>
  </si>
  <si>
    <t>1015 CEDAR PL</t>
  </si>
  <si>
    <t>37.7624399, -120.8588529</t>
  </si>
  <si>
    <t>1020 CEDAR PL</t>
  </si>
  <si>
    <t>37.7629244, -120.8588895</t>
  </si>
  <si>
    <t>1040 CEDAR PL</t>
  </si>
  <si>
    <t>37.7629202, -120.8595612</t>
  </si>
  <si>
    <t>57 STANISLAUS AVE</t>
  </si>
  <si>
    <t>37.7629122, -120.859907</t>
  </si>
  <si>
    <t>1010 CEDAR PL</t>
  </si>
  <si>
    <t>37.7628877, -120.8586197</t>
  </si>
  <si>
    <t>65 STANISLAUS AVE</t>
  </si>
  <si>
    <t>37.7630946, -120.8598763</t>
  </si>
  <si>
    <t>1109 OLIVE ST</t>
  </si>
  <si>
    <t>37.7634314, -120.859472</t>
  </si>
  <si>
    <t>1139 OLIVE ST</t>
  </si>
  <si>
    <t>37.7635026, -120.8598887</t>
  </si>
  <si>
    <t>1039 OLIVE ST</t>
  </si>
  <si>
    <t>37.7634223, -120.8591131</t>
  </si>
  <si>
    <t>1009 OLIVE ST</t>
  </si>
  <si>
    <t>37.7634664, -120.8585808</t>
  </si>
  <si>
    <t>75 STANISLAUS AVE</t>
  </si>
  <si>
    <t>37.763264, -120.8599206</t>
  </si>
  <si>
    <t>925 OLIVE ST</t>
  </si>
  <si>
    <t>37.7634571, -120.8580869</t>
  </si>
  <si>
    <t>1040 W F ST</t>
  </si>
  <si>
    <t>37.7622911, -120.8586595</t>
  </si>
  <si>
    <t>64 SCHOOL AVE</t>
  </si>
  <si>
    <t>37.7631265, -120.8585748</t>
  </si>
  <si>
    <t>1023 OLIVE ST</t>
  </si>
  <si>
    <t>37.7634742, -120.8589337</t>
  </si>
  <si>
    <t>148 LAUREL AVE</t>
  </si>
  <si>
    <t>37.7646628, -120.8540441</t>
  </si>
  <si>
    <t>905 POPLAR ST</t>
  </si>
  <si>
    <t>37.765274, -120.8577814</t>
  </si>
  <si>
    <t>180 LAMBUTH AVE</t>
  </si>
  <si>
    <t>37.7650663, -120.8577225</t>
  </si>
  <si>
    <t>924 W F ST A</t>
  </si>
  <si>
    <t>60 LAMBUTH AVE</t>
  </si>
  <si>
    <t>37.7633863, -120.8576791</t>
  </si>
  <si>
    <t>55 SCHOOL AVE</t>
  </si>
  <si>
    <t>37.7628307, -120.8580365</t>
  </si>
  <si>
    <t>65 SCHOOL AVE</t>
  </si>
  <si>
    <t>37.7629857, -120.858108</t>
  </si>
  <si>
    <t>77 SCHOOL AVE</t>
  </si>
  <si>
    <t>37.7632316, -120.8580814</t>
  </si>
  <si>
    <t>850 PLEASANTON PL</t>
  </si>
  <si>
    <t>37.7647089, -120.8571372</t>
  </si>
  <si>
    <t>152 N BRYAN AVE</t>
  </si>
  <si>
    <t>37.7646978, -120.8569151</t>
  </si>
  <si>
    <t>160 LAMBUTH AVE</t>
  </si>
  <si>
    <t>37.7647788, -120.8578309</t>
  </si>
  <si>
    <t>730 W F ST</t>
  </si>
  <si>
    <t>37.7629773, -120.8563156</t>
  </si>
  <si>
    <t>822 W F ST</t>
  </si>
  <si>
    <t>37.7625626, -120.8570741</t>
  </si>
  <si>
    <t>35 N BRYAN AVE</t>
  </si>
  <si>
    <t>37.7632956, -120.8563449</t>
  </si>
  <si>
    <t>727 POPLAR ST</t>
  </si>
  <si>
    <t>37.7652934, -120.856287</t>
  </si>
  <si>
    <t>127 LAMBUTH AVE</t>
  </si>
  <si>
    <t>37.7641944, -120.8570945</t>
  </si>
  <si>
    <t>188 N BRYAN AVE</t>
  </si>
  <si>
    <t>37.7653012, -120.8567805</t>
  </si>
  <si>
    <t>118 LAMBUTH AVE</t>
  </si>
  <si>
    <t>37.7640886, -120.8576552</t>
  </si>
  <si>
    <t>110 BLANKENSHIP AVE</t>
  </si>
  <si>
    <t>37.763931, -120.8557936</t>
  </si>
  <si>
    <t>68 LAMBUTH AVE</t>
  </si>
  <si>
    <t>37.7635625, -120.857588</t>
  </si>
  <si>
    <t>121 N BRYAN AVE</t>
  </si>
  <si>
    <t>37.7640646, -120.8562422</t>
  </si>
  <si>
    <t>128 LAMBUTH AVE</t>
  </si>
  <si>
    <t>37.7642891, -120.8576777</t>
  </si>
  <si>
    <t>739 MAGNOLIA ST C</t>
  </si>
  <si>
    <t>37.7671595148377, -120.855953604307</t>
  </si>
  <si>
    <t>732 POPLAR ST B</t>
  </si>
  <si>
    <t>37.7654678, -120.8559026</t>
  </si>
  <si>
    <t>166 BLANKENSHIP AVE</t>
  </si>
  <si>
    <t>37.7649272, -120.8558796</t>
  </si>
  <si>
    <t>270 LAMBUTH AVE B</t>
  </si>
  <si>
    <t>37.7669347, -120.8577674</t>
  </si>
  <si>
    <t>119 N OAK AVE</t>
  </si>
  <si>
    <t>37.7641235, -120.8620379</t>
  </si>
  <si>
    <t>123 STANISLAUS AVE</t>
  </si>
  <si>
    <t>37.7641154, -120.8601795</t>
  </si>
  <si>
    <t>214 LAMBUTH AVE</t>
  </si>
  <si>
    <t>37.7665338, -120.8577225</t>
  </si>
  <si>
    <t>260 LAMBUTH AVE A</t>
  </si>
  <si>
    <t>30 LAMBUTH AVE</t>
  </si>
  <si>
    <t>37.7625835, -120.8576552</t>
  </si>
  <si>
    <t>1137 POPLAR ST</t>
  </si>
  <si>
    <t>37.7653669, -120.8600815</t>
  </si>
  <si>
    <t>907 POPLAR ST</t>
  </si>
  <si>
    <t>37.7652817, -120.8577922</t>
  </si>
  <si>
    <t>178 STANISLAUS AVE</t>
  </si>
  <si>
    <t>37.7651022, -120.8607282</t>
  </si>
  <si>
    <t>631 POPLAR ST</t>
  </si>
  <si>
    <t>37.7653142, -120.8554347</t>
  </si>
  <si>
    <t>851 POPLAR ST</t>
  </si>
  <si>
    <t>37.7653146, -120.8571631</t>
  </si>
  <si>
    <t>739 MAGNOLIA ST B</t>
  </si>
  <si>
    <t>37.7671605749886, -120.855908677305</t>
  </si>
  <si>
    <t>167 N OAK AVE</t>
  </si>
  <si>
    <t>37.7648091, -120.8621369</t>
  </si>
  <si>
    <t>135 N OAK AVE</t>
  </si>
  <si>
    <t>37.7644096, -120.8620738</t>
  </si>
  <si>
    <t>177 N OAK AVE</t>
  </si>
  <si>
    <t>37.7650744, -120.8621229</t>
  </si>
  <si>
    <t>277 N OAK AVE</t>
  </si>
  <si>
    <t>37.7668903, -120.8623429</t>
  </si>
  <si>
    <t>55 N OAK AVE</t>
  </si>
  <si>
    <t>37.7619683, -120.8616028</t>
  </si>
  <si>
    <t>129 N OAK AVE</t>
  </si>
  <si>
    <t>37.7642468, -120.8620573</t>
  </si>
  <si>
    <t>209 -211 MAXWELL AVE</t>
  </si>
  <si>
    <t>37.7657888, -120.8545805</t>
  </si>
  <si>
    <t>184 STANISLAUS AVE</t>
  </si>
  <si>
    <t>37.7652075, -120.860642</t>
  </si>
  <si>
    <t>1215 POPLAR ST</t>
  </si>
  <si>
    <t>37.7653185, -120.8606413</t>
  </si>
  <si>
    <t>169 LAMBUTH AVE</t>
  </si>
  <si>
    <t>37.7649982, -120.8572719</t>
  </si>
  <si>
    <t>1205 PLEASANTON PL</t>
  </si>
  <si>
    <t>37.764398, -120.8606832</t>
  </si>
  <si>
    <t>110 STANISLAUS AVE</t>
  </si>
  <si>
    <t>37.7639465, -120.8606832</t>
  </si>
  <si>
    <t>919 -921 MAGNOLIA ST</t>
  </si>
  <si>
    <t>37.7670925, -120.8580275</t>
  </si>
  <si>
    <t>1223 POPLAR ST</t>
  </si>
  <si>
    <t>37.7652478, -120.8609972</t>
  </si>
  <si>
    <t>44 LAMBUTH AVE</t>
  </si>
  <si>
    <t>37.7631648, -120.8576983</t>
  </si>
  <si>
    <t>1208 OLIVE ST</t>
  </si>
  <si>
    <t>37.7638855, -120.8609728</t>
  </si>
  <si>
    <t>41 N BRYAN AVE</t>
  </si>
  <si>
    <t>37.7634853, -120.8563026</t>
  </si>
  <si>
    <t>177 N BRYAN AVE</t>
  </si>
  <si>
    <t>37.7650845, -120.8562402</t>
  </si>
  <si>
    <t>143 LAMBUTH AVE</t>
  </si>
  <si>
    <t>37.7644298, -120.8571979</t>
  </si>
  <si>
    <t>138 STANISLAUS AVE</t>
  </si>
  <si>
    <t>37.7642841, -120.8606516</t>
  </si>
  <si>
    <t>1209 PLEASANTON PL</t>
  </si>
  <si>
    <t>37.7643578, -120.8609523</t>
  </si>
  <si>
    <t>922 OLIVE ST</t>
  </si>
  <si>
    <t>37.763912, -120.8580747</t>
  </si>
  <si>
    <t>1200 PLEASANTON PL</t>
  </si>
  <si>
    <t>37.7647168, -120.8606744</t>
  </si>
  <si>
    <t>155 SCHOOL AVE</t>
  </si>
  <si>
    <t>37.7647114, -120.8581038</t>
  </si>
  <si>
    <t>1239 PLEASANTON PL</t>
  </si>
  <si>
    <t>37.7643525, -120.8614906</t>
  </si>
  <si>
    <t>830 W F ST</t>
  </si>
  <si>
    <t>37.7624387, -120.8572585</t>
  </si>
  <si>
    <t>1258 PLEASANTON PL</t>
  </si>
  <si>
    <t>37.7648295, -120.8618712</t>
  </si>
  <si>
    <t>1248 PLEASANTON PL</t>
  </si>
  <si>
    <t>37.7647958, -120.8616658</t>
  </si>
  <si>
    <t>115 SCHOOL AVE</t>
  </si>
  <si>
    <t>37.7640661, -120.8580856</t>
  </si>
  <si>
    <t>270 LAMBUTH AVE A</t>
  </si>
  <si>
    <t>1120 W F ST</t>
  </si>
  <si>
    <t>37.7617253, -120.8595113</t>
  </si>
  <si>
    <t>172 STANISLAUS AVE</t>
  </si>
  <si>
    <t>37.76504, -120.8606834</t>
  </si>
  <si>
    <t>150 LAMBUTH AVE</t>
  </si>
  <si>
    <t>37.7646148, -120.8577225</t>
  </si>
  <si>
    <t>140 SCHOOL AVE</t>
  </si>
  <si>
    <t>37.7644865, -120.8586579</t>
  </si>
  <si>
    <t>945 POPLAR ST</t>
  </si>
  <si>
    <t>37.7653102, -120.8584403</t>
  </si>
  <si>
    <t>1238 PLEASANTON PL</t>
  </si>
  <si>
    <t>37.76488, -120.8614233</t>
  </si>
  <si>
    <t>1216 OLIVE ST</t>
  </si>
  <si>
    <t>37.7639049, -120.8610869</t>
  </si>
  <si>
    <t>32 N BRYAN AVE 3&amp;4</t>
  </si>
  <si>
    <t>37.7632459, -120.8567514</t>
  </si>
  <si>
    <t>1224 OLIVE ST</t>
  </si>
  <si>
    <t>37.7639153, -120.8613112</t>
  </si>
  <si>
    <t>730 W F ST B</t>
  </si>
  <si>
    <t>32 N BRYAN AVE 1&amp;2</t>
  </si>
  <si>
    <t>120 STANISLAUS AVE</t>
  </si>
  <si>
    <t>37.76411, -120.8606383</t>
  </si>
  <si>
    <t>125 SCHOOL AVE</t>
  </si>
  <si>
    <t>37.764328, -120.8580821</t>
  </si>
  <si>
    <t>173 N BRYAN AVE</t>
  </si>
  <si>
    <t>37.7649677, -120.8562422</t>
  </si>
  <si>
    <t>1207 PLEASANTON PL</t>
  </si>
  <si>
    <t>37.7643844, -120.8607953</t>
  </si>
  <si>
    <t>141 N BRYAN AVE</t>
  </si>
  <si>
    <t>37.7644398, -120.8562741</t>
  </si>
  <si>
    <t>1235 POPLAR ST</t>
  </si>
  <si>
    <t>37.7652829, -120.8612663</t>
  </si>
  <si>
    <t>166 STANISLAUS AVE</t>
  </si>
  <si>
    <t>37.7649562, -120.8605967</t>
  </si>
  <si>
    <t>1229 PLEASANTON PL</t>
  </si>
  <si>
    <t>37.7643668, -120.8613112</t>
  </si>
  <si>
    <t>1259 PLEASANTON PL</t>
  </si>
  <si>
    <t>37.7644005, -120.8617149</t>
  </si>
  <si>
    <t>1202 OLIVE St</t>
  </si>
  <si>
    <t>37.7637829, -120.860575</t>
  </si>
  <si>
    <t>1210 PLEASANTON PL</t>
  </si>
  <si>
    <t>37.7647742, -120.8609579</t>
  </si>
  <si>
    <t>1262 OLIVE ST</t>
  </si>
  <si>
    <t>37.7638958, -120.8620289</t>
  </si>
  <si>
    <t>1232 OLIVE ST</t>
  </si>
  <si>
    <t>37.7638764, -120.8614458</t>
  </si>
  <si>
    <t>1254 OLIVE ST</t>
  </si>
  <si>
    <t>37.763887, -120.8618051</t>
  </si>
  <si>
    <t>170 SCHOOL AVE</t>
  </si>
  <si>
    <t>37.7649949, -120.8586197</t>
  </si>
  <si>
    <t>160 SCHOOL AVE</t>
  </si>
  <si>
    <t>37.7648503, -120.8586159</t>
  </si>
  <si>
    <t>150 SCHOOL AVE</t>
  </si>
  <si>
    <t>37.7646721, -120.8585834</t>
  </si>
  <si>
    <t>128 SCHOOL AVE</t>
  </si>
  <si>
    <t>37.764293, -120.8585748</t>
  </si>
  <si>
    <t>1040 OLIVE ST</t>
  </si>
  <si>
    <t>37.7638739, -120.8591131</t>
  </si>
  <si>
    <t>109 WARRINGTON AVE</t>
  </si>
  <si>
    <t>37.7640378, -120.8590757</t>
  </si>
  <si>
    <t>141 WARRINGTON AVE</t>
  </si>
  <si>
    <t>37.7645019, -120.8590234</t>
  </si>
  <si>
    <t>1039 POPLAR ST</t>
  </si>
  <si>
    <t>37.7653293, -120.8590928</t>
  </si>
  <si>
    <t>1010 OLIVE ST</t>
  </si>
  <si>
    <t>37.7638661, -120.8586197</t>
  </si>
  <si>
    <t>118 SCHOOL AVE</t>
  </si>
  <si>
    <t>37.7640789, -120.8586646</t>
  </si>
  <si>
    <t>127 WARRINGTON AVE</t>
  </si>
  <si>
    <t>37.7642501, -120.8591131</t>
  </si>
  <si>
    <t>211 N OAK AVE</t>
  </si>
  <si>
    <t>37.7658415, -120.8622148</t>
  </si>
  <si>
    <t>262 MAXWELL AVE</t>
  </si>
  <si>
    <t>37.766648, -120.8549861</t>
  </si>
  <si>
    <t>120 WARRINGTON AVE</t>
  </si>
  <si>
    <t>37.7641093, -120.8596147</t>
  </si>
  <si>
    <t>1110 PLEASANTON PL</t>
  </si>
  <si>
    <t>37.7647224, -120.8595617</t>
  </si>
  <si>
    <t>144 WARRINGTON AVE</t>
  </si>
  <si>
    <t>37.7644207, -120.859629</t>
  </si>
  <si>
    <t>171 WARRINGTON AVE</t>
  </si>
  <si>
    <t>37.7649651, -120.8591131</t>
  </si>
  <si>
    <t>174 WARRINGTON AVE</t>
  </si>
  <si>
    <t>37.7650022, -120.859666</t>
  </si>
  <si>
    <t>166 WARRINGTON AVE</t>
  </si>
  <si>
    <t>37.7648632, -120.8596193</t>
  </si>
  <si>
    <t>605 MAGNOLIA ST</t>
  </si>
  <si>
    <t>37.7670503, -120.8548964</t>
  </si>
  <si>
    <t>186 WARRINGTON AVE</t>
  </si>
  <si>
    <t>37.765174, -120.8595617</t>
  </si>
  <si>
    <t>1109 POPLAR ST</t>
  </si>
  <si>
    <t>37.7653245, -120.8596364</t>
  </si>
  <si>
    <t>172 LAUREL AVE</t>
  </si>
  <si>
    <t>37.7650113, -120.8540446</t>
  </si>
  <si>
    <t>526 POPLAR ST</t>
  </si>
  <si>
    <t>37.7656282, -120.8544903</t>
  </si>
  <si>
    <t>121 LAMBUTH AVE</t>
  </si>
  <si>
    <t>37.7640932, -120.8571842</t>
  </si>
  <si>
    <t>125 MAXWELL AVE</t>
  </si>
  <si>
    <t>37.7650592, -120.8545419</t>
  </si>
  <si>
    <t>133 WARRINGTON AVE</t>
  </si>
  <si>
    <t>37.7643815, -120.8590748</t>
  </si>
  <si>
    <t>108 WARRINGTON AVE</t>
  </si>
  <si>
    <t>37.7639569, -120.859609</t>
  </si>
  <si>
    <t>183 WARRINGTON AVE</t>
  </si>
  <si>
    <t>37.765157, -120.8591215</t>
  </si>
  <si>
    <t>122 LAUREL AVE</t>
  </si>
  <si>
    <t>37.7642381, -120.854105</t>
  </si>
  <si>
    <t>825 MAGNOLIA ST</t>
  </si>
  <si>
    <t>37.7670917, -120.8570945</t>
  </si>
  <si>
    <t>228 LAUREL AVE</t>
  </si>
  <si>
    <t>37.7660797, -120.8540889</t>
  </si>
  <si>
    <t>163 STANISLAUS AVE</t>
  </si>
  <si>
    <t>37.764837, -120.8601015</t>
  </si>
  <si>
    <t>1251 ALLEN ST</t>
  </si>
  <si>
    <t>37.7662086, -120.861513</t>
  </si>
  <si>
    <t>1262 POPLAR ST</t>
  </si>
  <si>
    <t>37.7657052, -120.8616925</t>
  </si>
  <si>
    <t>281 LAMBUTH AVE</t>
  </si>
  <si>
    <t>37.7670522, -120.8572964</t>
  </si>
  <si>
    <t>111 STANISLAUS AVE</t>
  </si>
  <si>
    <t>37.7639893, -120.8601449</t>
  </si>
  <si>
    <t>158 LAUREL AVE</t>
  </si>
  <si>
    <t>37.764838, -120.8540889</t>
  </si>
  <si>
    <t>245 MAXWELL AVE</t>
  </si>
  <si>
    <t>37.766264, -120.8544927</t>
  </si>
  <si>
    <t>100 LAUREL AVE</t>
  </si>
  <si>
    <t>37.7638981, -120.8539335</t>
  </si>
  <si>
    <t>1150 ALLEN ST</t>
  </si>
  <si>
    <t>37.7665959, -120.8603692</t>
  </si>
  <si>
    <t>532 W F ST</t>
  </si>
  <si>
    <t>37.763905, -120.8545824</t>
  </si>
  <si>
    <t>282 LAUREL AVE</t>
  </si>
  <si>
    <t>37.7669856, -120.8541527</t>
  </si>
  <si>
    <t>221 MAXWELL AVE</t>
  </si>
  <si>
    <t>37.7659253, -120.8544927</t>
  </si>
  <si>
    <t>184 LAUREL AVE</t>
  </si>
  <si>
    <t>37.7652782, -120.8540874</t>
  </si>
  <si>
    <t>522 W F ST</t>
  </si>
  <si>
    <t>37.7639275, -120.8543372</t>
  </si>
  <si>
    <t>113 MAXWELL AVE</t>
  </si>
  <si>
    <t>37.7648094, -120.8544536</t>
  </si>
  <si>
    <t>1212 POPLAR ST</t>
  </si>
  <si>
    <t>37.7657136, -120.8608178</t>
  </si>
  <si>
    <t>903 MAGNOLIA ST</t>
  </si>
  <si>
    <t>37.7671112, -120.8576777</t>
  </si>
  <si>
    <t>250 LAUREL AVE</t>
  </si>
  <si>
    <t>37.7665183, -120.8541338</t>
  </si>
  <si>
    <t>254 WARRINGTON AVE</t>
  </si>
  <si>
    <t>37.7665573, -120.8595523</t>
  </si>
  <si>
    <t>287 MAXWELL AVE</t>
  </si>
  <si>
    <t>37.7670412, -120.8545375</t>
  </si>
  <si>
    <t>204 LAUREL AVE</t>
  </si>
  <si>
    <t>37.7656313, -120.8541037</t>
  </si>
  <si>
    <t>613 MAGNOLIA ST</t>
  </si>
  <si>
    <t>37.767073, -120.8551431</t>
  </si>
  <si>
    <t>206 LAMBUTH AVE</t>
  </si>
  <si>
    <t>37.766518, -120.857758</t>
  </si>
  <si>
    <t>277 MAXWELL AVE</t>
  </si>
  <si>
    <t>37.766853, -120.8545375</t>
  </si>
  <si>
    <t>231 MAXWELL AVE</t>
  </si>
  <si>
    <t>37.7660888, -120.8544478</t>
  </si>
  <si>
    <t>1212 ALLEN ST</t>
  </si>
  <si>
    <t>37.766592, -120.8607729</t>
  </si>
  <si>
    <t>268 LAUREL AVE</t>
  </si>
  <si>
    <t>37.7667077, -120.8541259</t>
  </si>
  <si>
    <t>252 MAXWELL AVE</t>
  </si>
  <si>
    <t>37.7664797, -120.8549438</t>
  </si>
  <si>
    <t>612 POPLAR ST</t>
  </si>
  <si>
    <t>37.7656684, -120.8551207</t>
  </si>
  <si>
    <t>224 MAXWELL AVE</t>
  </si>
  <si>
    <t>37.7659837, -120.8549413</t>
  </si>
  <si>
    <t>267 MAXWELL AVE</t>
  </si>
  <si>
    <t>37.7666649, -120.8545375</t>
  </si>
  <si>
    <t>274 MAXWELL AVE</t>
  </si>
  <si>
    <t>37.7667985, -120.8549861</t>
  </si>
  <si>
    <t>1158 ALLEN ST</t>
  </si>
  <si>
    <t>37.766613, -120.8605998</t>
  </si>
  <si>
    <t>249 MAXWELL AVE</t>
  </si>
  <si>
    <t>37.7664651, -120.8544478</t>
  </si>
  <si>
    <t>177 STANISLAUS AVE</t>
  </si>
  <si>
    <t>37.7651117, -120.8601947</t>
  </si>
  <si>
    <t>242 MAXWELL AVE</t>
  </si>
  <si>
    <t>37.7663112, -120.8549934</t>
  </si>
  <si>
    <t>1119 ALLEN ST</t>
  </si>
  <si>
    <t>37.7662155, -120.8598792</t>
  </si>
  <si>
    <t>1222 POPLAR ST</t>
  </si>
  <si>
    <t>37.765687, -120.8609748</t>
  </si>
  <si>
    <t>213 LAMBUTH AVE</t>
  </si>
  <si>
    <t>37.766513, -120.8572739</t>
  </si>
  <si>
    <t>261 LAMBUTH AVE</t>
  </si>
  <si>
    <t>37.7667388, -120.8572739</t>
  </si>
  <si>
    <t>739 MAGNOLIA ST</t>
  </si>
  <si>
    <t>37.7671584546861, -120.85586643252</t>
  </si>
  <si>
    <t>223 WARRINGTON AVE</t>
  </si>
  <si>
    <t>37.7659625, -120.8589985</t>
  </si>
  <si>
    <t>622 POPLAR ST</t>
  </si>
  <si>
    <t>37.7656411, -120.855345</t>
  </si>
  <si>
    <t>1140 ALLEN ST</t>
  </si>
  <si>
    <t>37.7666013, -120.8602375</t>
  </si>
  <si>
    <t>1280 ALLEN ST</t>
  </si>
  <si>
    <t>37.766584, -120.8622617</t>
  </si>
  <si>
    <t>1152 POPLAR ST</t>
  </si>
  <si>
    <t>37.7657422, -120.8604589</t>
  </si>
  <si>
    <t>1162 POPLAR ST</t>
  </si>
  <si>
    <t>37.7657279, -120.8606383</t>
  </si>
  <si>
    <t>1120 ALLEN ST</t>
  </si>
  <si>
    <t>37.7666303, -120.8598075</t>
  </si>
  <si>
    <t>1221 ALLEN ST</t>
  </si>
  <si>
    <t>37.7661509, -120.8609972</t>
  </si>
  <si>
    <t>1110 OLIVE ST</t>
  </si>
  <si>
    <t>37.7638502, -120.8596094</t>
  </si>
  <si>
    <t>1282 POPLAR ST</t>
  </si>
  <si>
    <t>37.7657019, -120.8620289</t>
  </si>
  <si>
    <t>103 STANISLAUS AVE</t>
  </si>
  <si>
    <t>37.7638388, -120.8601449</t>
  </si>
  <si>
    <t>125 STANISLAUS AVE</t>
  </si>
  <si>
    <t>37.7641426, -120.8601577</t>
  </si>
  <si>
    <t>139 STANISLAUS AVE</t>
  </si>
  <si>
    <t>37.7643081, -120.8601076</t>
  </si>
  <si>
    <t>1159 ALLEN ST</t>
  </si>
  <si>
    <t>37.7661665, -120.8606832</t>
  </si>
  <si>
    <t>243 WARRINGTON AVE</t>
  </si>
  <si>
    <t>37.766308, -120.8590234</t>
  </si>
  <si>
    <t>1132 POPLAR ST</t>
  </si>
  <si>
    <t>37.7656579, -120.8601</t>
  </si>
  <si>
    <t>1135 POPLAR ST</t>
  </si>
  <si>
    <t>37.7653322, -120.8600552</t>
  </si>
  <si>
    <t>171 STANISLAUS AVE</t>
  </si>
  <si>
    <t>37.7650053, -120.8601449</t>
  </si>
  <si>
    <t>1130 ALLEN ST</t>
  </si>
  <si>
    <t>37.76659, -120.8600133</t>
  </si>
  <si>
    <t>232 SCHOOL AVE</t>
  </si>
  <si>
    <t>37.7660978, -120.8587094</t>
  </si>
  <si>
    <t>228 WARRINGTON AVE</t>
  </si>
  <si>
    <t>37.766077, -120.8595617</t>
  </si>
  <si>
    <t>1232 POPLAR ST</t>
  </si>
  <si>
    <t>37.7657104, -120.8611542</t>
  </si>
  <si>
    <t>1218 ALLEN ST</t>
  </si>
  <si>
    <t>37.7665829, -120.8609639</t>
  </si>
  <si>
    <t>1122 POPLAR ST</t>
  </si>
  <si>
    <t>37.7659369, -120.859786</t>
  </si>
  <si>
    <t>1222 ALLEN ST</t>
  </si>
  <si>
    <t>37.7665816, -120.8610985</t>
  </si>
  <si>
    <t>1272 POPLAR ST</t>
  </si>
  <si>
    <t>37.7657162, -120.8618495</t>
  </si>
  <si>
    <t>1139 ALLEN ST</t>
  </si>
  <si>
    <t>37.7661704, -120.8602795</t>
  </si>
  <si>
    <t>233 N OAK AVE</t>
  </si>
  <si>
    <t>37.7661674, -120.8622632</t>
  </si>
  <si>
    <t>1252 POPLAR ST</t>
  </si>
  <si>
    <t>37.7657071, -120.8614906</t>
  </si>
  <si>
    <t>30 STANISLAUS AVE</t>
  </si>
  <si>
    <t>37.7622305, -120.8604365</t>
  </si>
  <si>
    <t>86 STANISLAUS AVE</t>
  </si>
  <si>
    <t>37.7635087, -120.8604558</t>
  </si>
  <si>
    <t>1139 POPLAR ST</t>
  </si>
  <si>
    <t>37.7653309, -120.8601897</t>
  </si>
  <si>
    <t>1244 ALLEN ST</t>
  </si>
  <si>
    <t>37.7665829, -120.8617149</t>
  </si>
  <si>
    <t>1211 ALLEN ST</t>
  </si>
  <si>
    <t>37.7661905, -120.8607953</t>
  </si>
  <si>
    <t>1149 ALLEN ST</t>
  </si>
  <si>
    <t>37.7661561, -120.8604589</t>
  </si>
  <si>
    <t>1271 ALLEN ST</t>
  </si>
  <si>
    <t>37.76618, -120.8618719</t>
  </si>
  <si>
    <t>1268 ALLEN ST</t>
  </si>
  <si>
    <t>37.7666614, -120.8619897</t>
  </si>
  <si>
    <t>1261 ALLEN ST</t>
  </si>
  <si>
    <t>37.766182, -120.86167</t>
  </si>
  <si>
    <t>1129 ALLEN ST</t>
  </si>
  <si>
    <t>37.7662223, -120.8601</t>
  </si>
  <si>
    <t>242 LAUREL AVE</t>
  </si>
  <si>
    <t>37.7662678, -120.8540889</t>
  </si>
  <si>
    <t>161 LAMBUTH AVE</t>
  </si>
  <si>
    <t>37.7648444, -120.8571984</t>
  </si>
  <si>
    <t>855 POPLAR ST</t>
  </si>
  <si>
    <t>37.7652833, -120.8572135</t>
  </si>
  <si>
    <t>1234 ALLEN ST</t>
  </si>
  <si>
    <t>37.7666108, -120.8614233</t>
  </si>
  <si>
    <t>230 MAXWELL AVE</t>
  </si>
  <si>
    <t>37.7661378, -120.8549527</t>
  </si>
  <si>
    <t>1231 ALLEN ST</t>
  </si>
  <si>
    <t>37.7662118, -120.8611766</t>
  </si>
  <si>
    <t>167 LAMBUTH AVE</t>
  </si>
  <si>
    <t>37.7649738, -120.8572719</t>
  </si>
  <si>
    <t>140 LAMBUTH AVE</t>
  </si>
  <si>
    <t>37.7644396, -120.8576777</t>
  </si>
  <si>
    <t>175 LAMBUTH AVE</t>
  </si>
  <si>
    <t>37.7651091, -120.8571842</t>
  </si>
  <si>
    <t>1281 ALLEN ST</t>
  </si>
  <si>
    <t>37.7662033, -120.8620513</t>
  </si>
  <si>
    <t>1142 POPLAR ST</t>
  </si>
  <si>
    <t>37.7657059, -120.8603243</t>
  </si>
  <si>
    <t>1242 POPLAR ST</t>
  </si>
  <si>
    <t>37.7657337, -120.8613336</t>
  </si>
  <si>
    <t>43 LAMBUTH AVE</t>
  </si>
  <si>
    <t>37.7631525, -120.8571842</t>
  </si>
  <si>
    <t>812 W F ST</t>
  </si>
  <si>
    <t>37.7628184, -120.8568552</t>
  </si>
  <si>
    <t>31 LAMBUTH AVE</t>
  </si>
  <si>
    <t>37.7628891, -120.8571842</t>
  </si>
  <si>
    <t>65 LAMBUTH AVE</t>
  </si>
  <si>
    <t>37.7634907, -120.8571283</t>
  </si>
  <si>
    <t>165 N BRYAN AVE</t>
  </si>
  <si>
    <t>37.7648348, -120.8563361</t>
  </si>
  <si>
    <t>119 BLANKENSHIP AVE</t>
  </si>
  <si>
    <t>37.7641787, -120.8553213</t>
  </si>
  <si>
    <t>220 LAUREL AVE</t>
  </si>
  <si>
    <t>37.7658943, -120.8540955</t>
  </si>
  <si>
    <t>24 N BRYAN AVE</t>
  </si>
  <si>
    <t>37.7631219, -120.8567837</t>
  </si>
  <si>
    <t>810 OLIVE ST</t>
  </si>
  <si>
    <t>37.7638207, -120.8568254</t>
  </si>
  <si>
    <t>805 PLEASANTON PL</t>
  </si>
  <si>
    <t>37.7644228, -120.8568254</t>
  </si>
  <si>
    <t>274 WARRINGTON AVE</t>
  </si>
  <si>
    <t>37.7668672, -120.8595617</t>
  </si>
  <si>
    <t>120 N BRYAN AVE</t>
  </si>
  <si>
    <t>37.7640471, -120.8567581</t>
  </si>
  <si>
    <t>130 N BRYAN AVE</t>
  </si>
  <si>
    <t>37.7642916, -120.8567854</t>
  </si>
  <si>
    <t>166 N BRYAN AVE</t>
  </si>
  <si>
    <t>37.7649249, -120.8567805</t>
  </si>
  <si>
    <t>120 BLANKENSHIP AVE</t>
  </si>
  <si>
    <t>37.7642471, -120.8558862</t>
  </si>
  <si>
    <t>155 N BRYAN AVE</t>
  </si>
  <si>
    <t>37.7646784, -120.8563319</t>
  </si>
  <si>
    <t>161 BLANKENSHIP AVE</t>
  </si>
  <si>
    <t>37.764851, -120.855345</t>
  </si>
  <si>
    <t>131 N BRYAN AVE</t>
  </si>
  <si>
    <t>37.7642418, -120.8562803</t>
  </si>
  <si>
    <t>118 BLANKENSHIP AVE</t>
  </si>
  <si>
    <t>37.7640833, -120.8558628</t>
  </si>
  <si>
    <t>110 MAXWELL AVE</t>
  </si>
  <si>
    <t>37.7647032, -120.854955</t>
  </si>
  <si>
    <t>173 BLANKENSHIP AVE</t>
  </si>
  <si>
    <t>37.7650264, -120.8553562</t>
  </si>
  <si>
    <t>140 BLANKENSHIP AVE</t>
  </si>
  <si>
    <t>37.7644072, -120.8558384</t>
  </si>
  <si>
    <t>154 BLANKENSHIP AVE</t>
  </si>
  <si>
    <t>37.7647082, -120.8558384</t>
  </si>
  <si>
    <t>101 BLANKENSHIP AVE</t>
  </si>
  <si>
    <t>37.7637883, -120.8554051</t>
  </si>
  <si>
    <t>188 BLANKENSHIP AVE</t>
  </si>
  <si>
    <t>37.765322, -120.8559282</t>
  </si>
  <si>
    <t>602 POPLAR ST</t>
  </si>
  <si>
    <t>37.7656457, -120.854874</t>
  </si>
  <si>
    <t>603 POPLAR ST</t>
  </si>
  <si>
    <t>37.7653194, -120.8548964</t>
  </si>
  <si>
    <t>176 BLANKENSHIP AVE</t>
  </si>
  <si>
    <t>37.7651141, -120.8558949</t>
  </si>
  <si>
    <t>113 BLANKENSHIP AVE</t>
  </si>
  <si>
    <t>37.7640668, -120.8553473</t>
  </si>
  <si>
    <t>114 MAXWELL AVE</t>
  </si>
  <si>
    <t>37.7648043, -120.8550052</t>
  </si>
  <si>
    <t>640 PLEASANTON PL</t>
  </si>
  <si>
    <t>37.7646491, -120.8552066</t>
  </si>
  <si>
    <t>529 POPLAR ST</t>
  </si>
  <si>
    <t>37.7652983, -120.8545239</t>
  </si>
  <si>
    <t>126 MAXWELL AVE</t>
  </si>
  <si>
    <t>37.7650806, -120.8549413</t>
  </si>
  <si>
    <t>167 BLANKENSHIP AVE</t>
  </si>
  <si>
    <t>37.7649409, -120.8553172</t>
  </si>
  <si>
    <t>179 BLANKENSHIP AVE</t>
  </si>
  <si>
    <t>37.7651439, -120.8553939</t>
  </si>
  <si>
    <t>527 POPLAR ST</t>
  </si>
  <si>
    <t>37.7652246, -120.8543132</t>
  </si>
  <si>
    <t>1109 ALLEN ST</t>
  </si>
  <si>
    <t>37.7662131, -120.8596152</t>
  </si>
  <si>
    <t>263 SCHOOL AVE</t>
  </si>
  <si>
    <t>37.7665492, -120.8580902</t>
  </si>
  <si>
    <t>222 SCHOOL AVE</t>
  </si>
  <si>
    <t>37.7659226, -120.8586646</t>
  </si>
  <si>
    <t>1108 POPLAR ST</t>
  </si>
  <si>
    <t>37.7656761, -120.8595169</t>
  </si>
  <si>
    <t>253 WARRINGTON AVE</t>
  </si>
  <si>
    <t>37.7664837, -120.8590658</t>
  </si>
  <si>
    <t>218 WARRINGTON AVE</t>
  </si>
  <si>
    <t>37.765893, -120.8595696</t>
  </si>
  <si>
    <t>225 SCHOOL AVE</t>
  </si>
  <si>
    <t>37.7659525, -120.8581711</t>
  </si>
  <si>
    <t>1040 POPLAR ST</t>
  </si>
  <si>
    <t>37.7657348, -120.8590797</t>
  </si>
  <si>
    <t>242 SCHOOL AVE</t>
  </si>
  <si>
    <t>37.7662974, -120.8586753</t>
  </si>
  <si>
    <t>926 POPLAR ST</t>
  </si>
  <si>
    <t>37.7656898, -120.8581038</t>
  </si>
  <si>
    <t>233 WARRINGTON AVE</t>
  </si>
  <si>
    <t>37.7661236, -120.8590255</t>
  </si>
  <si>
    <t>263 WARRINGTON AVE</t>
  </si>
  <si>
    <t>37.7666713, -120.8590683</t>
  </si>
  <si>
    <t>1241 ALLEN ST</t>
  </si>
  <si>
    <t>37.7661976, -120.861356</t>
  </si>
  <si>
    <t>1115 MAGNOLIA ST</t>
  </si>
  <si>
    <t>37.7671094, -120.8596604</t>
  </si>
  <si>
    <t>1000 POPLAR ST</t>
  </si>
  <si>
    <t>37.7656722, -120.8586197</t>
  </si>
  <si>
    <t>272 SCHOOL AVE</t>
  </si>
  <si>
    <t>37.7668633, -120.8586646</t>
  </si>
  <si>
    <t>271 SCHOOL AVE</t>
  </si>
  <si>
    <t>37.7667986, -120.8581206</t>
  </si>
  <si>
    <t>929 MAGNOLIA ST</t>
  </si>
  <si>
    <t>37.7670813, -120.8581711</t>
  </si>
  <si>
    <t>252 SCHOOL AVE</t>
  </si>
  <si>
    <t>37.7665162, -120.8586694</t>
  </si>
  <si>
    <t>1019 MAGNOLIA ST</t>
  </si>
  <si>
    <t>37.7670722, -120.8591131</t>
  </si>
  <si>
    <t>1253 MAGNOLIA ST</t>
  </si>
  <si>
    <t>37.7671226, -120.86167</t>
  </si>
  <si>
    <t>264 WARRINGTON AVE</t>
  </si>
  <si>
    <t>37.766728, -120.8595324</t>
  </si>
  <si>
    <t>280 SCHOOL AVE</t>
  </si>
  <si>
    <t>37.7671144, -120.8586421</t>
  </si>
  <si>
    <t>273 WARRINGTON AVE</t>
  </si>
  <si>
    <t>37.7668594, -120.8590683</t>
  </si>
  <si>
    <t>1030 POPLAR ST</t>
  </si>
  <si>
    <t>37.765645, -120.858844</t>
  </si>
  <si>
    <t>1107 MAGNOLIA ST</t>
  </si>
  <si>
    <t>37.7671195, -120.8594813</t>
  </si>
  <si>
    <t>1009 MAGNOLIA ST</t>
  </si>
  <si>
    <t>37.7670618, -120.8588889</t>
  </si>
  <si>
    <t>245 SCHOOL AVE</t>
  </si>
  <si>
    <t>37.7662911, -120.8581711</t>
  </si>
  <si>
    <t>235 SCHOOL AVE</t>
  </si>
  <si>
    <t>37.766129, -120.8580814</t>
  </si>
  <si>
    <t>1275 MAGNOLIA ST</t>
  </si>
  <si>
    <t>37.7671299, -120.8621705</t>
  </si>
  <si>
    <t>1265 MAGNOLIA ST</t>
  </si>
  <si>
    <t>37.7671197, -120.8619475</t>
  </si>
  <si>
    <t>262 SCHOOL AVE</t>
  </si>
  <si>
    <t>37.7666668, -120.8586603</t>
  </si>
  <si>
    <t>1211 MAGNOLIA ST</t>
  </si>
  <si>
    <t>37.7671058, -120.8608178</t>
  </si>
  <si>
    <t>730 POPLAR ST MAG SCHOL</t>
  </si>
  <si>
    <t>37.7654677, -120.8558843</t>
  </si>
  <si>
    <t>287 N OAK AVE</t>
  </si>
  <si>
    <t>37.7670785, -120.8623429</t>
  </si>
  <si>
    <t>1123 MAGNOLIA ST</t>
  </si>
  <si>
    <t>37.7670931, -120.8598353</t>
  </si>
  <si>
    <t>1237 MAGNOLIA ST</t>
  </si>
  <si>
    <t>37.7671252, -120.8614009</t>
  </si>
  <si>
    <t>1149 MAGNOLIA ST</t>
  </si>
  <si>
    <t>37.767113, -120.8604133</t>
  </si>
  <si>
    <t>1219 MAGNOLIA ST</t>
  </si>
  <si>
    <t>37.7671052, -120.8609564</t>
  </si>
  <si>
    <t>1227 MAGNOLIA ST</t>
  </si>
  <si>
    <t>37.7671149, -120.8611766</t>
  </si>
  <si>
    <t>1159 MAGNOLIA ST</t>
  </si>
  <si>
    <t>37.7670954, -120.8606</t>
  </si>
  <si>
    <t>339 N OAK AVE</t>
  </si>
  <si>
    <t>37.768132, -120.8623429</t>
  </si>
  <si>
    <t>329 LAMBUTH AVE</t>
  </si>
  <si>
    <t>37.7678587, -120.8572806</t>
  </si>
  <si>
    <t>715 PINE ST</t>
  </si>
  <si>
    <t>37.7679972, -120.8558653</t>
  </si>
  <si>
    <t>358 LAMBUTH AVE</t>
  </si>
  <si>
    <t>37.7683645, -120.8577674</t>
  </si>
  <si>
    <t>1141 WALNUT ST</t>
  </si>
  <si>
    <t>37.7688309, -120.8605322</t>
  </si>
  <si>
    <t>513 WALNUT ST</t>
  </si>
  <si>
    <t>37.7689268, -120.8545524</t>
  </si>
  <si>
    <t>1118 MAGNOLIA ST</t>
  </si>
  <si>
    <t>37.7675475, -120.8596982</t>
  </si>
  <si>
    <t>379 LAMBUTH AVE 371</t>
  </si>
  <si>
    <t>37.7687413, -120.8571817</t>
  </si>
  <si>
    <t>616 WALNUT ST</t>
  </si>
  <si>
    <t>37.7694545, -120.8553001</t>
  </si>
  <si>
    <t>610 WALNUT ST</t>
  </si>
  <si>
    <t>37.7696549, -120.8553226</t>
  </si>
  <si>
    <t>806 KIMBALL ST</t>
  </si>
  <si>
    <t>37.7716107, -120.8579917</t>
  </si>
  <si>
    <t>621 WALNUT ST</t>
  </si>
  <si>
    <t>37.7688771, -120.855345</t>
  </si>
  <si>
    <t>312 LAUREL AVE</t>
  </si>
  <si>
    <t>37.7675718, -120.8541338</t>
  </si>
  <si>
    <t>727 WALNUT ST</t>
  </si>
  <si>
    <t>37.768663, -120.8567356</t>
  </si>
  <si>
    <t>302 LAUREL AVE</t>
  </si>
  <si>
    <t>37.767438, -120.8541669</t>
  </si>
  <si>
    <t>322 LAUREL AVE</t>
  </si>
  <si>
    <t>37.7677347, -120.8541562</t>
  </si>
  <si>
    <t>302 LAMBUTH AVE</t>
  </si>
  <si>
    <t>37.767483, -120.8577238</t>
  </si>
  <si>
    <t>312 LAMBUTH AVE</t>
  </si>
  <si>
    <t>37.7676071, -120.8577541</t>
  </si>
  <si>
    <t>367 SCHOOL AVE</t>
  </si>
  <si>
    <t>37.7685215, -120.8583954</t>
  </si>
  <si>
    <t>577 -579-5 REYNOLDS AVE</t>
  </si>
  <si>
    <t>37.7709495, -120.8570975</t>
  </si>
  <si>
    <t>826 -844 MAGNOLIA ST 82826 LDRY</t>
  </si>
  <si>
    <t>37.7674784, -120.8573188</t>
  </si>
  <si>
    <t>1100 WARRINGTON CT</t>
  </si>
  <si>
    <t>37.7680725, -120.8594272</t>
  </si>
  <si>
    <t>1290 WALNUT ST</t>
  </si>
  <si>
    <t>37.7695561, -120.8624762</t>
  </si>
  <si>
    <t>375 SCHOOL AVE</t>
  </si>
  <si>
    <t>37.7686839, -120.8584117</t>
  </si>
  <si>
    <t>321 SCHOOL AVE</t>
  </si>
  <si>
    <t>37.7676863, -120.8585866</t>
  </si>
  <si>
    <t>708 WALNUT ST</t>
  </si>
  <si>
    <t>37.7693455, -120.8561973</t>
  </si>
  <si>
    <t>700 LAUREL AVE B</t>
  </si>
  <si>
    <t>37.7720841, -120.8565724</t>
  </si>
  <si>
    <t>826 MAGNOLIA ST</t>
  </si>
  <si>
    <t>37.7674702, -120.8570646</t>
  </si>
  <si>
    <t>924 MAGNOLIA ST</t>
  </si>
  <si>
    <t>37.7675082, -120.8581263</t>
  </si>
  <si>
    <t>842 MAGNOLIA ST</t>
  </si>
  <si>
    <t>37.7674289, -120.8573042</t>
  </si>
  <si>
    <t>700 LAUREL AVE C</t>
  </si>
  <si>
    <t>368 LAUREL AVE</t>
  </si>
  <si>
    <t>37.7684373, -120.8541338</t>
  </si>
  <si>
    <t>1126 WALNUT ST</t>
  </si>
  <si>
    <t>37.7693287, -120.860515</t>
  </si>
  <si>
    <t>1212 WALNUT ST</t>
  </si>
  <si>
    <t>37.7693591, -120.8610153</t>
  </si>
  <si>
    <t>938 MAGNOLIA ST</t>
  </si>
  <si>
    <t>37.7675685, -120.858373</t>
  </si>
  <si>
    <t>333 MAXWELL AVE</t>
  </si>
  <si>
    <t>37.7679414, -120.8545217</t>
  </si>
  <si>
    <t>332 LAUREL AVE</t>
  </si>
  <si>
    <t>37.7679481, -120.8541338</t>
  </si>
  <si>
    <t>735 WALNUT ST</t>
  </si>
  <si>
    <t>37.7689251, -120.8568702</t>
  </si>
  <si>
    <t>358 SCHOOL AVE</t>
  </si>
  <si>
    <t>37.7683476, -120.8588692</t>
  </si>
  <si>
    <t>378 LAUREL AVE</t>
  </si>
  <si>
    <t>37.7686501, -120.8541786</t>
  </si>
  <si>
    <t>330 MAXWELL AVE</t>
  </si>
  <si>
    <t>37.7678562, -120.8550699</t>
  </si>
  <si>
    <t>375 MAXWELL AVE</t>
  </si>
  <si>
    <t>37.7686756, -120.8544895</t>
  </si>
  <si>
    <t>346 LAUREL AVE</t>
  </si>
  <si>
    <t>37.768111, -120.8541562</t>
  </si>
  <si>
    <t>327 SCHOOL AVE</t>
  </si>
  <si>
    <t>37.7679324, -120.8583506</t>
  </si>
  <si>
    <t>740 MAGNOLIA ST</t>
  </si>
  <si>
    <t>37.7674881, -120.8563095</t>
  </si>
  <si>
    <t>337 SCHOOL AVE</t>
  </si>
  <si>
    <t>37.7681005, -120.8583886</t>
  </si>
  <si>
    <t>835 WALNUT ST</t>
  </si>
  <si>
    <t>37.7689523, -120.8580798</t>
  </si>
  <si>
    <t>366 MAXWELL AVE</t>
  </si>
  <si>
    <t>37.7685294, -120.8549861</t>
  </si>
  <si>
    <t>332 LAMBUTH AVE</t>
  </si>
  <si>
    <t>37.767913, -120.8577674</t>
  </si>
  <si>
    <t>435 WALNUT ST</t>
  </si>
  <si>
    <t>37.7689018, -120.8540889</t>
  </si>
  <si>
    <t>509 WALNUT ST</t>
  </si>
  <si>
    <t>37.7689122, -120.8543132</t>
  </si>
  <si>
    <t>828 MAGNOLIA ST</t>
  </si>
  <si>
    <t>37.767468, -120.8570945</t>
  </si>
  <si>
    <t>353 MAXWELL AVE</t>
  </si>
  <si>
    <t>37.7682987, -120.8544934</t>
  </si>
  <si>
    <t>760 PINE ST</t>
  </si>
  <si>
    <t>37.7684441, -120.8562067</t>
  </si>
  <si>
    <t>730 PINE ST</t>
  </si>
  <si>
    <t>37.7684197, -120.8559506</t>
  </si>
  <si>
    <t>603 WALNUT ST</t>
  </si>
  <si>
    <t>37.768931, -120.8549637</t>
  </si>
  <si>
    <t>735 PINE ST</t>
  </si>
  <si>
    <t>37.7679903, -120.8561311</t>
  </si>
  <si>
    <t>816 MAGNOLIA ST</t>
  </si>
  <si>
    <t>37.7674823, -120.8569151</t>
  </si>
  <si>
    <t>619 PINE ST</t>
  </si>
  <si>
    <t>37.7678776, -120.8552969</t>
  </si>
  <si>
    <t>844 MAGNOLIA ST</t>
  </si>
  <si>
    <t>741 PINE ST</t>
  </si>
  <si>
    <t>37.7679883, -120.8564665</t>
  </si>
  <si>
    <t>625 PINE ST</t>
  </si>
  <si>
    <t>37.7679844, -120.8555693</t>
  </si>
  <si>
    <t>804 MAGNOLIA ST</t>
  </si>
  <si>
    <t>37.7675095, -120.8566908</t>
  </si>
  <si>
    <t>807 PINE ST</t>
  </si>
  <si>
    <t>37.767985, -120.8566817</t>
  </si>
  <si>
    <t>622 MAGNOLIA ST</t>
  </si>
  <si>
    <t>37.7674719, -120.8553898</t>
  </si>
  <si>
    <t>816 PINE ST</t>
  </si>
  <si>
    <t>37.7684209, -120.8569709</t>
  </si>
  <si>
    <t>753 WALNUT ST</t>
  </si>
  <si>
    <t>37.7689628, -120.857142</t>
  </si>
  <si>
    <t>817 PINE ST</t>
  </si>
  <si>
    <t>37.7679838, -120.8569375</t>
  </si>
  <si>
    <t>620 PINE ST</t>
  </si>
  <si>
    <t>37.7683656, -120.8554415</t>
  </si>
  <si>
    <t>804 PINE ST</t>
  </si>
  <si>
    <t>37.7684382, -120.85674</t>
  </si>
  <si>
    <t>796 PINE ST</t>
  </si>
  <si>
    <t>37.7683991, -120.8564763</t>
  </si>
  <si>
    <t>700 PINE ST</t>
  </si>
  <si>
    <t>37.7683908, -120.8557109</t>
  </si>
  <si>
    <t>358 MAXWELL AVE</t>
  </si>
  <si>
    <t>37.7683659, -120.855031</t>
  </si>
  <si>
    <t>385 SCHOOL AVE</t>
  </si>
  <si>
    <t>37.7687849, -120.8583954</t>
  </si>
  <si>
    <t>1119 WARRINGTON CT</t>
  </si>
  <si>
    <t>37.7677429, -120.859786</t>
  </si>
  <si>
    <t>378 MAXWELL AVE</t>
  </si>
  <si>
    <t>37.7686799, -120.8549861</t>
  </si>
  <si>
    <t>580 MAGNOLIA ST</t>
  </si>
  <si>
    <t>37.7674355, -120.8545006</t>
  </si>
  <si>
    <t>365 MAXWELL AVE</t>
  </si>
  <si>
    <t>37.7684593, -120.8544478</t>
  </si>
  <si>
    <t>356 LAUREL AVE</t>
  </si>
  <si>
    <t>37.7683374, -120.8540889</t>
  </si>
  <si>
    <t>611 WALNUT ST</t>
  </si>
  <si>
    <t>37.768929, -120.8551656</t>
  </si>
  <si>
    <t>703 WALNUT ST</t>
  </si>
  <si>
    <t>37.7687694, -120.8561076</t>
  </si>
  <si>
    <t>828 PINE ST</t>
  </si>
  <si>
    <t>37.7684066, -120.8572351</t>
  </si>
  <si>
    <t>367 LAMBUTH AVE</t>
  </si>
  <si>
    <t>37.7685579, -120.8572291</t>
  </si>
  <si>
    <t>383 LAMBUTH AVE</t>
  </si>
  <si>
    <t>37.7688803, -120.8573152</t>
  </si>
  <si>
    <t>637 WALNUT ST</t>
  </si>
  <si>
    <t>37.7689238, -120.8557039</t>
  </si>
  <si>
    <t>321 LAMBUTH AVE</t>
  </si>
  <si>
    <t>37.7677227, -120.8572787</t>
  </si>
  <si>
    <t>338 LAMBUTH AVE</t>
  </si>
  <si>
    <t>37.7680635, -120.8577674</t>
  </si>
  <si>
    <t>350 LAMBUTH AVE</t>
  </si>
  <si>
    <t>37.768201, -120.8578123</t>
  </si>
  <si>
    <t>322 LAMBUTH AVE</t>
  </si>
  <si>
    <t>37.767764, -120.8577773</t>
  </si>
  <si>
    <t>719 WALNUT ST</t>
  </si>
  <si>
    <t>37.7688667, -120.8564216</t>
  </si>
  <si>
    <t>364 LAMBUTH AVE</t>
  </si>
  <si>
    <t>37.768515, -120.8577674</t>
  </si>
  <si>
    <t>376 LAMBUTH AVE</t>
  </si>
  <si>
    <t>37.7686655, -120.8577674</t>
  </si>
  <si>
    <t>339 LAMBUTH AVE</t>
  </si>
  <si>
    <t>37.7680181, -120.8572739</t>
  </si>
  <si>
    <t>382 LAMBUTH AVE</t>
  </si>
  <si>
    <t>37.7688218, -120.8577661</t>
  </si>
  <si>
    <t>357 SCHOOL AVE</t>
  </si>
  <si>
    <t>37.7683969, -120.8583057</t>
  </si>
  <si>
    <t>1028 MAGNOLIA ST</t>
  </si>
  <si>
    <t>37.7675367, -120.8590683</t>
  </si>
  <si>
    <t>351 SCHOOL AVE</t>
  </si>
  <si>
    <t>37.7682711, -120.8583506</t>
  </si>
  <si>
    <t>323 SCHOOL AVE</t>
  </si>
  <si>
    <t>37.7677724, -120.8584065</t>
  </si>
  <si>
    <t>390 LAMBUTH AVE</t>
  </si>
  <si>
    <t>37.7689795, -120.8577225</t>
  </si>
  <si>
    <t>935 WALNUT ST</t>
  </si>
  <si>
    <t>37.7689613, -120.8583057</t>
  </si>
  <si>
    <t>380 SCHOOL AVE</t>
  </si>
  <si>
    <t>37.7689178, -120.8589113</t>
  </si>
  <si>
    <t>1019 WALNUT ST</t>
  </si>
  <si>
    <t>37.7689275, -120.8592029</t>
  </si>
  <si>
    <t>338 SCHOOL AVE</t>
  </si>
  <si>
    <t>37.7680401, -120.8588889</t>
  </si>
  <si>
    <t>1128 MAGNOLIA ST</t>
  </si>
  <si>
    <t>37.7675029, -120.8599655</t>
  </si>
  <si>
    <t>1006 MAGNOLIA ST</t>
  </si>
  <si>
    <t>37.7674887, -120.858844</t>
  </si>
  <si>
    <t>368 SCHOOL AVE</t>
  </si>
  <si>
    <t>37.7686761, -120.8589323</t>
  </si>
  <si>
    <t>366 SCHOOL AVE</t>
  </si>
  <si>
    <t>37.7685292, -120.8588889</t>
  </si>
  <si>
    <t>320 SCHOOL AVE</t>
  </si>
  <si>
    <t>37.7677302, -120.8589404</t>
  </si>
  <si>
    <t>348 SCHOOL AVE</t>
  </si>
  <si>
    <t>37.7682153, -120.8589337</t>
  </si>
  <si>
    <t>330 SCHOOL AVE</t>
  </si>
  <si>
    <t>37.7678682, -120.8589116</t>
  </si>
  <si>
    <t>360 SCHOOL AVE</t>
  </si>
  <si>
    <t>37.7683787, -120.8588889</t>
  </si>
  <si>
    <t>1138 MAGNOLIA ST</t>
  </si>
  <si>
    <t>37.7675009, -120.8601673</t>
  </si>
  <si>
    <t>739 KIMBALL ST</t>
  </si>
  <si>
    <t>37.7707817, -120.8568254</t>
  </si>
  <si>
    <t>335 MAPLE DR</t>
  </si>
  <si>
    <t>37.7686793, -120.8595519</t>
  </si>
  <si>
    <t>1104 MAGNOLIA ST</t>
  </si>
  <si>
    <t>37.7675768, -120.8595334</t>
  </si>
  <si>
    <t>1240 MAGNOLIA ST</t>
  </si>
  <si>
    <t>37.7676014, -120.8614458</t>
  </si>
  <si>
    <t>1256 MAGNOLIA ST</t>
  </si>
  <si>
    <t>37.7675682, -120.8617145</t>
  </si>
  <si>
    <t>1129 MAPLE DR</t>
  </si>
  <si>
    <t>37.7680257, -120.8603692</t>
  </si>
  <si>
    <t>1112 WARRINGTON CT</t>
  </si>
  <si>
    <t>37.7680453, -120.8596514</t>
  </si>
  <si>
    <t>1229 MAPLE DR</t>
  </si>
  <si>
    <t>37.7680399, -120.8614906</t>
  </si>
  <si>
    <t>1201 MAPLE DR</t>
  </si>
  <si>
    <t>37.7680024, -120.8608429</t>
  </si>
  <si>
    <t>327 MAPLE DR</t>
  </si>
  <si>
    <t>37.7684163, -120.8595636</t>
  </si>
  <si>
    <t>1245 MAPLE DR</t>
  </si>
  <si>
    <t>37.7680526, -120.8619873</t>
  </si>
  <si>
    <t>1160 MAGNOLIA ST</t>
  </si>
  <si>
    <t>37.767499, -120.8603692</t>
  </si>
  <si>
    <t>1164 MAGNOLIA ST</t>
  </si>
  <si>
    <t>37.767547, -120.8605935</t>
  </si>
  <si>
    <t>1155 KIMBALL ST</t>
  </si>
  <si>
    <t>37.7707574, -120.8602814</t>
  </si>
  <si>
    <t>1224 MAGNOLIA ST</t>
  </si>
  <si>
    <t>37.7675404, -120.8612663</t>
  </si>
  <si>
    <t>531 EUCALYPTUS AVE</t>
  </si>
  <si>
    <t>37.7698515, -120.8557487</t>
  </si>
  <si>
    <t>1266 MAGNOLIA ST</t>
  </si>
  <si>
    <t>37.7675785, -120.8619428</t>
  </si>
  <si>
    <t>331 N OAK AVE</t>
  </si>
  <si>
    <t>37.7678977, -120.8624048</t>
  </si>
  <si>
    <t>1274 MAGNOLIA ST</t>
  </si>
  <si>
    <t>37.7675073, -120.8622364</t>
  </si>
  <si>
    <t>1209 MAPLE DR</t>
  </si>
  <si>
    <t>37.7679939, -120.8610645</t>
  </si>
  <si>
    <t>587 OAK RIDGE DR</t>
  </si>
  <si>
    <t>37.7700731, -120.8600552</t>
  </si>
  <si>
    <t>1218 MAGNOLIA ST</t>
  </si>
  <si>
    <t>37.7675547, -120.8610869</t>
  </si>
  <si>
    <t>1148 KIMBALL ST</t>
  </si>
  <si>
    <t>37.7710759, -120.8608028</t>
  </si>
  <si>
    <t>1260 WALNUT ST</t>
  </si>
  <si>
    <t>37.7693975, -120.8618982</t>
  </si>
  <si>
    <t>1275 WALNUT ST</t>
  </si>
  <si>
    <t>37.7689351, -120.8622981</t>
  </si>
  <si>
    <t>532 EUCALYPTUS AVE</t>
  </si>
  <si>
    <t>37.7698539, -120.8561658</t>
  </si>
  <si>
    <t>542 OAK RIDGE DR</t>
  </si>
  <si>
    <t>37.7704972, -120.8615803</t>
  </si>
  <si>
    <t>640 EUCALYPTUS AVE</t>
  </si>
  <si>
    <t>37.7716068, -120.8570945</t>
  </si>
  <si>
    <t>572 EUCALYPTUS AVE</t>
  </si>
  <si>
    <t>37.7704742, -120.8561973</t>
  </si>
  <si>
    <t>1130 MAPLE DR</t>
  </si>
  <si>
    <t>37.7684059, -120.860365</t>
  </si>
  <si>
    <t>554 LAUREL AVE</t>
  </si>
  <si>
    <t>37.7702793, -120.8552153</t>
  </si>
  <si>
    <t>579 OAK RIDGE CT</t>
  </si>
  <si>
    <t>37.7698894, -120.8600523</t>
  </si>
  <si>
    <t>520 LAUREL AVE</t>
  </si>
  <si>
    <t>37.7697101, -120.8548067</t>
  </si>
  <si>
    <t>1235 MAPLE DR</t>
  </si>
  <si>
    <t>37.7680373, -120.8617598</t>
  </si>
  <si>
    <t>700 LAUREL AVE</t>
  </si>
  <si>
    <t>331 MAPLE DR</t>
  </si>
  <si>
    <t>37.7685658, -120.8595649</t>
  </si>
  <si>
    <t>1210 MAPLE DR</t>
  </si>
  <si>
    <t>37.7684012, -120.8610515</t>
  </si>
  <si>
    <t>1204 MAPLE DR</t>
  </si>
  <si>
    <t>37.7684223, -120.8608253</t>
  </si>
  <si>
    <t>638 EUCALYPTUS AVE</t>
  </si>
  <si>
    <t>37.7714897, -120.8568773</t>
  </si>
  <si>
    <t>605 EUCALYPTUS AVE</t>
  </si>
  <si>
    <t>37.7710555, -120.8557487</t>
  </si>
  <si>
    <t>1248 MAPLE DR</t>
  </si>
  <si>
    <t>37.7684932, -120.8620347</t>
  </si>
  <si>
    <t>567 EUCALYPTUS AVE</t>
  </si>
  <si>
    <t>37.7703912, -120.8557039</t>
  </si>
  <si>
    <t>732 KIMBALL ST</t>
  </si>
  <si>
    <t>37.7711532, -120.8567446</t>
  </si>
  <si>
    <t>338 MAPLE DR</t>
  </si>
  <si>
    <t>37.7688119, -120.8600871</t>
  </si>
  <si>
    <t>1119 WALNUT ST</t>
  </si>
  <si>
    <t>37.7689559, -120.8601974</t>
  </si>
  <si>
    <t>634 EUCALYPTUS AVE</t>
  </si>
  <si>
    <t>37.7716892, -120.8561624</t>
  </si>
  <si>
    <t>1235 WALNUT ST</t>
  </si>
  <si>
    <t>37.7689429, -120.8614906</t>
  </si>
  <si>
    <t>580 EUCALYPTUS AVE</t>
  </si>
  <si>
    <t>37.7707499, -120.8562198</t>
  </si>
  <si>
    <t>1223 WALNUT ST</t>
  </si>
  <si>
    <t>37.7689326, -120.8612663</t>
  </si>
  <si>
    <t>1247 WALNUT ST</t>
  </si>
  <si>
    <t>37.768915, -120.8617822</t>
  </si>
  <si>
    <t>510 REYNOLDS AVE</t>
  </si>
  <si>
    <t>37.7695441, -120.8573783</t>
  </si>
  <si>
    <t>1120 MAPLE DR</t>
  </si>
  <si>
    <t>37.76844, -120.8601167</t>
  </si>
  <si>
    <t>750 WALNUT ST</t>
  </si>
  <si>
    <t>37.7693597, -120.8573188</t>
  </si>
  <si>
    <t>720 KIMBALL ST</t>
  </si>
  <si>
    <t>37.7711489, -120.8564665</t>
  </si>
  <si>
    <t>522 EUCALYPTUS AVE</t>
  </si>
  <si>
    <t>37.7695033, -120.8562036</t>
  </si>
  <si>
    <t>328 MAPLE DR</t>
  </si>
  <si>
    <t>37.768648, -120.8600634</t>
  </si>
  <si>
    <t>524 EUCALYPTUS AVE</t>
  </si>
  <si>
    <t>37.7697021, -120.8562165</t>
  </si>
  <si>
    <t>720 WALNUT ST</t>
  </si>
  <si>
    <t>37.7693416, -120.8566011</t>
  </si>
  <si>
    <t>1216 MAPLE DR</t>
  </si>
  <si>
    <t>37.7684305, -120.8613112</t>
  </si>
  <si>
    <t>1119 MAPLE DR</t>
  </si>
  <si>
    <t>37.7679032, -120.8600776</t>
  </si>
  <si>
    <t>1243 KIMBALL ST</t>
  </si>
  <si>
    <t>37.7707229, -120.8615803</t>
  </si>
  <si>
    <t>319 MAPLE DR</t>
  </si>
  <si>
    <t>37.7682786, -120.8595207</t>
  </si>
  <si>
    <t>602 WALNUT ST</t>
  </si>
  <si>
    <t>37.7692936, -120.8550758</t>
  </si>
  <si>
    <t>1039 WALNUT ST</t>
  </si>
  <si>
    <t>37.768886, -120.8596066</t>
  </si>
  <si>
    <t>500 WALNUT ST</t>
  </si>
  <si>
    <t>37.7693234, -120.8545824</t>
  </si>
  <si>
    <t>500 LAUREL AVE</t>
  </si>
  <si>
    <t>37.7695356, -120.8546945</t>
  </si>
  <si>
    <t>812 KIMBALL ST</t>
  </si>
  <si>
    <t>37.7717411, -120.8574758</t>
  </si>
  <si>
    <t>575 EUCALYPTUS AVE</t>
  </si>
  <si>
    <t>37.7705171, -120.855659</t>
  </si>
  <si>
    <t>585 EUCALYPTUS AVE</t>
  </si>
  <si>
    <t>37.7708048, -120.8557172</t>
  </si>
  <si>
    <t>562 EUCALYPTUS AVE</t>
  </si>
  <si>
    <t>37.7702861, -120.8561973</t>
  </si>
  <si>
    <t>744 KIMBALL ST</t>
  </si>
  <si>
    <t>37.7712314, -120.8571097</t>
  </si>
  <si>
    <t>710 KIMBALL ST</t>
  </si>
  <si>
    <t>37.7711139, -120.8561973</t>
  </si>
  <si>
    <t>1217 MAPLE DR</t>
  </si>
  <si>
    <t>37.7680296, -120.8612663</t>
  </si>
  <si>
    <t>550 WALNUT ST</t>
  </si>
  <si>
    <t>37.7693208, -120.8548515</t>
  </si>
  <si>
    <t>582 OAK RIDGE DR</t>
  </si>
  <si>
    <t>37.7704493, -120.8600552</t>
  </si>
  <si>
    <t>634 WALNUT ST</t>
  </si>
  <si>
    <t>37.7693523, -120.8556504</t>
  </si>
  <si>
    <t>559 EUCALYPTUS AVE</t>
  </si>
  <si>
    <t>37.7702031, -120.8557039</t>
  </si>
  <si>
    <t>1012 KIMBALL ST</t>
  </si>
  <si>
    <t>37.7711721, -120.8592477</t>
  </si>
  <si>
    <t>1230 MAPLE DR</t>
  </si>
  <si>
    <t>37.7684661, -120.861513</t>
  </si>
  <si>
    <t>550 EUCALYPTUS AVE</t>
  </si>
  <si>
    <t>37.770098, -120.8561973</t>
  </si>
  <si>
    <t>730 WALNUT ST</t>
  </si>
  <si>
    <t>37.7693203, -120.8568362</t>
  </si>
  <si>
    <t>540 REYNOLDS AVE</t>
  </si>
  <si>
    <t>37.7698696, -120.8577674</t>
  </si>
  <si>
    <t>538 OAK RIDGE DR</t>
  </si>
  <si>
    <t>37.7702818, -120.8618046</t>
  </si>
  <si>
    <t>500 OAK RIDGE DR</t>
  </si>
  <si>
    <t>37.7694178, -120.86167</t>
  </si>
  <si>
    <t>385 N OAK AVE</t>
  </si>
  <si>
    <t>37.7689454, -120.8625223</t>
  </si>
  <si>
    <t>1042 WALNUT ST</t>
  </si>
  <si>
    <t>37.7693409, -120.8597548</t>
  </si>
  <si>
    <t>1139 MAPLE DR</t>
  </si>
  <si>
    <t>37.7680297, -120.8606186</t>
  </si>
  <si>
    <t>555 REYNOLDS AVE</t>
  </si>
  <si>
    <t>37.7700915, -120.8568702</t>
  </si>
  <si>
    <t>567 REYNOLDS AVE</t>
  </si>
  <si>
    <t>37.7702692, -120.8566459</t>
  </si>
  <si>
    <t>600 LAUREL AVE</t>
  </si>
  <si>
    <t>37.7707571, -120.8554796</t>
  </si>
  <si>
    <t>1100 KIMBALL ST</t>
  </si>
  <si>
    <t>37.7710903, -120.8599206</t>
  </si>
  <si>
    <t>1199 KIMBALL ST</t>
  </si>
  <si>
    <t>37.7707555, -120.8608178</t>
  </si>
  <si>
    <t>548 OAK RIDGE DR</t>
  </si>
  <si>
    <t>37.7704492, -120.861356</t>
  </si>
  <si>
    <t>636 EUCALYPTUS AVE</t>
  </si>
  <si>
    <t>37.7714449, -120.8566785</t>
  </si>
  <si>
    <t>531 REYNOLDS AVE</t>
  </si>
  <si>
    <t>37.7698158, -120.8568478</t>
  </si>
  <si>
    <t>1033 WALNUT ST</t>
  </si>
  <si>
    <t>37.7689755, -120.8594272</t>
  </si>
  <si>
    <t>550 REYNOLDS AVE</t>
  </si>
  <si>
    <t>37.7698799, -120.8579917</t>
  </si>
  <si>
    <t>1269 WALNUT ST</t>
  </si>
  <si>
    <t>37.7689124, -120.8620513</t>
  </si>
  <si>
    <t>527 REYNOLDS AVE</t>
  </si>
  <si>
    <t>37.7696832, -120.8568802</t>
  </si>
  <si>
    <t>1140 MAPLE DR</t>
  </si>
  <si>
    <t>37.7684177, -120.8605968</t>
  </si>
  <si>
    <t>624 EUCALYPTUS AVE</t>
  </si>
  <si>
    <t>37.7714525, -120.8561973</t>
  </si>
  <si>
    <t>1211 KIMBALL ST</t>
  </si>
  <si>
    <t>37.7707528, -120.8610869</t>
  </si>
  <si>
    <t>525 EUCALYPTUS AVE</t>
  </si>
  <si>
    <t>37.769627, -120.8556141</t>
  </si>
  <si>
    <t>740 WALNUT ST</t>
  </si>
  <si>
    <t>37.7693398, -120.8570211</t>
  </si>
  <si>
    <t>801 KIMBALL ST</t>
  </si>
  <si>
    <t>37.7707142, -120.8573188</t>
  </si>
  <si>
    <t>558 LAUREL AVE</t>
  </si>
  <si>
    <t>37.7705573, -120.8553898</t>
  </si>
  <si>
    <t>523 EUCALYPTUS AVE</t>
  </si>
  <si>
    <t>37.7694882, -120.8557039</t>
  </si>
  <si>
    <t>541 EUCALYPTUS AVE</t>
  </si>
  <si>
    <t>37.7700396, -120.8557487</t>
  </si>
  <si>
    <t>1133 KIMBALL ST</t>
  </si>
  <si>
    <t>37.7707503, -120.8600552</t>
  </si>
  <si>
    <t>1177 KIMBALL ST</t>
  </si>
  <si>
    <t>37.7707507, -120.860604</t>
  </si>
  <si>
    <t>1257 KIMBALL ST</t>
  </si>
  <si>
    <t>37.7707203, -120.8618495</t>
  </si>
  <si>
    <t>1225 KIMBALL ST</t>
  </si>
  <si>
    <t>37.7707502, -120.861356</t>
  </si>
  <si>
    <t>549 OAK RIDGE CT</t>
  </si>
  <si>
    <t>37.7698823, -120.8608052</t>
  </si>
  <si>
    <t>541 OAK RIDGE DR</t>
  </si>
  <si>
    <t>37.7700912, -120.8607729</t>
  </si>
  <si>
    <t>1220 WALNUT ST</t>
  </si>
  <si>
    <t>37.7693989, -120.8611561</t>
  </si>
  <si>
    <t>562 OAK RIDGE DR</t>
  </si>
  <si>
    <t>37.7704564, -120.8606159</t>
  </si>
  <si>
    <t>510 OAK RIDGE DR</t>
  </si>
  <si>
    <t>37.7696935, -120.8616925</t>
  </si>
  <si>
    <t>519 OAK RIDGE DR</t>
  </si>
  <si>
    <t>37.7698546, -120.8611584</t>
  </si>
  <si>
    <t>533 OAK RIDGE DR</t>
  </si>
  <si>
    <t>37.7701002, -120.8611318</t>
  </si>
  <si>
    <t>552 OAK RIDGE DR</t>
  </si>
  <si>
    <t>37.7704518, -120.8610869</t>
  </si>
  <si>
    <t>522 OAK RIDGE DR</t>
  </si>
  <si>
    <t>37.769926, -120.8617018</t>
  </si>
  <si>
    <t>558 OAK RIDGE DR</t>
  </si>
  <si>
    <t>37.7704545, -120.8608178</t>
  </si>
  <si>
    <t>530 OAK RIDGE DR</t>
  </si>
  <si>
    <t>37.7701248, -120.8617906</t>
  </si>
  <si>
    <t>826 WALNUT ST</t>
  </si>
  <si>
    <t>37.7694284, -120.8579917</t>
  </si>
  <si>
    <t>570 OAK RIDGE DR</t>
  </si>
  <si>
    <t>37.770459, -120.8603467</t>
  </si>
  <si>
    <t>1120 WALNUT ST</t>
  </si>
  <si>
    <t>37.7695217, -120.8600103</t>
  </si>
  <si>
    <t>571 OAK RIDGE CT</t>
  </si>
  <si>
    <t>37.7697047, -120.8603476</t>
  </si>
  <si>
    <t>511 OAK RIDGE DR</t>
  </si>
  <si>
    <t>37.769698, -120.8612215</t>
  </si>
  <si>
    <t>3 BARTON PKWY</t>
  </si>
  <si>
    <t>37.7693469, -120.8590816</t>
  </si>
  <si>
    <t>4 BARTON Pkwy</t>
  </si>
  <si>
    <t>37.7695114, -120.8584851</t>
  </si>
  <si>
    <t>530 REYNOLDS AVE</t>
  </si>
  <si>
    <t>37.7698387, -120.8573707</t>
  </si>
  <si>
    <t>820 WALNUT ST</t>
  </si>
  <si>
    <t>37.7693182, -120.8577225</t>
  </si>
  <si>
    <t>768 WALNUT ST</t>
  </si>
  <si>
    <t>37.7693701, -120.8575431</t>
  </si>
  <si>
    <t>807 KIMBALL ST</t>
  </si>
  <si>
    <t>37.770659, -120.8578347</t>
  </si>
  <si>
    <t>805 KIMBALL ST</t>
  </si>
  <si>
    <t>37.7702627, -120.8577251</t>
  </si>
  <si>
    <t>16 BARTON PKWY</t>
  </si>
  <si>
    <t>37.7707031, -120.8584627</t>
  </si>
  <si>
    <t>12 BARTON PKWY</t>
  </si>
  <si>
    <t>37.770347, -120.858484</t>
  </si>
  <si>
    <t>6 BARTON PKWY</t>
  </si>
  <si>
    <t>37.7697367, -120.8584789</t>
  </si>
  <si>
    <t>2 BARTON PKWY</t>
  </si>
  <si>
    <t>37.7693501, -120.858472</t>
  </si>
  <si>
    <t>10 BARTON PKWY</t>
  </si>
  <si>
    <t>37.770164, -120.8584403</t>
  </si>
  <si>
    <t>15 BARTON PKWY</t>
  </si>
  <si>
    <t>37.7707855, -120.8590234</t>
  </si>
  <si>
    <t>9 BARTON PKWY</t>
  </si>
  <si>
    <t>37.7702457, -120.8590683</t>
  </si>
  <si>
    <t>7 BARTON PKWY</t>
  </si>
  <si>
    <t>37.7699824, -120.8590683</t>
  </si>
  <si>
    <t>5 BARTON PKWY</t>
  </si>
  <si>
    <t>37.7696437, -120.8590683</t>
  </si>
  <si>
    <t>8 BARTON PKWY</t>
  </si>
  <si>
    <t>37.7699679, -120.858494</t>
  </si>
  <si>
    <t>11 BARTON PKWY</t>
  </si>
  <si>
    <t>37.7705214, -120.8590907</t>
  </si>
  <si>
    <t>723 RIVER AVE</t>
  </si>
  <si>
    <t>37.7734317, -120.8538023</t>
  </si>
  <si>
    <t>818 N YOSEMITE AVE</t>
  </si>
  <si>
    <t>37.7753667, -120.8538176</t>
  </si>
  <si>
    <t>800 YOSEMITE AVE NB</t>
  </si>
  <si>
    <t>790 PARTRIDGE SQ</t>
  </si>
  <si>
    <t>37.7741739, -120.8532203</t>
  </si>
  <si>
    <t>797 PARTRIDGE SQ</t>
  </si>
  <si>
    <t>37.7734287, -120.8527444</t>
  </si>
  <si>
    <t>832 N YOSEMITE AVE</t>
  </si>
  <si>
    <t>37.7748057, -120.8544254</t>
  </si>
  <si>
    <t>785 PARTRIDGE SQ</t>
  </si>
  <si>
    <t>37.7740756, -120.8529824</t>
  </si>
  <si>
    <t>830 N YOSEMITE AVE</t>
  </si>
  <si>
    <t>37.7750724, -120.8540873</t>
  </si>
  <si>
    <t>777 PARTRIDGE SQ</t>
  </si>
  <si>
    <t>37.7739752, -120.8529159</t>
  </si>
  <si>
    <t>766 PARTRIDGE SQ</t>
  </si>
  <si>
    <t>37.7739249, -120.8528826</t>
  </si>
  <si>
    <t>761 PARTRIDGE SQ</t>
  </si>
  <si>
    <t>37.7739132, -120.8527509</t>
  </si>
  <si>
    <t>749 PARTRIDGE SQ</t>
  </si>
  <si>
    <t>37.7739822, -120.8525922</t>
  </si>
  <si>
    <t>701 PARTRIDGE SQ</t>
  </si>
  <si>
    <t>37.7744606, -120.8529178</t>
  </si>
  <si>
    <t>737 PARTRIDGE SQ</t>
  </si>
  <si>
    <t>37.7741962, -120.8525432</t>
  </si>
  <si>
    <t>294 MEADOWLARK LN</t>
  </si>
  <si>
    <t>37.7750253, -120.8524627</t>
  </si>
  <si>
    <t>287 MEADOWLARK LN</t>
  </si>
  <si>
    <t>37.774341, -120.8530016</t>
  </si>
  <si>
    <t>269 MEADOWLARK LN</t>
  </si>
  <si>
    <t>37.774323, -120.8530522</t>
  </si>
  <si>
    <t>860 N YOSEMITE Ave</t>
  </si>
  <si>
    <t>37.7758274, -120.854659</t>
  </si>
  <si>
    <t>266 MEADOWLARK LN</t>
  </si>
  <si>
    <t>37.7744487, -120.8533004</t>
  </si>
  <si>
    <t>226 MEADOWLARK LN</t>
  </si>
  <si>
    <t>37.7744028, -120.8538466</t>
  </si>
  <si>
    <t>740 RIVER AVE</t>
  </si>
  <si>
    <t>37.773354, -120.8544434</t>
  </si>
  <si>
    <t>264 MEADOWLARK LN</t>
  </si>
  <si>
    <t>37.7744435, -120.8533149</t>
  </si>
  <si>
    <t>700 PARTRIDGE SQ</t>
  </si>
  <si>
    <t>714 PARTRIDGE SQ</t>
  </si>
  <si>
    <t>37.7742838, -120.8528828</t>
  </si>
  <si>
    <t>750 PARTRIDGE SQ</t>
  </si>
  <si>
    <t>37.7739396, -120.8526879</t>
  </si>
  <si>
    <t>814 N YOSEMITE AVE</t>
  </si>
  <si>
    <t>37.7753772, -120.8536852</t>
  </si>
  <si>
    <t>758 PARTRIDGE SQ</t>
  </si>
  <si>
    <t>37.7738869, -120.8528139</t>
  </si>
  <si>
    <t>798 PARTRIDGE SQ</t>
  </si>
  <si>
    <t>37.7739879, -120.8531944</t>
  </si>
  <si>
    <t>816 N YOSEMITE AVE</t>
  </si>
  <si>
    <t>37.7753938, -120.8537485</t>
  </si>
  <si>
    <t>708 PARTRIDGE SQ</t>
  </si>
  <si>
    <t>37.7742738, -120.8531232</t>
  </si>
  <si>
    <t>820 N YOSEMITE AVE</t>
  </si>
  <si>
    <t>37.7753135, -120.8538728</t>
  </si>
  <si>
    <t>738 PARTRIDGE SQ</t>
  </si>
  <si>
    <t>37.7740335, -120.8526254</t>
  </si>
  <si>
    <t>244 MEADOWLARK LN</t>
  </si>
  <si>
    <t>37.7743922, -120.8534597</t>
  </si>
  <si>
    <t>243 MEADOWLARK LN</t>
  </si>
  <si>
    <t>37.7742167, -120.8530796</t>
  </si>
  <si>
    <t>847 RIVER POINTE Cir</t>
  </si>
  <si>
    <t>37.774428, -120.8588081</t>
  </si>
  <si>
    <t>888 N YOSEMITE AVE</t>
  </si>
  <si>
    <t>37.776081, -120.8548291</t>
  </si>
  <si>
    <t>229 MEADOWLARK LN</t>
  </si>
  <si>
    <t>37.7742789, -120.8537326</t>
  </si>
  <si>
    <t>726 PARTRIDGE SQ</t>
  </si>
  <si>
    <t>37.7741905, -120.8531817</t>
  </si>
  <si>
    <t>870 N YOSEMITE AVE</t>
  </si>
  <si>
    <t>37.775821, -120.854392</t>
  </si>
  <si>
    <t>275 MEADOWLARK LN</t>
  </si>
  <si>
    <t>37.7745229, -120.8525412</t>
  </si>
  <si>
    <t>810 N YOSEMITE AVE</t>
  </si>
  <si>
    <t>37.7762203, -120.8532022</t>
  </si>
  <si>
    <t>808 N YOSEMITE AVE</t>
  </si>
  <si>
    <t>37.7754411, -120.8533956</t>
  </si>
  <si>
    <t>882 REINMAN CT</t>
  </si>
  <si>
    <t>37.7743284, -120.8609523</t>
  </si>
  <si>
    <t>221 MEADOWLARK LN</t>
  </si>
  <si>
    <t>37.7742068, -120.8539059</t>
  </si>
  <si>
    <t>725 PARTRIDGE SQ</t>
  </si>
  <si>
    <t>37.7742459, -120.8527661</t>
  </si>
  <si>
    <t>222 MEADOWLARK LN</t>
  </si>
  <si>
    <t>37.7743732, -120.8539177</t>
  </si>
  <si>
    <t>722 RIVER AVE</t>
  </si>
  <si>
    <t>37.7731473, -120.8541351</t>
  </si>
  <si>
    <t>238 MEADOWLARK LN</t>
  </si>
  <si>
    <t>37.7744916, -120.8536331</t>
  </si>
  <si>
    <t>812 N YOSEMITE AVE</t>
  </si>
  <si>
    <t>37.7754382, -120.8536391</t>
  </si>
  <si>
    <t>230 MEADOWLARK LN</t>
  </si>
  <si>
    <t>37.7744324, -120.8537754</t>
  </si>
  <si>
    <t>850 N YOSEMITE AVE -854</t>
  </si>
  <si>
    <t>37.7753358, -120.8544967</t>
  </si>
  <si>
    <t>713 PARTRIDGE SQ</t>
  </si>
  <si>
    <t>37.7743532, -120.852842</t>
  </si>
  <si>
    <t>288 MEADOWLARK LN</t>
  </si>
  <si>
    <t>37.7749099, -120.8524503</t>
  </si>
  <si>
    <t>826 N YOSEMITE AVE</t>
  </si>
  <si>
    <t>37.7759968, -120.8538478</t>
  </si>
  <si>
    <t>270 MEADOWLARK LN</t>
  </si>
  <si>
    <t>37.7744589, -120.8532715</t>
  </si>
  <si>
    <t>778 PARTRIDGE SQ</t>
  </si>
  <si>
    <t>1154 RIVER AVE</t>
  </si>
  <si>
    <t>37.7727424, -120.860257</t>
  </si>
  <si>
    <t>225 MEADOWLARK LN</t>
  </si>
  <si>
    <t>37.7742429, -120.8538192</t>
  </si>
  <si>
    <t>209 MEADOWLARK LN</t>
  </si>
  <si>
    <t>37.7740986, -120.8541659</t>
  </si>
  <si>
    <t>293 MEADOWLARK LN</t>
  </si>
  <si>
    <t>37.7748953, -120.8522012</t>
  </si>
  <si>
    <t>210 MEADOWLARK LN</t>
  </si>
  <si>
    <t>37.7742843, -120.8541313</t>
  </si>
  <si>
    <t>218 MEADOWLARK LN</t>
  </si>
  <si>
    <t>37.7743436, -120.8539889</t>
  </si>
  <si>
    <t>282 MEADOWLARK LN</t>
  </si>
  <si>
    <t>37.7748521, -120.8521744</t>
  </si>
  <si>
    <t>265 MEADOWLARK LN</t>
  </si>
  <si>
    <t>37.7743191, -120.8530635</t>
  </si>
  <si>
    <t>276 MEADOWLARK LN</t>
  </si>
  <si>
    <t>37.7744743, -120.8532281</t>
  </si>
  <si>
    <t>248 MEADOWLARK LN</t>
  </si>
  <si>
    <t>37.7744025, -120.8534308</t>
  </si>
  <si>
    <t>201 MEADOWLARK LN</t>
  </si>
  <si>
    <t>37.7740098, -120.85373</t>
  </si>
  <si>
    <t>213 MEADOWLARK LN</t>
  </si>
  <si>
    <t>37.7741347, -120.8540792</t>
  </si>
  <si>
    <t>234 MEADOWLARK LN</t>
  </si>
  <si>
    <t>37.774462, -120.8537042</t>
  </si>
  <si>
    <t>214 MEADOWLARK LN</t>
  </si>
  <si>
    <t>37.774314, -120.8540601</t>
  </si>
  <si>
    <t>281 MEADOWLARK LN</t>
  </si>
  <si>
    <t>37.774335, -120.8530185</t>
  </si>
  <si>
    <t>261 MEADOWLARK LN</t>
  </si>
  <si>
    <t>37.7743151, -120.8530747</t>
  </si>
  <si>
    <t>256 MEADOWLARK LN</t>
  </si>
  <si>
    <t>37.774423, -120.8533728</t>
  </si>
  <si>
    <t>202 MEADOWLARK LN</t>
  </si>
  <si>
    <t>37.7741625, -120.854245</t>
  </si>
  <si>
    <t>730 RIVER AVE</t>
  </si>
  <si>
    <t>37.7732675, -120.8542207</t>
  </si>
  <si>
    <t>252 MEADOWLARK LN</t>
  </si>
  <si>
    <t>37.7744127, -120.8534018</t>
  </si>
  <si>
    <t>217 MEADOWLARK LN</t>
  </si>
  <si>
    <t>37.7741707, -120.8539926</t>
  </si>
  <si>
    <t>205 MEADOWLARK LN</t>
  </si>
  <si>
    <t>37.7739073, -120.8539543</t>
  </si>
  <si>
    <t>808 RIVER AVE</t>
  </si>
  <si>
    <t>37.7748991, -120.8551431</t>
  </si>
  <si>
    <t>943 RIVER AVE</t>
  </si>
  <si>
    <t>37.7739033, -120.8563442</t>
  </si>
  <si>
    <t>754 RIVER AVE</t>
  </si>
  <si>
    <t>37.7735362, -120.854717</t>
  </si>
  <si>
    <t>731 RIVER AVE</t>
  </si>
  <si>
    <t>37.7734326, -120.8537703</t>
  </si>
  <si>
    <t>749 RIVER AVE</t>
  </si>
  <si>
    <t>37.7736892, -120.8538774</t>
  </si>
  <si>
    <t>1280 HOLLENBECK CT (IR)</t>
  </si>
  <si>
    <t>37.7717498279598, -120.862672537925</t>
  </si>
  <si>
    <t>206 MEADOWLARK LN</t>
  </si>
  <si>
    <t>37.7742137, -120.8541751</t>
  </si>
  <si>
    <t>764 RIVER AVE</t>
  </si>
  <si>
    <t>37.7738385, -120.8545824</t>
  </si>
  <si>
    <t>780 BARBY LN</t>
  </si>
  <si>
    <t>37.7734608, -120.8573188</t>
  </si>
  <si>
    <t>859 RIVER POINTE Cir</t>
  </si>
  <si>
    <t>37.7746356, -120.8596627</t>
  </si>
  <si>
    <t>720 BARBY LN</t>
  </si>
  <si>
    <t>37.7732363, -120.8571842</t>
  </si>
  <si>
    <t>844 VISTA VERANO CT</t>
  </si>
  <si>
    <t>37.7750178, -120.8561167</t>
  </si>
  <si>
    <t>855 RIVER POINTE Cir</t>
  </si>
  <si>
    <t>37.7747132, -120.8592671</t>
  </si>
  <si>
    <t>721 RIVER AVE</t>
  </si>
  <si>
    <t>37.7732675, -120.8535948</t>
  </si>
  <si>
    <t>732 N YOSEMITE AVE</t>
  </si>
  <si>
    <t>37.7741889, -120.8520702</t>
  </si>
  <si>
    <t>774 RIVER AVE</t>
  </si>
  <si>
    <t>37.7739864, -120.8548515</t>
  </si>
  <si>
    <t>780 N YOSEMITE AVE</t>
  </si>
  <si>
    <t>37.7751749, -120.8525637</t>
  </si>
  <si>
    <t>1221 RIVER AVE RVROK PARK</t>
  </si>
  <si>
    <t>37.771736, -120.861437</t>
  </si>
  <si>
    <t>898 RIVER VISTA CT</t>
  </si>
  <si>
    <t>37.7748417, -120.8584627</t>
  </si>
  <si>
    <t>891 RIVER VISTA CT</t>
  </si>
  <si>
    <t>37.7750227, -120.857902</t>
  </si>
  <si>
    <t>781 RIVER AVE</t>
  </si>
  <si>
    <t>37.7744547, -120.8544029</t>
  </si>
  <si>
    <t>1000 RIVER AVE</t>
  </si>
  <si>
    <t>37.7739505, -120.857186</t>
  </si>
  <si>
    <t>800 N YOSEMITE AVE</t>
  </si>
  <si>
    <t>37.7756743, -120.852788</t>
  </si>
  <si>
    <t>413 N FIRST Ave</t>
  </si>
  <si>
    <t>37.7696183, -120.8519692</t>
  </si>
  <si>
    <t>549 CALIFORNIA AVE</t>
  </si>
  <si>
    <t>37.7707038, -120.8538219</t>
  </si>
  <si>
    <t>128 E A ST</t>
  </si>
  <si>
    <t>37.7717112, -120.8533683</t>
  </si>
  <si>
    <t>500 N SECOND AVE</t>
  </si>
  <si>
    <t>37.7706445, -120.8522468</t>
  </si>
  <si>
    <t>269 LAUREL AVE</t>
  </si>
  <si>
    <t>37.7667492, -120.8535954</t>
  </si>
  <si>
    <t>544 N SECOND AVE</t>
  </si>
  <si>
    <t>37.7711108, -120.8526408</t>
  </si>
  <si>
    <t>523 CALIFORNIA AVE</t>
  </si>
  <si>
    <t>37.7703932, -120.8536513</t>
  </si>
  <si>
    <t>450 MAGNOLIA ST</t>
  </si>
  <si>
    <t>37.7674466, -120.8536163</t>
  </si>
  <si>
    <t>142 MAGNOLIA ST</t>
  </si>
  <si>
    <t>37.767577, -120.8522945</t>
  </si>
  <si>
    <t>316 N SECOND AVE</t>
  </si>
  <si>
    <t>37.7685224, -120.8508476</t>
  </si>
  <si>
    <t>200 N YOSEMITE AVE PRK LOT</t>
  </si>
  <si>
    <t>37.7679199, -120.848216</t>
  </si>
  <si>
    <t>231 N THIRD AVE</t>
  </si>
  <si>
    <t>37.7680282, -120.8490675</t>
  </si>
  <si>
    <t>N THIRD &amp; E AVE PRK LOT</t>
  </si>
  <si>
    <t>37.7682301, -120.8412462</t>
  </si>
  <si>
    <t>229 N THIRD AVE</t>
  </si>
  <si>
    <t>37.7680194, -120.8489266</t>
  </si>
  <si>
    <t>411 N FIRST Ave # IRR</t>
  </si>
  <si>
    <t>37.769565, -120.8520256</t>
  </si>
  <si>
    <t>459 N THIRD AVE</t>
  </si>
  <si>
    <t>37.7708661, -120.8506795</t>
  </si>
  <si>
    <t>640 N THIRD AVE</t>
  </si>
  <si>
    <t>37.7727036, -120.852564</t>
  </si>
  <si>
    <t>217 N THIRD AVE</t>
  </si>
  <si>
    <t>37.7678966, -120.8487804</t>
  </si>
  <si>
    <t>347 N THIRD AVE</t>
  </si>
  <si>
    <t>37.7695959, -120.8497374</t>
  </si>
  <si>
    <t>314 N THIRD AVE</t>
  </si>
  <si>
    <t>37.7687914, -120.8499168</t>
  </si>
  <si>
    <t>114 N THIRD AVE</t>
  </si>
  <si>
    <t>37.7664726, -120.8484364</t>
  </si>
  <si>
    <t>130 N THIRD AVE 132 34/36</t>
  </si>
  <si>
    <t>37.7667348, -120.848571</t>
  </si>
  <si>
    <t>458 N SECOND AVE</t>
  </si>
  <si>
    <t>37.7702888, -120.8520253</t>
  </si>
  <si>
    <t>416 N SECOND AVE</t>
  </si>
  <si>
    <t>37.769653, -120.8516216</t>
  </si>
  <si>
    <t>360 N SECOND AVE</t>
  </si>
  <si>
    <t>37.7691595, -120.8512534</t>
  </si>
  <si>
    <t>304 N SECOND AVE</t>
  </si>
  <si>
    <t>37.7683391, -120.8506991</t>
  </si>
  <si>
    <t>162 N SECOND AVE</t>
  </si>
  <si>
    <t>37.7667997, -120.8496477</t>
  </si>
  <si>
    <t>208 N SECOND AVE</t>
  </si>
  <si>
    <t>37.7672357, -120.8499617</t>
  </si>
  <si>
    <t>205 N SECOND AVE</t>
  </si>
  <si>
    <t>37.7673844, -120.8494566</t>
  </si>
  <si>
    <t>643 N FIRST Ave</t>
  </si>
  <si>
    <t>37.7722581, -120.8538249</t>
  </si>
  <si>
    <t>218 N FIRST Ave # 1</t>
  </si>
  <si>
    <t>37.7669416, -120.8508566</t>
  </si>
  <si>
    <t>653 N FIRST Ave</t>
  </si>
  <si>
    <t>37.7723939, -120.8538633</t>
  </si>
  <si>
    <t>548 N FIRST Ave</t>
  </si>
  <si>
    <t>37.7709764, -120.8535506</t>
  </si>
  <si>
    <t>417 N FIRST Ave</t>
  </si>
  <si>
    <t>37.7696984, -120.852115</t>
  </si>
  <si>
    <t>410 N FIRST Ave</t>
  </si>
  <si>
    <t>37.7693689, -120.8524739</t>
  </si>
  <si>
    <t>411 N FIRST Ave</t>
  </si>
  <si>
    <t>407 N FIRST Ave</t>
  </si>
  <si>
    <t>37.7693338, -120.8520633</t>
  </si>
  <si>
    <t>405 N FIRST Ave</t>
  </si>
  <si>
    <t>37.7693838, -120.8517991</t>
  </si>
  <si>
    <t>315 N FIRST Ave</t>
  </si>
  <si>
    <t>37.7683905, -120.851173</t>
  </si>
  <si>
    <t>312 N FIRST Ave</t>
  </si>
  <si>
    <t>37.7679727, -120.8515767</t>
  </si>
  <si>
    <t>302 N FIRST Ave</t>
  </si>
  <si>
    <t>37.7678146, -120.851474</t>
  </si>
  <si>
    <t>258 N FIRST Ave</t>
  </si>
  <si>
    <t>37.767566, -120.8512998</t>
  </si>
  <si>
    <t>224 N FIRST Ave</t>
  </si>
  <si>
    <t>37.7670632, -120.8509487</t>
  </si>
  <si>
    <t>141 N FIRST Ave</t>
  </si>
  <si>
    <t>37.7663443, -120.8499882</t>
  </si>
  <si>
    <t>138 N FIRST Ave</t>
  </si>
  <si>
    <t>37.7662823, -120.8502933</t>
  </si>
  <si>
    <t>333 POPLAR ST C</t>
  </si>
  <si>
    <t>37.765584, -120.8521599</t>
  </si>
  <si>
    <t>410 WALNUT ST</t>
  </si>
  <si>
    <t>37.7693455, -120.8535954</t>
  </si>
  <si>
    <t>160 N YOSEMITE AVE</t>
  </si>
  <si>
    <t>37.7675424, -120.8480551</t>
  </si>
  <si>
    <t>128 WALNUT ST</t>
  </si>
  <si>
    <t>37.7693027, -120.8528328</t>
  </si>
  <si>
    <t>301 POPLAR ST 5</t>
  </si>
  <si>
    <t>37.7657241, -120.8519356</t>
  </si>
  <si>
    <t>567 LAUREL AVE</t>
  </si>
  <si>
    <t>37.7705702, -120.8549175</t>
  </si>
  <si>
    <t>638 CALIFORNIA AVE</t>
  </si>
  <si>
    <t>37.7715592, -120.8550768</t>
  </si>
  <si>
    <t>322 E D ST</t>
  </si>
  <si>
    <t>37.7689752, -120.8491945</t>
  </si>
  <si>
    <t>419 CALIFORNIA AVE</t>
  </si>
  <si>
    <t>37.7696258, -120.8531468</t>
  </si>
  <si>
    <t>252 CALIFORNIA AVE</t>
  </si>
  <si>
    <t>37.7666402, -120.8531917</t>
  </si>
  <si>
    <t>121 W NORTH ST</t>
  </si>
  <si>
    <t>37.7722865, -120.8544934</t>
  </si>
  <si>
    <t>626 CALIFORNIA AVE</t>
  </si>
  <si>
    <t>37.771422, -120.8549965</t>
  </si>
  <si>
    <t>616 CALIFORNIA AVE</t>
  </si>
  <si>
    <t>37.7713011, -120.8549043</t>
  </si>
  <si>
    <t>118 W NORTH ST</t>
  </si>
  <si>
    <t>37.7727681, -120.855031</t>
  </si>
  <si>
    <t>648 CALIFORNIA AVE</t>
  </si>
  <si>
    <t>37.7717263, -120.8551207</t>
  </si>
  <si>
    <t>114 W NORTH ST</t>
  </si>
  <si>
    <t>37.7725949, -120.8547842</t>
  </si>
  <si>
    <t>637 LAUREL AVE</t>
  </si>
  <si>
    <t>37.7714227, -120.8553898</t>
  </si>
  <si>
    <t>110 E B ST</t>
  </si>
  <si>
    <t>37.7706062, -120.8525226</t>
  </si>
  <si>
    <t>543 CALIFORNIA AVE</t>
  </si>
  <si>
    <t>37.7706428, -120.8537799</t>
  </si>
  <si>
    <t>505 LAUREL AVE</t>
  </si>
  <si>
    <t>37.7697776, -120.8543132</t>
  </si>
  <si>
    <t>628 N FIRST Ave</t>
  </si>
  <si>
    <t>37.7718236, -120.8541338</t>
  </si>
  <si>
    <t>318 N SECOND AVE</t>
  </si>
  <si>
    <t>37.768577, -120.8507844</t>
  </si>
  <si>
    <t>373 LAUREL AVE</t>
  </si>
  <si>
    <t>37.768661, -120.8536379</t>
  </si>
  <si>
    <t>571 N FIRST Ave</t>
  </si>
  <si>
    <t>37.7711647, -120.8529188</t>
  </si>
  <si>
    <t>113 E NORTH ST</t>
  </si>
  <si>
    <t>37.7725301, -120.8538338</t>
  </si>
  <si>
    <t>187 W A ST</t>
  </si>
  <si>
    <t>37.7710011, -120.854002</t>
  </si>
  <si>
    <t>413 CALIFORNIA AVE</t>
  </si>
  <si>
    <t>37.7695025, -120.8529225</t>
  </si>
  <si>
    <t>533 CALIFORNIA AVE</t>
  </si>
  <si>
    <t>37.7705185, -120.8537384</t>
  </si>
  <si>
    <t>277 N SECOND AVE COUNC CHAM</t>
  </si>
  <si>
    <t>37.7681721, -120.8500253</t>
  </si>
  <si>
    <t>338 N SECOND AVE</t>
  </si>
  <si>
    <t>37.768833, -120.8510853</t>
  </si>
  <si>
    <t>1034 MEADOWLANDS Dr # IRR</t>
  </si>
  <si>
    <t>37.754739, -120.851704</t>
  </si>
  <si>
    <t>660 N THIRD AVE</t>
  </si>
  <si>
    <t>37.7730286, -120.8527319</t>
  </si>
  <si>
    <t>650 N THIRD AVE</t>
  </si>
  <si>
    <t>37.7728538, -120.8526534</t>
  </si>
  <si>
    <t>E A ST POOL</t>
  </si>
  <si>
    <t>37.7743588, -120.8464724</t>
  </si>
  <si>
    <t>454 N THIRD AVE</t>
  </si>
  <si>
    <t>37.7705236, -120.8510832</t>
  </si>
  <si>
    <t>630 N THIRD AVE</t>
  </si>
  <si>
    <t>37.7725292, -120.8524734</t>
  </si>
  <si>
    <t>159 N FIRST Ave</t>
  </si>
  <si>
    <t>37.7666706, -120.850029</t>
  </si>
  <si>
    <t>555 N THIRD AVE POOL HOUSE</t>
  </si>
  <si>
    <t>37.7717251, -120.8513524</t>
  </si>
  <si>
    <t>440 N THIRD AVE</t>
  </si>
  <si>
    <t>37.7703987, -120.8510272</t>
  </si>
  <si>
    <t>660 N SECOND AVE</t>
  </si>
  <si>
    <t>37.7726611, -120.8535911</t>
  </si>
  <si>
    <t>651 N THIRD AVE</t>
  </si>
  <si>
    <t>37.7731131, -120.8521681</t>
  </si>
  <si>
    <t>635 N THIRD AVE</t>
  </si>
  <si>
    <t>37.7729146, -120.8519349</t>
  </si>
  <si>
    <t>316 -318 N THIRD AVE</t>
  </si>
  <si>
    <t>37.7688654, -120.8500514</t>
  </si>
  <si>
    <t>434 N THIRD AVE</t>
  </si>
  <si>
    <t>37.7703238, -120.8509935</t>
  </si>
  <si>
    <t>223 N THIRD AVE</t>
  </si>
  <si>
    <t>37.7680416, -120.8487397</t>
  </si>
  <si>
    <t>116 N THIRD AVE</t>
  </si>
  <si>
    <t>37.7665872, -120.8483201</t>
  </si>
  <si>
    <t>234 N SECOND AVE</t>
  </si>
  <si>
    <t>37.7676122, -120.8502309</t>
  </si>
  <si>
    <t>416 N THIRD AVE</t>
  </si>
  <si>
    <t>37.770063, -120.8507244</t>
  </si>
  <si>
    <t>215 N THIRD AVE</t>
  </si>
  <si>
    <t>37.7679569, -120.8486847</t>
  </si>
  <si>
    <t>421 N THIRD AVE</t>
  </si>
  <si>
    <t>37.7702246, -120.8502555</t>
  </si>
  <si>
    <t>317 N THIRD AVE</t>
  </si>
  <si>
    <t>37.7690211, -120.8495131</t>
  </si>
  <si>
    <t>359 N THIRD AVE</t>
  </si>
  <si>
    <t>37.7697191, -120.8499617</t>
  </si>
  <si>
    <t>122 N THIRD AVE</t>
  </si>
  <si>
    <t>37.7667061, -120.8483859</t>
  </si>
  <si>
    <t>219 N THIRD AVE</t>
  </si>
  <si>
    <t>37.7680008, -120.8486495</t>
  </si>
  <si>
    <t>356 N THIRD AVE</t>
  </si>
  <si>
    <t>37.7695299, -120.8503319</t>
  </si>
  <si>
    <t>357 N SECOND AVE</t>
  </si>
  <si>
    <t>37.7692461, -120.8506702</t>
  </si>
  <si>
    <t>353 N THIRD AVE</t>
  </si>
  <si>
    <t>37.7696076, -120.8498271</t>
  </si>
  <si>
    <t>118 N THIRD AVE</t>
  </si>
  <si>
    <t>37.7665726, -120.8484813</t>
  </si>
  <si>
    <t>354 N THIRD AVE</t>
  </si>
  <si>
    <t>37.7694926, -120.8503615</t>
  </si>
  <si>
    <t>640 N SECOND AVE</t>
  </si>
  <si>
    <t>37.7723322, -120.853416</t>
  </si>
  <si>
    <t>140 -146 N THIRD AVE</t>
  </si>
  <si>
    <t>37.7669463, -120.8487504</t>
  </si>
  <si>
    <t>110 N THIRD AVE</t>
  </si>
  <si>
    <t>37.7664613, -120.8482661</t>
  </si>
  <si>
    <t>334 N THIRD AVE</t>
  </si>
  <si>
    <t>37.7691332, -120.8501753</t>
  </si>
  <si>
    <t>621 N SECOND AVE</t>
  </si>
  <si>
    <t>37.7723219, -120.8526904</t>
  </si>
  <si>
    <t>285 N THIRD AVE</t>
  </si>
  <si>
    <t>37.7685105, -120.8491318</t>
  </si>
  <si>
    <t>341 N THIRD AVE</t>
  </si>
  <si>
    <t>37.7695336, -120.8496925</t>
  </si>
  <si>
    <t>335 -337 N FIRST Ave</t>
  </si>
  <si>
    <t>37.7686757, -120.8513897</t>
  </si>
  <si>
    <t>150 N FIRST Ave</t>
  </si>
  <si>
    <t>37.7664159, -120.8505882</t>
  </si>
  <si>
    <t>242 N SECOND AVE</t>
  </si>
  <si>
    <t>37.7677357, -120.8503151</t>
  </si>
  <si>
    <t>218 N FIRST Ave # 2</t>
  </si>
  <si>
    <t>530 N FIRST Ave</t>
  </si>
  <si>
    <t>37.7706521, -120.8533711</t>
  </si>
  <si>
    <t>152 N YOSEMITE AVE</t>
  </si>
  <si>
    <t>37.7674678, -120.8479878</t>
  </si>
  <si>
    <t>657 N SECOND AVE</t>
  </si>
  <si>
    <t>37.7728195, -120.8530621</t>
  </si>
  <si>
    <t>208 -210 N FIRST Ave</t>
  </si>
  <si>
    <t>37.7668387, -120.8508141</t>
  </si>
  <si>
    <t>628 N SECOND AVE</t>
  </si>
  <si>
    <t>37.7721078, -120.8532814</t>
  </si>
  <si>
    <t>533 N FIRST Ave</t>
  </si>
  <si>
    <t>37.7708557, -120.8528425</t>
  </si>
  <si>
    <t>145 N SECOND AVE</t>
  </si>
  <si>
    <t>37.7667302, -120.849042</t>
  </si>
  <si>
    <t>566 N SECOND AVE</t>
  </si>
  <si>
    <t>37.7714163, -120.8529034</t>
  </si>
  <si>
    <t>459 N SECOND AVE</t>
  </si>
  <si>
    <t>37.770469, -120.8516041</t>
  </si>
  <si>
    <t>650 N SECOND AVE</t>
  </si>
  <si>
    <t>37.7725011, -120.8535074</t>
  </si>
  <si>
    <t>645 N SECOND AVE</t>
  </si>
  <si>
    <t>37.7726552, -120.8529662</t>
  </si>
  <si>
    <t>147 N FIRST Ave</t>
  </si>
  <si>
    <t>37.7664478, -120.8499949</t>
  </si>
  <si>
    <t>627 N SECOND AVE</t>
  </si>
  <si>
    <t>37.7724419, -120.8527855</t>
  </si>
  <si>
    <t>520 N FIRST Ave</t>
  </si>
  <si>
    <t>37.7704945, -120.853284</t>
  </si>
  <si>
    <t>327 N SECOND AVE</t>
  </si>
  <si>
    <t>37.7688747, -120.85045</t>
  </si>
  <si>
    <t>640 N FIRST Ave</t>
  </si>
  <si>
    <t>37.7719975, -120.8543132</t>
  </si>
  <si>
    <t>450 N FIRST Ave</t>
  </si>
  <si>
    <t>37.769967, -120.8528777</t>
  </si>
  <si>
    <t>700 N YOSEMITE AVE</t>
  </si>
  <si>
    <t>37.7737877, -120.8516418</t>
  </si>
  <si>
    <t>616 N SECOND AVE</t>
  </si>
  <si>
    <t>37.7720094, -120.8531851</t>
  </si>
  <si>
    <t>343 N SECOND AVE</t>
  </si>
  <si>
    <t>37.7691106, -120.8506346</t>
  </si>
  <si>
    <t>301 POPLAR ST 2</t>
  </si>
  <si>
    <t>558 N FIRST Ave</t>
  </si>
  <si>
    <t>37.7711214, -120.8537502</t>
  </si>
  <si>
    <t>435 N SECOND AVE</t>
  </si>
  <si>
    <t>37.7701201, -120.8513075</t>
  </si>
  <si>
    <t>507 N FIRST Ave</t>
  </si>
  <si>
    <t>37.770521, -120.8526534</t>
  </si>
  <si>
    <t>426 N FIRST Ave</t>
  </si>
  <si>
    <t>37.7695427, -120.8526534</t>
  </si>
  <si>
    <t>350 N SECOND AVE</t>
  </si>
  <si>
    <t>37.7690754, -120.8511639</t>
  </si>
  <si>
    <t>445 N SECOND AVE</t>
  </si>
  <si>
    <t>37.7702693, -120.8514421</t>
  </si>
  <si>
    <t>615 N SECOND AVE</t>
  </si>
  <si>
    <t>37.7722171, -120.8526487</t>
  </si>
  <si>
    <t>431 N FIRST Ave</t>
  </si>
  <si>
    <t>37.7698606, -120.8522048</t>
  </si>
  <si>
    <t>253 N FIRST Ave</t>
  </si>
  <si>
    <t>37.7677171, -120.8507692</t>
  </si>
  <si>
    <t>627 CALIFORNIA AVE</t>
  </si>
  <si>
    <t>37.7716903, -120.854486</t>
  </si>
  <si>
    <t>346 N SECOND AVE</t>
  </si>
  <si>
    <t>37.7689747, -120.8511169</t>
  </si>
  <si>
    <t>303 N SECOND AVE</t>
  </si>
  <si>
    <t>37.7685384, -120.8501412</t>
  </si>
  <si>
    <t>451 N SECOND AVE</t>
  </si>
  <si>
    <t>37.7704068, -120.851487</t>
  </si>
  <si>
    <t>446 N SECOND AVE</t>
  </si>
  <si>
    <t>37.7701642, -120.8519356</t>
  </si>
  <si>
    <t>345 CALIFORNIA AVE</t>
  </si>
  <si>
    <t>37.7681376, -120.8526982</t>
  </si>
  <si>
    <t>444 W F ST</t>
  </si>
  <si>
    <t>37.7645144, -120.8532628</t>
  </si>
  <si>
    <t>170 CALIFORNIA AVE</t>
  </si>
  <si>
    <t>37.7652106, -120.8534211</t>
  </si>
  <si>
    <t>335 N SECOND AVE</t>
  </si>
  <si>
    <t>37.768999, -120.8505</t>
  </si>
  <si>
    <t>360 N YOSEMITE AVE</t>
  </si>
  <si>
    <t>37.7697347, -120.8496477</t>
  </si>
  <si>
    <t>237 N FIRST Ave</t>
  </si>
  <si>
    <t>37.7674926, -120.8506346</t>
  </si>
  <si>
    <t>249 N FIRST Ave</t>
  </si>
  <si>
    <t>37.7675911, -120.8506721</t>
  </si>
  <si>
    <t>420 N YOSEMITE AVE</t>
  </si>
  <si>
    <t>37.770534, -120.8500066</t>
  </si>
  <si>
    <t>234 N FIRST Ave</t>
  </si>
  <si>
    <t>37.7671877, -120.8510384</t>
  </si>
  <si>
    <t>617 N FIRST Ave</t>
  </si>
  <si>
    <t>37.7718483, -120.8535532</t>
  </si>
  <si>
    <t>615 CALIFORNIA AVE</t>
  </si>
  <si>
    <t>37.7715357, -120.854356</t>
  </si>
  <si>
    <t>203 N FIRST Ave</t>
  </si>
  <si>
    <t>37.7669944, -120.8502757</t>
  </si>
  <si>
    <t>539 N FIRST Ave</t>
  </si>
  <si>
    <t>37.7709691, -120.8528936</t>
  </si>
  <si>
    <t>242 N FIRST Ave</t>
  </si>
  <si>
    <t>37.7673253, -120.8510832</t>
  </si>
  <si>
    <t>444 N FIRST Ave</t>
  </si>
  <si>
    <t>37.7698424, -120.852788</t>
  </si>
  <si>
    <t>301 POPLAR ST 3</t>
  </si>
  <si>
    <t>301 POPLAR ST 4</t>
  </si>
  <si>
    <t>110 N YOSEMITE AVE</t>
  </si>
  <si>
    <t>37.766795, -120.8475167</t>
  </si>
  <si>
    <t>146 N YOSEMITE AVE</t>
  </si>
  <si>
    <t>37.7673186, -120.8478532</t>
  </si>
  <si>
    <t>143 N FIRST Ave</t>
  </si>
  <si>
    <t>37.7664015, -120.8499385</t>
  </si>
  <si>
    <t>410 N YOSEMITE AVE</t>
  </si>
  <si>
    <t>37.7702836, -120.8499617</t>
  </si>
  <si>
    <t>132 N YOSEMITE AVE</t>
  </si>
  <si>
    <t>37.7671687, -120.8477859</t>
  </si>
  <si>
    <t>148 N YOSEMITE AVE</t>
  </si>
  <si>
    <t>37.7673679, -120.8479429</t>
  </si>
  <si>
    <t>333 POPLAR ST B</t>
  </si>
  <si>
    <t>301 POPLAR ST 1</t>
  </si>
  <si>
    <t>302 E A ST</t>
  </si>
  <si>
    <t>37.772447, -120.8517692</t>
  </si>
  <si>
    <t>259 E C ST</t>
  </si>
  <si>
    <t>37.7694, -120.8505449</t>
  </si>
  <si>
    <t>333 POPLAR ST A</t>
  </si>
  <si>
    <t>238 CALIFORNIA AVE</t>
  </si>
  <si>
    <t>37.7663898, -120.8531468</t>
  </si>
  <si>
    <t>219 POPLAR ST</t>
  </si>
  <si>
    <t>37.7659199, -120.8517244</t>
  </si>
  <si>
    <t>316 E F ST</t>
  </si>
  <si>
    <t>37.7666184, -120.8476233</t>
  </si>
  <si>
    <t>623 LAUREL AVE</t>
  </si>
  <si>
    <t>37.7712192, -120.8552973</t>
  </si>
  <si>
    <t>465 MAGNOLIA ST</t>
  </si>
  <si>
    <t>37.7671572, -120.853518</t>
  </si>
  <si>
    <t>224 E NORTH ST</t>
  </si>
  <si>
    <t>37.7732315, -120.8531971</t>
  </si>
  <si>
    <t>316 W F ST B</t>
  </si>
  <si>
    <t>37.7649511, -120.8518219</t>
  </si>
  <si>
    <t>559 CALIFORNIA AVE</t>
  </si>
  <si>
    <t>37.7708041, -120.8539047</t>
  </si>
  <si>
    <t>338 E F ST</t>
  </si>
  <si>
    <t>37.7666991, -120.8474009</t>
  </si>
  <si>
    <t>300 E F ST 304/ 308</t>
  </si>
  <si>
    <t>37.7664568, -120.8478283</t>
  </si>
  <si>
    <t>210 E F ST</t>
  </si>
  <si>
    <t>37.7662397, -120.8485549</t>
  </si>
  <si>
    <t>386 CALIFORNIA AVE</t>
  </si>
  <si>
    <t>37.7689602, -120.8532366</t>
  </si>
  <si>
    <t>205 LAUREL AVE</t>
  </si>
  <si>
    <t>37.7658387, -120.8536428</t>
  </si>
  <si>
    <t>355 CALIFORNIA AVE</t>
  </si>
  <si>
    <t>37.7683456, -120.8526469</t>
  </si>
  <si>
    <t>422 CALIFORNIA AVE</t>
  </si>
  <si>
    <t>37.7695267, -120.8536395</t>
  </si>
  <si>
    <t>202 E F ST</t>
  </si>
  <si>
    <t>37.7661492, -120.8487226</t>
  </si>
  <si>
    <t>330 CALIFORNIA AVE</t>
  </si>
  <si>
    <t>37.7678696, -120.8531693</t>
  </si>
  <si>
    <t>316 E A ST</t>
  </si>
  <si>
    <t>37.7724935, -120.8516123</t>
  </si>
  <si>
    <t>169 W A ST</t>
  </si>
  <si>
    <t>37.7710534, -120.8539195</t>
  </si>
  <si>
    <t>270 CALIFORNIA AVE</t>
  </si>
  <si>
    <t>37.7669122, -120.8532009</t>
  </si>
  <si>
    <t>235 LAUREL AVE</t>
  </si>
  <si>
    <t>37.7663397, -120.85361</t>
  </si>
  <si>
    <t>280 CALIFORNIA AVE</t>
  </si>
  <si>
    <t>37.7671047, -120.8531468</t>
  </si>
  <si>
    <t>485 MAGNOLIA ST</t>
  </si>
  <si>
    <t>37.7671062, -120.8535588</t>
  </si>
  <si>
    <t>221 LAUREL AVE</t>
  </si>
  <si>
    <t>37.7660775, -120.8536005</t>
  </si>
  <si>
    <t>124 MAGNOLIA ST</t>
  </si>
  <si>
    <t>37.7677068, -120.8518459</t>
  </si>
  <si>
    <t>333 MAGNOLIA ST</t>
  </si>
  <si>
    <t>37.7671138, -120.8522048</t>
  </si>
  <si>
    <t>238 N YOSEMITE AVE</t>
  </si>
  <si>
    <t>37.7684441, -120.8486719</t>
  </si>
  <si>
    <t>267 PINKSTON AVE</t>
  </si>
  <si>
    <t>37.7673694, -120.8517113</t>
  </si>
  <si>
    <t>206 CALIFORNIA AVE</t>
  </si>
  <si>
    <t>37.7658254, -120.8531468</t>
  </si>
  <si>
    <t>247 LAUREL AVE</t>
  </si>
  <si>
    <t>37.7665404, -120.8534197</t>
  </si>
  <si>
    <t>273 LAUREL AVE</t>
  </si>
  <si>
    <t>37.7669503, -120.8535506</t>
  </si>
  <si>
    <t>383 LAUREL AVE</t>
  </si>
  <si>
    <t>37.7689236, -120.8536332</t>
  </si>
  <si>
    <t>229 PINKSTON AVE</t>
  </si>
  <si>
    <t>37.7666866, -120.8517174</t>
  </si>
  <si>
    <t>122 POPLAR ST</t>
  </si>
  <si>
    <t>37.7666103, -120.8510832</t>
  </si>
  <si>
    <t>651 CALIFORNIA AVE</t>
  </si>
  <si>
    <t>37.7721558, -120.8548067</t>
  </si>
  <si>
    <t>228 CALIFORNIA AVE</t>
  </si>
  <si>
    <t>37.7662235, -120.8531225</t>
  </si>
  <si>
    <t>641 CALIFORNIA AVE</t>
  </si>
  <si>
    <t>37.7719977, -120.85473</t>
  </si>
  <si>
    <t>150 N THIRD AVE</t>
  </si>
  <si>
    <t>37.7670086, -120.8487953</t>
  </si>
  <si>
    <t>220 CALIFORNIA AVE</t>
  </si>
  <si>
    <t>37.7660987, -120.8531618</t>
  </si>
  <si>
    <t>100 W NORTH ST</t>
  </si>
  <si>
    <t>37.7727863, -120.8544478</t>
  </si>
  <si>
    <t>606 CALIFORNIA AVE</t>
  </si>
  <si>
    <t>37.7712042, -120.8548492</t>
  </si>
  <si>
    <t>252 N SECOND AVE</t>
  </si>
  <si>
    <t>37.7678585, -120.8504103</t>
  </si>
  <si>
    <t>243 CALIFORNIA AVE</t>
  </si>
  <si>
    <t>37.7665125, -120.852612</t>
  </si>
  <si>
    <t>224 N SECOND AVE</t>
  </si>
  <si>
    <t>37.7674624, -120.8501008</t>
  </si>
  <si>
    <t>252 N FIRST Ave</t>
  </si>
  <si>
    <t>37.7674346, -120.8512659</t>
  </si>
  <si>
    <t>600 N FIRST Ave</t>
  </si>
  <si>
    <t>37.7714767, -120.8539759</t>
  </si>
  <si>
    <t>725 LAUREL AVE</t>
  </si>
  <si>
    <t>37.7723568, -120.8560627</t>
  </si>
  <si>
    <t>635 N FIRST Ave</t>
  </si>
  <si>
    <t>37.7721049, -120.8536827</t>
  </si>
  <si>
    <t>632 N SECOND AVE</t>
  </si>
  <si>
    <t>37.7722596, -120.8532911</t>
  </si>
  <si>
    <t>516 N FIRST Ave</t>
  </si>
  <si>
    <t>37.7704027, -120.8532633</t>
  </si>
  <si>
    <t>627 N FIRST Ave</t>
  </si>
  <si>
    <t>37.77202, -120.8536001</t>
  </si>
  <si>
    <t>246 W F ST</t>
  </si>
  <si>
    <t>37.7651, -120.8516216</t>
  </si>
  <si>
    <t>354 CALIFORNIA AVE</t>
  </si>
  <si>
    <t>37.7683066, -120.853175</t>
  </si>
  <si>
    <t>108 W NORTH ST</t>
  </si>
  <si>
    <t>37.7732845, -120.8548067</t>
  </si>
  <si>
    <t>532 CALIFORNIA AVE</t>
  </si>
  <si>
    <t>37.7703919, -120.8543356</t>
  </si>
  <si>
    <t>652 N FIRST Ave</t>
  </si>
  <si>
    <t>37.7721597, -120.8544029</t>
  </si>
  <si>
    <t>374 CALIFORNIA AVE</t>
  </si>
  <si>
    <t>37.7687923, -120.8532003</t>
  </si>
  <si>
    <t>134 POPLAR ST</t>
  </si>
  <si>
    <t>37.7664758, -120.8512998</t>
  </si>
  <si>
    <t>155 WALNUT ST</t>
  </si>
  <si>
    <t>37.7689763, -120.8526562</t>
  </si>
  <si>
    <t>424 N SECOND AVE</t>
  </si>
  <si>
    <t>37.7698152, -120.8517113</t>
  </si>
  <si>
    <t>340 CALIFORNIA AVE</t>
  </si>
  <si>
    <t>37.7680455, -120.8531727</t>
  </si>
  <si>
    <t>647 LAUREL AVE</t>
  </si>
  <si>
    <t>37.7715965, -120.8555693</t>
  </si>
  <si>
    <t>265 CALIFORNIA AVE</t>
  </si>
  <si>
    <t>37.7669123, -120.8526386</t>
  </si>
  <si>
    <t>548 CALIFORNIA AVE</t>
  </si>
  <si>
    <t>37.7705924, -120.8543581</t>
  </si>
  <si>
    <t>701 LAUREL AVE</t>
  </si>
  <si>
    <t>37.7721506, -120.8558937</t>
  </si>
  <si>
    <t>225 N FIRST Ave</t>
  </si>
  <si>
    <t>37.7673434, -120.8505</t>
  </si>
  <si>
    <t>216 W NORTH ST</t>
  </si>
  <si>
    <t>37.772399, -120.8556627</t>
  </si>
  <si>
    <t>218 N SECOND AVE</t>
  </si>
  <si>
    <t>37.7673356, -120.8500066</t>
  </si>
  <si>
    <t>349 LAUREL AVE</t>
  </si>
  <si>
    <t>37.7682037, -120.8536403</t>
  </si>
  <si>
    <t>219 W NORTH ST</t>
  </si>
  <si>
    <t>37.7718223, -120.8555693</t>
  </si>
  <si>
    <t>211 CALIFORNIA AVE</t>
  </si>
  <si>
    <t>37.7659989, -120.8525595</t>
  </si>
  <si>
    <t>607 LAUREL AVE</t>
  </si>
  <si>
    <t>37.7710614, -120.8551431</t>
  </si>
  <si>
    <t>344 N FIRST Ave</t>
  </si>
  <si>
    <t>37.7684087, -120.8518907</t>
  </si>
  <si>
    <t>382 N FIRST Ave</t>
  </si>
  <si>
    <t>37.7689076, -120.8521823</t>
  </si>
  <si>
    <t>150 E A ST</t>
  </si>
  <si>
    <t>37.7718211, -120.853102</t>
  </si>
  <si>
    <t>207 W NORTH ST</t>
  </si>
  <si>
    <t>37.7719178, -120.8552698</t>
  </si>
  <si>
    <t>150 E NORTH ST</t>
  </si>
  <si>
    <t>37.7729315, -120.8539577</t>
  </si>
  <si>
    <t>104 W NORTH ST</t>
  </si>
  <si>
    <t>37.7731729, -120.8546721</t>
  </si>
  <si>
    <t>318 CALIFORNIA AVE</t>
  </si>
  <si>
    <t>37.7676632, -120.8531651</t>
  </si>
  <si>
    <t>279 CALIFORNIA AVE</t>
  </si>
  <si>
    <t>37.7671135, -120.8526221</t>
  </si>
  <si>
    <t>260 W A ST</t>
  </si>
  <si>
    <t>37.7709245, -120.855031</t>
  </si>
  <si>
    <t>341 LAUREL AVE</t>
  </si>
  <si>
    <t>37.7680532, -120.8536403</t>
  </si>
  <si>
    <t>202 N SECOND AVE</t>
  </si>
  <si>
    <t>37.7671166, -120.8498757</t>
  </si>
  <si>
    <t>110 W NORTH ST</t>
  </si>
  <si>
    <t>37.7731184, -120.8551207</t>
  </si>
  <si>
    <t>635 CALIFORNIA AVE</t>
  </si>
  <si>
    <t>37.7718775, -120.8546388</t>
  </si>
  <si>
    <t>510 N SECOND AVE</t>
  </si>
  <si>
    <t>37.7707624, -120.8523394</t>
  </si>
  <si>
    <t>505 CALIFORNIA AVE</t>
  </si>
  <si>
    <t>37.7701424, -120.853464</t>
  </si>
  <si>
    <t>536 N SECOND AVE</t>
  </si>
  <si>
    <t>37.7709933, -120.8525343</t>
  </si>
  <si>
    <t>506 CALIFORNIA AVE</t>
  </si>
  <si>
    <t>37.7699476, -120.8540079</t>
  </si>
  <si>
    <t>522 CALIFORNIA AVE</t>
  </si>
  <si>
    <t>37.7702057, -120.8541338</t>
  </si>
  <si>
    <t>512 N FIRST Ave</t>
  </si>
  <si>
    <t>37.770382, -120.853151</t>
  </si>
  <si>
    <t>745 LAUREL AVE</t>
  </si>
  <si>
    <t>37.7726787, -120.8562417</t>
  </si>
  <si>
    <t>366 W F ST</t>
  </si>
  <si>
    <t>37.7645382, -120.8526534</t>
  </si>
  <si>
    <t>426 WALNUT ST</t>
  </si>
  <si>
    <t>37.7693475, -120.8539992</t>
  </si>
  <si>
    <t>434 N SECOND AVE</t>
  </si>
  <si>
    <t>37.7699021, -120.851801</t>
  </si>
  <si>
    <t>306 CALIFORNIA AVE</t>
  </si>
  <si>
    <t>37.767481, -120.8531468</t>
  </si>
  <si>
    <t>529 N FIRST Ave</t>
  </si>
  <si>
    <t>37.7707312, -120.8528099</t>
  </si>
  <si>
    <t>366 CALIFORNIA AVE</t>
  </si>
  <si>
    <t>37.7686215, -120.8532366</t>
  </si>
  <si>
    <t>235 CALIFORNIA AVE</t>
  </si>
  <si>
    <t>37.766382, -120.8526534</t>
  </si>
  <si>
    <t>555 N FIRST Ave</t>
  </si>
  <si>
    <t>37.7710894, -120.8529188</t>
  </si>
  <si>
    <t>438 N SECOND AVE</t>
  </si>
  <si>
    <t>37.770002, -120.8518459</t>
  </si>
  <si>
    <t>315 LAUREL AVE</t>
  </si>
  <si>
    <t>37.7676107, -120.8536047</t>
  </si>
  <si>
    <t>150 W NORTH ST</t>
  </si>
  <si>
    <t>37.7724662, -120.8553038</t>
  </si>
  <si>
    <t>213 W B ST</t>
  </si>
  <si>
    <t>37.7695684, -120.8538983</t>
  </si>
  <si>
    <t>330 N SECOND AVE</t>
  </si>
  <si>
    <t>37.7687377, -120.8510385</t>
  </si>
  <si>
    <t>357 LAUREL AVE</t>
  </si>
  <si>
    <t>37.7683584, -120.8536391</t>
  </si>
  <si>
    <t>525 LAUREL AVE</t>
  </si>
  <si>
    <t>37.7701041, -120.8544947</t>
  </si>
  <si>
    <t>204 POPLAR ST</t>
  </si>
  <si>
    <t>37.7663936, -120.8514421</t>
  </si>
  <si>
    <t>200 PINKSTON AVE</t>
  </si>
  <si>
    <t>37.766124, -120.8521799</t>
  </si>
  <si>
    <t>217 CALIFORNIA AVE</t>
  </si>
  <si>
    <t>37.7661092, -120.8526942</t>
  </si>
  <si>
    <t>160 N THIRD AVE</t>
  </si>
  <si>
    <t>37.767114, -120.8489115</t>
  </si>
  <si>
    <t>326 N SECOND AVE</t>
  </si>
  <si>
    <t>37.7686574, -120.8509098</t>
  </si>
  <si>
    <t>323 LAUREL AVE</t>
  </si>
  <si>
    <t>37.7678028, -120.8535954</t>
  </si>
  <si>
    <t>528 N SECOND AVE</t>
  </si>
  <si>
    <t>37.7708577, -120.8524405</t>
  </si>
  <si>
    <t>112 E NORTH ST</t>
  </si>
  <si>
    <t>37.7727905, -120.8541719</t>
  </si>
  <si>
    <t>124 W A ST</t>
  </si>
  <si>
    <t>37.7713462, -120.8542235</t>
  </si>
  <si>
    <t>504 N FIRST Ave</t>
  </si>
  <si>
    <t>37.7702654, -120.8531468</t>
  </si>
  <si>
    <t>552 N SECOND AVE</t>
  </si>
  <si>
    <t>37.7712257, -120.8526935</t>
  </si>
  <si>
    <t>111 N FIRST Ave</t>
  </si>
  <si>
    <t>37.7660312, -120.8495785</t>
  </si>
  <si>
    <t>400 N SECOND AVE</t>
  </si>
  <si>
    <t>37.7694386, -120.8514774</t>
  </si>
  <si>
    <t>309 N FIRST Ave</t>
  </si>
  <si>
    <t>37.7683412, -120.8510832</t>
  </si>
  <si>
    <t>328 E F ST</t>
  </si>
  <si>
    <t>37.766675, -120.847425</t>
  </si>
  <si>
    <t>536 N FIRST Ave</t>
  </si>
  <si>
    <t>37.7708013, -120.8535057</t>
  </si>
  <si>
    <t>126 N YOSEMITE AVE</t>
  </si>
  <si>
    <t>37.7670442, -120.8476962</t>
  </si>
  <si>
    <t>216 POPLAR ST</t>
  </si>
  <si>
    <t>37.7663158, -120.8517113</t>
  </si>
  <si>
    <t>260 N SECOND AVE</t>
  </si>
  <si>
    <t>37.7679993, -120.8504932</t>
  </si>
  <si>
    <t>232 W F ST</t>
  </si>
  <si>
    <t>37.7651602, -120.8513688</t>
  </si>
  <si>
    <t>280 N THIRD AVE</t>
  </si>
  <si>
    <t>37.7681057, -120.8494907</t>
  </si>
  <si>
    <t>204 W F ST</t>
  </si>
  <si>
    <t>37.7654088, -120.8508141</t>
  </si>
  <si>
    <t>134 W F ST</t>
  </si>
  <si>
    <t>37.7654607, -120.8506346</t>
  </si>
  <si>
    <t>230 E F ST</t>
  </si>
  <si>
    <t>37.7664246, -120.8482121</t>
  </si>
  <si>
    <t>218 N FIRST Ave</t>
  </si>
  <si>
    <t>101 E B ST</t>
  </si>
  <si>
    <t>37.7701214, -120.8524739</t>
  </si>
  <si>
    <t>102 W F ST</t>
  </si>
  <si>
    <t>37.7657675, -120.850029</t>
  </si>
  <si>
    <t>355 N FIRST Ave</t>
  </si>
  <si>
    <t>37.7688512, -120.8515319</t>
  </si>
  <si>
    <t>515 LAUREL AVE</t>
  </si>
  <si>
    <t>37.7699415, -120.8544083</t>
  </si>
  <si>
    <t>436 N FIRST Ave</t>
  </si>
  <si>
    <t>37.7697555, -120.8526982</t>
  </si>
  <si>
    <t>250 N FIRST Ave</t>
  </si>
  <si>
    <t>37.7674099, -120.851221</t>
  </si>
  <si>
    <t>322 N FIRST Ave</t>
  </si>
  <si>
    <t>37.7681132, -120.8516281</t>
  </si>
  <si>
    <t>433 CALIFORNIA AVE</t>
  </si>
  <si>
    <t>37.7698009, -120.8531917</t>
  </si>
  <si>
    <t>557 LAUREL AVE</t>
  </si>
  <si>
    <t>37.7704419, -120.8547628</t>
  </si>
  <si>
    <t>329 N SECOND AVE</t>
  </si>
  <si>
    <t>37.7688998, -120.8503879</t>
  </si>
  <si>
    <t>361 N FIRST Ave</t>
  </si>
  <si>
    <t>37.7690201, -120.8516094</t>
  </si>
  <si>
    <t>513 CALIFORNIA AVE</t>
  </si>
  <si>
    <t>37.7702274, -120.8535611</t>
  </si>
  <si>
    <t>315 CALIFORNIA AVE</t>
  </si>
  <si>
    <t>37.7676686, -120.8526479</t>
  </si>
  <si>
    <t>566 CALIFORNIA AVE</t>
  </si>
  <si>
    <t>37.7707169, -120.8544478</t>
  </si>
  <si>
    <t>354 N FIRST Ave</t>
  </si>
  <si>
    <t>37.7686462, -120.8519805</t>
  </si>
  <si>
    <t>514 CALIFORNIA AVE</t>
  </si>
  <si>
    <t>37.7700682, -120.8540982</t>
  </si>
  <si>
    <t>212 W F ST MUSEU</t>
  </si>
  <si>
    <t>37.7655358, -120.8510839</t>
  </si>
  <si>
    <t>245 W A ST</t>
  </si>
  <si>
    <t>37.7705657, -120.8548539</t>
  </si>
  <si>
    <t>430 CALIFORNIA AVE</t>
  </si>
  <si>
    <t>37.7696024, -120.8537245</t>
  </si>
  <si>
    <t>303 N FIRST Ave</t>
  </si>
  <si>
    <t>37.7681701, -120.8510273</t>
  </si>
  <si>
    <t>244 PINKSTON AVE</t>
  </si>
  <si>
    <t>37.766888, -120.8522048</t>
  </si>
  <si>
    <t>241 PINKSTON AVE</t>
  </si>
  <si>
    <t>37.7668296, -120.8517562</t>
  </si>
  <si>
    <t>234 PINKSTON AVE</t>
  </si>
  <si>
    <t>37.7667129, -120.8521599</t>
  </si>
  <si>
    <t>218 PINKSTON AVE</t>
  </si>
  <si>
    <t>37.7664419, -120.8522011</t>
  </si>
  <si>
    <t>371 CALIFORNIA AVE</t>
  </si>
  <si>
    <t>37.7686021, -120.8526534</t>
  </si>
  <si>
    <t>369 LAUREL AVE</t>
  </si>
  <si>
    <t>37.7684842, -120.8535932</t>
  </si>
  <si>
    <t>377 LAUREL AVE</t>
  </si>
  <si>
    <t>37.7687845, -120.8536137</t>
  </si>
  <si>
    <t>325 N FIRST Ave # A B C</t>
  </si>
  <si>
    <t>37.7684898, -120.8512851</t>
  </si>
  <si>
    <t>110 E F ST</t>
  </si>
  <si>
    <t>37.7658971, -120.8494136</t>
  </si>
  <si>
    <t>224 W F ST</t>
  </si>
  <si>
    <t>37.7652297, -120.851173</t>
  </si>
  <si>
    <t>229 CALIFORNIA AVE</t>
  </si>
  <si>
    <t>37.7662414, -120.8526615</t>
  </si>
  <si>
    <t>219 N SECOND AVE</t>
  </si>
  <si>
    <t>37.7676166, -120.8495874</t>
  </si>
  <si>
    <t>453 N THIRD AVE</t>
  </si>
  <si>
    <t>37.7707662, -120.8506346</t>
  </si>
  <si>
    <t>136 N YOSEMITE AVE</t>
  </si>
  <si>
    <t>37.7672041, -120.8477563</t>
  </si>
  <si>
    <t>328 N YOSEMITE AVE</t>
  </si>
  <si>
    <t>37.7693908, -120.8492289</t>
  </si>
  <si>
    <t>427 N SECOND AVE</t>
  </si>
  <si>
    <t>37.7700202, -120.8512627</t>
  </si>
  <si>
    <t>253 PINKSTON AVE</t>
  </si>
  <si>
    <t>37.7670307, -120.8517113</t>
  </si>
  <si>
    <t>255 CALIFORNIA AVE</t>
  </si>
  <si>
    <t>37.7666834, -120.8526489</t>
  </si>
  <si>
    <t>139 N FIRST Ave</t>
  </si>
  <si>
    <t>37.7663339, -120.8498271</t>
  </si>
  <si>
    <t>403 N SECOND AVE</t>
  </si>
  <si>
    <t>37.7696841, -120.8509935</t>
  </si>
  <si>
    <t>356 W F ST</t>
  </si>
  <si>
    <t>37.7646524, -120.8525188</t>
  </si>
  <si>
    <t>217 N FIRST Ave</t>
  </si>
  <si>
    <t>37.7672059, -120.8504552</t>
  </si>
  <si>
    <t>121 POPLAR ST</t>
  </si>
  <si>
    <t>37.7661134, -120.8509169</t>
  </si>
  <si>
    <t>228 PINKSTON AVE</t>
  </si>
  <si>
    <t>37.7666, -120.8521599</t>
  </si>
  <si>
    <t>333 LAUREL AVE</t>
  </si>
  <si>
    <t>37.7678982, -120.8536639</t>
  </si>
  <si>
    <t>368 N FIRST Ave</t>
  </si>
  <si>
    <t>37.7687656, -120.8521104</t>
  </si>
  <si>
    <t>447 N THIRD AVE</t>
  </si>
  <si>
    <t>37.7706923, -120.8505</t>
  </si>
  <si>
    <t>210 PINKSTON AVE</t>
  </si>
  <si>
    <t>37.7663029, -120.8521581</t>
  </si>
  <si>
    <t>332 N FIRST Ave</t>
  </si>
  <si>
    <t>37.7682589, -120.8518235</t>
  </si>
  <si>
    <t>400 N THIRD AVE</t>
  </si>
  <si>
    <t>37.7698256, -120.8506346</t>
  </si>
  <si>
    <t>207 CALIFORNIA AVE</t>
  </si>
  <si>
    <t>37.7658982, -120.8526494</t>
  </si>
  <si>
    <t>426 N THIRD AVE</t>
  </si>
  <si>
    <t>37.7702122, -120.8508589</t>
  </si>
  <si>
    <t>247 N THIRD AVE</t>
  </si>
  <si>
    <t>37.7683736, -120.8490196</t>
  </si>
  <si>
    <t>250 E E ST ANNEX</t>
  </si>
  <si>
    <t>37.7674735, -120.8491691</t>
  </si>
  <si>
    <t>419 N SECOND AVE</t>
  </si>
  <si>
    <t>37.7699316, -120.851077</t>
  </si>
  <si>
    <t>126 W F ST</t>
  </si>
  <si>
    <t>37.7655304, -120.8503349</t>
  </si>
  <si>
    <t>108 N YOSEMITE AVE</t>
  </si>
  <si>
    <t>37.76652978222, -120.847290069233</t>
  </si>
  <si>
    <t>220 E F ST</t>
  </si>
  <si>
    <t>37.766371, -120.848392</t>
  </si>
  <si>
    <t>316 W F St # A</t>
  </si>
  <si>
    <t>133 N FIRST Ave</t>
  </si>
  <si>
    <t>37.7662457, -120.849872</t>
  </si>
  <si>
    <t>231 POPLAR ST</t>
  </si>
  <si>
    <t>37.7658766, -120.8517337</t>
  </si>
  <si>
    <t>413 N SECOND Ave # A</t>
  </si>
  <si>
    <t>37.7698802, -120.8509777</t>
  </si>
  <si>
    <t>385 CALIFORNIA AVE</t>
  </si>
  <si>
    <t>37.7688148, -120.8526982</t>
  </si>
  <si>
    <t>140 N SECOND AVE</t>
  </si>
  <si>
    <t>37.76645, -120.8494907</t>
  </si>
  <si>
    <t>324 MAGNOLIA ST</t>
  </si>
  <si>
    <t>37.7674732, -120.8526534</t>
  </si>
  <si>
    <t>134 MAGNOLIA ST</t>
  </si>
  <si>
    <t>37.7676198, -120.852026</t>
  </si>
  <si>
    <t>325 CALIFORNIA AVE</t>
  </si>
  <si>
    <t>37.7678361, -120.8526976</t>
  </si>
  <si>
    <t>201 N THIRD AVE</t>
  </si>
  <si>
    <t>37.7677138, -120.8485037</t>
  </si>
  <si>
    <t>335 N THIRD AVE</t>
  </si>
  <si>
    <t>37.7694583, -120.8496925</t>
  </si>
  <si>
    <t>260 N YOSEMITE AVE</t>
  </si>
  <si>
    <t>37.7686596, -120.8487521</t>
  </si>
  <si>
    <t>361 N SECOND AVE</t>
  </si>
  <si>
    <t>37.7693727, -120.8507692</t>
  </si>
  <si>
    <t>325 N THIRD AVE</t>
  </si>
  <si>
    <t>37.7691833, -120.8496028</t>
  </si>
  <si>
    <t>306 N THIRD AVE</t>
  </si>
  <si>
    <t>37.7686669, -120.8498271</t>
  </si>
  <si>
    <t>322 N YOSEMITE AVE</t>
  </si>
  <si>
    <t>37.7693538, -120.8491616</t>
  </si>
  <si>
    <t>463 N SECOND AVE</t>
  </si>
  <si>
    <t>37.7705375, -120.8515656</t>
  </si>
  <si>
    <t>302 E D ST</t>
  </si>
  <si>
    <t>37.7688589, -120.8494234</t>
  </si>
  <si>
    <t>630 -654 N YOSEMITE AVE</t>
  </si>
  <si>
    <t>37.7731391, -120.8516657</t>
  </si>
  <si>
    <t>301 E NORTH ST</t>
  </si>
  <si>
    <t>37.7732469, -120.8522048</t>
  </si>
  <si>
    <t>502 N YOSEMITE AVE</t>
  </si>
  <si>
    <t>37.771387, -120.8506394</t>
  </si>
  <si>
    <t>302 E B ST</t>
  </si>
  <si>
    <t>37.7711775, -120.8509038</t>
  </si>
  <si>
    <t>615 N THIRD AVE</t>
  </si>
  <si>
    <t>37.7726371, -120.851839</t>
  </si>
  <si>
    <t>234 E NORTH ST</t>
  </si>
  <si>
    <t>37.7732897, -120.8529674</t>
  </si>
  <si>
    <t>319 N SECOND AVE</t>
  </si>
  <si>
    <t>37.7687746, -120.8503655</t>
  </si>
  <si>
    <t>338 N YOSEMITE AVE</t>
  </si>
  <si>
    <t>37.7695232, -120.8494682</t>
  </si>
  <si>
    <t>300 E C ST</t>
  </si>
  <si>
    <t>37.7700805, -120.8502084</t>
  </si>
  <si>
    <t>318 N YOSEMITE AVE</t>
  </si>
  <si>
    <t>37.7692131, -120.8491093</t>
  </si>
  <si>
    <t>441 N THIRD AVE</t>
  </si>
  <si>
    <t>37.7705794, -120.8505</t>
  </si>
  <si>
    <t>310 E D ST</t>
  </si>
  <si>
    <t>37.7689108, -120.8492439</t>
  </si>
  <si>
    <t>204 E A ST</t>
  </si>
  <si>
    <t>37.772094, -120.8525574</t>
  </si>
  <si>
    <t>631 N SECOND AVE</t>
  </si>
  <si>
    <t>37.7725465, -120.85284</t>
  </si>
  <si>
    <t>208 E NORTH ST</t>
  </si>
  <si>
    <t>37.7731416, -120.8534794</t>
  </si>
  <si>
    <t>620 N THIRD AVE</t>
  </si>
  <si>
    <t>37.772401, -120.8523665</t>
  </si>
  <si>
    <t>220 E B St</t>
  </si>
  <si>
    <t>37.7709842, -120.8514421</t>
  </si>
  <si>
    <t>555 N THIRD AVE DORAD PARK</t>
  </si>
  <si>
    <t>204 E B St</t>
  </si>
  <si>
    <t>37.7708934, -120.8517562</t>
  </si>
  <si>
    <t>300 E NORTH ST</t>
  </si>
  <si>
    <t>37.7734214, -120.8527248</t>
  </si>
  <si>
    <t>308 E NORTH ST</t>
  </si>
  <si>
    <t>37.7734954, -120.8524515</t>
  </si>
  <si>
    <t>212 E NORTH ST</t>
  </si>
  <si>
    <t>37.7731769, -120.8533672</t>
  </si>
  <si>
    <t>326 E NORTH ST</t>
  </si>
  <si>
    <t>37.7736232, -120.8522048</t>
  </si>
  <si>
    <t>228 E A ST</t>
  </si>
  <si>
    <t>37.7722311, -120.8522048</t>
  </si>
  <si>
    <t>413 N SECOND Ave # B</t>
  </si>
  <si>
    <t>212 N THIRD Ave # C.STATION</t>
  </si>
  <si>
    <t>37.7675392, -120.8491109</t>
  </si>
  <si>
    <t>627 N THIRD AVE</t>
  </si>
  <si>
    <t>37.7727202, -120.85195</t>
  </si>
  <si>
    <t>329 E NORTH ST</t>
  </si>
  <si>
    <t>37.7733494, -120.8519805</t>
  </si>
  <si>
    <t>1976</t>
  </si>
  <si>
    <t>1962</t>
  </si>
  <si>
    <t>1945</t>
  </si>
  <si>
    <t>1</t>
  </si>
  <si>
    <t>1955</t>
  </si>
  <si>
    <t>0</t>
  </si>
  <si>
    <t>1949</t>
  </si>
  <si>
    <t>1932</t>
  </si>
  <si>
    <t>1952</t>
  </si>
  <si>
    <t>1918</t>
  </si>
  <si>
    <t>1956</t>
  </si>
  <si>
    <t>1953</t>
  </si>
  <si>
    <t>1913</t>
  </si>
  <si>
    <t>1959</t>
  </si>
  <si>
    <t>1934</t>
  </si>
  <si>
    <t>1954</t>
  </si>
  <si>
    <t>1880</t>
  </si>
  <si>
    <t>1937</t>
  </si>
  <si>
    <t>1890</t>
  </si>
  <si>
    <t>1927</t>
  </si>
  <si>
    <t>1924</t>
  </si>
  <si>
    <t>1909</t>
  </si>
  <si>
    <t>1911</t>
  </si>
  <si>
    <t>1885</t>
  </si>
  <si>
    <t>1944</t>
  </si>
  <si>
    <t>1935</t>
  </si>
  <si>
    <t>1916</t>
  </si>
  <si>
    <t>1912</t>
  </si>
  <si>
    <t>1921</t>
  </si>
  <si>
    <t>1903</t>
  </si>
  <si>
    <t>1907</t>
  </si>
  <si>
    <t>1931</t>
  </si>
  <si>
    <t>1917</t>
  </si>
  <si>
    <t>1904</t>
  </si>
  <si>
    <t>1888</t>
  </si>
  <si>
    <t>1889</t>
  </si>
  <si>
    <t>1893</t>
  </si>
  <si>
    <t>1891</t>
  </si>
  <si>
    <t xml:space="preserve">Scratch and magnet test </t>
  </si>
  <si>
    <t>Scratch and magnet test</t>
  </si>
  <si>
    <t>Scratch and  magnet test</t>
  </si>
  <si>
    <t xml:space="preserve">Scratch and magnet test. </t>
  </si>
  <si>
    <t xml:space="preserve">Scratch and magnet test
</t>
  </si>
  <si>
    <t xml:space="preserve"> Scratch and magnet test</t>
  </si>
  <si>
    <t>Scratch a magnet test</t>
  </si>
  <si>
    <t>Jeez</t>
  </si>
  <si>
    <t>Scratching, magnet test</t>
  </si>
  <si>
    <t>Scratching, and magnet test</t>
  </si>
  <si>
    <t xml:space="preserve">Magnet test </t>
  </si>
  <si>
    <t xml:space="preserve">Scratch and magnet test test </t>
  </si>
  <si>
    <t xml:space="preserve">Scratch and magnet </t>
  </si>
  <si>
    <t>Scratch in magnet test</t>
  </si>
  <si>
    <t>Magnet test</t>
  </si>
  <si>
    <t>Scratched and magnet test</t>
  </si>
  <si>
    <t xml:space="preserve"> Magnet test </t>
  </si>
  <si>
    <t xml:space="preserve">Magnet and scratch test
</t>
  </si>
  <si>
    <t>Scratch test</t>
  </si>
  <si>
    <t xml:space="preserve">Magnet </t>
  </si>
  <si>
    <t>Magnet test scratch test</t>
  </si>
  <si>
    <t>526 -528 N FIFTH AVE</t>
  </si>
  <si>
    <t>1.00</t>
  </si>
  <si>
    <t>11/19/2024</t>
  </si>
  <si>
    <t>0.75</t>
  </si>
  <si>
    <t>Scratch and Magnet Test</t>
  </si>
  <si>
    <t>531 N FIFTH AVE</t>
  </si>
  <si>
    <t>11/22/2024</t>
  </si>
  <si>
    <t>457 N FIFTH AVE</t>
  </si>
  <si>
    <t>12/04/2024</t>
  </si>
  <si>
    <t>444 N FIFTH AVE</t>
  </si>
  <si>
    <t>12/08/2024</t>
  </si>
  <si>
    <t>425 -427 N FIFTH AVE</t>
  </si>
  <si>
    <t>01/27/2025</t>
  </si>
  <si>
    <t>541 -551 N FIFTH AVE</t>
  </si>
  <si>
    <t>02/06/2025</t>
  </si>
  <si>
    <t>520 -522 N FIFTH AVE</t>
  </si>
  <si>
    <t>02/09/2025</t>
  </si>
  <si>
    <t>560 N FIFTH AVE</t>
  </si>
  <si>
    <t>02/10/2025</t>
  </si>
  <si>
    <t>408 N FIFTH AVE</t>
  </si>
  <si>
    <t>02/11/2025</t>
  </si>
  <si>
    <t>561 -571 N FIFTH AVE</t>
  </si>
  <si>
    <t>02/14/2025</t>
  </si>
  <si>
    <t>429 -431 N FIFTH AVE</t>
  </si>
  <si>
    <t>02/21/2025</t>
  </si>
  <si>
    <t>514 -516 N FIFTH AVE</t>
  </si>
  <si>
    <t>02/22/2025</t>
  </si>
  <si>
    <t>426 N FIFTH AVE</t>
  </si>
  <si>
    <t>02/23/2025</t>
  </si>
  <si>
    <t>510 N FIFTH AVE</t>
  </si>
  <si>
    <t>02/25/2025</t>
  </si>
  <si>
    <t>304 YOSEMITE AVE NB</t>
  </si>
  <si>
    <t>2.00</t>
  </si>
  <si>
    <t>02/28/2025</t>
  </si>
  <si>
    <t>409 -411 N FIFTH AVE</t>
  </si>
  <si>
    <t>03/01/2025</t>
  </si>
  <si>
    <t>413 -415 N FIFTH AVE</t>
  </si>
  <si>
    <t>03/02/2025</t>
  </si>
  <si>
    <t>532 N SIERRA AVE</t>
  </si>
  <si>
    <t>03/07/2025</t>
  </si>
  <si>
    <t>455 N FIFTH AVE</t>
  </si>
  <si>
    <t>09/06/2024</t>
  </si>
  <si>
    <t>511 N FIFTH AVE</t>
  </si>
  <si>
    <t>417 N FIFTH AVE</t>
  </si>
  <si>
    <t>422 N FIFTH AVE</t>
  </si>
  <si>
    <t>517 N FIFTH AVE</t>
  </si>
  <si>
    <t>521 N FIFTH AVE</t>
  </si>
  <si>
    <t>437 N FIFTH AVE</t>
  </si>
  <si>
    <t>450 N FIFTH AVE</t>
  </si>
  <si>
    <t>456 N FIFTH AVE</t>
  </si>
  <si>
    <t>430 N FIFTH AVE</t>
  </si>
  <si>
    <t>420 N FIFTH AVE</t>
  </si>
  <si>
    <t>441 N FIFTH AVE</t>
  </si>
  <si>
    <t>445 N FIFTH AVE</t>
  </si>
  <si>
    <t>540 N FIFTH AVE</t>
  </si>
  <si>
    <t>348 N FIFTH AVE</t>
  </si>
  <si>
    <t>260 N FIFTH AVE</t>
  </si>
  <si>
    <t>250 N FIFTH AVE</t>
  </si>
  <si>
    <t>304 YOSEMITE AVE NC</t>
  </si>
  <si>
    <t>09/11/2024</t>
  </si>
  <si>
    <t>310 N FIFTH AVE</t>
  </si>
  <si>
    <t>09/05/2024</t>
  </si>
  <si>
    <t>320 N FIFTH AVE</t>
  </si>
  <si>
    <t>240 N FIFTH AVE</t>
  </si>
  <si>
    <t>336 N FIFTH AVE</t>
  </si>
  <si>
    <t>358 N FIFTH AVE</t>
  </si>
  <si>
    <t>248 N FIFTH AVE</t>
  </si>
  <si>
    <t>317 N FIFTH AVE</t>
  </si>
  <si>
    <t>244 N FIFTH AVE</t>
  </si>
  <si>
    <t>331 N FIFTH AVE</t>
  </si>
  <si>
    <t>333 N FIFTH AVE</t>
  </si>
  <si>
    <t>346 N FIFTH AVE</t>
  </si>
  <si>
    <t>300 N FIFTH AVE</t>
  </si>
  <si>
    <t>302 N FIFTH AVE</t>
  </si>
  <si>
    <t>339 N FIFTH AVE</t>
  </si>
  <si>
    <t>249 N FIFTH AVE</t>
  </si>
  <si>
    <t>243 N FIFTH AVE</t>
  </si>
  <si>
    <t>08/29/2024</t>
  </si>
  <si>
    <t>225 N FIFTH AVE</t>
  </si>
  <si>
    <t>347 N FIFTH AVE</t>
  </si>
  <si>
    <t>157 N FIFTH AVE</t>
  </si>
  <si>
    <t>221 N FIFTH AVE</t>
  </si>
  <si>
    <t>217 N FIFTH AVE</t>
  </si>
  <si>
    <t>259 N FIFTH AVE</t>
  </si>
  <si>
    <t>400 S MAAG AVE B</t>
  </si>
  <si>
    <t>08/27/2024</t>
  </si>
  <si>
    <t>178 S MAAG Ave # B</t>
  </si>
  <si>
    <t>08/30/2024</t>
  </si>
  <si>
    <t>178 S MAAG Ave # C</t>
  </si>
  <si>
    <t>400 S MAAG AVE</t>
  </si>
  <si>
    <t>4.00</t>
  </si>
  <si>
    <t>156 S MAAG AVE A</t>
  </si>
  <si>
    <t>135 S FIFTH AVE J</t>
  </si>
  <si>
    <t>08/26/2024</t>
  </si>
  <si>
    <t>135 S FIFTH AVE C</t>
  </si>
  <si>
    <t>211 S FIFTH AVE</t>
  </si>
  <si>
    <t>242 S FIFTH AVE</t>
  </si>
  <si>
    <t>450 S FIFTH AVE</t>
  </si>
  <si>
    <t>258 S FIFTH AVE 260-260-70</t>
  </si>
  <si>
    <t>241 S FIFTH AVE</t>
  </si>
  <si>
    <t>333 S FIFTH AVE</t>
  </si>
  <si>
    <t>249 1/2 S FIFTH AVE</t>
  </si>
  <si>
    <t>135 S FIFTH AVE F</t>
  </si>
  <si>
    <t>135 S FIFTH AVE A</t>
  </si>
  <si>
    <t>135 S FIFTH AVE B</t>
  </si>
  <si>
    <t>430 S FIFTH AVE</t>
  </si>
  <si>
    <t>208 -210 S FIFTH AVE</t>
  </si>
  <si>
    <t>135 S FIFTH AVE H</t>
  </si>
  <si>
    <t>202 -204 S FIFTH AVE</t>
  </si>
  <si>
    <t>248 -250 S FIFTH AVE</t>
  </si>
  <si>
    <t>135 S FIFTH Ave # G IRRG.</t>
  </si>
  <si>
    <t>366 S FIFTH AVE</t>
  </si>
  <si>
    <t>135 S FIFTH AVE D&amp;E</t>
  </si>
  <si>
    <t>344 S FIFTH AVE</t>
  </si>
  <si>
    <t>378 S FIFTH AVE</t>
  </si>
  <si>
    <t>353 S FIFTH AVE</t>
  </si>
  <si>
    <t>490 S FIFTH AVE B</t>
  </si>
  <si>
    <t>322 S FIFTH AVE</t>
  </si>
  <si>
    <t>327 S FIFTH AVE</t>
  </si>
  <si>
    <t>336 S FIFTH AVE</t>
  </si>
  <si>
    <t>331 S FIFTH AVE</t>
  </si>
  <si>
    <t>261 S FIFTH AVE</t>
  </si>
  <si>
    <t>249 S FIFTH AVE</t>
  </si>
  <si>
    <t>319 S FIFTH AVE</t>
  </si>
  <si>
    <t>311 S FIFTH AVE</t>
  </si>
  <si>
    <t>232 S FIFTH AVE</t>
  </si>
  <si>
    <t>225 S FIFTH AVE</t>
  </si>
  <si>
    <t>370 PEDERSEN RD</t>
  </si>
  <si>
    <t>225 LOMA LN</t>
  </si>
  <si>
    <t>350 S FIFTH AVE</t>
  </si>
  <si>
    <t>240 S FIFTH AVE</t>
  </si>
  <si>
    <t>143 S FIFTH AVE</t>
  </si>
  <si>
    <t>455 S FIFTH AVE PW</t>
  </si>
  <si>
    <t>09/10/2024</t>
  </si>
  <si>
    <t>163 S FIFTH AVE</t>
  </si>
  <si>
    <t>155 S FIFTH AVE</t>
  </si>
  <si>
    <t>490 S FIFTH AVE</t>
  </si>
  <si>
    <t>470 S FIFTH AVE</t>
  </si>
  <si>
    <t>6.00</t>
  </si>
  <si>
    <t>1023 E F ST</t>
  </si>
  <si>
    <t>09/17/2024</t>
  </si>
  <si>
    <t>230 S FIFTH AVE</t>
  </si>
  <si>
    <t>348 S THIRD Street # B</t>
  </si>
  <si>
    <t>08/13/2024</t>
  </si>
  <si>
    <t>236 S THIRD Street</t>
  </si>
  <si>
    <t>425 S THIRD Street # C</t>
  </si>
  <si>
    <t>436 W I ST</t>
  </si>
  <si>
    <t>08/19/2024</t>
  </si>
  <si>
    <t>354 W I ST</t>
  </si>
  <si>
    <t>447 S THIRD Street</t>
  </si>
  <si>
    <t>254 S THIRD Street</t>
  </si>
  <si>
    <t>457 W I ST</t>
  </si>
  <si>
    <t>444 S THIRD Street</t>
  </si>
  <si>
    <t>126 S THIRD Street</t>
  </si>
  <si>
    <t>425 S THIRD Street # LDRY</t>
  </si>
  <si>
    <t>302 S THIRD Street</t>
  </si>
  <si>
    <t>328 -340 S THIRD Street</t>
  </si>
  <si>
    <t>419 S THIRD Street</t>
  </si>
  <si>
    <t>425 S THIRD Street # B</t>
  </si>
  <si>
    <t>415 S THIRD Street</t>
  </si>
  <si>
    <t>344 S THIRD Street # A.B.C</t>
  </si>
  <si>
    <t>1.50</t>
  </si>
  <si>
    <t>425 S THIRD Street # D</t>
  </si>
  <si>
    <t>337 -339 S THIRD Street</t>
  </si>
  <si>
    <t>347 W I ST</t>
  </si>
  <si>
    <t>333 W I ST</t>
  </si>
  <si>
    <t>425 S THIRD Street # E</t>
  </si>
  <si>
    <t>345 W I ST</t>
  </si>
  <si>
    <t>168 S THIRD Street</t>
  </si>
  <si>
    <t>146 S THIRD Street</t>
  </si>
  <si>
    <t>321 S THIRD Street</t>
  </si>
  <si>
    <t>138 S THIRD Street</t>
  </si>
  <si>
    <t>344 S THIRD Street # HOUSE</t>
  </si>
  <si>
    <t>312 S THIRD Street</t>
  </si>
  <si>
    <t>348 S THIRD Street # C</t>
  </si>
  <si>
    <t>326 S THIRD Street</t>
  </si>
  <si>
    <t>333 S THIRD Street</t>
  </si>
  <si>
    <t>325 W I ST</t>
  </si>
  <si>
    <t>317 W I ST</t>
  </si>
  <si>
    <t>417 W I ST</t>
  </si>
  <si>
    <t>427 W I ST</t>
  </si>
  <si>
    <t>315 W I ST</t>
  </si>
  <si>
    <t>351 W I ST</t>
  </si>
  <si>
    <t>435 W I ST</t>
  </si>
  <si>
    <t>415 W I ST</t>
  </si>
  <si>
    <t>448 W I ST</t>
  </si>
  <si>
    <t>357 W I ST</t>
  </si>
  <si>
    <t>303 W I ST</t>
  </si>
  <si>
    <t>452 W I ST</t>
  </si>
  <si>
    <t>341 W I ST</t>
  </si>
  <si>
    <t>442 W I ST</t>
  </si>
  <si>
    <t>424 W I ST</t>
  </si>
  <si>
    <t>445 W I ST</t>
  </si>
  <si>
    <t>421 W I ST</t>
  </si>
  <si>
    <t>412 W I ST</t>
  </si>
  <si>
    <t>404 W I ST</t>
  </si>
  <si>
    <t>334 W I ST</t>
  </si>
  <si>
    <t>344 W I ST</t>
  </si>
  <si>
    <t>304 W I ST</t>
  </si>
  <si>
    <t>318 W I ST</t>
  </si>
  <si>
    <t>326 W I ST</t>
  </si>
  <si>
    <t>310 W I ST</t>
  </si>
  <si>
    <t>343 S THIRD Street</t>
  </si>
  <si>
    <t>426 S THIRD Street</t>
  </si>
  <si>
    <t>347 S THIRD Street</t>
  </si>
  <si>
    <t>451 S THIRD Street</t>
  </si>
  <si>
    <t>459 S THIRD Street</t>
  </si>
  <si>
    <t>402 S THIRD Street</t>
  </si>
  <si>
    <t>258 S THIRD Street</t>
  </si>
  <si>
    <t>151 S THIRD Street</t>
  </si>
  <si>
    <t>1883</t>
  </si>
  <si>
    <t>252 S THIRD Street</t>
  </si>
  <si>
    <t>1001 W F ST</t>
  </si>
  <si>
    <t>09/16/2024</t>
  </si>
  <si>
    <t>1265 W I ST</t>
  </si>
  <si>
    <t>08/09/2024</t>
  </si>
  <si>
    <t>1225 W I ST</t>
  </si>
  <si>
    <t>1245 W I ST</t>
  </si>
  <si>
    <t>1288 W I ST</t>
  </si>
  <si>
    <t>1235 W I ST</t>
  </si>
  <si>
    <t>1257 W I ST</t>
  </si>
  <si>
    <t>1287 W I ST</t>
  </si>
  <si>
    <t>1266 W I ST</t>
  </si>
  <si>
    <t>1258 W I ST</t>
  </si>
  <si>
    <t>1244 W I ST</t>
  </si>
  <si>
    <t>1236 W I ST</t>
  </si>
  <si>
    <t>1222 W I ST</t>
  </si>
  <si>
    <t>1430 W H ST</t>
  </si>
  <si>
    <t>08/07/2024</t>
  </si>
  <si>
    <t>1275 W I ST</t>
  </si>
  <si>
    <t>1276 W I ST</t>
  </si>
  <si>
    <t>1977 PONDEROSA DR #15</t>
  </si>
  <si>
    <t>08/05/2024</t>
  </si>
  <si>
    <t>1950 PONDEROSA DR</t>
  </si>
  <si>
    <t>07/22/2024</t>
  </si>
  <si>
    <t>140 N LEE AVE</t>
  </si>
  <si>
    <t>08/01/2024</t>
  </si>
  <si>
    <t>120 MAXWELL AVE</t>
  </si>
  <si>
    <t>1206 W F ST</t>
  </si>
  <si>
    <t>170 LAMBUTH AVE</t>
  </si>
  <si>
    <t>07/23/2024</t>
  </si>
  <si>
    <t>40 N BRYAN AVE</t>
  </si>
  <si>
    <t>924 W F ST C</t>
  </si>
  <si>
    <t>111 LAMBUTH AVE</t>
  </si>
  <si>
    <t>874 REINMAN CT</t>
  </si>
  <si>
    <t>07/18/2024</t>
  </si>
  <si>
    <t>112 N YOSEMITE AVE</t>
  </si>
  <si>
    <t>304 YOSEMITE AVE ND</t>
  </si>
  <si>
    <t>209 N FIRST Ave</t>
  </si>
  <si>
    <t>04/23/2024</t>
  </si>
  <si>
    <t>1259 DAVID DR</t>
  </si>
  <si>
    <t>2016</t>
  </si>
  <si>
    <t>1260 DAVID DR</t>
  </si>
  <si>
    <t>2012</t>
  </si>
  <si>
    <t>556 N FIFTH AVE</t>
  </si>
  <si>
    <t>1989</t>
  </si>
  <si>
    <t>548 N FIFTH AVE</t>
  </si>
  <si>
    <t>765 MARIA CT</t>
  </si>
  <si>
    <t>1994</t>
  </si>
  <si>
    <t>747 MARIA CT</t>
  </si>
  <si>
    <t>724 MARIA CT</t>
  </si>
  <si>
    <t>1995</t>
  </si>
  <si>
    <t>540 E B ST</t>
  </si>
  <si>
    <t>2000</t>
  </si>
  <si>
    <t>470 E A ST A</t>
  </si>
  <si>
    <t>1993</t>
  </si>
  <si>
    <t>3.00</t>
  </si>
  <si>
    <t>591 N FIFTH AVE</t>
  </si>
  <si>
    <t>1987</t>
  </si>
  <si>
    <t>581 N FIFTH AVE</t>
  </si>
  <si>
    <t>412 N FIFTH AVE</t>
  </si>
  <si>
    <t>2011</t>
  </si>
  <si>
    <t>508 N FIFTH AVE</t>
  </si>
  <si>
    <t>804 HILLSWOOD CT</t>
  </si>
  <si>
    <t>820 HILLSWOOD CT</t>
  </si>
  <si>
    <t>898 HILLSWOOD CT</t>
  </si>
  <si>
    <t>1265 RIVER BLUFF DR</t>
  </si>
  <si>
    <t>1988</t>
  </si>
  <si>
    <t>1259 RIVER BLUFF DR</t>
  </si>
  <si>
    <t>1253 RIVER BLUFF DR</t>
  </si>
  <si>
    <t>1999</t>
  </si>
  <si>
    <t>1229 RIVER BLUFF DR</t>
  </si>
  <si>
    <t>1200 RIVER BLUFF DR</t>
  </si>
  <si>
    <t>1282 RIVER BLUFF DR</t>
  </si>
  <si>
    <t>1286 RIVER BLUFF DR</t>
  </si>
  <si>
    <t>813 CLOVERLAND WAY</t>
  </si>
  <si>
    <t>801 CLOVERLAND WAY</t>
  </si>
  <si>
    <t>2002</t>
  </si>
  <si>
    <t>800 CLOVERLAND WAY</t>
  </si>
  <si>
    <t>808 CLOVERLAND WAY</t>
  </si>
  <si>
    <t>822 CLOVERLAND WAY</t>
  </si>
  <si>
    <t>886 RIVER BLUFF DR</t>
  </si>
  <si>
    <t>892 RIVER BLUFF DR</t>
  </si>
  <si>
    <t>908 RIVER BLUFF DR</t>
  </si>
  <si>
    <t>960 RIVER BLUFF DR</t>
  </si>
  <si>
    <t>984 RIVER BLUFF DR</t>
  </si>
  <si>
    <t>1060 RIVER BLUFF DR</t>
  </si>
  <si>
    <t>1163 SKY VIEW DR</t>
  </si>
  <si>
    <t>642 JEANETTE CT</t>
  </si>
  <si>
    <t>2004</t>
  </si>
  <si>
    <t>600 JEANETTE CT</t>
  </si>
  <si>
    <t>633 JEANETTE CT</t>
  </si>
  <si>
    <t>2003</t>
  </si>
  <si>
    <t>677 JEANETTE CT</t>
  </si>
  <si>
    <t>1990</t>
  </si>
  <si>
    <t>1267 DAVID DR</t>
  </si>
  <si>
    <t>1283 DAVID DR</t>
  </si>
  <si>
    <t>1291 DAVID DR</t>
  </si>
  <si>
    <t>1296 DAVID DR</t>
  </si>
  <si>
    <t>748 VALLEY VIEW DR</t>
  </si>
  <si>
    <t>1284 DAVID DR</t>
  </si>
  <si>
    <t>1998</t>
  </si>
  <si>
    <t>1278 DAVID DR</t>
  </si>
  <si>
    <t>1272 DAVID DR</t>
  </si>
  <si>
    <t>1266 DAVID DR</t>
  </si>
  <si>
    <t>622 DIXIE CT</t>
  </si>
  <si>
    <t>669 DIXIE CT</t>
  </si>
  <si>
    <t>1245 DAVID DR</t>
  </si>
  <si>
    <t>2007</t>
  </si>
  <si>
    <t>1248 DAVID DR</t>
  </si>
  <si>
    <t>1242 DAVID DR</t>
  </si>
  <si>
    <t>1236 DAVID DR</t>
  </si>
  <si>
    <t>1224 DAVID DR</t>
  </si>
  <si>
    <t>1212 DAVID DR</t>
  </si>
  <si>
    <t>1206 DAVID DR</t>
  </si>
  <si>
    <t>698 DAVID DR</t>
  </si>
  <si>
    <t>700 MARIA CT</t>
  </si>
  <si>
    <t>722 SMITHWOOD DR</t>
  </si>
  <si>
    <t>640 SMITHWOOD DR</t>
  </si>
  <si>
    <t>754 SMITHWOOD DR</t>
  </si>
  <si>
    <t>776 SMITHWOOD DR</t>
  </si>
  <si>
    <t>798 SMITHWOOD DR</t>
  </si>
  <si>
    <t>767 OLD STOCKTON RD</t>
  </si>
  <si>
    <t>745 OLD STOCKTON RD</t>
  </si>
  <si>
    <t>610 SMITHWOOD DR</t>
  </si>
  <si>
    <t>603 SMITHWOOD DR</t>
  </si>
  <si>
    <t>665 OLD STOCKTON RD</t>
  </si>
  <si>
    <t>617 SMITHWOOD DR</t>
  </si>
  <si>
    <t>655 SMITHWOOD DR</t>
  </si>
  <si>
    <t>669 SMITHWOOD DR</t>
  </si>
  <si>
    <t>673 SMITHWOOD DR</t>
  </si>
  <si>
    <t>687 SMITHWOOD DR</t>
  </si>
  <si>
    <t>701 SMITHWOOD DR</t>
  </si>
  <si>
    <t>723 SMITHWOOD DR</t>
  </si>
  <si>
    <t>755 SMITHWOOD DR</t>
  </si>
  <si>
    <t>777 SMITHWOOD DR</t>
  </si>
  <si>
    <t>799 SMITHWOOD DR</t>
  </si>
  <si>
    <t>885 RIVER BLUFF DR</t>
  </si>
  <si>
    <t>1991</t>
  </si>
  <si>
    <t>877 RIVER BLUFF DR</t>
  </si>
  <si>
    <t>869 RIVER BLUFF DR</t>
  </si>
  <si>
    <t>855 RIVER BLUFF DR</t>
  </si>
  <si>
    <t>849 RIVER BLUFF DR</t>
  </si>
  <si>
    <t>1992</t>
  </si>
  <si>
    <t>837 RIVER BLUFF DR</t>
  </si>
  <si>
    <t>825 RIVER BLUFF DR</t>
  </si>
  <si>
    <t>811 RIVER BLUFF DR</t>
  </si>
  <si>
    <t>802 RIVER BLUFF DR</t>
  </si>
  <si>
    <t>810 RIVER BLUFF DR</t>
  </si>
  <si>
    <t>818 RIVER BLUFF DR</t>
  </si>
  <si>
    <t>826 RIVER BLUFF DR</t>
  </si>
  <si>
    <t>842 RIVER BLUFF DR</t>
  </si>
  <si>
    <t>850 RIVER BLUFF DR</t>
  </si>
  <si>
    <t>858 RIVER BLUFF DR</t>
  </si>
  <si>
    <t>866 RIVER BLUFF DR</t>
  </si>
  <si>
    <t>147 N FIFTH Ave</t>
  </si>
  <si>
    <t>2021</t>
  </si>
  <si>
    <t>502 E D ST</t>
  </si>
  <si>
    <t>147 N SIXTH AVE</t>
  </si>
  <si>
    <t>2001</t>
  </si>
  <si>
    <t>145 N SIXTH AVE</t>
  </si>
  <si>
    <t>268 N FIFTH AVE</t>
  </si>
  <si>
    <t>209 N FIFTH AVE</t>
  </si>
  <si>
    <t>1010 E F ST</t>
  </si>
  <si>
    <t>725 E E ST</t>
  </si>
  <si>
    <t>719 E E ST</t>
  </si>
  <si>
    <t>715 E E ST</t>
  </si>
  <si>
    <t>709 E E ST</t>
  </si>
  <si>
    <t>705 E E ST</t>
  </si>
  <si>
    <t>143 N SIXTH AVE</t>
  </si>
  <si>
    <t>828 E F ST</t>
  </si>
  <si>
    <t>840 E F St</t>
  </si>
  <si>
    <t>1190 E F ST</t>
  </si>
  <si>
    <t>232 N FIFTH AVE</t>
  </si>
  <si>
    <t>236 N FIFTH AVE</t>
  </si>
  <si>
    <t>519 E D ST</t>
  </si>
  <si>
    <t>239 N FIFTH AVE</t>
  </si>
  <si>
    <t>2005</t>
  </si>
  <si>
    <t>156 N FIFTH AVE</t>
  </si>
  <si>
    <t>346 E F ST</t>
  </si>
  <si>
    <t>2133 VIA PREGO</t>
  </si>
  <si>
    <t>2023</t>
  </si>
  <si>
    <t>2125 VIA PREGO</t>
  </si>
  <si>
    <t>2117 VIA PREGO</t>
  </si>
  <si>
    <t>2109 VIA PREGO</t>
  </si>
  <si>
    <t>2101 VIA PREGO</t>
  </si>
  <si>
    <t>2009 VIA PREGO</t>
  </si>
  <si>
    <t>2141 VIA PREGO</t>
  </si>
  <si>
    <t>374 VIA ZIROLI</t>
  </si>
  <si>
    <t>2018</t>
  </si>
  <si>
    <t>371 VIA ZIROLI</t>
  </si>
  <si>
    <t>366 VIA ZIROLI</t>
  </si>
  <si>
    <t>363 VIA ZIROLI</t>
  </si>
  <si>
    <t>318 VIA ZIROLI</t>
  </si>
  <si>
    <t>380 VIA MEZZO</t>
  </si>
  <si>
    <t>372 VIA MEZZO</t>
  </si>
  <si>
    <t>356 VIA MEZZO</t>
  </si>
  <si>
    <t>348 VIA MEZZO</t>
  </si>
  <si>
    <t>355 VIA ZIROLI</t>
  </si>
  <si>
    <t>340 VIA MEZZO</t>
  </si>
  <si>
    <t>339 VIA ZIROLI</t>
  </si>
  <si>
    <t>331 VIA ZIROLI</t>
  </si>
  <si>
    <t>347 VIA ZIROLI</t>
  </si>
  <si>
    <t>2257 VIA CAVALLO</t>
  </si>
  <si>
    <t>2017</t>
  </si>
  <si>
    <t>2241 VIA CAVALLO</t>
  </si>
  <si>
    <t>2233 VIA CAVALLO</t>
  </si>
  <si>
    <t>2225 VIA CAVALLO</t>
  </si>
  <si>
    <t>2217 VIA CAVALLO</t>
  </si>
  <si>
    <t>2201 VIA CAVALLO</t>
  </si>
  <si>
    <t>2265 VIA CAVALLO</t>
  </si>
  <si>
    <t>2281 VIA CAVALLO</t>
  </si>
  <si>
    <t>2273 VIA CAVALLO</t>
  </si>
  <si>
    <t>2249 VIA CAVALLO</t>
  </si>
  <si>
    <t>2209 VIA CAVALLO</t>
  </si>
  <si>
    <t>310 VIA ZIROLI</t>
  </si>
  <si>
    <t>2258 VIA VITA</t>
  </si>
  <si>
    <t>2266 VIA VITA</t>
  </si>
  <si>
    <t>2210 VIA VITA</t>
  </si>
  <si>
    <t>390 VIA ZIROLI</t>
  </si>
  <si>
    <t>382 VIA ZIROLI</t>
  </si>
  <si>
    <t>2290 VIA VITA</t>
  </si>
  <si>
    <t>2282 VIA VITA</t>
  </si>
  <si>
    <t>2298 VIA VITA</t>
  </si>
  <si>
    <t>2226 VIA VITA</t>
  </si>
  <si>
    <t>2267 VIA VITA</t>
  </si>
  <si>
    <t>343 VIA ATTIVO</t>
  </si>
  <si>
    <t>327 VIA ATTIVO</t>
  </si>
  <si>
    <t>319 VIA ATTIVO</t>
  </si>
  <si>
    <t>311 VIA ATTIVO</t>
  </si>
  <si>
    <t>343 VIA MEZZO</t>
  </si>
  <si>
    <t>351 VIA MEZZO</t>
  </si>
  <si>
    <t>335 VIA MEZZO</t>
  </si>
  <si>
    <t>338 VIA ATTIVO</t>
  </si>
  <si>
    <t>346 VIA ATTIVO</t>
  </si>
  <si>
    <t>2284 VIA CAVALLO</t>
  </si>
  <si>
    <t>2289 VIA CAVALLO</t>
  </si>
  <si>
    <t>335 VIA ATTIVO</t>
  </si>
  <si>
    <t>327 VIA MEZZO</t>
  </si>
  <si>
    <t>364 VIA MEZZO</t>
  </si>
  <si>
    <t>2275 VIA VITA</t>
  </si>
  <si>
    <t>302 VIA ZIROLI</t>
  </si>
  <si>
    <t>315 VIA ZIROLI</t>
  </si>
  <si>
    <t>323 VIA ZIROLI</t>
  </si>
  <si>
    <t>359 VIA ATTIVO</t>
  </si>
  <si>
    <t>391 VIA ATTIVO</t>
  </si>
  <si>
    <t>324 VIA MEZZO</t>
  </si>
  <si>
    <t>367 VIA MEZZO</t>
  </si>
  <si>
    <t>2234 VIA VITA</t>
  </si>
  <si>
    <t>2242 VIA VITA</t>
  </si>
  <si>
    <t>2251 VIA VITA</t>
  </si>
  <si>
    <t>2015</t>
  </si>
  <si>
    <t>398 VIA ZIROLI</t>
  </si>
  <si>
    <t>388 VIA MEZZO</t>
  </si>
  <si>
    <t>2202 VIA VITA</t>
  </si>
  <si>
    <t>2218 VIA VITA</t>
  </si>
  <si>
    <t>2283 VIA VITA</t>
  </si>
  <si>
    <t>2250 VIA VITA</t>
  </si>
  <si>
    <t>2274 VIA VITA</t>
  </si>
  <si>
    <t>2259 VIA VITA</t>
  </si>
  <si>
    <t>375 VIA MEZZO</t>
  </si>
  <si>
    <t>359 VIA MEZZO</t>
  </si>
  <si>
    <t>2291 VIA VITA</t>
  </si>
  <si>
    <t>2314 VIA VITA</t>
  </si>
  <si>
    <t>399 VIA ATTIVO</t>
  </si>
  <si>
    <t>387 VIA ZIROLI</t>
  </si>
  <si>
    <t>379 VIA ZIROLI</t>
  </si>
  <si>
    <t>375 VIA ATTIVO</t>
  </si>
  <si>
    <t>2306 VIA VITA</t>
  </si>
  <si>
    <t>367 VIA ATTIVO</t>
  </si>
  <si>
    <t>1300 E F ST L</t>
  </si>
  <si>
    <t>1530 E F St # C</t>
  </si>
  <si>
    <t>1530 E F St # A</t>
  </si>
  <si>
    <t>1360 DAVID DR L</t>
  </si>
  <si>
    <t>1320 DAVID DR L</t>
  </si>
  <si>
    <t>1600 BURCHELL HILL DR L</t>
  </si>
  <si>
    <t>745 VALLEY VIEW DR L</t>
  </si>
  <si>
    <t>453 VALLEY VIEW DR L</t>
  </si>
  <si>
    <t>595 VALLEY VIEW DR L</t>
  </si>
  <si>
    <t>536 JACOB WAY L</t>
  </si>
  <si>
    <t>477 TREECREST CIR</t>
  </si>
  <si>
    <t>766 PEACHCREST CT</t>
  </si>
  <si>
    <t>369 PEACHCREST CT</t>
  </si>
  <si>
    <t>323 NUTCREST CT</t>
  </si>
  <si>
    <t>475 N MAAG AVE</t>
  </si>
  <si>
    <t>439 N MAAG AVE</t>
  </si>
  <si>
    <t>418 N MAAG AVE</t>
  </si>
  <si>
    <t>201 JOHNSON AVE B</t>
  </si>
  <si>
    <t>201 JOHNSON AVE</t>
  </si>
  <si>
    <t>151 JOHNSON AVE</t>
  </si>
  <si>
    <t>395 FLAVORCREST CT</t>
  </si>
  <si>
    <t>352 FLAVORCREST CT</t>
  </si>
  <si>
    <t>1570 E F ST N</t>
  </si>
  <si>
    <t>1570 E F ST L</t>
  </si>
  <si>
    <t>1570 E F ST K</t>
  </si>
  <si>
    <t>1570 E F ST G</t>
  </si>
  <si>
    <t>1570 E F ST E</t>
  </si>
  <si>
    <t>1570 E F ST C</t>
  </si>
  <si>
    <t>1550 E F ST BL</t>
  </si>
  <si>
    <t>1550 E F ST AL</t>
  </si>
  <si>
    <t>1570 E F ST A</t>
  </si>
  <si>
    <t>1560 E F ST</t>
  </si>
  <si>
    <t>1510 E F ST</t>
  </si>
  <si>
    <t>1484 E F ST</t>
  </si>
  <si>
    <t>1997</t>
  </si>
  <si>
    <t>1382 E F ST</t>
  </si>
  <si>
    <t>1487 E C ST</t>
  </si>
  <si>
    <t>1445 E C ST</t>
  </si>
  <si>
    <t>1356 E C ST</t>
  </si>
  <si>
    <t>1350 E C ST</t>
  </si>
  <si>
    <t>1344 E C ST</t>
  </si>
  <si>
    <t>1332 E C ST</t>
  </si>
  <si>
    <t>1308 E C ST</t>
  </si>
  <si>
    <t>651 ALMONDCREST ST</t>
  </si>
  <si>
    <t>1504 IRVIN CT</t>
  </si>
  <si>
    <t>1520 IRVIN CT</t>
  </si>
  <si>
    <t>1536 IRVIN CT</t>
  </si>
  <si>
    <t>1552 IRVIN CT</t>
  </si>
  <si>
    <t>1568 IRVIN CT</t>
  </si>
  <si>
    <t>1584 IRVIN CT</t>
  </si>
  <si>
    <t>1583 IRVIN CT</t>
  </si>
  <si>
    <t>1567 IRVIN CT</t>
  </si>
  <si>
    <t>1551 IRVIN CT</t>
  </si>
  <si>
    <t>1535 IRVIN CT</t>
  </si>
  <si>
    <t>1519 IRVIN CT</t>
  </si>
  <si>
    <t>1503 IRVIN CT</t>
  </si>
  <si>
    <t>1510 ESTHER CT</t>
  </si>
  <si>
    <t>1526 ESTHER CT</t>
  </si>
  <si>
    <t>1542 ESTHER CT</t>
  </si>
  <si>
    <t>1558 ESTHER CT</t>
  </si>
  <si>
    <t>1574 ESTHER CT</t>
  </si>
  <si>
    <t>1590 ESTHER CT</t>
  </si>
  <si>
    <t>1597 ESTHER CT</t>
  </si>
  <si>
    <t>1579 ESTHER CT</t>
  </si>
  <si>
    <t>1561 ESTHER CT</t>
  </si>
  <si>
    <t>1543 ESTHER CT</t>
  </si>
  <si>
    <t>1525 ESTHER CT</t>
  </si>
  <si>
    <t>1507 ESTHER CT</t>
  </si>
  <si>
    <t>1504 LEAH CT</t>
  </si>
  <si>
    <t>1520 LEAH CT</t>
  </si>
  <si>
    <t>1536 LEAH CT</t>
  </si>
  <si>
    <t>1552 LEAH CT</t>
  </si>
  <si>
    <t>1568 LEAH CT</t>
  </si>
  <si>
    <t>1582 LEAH CT</t>
  </si>
  <si>
    <t>1585 LEAH CT</t>
  </si>
  <si>
    <t>1573 LEAH CT</t>
  </si>
  <si>
    <t>1561 LEAH CT</t>
  </si>
  <si>
    <t>1549 LEAH CT</t>
  </si>
  <si>
    <t>1537 LEAH CT</t>
  </si>
  <si>
    <t>1525 LEAH CT</t>
  </si>
  <si>
    <t>1513 LEAH CT</t>
  </si>
  <si>
    <t>1514 BURCHELL HILL DR</t>
  </si>
  <si>
    <t>1528 BURCHELL HILL DR</t>
  </si>
  <si>
    <t>1542 BURCHELL HILL DR</t>
  </si>
  <si>
    <t>1556 BURCHELL HILL DR</t>
  </si>
  <si>
    <t>1570 BURCHELL HILL DR</t>
  </si>
  <si>
    <t>1584 BURCHELL HILL DR</t>
  </si>
  <si>
    <t>1598 BURCHELL HILL DR</t>
  </si>
  <si>
    <t>410 POTTERS CT</t>
  </si>
  <si>
    <t>438 POTTERS CT</t>
  </si>
  <si>
    <t>464 POTTERS CT</t>
  </si>
  <si>
    <t>496 POTTERS CT</t>
  </si>
  <si>
    <t>495 DUDENHOFER CT</t>
  </si>
  <si>
    <t>469 DUDENHOFER CT</t>
  </si>
  <si>
    <t>443 DUDENHOFER CT</t>
  </si>
  <si>
    <t>418 DUDENHOFER CT</t>
  </si>
  <si>
    <t>442 DUDENHOFER CT</t>
  </si>
  <si>
    <t>466 DUDENHOFER CT</t>
  </si>
  <si>
    <t>490 DUDENHOFER CT</t>
  </si>
  <si>
    <t>493 N MAAG AVE</t>
  </si>
  <si>
    <t>457 N MAAG AVE</t>
  </si>
  <si>
    <t>421 N MAAG AVE</t>
  </si>
  <si>
    <t>697 ESTHER WAY</t>
  </si>
  <si>
    <t>685 ESTHER WAY</t>
  </si>
  <si>
    <t>673 ESTHER WAY</t>
  </si>
  <si>
    <t>661 ESTHER WAY</t>
  </si>
  <si>
    <t>649 ESTHER WAY</t>
  </si>
  <si>
    <t>637 ESTHER WAY</t>
  </si>
  <si>
    <t>625 ESTHER WAY</t>
  </si>
  <si>
    <t>1406 LEAH WAY</t>
  </si>
  <si>
    <t>1418 LEAH WAY</t>
  </si>
  <si>
    <t>1430 LEAH WAY</t>
  </si>
  <si>
    <t>1442 LEAH WAY</t>
  </si>
  <si>
    <t>1454 LEAH WAY</t>
  </si>
  <si>
    <t>1466 LEAH WAY</t>
  </si>
  <si>
    <t>1478 LEAH WAY</t>
  </si>
  <si>
    <t>1490 LEAH WAY</t>
  </si>
  <si>
    <t>1497 LEAH WAY</t>
  </si>
  <si>
    <t>1485 LEAH WAY</t>
  </si>
  <si>
    <t>1473 LEAH WAY</t>
  </si>
  <si>
    <t>1461 LEAH WAY</t>
  </si>
  <si>
    <t>1449 LEAH WAY</t>
  </si>
  <si>
    <t>1437 LEAH WAY</t>
  </si>
  <si>
    <t>1425 LEAH WAY</t>
  </si>
  <si>
    <t>1413 LEAH WAY</t>
  </si>
  <si>
    <t>1401 LEAH WAY</t>
  </si>
  <si>
    <t>538 ESTHER WAY</t>
  </si>
  <si>
    <t>590 ESTHER WAY</t>
  </si>
  <si>
    <t>608 ESTHER WAY</t>
  </si>
  <si>
    <t>616 ESTHER WAY</t>
  </si>
  <si>
    <t>624 ESTHER WAY</t>
  </si>
  <si>
    <t>632 ESTHER WAY</t>
  </si>
  <si>
    <t>640 ESTHER WAY</t>
  </si>
  <si>
    <t>648 ESTHER WAY</t>
  </si>
  <si>
    <t>656 ESTHER WAY</t>
  </si>
  <si>
    <t>664 ESTHER WAY</t>
  </si>
  <si>
    <t>672 ESTHER WAY</t>
  </si>
  <si>
    <t>680 ESTHER WAY</t>
  </si>
  <si>
    <t>688 ESTHER WAY</t>
  </si>
  <si>
    <t>696 ESTHER WAY</t>
  </si>
  <si>
    <t>1499 IRVIN DR</t>
  </si>
  <si>
    <t>1487 IRVIN DR</t>
  </si>
  <si>
    <t>1475 IRVIN DR</t>
  </si>
  <si>
    <t>1463 IRVIN DR</t>
  </si>
  <si>
    <t>1451 IRVIN DR</t>
  </si>
  <si>
    <t>1439 IRVIN DR</t>
  </si>
  <si>
    <t>1427 IRVIN DR</t>
  </si>
  <si>
    <t>1415 IRVIN DR</t>
  </si>
  <si>
    <t>1403 IRVIN DR</t>
  </si>
  <si>
    <t>781 JACOB WAY</t>
  </si>
  <si>
    <t>765 JACOB WAY</t>
  </si>
  <si>
    <t>749 JACOB WAY</t>
  </si>
  <si>
    <t>733 JACOB WAY</t>
  </si>
  <si>
    <t>717 JACOB WAY</t>
  </si>
  <si>
    <t>722 JACOB WAY</t>
  </si>
  <si>
    <t>736 JACOB WAY</t>
  </si>
  <si>
    <t>750 JACOB WAY</t>
  </si>
  <si>
    <t>764 JACOB WAY</t>
  </si>
  <si>
    <t>778 JACOB WAY</t>
  </si>
  <si>
    <t>792 JACOB WAY</t>
  </si>
  <si>
    <t>683 JACOB WAY</t>
  </si>
  <si>
    <t>701 JACOB WAY</t>
  </si>
  <si>
    <t>708 JACOB WAY</t>
  </si>
  <si>
    <t>690 JACOB WAY</t>
  </si>
  <si>
    <t>683 ALMONDCREST ST</t>
  </si>
  <si>
    <t>707 ALMONDCREST CT</t>
  </si>
  <si>
    <t>723 ALMONDCREST CT</t>
  </si>
  <si>
    <t>739 ALMONDCREST CT</t>
  </si>
  <si>
    <t>755 ALMONDCREST CT</t>
  </si>
  <si>
    <t>771 ALMONDCREST CT</t>
  </si>
  <si>
    <t>774 ALMONDCREST CT</t>
  </si>
  <si>
    <t>758 ALMONDCREST CT</t>
  </si>
  <si>
    <t>742 ALMONDCREST CT</t>
  </si>
  <si>
    <t>726 ALMONDCREST CT</t>
  </si>
  <si>
    <t>710 ALMONDCREST CT</t>
  </si>
  <si>
    <t>1434 BURCHELL HILL DR</t>
  </si>
  <si>
    <t>1426 BURCHELL HILL DR</t>
  </si>
  <si>
    <t>1418 BURCHELL HILL DR</t>
  </si>
  <si>
    <t>1410 BURCHELL HILL DR</t>
  </si>
  <si>
    <t>1402 BURCHELL HILL DR</t>
  </si>
  <si>
    <t>668 JACOB WAY</t>
  </si>
  <si>
    <t>642 JACOB WAY</t>
  </si>
  <si>
    <t>618 JACOB WAY</t>
  </si>
  <si>
    <t>594 JACOB WAY</t>
  </si>
  <si>
    <t>566 JACOB WAY</t>
  </si>
  <si>
    <t>538 JACOB WAY</t>
  </si>
  <si>
    <t>1388 CINDY DR</t>
  </si>
  <si>
    <t>1372 CINDY DR</t>
  </si>
  <si>
    <t>1356 CINDY DR</t>
  </si>
  <si>
    <t>1340 CINDY DR</t>
  </si>
  <si>
    <t>553 ALMONDCREST ST</t>
  </si>
  <si>
    <t>579 ALMONDCREST ST</t>
  </si>
  <si>
    <t>597 ALMONDCREST ST</t>
  </si>
  <si>
    <t>619 ALMONDCREST ST</t>
  </si>
  <si>
    <t>667 ALMONDCREST ST</t>
  </si>
  <si>
    <t>670 ALMONDCREST ST</t>
  </si>
  <si>
    <t>654 ALMONDCREST ST</t>
  </si>
  <si>
    <t>638 ALMONDCREST ST</t>
  </si>
  <si>
    <t>622 ALMONDCREST ST</t>
  </si>
  <si>
    <t>598 ALMONDCREST ST</t>
  </si>
  <si>
    <t>584 ALMONDCREST ST</t>
  </si>
  <si>
    <t>568 ALMONDCREST ST</t>
  </si>
  <si>
    <t>546 ALMONDCREST ST</t>
  </si>
  <si>
    <t>524 ALMONDCREST ST</t>
  </si>
  <si>
    <t>502 ALMONDCREST ST</t>
  </si>
  <si>
    <t>1315 CINDY DR</t>
  </si>
  <si>
    <t>1323 CINDY DR</t>
  </si>
  <si>
    <t>1331 CINDY DR</t>
  </si>
  <si>
    <t>1339 CINDY DR</t>
  </si>
  <si>
    <t>1347 CINDY DR</t>
  </si>
  <si>
    <t>1355 CINDY DR</t>
  </si>
  <si>
    <t>1363 CINDY DR</t>
  </si>
  <si>
    <t>1371 CINDY DR</t>
  </si>
  <si>
    <t>302 TREECREST CIR</t>
  </si>
  <si>
    <t>324 TREECREST CIR</t>
  </si>
  <si>
    <t>346 TREECREST CIR</t>
  </si>
  <si>
    <t>368 TREECREST CIR</t>
  </si>
  <si>
    <t>390 TREECREST CIR</t>
  </si>
  <si>
    <t>375 TREECREST CIR</t>
  </si>
  <si>
    <t>357 TREECREST CIR</t>
  </si>
  <si>
    <t>339 TREECREST CIR</t>
  </si>
  <si>
    <t>410 TREECREST CIR</t>
  </si>
  <si>
    <t>418 TREECREST CIR</t>
  </si>
  <si>
    <t>426 TREECREST CIR</t>
  </si>
  <si>
    <t>434 TREECREST CIR</t>
  </si>
  <si>
    <t>442 TREECREST CIR</t>
  </si>
  <si>
    <t>450 TREECREST CIR</t>
  </si>
  <si>
    <t>458 TREECREST CIR</t>
  </si>
  <si>
    <t>466 TREECREST CIR</t>
  </si>
  <si>
    <t>474 TREECREST CIR</t>
  </si>
  <si>
    <t>1403 E C ST</t>
  </si>
  <si>
    <t>1417 E C ST</t>
  </si>
  <si>
    <t>1431 E C ST</t>
  </si>
  <si>
    <t>1459 E C ST</t>
  </si>
  <si>
    <t>1473 E C ST</t>
  </si>
  <si>
    <t>482 TREECREST CIR</t>
  </si>
  <si>
    <t>485 TREECREST CIR</t>
  </si>
  <si>
    <t>469 TREECREST CIR</t>
  </si>
  <si>
    <t>461 TREECREST CIR</t>
  </si>
  <si>
    <t>453 TREECREST CIR</t>
  </si>
  <si>
    <t>436 N MAAG AVE</t>
  </si>
  <si>
    <t>454 N MAAG AVE</t>
  </si>
  <si>
    <t>472 N MAAG AVE</t>
  </si>
  <si>
    <t>490 N MAAG AVE</t>
  </si>
  <si>
    <t>1498 BURCHELL HILL DR</t>
  </si>
  <si>
    <t>1490 BURCHELL HILL DR</t>
  </si>
  <si>
    <t>1482 BURCHELL HILL DR</t>
  </si>
  <si>
    <t>1474 BURCHELL HILL DR</t>
  </si>
  <si>
    <t>1466 BURCHELL HILL DR</t>
  </si>
  <si>
    <t>1458 BURCHELL HILL DR</t>
  </si>
  <si>
    <t>1450 BURCHELL HILL DR</t>
  </si>
  <si>
    <t>1442 BURCHELL HILL DR</t>
  </si>
  <si>
    <t>394 PLUMCREST CT</t>
  </si>
  <si>
    <t>372 PLUMCREST CT</t>
  </si>
  <si>
    <t>350 PLUMCREST CT</t>
  </si>
  <si>
    <t>328 PLUMCREST CT</t>
  </si>
  <si>
    <t>306 PLUMCREST CT</t>
  </si>
  <si>
    <t>305 PLUMCREST CT</t>
  </si>
  <si>
    <t>327 PLUMCREST CT</t>
  </si>
  <si>
    <t>349 PLUMCREST CT</t>
  </si>
  <si>
    <t>371 PLUMCREST CT</t>
  </si>
  <si>
    <t>393 PLUMCREST CT</t>
  </si>
  <si>
    <t>396 FLAVORCREST CT</t>
  </si>
  <si>
    <t>374 FLAVORCREST CT</t>
  </si>
  <si>
    <t>330 FLAVORCREST CT</t>
  </si>
  <si>
    <t>308 FLAVORCREST CT</t>
  </si>
  <si>
    <t>307 FLAVORCREST CT</t>
  </si>
  <si>
    <t>329 FLAVORCREST CT</t>
  </si>
  <si>
    <t>351 FLAVORCREST CT</t>
  </si>
  <si>
    <t>373 FLAVORCREST CT</t>
  </si>
  <si>
    <t>376 QUEENCREST CT</t>
  </si>
  <si>
    <t>354 QUEENCREST CT</t>
  </si>
  <si>
    <t>332 QUEENCREST CT</t>
  </si>
  <si>
    <t>310 QUEENCREST CT</t>
  </si>
  <si>
    <t>309 QUEENCREST CT</t>
  </si>
  <si>
    <t>331 QUEENCREST CT</t>
  </si>
  <si>
    <t>353 QUEENCREST CT</t>
  </si>
  <si>
    <t>375 QUEENCREST CT</t>
  </si>
  <si>
    <t>397 QUEENCREST CT</t>
  </si>
  <si>
    <t>1374 E C ST</t>
  </si>
  <si>
    <t>1368 E C ST</t>
  </si>
  <si>
    <t>1362 E C ST</t>
  </si>
  <si>
    <t>1338 E C ST</t>
  </si>
  <si>
    <t>1326 E C ST</t>
  </si>
  <si>
    <t>481 VALLEY VIEW DR</t>
  </si>
  <si>
    <t>473 VALLEY VIEW DR</t>
  </si>
  <si>
    <t>465 VALLEY VIEW DR</t>
  </si>
  <si>
    <t>457 VALLEY VIEW DR</t>
  </si>
  <si>
    <t>449 VALLEY VIEW DR</t>
  </si>
  <si>
    <t>441 VALLEY VIEW DR</t>
  </si>
  <si>
    <t>433 VALLEY VIEW DR</t>
  </si>
  <si>
    <t>417 VALLEY VIEW DR</t>
  </si>
  <si>
    <t>409 VALLEY VIEW DR</t>
  </si>
  <si>
    <t>390 NUTCREST CT</t>
  </si>
  <si>
    <t>368 NUTCREST CT</t>
  </si>
  <si>
    <t>346 NUTCREST CT</t>
  </si>
  <si>
    <t>324 NUTCREST CT</t>
  </si>
  <si>
    <t>302 NUTCREST CT</t>
  </si>
  <si>
    <t>301 NUTCREST CT</t>
  </si>
  <si>
    <t>345 NUTCREST CT</t>
  </si>
  <si>
    <t>367 NUTCREST CT</t>
  </si>
  <si>
    <t>389 NUTCREST CT</t>
  </si>
  <si>
    <t>392 PEACHCREST CT</t>
  </si>
  <si>
    <t>370 PEACHCREST CT</t>
  </si>
  <si>
    <t>348 PEACHCREST CT</t>
  </si>
  <si>
    <t>326 PEACHCREST CT</t>
  </si>
  <si>
    <t>304 PEACHCREST CT</t>
  </si>
  <si>
    <t>303 PEACHCREST CT</t>
  </si>
  <si>
    <t>325 PEACHCREST CT</t>
  </si>
  <si>
    <t>347 PEACHCREST CT</t>
  </si>
  <si>
    <t>391 PEACHCREST CT</t>
  </si>
  <si>
    <t>431 PEACHCREST DR</t>
  </si>
  <si>
    <t>456 PEACHCREST DR</t>
  </si>
  <si>
    <t>442 PEACHCREST DR</t>
  </si>
  <si>
    <t>428 PEACHCREST DR</t>
  </si>
  <si>
    <t>414 PEACHCREST DR</t>
  </si>
  <si>
    <t>402 PEACHCREST DR</t>
  </si>
  <si>
    <t>505 VALLEY VIEW DR</t>
  </si>
  <si>
    <t>519 VALLEY VIEW DR</t>
  </si>
  <si>
    <t>533 VALLEY VIEW DR</t>
  </si>
  <si>
    <t>547 VALLEY VIEW DR</t>
  </si>
  <si>
    <t>561 VALLEY VIEW DR</t>
  </si>
  <si>
    <t>575 VALLEY VIEW DR</t>
  </si>
  <si>
    <t>589 VALLEY VIEW DR</t>
  </si>
  <si>
    <t>603 VALLEY VIEW DR</t>
  </si>
  <si>
    <t>617 VALLEY VIEW DR</t>
  </si>
  <si>
    <t>631 VALLEY VIEW DR</t>
  </si>
  <si>
    <t>645 VALLEY VIEW DR</t>
  </si>
  <si>
    <t>659 VALLEY VIEW DR</t>
  </si>
  <si>
    <t>673 VALLEY VIEW DR</t>
  </si>
  <si>
    <t>687 VALLEY VIEW DR</t>
  </si>
  <si>
    <t>1302 DAVID DR</t>
  </si>
  <si>
    <t>1300 DAVID DR</t>
  </si>
  <si>
    <t>751 VALLEY VIEW DR</t>
  </si>
  <si>
    <t>734 PEACHCREST DR</t>
  </si>
  <si>
    <t>1304 DAVID DR</t>
  </si>
  <si>
    <t>1306 DAVID DR</t>
  </si>
  <si>
    <t>690 PEACHCREST DR</t>
  </si>
  <si>
    <t>674 PEACHCREST DR</t>
  </si>
  <si>
    <t>658 PEACHCREST DR</t>
  </si>
  <si>
    <t>642 PEACHCREST DR</t>
  </si>
  <si>
    <t>626 PEACHCREST DR</t>
  </si>
  <si>
    <t>610 PEACHCREST DR</t>
  </si>
  <si>
    <t>596 PEACHCREST DR</t>
  </si>
  <si>
    <t>582 PEACHCREST DR</t>
  </si>
  <si>
    <t>568 PEACHCREST DR</t>
  </si>
  <si>
    <t>554 PEACHCREST DR</t>
  </si>
  <si>
    <t>540 PEACHCREST DR</t>
  </si>
  <si>
    <t>512 PEACHCREST DR</t>
  </si>
  <si>
    <t>504 PEACHCREST DR</t>
  </si>
  <si>
    <t>498 PEACHCREST DR</t>
  </si>
  <si>
    <t>484 PEACHCREST DR</t>
  </si>
  <si>
    <t>470 PEACHCREST DR</t>
  </si>
  <si>
    <t>475 PEACHCREST DR</t>
  </si>
  <si>
    <t>497 PEACHCREST DR</t>
  </si>
  <si>
    <t>515 PEACHCREST DR</t>
  </si>
  <si>
    <t>529 PEACHCREST DR</t>
  </si>
  <si>
    <t>543 PEACHCREST DR</t>
  </si>
  <si>
    <t>551 PEACHCREST DR</t>
  </si>
  <si>
    <t>571 PEACHCREST DR</t>
  </si>
  <si>
    <t>585 PEACHCREST DR</t>
  </si>
  <si>
    <t>603 PEACHCREST DR</t>
  </si>
  <si>
    <t>617 PEACHCREST DR</t>
  </si>
  <si>
    <t>631 PEACHCREST DR</t>
  </si>
  <si>
    <t>645 PEACHCREST DR</t>
  </si>
  <si>
    <t>659 PEACHCREST DR</t>
  </si>
  <si>
    <t>673 PEACHCREST DR</t>
  </si>
  <si>
    <t>687 PEACHCREST DR</t>
  </si>
  <si>
    <t>711 PEACHCREST DR</t>
  </si>
  <si>
    <t>729 PEACHCREST DR</t>
  </si>
  <si>
    <t>747 PEACHCREST DR</t>
  </si>
  <si>
    <t>765 PEACHCREST DR</t>
  </si>
  <si>
    <t>2320 BELSERA DR</t>
  </si>
  <si>
    <t>2316 BELSERA DR</t>
  </si>
  <si>
    <t>2312 BELSERA DR</t>
  </si>
  <si>
    <t>1996</t>
  </si>
  <si>
    <t>2308 BELSERA DR</t>
  </si>
  <si>
    <t>2304 BELSERA DR</t>
  </si>
  <si>
    <t>401 SOLMAR CT</t>
  </si>
  <si>
    <t>2236 BELSERA DR</t>
  </si>
  <si>
    <t>2240 BELSERA DR</t>
  </si>
  <si>
    <t>403 SOLMAR CT L</t>
  </si>
  <si>
    <t>2206 BELSERA DR</t>
  </si>
  <si>
    <t>421 TERRASOL LN</t>
  </si>
  <si>
    <t>425 TERRASOL LN</t>
  </si>
  <si>
    <t>429 TERRASOL LN</t>
  </si>
  <si>
    <t>433 TERRASOL LN</t>
  </si>
  <si>
    <t>437 TERRASOL LN</t>
  </si>
  <si>
    <t>441 TERRASOL LN</t>
  </si>
  <si>
    <t>445 TERRASOL LN</t>
  </si>
  <si>
    <t>449 TERRASOL LN</t>
  </si>
  <si>
    <t>453 TERRASOL LN</t>
  </si>
  <si>
    <t>457 TERRASOL LN</t>
  </si>
  <si>
    <t>461 TERRASOL LN</t>
  </si>
  <si>
    <t>408 SOLMAR CT</t>
  </si>
  <si>
    <t>404 SOLMAR CT</t>
  </si>
  <si>
    <t>400 SOLMAR CT</t>
  </si>
  <si>
    <t>405 SOLMAR CT</t>
  </si>
  <si>
    <t>409 SOLMAR CT</t>
  </si>
  <si>
    <t>413 TERRASOL LN</t>
  </si>
  <si>
    <t>417 TERRASOL LN</t>
  </si>
  <si>
    <t>2213 BELSERA DR</t>
  </si>
  <si>
    <t>2217 BELSERA DR</t>
  </si>
  <si>
    <t>2221 BELSERA DR</t>
  </si>
  <si>
    <t>2225 BELSERA DR</t>
  </si>
  <si>
    <t>2229 BELSERA DR</t>
  </si>
  <si>
    <t>2233 BELSERA DR</t>
  </si>
  <si>
    <t>2133 BELSERA DR</t>
  </si>
  <si>
    <t>2129 BELSERA DR</t>
  </si>
  <si>
    <t>2125 BELSERA DR</t>
  </si>
  <si>
    <t>2121 BELSERA DR</t>
  </si>
  <si>
    <t>2117 BELSERA DR</t>
  </si>
  <si>
    <t>2113 BELSERA DR</t>
  </si>
  <si>
    <t>2108 BELSERA DR</t>
  </si>
  <si>
    <t>2104 BELSERA DR</t>
  </si>
  <si>
    <t>2100 BELSERA DR</t>
  </si>
  <si>
    <t>2200 BELSERA DR</t>
  </si>
  <si>
    <t>2204 BELSERA DR</t>
  </si>
  <si>
    <t>2208 BELSERA DR</t>
  </si>
  <si>
    <t>2216 BELSERA DR</t>
  </si>
  <si>
    <t>2220 BELSERA DR</t>
  </si>
  <si>
    <t>2224 BELSERA DR</t>
  </si>
  <si>
    <t>2232 BELSERA DR</t>
  </si>
  <si>
    <t>2244 BELSERA DR</t>
  </si>
  <si>
    <t>2152 BELSERA DR</t>
  </si>
  <si>
    <t>2148 BELSERA DR</t>
  </si>
  <si>
    <t>2144 BELSERA DR</t>
  </si>
  <si>
    <t>2140 BELSERA DR</t>
  </si>
  <si>
    <t>2136 BELSERA DR</t>
  </si>
  <si>
    <t>2132 BELSERA DR</t>
  </si>
  <si>
    <t>2128 BELSERA DR</t>
  </si>
  <si>
    <t>2124 BELSERA DR</t>
  </si>
  <si>
    <t>2120 BELSERA DR</t>
  </si>
  <si>
    <t>2116 BELSERA DR</t>
  </si>
  <si>
    <t>2112 BELSERA DR</t>
  </si>
  <si>
    <t>1530 E F St</t>
  </si>
  <si>
    <t>1596 E F ST</t>
  </si>
  <si>
    <t>1580 E F ST</t>
  </si>
  <si>
    <t>1550 E F ST</t>
  </si>
  <si>
    <t>1520 E F ST</t>
  </si>
  <si>
    <t>1590 E F ST</t>
  </si>
  <si>
    <t>297 REARDON ST</t>
  </si>
  <si>
    <t>289 REARDON ST</t>
  </si>
  <si>
    <t>281 REARDON ST</t>
  </si>
  <si>
    <t>273 REARDON ST</t>
  </si>
  <si>
    <t>265 REARDON ST</t>
  </si>
  <si>
    <t>257 REARDON ST</t>
  </si>
  <si>
    <t>249 REARDON ST</t>
  </si>
  <si>
    <t>233 REARDON ST</t>
  </si>
  <si>
    <t>217 REARDON ST</t>
  </si>
  <si>
    <t>1534 ANCONIA ST</t>
  </si>
  <si>
    <t>1542 ANCONIA ST</t>
  </si>
  <si>
    <t>1550 ANCONIA ST</t>
  </si>
  <si>
    <t>1558 ANCONIA ST</t>
  </si>
  <si>
    <t>1566 ANCONIA ST</t>
  </si>
  <si>
    <t>1572 ANCONIA ST</t>
  </si>
  <si>
    <t>234 TREVOR AVE</t>
  </si>
  <si>
    <t>256 TREVOR AVE</t>
  </si>
  <si>
    <t>284 TREVOR AVE</t>
  </si>
  <si>
    <t>296 TREVOR AVE</t>
  </si>
  <si>
    <t>291 TREVOR AVE</t>
  </si>
  <si>
    <t>277 TREVOR AVE</t>
  </si>
  <si>
    <t>263 TREVOR AVE</t>
  </si>
  <si>
    <t>249 TREVOR AVE</t>
  </si>
  <si>
    <t>235 TREVOR AVE</t>
  </si>
  <si>
    <t>207 TREVOR AVE</t>
  </si>
  <si>
    <t>1593 ANCONIA ST</t>
  </si>
  <si>
    <t>1585 ANCONIA ST</t>
  </si>
  <si>
    <t>1577 ANCONIA ST</t>
  </si>
  <si>
    <t>1569 ANCONIA ST</t>
  </si>
  <si>
    <t>1561 ANCONIA ST</t>
  </si>
  <si>
    <t>1553 ANCONIA ST</t>
  </si>
  <si>
    <t>1545 ANCONIA ST</t>
  </si>
  <si>
    <t>1537 ANCONIA ST</t>
  </si>
  <si>
    <t>1529 ANCONIA ST</t>
  </si>
  <si>
    <t>1521 ANCONIA ST</t>
  </si>
  <si>
    <t>1513 ANCONIA ST</t>
  </si>
  <si>
    <t>204 REARDON ST</t>
  </si>
  <si>
    <t>212 REARDON ST</t>
  </si>
  <si>
    <t>220 REARDON ST</t>
  </si>
  <si>
    <t>228 REARDON ST</t>
  </si>
  <si>
    <t>236 REARDON ST</t>
  </si>
  <si>
    <t>244 REARDON ST</t>
  </si>
  <si>
    <t>252 REARDON ST</t>
  </si>
  <si>
    <t>260 REARDON ST</t>
  </si>
  <si>
    <t>268 REARDON ST</t>
  </si>
  <si>
    <t>276 REARDON ST</t>
  </si>
  <si>
    <t>292 REARDON ST</t>
  </si>
  <si>
    <t>1537 E D ST</t>
  </si>
  <si>
    <t>1525 E D ST</t>
  </si>
  <si>
    <t>1513 E D ST</t>
  </si>
  <si>
    <t>303 TREVOR AVE</t>
  </si>
  <si>
    <t>331 TREVOR AVE</t>
  </si>
  <si>
    <t>345 TREVOR AVE</t>
  </si>
  <si>
    <t>359 TREVOR AVE</t>
  </si>
  <si>
    <t>377 TREVOR AVE</t>
  </si>
  <si>
    <t>399 TREVOR AVE</t>
  </si>
  <si>
    <t>1598 TAGGART ST</t>
  </si>
  <si>
    <t>1586 TAGGART ST</t>
  </si>
  <si>
    <t>1574 TAGGART ST</t>
  </si>
  <si>
    <t>1562 TAGGART ST</t>
  </si>
  <si>
    <t>1550 TAGGART ST</t>
  </si>
  <si>
    <t>1538 TAGGART ST</t>
  </si>
  <si>
    <t>1526 TAGGART ST</t>
  </si>
  <si>
    <t>1514 TAGGART ST</t>
  </si>
  <si>
    <t>1502 TAGGART ST</t>
  </si>
  <si>
    <t>1501 TAGGART ST</t>
  </si>
  <si>
    <t>1509 TAGGART ST</t>
  </si>
  <si>
    <t>384 CELIA CT</t>
  </si>
  <si>
    <t>352 CELIA CT</t>
  </si>
  <si>
    <t>310 CELIA CT</t>
  </si>
  <si>
    <t>355 CELIA CT</t>
  </si>
  <si>
    <t>389 CELIA CT</t>
  </si>
  <si>
    <t>396 TREVOR AVE</t>
  </si>
  <si>
    <t>374 TREVOR AVE</t>
  </si>
  <si>
    <t>352 TREVOR AVE</t>
  </si>
  <si>
    <t>330 TREVOR AVE</t>
  </si>
  <si>
    <t>308 TREVOR AVE</t>
  </si>
  <si>
    <t>1578 E D ST</t>
  </si>
  <si>
    <t>1566 E D ST</t>
  </si>
  <si>
    <t>1554 E D ST</t>
  </si>
  <si>
    <t>1542 E D ST</t>
  </si>
  <si>
    <t>1530 E D ST</t>
  </si>
  <si>
    <t>1518 E D ST</t>
  </si>
  <si>
    <t>1506 E D ST</t>
  </si>
  <si>
    <t>1493 PURCELL CT</t>
  </si>
  <si>
    <t>1467 PURCELL CT</t>
  </si>
  <si>
    <t>1439 PURCELL CT</t>
  </si>
  <si>
    <t>1425 PURCELL CT</t>
  </si>
  <si>
    <t>1401 PURCELL CT</t>
  </si>
  <si>
    <t>1414 PURCELL CT</t>
  </si>
  <si>
    <t>1436 PURCELL CT</t>
  </si>
  <si>
    <t>1462 PURCELL CT</t>
  </si>
  <si>
    <t>1490 PURCELL CT</t>
  </si>
  <si>
    <t>228 N MAAG AVE</t>
  </si>
  <si>
    <t>242 N MAAG AVE</t>
  </si>
  <si>
    <t>256 N MAAG AVE</t>
  </si>
  <si>
    <t>1493 E D ST</t>
  </si>
  <si>
    <t>1479 E D ST</t>
  </si>
  <si>
    <t>1486 E D ST</t>
  </si>
  <si>
    <t>1498 E D ST</t>
  </si>
  <si>
    <t>310 N MAAG AVE</t>
  </si>
  <si>
    <t>1470 E D ST</t>
  </si>
  <si>
    <t>1450 E F ST</t>
  </si>
  <si>
    <t>1474 E F ST</t>
  </si>
  <si>
    <t>136 N MAAG AVE</t>
  </si>
  <si>
    <t>146 N MAAG AVE</t>
  </si>
  <si>
    <t>1322 E F ST</t>
  </si>
  <si>
    <t>1414 E F ST</t>
  </si>
  <si>
    <t>2008</t>
  </si>
  <si>
    <t>1376 E F ST</t>
  </si>
  <si>
    <t>1300 E F ST</t>
  </si>
  <si>
    <t>1235 E D ST</t>
  </si>
  <si>
    <t>334 VIA ZIROLI</t>
  </si>
  <si>
    <t>342 VIA ZIROLI</t>
  </si>
  <si>
    <t>350 VIA ZIROLI</t>
  </si>
  <si>
    <t>358 VIA ZIROLI</t>
  </si>
  <si>
    <t>1135 E J ST</t>
  </si>
  <si>
    <t>2020</t>
  </si>
  <si>
    <t>1735 SILVER RIDGE WAY</t>
  </si>
  <si>
    <t>1743 SILVER RIDGE WAY</t>
  </si>
  <si>
    <t>1755 SILVER RIDGE WAY</t>
  </si>
  <si>
    <t>1767 SILVER RIDGE WAY</t>
  </si>
  <si>
    <t>1789 SILVER RIDGE WAY</t>
  </si>
  <si>
    <t>1795 SILVER RIDGE WAY</t>
  </si>
  <si>
    <t>421 SHADOW CREEK AVE</t>
  </si>
  <si>
    <t>1701 SILVER RIDGE WAY</t>
  </si>
  <si>
    <t>1711 SILVER RIDGE WAY</t>
  </si>
  <si>
    <t>1723 SILVER RIDGE WAY</t>
  </si>
  <si>
    <t>1714 ADAMS CREEK WAY</t>
  </si>
  <si>
    <t>1762 ADAMS CREEK WAY</t>
  </si>
  <si>
    <t>1750 ADAMS CREEK WAY</t>
  </si>
  <si>
    <t>415 SHADOW CREEK AVE</t>
  </si>
  <si>
    <t>434 SILVER RIDGE CT</t>
  </si>
  <si>
    <t>1712 SILVER RIDGE WAY</t>
  </si>
  <si>
    <t>1726 SILVER RIDGE WAY</t>
  </si>
  <si>
    <t>1738 SILVER RIDGE WAY</t>
  </si>
  <si>
    <t>440 SILVER RIDGE CT</t>
  </si>
  <si>
    <t>326 ORSI RD</t>
  </si>
  <si>
    <t>330 ORSI RD</t>
  </si>
  <si>
    <t>322 ORSI RD</t>
  </si>
  <si>
    <t>190 S MAAG AVE F</t>
  </si>
  <si>
    <t>190 S MAAG AVE G</t>
  </si>
  <si>
    <t>403 SHADOW CREEK AVE</t>
  </si>
  <si>
    <t>2014</t>
  </si>
  <si>
    <t>450 SHADOW CREEK AVE</t>
  </si>
  <si>
    <t>464 SHADOW CREEK AVE</t>
  </si>
  <si>
    <t>425 SILVER RIDGE CT</t>
  </si>
  <si>
    <t>424 SHADOW CREEK AVE</t>
  </si>
  <si>
    <t>418 SHADOW CREEK AVE</t>
  </si>
  <si>
    <t>430 SHADOW CREEK AVE</t>
  </si>
  <si>
    <t>409 SHADOW CREEK AVE</t>
  </si>
  <si>
    <t>2013</t>
  </si>
  <si>
    <t>1770 SILVER RIDGE WAY</t>
  </si>
  <si>
    <t>1782 SILVER RIDGE WAY</t>
  </si>
  <si>
    <t>1738 ADAMS CREEK WAY</t>
  </si>
  <si>
    <t>1726 ADAMS CREEK WAY</t>
  </si>
  <si>
    <t>1719 ELDERBERRY CT</t>
  </si>
  <si>
    <t>1449 E F ST B103 C</t>
  </si>
  <si>
    <t>436 SHADOW CREEK AVE</t>
  </si>
  <si>
    <t>412 SHADOW CREEK AVE</t>
  </si>
  <si>
    <t>442 SHADOW CREEK AVE</t>
  </si>
  <si>
    <t>1790 SILVER RIDGE WAY</t>
  </si>
  <si>
    <t>439 SHADOW CREEK AVE</t>
  </si>
  <si>
    <t>1735 ELDERBERRY CT</t>
  </si>
  <si>
    <t>406 SHADOW CREEK AVE</t>
  </si>
  <si>
    <t>433 SILVER RIDGE CT</t>
  </si>
  <si>
    <t>1704 ELDERBERRY CT</t>
  </si>
  <si>
    <t>1351 E G ST</t>
  </si>
  <si>
    <t>1720 ELDERBERRY CT</t>
  </si>
  <si>
    <t>1751 ELDERBERRY CT</t>
  </si>
  <si>
    <t>1736 ELDERBERRY CT</t>
  </si>
  <si>
    <t>368 SHADOW CREEK AVE</t>
  </si>
  <si>
    <t>360 SHADOW CREEK AVE</t>
  </si>
  <si>
    <t>1707 LANDO DR</t>
  </si>
  <si>
    <t>2006</t>
  </si>
  <si>
    <t>1723 LANDO DR</t>
  </si>
  <si>
    <t>1775 LANDO DR</t>
  </si>
  <si>
    <t>1755 LANDO DR</t>
  </si>
  <si>
    <t>1739 LANDO DR</t>
  </si>
  <si>
    <t>576 MURDOCH CT</t>
  </si>
  <si>
    <t>556 MURDOCH CT</t>
  </si>
  <si>
    <t>536 MURDOCH CT</t>
  </si>
  <si>
    <t>591 MURDOCH CT</t>
  </si>
  <si>
    <t>1328 GREEN HAVEN DR</t>
  </si>
  <si>
    <t>1791 LANDO DR L</t>
  </si>
  <si>
    <t>304 SHADOW CREEK AVE</t>
  </si>
  <si>
    <t>310 SHADOW CREEK AVE</t>
  </si>
  <si>
    <t>320 SHADOW CREEK AVE</t>
  </si>
  <si>
    <t>328 SHADOW CREEK AVE</t>
  </si>
  <si>
    <t>336 SHADOW CREEK AVE</t>
  </si>
  <si>
    <t>344 SHADOW CREEK AVE</t>
  </si>
  <si>
    <t>352 SHADOW CREEK AVE</t>
  </si>
  <si>
    <t>1708 BANDON CT</t>
  </si>
  <si>
    <t>1720 BANDON CT</t>
  </si>
  <si>
    <t>1738 BANDON CT</t>
  </si>
  <si>
    <t>1746 BANDON CT</t>
  </si>
  <si>
    <t>1755 BANDON CT</t>
  </si>
  <si>
    <t>1739 BANDON CT</t>
  </si>
  <si>
    <t>1733 BANDON CT</t>
  </si>
  <si>
    <t>1719 BANDON CT</t>
  </si>
  <si>
    <t>1705 BANDON CT</t>
  </si>
  <si>
    <t>455 ARBOR AVE</t>
  </si>
  <si>
    <t>562 PEDERSEN RD</t>
  </si>
  <si>
    <t>548 PEDERSEN RD</t>
  </si>
  <si>
    <t>576 PEDERSEN RD</t>
  </si>
  <si>
    <t>1473 E G ST</t>
  </si>
  <si>
    <t>918 MARQUEZ CT</t>
  </si>
  <si>
    <t>926 MARQUEZ CT</t>
  </si>
  <si>
    <t>934 MARQUEZ CT</t>
  </si>
  <si>
    <t>942 MARQUEZ CT</t>
  </si>
  <si>
    <t>950 MARQUEZ CT</t>
  </si>
  <si>
    <t>958 MARQUEZ CT</t>
  </si>
  <si>
    <t>966 MARQUEZ CT</t>
  </si>
  <si>
    <t>974 MARQUEZ CT</t>
  </si>
  <si>
    <t>982 MARQUEZ CT</t>
  </si>
  <si>
    <t>979 MARQUEZ CT</t>
  </si>
  <si>
    <t>971 MARQUEZ CT</t>
  </si>
  <si>
    <t>963 MARQUEZ CT</t>
  </si>
  <si>
    <t>955 MARQUEZ CT</t>
  </si>
  <si>
    <t>947 MARQUEZ CT</t>
  </si>
  <si>
    <t>939 MARQUEZ CT</t>
  </si>
  <si>
    <t>931 MARQUEZ CT</t>
  </si>
  <si>
    <t>923 MARQUEZ CT</t>
  </si>
  <si>
    <t>915 MARQUEZ CT</t>
  </si>
  <si>
    <t>479 ARBOR AVE</t>
  </si>
  <si>
    <t>467 ARBOR AVE</t>
  </si>
  <si>
    <t>443 ARBOR AVE</t>
  </si>
  <si>
    <t>431 ARBOR AVE</t>
  </si>
  <si>
    <t>998 SUNSET MEADOWS ST</t>
  </si>
  <si>
    <t>990 SUNSET MEADOWS ST</t>
  </si>
  <si>
    <t>982 SUNSET MEADOWS ST</t>
  </si>
  <si>
    <t>974 SUNSET MEADOWS ST</t>
  </si>
  <si>
    <t>966 SUNSET MEADOWS ST</t>
  </si>
  <si>
    <t>958 SUNSET MEADOWS ST</t>
  </si>
  <si>
    <t>950 SUNSET MEADOWS ST</t>
  </si>
  <si>
    <t>1449 E F St # B105 C&amp;D</t>
  </si>
  <si>
    <t>522 VENTANAS AVE</t>
  </si>
  <si>
    <t>520 VENTANAS AVE</t>
  </si>
  <si>
    <t>518 VENTANAS AVE</t>
  </si>
  <si>
    <t>516 VENTANAS AVE</t>
  </si>
  <si>
    <t>514 VENTANAS AVE</t>
  </si>
  <si>
    <t>506 VENTANAS AVE</t>
  </si>
  <si>
    <t>478 VENTANAS AVE</t>
  </si>
  <si>
    <t>464 VENTANAS AVE</t>
  </si>
  <si>
    <t>272 VENTANAS AVE</t>
  </si>
  <si>
    <t>254 VENTANAS AVE</t>
  </si>
  <si>
    <t>250 VENTANAS AVE</t>
  </si>
  <si>
    <t>230 VENTANAS AVE</t>
  </si>
  <si>
    <t>212 VENTANAS AVE</t>
  </si>
  <si>
    <t>1558 SNOWY RIVER ST</t>
  </si>
  <si>
    <t>1717 SNOWY RIVER CT</t>
  </si>
  <si>
    <t>467 ROLLING HILLS AVE A</t>
  </si>
  <si>
    <t>1485 RANCH HOUSE CT</t>
  </si>
  <si>
    <t>519 PEDERSEN RD</t>
  </si>
  <si>
    <t>517 PEDERSEN RD</t>
  </si>
  <si>
    <t>515 PEDERSEN RD</t>
  </si>
  <si>
    <t>513 PEDERSEN RD</t>
  </si>
  <si>
    <t>505 PEDERSEN RD</t>
  </si>
  <si>
    <t>302 OAK BRANCH ST</t>
  </si>
  <si>
    <t>156 S MAAG AVE</t>
  </si>
  <si>
    <t>175 S MAAG AVE C</t>
  </si>
  <si>
    <t>156 S MAAG AVE C</t>
  </si>
  <si>
    <t>175 S MAAG AVE B</t>
  </si>
  <si>
    <t>156 S MAAG AVE B</t>
  </si>
  <si>
    <t>175 S MAAG AVE A</t>
  </si>
  <si>
    <t>597 S MAAG AVE</t>
  </si>
  <si>
    <t>581 S MAAG AVE</t>
  </si>
  <si>
    <t>570 S MAAG AVE</t>
  </si>
  <si>
    <t>449 S MAAG AVE</t>
  </si>
  <si>
    <t>441 S MAAG AVE</t>
  </si>
  <si>
    <t>433 S MAAG AVE</t>
  </si>
  <si>
    <t>425 S MAAG AVE</t>
  </si>
  <si>
    <t>417 S MAAG AVE</t>
  </si>
  <si>
    <t>409 S MAAG AVE</t>
  </si>
  <si>
    <t>401 S MAAG AVE</t>
  </si>
  <si>
    <t>393 S MAAG AVE</t>
  </si>
  <si>
    <t>385 S MAAG AVE</t>
  </si>
  <si>
    <t>377 S MAAG AVE</t>
  </si>
  <si>
    <t>369 S MAAG AVE</t>
  </si>
  <si>
    <t>361 S MAAG AVE</t>
  </si>
  <si>
    <t>353 S MAAG AVE</t>
  </si>
  <si>
    <t>345 S MAAG AVE</t>
  </si>
  <si>
    <t>337 S MAAG AVE</t>
  </si>
  <si>
    <t>329 S MAAG AVE</t>
  </si>
  <si>
    <t>185 S MAAG AVE</t>
  </si>
  <si>
    <t>1741 LONGMEADOW ST</t>
  </si>
  <si>
    <t>1738 LONGMEADOW ST</t>
  </si>
  <si>
    <t>1729 LONGMEADOW ST</t>
  </si>
  <si>
    <t>1726 LONGMEADOW ST</t>
  </si>
  <si>
    <t>1714 LONGMEADOW ST</t>
  </si>
  <si>
    <t>1702 LONGMEADOW ST</t>
  </si>
  <si>
    <t>1697 LONGMEADOW ST</t>
  </si>
  <si>
    <t>1665 LONGMEADOW ST</t>
  </si>
  <si>
    <t>1633 LONGMEADOW ST</t>
  </si>
  <si>
    <t>1619 LONGMEADOW ST</t>
  </si>
  <si>
    <t>123 WOODS CREEK DR</t>
  </si>
  <si>
    <t>1497 E J ST</t>
  </si>
  <si>
    <t>1485 E J ST</t>
  </si>
  <si>
    <t>1473 E J ST</t>
  </si>
  <si>
    <t>1461 E J ST</t>
  </si>
  <si>
    <t>1437 E J ST</t>
  </si>
  <si>
    <t>1401 E J ST</t>
  </si>
  <si>
    <t>1379 E J ST</t>
  </si>
  <si>
    <t>1373 E J ST</t>
  </si>
  <si>
    <t>1367 E J ST</t>
  </si>
  <si>
    <t>1355 E J ST</t>
  </si>
  <si>
    <t>1349 E J ST</t>
  </si>
  <si>
    <t>1294 E J ST</t>
  </si>
  <si>
    <t>1285 E J ST</t>
  </si>
  <si>
    <t>1281 E J ST</t>
  </si>
  <si>
    <t>1277 E J ST</t>
  </si>
  <si>
    <t>1273 E J ST</t>
  </si>
  <si>
    <t>1288 GREEN HAVEN DR</t>
  </si>
  <si>
    <t>1276 GREEN HAVEN DR</t>
  </si>
  <si>
    <t>1454 GRAND OAK WAY</t>
  </si>
  <si>
    <t>1442 GRAND OAK WAY</t>
  </si>
  <si>
    <t>1436 GRAND OAK WAY</t>
  </si>
  <si>
    <t>1430 GRAND OAK WAY</t>
  </si>
  <si>
    <t>1424 GRAND OAK WAY</t>
  </si>
  <si>
    <t>1418 GRAND OAK WAY</t>
  </si>
  <si>
    <t>1412 GRAND OAK WAY</t>
  </si>
  <si>
    <t>1491 E G ST</t>
  </si>
  <si>
    <t>1455 E G ST</t>
  </si>
  <si>
    <t>1762 E G ST</t>
  </si>
  <si>
    <t>1757 E G ST</t>
  </si>
  <si>
    <t>1745 E G ST</t>
  </si>
  <si>
    <t>1733 E G ST</t>
  </si>
  <si>
    <t>1709 E G ST</t>
  </si>
  <si>
    <t>1684 E G ST</t>
  </si>
  <si>
    <t>1672 E G ST</t>
  </si>
  <si>
    <t>1660 E G ST</t>
  </si>
  <si>
    <t>1648 E G ST</t>
  </si>
  <si>
    <t>1636 E G ST</t>
  </si>
  <si>
    <t>1612 E G ST</t>
  </si>
  <si>
    <t>1600 E G ST</t>
  </si>
  <si>
    <t>1592 E G ST</t>
  </si>
  <si>
    <t>1584 E G ST</t>
  </si>
  <si>
    <t>1554 E G ST</t>
  </si>
  <si>
    <t>1546 E G ST</t>
  </si>
  <si>
    <t>1530 E G ST</t>
  </si>
  <si>
    <t>1514 E G ST</t>
  </si>
  <si>
    <t>1455 E G ST IR</t>
  </si>
  <si>
    <t>1714 E G ST</t>
  </si>
  <si>
    <t>1285 E F ST C</t>
  </si>
  <si>
    <t>1285 E F ST B</t>
  </si>
  <si>
    <t>1449 E F ST B105 A</t>
  </si>
  <si>
    <t>1449 E F ST B103 D</t>
  </si>
  <si>
    <t>1449 E F ST 102 2</t>
  </si>
  <si>
    <t>1449 E F ST B112</t>
  </si>
  <si>
    <t>134 S MAAG AVE</t>
  </si>
  <si>
    <t>1449 E F ST B104</t>
  </si>
  <si>
    <t>1449 E F ST B103 U</t>
  </si>
  <si>
    <t>1449 E F ST B103 B</t>
  </si>
  <si>
    <t>1449 E F ST B103 A</t>
  </si>
  <si>
    <t>1449 E F ST B101 J</t>
  </si>
  <si>
    <t>1449 E F ST B101 H</t>
  </si>
  <si>
    <t>1449 E F ST B101 G</t>
  </si>
  <si>
    <t>1449 E F ST B101 F</t>
  </si>
  <si>
    <t>1449 E F ST B101 E</t>
  </si>
  <si>
    <t>1449 E F ST B101 D</t>
  </si>
  <si>
    <t>1449 E F ST B101 A</t>
  </si>
  <si>
    <t>1295 CABALLERO ST</t>
  </si>
  <si>
    <t>584 BUCCANEER AVE</t>
  </si>
  <si>
    <t>248 ARBOLES WAY</t>
  </si>
  <si>
    <t>1201 E G ST N</t>
  </si>
  <si>
    <t>1201 E G ST M</t>
  </si>
  <si>
    <t>1201 E G ST L</t>
  </si>
  <si>
    <t>1201 E G ST K</t>
  </si>
  <si>
    <t>1201 E G ST J</t>
  </si>
  <si>
    <t>1201 E G ST I</t>
  </si>
  <si>
    <t>1201 E G ST G</t>
  </si>
  <si>
    <t>248 ARBOLES WAY F</t>
  </si>
  <si>
    <t>1201 E G ST F</t>
  </si>
  <si>
    <t>248 ARBOLES WAY E</t>
  </si>
  <si>
    <t>1201 E G ST E</t>
  </si>
  <si>
    <t>248 ARBOLES WAY D</t>
  </si>
  <si>
    <t>1201 E G ST D</t>
  </si>
  <si>
    <t>248 ARBOLES WAY C</t>
  </si>
  <si>
    <t>1201 E G ST C</t>
  </si>
  <si>
    <t>248 ARBOLES WAY B</t>
  </si>
  <si>
    <t>1201 E G ST B</t>
  </si>
  <si>
    <t>248 ARBOLES WAY A</t>
  </si>
  <si>
    <t>1201 E G ST A</t>
  </si>
  <si>
    <t>172 LITTLE JOHNS CREEK DR POOL</t>
  </si>
  <si>
    <t>125 WOODS CREEK DR</t>
  </si>
  <si>
    <t>178 LITTLE JOHNS CREEK DR</t>
  </si>
  <si>
    <t>1392 TABLE MOUNTAIN DR</t>
  </si>
  <si>
    <t>1380 TABLE MOUNTAIN DR</t>
  </si>
  <si>
    <t>1366 TABLE MOUNTAIN DR</t>
  </si>
  <si>
    <t>116 WOODS CREEK DR</t>
  </si>
  <si>
    <t>120 WOODS CREEK DR</t>
  </si>
  <si>
    <t>124 WOODS CREEK DR</t>
  </si>
  <si>
    <t>128 WOODS CREEK DR</t>
  </si>
  <si>
    <t>132 WOODS CREEK DR</t>
  </si>
  <si>
    <t>136 WOODS CREEK DR</t>
  </si>
  <si>
    <t>134 LITTLE JOHNS CREEK DR</t>
  </si>
  <si>
    <t>130 LITTLE JOHNS CREEK DR</t>
  </si>
  <si>
    <t>126 LITTLE JOHNS CREEK DR</t>
  </si>
  <si>
    <t>122 LITTLE JOHNS CREEK DR</t>
  </si>
  <si>
    <t>118 LITTLE JOHNS CREEK DR</t>
  </si>
  <si>
    <t>1318 TABLE MOUNTAIN DR</t>
  </si>
  <si>
    <t>1389 TABLE MOUNTAIN DR</t>
  </si>
  <si>
    <t>1375 TABLE MOUNTAIN DR</t>
  </si>
  <si>
    <t>1363 TABLE MOUNTAIN DR</t>
  </si>
  <si>
    <t>1349 TABLE MOUNTAIN DR</t>
  </si>
  <si>
    <t>1337 TABLE MOUNTAIN DR</t>
  </si>
  <si>
    <t>1325 TABLE MOUNTAIN DR</t>
  </si>
  <si>
    <t>1311 TABLE MOUNTAIN DR</t>
  </si>
  <si>
    <t>101 LITTLE JOHNS CREEK DR</t>
  </si>
  <si>
    <t>105 LITTLE JOHNS CREEK DR</t>
  </si>
  <si>
    <t>109 LITTLE JOHNS CREEK DR</t>
  </si>
  <si>
    <t>113 LITTLE JOHNS CREEK DR</t>
  </si>
  <si>
    <t>117 LITTLE JOHNS CREEK DR</t>
  </si>
  <si>
    <t>121 LITTLE JOHNS CREEK DR</t>
  </si>
  <si>
    <t>125 LITTLE JOHNS CREEK DR</t>
  </si>
  <si>
    <t>129 LITTLE JOHNS CREEK DR</t>
  </si>
  <si>
    <t>133 LITTLE JOHNS CREEK DR</t>
  </si>
  <si>
    <t>137 LITTLE JOHNS CREEK DR</t>
  </si>
  <si>
    <t>141 LITTLE JOHNS CREEK DR</t>
  </si>
  <si>
    <t>145 LITTLE JOHNS CREEK DR</t>
  </si>
  <si>
    <t>149 LITTLE JOHNS CREEK DR</t>
  </si>
  <si>
    <t>153 LITTLE JOHNS CREEK DR</t>
  </si>
  <si>
    <t>161 LITTLE JOHNS CREEK DR</t>
  </si>
  <si>
    <t>165 LITTLE JOHNS CREEK DR</t>
  </si>
  <si>
    <t>169 LITTLE JOHNS CREEK DR</t>
  </si>
  <si>
    <t>173 LITTLE JOHNS CREEK DR</t>
  </si>
  <si>
    <t>177 LITTLE JOHNS CREEK DR</t>
  </si>
  <si>
    <t>181 LITTLE JOHNS CREEK DR</t>
  </si>
  <si>
    <t>185 LITTLE JOHNS CREEK DR</t>
  </si>
  <si>
    <t>189 LITTLE JOHNS CREEK DR</t>
  </si>
  <si>
    <t>521 PEDERSEN RD</t>
  </si>
  <si>
    <t>1352 SAND HILL CT</t>
  </si>
  <si>
    <t>1360 SAND HILL CT</t>
  </si>
  <si>
    <t>1368 SAND HILL CT</t>
  </si>
  <si>
    <t>1376 SAND HILL CT</t>
  </si>
  <si>
    <t>1384 SAND HILL CT</t>
  </si>
  <si>
    <t>1392 SAND HILL CT</t>
  </si>
  <si>
    <t>1399 SAND HILL CT</t>
  </si>
  <si>
    <t>1391 SAND HILL CT</t>
  </si>
  <si>
    <t>1383 SAND HILL CT</t>
  </si>
  <si>
    <t>1375 SAND HILL CT</t>
  </si>
  <si>
    <t>1367 SAND HILL CT</t>
  </si>
  <si>
    <t>1359 SAND HILL CT</t>
  </si>
  <si>
    <t>516 VIEW POINT AVE</t>
  </si>
  <si>
    <t>522 VIEW POINT AVE</t>
  </si>
  <si>
    <t>530 VIEW POINT AVE</t>
  </si>
  <si>
    <t>536 VIEW POINT AVE</t>
  </si>
  <si>
    <t>542 VIEW POINT AVE</t>
  </si>
  <si>
    <t>548 VIEW POINT AVE</t>
  </si>
  <si>
    <t>1390 RANCH HOUSE ST</t>
  </si>
  <si>
    <t>1382 RANCH HOUSE ST</t>
  </si>
  <si>
    <t>1374 RANCH HOUSE ST</t>
  </si>
  <si>
    <t>1366 RANCH HOUSE ST</t>
  </si>
  <si>
    <t>1358 RANCH HOUSE ST</t>
  </si>
  <si>
    <t>1350 RANCH HOUSE ST</t>
  </si>
  <si>
    <t>588 VIEW POINT AVE</t>
  </si>
  <si>
    <t>582 VIEW POINT AVE</t>
  </si>
  <si>
    <t>576 VIEW POINT AVE</t>
  </si>
  <si>
    <t>568 VIEW POINT AVE</t>
  </si>
  <si>
    <t>562 VIEW POINT AVE</t>
  </si>
  <si>
    <t>554 VIEW POINT AVE</t>
  </si>
  <si>
    <t>1391 RANCH HOUSE ST</t>
  </si>
  <si>
    <t>1383 RANCH HOUSE ST</t>
  </si>
  <si>
    <t>1375 RANCH HOUSE ST</t>
  </si>
  <si>
    <t>1367 RANCH HOUSE ST</t>
  </si>
  <si>
    <t>1359 RANCH HOUSE ST</t>
  </si>
  <si>
    <t>559 BUCCANEER AVE</t>
  </si>
  <si>
    <t>567 BUCCANEER AVE</t>
  </si>
  <si>
    <t>1354 WAGON WHEEL CT</t>
  </si>
  <si>
    <t>1360 WAGON WHEEL CT</t>
  </si>
  <si>
    <t>1366 WAGON WHEEL CT</t>
  </si>
  <si>
    <t>1372 WAGON WHEEL CT</t>
  </si>
  <si>
    <t>1378 WAGON WHEEL CT</t>
  </si>
  <si>
    <t>1384 WAGON WHEEL CT</t>
  </si>
  <si>
    <t>1390 WAGON WHEEL CT</t>
  </si>
  <si>
    <t>1393 WAGON WHEEL CT</t>
  </si>
  <si>
    <t>1387 WAGON WHEEL CT</t>
  </si>
  <si>
    <t>1381 WAGON WHEEL CT</t>
  </si>
  <si>
    <t>1375 WAGON WHEEL CT</t>
  </si>
  <si>
    <t>1369 WAGON WHEEL CT</t>
  </si>
  <si>
    <t>1363 WAGON WHEEL CT</t>
  </si>
  <si>
    <t>1357 WAGON WHEEL CT</t>
  </si>
  <si>
    <t>1351 WAGON WHEEL CT</t>
  </si>
  <si>
    <t>590 BUCCANEER AVE</t>
  </si>
  <si>
    <t>576 BUCCANEER AVE</t>
  </si>
  <si>
    <t>570 BUCCANEER AVE</t>
  </si>
  <si>
    <t>562 BUCCANEER AVE</t>
  </si>
  <si>
    <t>556 BUCCANEER AVE</t>
  </si>
  <si>
    <t>548 BUCCANEER AVE</t>
  </si>
  <si>
    <t>542 BUCCANEER AVE</t>
  </si>
  <si>
    <t>534 BUCCANEER AVE</t>
  </si>
  <si>
    <t>528 BUCCANEER AVE</t>
  </si>
  <si>
    <t>520 BUCCANEER AVE</t>
  </si>
  <si>
    <t>514 BUCCANEER AVE</t>
  </si>
  <si>
    <t>578 S MAAG AVE</t>
  </si>
  <si>
    <t>595 VIEW POINT AVE</t>
  </si>
  <si>
    <t>587 VIEW POINT AVE</t>
  </si>
  <si>
    <t>579 VIEW POINT AVE</t>
  </si>
  <si>
    <t>571 VIEW POINT AVE</t>
  </si>
  <si>
    <t>563 VIEW POINT AVE</t>
  </si>
  <si>
    <t>555 VIEW POINT AVE</t>
  </si>
  <si>
    <t>1425 RANCH HOUSE CT</t>
  </si>
  <si>
    <t>1449 RANCH HOUSE CT</t>
  </si>
  <si>
    <t>1461 RANCH HOUSE CT</t>
  </si>
  <si>
    <t>1473 RANCH HOUSE CT</t>
  </si>
  <si>
    <t>1497 RANCH HOUSE CT</t>
  </si>
  <si>
    <t>1496 RANCH HOUSE CT</t>
  </si>
  <si>
    <t>1488 RANCH HOUSE CT</t>
  </si>
  <si>
    <t>1476 RANCH HOUSE CT</t>
  </si>
  <si>
    <t>1464 RANCH HOUSE CT</t>
  </si>
  <si>
    <t>1452 RANCH HOUSE CT</t>
  </si>
  <si>
    <t>1440 RANCH HOUSE CT</t>
  </si>
  <si>
    <t>1428 RANCH HOUSE CT</t>
  </si>
  <si>
    <t>1416 RANCH HOUSE CT</t>
  </si>
  <si>
    <t>1404 RANCH HOUSE CT</t>
  </si>
  <si>
    <t>1407 TUMBLEWEED CT</t>
  </si>
  <si>
    <t>1415 TUMBLEWEED CT</t>
  </si>
  <si>
    <t>1421 TUMBLEWEED CT</t>
  </si>
  <si>
    <t>1433 TUMBLEWEED CT</t>
  </si>
  <si>
    <t>1449 TUMBLEWEED CT</t>
  </si>
  <si>
    <t>1467 TUMBLEWEED CT</t>
  </si>
  <si>
    <t>1475 TUMBLEWEED CT</t>
  </si>
  <si>
    <t>1481 TUMBLEWEED CT</t>
  </si>
  <si>
    <t>1493 TUMBLEWEED CT</t>
  </si>
  <si>
    <t>1498 TUMBLEWEED CT</t>
  </si>
  <si>
    <t>1486 TUMBLEWEED CT</t>
  </si>
  <si>
    <t>1474 TUMBLEWEED CT</t>
  </si>
  <si>
    <t>1462 TUMBLEWEED CT</t>
  </si>
  <si>
    <t>1450 TUMBLEWEED CT</t>
  </si>
  <si>
    <t>1438 TUMBLEWEED CT</t>
  </si>
  <si>
    <t>1426 TUMBLEWEED CT</t>
  </si>
  <si>
    <t>1414 TUMBLEWEED CT</t>
  </si>
  <si>
    <t>1402 TUMBLEWEED CT</t>
  </si>
  <si>
    <t>1422 GOLD RUSH CT</t>
  </si>
  <si>
    <t>1414 GOLD RUSH CT</t>
  </si>
  <si>
    <t>1498 E J ST</t>
  </si>
  <si>
    <t>1486 E J ST</t>
  </si>
  <si>
    <t>496 VIEW POINT AVE</t>
  </si>
  <si>
    <t>472 VIEW POINT AVE</t>
  </si>
  <si>
    <t>448 VIEW POINT AVE</t>
  </si>
  <si>
    <t>424 VIEW POINT AVE</t>
  </si>
  <si>
    <t>402 VIEW POINT AVE</t>
  </si>
  <si>
    <t>1430 GOLD RUSH CT</t>
  </si>
  <si>
    <t>1438 GOLD RUSH CT</t>
  </si>
  <si>
    <t>1446 GOLD RUSH CT</t>
  </si>
  <si>
    <t>1454 GOLD RUSH CT</t>
  </si>
  <si>
    <t>1462 GOLD RUSH CT</t>
  </si>
  <si>
    <t>1470 GOLD RUSH CT</t>
  </si>
  <si>
    <t>1478 GOLD RUSH CT</t>
  </si>
  <si>
    <t>1486 GOLD RUSH CT</t>
  </si>
  <si>
    <t>1495 GOLD RUSH CT</t>
  </si>
  <si>
    <t>1487 GOLD RUSH CT</t>
  </si>
  <si>
    <t>1479 GOLD RUSH CT</t>
  </si>
  <si>
    <t>1471 GOLD RUSH CT</t>
  </si>
  <si>
    <t>1463 GOLD RUSH CT</t>
  </si>
  <si>
    <t>1455 GOLD RUSH CT</t>
  </si>
  <si>
    <t>1447 GOLD RUSH CT</t>
  </si>
  <si>
    <t>1431 GOLD RUSH CT</t>
  </si>
  <si>
    <t>1402 E J ST</t>
  </si>
  <si>
    <t>1414 E J ST</t>
  </si>
  <si>
    <t>1426 E J ST</t>
  </si>
  <si>
    <t>1438 E J ST</t>
  </si>
  <si>
    <t>1450 E J ST</t>
  </si>
  <si>
    <t>1462 E J ST</t>
  </si>
  <si>
    <t>1474 E J ST</t>
  </si>
  <si>
    <t>1449 E J ST</t>
  </si>
  <si>
    <t>1425 E J ST</t>
  </si>
  <si>
    <t>1413 E J ST</t>
  </si>
  <si>
    <t>508 VIEW POINT AVE</t>
  </si>
  <si>
    <t>502 VIEW POINT AVE</t>
  </si>
  <si>
    <t>506 BUCCANEER AVE</t>
  </si>
  <si>
    <t>500 BUCCANEER AVE</t>
  </si>
  <si>
    <t>1555 E F ST</t>
  </si>
  <si>
    <t>1538 E G ST</t>
  </si>
  <si>
    <t>1522 E G ST</t>
  </si>
  <si>
    <t>1506 E G ST</t>
  </si>
  <si>
    <t>183 S MAAG AVE</t>
  </si>
  <si>
    <t>111 S MAAG AVE</t>
  </si>
  <si>
    <t>1525 E F ST</t>
  </si>
  <si>
    <t>1505 E F ST</t>
  </si>
  <si>
    <t>590 WINTERBROOK AVE</t>
  </si>
  <si>
    <t>568 WINTERBROOK AVE</t>
  </si>
  <si>
    <t>546 WINTERBROOK AVE</t>
  </si>
  <si>
    <t>524 WINTERBROOK AVE</t>
  </si>
  <si>
    <t>502 WINTERBROOK AVE</t>
  </si>
  <si>
    <t>1708 STERLING HILLS ST</t>
  </si>
  <si>
    <t>1724 STERLING HILLS ST</t>
  </si>
  <si>
    <t>1740 STERLING HILLS ST</t>
  </si>
  <si>
    <t>1756 STERLING HILLS ST</t>
  </si>
  <si>
    <t>1772 STERLING HILLS ST</t>
  </si>
  <si>
    <t>1788 STERLING HILLS ST</t>
  </si>
  <si>
    <t>529 EDGETOWN AVE</t>
  </si>
  <si>
    <t>541 EDGETOWN AVE</t>
  </si>
  <si>
    <t>553 EDGETOWN AVE</t>
  </si>
  <si>
    <t>565 EDGETOWN AVE</t>
  </si>
  <si>
    <t>568 EDGETOWN AVE</t>
  </si>
  <si>
    <t>566 AUTUMNWOOD CT</t>
  </si>
  <si>
    <t>510 AUTUMNWOOD CT</t>
  </si>
  <si>
    <t>523 AUTUMNWOOD CT</t>
  </si>
  <si>
    <t>557 AUTUMNWOOD CT</t>
  </si>
  <si>
    <t>1737 STERLING HILLS ST</t>
  </si>
  <si>
    <t>1721 STERLING HILLS ST</t>
  </si>
  <si>
    <t>529 WINTERBROOK AVE</t>
  </si>
  <si>
    <t>551 WINTERBROOK AVE</t>
  </si>
  <si>
    <t>1717 LONGMEADOW ST</t>
  </si>
  <si>
    <t>1705 LONGMEADOW ST</t>
  </si>
  <si>
    <t>533 S MAAG AVE</t>
  </si>
  <si>
    <t>541 S MAAG AVE</t>
  </si>
  <si>
    <t>544 SHAWN VINES AVE</t>
  </si>
  <si>
    <t>538 SHAWN VINES AVE</t>
  </si>
  <si>
    <t>543 SHAWN VINES AVE</t>
  </si>
  <si>
    <t>551 SHAWN VINES AVE</t>
  </si>
  <si>
    <t>559 SHAWN VINES AVE</t>
  </si>
  <si>
    <t>567 SHAWN VINES AVE</t>
  </si>
  <si>
    <t>575 SHAWN VINES AVE</t>
  </si>
  <si>
    <t>583 SHAWN VINES AVE</t>
  </si>
  <si>
    <t>591 SHAWN VINES AVE</t>
  </si>
  <si>
    <t>598 SHAWN VINES AVE</t>
  </si>
  <si>
    <t>592 SHAWN VINES AVE</t>
  </si>
  <si>
    <t>588 SHAWN VINES AVE</t>
  </si>
  <si>
    <t>580 SHAWN VINES AVE</t>
  </si>
  <si>
    <t>574 SHAWN VINES AVE</t>
  </si>
  <si>
    <t>1549 CAROLDEEN ST</t>
  </si>
  <si>
    <t>1527 CAROLDEEN ST</t>
  </si>
  <si>
    <t>1515 CAROLDEEN ST</t>
  </si>
  <si>
    <t>565 S MAAG AVE</t>
  </si>
  <si>
    <t>573 S MAAG AVE</t>
  </si>
  <si>
    <t>589 S MAAG AVE</t>
  </si>
  <si>
    <t>535 SHAWN VINES AVE</t>
  </si>
  <si>
    <t>527 SHAWN VINES AVE</t>
  </si>
  <si>
    <t>1645 SNOWY RIVER ST</t>
  </si>
  <si>
    <t>1669 SNOWY RIVER ST</t>
  </si>
  <si>
    <t>1693 SNOWY RIVER ST</t>
  </si>
  <si>
    <t>1741 SNOWY RIVER ST</t>
  </si>
  <si>
    <t>1765 SNOWY RIVER ST</t>
  </si>
  <si>
    <t>1789 SNOWY RIVER ST</t>
  </si>
  <si>
    <t>517 EDGETOWN AVE</t>
  </si>
  <si>
    <t>509 EDGETOWN AVE</t>
  </si>
  <si>
    <t>1792 SNOWY RIVER ST</t>
  </si>
  <si>
    <t>1774 SNOWY RIVER ST</t>
  </si>
  <si>
    <t>1756 SNOWY RIVER ST</t>
  </si>
  <si>
    <t>1738 SNOWY RIVER ST</t>
  </si>
  <si>
    <t>1720 SNOWY RIVER ST</t>
  </si>
  <si>
    <t>1702 SNOWY RIVER ST</t>
  </si>
  <si>
    <t>1678 SNOWY RIVER ST</t>
  </si>
  <si>
    <t>1654 SNOWY RIVER ST</t>
  </si>
  <si>
    <t>1630 SNOWY RIVER ST</t>
  </si>
  <si>
    <t>1606 SNOWY RIVER ST</t>
  </si>
  <si>
    <t>1582 SNOWY RIVER ST</t>
  </si>
  <si>
    <t>1534 SNOWY RIVER CT</t>
  </si>
  <si>
    <t>1510 SNOWY RIVER CT</t>
  </si>
  <si>
    <t>1501 SNOWY RIVER CT</t>
  </si>
  <si>
    <t>1525 SNOWY RIVER CT</t>
  </si>
  <si>
    <t>522 SHAWN VINES AVE</t>
  </si>
  <si>
    <t>1508 E J ST</t>
  </si>
  <si>
    <t>1532 E J ST</t>
  </si>
  <si>
    <t>1554 E J ST</t>
  </si>
  <si>
    <t>1578 E J ST</t>
  </si>
  <si>
    <t>1600 E J ST</t>
  </si>
  <si>
    <t>1624 E J ST</t>
  </si>
  <si>
    <t>1646 E J ST</t>
  </si>
  <si>
    <t>1670 E J ST</t>
  </si>
  <si>
    <t>1694 E J ST</t>
  </si>
  <si>
    <t>1653 SUN RIVER ST</t>
  </si>
  <si>
    <t>1635 SUN RIVER ST</t>
  </si>
  <si>
    <t>1617 SUN RIVER ST</t>
  </si>
  <si>
    <t>1599 SUN RIVER ST</t>
  </si>
  <si>
    <t>1581 SUN RIVER ST</t>
  </si>
  <si>
    <t>1563 SUN RIVER ST</t>
  </si>
  <si>
    <t>1527 SUN RIVER ST</t>
  </si>
  <si>
    <t>1509 SUN RIVER ST</t>
  </si>
  <si>
    <t xml:space="preserve"> </t>
  </si>
  <si>
    <t>1502 SUN RIVER ST</t>
  </si>
  <si>
    <t>1520 SUN RIVER ST</t>
  </si>
  <si>
    <t>1538 SUN RIVER ST</t>
  </si>
  <si>
    <t>1556 SUN RIVER ST</t>
  </si>
  <si>
    <t>1574 SUN RIVER ST</t>
  </si>
  <si>
    <t>1592 SUN RIVER ST</t>
  </si>
  <si>
    <t>1610 SUN RIVER ST</t>
  </si>
  <si>
    <t>1646 SUN RIVER ST</t>
  </si>
  <si>
    <t>1664 SUN RIVER ST</t>
  </si>
  <si>
    <t>1682 SUN RIVER ST</t>
  </si>
  <si>
    <t>475 ROLLING HILLS AVE</t>
  </si>
  <si>
    <t>483 ROLLING HILLS AVE</t>
  </si>
  <si>
    <t>491 ROLLING HILLS AVE</t>
  </si>
  <si>
    <t>1726 E J ST</t>
  </si>
  <si>
    <t>1742 E J ST</t>
  </si>
  <si>
    <t>1758 E J ST</t>
  </si>
  <si>
    <t>1774 E J ST</t>
  </si>
  <si>
    <t>1792 E J ST</t>
  </si>
  <si>
    <t>1279 CABALLERO ST</t>
  </si>
  <si>
    <t>1273 CABALLERO ST</t>
  </si>
  <si>
    <t>1269 CABALLERO ST</t>
  </si>
  <si>
    <t>1271 CABALLERO ST</t>
  </si>
  <si>
    <t>1267 CABALLERO ST</t>
  </si>
  <si>
    <t>1265 CABALLERO ST</t>
  </si>
  <si>
    <t>1263 CABALLERO ST</t>
  </si>
  <si>
    <t>1261 CABALLERO ST</t>
  </si>
  <si>
    <t>1259 CABALLERO ST</t>
  </si>
  <si>
    <t>1257 CABALLERO ST</t>
  </si>
  <si>
    <t>1255 CABALLERO ST</t>
  </si>
  <si>
    <t>1253 CABALLERO ST</t>
  </si>
  <si>
    <t>1251 CABALLERO ST</t>
  </si>
  <si>
    <t>501 PEDERSEN RD</t>
  </si>
  <si>
    <t>509 PEDERSEN RD</t>
  </si>
  <si>
    <t>502 VENTANAS AVE</t>
  </si>
  <si>
    <t>510 VENTANAS AVE</t>
  </si>
  <si>
    <t>1296 E J ST</t>
  </si>
  <si>
    <t>480 VENTANAS AVE</t>
  </si>
  <si>
    <t>466 VENTANAS AVE</t>
  </si>
  <si>
    <t>452 VENTANAS AVE</t>
  </si>
  <si>
    <t>1293 CABALLERO ST</t>
  </si>
  <si>
    <t>1247 CABALLERO ST</t>
  </si>
  <si>
    <t>455 SENORITA CT</t>
  </si>
  <si>
    <t>463 SENORITA CT</t>
  </si>
  <si>
    <t>475 SENORITA CT</t>
  </si>
  <si>
    <t>497 SENORITA CT</t>
  </si>
  <si>
    <t>488 SENORITA CT</t>
  </si>
  <si>
    <t>472 SENORITA CT</t>
  </si>
  <si>
    <t>460 SENORITA CT</t>
  </si>
  <si>
    <t>452 SENORITA CT</t>
  </si>
  <si>
    <t>1221 CABALLERO ST</t>
  </si>
  <si>
    <t>1215 CABALLERO ST</t>
  </si>
  <si>
    <t>447 ARBOLES WAY</t>
  </si>
  <si>
    <t>479 ARBOLES WAY</t>
  </si>
  <si>
    <t>1212 E J ST</t>
  </si>
  <si>
    <t>1196 E J ST</t>
  </si>
  <si>
    <t>476 ARBOLES WAY</t>
  </si>
  <si>
    <t>468 ARBOLES WAY</t>
  </si>
  <si>
    <t>450 ARBOLES WAY</t>
  </si>
  <si>
    <t>442 ARBOLES WAY</t>
  </si>
  <si>
    <t>434 ARBOLES WAY</t>
  </si>
  <si>
    <t>426 ARBOLES WAY</t>
  </si>
  <si>
    <t>418 ARBOLES WAY</t>
  </si>
  <si>
    <t>421 ARBOLES WAY</t>
  </si>
  <si>
    <t>1218 CABALLERO ST</t>
  </si>
  <si>
    <t>1226 CABALLERO ST</t>
  </si>
  <si>
    <t>1234 CABALLERO ST</t>
  </si>
  <si>
    <t>1242 CABALLERO ST</t>
  </si>
  <si>
    <t>1250 CABALLERO ST</t>
  </si>
  <si>
    <t>1258 CABALLERO ST</t>
  </si>
  <si>
    <t>1266 CABALLERO ST</t>
  </si>
  <si>
    <t>1274 CABALLERO ST</t>
  </si>
  <si>
    <t>422 VENTANAS AVE</t>
  </si>
  <si>
    <t>406 SHALAKO DR</t>
  </si>
  <si>
    <t>414 SHALAKO DR</t>
  </si>
  <si>
    <t>422 SHALAKO DR</t>
  </si>
  <si>
    <t>430 SHALAKO DR</t>
  </si>
  <si>
    <t>438 SHALAKO DR</t>
  </si>
  <si>
    <t>464 SHALAKO DR</t>
  </si>
  <si>
    <t>472 SHALAKO DR</t>
  </si>
  <si>
    <t>490 SHALAKO DR</t>
  </si>
  <si>
    <t>491 SHALAKO DR</t>
  </si>
  <si>
    <t>483 SHALAKO DR</t>
  </si>
  <si>
    <t>475 SHALAKO DR</t>
  </si>
  <si>
    <t>467 SHALAKO DR</t>
  </si>
  <si>
    <t>459 SHALAKO DR</t>
  </si>
  <si>
    <t>451 SHALAKO DR</t>
  </si>
  <si>
    <t>443 SHALAKO DR</t>
  </si>
  <si>
    <t>435 SHALAKO DR</t>
  </si>
  <si>
    <t>427 SHALAKO DR</t>
  </si>
  <si>
    <t>419 SHALAKO DR</t>
  </si>
  <si>
    <t>411 SHALAKO DR</t>
  </si>
  <si>
    <t>403 SHALAKO DR</t>
  </si>
  <si>
    <t>395 SHALAKO DR</t>
  </si>
  <si>
    <t>1790 LANDO DR</t>
  </si>
  <si>
    <t>1788 LANDO DR</t>
  </si>
  <si>
    <t>1766 LANDO DR</t>
  </si>
  <si>
    <t>1744 LANDO DR</t>
  </si>
  <si>
    <t>1722 LANDO DR</t>
  </si>
  <si>
    <t>1700 LANDO DR</t>
  </si>
  <si>
    <t>1688 LANDO DR</t>
  </si>
  <si>
    <t>1666 LANDO DR</t>
  </si>
  <si>
    <t>1644 LANDO DR</t>
  </si>
  <si>
    <t>1622 LANDO DR</t>
  </si>
  <si>
    <t>1594 LANDO DR</t>
  </si>
  <si>
    <t>1582 LANDO DR</t>
  </si>
  <si>
    <t>1570 LANDO DR</t>
  </si>
  <si>
    <t>1558 LANDO DR</t>
  </si>
  <si>
    <t>1546 LANDO DR</t>
  </si>
  <si>
    <t>1534 LANDO DR</t>
  </si>
  <si>
    <t>1522 LANDO DR</t>
  </si>
  <si>
    <t>1539 LANDO DR</t>
  </si>
  <si>
    <t>390 SHALAKO DR</t>
  </si>
  <si>
    <t>382 SHALAKO DR</t>
  </si>
  <si>
    <t>374 SHALAKO DR</t>
  </si>
  <si>
    <t>366 SHALAKO DR</t>
  </si>
  <si>
    <t>358 SHALAKO DR</t>
  </si>
  <si>
    <t>350 SHALAKO DR</t>
  </si>
  <si>
    <t>342 SHALAKO DR</t>
  </si>
  <si>
    <t>334 SHALAKO DR</t>
  </si>
  <si>
    <t>326 SHALAKO DR</t>
  </si>
  <si>
    <t>318 SHALAKO DR</t>
  </si>
  <si>
    <t>310 SHALAKO DR</t>
  </si>
  <si>
    <t>307 SHALAKO DR</t>
  </si>
  <si>
    <t>315 SHALAKO DR</t>
  </si>
  <si>
    <t>323 SHALAKO DR</t>
  </si>
  <si>
    <t>331 SHALAKO DR</t>
  </si>
  <si>
    <t>339 SHALAKO DR</t>
  </si>
  <si>
    <t>347 SHALAKO DR</t>
  </si>
  <si>
    <t>355 SHALAKO DR</t>
  </si>
  <si>
    <t>371 SHALAKO DR</t>
  </si>
  <si>
    <t>379 SHALAKO DR</t>
  </si>
  <si>
    <t>387 SHALAKO DR</t>
  </si>
  <si>
    <t>1486 JUBAL CT</t>
  </si>
  <si>
    <t>1478 JUBAL CT</t>
  </si>
  <si>
    <t>1470 JUBAL CT</t>
  </si>
  <si>
    <t>1462 JUBAL CT</t>
  </si>
  <si>
    <t>1454 JUBAL CT</t>
  </si>
  <si>
    <t>1446 JUBAL CT</t>
  </si>
  <si>
    <t>1438 JUBAL CT</t>
  </si>
  <si>
    <t>1430 JUBAL CT</t>
  </si>
  <si>
    <t>1422 JUBAL CT</t>
  </si>
  <si>
    <t>1414 JUBAL CT</t>
  </si>
  <si>
    <t>1407 JUBAL CT</t>
  </si>
  <si>
    <t>1415 JUBAL CT</t>
  </si>
  <si>
    <t>1423 JUBAL CT</t>
  </si>
  <si>
    <t>1431 JUBAL CT</t>
  </si>
  <si>
    <t>1439 JUBAL CT</t>
  </si>
  <si>
    <t>1447 JUBAL CT</t>
  </si>
  <si>
    <t>1455 JUBAL CT</t>
  </si>
  <si>
    <t>1463 JUBAL CT</t>
  </si>
  <si>
    <t>1471 JUBAL CT</t>
  </si>
  <si>
    <t>1479 JUBAL CT</t>
  </si>
  <si>
    <t>1485 JUBAL CT</t>
  </si>
  <si>
    <t>1491 E G ST LAND</t>
  </si>
  <si>
    <t>1485 GRAND OAK WAY</t>
  </si>
  <si>
    <t>1479 GRAND OAK WAY</t>
  </si>
  <si>
    <t>1473 GRAND OAK WAY</t>
  </si>
  <si>
    <t>1467 GRAND OAK WAY</t>
  </si>
  <si>
    <t>1455 GRAND OAK WAY</t>
  </si>
  <si>
    <t>1449 GRAND OAK WAY</t>
  </si>
  <si>
    <t>1437 GRAND OAK WAY</t>
  </si>
  <si>
    <t>1431 GRAND OAK WAY</t>
  </si>
  <si>
    <t>1425 GRAND OAK WAY</t>
  </si>
  <si>
    <t>1419 GRAND OAK WAY</t>
  </si>
  <si>
    <t>1413 GRAND OAK WAY</t>
  </si>
  <si>
    <t>1407 GRAND OAK WAY</t>
  </si>
  <si>
    <t>1391 GRAND OAK WAY</t>
  </si>
  <si>
    <t>1375 GRAND OAK WAY</t>
  </si>
  <si>
    <t>1359 GRAND OAK WAY</t>
  </si>
  <si>
    <t>1343 GRAND OAK WAY</t>
  </si>
  <si>
    <t>1327 GRAND OAK WAY</t>
  </si>
  <si>
    <t>1336 GRAND OAK WAY</t>
  </si>
  <si>
    <t>1350 GRAND OAK WAY</t>
  </si>
  <si>
    <t>1364 GRAND OAK WAY</t>
  </si>
  <si>
    <t>1378 GRAND OAK WAY</t>
  </si>
  <si>
    <t>1392 GRAND OAK WAY</t>
  </si>
  <si>
    <t>1406 GRAND OAK WAY</t>
  </si>
  <si>
    <t>1448 GRAND OAK WAY</t>
  </si>
  <si>
    <t>1460 GRAND OAK WAY</t>
  </si>
  <si>
    <t>1466 GRAND OAK WAY</t>
  </si>
  <si>
    <t>248 S MAAG AVE</t>
  </si>
  <si>
    <t>1301 GREEN HAVEN DR</t>
  </si>
  <si>
    <t>1317 GREEN HAVEN DR</t>
  </si>
  <si>
    <t>1333 GREEN HAVEN DR</t>
  </si>
  <si>
    <t>1349 GREEN HAVEN DR</t>
  </si>
  <si>
    <t>1365 GREEN HAVEN DR</t>
  </si>
  <si>
    <t>1381 GREEN HAVEN DR</t>
  </si>
  <si>
    <t>1397 GREEN HAVEN DR</t>
  </si>
  <si>
    <t>389 OAK BRANCH ST</t>
  </si>
  <si>
    <t>381 OAK BRANCH ST</t>
  </si>
  <si>
    <t>373 OAK BRANCH ST</t>
  </si>
  <si>
    <t>361 OAK BRANCH ST</t>
  </si>
  <si>
    <t>345 OAK BRANCH ST</t>
  </si>
  <si>
    <t>337 OAK BRANCH ST</t>
  </si>
  <si>
    <t>319 OAK BRANCH ST</t>
  </si>
  <si>
    <t>305 OAK BRANCH ST</t>
  </si>
  <si>
    <t>1311 GRAND OAK WAY</t>
  </si>
  <si>
    <t>1322 GRAND OAK WAY</t>
  </si>
  <si>
    <t>1308 GRAND OAK WAY</t>
  </si>
  <si>
    <t>318 OAK BRANCH ST</t>
  </si>
  <si>
    <t>334 OAK BRANCH ST</t>
  </si>
  <si>
    <t>1356 OAK LEAF CIR</t>
  </si>
  <si>
    <t>1320 OAK LEAF CIR</t>
  </si>
  <si>
    <t>1329 OAK LEAF CIR</t>
  </si>
  <si>
    <t>1355 OAK LEAF CIR</t>
  </si>
  <si>
    <t>1377 OAK LEAF CIR</t>
  </si>
  <si>
    <t>1390 GREEN HAVEN DR</t>
  </si>
  <si>
    <t>1376 GREEN HAVEN DR</t>
  </si>
  <si>
    <t>1358 GREEN HAVEN DR</t>
  </si>
  <si>
    <t>385 VENTANAS AVE</t>
  </si>
  <si>
    <t>373 VENTANAS AVE</t>
  </si>
  <si>
    <t>351 VENTANAS AVE</t>
  </si>
  <si>
    <t>329 VENTANAS AVE</t>
  </si>
  <si>
    <t>307 VENTANAS AVE</t>
  </si>
  <si>
    <t>285 VENTANAS AVE</t>
  </si>
  <si>
    <t>212 PINTO CREEK CT</t>
  </si>
  <si>
    <t>246 PINTO CREEK CT</t>
  </si>
  <si>
    <t>288 PINTO CREEK CT</t>
  </si>
  <si>
    <t>291 PINTO CREEK CT</t>
  </si>
  <si>
    <t>265 PINTO CREEK CT</t>
  </si>
  <si>
    <t>233 PINTO CREEK CT</t>
  </si>
  <si>
    <t>209 PINTO CREEK CT</t>
  </si>
  <si>
    <t>208 ADOBE CREEK LN</t>
  </si>
  <si>
    <t>224 ADOBE CREEK LN</t>
  </si>
  <si>
    <t>240 ADOBE CREEK LN</t>
  </si>
  <si>
    <t>256 ADOBE CREEK LN</t>
  </si>
  <si>
    <t>272 ADOBE CREEK LN</t>
  </si>
  <si>
    <t>1688 CROW CREEK DR</t>
  </si>
  <si>
    <t>1680 CROW CREEK DR</t>
  </si>
  <si>
    <t>1672 CROW CREEK DR</t>
  </si>
  <si>
    <t>1664 CROW CREEK DR</t>
  </si>
  <si>
    <t>1658 CROW CREEK DR</t>
  </si>
  <si>
    <t>1650 CROW CREEK DR</t>
  </si>
  <si>
    <t>1644 CROW CREEK DR</t>
  </si>
  <si>
    <t>1636 CROW CREEK DR</t>
  </si>
  <si>
    <t>1620 CROW CREEK DR</t>
  </si>
  <si>
    <t>1616 CROW CREEK DR</t>
  </si>
  <si>
    <t>239 KERN CREEK WAY</t>
  </si>
  <si>
    <t>221 KERN CREEK WAY</t>
  </si>
  <si>
    <t>203 KERN CREEK WAY</t>
  </si>
  <si>
    <t>210 KERN CREEK WAY</t>
  </si>
  <si>
    <t>232 KERN CREEK WAY</t>
  </si>
  <si>
    <t>254 KERN CREEK WAY</t>
  </si>
  <si>
    <t>286 KERN CREEK WAY</t>
  </si>
  <si>
    <t>298 KERN CREEK WAY</t>
  </si>
  <si>
    <t>1607 CROW CREEK DR</t>
  </si>
  <si>
    <t>1615 CROW CREEK DR</t>
  </si>
  <si>
    <t>1621 CROW CREEK DR</t>
  </si>
  <si>
    <t>1629 CROW CREEK DR</t>
  </si>
  <si>
    <t>1635 CROW CREEK DR</t>
  </si>
  <si>
    <t>1643 CROW CREEK DR</t>
  </si>
  <si>
    <t>1649 CROW CREEK DR</t>
  </si>
  <si>
    <t>1657 CROW CREEK DR</t>
  </si>
  <si>
    <t>1663 CROW CREEK DR</t>
  </si>
  <si>
    <t>1671 CROW CREEK DR</t>
  </si>
  <si>
    <t>1677 CROW CREEK DR</t>
  </si>
  <si>
    <t>1685 CROW CREEK DR</t>
  </si>
  <si>
    <t>1691 CROW CREEK DR</t>
  </si>
  <si>
    <t>1717 CROW CREEK DR</t>
  </si>
  <si>
    <t>1742 CROW CREEK DR</t>
  </si>
  <si>
    <t>1720 CROW CREEK DR</t>
  </si>
  <si>
    <t>283 ADOBE CREEK LN</t>
  </si>
  <si>
    <t>255 ADOBE CREEK LN</t>
  </si>
  <si>
    <t>241 ADOBE CREEK LN</t>
  </si>
  <si>
    <t>227 ADOBE CREEK LN</t>
  </si>
  <si>
    <t>1721 E G ST</t>
  </si>
  <si>
    <t>1726 E G ST</t>
  </si>
  <si>
    <t>1696 E G ST</t>
  </si>
  <si>
    <t>1624 E G ST</t>
  </si>
  <si>
    <t>404 VENTANAS AVE</t>
  </si>
  <si>
    <t>1281 GREEN HAVEN DR</t>
  </si>
  <si>
    <t>1273 GREEN HAVEN DR</t>
  </si>
  <si>
    <t>1265 GREEN HAVEN DR</t>
  </si>
  <si>
    <t>1255 GREEN HAVEN DR</t>
  </si>
  <si>
    <t>1249 GREEN HAVEN DR</t>
  </si>
  <si>
    <t>386 CABALLOS CT</t>
  </si>
  <si>
    <t>364 CABALLOS CT</t>
  </si>
  <si>
    <t>342 CABALLOS CT</t>
  </si>
  <si>
    <t>320 CABALLOS CT</t>
  </si>
  <si>
    <t>284 CABALLOS CT</t>
  </si>
  <si>
    <t>266 CABALLOS CT</t>
  </si>
  <si>
    <t>248 CABALLOS CT</t>
  </si>
  <si>
    <t>230 CABALLOS CT</t>
  </si>
  <si>
    <t>202 CABALLOS CT</t>
  </si>
  <si>
    <t>211 CABALLOS CT</t>
  </si>
  <si>
    <t>239 CABALLOS CT</t>
  </si>
  <si>
    <t>257 CABALLOS CT</t>
  </si>
  <si>
    <t>275 CABALLOS CT</t>
  </si>
  <si>
    <t>293 CABALLOS CT</t>
  </si>
  <si>
    <t>325 CABALLOS CT</t>
  </si>
  <si>
    <t>347 CABALLOS CT</t>
  </si>
  <si>
    <t>369 CABALLOS CT</t>
  </si>
  <si>
    <t>362 VENTANAS AVE</t>
  </si>
  <si>
    <t>344 VENTANAS AVE</t>
  </si>
  <si>
    <t>326 VENTANAS AVE</t>
  </si>
  <si>
    <t>308 VENTANAS AVE</t>
  </si>
  <si>
    <t>290 VENTANAS AVE</t>
  </si>
  <si>
    <t>268 VENTANAS AVE</t>
  </si>
  <si>
    <t>236 VENTANAS AVE</t>
  </si>
  <si>
    <t>218 VENTANAS AVE</t>
  </si>
  <si>
    <t>277 ARBOLES WAY</t>
  </si>
  <si>
    <t>1234 ARBOLES CT</t>
  </si>
  <si>
    <t>1258 ARBOLES CT</t>
  </si>
  <si>
    <t>1276 ARBOLES CT</t>
  </si>
  <si>
    <t>1289 ARBOLES CT</t>
  </si>
  <si>
    <t>1267 ARBOLES CT</t>
  </si>
  <si>
    <t>1245 ARBOLES CT</t>
  </si>
  <si>
    <t>333 ARBOLES WAY</t>
  </si>
  <si>
    <t>377 ARBOLES WAY</t>
  </si>
  <si>
    <t>1216 GREEN HAVEN DR</t>
  </si>
  <si>
    <t>1228 GREEN HAVEN DR</t>
  </si>
  <si>
    <t>1240 GREEN HAVEN DR</t>
  </si>
  <si>
    <t>1237 GREEN HAVEN DR</t>
  </si>
  <si>
    <t>1225 GREEN HAVEN DR</t>
  </si>
  <si>
    <t>1213 GREEN HAVEN DR</t>
  </si>
  <si>
    <t>405 ARBOLES WAY</t>
  </si>
  <si>
    <t>410 ARBOLES WAY</t>
  </si>
  <si>
    <t>402 ARBOLES WAY</t>
  </si>
  <si>
    <t>396 ARBOLES WAY</t>
  </si>
  <si>
    <t>380 ARBOLES WAY</t>
  </si>
  <si>
    <t>358 ARBOLES WAY</t>
  </si>
  <si>
    <t>322 ARBOLES WAY</t>
  </si>
  <si>
    <t>294 ARBOLES WAY</t>
  </si>
  <si>
    <t>286 ARBOLES WAY</t>
  </si>
  <si>
    <t>270 ARBOLES WAY</t>
  </si>
  <si>
    <t>1201 E G ST</t>
  </si>
  <si>
    <t>1285 E F ST</t>
  </si>
  <si>
    <t>190 S MAAG AVE</t>
  </si>
  <si>
    <t>178 S MAAG Ave</t>
  </si>
  <si>
    <t>1415 E G St</t>
  </si>
  <si>
    <t>2019</t>
  </si>
  <si>
    <t>445 S YOSEMITE AVE SKATE PARK</t>
  </si>
  <si>
    <t>221 S SIXTH AVE</t>
  </si>
  <si>
    <t>100 S SIERRA AVE HORSE STAT</t>
  </si>
  <si>
    <t>410 HALLMAN LN</t>
  </si>
  <si>
    <t>402 HALLMAN LN</t>
  </si>
  <si>
    <t>396 HALLMAN LN</t>
  </si>
  <si>
    <t>388 HALLMAN LN</t>
  </si>
  <si>
    <t>918 DOMINIC ST</t>
  </si>
  <si>
    <t>910 DOMINIC ST</t>
  </si>
  <si>
    <t>363 PEDERSEN RD</t>
  </si>
  <si>
    <t>550 -592 S SIERRA AVE IRRIG</t>
  </si>
  <si>
    <t>905 DOMINIC ST</t>
  </si>
  <si>
    <t>407 S SIXTH AVE L</t>
  </si>
  <si>
    <t>407 S SIXTH AVE</t>
  </si>
  <si>
    <t>982 E J ST</t>
  </si>
  <si>
    <t>586 S SIERRA AVE</t>
  </si>
  <si>
    <t>568 S SIERRA AVE</t>
  </si>
  <si>
    <t>562 S SIERRA AVE</t>
  </si>
  <si>
    <t>556 S SIERRA AVE</t>
  </si>
  <si>
    <t>550 S SIERRA AVE</t>
  </si>
  <si>
    <t>210 S SIERRA AVE</t>
  </si>
  <si>
    <t>998 E J ST</t>
  </si>
  <si>
    <t>990 E J ST</t>
  </si>
  <si>
    <t>974 E J ST</t>
  </si>
  <si>
    <t>977 SUNSET MEADOWS ST</t>
  </si>
  <si>
    <t>961 SUNSET MEADOWS ST</t>
  </si>
  <si>
    <t>953 SUNSET MEADOWS ST</t>
  </si>
  <si>
    <t>945 SUNSET MEADOWS ST</t>
  </si>
  <si>
    <t>937 SUNSET MEADOWS ST</t>
  </si>
  <si>
    <t>444 HALLMAN LN</t>
  </si>
  <si>
    <t>432 HALLMAN LN</t>
  </si>
  <si>
    <t>921 DOMINIC ST</t>
  </si>
  <si>
    <t>913 DOMINIC ST</t>
  </si>
  <si>
    <t>481 PEDERSEN RD</t>
  </si>
  <si>
    <t>467 PEDERSEN RD</t>
  </si>
  <si>
    <t>439 PEDERSEN RD</t>
  </si>
  <si>
    <t>425 PEDERSEN RD</t>
  </si>
  <si>
    <t>411 S SIXTH AVE 6</t>
  </si>
  <si>
    <t>411 S SIXTH AVE 4</t>
  </si>
  <si>
    <t>411 S SIXTH AVE 3</t>
  </si>
  <si>
    <t>411 S SIXTH AVE 2</t>
  </si>
  <si>
    <t>411 S SIXTH AVE 1</t>
  </si>
  <si>
    <t>334 S SIXTH AVE A</t>
  </si>
  <si>
    <t>425 S SIXTH AVE</t>
  </si>
  <si>
    <t>421 S SIXTH AVE</t>
  </si>
  <si>
    <t>417 S SIXTH AVE</t>
  </si>
  <si>
    <t>232 S SIXTH AVE</t>
  </si>
  <si>
    <t>226 S SIXTH AVE</t>
  </si>
  <si>
    <t>216 S SIXTH AVE</t>
  </si>
  <si>
    <t>228 S FIFTH AVE</t>
  </si>
  <si>
    <t>224 S FIFTH AVE</t>
  </si>
  <si>
    <t>214 S FIFTH AVE</t>
  </si>
  <si>
    <t>207 S FOURTH AVE</t>
  </si>
  <si>
    <t>205 S FOURTH AVE</t>
  </si>
  <si>
    <t>151 S FOURTH AVE</t>
  </si>
  <si>
    <t>148 S FOURTH AVE LAND</t>
  </si>
  <si>
    <t>220 S SIERRA AVE IRRIG</t>
  </si>
  <si>
    <t>643 S SIERRA AVE</t>
  </si>
  <si>
    <t>520 S SIERRA AVE</t>
  </si>
  <si>
    <t>247 S SIERRA AVE</t>
  </si>
  <si>
    <t>220 S SIERRA AVE</t>
  </si>
  <si>
    <t>151 S SIERRA AVE</t>
  </si>
  <si>
    <t>120 S SIERRA AVE</t>
  </si>
  <si>
    <t>447 S FOURTH Ave # WA/SW</t>
  </si>
  <si>
    <t>418 PEDERSEN RD D</t>
  </si>
  <si>
    <t>420 PEDERSEN RD C</t>
  </si>
  <si>
    <t>418 PEDERSEN RD C</t>
  </si>
  <si>
    <t>416 PEDERSEN RD C</t>
  </si>
  <si>
    <t>420 PEDERSEN RD B</t>
  </si>
  <si>
    <t>418 PEDERSEN RD B</t>
  </si>
  <si>
    <t>416 PEDERSEN RD B</t>
  </si>
  <si>
    <t>420 PEDERSEN RD A</t>
  </si>
  <si>
    <t>418 PEDERSEN RD A</t>
  </si>
  <si>
    <t>416 PEDERSEN RD A</t>
  </si>
  <si>
    <t>488 PEDERSEN RD</t>
  </si>
  <si>
    <t>444 PEDERSEN RD</t>
  </si>
  <si>
    <t>355 PEDERSEN RD</t>
  </si>
  <si>
    <t>595 PEDERSEN CT</t>
  </si>
  <si>
    <t>590 PEDERSEN CT</t>
  </si>
  <si>
    <t>573 PEDERSEN CT</t>
  </si>
  <si>
    <t>547 PEDERSEN CT</t>
  </si>
  <si>
    <t>534 PEDERSEN CT</t>
  </si>
  <si>
    <t>521 PEDERSEN CT</t>
  </si>
  <si>
    <t>868 E J ST</t>
  </si>
  <si>
    <t>846 E J ST</t>
  </si>
  <si>
    <t>824 E J ST</t>
  </si>
  <si>
    <t>802 E J ST</t>
  </si>
  <si>
    <t>784 E J ST</t>
  </si>
  <si>
    <t>777 E J ST</t>
  </si>
  <si>
    <t>767 E J ST</t>
  </si>
  <si>
    <t>749 E J ST</t>
  </si>
  <si>
    <t>727 E J ST</t>
  </si>
  <si>
    <t>715 E J ST</t>
  </si>
  <si>
    <t>451 E I ST</t>
  </si>
  <si>
    <t>266 GROVE AVE</t>
  </si>
  <si>
    <t>256 GROVE AVE</t>
  </si>
  <si>
    <t>227 GROVE AVE</t>
  </si>
  <si>
    <t>1001 E G St</t>
  </si>
  <si>
    <t>1001 E G St # IRR</t>
  </si>
  <si>
    <t>557 E G ST</t>
  </si>
  <si>
    <t>513 E G ST</t>
  </si>
  <si>
    <t>901 E F ST</t>
  </si>
  <si>
    <t>875 E F ST</t>
  </si>
  <si>
    <t>537 CENTER ST</t>
  </si>
  <si>
    <t>431 S SIXTH AVE</t>
  </si>
  <si>
    <t>223 GROVE AVE</t>
  </si>
  <si>
    <t>233 S SIXTH AVE</t>
  </si>
  <si>
    <t>229 S SIXTH AVE</t>
  </si>
  <si>
    <t>225 S SIXTH AVE</t>
  </si>
  <si>
    <t>205 S SIXTH AVE</t>
  </si>
  <si>
    <t>825 E F ST</t>
  </si>
  <si>
    <t>140 S SIXTH AVE</t>
  </si>
  <si>
    <t>145 S FOURTH AVE</t>
  </si>
  <si>
    <t>505 E F ST</t>
  </si>
  <si>
    <t>347 S FIFTH AVE</t>
  </si>
  <si>
    <t>237 S FOURTH AVE</t>
  </si>
  <si>
    <t>241 S FOURTH AVE</t>
  </si>
  <si>
    <t>334 S SIXTH AVE B</t>
  </si>
  <si>
    <t>511 E G ST</t>
  </si>
  <si>
    <t>555 E G ST</t>
  </si>
  <si>
    <t>222 S SIXTH AVE</t>
  </si>
  <si>
    <t>447 S FOURTH AVE IRR</t>
  </si>
  <si>
    <t>538 S FIFTH AVE</t>
  </si>
  <si>
    <t>525 CENTER ST</t>
  </si>
  <si>
    <t>579 CENTER St</t>
  </si>
  <si>
    <t>598 S SIERRA AVE</t>
  </si>
  <si>
    <t>600 S SIERRA AVE</t>
  </si>
  <si>
    <t>580 S SIERRA AVE</t>
  </si>
  <si>
    <t>213 S SIERRA AVE</t>
  </si>
  <si>
    <t>527 ARBOR CT</t>
  </si>
  <si>
    <t>543 ARBOR CT</t>
  </si>
  <si>
    <t>559 ARBOR CT</t>
  </si>
  <si>
    <t>575 ARBOR CT</t>
  </si>
  <si>
    <t>598 ARBOR CT</t>
  </si>
  <si>
    <t>582 ARBOR CT</t>
  </si>
  <si>
    <t>566 ARBOR CT</t>
  </si>
  <si>
    <t>550 ARBOR CT</t>
  </si>
  <si>
    <t>534 ARBOR CT</t>
  </si>
  <si>
    <t>518 ARBOR CT</t>
  </si>
  <si>
    <t>502 ARBOR CT</t>
  </si>
  <si>
    <t>997 E J ST</t>
  </si>
  <si>
    <t>710 E J ST</t>
  </si>
  <si>
    <t>466 PEDERSEN RD</t>
  </si>
  <si>
    <t>422 PEDERSEN RD</t>
  </si>
  <si>
    <t>491 PEDERSEN RD</t>
  </si>
  <si>
    <t>946 E J ST</t>
  </si>
  <si>
    <t>857 E J ST</t>
  </si>
  <si>
    <t>811 E J ST</t>
  </si>
  <si>
    <t>773 E J ST</t>
  </si>
  <si>
    <t>761 E J ST</t>
  </si>
  <si>
    <t>743 E J ST</t>
  </si>
  <si>
    <t>721 E J ST</t>
  </si>
  <si>
    <t>711 E J ST</t>
  </si>
  <si>
    <t>711 S YOSEMITE AVE</t>
  </si>
  <si>
    <t>160 HALLMAN LN</t>
  </si>
  <si>
    <t>247 GROVE Ave # B</t>
  </si>
  <si>
    <t>247 GROVE Ave # A</t>
  </si>
  <si>
    <t>977 S YOSEMITE AVE CARWS</t>
  </si>
  <si>
    <t>719 WAKEFIELD CT</t>
  </si>
  <si>
    <t>1800 S YOSEMITE AVE</t>
  </si>
  <si>
    <t>1864 ACKLEY CIR</t>
  </si>
  <si>
    <t>1872 ACKLEY Cir # 1-13</t>
  </si>
  <si>
    <t>794 WAKEFIELD DR L</t>
  </si>
  <si>
    <t>794 WAKEFIELD DR</t>
  </si>
  <si>
    <t>790 WAKEFIELD DR</t>
  </si>
  <si>
    <t>784 WAKEFIELD DR</t>
  </si>
  <si>
    <t>780 WAKEFIELD DR</t>
  </si>
  <si>
    <t>727 WAKEFIELD CT</t>
  </si>
  <si>
    <t>944 SHEPARD CT B</t>
  </si>
  <si>
    <t>922 SHEPARD CT A</t>
  </si>
  <si>
    <t>922 SHEPARD CT IRR</t>
  </si>
  <si>
    <t>1010 WARNERVILLE RD</t>
  </si>
  <si>
    <t>1040 ZELL LN</t>
  </si>
  <si>
    <t>1008 ZELL LN</t>
  </si>
  <si>
    <t>1515 S YOSEMITE AVE</t>
  </si>
  <si>
    <t>1383 S YOSEMITE AVE</t>
  </si>
  <si>
    <t>743 WAKEFIELD CT B</t>
  </si>
  <si>
    <t>743 WAKEFIELD CT A</t>
  </si>
  <si>
    <t>1015 WAKEFIELD DR</t>
  </si>
  <si>
    <t>775 WAKEFIELD DR</t>
  </si>
  <si>
    <t>760 WAKEFIELD DR</t>
  </si>
  <si>
    <t>751 WAKEFIELD CT</t>
  </si>
  <si>
    <t>736 WAKEFIELD CT</t>
  </si>
  <si>
    <t>955 SHEPARD CT B1</t>
  </si>
  <si>
    <t>917 SHEPARD CT LAND</t>
  </si>
  <si>
    <t>955 SHEPARD CT A7</t>
  </si>
  <si>
    <t>955 SHEPARD CT</t>
  </si>
  <si>
    <t>917 SHEPARD CT</t>
  </si>
  <si>
    <t>1070 POST RD</t>
  </si>
  <si>
    <t>552 HI TECH PKWY</t>
  </si>
  <si>
    <t>671 HEDBERG WAY</t>
  </si>
  <si>
    <t>679 HEDBERG WAY A B</t>
  </si>
  <si>
    <t>620 HEDBERG WAY WA/SW</t>
  </si>
  <si>
    <t>640 FAIRFAX Dr # A &amp; B</t>
  </si>
  <si>
    <t>624 FAIRFAX DR A</t>
  </si>
  <si>
    <t>648 FAIRFAX DR</t>
  </si>
  <si>
    <t>608 FAIRFAX DR</t>
  </si>
  <si>
    <t>628 DELANO DR</t>
  </si>
  <si>
    <t>550 DELANO DR</t>
  </si>
  <si>
    <t>500 DELANO DR</t>
  </si>
  <si>
    <t>597 ARMSTRONG WAY B</t>
  </si>
  <si>
    <t>597 ARMSTRONG WAY A</t>
  </si>
  <si>
    <t>645 ARMSTRONG WAY</t>
  </si>
  <si>
    <t>633 ARMSTRONG WAY WA/IR</t>
  </si>
  <si>
    <t>1836 ACKLEY CIR B</t>
  </si>
  <si>
    <t>1836 ACKLEY CIR A</t>
  </si>
  <si>
    <t>1816 ACKLEY CIR</t>
  </si>
  <si>
    <t>1824 ACKLEY CIR #A</t>
  </si>
  <si>
    <t>2202</t>
  </si>
  <si>
    <t>1858 ACKLEY CIR</t>
  </si>
  <si>
    <t>576 WARNERVILLE RD</t>
  </si>
  <si>
    <t>520 WARNERVILLE RD</t>
  </si>
  <si>
    <t>1777 S YOSEMITE AVE</t>
  </si>
  <si>
    <t>1617 S YOSEMITE AVE</t>
  </si>
  <si>
    <t>1072 ZELL LN</t>
  </si>
  <si>
    <t>607 HEDBERG WAY</t>
  </si>
  <si>
    <t>684 HEDBERG WAY</t>
  </si>
  <si>
    <t>668 HEDBERG WAY</t>
  </si>
  <si>
    <t>900 POST RD</t>
  </si>
  <si>
    <t>663 HEDBERG WAY</t>
  </si>
  <si>
    <t>647 HEDBERG WAY</t>
  </si>
  <si>
    <t>639 HEDBERG WAY 26</t>
  </si>
  <si>
    <t>632 FAIRFAX DR</t>
  </si>
  <si>
    <t>672 FAIRFAX DR A&amp;B</t>
  </si>
  <si>
    <t>680 FAIRFAX DR</t>
  </si>
  <si>
    <t>691 FAIRFAX DR</t>
  </si>
  <si>
    <t>683 FAIRFAX DR</t>
  </si>
  <si>
    <t>675 FAIRFAX DR</t>
  </si>
  <si>
    <t>651 FAIRFAX DR</t>
  </si>
  <si>
    <t>977 S YOSEMITE AVE</t>
  </si>
  <si>
    <t>951 WAKEFIELD DR</t>
  </si>
  <si>
    <t>987 WAKEFIELD DR</t>
  </si>
  <si>
    <t>900 WAKEFIELD DR</t>
  </si>
  <si>
    <t>864 WAKEFIELD DR</t>
  </si>
  <si>
    <t>822 WAKEFIELD DR</t>
  </si>
  <si>
    <t>811 WAKEFIELD DR</t>
  </si>
  <si>
    <t>811 S YOSEMITE AVE</t>
  </si>
  <si>
    <t>525 DELANO DR</t>
  </si>
  <si>
    <t>635 DELANO DR</t>
  </si>
  <si>
    <t>650 DELANO DR</t>
  </si>
  <si>
    <t>600 DELANO DR</t>
  </si>
  <si>
    <t>509 ARMSTRONG WAY</t>
  </si>
  <si>
    <t>650 ARMSTRONG WAY</t>
  </si>
  <si>
    <t>611 ARMSTRONG WAY</t>
  </si>
  <si>
    <t>569 ARMSTRONG WAY</t>
  </si>
  <si>
    <t>596 ARMSTRONG WAY</t>
  </si>
  <si>
    <t>509 HI TECH PKWY</t>
  </si>
  <si>
    <t>585 HI TECH PKWY</t>
  </si>
  <si>
    <t>593 HI TECH PKWY</t>
  </si>
  <si>
    <t>629 HI TECH PKWY</t>
  </si>
  <si>
    <t>693 HI TECH PKWY</t>
  </si>
  <si>
    <t>670 HI TECH PKWY</t>
  </si>
  <si>
    <t>656 HI TECH PKWY</t>
  </si>
  <si>
    <t>628 HI TECH PKWY</t>
  </si>
  <si>
    <t>536 HI TECH PKWY</t>
  </si>
  <si>
    <t>1198 WARNERVILLE RD</t>
  </si>
  <si>
    <t>963 SHEPARD Ct</t>
  </si>
  <si>
    <t>1012 LONGVIEW  Dr</t>
  </si>
  <si>
    <t>1028 LONGVIEW  Dr</t>
  </si>
  <si>
    <t>1024 LONGVIEW  Dr</t>
  </si>
  <si>
    <t>2022</t>
  </si>
  <si>
    <t>1034 MEADOWLANDS Dr</t>
  </si>
  <si>
    <t>1030 MEADOWLANDS Dr</t>
  </si>
  <si>
    <t>676 BRANDING IRON ST</t>
  </si>
  <si>
    <t>628 BRANDING IRON ST</t>
  </si>
  <si>
    <t>636 BRANDING IRON ST</t>
  </si>
  <si>
    <t>656 BRANDING IRON ST</t>
  </si>
  <si>
    <t>616 BRANDING IRON ST</t>
  </si>
  <si>
    <t>664 BRANDING IRON ST</t>
  </si>
  <si>
    <t>684 BRANDING IRON ST</t>
  </si>
  <si>
    <t>519 STETSON DR L</t>
  </si>
  <si>
    <t>564 CLYDESDALE DR</t>
  </si>
  <si>
    <t>569 DALE'S PONY DR</t>
  </si>
  <si>
    <t>577 DALE'S PONY DR</t>
  </si>
  <si>
    <t>585 DALE'S PONY DR</t>
  </si>
  <si>
    <t>518 CLYDESDALE CT</t>
  </si>
  <si>
    <t>561 DALE'S PONY DR</t>
  </si>
  <si>
    <t>550 CLYDESDALE DR</t>
  </si>
  <si>
    <t>558 CLYDESDALE DR</t>
  </si>
  <si>
    <t>553 DALE'S PONY DR</t>
  </si>
  <si>
    <t>545 DALE'S PONY DR</t>
  </si>
  <si>
    <t>511 CLYDESDALE CT</t>
  </si>
  <si>
    <t>548 DALE'S PONY DR</t>
  </si>
  <si>
    <t>564 DALE'S PONY DR</t>
  </si>
  <si>
    <t>556 DALE'S PONY DR</t>
  </si>
  <si>
    <t>480 RANGER ST</t>
  </si>
  <si>
    <t>572 CLYDESDALE DR</t>
  </si>
  <si>
    <t>580 CLYDESDALE DR</t>
  </si>
  <si>
    <t>588 CLYDESDALE DR</t>
  </si>
  <si>
    <t>818 GREGER ST L</t>
  </si>
  <si>
    <t>465 RANGER ST L</t>
  </si>
  <si>
    <t>565 BRANDING IRON ST L</t>
  </si>
  <si>
    <t>530 BRANDING IRON ST L</t>
  </si>
  <si>
    <t>588 CUTTING HORSE DR #166</t>
  </si>
  <si>
    <t>588 CUTTING HORSE DR #165</t>
  </si>
  <si>
    <t>588 CUTTING HORSE DR #164</t>
  </si>
  <si>
    <t>588 CUTTING HORSE DR #163</t>
  </si>
  <si>
    <t>588 CUTTING HORSE DR #162</t>
  </si>
  <si>
    <t>588 CUTTING HORSE DR #161</t>
  </si>
  <si>
    <t>561 WILD STALLION DR #156</t>
  </si>
  <si>
    <t>561 WILD STALLION DR #155</t>
  </si>
  <si>
    <t>561 WILD STALLION DR #154</t>
  </si>
  <si>
    <t>561 WILD STALLION DR #153</t>
  </si>
  <si>
    <t>561 WILD STALLION DR #152</t>
  </si>
  <si>
    <t>561 WILD STALLION DR #151</t>
  </si>
  <si>
    <t>570 CUTTING HORSE DR #146</t>
  </si>
  <si>
    <t>570 CUTTING HORSE DR #145</t>
  </si>
  <si>
    <t>570 CUTTING HORSE DR #144</t>
  </si>
  <si>
    <t>570 CUTTING HORSE DR #143</t>
  </si>
  <si>
    <t>570 CUTTING HORSE DR #142</t>
  </si>
  <si>
    <t>570 CUTTING HORSE DR #141</t>
  </si>
  <si>
    <t>553 WILD STALLION DR #134</t>
  </si>
  <si>
    <t>553 WILD STALLION DR #133</t>
  </si>
  <si>
    <t>553 WILD STALLION DR #132</t>
  </si>
  <si>
    <t>553 WILD STALLION DR #131</t>
  </si>
  <si>
    <t>552 CUTTING HORSE DR #126</t>
  </si>
  <si>
    <t>552 CUTTING HORSE DR #125</t>
  </si>
  <si>
    <t>552 CUTTING HORSE DR #124</t>
  </si>
  <si>
    <t>552 CUTTING HORSE DR #123</t>
  </si>
  <si>
    <t>552 CUTTING HORSE DR #122</t>
  </si>
  <si>
    <t>552 CUTTING HORSE DR #121</t>
  </si>
  <si>
    <t>590 WILD STALLION DR #104</t>
  </si>
  <si>
    <t>590 WILD STALLION DR #103</t>
  </si>
  <si>
    <t>590 WILD STALLION DR #102</t>
  </si>
  <si>
    <t>590 WILD STALLION DR #101</t>
  </si>
  <si>
    <t>820 GREGER ST #174</t>
  </si>
  <si>
    <t>2009</t>
  </si>
  <si>
    <t>820 GREGER ST #173</t>
  </si>
  <si>
    <t>820 GREGER ST #172</t>
  </si>
  <si>
    <t>820 GREGER ST #171</t>
  </si>
  <si>
    <t>874 GREGER ST #184</t>
  </si>
  <si>
    <t>874 GREGER ST #183</t>
  </si>
  <si>
    <t>874 GREGER ST #182</t>
  </si>
  <si>
    <t>874 GREGER ST #181</t>
  </si>
  <si>
    <t>577 CLYDESDALE DR #76</t>
  </si>
  <si>
    <t>577 CLYDESDALE DR #74</t>
  </si>
  <si>
    <t>577 CLYDESDALE DR #73</t>
  </si>
  <si>
    <t>577 CLYDESDALE DR #72</t>
  </si>
  <si>
    <t>577 CLYDESDALE DR #71</t>
  </si>
  <si>
    <t>429 RANGER CT #114</t>
  </si>
  <si>
    <t>429 RANGER CT #113</t>
  </si>
  <si>
    <t>429 RANGER CT #112</t>
  </si>
  <si>
    <t>429 RANGER CT #111</t>
  </si>
  <si>
    <t>566 LATIGO DR #63</t>
  </si>
  <si>
    <t>566 LATIGO DR #62</t>
  </si>
  <si>
    <t>566 LATIGO DR #61</t>
  </si>
  <si>
    <t>521 DALE'S PONY CT</t>
  </si>
  <si>
    <t>513 DALE'S PONY CT</t>
  </si>
  <si>
    <t>508 DALE'S PONY CT</t>
  </si>
  <si>
    <t>516 DALE'S PONY CT</t>
  </si>
  <si>
    <t>524 DALE'S PONY CT</t>
  </si>
  <si>
    <t>532 DALE'S PONY CT</t>
  </si>
  <si>
    <t>555 CLYDESDALE DR #54</t>
  </si>
  <si>
    <t>555 CLYDESDALE DR #52</t>
  </si>
  <si>
    <t>555 CLYDESDALE DR #53</t>
  </si>
  <si>
    <t>555 CLYDESDALE DR #51</t>
  </si>
  <si>
    <t>568 WILD STALLION DR L1</t>
  </si>
  <si>
    <t>568 WILD STALLION DR P</t>
  </si>
  <si>
    <t>555 CLYDESDALE DR #56</t>
  </si>
  <si>
    <t>555 CLYDESDALE DR #55</t>
  </si>
  <si>
    <t>575 WILD STALLION DR #16</t>
  </si>
  <si>
    <t>575 WILD STALLION DR #15</t>
  </si>
  <si>
    <t>575 WILD STALLION DR #14</t>
  </si>
  <si>
    <t>575 WILD STALLION DR #13</t>
  </si>
  <si>
    <t>575 WILD STALLION DR #12</t>
  </si>
  <si>
    <t>575 WILD STALLION DR #11</t>
  </si>
  <si>
    <t>980 SILVER SPUR CIR #46</t>
  </si>
  <si>
    <t>980 SILVER SPUR CIR #45</t>
  </si>
  <si>
    <t>980 SILVER SPUR CIR #44</t>
  </si>
  <si>
    <t>980 SILVER SPUR CIR #43</t>
  </si>
  <si>
    <t>980 SILVER SPUR CIR #42</t>
  </si>
  <si>
    <t>980 SILVER SPUR CIR #41</t>
  </si>
  <si>
    <t>922 SILVER SPUR CIR #84</t>
  </si>
  <si>
    <t>922 SILVER SPUR CIR #83</t>
  </si>
  <si>
    <t>922 SILVER SPUR CIR #82</t>
  </si>
  <si>
    <t>922 SILVER SPUR CIR #81</t>
  </si>
  <si>
    <t>968 GREGER ST #96</t>
  </si>
  <si>
    <t>968 GREGER ST #95</t>
  </si>
  <si>
    <t>968 GREGER ST #94</t>
  </si>
  <si>
    <t>968 GREGER ST #93</t>
  </si>
  <si>
    <t>968 GREGER ST #92</t>
  </si>
  <si>
    <t>968 GREGER ST #91</t>
  </si>
  <si>
    <t>441 RANGER Ct # #25</t>
  </si>
  <si>
    <t>441 RANGER Ct # #24</t>
  </si>
  <si>
    <t>441 RANGER Ct # #23</t>
  </si>
  <si>
    <t>441 RANGER Ct # #22</t>
  </si>
  <si>
    <t>441 RANGER Ct # #21</t>
  </si>
  <si>
    <t>453 RANGER ST #34</t>
  </si>
  <si>
    <t>453 RANGER ST #33</t>
  </si>
  <si>
    <t>453 RANGER ST #31</t>
  </si>
  <si>
    <t>441 RANGER CT #26</t>
  </si>
  <si>
    <t>523 KISO CT</t>
  </si>
  <si>
    <t>505 DALE'S PONY CT</t>
  </si>
  <si>
    <t>530 KISO CT</t>
  </si>
  <si>
    <t>638 ALAMO CT L</t>
  </si>
  <si>
    <t>1770 CHURCHILL DOWNS CIR L</t>
  </si>
  <si>
    <t>1937 CALUMET WAY L</t>
  </si>
  <si>
    <t>640 HUDSON AVE L</t>
  </si>
  <si>
    <t>790 BRANDING IRON ST L</t>
  </si>
  <si>
    <t>750 JASMINE CT L</t>
  </si>
  <si>
    <t>1880 PACKSADDLE ST L</t>
  </si>
  <si>
    <t>673 RANGER ST L</t>
  </si>
  <si>
    <t>501 DALE'S PONY CT L</t>
  </si>
  <si>
    <t>1589 HAVEN ST L</t>
  </si>
  <si>
    <t>551 GELDING CT L</t>
  </si>
  <si>
    <t>552 OLD BLUFF CT L</t>
  </si>
  <si>
    <t>1390 GREGER ST L</t>
  </si>
  <si>
    <t>541 RANGER ST L</t>
  </si>
  <si>
    <t>475 RANGER ST L</t>
  </si>
  <si>
    <t>1856 CHURCHILL DOWNS CIR</t>
  </si>
  <si>
    <t>432 RANGER CT</t>
  </si>
  <si>
    <t>468 RANGER ST</t>
  </si>
  <si>
    <t>534 CLYDESDALE CT</t>
  </si>
  <si>
    <t>474 RANGER ST</t>
  </si>
  <si>
    <t>503 CLYDESDALE CT</t>
  </si>
  <si>
    <t>510 CLYDESDALE CT</t>
  </si>
  <si>
    <t>515 KISO CT</t>
  </si>
  <si>
    <t>438 RANGER CT</t>
  </si>
  <si>
    <t>526 CLYDESDALE CT</t>
  </si>
  <si>
    <t>506 KISO CT</t>
  </si>
  <si>
    <t>719 RANGER ST</t>
  </si>
  <si>
    <t>414 RANGER CT</t>
  </si>
  <si>
    <t>408 RANGER CT</t>
  </si>
  <si>
    <t>413 RANGER CT</t>
  </si>
  <si>
    <t>407 RANGER CT</t>
  </si>
  <si>
    <t>507 KISO CT</t>
  </si>
  <si>
    <t>501 KISO CT</t>
  </si>
  <si>
    <t>401 RANGER CT</t>
  </si>
  <si>
    <t>492 RANGER ST</t>
  </si>
  <si>
    <t>1878 PACKSADDLE ST</t>
  </si>
  <si>
    <t>589 RANGER ST</t>
  </si>
  <si>
    <t>498 RANGER ST</t>
  </si>
  <si>
    <t>810 BRANDING IRON ST</t>
  </si>
  <si>
    <t>809 BRANDING IRON ST</t>
  </si>
  <si>
    <t>719 BRANDING IRON ST</t>
  </si>
  <si>
    <t>420 RANGER CT</t>
  </si>
  <si>
    <t>419 RANGER CT</t>
  </si>
  <si>
    <t>426 RANGER CT</t>
  </si>
  <si>
    <t>791 RANGER ST</t>
  </si>
  <si>
    <t>773 RANGER ST</t>
  </si>
  <si>
    <t>755 RANGER ST</t>
  </si>
  <si>
    <t>737 RANGER ST</t>
  </si>
  <si>
    <t>1279 BLUEGRASS CT</t>
  </si>
  <si>
    <t>710 RANGER ST</t>
  </si>
  <si>
    <t>782 RANGER ST</t>
  </si>
  <si>
    <t>520 BUCKAROO CT</t>
  </si>
  <si>
    <t>517 BUCKAROO CT</t>
  </si>
  <si>
    <t>508 BUCKAROO CT</t>
  </si>
  <si>
    <t>572 DALE'S PONY DR</t>
  </si>
  <si>
    <t>580 DALE'S PONY DR</t>
  </si>
  <si>
    <t>514 KISO CT</t>
  </si>
  <si>
    <t>462 RANGER ST</t>
  </si>
  <si>
    <t>519 CLYDESDALE CT</t>
  </si>
  <si>
    <t>527 CLYDESDALE CT</t>
  </si>
  <si>
    <t>522 KISO CT</t>
  </si>
  <si>
    <t>456 RANGER ST</t>
  </si>
  <si>
    <t>450 RANGER ST</t>
  </si>
  <si>
    <t>1811 PACKSADDLE ST</t>
  </si>
  <si>
    <t>1835 PACKSADDLE ST</t>
  </si>
  <si>
    <t>1859 PACKSADDLE ST</t>
  </si>
  <si>
    <t>1883 PACKSADDLE ST</t>
  </si>
  <si>
    <t>1806 PACKSADDLE ST</t>
  </si>
  <si>
    <t>1818 PACKSADDLE ST</t>
  </si>
  <si>
    <t>1830 PACKSADDLE ST</t>
  </si>
  <si>
    <t>1842 PACKSADDLE ST</t>
  </si>
  <si>
    <t>1854 PACKSADDLE ST</t>
  </si>
  <si>
    <t>1890 PACKSADDLE ST</t>
  </si>
  <si>
    <t>1902 PACKSADDLE ST</t>
  </si>
  <si>
    <t>1914 PACKSADDLE ST</t>
  </si>
  <si>
    <t>1926 PACKSADDLE ST</t>
  </si>
  <si>
    <t>1950 PACKSADDLE ST</t>
  </si>
  <si>
    <t>1938 PACKSADDLE ST</t>
  </si>
  <si>
    <t>655 THREE CHIMNEYS WAY</t>
  </si>
  <si>
    <t>1255 BLUEGRASS CT</t>
  </si>
  <si>
    <t>1267 BLUEGRASS CT</t>
  </si>
  <si>
    <t>1244 BLUEGRASS CT</t>
  </si>
  <si>
    <t>1256 BLUEGRASS CT</t>
  </si>
  <si>
    <t>1243 BLUEGRASS CT</t>
  </si>
  <si>
    <t>1219 BLUEGRASS CT</t>
  </si>
  <si>
    <t>1207 BLUEGRASS CT</t>
  </si>
  <si>
    <t>1220 BLUEGRASS CT</t>
  </si>
  <si>
    <t>1232 BLUEGRASS CT</t>
  </si>
  <si>
    <t>512 WRANGLER ST</t>
  </si>
  <si>
    <t>444 RANGER CT</t>
  </si>
  <si>
    <t>486 RANGER ST</t>
  </si>
  <si>
    <t>1748 CHURCHILL DOWNS CIR</t>
  </si>
  <si>
    <t>771 STETSON DR</t>
  </si>
  <si>
    <t>770 RANGER ST</t>
  </si>
  <si>
    <t>758 RANGER ST</t>
  </si>
  <si>
    <t>746 RANGER ST</t>
  </si>
  <si>
    <t>734 RANGER ST</t>
  </si>
  <si>
    <t>722 RANGER ST</t>
  </si>
  <si>
    <t>823 POPPY CT</t>
  </si>
  <si>
    <t>895 POPPY CT</t>
  </si>
  <si>
    <t>890 POPPY CT</t>
  </si>
  <si>
    <t>854 POPPY CT</t>
  </si>
  <si>
    <t>818 POPPY CT</t>
  </si>
  <si>
    <t>763 STETSON DR</t>
  </si>
  <si>
    <t>755 STETSON DR</t>
  </si>
  <si>
    <t>747 STETSON DR</t>
  </si>
  <si>
    <t>739 STETSON DR</t>
  </si>
  <si>
    <t>731 STETSON DR</t>
  </si>
  <si>
    <t>723 STETSON DR</t>
  </si>
  <si>
    <t>715 STETSON DR</t>
  </si>
  <si>
    <t>707 STETSON DR</t>
  </si>
  <si>
    <t>752 STETSON DR</t>
  </si>
  <si>
    <t>736 STETSON DR</t>
  </si>
  <si>
    <t>728 STETSON DR</t>
  </si>
  <si>
    <t>720 STETSON DR</t>
  </si>
  <si>
    <t>712 STETSON DR</t>
  </si>
  <si>
    <t>504 GELDING CT</t>
  </si>
  <si>
    <t>507 GELDING CT</t>
  </si>
  <si>
    <t>515 GELDING CT</t>
  </si>
  <si>
    <t>523 GELDING CT</t>
  </si>
  <si>
    <t>510 GELDING CT</t>
  </si>
  <si>
    <t>516 GELDING CT</t>
  </si>
  <si>
    <t>518 LASSO CT</t>
  </si>
  <si>
    <t>512 LASSO CT</t>
  </si>
  <si>
    <t>506 LASSO Ct # 2 UNITS</t>
  </si>
  <si>
    <t>517 LASSO CT</t>
  </si>
  <si>
    <t>525 LASSO CT</t>
  </si>
  <si>
    <t>532 BUCKAROO CT</t>
  </si>
  <si>
    <t>544 BUCKAROO CT</t>
  </si>
  <si>
    <t>556 BUCKAROO CT</t>
  </si>
  <si>
    <t>568 BUCKAROO CT</t>
  </si>
  <si>
    <t>580 BUCKAROO CT</t>
  </si>
  <si>
    <t>592 BUCKAROO CT</t>
  </si>
  <si>
    <t>529 BUCKAROO CT</t>
  </si>
  <si>
    <t>541 BUCKAROO CT</t>
  </si>
  <si>
    <t>553 BUCKAROO CT</t>
  </si>
  <si>
    <t>565 BUCKAROO CT</t>
  </si>
  <si>
    <t>577 BUCKAROO CT</t>
  </si>
  <si>
    <t>589 BUCKAROO CT</t>
  </si>
  <si>
    <t>524 WRANGLER ST</t>
  </si>
  <si>
    <t>536 WRANGLER ST</t>
  </si>
  <si>
    <t>548 WRANGLER ST</t>
  </si>
  <si>
    <t>560 WRANGLER ST</t>
  </si>
  <si>
    <t>539 WRANGLER ST</t>
  </si>
  <si>
    <t>551 WRANGLER ST</t>
  </si>
  <si>
    <t>563 WRANGLER ST</t>
  </si>
  <si>
    <t>575 WRANGLER ST</t>
  </si>
  <si>
    <t>572 WRANGLER ST</t>
  </si>
  <si>
    <t>584 WRANGLER ST</t>
  </si>
  <si>
    <t>587 WRANGLER ST</t>
  </si>
  <si>
    <t>1870 VINTAGE CIR</t>
  </si>
  <si>
    <t>1878 VINTAGE CIR</t>
  </si>
  <si>
    <t>1886 VINTAGE CIR</t>
  </si>
  <si>
    <t>1894 VINTAGE CIR</t>
  </si>
  <si>
    <t>726 JASMINE CT</t>
  </si>
  <si>
    <t>748 JASMINE CT</t>
  </si>
  <si>
    <t>770 JASMINE CT</t>
  </si>
  <si>
    <t>792 JASMINE CT</t>
  </si>
  <si>
    <t>808 JASMINE CT</t>
  </si>
  <si>
    <t>840 JASMINE CT</t>
  </si>
  <si>
    <t>872 JASMINE CT</t>
  </si>
  <si>
    <t>781 BRANDING IRON ST</t>
  </si>
  <si>
    <t>755 BRANDING IRON ST</t>
  </si>
  <si>
    <t>737 BRANDING IRON ST</t>
  </si>
  <si>
    <t>822 BRANDING IRON ST</t>
  </si>
  <si>
    <t>821 BRANDING IRON ST</t>
  </si>
  <si>
    <t>833 BRANDING IRON ST</t>
  </si>
  <si>
    <t>834 BRANDING IRON ST</t>
  </si>
  <si>
    <t>508 SADDLE CT</t>
  </si>
  <si>
    <t>502 SADDLE CT</t>
  </si>
  <si>
    <t>505 SADDLE CT</t>
  </si>
  <si>
    <t>513 SADDLE CT</t>
  </si>
  <si>
    <t>514 SADDLE CT</t>
  </si>
  <si>
    <t>521 SADDLE CT</t>
  </si>
  <si>
    <t>505 BRANDING IRON ST</t>
  </si>
  <si>
    <t>1767 CHURCHILL DOWNS CIR</t>
  </si>
  <si>
    <t>1771 CHURCHILL DOWNS CIR</t>
  </si>
  <si>
    <t>1775 CHURCHILL DOWNS CIR</t>
  </si>
  <si>
    <t>1808 CHURCHILL DOWNS CIR</t>
  </si>
  <si>
    <t>1824 CHURCHILL DOWNS CIR</t>
  </si>
  <si>
    <t>1840 CHURCHILL DOWNS CIR</t>
  </si>
  <si>
    <t>1872 CHURCHILL DOWNS CIR</t>
  </si>
  <si>
    <t>1890 CHURCHILL DOWNS CIR</t>
  </si>
  <si>
    <t>1825 GREGER ST</t>
  </si>
  <si>
    <t>1817 GREGER ST</t>
  </si>
  <si>
    <t>1809 GREGER ST</t>
  </si>
  <si>
    <t>1801 GREGER ST</t>
  </si>
  <si>
    <t>1789 GREGER ST</t>
  </si>
  <si>
    <t>1781 GREGER ST</t>
  </si>
  <si>
    <t>1773 GREGER ST</t>
  </si>
  <si>
    <t>1765 GREGER ST</t>
  </si>
  <si>
    <t>1749 GREGER ST</t>
  </si>
  <si>
    <t>1741 GREGER ST</t>
  </si>
  <si>
    <t>1733 GREGER ST</t>
  </si>
  <si>
    <t>1944 CALUMET WAY</t>
  </si>
  <si>
    <t>1908 CALUMET WAY</t>
  </si>
  <si>
    <t>1903 CALUMET WAY</t>
  </si>
  <si>
    <t>1932 CALUMET WAY</t>
  </si>
  <si>
    <t>1920 CALUMET WAY</t>
  </si>
  <si>
    <t>1891 CHURCHILL DOWNS CIR</t>
  </si>
  <si>
    <t>1879 CHURCHILL DOWNS CIR</t>
  </si>
  <si>
    <t>1855 CHURCHILL DOWNS CIR</t>
  </si>
  <si>
    <t>1867 CHURCHILL DOWNS CIR</t>
  </si>
  <si>
    <t>1843 CHURCHILL DOWNS CIR</t>
  </si>
  <si>
    <t>1831 CHURCHILL DOWNS CIR</t>
  </si>
  <si>
    <t>796 JONABEL WAY</t>
  </si>
  <si>
    <t>784 JONABEL WAY</t>
  </si>
  <si>
    <t>772 JONABEL WAY</t>
  </si>
  <si>
    <t>760 JONABEL WAY</t>
  </si>
  <si>
    <t>748 JONABEL WAY</t>
  </si>
  <si>
    <t>736 JONABEL WAY</t>
  </si>
  <si>
    <t>724 JONABEL WAY</t>
  </si>
  <si>
    <t>712 JONABEL WAY</t>
  </si>
  <si>
    <t>777 JONABEL WAY</t>
  </si>
  <si>
    <t>763 JONABEL WAY</t>
  </si>
  <si>
    <t>735 JONABEL WAY</t>
  </si>
  <si>
    <t>721 JONABEL WAY</t>
  </si>
  <si>
    <t>707 JONABEL WAY</t>
  </si>
  <si>
    <t>677 JONABEL WAY</t>
  </si>
  <si>
    <t>1772 CHURCHILL DOWNS CIR</t>
  </si>
  <si>
    <t>1766 CHURCHILL DOWNS CIR</t>
  </si>
  <si>
    <t>1759 CHURCHILL DOWNS CIR</t>
  </si>
  <si>
    <t>1755 CHURCHILL DOWNS CIR</t>
  </si>
  <si>
    <t>1942 SPRING OAK WAY</t>
  </si>
  <si>
    <t>1964 SPRING OAK WAY</t>
  </si>
  <si>
    <t>1986 SPRING OAK WAY</t>
  </si>
  <si>
    <t>758 THREE CHIMNEYS WAY</t>
  </si>
  <si>
    <t>755 THREE CHIMNEYS WAY</t>
  </si>
  <si>
    <t>746 THREE CHIMNEYS WAY</t>
  </si>
  <si>
    <t>743 THREE CHIMNEYS WAY</t>
  </si>
  <si>
    <t>734 THREE CHIMNEYS WAY</t>
  </si>
  <si>
    <t>731 THREE CHIMNEYS WAY</t>
  </si>
  <si>
    <t>722 THREE CHIMNEYS WAY</t>
  </si>
  <si>
    <t>719 THREE CHIMNEYS WAY</t>
  </si>
  <si>
    <t>710 THREE CHIMNEYS WAY</t>
  </si>
  <si>
    <t>690 THREE CHIMNEYS WAY</t>
  </si>
  <si>
    <t>677 THREE CHIMNEYS WAY</t>
  </si>
  <si>
    <t>770 THREE CHIMNEYS WAY</t>
  </si>
  <si>
    <t>779 THREE CHIMNEYS WAY</t>
  </si>
  <si>
    <t>782 THREE CHIMNEYS WAY</t>
  </si>
  <si>
    <t>668 THREE CHIMNEYS WAY</t>
  </si>
  <si>
    <t>644 THREE CHIMNEYS WAY</t>
  </si>
  <si>
    <t>692 STETSON DR</t>
  </si>
  <si>
    <t>684 STETSON DR</t>
  </si>
  <si>
    <t>673 RANGER ST</t>
  </si>
  <si>
    <t>661 RANGER ST</t>
  </si>
  <si>
    <t>653 RANGER ST</t>
  </si>
  <si>
    <t>645 RANGER ST</t>
  </si>
  <si>
    <t>637 RANGER ST</t>
  </si>
  <si>
    <t>629 RANGER ST</t>
  </si>
  <si>
    <t>621 RANGER ST</t>
  </si>
  <si>
    <t>613 RANGER ST</t>
  </si>
  <si>
    <t>678 RANGER ST</t>
  </si>
  <si>
    <t>670 RANGER ST</t>
  </si>
  <si>
    <t>662 RANGER ST</t>
  </si>
  <si>
    <t>654 RANGER ST</t>
  </si>
  <si>
    <t>648 RANGER ST</t>
  </si>
  <si>
    <t>640 RANGER ST</t>
  </si>
  <si>
    <t>624 RANGER ST</t>
  </si>
  <si>
    <t>616 RANGER ST</t>
  </si>
  <si>
    <t>1228 GREGER ST</t>
  </si>
  <si>
    <t>590 BRANDING IRON ST</t>
  </si>
  <si>
    <t>566 BRANDING IRON ST</t>
  </si>
  <si>
    <t>574 BRANDING IRON ST</t>
  </si>
  <si>
    <t>582 BRANDING IRON ST</t>
  </si>
  <si>
    <t>513 BRANDING IRON ST</t>
  </si>
  <si>
    <t>521 BRANDING IRON ST</t>
  </si>
  <si>
    <t>529 BRANDING IRON ST</t>
  </si>
  <si>
    <t>561 BRANDING IRON ST</t>
  </si>
  <si>
    <t>569 BRANDING IRON ST</t>
  </si>
  <si>
    <t>577 BRANDING IRON ST</t>
  </si>
  <si>
    <t>502 STETSON DR</t>
  </si>
  <si>
    <t>553 BRANDING IRON ST</t>
  </si>
  <si>
    <t>586 RANGER ST</t>
  </si>
  <si>
    <t>509 RANGER ST</t>
  </si>
  <si>
    <t>502 RANGER ST</t>
  </si>
  <si>
    <t>575 RANGER ST</t>
  </si>
  <si>
    <t>563 RANGER ST</t>
  </si>
  <si>
    <t>545 RANGER ST</t>
  </si>
  <si>
    <t>539 RANGER ST</t>
  </si>
  <si>
    <t>533 RANGER ST</t>
  </si>
  <si>
    <t>527 RANGER ST</t>
  </si>
  <si>
    <t>521 RANGER ST</t>
  </si>
  <si>
    <t>515 RANGER ST</t>
  </si>
  <si>
    <t>580 RANGER ST</t>
  </si>
  <si>
    <t>574 RANGER ST</t>
  </si>
  <si>
    <t>568 RANGER ST</t>
  </si>
  <si>
    <t>562 RANGER ST</t>
  </si>
  <si>
    <t>556 RANGER ST</t>
  </si>
  <si>
    <t>544 RANGER ST</t>
  </si>
  <si>
    <t>538 RANGER ST</t>
  </si>
  <si>
    <t>532 RANGER ST</t>
  </si>
  <si>
    <t>526 RANGER ST</t>
  </si>
  <si>
    <t>520 RANGER ST</t>
  </si>
  <si>
    <t>514 RANGER ST</t>
  </si>
  <si>
    <t>508 RANGER ST</t>
  </si>
  <si>
    <t>541 STETSON DR</t>
  </si>
  <si>
    <t>539 STETSON DR</t>
  </si>
  <si>
    <t>535 STETSON DR</t>
  </si>
  <si>
    <t>531 STETSON DR</t>
  </si>
  <si>
    <t>527 STETSON DR</t>
  </si>
  <si>
    <t>519 STETSON DR</t>
  </si>
  <si>
    <t>515 STETSON DR</t>
  </si>
  <si>
    <t>511 STETSON DR</t>
  </si>
  <si>
    <t>507 STETSON DR</t>
  </si>
  <si>
    <t>704 STETSON DR</t>
  </si>
  <si>
    <t>1748 VINTAGE CIR</t>
  </si>
  <si>
    <t>586 STETSON DR</t>
  </si>
  <si>
    <t>570 STETSON DR</t>
  </si>
  <si>
    <t>566 STETSON DR</t>
  </si>
  <si>
    <t>562 STETSON DR</t>
  </si>
  <si>
    <t>554 STETSON DR</t>
  </si>
  <si>
    <t>550 STETSON DR</t>
  </si>
  <si>
    <t>510 GREGER ST</t>
  </si>
  <si>
    <t>444 GREGER St</t>
  </si>
  <si>
    <t>300 GREGER St # LAND</t>
  </si>
  <si>
    <t>1708 CHURCHILL DOWNS CIR</t>
  </si>
  <si>
    <t>1732 CHURCHILL DOWNS CIR</t>
  </si>
  <si>
    <t>1736 CHURCHILL DOWNS CIR</t>
  </si>
  <si>
    <t>1740 CHURCHILL DOWNS CIR</t>
  </si>
  <si>
    <t>1744 CHURCHILL DOWNS CIR</t>
  </si>
  <si>
    <t>1752 CHURCHILL DOWNS CIR</t>
  </si>
  <si>
    <t>1756 CHURCHILL DOWNS CIR</t>
  </si>
  <si>
    <t>1760 CHURCHILL DOWNS CIR</t>
  </si>
  <si>
    <t>1725 GREGER ST</t>
  </si>
  <si>
    <t>1717 GREGER ST</t>
  </si>
  <si>
    <t>1716 CHURCHILL DOWNS CIR</t>
  </si>
  <si>
    <t>1705 CHURCHILL DOWNS CIR</t>
  </si>
  <si>
    <t>1709 CHURCHILL DOWNS CIR</t>
  </si>
  <si>
    <t>1713 CHURCHILL DOWNS CIR</t>
  </si>
  <si>
    <t>1717 CHURCHILL DOWNS CIR</t>
  </si>
  <si>
    <t>1721 CHURCHILL DOWNS CIR</t>
  </si>
  <si>
    <t>1723 CHURCHILL DOWNS CIR</t>
  </si>
  <si>
    <t>1731 CHURCHILL DOWNS CIR</t>
  </si>
  <si>
    <t>1735 CHURCHILL DOWNS CIR</t>
  </si>
  <si>
    <t>1739 CHURCHILL DOWNS CIR</t>
  </si>
  <si>
    <t>1743 CHURCHILL DOWNS CIR</t>
  </si>
  <si>
    <t>1747 CHURCHILL DOWNS CIR</t>
  </si>
  <si>
    <t>1751 CHURCHILL DOWNS CIR</t>
  </si>
  <si>
    <t>767 THREE CHIMNEYS WAY</t>
  </si>
  <si>
    <t>625 JONABEL WAY</t>
  </si>
  <si>
    <t>1819 CHURCHILL DOWNS CIR</t>
  </si>
  <si>
    <t>1911 CALUMET WAY</t>
  </si>
  <si>
    <t>1919 CALUMET WAY</t>
  </si>
  <si>
    <t>1927 CALUMET WAY</t>
  </si>
  <si>
    <t>1935 CALUMET WAY</t>
  </si>
  <si>
    <t>1951 CALUMET WAY</t>
  </si>
  <si>
    <t>1959 CALUMET WAY</t>
  </si>
  <si>
    <t>1967 CALUMET WAY</t>
  </si>
  <si>
    <t>1975 CALUMET WAY</t>
  </si>
  <si>
    <t>1983 CALUMET WAY</t>
  </si>
  <si>
    <t>1991 CALUMET WAY</t>
  </si>
  <si>
    <t>622 THREE CHIMNEYS WAY</t>
  </si>
  <si>
    <t>1920 SPRING OAK WAY</t>
  </si>
  <si>
    <t>1270 GREGER ST</t>
  </si>
  <si>
    <t>1256 GREGER ST</t>
  </si>
  <si>
    <t>1242 GREGER ST</t>
  </si>
  <si>
    <t>545 STETSON DR</t>
  </si>
  <si>
    <t>549 STETSON DR</t>
  </si>
  <si>
    <t>553 STETSON DR</t>
  </si>
  <si>
    <t>561 STETSON DR</t>
  </si>
  <si>
    <t>565 STETSON DR</t>
  </si>
  <si>
    <t>569 STETSON DR</t>
  </si>
  <si>
    <t>573 STETSON DR</t>
  </si>
  <si>
    <t>578 STETSON DR</t>
  </si>
  <si>
    <t>574 STETSON DR</t>
  </si>
  <si>
    <t>546 STETSON DR</t>
  </si>
  <si>
    <t>542 STETSON DR</t>
  </si>
  <si>
    <t>538 STETSON DR</t>
  </si>
  <si>
    <t>534 STETSON DR</t>
  </si>
  <si>
    <t>530 STETSON DR</t>
  </si>
  <si>
    <t>526 STETSON DR</t>
  </si>
  <si>
    <t>518 STETSON DR</t>
  </si>
  <si>
    <t>514 STETSON DR</t>
  </si>
  <si>
    <t>510 STETSON DR</t>
  </si>
  <si>
    <t>506 STETSON DR</t>
  </si>
  <si>
    <t>585 BRANDING IRON ST</t>
  </si>
  <si>
    <t>593 BRANDING IRON ST</t>
  </si>
  <si>
    <t>1225 GREGER ST</t>
  </si>
  <si>
    <t>1241 GREGER ST</t>
  </si>
  <si>
    <t>1257 GREGER ST</t>
  </si>
  <si>
    <t>1273 GREGER ST</t>
  </si>
  <si>
    <t>608 RANGER ST</t>
  </si>
  <si>
    <t>605 STETSON DR</t>
  </si>
  <si>
    <t>613 STETSON DR</t>
  </si>
  <si>
    <t>629 STETSON DR</t>
  </si>
  <si>
    <t>637 STETSON DR</t>
  </si>
  <si>
    <t>645 STETSON DR</t>
  </si>
  <si>
    <t>653 STETSON DR</t>
  </si>
  <si>
    <t>661 STETSON DR</t>
  </si>
  <si>
    <t>669 STETSON DR</t>
  </si>
  <si>
    <t>677 STETSON DR</t>
  </si>
  <si>
    <t>685 STETSON DR</t>
  </si>
  <si>
    <t>577 STETSON DR</t>
  </si>
  <si>
    <t>594 STETSON DR</t>
  </si>
  <si>
    <t>590 STETSON DR</t>
  </si>
  <si>
    <t>670 STETSON DR</t>
  </si>
  <si>
    <t>664 STETSON DR</t>
  </si>
  <si>
    <t>656 STETSON DR</t>
  </si>
  <si>
    <t>650 STETSON DR</t>
  </si>
  <si>
    <t>642 STETSON DR</t>
  </si>
  <si>
    <t>628 STETSON DR</t>
  </si>
  <si>
    <t>622 STETSON DR</t>
  </si>
  <si>
    <t>614 STETSON DR</t>
  </si>
  <si>
    <t>608 STETSON DR</t>
  </si>
  <si>
    <t>602 STETSON DR</t>
  </si>
  <si>
    <t>601 ALAMO CT</t>
  </si>
  <si>
    <t>619 ALAMO CT</t>
  </si>
  <si>
    <t>637 ALAMO CT</t>
  </si>
  <si>
    <t>655 ALAMO CT</t>
  </si>
  <si>
    <t>673 ALAMO CT</t>
  </si>
  <si>
    <t>691 ALAMO CT</t>
  </si>
  <si>
    <t>676 ALAMO CT</t>
  </si>
  <si>
    <t>658 ALAMO CT</t>
  </si>
  <si>
    <t>640 ALAMO CT</t>
  </si>
  <si>
    <t>622 ALAMO CT</t>
  </si>
  <si>
    <t>604 ALAMO CT</t>
  </si>
  <si>
    <t>603 HUDSON AVE</t>
  </si>
  <si>
    <t>615 HUDSON AVE</t>
  </si>
  <si>
    <t>627 HUDSON AVE</t>
  </si>
  <si>
    <t>639 HUDSON AVE</t>
  </si>
  <si>
    <t>651 HUDSON AVE</t>
  </si>
  <si>
    <t>654 HUDSON AVE</t>
  </si>
  <si>
    <t>642 HUDSON AVE</t>
  </si>
  <si>
    <t>630 HUDSON AVE</t>
  </si>
  <si>
    <t>606 HUDSON AVE</t>
  </si>
  <si>
    <t>1756 VINTAGE CIR</t>
  </si>
  <si>
    <t>1740 VINTAGE CIR</t>
  </si>
  <si>
    <t>1732 VINTAGE CIR</t>
  </si>
  <si>
    <t>1724 VINTAGE CIR</t>
  </si>
  <si>
    <t>1716 VINTAGE CIR</t>
  </si>
  <si>
    <t>1708 VINTAGE CIR</t>
  </si>
  <si>
    <t>596 HUDSON AVE</t>
  </si>
  <si>
    <t>584 HUDSON AVE</t>
  </si>
  <si>
    <t>572 HUDSON AVE</t>
  </si>
  <si>
    <t>560 HUDSON AVE</t>
  </si>
  <si>
    <t>548 HUDSON AVE</t>
  </si>
  <si>
    <t>536 HUDSON AVE</t>
  </si>
  <si>
    <t>524 HUDSON AVE</t>
  </si>
  <si>
    <t>512 HUDSON AVE</t>
  </si>
  <si>
    <t>1696 HAVEN ST</t>
  </si>
  <si>
    <t>1684 HAVEN ST</t>
  </si>
  <si>
    <t>1672 HAVEN ST</t>
  </si>
  <si>
    <t>1660 HAVEN ST</t>
  </si>
  <si>
    <t>1648 HAVEN ST</t>
  </si>
  <si>
    <t>1636 HAVEN ST</t>
  </si>
  <si>
    <t>1624 HAVEN ST</t>
  </si>
  <si>
    <t>1588 HAVEN ST</t>
  </si>
  <si>
    <t>1570 HAVEN ST</t>
  </si>
  <si>
    <t>1552 HAVEN ST</t>
  </si>
  <si>
    <t>1534 HAVEN ST</t>
  </si>
  <si>
    <t>1516 HAVEN ST</t>
  </si>
  <si>
    <t>1498 HAVEN ST</t>
  </si>
  <si>
    <t>1484 HAVEN ST</t>
  </si>
  <si>
    <t>1470 HAVEN ST</t>
  </si>
  <si>
    <t>1442 HAVEN ST</t>
  </si>
  <si>
    <t>1428 HAVEN ST</t>
  </si>
  <si>
    <t>1447 HAVEN ST</t>
  </si>
  <si>
    <t>1471 HAVEN ST</t>
  </si>
  <si>
    <t>1495 HAVEN ST</t>
  </si>
  <si>
    <t>1519 HAVEN ST</t>
  </si>
  <si>
    <t>1543 HAVEN ST</t>
  </si>
  <si>
    <t>1567 HAVEN ST</t>
  </si>
  <si>
    <t>505 HUDSON AVE</t>
  </si>
  <si>
    <t>517 HUDSON AVE</t>
  </si>
  <si>
    <t>529 HUDSON AVE</t>
  </si>
  <si>
    <t>541 HUDSON AVE</t>
  </si>
  <si>
    <t>553 HUDSON AVE</t>
  </si>
  <si>
    <t>565 HUDSON AVE</t>
  </si>
  <si>
    <t>589 HUDSON AVE</t>
  </si>
  <si>
    <t>596 OLD BLUFF CT</t>
  </si>
  <si>
    <t>580 OLD BLUFF CT</t>
  </si>
  <si>
    <t>564 OLD BLUFF CT</t>
  </si>
  <si>
    <t>548 OLD BLUFF CT</t>
  </si>
  <si>
    <t>532 OLD BLUFF CT</t>
  </si>
  <si>
    <t>516 OLD BLUFF CT</t>
  </si>
  <si>
    <t>507 OLD BLUFF CT</t>
  </si>
  <si>
    <t>523 OLD BLUFF CT</t>
  </si>
  <si>
    <t>539 OLD BLUFF CT</t>
  </si>
  <si>
    <t>555 OLD BLUFF CT</t>
  </si>
  <si>
    <t>571 OLD BLUFF CT</t>
  </si>
  <si>
    <t>587 OLD BLUFF CT</t>
  </si>
  <si>
    <t>1892 PARKSIDE WAY</t>
  </si>
  <si>
    <t>1868 PARKSIDE WAY</t>
  </si>
  <si>
    <t>1856 PARKSIDE WAY</t>
  </si>
  <si>
    <t>1844 PARKSIDE WAY</t>
  </si>
  <si>
    <t>1832 PARKSIDE WAY</t>
  </si>
  <si>
    <t>1820 PARKSIDE WAY</t>
  </si>
  <si>
    <t>1808 PARKSIDE WAY</t>
  </si>
  <si>
    <t>1796 PARKSIDE WAY</t>
  </si>
  <si>
    <t>1784 PARKSIDE WAY</t>
  </si>
  <si>
    <t>1772 PARKSIDE WAY</t>
  </si>
  <si>
    <t>1760 PARKSIDE WAY</t>
  </si>
  <si>
    <t>1748 PARKSIDE WAY</t>
  </si>
  <si>
    <t>1736 PARKSIDE WAY</t>
  </si>
  <si>
    <t>1724 PARKSIDE WAY</t>
  </si>
  <si>
    <t>1712 PARKSIDE WAY</t>
  </si>
  <si>
    <t>1759 VINTAGE CIR</t>
  </si>
  <si>
    <t>1767 VINTAGE CIR</t>
  </si>
  <si>
    <t>1775 VINTAGE CIR</t>
  </si>
  <si>
    <t>1783 VINTAGE CIR</t>
  </si>
  <si>
    <t>1791 VINTAGE CIR</t>
  </si>
  <si>
    <t>1799 VINTAGE CIR</t>
  </si>
  <si>
    <t>1815 VINTAGE CIR</t>
  </si>
  <si>
    <t>1823 VINTAGE CIR</t>
  </si>
  <si>
    <t>1831 VINTAGE CIR</t>
  </si>
  <si>
    <t>1839 VINTAGE CIR</t>
  </si>
  <si>
    <t>1855 VINTAGE CIR</t>
  </si>
  <si>
    <t>1863 VINTAGE CIR</t>
  </si>
  <si>
    <t>1871 VINTAGE CIR</t>
  </si>
  <si>
    <t>1879 VINTAGE CIR</t>
  </si>
  <si>
    <t>1887 VINTAGE CIR</t>
  </si>
  <si>
    <t>1895 VINTAGE CIR</t>
  </si>
  <si>
    <t>795 GREGER ST</t>
  </si>
  <si>
    <t>627 BASCULE Drive</t>
  </si>
  <si>
    <t>633 BASCULE Drive</t>
  </si>
  <si>
    <t>639 BASCULE Drive</t>
  </si>
  <si>
    <t>658 ARLINGTON Way</t>
  </si>
  <si>
    <t>664 ARLINGTON Way</t>
  </si>
  <si>
    <t>2904 GRANGE Street</t>
  </si>
  <si>
    <t>2905 GRANGE Street</t>
  </si>
  <si>
    <t>682 TRIFECTA Court</t>
  </si>
  <si>
    <t>676 TRIFECTA Court</t>
  </si>
  <si>
    <t>675 TRIFECTA Court</t>
  </si>
  <si>
    <t>681 TRIFECTA Court</t>
  </si>
  <si>
    <t>687 TRIFECTA Court</t>
  </si>
  <si>
    <t>693 TRIFECTA Court</t>
  </si>
  <si>
    <t>2930 GRANGE Street</t>
  </si>
  <si>
    <t>2911 GRANGE Street</t>
  </si>
  <si>
    <t>2901 TRAIL RIDGE  Way</t>
  </si>
  <si>
    <t>2907 TRAIL RIDGE  Way</t>
  </si>
  <si>
    <t>2913 TRAIL RIDGE  Way</t>
  </si>
  <si>
    <t>2919 TRAIL RIDGE  Way</t>
  </si>
  <si>
    <t>2925 TRAIL RIDGE  Way</t>
  </si>
  <si>
    <t>2918 TRAIL RIDGE  Way</t>
  </si>
  <si>
    <t>2912 TRAIL RIDGE  Way</t>
  </si>
  <si>
    <t>2906 TRAIL RIDGE  Way</t>
  </si>
  <si>
    <t>2942 GRANGE Street</t>
  </si>
  <si>
    <t>2936 GRANGE Street</t>
  </si>
  <si>
    <t>2917 GRANGE Street</t>
  </si>
  <si>
    <t>2929 GRANGE Street</t>
  </si>
  <si>
    <t>2935 GRANGE Street</t>
  </si>
  <si>
    <t>2941 GRANGE Street</t>
  </si>
  <si>
    <t>2947 GRANGE Street</t>
  </si>
  <si>
    <t>2953 GRANGE Street</t>
  </si>
  <si>
    <t>2900 TRAIL RIDGE  Way</t>
  </si>
  <si>
    <t>668 CHESTNUT Dr</t>
  </si>
  <si>
    <t>2931 TRAIL RIDGE  Way</t>
  </si>
  <si>
    <t>661 CHESTNUT Dr</t>
  </si>
  <si>
    <t>667 CHESTNUT Dr</t>
  </si>
  <si>
    <t>692 CHESTNUT Dr</t>
  </si>
  <si>
    <t>686 CHESTNUT Dr</t>
  </si>
  <si>
    <t>680 CHESTNUT Dr</t>
  </si>
  <si>
    <t>674 CHESTNUT Dr</t>
  </si>
  <si>
    <t>662 CHESTNUT Dr</t>
  </si>
  <si>
    <t>655 CHESTNUT Dr</t>
  </si>
  <si>
    <t>656 CHESTNUT Dr</t>
  </si>
  <si>
    <t>650 CHESTNUT Dr</t>
  </si>
  <si>
    <t>2942 TRAIL RIDGE  Way</t>
  </si>
  <si>
    <t>2936 TRAIL RIDGE  Way</t>
  </si>
  <si>
    <t>2930 TRAIL RIDGE  Way</t>
  </si>
  <si>
    <t>2924 TRAIL RIDGE  Way</t>
  </si>
  <si>
    <t>533 LUSITANO  Ct</t>
  </si>
  <si>
    <t>532 LUSITANO  Ct</t>
  </si>
  <si>
    <t>525 LUSITANO  Ct</t>
  </si>
  <si>
    <t>524 LUSITANO  Ct</t>
  </si>
  <si>
    <t>517 LUSITANO  Ct</t>
  </si>
  <si>
    <t>516 LUSITANO  Ct</t>
  </si>
  <si>
    <t>509 LUSITANO  Ct</t>
  </si>
  <si>
    <t>508 LUSITANO  Ct</t>
  </si>
  <si>
    <t>501 LUSITANO  Ct</t>
  </si>
  <si>
    <t>500 LUSITANO  Ct</t>
  </si>
  <si>
    <t>2640 MUSTANG Dr</t>
  </si>
  <si>
    <t>531 LEDO LN</t>
  </si>
  <si>
    <t>539 LEDO LN</t>
  </si>
  <si>
    <t>587 BASCULE DR</t>
  </si>
  <si>
    <t>575 BASCULE DR</t>
  </si>
  <si>
    <t>555 BASCULE DR</t>
  </si>
  <si>
    <t>539 BASCULE DR</t>
  </si>
  <si>
    <t>2675 MORGAN ST</t>
  </si>
  <si>
    <t>2773 MORGAN ST</t>
  </si>
  <si>
    <t>2785 MORGAN ST</t>
  </si>
  <si>
    <t>2797 MORGAN ST</t>
  </si>
  <si>
    <t>2615 GREGER ST</t>
  </si>
  <si>
    <t>576 LEDO LN</t>
  </si>
  <si>
    <t>2755 MORGAN ST</t>
  </si>
  <si>
    <t>2733 MORGAN ST</t>
  </si>
  <si>
    <t>2715 MORGAN ST</t>
  </si>
  <si>
    <t>2800 FARRIER WAY</t>
  </si>
  <si>
    <t>547 LEDO LN</t>
  </si>
  <si>
    <t>2898 FARRIER WAY</t>
  </si>
  <si>
    <t>2646 GREGER ST</t>
  </si>
  <si>
    <t>2632 GREGER ST</t>
  </si>
  <si>
    <t>2594 GREGER ST</t>
  </si>
  <si>
    <t>649 CRIOLLA DR</t>
  </si>
  <si>
    <t>2798 GREGER ST</t>
  </si>
  <si>
    <t>2782 GREGER ST</t>
  </si>
  <si>
    <t>2732 GREGER ST</t>
  </si>
  <si>
    <t>2714 GREGER ST</t>
  </si>
  <si>
    <t>2656 GREGER ST</t>
  </si>
  <si>
    <t>564 LEDO LN</t>
  </si>
  <si>
    <t>584 LEDO LN</t>
  </si>
  <si>
    <t>2832 FARRIER WAY</t>
  </si>
  <si>
    <t>2854 FARRIER WAY</t>
  </si>
  <si>
    <t>2686 GREGER ST</t>
  </si>
  <si>
    <t>2876 FARRIER WAY</t>
  </si>
  <si>
    <t>515 LEDO LN</t>
  </si>
  <si>
    <t>2758 GREGER ST</t>
  </si>
  <si>
    <t>616 MARTINGALE DR</t>
  </si>
  <si>
    <t>2645 GREGER ST</t>
  </si>
  <si>
    <t>2602 MUSTANG Dr</t>
  </si>
  <si>
    <t>635 CRIOLLA DR</t>
  </si>
  <si>
    <t>2261 CAMPOLINA WAY</t>
  </si>
  <si>
    <t>2269 CAMPOLINA WAY</t>
  </si>
  <si>
    <t>2277 CAMPOLINA WAY</t>
  </si>
  <si>
    <t>2285 CAMPOLINA WAY</t>
  </si>
  <si>
    <t>2293 CAMPOLINA WAY</t>
  </si>
  <si>
    <t>2344 BRETON DR</t>
  </si>
  <si>
    <t>2356 BRETON DR</t>
  </si>
  <si>
    <t>2368 BRETON DR</t>
  </si>
  <si>
    <t>2380 BRETON DR</t>
  </si>
  <si>
    <t>2825 GREGER ST</t>
  </si>
  <si>
    <t>618 CRIOLLA DR</t>
  </si>
  <si>
    <t>628 CRIOLLA DR</t>
  </si>
  <si>
    <t>2280 MUSTANG Dr</t>
  </si>
  <si>
    <t>641 MARTINGALE DR</t>
  </si>
  <si>
    <t>621 MARTINGALE DR</t>
  </si>
  <si>
    <t>2520 MUSTANG Dr</t>
  </si>
  <si>
    <t>2262 MUSTANG Dr</t>
  </si>
  <si>
    <t>2268 MUSTANG Dr</t>
  </si>
  <si>
    <t>2279 MUSTANG Dr</t>
  </si>
  <si>
    <t>608 PINDOS CT</t>
  </si>
  <si>
    <t>2891 GREGER ST LLMD</t>
  </si>
  <si>
    <t>2812 GREGER ST LLMD</t>
  </si>
  <si>
    <t>629 MARTINGALE DR</t>
  </si>
  <si>
    <t>2788 MUSTANG Dr</t>
  </si>
  <si>
    <t>2776 MUSTANG Dr</t>
  </si>
  <si>
    <t>2395 GREGER ST</t>
  </si>
  <si>
    <t>2274 MUSTANG Dr</t>
  </si>
  <si>
    <t>2713 MUSTANG Dr</t>
  </si>
  <si>
    <t>2285 MUSTANG Dr</t>
  </si>
  <si>
    <t>2253 CAMPOLINA WAY</t>
  </si>
  <si>
    <t>2245 CAMPOLINA WAY</t>
  </si>
  <si>
    <t>2237 CAMPOLINA WAY</t>
  </si>
  <si>
    <t>2229 CAMPOLINA WAY</t>
  </si>
  <si>
    <t>2221 CAMPOLINA WAY</t>
  </si>
  <si>
    <t>2213 CAMPOLINA WAY</t>
  </si>
  <si>
    <t>2205 CAMPOLINA WAY</t>
  </si>
  <si>
    <t>2204 CAMPOLINA WAY</t>
  </si>
  <si>
    <t>2608 GREGER ST</t>
  </si>
  <si>
    <t>2620 GREGER ST</t>
  </si>
  <si>
    <t>2371 GREGER ST</t>
  </si>
  <si>
    <t>2359 GREGER ST</t>
  </si>
  <si>
    <t>630 NOMA CT</t>
  </si>
  <si>
    <t>607 PINDOS CT</t>
  </si>
  <si>
    <t>2591 GREGER ST</t>
  </si>
  <si>
    <t>2555 MUSTANG Dr</t>
  </si>
  <si>
    <t>2273 MUSTANG Dr</t>
  </si>
  <si>
    <t>640 CRIOLLA DR LLD</t>
  </si>
  <si>
    <t>2718 MUSTANG Dr</t>
  </si>
  <si>
    <t>2771 MUSTANG Dr</t>
  </si>
  <si>
    <t>2805 MUSTANG Dr</t>
  </si>
  <si>
    <t>619 PINDOS CT</t>
  </si>
  <si>
    <t>640 CRIOLLA DR</t>
  </si>
  <si>
    <t>2783 MUSTANG Dr</t>
  </si>
  <si>
    <t>2721 MUSTANG Dr</t>
  </si>
  <si>
    <t>615 PINDOS CT</t>
  </si>
  <si>
    <t>614 PINDOS CT</t>
  </si>
  <si>
    <t>2701 MUSTANG Dr</t>
  </si>
  <si>
    <t>2615 MUSTANG Dr</t>
  </si>
  <si>
    <t>2885 GREGER ST</t>
  </si>
  <si>
    <t>2744 MUSTANG Dr</t>
  </si>
  <si>
    <t>2677 MUSTANG Dr</t>
  </si>
  <si>
    <t>2797 MUSTANG Dr</t>
  </si>
  <si>
    <t>2653 MUSTANG Dr</t>
  </si>
  <si>
    <t>2726 MUSTANG Dr</t>
  </si>
  <si>
    <t>2768 MUSTANG Dr</t>
  </si>
  <si>
    <t>2763 MUSTANG Dr</t>
  </si>
  <si>
    <t>2738 MUSTANG Dr</t>
  </si>
  <si>
    <t>2741 MUSTANG Dr</t>
  </si>
  <si>
    <t>2756 MUSTANG Dr</t>
  </si>
  <si>
    <t>2695 MUSTANG Dr</t>
  </si>
  <si>
    <t>2759 MUSTANG Dr</t>
  </si>
  <si>
    <t>2791 MUSTANG Dr</t>
  </si>
  <si>
    <t>602 CRIOLLA DR</t>
  </si>
  <si>
    <t>2867 GREGER ST</t>
  </si>
  <si>
    <t>2891 GREGER ST</t>
  </si>
  <si>
    <t>2898 GREGER St</t>
  </si>
  <si>
    <t>2874 GREGER ST</t>
  </si>
  <si>
    <t>2854 GREGER ST</t>
  </si>
  <si>
    <t>2675 GREGER ST</t>
  </si>
  <si>
    <t>2699 GREGER ST</t>
  </si>
  <si>
    <t>2723 GREGER ST</t>
  </si>
  <si>
    <t>2832 GREGER ST</t>
  </si>
  <si>
    <t>2812 GREGER ST</t>
  </si>
  <si>
    <t>2747 GREGER ST</t>
  </si>
  <si>
    <t>2801 GREGER ST</t>
  </si>
  <si>
    <t>2809 GREGER ST</t>
  </si>
  <si>
    <t>2771 GREGER ST</t>
  </si>
  <si>
    <t>2795 GREGER ST</t>
  </si>
  <si>
    <t>2274 CAMPOLINA WAY</t>
  </si>
  <si>
    <t>2248 CAMPOLINA WAY</t>
  </si>
  <si>
    <t>2288 CAMPOLINA WAY</t>
  </si>
  <si>
    <t>2266 CAMPOLINA WAY</t>
  </si>
  <si>
    <t>2224 CAMPOLINA WAY</t>
  </si>
  <si>
    <t>2234 CAMPOLINA WAY</t>
  </si>
  <si>
    <t>2311 GREGER ST</t>
  </si>
  <si>
    <t>2296 CAMPOLINA WAY</t>
  </si>
  <si>
    <t>2212 CAMPOLINA WAY</t>
  </si>
  <si>
    <t>2347 GREGER ST</t>
  </si>
  <si>
    <t>2308 BRETON DR</t>
  </si>
  <si>
    <t>2305 GREGER ST</t>
  </si>
  <si>
    <t>2353 GREGER ST</t>
  </si>
  <si>
    <t>2320 BRETON DR</t>
  </si>
  <si>
    <t>2332 BRETON DR</t>
  </si>
  <si>
    <t>2383 GREGER ST</t>
  </si>
  <si>
    <t>2389 GREGER ST</t>
  </si>
  <si>
    <t>2377 GREGER ST</t>
  </si>
  <si>
    <t>2317 GREGER ST</t>
  </si>
  <si>
    <t>2335 GREGER ST</t>
  </si>
  <si>
    <t>2341 GREGER ST</t>
  </si>
  <si>
    <t>2329 GREGER ST</t>
  </si>
  <si>
    <t>2372 TORI WAY</t>
  </si>
  <si>
    <t>2378 TORI WAY</t>
  </si>
  <si>
    <t>542 SAGEWALK CT</t>
  </si>
  <si>
    <t>2568 GREGER ST</t>
  </si>
  <si>
    <t>2318 TORI WAY</t>
  </si>
  <si>
    <t>573 MESSARA DR</t>
  </si>
  <si>
    <t>2323 GREGER ST</t>
  </si>
  <si>
    <t>526 SAGEWALK CT</t>
  </si>
  <si>
    <t>2396 SHIRE WAY</t>
  </si>
  <si>
    <t>2220 GREGER ST L</t>
  </si>
  <si>
    <t>581 MESSARA DR</t>
  </si>
  <si>
    <t>2516 GREGER ST</t>
  </si>
  <si>
    <t>2381 BRETON DR</t>
  </si>
  <si>
    <t>2373 BRETON DR</t>
  </si>
  <si>
    <t>2365 BRETON DR</t>
  </si>
  <si>
    <t>2353 BRETON DR</t>
  </si>
  <si>
    <t>2341 BRETON DR</t>
  </si>
  <si>
    <t>2333 BRETON DR</t>
  </si>
  <si>
    <t>2319 BRETON DR</t>
  </si>
  <si>
    <t>2389 BRETON DR</t>
  </si>
  <si>
    <t>2391 BRETON DR</t>
  </si>
  <si>
    <t>2535 GREGER ST</t>
  </si>
  <si>
    <t>2511 GREGER ST</t>
  </si>
  <si>
    <t>2487 GREGER ST</t>
  </si>
  <si>
    <t>2461 GREGER ST</t>
  </si>
  <si>
    <t>2435 GREGER ST</t>
  </si>
  <si>
    <t>2411 GREGER ST</t>
  </si>
  <si>
    <t>2525 MUSTANG Dr</t>
  </si>
  <si>
    <t>2501 MUSTANG Dr</t>
  </si>
  <si>
    <t>2485 MUSTANG Dr</t>
  </si>
  <si>
    <t>2465 MUSTANG Dr</t>
  </si>
  <si>
    <t>2435 MUSTANG Dr</t>
  </si>
  <si>
    <t>2425 MUSTANG Dr</t>
  </si>
  <si>
    <t>2460 MUSTANG Dr</t>
  </si>
  <si>
    <t>2450 MUSTANG Dr</t>
  </si>
  <si>
    <t>2440 MUSTANG Dr</t>
  </si>
  <si>
    <t>2418 MUSTANG Dr</t>
  </si>
  <si>
    <t>2370 MUSTANG Dr</t>
  </si>
  <si>
    <t>2360 MUSTANG Dr</t>
  </si>
  <si>
    <t>2352 MUSTANG Dr</t>
  </si>
  <si>
    <t>2344 MUSTANG Dr</t>
  </si>
  <si>
    <t>2336 MUSTANG Dr</t>
  </si>
  <si>
    <t>2328 MUSTANG Dr</t>
  </si>
  <si>
    <t>2320 MUSTANG Dr</t>
  </si>
  <si>
    <t>2323 MUSTANG Dr</t>
  </si>
  <si>
    <t>2331 MUSTANG Dr</t>
  </si>
  <si>
    <t>2343 MUSTANG Dr</t>
  </si>
  <si>
    <t>646 NOMA CT</t>
  </si>
  <si>
    <t>645 NOMA CT</t>
  </si>
  <si>
    <t>635 NOMA CT</t>
  </si>
  <si>
    <t>510 SAGEWALK CT</t>
  </si>
  <si>
    <t>2565 GREGER ST</t>
  </si>
  <si>
    <t>518 SAGEWALK CT</t>
  </si>
  <si>
    <t>534 SAGEWALK CT</t>
  </si>
  <si>
    <t>2539 MORGAN ST</t>
  </si>
  <si>
    <t>565 MESSARA CT</t>
  </si>
  <si>
    <t>2366 TORI WAY</t>
  </si>
  <si>
    <t>546 CRIOLLA CT</t>
  </si>
  <si>
    <t>2275 TORI WAY</t>
  </si>
  <si>
    <t>2287 TORI WAY</t>
  </si>
  <si>
    <t>2301 TORI WAY</t>
  </si>
  <si>
    <t>2307 TORI WAY</t>
  </si>
  <si>
    <t>2313 TORI WAY</t>
  </si>
  <si>
    <t>2319 TORI WAY</t>
  </si>
  <si>
    <t>2325 TORI WAY</t>
  </si>
  <si>
    <t>2331 TORI WAY</t>
  </si>
  <si>
    <t>2337 TORI WAY</t>
  </si>
  <si>
    <t>2343 TORI WAY</t>
  </si>
  <si>
    <t>2360 TORI WAY</t>
  </si>
  <si>
    <t>2354 TORI WAY</t>
  </si>
  <si>
    <t>2348 TORI WAY</t>
  </si>
  <si>
    <t>2342 TORI WAY</t>
  </si>
  <si>
    <t>2312 TORI WAY</t>
  </si>
  <si>
    <t>2272 TORI WAY</t>
  </si>
  <si>
    <t>2260 TORI WAY</t>
  </si>
  <si>
    <t>2284 TORI WAY</t>
  </si>
  <si>
    <t>505 SHETLAND CT</t>
  </si>
  <si>
    <t>504 SHETLAND CT</t>
  </si>
  <si>
    <t>2306 TORI WAY</t>
  </si>
  <si>
    <t>514 ALDERSHOT CT</t>
  </si>
  <si>
    <t>510 ALDERSHOT CT</t>
  </si>
  <si>
    <t>506 ALDERSHOT CT</t>
  </si>
  <si>
    <t>503 ALDERSHOT CT</t>
  </si>
  <si>
    <t>518 ODIN CT</t>
  </si>
  <si>
    <t>508 ODIN CT</t>
  </si>
  <si>
    <t>502 ODIN CT</t>
  </si>
  <si>
    <t>507 ODIN CT</t>
  </si>
  <si>
    <t>511 ODIN CT</t>
  </si>
  <si>
    <t>519 ODIN CT</t>
  </si>
  <si>
    <t>2304 SHIRE WAY</t>
  </si>
  <si>
    <t>2310 SHIRE WAY</t>
  </si>
  <si>
    <t>2316 SHIRE WAY</t>
  </si>
  <si>
    <t>2322 SHIRE WAY</t>
  </si>
  <si>
    <t>2328 SHIRE WAY</t>
  </si>
  <si>
    <t>2334 SHIRE WAY</t>
  </si>
  <si>
    <t>2340 SHIRE WAY</t>
  </si>
  <si>
    <t>2346 SHIRE WAY</t>
  </si>
  <si>
    <t>2352 SHIRE WAY</t>
  </si>
  <si>
    <t>2358 SHIRE WAY</t>
  </si>
  <si>
    <t>2364 SHIRE WAY</t>
  </si>
  <si>
    <t>2370 SHIRE WAY</t>
  </si>
  <si>
    <t>2382 SHIRE WAY</t>
  </si>
  <si>
    <t>2388 SHIRE WAY</t>
  </si>
  <si>
    <t>560 FRESIAN DR</t>
  </si>
  <si>
    <t>572 FRESIAN DR</t>
  </si>
  <si>
    <t>584 FRESIAN DR</t>
  </si>
  <si>
    <t>596 FRESIAN DR</t>
  </si>
  <si>
    <t>548 FRESIAN DR</t>
  </si>
  <si>
    <t>536 FRESIAN DR</t>
  </si>
  <si>
    <t>561 FRESIAN DR</t>
  </si>
  <si>
    <t>573 FRESIAN DR</t>
  </si>
  <si>
    <t>597 FRESIAN DR</t>
  </si>
  <si>
    <t>537 FRESIAN DR</t>
  </si>
  <si>
    <t>525 FRESIAN DR</t>
  </si>
  <si>
    <t>513 FRESIAN CT</t>
  </si>
  <si>
    <t>501 FRESIAN CT</t>
  </si>
  <si>
    <t>502 FRESIAN CT</t>
  </si>
  <si>
    <t>2555 MORGAN ST</t>
  </si>
  <si>
    <t>2577 MORGAN ST</t>
  </si>
  <si>
    <t>2597 MORGAN ST</t>
  </si>
  <si>
    <t>2613 MORGAN ST</t>
  </si>
  <si>
    <t>2625 MORGAN ST</t>
  </si>
  <si>
    <t>2637 MORGAN ST</t>
  </si>
  <si>
    <t>2649 MORGAN ST</t>
  </si>
  <si>
    <t>546 MESSARA CT</t>
  </si>
  <si>
    <t>514 MESSARA CT</t>
  </si>
  <si>
    <t>522 MESSARA CT</t>
  </si>
  <si>
    <t>530 MESSARA CT</t>
  </si>
  <si>
    <t>557 MESSARA CT</t>
  </si>
  <si>
    <t>549 MESSARA CT</t>
  </si>
  <si>
    <t>541 MESSARA CT</t>
  </si>
  <si>
    <t>533 MESSARA CT</t>
  </si>
  <si>
    <t>525 MESSARA CT</t>
  </si>
  <si>
    <t>517 MESSARA CT</t>
  </si>
  <si>
    <t>509 MESSARA CT</t>
  </si>
  <si>
    <t>545 SAGEWALK CT</t>
  </si>
  <si>
    <t>537 SAGEWALK CT</t>
  </si>
  <si>
    <t>529 SAGEWALK CT</t>
  </si>
  <si>
    <t>521 SAGEWALK CT</t>
  </si>
  <si>
    <t>513 SAGEWALK CT</t>
  </si>
  <si>
    <t>505 SAGEWALK CT</t>
  </si>
  <si>
    <t>502 SAGEWALK CT</t>
  </si>
  <si>
    <t>538 CRIOLLA CT</t>
  </si>
  <si>
    <t>530 CRIOLLA CT</t>
  </si>
  <si>
    <t>522 CRIOLLA CT</t>
  </si>
  <si>
    <t>514 CRIOLLA CT</t>
  </si>
  <si>
    <t>506 CRIOLLA CT</t>
  </si>
  <si>
    <t>507 CRIOLLA CT</t>
  </si>
  <si>
    <t>515 CRIOLLA CT</t>
  </si>
  <si>
    <t>539 CRIOLLA CT</t>
  </si>
  <si>
    <t>547 CRIOLLA CT</t>
  </si>
  <si>
    <t>2540 GREGER ST</t>
  </si>
  <si>
    <t>523 CRIOLLA CT</t>
  </si>
  <si>
    <t>527 BIG SKY DR</t>
  </si>
  <si>
    <t>574 MUSTANG Dr</t>
  </si>
  <si>
    <t>566 MUSTANG Ct</t>
  </si>
  <si>
    <t>558 MUSTANG Dr</t>
  </si>
  <si>
    <t>550 MUSTANG Dr</t>
  </si>
  <si>
    <t>542 MUSTANG CT</t>
  </si>
  <si>
    <t>534 MUSTANG CT</t>
  </si>
  <si>
    <t>526 MUSTANG CT</t>
  </si>
  <si>
    <t>518 MUSTANG CT</t>
  </si>
  <si>
    <t>510 MUSTANG CT</t>
  </si>
  <si>
    <t>515 MUSTANG CT</t>
  </si>
  <si>
    <t>523 MUSTANG CT</t>
  </si>
  <si>
    <t>531 MUSTANG CT</t>
  </si>
  <si>
    <t>539 MUSTANG CT</t>
  </si>
  <si>
    <t>540 HAMPTON CT</t>
  </si>
  <si>
    <t>532 HAMPTON CT</t>
  </si>
  <si>
    <t>524 HAMPTON CT</t>
  </si>
  <si>
    <t>516 HAMPTON CT</t>
  </si>
  <si>
    <t>529 HAMPTON CT</t>
  </si>
  <si>
    <t>521 HAMPTON CT</t>
  </si>
  <si>
    <t>513 HAMPTON CT</t>
  </si>
  <si>
    <t>537 HAMPTON CT</t>
  </si>
  <si>
    <t>517 TRIPLE CROWN CT</t>
  </si>
  <si>
    <t>525 TRIPLE CROWN CT</t>
  </si>
  <si>
    <t>526 TRIPLE CROWN CT</t>
  </si>
  <si>
    <t>534 TRIPLE CROWN CT</t>
  </si>
  <si>
    <t>542 TRIPLE CROWN CT</t>
  </si>
  <si>
    <t>550 TRIPLE CROWN CT</t>
  </si>
  <si>
    <t>558 TRIPLE CROWN CT</t>
  </si>
  <si>
    <t>533 TRIPLE CROWN CT</t>
  </si>
  <si>
    <t>541 TRIPLE CROWN CT</t>
  </si>
  <si>
    <t>549 TRIPLE CROWN CT</t>
  </si>
  <si>
    <t>557 TRIPLE CROWN CT</t>
  </si>
  <si>
    <t>567 TRIPLE CROWN CT</t>
  </si>
  <si>
    <t>564 TRIPLE CROWN CT</t>
  </si>
  <si>
    <t>2012 ROYAL ASCOT WAY</t>
  </si>
  <si>
    <t>2030 ROYAL ASCOT WAY</t>
  </si>
  <si>
    <t>2066 ROYAL ASCOT WAY</t>
  </si>
  <si>
    <t>2084 ROYAL ASCOT WAY</t>
  </si>
  <si>
    <t>512 BIG SKY DR</t>
  </si>
  <si>
    <t>520 BIG SKY DR</t>
  </si>
  <si>
    <t>528 BIG SKY DR</t>
  </si>
  <si>
    <t>536 BIG SKY DR</t>
  </si>
  <si>
    <t>535 BIG SKY DR</t>
  </si>
  <si>
    <t>543 BIG SKY DR</t>
  </si>
  <si>
    <t>551 BIG SKY DR</t>
  </si>
  <si>
    <t>559 BIG SKY DR</t>
  </si>
  <si>
    <t>567 BIG SKY DR</t>
  </si>
  <si>
    <t>2111 SADDLEBROOK WAY</t>
  </si>
  <si>
    <t>2125 SADDLEBROOK WAY</t>
  </si>
  <si>
    <t>2139 SADDLEBROOK WAY</t>
  </si>
  <si>
    <t>2153 SADDLEBROOK WAY</t>
  </si>
  <si>
    <t>2167 SADDLEBROOK WAY</t>
  </si>
  <si>
    <t>2181 SADDLEBROOK WAY</t>
  </si>
  <si>
    <t>2195 SADDLEBROOK WAY</t>
  </si>
  <si>
    <t>2130 GREGER ST</t>
  </si>
  <si>
    <t>2144 GREGER ST</t>
  </si>
  <si>
    <t>2158 GREGER ST</t>
  </si>
  <si>
    <t>2172 GREGER ST</t>
  </si>
  <si>
    <t>2186 GREGER ST</t>
  </si>
  <si>
    <t>2111 TARPAN WAY</t>
  </si>
  <si>
    <t>2133 TARPAN WAY</t>
  </si>
  <si>
    <t>2155 TARPAN WAY</t>
  </si>
  <si>
    <t>2177 TARPAN WAY</t>
  </si>
  <si>
    <t>640 ALBANIAN DR</t>
  </si>
  <si>
    <t>658 ALBANIAN DR</t>
  </si>
  <si>
    <t>676 ALBANIAN DR</t>
  </si>
  <si>
    <t>694 ALBANIAN DR</t>
  </si>
  <si>
    <t>622 ALBANIAN DR</t>
  </si>
  <si>
    <t>2225 MUSTANG Dr</t>
  </si>
  <si>
    <t>2261 MUSTANG Dr</t>
  </si>
  <si>
    <t>2267 MUSTANG Dr</t>
  </si>
  <si>
    <t>752 ALBANIAN CT</t>
  </si>
  <si>
    <t>768 ALBANIAN CT</t>
  </si>
  <si>
    <t>2131 PALOMINO WAY</t>
  </si>
  <si>
    <t>2157 PALOMINO WAY</t>
  </si>
  <si>
    <t>2175 PALOMINO WAY</t>
  </si>
  <si>
    <t>2112 PALOMINO WAY</t>
  </si>
  <si>
    <t>2130 PALOMINO WAY</t>
  </si>
  <si>
    <t>2148 PALOMINO WAY</t>
  </si>
  <si>
    <t>2166 PALOMINO WAY</t>
  </si>
  <si>
    <t>2184 PALOMINO WAY</t>
  </si>
  <si>
    <t>2219 MUSTANG Dr</t>
  </si>
  <si>
    <t>2213 MUSTANG Dr</t>
  </si>
  <si>
    <t>2207 MUSTANG Dr</t>
  </si>
  <si>
    <t>2201 MUSTANG Dr</t>
  </si>
  <si>
    <t>2202 MUSTANG Dr</t>
  </si>
  <si>
    <t>2208 MUSTANG Dr</t>
  </si>
  <si>
    <t>2214 MUSTANG Dr</t>
  </si>
  <si>
    <t>2220 MUSTANG Dr</t>
  </si>
  <si>
    <t>2226 MUSTANG Dr</t>
  </si>
  <si>
    <t>2232 MUSTANG Dr</t>
  </si>
  <si>
    <t>2238 MUSTANG Dr</t>
  </si>
  <si>
    <t>2244 MUSTANG Dr</t>
  </si>
  <si>
    <t>2250 MUSTANG Dr</t>
  </si>
  <si>
    <t>2256 MUSTANG Dr</t>
  </si>
  <si>
    <t>2025 BALUCHI WAY</t>
  </si>
  <si>
    <t>2037 BALUCHI WAY</t>
  </si>
  <si>
    <t>2049 BALUCHI WAY</t>
  </si>
  <si>
    <t>2061 BALUCHI WAY</t>
  </si>
  <si>
    <t>2073 BALUCHI WAY</t>
  </si>
  <si>
    <t>2085 BALUCHI WAY</t>
  </si>
  <si>
    <t>2090 BALUCHI WAY</t>
  </si>
  <si>
    <t>2078 BALUCHI WAY</t>
  </si>
  <si>
    <t>2066 BALUCHI WAY</t>
  </si>
  <si>
    <t>2054 BALUCHI WAY</t>
  </si>
  <si>
    <t>2042 BALUCHI WAY</t>
  </si>
  <si>
    <t>2030 BALUCHI WAY</t>
  </si>
  <si>
    <t>2018 BALUCHI WAY</t>
  </si>
  <si>
    <t>2006 BALUCHI WAY</t>
  </si>
  <si>
    <t>687 CASPIAN DR</t>
  </si>
  <si>
    <t>675 CASPIAN DR</t>
  </si>
  <si>
    <t>663 CASPIAN DR</t>
  </si>
  <si>
    <t>651 CASPIAN DR</t>
  </si>
  <si>
    <t>2018 TARPAN WAY</t>
  </si>
  <si>
    <t>2032 TARPAN WAY</t>
  </si>
  <si>
    <t>2046 TARPAN WAY</t>
  </si>
  <si>
    <t>2060 TARPAN WAY</t>
  </si>
  <si>
    <t>2074 TARPAN WAY</t>
  </si>
  <si>
    <t>2088 TARPAN WAY</t>
  </si>
  <si>
    <t>2116 GREGER St</t>
  </si>
  <si>
    <t>552 LEDO Ln</t>
  </si>
  <si>
    <t>538 LEDO Ln</t>
  </si>
  <si>
    <t>546 LEDO Ln</t>
  </si>
  <si>
    <t>2697 MORGAN St</t>
  </si>
  <si>
    <t>547 BASCULE Dr</t>
  </si>
  <si>
    <t>2674 GREGER St</t>
  </si>
  <si>
    <t>563 BASCULE Dr</t>
  </si>
  <si>
    <t>470 S FIRST AVE</t>
  </si>
  <si>
    <t>224 BARDO AVE</t>
  </si>
  <si>
    <t>227 W J ST</t>
  </si>
  <si>
    <t>249 W J ST</t>
  </si>
  <si>
    <t>240 S THIRD Street # 5</t>
  </si>
  <si>
    <t>240 S THIRD Street # 4</t>
  </si>
  <si>
    <t>240 S THIRD Street # 3</t>
  </si>
  <si>
    <t>240 S THIRD Street # 2</t>
  </si>
  <si>
    <t>240 S THIRD Street # 1</t>
  </si>
  <si>
    <t>414 S THIRD Street # B</t>
  </si>
  <si>
    <t>414 S THIRD Street # A</t>
  </si>
  <si>
    <t>436 S THIRD Street</t>
  </si>
  <si>
    <t>405 S THIRD Street</t>
  </si>
  <si>
    <t>358 S THIRD Street</t>
  </si>
  <si>
    <t>309 S THIRD Street</t>
  </si>
  <si>
    <t>301 S THIRD Street</t>
  </si>
  <si>
    <t>220 S THIRD Street</t>
  </si>
  <si>
    <t>451 -457 S SECOND AVE</t>
  </si>
  <si>
    <t>413 S SECOND AVE</t>
  </si>
  <si>
    <t>402 S SECOND AVE</t>
  </si>
  <si>
    <t>131 S SECOND AVE</t>
  </si>
  <si>
    <t>418 S FIRST AVE</t>
  </si>
  <si>
    <t>412 S FIRST AVE</t>
  </si>
  <si>
    <t>215 W J ST</t>
  </si>
  <si>
    <t>437 W H ST</t>
  </si>
  <si>
    <t>305 E H ST</t>
  </si>
  <si>
    <t>303 E H ST</t>
  </si>
  <si>
    <t>300 GREGER St</t>
  </si>
  <si>
    <t>419 GILBERT AVE</t>
  </si>
  <si>
    <t>415 GILBERT AVE</t>
  </si>
  <si>
    <t>449 W F ST</t>
  </si>
  <si>
    <t>325 E F ST D</t>
  </si>
  <si>
    <t>325 E F ST B</t>
  </si>
  <si>
    <t>325 E F ST A</t>
  </si>
  <si>
    <t>631 DAVITT AVE 3</t>
  </si>
  <si>
    <t>631 DAVITT AVE 2</t>
  </si>
  <si>
    <t>631 DAVITT AVE 1</t>
  </si>
  <si>
    <t>602 DAVITT AVE</t>
  </si>
  <si>
    <t>484 W J ST</t>
  </si>
  <si>
    <t>463 GILBERT AVE</t>
  </si>
  <si>
    <t>460 W J ST</t>
  </si>
  <si>
    <t>435 W H ST</t>
  </si>
  <si>
    <t>254 West Ave</t>
  </si>
  <si>
    <t>230 W H ST</t>
  </si>
  <si>
    <t>123 West Ave</t>
  </si>
  <si>
    <t>203 W J ST</t>
  </si>
  <si>
    <t>521 CHURCH AVE</t>
  </si>
  <si>
    <t>114 W J ST</t>
  </si>
  <si>
    <t>422 S THIRD Street</t>
  </si>
  <si>
    <t>307 S THIRD Street</t>
  </si>
  <si>
    <t>440 S YOSEMITE AVE</t>
  </si>
  <si>
    <t>434 S THIRD Street</t>
  </si>
  <si>
    <t>411 S SECOND AVE</t>
  </si>
  <si>
    <t>458 S THIRD Street</t>
  </si>
  <si>
    <t>1563 W J St</t>
  </si>
  <si>
    <t>1541 W J ST</t>
  </si>
  <si>
    <t>1585 W J ST</t>
  </si>
  <si>
    <t>1425 W H ST</t>
  </si>
  <si>
    <t>577 MANN CT</t>
  </si>
  <si>
    <t>585 MANN CT</t>
  </si>
  <si>
    <t>579 MANN CT</t>
  </si>
  <si>
    <t>543 MANN CT</t>
  </si>
  <si>
    <t>565 MANN AVE</t>
  </si>
  <si>
    <t>593 MANN AVE</t>
  </si>
  <si>
    <t>591 MANN AVE</t>
  </si>
  <si>
    <t>631 W J ST</t>
  </si>
  <si>
    <t>1420 W H ST</t>
  </si>
  <si>
    <t>1415 W H ST</t>
  </si>
  <si>
    <t>860 W G ST D</t>
  </si>
  <si>
    <t>880 W G ST C</t>
  </si>
  <si>
    <t>858 W G ST</t>
  </si>
  <si>
    <t>846 W G ST</t>
  </si>
  <si>
    <t>834 W G ST</t>
  </si>
  <si>
    <t>822 W G ST</t>
  </si>
  <si>
    <t>1405 W F ST B</t>
  </si>
  <si>
    <t>131 ASH AVE</t>
  </si>
  <si>
    <t>587 MANN CT</t>
  </si>
  <si>
    <t>573 MANN CT</t>
  </si>
  <si>
    <t>561 MANN CT</t>
  </si>
  <si>
    <t>539 MANN CT</t>
  </si>
  <si>
    <t>629 W J ST</t>
  </si>
  <si>
    <t>984 W G ST</t>
  </si>
  <si>
    <t>1000 W G ST</t>
  </si>
  <si>
    <t>331 HINKLEY AVE</t>
  </si>
  <si>
    <t>314 WANDA WAY</t>
  </si>
  <si>
    <t>324 WANDA WAY</t>
  </si>
  <si>
    <t>334 WANDA WAY</t>
  </si>
  <si>
    <t>333 WANDA WAY</t>
  </si>
  <si>
    <t>323 WANDA WAY</t>
  </si>
  <si>
    <t>1121 W H ST</t>
  </si>
  <si>
    <t>1419 W F ST</t>
  </si>
  <si>
    <t>1405 W F ST</t>
  </si>
  <si>
    <t>250 S OAK AVE</t>
  </si>
  <si>
    <t>1505 W F ST</t>
  </si>
  <si>
    <t>1600 WINSTON CIR</t>
  </si>
  <si>
    <t>1612 WINSTON CIR</t>
  </si>
  <si>
    <t>1632 WINSTON CIR</t>
  </si>
  <si>
    <t>1642 WINSTON CIR</t>
  </si>
  <si>
    <t>1679 WINSTON CIR</t>
  </si>
  <si>
    <t>1677 WINSTON CIR</t>
  </si>
  <si>
    <t>1669 WINSTON CIR</t>
  </si>
  <si>
    <t>1663 WINSTON CIR</t>
  </si>
  <si>
    <t>1655 WINSTON CIR</t>
  </si>
  <si>
    <t>1649 WINSTON CIR</t>
  </si>
  <si>
    <t>1645 WINSTON CIR</t>
  </si>
  <si>
    <t>1633 WINSTON CIR</t>
  </si>
  <si>
    <t>1629 WINSTON CIR</t>
  </si>
  <si>
    <t>1623 WINSTON CIR</t>
  </si>
  <si>
    <t>1617 WINSTON CIR</t>
  </si>
  <si>
    <t>1611 WINSTON CIR</t>
  </si>
  <si>
    <t>1605 WINSTON CIR</t>
  </si>
  <si>
    <t>1601 WINSTON CIR</t>
  </si>
  <si>
    <t>145 ODESSA WAY</t>
  </si>
  <si>
    <t>163 ODESSA WAY</t>
  </si>
  <si>
    <t>177 ODESSA WAY</t>
  </si>
  <si>
    <t>191 ODESSA WAY</t>
  </si>
  <si>
    <t>1680 WINSTON CIR</t>
  </si>
  <si>
    <t>1672 WINSTON CIR</t>
  </si>
  <si>
    <t>1662 WINSTON CIR</t>
  </si>
  <si>
    <t>1652 WINSTON CIR</t>
  </si>
  <si>
    <t>1687 WINSTON CIR</t>
  </si>
  <si>
    <t>1689 WINSTON CIR</t>
  </si>
  <si>
    <t>1693 WINSTON CIR</t>
  </si>
  <si>
    <t>1699 WINSTON CIR</t>
  </si>
  <si>
    <t>290 ODESSA WAY</t>
  </si>
  <si>
    <t>276 ODESSA WAY</t>
  </si>
  <si>
    <t>250 ODESSA WAY</t>
  </si>
  <si>
    <t>234 ODESSA WAY</t>
  </si>
  <si>
    <t>220 ODESSA WAY</t>
  </si>
  <si>
    <t>202 ODESSA WAY</t>
  </si>
  <si>
    <t>196 ODESSA WAY</t>
  </si>
  <si>
    <t>188 ODESSA WAY</t>
  </si>
  <si>
    <t>174 ODESSA WAY</t>
  </si>
  <si>
    <t>166 ODESSA WAY</t>
  </si>
  <si>
    <t>156 ODESSA WAY</t>
  </si>
  <si>
    <t>150 ODESSA WAY</t>
  </si>
  <si>
    <t>2355 PARKWOODS WAY L</t>
  </si>
  <si>
    <t>471 BEVANDA CT LLD</t>
  </si>
  <si>
    <t>2820 WESTPORT CIR</t>
  </si>
  <si>
    <t>2816 WESTPORT CIR</t>
  </si>
  <si>
    <t>2812 WESTPORT CIR</t>
  </si>
  <si>
    <t>2808 WESTPORT CIR</t>
  </si>
  <si>
    <t>2804 WESTPORT CIR</t>
  </si>
  <si>
    <t>2800 WESTPORT CIR</t>
  </si>
  <si>
    <t>2937 WESTPORT CIR</t>
  </si>
  <si>
    <t>2828 WESTPORT CIR</t>
  </si>
  <si>
    <t>2832 WESTPORT CIR</t>
  </si>
  <si>
    <t>2836 WESTPORT CIR</t>
  </si>
  <si>
    <t>2840 WESTPORT CIR</t>
  </si>
  <si>
    <t>2824 WESTPORT CIR</t>
  </si>
  <si>
    <t>2851 WESTPORT CIR</t>
  </si>
  <si>
    <t>2848 WESTPORT CIR</t>
  </si>
  <si>
    <t>2852 WESTPORT CIR</t>
  </si>
  <si>
    <t>2844 WESTPORT CIR</t>
  </si>
  <si>
    <t>2855 WESTPORT CIR</t>
  </si>
  <si>
    <t>2859 WESTPORT CIR</t>
  </si>
  <si>
    <t>2863 WESTPORT CIR</t>
  </si>
  <si>
    <t>2856 WESTPORT CIR</t>
  </si>
  <si>
    <t>2860 WESTPORT CIR</t>
  </si>
  <si>
    <t>2864 WESTPORT CIR</t>
  </si>
  <si>
    <t>2921 WESTPORT CIR</t>
  </si>
  <si>
    <t>2905 WESTPORT CIR</t>
  </si>
  <si>
    <t>2868 WESTPORT CIR</t>
  </si>
  <si>
    <t>2888 WESTPORT CIR</t>
  </si>
  <si>
    <t>2872 WESTPORT CIR</t>
  </si>
  <si>
    <t>2876 WESTPORT CIR</t>
  </si>
  <si>
    <t>2880 WESTPORT CIR</t>
  </si>
  <si>
    <t>2884 WESTPORT CIR</t>
  </si>
  <si>
    <t>2925 WESTPORT CIR</t>
  </si>
  <si>
    <t>2929 WESTPORT CIR</t>
  </si>
  <si>
    <t>2933 WESTPORT CIR</t>
  </si>
  <si>
    <t>2892 WESTPORT CIR</t>
  </si>
  <si>
    <t>2867 WESTPORT CIR</t>
  </si>
  <si>
    <t>2879 WESTPORT CIR</t>
  </si>
  <si>
    <t>2901 WESTPORT CIR</t>
  </si>
  <si>
    <t>2875 WESTPORT CIR</t>
  </si>
  <si>
    <t>2871 WESTPORT CIR</t>
  </si>
  <si>
    <t>2916 WESTPORT CIR</t>
  </si>
  <si>
    <t>2920 WESTPORT CIR</t>
  </si>
  <si>
    <t>2924 WESTPORT CIR</t>
  </si>
  <si>
    <t>2928 WESTPORT CIR</t>
  </si>
  <si>
    <t>2932 WESTPORT CIR</t>
  </si>
  <si>
    <t>2896 WESTPORT CIR</t>
  </si>
  <si>
    <t>2900 WESTPORT CIR</t>
  </si>
  <si>
    <t>2904 WESTPORT CIR</t>
  </si>
  <si>
    <t>475 BEVANDA CT</t>
  </si>
  <si>
    <t>2912 WESTPORT CIR</t>
  </si>
  <si>
    <t>2908 WESTPORT CIR</t>
  </si>
  <si>
    <t>2809 WESTPORT CIR</t>
  </si>
  <si>
    <t>2813 WESTPORT CIR</t>
  </si>
  <si>
    <t>2805 WESTPORT CIR</t>
  </si>
  <si>
    <t>2841 WESTPORT CIR</t>
  </si>
  <si>
    <t>2596 LAUREL RIDGE CT</t>
  </si>
  <si>
    <t>2010</t>
  </si>
  <si>
    <t>2432 LAUREL RIDGE WAY</t>
  </si>
  <si>
    <t>399 APPLEGATE DR</t>
  </si>
  <si>
    <t>2480 W J ST</t>
  </si>
  <si>
    <t>2470 W J ST</t>
  </si>
  <si>
    <t>2460 W J ST</t>
  </si>
  <si>
    <t>2450 W J ST</t>
  </si>
  <si>
    <t>454 APPLEGATE DR</t>
  </si>
  <si>
    <t>303 APPLEGATE DR</t>
  </si>
  <si>
    <t>2580 W J ST</t>
  </si>
  <si>
    <t>2560 W J ST</t>
  </si>
  <si>
    <t>2540 W J ST</t>
  </si>
  <si>
    <t>2520 W J ST</t>
  </si>
  <si>
    <t>2504 W J ST</t>
  </si>
  <si>
    <t>2496 W J ST</t>
  </si>
  <si>
    <t>392 CARRIAGE LN</t>
  </si>
  <si>
    <t>398 CARRIAGE LN</t>
  </si>
  <si>
    <t>384 CARRIAGE LN</t>
  </si>
  <si>
    <t>376 CARRIAGE LN</t>
  </si>
  <si>
    <t>378 CARRIAGE LN</t>
  </si>
  <si>
    <t>388 CARRIAGE LN</t>
  </si>
  <si>
    <t>382 CARRIAGE LN</t>
  </si>
  <si>
    <t>394 CARRIAGE LN</t>
  </si>
  <si>
    <t>2435 W J ST</t>
  </si>
  <si>
    <t>2090 FOREST GLEN CT L</t>
  </si>
  <si>
    <t>2498 W J ST L</t>
  </si>
  <si>
    <t>2455 LAUREL RIDGE WAY</t>
  </si>
  <si>
    <t>364 CARRIAGE LN</t>
  </si>
  <si>
    <t>358 CARRIAGE LN</t>
  </si>
  <si>
    <t>346 CARRIAGE LN</t>
  </si>
  <si>
    <t>348 CARRIAGE LN</t>
  </si>
  <si>
    <t>356 CARRIAGE LN</t>
  </si>
  <si>
    <t>362 CARRIAGE LN</t>
  </si>
  <si>
    <t>310 CARRIAGE LN</t>
  </si>
  <si>
    <t>334 CARRIAGE LN</t>
  </si>
  <si>
    <t>324 CARRIAGE LN</t>
  </si>
  <si>
    <t>322 CARRIAGE LN</t>
  </si>
  <si>
    <t>320 CARRIAGE LN</t>
  </si>
  <si>
    <t>318 CARRIAGE LN</t>
  </si>
  <si>
    <t>316 CARRIAGE LN</t>
  </si>
  <si>
    <t>314 CARRIAGE LN</t>
  </si>
  <si>
    <t>306 CARRIAGE LN</t>
  </si>
  <si>
    <t>304 CARRIAGE LN</t>
  </si>
  <si>
    <t>302 CARRIAGE LN</t>
  </si>
  <si>
    <t>300 CARRIAGE LN</t>
  </si>
  <si>
    <t>312 CARRIAGE LN</t>
  </si>
  <si>
    <t>347 MERLOT DR</t>
  </si>
  <si>
    <t>2408 W J ST</t>
  </si>
  <si>
    <t>397 CARRIAGE LN</t>
  </si>
  <si>
    <t>371 CARRIAGE LN</t>
  </si>
  <si>
    <t>367 CARRIAGE LN</t>
  </si>
  <si>
    <t>359 CARRIAGE LN</t>
  </si>
  <si>
    <t>337 CARRIAGE LN</t>
  </si>
  <si>
    <t>329 CARRIAGE LN</t>
  </si>
  <si>
    <t>317 CARRIAGE LN</t>
  </si>
  <si>
    <t>311 CARRIAGE LN</t>
  </si>
  <si>
    <t>305 CARRIAGE LN</t>
  </si>
  <si>
    <t>380 APPLEGATE DR</t>
  </si>
  <si>
    <t>372 APPLEGATE DR</t>
  </si>
  <si>
    <t>364 APPLEGATE DR</t>
  </si>
  <si>
    <t>352 APPLEGATE DR</t>
  </si>
  <si>
    <t>344 APPLEGATE DR</t>
  </si>
  <si>
    <t>330 APPLEGATE DR</t>
  </si>
  <si>
    <t>324 APPLEGATE DR</t>
  </si>
  <si>
    <t>318 APPLEGATE DR</t>
  </si>
  <si>
    <t>312 APPLEGATE DR</t>
  </si>
  <si>
    <t>304 APPLEGATE DR</t>
  </si>
  <si>
    <t>2368 W J ST</t>
  </si>
  <si>
    <t>352 RIVERGATE DR</t>
  </si>
  <si>
    <t>2413 W J ST L</t>
  </si>
  <si>
    <t>465 MONTEREY LN L</t>
  </si>
  <si>
    <t>2367 PARKWOODS WAY L</t>
  </si>
  <si>
    <t>2425 WINDWOOD WAY L</t>
  </si>
  <si>
    <t>2333 MENDOCINO WAY L</t>
  </si>
  <si>
    <t>2151 W J ST L</t>
  </si>
  <si>
    <t>2150 W J ST L</t>
  </si>
  <si>
    <t>335 ROSSINI DR L</t>
  </si>
  <si>
    <t>2377 MENDOCINO WAY</t>
  </si>
  <si>
    <t>2361 MENDOCINO WAY</t>
  </si>
  <si>
    <t>2335 MENDOCINO WAY</t>
  </si>
  <si>
    <t>2280 W J ST</t>
  </si>
  <si>
    <t>432 APPLEGATE DR</t>
  </si>
  <si>
    <t>2319 MENDOCINO WAY</t>
  </si>
  <si>
    <t>2464 LAUREL RIDGE WAY</t>
  </si>
  <si>
    <t>449 MONTEREY LN</t>
  </si>
  <si>
    <t>425 MONTEREY LN</t>
  </si>
  <si>
    <t>403 MONTEREY LN</t>
  </si>
  <si>
    <t>2501 W J ST</t>
  </si>
  <si>
    <t>430 MONTEREY LN</t>
  </si>
  <si>
    <t>454 MONTEREY LN</t>
  </si>
  <si>
    <t>478 MONTEREY LN</t>
  </si>
  <si>
    <t>2516 LAUREL RIDGE CT</t>
  </si>
  <si>
    <t>2532 LAUREL RIDGE CT</t>
  </si>
  <si>
    <t>2548 LAUREL RIDGE CT</t>
  </si>
  <si>
    <t>2564 LAUREL RIDGE CT</t>
  </si>
  <si>
    <t>2580 LAUREL RIDGE CT</t>
  </si>
  <si>
    <t>2496 LAUREL RIDGE WAY</t>
  </si>
  <si>
    <t>2597 LAUREL RIDGE CT</t>
  </si>
  <si>
    <t>2583 LAUREL RIDGE CT</t>
  </si>
  <si>
    <t>2569 LAUREL RIDGE CT</t>
  </si>
  <si>
    <t>2555 LAUREL RIDGE CT</t>
  </si>
  <si>
    <t>2541 LAUREL RIDGE CT</t>
  </si>
  <si>
    <t>2527 LAUREL RIDGE CT</t>
  </si>
  <si>
    <t>2513 LAUREL RIDGE CT</t>
  </si>
  <si>
    <t>2491 LAUREL RIDGE Way</t>
  </si>
  <si>
    <t>2474 LAUREL RIDGE WAY</t>
  </si>
  <si>
    <t>2437 LAUREL RIDGE WAY</t>
  </si>
  <si>
    <t>2421 LAUREL RIDGE WAY</t>
  </si>
  <si>
    <t>479 APPLEGATE DR</t>
  </si>
  <si>
    <t>461 APPLEGATE DR</t>
  </si>
  <si>
    <t>443 APPLEGATE DR</t>
  </si>
  <si>
    <t>425 APPLEGATE DR</t>
  </si>
  <si>
    <t>2411 W J ST</t>
  </si>
  <si>
    <t>436 MERLOT DR</t>
  </si>
  <si>
    <t>454 MERLOT DR</t>
  </si>
  <si>
    <t>472 MERLOT DR</t>
  </si>
  <si>
    <t>490 MERLOT DR</t>
  </si>
  <si>
    <t>2395 PARKWOODS WAY</t>
  </si>
  <si>
    <t>2387 PARKWOODS WAY</t>
  </si>
  <si>
    <t>2379 PARKWOODS WAY</t>
  </si>
  <si>
    <t>2371 PARKWOODS WAY</t>
  </si>
  <si>
    <t>2363 PARKWOODS WAY</t>
  </si>
  <si>
    <t>2355 PARKWOODS WAY</t>
  </si>
  <si>
    <t>2347 PARKWOODS WAY</t>
  </si>
  <si>
    <t>2339 PARKWOODS WAY</t>
  </si>
  <si>
    <t>2327 PARKWOODS WAY</t>
  </si>
  <si>
    <t>2319 PARKWOODS WAY</t>
  </si>
  <si>
    <t>487 CABERNET DR</t>
  </si>
  <si>
    <t>455 CABERNET DR</t>
  </si>
  <si>
    <t>421 CABERNET DR</t>
  </si>
  <si>
    <t>315 APPLEGATE DR</t>
  </si>
  <si>
    <t>327 APPLEGATE DR</t>
  </si>
  <si>
    <t>339 APPLEGATE DR</t>
  </si>
  <si>
    <t>351 APPLEGATE DR</t>
  </si>
  <si>
    <t>363 APPLEGATE DR</t>
  </si>
  <si>
    <t>375 APPLEGATE DR</t>
  </si>
  <si>
    <t>387 APPLEGATE DR</t>
  </si>
  <si>
    <t>2486 WINDWOOD WAY</t>
  </si>
  <si>
    <t>2470 WINDWOOD WAY</t>
  </si>
  <si>
    <t>2454 WINDWOOD WAY</t>
  </si>
  <si>
    <t>2438 WINDWOOD WAY</t>
  </si>
  <si>
    <t>2422 WINDWOOD WAY</t>
  </si>
  <si>
    <t>2406 WINDWOOD WAY</t>
  </si>
  <si>
    <t>307 MERLOT DR</t>
  </si>
  <si>
    <t>315 MERLOT DR</t>
  </si>
  <si>
    <t>323 MERLOT DR</t>
  </si>
  <si>
    <t>331 MERLOT DR</t>
  </si>
  <si>
    <t>339 MERLOT DR</t>
  </si>
  <si>
    <t>355 MERLOT DR</t>
  </si>
  <si>
    <t>2332 MENDOCINO WAY</t>
  </si>
  <si>
    <t>2316 MENDOCINO WAY</t>
  </si>
  <si>
    <t>487 BEVANDA CT</t>
  </si>
  <si>
    <t>363 MERLOT DR</t>
  </si>
  <si>
    <t>371 MERLOT DR</t>
  </si>
  <si>
    <t>312 MERLOT DR</t>
  </si>
  <si>
    <t>324 MERLOT DR</t>
  </si>
  <si>
    <t>336 MERLOT DR</t>
  </si>
  <si>
    <t>348 MERLOT DR</t>
  </si>
  <si>
    <t>360 MERLOT DR</t>
  </si>
  <si>
    <t>372 MERLOT DR</t>
  </si>
  <si>
    <t>384 MERLOT DR</t>
  </si>
  <si>
    <t>323 CABERNET DR</t>
  </si>
  <si>
    <t>339 CABERNET DR</t>
  </si>
  <si>
    <t>347 CABERNET DR</t>
  </si>
  <si>
    <t>355 CABERNET DR</t>
  </si>
  <si>
    <t>363 CABERNET DR</t>
  </si>
  <si>
    <t>371 CABERNET DR</t>
  </si>
  <si>
    <t>379 CABERNET DR</t>
  </si>
  <si>
    <t>387 CABERNET DR</t>
  </si>
  <si>
    <t>332 CABERNET DR</t>
  </si>
  <si>
    <t>340 CABERNET DR</t>
  </si>
  <si>
    <t>348 CABERNET DR</t>
  </si>
  <si>
    <t>356 CABERNET DR</t>
  </si>
  <si>
    <t>364 CABERNET DR</t>
  </si>
  <si>
    <t>372 CABERNET DR</t>
  </si>
  <si>
    <t>380 CABERNET DR</t>
  </si>
  <si>
    <t>327 MENDOCINO CT</t>
  </si>
  <si>
    <t>341 MENDOCINO CT</t>
  </si>
  <si>
    <t>355 MENDOCINO CT</t>
  </si>
  <si>
    <t>369 MENDOCINO CT</t>
  </si>
  <si>
    <t>383 MENDOCINO CT</t>
  </si>
  <si>
    <t>397 MENDOCINO CT</t>
  </si>
  <si>
    <t>326 MENDOCINO CT</t>
  </si>
  <si>
    <t>340 MENDOCINO CT</t>
  </si>
  <si>
    <t>354 MENDOCINO CT</t>
  </si>
  <si>
    <t>368 MENDOCINO CT</t>
  </si>
  <si>
    <t>382 MENDOCINO CT</t>
  </si>
  <si>
    <t>396 MENDOCINO CT</t>
  </si>
  <si>
    <t>337 RIVERGATE DR</t>
  </si>
  <si>
    <t>349 RIVERGATE DR</t>
  </si>
  <si>
    <t>361 RIVERGATE DR</t>
  </si>
  <si>
    <t>373 RIVERGATE DR</t>
  </si>
  <si>
    <t>385 RIVERGATE DR</t>
  </si>
  <si>
    <t>376 RIVERGATE DR</t>
  </si>
  <si>
    <t>368 RIVERGATE DR</t>
  </si>
  <si>
    <t>360 RIVERGATE DR</t>
  </si>
  <si>
    <t>344 RIVERGATE DR</t>
  </si>
  <si>
    <t>336 RIVERGATE DR</t>
  </si>
  <si>
    <t>2308 MENDOCINO WAY</t>
  </si>
  <si>
    <t>2324 MENDOCINO WAY</t>
  </si>
  <si>
    <t>2340 MENDOCINO WAY</t>
  </si>
  <si>
    <t>328 RIVERGATE DR</t>
  </si>
  <si>
    <t>320 RIVERGATE DR</t>
  </si>
  <si>
    <t>312 RIVERGATE DR</t>
  </si>
  <si>
    <t>2348 MENDOCINO WAY</t>
  </si>
  <si>
    <t>2356 MENDOCINO WAY</t>
  </si>
  <si>
    <t>2364 MENDOCINO WAY</t>
  </si>
  <si>
    <t>2372 MENDOCINO WAY</t>
  </si>
  <si>
    <t>2380 MENDOCINO WAY</t>
  </si>
  <si>
    <t>2388 MENDOCINO WAY</t>
  </si>
  <si>
    <t>2311 PARKWOODS WAY</t>
  </si>
  <si>
    <t>251 FAY CT</t>
  </si>
  <si>
    <t>267 FAY CT</t>
  </si>
  <si>
    <t>220 CRESTA WAY</t>
  </si>
  <si>
    <t>265 CRESTA WAY</t>
  </si>
  <si>
    <t>242 CRESTA WAY</t>
  </si>
  <si>
    <t>497 ROMANO CT</t>
  </si>
  <si>
    <t>494 ROMANO CT</t>
  </si>
  <si>
    <t>478 NICHOLAS CT</t>
  </si>
  <si>
    <t>492 LOCARNO CT</t>
  </si>
  <si>
    <t>487 LOCARNO CT</t>
  </si>
  <si>
    <t>2099 FOREST GLEN CT</t>
  </si>
  <si>
    <t>2080 FOREST GLEN CT</t>
  </si>
  <si>
    <t>2048 FOREST GLEN CT</t>
  </si>
  <si>
    <t>2025 FOREST GLEN CT</t>
  </si>
  <si>
    <t>2013 FOREST GLEN CT</t>
  </si>
  <si>
    <t>2001 FOREST GLEN CT</t>
  </si>
  <si>
    <t>286 CRESTA WAY</t>
  </si>
  <si>
    <t>417 CRESTA CT</t>
  </si>
  <si>
    <t>441 CRESTA CT</t>
  </si>
  <si>
    <t>465 CRESTA CT</t>
  </si>
  <si>
    <t>489 CRESTA CT</t>
  </si>
  <si>
    <t>486 CRESTA CT</t>
  </si>
  <si>
    <t>460 CRESTA CT</t>
  </si>
  <si>
    <t>436 CRESTA CT</t>
  </si>
  <si>
    <t>410 CRESTA CT</t>
  </si>
  <si>
    <t>415 LOCARNO CT</t>
  </si>
  <si>
    <t>439 LOCARNO CT</t>
  </si>
  <si>
    <t>463 LOCARNO CT</t>
  </si>
  <si>
    <t>468 LOCARNO CT</t>
  </si>
  <si>
    <t>444 LOCARNO CT</t>
  </si>
  <si>
    <t>420 LOCARNO CT</t>
  </si>
  <si>
    <t>425 ROMANO CT</t>
  </si>
  <si>
    <t>449 ROMANO CT</t>
  </si>
  <si>
    <t>473 ROMANO CT</t>
  </si>
  <si>
    <t>462 ROMANO CT</t>
  </si>
  <si>
    <t>430 ROMANO CT</t>
  </si>
  <si>
    <t>2118 ALBERTO WAY</t>
  </si>
  <si>
    <t>2126 ALBERTO WAY</t>
  </si>
  <si>
    <t>2134 ALBERTO WAY</t>
  </si>
  <si>
    <t>2142 ALBERTO WAY</t>
  </si>
  <si>
    <t>2064 FOREST GLEN CT</t>
  </si>
  <si>
    <t>284 FAY CT</t>
  </si>
  <si>
    <t>268 FAY CT</t>
  </si>
  <si>
    <t>283 FAY CT</t>
  </si>
  <si>
    <t>2110 ALBERTO WAY</t>
  </si>
  <si>
    <t>392 CRESTA WAY</t>
  </si>
  <si>
    <t>388 CRESTA WAY</t>
  </si>
  <si>
    <t>264 CRESTA WAY</t>
  </si>
  <si>
    <t>203 FAY CT</t>
  </si>
  <si>
    <t>219 FAY CT</t>
  </si>
  <si>
    <t>252 FAY CT</t>
  </si>
  <si>
    <t>236 FAY CT</t>
  </si>
  <si>
    <t>220 FAY CT</t>
  </si>
  <si>
    <t>204 FAY CT</t>
  </si>
  <si>
    <t>251 ROMANO WAY</t>
  </si>
  <si>
    <t>299 ROMANO WAY</t>
  </si>
  <si>
    <t>323 ROMANO WAY</t>
  </si>
  <si>
    <t>347 ROMANO WAY</t>
  </si>
  <si>
    <t>371 ROMANO WAY</t>
  </si>
  <si>
    <t>395 ROMANO WAY</t>
  </si>
  <si>
    <t>390 ROMANO WAY</t>
  </si>
  <si>
    <t>366 ROMANO WAY</t>
  </si>
  <si>
    <t>318 ROMANO WAY</t>
  </si>
  <si>
    <t>294 ROMANO WAY</t>
  </si>
  <si>
    <t>270 ROMANO WAY</t>
  </si>
  <si>
    <t>246 ROMANO WAY</t>
  </si>
  <si>
    <t>222 ROMANO WAY</t>
  </si>
  <si>
    <t>2190 ALBERTO WAY</t>
  </si>
  <si>
    <t>2182 ALBERTO WAY</t>
  </si>
  <si>
    <t>2174 ALBERTO WAY</t>
  </si>
  <si>
    <t>2166 ALBERTO WAY</t>
  </si>
  <si>
    <t>2158 ALBERTO WAY</t>
  </si>
  <si>
    <t>2150 ALBERTO WAY</t>
  </si>
  <si>
    <t>2102 ALBERTO WAY</t>
  </si>
  <si>
    <t>211 CRESTA WAY</t>
  </si>
  <si>
    <t>237 CRESTA WAY</t>
  </si>
  <si>
    <t>283 CRESTA WAY</t>
  </si>
  <si>
    <t>2016 FOREST GLEN CT</t>
  </si>
  <si>
    <t>2037 FOREST GLEN CT</t>
  </si>
  <si>
    <t>2049 FOREST GLEN CT</t>
  </si>
  <si>
    <t>2057 FOREST GLEN CT</t>
  </si>
  <si>
    <t>2065 FOREST GLEN CT</t>
  </si>
  <si>
    <t>2073 FOREST GLEN CT</t>
  </si>
  <si>
    <t>2081 FOREST GLEN CT</t>
  </si>
  <si>
    <t>2032 FOREST GLEN CT</t>
  </si>
  <si>
    <t>1743 W J ST</t>
  </si>
  <si>
    <t>1761 W J ST</t>
  </si>
  <si>
    <t>1779 W J ST</t>
  </si>
  <si>
    <t>1797 W J ST</t>
  </si>
  <si>
    <t>1815 W J ST</t>
  </si>
  <si>
    <t>1833 W J ST</t>
  </si>
  <si>
    <t>453 NICHOLAS CT</t>
  </si>
  <si>
    <t>491 NICHOLAS CT</t>
  </si>
  <si>
    <t>488 BEVANDA CT</t>
  </si>
  <si>
    <t>482 BEVANDA CT</t>
  </si>
  <si>
    <t>414 BEVANDA CT</t>
  </si>
  <si>
    <t>438 BEVANDA CT</t>
  </si>
  <si>
    <t>452 BEVANDA CT</t>
  </si>
  <si>
    <t>476 BEVANDA CT</t>
  </si>
  <si>
    <t>461 BEVANDA CT</t>
  </si>
  <si>
    <t>425 BEVANDA CT</t>
  </si>
  <si>
    <t>1965 W J ST</t>
  </si>
  <si>
    <t>1947 W J ST</t>
  </si>
  <si>
    <t>1931 W J ST</t>
  </si>
  <si>
    <t>412 NICHOLAS CT</t>
  </si>
  <si>
    <t>436 NICHOLAS CT</t>
  </si>
  <si>
    <t>425 NICHOLAS CT</t>
  </si>
  <si>
    <t>337 ROSSINI DR</t>
  </si>
  <si>
    <t>361 ROSSINI DR</t>
  </si>
  <si>
    <t>385 ROSSINI DR</t>
  </si>
  <si>
    <t>396 ADA WAY</t>
  </si>
  <si>
    <t>380 ADA WAY</t>
  </si>
  <si>
    <t>364 ADA WAY</t>
  </si>
  <si>
    <t>348 ADA WAY</t>
  </si>
  <si>
    <t>332 ADA WAY</t>
  </si>
  <si>
    <t>1811 MEZZO LN</t>
  </si>
  <si>
    <t>1835 MEZZO LN</t>
  </si>
  <si>
    <t>1855 MEZZO LN</t>
  </si>
  <si>
    <t>1877 MEZZO LN</t>
  </si>
  <si>
    <t>279 ROSSINI DR</t>
  </si>
  <si>
    <t>1878 MEZZO LN</t>
  </si>
  <si>
    <t>1856 MEZZO LN</t>
  </si>
  <si>
    <t>1838 MEZZO LN</t>
  </si>
  <si>
    <t>1816 MEZZO LN</t>
  </si>
  <si>
    <t>1815 SILVIO WAY</t>
  </si>
  <si>
    <t>1831 SILVIO WAY</t>
  </si>
  <si>
    <t>1847 SILVIO WAY</t>
  </si>
  <si>
    <t>1863 SILVIO WAY</t>
  </si>
  <si>
    <t>1879 SILVIO WAY</t>
  </si>
  <si>
    <t>207 ROSSINI DR</t>
  </si>
  <si>
    <t>231 ROSSINI DR</t>
  </si>
  <si>
    <t>255 ROSSINI DR</t>
  </si>
  <si>
    <t>1907 SILVIO CT</t>
  </si>
  <si>
    <t>1925 SILVIO CT</t>
  </si>
  <si>
    <t>1941 SILVIO CT</t>
  </si>
  <si>
    <t>1963 SILVIO CT</t>
  </si>
  <si>
    <t>1984 SILVIO CT</t>
  </si>
  <si>
    <t>1956 SILVIO CT</t>
  </si>
  <si>
    <t>1928 SILVIO CT</t>
  </si>
  <si>
    <t>1900 SILVIO WAY</t>
  </si>
  <si>
    <t>1886 SILVIO WAY</t>
  </si>
  <si>
    <t>1878 SILVIO WAY</t>
  </si>
  <si>
    <t>1870 SILVIO WAY</t>
  </si>
  <si>
    <t>1856 SILVIO WAY</t>
  </si>
  <si>
    <t>1848 SILVIO WAY</t>
  </si>
  <si>
    <t>1840 SILVIO WAY</t>
  </si>
  <si>
    <t>1826 SILVIO WAY</t>
  </si>
  <si>
    <t>1818 SILVIO WAY</t>
  </si>
  <si>
    <t>1810 SILVIO WAY</t>
  </si>
  <si>
    <t>209 ADA WAY</t>
  </si>
  <si>
    <t>235 ADA WAY</t>
  </si>
  <si>
    <t>241 ADA WAY</t>
  </si>
  <si>
    <t>257 ADA WAY</t>
  </si>
  <si>
    <t>273 ADA WAY</t>
  </si>
  <si>
    <t>289 ADA WAY</t>
  </si>
  <si>
    <t>301 ADA WAY</t>
  </si>
  <si>
    <t>313 ADA WAY</t>
  </si>
  <si>
    <t>325 ADA WAY</t>
  </si>
  <si>
    <t>337 ADA WAY</t>
  </si>
  <si>
    <t>349 ADA WAY</t>
  </si>
  <si>
    <t>361 ADA WAY</t>
  </si>
  <si>
    <t>373 ADA WAY</t>
  </si>
  <si>
    <t>385 ADA WAY</t>
  </si>
  <si>
    <t>397 ADA WAY</t>
  </si>
  <si>
    <t>1965 BLUE SPRUCE DR</t>
  </si>
  <si>
    <t>1993 PONDEROSA DR IRR</t>
  </si>
  <si>
    <t>520 N OAK AVE</t>
  </si>
  <si>
    <t>15 WILLOWOOD DR</t>
  </si>
  <si>
    <t>15 WILLOWOOD DR 7</t>
  </si>
  <si>
    <t>15 WILLOWOOD DR 6</t>
  </si>
  <si>
    <t>15 WILLOWOOD DR 5</t>
  </si>
  <si>
    <t>15 WILLOWOOD DR 4</t>
  </si>
  <si>
    <t>15 WILLOWOOD DR 3</t>
  </si>
  <si>
    <t>15 WILLOWOOD DR 1</t>
  </si>
  <si>
    <t>74 WILLOWOOD DR</t>
  </si>
  <si>
    <t>39 WILLOWOOD DR</t>
  </si>
  <si>
    <t>33 WILLOWOOD DR</t>
  </si>
  <si>
    <t>1780 PONTIAC ST</t>
  </si>
  <si>
    <t>1977 PONDEROSA DR 12A</t>
  </si>
  <si>
    <t>1977 PONDEROSA DR 14</t>
  </si>
  <si>
    <t>1977 PONDEROSA DR 12</t>
  </si>
  <si>
    <t>1977 PONDEROSA DR 10</t>
  </si>
  <si>
    <t>1985 PONDEROSA DR</t>
  </si>
  <si>
    <t>1977 PONDEROSA DR 9</t>
  </si>
  <si>
    <t>1985 PONDEROSA DR 7</t>
  </si>
  <si>
    <t>1985 PONDEROSA DR 6</t>
  </si>
  <si>
    <t>1985 PONDEROSA DR 4</t>
  </si>
  <si>
    <t>1985 PONDEROSA DR 3</t>
  </si>
  <si>
    <t>1985 PONDEROSA DR 1</t>
  </si>
  <si>
    <t>1993 PONDEROSA DR</t>
  </si>
  <si>
    <t>29 N LEE AVE</t>
  </si>
  <si>
    <t>27 N LEE AVE</t>
  </si>
  <si>
    <t>25 N LEE AVE</t>
  </si>
  <si>
    <t>23 N LEE AVE</t>
  </si>
  <si>
    <t>21 N LEE AVE</t>
  </si>
  <si>
    <t>17 N LEE AVE</t>
  </si>
  <si>
    <t>15 N LEE AVE</t>
  </si>
  <si>
    <t>297 CRANE Rd</t>
  </si>
  <si>
    <t>295 N CRANE Rd</t>
  </si>
  <si>
    <t>293 N CRANE RD</t>
  </si>
  <si>
    <t>291 N CRANE RD</t>
  </si>
  <si>
    <t>289 N CRANE RD</t>
  </si>
  <si>
    <t>2316 SEMILLION CT</t>
  </si>
  <si>
    <t>2324 SEMILLION CT</t>
  </si>
  <si>
    <t>2332 SEMILLION CT</t>
  </si>
  <si>
    <t>2340 SEMILLION CT</t>
  </si>
  <si>
    <t>2358 SEMILLION CT</t>
  </si>
  <si>
    <t>2366 SEMILLION CT</t>
  </si>
  <si>
    <t>2374 SEMILLION CT</t>
  </si>
  <si>
    <t>2382 SEMILLION CT</t>
  </si>
  <si>
    <t>2390 SEMILLION CT</t>
  </si>
  <si>
    <t>2397 SEMILLION CT</t>
  </si>
  <si>
    <t>2389 SEMILLION CT</t>
  </si>
  <si>
    <t>2371 SEMILLION CT</t>
  </si>
  <si>
    <t>2363 SEMILLION CT</t>
  </si>
  <si>
    <t>2355 SEMILLION CT</t>
  </si>
  <si>
    <t>2347 SEMILLION CT</t>
  </si>
  <si>
    <t>2339 SEMILLION CT</t>
  </si>
  <si>
    <t>2321 SEMILLION CT</t>
  </si>
  <si>
    <t>2313 SEMILLION CT</t>
  </si>
  <si>
    <t>2305 SEMILLION CT</t>
  </si>
  <si>
    <t>190 BROWNWOOD LN</t>
  </si>
  <si>
    <t>2465 NATUREWOOD DR</t>
  </si>
  <si>
    <t>2481 NATUREWOOD DR</t>
  </si>
  <si>
    <t>2499 NATUREWOOD DR</t>
  </si>
  <si>
    <t>2517 NATUREWOOD DR</t>
  </si>
  <si>
    <t>2533 NATUREWOOD DR</t>
  </si>
  <si>
    <t>2549 NATUREWOOD DR</t>
  </si>
  <si>
    <t>2565 NATUREWOOD DR</t>
  </si>
  <si>
    <t>2581 NATUREWOOD DR</t>
  </si>
  <si>
    <t>2366 NATUREWOOD DR</t>
  </si>
  <si>
    <t>2388 NATUREWOOD DR</t>
  </si>
  <si>
    <t>2410 NATUREWOOD DR</t>
  </si>
  <si>
    <t>2432 NATUREWOOD DR</t>
  </si>
  <si>
    <t>2454 NATUREWOOD DR</t>
  </si>
  <si>
    <t>2476 NATUREWOOD DR</t>
  </si>
  <si>
    <t>2594 BARNWOOD CT</t>
  </si>
  <si>
    <t>2566 BARNWOOD CT</t>
  </si>
  <si>
    <t>2538 BARNWOOD CT</t>
  </si>
  <si>
    <t>2510 BARNWOOD CT</t>
  </si>
  <si>
    <t>2539 BARNWOOD CT</t>
  </si>
  <si>
    <t>2567 BARNWOOD CT</t>
  </si>
  <si>
    <t>2579 BARNWOOD CT</t>
  </si>
  <si>
    <t>2598 NATUREWOOD DR</t>
  </si>
  <si>
    <t>2586 NATUREWOOD DR</t>
  </si>
  <si>
    <t>2572 NATUREWOOD DR</t>
  </si>
  <si>
    <t>2556 NATUREWOOD DR</t>
  </si>
  <si>
    <t>200 FAIRWOOD DR</t>
  </si>
  <si>
    <t>206 FAIRWOOD DR</t>
  </si>
  <si>
    <t>212 FAIRWOOD DR</t>
  </si>
  <si>
    <t>218 FAIRWOOD DR</t>
  </si>
  <si>
    <t>224 FAIRWOOD DR</t>
  </si>
  <si>
    <t>230 FAIRWOOD DR</t>
  </si>
  <si>
    <t>236 FAIRWOOD DR</t>
  </si>
  <si>
    <t>239 FAIRWOOD DR</t>
  </si>
  <si>
    <t>233 FAIRWOOD DR</t>
  </si>
  <si>
    <t>227 FAIRWOOD DR</t>
  </si>
  <si>
    <t>221 FAIRWOOD DR</t>
  </si>
  <si>
    <t>215 FAIRWOOD DR</t>
  </si>
  <si>
    <t>209 FAIRWOOD DR</t>
  </si>
  <si>
    <t>203 FAIRWOOD DR</t>
  </si>
  <si>
    <t>2344 NATUREWOOD DR</t>
  </si>
  <si>
    <t>2322 NATUREWOOD DR</t>
  </si>
  <si>
    <t>2301 NATUREWOOD DR</t>
  </si>
  <si>
    <t>62 REED RD</t>
  </si>
  <si>
    <t>56 REED RD</t>
  </si>
  <si>
    <t>50 REED RD</t>
  </si>
  <si>
    <t>44 REED RD</t>
  </si>
  <si>
    <t>38 REED RD</t>
  </si>
  <si>
    <t>2333 NATUREWOOD DR</t>
  </si>
  <si>
    <t>199 BROWNWOOD LN</t>
  </si>
  <si>
    <t>193 BROWNWOOD LN</t>
  </si>
  <si>
    <t>197 TIMBERWOOD DR</t>
  </si>
  <si>
    <t>191 TIMBERWOOD DR</t>
  </si>
  <si>
    <t>192 TIMBERWOOD DR</t>
  </si>
  <si>
    <t>198 TIMBERWOOD DR</t>
  </si>
  <si>
    <t>202 TIMBERWOOD DR</t>
  </si>
  <si>
    <t>208 TIMBERWOOD DR</t>
  </si>
  <si>
    <t>214 TIMBERWOOD DR</t>
  </si>
  <si>
    <t>220 TIMBERWOOD DR</t>
  </si>
  <si>
    <t>226 TIMBERWOOD DR</t>
  </si>
  <si>
    <t>232 TIMBERWOOD DR</t>
  </si>
  <si>
    <t>2313 RAINWOOD DR</t>
  </si>
  <si>
    <t>2325 RAINWOOD DR</t>
  </si>
  <si>
    <t>2337 RAINWOOD DR</t>
  </si>
  <si>
    <t>2349 RAINWOOD DR</t>
  </si>
  <si>
    <t>2361 RAINWOOD DR</t>
  </si>
  <si>
    <t>2373 RAINWOOD DR</t>
  </si>
  <si>
    <t>218 GRAPEWOOD CT</t>
  </si>
  <si>
    <t>236 GRAPEWOOD CT</t>
  </si>
  <si>
    <t>254 GRAPEWOOD CT</t>
  </si>
  <si>
    <t>272 GRAPEWOOD CT</t>
  </si>
  <si>
    <t>290 GRAPEWOOD CT</t>
  </si>
  <si>
    <t>297 GRAPEWOOD CT</t>
  </si>
  <si>
    <t>275 GRAPEWOOD CT</t>
  </si>
  <si>
    <t>253 GRAPEWOOD CT</t>
  </si>
  <si>
    <t>231 GRAPEWOOD CT</t>
  </si>
  <si>
    <t>209 GRAPEWOOD CT</t>
  </si>
  <si>
    <t>112 REED RD</t>
  </si>
  <si>
    <t>148 REED RD</t>
  </si>
  <si>
    <t>160 REED RD</t>
  </si>
  <si>
    <t>172 REED RD</t>
  </si>
  <si>
    <t>184 REED RD</t>
  </si>
  <si>
    <t>2331 PONTIAC ST</t>
  </si>
  <si>
    <t>2347 PONTIAC ST</t>
  </si>
  <si>
    <t>2363 PONTIAC ST</t>
  </si>
  <si>
    <t>2385 PONTIAC ST</t>
  </si>
  <si>
    <t>293 CLIFFWOOD WAY</t>
  </si>
  <si>
    <t>287 CLIFFWOOD WAY</t>
  </si>
  <si>
    <t>281 CLIFFWOOD WAY</t>
  </si>
  <si>
    <t>275 CLIFFWOOD WAY</t>
  </si>
  <si>
    <t>269 CLIFFWOOD WAY</t>
  </si>
  <si>
    <t>263 CLIFFWOOD WAY</t>
  </si>
  <si>
    <t>257 CLIFFWOOD WAY</t>
  </si>
  <si>
    <t>2385 RAINWOOD DR</t>
  </si>
  <si>
    <t>2397 RAINWOOD DR</t>
  </si>
  <si>
    <t>2421 RAINWOOD DR</t>
  </si>
  <si>
    <t>2445 RAINWOOD DR</t>
  </si>
  <si>
    <t>2469 RAINWOOD DR</t>
  </si>
  <si>
    <t>2493 RAINWOOD DR</t>
  </si>
  <si>
    <t>245 FAIRWOOD DR</t>
  </si>
  <si>
    <t>242 FAIRWOOD DR</t>
  </si>
  <si>
    <t>248 FAIRWOOD DR</t>
  </si>
  <si>
    <t>254 FAIRWOOD DR</t>
  </si>
  <si>
    <t>2525 PONTIAC ST</t>
  </si>
  <si>
    <t>2551 PONTIAC ST</t>
  </si>
  <si>
    <t>295 TIMBERWOOD DR</t>
  </si>
  <si>
    <t>289 TIMBERWOOD DR</t>
  </si>
  <si>
    <t>2588 FOXWOOD CT</t>
  </si>
  <si>
    <t>2566 FOXWOOD CT</t>
  </si>
  <si>
    <t>2544 FOXWOOD CT</t>
  </si>
  <si>
    <t>2522 FOXWOOD CT</t>
  </si>
  <si>
    <t>2537 FOXWOOD CT</t>
  </si>
  <si>
    <t>2549 FOXWOOD CT</t>
  </si>
  <si>
    <t>269 TIMBERWOOD DR</t>
  </si>
  <si>
    <t>265 TIMBERWOOD DR</t>
  </si>
  <si>
    <t>259 TIMBERWOOD DR</t>
  </si>
  <si>
    <t>253 TIMBERWOOD DR</t>
  </si>
  <si>
    <t>2566 DEERWOOD CT</t>
  </si>
  <si>
    <t>2538 DEERWOOD CT</t>
  </si>
  <si>
    <t>2510 DEERWOOD CT</t>
  </si>
  <si>
    <t>2539 DEERWOOD CT</t>
  </si>
  <si>
    <t>2567 DEERWOOD CT</t>
  </si>
  <si>
    <t>2595 DEERWOOD CT</t>
  </si>
  <si>
    <t>238 TIMBERWOOD DR</t>
  </si>
  <si>
    <t>244 TIMBERWOOD DR</t>
  </si>
  <si>
    <t>250 TIMBERWOOD DR</t>
  </si>
  <si>
    <t>256 TIMBERWOOD DR</t>
  </si>
  <si>
    <t>262 TIMBERWOOD DR</t>
  </si>
  <si>
    <t>268 TIMBERWOOD DR</t>
  </si>
  <si>
    <t>274 TIMBERWOOD DR</t>
  </si>
  <si>
    <t>286 TIMBERWOOD DR</t>
  </si>
  <si>
    <t>292 TIMBERWOOD DR</t>
  </si>
  <si>
    <t>298 TIMBERWOOD DR</t>
  </si>
  <si>
    <t>297 STONEWOOD LN</t>
  </si>
  <si>
    <t>295 STONEWOOD LN</t>
  </si>
  <si>
    <t>293 STONEWOOD LN</t>
  </si>
  <si>
    <t>289 STONEWOOD LN</t>
  </si>
  <si>
    <t>287 STONEWOOD LN</t>
  </si>
  <si>
    <t>285 STONEWOOD LN</t>
  </si>
  <si>
    <t>283 STONEWOOD LN</t>
  </si>
  <si>
    <t>281 STONEWOOD LN</t>
  </si>
  <si>
    <t>279 STONEWOOD LN</t>
  </si>
  <si>
    <t>277 STONEWOOD LN</t>
  </si>
  <si>
    <t>2727 WHITEWOOD CT</t>
  </si>
  <si>
    <t>2749 WHITEWOOD CT</t>
  </si>
  <si>
    <t>2777 WHITEWOOD CT</t>
  </si>
  <si>
    <t>2821 WHITEWOOD CT</t>
  </si>
  <si>
    <t>2833 WHITEWOOD CT</t>
  </si>
  <si>
    <t>2865 WHITEWOOD CT</t>
  </si>
  <si>
    <t>2887 WHITEWOOD CT</t>
  </si>
  <si>
    <t>2899 WHITEWOOD CT</t>
  </si>
  <si>
    <t>2888 WHITEWOOD CT</t>
  </si>
  <si>
    <t>2866 WHITEWOOD CT</t>
  </si>
  <si>
    <t>2834 WHITEWOOD CT</t>
  </si>
  <si>
    <t>2822 WHITEWOOD CT</t>
  </si>
  <si>
    <t>2778 WHITEWOOD CT</t>
  </si>
  <si>
    <t>2750 WHITEWOOD CT</t>
  </si>
  <si>
    <t>2726 WHITEWOOD CT</t>
  </si>
  <si>
    <t>2727 IAN CT</t>
  </si>
  <si>
    <t>2745 IAN CT</t>
  </si>
  <si>
    <t>2763 IAN CT</t>
  </si>
  <si>
    <t>2781 IAN CT</t>
  </si>
  <si>
    <t>2788 IAN CT</t>
  </si>
  <si>
    <t>2766 IAN CT</t>
  </si>
  <si>
    <t>2744 IAN CT</t>
  </si>
  <si>
    <t>294 STONEWOOD LN</t>
  </si>
  <si>
    <t>296 STONEWOOD LN</t>
  </si>
  <si>
    <t>298 STONEWOOD LN</t>
  </si>
  <si>
    <t>2777 PONTIAC ST</t>
  </si>
  <si>
    <t>2801 PONTIAC ST</t>
  </si>
  <si>
    <t>2845 PONTIAC ST</t>
  </si>
  <si>
    <t>299 NEW CT</t>
  </si>
  <si>
    <t>295 NEW CT</t>
  </si>
  <si>
    <t>291 NEW CT</t>
  </si>
  <si>
    <t>287 NEW CT</t>
  </si>
  <si>
    <t>283 NEW CT</t>
  </si>
  <si>
    <t>282 NEW CT</t>
  </si>
  <si>
    <t>286 NEW CT</t>
  </si>
  <si>
    <t>290 NEW CT</t>
  </si>
  <si>
    <t>294 NEW CT</t>
  </si>
  <si>
    <t>298 NEW CT</t>
  </si>
  <si>
    <t>45 REED RD</t>
  </si>
  <si>
    <t>51 REED RD</t>
  </si>
  <si>
    <t>65 REED RD</t>
  </si>
  <si>
    <t>71 REED RD</t>
  </si>
  <si>
    <t>79 REED RD</t>
  </si>
  <si>
    <t>85 REED RD</t>
  </si>
  <si>
    <t>91 REED RD</t>
  </si>
  <si>
    <t>105 REED RD</t>
  </si>
  <si>
    <t>119 REED RD</t>
  </si>
  <si>
    <t>133 REED RD</t>
  </si>
  <si>
    <t>147 REED RD</t>
  </si>
  <si>
    <t>2249 LANA CT</t>
  </si>
  <si>
    <t>2200 LANA CT</t>
  </si>
  <si>
    <t>2222 LANA CT</t>
  </si>
  <si>
    <t>2288 LANA CT</t>
  </si>
  <si>
    <t>2295 PONTIAC ST</t>
  </si>
  <si>
    <t>2257 PONTIAC ST</t>
  </si>
  <si>
    <t>2219 PONTIAC ST</t>
  </si>
  <si>
    <t>2181 PONTIAC ST</t>
  </si>
  <si>
    <t>2143 PONTIAC ST</t>
  </si>
  <si>
    <t>78 OBSIDIAN DR</t>
  </si>
  <si>
    <t>76 OBSIDIAN DR</t>
  </si>
  <si>
    <t>2120 NUTSHELL CIR</t>
  </si>
  <si>
    <t>2142 NUTSHELL CIR</t>
  </si>
  <si>
    <t>2164 NUTSHELL CIR</t>
  </si>
  <si>
    <t>2188 NUTSHELL CIR</t>
  </si>
  <si>
    <t>2161 NUTSHELL CIR</t>
  </si>
  <si>
    <t>2139 NUTSHELL CIR</t>
  </si>
  <si>
    <t>2111 NUTSHELL CIR</t>
  </si>
  <si>
    <t>68 OBSIDIAN DR</t>
  </si>
  <si>
    <t>66 OBSIDIAN DR</t>
  </si>
  <si>
    <t>64 OBSIDIAN DR</t>
  </si>
  <si>
    <t>62 OBSIDIAN DR</t>
  </si>
  <si>
    <t>60 OBSIDIAN DR</t>
  </si>
  <si>
    <t>58 OBSIDIAN DR</t>
  </si>
  <si>
    <t>56 OBSIDIAN DR</t>
  </si>
  <si>
    <t>54 OBSIDIAN DR</t>
  </si>
  <si>
    <t>52 OBSIDIAN DR</t>
  </si>
  <si>
    <t>50 OBSIDIAN DR</t>
  </si>
  <si>
    <t>48 OBSIDIAN DR</t>
  </si>
  <si>
    <t>46 OBSIDIAN DR</t>
  </si>
  <si>
    <t>44 OBSIDIAN DR</t>
  </si>
  <si>
    <t>42 OBSIDIAN DR</t>
  </si>
  <si>
    <t>40 OBSIDIAN DR</t>
  </si>
  <si>
    <t>37 REED RD</t>
  </si>
  <si>
    <t>31 OBSIDIAN DR</t>
  </si>
  <si>
    <t>33 OBSIDIAN DR</t>
  </si>
  <si>
    <t>35 OBSIDIAN DR</t>
  </si>
  <si>
    <t>37 OBSIDIAN DR</t>
  </si>
  <si>
    <t>39 OBSIDIAN DR</t>
  </si>
  <si>
    <t>41 OBSIDIAN DR</t>
  </si>
  <si>
    <t>43 OBSIDIAN DR</t>
  </si>
  <si>
    <t>38 FRUITWOOD PL</t>
  </si>
  <si>
    <t>34 FRUITWOOD PL</t>
  </si>
  <si>
    <t>30 FRUITWOOD PL</t>
  </si>
  <si>
    <t>31 FRUITWOOD PL</t>
  </si>
  <si>
    <t>35 FRUITWOOD PL</t>
  </si>
  <si>
    <t>39 FRUITWOOD PL</t>
  </si>
  <si>
    <t>2008 SUGAR PINE DR</t>
  </si>
  <si>
    <t>2010 SUGAR PINE DR</t>
  </si>
  <si>
    <t>2122 SUGAR PINE DR</t>
  </si>
  <si>
    <t>2144 SUGAR PINE DR</t>
  </si>
  <si>
    <t>2166 SUGAR PINE DR</t>
  </si>
  <si>
    <t>2188 SUGAR PINE DR</t>
  </si>
  <si>
    <t>47 OBSIDIAN DR</t>
  </si>
  <si>
    <t>2171 NAVAJO CT</t>
  </si>
  <si>
    <t>2153 NAVAJO CT</t>
  </si>
  <si>
    <t>2135 NAVAJO CT</t>
  </si>
  <si>
    <t>2117 NAVAJO CT</t>
  </si>
  <si>
    <t>2100 NAVAJO CT</t>
  </si>
  <si>
    <t>2116 NAVAJO CT</t>
  </si>
  <si>
    <t>2134 NAVAJO CT</t>
  </si>
  <si>
    <t>2152 NAVAJO CT</t>
  </si>
  <si>
    <t>2170 NAVAJO CT</t>
  </si>
  <si>
    <t>49 OBSIDIAN DR</t>
  </si>
  <si>
    <t>53 OBSIDIAN DR</t>
  </si>
  <si>
    <t>55 OBSIDIAN DR</t>
  </si>
  <si>
    <t>57 OBSIDIAN DR</t>
  </si>
  <si>
    <t>59 OBSIDIAN DR</t>
  </si>
  <si>
    <t>61 OBSIDIAN DR</t>
  </si>
  <si>
    <t>63 OBSIDIAN DR</t>
  </si>
  <si>
    <t>65 OBSIDIAN DR</t>
  </si>
  <si>
    <t>67 OBSIDIAN DR</t>
  </si>
  <si>
    <t>69 OBSIDIAN DR</t>
  </si>
  <si>
    <t>71 OBSIDIAN DR</t>
  </si>
  <si>
    <t>73 OBSIDIAN DR</t>
  </si>
  <si>
    <t>75 OBSIDIAN DR</t>
  </si>
  <si>
    <t>77 OBSIDIAN DR</t>
  </si>
  <si>
    <t>79 OBSIDIAN DR</t>
  </si>
  <si>
    <t>79 WILLOWOOD DR</t>
  </si>
  <si>
    <t>1979 MAIDEN LN</t>
  </si>
  <si>
    <t>1961 MAIDEN LN</t>
  </si>
  <si>
    <t>1943 MAIDEN LN</t>
  </si>
  <si>
    <t>1919 MAIDEN LN</t>
  </si>
  <si>
    <t>1907 MAIDEN LN</t>
  </si>
  <si>
    <t>1889 MAIDEN LN</t>
  </si>
  <si>
    <t>1871 MAIDEN LN</t>
  </si>
  <si>
    <t>1853 MAIDEN LN</t>
  </si>
  <si>
    <t>1835 MAIDEN LN</t>
  </si>
  <si>
    <t>1817 MAIDEN LN</t>
  </si>
  <si>
    <t>75 WILLOW GLEN AVE</t>
  </si>
  <si>
    <t>77 WILLOW GLEN AVE</t>
  </si>
  <si>
    <t>81 WILLOW GLEN AVE</t>
  </si>
  <si>
    <t>83 WILLOW GLEN AVE</t>
  </si>
  <si>
    <t>85 WILLOW GLEN AVE</t>
  </si>
  <si>
    <t>86 WILLOW GLEN AVE</t>
  </si>
  <si>
    <t>84 WILLOW GLEN AVE</t>
  </si>
  <si>
    <t>82 WILLOW GLEN AVE</t>
  </si>
  <si>
    <t>1844 MAIDEN LN</t>
  </si>
  <si>
    <t>83 RIVENDELL CT</t>
  </si>
  <si>
    <t>85 RIVENDELL CT</t>
  </si>
  <si>
    <t>86 RIVENDELL CT</t>
  </si>
  <si>
    <t>84 RIVENDELL CT</t>
  </si>
  <si>
    <t>82 RIVENDELL CT</t>
  </si>
  <si>
    <t>1882 MAIDEN LN</t>
  </si>
  <si>
    <t>81 RHIANNON CT</t>
  </si>
  <si>
    <t>85 RHIANNON CT</t>
  </si>
  <si>
    <t>88 RHIANNON CT</t>
  </si>
  <si>
    <t>86 RHIANNON CT</t>
  </si>
  <si>
    <t>82 RHIANNON CT</t>
  </si>
  <si>
    <t>83 WILLOWOOD DR</t>
  </si>
  <si>
    <t>85 WILLOWOOD DR</t>
  </si>
  <si>
    <t>87 WILLOWOOD DR</t>
  </si>
  <si>
    <t>88 WILLOWOOD DR</t>
  </si>
  <si>
    <t>86 WILLOWOOD DR</t>
  </si>
  <si>
    <t>84 WILLOWOOD DR</t>
  </si>
  <si>
    <t>2010 RAPUNZEL CT</t>
  </si>
  <si>
    <t>2054 RAPUNZEL CT</t>
  </si>
  <si>
    <t>2076 RAPUNZEL CT</t>
  </si>
  <si>
    <t>2098 RAPUNZEL CT</t>
  </si>
  <si>
    <t>2089 RAPUNZEL CT</t>
  </si>
  <si>
    <t>2075 RAPUNZEL CT</t>
  </si>
  <si>
    <t>2053 RAPUNZEL CT</t>
  </si>
  <si>
    <t>2041 RAPUNZEL CT</t>
  </si>
  <si>
    <t>2031 RAPUNZEL CT</t>
  </si>
  <si>
    <t>2017 RAPUNZEL CT</t>
  </si>
  <si>
    <t>2005 RAPUNZEL CT</t>
  </si>
  <si>
    <t>2038 PONTIAC ST</t>
  </si>
  <si>
    <t>2074 PONTIAC ST</t>
  </si>
  <si>
    <t>2110 PONTIAC ST</t>
  </si>
  <si>
    <t>71 WILLOW GLEN AVE</t>
  </si>
  <si>
    <t>74 WILLOW GLEN AVE</t>
  </si>
  <si>
    <t>1824 PONTIAC ST</t>
  </si>
  <si>
    <t>1842 PONTIAC ST</t>
  </si>
  <si>
    <t>1858 PONTIAC ST</t>
  </si>
  <si>
    <t>1874 PONTIAC ST</t>
  </si>
  <si>
    <t>1892 PONTIAC ST</t>
  </si>
  <si>
    <t>1906 PONTIAC ST</t>
  </si>
  <si>
    <t>1920 PONTIAC ST</t>
  </si>
  <si>
    <t>1934 PONTIAC ST</t>
  </si>
  <si>
    <t>1948 PONTIAC ST</t>
  </si>
  <si>
    <t>1962 PONTIAC ST</t>
  </si>
  <si>
    <t>1976 PONTIAC ST</t>
  </si>
  <si>
    <t>71 WILLOWOOD DR</t>
  </si>
  <si>
    <t>1609 VALMOR CT</t>
  </si>
  <si>
    <t>1617 VALMOR CT</t>
  </si>
  <si>
    <t>1625 VALMOR CT</t>
  </si>
  <si>
    <t>1633 VALMOR CT</t>
  </si>
  <si>
    <t>1641 VALMOR CT</t>
  </si>
  <si>
    <t>1659 VALMOR CT</t>
  </si>
  <si>
    <t>1667 VALMOR CT</t>
  </si>
  <si>
    <t>1675 VALMOR CT</t>
  </si>
  <si>
    <t>1687 VALMOR CT</t>
  </si>
  <si>
    <t>1699 VALMOR CT</t>
  </si>
  <si>
    <t>1692 VALMOR CT</t>
  </si>
  <si>
    <t>1684 VALMOR CT</t>
  </si>
  <si>
    <t>1676 VALMOR CT</t>
  </si>
  <si>
    <t>1664 VALMOR CT</t>
  </si>
  <si>
    <t>1652 VALMOR CT</t>
  </si>
  <si>
    <t>1640 VALMOR CT</t>
  </si>
  <si>
    <t>1638 VALMOR CT</t>
  </si>
  <si>
    <t>1626 VALMOR CT</t>
  </si>
  <si>
    <t>1614 VALMOR CT</t>
  </si>
  <si>
    <t>1602 VALMOR CT</t>
  </si>
  <si>
    <t>1722 PONTIAC ST</t>
  </si>
  <si>
    <t>1605 PONTIAC ST</t>
  </si>
  <si>
    <t>19 N LEE AVE</t>
  </si>
  <si>
    <t>1922 PONDEROSA DR</t>
  </si>
  <si>
    <t>1944 PONDEROSA DR</t>
  </si>
  <si>
    <t>35 WILLOWOOD DR</t>
  </si>
  <si>
    <t>37 WILLOWOOD DR</t>
  </si>
  <si>
    <t>27 WILLOWOOD DR</t>
  </si>
  <si>
    <t>1949 BLUE SPRUCE DR</t>
  </si>
  <si>
    <t>39 BLACK PINE WAY</t>
  </si>
  <si>
    <t>1910 BLUE SPRUCE DR</t>
  </si>
  <si>
    <t>58 WILLOWOOD DR</t>
  </si>
  <si>
    <t>1934 ALTA CT</t>
  </si>
  <si>
    <t>63 WILLOWOOD DR</t>
  </si>
  <si>
    <t>1934 SUNSET CT</t>
  </si>
  <si>
    <t>67 WILLOWOOD DR</t>
  </si>
  <si>
    <t>30 N LEE AVE</t>
  </si>
  <si>
    <t>1450 W F ST</t>
  </si>
  <si>
    <t>1300 PLEASANTON PL</t>
  </si>
  <si>
    <t>1298 WALNUT ST</t>
  </si>
  <si>
    <t>1980 SUGAR PINE Dr</t>
  </si>
  <si>
    <t>1972 SUGAR PINE Dr</t>
  </si>
  <si>
    <t>71 N OAK Ave</t>
  </si>
  <si>
    <t>175 SCHOOL AVE</t>
  </si>
  <si>
    <t>1139 MAGNOLIA ST IRR</t>
  </si>
  <si>
    <t>61 LAMBUTH AVE</t>
  </si>
  <si>
    <t>1214 W F ST D</t>
  </si>
  <si>
    <t>1214 W F ST C 1</t>
  </si>
  <si>
    <t>1214 W F ST B</t>
  </si>
  <si>
    <t>1214 W F ST A</t>
  </si>
  <si>
    <t>124 WARRINGTON AVE</t>
  </si>
  <si>
    <t>1132 PLEASANTON PL</t>
  </si>
  <si>
    <t>1080 W F ST</t>
  </si>
  <si>
    <t>1225 OLIVE ST</t>
  </si>
  <si>
    <t>888 OLIVE ST</t>
  </si>
  <si>
    <t>57 LAMBUTH AVE</t>
  </si>
  <si>
    <t>708 W F ST</t>
  </si>
  <si>
    <t>125 BLANKENSHIP AVE</t>
  </si>
  <si>
    <t>631 PLEASANTON PL</t>
  </si>
  <si>
    <t>103 MAXWELL AVE</t>
  </si>
  <si>
    <t>103 BLANKENSHIP AVE</t>
  </si>
  <si>
    <t>98 MAXWELL AVE</t>
  </si>
  <si>
    <t>617 PLEASANTON PL</t>
  </si>
  <si>
    <t>96 MAXWELL AVE</t>
  </si>
  <si>
    <t>620 W F ST</t>
  </si>
  <si>
    <t>101 MAXWELL AVE</t>
  </si>
  <si>
    <t>99 MAXWELL AVE</t>
  </si>
  <si>
    <t>77 MAXWELL AVE</t>
  </si>
  <si>
    <t>1135 MAGNOLIA ST</t>
  </si>
  <si>
    <t>1131 MAGNOLIA ST</t>
  </si>
  <si>
    <t>1129 MAGNOLIA ST</t>
  </si>
  <si>
    <t>1125 MAGNOLIA ST</t>
  </si>
  <si>
    <t>1139 MAGNOLIA ST</t>
  </si>
  <si>
    <t>1262 MAPLE DR</t>
  </si>
  <si>
    <t>355 N OAK AVE</t>
  </si>
  <si>
    <t>766 KIMBALL ST</t>
  </si>
  <si>
    <t>590 REYNOLDS AVE</t>
  </si>
  <si>
    <t>580 REYNOLDS AVE</t>
  </si>
  <si>
    <t>570 REYNOLDS AVE</t>
  </si>
  <si>
    <t>371 N OAK AVE</t>
  </si>
  <si>
    <t>309 N OAK AVE</t>
  </si>
  <si>
    <t>1214 MAGNOLIA ST</t>
  </si>
  <si>
    <t>1244 MAPLE DR</t>
  </si>
  <si>
    <t>571 REYNOLDS AVE</t>
  </si>
  <si>
    <t>804 KIMBALL ST</t>
  </si>
  <si>
    <t>1160 KIMBALL ST</t>
  </si>
  <si>
    <t>1136 KIMBALL ST</t>
  </si>
  <si>
    <t>1030 KIMBALL ST</t>
  </si>
  <si>
    <t>900 KIMBALL ST</t>
  </si>
  <si>
    <t>560 REYNOLDS AVE</t>
  </si>
  <si>
    <t>595 OAK RIDGE DR</t>
  </si>
  <si>
    <t>594 OAK RIDGE DR</t>
  </si>
  <si>
    <t>588 OAK RIDGE DR</t>
  </si>
  <si>
    <t>1111 KIMBALL ST</t>
  </si>
  <si>
    <t>1127 KIMBALL ST</t>
  </si>
  <si>
    <t>520 REYNOLDS AVE</t>
  </si>
  <si>
    <t>1078 WALNUT ST</t>
  </si>
  <si>
    <t>1054 WALNUT ST</t>
  </si>
  <si>
    <t>1066 WALNUT ST</t>
  </si>
  <si>
    <t>563 OAK RIDGE CT</t>
  </si>
  <si>
    <t>1202 WALNUT ST</t>
  </si>
  <si>
    <t>1122 WALNUT ST</t>
  </si>
  <si>
    <t>867 REINMAN Ct</t>
  </si>
  <si>
    <t>880 RIVER POINTE Cir</t>
  </si>
  <si>
    <t>876 RIVER POINTE Cir</t>
  </si>
  <si>
    <t>843 RIVER POINTE Cir</t>
  </si>
  <si>
    <t>823 RIVER POINTE Cir</t>
  </si>
  <si>
    <t>884 RIVER POINTE Cir</t>
  </si>
  <si>
    <t>839 RIVER POINTE Cir</t>
  </si>
  <si>
    <t>835 RIVER POINTE Cir</t>
  </si>
  <si>
    <t>868 RIVER POINTE Cir</t>
  </si>
  <si>
    <t>872 RIVER POINTE Cir</t>
  </si>
  <si>
    <t>864 RIVER POINTE Cir</t>
  </si>
  <si>
    <t>836 RIVER POINTE CIR</t>
  </si>
  <si>
    <t>850 REINMAN CT</t>
  </si>
  <si>
    <t>841 REINMAN CT L</t>
  </si>
  <si>
    <t>1140 RIVER AVE</t>
  </si>
  <si>
    <t>858 REINMAN CT</t>
  </si>
  <si>
    <t>866 REINMAN CT</t>
  </si>
  <si>
    <t>883 REINMAN CT</t>
  </si>
  <si>
    <t>851 REINMAN CT</t>
  </si>
  <si>
    <t>843 REINMAN CT</t>
  </si>
  <si>
    <t>835 REINMAN CT</t>
  </si>
  <si>
    <t>875 REINMAN CT</t>
  </si>
  <si>
    <t>891 REINMAN CT</t>
  </si>
  <si>
    <t>834 REINMAN CT</t>
  </si>
  <si>
    <t>755 RIVER AVE</t>
  </si>
  <si>
    <t>751 RIVER AVE</t>
  </si>
  <si>
    <t>1127 DEITZ CIR</t>
  </si>
  <si>
    <t>1133 DEITZ CIR</t>
  </si>
  <si>
    <t>1119 DEITZ CIR</t>
  </si>
  <si>
    <t>1123 DEITZ CIR</t>
  </si>
  <si>
    <t>1176 RIVER AVE</t>
  </si>
  <si>
    <t>1162 RIVER AVE</t>
  </si>
  <si>
    <t>881 BOYD DR</t>
  </si>
  <si>
    <t>865 BOYD DR</t>
  </si>
  <si>
    <t>1112 DEITZ CIR</t>
  </si>
  <si>
    <t>1118 DEITZ CIR</t>
  </si>
  <si>
    <t>1142 DEITZ CIR</t>
  </si>
  <si>
    <t>1148 DEITZ CIR</t>
  </si>
  <si>
    <t>1154 DEITZ CIR</t>
  </si>
  <si>
    <t>1185 DEITZ CIR</t>
  </si>
  <si>
    <t>1191 DEITZ CIR</t>
  </si>
  <si>
    <t>1194 DEITZ CIR</t>
  </si>
  <si>
    <t>1188 DEITZ CIR</t>
  </si>
  <si>
    <t>1182 DEITZ CIR</t>
  </si>
  <si>
    <t>1176 DEITZ CIR</t>
  </si>
  <si>
    <t>1170 DEITZ CIR</t>
  </si>
  <si>
    <t>1163 DEITZ CIR</t>
  </si>
  <si>
    <t>1157 DEITZ CIR</t>
  </si>
  <si>
    <t>1151 DEITZ CIR</t>
  </si>
  <si>
    <t>1145 DEITZ CIR</t>
  </si>
  <si>
    <t>1139 DEITZ CIR</t>
  </si>
  <si>
    <t>1109 DEITZ CIR</t>
  </si>
  <si>
    <t>833 BOYD DR</t>
  </si>
  <si>
    <t>817 BOYD DR</t>
  </si>
  <si>
    <t>1184 RIVER AVE</t>
  </si>
  <si>
    <t>1232 HOLLENBECK CT</t>
  </si>
  <si>
    <t>1240 HOLLENBECK CT</t>
  </si>
  <si>
    <t>1200 HOLLENBECK CT</t>
  </si>
  <si>
    <t>1208 HOLLENBECK CT</t>
  </si>
  <si>
    <t>1216 HOLLENBECK CT</t>
  </si>
  <si>
    <t>1224 HOLLENBECK CT</t>
  </si>
  <si>
    <t>1248 HOLLENBECK CT</t>
  </si>
  <si>
    <t>1256 HOLLENBECK CT</t>
  </si>
  <si>
    <t>1264 HOLLENBECK CT</t>
  </si>
  <si>
    <t>1272 HOLLENBECK CT</t>
  </si>
  <si>
    <t>1285 HOLLENBECK CT</t>
  </si>
  <si>
    <t>1277 HOLLENBECK CT</t>
  </si>
  <si>
    <t>1269 HOLLENBECK CT</t>
  </si>
  <si>
    <t>1261 HOLLENBECK CT</t>
  </si>
  <si>
    <t>1253 HOLLENBECK CT</t>
  </si>
  <si>
    <t>888 BOYD DR</t>
  </si>
  <si>
    <t>872 BOYD DR</t>
  </si>
  <si>
    <t>856 BOYD DR</t>
  </si>
  <si>
    <t>840 BOYD DR</t>
  </si>
  <si>
    <t>824 BOYD DR</t>
  </si>
  <si>
    <t>808 BOYD DR</t>
  </si>
  <si>
    <t>1127 GINA WAY</t>
  </si>
  <si>
    <t>1085 RIVER AVE</t>
  </si>
  <si>
    <t>1093 RIVER AVE</t>
  </si>
  <si>
    <t>1107 RIVER AVE</t>
  </si>
  <si>
    <t>1115 RIVER AVE</t>
  </si>
  <si>
    <t>1129 RIVER AVE</t>
  </si>
  <si>
    <t>1137 RIVER AVE</t>
  </si>
  <si>
    <t>1151 RIVER AVE</t>
  </si>
  <si>
    <t>1159 RIVER AVE</t>
  </si>
  <si>
    <t>1173 RIVER AVE</t>
  </si>
  <si>
    <t>1181 RIVER AVE</t>
  </si>
  <si>
    <t>1198 GINA WAY</t>
  </si>
  <si>
    <t>1190 GINA WAY</t>
  </si>
  <si>
    <t>1176 GINA WAY</t>
  </si>
  <si>
    <t>1168 GINA WAY</t>
  </si>
  <si>
    <t>1154 GINA WAY</t>
  </si>
  <si>
    <t>1146 GINA WAY</t>
  </si>
  <si>
    <t>1132 GINA WAY</t>
  </si>
  <si>
    <t>1124 GINA WAY</t>
  </si>
  <si>
    <t>1110 GINA WAY</t>
  </si>
  <si>
    <t>1102 GINA WAY</t>
  </si>
  <si>
    <t>1088 GINA WAY</t>
  </si>
  <si>
    <t>1097 GINA WAY</t>
  </si>
  <si>
    <t>1103 GINA WAY</t>
  </si>
  <si>
    <t>1109 GINA WAY</t>
  </si>
  <si>
    <t>1115 GINA WAY</t>
  </si>
  <si>
    <t>1121 GINA WAY</t>
  </si>
  <si>
    <t>1133 GINA WAY</t>
  </si>
  <si>
    <t>1139 GINA WAY</t>
  </si>
  <si>
    <t>1145 GINA WAY</t>
  </si>
  <si>
    <t>1151 GINA WAY</t>
  </si>
  <si>
    <t>1157 GINA WAY</t>
  </si>
  <si>
    <t>822 RIVER AVE</t>
  </si>
  <si>
    <t>825 VISTA VERANO CT</t>
  </si>
  <si>
    <t>837 VISTA VERANO CT</t>
  </si>
  <si>
    <t>849 VISTA VERANO CT</t>
  </si>
  <si>
    <t>861 VISTA VERANO CT</t>
  </si>
  <si>
    <t>873 VISTA VERANO CT</t>
  </si>
  <si>
    <t>885 VISTA VERANO CT</t>
  </si>
  <si>
    <t>897 VISTA VERANO CT</t>
  </si>
  <si>
    <t>892 VISTA VERANO CT</t>
  </si>
  <si>
    <t>880 VISTA VERANO CT</t>
  </si>
  <si>
    <t>868 VISTA VERANO CT</t>
  </si>
  <si>
    <t>856 VISTA VERANO CT</t>
  </si>
  <si>
    <t>832 VISTA VERANO CT</t>
  </si>
  <si>
    <t>820 VISTA VERANO CT</t>
  </si>
  <si>
    <t>844 RIVER AVE</t>
  </si>
  <si>
    <t>866 RIVER AVE</t>
  </si>
  <si>
    <t>888 RIVER AVE</t>
  </si>
  <si>
    <t>896 RIVER AVE</t>
  </si>
  <si>
    <t>823 VILLA VISTA CT</t>
  </si>
  <si>
    <t>835 VILLA VISTA CT</t>
  </si>
  <si>
    <t>847 VILLA VISTA CT</t>
  </si>
  <si>
    <t>855 VILLA VISTA CT</t>
  </si>
  <si>
    <t>863 VILLA VISTA CT</t>
  </si>
  <si>
    <t>875 VILLA VISTA CT</t>
  </si>
  <si>
    <t>887 VILLA VISTA CT</t>
  </si>
  <si>
    <t>898 VILLA VISTA CT</t>
  </si>
  <si>
    <t>886 VILLA VISTA CT</t>
  </si>
  <si>
    <t>874 VILLA VISTA CT</t>
  </si>
  <si>
    <t>862 VILLA VISTA CT</t>
  </si>
  <si>
    <t>850 VILLA VISTA CT</t>
  </si>
  <si>
    <t>844 VILLA VISTA CT</t>
  </si>
  <si>
    <t>836 VILLA VISTA CT</t>
  </si>
  <si>
    <t>822 VILLA VISTA CT</t>
  </si>
  <si>
    <t>966 RIVER AVE</t>
  </si>
  <si>
    <t>988 RIVER AVE</t>
  </si>
  <si>
    <t>811 RIVER AVE</t>
  </si>
  <si>
    <t>833 RIVER AVE</t>
  </si>
  <si>
    <t>855 RIVER AVE</t>
  </si>
  <si>
    <t>867 RIVER AVE</t>
  </si>
  <si>
    <t>881 RIVER AVE</t>
  </si>
  <si>
    <t>899 RIVER AVE</t>
  </si>
  <si>
    <t>919 RIVER AVE</t>
  </si>
  <si>
    <t>975 RIVER AVE</t>
  </si>
  <si>
    <t>999 RIVER AVE</t>
  </si>
  <si>
    <t>990 GINA CT</t>
  </si>
  <si>
    <t>964 GINA CT</t>
  </si>
  <si>
    <t>922 GINA CT</t>
  </si>
  <si>
    <t>900 GINA CT</t>
  </si>
  <si>
    <t>935 GINA CT</t>
  </si>
  <si>
    <t>955 GINA CT</t>
  </si>
  <si>
    <t>987 GINA CT</t>
  </si>
  <si>
    <t>1001 GINA WAY</t>
  </si>
  <si>
    <t>1013 GINA WAY</t>
  </si>
  <si>
    <t>1025 GINA WAY</t>
  </si>
  <si>
    <t>1041 GINA WAY</t>
  </si>
  <si>
    <t>1059 GINA WAY</t>
  </si>
  <si>
    <t>1071 GINA WAY</t>
  </si>
  <si>
    <t>1083 GINA WAY</t>
  </si>
  <si>
    <t>1091 GINA WAY</t>
  </si>
  <si>
    <t>1080 GINA WAY</t>
  </si>
  <si>
    <t>1066 GINA WAY</t>
  </si>
  <si>
    <t>1052 GINA WAY</t>
  </si>
  <si>
    <t>1030 GINA WAY</t>
  </si>
  <si>
    <t>1029 RIVER AVE</t>
  </si>
  <si>
    <t>1055 RIVER AVE</t>
  </si>
  <si>
    <t>1077 RIVER AVE</t>
  </si>
  <si>
    <t>826 REINMAN CT</t>
  </si>
  <si>
    <t>842 REINMAN CT</t>
  </si>
  <si>
    <t>859 REINMAN CT</t>
  </si>
  <si>
    <t>827 REINMAN CT</t>
  </si>
  <si>
    <t>1110 RIVER AVE</t>
  </si>
  <si>
    <t>828 RIVER VISTA CT</t>
  </si>
  <si>
    <t>835 RIVER VISTA CT</t>
  </si>
  <si>
    <t>849 RIVER VISTA CT</t>
  </si>
  <si>
    <t>863 RIVER VISTA CT</t>
  </si>
  <si>
    <t>877 RIVER VISTA CT</t>
  </si>
  <si>
    <t>884 RIVER VISTA CT</t>
  </si>
  <si>
    <t>870 RIVER VISTA CT</t>
  </si>
  <si>
    <t>856 RIVER VISTA CT</t>
  </si>
  <si>
    <t>842 RIVER VISTA CT</t>
  </si>
  <si>
    <t>1034 RIVER AVE</t>
  </si>
  <si>
    <t>844 RIVER POINTE Cir</t>
  </si>
  <si>
    <t>851 RIVER POINTE Cir</t>
  </si>
  <si>
    <t>848 RIVER POINTE Cir</t>
  </si>
  <si>
    <t>840 RIVER POINTE Cir</t>
  </si>
  <si>
    <t>827 RIVER POINTE Cir</t>
  </si>
  <si>
    <t>832 RIVER POINTE Cir</t>
  </si>
  <si>
    <t>831 RIVER POINTE Cir</t>
  </si>
  <si>
    <t>828 RIVER POINTE Cir</t>
  </si>
  <si>
    <t>824 RIVER POINTE Cir</t>
  </si>
  <si>
    <t>161 N SECOND AVE</t>
  </si>
  <si>
    <t>346 N THIRD AVE</t>
  </si>
  <si>
    <t>331 N THIRD AVE</t>
  </si>
  <si>
    <t>125 N THIRD AVE</t>
  </si>
  <si>
    <t>313 N SECOND AVE</t>
  </si>
  <si>
    <t>309 N SECOND AVE</t>
  </si>
  <si>
    <t>614 N FIRST Ave</t>
  </si>
  <si>
    <t>439 N FIRST Ave</t>
  </si>
  <si>
    <t>409 N FIRST Ave</t>
  </si>
  <si>
    <t>259 N FIRST Ave</t>
  </si>
  <si>
    <t>232 E NORTH ST</t>
  </si>
  <si>
    <t>230 E NORTH ST</t>
  </si>
  <si>
    <t>422 POPLAR ST</t>
  </si>
  <si>
    <t>102 W NORTH ST</t>
  </si>
  <si>
    <t>200 W NORTH ST</t>
  </si>
  <si>
    <t>202 W A ST</t>
  </si>
  <si>
    <t>170 W NORTH ST</t>
  </si>
  <si>
    <t>535 LAUREL AVE</t>
  </si>
  <si>
    <t>360 CALIFORNIA AVE</t>
  </si>
  <si>
    <t>141 CALIFORNIA AVE</t>
  </si>
  <si>
    <t>332 W F ST A/B/C</t>
  </si>
  <si>
    <t>120 E F ST</t>
  </si>
  <si>
    <t>151 CALIFORNIA AVE</t>
  </si>
  <si>
    <t>113 N THIRD AVE</t>
  </si>
  <si>
    <t>120 N YOSEMITE AVE</t>
  </si>
  <si>
    <t>333 N THIRD AVE</t>
  </si>
  <si>
    <t>328 N THIRD AVE</t>
  </si>
  <si>
    <t>342 N THIRD AVE</t>
  </si>
  <si>
    <t>460 N YOSEMITE AVE</t>
  </si>
  <si>
    <t>226 E NORTH ST</t>
  </si>
  <si>
    <t>590 N YOSEMITE AVE</t>
  </si>
  <si>
    <t>100 LITTLE JOHNS CREEK DR</t>
  </si>
  <si>
    <t>1004 LONGVIEW  Dr</t>
  </si>
  <si>
    <t>1007 LONGVIEW  Dr</t>
  </si>
  <si>
    <t>1008 LONGVIEW  Dr</t>
  </si>
  <si>
    <t>1011 LONGVIEW  Dr</t>
  </si>
  <si>
    <t>1015 LONGVIEW  Dr</t>
  </si>
  <si>
    <t>1016 LONGVIEW  Dr</t>
  </si>
  <si>
    <t>1019 LONGVIEW  Dr</t>
  </si>
  <si>
    <t>102 S WILLOWOOD DR L</t>
  </si>
  <si>
    <t>1020 LONGVIEW  Dr</t>
  </si>
  <si>
    <t>1023 LONGVIEW  Dr</t>
  </si>
  <si>
    <t>1027 LONGVIEW  Dr</t>
  </si>
  <si>
    <t>1031 LONGVIEW  Dr</t>
  </si>
  <si>
    <t>1032 LONGVIEW  Dr</t>
  </si>
  <si>
    <t>1035 LONGVIEW  Dr</t>
  </si>
  <si>
    <t>1036 LONGVIEW  Dr</t>
  </si>
  <si>
    <t>1039 LONGVIEW  Dr</t>
  </si>
  <si>
    <t>1051 GREGER St # L BASIN</t>
  </si>
  <si>
    <t>1218 DAVID DR</t>
  </si>
  <si>
    <t>1231 BLUEGRASS CT</t>
  </si>
  <si>
    <t>1233 DAVID DR</t>
  </si>
  <si>
    <t>1275 CABALLERO ST</t>
  </si>
  <si>
    <t>1275 DAVID DR</t>
  </si>
  <si>
    <t>1277 CABALLERO ST</t>
  </si>
  <si>
    <t>1284 GREGER ST</t>
  </si>
  <si>
    <t>1290 DAVID DR</t>
  </si>
  <si>
    <t>1300 TABLE MOUNTAIN DR</t>
  </si>
  <si>
    <t>1301 E C ST</t>
  </si>
  <si>
    <t>1305 OAK LEAF CIR</t>
  </si>
  <si>
    <t>1361 E J ST</t>
  </si>
  <si>
    <t>1380 SIERRA RD L</t>
  </si>
  <si>
    <t>1435 BURCHELL HILL DR L</t>
  </si>
  <si>
    <t>1437 RANCH HOUSE CT</t>
  </si>
  <si>
    <t>1439 GOLD RUSH CT</t>
  </si>
  <si>
    <t>1443 GRAND OAK WAY</t>
  </si>
  <si>
    <t>1461 GRAND OAK WAY</t>
  </si>
  <si>
    <t>1472 GRAND OAK WAY</t>
  </si>
  <si>
    <t>1478 GRAND OAK WAY</t>
  </si>
  <si>
    <t>151 S WILLOWOOD DR L</t>
  </si>
  <si>
    <t>1513 ACKLEY Ct</t>
  </si>
  <si>
    <t>1545 SUN RIVER ST</t>
  </si>
  <si>
    <t>1563 LANDO DR</t>
  </si>
  <si>
    <t>157 LITTLE JOHNS CREEK DR</t>
  </si>
  <si>
    <t>1570 E F ST F</t>
  </si>
  <si>
    <t>1598 ESTHER CT L</t>
  </si>
  <si>
    <t>1600 HAVEN ST L</t>
  </si>
  <si>
    <t>1628 CROW CREEK DR</t>
  </si>
  <si>
    <t>1628 SUN RIVER ST</t>
  </si>
  <si>
    <t>1695 E J ST</t>
  </si>
  <si>
    <t>1728 CHURCHILL DOWNS CIR</t>
  </si>
  <si>
    <t>1738 E G ST</t>
  </si>
  <si>
    <t>1750 E G ST</t>
  </si>
  <si>
    <t>1751 VINTAGE CIR</t>
  </si>
  <si>
    <t>1757 GREGER ST</t>
  </si>
  <si>
    <t>1835 W J ST L</t>
  </si>
  <si>
    <t>1843 GREGER ST MEDL PARK</t>
  </si>
  <si>
    <t>1847 VINTAGE CIR</t>
  </si>
  <si>
    <t>1851 GREGER ST L</t>
  </si>
  <si>
    <t>1880 PARKSIDE WAY</t>
  </si>
  <si>
    <t>1884 PACKSADDLE ST L</t>
  </si>
  <si>
    <t>1925 CARMEL RANCH  Cir</t>
  </si>
  <si>
    <t>1926 CARMEL RANCH  Cir</t>
  </si>
  <si>
    <t>1929 CARMEL RANCH  Cir</t>
  </si>
  <si>
    <t>193 LITTLE JOHNS CREEK DR</t>
  </si>
  <si>
    <t>1930 CARMEL RANCH  Cir</t>
  </si>
  <si>
    <t>1933 CARMEL RANCH  Cir</t>
  </si>
  <si>
    <t>1934 CARMEL RANCH  Cir</t>
  </si>
  <si>
    <t>1937 CARMEL RANCH  Cir</t>
  </si>
  <si>
    <t>1938 CARMEL RANCH  Cir</t>
  </si>
  <si>
    <t>1942 CARMEL RANCH  Cir</t>
  </si>
  <si>
    <t>1946 CARMEL RANCH  Cir</t>
  </si>
  <si>
    <t>1950 CARMEL RANCH  Cir</t>
  </si>
  <si>
    <t>1954 CARMEL RANCH  Cir</t>
  </si>
  <si>
    <t>1958 CARMEL RANCH  Cir</t>
  </si>
  <si>
    <t>1962 CARMEL RANCH  Cir</t>
  </si>
  <si>
    <t>1966 CARMEL RANCH  Cir</t>
  </si>
  <si>
    <t>1969 CARMEL RANCH  Cir</t>
  </si>
  <si>
    <t>1970 CARMEL RANCH  Cir</t>
  </si>
  <si>
    <t>1973 CARMEL RANCH  Cir</t>
  </si>
  <si>
    <t>1974 CARMEL RANCH  Cir</t>
  </si>
  <si>
    <t>1977 CARMEL RANCH  Cir</t>
  </si>
  <si>
    <t>1978 CARMEL RANCH  Cir</t>
  </si>
  <si>
    <t>1981 CARMEL RANCH  Cir</t>
  </si>
  <si>
    <t>1982 CARMEL RANCH  Cir</t>
  </si>
  <si>
    <t>1985 CARMEL RANCH  Cir</t>
  </si>
  <si>
    <t>1986 CARMEL RANCH  Cir</t>
  </si>
  <si>
    <t>1989 CARMEL RANCH  Cir</t>
  </si>
  <si>
    <t>1990 CARMEL RANCH  Cir</t>
  </si>
  <si>
    <t>1993 CARMEL RANCH  Cir</t>
  </si>
  <si>
    <t>1994 CARMEL RANCH  Cir</t>
  </si>
  <si>
    <t>1997 CARMEL RANCH  Cir</t>
  </si>
  <si>
    <t>1998 CARMEL RANCH  Cir</t>
  </si>
  <si>
    <t>2001 CARMEL RANCH  Cir</t>
  </si>
  <si>
    <t>2002 CARMEL RANCH  Cir</t>
  </si>
  <si>
    <t>2006 CARMEL RANCH  Cir</t>
  </si>
  <si>
    <t>2012 VIA SPERANZA</t>
  </si>
  <si>
    <t>2048 ROYAL ASCOT WAY</t>
  </si>
  <si>
    <t>2050 CARMEL RANCH  Cir</t>
  </si>
  <si>
    <t>2051 ROYAL ASCOT WAY L</t>
  </si>
  <si>
    <t>2051 W F ST L</t>
  </si>
  <si>
    <t>2100 E D St</t>
  </si>
  <si>
    <t>2100 VIA SPERANZA</t>
  </si>
  <si>
    <t>2127 VIA BELLA</t>
  </si>
  <si>
    <t>2170 SADDLEBROOK WAY L</t>
  </si>
  <si>
    <t>2175 ALBERTO WAY L</t>
  </si>
  <si>
    <t>2200 E D St</t>
  </si>
  <si>
    <t>221 TREVOR AVE</t>
  </si>
  <si>
    <t>2228 BELSERA DR</t>
  </si>
  <si>
    <t>2233 MUSTANG Dr # L</t>
  </si>
  <si>
    <t>225 REARDON ST</t>
  </si>
  <si>
    <t>2305 BRETON DR</t>
  </si>
  <si>
    <t>232 ROSSINI DR L</t>
  </si>
  <si>
    <t>2325 BELSERA DR</t>
  </si>
  <si>
    <t>2328 PARKWOODS WAY L</t>
  </si>
  <si>
    <t>235 FAY CT</t>
  </si>
  <si>
    <t>2350 GREGER ST L</t>
  </si>
  <si>
    <t>2365 GREGER ST</t>
  </si>
  <si>
    <t>2376 SHIRE WAY</t>
  </si>
  <si>
    <t>2501 W F ST L</t>
  </si>
  <si>
    <t>2620 MORGAN ST L</t>
  </si>
  <si>
    <t>2631 GREGER ST</t>
  </si>
  <si>
    <t>269 ADOBE CREEK LN</t>
  </si>
  <si>
    <t>274 N MAAG  Ave</t>
  </si>
  <si>
    <t>275 ROMANO WAY</t>
  </si>
  <si>
    <t>277 JOHNSON AVE</t>
  </si>
  <si>
    <t>2800 GREGER St # DOG PARK</t>
  </si>
  <si>
    <t>2801 WESTPORT CIR</t>
  </si>
  <si>
    <t>303 BIRDWELL ST</t>
  </si>
  <si>
    <t>303 CHURCH AVE</t>
  </si>
  <si>
    <t>308 CARRIAGE LN</t>
  </si>
  <si>
    <t>326 VIA ZIROLI</t>
  </si>
  <si>
    <t>331 CABERNET DR</t>
  </si>
  <si>
    <t>332 VIA MEZZO</t>
  </si>
  <si>
    <t>336 CARRIAGE LN</t>
  </si>
  <si>
    <t>342 ROMANO WAY</t>
  </si>
  <si>
    <t>343 CARRIAGE LN</t>
  </si>
  <si>
    <t>352 CARRIAGE LN</t>
  </si>
  <si>
    <t>354 CARRIAGE LN</t>
  </si>
  <si>
    <t>363 SHALAKO DR</t>
  </si>
  <si>
    <t>380 S MAAG  # BASIN</t>
  </si>
  <si>
    <t>380 SHADOW CREEK AVE</t>
  </si>
  <si>
    <t>383 VIA ATTIVO</t>
  </si>
  <si>
    <t>398 QUEENCREST CT</t>
  </si>
  <si>
    <t>398 SHALAKO DR</t>
  </si>
  <si>
    <t>399 SOLMAR CT</t>
  </si>
  <si>
    <t>409 PEACHCREST DR</t>
  </si>
  <si>
    <t>410 APPLEGATE DR</t>
  </si>
  <si>
    <t>425 VALLEY VIEW DR</t>
  </si>
  <si>
    <t>436 N MAAG  Ave</t>
  </si>
  <si>
    <t>437 SILVER RIDGE CT</t>
  </si>
  <si>
    <t>449 TREECREST CIR L</t>
  </si>
  <si>
    <t>450 VENTANAS AVE</t>
  </si>
  <si>
    <t>451 TERRASOL LN</t>
  </si>
  <si>
    <t>453 PEACHCREST DR</t>
  </si>
  <si>
    <t>453 PEDERSEN RD</t>
  </si>
  <si>
    <t>453 RANGER ST #32</t>
  </si>
  <si>
    <t>455 S FIFTH # CM 8329</t>
  </si>
  <si>
    <t>463 ARBOLES WAY</t>
  </si>
  <si>
    <t>494 BEVANDA CT</t>
  </si>
  <si>
    <t>501 CRIOLLA CT L</t>
  </si>
  <si>
    <t>506 MESSARA CT</t>
  </si>
  <si>
    <t>509 LASSO CT</t>
  </si>
  <si>
    <t>511 ARBOR CT</t>
  </si>
  <si>
    <t>512 MUSTANG CT L</t>
  </si>
  <si>
    <t>526 PEACHCREST DR</t>
  </si>
  <si>
    <t>529 DALE'S PONY CT</t>
  </si>
  <si>
    <t>531 CRIOLLA CT</t>
  </si>
  <si>
    <t>538 MESSARA CT</t>
  </si>
  <si>
    <t>549 FRESIAN DR</t>
  </si>
  <si>
    <t>550 RANGER ST</t>
  </si>
  <si>
    <t>551 JACOB WAY L</t>
  </si>
  <si>
    <t>551 MURDOCH Ct</t>
  </si>
  <si>
    <t xml:space="preserve">557 S MAAG </t>
  </si>
  <si>
    <t>557 STETSON DR</t>
  </si>
  <si>
    <t>564 ESTHER WAY</t>
  </si>
  <si>
    <t>566 LATIGO DR #64</t>
  </si>
  <si>
    <t>571 MURDOCH Ct</t>
  </si>
  <si>
    <t>577 CLYDESDALE DR #75</t>
  </si>
  <si>
    <t>577 HUDSON AVE</t>
  </si>
  <si>
    <t>580 BASCULE Dr # LLMD</t>
  </si>
  <si>
    <t>582 STETSON DR</t>
  </si>
  <si>
    <t>584 HI TECH PKWY</t>
  </si>
  <si>
    <t>585 FRESIAN DR</t>
  </si>
  <si>
    <t>591 ARBOR CT</t>
  </si>
  <si>
    <t>599 S WILLOWOOD DR L</t>
  </si>
  <si>
    <t>601 S WILLOWOOD DR L</t>
  </si>
  <si>
    <t>618 HUDSON AVE</t>
  </si>
  <si>
    <t>621 STETSON DR</t>
  </si>
  <si>
    <t>623 CRIOLLA DR</t>
  </si>
  <si>
    <t>624 MARTINGALE DR</t>
  </si>
  <si>
    <t>632 RANGER ST</t>
  </si>
  <si>
    <t>635 ALMONDCREST ST</t>
  </si>
  <si>
    <t>636 STETSON DR</t>
  </si>
  <si>
    <t>642 HI TECH PKWY</t>
  </si>
  <si>
    <t>644 DIXIE CT</t>
  </si>
  <si>
    <t>645 DIXIE CT</t>
  </si>
  <si>
    <t>648 BRANDING IRON ST</t>
  </si>
  <si>
    <t>650 WELARA DR L</t>
  </si>
  <si>
    <t>652 ARMSTRONG WAY</t>
  </si>
  <si>
    <t>657 ARMSTRONG WAY</t>
  </si>
  <si>
    <t>664 JEANETTE CT</t>
  </si>
  <si>
    <t>670 BRANDING IRON ST L</t>
  </si>
  <si>
    <t>670 DIXIE CT</t>
  </si>
  <si>
    <t>677 ALBANIAN DR L</t>
  </si>
  <si>
    <t>686 ALMONDCREST ST</t>
  </si>
  <si>
    <t>687 STETSON DR L</t>
  </si>
  <si>
    <t>695 JACOB WAY</t>
  </si>
  <si>
    <t>745 PRAIRIE Way</t>
  </si>
  <si>
    <t>746 PARKLAND Way</t>
  </si>
  <si>
    <t>747 PARKLAND Way</t>
  </si>
  <si>
    <t>749 JONABEL WAY</t>
  </si>
  <si>
    <t>750 N MAAG  Ave # L</t>
  </si>
  <si>
    <t>772 VALLEY VIEW DR</t>
  </si>
  <si>
    <t>780 PEACHCREST CT L</t>
  </si>
  <si>
    <t>784 VALLEY VIEW DR</t>
  </si>
  <si>
    <t>796 VALLEY VIEW DR</t>
  </si>
  <si>
    <t>800 RIVER Ave</t>
  </si>
  <si>
    <t>822 TIFFANI Way</t>
  </si>
  <si>
    <t>2024</t>
  </si>
  <si>
    <t>851 MEADOWLANDS Dr</t>
  </si>
  <si>
    <t>851 MEADOWLANDS Dr # IRR</t>
  </si>
  <si>
    <t>852 TIFFANI Way</t>
  </si>
  <si>
    <t>855 MEADOWLANDS Dr</t>
  </si>
  <si>
    <t>859 MEADOWLANDS Dr</t>
  </si>
  <si>
    <t>859 POPPY CT</t>
  </si>
  <si>
    <t>860 TIFFANI Wy</t>
  </si>
  <si>
    <t>868 MEADOWLANDS Dr</t>
  </si>
  <si>
    <t>868 TIFFANI Way</t>
  </si>
  <si>
    <t>876 TIFFANI Way</t>
  </si>
  <si>
    <t>878 RANCHLAND Way</t>
  </si>
  <si>
    <t>885 RANCHLAND Wy</t>
  </si>
  <si>
    <t>890 RANCHLAND Way</t>
  </si>
  <si>
    <t>892 TIFFANI Way</t>
  </si>
  <si>
    <t>898 RANCHLAND Way</t>
  </si>
  <si>
    <t>916 TIFFANI Way</t>
  </si>
  <si>
    <t>924 TIFFANI Way</t>
  </si>
  <si>
    <t>929 DOMINIC ST</t>
  </si>
  <si>
    <t>932 TIFFANI Way</t>
  </si>
  <si>
    <t>969 SUNSET MEADOWS ST</t>
  </si>
  <si>
    <t>CABALLERO ST</t>
  </si>
  <si>
    <t>N STEARNS RD ENTRA LLD</t>
  </si>
  <si>
    <t>VALLEY VIEW DR PARK</t>
  </si>
  <si>
    <t>Statistical analysis approved by DDW 2/5/2026 with 95% field inspection of service lines (3,737 out of 3,918 unknowns)</t>
  </si>
  <si>
    <t>Line Size: Other; 1/2in</t>
  </si>
  <si>
    <t>Line Size: Other; Scratch and magnet test 3”</t>
  </si>
  <si>
    <t xml:space="preserve">Line Size: Other; Scratch and magnet test </t>
  </si>
  <si>
    <t>Line Size: Other; 3”</t>
  </si>
  <si>
    <t>OAKDALE, CITY OF</t>
  </si>
  <si>
    <t>CA5010014</t>
  </si>
  <si>
    <t>23235 (sum of all types)</t>
  </si>
  <si>
    <t>455 S. FIFTH AVENUE</t>
  </si>
  <si>
    <t>OAKDALE</t>
  </si>
  <si>
    <t>CA</t>
  </si>
  <si>
    <t>BRADLEY CLINKENBEARD</t>
  </si>
  <si>
    <t>MAINT. SUPERVISOR</t>
  </si>
  <si>
    <t>209-872-4885</t>
  </si>
  <si>
    <t>bclinkenbeard@ci.oakdale.ca.us</t>
  </si>
  <si>
    <t xml:space="preserve">Civil plans and As-builts for subdivisions </t>
  </si>
  <si>
    <t>City Standard Specifications</t>
  </si>
  <si>
    <t>Street reconstruction projects that include water main replacement.</t>
  </si>
  <si>
    <t>City wide Audit of properties built before 1987</t>
  </si>
  <si>
    <t>Initial Inventory</t>
  </si>
  <si>
    <t>Detailed Inventory CA5010014</t>
  </si>
  <si>
    <r>
      <t xml:space="preserve">Upstream/System-Owned Portion </t>
    </r>
    <r>
      <rPr>
        <sz val="14"/>
        <rFont val="Calibri"/>
        <family val="2"/>
        <scheme val="minor"/>
      </rPr>
      <t>(closest to source/water main)</t>
    </r>
  </si>
  <si>
    <r>
      <t xml:space="preserve">Downstream/Customer-Owned Portion </t>
    </r>
    <r>
      <rPr>
        <sz val="14"/>
        <rFont val="Calibri"/>
        <family val="2"/>
        <scheme val="minor"/>
      </rPr>
      <t>(closest to building plumbing)</t>
    </r>
  </si>
  <si>
    <r>
      <t xml:space="preserve">Entire Service Line
Material Classification </t>
    </r>
    <r>
      <rPr>
        <b/>
        <u/>
        <sz val="14"/>
        <rFont val="Calibri"/>
        <family val="2"/>
        <scheme val="minor"/>
      </rPr>
      <t xml:space="preserve">(if error or"Missing Information" appears, ensure all required columns are filled correctly. See instructions)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</si>
</sst>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
      <sz val="14"/>
      <color theme="1"/>
      <name val="Calibri"/>
      <family val="2"/>
      <scheme val="minor"/>
    </font>
    <font>
      <b/>
      <sz val="14"/>
      <color theme="0"/>
      <name val="Calibri Light"/>
      <family val="2"/>
      <scheme val="major"/>
    </font>
    <font>
      <sz val="14"/>
      <name val="Calibri"/>
      <family val="2"/>
      <scheme val="minor"/>
    </font>
    <font>
      <b/>
      <sz val="14"/>
      <color theme="0"/>
      <name val="Calibri"/>
      <family val="2"/>
      <scheme val="minor"/>
    </font>
    <font>
      <b/>
      <u/>
      <sz val="14"/>
      <name val="Calibri"/>
      <family val="2"/>
      <scheme val="minor"/>
    </font>
    <font>
      <i/>
      <sz val="14"/>
      <color theme="1"/>
      <name val="Calibri"/>
      <family val="2"/>
      <scheme val="minor"/>
    </font>
    <font>
      <i/>
      <sz val="14"/>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CCFFCC"/>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auto="1"/>
      </top>
      <bottom style="hair">
        <color auto="1"/>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2" fillId="0" borderId="0" applyNumberFormat="0" applyFill="0" applyBorder="0" applyAlignment="0" applyProtection="0"/>
  </cellStyleXfs>
  <cellXfs count="330">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33" xfId="0" applyFont="1" applyBorder="1" applyAlignment="1">
      <alignment horizontal="left" vertical="center" wrapText="1" indent="1"/>
    </xf>
    <xf numFmtId="0" fontId="2" fillId="0" borderId="3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3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0" fillId="3" borderId="9" xfId="0" applyFill="1" applyBorder="1"/>
    <xf numFmtId="0" fontId="0" fillId="4" borderId="0" xfId="0" applyFill="1"/>
    <xf numFmtId="0" fontId="0" fillId="4" borderId="4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40" xfId="0" applyFont="1" applyFill="1" applyBorder="1"/>
    <xf numFmtId="0" fontId="0" fillId="14" borderId="0" xfId="0" applyFill="1"/>
    <xf numFmtId="0" fontId="0" fillId="14" borderId="40" xfId="0" applyFill="1" applyBorder="1"/>
    <xf numFmtId="0" fontId="0" fillId="14" borderId="4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0" fillId="3" borderId="40" xfId="0" applyFill="1" applyBorder="1"/>
    <xf numFmtId="0" fontId="0" fillId="3" borderId="3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45" xfId="0" applyNumberFormat="1" applyFont="1" applyBorder="1" applyAlignment="1">
      <alignment horizontal="center" vertical="center" wrapText="1"/>
    </xf>
    <xf numFmtId="0" fontId="8" fillId="13" borderId="43" xfId="0" applyFont="1" applyFill="1" applyBorder="1"/>
    <xf numFmtId="0" fontId="8" fillId="13" borderId="44" xfId="0" applyFont="1" applyFill="1" applyBorder="1"/>
    <xf numFmtId="1" fontId="8" fillId="0" borderId="45" xfId="0" applyNumberFormat="1" applyFont="1" applyBorder="1" applyAlignment="1">
      <alignment horizontal="center"/>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33" xfId="0" applyFill="1" applyBorder="1" applyAlignment="1">
      <alignment horizontal="center" vertical="center" wrapText="1"/>
    </xf>
    <xf numFmtId="0" fontId="35" fillId="2" borderId="0" xfId="0" applyFont="1" applyFill="1"/>
    <xf numFmtId="14" fontId="35" fillId="2" borderId="0" xfId="0" applyNumberFormat="1" applyFont="1" applyFill="1"/>
    <xf numFmtId="2" fontId="35" fillId="2" borderId="0" xfId="0" applyNumberFormat="1" applyFont="1" applyFill="1"/>
    <xf numFmtId="0" fontId="33" fillId="2" borderId="0" xfId="0" applyFont="1" applyFill="1"/>
    <xf numFmtId="0" fontId="33" fillId="0" borderId="0" xfId="0" applyFont="1"/>
    <xf numFmtId="14" fontId="35" fillId="2" borderId="0" xfId="0" applyNumberFormat="1" applyFont="1" applyFill="1" applyAlignment="1">
      <alignment horizontal="center"/>
    </xf>
    <xf numFmtId="0" fontId="35" fillId="2" borderId="0" xfId="0" applyFont="1" applyFill="1" applyAlignment="1">
      <alignment vertical="top" wrapText="1"/>
    </xf>
    <xf numFmtId="0" fontId="35" fillId="0" borderId="0" xfId="0" applyFont="1" applyAlignment="1">
      <alignment vertical="top" wrapText="1"/>
    </xf>
    <xf numFmtId="2" fontId="35" fillId="2" borderId="0" xfId="0" applyNumberFormat="1" applyFont="1" applyFill="1" applyAlignment="1">
      <alignment vertical="top" wrapText="1"/>
    </xf>
    <xf numFmtId="14" fontId="35" fillId="2" borderId="0" xfId="0" applyNumberFormat="1" applyFont="1" applyFill="1" applyAlignment="1">
      <alignment vertical="top" wrapText="1"/>
    </xf>
    <xf numFmtId="0" fontId="35" fillId="2" borderId="0" xfId="0" applyFont="1" applyFill="1" applyAlignment="1">
      <alignment vertical="top"/>
    </xf>
    <xf numFmtId="0" fontId="25" fillId="2" borderId="0" xfId="0" applyFont="1" applyFill="1" applyAlignment="1">
      <alignment horizontal="right"/>
    </xf>
    <xf numFmtId="0" fontId="25" fillId="2" borderId="0" xfId="0" applyFont="1" applyFill="1" applyAlignment="1">
      <alignment horizontal="left"/>
    </xf>
    <xf numFmtId="0" fontId="33" fillId="2" borderId="0" xfId="0" applyFont="1" applyFill="1" applyAlignment="1">
      <alignment vertical="center"/>
    </xf>
    <xf numFmtId="0" fontId="33" fillId="0" borderId="0" xfId="0" applyFont="1" applyAlignment="1">
      <alignment vertical="center"/>
    </xf>
    <xf numFmtId="0" fontId="36" fillId="7" borderId="31" xfId="1" applyFont="1" applyFill="1" applyBorder="1">
      <alignment horizontal="center" vertical="center" wrapText="1"/>
    </xf>
    <xf numFmtId="0" fontId="36" fillId="7" borderId="32" xfId="1" applyFont="1" applyFill="1" applyBorder="1">
      <alignment horizontal="center" vertical="center" wrapText="1"/>
    </xf>
    <xf numFmtId="0" fontId="27" fillId="11" borderId="6" xfId="1" applyFont="1" applyFill="1" applyBorder="1">
      <alignment horizontal="center" vertical="center" wrapText="1"/>
    </xf>
    <xf numFmtId="0" fontId="36" fillId="7" borderId="29" xfId="1" applyFont="1" applyFill="1" applyBorder="1">
      <alignment horizontal="center" vertical="center" wrapText="1"/>
    </xf>
    <xf numFmtId="0" fontId="27" fillId="11" borderId="30" xfId="1" applyFont="1" applyFill="1" applyBorder="1">
      <alignment horizontal="center" vertical="center" wrapText="1"/>
    </xf>
    <xf numFmtId="0" fontId="36" fillId="7" borderId="30" xfId="1" applyFont="1" applyFill="1" applyBorder="1">
      <alignment horizontal="center" vertical="center" wrapText="1"/>
    </xf>
    <xf numFmtId="2" fontId="36" fillId="7" borderId="30" xfId="1" applyNumberFormat="1" applyFont="1" applyFill="1" applyBorder="1">
      <alignment horizontal="center" vertical="center" wrapText="1"/>
    </xf>
    <xf numFmtId="14" fontId="36" fillId="7" borderId="32" xfId="1" applyNumberFormat="1" applyFont="1" applyFill="1" applyBorder="1">
      <alignment horizontal="center" vertical="center" wrapText="1"/>
    </xf>
    <xf numFmtId="0" fontId="36" fillId="7" borderId="42" xfId="1" applyFont="1" applyFill="1" applyBorder="1">
      <alignment horizontal="center" vertical="center" wrapText="1"/>
    </xf>
    <xf numFmtId="0" fontId="36" fillId="7" borderId="38" xfId="1" applyFont="1" applyFill="1" applyBorder="1">
      <alignment horizontal="center" vertical="center" wrapText="1"/>
    </xf>
    <xf numFmtId="0" fontId="27" fillId="11" borderId="6" xfId="0" applyFont="1" applyFill="1" applyBorder="1" applyAlignment="1">
      <alignment horizontal="center" vertical="center" wrapText="1"/>
    </xf>
    <xf numFmtId="0" fontId="33" fillId="2" borderId="0" xfId="0" applyFont="1" applyFill="1" applyAlignment="1" applyProtection="1">
      <alignment horizontal="center" vertical="center" wrapText="1" readingOrder="1"/>
      <protection locked="0"/>
    </xf>
    <xf numFmtId="0" fontId="39" fillId="9" borderId="46" xfId="0" applyFont="1" applyFill="1" applyBorder="1" applyAlignment="1" applyProtection="1">
      <alignment horizontal="center" vertical="center" wrapText="1" readingOrder="1"/>
      <protection locked="0"/>
    </xf>
    <xf numFmtId="0" fontId="39" fillId="9" borderId="25" xfId="0" applyFont="1" applyFill="1" applyBorder="1" applyAlignment="1" applyProtection="1">
      <alignment horizontal="center" vertical="center" wrapText="1" readingOrder="1"/>
      <protection locked="0"/>
    </xf>
    <xf numFmtId="0" fontId="39" fillId="9" borderId="28" xfId="0" applyFont="1" applyFill="1" applyBorder="1" applyAlignment="1" applyProtection="1">
      <alignment horizontal="center" vertical="center" wrapText="1" readingOrder="1"/>
      <protection locked="0"/>
    </xf>
    <xf numFmtId="0" fontId="39" fillId="11" borderId="27" xfId="0" applyFont="1" applyFill="1" applyBorder="1" applyAlignment="1" applyProtection="1">
      <alignment horizontal="center" vertical="center" wrapText="1" readingOrder="1"/>
      <protection locked="0"/>
    </xf>
    <xf numFmtId="2" fontId="39" fillId="9" borderId="25" xfId="0" applyNumberFormat="1" applyFont="1" applyFill="1" applyBorder="1" applyAlignment="1" applyProtection="1">
      <alignment horizontal="center" vertical="center" wrapText="1" readingOrder="1"/>
      <protection locked="0"/>
    </xf>
    <xf numFmtId="0" fontId="39" fillId="11" borderId="25" xfId="0" applyFont="1" applyFill="1" applyBorder="1" applyAlignment="1" applyProtection="1">
      <alignment horizontal="center" vertical="center" wrapText="1" readingOrder="1"/>
      <protection locked="0"/>
    </xf>
    <xf numFmtId="14" fontId="39" fillId="9" borderId="25" xfId="0" applyNumberFormat="1" applyFont="1" applyFill="1" applyBorder="1" applyAlignment="1" applyProtection="1">
      <alignment horizontal="center" vertical="center" wrapText="1" readingOrder="1"/>
      <protection locked="0"/>
    </xf>
    <xf numFmtId="0" fontId="39" fillId="9" borderId="26" xfId="0" applyFont="1" applyFill="1" applyBorder="1" applyAlignment="1" applyProtection="1">
      <alignment horizontal="center" vertical="center" wrapText="1" readingOrder="1"/>
      <protection locked="0"/>
    </xf>
    <xf numFmtId="0" fontId="35" fillId="11" borderId="6" xfId="0" applyFont="1" applyFill="1" applyBorder="1" applyAlignment="1">
      <alignment horizontal="left" vertical="center"/>
    </xf>
    <xf numFmtId="0" fontId="38" fillId="2" borderId="0" xfId="0" applyFont="1" applyFill="1" applyAlignment="1" applyProtection="1">
      <alignment horizontal="center" vertical="center" wrapText="1" readingOrder="1"/>
      <protection locked="0"/>
    </xf>
    <xf numFmtId="0" fontId="38" fillId="0" borderId="0" xfId="0" applyFont="1" applyAlignment="1" applyProtection="1">
      <alignment horizontal="center" vertical="center" wrapText="1" readingOrder="1"/>
      <protection locked="0"/>
    </xf>
    <xf numFmtId="0" fontId="39" fillId="18" borderId="27" xfId="0" applyFont="1" applyFill="1" applyBorder="1" applyAlignment="1" applyProtection="1">
      <alignment horizontal="center" vertical="center" wrapText="1" readingOrder="1"/>
      <protection locked="0"/>
    </xf>
    <xf numFmtId="0" fontId="39" fillId="17" borderId="25" xfId="0" applyFont="1" applyFill="1" applyBorder="1" applyAlignment="1" applyProtection="1">
      <alignment horizontal="center" vertical="center" wrapText="1" readingOrder="1"/>
      <protection locked="0"/>
    </xf>
    <xf numFmtId="0" fontId="39" fillId="18" borderId="25" xfId="0" applyFont="1" applyFill="1" applyBorder="1" applyAlignment="1" applyProtection="1">
      <alignment horizontal="center" vertical="center" wrapText="1" readingOrder="1"/>
      <protection locked="0"/>
    </xf>
    <xf numFmtId="0" fontId="39" fillId="18" borderId="26" xfId="0"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2"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3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35" fillId="2" borderId="0" xfId="0" applyNumberFormat="1" applyFont="1" applyFill="1" applyAlignment="1">
      <alignment horizontal="left"/>
    </xf>
    <xf numFmtId="0" fontId="27" fillId="16" borderId="2" xfId="0" applyFont="1" applyFill="1" applyBorder="1" applyAlignment="1">
      <alignment horizontal="center" vertical="center"/>
    </xf>
    <xf numFmtId="0" fontId="27" fillId="16" borderId="10" xfId="0" applyFont="1" applyFill="1" applyBorder="1" applyAlignment="1">
      <alignment horizontal="center" vertical="center"/>
    </xf>
    <xf numFmtId="0" fontId="27" fillId="16" borderId="3" xfId="0" applyFont="1" applyFill="1" applyBorder="1" applyAlignment="1">
      <alignment horizontal="center" vertical="center"/>
    </xf>
    <xf numFmtId="0" fontId="34" fillId="8" borderId="0" xfId="0" applyFont="1" applyFill="1" applyAlignment="1">
      <alignment horizontal="center"/>
    </xf>
    <xf numFmtId="0" fontId="36" fillId="8" borderId="8" xfId="0" applyFont="1" applyFill="1" applyBorder="1" applyAlignment="1">
      <alignment horizontal="center" vertical="center"/>
    </xf>
    <xf numFmtId="0" fontId="36" fillId="8" borderId="9" xfId="0" applyFont="1" applyFill="1" applyBorder="1" applyAlignment="1">
      <alignment horizontal="center" vertical="center"/>
    </xf>
    <xf numFmtId="0" fontId="36" fillId="8" borderId="7" xfId="0" applyFont="1" applyFill="1" applyBorder="1" applyAlignment="1">
      <alignment horizontal="center" vertical="center"/>
    </xf>
    <xf numFmtId="14" fontId="27" fillId="3" borderId="10" xfId="0" applyNumberFormat="1" applyFont="1" applyFill="1" applyBorder="1" applyAlignment="1" applyProtection="1">
      <alignment horizontal="left" vertical="center" wrapText="1"/>
      <protection locked="0"/>
    </xf>
    <xf numFmtId="14" fontId="27" fillId="3" borderId="3" xfId="0" applyNumberFormat="1" applyFont="1" applyFill="1" applyBorder="1" applyAlignment="1" applyProtection="1">
      <alignment horizontal="left" vertical="center" wrapText="1"/>
      <protection locked="0"/>
    </xf>
    <xf numFmtId="0" fontId="27" fillId="4" borderId="2" xfId="0" applyFont="1" applyFill="1" applyBorder="1" applyAlignment="1">
      <alignment horizontal="center" vertical="center"/>
    </xf>
    <xf numFmtId="0" fontId="27" fillId="4" borderId="10" xfId="0" applyFont="1" applyFill="1" applyBorder="1" applyAlignment="1">
      <alignment horizontal="center" vertical="center"/>
    </xf>
    <xf numFmtId="0" fontId="27" fillId="4" borderId="3" xfId="0" applyFont="1" applyFill="1" applyBorder="1" applyAlignment="1">
      <alignment horizontal="center" vertical="center"/>
    </xf>
    <xf numFmtId="0" fontId="25" fillId="0" borderId="2" xfId="0" applyFont="1" applyBorder="1" applyAlignment="1">
      <alignment horizontal="left"/>
    </xf>
    <xf numFmtId="0" fontId="25"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34" xfId="0" applyNumberFormat="1" applyFill="1" applyBorder="1" applyAlignment="1">
      <alignment horizontal="center" vertical="center"/>
    </xf>
    <xf numFmtId="3" fontId="0" fillId="9" borderId="3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8">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patternType="solid">
          <fgColor rgb="FF97D4E4"/>
          <bgColor rgb="FF000000"/>
        </patternFill>
      </fill>
    </dxf>
  </dxfs>
  <tableStyles count="0" defaultTableStyle="TableStyleMedium2" defaultPivotStyle="PivotStyleLight16"/>
  <colors>
    <mruColors>
      <color rgb="FFCCFFCC"/>
      <color rgb="FF97D4E4"/>
      <color rgb="FF87CEEB"/>
      <color rgb="FF97D4EA"/>
      <color rgb="FF162E51"/>
      <color rgb="FFD9E8F6"/>
      <color rgb="FFF8F8F8"/>
      <color rgb="FFEDEDED"/>
      <color rgb="FF4F97D1"/>
      <color rgb="FFD9E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bclinkenbeard@ci.oakdale.ca.u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D27" sqref="D27"/>
    </sheetView>
  </sheetViews>
  <sheetFormatPr defaultColWidth="0" defaultRowHeight="15" x14ac:dyDescent="0.25"/>
  <cols>
    <col min="1" max="1" width="6.140625" style="3" customWidth="1"/>
    <col min="2" max="5" width="30.85546875" customWidth="1"/>
    <col min="6" max="6" width="6.140625" style="76"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12" t="s">
        <v>173</v>
      </c>
      <c r="C2" s="213"/>
      <c r="D2" s="213"/>
      <c r="E2" s="214"/>
    </row>
    <row r="3" spans="1:11" ht="8.4499999999999993" customHeight="1" x14ac:dyDescent="0.25">
      <c r="A3" s="5"/>
      <c r="B3" s="228"/>
      <c r="C3" s="228"/>
      <c r="D3" s="228"/>
      <c r="E3" s="228"/>
    </row>
    <row r="4" spans="1:11" x14ac:dyDescent="0.25">
      <c r="A4" s="5"/>
      <c r="B4" s="215" t="s">
        <v>193</v>
      </c>
      <c r="C4" s="215"/>
      <c r="D4" s="215"/>
      <c r="E4" s="215"/>
    </row>
    <row r="5" spans="1:11" ht="9.75" customHeight="1" x14ac:dyDescent="0.25">
      <c r="A5" s="5"/>
      <c r="B5" s="95"/>
      <c r="C5" s="3"/>
      <c r="D5" s="3"/>
      <c r="E5" s="3"/>
    </row>
    <row r="6" spans="1:11" x14ac:dyDescent="0.25">
      <c r="A6" s="5"/>
      <c r="B6" s="197" t="s">
        <v>172</v>
      </c>
      <c r="C6" s="198"/>
      <c r="D6" s="198"/>
      <c r="E6" s="199"/>
    </row>
    <row r="7" spans="1:11" ht="18.95" customHeight="1" x14ac:dyDescent="0.25">
      <c r="A7" s="5"/>
      <c r="B7" s="225" t="s">
        <v>171</v>
      </c>
      <c r="C7" s="226"/>
      <c r="D7" s="226"/>
      <c r="E7" s="227"/>
      <c r="F7" s="94"/>
      <c r="G7" s="93"/>
      <c r="H7" s="92"/>
      <c r="I7" s="92"/>
      <c r="J7" s="92"/>
      <c r="K7" s="92"/>
    </row>
    <row r="8" spans="1:11" ht="27.75" customHeight="1" x14ac:dyDescent="0.25">
      <c r="A8" s="5"/>
      <c r="B8" s="222" t="s">
        <v>11948</v>
      </c>
      <c r="C8" s="223"/>
      <c r="D8" s="223"/>
      <c r="E8" s="224"/>
      <c r="F8" s="94"/>
      <c r="G8" s="93"/>
      <c r="H8" s="92"/>
      <c r="I8" s="92"/>
      <c r="J8" s="92"/>
      <c r="K8" s="92"/>
    </row>
    <row r="9" spans="1:11" ht="30" x14ac:dyDescent="0.25">
      <c r="A9" s="5"/>
      <c r="B9" s="91" t="s">
        <v>170</v>
      </c>
      <c r="C9" s="90" t="s">
        <v>169</v>
      </c>
      <c r="D9" s="89" t="s">
        <v>168</v>
      </c>
      <c r="E9" s="88" t="s">
        <v>167</v>
      </c>
      <c r="F9" s="87"/>
      <c r="G9" s="86"/>
      <c r="H9" s="85"/>
      <c r="I9" s="85"/>
      <c r="J9" s="85"/>
      <c r="K9" s="85"/>
    </row>
    <row r="10" spans="1:11" ht="30.75" customHeight="1" x14ac:dyDescent="0.25">
      <c r="A10" s="5"/>
      <c r="B10" s="81" t="s">
        <v>11949</v>
      </c>
      <c r="C10" s="139" t="s">
        <v>11950</v>
      </c>
      <c r="D10" s="140">
        <v>8335</v>
      </c>
      <c r="E10" s="84" t="s">
        <v>166</v>
      </c>
    </row>
    <row r="11" spans="1:11" x14ac:dyDescent="0.25">
      <c r="A11" s="5"/>
      <c r="B11" s="209" t="s">
        <v>165</v>
      </c>
      <c r="C11" s="210"/>
      <c r="D11" s="210"/>
      <c r="E11" s="211"/>
    </row>
    <row r="12" spans="1:11" s="3" customFormat="1" ht="18.75" customHeight="1" x14ac:dyDescent="0.25">
      <c r="A12" s="5"/>
      <c r="B12" s="216" t="s">
        <v>164</v>
      </c>
      <c r="C12" s="217"/>
      <c r="D12" s="217"/>
      <c r="E12" s="218"/>
      <c r="F12" s="76"/>
      <c r="G12" s="9"/>
    </row>
    <row r="13" spans="1:11" ht="18.75" customHeight="1" x14ac:dyDescent="0.25">
      <c r="A13" s="5"/>
      <c r="B13" s="219" t="s">
        <v>11951</v>
      </c>
      <c r="C13" s="221"/>
      <c r="D13" s="221"/>
      <c r="E13" s="220"/>
    </row>
    <row r="14" spans="1:11" s="3" customFormat="1" ht="21.75" customHeight="1" x14ac:dyDescent="0.25">
      <c r="A14" s="5"/>
      <c r="B14" s="216" t="s">
        <v>163</v>
      </c>
      <c r="C14" s="218"/>
      <c r="D14" s="83" t="s">
        <v>162</v>
      </c>
      <c r="E14" s="82" t="s">
        <v>161</v>
      </c>
      <c r="F14" s="76"/>
      <c r="G14" s="9"/>
    </row>
    <row r="15" spans="1:11" ht="15.75" customHeight="1" x14ac:dyDescent="0.25">
      <c r="A15" s="5"/>
      <c r="B15" s="219" t="s">
        <v>11952</v>
      </c>
      <c r="C15" s="220"/>
      <c r="D15" s="81" t="s">
        <v>11953</v>
      </c>
      <c r="E15" s="80">
        <v>95361</v>
      </c>
    </row>
    <row r="16" spans="1:11" x14ac:dyDescent="0.25">
      <c r="A16" s="5"/>
      <c r="B16" s="197" t="s">
        <v>160</v>
      </c>
      <c r="C16" s="198"/>
      <c r="D16" s="198"/>
      <c r="E16" s="199"/>
    </row>
    <row r="17" spans="1:11" x14ac:dyDescent="0.25">
      <c r="A17" s="5"/>
      <c r="B17" s="200" t="s">
        <v>9</v>
      </c>
      <c r="C17" s="201"/>
      <c r="D17" s="78" t="s">
        <v>10</v>
      </c>
      <c r="E17" s="79"/>
      <c r="F17" s="4"/>
      <c r="G17" s="10"/>
      <c r="H17" s="1"/>
      <c r="I17" s="1"/>
      <c r="J17" s="1"/>
      <c r="K17" s="1"/>
    </row>
    <row r="18" spans="1:11" x14ac:dyDescent="0.25">
      <c r="A18" s="5"/>
      <c r="B18" s="205" t="s">
        <v>11954</v>
      </c>
      <c r="C18" s="208"/>
      <c r="D18" s="205" t="s">
        <v>11955</v>
      </c>
      <c r="E18" s="206"/>
      <c r="F18" s="4"/>
      <c r="G18" s="10"/>
      <c r="H18" s="1"/>
      <c r="I18" s="1"/>
      <c r="J18" s="1"/>
      <c r="K18" s="1"/>
    </row>
    <row r="19" spans="1:11" ht="18" customHeight="1" x14ac:dyDescent="0.25">
      <c r="A19" s="5"/>
      <c r="B19" s="203" t="s">
        <v>11</v>
      </c>
      <c r="C19" s="204"/>
      <c r="D19" s="78" t="s">
        <v>12</v>
      </c>
      <c r="E19" s="77"/>
      <c r="F19" s="4"/>
      <c r="G19" s="10"/>
      <c r="H19" s="1"/>
      <c r="I19" s="1"/>
      <c r="J19" s="1"/>
      <c r="K19" s="1"/>
    </row>
    <row r="20" spans="1:11" x14ac:dyDescent="0.25">
      <c r="A20" s="5"/>
      <c r="B20" s="205" t="s">
        <v>11956</v>
      </c>
      <c r="C20" s="206"/>
      <c r="D20" s="207" t="s">
        <v>11957</v>
      </c>
      <c r="E20" s="206"/>
      <c r="F20" s="4"/>
      <c r="G20" s="10"/>
      <c r="H20" s="1"/>
      <c r="I20" s="1"/>
      <c r="J20" s="1"/>
      <c r="K20" s="1"/>
    </row>
    <row r="21" spans="1:11" x14ac:dyDescent="0.25">
      <c r="B21" s="197" t="s">
        <v>159</v>
      </c>
      <c r="C21" s="198"/>
      <c r="D21" s="198"/>
      <c r="E21" s="199"/>
    </row>
    <row r="22" spans="1:11" x14ac:dyDescent="0.25">
      <c r="B22" s="200" t="s">
        <v>9</v>
      </c>
      <c r="C22" s="201"/>
      <c r="D22" s="78" t="s">
        <v>158</v>
      </c>
      <c r="E22" s="79"/>
    </row>
    <row r="23" spans="1:11" x14ac:dyDescent="0.25">
      <c r="B23" s="195"/>
      <c r="C23" s="202"/>
      <c r="D23" s="195"/>
      <c r="E23" s="196"/>
    </row>
    <row r="24" spans="1:11" x14ac:dyDescent="0.25">
      <c r="B24" s="203" t="s">
        <v>11</v>
      </c>
      <c r="C24" s="204"/>
      <c r="D24" s="78" t="s">
        <v>12</v>
      </c>
      <c r="E24" s="77"/>
    </row>
    <row r="25" spans="1:11" x14ac:dyDescent="0.25">
      <c r="B25" s="195"/>
      <c r="C25" s="196"/>
      <c r="D25" s="195"/>
      <c r="E25" s="196"/>
    </row>
  </sheetData>
  <sheetProtection formatCells="0"/>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ABE2EEFA-7A9A-4352-A38D-34011DCA0D33}"/>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mc:AlternateContent xmlns:mc="http://schemas.openxmlformats.org/markup-compatibility/2006">
          <mc:Choice Requires="x14">
            <control shapeId="64515" r:id="rId7" name="Check Box 3">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6" r:id="rId8" name="Check Box 4">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opLeftCell="A12" zoomScaleNormal="100" workbookViewId="0">
      <selection activeCell="C17" sqref="C17"/>
    </sheetView>
  </sheetViews>
  <sheetFormatPr defaultColWidth="0" defaultRowHeight="15" x14ac:dyDescent="0.25"/>
  <cols>
    <col min="1" max="1" width="6.140625" style="3" customWidth="1"/>
    <col min="2" max="2" width="41.5703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12" t="s">
        <v>132</v>
      </c>
      <c r="C2" s="213"/>
      <c r="D2" s="214"/>
      <c r="E2" s="9"/>
      <c r="F2" s="6"/>
    </row>
    <row r="3" spans="1:12" x14ac:dyDescent="0.25">
      <c r="B3" s="14" t="s">
        <v>13</v>
      </c>
      <c r="C3" s="234"/>
      <c r="D3" s="235"/>
    </row>
    <row r="4" spans="1:12" x14ac:dyDescent="0.25">
      <c r="B4" s="68"/>
      <c r="C4" s="3"/>
      <c r="D4" s="3"/>
    </row>
    <row r="5" spans="1:12" x14ac:dyDescent="0.25">
      <c r="B5" s="253" t="s">
        <v>194</v>
      </c>
      <c r="C5" s="253"/>
      <c r="D5" s="253"/>
      <c r="F5" s="67"/>
      <c r="G5" s="67"/>
      <c r="H5" s="67"/>
      <c r="I5" s="67"/>
      <c r="J5" s="67"/>
      <c r="K5" s="67"/>
      <c r="L5" s="67"/>
    </row>
    <row r="6" spans="1:12" x14ac:dyDescent="0.25">
      <c r="B6" s="3"/>
      <c r="C6" s="3"/>
      <c r="D6" s="3"/>
      <c r="F6" s="67"/>
    </row>
    <row r="7" spans="1:12" s="1" customFormat="1" ht="15.75" x14ac:dyDescent="0.25">
      <c r="A7" s="7"/>
      <c r="B7" s="231" t="s">
        <v>131</v>
      </c>
      <c r="C7" s="232"/>
      <c r="D7" s="233"/>
      <c r="E7" s="53"/>
    </row>
    <row r="8" spans="1:12" ht="51.75" customHeight="1" x14ac:dyDescent="0.25">
      <c r="B8" s="66" t="s">
        <v>130</v>
      </c>
      <c r="C8" s="245" t="s">
        <v>153</v>
      </c>
      <c r="D8" s="246"/>
    </row>
    <row r="9" spans="1:12" s="54" customFormat="1" ht="72" customHeight="1" x14ac:dyDescent="0.25">
      <c r="A9" s="55"/>
      <c r="B9" s="65" t="s">
        <v>184</v>
      </c>
      <c r="C9" s="243" t="s">
        <v>11958</v>
      </c>
      <c r="D9" s="244"/>
      <c r="E9" s="55"/>
    </row>
    <row r="10" spans="1:12" s="54" customFormat="1" ht="60" x14ac:dyDescent="0.25">
      <c r="A10" s="55"/>
      <c r="B10" s="65" t="s">
        <v>185</v>
      </c>
      <c r="C10" s="243" t="s">
        <v>11959</v>
      </c>
      <c r="D10" s="244"/>
      <c r="E10" s="55"/>
    </row>
    <row r="11" spans="1:12" s="54" customFormat="1" ht="79.5" customHeight="1" x14ac:dyDescent="0.25">
      <c r="A11" s="55"/>
      <c r="B11" s="65" t="s">
        <v>186</v>
      </c>
      <c r="C11" s="243" t="s">
        <v>11960</v>
      </c>
      <c r="D11" s="244"/>
      <c r="E11" s="55"/>
    </row>
    <row r="12" spans="1:12" s="54" customFormat="1" ht="63.75" customHeight="1" x14ac:dyDescent="0.25">
      <c r="A12" s="55"/>
      <c r="B12" s="65" t="s">
        <v>187</v>
      </c>
      <c r="C12" s="243" t="s">
        <v>11961</v>
      </c>
      <c r="D12" s="244"/>
      <c r="E12" s="55"/>
    </row>
    <row r="13" spans="1:12" s="54" customFormat="1" x14ac:dyDescent="0.25">
      <c r="A13" s="55"/>
      <c r="B13" s="64"/>
      <c r="C13" s="63"/>
      <c r="D13" s="62"/>
      <c r="E13" s="55"/>
    </row>
    <row r="14" spans="1:12" s="1" customFormat="1" ht="15.75" x14ac:dyDescent="0.25">
      <c r="A14" s="7"/>
      <c r="B14" s="254" t="s">
        <v>129</v>
      </c>
      <c r="C14" s="255"/>
      <c r="D14" s="256"/>
      <c r="E14" s="53"/>
    </row>
    <row r="15" spans="1:12" s="54" customFormat="1" x14ac:dyDescent="0.25">
      <c r="A15" s="55"/>
      <c r="B15" s="236" t="s">
        <v>128</v>
      </c>
      <c r="C15" s="237"/>
      <c r="D15" s="238"/>
      <c r="E15" s="55"/>
      <c r="F15" s="56"/>
    </row>
    <row r="16" spans="1:12" s="54" customFormat="1" ht="11.25" customHeight="1" x14ac:dyDescent="0.25">
      <c r="A16" s="55"/>
      <c r="B16" s="60"/>
      <c r="C16" s="59"/>
      <c r="D16" s="58"/>
      <c r="E16" s="55"/>
      <c r="F16" s="56"/>
    </row>
    <row r="17" spans="1:6" s="54" customFormat="1" x14ac:dyDescent="0.25">
      <c r="A17" s="55"/>
      <c r="B17" s="141" t="s">
        <v>127</v>
      </c>
      <c r="C17" s="142" t="s">
        <v>126</v>
      </c>
      <c r="D17" s="58"/>
      <c r="E17" s="55"/>
      <c r="F17" s="61"/>
    </row>
    <row r="18" spans="1:6" s="54" customFormat="1" x14ac:dyDescent="0.25">
      <c r="A18" s="55"/>
      <c r="B18" s="141" t="s">
        <v>125</v>
      </c>
      <c r="C18" s="143" t="s">
        <v>124</v>
      </c>
      <c r="D18" s="58"/>
      <c r="E18" s="55"/>
      <c r="F18" s="56"/>
    </row>
    <row r="19" spans="1:6" s="54" customFormat="1" x14ac:dyDescent="0.25">
      <c r="A19" s="55"/>
      <c r="B19" s="141" t="s">
        <v>123</v>
      </c>
      <c r="C19" s="143" t="s">
        <v>116</v>
      </c>
      <c r="D19" s="58"/>
      <c r="E19" s="55"/>
      <c r="F19" s="56"/>
    </row>
    <row r="20" spans="1:6" s="54" customFormat="1" ht="11.45" customHeight="1" x14ac:dyDescent="0.25">
      <c r="A20" s="55"/>
      <c r="B20" s="60"/>
      <c r="C20" s="59"/>
      <c r="D20" s="58"/>
      <c r="E20" s="55"/>
      <c r="F20" s="56"/>
    </row>
    <row r="21" spans="1:6" x14ac:dyDescent="0.25">
      <c r="B21" s="239" t="s">
        <v>114</v>
      </c>
      <c r="C21" s="239"/>
      <c r="D21" s="239"/>
    </row>
    <row r="22" spans="1:6" ht="24.75" customHeight="1" x14ac:dyDescent="0.25">
      <c r="B22" s="240"/>
      <c r="C22" s="241"/>
      <c r="D22" s="242"/>
    </row>
    <row r="23" spans="1:6" s="54" customFormat="1" ht="30.6" customHeight="1" x14ac:dyDescent="0.25">
      <c r="A23" s="55"/>
      <c r="B23" s="236" t="s">
        <v>199</v>
      </c>
      <c r="C23" s="237"/>
      <c r="D23" s="57" t="s">
        <v>35</v>
      </c>
      <c r="E23" s="55"/>
      <c r="F23" s="56"/>
    </row>
    <row r="24" spans="1:6" s="54" customFormat="1" x14ac:dyDescent="0.25">
      <c r="A24" s="55"/>
      <c r="B24" s="247" t="s">
        <v>121</v>
      </c>
      <c r="C24" s="248"/>
      <c r="D24" s="249"/>
      <c r="E24" s="55"/>
      <c r="F24" s="56"/>
    </row>
    <row r="25" spans="1:6" s="54" customFormat="1" x14ac:dyDescent="0.25">
      <c r="A25" s="55"/>
      <c r="B25" s="250"/>
      <c r="C25" s="251"/>
      <c r="D25" s="252"/>
      <c r="E25" s="55"/>
      <c r="F25" s="56"/>
    </row>
    <row r="26" spans="1:6" s="54" customFormat="1" x14ac:dyDescent="0.25">
      <c r="A26" s="55"/>
      <c r="B26" s="230"/>
      <c r="C26" s="230"/>
      <c r="D26" s="230"/>
      <c r="E26" s="55"/>
    </row>
    <row r="27" spans="1:6" s="1" customFormat="1" ht="15.75" x14ac:dyDescent="0.25">
      <c r="A27" s="7"/>
      <c r="B27" s="231" t="s">
        <v>120</v>
      </c>
      <c r="C27" s="232"/>
      <c r="D27" s="233"/>
      <c r="E27" s="53"/>
    </row>
    <row r="28" spans="1:6" x14ac:dyDescent="0.25">
      <c r="B28" s="216" t="s">
        <v>174</v>
      </c>
      <c r="C28" s="217"/>
      <c r="D28" s="218"/>
    </row>
    <row r="29" spans="1:6" ht="11.45" customHeight="1" x14ac:dyDescent="0.25">
      <c r="B29" s="52"/>
      <c r="C29" s="75"/>
      <c r="D29" s="51"/>
    </row>
    <row r="30" spans="1:6" x14ac:dyDescent="0.25">
      <c r="B30" s="144" t="s">
        <v>176</v>
      </c>
      <c r="C30" s="145" t="s">
        <v>119</v>
      </c>
      <c r="D30" s="46"/>
      <c r="F30" s="49"/>
    </row>
    <row r="31" spans="1:6" x14ac:dyDescent="0.25">
      <c r="B31" s="144" t="s">
        <v>118</v>
      </c>
      <c r="C31" s="145" t="s">
        <v>198</v>
      </c>
      <c r="D31" s="46"/>
    </row>
    <row r="32" spans="1:6" x14ac:dyDescent="0.25">
      <c r="B32" s="144" t="s">
        <v>179</v>
      </c>
      <c r="C32" s="145" t="s">
        <v>155</v>
      </c>
      <c r="D32" s="46"/>
    </row>
    <row r="33" spans="2:14" x14ac:dyDescent="0.25">
      <c r="B33" s="144" t="s">
        <v>178</v>
      </c>
      <c r="C33" s="145" t="s">
        <v>156</v>
      </c>
      <c r="D33" s="46"/>
      <c r="F33" s="248"/>
      <c r="G33" s="248"/>
      <c r="H33" s="248"/>
      <c r="I33" s="248"/>
      <c r="J33" s="248"/>
      <c r="K33" s="248"/>
      <c r="L33" s="248"/>
      <c r="M33" s="248"/>
      <c r="N33" s="248"/>
    </row>
    <row r="34" spans="2:14" x14ac:dyDescent="0.25">
      <c r="B34" s="144" t="s">
        <v>117</v>
      </c>
      <c r="C34" s="145" t="s">
        <v>177</v>
      </c>
      <c r="D34" s="46"/>
      <c r="F34" s="248"/>
      <c r="G34" s="248"/>
      <c r="H34" s="248"/>
      <c r="I34" s="248"/>
      <c r="J34" s="248"/>
      <c r="K34" s="248"/>
      <c r="L34" s="248"/>
      <c r="M34" s="248"/>
      <c r="N34" s="248"/>
    </row>
    <row r="35" spans="2:14" x14ac:dyDescent="0.25">
      <c r="B35" s="144" t="s">
        <v>115</v>
      </c>
      <c r="C35" s="145" t="s">
        <v>116</v>
      </c>
      <c r="D35" s="46"/>
    </row>
    <row r="36" spans="2:14" x14ac:dyDescent="0.25">
      <c r="B36" s="144" t="s">
        <v>180</v>
      </c>
      <c r="C36" s="3"/>
      <c r="D36" s="46"/>
    </row>
    <row r="37" spans="2:14" ht="12" customHeight="1" x14ac:dyDescent="0.25">
      <c r="B37" s="47"/>
      <c r="C37" s="3"/>
      <c r="D37" s="46"/>
    </row>
    <row r="38" spans="2:14" x14ac:dyDescent="0.25">
      <c r="B38" s="225" t="s">
        <v>175</v>
      </c>
      <c r="C38" s="226"/>
      <c r="D38" s="227"/>
    </row>
    <row r="39" spans="2:14" ht="28.5" customHeight="1" x14ac:dyDescent="0.25">
      <c r="B39" s="257"/>
      <c r="C39" s="258"/>
      <c r="D39" s="259"/>
    </row>
    <row r="40" spans="2:14" x14ac:dyDescent="0.25">
      <c r="B40" s="261" t="s">
        <v>157</v>
      </c>
      <c r="C40" s="262"/>
      <c r="D40" s="263"/>
    </row>
    <row r="41" spans="2:14" ht="34.5" customHeight="1" x14ac:dyDescent="0.25">
      <c r="B41" s="257"/>
      <c r="C41" s="258"/>
      <c r="D41" s="259"/>
    </row>
    <row r="42" spans="2:14" ht="35.25" customHeight="1" x14ac:dyDescent="0.25">
      <c r="B42" s="229" t="s">
        <v>113</v>
      </c>
      <c r="C42" s="229"/>
      <c r="D42" s="229"/>
    </row>
    <row r="43" spans="2:14" ht="46.5" customHeight="1" x14ac:dyDescent="0.25">
      <c r="B43" s="260"/>
      <c r="C43" s="260"/>
      <c r="D43" s="260"/>
    </row>
    <row r="44" spans="2:14" x14ac:dyDescent="0.25">
      <c r="B44" s="45"/>
      <c r="C44" s="45"/>
      <c r="D44" s="45"/>
    </row>
    <row r="45" spans="2:14" x14ac:dyDescent="0.25">
      <c r="B45" s="45"/>
      <c r="C45" s="45"/>
      <c r="D45" s="45"/>
    </row>
    <row r="46" spans="2:14" x14ac:dyDescent="0.25">
      <c r="B46" s="45"/>
      <c r="C46" s="45"/>
      <c r="D46" s="45"/>
    </row>
    <row r="47" spans="2:14" x14ac:dyDescent="0.25">
      <c r="B47" s="45"/>
      <c r="C47" s="45"/>
      <c r="D47" s="45"/>
    </row>
    <row r="48" spans="2:14" x14ac:dyDescent="0.25">
      <c r="B48" s="45"/>
      <c r="C48" s="45"/>
      <c r="D48" s="45"/>
    </row>
    <row r="49" spans="2:4" x14ac:dyDescent="0.25">
      <c r="B49" s="45"/>
      <c r="C49" s="45"/>
      <c r="D49" s="45"/>
    </row>
    <row r="50" spans="2:4" x14ac:dyDescent="0.25">
      <c r="B50" s="45"/>
      <c r="C50" s="45"/>
      <c r="D50" s="45"/>
    </row>
    <row r="51" spans="2:4" x14ac:dyDescent="0.25">
      <c r="B51" s="45"/>
      <c r="C51" s="45"/>
      <c r="D51" s="45"/>
    </row>
  </sheetData>
  <sheetProtection formatCells="0"/>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W8374"/>
  <sheetViews>
    <sheetView showGridLines="0" tabSelected="1" zoomScale="50" zoomScaleNormal="50" workbookViewId="0">
      <pane xSplit="3" ySplit="5" topLeftCell="D43" activePane="bottomRight" state="frozen"/>
      <selection pane="topRight" activeCell="E1" sqref="E1"/>
      <selection pane="bottomLeft" activeCell="A8" sqref="A8"/>
      <selection pane="bottomRight" activeCell="C50" sqref="C50"/>
    </sheetView>
  </sheetViews>
  <sheetFormatPr defaultColWidth="8.85546875" defaultRowHeight="18.75" zeroHeight="1" x14ac:dyDescent="0.3"/>
  <cols>
    <col min="1" max="1" width="14" style="157" customWidth="1"/>
    <col min="2" max="2" width="75.28515625" style="157" customWidth="1"/>
    <col min="3" max="3" width="34.140625" style="157" customWidth="1"/>
    <col min="4" max="4" width="28.28515625" style="157" customWidth="1"/>
    <col min="5" max="5" width="16" style="157" customWidth="1"/>
    <col min="6" max="6" width="26.42578125" style="157" customWidth="1"/>
    <col min="7" max="7" width="16.140625" style="157" customWidth="1"/>
    <col min="8" max="8" width="14.42578125" style="157" customWidth="1"/>
    <col min="9" max="9" width="25.140625" style="157" customWidth="1"/>
    <col min="10" max="10" width="17.28515625" style="157" customWidth="1"/>
    <col min="11" max="11" width="24.85546875" style="157" customWidth="1"/>
    <col min="12" max="12" width="22.140625" style="157" customWidth="1"/>
    <col min="13" max="13" width="28" style="157" customWidth="1"/>
    <col min="14" max="14" width="27.42578125" style="157" customWidth="1"/>
    <col min="15" max="15" width="19.42578125" style="157" customWidth="1"/>
    <col min="16" max="16" width="13.5703125" style="157" customWidth="1"/>
    <col min="17" max="17" width="25.140625" style="157" customWidth="1"/>
    <col min="18" max="18" width="17.28515625" style="157" customWidth="1"/>
    <col min="19" max="19" width="24.85546875" style="157" customWidth="1"/>
    <col min="20" max="20" width="22.140625" style="157" customWidth="1"/>
    <col min="21" max="21" width="27.28515625" style="157" customWidth="1"/>
    <col min="22" max="22" width="39.5703125" style="157" customWidth="1"/>
    <col min="23" max="41" width="8.85546875" style="157" customWidth="1"/>
    <col min="42" max="16384" width="8.85546875" style="157"/>
  </cols>
  <sheetData>
    <row r="1" spans="1:23" x14ac:dyDescent="0.3">
      <c r="A1" s="268" t="s">
        <v>11963</v>
      </c>
      <c r="B1" s="268"/>
      <c r="C1" s="268"/>
      <c r="D1" s="268"/>
      <c r="E1" s="268"/>
      <c r="F1" s="268"/>
      <c r="G1" s="268"/>
      <c r="H1" s="268"/>
      <c r="I1" s="268"/>
      <c r="J1" s="153"/>
      <c r="K1" s="153"/>
      <c r="L1" s="154"/>
      <c r="M1" s="153"/>
      <c r="N1" s="153"/>
      <c r="O1" s="153"/>
      <c r="P1" s="155"/>
      <c r="Q1" s="153"/>
      <c r="R1" s="153"/>
      <c r="S1" s="153"/>
      <c r="T1" s="154"/>
      <c r="U1" s="153"/>
      <c r="V1" s="153"/>
      <c r="W1" s="156"/>
    </row>
    <row r="2" spans="1:23" x14ac:dyDescent="0.3">
      <c r="A2" s="277" t="s">
        <v>24</v>
      </c>
      <c r="B2" s="278"/>
      <c r="C2" s="278"/>
      <c r="D2" s="272" t="s">
        <v>224</v>
      </c>
      <c r="E2" s="272"/>
      <c r="F2" s="272"/>
      <c r="G2" s="272"/>
      <c r="H2" s="272"/>
      <c r="I2" s="273"/>
      <c r="J2" s="153"/>
      <c r="K2" s="153"/>
      <c r="L2" s="154"/>
      <c r="M2" s="153"/>
      <c r="N2" s="153"/>
      <c r="O2" s="264"/>
      <c r="P2" s="264"/>
      <c r="Q2" s="264"/>
      <c r="R2" s="153"/>
      <c r="S2" s="153"/>
      <c r="T2" s="158"/>
      <c r="U2" s="153"/>
      <c r="V2" s="153"/>
      <c r="W2" s="156"/>
    </row>
    <row r="3" spans="1:23" s="156" customFormat="1" x14ac:dyDescent="0.3">
      <c r="A3" s="159"/>
      <c r="B3" s="159"/>
      <c r="C3" s="159"/>
      <c r="D3" s="159"/>
      <c r="E3" s="159"/>
      <c r="F3" s="160"/>
      <c r="G3" s="159"/>
      <c r="H3" s="161"/>
      <c r="I3" s="160"/>
      <c r="J3" s="159"/>
      <c r="K3" s="159"/>
      <c r="L3" s="162"/>
      <c r="M3" s="163"/>
      <c r="N3" s="159"/>
      <c r="O3" s="159"/>
      <c r="P3" s="161"/>
      <c r="Q3" s="159"/>
      <c r="R3" s="159"/>
      <c r="S3" s="159"/>
      <c r="T3" s="162"/>
      <c r="V3" s="164" t="s">
        <v>214</v>
      </c>
      <c r="W3" s="165">
        <f>COUNTIF(V5:V8374,"=Missing Information")</f>
        <v>0</v>
      </c>
    </row>
    <row r="4" spans="1:23" s="167" customFormat="1" ht="30.75" customHeight="1" x14ac:dyDescent="0.25">
      <c r="A4" s="269" t="s">
        <v>25</v>
      </c>
      <c r="B4" s="270"/>
      <c r="C4" s="271"/>
      <c r="D4" s="274" t="s">
        <v>11964</v>
      </c>
      <c r="E4" s="275"/>
      <c r="F4" s="275"/>
      <c r="G4" s="275"/>
      <c r="H4" s="275"/>
      <c r="I4" s="275"/>
      <c r="J4" s="275"/>
      <c r="K4" s="275"/>
      <c r="L4" s="275"/>
      <c r="M4" s="276"/>
      <c r="N4" s="265" t="s">
        <v>11965</v>
      </c>
      <c r="O4" s="266"/>
      <c r="P4" s="266"/>
      <c r="Q4" s="266"/>
      <c r="R4" s="266"/>
      <c r="S4" s="266"/>
      <c r="T4" s="266"/>
      <c r="U4" s="267"/>
      <c r="V4" s="166"/>
      <c r="W4" s="166"/>
    </row>
    <row r="5" spans="1:23" s="179" customFormat="1" ht="109.5" customHeight="1" x14ac:dyDescent="0.25">
      <c r="A5" s="168" t="s">
        <v>219</v>
      </c>
      <c r="B5" s="169" t="s">
        <v>32</v>
      </c>
      <c r="C5" s="169" t="s">
        <v>191</v>
      </c>
      <c r="D5" s="170" t="s">
        <v>88</v>
      </c>
      <c r="E5" s="171" t="s">
        <v>182</v>
      </c>
      <c r="F5" s="172" t="s">
        <v>207</v>
      </c>
      <c r="G5" s="173" t="s">
        <v>27</v>
      </c>
      <c r="H5" s="174" t="s">
        <v>189</v>
      </c>
      <c r="I5" s="172" t="s">
        <v>28</v>
      </c>
      <c r="J5" s="173" t="s">
        <v>29</v>
      </c>
      <c r="K5" s="169" t="s">
        <v>33</v>
      </c>
      <c r="L5" s="175" t="s">
        <v>34</v>
      </c>
      <c r="M5" s="176" t="s">
        <v>23</v>
      </c>
      <c r="N5" s="170" t="s">
        <v>89</v>
      </c>
      <c r="O5" s="173" t="s">
        <v>27</v>
      </c>
      <c r="P5" s="174" t="s">
        <v>189</v>
      </c>
      <c r="Q5" s="172" t="s">
        <v>28</v>
      </c>
      <c r="R5" s="173" t="s">
        <v>29</v>
      </c>
      <c r="S5" s="169" t="s">
        <v>33</v>
      </c>
      <c r="T5" s="175" t="s">
        <v>34</v>
      </c>
      <c r="U5" s="177" t="s">
        <v>23</v>
      </c>
      <c r="V5" s="178" t="s">
        <v>11966</v>
      </c>
    </row>
    <row r="6" spans="1:23" s="190" customFormat="1" ht="37.5" x14ac:dyDescent="0.25">
      <c r="A6" s="180">
        <v>12017228</v>
      </c>
      <c r="B6" s="181" t="s">
        <v>282</v>
      </c>
      <c r="C6" s="182" t="s">
        <v>283</v>
      </c>
      <c r="D6" s="183" t="s">
        <v>36</v>
      </c>
      <c r="E6" s="181" t="s">
        <v>35</v>
      </c>
      <c r="F6" s="183" t="s">
        <v>35</v>
      </c>
      <c r="G6" s="181" t="s">
        <v>225</v>
      </c>
      <c r="H6" s="184">
        <v>1</v>
      </c>
      <c r="I6" s="185" t="s">
        <v>107</v>
      </c>
      <c r="J6" s="181" t="s">
        <v>37</v>
      </c>
      <c r="K6" s="181" t="s">
        <v>38</v>
      </c>
      <c r="L6" s="186">
        <v>45575</v>
      </c>
      <c r="M6" s="187" t="s">
        <v>225</v>
      </c>
      <c r="N6" s="183" t="s">
        <v>36</v>
      </c>
      <c r="O6" s="181"/>
      <c r="P6" s="184">
        <v>1</v>
      </c>
      <c r="Q6" s="185" t="s">
        <v>107</v>
      </c>
      <c r="R6" s="181" t="s">
        <v>37</v>
      </c>
      <c r="S6" s="181" t="s">
        <v>96</v>
      </c>
      <c r="T6" s="186">
        <v>45575</v>
      </c>
      <c r="U6" s="187" t="s">
        <v>225</v>
      </c>
      <c r="V6" s="188" t="str" cm="1">
        <f t="array" ref="V6">IF(SUM(LEN(A6:U6))=0,"",IF(OR(OR(ISBLANK(E6),SUM(LEN(B6),LEN(C6))=0),AND(NOT(D6="Unknown"),ISBLANK(I6)),AND(NOT(N6="Unknown"),ISBLANK(Q6))),"Missing Information", INDEX(Table15[Entire Service Line Classification], MATCH(SUMIFS(Table15[Unique ID],Table15[System-Owned Portion],D6,Table15[If Material Anything Other than "Lead" in Column E,Was Material Ever Previously Lead?],F6,Table15[Customer-Owned Portion],N6),Table15[Unique ID],0),0)))</f>
        <v>Non-lead</v>
      </c>
      <c r="W6" s="189"/>
    </row>
    <row r="7" spans="1:23" s="190" customFormat="1" ht="37.5" x14ac:dyDescent="0.25">
      <c r="A7" s="180">
        <v>12017225</v>
      </c>
      <c r="B7" s="181" t="s">
        <v>288</v>
      </c>
      <c r="C7" s="182" t="s">
        <v>289</v>
      </c>
      <c r="D7" s="183" t="s">
        <v>36</v>
      </c>
      <c r="E7" s="181" t="s">
        <v>35</v>
      </c>
      <c r="F7" s="183" t="s">
        <v>213</v>
      </c>
      <c r="G7" s="181" t="s">
        <v>225</v>
      </c>
      <c r="H7" s="184">
        <v>1</v>
      </c>
      <c r="I7" s="185" t="s">
        <v>107</v>
      </c>
      <c r="J7" s="181" t="s">
        <v>37</v>
      </c>
      <c r="K7" s="181" t="s">
        <v>38</v>
      </c>
      <c r="L7" s="186">
        <v>45575</v>
      </c>
      <c r="M7" s="187" t="s">
        <v>225</v>
      </c>
      <c r="N7" s="183" t="s">
        <v>36</v>
      </c>
      <c r="O7" s="181"/>
      <c r="P7" s="184">
        <v>1</v>
      </c>
      <c r="Q7" s="185" t="s">
        <v>107</v>
      </c>
      <c r="R7" s="181" t="s">
        <v>37</v>
      </c>
      <c r="S7" s="181" t="s">
        <v>96</v>
      </c>
      <c r="T7" s="186">
        <v>45575</v>
      </c>
      <c r="U7" s="187" t="s">
        <v>225</v>
      </c>
      <c r="V7" s="188" t="str" cm="1">
        <f t="array" ref="V7">IF(SUM(LEN(A7:U7))=0,"",IF(OR(OR(ISBLANK(E7),SUM(LEN(B7),LEN(C7))=0),AND(NOT(D7="Unknown"),ISBLANK(I7)),AND(NOT(N7="Unknown"),ISBLANK(Q7))),"Missing Information", INDEX(Table15[Entire Service Line Classification], MATCH(SUMIFS(Table15[Unique ID],Table15[System-Owned Portion],D7,Table15[If Material Anything Other than "Lead" in Column E,Was Material Ever Previously Lead?],F7,Table15[Customer-Owned Portion],N7),Table15[Unique ID],0),0)))</f>
        <v>Non-lead</v>
      </c>
      <c r="W7" s="189"/>
    </row>
    <row r="8" spans="1:23" s="190" customFormat="1" ht="37.5" x14ac:dyDescent="0.25">
      <c r="A8" s="180">
        <v>12017224</v>
      </c>
      <c r="B8" s="181" t="s">
        <v>290</v>
      </c>
      <c r="C8" s="182" t="s">
        <v>291</v>
      </c>
      <c r="D8" s="183" t="s">
        <v>36</v>
      </c>
      <c r="E8" s="181" t="s">
        <v>35</v>
      </c>
      <c r="F8" s="183" t="s">
        <v>35</v>
      </c>
      <c r="G8" s="181" t="s">
        <v>225</v>
      </c>
      <c r="H8" s="184">
        <v>1</v>
      </c>
      <c r="I8" s="185" t="s">
        <v>107</v>
      </c>
      <c r="J8" s="181" t="s">
        <v>37</v>
      </c>
      <c r="K8" s="181" t="s">
        <v>38</v>
      </c>
      <c r="L8" s="186">
        <v>45575</v>
      </c>
      <c r="M8" s="187" t="s">
        <v>225</v>
      </c>
      <c r="N8" s="183" t="s">
        <v>43</v>
      </c>
      <c r="O8" s="181"/>
      <c r="P8" s="184">
        <v>0.75</v>
      </c>
      <c r="Q8" s="185" t="s">
        <v>107</v>
      </c>
      <c r="R8" s="181" t="s">
        <v>37</v>
      </c>
      <c r="S8" s="181" t="s">
        <v>96</v>
      </c>
      <c r="T8" s="186">
        <v>45575</v>
      </c>
      <c r="U8" s="187" t="s">
        <v>7069</v>
      </c>
      <c r="V8" s="188" t="str" cm="1">
        <f t="array" ref="V8">IF(SUM(LEN(A8:U8))=0,"",IF(OR(OR(ISBLANK(E8),SUM(LEN(B8),LEN(C8))=0),AND(NOT(D8="Unknown"),ISBLANK(I8)),AND(NOT(N8="Unknown"),ISBLANK(Q8))),"Missing Information", INDEX(Table15[Entire Service Line Classification], MATCH(SUMIFS(Table15[Unique ID],Table15[System-Owned Portion],D8,Table15[If Material Anything Other than "Lead" in Column E,Was Material Ever Previously Lead?],F8,Table15[Customer-Owned Portion],N8),Table15[Unique ID],0),0)))</f>
        <v>Non-lead</v>
      </c>
      <c r="W8" s="189"/>
    </row>
    <row r="9" spans="1:23" s="190" customFormat="1" ht="37.5" x14ac:dyDescent="0.25">
      <c r="A9" s="180">
        <v>12017223</v>
      </c>
      <c r="B9" s="181" t="s">
        <v>292</v>
      </c>
      <c r="C9" s="182" t="s">
        <v>291</v>
      </c>
      <c r="D9" s="183" t="s">
        <v>36</v>
      </c>
      <c r="E9" s="181" t="s">
        <v>35</v>
      </c>
      <c r="F9" s="183" t="s">
        <v>35</v>
      </c>
      <c r="G9" s="181" t="s">
        <v>225</v>
      </c>
      <c r="H9" s="184">
        <v>1</v>
      </c>
      <c r="I9" s="185" t="s">
        <v>107</v>
      </c>
      <c r="J9" s="181" t="s">
        <v>37</v>
      </c>
      <c r="K9" s="181" t="s">
        <v>38</v>
      </c>
      <c r="L9" s="186">
        <v>45575</v>
      </c>
      <c r="M9" s="187" t="s">
        <v>225</v>
      </c>
      <c r="N9" s="183" t="s">
        <v>43</v>
      </c>
      <c r="O9" s="181"/>
      <c r="P9" s="184">
        <v>0.75</v>
      </c>
      <c r="Q9" s="185" t="s">
        <v>107</v>
      </c>
      <c r="R9" s="181" t="s">
        <v>37</v>
      </c>
      <c r="S9" s="181" t="s">
        <v>96</v>
      </c>
      <c r="T9" s="186">
        <v>45575</v>
      </c>
      <c r="U9" s="187" t="s">
        <v>7069</v>
      </c>
      <c r="V9" s="188" t="str" cm="1">
        <f t="array" ref="V9">IF(SUM(LEN(A9:U9))=0,"",IF(OR(OR(ISBLANK(E9),SUM(LEN(B9),LEN(C9))=0),AND(NOT(D9="Unknown"),ISBLANK(I9)),AND(NOT(N9="Unknown"),ISBLANK(Q9))),"Missing Information", INDEX(Table15[Entire Service Line Classification], MATCH(SUMIFS(Table15[Unique ID],Table15[System-Owned Portion],D9,Table15[If Material Anything Other than "Lead" in Column E,Was Material Ever Previously Lead?],F9,Table15[Customer-Owned Portion],N9),Table15[Unique ID],0),0)))</f>
        <v>Non-lead</v>
      </c>
      <c r="W9" s="189"/>
    </row>
    <row r="10" spans="1:23" s="190" customFormat="1" ht="37.5" x14ac:dyDescent="0.25">
      <c r="A10" s="180">
        <v>12017222</v>
      </c>
      <c r="B10" s="181" t="s">
        <v>293</v>
      </c>
      <c r="C10" s="182" t="s">
        <v>291</v>
      </c>
      <c r="D10" s="183" t="s">
        <v>36</v>
      </c>
      <c r="E10" s="181" t="s">
        <v>35</v>
      </c>
      <c r="F10" s="183" t="s">
        <v>35</v>
      </c>
      <c r="G10" s="181" t="s">
        <v>225</v>
      </c>
      <c r="H10" s="184">
        <v>2</v>
      </c>
      <c r="I10" s="185" t="s">
        <v>107</v>
      </c>
      <c r="J10" s="181" t="s">
        <v>37</v>
      </c>
      <c r="K10" s="181" t="s">
        <v>38</v>
      </c>
      <c r="L10" s="186">
        <v>45575</v>
      </c>
      <c r="M10" s="187" t="s">
        <v>225</v>
      </c>
      <c r="N10" s="183" t="s">
        <v>43</v>
      </c>
      <c r="O10" s="181"/>
      <c r="P10" s="184">
        <v>2</v>
      </c>
      <c r="Q10" s="185" t="s">
        <v>107</v>
      </c>
      <c r="R10" s="181" t="s">
        <v>37</v>
      </c>
      <c r="S10" s="181" t="s">
        <v>96</v>
      </c>
      <c r="T10" s="186">
        <v>45575</v>
      </c>
      <c r="U10" s="187" t="s">
        <v>7069</v>
      </c>
      <c r="V10" s="188" t="str" cm="1">
        <f t="array" ref="V10">IF(SUM(LEN(A10:U10))=0,"",IF(OR(OR(ISBLANK(E10),SUM(LEN(B10),LEN(C10))=0),AND(NOT(D10="Unknown"),ISBLANK(I10)),AND(NOT(N10="Unknown"),ISBLANK(Q10))),"Missing Information", INDEX(Table15[Entire Service Line Classification], MATCH(SUMIFS(Table15[Unique ID],Table15[System-Owned Portion],D10,Table15[If Material Anything Other than "Lead" in Column E,Was Material Ever Previously Lead?],F10,Table15[Customer-Owned Portion],N10),Table15[Unique ID],0),0)))</f>
        <v>Non-lead</v>
      </c>
      <c r="W10" s="189"/>
    </row>
    <row r="11" spans="1:23" s="190" customFormat="1" ht="37.5" x14ac:dyDescent="0.25">
      <c r="A11" s="180">
        <v>12017214</v>
      </c>
      <c r="B11" s="181" t="s">
        <v>300</v>
      </c>
      <c r="C11" s="182" t="s">
        <v>301</v>
      </c>
      <c r="D11" s="183" t="s">
        <v>36</v>
      </c>
      <c r="E11" s="181" t="s">
        <v>35</v>
      </c>
      <c r="F11" s="183" t="s">
        <v>35</v>
      </c>
      <c r="G11" s="181" t="s">
        <v>225</v>
      </c>
      <c r="H11" s="184">
        <v>1</v>
      </c>
      <c r="I11" s="185" t="s">
        <v>107</v>
      </c>
      <c r="J11" s="181" t="s">
        <v>37</v>
      </c>
      <c r="K11" s="181" t="s">
        <v>38</v>
      </c>
      <c r="L11" s="186">
        <v>45575</v>
      </c>
      <c r="M11" s="187" t="s">
        <v>225</v>
      </c>
      <c r="N11" s="183" t="s">
        <v>36</v>
      </c>
      <c r="O11" s="181"/>
      <c r="P11" s="184">
        <v>0.75</v>
      </c>
      <c r="Q11" s="185" t="s">
        <v>107</v>
      </c>
      <c r="R11" s="181" t="s">
        <v>37</v>
      </c>
      <c r="S11" s="181" t="s">
        <v>96</v>
      </c>
      <c r="T11" s="186">
        <v>45575</v>
      </c>
      <c r="U11" s="187" t="s">
        <v>225</v>
      </c>
      <c r="V11" s="188" t="str" cm="1">
        <f t="array" ref="V11">IF(SUM(LEN(A11:U11))=0,"",IF(OR(OR(ISBLANK(E11),SUM(LEN(B11),LEN(C11))=0),AND(NOT(D11="Unknown"),ISBLANK(I11)),AND(NOT(N11="Unknown"),ISBLANK(Q11))),"Missing Information", INDEX(Table15[Entire Service Line Classification], MATCH(SUMIFS(Table15[Unique ID],Table15[System-Owned Portion],D11,Table15[If Material Anything Other than "Lead" in Column E,Was Material Ever Previously Lead?],F11,Table15[Customer-Owned Portion],N11),Table15[Unique ID],0),0)))</f>
        <v>Non-lead</v>
      </c>
      <c r="W11" s="189"/>
    </row>
    <row r="12" spans="1:23" s="190" customFormat="1" ht="37.5" x14ac:dyDescent="0.25">
      <c r="A12" s="180">
        <v>12017213</v>
      </c>
      <c r="B12" s="181" t="s">
        <v>302</v>
      </c>
      <c r="C12" s="182" t="s">
        <v>303</v>
      </c>
      <c r="D12" s="183" t="s">
        <v>36</v>
      </c>
      <c r="E12" s="181" t="s">
        <v>35</v>
      </c>
      <c r="F12" s="183" t="s">
        <v>213</v>
      </c>
      <c r="G12" s="181" t="s">
        <v>225</v>
      </c>
      <c r="H12" s="184">
        <v>1</v>
      </c>
      <c r="I12" s="185" t="s">
        <v>107</v>
      </c>
      <c r="J12" s="181" t="s">
        <v>37</v>
      </c>
      <c r="K12" s="181" t="s">
        <v>38</v>
      </c>
      <c r="L12" s="186">
        <v>45575</v>
      </c>
      <c r="M12" s="187" t="s">
        <v>225</v>
      </c>
      <c r="N12" s="183" t="s">
        <v>36</v>
      </c>
      <c r="O12" s="181"/>
      <c r="P12" s="184">
        <v>1</v>
      </c>
      <c r="Q12" s="185" t="s">
        <v>107</v>
      </c>
      <c r="R12" s="181" t="s">
        <v>37</v>
      </c>
      <c r="S12" s="181" t="s">
        <v>96</v>
      </c>
      <c r="T12" s="186">
        <v>45575</v>
      </c>
      <c r="U12" s="187" t="s">
        <v>225</v>
      </c>
      <c r="V12" s="188" t="str" cm="1">
        <f t="array" ref="V12">IF(SUM(LEN(A12:U12))=0,"",IF(OR(OR(ISBLANK(E12),SUM(LEN(B12),LEN(C12))=0),AND(NOT(D12="Unknown"),ISBLANK(I12)),AND(NOT(N12="Unknown"),ISBLANK(Q12))),"Missing Information", INDEX(Table15[Entire Service Line Classification], MATCH(SUMIFS(Table15[Unique ID],Table15[System-Owned Portion],D12,Table15[If Material Anything Other than "Lead" in Column E,Was Material Ever Previously Lead?],F12,Table15[Customer-Owned Portion],N12),Table15[Unique ID],0),0)))</f>
        <v>Non-lead</v>
      </c>
      <c r="W12" s="189"/>
    </row>
    <row r="13" spans="1:23" s="190" customFormat="1" ht="37.5" x14ac:dyDescent="0.25">
      <c r="A13" s="180">
        <v>12017212</v>
      </c>
      <c r="B13" s="181" t="s">
        <v>304</v>
      </c>
      <c r="C13" s="182" t="s">
        <v>305</v>
      </c>
      <c r="D13" s="183" t="s">
        <v>36</v>
      </c>
      <c r="E13" s="181" t="s">
        <v>35</v>
      </c>
      <c r="F13" s="183" t="s">
        <v>35</v>
      </c>
      <c r="G13" s="181" t="s">
        <v>225</v>
      </c>
      <c r="H13" s="184">
        <v>2</v>
      </c>
      <c r="I13" s="185" t="s">
        <v>107</v>
      </c>
      <c r="J13" s="181" t="s">
        <v>37</v>
      </c>
      <c r="K13" s="181" t="s">
        <v>38</v>
      </c>
      <c r="L13" s="186">
        <v>45575</v>
      </c>
      <c r="M13" s="187" t="s">
        <v>225</v>
      </c>
      <c r="N13" s="183" t="s">
        <v>43</v>
      </c>
      <c r="O13" s="181"/>
      <c r="P13" s="184">
        <v>1</v>
      </c>
      <c r="Q13" s="185" t="s">
        <v>107</v>
      </c>
      <c r="R13" s="181" t="s">
        <v>37</v>
      </c>
      <c r="S13" s="181" t="s">
        <v>96</v>
      </c>
      <c r="T13" s="186">
        <v>45575</v>
      </c>
      <c r="U13" s="187" t="s">
        <v>7069</v>
      </c>
      <c r="V13" s="188" t="str" cm="1">
        <f t="array" ref="V13">IF(SUM(LEN(A13:U13))=0,"",IF(OR(OR(ISBLANK(E13),SUM(LEN(B13),LEN(C13))=0),AND(NOT(D13="Unknown"),ISBLANK(I13)),AND(NOT(N13="Unknown"),ISBLANK(Q13))),"Missing Information", INDEX(Table15[Entire Service Line Classification], MATCH(SUMIFS(Table15[Unique ID],Table15[System-Owned Portion],D13,Table15[If Material Anything Other than "Lead" in Column E,Was Material Ever Previously Lead?],F13,Table15[Customer-Owned Portion],N13),Table15[Unique ID],0),0)))</f>
        <v>Non-lead</v>
      </c>
      <c r="W13" s="189"/>
    </row>
    <row r="14" spans="1:23" s="190" customFormat="1" ht="37.5" x14ac:dyDescent="0.25">
      <c r="A14" s="180">
        <v>12017210</v>
      </c>
      <c r="B14" s="181" t="s">
        <v>306</v>
      </c>
      <c r="C14" s="182" t="s">
        <v>307</v>
      </c>
      <c r="D14" s="183" t="s">
        <v>43</v>
      </c>
      <c r="E14" s="181" t="s">
        <v>35</v>
      </c>
      <c r="F14" s="183" t="s">
        <v>213</v>
      </c>
      <c r="G14" s="181" t="s">
        <v>225</v>
      </c>
      <c r="H14" s="184">
        <v>1</v>
      </c>
      <c r="I14" s="185" t="s">
        <v>107</v>
      </c>
      <c r="J14" s="181" t="s">
        <v>37</v>
      </c>
      <c r="K14" s="181" t="s">
        <v>38</v>
      </c>
      <c r="L14" s="186">
        <v>45575</v>
      </c>
      <c r="M14" s="187" t="s">
        <v>225</v>
      </c>
      <c r="N14" s="183" t="s">
        <v>36</v>
      </c>
      <c r="O14" s="181"/>
      <c r="P14" s="184">
        <v>0.75</v>
      </c>
      <c r="Q14" s="185" t="s">
        <v>107</v>
      </c>
      <c r="R14" s="181" t="s">
        <v>37</v>
      </c>
      <c r="S14" s="181" t="s">
        <v>96</v>
      </c>
      <c r="T14" s="186">
        <v>45575</v>
      </c>
      <c r="U14" s="187" t="s">
        <v>225</v>
      </c>
      <c r="V14" s="188" t="str" cm="1">
        <f t="array" ref="V14">IF(SUM(LEN(A14:U14))=0,"",IF(OR(OR(ISBLANK(E14),SUM(LEN(B14),LEN(C14))=0),AND(NOT(D14="Unknown"),ISBLANK(I14)),AND(NOT(N14="Unknown"),ISBLANK(Q14))),"Missing Information", INDEX(Table15[Entire Service Line Classification], MATCH(SUMIFS(Table15[Unique ID],Table15[System-Owned Portion],D14,Table15[If Material Anything Other than "Lead" in Column E,Was Material Ever Previously Lead?],F14,Table15[Customer-Owned Portion],N14),Table15[Unique ID],0),0)))</f>
        <v>Non-lead</v>
      </c>
      <c r="W14" s="189"/>
    </row>
    <row r="15" spans="1:23" s="190" customFormat="1" ht="37.5" x14ac:dyDescent="0.25">
      <c r="A15" s="180">
        <v>12017206</v>
      </c>
      <c r="B15" s="181" t="s">
        <v>308</v>
      </c>
      <c r="C15" s="182" t="s">
        <v>309</v>
      </c>
      <c r="D15" s="183" t="s">
        <v>43</v>
      </c>
      <c r="E15" s="181" t="s">
        <v>35</v>
      </c>
      <c r="F15" s="183" t="s">
        <v>35</v>
      </c>
      <c r="G15" s="181" t="s">
        <v>225</v>
      </c>
      <c r="H15" s="184">
        <v>1</v>
      </c>
      <c r="I15" s="185" t="s">
        <v>107</v>
      </c>
      <c r="J15" s="181" t="s">
        <v>37</v>
      </c>
      <c r="K15" s="181" t="s">
        <v>38</v>
      </c>
      <c r="L15" s="186">
        <v>45575</v>
      </c>
      <c r="M15" s="187" t="s">
        <v>7069</v>
      </c>
      <c r="N15" s="183" t="s">
        <v>43</v>
      </c>
      <c r="O15" s="181"/>
      <c r="P15" s="184">
        <v>0.75</v>
      </c>
      <c r="Q15" s="185" t="s">
        <v>107</v>
      </c>
      <c r="R15" s="181" t="s">
        <v>37</v>
      </c>
      <c r="S15" s="181" t="s">
        <v>96</v>
      </c>
      <c r="T15" s="186">
        <v>45575</v>
      </c>
      <c r="U15" s="187" t="s">
        <v>7069</v>
      </c>
      <c r="V15" s="188" t="str" cm="1">
        <f t="array" ref="V15">IF(SUM(LEN(A15:U15))=0,"",IF(OR(OR(ISBLANK(E15),SUM(LEN(B15),LEN(C15))=0),AND(NOT(D15="Unknown"),ISBLANK(I15)),AND(NOT(N15="Unknown"),ISBLANK(Q15))),"Missing Information", INDEX(Table15[Entire Service Line Classification], MATCH(SUMIFS(Table15[Unique ID],Table15[System-Owned Portion],D15,Table15[If Material Anything Other than "Lead" in Column E,Was Material Ever Previously Lead?],F15,Table15[Customer-Owned Portion],N15),Table15[Unique ID],0),0)))</f>
        <v>Non-lead</v>
      </c>
      <c r="W15" s="189"/>
    </row>
    <row r="16" spans="1:23" s="190" customFormat="1" ht="37.5" x14ac:dyDescent="0.25">
      <c r="A16" s="180">
        <v>12017204</v>
      </c>
      <c r="B16" s="181" t="s">
        <v>310</v>
      </c>
      <c r="C16" s="182" t="s">
        <v>309</v>
      </c>
      <c r="D16" s="183" t="s">
        <v>43</v>
      </c>
      <c r="E16" s="181" t="s">
        <v>35</v>
      </c>
      <c r="F16" s="183" t="s">
        <v>35</v>
      </c>
      <c r="G16" s="181" t="s">
        <v>225</v>
      </c>
      <c r="H16" s="184">
        <v>1</v>
      </c>
      <c r="I16" s="185" t="s">
        <v>107</v>
      </c>
      <c r="J16" s="181" t="s">
        <v>37</v>
      </c>
      <c r="K16" s="181" t="s">
        <v>38</v>
      </c>
      <c r="L16" s="186">
        <v>45575</v>
      </c>
      <c r="M16" s="187" t="s">
        <v>7069</v>
      </c>
      <c r="N16" s="183" t="s">
        <v>43</v>
      </c>
      <c r="O16" s="181"/>
      <c r="P16" s="184">
        <v>0.75</v>
      </c>
      <c r="Q16" s="185" t="s">
        <v>107</v>
      </c>
      <c r="R16" s="181" t="s">
        <v>37</v>
      </c>
      <c r="S16" s="181" t="s">
        <v>96</v>
      </c>
      <c r="T16" s="186">
        <v>45575</v>
      </c>
      <c r="U16" s="187" t="s">
        <v>7069</v>
      </c>
      <c r="V16" s="188" t="str" cm="1">
        <f t="array" ref="V16">IF(SUM(LEN(A16:U16))=0,"",IF(OR(OR(ISBLANK(E16),SUM(LEN(B16),LEN(C16))=0),AND(NOT(D16="Unknown"),ISBLANK(I16)),AND(NOT(N16="Unknown"),ISBLANK(Q16))),"Missing Information", INDEX(Table15[Entire Service Line Classification], MATCH(SUMIFS(Table15[Unique ID],Table15[System-Owned Portion],D16,Table15[If Material Anything Other than "Lead" in Column E,Was Material Ever Previously Lead?],F16,Table15[Customer-Owned Portion],N16),Table15[Unique ID],0),0)))</f>
        <v>Non-lead</v>
      </c>
      <c r="W16" s="189"/>
    </row>
    <row r="17" spans="1:23" s="190" customFormat="1" ht="37.5" x14ac:dyDescent="0.25">
      <c r="A17" s="180">
        <v>12017196</v>
      </c>
      <c r="B17" s="181" t="s">
        <v>317</v>
      </c>
      <c r="C17" s="182" t="s">
        <v>318</v>
      </c>
      <c r="D17" s="183" t="s">
        <v>36</v>
      </c>
      <c r="E17" s="181" t="s">
        <v>35</v>
      </c>
      <c r="F17" s="183" t="s">
        <v>35</v>
      </c>
      <c r="G17" s="181" t="s">
        <v>245</v>
      </c>
      <c r="H17" s="184">
        <v>1</v>
      </c>
      <c r="I17" s="185" t="s">
        <v>107</v>
      </c>
      <c r="J17" s="181" t="s">
        <v>37</v>
      </c>
      <c r="K17" s="181" t="s">
        <v>38</v>
      </c>
      <c r="L17" s="186">
        <v>45574</v>
      </c>
      <c r="M17" s="187" t="s">
        <v>225</v>
      </c>
      <c r="N17" s="183" t="s">
        <v>43</v>
      </c>
      <c r="O17" s="181"/>
      <c r="P17" s="184">
        <v>0.75</v>
      </c>
      <c r="Q17" s="185" t="s">
        <v>107</v>
      </c>
      <c r="R17" s="181" t="s">
        <v>37</v>
      </c>
      <c r="S17" s="181" t="s">
        <v>96</v>
      </c>
      <c r="T17" s="186">
        <v>45574</v>
      </c>
      <c r="U17" s="187" t="s">
        <v>7069</v>
      </c>
      <c r="V17" s="188" t="str" cm="1">
        <f t="array" ref="V17">IF(SUM(LEN(A17:U17))=0,"",IF(OR(OR(ISBLANK(E17),SUM(LEN(B17),LEN(C17))=0),AND(NOT(D17="Unknown"),ISBLANK(I17)),AND(NOT(N17="Unknown"),ISBLANK(Q17))),"Missing Information", INDEX(Table15[Entire Service Line Classification], MATCH(SUMIFS(Table15[Unique ID],Table15[System-Owned Portion],D17,Table15[If Material Anything Other than "Lead" in Column E,Was Material Ever Previously Lead?],F17,Table15[Customer-Owned Portion],N17),Table15[Unique ID],0),0)))</f>
        <v>Non-lead</v>
      </c>
      <c r="W17" s="189"/>
    </row>
    <row r="18" spans="1:23" s="190" customFormat="1" ht="37.5" x14ac:dyDescent="0.25">
      <c r="A18" s="180">
        <v>12017195</v>
      </c>
      <c r="B18" s="181" t="s">
        <v>319</v>
      </c>
      <c r="C18" s="182" t="s">
        <v>320</v>
      </c>
      <c r="D18" s="183" t="s">
        <v>36</v>
      </c>
      <c r="E18" s="181" t="s">
        <v>35</v>
      </c>
      <c r="F18" s="183" t="s">
        <v>213</v>
      </c>
      <c r="G18" s="181" t="s">
        <v>225</v>
      </c>
      <c r="H18" s="184">
        <v>1</v>
      </c>
      <c r="I18" s="185" t="s">
        <v>107</v>
      </c>
      <c r="J18" s="181" t="s">
        <v>37</v>
      </c>
      <c r="K18" s="181" t="s">
        <v>38</v>
      </c>
      <c r="L18" s="186">
        <v>45575</v>
      </c>
      <c r="M18" s="187" t="s">
        <v>225</v>
      </c>
      <c r="N18" s="183" t="s">
        <v>36</v>
      </c>
      <c r="O18" s="181"/>
      <c r="P18" s="184">
        <v>1</v>
      </c>
      <c r="Q18" s="185" t="s">
        <v>107</v>
      </c>
      <c r="R18" s="181" t="s">
        <v>37</v>
      </c>
      <c r="S18" s="181" t="s">
        <v>96</v>
      </c>
      <c r="T18" s="186">
        <v>45575</v>
      </c>
      <c r="U18" s="187" t="s">
        <v>225</v>
      </c>
      <c r="V18" s="188" t="str" cm="1">
        <f t="array" ref="V18">IF(SUM(LEN(A18:U18))=0,"",IF(OR(OR(ISBLANK(E18),SUM(LEN(B18),LEN(C18))=0),AND(NOT(D18="Unknown"),ISBLANK(I18)),AND(NOT(N18="Unknown"),ISBLANK(Q18))),"Missing Information", INDEX(Table15[Entire Service Line Classification], MATCH(SUMIFS(Table15[Unique ID],Table15[System-Owned Portion],D18,Table15[If Material Anything Other than "Lead" in Column E,Was Material Ever Previously Lead?],F18,Table15[Customer-Owned Portion],N18),Table15[Unique ID],0),0)))</f>
        <v>Non-lead</v>
      </c>
      <c r="W18" s="189"/>
    </row>
    <row r="19" spans="1:23" s="190" customFormat="1" ht="37.5" x14ac:dyDescent="0.25">
      <c r="A19" s="180">
        <v>12017193</v>
      </c>
      <c r="B19" s="181" t="s">
        <v>321</v>
      </c>
      <c r="C19" s="182" t="s">
        <v>322</v>
      </c>
      <c r="D19" s="183" t="s">
        <v>43</v>
      </c>
      <c r="E19" s="181" t="s">
        <v>35</v>
      </c>
      <c r="F19" s="183" t="s">
        <v>35</v>
      </c>
      <c r="G19" s="181" t="s">
        <v>225</v>
      </c>
      <c r="H19" s="184">
        <v>2</v>
      </c>
      <c r="I19" s="185" t="s">
        <v>107</v>
      </c>
      <c r="J19" s="181" t="s">
        <v>37</v>
      </c>
      <c r="K19" s="181" t="s">
        <v>38</v>
      </c>
      <c r="L19" s="186">
        <v>45575</v>
      </c>
      <c r="M19" s="187" t="s">
        <v>7069</v>
      </c>
      <c r="N19" s="183" t="s">
        <v>44</v>
      </c>
      <c r="O19" s="181"/>
      <c r="P19" s="184">
        <v>0.75</v>
      </c>
      <c r="Q19" s="185" t="s">
        <v>107</v>
      </c>
      <c r="R19" s="181" t="s">
        <v>37</v>
      </c>
      <c r="S19" s="181" t="s">
        <v>96</v>
      </c>
      <c r="T19" s="186">
        <v>45575</v>
      </c>
      <c r="U19" s="187" t="s">
        <v>7069</v>
      </c>
      <c r="V19" s="188" t="str" cm="1">
        <f t="array" ref="V19">IF(SUM(LEN(A19:U19))=0,"",IF(OR(OR(ISBLANK(E19),SUM(LEN(B19),LEN(C19))=0),AND(NOT(D19="Unknown"),ISBLANK(I19)),AND(NOT(N19="Unknown"),ISBLANK(Q19))),"Missing Information", INDEX(Table15[Entire Service Line Classification], MATCH(SUMIFS(Table15[Unique ID],Table15[System-Owned Portion],D19,Table15[If Material Anything Other than "Lead" in Column E,Was Material Ever Previously Lead?],F19,Table15[Customer-Owned Portion],N19),Table15[Unique ID],0),0)))</f>
        <v>Non-lead</v>
      </c>
      <c r="W19" s="189"/>
    </row>
    <row r="20" spans="1:23" s="190" customFormat="1" ht="37.5" x14ac:dyDescent="0.25">
      <c r="A20" s="180">
        <v>12017191</v>
      </c>
      <c r="B20" s="181" t="s">
        <v>323</v>
      </c>
      <c r="C20" s="182" t="s">
        <v>324</v>
      </c>
      <c r="D20" s="183" t="s">
        <v>36</v>
      </c>
      <c r="E20" s="181" t="s">
        <v>35</v>
      </c>
      <c r="F20" s="183" t="s">
        <v>213</v>
      </c>
      <c r="G20" s="181" t="s">
        <v>225</v>
      </c>
      <c r="H20" s="184">
        <v>1</v>
      </c>
      <c r="I20" s="185" t="s">
        <v>107</v>
      </c>
      <c r="J20" s="181" t="s">
        <v>37</v>
      </c>
      <c r="K20" s="181" t="s">
        <v>38</v>
      </c>
      <c r="L20" s="186">
        <v>45575</v>
      </c>
      <c r="M20" s="187" t="s">
        <v>225</v>
      </c>
      <c r="N20" s="183" t="s">
        <v>36</v>
      </c>
      <c r="O20" s="181"/>
      <c r="P20" s="184">
        <v>0.75</v>
      </c>
      <c r="Q20" s="185" t="s">
        <v>107</v>
      </c>
      <c r="R20" s="181" t="s">
        <v>37</v>
      </c>
      <c r="S20" s="181" t="s">
        <v>96</v>
      </c>
      <c r="T20" s="186">
        <v>45575</v>
      </c>
      <c r="U20" s="187" t="s">
        <v>225</v>
      </c>
      <c r="V20" s="188" t="str" cm="1">
        <f t="array" ref="V20">IF(SUM(LEN(A20:U20))=0,"",IF(OR(OR(ISBLANK(E20),SUM(LEN(B20),LEN(C20))=0),AND(NOT(D20="Unknown"),ISBLANK(I20)),AND(NOT(N20="Unknown"),ISBLANK(Q20))),"Missing Information", INDEX(Table15[Entire Service Line Classification], MATCH(SUMIFS(Table15[Unique ID],Table15[System-Owned Portion],D20,Table15[If Material Anything Other than "Lead" in Column E,Was Material Ever Previously Lead?],F20,Table15[Customer-Owned Portion],N20),Table15[Unique ID],0),0)))</f>
        <v>Non-lead</v>
      </c>
      <c r="W20" s="189"/>
    </row>
    <row r="21" spans="1:23" s="190" customFormat="1" ht="37.5" x14ac:dyDescent="0.25">
      <c r="A21" s="180">
        <v>12017188</v>
      </c>
      <c r="B21" s="181" t="s">
        <v>327</v>
      </c>
      <c r="C21" s="182" t="s">
        <v>328</v>
      </c>
      <c r="D21" s="183" t="s">
        <v>36</v>
      </c>
      <c r="E21" s="181" t="s">
        <v>35</v>
      </c>
      <c r="F21" s="183" t="s">
        <v>35</v>
      </c>
      <c r="G21" s="181" t="s">
        <v>225</v>
      </c>
      <c r="H21" s="184">
        <v>1</v>
      </c>
      <c r="I21" s="185" t="s">
        <v>107</v>
      </c>
      <c r="J21" s="181" t="s">
        <v>37</v>
      </c>
      <c r="K21" s="181" t="s">
        <v>38</v>
      </c>
      <c r="L21" s="186">
        <v>45575</v>
      </c>
      <c r="M21" s="187" t="s">
        <v>225</v>
      </c>
      <c r="N21" s="183" t="s">
        <v>43</v>
      </c>
      <c r="O21" s="181"/>
      <c r="P21" s="184">
        <v>0.75</v>
      </c>
      <c r="Q21" s="185" t="s">
        <v>107</v>
      </c>
      <c r="R21" s="181" t="s">
        <v>37</v>
      </c>
      <c r="S21" s="181" t="s">
        <v>96</v>
      </c>
      <c r="T21" s="186">
        <v>45575</v>
      </c>
      <c r="U21" s="187" t="s">
        <v>7069</v>
      </c>
      <c r="V21" s="188" t="str" cm="1">
        <f t="array" ref="V21">IF(SUM(LEN(A21:U21))=0,"",IF(OR(OR(ISBLANK(E21),SUM(LEN(B21),LEN(C21))=0),AND(NOT(D21="Unknown"),ISBLANK(I21)),AND(NOT(N21="Unknown"),ISBLANK(Q21))),"Missing Information", INDEX(Table15[Entire Service Line Classification], MATCH(SUMIFS(Table15[Unique ID],Table15[System-Owned Portion],D21,Table15[If Material Anything Other than "Lead" in Column E,Was Material Ever Previously Lead?],F21,Table15[Customer-Owned Portion],N21),Table15[Unique ID],0),0)))</f>
        <v>Non-lead</v>
      </c>
      <c r="W21" s="189"/>
    </row>
    <row r="22" spans="1:23" s="190" customFormat="1" ht="37.5" x14ac:dyDescent="0.25">
      <c r="A22" s="180">
        <v>12017186</v>
      </c>
      <c r="B22" s="181" t="s">
        <v>329</v>
      </c>
      <c r="C22" s="182" t="s">
        <v>330</v>
      </c>
      <c r="D22" s="183" t="s">
        <v>43</v>
      </c>
      <c r="E22" s="181" t="s">
        <v>35</v>
      </c>
      <c r="F22" s="183" t="s">
        <v>35</v>
      </c>
      <c r="G22" s="181" t="s">
        <v>225</v>
      </c>
      <c r="H22" s="184" t="s">
        <v>225</v>
      </c>
      <c r="I22" s="185" t="s">
        <v>107</v>
      </c>
      <c r="J22" s="181" t="s">
        <v>37</v>
      </c>
      <c r="K22" s="181" t="s">
        <v>38</v>
      </c>
      <c r="L22" s="186">
        <v>45575</v>
      </c>
      <c r="M22" s="187" t="s">
        <v>7069</v>
      </c>
      <c r="N22" s="183" t="s">
        <v>36</v>
      </c>
      <c r="O22" s="181"/>
      <c r="P22" s="184">
        <v>1</v>
      </c>
      <c r="Q22" s="185" t="s">
        <v>107</v>
      </c>
      <c r="R22" s="181" t="s">
        <v>37</v>
      </c>
      <c r="S22" s="181" t="s">
        <v>96</v>
      </c>
      <c r="T22" s="186">
        <v>45575</v>
      </c>
      <c r="U22" s="187" t="s">
        <v>225</v>
      </c>
      <c r="V22" s="188" t="str" cm="1">
        <f t="array" ref="V22">IF(SUM(LEN(A22:U22))=0,"",IF(OR(OR(ISBLANK(E22),SUM(LEN(B22),LEN(C22))=0),AND(NOT(D22="Unknown"),ISBLANK(I22)),AND(NOT(N22="Unknown"),ISBLANK(Q22))),"Missing Information", INDEX(Table15[Entire Service Line Classification], MATCH(SUMIFS(Table15[Unique ID],Table15[System-Owned Portion],D22,Table15[If Material Anything Other than "Lead" in Column E,Was Material Ever Previously Lead?],F22,Table15[Customer-Owned Portion],N22),Table15[Unique ID],0),0)))</f>
        <v>Non-lead</v>
      </c>
      <c r="W22" s="189"/>
    </row>
    <row r="23" spans="1:23" s="190" customFormat="1" ht="37.5" x14ac:dyDescent="0.25">
      <c r="A23" s="180">
        <v>12017185</v>
      </c>
      <c r="B23" s="181" t="s">
        <v>331</v>
      </c>
      <c r="C23" s="182" t="s">
        <v>330</v>
      </c>
      <c r="D23" s="183" t="s">
        <v>43</v>
      </c>
      <c r="E23" s="181" t="s">
        <v>35</v>
      </c>
      <c r="F23" s="183" t="s">
        <v>35</v>
      </c>
      <c r="G23" s="181" t="s">
        <v>225</v>
      </c>
      <c r="H23" s="184">
        <v>1</v>
      </c>
      <c r="I23" s="185" t="s">
        <v>107</v>
      </c>
      <c r="J23" s="181" t="s">
        <v>37</v>
      </c>
      <c r="K23" s="181" t="s">
        <v>38</v>
      </c>
      <c r="L23" s="186">
        <v>45575</v>
      </c>
      <c r="M23" s="187" t="s">
        <v>7069</v>
      </c>
      <c r="N23" s="183" t="s">
        <v>36</v>
      </c>
      <c r="O23" s="181"/>
      <c r="P23" s="184">
        <v>1</v>
      </c>
      <c r="Q23" s="185" t="s">
        <v>107</v>
      </c>
      <c r="R23" s="181" t="s">
        <v>37</v>
      </c>
      <c r="S23" s="181" t="s">
        <v>96</v>
      </c>
      <c r="T23" s="186">
        <v>45575</v>
      </c>
      <c r="U23" s="187" t="s">
        <v>225</v>
      </c>
      <c r="V23" s="188" t="str" cm="1">
        <f t="array" ref="V23">IF(SUM(LEN(A23:U23))=0,"",IF(OR(OR(ISBLANK(E23),SUM(LEN(B23),LEN(C23))=0),AND(NOT(D23="Unknown"),ISBLANK(I23)),AND(NOT(N23="Unknown"),ISBLANK(Q23))),"Missing Information", INDEX(Table15[Entire Service Line Classification], MATCH(SUMIFS(Table15[Unique ID],Table15[System-Owned Portion],D23,Table15[If Material Anything Other than "Lead" in Column E,Was Material Ever Previously Lead?],F23,Table15[Customer-Owned Portion],N23),Table15[Unique ID],0),0)))</f>
        <v>Non-lead</v>
      </c>
      <c r="W23" s="189"/>
    </row>
    <row r="24" spans="1:23" s="190" customFormat="1" ht="37.5" x14ac:dyDescent="0.25">
      <c r="A24" s="180">
        <v>12017178</v>
      </c>
      <c r="B24" s="181" t="s">
        <v>334</v>
      </c>
      <c r="C24" s="182" t="s">
        <v>335</v>
      </c>
      <c r="D24" s="183" t="s">
        <v>36</v>
      </c>
      <c r="E24" s="181" t="s">
        <v>35</v>
      </c>
      <c r="F24" s="183" t="s">
        <v>35</v>
      </c>
      <c r="G24" s="181" t="s">
        <v>225</v>
      </c>
      <c r="H24" s="184">
        <v>1</v>
      </c>
      <c r="I24" s="185" t="s">
        <v>107</v>
      </c>
      <c r="J24" s="181" t="s">
        <v>37</v>
      </c>
      <c r="K24" s="181" t="s">
        <v>38</v>
      </c>
      <c r="L24" s="186">
        <v>45575</v>
      </c>
      <c r="M24" s="187" t="s">
        <v>225</v>
      </c>
      <c r="N24" s="183" t="s">
        <v>36</v>
      </c>
      <c r="O24" s="181"/>
      <c r="P24" s="184">
        <v>0.75</v>
      </c>
      <c r="Q24" s="185" t="s">
        <v>107</v>
      </c>
      <c r="R24" s="181" t="s">
        <v>37</v>
      </c>
      <c r="S24" s="181" t="s">
        <v>96</v>
      </c>
      <c r="T24" s="186">
        <v>45575</v>
      </c>
      <c r="U24" s="187" t="s">
        <v>225</v>
      </c>
      <c r="V24" s="188" t="str" cm="1">
        <f t="array" ref="V24">IF(SUM(LEN(A24:U24))=0,"",IF(OR(OR(ISBLANK(E24),SUM(LEN(B24),LEN(C24))=0),AND(NOT(D24="Unknown"),ISBLANK(I24)),AND(NOT(N24="Unknown"),ISBLANK(Q24))),"Missing Information", INDEX(Table15[Entire Service Line Classification], MATCH(SUMIFS(Table15[Unique ID],Table15[System-Owned Portion],D24,Table15[If Material Anything Other than "Lead" in Column E,Was Material Ever Previously Lead?],F24,Table15[Customer-Owned Portion],N24),Table15[Unique ID],0),0)))</f>
        <v>Non-lead</v>
      </c>
      <c r="W24" s="189"/>
    </row>
    <row r="25" spans="1:23" s="190" customFormat="1" ht="37.5" x14ac:dyDescent="0.25">
      <c r="A25" s="180">
        <v>12017176</v>
      </c>
      <c r="B25" s="181" t="s">
        <v>336</v>
      </c>
      <c r="C25" s="182" t="s">
        <v>337</v>
      </c>
      <c r="D25" s="183" t="s">
        <v>43</v>
      </c>
      <c r="E25" s="181" t="s">
        <v>35</v>
      </c>
      <c r="F25" s="183" t="s">
        <v>35</v>
      </c>
      <c r="G25" s="181" t="s">
        <v>225</v>
      </c>
      <c r="H25" s="184">
        <v>1</v>
      </c>
      <c r="I25" s="185" t="s">
        <v>107</v>
      </c>
      <c r="J25" s="181" t="s">
        <v>37</v>
      </c>
      <c r="K25" s="181" t="s">
        <v>38</v>
      </c>
      <c r="L25" s="186">
        <v>45575</v>
      </c>
      <c r="M25" s="187" t="s">
        <v>7069</v>
      </c>
      <c r="N25" s="183" t="s">
        <v>43</v>
      </c>
      <c r="O25" s="181"/>
      <c r="P25" s="184">
        <v>0.75</v>
      </c>
      <c r="Q25" s="185" t="s">
        <v>107</v>
      </c>
      <c r="R25" s="181" t="s">
        <v>37</v>
      </c>
      <c r="S25" s="181" t="s">
        <v>96</v>
      </c>
      <c r="T25" s="186">
        <v>45575</v>
      </c>
      <c r="U25" s="187" t="s">
        <v>7069</v>
      </c>
      <c r="V25" s="188" t="str" cm="1">
        <f t="array" ref="V25">IF(SUM(LEN(A25:U25))=0,"",IF(OR(OR(ISBLANK(E25),SUM(LEN(B25),LEN(C25))=0),AND(NOT(D25="Unknown"),ISBLANK(I25)),AND(NOT(N25="Unknown"),ISBLANK(Q25))),"Missing Information", INDEX(Table15[Entire Service Line Classification], MATCH(SUMIFS(Table15[Unique ID],Table15[System-Owned Portion],D25,Table15[If Material Anything Other than "Lead" in Column E,Was Material Ever Previously Lead?],F25,Table15[Customer-Owned Portion],N25),Table15[Unique ID],0),0)))</f>
        <v>Non-lead</v>
      </c>
      <c r="W25" s="189"/>
    </row>
    <row r="26" spans="1:23" s="190" customFormat="1" ht="37.5" x14ac:dyDescent="0.25">
      <c r="A26" s="180">
        <v>12017174</v>
      </c>
      <c r="B26" s="181" t="s">
        <v>338</v>
      </c>
      <c r="C26" s="182" t="s">
        <v>339</v>
      </c>
      <c r="D26" s="183" t="s">
        <v>43</v>
      </c>
      <c r="E26" s="181" t="s">
        <v>35</v>
      </c>
      <c r="F26" s="183" t="s">
        <v>35</v>
      </c>
      <c r="G26" s="181" t="s">
        <v>225</v>
      </c>
      <c r="H26" s="184">
        <v>1</v>
      </c>
      <c r="I26" s="185" t="s">
        <v>107</v>
      </c>
      <c r="J26" s="181" t="s">
        <v>37</v>
      </c>
      <c r="K26" s="181" t="s">
        <v>38</v>
      </c>
      <c r="L26" s="186">
        <v>45575</v>
      </c>
      <c r="M26" s="187" t="s">
        <v>7069</v>
      </c>
      <c r="N26" s="183" t="s">
        <v>43</v>
      </c>
      <c r="O26" s="181"/>
      <c r="P26" s="184">
        <v>0.75</v>
      </c>
      <c r="Q26" s="185" t="s">
        <v>107</v>
      </c>
      <c r="R26" s="181" t="s">
        <v>37</v>
      </c>
      <c r="S26" s="181" t="s">
        <v>96</v>
      </c>
      <c r="T26" s="186">
        <v>45575</v>
      </c>
      <c r="U26" s="187" t="s">
        <v>7069</v>
      </c>
      <c r="V26" s="188" t="str" cm="1">
        <f t="array" ref="V26">IF(SUM(LEN(A26:U26))=0,"",IF(OR(OR(ISBLANK(E26),SUM(LEN(B26),LEN(C26))=0),AND(NOT(D26="Unknown"),ISBLANK(I26)),AND(NOT(N26="Unknown"),ISBLANK(Q26))),"Missing Information", INDEX(Table15[Entire Service Line Classification], MATCH(SUMIFS(Table15[Unique ID],Table15[System-Owned Portion],D26,Table15[If Material Anything Other than "Lead" in Column E,Was Material Ever Previously Lead?],F26,Table15[Customer-Owned Portion],N26),Table15[Unique ID],0),0)))</f>
        <v>Non-lead</v>
      </c>
      <c r="W26" s="189"/>
    </row>
    <row r="27" spans="1:23" s="190" customFormat="1" ht="37.5" x14ac:dyDescent="0.25">
      <c r="A27" s="180">
        <v>12017165</v>
      </c>
      <c r="B27" s="181" t="s">
        <v>346</v>
      </c>
      <c r="C27" s="182" t="s">
        <v>347</v>
      </c>
      <c r="D27" s="183" t="s">
        <v>36</v>
      </c>
      <c r="E27" s="181" t="s">
        <v>35</v>
      </c>
      <c r="F27" s="183" t="s">
        <v>35</v>
      </c>
      <c r="G27" s="181" t="s">
        <v>225</v>
      </c>
      <c r="H27" s="184">
        <v>1</v>
      </c>
      <c r="I27" s="185" t="s">
        <v>107</v>
      </c>
      <c r="J27" s="181" t="s">
        <v>37</v>
      </c>
      <c r="K27" s="181" t="s">
        <v>38</v>
      </c>
      <c r="L27" s="186">
        <v>45575</v>
      </c>
      <c r="M27" s="187" t="s">
        <v>225</v>
      </c>
      <c r="N27" s="183" t="s">
        <v>36</v>
      </c>
      <c r="O27" s="181"/>
      <c r="P27" s="184">
        <v>1</v>
      </c>
      <c r="Q27" s="185" t="s">
        <v>107</v>
      </c>
      <c r="R27" s="181" t="s">
        <v>37</v>
      </c>
      <c r="S27" s="181" t="s">
        <v>96</v>
      </c>
      <c r="T27" s="186">
        <v>45575</v>
      </c>
      <c r="U27" s="187" t="s">
        <v>225</v>
      </c>
      <c r="V27" s="188" t="str" cm="1">
        <f t="array" ref="V27">IF(SUM(LEN(A27:U27))=0,"",IF(OR(OR(ISBLANK(E27),SUM(LEN(B27),LEN(C27))=0),AND(NOT(D27="Unknown"),ISBLANK(I27)),AND(NOT(N27="Unknown"),ISBLANK(Q27))),"Missing Information", INDEX(Table15[Entire Service Line Classification], MATCH(SUMIFS(Table15[Unique ID],Table15[System-Owned Portion],D27,Table15[If Material Anything Other than "Lead" in Column E,Was Material Ever Previously Lead?],F27,Table15[Customer-Owned Portion],N27),Table15[Unique ID],0),0)))</f>
        <v>Non-lead</v>
      </c>
      <c r="W27" s="189"/>
    </row>
    <row r="28" spans="1:23" s="190" customFormat="1" ht="37.5" x14ac:dyDescent="0.25">
      <c r="A28" s="180">
        <v>12017160</v>
      </c>
      <c r="B28" s="181" t="s">
        <v>352</v>
      </c>
      <c r="C28" s="182" t="s">
        <v>353</v>
      </c>
      <c r="D28" s="183" t="s">
        <v>36</v>
      </c>
      <c r="E28" s="181" t="s">
        <v>35</v>
      </c>
      <c r="F28" s="183" t="s">
        <v>213</v>
      </c>
      <c r="G28" s="181" t="s">
        <v>225</v>
      </c>
      <c r="H28" s="184">
        <v>1</v>
      </c>
      <c r="I28" s="185" t="s">
        <v>107</v>
      </c>
      <c r="J28" s="181" t="s">
        <v>37</v>
      </c>
      <c r="K28" s="181" t="s">
        <v>38</v>
      </c>
      <c r="L28" s="186">
        <v>45575</v>
      </c>
      <c r="M28" s="187" t="s">
        <v>225</v>
      </c>
      <c r="N28" s="183" t="s">
        <v>36</v>
      </c>
      <c r="O28" s="181"/>
      <c r="P28" s="184">
        <v>0.75</v>
      </c>
      <c r="Q28" s="185" t="s">
        <v>107</v>
      </c>
      <c r="R28" s="181" t="s">
        <v>37</v>
      </c>
      <c r="S28" s="181" t="s">
        <v>96</v>
      </c>
      <c r="T28" s="186">
        <v>45575</v>
      </c>
      <c r="U28" s="187" t="s">
        <v>225</v>
      </c>
      <c r="V28" s="188" t="str" cm="1">
        <f t="array" ref="V28">IF(SUM(LEN(A28:U28))=0,"",IF(OR(OR(ISBLANK(E28),SUM(LEN(B28),LEN(C28))=0),AND(NOT(D28="Unknown"),ISBLANK(I28)),AND(NOT(N28="Unknown"),ISBLANK(Q28))),"Missing Information", INDEX(Table15[Entire Service Line Classification], MATCH(SUMIFS(Table15[Unique ID],Table15[System-Owned Portion],D28,Table15[If Material Anything Other than "Lead" in Column E,Was Material Ever Previously Lead?],F28,Table15[Customer-Owned Portion],N28),Table15[Unique ID],0),0)))</f>
        <v>Non-lead</v>
      </c>
      <c r="W28" s="189"/>
    </row>
    <row r="29" spans="1:23" s="190" customFormat="1" ht="37.5" x14ac:dyDescent="0.25">
      <c r="A29" s="180">
        <v>12017159</v>
      </c>
      <c r="B29" s="181" t="s">
        <v>354</v>
      </c>
      <c r="C29" s="182" t="s">
        <v>355</v>
      </c>
      <c r="D29" s="183" t="s">
        <v>43</v>
      </c>
      <c r="E29" s="181" t="s">
        <v>35</v>
      </c>
      <c r="F29" s="183" t="s">
        <v>35</v>
      </c>
      <c r="G29" s="181" t="s">
        <v>225</v>
      </c>
      <c r="H29" s="184">
        <v>1</v>
      </c>
      <c r="I29" s="185" t="s">
        <v>107</v>
      </c>
      <c r="J29" s="181" t="s">
        <v>37</v>
      </c>
      <c r="K29" s="181" t="s">
        <v>38</v>
      </c>
      <c r="L29" s="186">
        <v>45575</v>
      </c>
      <c r="M29" s="187" t="s">
        <v>7069</v>
      </c>
      <c r="N29" s="183" t="s">
        <v>36</v>
      </c>
      <c r="O29" s="181"/>
      <c r="P29" s="184">
        <v>0.75</v>
      </c>
      <c r="Q29" s="185" t="s">
        <v>107</v>
      </c>
      <c r="R29" s="181" t="s">
        <v>37</v>
      </c>
      <c r="S29" s="181" t="s">
        <v>96</v>
      </c>
      <c r="T29" s="186">
        <v>45575</v>
      </c>
      <c r="U29" s="187" t="s">
        <v>225</v>
      </c>
      <c r="V29" s="188" t="str" cm="1">
        <f t="array" ref="V29">IF(SUM(LEN(A29:U29))=0,"",IF(OR(OR(ISBLANK(E29),SUM(LEN(B29),LEN(C29))=0),AND(NOT(D29="Unknown"),ISBLANK(I29)),AND(NOT(N29="Unknown"),ISBLANK(Q29))),"Missing Information", INDEX(Table15[Entire Service Line Classification], MATCH(SUMIFS(Table15[Unique ID],Table15[System-Owned Portion],D29,Table15[If Material Anything Other than "Lead" in Column E,Was Material Ever Previously Lead?],F29,Table15[Customer-Owned Portion],N29),Table15[Unique ID],0),0)))</f>
        <v>Non-lead</v>
      </c>
      <c r="W29" s="189"/>
    </row>
    <row r="30" spans="1:23" s="190" customFormat="1" ht="37.5" x14ac:dyDescent="0.25">
      <c r="A30" s="180">
        <v>12016716</v>
      </c>
      <c r="B30" s="181" t="s">
        <v>356</v>
      </c>
      <c r="C30" s="182" t="s">
        <v>357</v>
      </c>
      <c r="D30" s="183" t="s">
        <v>36</v>
      </c>
      <c r="E30" s="181" t="s">
        <v>35</v>
      </c>
      <c r="F30" s="183" t="s">
        <v>35</v>
      </c>
      <c r="G30" s="181" t="s">
        <v>225</v>
      </c>
      <c r="H30" s="184">
        <v>1</v>
      </c>
      <c r="I30" s="185" t="s">
        <v>107</v>
      </c>
      <c r="J30" s="181" t="s">
        <v>37</v>
      </c>
      <c r="K30" s="181" t="s">
        <v>38</v>
      </c>
      <c r="L30" s="186">
        <v>45574</v>
      </c>
      <c r="M30" s="187" t="s">
        <v>225</v>
      </c>
      <c r="N30" s="183" t="s">
        <v>36</v>
      </c>
      <c r="O30" s="181"/>
      <c r="P30" s="184">
        <v>1</v>
      </c>
      <c r="Q30" s="185" t="s">
        <v>107</v>
      </c>
      <c r="R30" s="181" t="s">
        <v>37</v>
      </c>
      <c r="S30" s="181" t="s">
        <v>96</v>
      </c>
      <c r="T30" s="186">
        <v>45574</v>
      </c>
      <c r="U30" s="187" t="s">
        <v>225</v>
      </c>
      <c r="V30" s="188" t="str" cm="1">
        <f t="array" ref="V30">IF(SUM(LEN(A30:U30))=0,"",IF(OR(OR(ISBLANK(E30),SUM(LEN(B30),LEN(C30))=0),AND(NOT(D30="Unknown"),ISBLANK(I30)),AND(NOT(N30="Unknown"),ISBLANK(Q30))),"Missing Information", INDEX(Table15[Entire Service Line Classification], MATCH(SUMIFS(Table15[Unique ID],Table15[System-Owned Portion],D30,Table15[If Material Anything Other than "Lead" in Column E,Was Material Ever Previously Lead?],F30,Table15[Customer-Owned Portion],N30),Table15[Unique ID],0),0)))</f>
        <v>Non-lead</v>
      </c>
      <c r="W30" s="189"/>
    </row>
    <row r="31" spans="1:23" s="190" customFormat="1" ht="37.5" x14ac:dyDescent="0.25">
      <c r="A31" s="180">
        <v>12016714</v>
      </c>
      <c r="B31" s="181" t="s">
        <v>358</v>
      </c>
      <c r="C31" s="182" t="s">
        <v>359</v>
      </c>
      <c r="D31" s="183" t="s">
        <v>36</v>
      </c>
      <c r="E31" s="181" t="s">
        <v>35</v>
      </c>
      <c r="F31" s="183" t="s">
        <v>35</v>
      </c>
      <c r="G31" s="181" t="s">
        <v>225</v>
      </c>
      <c r="H31" s="184">
        <v>1</v>
      </c>
      <c r="I31" s="185" t="s">
        <v>107</v>
      </c>
      <c r="J31" s="181" t="s">
        <v>37</v>
      </c>
      <c r="K31" s="181" t="s">
        <v>38</v>
      </c>
      <c r="L31" s="186">
        <v>45575</v>
      </c>
      <c r="M31" s="187" t="s">
        <v>225</v>
      </c>
      <c r="N31" s="183" t="s">
        <v>36</v>
      </c>
      <c r="O31" s="181"/>
      <c r="P31" s="184">
        <v>0.75</v>
      </c>
      <c r="Q31" s="185" t="s">
        <v>107</v>
      </c>
      <c r="R31" s="181" t="s">
        <v>37</v>
      </c>
      <c r="S31" s="181" t="s">
        <v>96</v>
      </c>
      <c r="T31" s="186">
        <v>45575</v>
      </c>
      <c r="U31" s="187" t="s">
        <v>225</v>
      </c>
      <c r="V31" s="188" t="str" cm="1">
        <f t="array" ref="V31">IF(SUM(LEN(A31:U31))=0,"",IF(OR(OR(ISBLANK(E31),SUM(LEN(B31),LEN(C31))=0),AND(NOT(D31="Unknown"),ISBLANK(I31)),AND(NOT(N31="Unknown"),ISBLANK(Q31))),"Missing Information", INDEX(Table15[Entire Service Line Classification], MATCH(SUMIFS(Table15[Unique ID],Table15[System-Owned Portion],D31,Table15[If Material Anything Other than "Lead" in Column E,Was Material Ever Previously Lead?],F31,Table15[Customer-Owned Portion],N31),Table15[Unique ID],0),0)))</f>
        <v>Non-lead</v>
      </c>
      <c r="W31" s="189"/>
    </row>
    <row r="32" spans="1:23" s="190" customFormat="1" ht="37.5" x14ac:dyDescent="0.25">
      <c r="A32" s="180">
        <v>12016675</v>
      </c>
      <c r="B32" s="181" t="s">
        <v>362</v>
      </c>
      <c r="C32" s="182" t="s">
        <v>363</v>
      </c>
      <c r="D32" s="183" t="s">
        <v>36</v>
      </c>
      <c r="E32" s="181" t="s">
        <v>35</v>
      </c>
      <c r="F32" s="183" t="s">
        <v>35</v>
      </c>
      <c r="G32" s="181" t="s">
        <v>225</v>
      </c>
      <c r="H32" s="184">
        <v>1</v>
      </c>
      <c r="I32" s="185" t="s">
        <v>107</v>
      </c>
      <c r="J32" s="181" t="s">
        <v>37</v>
      </c>
      <c r="K32" s="181" t="s">
        <v>38</v>
      </c>
      <c r="L32" s="186">
        <v>45575</v>
      </c>
      <c r="M32" s="187" t="s">
        <v>225</v>
      </c>
      <c r="N32" s="183" t="s">
        <v>36</v>
      </c>
      <c r="O32" s="181"/>
      <c r="P32" s="184">
        <v>0.75</v>
      </c>
      <c r="Q32" s="185" t="s">
        <v>107</v>
      </c>
      <c r="R32" s="181" t="s">
        <v>37</v>
      </c>
      <c r="S32" s="181" t="s">
        <v>96</v>
      </c>
      <c r="T32" s="186">
        <v>45575</v>
      </c>
      <c r="U32" s="187" t="s">
        <v>225</v>
      </c>
      <c r="V32" s="188" t="str" cm="1">
        <f t="array" ref="V32">IF(SUM(LEN(A32:U32))=0,"",IF(OR(OR(ISBLANK(E32),SUM(LEN(B32),LEN(C32))=0),AND(NOT(D32="Unknown"),ISBLANK(I32)),AND(NOT(N32="Unknown"),ISBLANK(Q32))),"Missing Information", INDEX(Table15[Entire Service Line Classification], MATCH(SUMIFS(Table15[Unique ID],Table15[System-Owned Portion],D32,Table15[If Material Anything Other than "Lead" in Column E,Was Material Ever Previously Lead?],F32,Table15[Customer-Owned Portion],N32),Table15[Unique ID],0),0)))</f>
        <v>Non-lead</v>
      </c>
      <c r="W32" s="189"/>
    </row>
    <row r="33" spans="1:23" s="190" customFormat="1" ht="37.5" x14ac:dyDescent="0.25">
      <c r="A33" s="180">
        <v>12016674</v>
      </c>
      <c r="B33" s="181" t="s">
        <v>364</v>
      </c>
      <c r="C33" s="182" t="s">
        <v>365</v>
      </c>
      <c r="D33" s="183" t="s">
        <v>43</v>
      </c>
      <c r="E33" s="181" t="s">
        <v>35</v>
      </c>
      <c r="F33" s="183" t="s">
        <v>35</v>
      </c>
      <c r="G33" s="181" t="s">
        <v>225</v>
      </c>
      <c r="H33" s="184">
        <v>1</v>
      </c>
      <c r="I33" s="185" t="s">
        <v>107</v>
      </c>
      <c r="J33" s="181" t="s">
        <v>37</v>
      </c>
      <c r="K33" s="181" t="s">
        <v>38</v>
      </c>
      <c r="L33" s="186">
        <v>45575</v>
      </c>
      <c r="M33" s="187" t="s">
        <v>7068</v>
      </c>
      <c r="N33" s="183" t="s">
        <v>36</v>
      </c>
      <c r="O33" s="181"/>
      <c r="P33" s="184">
        <v>0.75</v>
      </c>
      <c r="Q33" s="185" t="s">
        <v>107</v>
      </c>
      <c r="R33" s="181" t="s">
        <v>37</v>
      </c>
      <c r="S33" s="181" t="s">
        <v>96</v>
      </c>
      <c r="T33" s="186">
        <v>45575</v>
      </c>
      <c r="U33" s="187" t="s">
        <v>225</v>
      </c>
      <c r="V33" s="188" t="str" cm="1">
        <f t="array" ref="V33">IF(SUM(LEN(A33:U33))=0,"",IF(OR(OR(ISBLANK(E33),SUM(LEN(B33),LEN(C33))=0),AND(NOT(D33="Unknown"),ISBLANK(I33)),AND(NOT(N33="Unknown"),ISBLANK(Q33))),"Missing Information", INDEX(Table15[Entire Service Line Classification], MATCH(SUMIFS(Table15[Unique ID],Table15[System-Owned Portion],D33,Table15[If Material Anything Other than "Lead" in Column E,Was Material Ever Previously Lead?],F33,Table15[Customer-Owned Portion],N33),Table15[Unique ID],0),0)))</f>
        <v>Non-lead</v>
      </c>
      <c r="W33" s="189"/>
    </row>
    <row r="34" spans="1:23" s="190" customFormat="1" ht="37.5" x14ac:dyDescent="0.25">
      <c r="A34" s="180">
        <v>12016673</v>
      </c>
      <c r="B34" s="181" t="s">
        <v>366</v>
      </c>
      <c r="C34" s="182" t="s">
        <v>367</v>
      </c>
      <c r="D34" s="183" t="s">
        <v>43</v>
      </c>
      <c r="E34" s="181" t="s">
        <v>35</v>
      </c>
      <c r="F34" s="183" t="s">
        <v>35</v>
      </c>
      <c r="G34" s="181" t="s">
        <v>225</v>
      </c>
      <c r="H34" s="184">
        <v>1</v>
      </c>
      <c r="I34" s="185" t="s">
        <v>107</v>
      </c>
      <c r="J34" s="181" t="s">
        <v>37</v>
      </c>
      <c r="K34" s="181" t="s">
        <v>38</v>
      </c>
      <c r="L34" s="186">
        <v>45575</v>
      </c>
      <c r="M34" s="187" t="s">
        <v>7069</v>
      </c>
      <c r="N34" s="183" t="s">
        <v>43</v>
      </c>
      <c r="O34" s="181"/>
      <c r="P34" s="184">
        <v>0.75</v>
      </c>
      <c r="Q34" s="185" t="s">
        <v>107</v>
      </c>
      <c r="R34" s="181" t="s">
        <v>37</v>
      </c>
      <c r="S34" s="181" t="s">
        <v>96</v>
      </c>
      <c r="T34" s="186">
        <v>45575</v>
      </c>
      <c r="U34" s="187" t="s">
        <v>7069</v>
      </c>
      <c r="V34" s="188" t="str" cm="1">
        <f t="array" ref="V34">IF(SUM(LEN(A34:U34))=0,"",IF(OR(OR(ISBLANK(E34),SUM(LEN(B34),LEN(C34))=0),AND(NOT(D34="Unknown"),ISBLANK(I34)),AND(NOT(N34="Unknown"),ISBLANK(Q34))),"Missing Information", INDEX(Table15[Entire Service Line Classification], MATCH(SUMIFS(Table15[Unique ID],Table15[System-Owned Portion],D34,Table15[If Material Anything Other than "Lead" in Column E,Was Material Ever Previously Lead?],F34,Table15[Customer-Owned Portion],N34),Table15[Unique ID],0),0)))</f>
        <v>Non-lead</v>
      </c>
      <c r="W34" s="189"/>
    </row>
    <row r="35" spans="1:23" s="190" customFormat="1" ht="37.5" x14ac:dyDescent="0.25">
      <c r="A35" s="180">
        <v>12016670</v>
      </c>
      <c r="B35" s="181" t="s">
        <v>368</v>
      </c>
      <c r="C35" s="182" t="s">
        <v>367</v>
      </c>
      <c r="D35" s="183" t="s">
        <v>43</v>
      </c>
      <c r="E35" s="181" t="s">
        <v>35</v>
      </c>
      <c r="F35" s="183" t="s">
        <v>35</v>
      </c>
      <c r="G35" s="181" t="s">
        <v>225</v>
      </c>
      <c r="H35" s="184">
        <v>1</v>
      </c>
      <c r="I35" s="185" t="s">
        <v>107</v>
      </c>
      <c r="J35" s="181" t="s">
        <v>37</v>
      </c>
      <c r="K35" s="181" t="s">
        <v>38</v>
      </c>
      <c r="L35" s="186">
        <v>45575</v>
      </c>
      <c r="M35" s="187" t="s">
        <v>7069</v>
      </c>
      <c r="N35" s="183" t="s">
        <v>43</v>
      </c>
      <c r="O35" s="181"/>
      <c r="P35" s="184">
        <v>0.75</v>
      </c>
      <c r="Q35" s="185" t="s">
        <v>107</v>
      </c>
      <c r="R35" s="181" t="s">
        <v>37</v>
      </c>
      <c r="S35" s="181" t="s">
        <v>96</v>
      </c>
      <c r="T35" s="186">
        <v>45575</v>
      </c>
      <c r="U35" s="187" t="s">
        <v>7069</v>
      </c>
      <c r="V35" s="188" t="str" cm="1">
        <f t="array" ref="V35">IF(SUM(LEN(A35:U35))=0,"",IF(OR(OR(ISBLANK(E35),SUM(LEN(B35),LEN(C35))=0),AND(NOT(D35="Unknown"),ISBLANK(I35)),AND(NOT(N35="Unknown"),ISBLANK(Q35))),"Missing Information", INDEX(Table15[Entire Service Line Classification], MATCH(SUMIFS(Table15[Unique ID],Table15[System-Owned Portion],D35,Table15[If Material Anything Other than "Lead" in Column E,Was Material Ever Previously Lead?],F35,Table15[Customer-Owned Portion],N35),Table15[Unique ID],0),0)))</f>
        <v>Non-lead</v>
      </c>
      <c r="W35" s="189"/>
    </row>
    <row r="36" spans="1:23" s="190" customFormat="1" ht="37.5" x14ac:dyDescent="0.25">
      <c r="A36" s="180">
        <v>12016667</v>
      </c>
      <c r="B36" s="181" t="s">
        <v>369</v>
      </c>
      <c r="C36" s="182" t="s">
        <v>370</v>
      </c>
      <c r="D36" s="183" t="s">
        <v>43</v>
      </c>
      <c r="E36" s="181" t="s">
        <v>35</v>
      </c>
      <c r="F36" s="183" t="s">
        <v>35</v>
      </c>
      <c r="G36" s="181" t="s">
        <v>225</v>
      </c>
      <c r="H36" s="184">
        <v>1</v>
      </c>
      <c r="I36" s="185" t="s">
        <v>107</v>
      </c>
      <c r="J36" s="181" t="s">
        <v>37</v>
      </c>
      <c r="K36" s="181" t="s">
        <v>38</v>
      </c>
      <c r="L36" s="186">
        <v>45575</v>
      </c>
      <c r="M36" s="187" t="s">
        <v>7069</v>
      </c>
      <c r="N36" s="183" t="s">
        <v>36</v>
      </c>
      <c r="O36" s="181"/>
      <c r="P36" s="184">
        <v>1</v>
      </c>
      <c r="Q36" s="185" t="s">
        <v>107</v>
      </c>
      <c r="R36" s="181" t="s">
        <v>37</v>
      </c>
      <c r="S36" s="181" t="s">
        <v>96</v>
      </c>
      <c r="T36" s="186">
        <v>45575</v>
      </c>
      <c r="U36" s="187" t="s">
        <v>225</v>
      </c>
      <c r="V36" s="188" t="str" cm="1">
        <f t="array" ref="V36">IF(SUM(LEN(A36:U36))=0,"",IF(OR(OR(ISBLANK(E36),SUM(LEN(B36),LEN(C36))=0),AND(NOT(D36="Unknown"),ISBLANK(I36)),AND(NOT(N36="Unknown"),ISBLANK(Q36))),"Missing Information", INDEX(Table15[Entire Service Line Classification], MATCH(SUMIFS(Table15[Unique ID],Table15[System-Owned Portion],D36,Table15[If Material Anything Other than "Lead" in Column E,Was Material Ever Previously Lead?],F36,Table15[Customer-Owned Portion],N36),Table15[Unique ID],0),0)))</f>
        <v>Non-lead</v>
      </c>
      <c r="W36" s="189"/>
    </row>
    <row r="37" spans="1:23" s="190" customFormat="1" ht="37.5" x14ac:dyDescent="0.25">
      <c r="A37" s="180">
        <v>12016665</v>
      </c>
      <c r="B37" s="181" t="s">
        <v>371</v>
      </c>
      <c r="C37" s="182" t="s">
        <v>372</v>
      </c>
      <c r="D37" s="183" t="s">
        <v>36</v>
      </c>
      <c r="E37" s="181" t="s">
        <v>35</v>
      </c>
      <c r="F37" s="183" t="s">
        <v>35</v>
      </c>
      <c r="G37" s="181" t="s">
        <v>225</v>
      </c>
      <c r="H37" s="184">
        <v>1</v>
      </c>
      <c r="I37" s="185" t="s">
        <v>107</v>
      </c>
      <c r="J37" s="181" t="s">
        <v>37</v>
      </c>
      <c r="K37" s="181" t="s">
        <v>38</v>
      </c>
      <c r="L37" s="186">
        <v>45575</v>
      </c>
      <c r="M37" s="187" t="s">
        <v>225</v>
      </c>
      <c r="N37" s="183" t="s">
        <v>36</v>
      </c>
      <c r="O37" s="181"/>
      <c r="P37" s="184">
        <v>0.75</v>
      </c>
      <c r="Q37" s="185" t="s">
        <v>107</v>
      </c>
      <c r="R37" s="181" t="s">
        <v>37</v>
      </c>
      <c r="S37" s="181" t="s">
        <v>96</v>
      </c>
      <c r="T37" s="186">
        <v>45575</v>
      </c>
      <c r="U37" s="187" t="s">
        <v>225</v>
      </c>
      <c r="V37" s="188" t="str" cm="1">
        <f t="array" ref="V37">IF(SUM(LEN(A37:U37))=0,"",IF(OR(OR(ISBLANK(E37),SUM(LEN(B37),LEN(C37))=0),AND(NOT(D37="Unknown"),ISBLANK(I37)),AND(NOT(N37="Unknown"),ISBLANK(Q37))),"Missing Information", INDEX(Table15[Entire Service Line Classification], MATCH(SUMIFS(Table15[Unique ID],Table15[System-Owned Portion],D37,Table15[If Material Anything Other than "Lead" in Column E,Was Material Ever Previously Lead?],F37,Table15[Customer-Owned Portion],N37),Table15[Unique ID],0),0)))</f>
        <v>Non-lead</v>
      </c>
      <c r="W37" s="189"/>
    </row>
    <row r="38" spans="1:23" s="190" customFormat="1" ht="37.5" x14ac:dyDescent="0.25">
      <c r="A38" s="180">
        <v>12016662</v>
      </c>
      <c r="B38" s="181" t="s">
        <v>373</v>
      </c>
      <c r="C38" s="182" t="s">
        <v>374</v>
      </c>
      <c r="D38" s="183" t="s">
        <v>36</v>
      </c>
      <c r="E38" s="181" t="s">
        <v>35</v>
      </c>
      <c r="F38" s="183" t="s">
        <v>213</v>
      </c>
      <c r="G38" s="181" t="s">
        <v>225</v>
      </c>
      <c r="H38" s="184">
        <v>1</v>
      </c>
      <c r="I38" s="185" t="s">
        <v>107</v>
      </c>
      <c r="J38" s="181" t="s">
        <v>37</v>
      </c>
      <c r="K38" s="181" t="s">
        <v>38</v>
      </c>
      <c r="L38" s="186">
        <v>45575</v>
      </c>
      <c r="M38" s="187" t="s">
        <v>225</v>
      </c>
      <c r="N38" s="183" t="s">
        <v>36</v>
      </c>
      <c r="O38" s="181"/>
      <c r="P38" s="184">
        <v>1</v>
      </c>
      <c r="Q38" s="185" t="s">
        <v>107</v>
      </c>
      <c r="R38" s="181" t="s">
        <v>37</v>
      </c>
      <c r="S38" s="181" t="s">
        <v>96</v>
      </c>
      <c r="T38" s="186">
        <v>45575</v>
      </c>
      <c r="U38" s="187" t="s">
        <v>225</v>
      </c>
      <c r="V38" s="188" t="str" cm="1">
        <f t="array" ref="V38">IF(SUM(LEN(A38:U38))=0,"",IF(OR(OR(ISBLANK(E38),SUM(LEN(B38),LEN(C38))=0),AND(NOT(D38="Unknown"),ISBLANK(I38)),AND(NOT(N38="Unknown"),ISBLANK(Q38))),"Missing Information", INDEX(Table15[Entire Service Line Classification], MATCH(SUMIFS(Table15[Unique ID],Table15[System-Owned Portion],D38,Table15[If Material Anything Other than "Lead" in Column E,Was Material Ever Previously Lead?],F38,Table15[Customer-Owned Portion],N38),Table15[Unique ID],0),0)))</f>
        <v>Non-lead</v>
      </c>
      <c r="W38" s="189"/>
    </row>
    <row r="39" spans="1:23" s="190" customFormat="1" ht="37.5" x14ac:dyDescent="0.25">
      <c r="A39" s="180">
        <v>12016661</v>
      </c>
      <c r="B39" s="181" t="s">
        <v>375</v>
      </c>
      <c r="C39" s="182" t="s">
        <v>376</v>
      </c>
      <c r="D39" s="183" t="s">
        <v>36</v>
      </c>
      <c r="E39" s="181" t="s">
        <v>35</v>
      </c>
      <c r="F39" s="183" t="s">
        <v>35</v>
      </c>
      <c r="G39" s="181" t="s">
        <v>225</v>
      </c>
      <c r="H39" s="184">
        <v>2</v>
      </c>
      <c r="I39" s="185" t="s">
        <v>107</v>
      </c>
      <c r="J39" s="181" t="s">
        <v>37</v>
      </c>
      <c r="K39" s="181" t="s">
        <v>38</v>
      </c>
      <c r="L39" s="186">
        <v>45575</v>
      </c>
      <c r="M39" s="187" t="s">
        <v>225</v>
      </c>
      <c r="N39" s="183" t="s">
        <v>43</v>
      </c>
      <c r="O39" s="181"/>
      <c r="P39" s="184">
        <v>2</v>
      </c>
      <c r="Q39" s="185" t="s">
        <v>107</v>
      </c>
      <c r="R39" s="181" t="s">
        <v>37</v>
      </c>
      <c r="S39" s="181" t="s">
        <v>96</v>
      </c>
      <c r="T39" s="186">
        <v>45575</v>
      </c>
      <c r="U39" s="187" t="s">
        <v>7069</v>
      </c>
      <c r="V39" s="188" t="str" cm="1">
        <f t="array" ref="V39">IF(SUM(LEN(A39:U39))=0,"",IF(OR(OR(ISBLANK(E39),SUM(LEN(B39),LEN(C39))=0),AND(NOT(D39="Unknown"),ISBLANK(I39)),AND(NOT(N39="Unknown"),ISBLANK(Q39))),"Missing Information", INDEX(Table15[Entire Service Line Classification], MATCH(SUMIFS(Table15[Unique ID],Table15[System-Owned Portion],D39,Table15[If Material Anything Other than "Lead" in Column E,Was Material Ever Previously Lead?],F39,Table15[Customer-Owned Portion],N39),Table15[Unique ID],0),0)))</f>
        <v>Non-lead</v>
      </c>
      <c r="W39" s="189"/>
    </row>
    <row r="40" spans="1:23" s="190" customFormat="1" ht="37.5" x14ac:dyDescent="0.25">
      <c r="A40" s="180">
        <v>12016659</v>
      </c>
      <c r="B40" s="181" t="s">
        <v>377</v>
      </c>
      <c r="C40" s="182" t="s">
        <v>378</v>
      </c>
      <c r="D40" s="183" t="s">
        <v>36</v>
      </c>
      <c r="E40" s="181" t="s">
        <v>35</v>
      </c>
      <c r="F40" s="183" t="s">
        <v>35</v>
      </c>
      <c r="G40" s="181" t="s">
        <v>225</v>
      </c>
      <c r="H40" s="184">
        <v>1</v>
      </c>
      <c r="I40" s="185" t="s">
        <v>107</v>
      </c>
      <c r="J40" s="181" t="s">
        <v>37</v>
      </c>
      <c r="K40" s="181" t="s">
        <v>38</v>
      </c>
      <c r="L40" s="186">
        <v>45575</v>
      </c>
      <c r="M40" s="187" t="s">
        <v>225</v>
      </c>
      <c r="N40" s="183" t="s">
        <v>36</v>
      </c>
      <c r="O40" s="181"/>
      <c r="P40" s="184">
        <v>1</v>
      </c>
      <c r="Q40" s="185" t="s">
        <v>107</v>
      </c>
      <c r="R40" s="181" t="s">
        <v>37</v>
      </c>
      <c r="S40" s="181" t="s">
        <v>96</v>
      </c>
      <c r="T40" s="186">
        <v>45575</v>
      </c>
      <c r="U40" s="187" t="s">
        <v>225</v>
      </c>
      <c r="V40" s="188" t="str" cm="1">
        <f t="array" ref="V40">IF(SUM(LEN(A40:U40))=0,"",IF(OR(OR(ISBLANK(E40),SUM(LEN(B40),LEN(C40))=0),AND(NOT(D40="Unknown"),ISBLANK(I40)),AND(NOT(N40="Unknown"),ISBLANK(Q40))),"Missing Information", INDEX(Table15[Entire Service Line Classification], MATCH(SUMIFS(Table15[Unique ID],Table15[System-Owned Portion],D40,Table15[If Material Anything Other than "Lead" in Column E,Was Material Ever Previously Lead?],F40,Table15[Customer-Owned Portion],N40),Table15[Unique ID],0),0)))</f>
        <v>Non-lead</v>
      </c>
      <c r="W40" s="189"/>
    </row>
    <row r="41" spans="1:23" s="190" customFormat="1" ht="37.5" x14ac:dyDescent="0.25">
      <c r="A41" s="180">
        <v>12016653</v>
      </c>
      <c r="B41" s="181" t="s">
        <v>381</v>
      </c>
      <c r="C41" s="182" t="s">
        <v>382</v>
      </c>
      <c r="D41" s="183" t="s">
        <v>36</v>
      </c>
      <c r="E41" s="181" t="s">
        <v>35</v>
      </c>
      <c r="F41" s="183" t="s">
        <v>35</v>
      </c>
      <c r="G41" s="181" t="s">
        <v>225</v>
      </c>
      <c r="H41" s="184">
        <v>1</v>
      </c>
      <c r="I41" s="185" t="s">
        <v>107</v>
      </c>
      <c r="J41" s="181" t="s">
        <v>37</v>
      </c>
      <c r="K41" s="181" t="s">
        <v>38</v>
      </c>
      <c r="L41" s="186">
        <v>45575</v>
      </c>
      <c r="M41" s="187" t="s">
        <v>225</v>
      </c>
      <c r="N41" s="183" t="s">
        <v>36</v>
      </c>
      <c r="O41" s="181"/>
      <c r="P41" s="184">
        <v>1</v>
      </c>
      <c r="Q41" s="185" t="s">
        <v>107</v>
      </c>
      <c r="R41" s="181" t="s">
        <v>37</v>
      </c>
      <c r="S41" s="181" t="s">
        <v>96</v>
      </c>
      <c r="T41" s="186">
        <v>45575</v>
      </c>
      <c r="U41" s="187" t="s">
        <v>225</v>
      </c>
      <c r="V41" s="188" t="str" cm="1">
        <f t="array" ref="V41">IF(SUM(LEN(A41:U41))=0,"",IF(OR(OR(ISBLANK(E41),SUM(LEN(B41),LEN(C41))=0),AND(NOT(D41="Unknown"),ISBLANK(I41)),AND(NOT(N41="Unknown"),ISBLANK(Q41))),"Missing Information", INDEX(Table15[Entire Service Line Classification], MATCH(SUMIFS(Table15[Unique ID],Table15[System-Owned Portion],D41,Table15[If Material Anything Other than "Lead" in Column E,Was Material Ever Previously Lead?],F41,Table15[Customer-Owned Portion],N41),Table15[Unique ID],0),0)))</f>
        <v>Non-lead</v>
      </c>
      <c r="W41" s="189"/>
    </row>
    <row r="42" spans="1:23" s="190" customFormat="1" ht="37.5" x14ac:dyDescent="0.25">
      <c r="A42" s="180">
        <v>12016588</v>
      </c>
      <c r="B42" s="181" t="s">
        <v>383</v>
      </c>
      <c r="C42" s="182" t="s">
        <v>384</v>
      </c>
      <c r="D42" s="183" t="s">
        <v>36</v>
      </c>
      <c r="E42" s="181" t="s">
        <v>35</v>
      </c>
      <c r="F42" s="183" t="s">
        <v>35</v>
      </c>
      <c r="G42" s="181" t="s">
        <v>225</v>
      </c>
      <c r="H42" s="184">
        <v>1</v>
      </c>
      <c r="I42" s="185" t="s">
        <v>107</v>
      </c>
      <c r="J42" s="181" t="s">
        <v>37</v>
      </c>
      <c r="K42" s="181" t="s">
        <v>38</v>
      </c>
      <c r="L42" s="186">
        <v>45575</v>
      </c>
      <c r="M42" s="187" t="s">
        <v>225</v>
      </c>
      <c r="N42" s="183" t="s">
        <v>36</v>
      </c>
      <c r="O42" s="181"/>
      <c r="P42" s="184">
        <v>0.75</v>
      </c>
      <c r="Q42" s="185" t="s">
        <v>107</v>
      </c>
      <c r="R42" s="181" t="s">
        <v>37</v>
      </c>
      <c r="S42" s="181" t="s">
        <v>96</v>
      </c>
      <c r="T42" s="186">
        <v>45575</v>
      </c>
      <c r="U42" s="187" t="s">
        <v>225</v>
      </c>
      <c r="V42" s="188" t="str" cm="1">
        <f t="array" ref="V42">IF(SUM(LEN(A42:U42))=0,"",IF(OR(OR(ISBLANK(E42),SUM(LEN(B42),LEN(C42))=0),AND(NOT(D42="Unknown"),ISBLANK(I42)),AND(NOT(N42="Unknown"),ISBLANK(Q42))),"Missing Information", INDEX(Table15[Entire Service Line Classification], MATCH(SUMIFS(Table15[Unique ID],Table15[System-Owned Portion],D42,Table15[If Material Anything Other than "Lead" in Column E,Was Material Ever Previously Lead?],F42,Table15[Customer-Owned Portion],N42),Table15[Unique ID],0),0)))</f>
        <v>Non-lead</v>
      </c>
      <c r="W42" s="189"/>
    </row>
    <row r="43" spans="1:23" s="190" customFormat="1" ht="37.5" x14ac:dyDescent="0.25">
      <c r="A43" s="180">
        <v>12016522</v>
      </c>
      <c r="B43" s="181" t="s">
        <v>387</v>
      </c>
      <c r="C43" s="182" t="s">
        <v>388</v>
      </c>
      <c r="D43" s="183" t="s">
        <v>36</v>
      </c>
      <c r="E43" s="181" t="s">
        <v>35</v>
      </c>
      <c r="F43" s="183" t="s">
        <v>35</v>
      </c>
      <c r="G43" s="181" t="s">
        <v>225</v>
      </c>
      <c r="H43" s="184">
        <v>1</v>
      </c>
      <c r="I43" s="185" t="s">
        <v>107</v>
      </c>
      <c r="J43" s="181" t="s">
        <v>37</v>
      </c>
      <c r="K43" s="181" t="s">
        <v>38</v>
      </c>
      <c r="L43" s="186">
        <v>45575</v>
      </c>
      <c r="M43" s="187" t="s">
        <v>225</v>
      </c>
      <c r="N43" s="183" t="s">
        <v>36</v>
      </c>
      <c r="O43" s="181"/>
      <c r="P43" s="184">
        <v>0.75</v>
      </c>
      <c r="Q43" s="185" t="s">
        <v>107</v>
      </c>
      <c r="R43" s="181" t="s">
        <v>37</v>
      </c>
      <c r="S43" s="181" t="s">
        <v>96</v>
      </c>
      <c r="T43" s="186">
        <v>45575</v>
      </c>
      <c r="U43" s="187" t="s">
        <v>225</v>
      </c>
      <c r="V43" s="188" t="str" cm="1">
        <f t="array" ref="V43">IF(SUM(LEN(A43:U43))=0,"",IF(OR(OR(ISBLANK(E43),SUM(LEN(B43),LEN(C43))=0),AND(NOT(D43="Unknown"),ISBLANK(I43)),AND(NOT(N43="Unknown"),ISBLANK(Q43))),"Missing Information", INDEX(Table15[Entire Service Line Classification], MATCH(SUMIFS(Table15[Unique ID],Table15[System-Owned Portion],D43,Table15[If Material Anything Other than "Lead" in Column E,Was Material Ever Previously Lead?],F43,Table15[Customer-Owned Portion],N43),Table15[Unique ID],0),0)))</f>
        <v>Non-lead</v>
      </c>
      <c r="W43" s="189"/>
    </row>
    <row r="44" spans="1:23" s="190" customFormat="1" ht="37.5" x14ac:dyDescent="0.25">
      <c r="A44" s="180">
        <v>12016521</v>
      </c>
      <c r="B44" s="181" t="s">
        <v>389</v>
      </c>
      <c r="C44" s="182" t="s">
        <v>390</v>
      </c>
      <c r="D44" s="183" t="s">
        <v>43</v>
      </c>
      <c r="E44" s="181" t="s">
        <v>35</v>
      </c>
      <c r="F44" s="183" t="s">
        <v>35</v>
      </c>
      <c r="G44" s="181" t="s">
        <v>225</v>
      </c>
      <c r="H44" s="184">
        <v>1</v>
      </c>
      <c r="I44" s="185" t="s">
        <v>107</v>
      </c>
      <c r="J44" s="181" t="s">
        <v>37</v>
      </c>
      <c r="K44" s="181" t="s">
        <v>38</v>
      </c>
      <c r="L44" s="186">
        <v>45575</v>
      </c>
      <c r="M44" s="187" t="s">
        <v>7069</v>
      </c>
      <c r="N44" s="183" t="s">
        <v>43</v>
      </c>
      <c r="O44" s="181"/>
      <c r="P44" s="184">
        <v>0.75</v>
      </c>
      <c r="Q44" s="185" t="s">
        <v>107</v>
      </c>
      <c r="R44" s="181" t="s">
        <v>37</v>
      </c>
      <c r="S44" s="181" t="s">
        <v>96</v>
      </c>
      <c r="T44" s="186">
        <v>45575</v>
      </c>
      <c r="U44" s="187" t="s">
        <v>7069</v>
      </c>
      <c r="V44" s="188" t="str" cm="1">
        <f t="array" ref="V44">IF(SUM(LEN(A44:U44))=0,"",IF(OR(OR(ISBLANK(E44),SUM(LEN(B44),LEN(C44))=0),AND(NOT(D44="Unknown"),ISBLANK(I44)),AND(NOT(N44="Unknown"),ISBLANK(Q44))),"Missing Information", INDEX(Table15[Entire Service Line Classification], MATCH(SUMIFS(Table15[Unique ID],Table15[System-Owned Portion],D44,Table15[If Material Anything Other than "Lead" in Column E,Was Material Ever Previously Lead?],F44,Table15[Customer-Owned Portion],N44),Table15[Unique ID],0),0)))</f>
        <v>Non-lead</v>
      </c>
      <c r="W44" s="189"/>
    </row>
    <row r="45" spans="1:23" s="190" customFormat="1" ht="37.5" x14ac:dyDescent="0.25">
      <c r="A45" s="180">
        <v>12016517</v>
      </c>
      <c r="B45" s="181" t="s">
        <v>391</v>
      </c>
      <c r="C45" s="182" t="s">
        <v>392</v>
      </c>
      <c r="D45" s="183" t="s">
        <v>36</v>
      </c>
      <c r="E45" s="181" t="s">
        <v>35</v>
      </c>
      <c r="F45" s="183" t="s">
        <v>213</v>
      </c>
      <c r="G45" s="181" t="s">
        <v>225</v>
      </c>
      <c r="H45" s="184">
        <v>1</v>
      </c>
      <c r="I45" s="185" t="s">
        <v>107</v>
      </c>
      <c r="J45" s="181" t="s">
        <v>37</v>
      </c>
      <c r="K45" s="181" t="s">
        <v>38</v>
      </c>
      <c r="L45" s="186">
        <v>45575</v>
      </c>
      <c r="M45" s="187" t="s">
        <v>225</v>
      </c>
      <c r="N45" s="183" t="s">
        <v>36</v>
      </c>
      <c r="O45" s="181"/>
      <c r="P45" s="184">
        <v>1</v>
      </c>
      <c r="Q45" s="185" t="s">
        <v>107</v>
      </c>
      <c r="R45" s="181" t="s">
        <v>37</v>
      </c>
      <c r="S45" s="181" t="s">
        <v>96</v>
      </c>
      <c r="T45" s="186">
        <v>45575</v>
      </c>
      <c r="U45" s="187" t="s">
        <v>225</v>
      </c>
      <c r="V45" s="188" t="str" cm="1">
        <f t="array" ref="V45">IF(SUM(LEN(A45:U45))=0,"",IF(OR(OR(ISBLANK(E45),SUM(LEN(B45),LEN(C45))=0),AND(NOT(D45="Unknown"),ISBLANK(I45)),AND(NOT(N45="Unknown"),ISBLANK(Q45))),"Missing Information", INDEX(Table15[Entire Service Line Classification], MATCH(SUMIFS(Table15[Unique ID],Table15[System-Owned Portion],D45,Table15[If Material Anything Other than "Lead" in Column E,Was Material Ever Previously Lead?],F45,Table15[Customer-Owned Portion],N45),Table15[Unique ID],0),0)))</f>
        <v>Non-lead</v>
      </c>
      <c r="W45" s="189"/>
    </row>
    <row r="46" spans="1:23" s="190" customFormat="1" ht="37.5" x14ac:dyDescent="0.25">
      <c r="A46" s="180">
        <v>12016514</v>
      </c>
      <c r="B46" s="181" t="s">
        <v>395</v>
      </c>
      <c r="C46" s="182" t="s">
        <v>396</v>
      </c>
      <c r="D46" s="183" t="s">
        <v>36</v>
      </c>
      <c r="E46" s="181" t="s">
        <v>35</v>
      </c>
      <c r="F46" s="183" t="s">
        <v>35</v>
      </c>
      <c r="G46" s="181" t="s">
        <v>225</v>
      </c>
      <c r="H46" s="184">
        <v>1</v>
      </c>
      <c r="I46" s="185" t="s">
        <v>107</v>
      </c>
      <c r="J46" s="181" t="s">
        <v>37</v>
      </c>
      <c r="K46" s="181" t="s">
        <v>38</v>
      </c>
      <c r="L46" s="186">
        <v>45575</v>
      </c>
      <c r="M46" s="187" t="s">
        <v>225</v>
      </c>
      <c r="N46" s="183" t="s">
        <v>36</v>
      </c>
      <c r="O46" s="181"/>
      <c r="P46" s="184">
        <v>1</v>
      </c>
      <c r="Q46" s="185" t="s">
        <v>107</v>
      </c>
      <c r="R46" s="181" t="s">
        <v>37</v>
      </c>
      <c r="S46" s="181" t="s">
        <v>96</v>
      </c>
      <c r="T46" s="186">
        <v>45575</v>
      </c>
      <c r="U46" s="187" t="s">
        <v>225</v>
      </c>
      <c r="V46" s="188" t="str" cm="1">
        <f t="array" ref="V46">IF(SUM(LEN(A46:U46))=0,"",IF(OR(OR(ISBLANK(E46),SUM(LEN(B46),LEN(C46))=0),AND(NOT(D46="Unknown"),ISBLANK(I46)),AND(NOT(N46="Unknown"),ISBLANK(Q46))),"Missing Information", INDEX(Table15[Entire Service Line Classification], MATCH(SUMIFS(Table15[Unique ID],Table15[System-Owned Portion],D46,Table15[If Material Anything Other than "Lead" in Column E,Was Material Ever Previously Lead?],F46,Table15[Customer-Owned Portion],N46),Table15[Unique ID],0),0)))</f>
        <v>Non-lead</v>
      </c>
      <c r="W46" s="189"/>
    </row>
    <row r="47" spans="1:23" s="190" customFormat="1" ht="37.5" x14ac:dyDescent="0.25">
      <c r="A47" s="180">
        <v>12016513</v>
      </c>
      <c r="B47" s="181" t="s">
        <v>397</v>
      </c>
      <c r="C47" s="182" t="s">
        <v>398</v>
      </c>
      <c r="D47" s="183" t="s">
        <v>43</v>
      </c>
      <c r="E47" s="181" t="s">
        <v>35</v>
      </c>
      <c r="F47" s="183" t="s">
        <v>35</v>
      </c>
      <c r="G47" s="181" t="s">
        <v>225</v>
      </c>
      <c r="H47" s="184">
        <v>1</v>
      </c>
      <c r="I47" s="185" t="s">
        <v>107</v>
      </c>
      <c r="J47" s="181" t="s">
        <v>37</v>
      </c>
      <c r="K47" s="181" t="s">
        <v>38</v>
      </c>
      <c r="L47" s="186">
        <v>45575</v>
      </c>
      <c r="M47" s="187" t="s">
        <v>7069</v>
      </c>
      <c r="N47" s="183" t="s">
        <v>43</v>
      </c>
      <c r="O47" s="181"/>
      <c r="P47" s="184">
        <v>0.75</v>
      </c>
      <c r="Q47" s="185" t="s">
        <v>107</v>
      </c>
      <c r="R47" s="181" t="s">
        <v>37</v>
      </c>
      <c r="S47" s="181" t="s">
        <v>96</v>
      </c>
      <c r="T47" s="186">
        <v>45575</v>
      </c>
      <c r="U47" s="187" t="s">
        <v>7069</v>
      </c>
      <c r="V47" s="188" t="str" cm="1">
        <f t="array" ref="V47">IF(SUM(LEN(A47:U47))=0,"",IF(OR(OR(ISBLANK(E47),SUM(LEN(B47),LEN(C47))=0),AND(NOT(D47="Unknown"),ISBLANK(I47)),AND(NOT(N47="Unknown"),ISBLANK(Q47))),"Missing Information", INDEX(Table15[Entire Service Line Classification], MATCH(SUMIFS(Table15[Unique ID],Table15[System-Owned Portion],D47,Table15[If Material Anything Other than "Lead" in Column E,Was Material Ever Previously Lead?],F47,Table15[Customer-Owned Portion],N47),Table15[Unique ID],0),0)))</f>
        <v>Non-lead</v>
      </c>
      <c r="W47" s="189"/>
    </row>
    <row r="48" spans="1:23" s="190" customFormat="1" ht="37.5" x14ac:dyDescent="0.25">
      <c r="A48" s="180">
        <v>12016509</v>
      </c>
      <c r="B48" s="181" t="s">
        <v>399</v>
      </c>
      <c r="C48" s="182" t="s">
        <v>400</v>
      </c>
      <c r="D48" s="183" t="s">
        <v>36</v>
      </c>
      <c r="E48" s="181" t="s">
        <v>35</v>
      </c>
      <c r="F48" s="183" t="s">
        <v>35</v>
      </c>
      <c r="G48" s="181" t="s">
        <v>225</v>
      </c>
      <c r="H48" s="184">
        <v>2</v>
      </c>
      <c r="I48" s="185" t="s">
        <v>107</v>
      </c>
      <c r="J48" s="181" t="s">
        <v>37</v>
      </c>
      <c r="K48" s="181" t="s">
        <v>38</v>
      </c>
      <c r="L48" s="186">
        <v>45575</v>
      </c>
      <c r="M48" s="187" t="s">
        <v>225</v>
      </c>
      <c r="N48" s="183" t="s">
        <v>36</v>
      </c>
      <c r="O48" s="181"/>
      <c r="P48" s="184">
        <v>2</v>
      </c>
      <c r="Q48" s="185" t="s">
        <v>107</v>
      </c>
      <c r="R48" s="181" t="s">
        <v>37</v>
      </c>
      <c r="S48" s="181" t="s">
        <v>96</v>
      </c>
      <c r="T48" s="186">
        <v>45575</v>
      </c>
      <c r="U48" s="187" t="s">
        <v>225</v>
      </c>
      <c r="V48" s="188" t="str" cm="1">
        <f t="array" ref="V48">IF(SUM(LEN(A48:U48))=0,"",IF(OR(OR(ISBLANK(E48),SUM(LEN(B48),LEN(C48))=0),AND(NOT(D48="Unknown"),ISBLANK(I48)),AND(NOT(N48="Unknown"),ISBLANK(Q48))),"Missing Information", INDEX(Table15[Entire Service Line Classification], MATCH(SUMIFS(Table15[Unique ID],Table15[System-Owned Portion],D48,Table15[If Material Anything Other than "Lead" in Column E,Was Material Ever Previously Lead?],F48,Table15[Customer-Owned Portion],N48),Table15[Unique ID],0),0)))</f>
        <v>Non-lead</v>
      </c>
      <c r="W48" s="189"/>
    </row>
    <row r="49" spans="1:23" s="190" customFormat="1" ht="37.5" x14ac:dyDescent="0.25">
      <c r="A49" s="180">
        <v>12016492</v>
      </c>
      <c r="B49" s="181" t="s">
        <v>403</v>
      </c>
      <c r="C49" s="182" t="s">
        <v>404</v>
      </c>
      <c r="D49" s="183" t="s">
        <v>36</v>
      </c>
      <c r="E49" s="181" t="s">
        <v>35</v>
      </c>
      <c r="F49" s="183" t="s">
        <v>213</v>
      </c>
      <c r="G49" s="181" t="s">
        <v>225</v>
      </c>
      <c r="H49" s="184">
        <v>1</v>
      </c>
      <c r="I49" s="185" t="s">
        <v>107</v>
      </c>
      <c r="J49" s="181" t="s">
        <v>37</v>
      </c>
      <c r="K49" s="181" t="s">
        <v>38</v>
      </c>
      <c r="L49" s="186">
        <v>45575</v>
      </c>
      <c r="M49" s="187" t="s">
        <v>225</v>
      </c>
      <c r="N49" s="183" t="s">
        <v>36</v>
      </c>
      <c r="O49" s="181"/>
      <c r="P49" s="184">
        <v>1</v>
      </c>
      <c r="Q49" s="185" t="s">
        <v>107</v>
      </c>
      <c r="R49" s="181" t="s">
        <v>37</v>
      </c>
      <c r="S49" s="181" t="s">
        <v>96</v>
      </c>
      <c r="T49" s="186">
        <v>45575</v>
      </c>
      <c r="U49" s="187" t="s">
        <v>225</v>
      </c>
      <c r="V49" s="188" t="str" cm="1">
        <f t="array" ref="V49">IF(SUM(LEN(A49:U49))=0,"",IF(OR(OR(ISBLANK(E49),SUM(LEN(B49),LEN(C49))=0),AND(NOT(D49="Unknown"),ISBLANK(I49)),AND(NOT(N49="Unknown"),ISBLANK(Q49))),"Missing Information", INDEX(Table15[Entire Service Line Classification], MATCH(SUMIFS(Table15[Unique ID],Table15[System-Owned Portion],D49,Table15[If Material Anything Other than "Lead" in Column E,Was Material Ever Previously Lead?],F49,Table15[Customer-Owned Portion],N49),Table15[Unique ID],0),0)))</f>
        <v>Non-lead</v>
      </c>
      <c r="W49" s="189"/>
    </row>
    <row r="50" spans="1:23" s="190" customFormat="1" ht="37.5" x14ac:dyDescent="0.25">
      <c r="A50" s="180">
        <v>12016489</v>
      </c>
      <c r="B50" s="181" t="s">
        <v>405</v>
      </c>
      <c r="C50" s="182" t="s">
        <v>406</v>
      </c>
      <c r="D50" s="183" t="s">
        <v>36</v>
      </c>
      <c r="E50" s="181" t="s">
        <v>35</v>
      </c>
      <c r="F50" s="183" t="s">
        <v>213</v>
      </c>
      <c r="G50" s="181" t="s">
        <v>225</v>
      </c>
      <c r="H50" s="184">
        <v>1</v>
      </c>
      <c r="I50" s="185" t="s">
        <v>107</v>
      </c>
      <c r="J50" s="181" t="s">
        <v>37</v>
      </c>
      <c r="K50" s="181" t="s">
        <v>38</v>
      </c>
      <c r="L50" s="186">
        <v>45575</v>
      </c>
      <c r="M50" s="187" t="s">
        <v>225</v>
      </c>
      <c r="N50" s="183" t="s">
        <v>36</v>
      </c>
      <c r="O50" s="181"/>
      <c r="P50" s="184">
        <v>1</v>
      </c>
      <c r="Q50" s="185" t="s">
        <v>107</v>
      </c>
      <c r="R50" s="181" t="s">
        <v>37</v>
      </c>
      <c r="S50" s="181" t="s">
        <v>96</v>
      </c>
      <c r="T50" s="186">
        <v>45575</v>
      </c>
      <c r="U50" s="187" t="s">
        <v>225</v>
      </c>
      <c r="V50" s="188" t="str" cm="1">
        <f t="array" ref="V50">IF(SUM(LEN(A50:U50))=0,"",IF(OR(OR(ISBLANK(E50),SUM(LEN(B50),LEN(C50))=0),AND(NOT(D50="Unknown"),ISBLANK(I50)),AND(NOT(N50="Unknown"),ISBLANK(Q50))),"Missing Information", INDEX(Table15[Entire Service Line Classification], MATCH(SUMIFS(Table15[Unique ID],Table15[System-Owned Portion],D50,Table15[If Material Anything Other than "Lead" in Column E,Was Material Ever Previously Lead?],F50,Table15[Customer-Owned Portion],N50),Table15[Unique ID],0),0)))</f>
        <v>Non-lead</v>
      </c>
      <c r="W50" s="189"/>
    </row>
    <row r="51" spans="1:23" s="190" customFormat="1" ht="37.5" x14ac:dyDescent="0.25">
      <c r="A51" s="180">
        <v>12016485</v>
      </c>
      <c r="B51" s="181" t="s">
        <v>407</v>
      </c>
      <c r="C51" s="182" t="s">
        <v>408</v>
      </c>
      <c r="D51" s="183" t="s">
        <v>36</v>
      </c>
      <c r="E51" s="181" t="s">
        <v>35</v>
      </c>
      <c r="F51" s="183" t="s">
        <v>35</v>
      </c>
      <c r="G51" s="181" t="s">
        <v>225</v>
      </c>
      <c r="H51" s="184">
        <v>1</v>
      </c>
      <c r="I51" s="185" t="s">
        <v>107</v>
      </c>
      <c r="J51" s="181" t="s">
        <v>37</v>
      </c>
      <c r="K51" s="181" t="s">
        <v>38</v>
      </c>
      <c r="L51" s="186">
        <v>45575</v>
      </c>
      <c r="M51" s="187" t="s">
        <v>225</v>
      </c>
      <c r="N51" s="183" t="s">
        <v>36</v>
      </c>
      <c r="O51" s="181"/>
      <c r="P51" s="184">
        <v>0.75</v>
      </c>
      <c r="Q51" s="185" t="s">
        <v>107</v>
      </c>
      <c r="R51" s="181" t="s">
        <v>37</v>
      </c>
      <c r="S51" s="181" t="s">
        <v>96</v>
      </c>
      <c r="T51" s="186">
        <v>45575</v>
      </c>
      <c r="U51" s="187" t="s">
        <v>225</v>
      </c>
      <c r="V51" s="188" t="str" cm="1">
        <f t="array" ref="V51">IF(SUM(LEN(A51:U51))=0,"",IF(OR(OR(ISBLANK(E51),SUM(LEN(B51),LEN(C51))=0),AND(NOT(D51="Unknown"),ISBLANK(I51)),AND(NOT(N51="Unknown"),ISBLANK(Q51))),"Missing Information", INDEX(Table15[Entire Service Line Classification], MATCH(SUMIFS(Table15[Unique ID],Table15[System-Owned Portion],D51,Table15[If Material Anything Other than "Lead" in Column E,Was Material Ever Previously Lead?],F51,Table15[Customer-Owned Portion],N51),Table15[Unique ID],0),0)))</f>
        <v>Non-lead</v>
      </c>
      <c r="W51" s="189"/>
    </row>
    <row r="52" spans="1:23" s="190" customFormat="1" ht="37.5" x14ac:dyDescent="0.25">
      <c r="A52" s="180">
        <v>12016481</v>
      </c>
      <c r="B52" s="181" t="s">
        <v>409</v>
      </c>
      <c r="C52" s="182" t="s">
        <v>410</v>
      </c>
      <c r="D52" s="183" t="s">
        <v>36</v>
      </c>
      <c r="E52" s="181" t="s">
        <v>35</v>
      </c>
      <c r="F52" s="183" t="s">
        <v>35</v>
      </c>
      <c r="G52" s="181" t="s">
        <v>245</v>
      </c>
      <c r="H52" s="184">
        <v>1</v>
      </c>
      <c r="I52" s="185" t="s">
        <v>107</v>
      </c>
      <c r="J52" s="181" t="s">
        <v>37</v>
      </c>
      <c r="K52" s="181" t="s">
        <v>38</v>
      </c>
      <c r="L52" s="186">
        <v>45575</v>
      </c>
      <c r="M52" s="187" t="s">
        <v>225</v>
      </c>
      <c r="N52" s="183" t="s">
        <v>43</v>
      </c>
      <c r="O52" s="181"/>
      <c r="P52" s="184">
        <v>0.75</v>
      </c>
      <c r="Q52" s="185" t="s">
        <v>107</v>
      </c>
      <c r="R52" s="181" t="s">
        <v>37</v>
      </c>
      <c r="S52" s="181" t="s">
        <v>96</v>
      </c>
      <c r="T52" s="186">
        <v>45575</v>
      </c>
      <c r="U52" s="187" t="s">
        <v>7069</v>
      </c>
      <c r="V52" s="188" t="str" cm="1">
        <f t="array" ref="V52">IF(SUM(LEN(A52:U52))=0,"",IF(OR(OR(ISBLANK(E52),SUM(LEN(B52),LEN(C52))=0),AND(NOT(D52="Unknown"),ISBLANK(I52)),AND(NOT(N52="Unknown"),ISBLANK(Q52))),"Missing Information", INDEX(Table15[Entire Service Line Classification], MATCH(SUMIFS(Table15[Unique ID],Table15[System-Owned Portion],D52,Table15[If Material Anything Other than "Lead" in Column E,Was Material Ever Previously Lead?],F52,Table15[Customer-Owned Portion],N52),Table15[Unique ID],0),0)))</f>
        <v>Non-lead</v>
      </c>
      <c r="W52" s="189"/>
    </row>
    <row r="53" spans="1:23" s="190" customFormat="1" ht="37.5" x14ac:dyDescent="0.25">
      <c r="A53" s="180">
        <v>12016480</v>
      </c>
      <c r="B53" s="181" t="s">
        <v>411</v>
      </c>
      <c r="C53" s="182" t="s">
        <v>412</v>
      </c>
      <c r="D53" s="183" t="s">
        <v>36</v>
      </c>
      <c r="E53" s="181" t="s">
        <v>35</v>
      </c>
      <c r="F53" s="183" t="s">
        <v>35</v>
      </c>
      <c r="G53" s="181" t="s">
        <v>225</v>
      </c>
      <c r="H53" s="184">
        <v>1</v>
      </c>
      <c r="I53" s="185" t="s">
        <v>107</v>
      </c>
      <c r="J53" s="181" t="s">
        <v>37</v>
      </c>
      <c r="K53" s="181" t="s">
        <v>38</v>
      </c>
      <c r="L53" s="186">
        <v>45574</v>
      </c>
      <c r="M53" s="187" t="s">
        <v>225</v>
      </c>
      <c r="N53" s="183" t="s">
        <v>43</v>
      </c>
      <c r="O53" s="181"/>
      <c r="P53" s="184">
        <v>0.75</v>
      </c>
      <c r="Q53" s="185" t="s">
        <v>107</v>
      </c>
      <c r="R53" s="181" t="s">
        <v>37</v>
      </c>
      <c r="S53" s="181" t="s">
        <v>96</v>
      </c>
      <c r="T53" s="186">
        <v>45574</v>
      </c>
      <c r="U53" s="187" t="s">
        <v>7069</v>
      </c>
      <c r="V53" s="188" t="str" cm="1">
        <f t="array" ref="V53">IF(SUM(LEN(A53:U53))=0,"",IF(OR(OR(ISBLANK(E53),SUM(LEN(B53),LEN(C53))=0),AND(NOT(D53="Unknown"),ISBLANK(I53)),AND(NOT(N53="Unknown"),ISBLANK(Q53))),"Missing Information", INDEX(Table15[Entire Service Line Classification], MATCH(SUMIFS(Table15[Unique ID],Table15[System-Owned Portion],D53,Table15[If Material Anything Other than "Lead" in Column E,Was Material Ever Previously Lead?],F53,Table15[Customer-Owned Portion],N53),Table15[Unique ID],0),0)))</f>
        <v>Non-lead</v>
      </c>
      <c r="W53" s="189"/>
    </row>
    <row r="54" spans="1:23" s="190" customFormat="1" ht="37.5" x14ac:dyDescent="0.25">
      <c r="A54" s="180">
        <v>11909650</v>
      </c>
      <c r="B54" s="181" t="s">
        <v>413</v>
      </c>
      <c r="C54" s="182" t="s">
        <v>414</v>
      </c>
      <c r="D54" s="183" t="s">
        <v>36</v>
      </c>
      <c r="E54" s="181" t="s">
        <v>35</v>
      </c>
      <c r="F54" s="183" t="s">
        <v>35</v>
      </c>
      <c r="G54" s="181" t="s">
        <v>245</v>
      </c>
      <c r="H54" s="184">
        <v>1</v>
      </c>
      <c r="I54" s="185" t="s">
        <v>107</v>
      </c>
      <c r="J54" s="181" t="s">
        <v>37</v>
      </c>
      <c r="K54" s="181" t="s">
        <v>38</v>
      </c>
      <c r="L54" s="186">
        <v>45546</v>
      </c>
      <c r="M54" s="187" t="s">
        <v>225</v>
      </c>
      <c r="N54" s="183" t="s">
        <v>36</v>
      </c>
      <c r="O54" s="181"/>
      <c r="P54" s="184">
        <v>0.75</v>
      </c>
      <c r="Q54" s="185" t="s">
        <v>107</v>
      </c>
      <c r="R54" s="181" t="s">
        <v>37</v>
      </c>
      <c r="S54" s="181" t="s">
        <v>96</v>
      </c>
      <c r="T54" s="186">
        <v>45546</v>
      </c>
      <c r="U54" s="187" t="s">
        <v>225</v>
      </c>
      <c r="V54" s="188" t="str" cm="1">
        <f t="array" ref="V54">IF(SUM(LEN(A54:U54))=0,"",IF(OR(OR(ISBLANK(E54),SUM(LEN(B54),LEN(C54))=0),AND(NOT(D54="Unknown"),ISBLANK(I54)),AND(NOT(N54="Unknown"),ISBLANK(Q54))),"Missing Information", INDEX(Table15[Entire Service Line Classification], MATCH(SUMIFS(Table15[Unique ID],Table15[System-Owned Portion],D54,Table15[If Material Anything Other than "Lead" in Column E,Was Material Ever Previously Lead?],F54,Table15[Customer-Owned Portion],N54),Table15[Unique ID],0),0)))</f>
        <v>Non-lead</v>
      </c>
      <c r="W54" s="189"/>
    </row>
    <row r="55" spans="1:23" s="190" customFormat="1" ht="37.5" x14ac:dyDescent="0.25">
      <c r="A55" s="180">
        <v>11909646</v>
      </c>
      <c r="B55" s="181" t="s">
        <v>415</v>
      </c>
      <c r="C55" s="182" t="s">
        <v>416</v>
      </c>
      <c r="D55" s="183" t="s">
        <v>36</v>
      </c>
      <c r="E55" s="181" t="s">
        <v>35</v>
      </c>
      <c r="F55" s="183" t="s">
        <v>35</v>
      </c>
      <c r="G55" s="181" t="s">
        <v>261</v>
      </c>
      <c r="H55" s="184">
        <v>1</v>
      </c>
      <c r="I55" s="185" t="s">
        <v>107</v>
      </c>
      <c r="J55" s="181" t="s">
        <v>37</v>
      </c>
      <c r="K55" s="181" t="s">
        <v>38</v>
      </c>
      <c r="L55" s="186">
        <v>45546</v>
      </c>
      <c r="M55" s="187" t="s">
        <v>225</v>
      </c>
      <c r="N55" s="183" t="s">
        <v>43</v>
      </c>
      <c r="O55" s="181"/>
      <c r="P55" s="184">
        <v>0.75</v>
      </c>
      <c r="Q55" s="185" t="s">
        <v>107</v>
      </c>
      <c r="R55" s="181" t="s">
        <v>37</v>
      </c>
      <c r="S55" s="181" t="s">
        <v>96</v>
      </c>
      <c r="T55" s="186">
        <v>45546</v>
      </c>
      <c r="U55" s="187" t="s">
        <v>225</v>
      </c>
      <c r="V55" s="188" t="str" cm="1">
        <f t="array" ref="V55">IF(SUM(LEN(A55:U55))=0,"",IF(OR(OR(ISBLANK(E55),SUM(LEN(B55),LEN(C55))=0),AND(NOT(D55="Unknown"),ISBLANK(I55)),AND(NOT(N55="Unknown"),ISBLANK(Q55))),"Missing Information", INDEX(Table15[Entire Service Line Classification], MATCH(SUMIFS(Table15[Unique ID],Table15[System-Owned Portion],D55,Table15[If Material Anything Other than "Lead" in Column E,Was Material Ever Previously Lead?],F55,Table15[Customer-Owned Portion],N55),Table15[Unique ID],0),0)))</f>
        <v>Non-lead</v>
      </c>
      <c r="W55" s="189"/>
    </row>
    <row r="56" spans="1:23" s="190" customFormat="1" ht="37.5" x14ac:dyDescent="0.25">
      <c r="A56" s="180">
        <v>11909645</v>
      </c>
      <c r="B56" s="181" t="s">
        <v>417</v>
      </c>
      <c r="C56" s="182" t="s">
        <v>418</v>
      </c>
      <c r="D56" s="183" t="s">
        <v>36</v>
      </c>
      <c r="E56" s="181" t="s">
        <v>35</v>
      </c>
      <c r="F56" s="183" t="s">
        <v>35</v>
      </c>
      <c r="G56" s="181" t="s">
        <v>245</v>
      </c>
      <c r="H56" s="184">
        <v>1</v>
      </c>
      <c r="I56" s="185" t="s">
        <v>107</v>
      </c>
      <c r="J56" s="181" t="s">
        <v>37</v>
      </c>
      <c r="K56" s="181" t="s">
        <v>38</v>
      </c>
      <c r="L56" s="186">
        <v>45546</v>
      </c>
      <c r="M56" s="187" t="s">
        <v>225</v>
      </c>
      <c r="N56" s="183" t="s">
        <v>43</v>
      </c>
      <c r="O56" s="181"/>
      <c r="P56" s="184">
        <v>0.75</v>
      </c>
      <c r="Q56" s="185" t="s">
        <v>107</v>
      </c>
      <c r="R56" s="181" t="s">
        <v>37</v>
      </c>
      <c r="S56" s="181" t="s">
        <v>96</v>
      </c>
      <c r="T56" s="186">
        <v>45546</v>
      </c>
      <c r="U56" s="187" t="s">
        <v>225</v>
      </c>
      <c r="V56" s="188" t="str" cm="1">
        <f t="array" ref="V56">IF(SUM(LEN(A56:U56))=0,"",IF(OR(OR(ISBLANK(E56),SUM(LEN(B56),LEN(C56))=0),AND(NOT(D56="Unknown"),ISBLANK(I56)),AND(NOT(N56="Unknown"),ISBLANK(Q56))),"Missing Information", INDEX(Table15[Entire Service Line Classification], MATCH(SUMIFS(Table15[Unique ID],Table15[System-Owned Portion],D56,Table15[If Material Anything Other than "Lead" in Column E,Was Material Ever Previously Lead?],F56,Table15[Customer-Owned Portion],N56),Table15[Unique ID],0),0)))</f>
        <v>Non-lead</v>
      </c>
      <c r="W56" s="189"/>
    </row>
    <row r="57" spans="1:23" s="190" customFormat="1" ht="37.5" x14ac:dyDescent="0.25">
      <c r="A57" s="180">
        <v>11909644</v>
      </c>
      <c r="B57" s="181" t="s">
        <v>419</v>
      </c>
      <c r="C57" s="182" t="s">
        <v>420</v>
      </c>
      <c r="D57" s="183" t="s">
        <v>36</v>
      </c>
      <c r="E57" s="181" t="s">
        <v>35</v>
      </c>
      <c r="F57" s="183" t="s">
        <v>35</v>
      </c>
      <c r="G57" s="181" t="s">
        <v>245</v>
      </c>
      <c r="H57" s="184">
        <v>1</v>
      </c>
      <c r="I57" s="185" t="s">
        <v>107</v>
      </c>
      <c r="J57" s="181" t="s">
        <v>37</v>
      </c>
      <c r="K57" s="181" t="s">
        <v>38</v>
      </c>
      <c r="L57" s="186">
        <v>45546</v>
      </c>
      <c r="M57" s="187" t="s">
        <v>225</v>
      </c>
      <c r="N57" s="183" t="s">
        <v>36</v>
      </c>
      <c r="O57" s="181"/>
      <c r="P57" s="184">
        <v>0.75</v>
      </c>
      <c r="Q57" s="185" t="s">
        <v>107</v>
      </c>
      <c r="R57" s="181" t="s">
        <v>37</v>
      </c>
      <c r="S57" s="181" t="s">
        <v>96</v>
      </c>
      <c r="T57" s="186">
        <v>45546</v>
      </c>
      <c r="U57" s="187" t="s">
        <v>225</v>
      </c>
      <c r="V57" s="188" t="str" cm="1">
        <f t="array" ref="V57">IF(SUM(LEN(A57:U57))=0,"",IF(OR(OR(ISBLANK(E57),SUM(LEN(B57),LEN(C57))=0),AND(NOT(D57="Unknown"),ISBLANK(I57)),AND(NOT(N57="Unknown"),ISBLANK(Q57))),"Missing Information", INDEX(Table15[Entire Service Line Classification], MATCH(SUMIFS(Table15[Unique ID],Table15[System-Owned Portion],D57,Table15[If Material Anything Other than "Lead" in Column E,Was Material Ever Previously Lead?],F57,Table15[Customer-Owned Portion],N57),Table15[Unique ID],0),0)))</f>
        <v>Non-lead</v>
      </c>
      <c r="W57" s="189"/>
    </row>
    <row r="58" spans="1:23" s="190" customFormat="1" ht="37.5" x14ac:dyDescent="0.25">
      <c r="A58" s="180">
        <v>11909641</v>
      </c>
      <c r="B58" s="181" t="s">
        <v>421</v>
      </c>
      <c r="C58" s="182" t="s">
        <v>422</v>
      </c>
      <c r="D58" s="183" t="s">
        <v>36</v>
      </c>
      <c r="E58" s="181" t="s">
        <v>35</v>
      </c>
      <c r="F58" s="183" t="s">
        <v>35</v>
      </c>
      <c r="G58" s="181" t="s">
        <v>245</v>
      </c>
      <c r="H58" s="184">
        <v>1</v>
      </c>
      <c r="I58" s="185" t="s">
        <v>107</v>
      </c>
      <c r="J58" s="181" t="s">
        <v>37</v>
      </c>
      <c r="K58" s="181" t="s">
        <v>38</v>
      </c>
      <c r="L58" s="186">
        <v>45546</v>
      </c>
      <c r="M58" s="187" t="s">
        <v>225</v>
      </c>
      <c r="N58" s="183" t="s">
        <v>36</v>
      </c>
      <c r="O58" s="181"/>
      <c r="P58" s="184">
        <v>0.75</v>
      </c>
      <c r="Q58" s="185" t="s">
        <v>107</v>
      </c>
      <c r="R58" s="181" t="s">
        <v>37</v>
      </c>
      <c r="S58" s="181" t="s">
        <v>96</v>
      </c>
      <c r="T58" s="186">
        <v>45546</v>
      </c>
      <c r="U58" s="187" t="s">
        <v>225</v>
      </c>
      <c r="V58" s="188" t="str" cm="1">
        <f t="array" ref="V58">IF(SUM(LEN(A58:U58))=0,"",IF(OR(OR(ISBLANK(E58),SUM(LEN(B58),LEN(C58))=0),AND(NOT(D58="Unknown"),ISBLANK(I58)),AND(NOT(N58="Unknown"),ISBLANK(Q58))),"Missing Information", INDEX(Table15[Entire Service Line Classification], MATCH(SUMIFS(Table15[Unique ID],Table15[System-Owned Portion],D58,Table15[If Material Anything Other than "Lead" in Column E,Was Material Ever Previously Lead?],F58,Table15[Customer-Owned Portion],N58),Table15[Unique ID],0),0)))</f>
        <v>Non-lead</v>
      </c>
      <c r="W58" s="189"/>
    </row>
    <row r="59" spans="1:23" s="190" customFormat="1" ht="37.5" x14ac:dyDescent="0.25">
      <c r="A59" s="180">
        <v>11909525</v>
      </c>
      <c r="B59" s="181" t="s">
        <v>423</v>
      </c>
      <c r="C59" s="182" t="s">
        <v>424</v>
      </c>
      <c r="D59" s="183" t="s">
        <v>36</v>
      </c>
      <c r="E59" s="181" t="s">
        <v>35</v>
      </c>
      <c r="F59" s="183" t="s">
        <v>35</v>
      </c>
      <c r="G59" s="181" t="s">
        <v>245</v>
      </c>
      <c r="H59" s="184">
        <v>1</v>
      </c>
      <c r="I59" s="185" t="s">
        <v>107</v>
      </c>
      <c r="J59" s="181" t="s">
        <v>37</v>
      </c>
      <c r="K59" s="181" t="s">
        <v>38</v>
      </c>
      <c r="L59" s="186">
        <v>45546</v>
      </c>
      <c r="M59" s="187" t="s">
        <v>225</v>
      </c>
      <c r="N59" s="183" t="s">
        <v>36</v>
      </c>
      <c r="O59" s="181"/>
      <c r="P59" s="184">
        <v>0.75</v>
      </c>
      <c r="Q59" s="185" t="s">
        <v>107</v>
      </c>
      <c r="R59" s="181" t="s">
        <v>37</v>
      </c>
      <c r="S59" s="181" t="s">
        <v>96</v>
      </c>
      <c r="T59" s="186">
        <v>45546</v>
      </c>
      <c r="U59" s="187" t="s">
        <v>225</v>
      </c>
      <c r="V59" s="188" t="str" cm="1">
        <f t="array" ref="V59">IF(SUM(LEN(A59:U59))=0,"",IF(OR(OR(ISBLANK(E59),SUM(LEN(B59),LEN(C59))=0),AND(NOT(D59="Unknown"),ISBLANK(I59)),AND(NOT(N59="Unknown"),ISBLANK(Q59))),"Missing Information", INDEX(Table15[Entire Service Line Classification], MATCH(SUMIFS(Table15[Unique ID],Table15[System-Owned Portion],D59,Table15[If Material Anything Other than "Lead" in Column E,Was Material Ever Previously Lead?],F59,Table15[Customer-Owned Portion],N59),Table15[Unique ID],0),0)))</f>
        <v>Non-lead</v>
      </c>
      <c r="W59" s="189"/>
    </row>
    <row r="60" spans="1:23" s="190" customFormat="1" ht="37.5" x14ac:dyDescent="0.25">
      <c r="A60" s="180">
        <v>11909522</v>
      </c>
      <c r="B60" s="181" t="s">
        <v>425</v>
      </c>
      <c r="C60" s="182" t="s">
        <v>426</v>
      </c>
      <c r="D60" s="183" t="s">
        <v>36</v>
      </c>
      <c r="E60" s="181" t="s">
        <v>35</v>
      </c>
      <c r="F60" s="183" t="s">
        <v>35</v>
      </c>
      <c r="G60" s="181" t="s">
        <v>245</v>
      </c>
      <c r="H60" s="184">
        <v>1</v>
      </c>
      <c r="I60" s="185" t="s">
        <v>107</v>
      </c>
      <c r="J60" s="181" t="s">
        <v>37</v>
      </c>
      <c r="K60" s="181" t="s">
        <v>38</v>
      </c>
      <c r="L60" s="186">
        <v>45546</v>
      </c>
      <c r="M60" s="187" t="s">
        <v>225</v>
      </c>
      <c r="N60" s="183" t="s">
        <v>36</v>
      </c>
      <c r="O60" s="181"/>
      <c r="P60" s="184">
        <v>0.75</v>
      </c>
      <c r="Q60" s="185" t="s">
        <v>107</v>
      </c>
      <c r="R60" s="181" t="s">
        <v>37</v>
      </c>
      <c r="S60" s="181" t="s">
        <v>96</v>
      </c>
      <c r="T60" s="186">
        <v>45546</v>
      </c>
      <c r="U60" s="187" t="s">
        <v>225</v>
      </c>
      <c r="V60" s="188" t="str" cm="1">
        <f t="array" ref="V60">IF(SUM(LEN(A60:U60))=0,"",IF(OR(OR(ISBLANK(E60),SUM(LEN(B60),LEN(C60))=0),AND(NOT(D60="Unknown"),ISBLANK(I60)),AND(NOT(N60="Unknown"),ISBLANK(Q60))),"Missing Information", INDEX(Table15[Entire Service Line Classification], MATCH(SUMIFS(Table15[Unique ID],Table15[System-Owned Portion],D60,Table15[If Material Anything Other than "Lead" in Column E,Was Material Ever Previously Lead?],F60,Table15[Customer-Owned Portion],N60),Table15[Unique ID],0),0)))</f>
        <v>Non-lead</v>
      </c>
      <c r="W60" s="189"/>
    </row>
    <row r="61" spans="1:23" s="190" customFormat="1" ht="37.5" x14ac:dyDescent="0.25">
      <c r="A61" s="180">
        <v>11909520</v>
      </c>
      <c r="B61" s="181" t="s">
        <v>427</v>
      </c>
      <c r="C61" s="182" t="s">
        <v>428</v>
      </c>
      <c r="D61" s="183" t="s">
        <v>36</v>
      </c>
      <c r="E61" s="181" t="s">
        <v>35</v>
      </c>
      <c r="F61" s="183" t="s">
        <v>35</v>
      </c>
      <c r="G61" s="181" t="s">
        <v>261</v>
      </c>
      <c r="H61" s="184">
        <v>1</v>
      </c>
      <c r="I61" s="185" t="s">
        <v>107</v>
      </c>
      <c r="J61" s="181" t="s">
        <v>37</v>
      </c>
      <c r="K61" s="181" t="s">
        <v>38</v>
      </c>
      <c r="L61" s="186">
        <v>45546</v>
      </c>
      <c r="M61" s="187" t="s">
        <v>225</v>
      </c>
      <c r="N61" s="183" t="s">
        <v>36</v>
      </c>
      <c r="O61" s="181"/>
      <c r="P61" s="184">
        <v>0.75</v>
      </c>
      <c r="Q61" s="185" t="s">
        <v>107</v>
      </c>
      <c r="R61" s="181" t="s">
        <v>37</v>
      </c>
      <c r="S61" s="181" t="s">
        <v>96</v>
      </c>
      <c r="T61" s="186">
        <v>45546</v>
      </c>
      <c r="U61" s="187" t="s">
        <v>225</v>
      </c>
      <c r="V61" s="188" t="str" cm="1">
        <f t="array" ref="V61">IF(SUM(LEN(A61:U61))=0,"",IF(OR(OR(ISBLANK(E61),SUM(LEN(B61),LEN(C61))=0),AND(NOT(D61="Unknown"),ISBLANK(I61)),AND(NOT(N61="Unknown"),ISBLANK(Q61))),"Missing Information", INDEX(Table15[Entire Service Line Classification], MATCH(SUMIFS(Table15[Unique ID],Table15[System-Owned Portion],D61,Table15[If Material Anything Other than "Lead" in Column E,Was Material Ever Previously Lead?],F61,Table15[Customer-Owned Portion],N61),Table15[Unique ID],0),0)))</f>
        <v>Non-lead</v>
      </c>
      <c r="W61" s="189"/>
    </row>
    <row r="62" spans="1:23" s="190" customFormat="1" ht="37.5" x14ac:dyDescent="0.25">
      <c r="A62" s="180">
        <v>11909517</v>
      </c>
      <c r="B62" s="181" t="s">
        <v>429</v>
      </c>
      <c r="C62" s="182" t="s">
        <v>430</v>
      </c>
      <c r="D62" s="183" t="s">
        <v>36</v>
      </c>
      <c r="E62" s="181" t="s">
        <v>35</v>
      </c>
      <c r="F62" s="183" t="s">
        <v>35</v>
      </c>
      <c r="G62" s="181" t="s">
        <v>261</v>
      </c>
      <c r="H62" s="184">
        <v>1</v>
      </c>
      <c r="I62" s="185" t="s">
        <v>107</v>
      </c>
      <c r="J62" s="181" t="s">
        <v>37</v>
      </c>
      <c r="K62" s="181" t="s">
        <v>38</v>
      </c>
      <c r="L62" s="186">
        <v>45546</v>
      </c>
      <c r="M62" s="187" t="s">
        <v>225</v>
      </c>
      <c r="N62" s="183" t="s">
        <v>36</v>
      </c>
      <c r="O62" s="181"/>
      <c r="P62" s="184">
        <v>0.75</v>
      </c>
      <c r="Q62" s="185" t="s">
        <v>107</v>
      </c>
      <c r="R62" s="181" t="s">
        <v>37</v>
      </c>
      <c r="S62" s="181" t="s">
        <v>96</v>
      </c>
      <c r="T62" s="186">
        <v>45546</v>
      </c>
      <c r="U62" s="187" t="s">
        <v>225</v>
      </c>
      <c r="V62" s="188" t="str" cm="1">
        <f t="array" ref="V62">IF(SUM(LEN(A62:U62))=0,"",IF(OR(OR(ISBLANK(E62),SUM(LEN(B62),LEN(C62))=0),AND(NOT(D62="Unknown"),ISBLANK(I62)),AND(NOT(N62="Unknown"),ISBLANK(Q62))),"Missing Information", INDEX(Table15[Entire Service Line Classification], MATCH(SUMIFS(Table15[Unique ID],Table15[System-Owned Portion],D62,Table15[If Material Anything Other than "Lead" in Column E,Was Material Ever Previously Lead?],F62,Table15[Customer-Owned Portion],N62),Table15[Unique ID],0),0)))</f>
        <v>Non-lead</v>
      </c>
      <c r="W62" s="189"/>
    </row>
    <row r="63" spans="1:23" s="190" customFormat="1" ht="37.5" x14ac:dyDescent="0.25">
      <c r="A63" s="180">
        <v>11909516</v>
      </c>
      <c r="B63" s="181" t="s">
        <v>431</v>
      </c>
      <c r="C63" s="182" t="s">
        <v>432</v>
      </c>
      <c r="D63" s="183" t="s">
        <v>36</v>
      </c>
      <c r="E63" s="181" t="s">
        <v>35</v>
      </c>
      <c r="F63" s="183" t="s">
        <v>35</v>
      </c>
      <c r="G63" s="181" t="s">
        <v>261</v>
      </c>
      <c r="H63" s="184">
        <v>1</v>
      </c>
      <c r="I63" s="185" t="s">
        <v>107</v>
      </c>
      <c r="J63" s="181" t="s">
        <v>37</v>
      </c>
      <c r="K63" s="181" t="s">
        <v>38</v>
      </c>
      <c r="L63" s="186">
        <v>45546</v>
      </c>
      <c r="M63" s="187" t="s">
        <v>225</v>
      </c>
      <c r="N63" s="183" t="s">
        <v>36</v>
      </c>
      <c r="O63" s="181"/>
      <c r="P63" s="184">
        <v>0.75</v>
      </c>
      <c r="Q63" s="185" t="s">
        <v>107</v>
      </c>
      <c r="R63" s="181" t="s">
        <v>37</v>
      </c>
      <c r="S63" s="181" t="s">
        <v>96</v>
      </c>
      <c r="T63" s="186">
        <v>45546</v>
      </c>
      <c r="U63" s="187" t="s">
        <v>225</v>
      </c>
      <c r="V63" s="188" t="str" cm="1">
        <f t="array" ref="V63">IF(SUM(LEN(A63:U63))=0,"",IF(OR(OR(ISBLANK(E63),SUM(LEN(B63),LEN(C63))=0),AND(NOT(D63="Unknown"),ISBLANK(I63)),AND(NOT(N63="Unknown"),ISBLANK(Q63))),"Missing Information", INDEX(Table15[Entire Service Line Classification], MATCH(SUMIFS(Table15[Unique ID],Table15[System-Owned Portion],D63,Table15[If Material Anything Other than "Lead" in Column E,Was Material Ever Previously Lead?],F63,Table15[Customer-Owned Portion],N63),Table15[Unique ID],0),0)))</f>
        <v>Non-lead</v>
      </c>
      <c r="W63" s="189"/>
    </row>
    <row r="64" spans="1:23" s="190" customFormat="1" ht="37.5" x14ac:dyDescent="0.25">
      <c r="A64" s="180">
        <v>11909515</v>
      </c>
      <c r="B64" s="181" t="s">
        <v>433</v>
      </c>
      <c r="C64" s="182" t="s">
        <v>434</v>
      </c>
      <c r="D64" s="183" t="s">
        <v>36</v>
      </c>
      <c r="E64" s="181" t="s">
        <v>35</v>
      </c>
      <c r="F64" s="183" t="s">
        <v>35</v>
      </c>
      <c r="G64" s="181" t="s">
        <v>245</v>
      </c>
      <c r="H64" s="184">
        <v>1</v>
      </c>
      <c r="I64" s="185" t="s">
        <v>107</v>
      </c>
      <c r="J64" s="181" t="s">
        <v>37</v>
      </c>
      <c r="K64" s="181" t="s">
        <v>38</v>
      </c>
      <c r="L64" s="186">
        <v>45546</v>
      </c>
      <c r="M64" s="187" t="s">
        <v>225</v>
      </c>
      <c r="N64" s="183" t="s">
        <v>36</v>
      </c>
      <c r="O64" s="181"/>
      <c r="P64" s="184">
        <v>0.75</v>
      </c>
      <c r="Q64" s="185" t="s">
        <v>107</v>
      </c>
      <c r="R64" s="181" t="s">
        <v>37</v>
      </c>
      <c r="S64" s="181" t="s">
        <v>96</v>
      </c>
      <c r="T64" s="186">
        <v>45546</v>
      </c>
      <c r="U64" s="187" t="s">
        <v>225</v>
      </c>
      <c r="V64" s="188" t="str" cm="1">
        <f t="array" ref="V64">IF(SUM(LEN(A64:U64))=0,"",IF(OR(OR(ISBLANK(E64),SUM(LEN(B64),LEN(C64))=0),AND(NOT(D64="Unknown"),ISBLANK(I64)),AND(NOT(N64="Unknown"),ISBLANK(Q64))),"Missing Information", INDEX(Table15[Entire Service Line Classification], MATCH(SUMIFS(Table15[Unique ID],Table15[System-Owned Portion],D64,Table15[If Material Anything Other than "Lead" in Column E,Was Material Ever Previously Lead?],F64,Table15[Customer-Owned Portion],N64),Table15[Unique ID],0),0)))</f>
        <v>Non-lead</v>
      </c>
      <c r="W64" s="189"/>
    </row>
    <row r="65" spans="1:23" s="190" customFormat="1" ht="37.5" x14ac:dyDescent="0.25">
      <c r="A65" s="180">
        <v>11909514</v>
      </c>
      <c r="B65" s="181" t="s">
        <v>435</v>
      </c>
      <c r="C65" s="182" t="s">
        <v>436</v>
      </c>
      <c r="D65" s="183" t="s">
        <v>36</v>
      </c>
      <c r="E65" s="181" t="s">
        <v>35</v>
      </c>
      <c r="F65" s="183" t="s">
        <v>35</v>
      </c>
      <c r="G65" s="181" t="s">
        <v>261</v>
      </c>
      <c r="H65" s="184">
        <v>1</v>
      </c>
      <c r="I65" s="185" t="s">
        <v>107</v>
      </c>
      <c r="J65" s="181" t="s">
        <v>37</v>
      </c>
      <c r="K65" s="181" t="s">
        <v>38</v>
      </c>
      <c r="L65" s="186">
        <v>45546</v>
      </c>
      <c r="M65" s="187" t="s">
        <v>225</v>
      </c>
      <c r="N65" s="183" t="s">
        <v>36</v>
      </c>
      <c r="O65" s="181"/>
      <c r="P65" s="184">
        <v>0.75</v>
      </c>
      <c r="Q65" s="185" t="s">
        <v>107</v>
      </c>
      <c r="R65" s="181" t="s">
        <v>37</v>
      </c>
      <c r="S65" s="181" t="s">
        <v>96</v>
      </c>
      <c r="T65" s="186">
        <v>45546</v>
      </c>
      <c r="U65" s="187" t="s">
        <v>225</v>
      </c>
      <c r="V65" s="188" t="str" cm="1">
        <f t="array" ref="V65">IF(SUM(LEN(A65:U65))=0,"",IF(OR(OR(ISBLANK(E65),SUM(LEN(B65),LEN(C65))=0),AND(NOT(D65="Unknown"),ISBLANK(I65)),AND(NOT(N65="Unknown"),ISBLANK(Q65))),"Missing Information", INDEX(Table15[Entire Service Line Classification], MATCH(SUMIFS(Table15[Unique ID],Table15[System-Owned Portion],D65,Table15[If Material Anything Other than "Lead" in Column E,Was Material Ever Previously Lead?],F65,Table15[Customer-Owned Portion],N65),Table15[Unique ID],0),0)))</f>
        <v>Non-lead</v>
      </c>
      <c r="W65" s="189"/>
    </row>
    <row r="66" spans="1:23" s="190" customFormat="1" ht="37.5" x14ac:dyDescent="0.25">
      <c r="A66" s="180">
        <v>11909510</v>
      </c>
      <c r="B66" s="181" t="s">
        <v>437</v>
      </c>
      <c r="C66" s="182" t="s">
        <v>438</v>
      </c>
      <c r="D66" s="183" t="s">
        <v>36</v>
      </c>
      <c r="E66" s="181" t="s">
        <v>35</v>
      </c>
      <c r="F66" s="183" t="s">
        <v>35</v>
      </c>
      <c r="G66" s="181" t="s">
        <v>261</v>
      </c>
      <c r="H66" s="184">
        <v>1</v>
      </c>
      <c r="I66" s="185" t="s">
        <v>107</v>
      </c>
      <c r="J66" s="181" t="s">
        <v>37</v>
      </c>
      <c r="K66" s="181" t="s">
        <v>38</v>
      </c>
      <c r="L66" s="186">
        <v>45546</v>
      </c>
      <c r="M66" s="187" t="s">
        <v>225</v>
      </c>
      <c r="N66" s="183" t="s">
        <v>36</v>
      </c>
      <c r="O66" s="181"/>
      <c r="P66" s="184">
        <v>0.75</v>
      </c>
      <c r="Q66" s="185" t="s">
        <v>107</v>
      </c>
      <c r="R66" s="181" t="s">
        <v>37</v>
      </c>
      <c r="S66" s="181" t="s">
        <v>96</v>
      </c>
      <c r="T66" s="186">
        <v>45546</v>
      </c>
      <c r="U66" s="187" t="s">
        <v>225</v>
      </c>
      <c r="V66" s="188" t="str" cm="1">
        <f t="array" ref="V66">IF(SUM(LEN(A66:U66))=0,"",IF(OR(OR(ISBLANK(E66),SUM(LEN(B66),LEN(C66))=0),AND(NOT(D66="Unknown"),ISBLANK(I66)),AND(NOT(N66="Unknown"),ISBLANK(Q66))),"Missing Information", INDEX(Table15[Entire Service Line Classification], MATCH(SUMIFS(Table15[Unique ID],Table15[System-Owned Portion],D66,Table15[If Material Anything Other than "Lead" in Column E,Was Material Ever Previously Lead?],F66,Table15[Customer-Owned Portion],N66),Table15[Unique ID],0),0)))</f>
        <v>Non-lead</v>
      </c>
      <c r="W66" s="189"/>
    </row>
    <row r="67" spans="1:23" s="190" customFormat="1" ht="37.5" x14ac:dyDescent="0.25">
      <c r="A67" s="180">
        <v>11909508</v>
      </c>
      <c r="B67" s="181" t="s">
        <v>439</v>
      </c>
      <c r="C67" s="182" t="s">
        <v>440</v>
      </c>
      <c r="D67" s="183" t="s">
        <v>36</v>
      </c>
      <c r="E67" s="181" t="s">
        <v>35</v>
      </c>
      <c r="F67" s="183" t="s">
        <v>35</v>
      </c>
      <c r="G67" s="181" t="s">
        <v>245</v>
      </c>
      <c r="H67" s="184">
        <v>1</v>
      </c>
      <c r="I67" s="185" t="s">
        <v>107</v>
      </c>
      <c r="J67" s="181" t="s">
        <v>37</v>
      </c>
      <c r="K67" s="181" t="s">
        <v>38</v>
      </c>
      <c r="L67" s="186">
        <v>45546</v>
      </c>
      <c r="M67" s="187" t="s">
        <v>225</v>
      </c>
      <c r="N67" s="183" t="s">
        <v>36</v>
      </c>
      <c r="O67" s="181"/>
      <c r="P67" s="184">
        <v>0.75</v>
      </c>
      <c r="Q67" s="185" t="s">
        <v>107</v>
      </c>
      <c r="R67" s="181" t="s">
        <v>37</v>
      </c>
      <c r="S67" s="181" t="s">
        <v>96</v>
      </c>
      <c r="T67" s="186">
        <v>45546</v>
      </c>
      <c r="U67" s="187" t="s">
        <v>225</v>
      </c>
      <c r="V67" s="188" t="str" cm="1">
        <f t="array" ref="V67">IF(SUM(LEN(A67:U67))=0,"",IF(OR(OR(ISBLANK(E67),SUM(LEN(B67),LEN(C67))=0),AND(NOT(D67="Unknown"),ISBLANK(I67)),AND(NOT(N67="Unknown"),ISBLANK(Q67))),"Missing Information", INDEX(Table15[Entire Service Line Classification], MATCH(SUMIFS(Table15[Unique ID],Table15[System-Owned Portion],D67,Table15[If Material Anything Other than "Lead" in Column E,Was Material Ever Previously Lead?],F67,Table15[Customer-Owned Portion],N67),Table15[Unique ID],0),0)))</f>
        <v>Non-lead</v>
      </c>
      <c r="W67" s="189"/>
    </row>
    <row r="68" spans="1:23" s="190" customFormat="1" ht="37.5" x14ac:dyDescent="0.25">
      <c r="A68" s="180">
        <v>11909507</v>
      </c>
      <c r="B68" s="181" t="s">
        <v>441</v>
      </c>
      <c r="C68" s="182" t="s">
        <v>442</v>
      </c>
      <c r="D68" s="183" t="s">
        <v>36</v>
      </c>
      <c r="E68" s="181" t="s">
        <v>35</v>
      </c>
      <c r="F68" s="183" t="s">
        <v>35</v>
      </c>
      <c r="G68" s="181" t="s">
        <v>261</v>
      </c>
      <c r="H68" s="184">
        <v>1</v>
      </c>
      <c r="I68" s="185" t="s">
        <v>107</v>
      </c>
      <c r="J68" s="181" t="s">
        <v>37</v>
      </c>
      <c r="K68" s="181" t="s">
        <v>38</v>
      </c>
      <c r="L68" s="186">
        <v>45546</v>
      </c>
      <c r="M68" s="187" t="s">
        <v>225</v>
      </c>
      <c r="N68" s="183" t="s">
        <v>36</v>
      </c>
      <c r="O68" s="181"/>
      <c r="P68" s="184">
        <v>0.75</v>
      </c>
      <c r="Q68" s="185" t="s">
        <v>107</v>
      </c>
      <c r="R68" s="181" t="s">
        <v>37</v>
      </c>
      <c r="S68" s="181" t="s">
        <v>96</v>
      </c>
      <c r="T68" s="186">
        <v>45546</v>
      </c>
      <c r="U68" s="187" t="s">
        <v>225</v>
      </c>
      <c r="V68" s="188" t="str" cm="1">
        <f t="array" ref="V68">IF(SUM(LEN(A68:U68))=0,"",IF(OR(OR(ISBLANK(E68),SUM(LEN(B68),LEN(C68))=0),AND(NOT(D68="Unknown"),ISBLANK(I68)),AND(NOT(N68="Unknown"),ISBLANK(Q68))),"Missing Information", INDEX(Table15[Entire Service Line Classification], MATCH(SUMIFS(Table15[Unique ID],Table15[System-Owned Portion],D68,Table15[If Material Anything Other than "Lead" in Column E,Was Material Ever Previously Lead?],F68,Table15[Customer-Owned Portion],N68),Table15[Unique ID],0),0)))</f>
        <v>Non-lead</v>
      </c>
      <c r="W68" s="189"/>
    </row>
    <row r="69" spans="1:23" s="190" customFormat="1" ht="37.5" x14ac:dyDescent="0.25">
      <c r="A69" s="180">
        <v>11909506</v>
      </c>
      <c r="B69" s="181" t="s">
        <v>443</v>
      </c>
      <c r="C69" s="182" t="s">
        <v>444</v>
      </c>
      <c r="D69" s="183" t="s">
        <v>36</v>
      </c>
      <c r="E69" s="181" t="s">
        <v>35</v>
      </c>
      <c r="F69" s="183" t="s">
        <v>35</v>
      </c>
      <c r="G69" s="181" t="s">
        <v>245</v>
      </c>
      <c r="H69" s="184">
        <v>1</v>
      </c>
      <c r="I69" s="185" t="s">
        <v>107</v>
      </c>
      <c r="J69" s="181" t="s">
        <v>37</v>
      </c>
      <c r="K69" s="181" t="s">
        <v>38</v>
      </c>
      <c r="L69" s="186">
        <v>45546</v>
      </c>
      <c r="M69" s="187" t="s">
        <v>225</v>
      </c>
      <c r="N69" s="183" t="s">
        <v>36</v>
      </c>
      <c r="O69" s="181"/>
      <c r="P69" s="184">
        <v>0.75</v>
      </c>
      <c r="Q69" s="185" t="s">
        <v>107</v>
      </c>
      <c r="R69" s="181" t="s">
        <v>37</v>
      </c>
      <c r="S69" s="181" t="s">
        <v>96</v>
      </c>
      <c r="T69" s="186">
        <v>45546</v>
      </c>
      <c r="U69" s="187" t="s">
        <v>225</v>
      </c>
      <c r="V69" s="188" t="str" cm="1">
        <f t="array" ref="V69">IF(SUM(LEN(A69:U69))=0,"",IF(OR(OR(ISBLANK(E69),SUM(LEN(B69),LEN(C69))=0),AND(NOT(D69="Unknown"),ISBLANK(I69)),AND(NOT(N69="Unknown"),ISBLANK(Q69))),"Missing Information", INDEX(Table15[Entire Service Line Classification], MATCH(SUMIFS(Table15[Unique ID],Table15[System-Owned Portion],D69,Table15[If Material Anything Other than "Lead" in Column E,Was Material Ever Previously Lead?],F69,Table15[Customer-Owned Portion],N69),Table15[Unique ID],0),0)))</f>
        <v>Non-lead</v>
      </c>
      <c r="W69" s="189"/>
    </row>
    <row r="70" spans="1:23" s="190" customFormat="1" ht="37.5" x14ac:dyDescent="0.25">
      <c r="A70" s="180">
        <v>11909504</v>
      </c>
      <c r="B70" s="181" t="s">
        <v>445</v>
      </c>
      <c r="C70" s="182" t="s">
        <v>446</v>
      </c>
      <c r="D70" s="183" t="s">
        <v>36</v>
      </c>
      <c r="E70" s="181" t="s">
        <v>35</v>
      </c>
      <c r="F70" s="183" t="s">
        <v>35</v>
      </c>
      <c r="G70" s="181" t="s">
        <v>261</v>
      </c>
      <c r="H70" s="184">
        <v>1</v>
      </c>
      <c r="I70" s="185" t="s">
        <v>107</v>
      </c>
      <c r="J70" s="181" t="s">
        <v>37</v>
      </c>
      <c r="K70" s="181" t="s">
        <v>38</v>
      </c>
      <c r="L70" s="186">
        <v>45546</v>
      </c>
      <c r="M70" s="187" t="s">
        <v>225</v>
      </c>
      <c r="N70" s="183" t="s">
        <v>36</v>
      </c>
      <c r="O70" s="181"/>
      <c r="P70" s="184">
        <v>0.75</v>
      </c>
      <c r="Q70" s="185" t="s">
        <v>107</v>
      </c>
      <c r="R70" s="181" t="s">
        <v>37</v>
      </c>
      <c r="S70" s="181" t="s">
        <v>96</v>
      </c>
      <c r="T70" s="186">
        <v>45546</v>
      </c>
      <c r="U70" s="187" t="s">
        <v>225</v>
      </c>
      <c r="V70" s="188" t="str" cm="1">
        <f t="array" ref="V70">IF(SUM(LEN(A70:U70))=0,"",IF(OR(OR(ISBLANK(E70),SUM(LEN(B70),LEN(C70))=0),AND(NOT(D70="Unknown"),ISBLANK(I70)),AND(NOT(N70="Unknown"),ISBLANK(Q70))),"Missing Information", INDEX(Table15[Entire Service Line Classification], MATCH(SUMIFS(Table15[Unique ID],Table15[System-Owned Portion],D70,Table15[If Material Anything Other than "Lead" in Column E,Was Material Ever Previously Lead?],F70,Table15[Customer-Owned Portion],N70),Table15[Unique ID],0),0)))</f>
        <v>Non-lead</v>
      </c>
      <c r="W70" s="189"/>
    </row>
    <row r="71" spans="1:23" s="190" customFormat="1" ht="37.5" x14ac:dyDescent="0.25">
      <c r="A71" s="180">
        <v>11909503</v>
      </c>
      <c r="B71" s="181" t="s">
        <v>447</v>
      </c>
      <c r="C71" s="182" t="s">
        <v>448</v>
      </c>
      <c r="D71" s="183" t="s">
        <v>36</v>
      </c>
      <c r="E71" s="181" t="s">
        <v>35</v>
      </c>
      <c r="F71" s="183" t="s">
        <v>35</v>
      </c>
      <c r="G71" s="181" t="s">
        <v>261</v>
      </c>
      <c r="H71" s="184">
        <v>1</v>
      </c>
      <c r="I71" s="185" t="s">
        <v>107</v>
      </c>
      <c r="J71" s="181" t="s">
        <v>37</v>
      </c>
      <c r="K71" s="181" t="s">
        <v>38</v>
      </c>
      <c r="L71" s="186">
        <v>45546</v>
      </c>
      <c r="M71" s="187" t="s">
        <v>225</v>
      </c>
      <c r="N71" s="183" t="s">
        <v>36</v>
      </c>
      <c r="O71" s="181"/>
      <c r="P71" s="184">
        <v>0.75</v>
      </c>
      <c r="Q71" s="185" t="s">
        <v>107</v>
      </c>
      <c r="R71" s="181" t="s">
        <v>37</v>
      </c>
      <c r="S71" s="181" t="s">
        <v>96</v>
      </c>
      <c r="T71" s="186">
        <v>45546</v>
      </c>
      <c r="U71" s="187" t="s">
        <v>225</v>
      </c>
      <c r="V71" s="188" t="str" cm="1">
        <f t="array" ref="V71">IF(SUM(LEN(A71:U71))=0,"",IF(OR(OR(ISBLANK(E71),SUM(LEN(B71),LEN(C71))=0),AND(NOT(D71="Unknown"),ISBLANK(I71)),AND(NOT(N71="Unknown"),ISBLANK(Q71))),"Missing Information", INDEX(Table15[Entire Service Line Classification], MATCH(SUMIFS(Table15[Unique ID],Table15[System-Owned Portion],D71,Table15[If Material Anything Other than "Lead" in Column E,Was Material Ever Previously Lead?],F71,Table15[Customer-Owned Portion],N71),Table15[Unique ID],0),0)))</f>
        <v>Non-lead</v>
      </c>
      <c r="W71" s="189"/>
    </row>
    <row r="72" spans="1:23" s="190" customFormat="1" ht="37.5" x14ac:dyDescent="0.25">
      <c r="A72" s="180">
        <v>11909502</v>
      </c>
      <c r="B72" s="181" t="s">
        <v>449</v>
      </c>
      <c r="C72" s="182" t="s">
        <v>450</v>
      </c>
      <c r="D72" s="183" t="s">
        <v>36</v>
      </c>
      <c r="E72" s="181" t="s">
        <v>35</v>
      </c>
      <c r="F72" s="183" t="s">
        <v>35</v>
      </c>
      <c r="G72" s="181" t="s">
        <v>245</v>
      </c>
      <c r="H72" s="184">
        <v>1</v>
      </c>
      <c r="I72" s="185" t="s">
        <v>107</v>
      </c>
      <c r="J72" s="181" t="s">
        <v>37</v>
      </c>
      <c r="K72" s="181" t="s">
        <v>38</v>
      </c>
      <c r="L72" s="186">
        <v>45546</v>
      </c>
      <c r="M72" s="187" t="s">
        <v>225</v>
      </c>
      <c r="N72" s="183" t="s">
        <v>36</v>
      </c>
      <c r="O72" s="181"/>
      <c r="P72" s="184">
        <v>0.75</v>
      </c>
      <c r="Q72" s="185" t="s">
        <v>107</v>
      </c>
      <c r="R72" s="181" t="s">
        <v>37</v>
      </c>
      <c r="S72" s="181" t="s">
        <v>96</v>
      </c>
      <c r="T72" s="186">
        <v>45546</v>
      </c>
      <c r="U72" s="187" t="s">
        <v>225</v>
      </c>
      <c r="V72" s="188" t="str" cm="1">
        <f t="array" ref="V72">IF(SUM(LEN(A72:U72))=0,"",IF(OR(OR(ISBLANK(E72),SUM(LEN(B72),LEN(C72))=0),AND(NOT(D72="Unknown"),ISBLANK(I72)),AND(NOT(N72="Unknown"),ISBLANK(Q72))),"Missing Information", INDEX(Table15[Entire Service Line Classification], MATCH(SUMIFS(Table15[Unique ID],Table15[System-Owned Portion],D72,Table15[If Material Anything Other than "Lead" in Column E,Was Material Ever Previously Lead?],F72,Table15[Customer-Owned Portion],N72),Table15[Unique ID],0),0)))</f>
        <v>Non-lead</v>
      </c>
      <c r="W72" s="189"/>
    </row>
    <row r="73" spans="1:23" s="190" customFormat="1" ht="37.5" x14ac:dyDescent="0.25">
      <c r="A73" s="180">
        <v>11909501</v>
      </c>
      <c r="B73" s="181" t="s">
        <v>451</v>
      </c>
      <c r="C73" s="182" t="s">
        <v>452</v>
      </c>
      <c r="D73" s="183" t="s">
        <v>36</v>
      </c>
      <c r="E73" s="181" t="s">
        <v>35</v>
      </c>
      <c r="F73" s="183" t="s">
        <v>35</v>
      </c>
      <c r="G73" s="181" t="s">
        <v>261</v>
      </c>
      <c r="H73" s="184">
        <v>1</v>
      </c>
      <c r="I73" s="185" t="s">
        <v>107</v>
      </c>
      <c r="J73" s="181" t="s">
        <v>37</v>
      </c>
      <c r="K73" s="181" t="s">
        <v>38</v>
      </c>
      <c r="L73" s="186">
        <v>45546</v>
      </c>
      <c r="M73" s="187" t="s">
        <v>225</v>
      </c>
      <c r="N73" s="183" t="s">
        <v>36</v>
      </c>
      <c r="O73" s="181"/>
      <c r="P73" s="184">
        <v>0.75</v>
      </c>
      <c r="Q73" s="185" t="s">
        <v>107</v>
      </c>
      <c r="R73" s="181" t="s">
        <v>37</v>
      </c>
      <c r="S73" s="181" t="s">
        <v>96</v>
      </c>
      <c r="T73" s="186">
        <v>45546</v>
      </c>
      <c r="U73" s="187" t="s">
        <v>225</v>
      </c>
      <c r="V73" s="188" t="str" cm="1">
        <f t="array" ref="V73">IF(SUM(LEN(A73:U73))=0,"",IF(OR(OR(ISBLANK(E73),SUM(LEN(B73),LEN(C73))=0),AND(NOT(D73="Unknown"),ISBLANK(I73)),AND(NOT(N73="Unknown"),ISBLANK(Q73))),"Missing Information", INDEX(Table15[Entire Service Line Classification], MATCH(SUMIFS(Table15[Unique ID],Table15[System-Owned Portion],D73,Table15[If Material Anything Other than "Lead" in Column E,Was Material Ever Previously Lead?],F73,Table15[Customer-Owned Portion],N73),Table15[Unique ID],0),0)))</f>
        <v>Non-lead</v>
      </c>
      <c r="W73" s="189"/>
    </row>
    <row r="74" spans="1:23" s="190" customFormat="1" ht="37.5" x14ac:dyDescent="0.25">
      <c r="A74" s="180">
        <v>11909500</v>
      </c>
      <c r="B74" s="181" t="s">
        <v>453</v>
      </c>
      <c r="C74" s="182" t="s">
        <v>454</v>
      </c>
      <c r="D74" s="183" t="s">
        <v>36</v>
      </c>
      <c r="E74" s="181" t="s">
        <v>35</v>
      </c>
      <c r="F74" s="183" t="s">
        <v>35</v>
      </c>
      <c r="G74" s="181" t="s">
        <v>261</v>
      </c>
      <c r="H74" s="184">
        <v>1</v>
      </c>
      <c r="I74" s="185" t="s">
        <v>107</v>
      </c>
      <c r="J74" s="181" t="s">
        <v>37</v>
      </c>
      <c r="K74" s="181" t="s">
        <v>38</v>
      </c>
      <c r="L74" s="186">
        <v>45546</v>
      </c>
      <c r="M74" s="187" t="s">
        <v>225</v>
      </c>
      <c r="N74" s="183" t="s">
        <v>36</v>
      </c>
      <c r="O74" s="181"/>
      <c r="P74" s="184">
        <v>0.75</v>
      </c>
      <c r="Q74" s="185" t="s">
        <v>107</v>
      </c>
      <c r="R74" s="181" t="s">
        <v>37</v>
      </c>
      <c r="S74" s="181" t="s">
        <v>96</v>
      </c>
      <c r="T74" s="186">
        <v>45546</v>
      </c>
      <c r="U74" s="187" t="s">
        <v>225</v>
      </c>
      <c r="V74" s="188" t="str" cm="1">
        <f t="array" ref="V74">IF(SUM(LEN(A74:U74))=0,"",IF(OR(OR(ISBLANK(E74),SUM(LEN(B74),LEN(C74))=0),AND(NOT(D74="Unknown"),ISBLANK(I74)),AND(NOT(N74="Unknown"),ISBLANK(Q74))),"Missing Information", INDEX(Table15[Entire Service Line Classification], MATCH(SUMIFS(Table15[Unique ID],Table15[System-Owned Portion],D74,Table15[If Material Anything Other than "Lead" in Column E,Was Material Ever Previously Lead?],F74,Table15[Customer-Owned Portion],N74),Table15[Unique ID],0),0)))</f>
        <v>Non-lead</v>
      </c>
      <c r="W74" s="189"/>
    </row>
    <row r="75" spans="1:23" s="190" customFormat="1" ht="37.5" x14ac:dyDescent="0.25">
      <c r="A75" s="180">
        <v>11909499</v>
      </c>
      <c r="B75" s="181" t="s">
        <v>455</v>
      </c>
      <c r="C75" s="182" t="s">
        <v>456</v>
      </c>
      <c r="D75" s="183" t="s">
        <v>36</v>
      </c>
      <c r="E75" s="181" t="s">
        <v>35</v>
      </c>
      <c r="F75" s="183" t="s">
        <v>35</v>
      </c>
      <c r="G75" s="181" t="s">
        <v>261</v>
      </c>
      <c r="H75" s="184">
        <v>1</v>
      </c>
      <c r="I75" s="185" t="s">
        <v>107</v>
      </c>
      <c r="J75" s="181" t="s">
        <v>37</v>
      </c>
      <c r="K75" s="181" t="s">
        <v>38</v>
      </c>
      <c r="L75" s="186">
        <v>45546</v>
      </c>
      <c r="M75" s="187" t="s">
        <v>225</v>
      </c>
      <c r="N75" s="183" t="s">
        <v>36</v>
      </c>
      <c r="O75" s="181"/>
      <c r="P75" s="184">
        <v>0.75</v>
      </c>
      <c r="Q75" s="185" t="s">
        <v>107</v>
      </c>
      <c r="R75" s="181" t="s">
        <v>37</v>
      </c>
      <c r="S75" s="181" t="s">
        <v>96</v>
      </c>
      <c r="T75" s="186">
        <v>45546</v>
      </c>
      <c r="U75" s="187" t="s">
        <v>225</v>
      </c>
      <c r="V75" s="188" t="str" cm="1">
        <f t="array" ref="V75">IF(SUM(LEN(A75:U75))=0,"",IF(OR(OR(ISBLANK(E75),SUM(LEN(B75),LEN(C75))=0),AND(NOT(D75="Unknown"),ISBLANK(I75)),AND(NOT(N75="Unknown"),ISBLANK(Q75))),"Missing Information", INDEX(Table15[Entire Service Line Classification], MATCH(SUMIFS(Table15[Unique ID],Table15[System-Owned Portion],D75,Table15[If Material Anything Other than "Lead" in Column E,Was Material Ever Previously Lead?],F75,Table15[Customer-Owned Portion],N75),Table15[Unique ID],0),0)))</f>
        <v>Non-lead</v>
      </c>
      <c r="W75" s="189"/>
    </row>
    <row r="76" spans="1:23" s="190" customFormat="1" ht="37.5" x14ac:dyDescent="0.25">
      <c r="A76" s="180">
        <v>11909497</v>
      </c>
      <c r="B76" s="181" t="s">
        <v>457</v>
      </c>
      <c r="C76" s="182" t="s">
        <v>458</v>
      </c>
      <c r="D76" s="183" t="s">
        <v>36</v>
      </c>
      <c r="E76" s="181" t="s">
        <v>35</v>
      </c>
      <c r="F76" s="183" t="s">
        <v>35</v>
      </c>
      <c r="G76" s="181" t="s">
        <v>261</v>
      </c>
      <c r="H76" s="184">
        <v>1</v>
      </c>
      <c r="I76" s="185" t="s">
        <v>107</v>
      </c>
      <c r="J76" s="181" t="s">
        <v>37</v>
      </c>
      <c r="K76" s="181" t="s">
        <v>38</v>
      </c>
      <c r="L76" s="186">
        <v>45546</v>
      </c>
      <c r="M76" s="187" t="s">
        <v>225</v>
      </c>
      <c r="N76" s="183" t="s">
        <v>36</v>
      </c>
      <c r="O76" s="181"/>
      <c r="P76" s="184">
        <v>0.75</v>
      </c>
      <c r="Q76" s="185" t="s">
        <v>107</v>
      </c>
      <c r="R76" s="181" t="s">
        <v>37</v>
      </c>
      <c r="S76" s="181" t="s">
        <v>96</v>
      </c>
      <c r="T76" s="186">
        <v>45546</v>
      </c>
      <c r="U76" s="187" t="s">
        <v>225</v>
      </c>
      <c r="V76" s="188" t="str" cm="1">
        <f t="array" ref="V76">IF(SUM(LEN(A76:U76))=0,"",IF(OR(OR(ISBLANK(E76),SUM(LEN(B76),LEN(C76))=0),AND(NOT(D76="Unknown"),ISBLANK(I76)),AND(NOT(N76="Unknown"),ISBLANK(Q76))),"Missing Information", INDEX(Table15[Entire Service Line Classification], MATCH(SUMIFS(Table15[Unique ID],Table15[System-Owned Portion],D76,Table15[If Material Anything Other than "Lead" in Column E,Was Material Ever Previously Lead?],F76,Table15[Customer-Owned Portion],N76),Table15[Unique ID],0),0)))</f>
        <v>Non-lead</v>
      </c>
      <c r="W76" s="189"/>
    </row>
    <row r="77" spans="1:23" s="190" customFormat="1" ht="37.5" x14ac:dyDescent="0.25">
      <c r="A77" s="180">
        <v>11909496</v>
      </c>
      <c r="B77" s="181" t="s">
        <v>459</v>
      </c>
      <c r="C77" s="182" t="s">
        <v>460</v>
      </c>
      <c r="D77" s="183" t="s">
        <v>36</v>
      </c>
      <c r="E77" s="181" t="s">
        <v>35</v>
      </c>
      <c r="F77" s="183" t="s">
        <v>35</v>
      </c>
      <c r="G77" s="181" t="s">
        <v>245</v>
      </c>
      <c r="H77" s="184">
        <v>1</v>
      </c>
      <c r="I77" s="185" t="s">
        <v>107</v>
      </c>
      <c r="J77" s="181" t="s">
        <v>37</v>
      </c>
      <c r="K77" s="181" t="s">
        <v>38</v>
      </c>
      <c r="L77" s="186">
        <v>45546</v>
      </c>
      <c r="M77" s="187" t="s">
        <v>225</v>
      </c>
      <c r="N77" s="183" t="s">
        <v>36</v>
      </c>
      <c r="O77" s="181"/>
      <c r="P77" s="184">
        <v>0.75</v>
      </c>
      <c r="Q77" s="185" t="s">
        <v>107</v>
      </c>
      <c r="R77" s="181" t="s">
        <v>37</v>
      </c>
      <c r="S77" s="181" t="s">
        <v>96</v>
      </c>
      <c r="T77" s="186">
        <v>45546</v>
      </c>
      <c r="U77" s="187" t="s">
        <v>225</v>
      </c>
      <c r="V77" s="188" t="str" cm="1">
        <f t="array" ref="V77">IF(SUM(LEN(A77:U77))=0,"",IF(OR(OR(ISBLANK(E77),SUM(LEN(B77),LEN(C77))=0),AND(NOT(D77="Unknown"),ISBLANK(I77)),AND(NOT(N77="Unknown"),ISBLANK(Q77))),"Missing Information", INDEX(Table15[Entire Service Line Classification], MATCH(SUMIFS(Table15[Unique ID],Table15[System-Owned Portion],D77,Table15[If Material Anything Other than "Lead" in Column E,Was Material Ever Previously Lead?],F77,Table15[Customer-Owned Portion],N77),Table15[Unique ID],0),0)))</f>
        <v>Non-lead</v>
      </c>
      <c r="W77" s="189"/>
    </row>
    <row r="78" spans="1:23" s="190" customFormat="1" ht="37.5" x14ac:dyDescent="0.25">
      <c r="A78" s="180">
        <v>11909494</v>
      </c>
      <c r="B78" s="181" t="s">
        <v>461</v>
      </c>
      <c r="C78" s="182" t="s">
        <v>462</v>
      </c>
      <c r="D78" s="183" t="s">
        <v>36</v>
      </c>
      <c r="E78" s="181" t="s">
        <v>35</v>
      </c>
      <c r="F78" s="183" t="s">
        <v>35</v>
      </c>
      <c r="G78" s="181" t="s">
        <v>261</v>
      </c>
      <c r="H78" s="184">
        <v>1</v>
      </c>
      <c r="I78" s="185" t="s">
        <v>107</v>
      </c>
      <c r="J78" s="181" t="s">
        <v>37</v>
      </c>
      <c r="K78" s="181" t="s">
        <v>38</v>
      </c>
      <c r="L78" s="186">
        <v>45546</v>
      </c>
      <c r="M78" s="187" t="s">
        <v>225</v>
      </c>
      <c r="N78" s="183" t="s">
        <v>36</v>
      </c>
      <c r="O78" s="181"/>
      <c r="P78" s="184">
        <v>0.75</v>
      </c>
      <c r="Q78" s="185" t="s">
        <v>107</v>
      </c>
      <c r="R78" s="181" t="s">
        <v>37</v>
      </c>
      <c r="S78" s="181" t="s">
        <v>96</v>
      </c>
      <c r="T78" s="186">
        <v>45546</v>
      </c>
      <c r="U78" s="187" t="s">
        <v>225</v>
      </c>
      <c r="V78" s="188" t="str" cm="1">
        <f t="array" ref="V78">IF(SUM(LEN(A78:U78))=0,"",IF(OR(OR(ISBLANK(E78),SUM(LEN(B78),LEN(C78))=0),AND(NOT(D78="Unknown"),ISBLANK(I78)),AND(NOT(N78="Unknown"),ISBLANK(Q78))),"Missing Information", INDEX(Table15[Entire Service Line Classification], MATCH(SUMIFS(Table15[Unique ID],Table15[System-Owned Portion],D78,Table15[If Material Anything Other than "Lead" in Column E,Was Material Ever Previously Lead?],F78,Table15[Customer-Owned Portion],N78),Table15[Unique ID],0),0)))</f>
        <v>Non-lead</v>
      </c>
      <c r="W78" s="189"/>
    </row>
    <row r="79" spans="1:23" s="190" customFormat="1" ht="37.5" x14ac:dyDescent="0.25">
      <c r="A79" s="180">
        <v>11909492</v>
      </c>
      <c r="B79" s="181" t="s">
        <v>463</v>
      </c>
      <c r="C79" s="182" t="s">
        <v>464</v>
      </c>
      <c r="D79" s="183" t="s">
        <v>36</v>
      </c>
      <c r="E79" s="181" t="s">
        <v>35</v>
      </c>
      <c r="F79" s="183" t="s">
        <v>35</v>
      </c>
      <c r="G79" s="181" t="s">
        <v>261</v>
      </c>
      <c r="H79" s="184">
        <v>1</v>
      </c>
      <c r="I79" s="185" t="s">
        <v>107</v>
      </c>
      <c r="J79" s="181" t="s">
        <v>37</v>
      </c>
      <c r="K79" s="181" t="s">
        <v>38</v>
      </c>
      <c r="L79" s="186">
        <v>45546</v>
      </c>
      <c r="M79" s="187" t="s">
        <v>225</v>
      </c>
      <c r="N79" s="183" t="s">
        <v>36</v>
      </c>
      <c r="O79" s="181"/>
      <c r="P79" s="184">
        <v>0.75</v>
      </c>
      <c r="Q79" s="185" t="s">
        <v>107</v>
      </c>
      <c r="R79" s="181" t="s">
        <v>37</v>
      </c>
      <c r="S79" s="181" t="s">
        <v>96</v>
      </c>
      <c r="T79" s="186">
        <v>45546</v>
      </c>
      <c r="U79" s="187" t="s">
        <v>225</v>
      </c>
      <c r="V79" s="188" t="str" cm="1">
        <f t="array" ref="V79">IF(SUM(LEN(A79:U79))=0,"",IF(OR(OR(ISBLANK(E79),SUM(LEN(B79),LEN(C79))=0),AND(NOT(D79="Unknown"),ISBLANK(I79)),AND(NOT(N79="Unknown"),ISBLANK(Q79))),"Missing Information", INDEX(Table15[Entire Service Line Classification], MATCH(SUMIFS(Table15[Unique ID],Table15[System-Owned Portion],D79,Table15[If Material Anything Other than "Lead" in Column E,Was Material Ever Previously Lead?],F79,Table15[Customer-Owned Portion],N79),Table15[Unique ID],0),0)))</f>
        <v>Non-lead</v>
      </c>
      <c r="W79" s="189"/>
    </row>
    <row r="80" spans="1:23" s="190" customFormat="1" ht="37.5" x14ac:dyDescent="0.25">
      <c r="A80" s="180">
        <v>11909490</v>
      </c>
      <c r="B80" s="181" t="s">
        <v>465</v>
      </c>
      <c r="C80" s="182" t="s">
        <v>466</v>
      </c>
      <c r="D80" s="183" t="s">
        <v>36</v>
      </c>
      <c r="E80" s="181" t="s">
        <v>35</v>
      </c>
      <c r="F80" s="183" t="s">
        <v>35</v>
      </c>
      <c r="G80" s="181" t="s">
        <v>261</v>
      </c>
      <c r="H80" s="184">
        <v>1</v>
      </c>
      <c r="I80" s="185" t="s">
        <v>107</v>
      </c>
      <c r="J80" s="181" t="s">
        <v>37</v>
      </c>
      <c r="K80" s="181" t="s">
        <v>38</v>
      </c>
      <c r="L80" s="186">
        <v>45551</v>
      </c>
      <c r="M80" s="187" t="s">
        <v>225</v>
      </c>
      <c r="N80" s="183" t="s">
        <v>43</v>
      </c>
      <c r="O80" s="181"/>
      <c r="P80" s="184">
        <v>0.75</v>
      </c>
      <c r="Q80" s="185" t="s">
        <v>107</v>
      </c>
      <c r="R80" s="181" t="s">
        <v>37</v>
      </c>
      <c r="S80" s="181" t="s">
        <v>96</v>
      </c>
      <c r="T80" s="186">
        <v>45551</v>
      </c>
      <c r="U80" s="187" t="s">
        <v>7069</v>
      </c>
      <c r="V80" s="188" t="str" cm="1">
        <f t="array" ref="V80">IF(SUM(LEN(A80:U80))=0,"",IF(OR(OR(ISBLANK(E80),SUM(LEN(B80),LEN(C80))=0),AND(NOT(D80="Unknown"),ISBLANK(I80)),AND(NOT(N80="Unknown"),ISBLANK(Q80))),"Missing Information", INDEX(Table15[Entire Service Line Classification], MATCH(SUMIFS(Table15[Unique ID],Table15[System-Owned Portion],D80,Table15[If Material Anything Other than "Lead" in Column E,Was Material Ever Previously Lead?],F80,Table15[Customer-Owned Portion],N80),Table15[Unique ID],0),0)))</f>
        <v>Non-lead</v>
      </c>
      <c r="W80" s="189"/>
    </row>
    <row r="81" spans="1:23" s="190" customFormat="1" ht="37.5" x14ac:dyDescent="0.25">
      <c r="A81" s="180">
        <v>11909489</v>
      </c>
      <c r="B81" s="181" t="s">
        <v>467</v>
      </c>
      <c r="C81" s="182" t="s">
        <v>468</v>
      </c>
      <c r="D81" s="183" t="s">
        <v>36</v>
      </c>
      <c r="E81" s="181" t="s">
        <v>35</v>
      </c>
      <c r="F81" s="183" t="s">
        <v>35</v>
      </c>
      <c r="G81" s="181" t="s">
        <v>261</v>
      </c>
      <c r="H81" s="184">
        <v>1</v>
      </c>
      <c r="I81" s="185" t="s">
        <v>107</v>
      </c>
      <c r="J81" s="181" t="s">
        <v>37</v>
      </c>
      <c r="K81" s="181" t="s">
        <v>38</v>
      </c>
      <c r="L81" s="186">
        <v>45551</v>
      </c>
      <c r="M81" s="187" t="s">
        <v>225</v>
      </c>
      <c r="N81" s="183" t="s">
        <v>43</v>
      </c>
      <c r="O81" s="181"/>
      <c r="P81" s="184">
        <v>0.75</v>
      </c>
      <c r="Q81" s="185" t="s">
        <v>107</v>
      </c>
      <c r="R81" s="181" t="s">
        <v>37</v>
      </c>
      <c r="S81" s="181" t="s">
        <v>96</v>
      </c>
      <c r="T81" s="186">
        <v>45551</v>
      </c>
      <c r="U81" s="187" t="s">
        <v>7069</v>
      </c>
      <c r="V81" s="188" t="str" cm="1">
        <f t="array" ref="V81">IF(SUM(LEN(A81:U81))=0,"",IF(OR(OR(ISBLANK(E81),SUM(LEN(B81),LEN(C81))=0),AND(NOT(D81="Unknown"),ISBLANK(I81)),AND(NOT(N81="Unknown"),ISBLANK(Q81))),"Missing Information", INDEX(Table15[Entire Service Line Classification], MATCH(SUMIFS(Table15[Unique ID],Table15[System-Owned Portion],D81,Table15[If Material Anything Other than "Lead" in Column E,Was Material Ever Previously Lead?],F81,Table15[Customer-Owned Portion],N81),Table15[Unique ID],0),0)))</f>
        <v>Non-lead</v>
      </c>
      <c r="W81" s="189"/>
    </row>
    <row r="82" spans="1:23" s="190" customFormat="1" ht="37.5" x14ac:dyDescent="0.25">
      <c r="A82" s="180">
        <v>11909488</v>
      </c>
      <c r="B82" s="181" t="s">
        <v>469</v>
      </c>
      <c r="C82" s="182" t="s">
        <v>470</v>
      </c>
      <c r="D82" s="183" t="s">
        <v>36</v>
      </c>
      <c r="E82" s="181" t="s">
        <v>35</v>
      </c>
      <c r="F82" s="183" t="s">
        <v>35</v>
      </c>
      <c r="G82" s="181" t="s">
        <v>261</v>
      </c>
      <c r="H82" s="184">
        <v>1</v>
      </c>
      <c r="I82" s="185" t="s">
        <v>107</v>
      </c>
      <c r="J82" s="181" t="s">
        <v>37</v>
      </c>
      <c r="K82" s="181" t="s">
        <v>38</v>
      </c>
      <c r="L82" s="186">
        <v>45551</v>
      </c>
      <c r="M82" s="187" t="s">
        <v>225</v>
      </c>
      <c r="N82" s="183" t="s">
        <v>43</v>
      </c>
      <c r="O82" s="181"/>
      <c r="P82" s="184">
        <v>0.75</v>
      </c>
      <c r="Q82" s="185" t="s">
        <v>107</v>
      </c>
      <c r="R82" s="181" t="s">
        <v>37</v>
      </c>
      <c r="S82" s="181" t="s">
        <v>96</v>
      </c>
      <c r="T82" s="186">
        <v>45551</v>
      </c>
      <c r="U82" s="187" t="s">
        <v>7069</v>
      </c>
      <c r="V82" s="188" t="str" cm="1">
        <f t="array" ref="V82">IF(SUM(LEN(A82:U82))=0,"",IF(OR(OR(ISBLANK(E82),SUM(LEN(B82),LEN(C82))=0),AND(NOT(D82="Unknown"),ISBLANK(I82)),AND(NOT(N82="Unknown"),ISBLANK(Q82))),"Missing Information", INDEX(Table15[Entire Service Line Classification], MATCH(SUMIFS(Table15[Unique ID],Table15[System-Owned Portion],D82,Table15[If Material Anything Other than "Lead" in Column E,Was Material Ever Previously Lead?],F82,Table15[Customer-Owned Portion],N82),Table15[Unique ID],0),0)))</f>
        <v>Non-lead</v>
      </c>
      <c r="W82" s="189"/>
    </row>
    <row r="83" spans="1:23" s="190" customFormat="1" ht="37.5" x14ac:dyDescent="0.25">
      <c r="A83" s="180">
        <v>11909484</v>
      </c>
      <c r="B83" s="181" t="s">
        <v>471</v>
      </c>
      <c r="C83" s="182" t="s">
        <v>472</v>
      </c>
      <c r="D83" s="183" t="s">
        <v>36</v>
      </c>
      <c r="E83" s="181" t="s">
        <v>35</v>
      </c>
      <c r="F83" s="183" t="s">
        <v>35</v>
      </c>
      <c r="G83" s="181" t="s">
        <v>261</v>
      </c>
      <c r="H83" s="184">
        <v>1</v>
      </c>
      <c r="I83" s="185" t="s">
        <v>107</v>
      </c>
      <c r="J83" s="181" t="s">
        <v>37</v>
      </c>
      <c r="K83" s="181" t="s">
        <v>38</v>
      </c>
      <c r="L83" s="186">
        <v>45551</v>
      </c>
      <c r="M83" s="187" t="s">
        <v>225</v>
      </c>
      <c r="N83" s="183" t="s">
        <v>43</v>
      </c>
      <c r="O83" s="181"/>
      <c r="P83" s="184">
        <v>0.75</v>
      </c>
      <c r="Q83" s="185" t="s">
        <v>107</v>
      </c>
      <c r="R83" s="181" t="s">
        <v>37</v>
      </c>
      <c r="S83" s="181" t="s">
        <v>96</v>
      </c>
      <c r="T83" s="186">
        <v>45551</v>
      </c>
      <c r="U83" s="187" t="s">
        <v>7069</v>
      </c>
      <c r="V83" s="188" t="str" cm="1">
        <f t="array" ref="V83">IF(SUM(LEN(A83:U83))=0,"",IF(OR(OR(ISBLANK(E83),SUM(LEN(B83),LEN(C83))=0),AND(NOT(D83="Unknown"),ISBLANK(I83)),AND(NOT(N83="Unknown"),ISBLANK(Q83))),"Missing Information", INDEX(Table15[Entire Service Line Classification], MATCH(SUMIFS(Table15[Unique ID],Table15[System-Owned Portion],D83,Table15[If Material Anything Other than "Lead" in Column E,Was Material Ever Previously Lead?],F83,Table15[Customer-Owned Portion],N83),Table15[Unique ID],0),0)))</f>
        <v>Non-lead</v>
      </c>
      <c r="W83" s="189"/>
    </row>
    <row r="84" spans="1:23" s="190" customFormat="1" ht="37.5" x14ac:dyDescent="0.25">
      <c r="A84" s="180">
        <v>11909481</v>
      </c>
      <c r="B84" s="181" t="s">
        <v>473</v>
      </c>
      <c r="C84" s="182" t="s">
        <v>474</v>
      </c>
      <c r="D84" s="183" t="s">
        <v>36</v>
      </c>
      <c r="E84" s="181" t="s">
        <v>35</v>
      </c>
      <c r="F84" s="183" t="s">
        <v>35</v>
      </c>
      <c r="G84" s="181" t="s">
        <v>245</v>
      </c>
      <c r="H84" s="184">
        <v>1</v>
      </c>
      <c r="I84" s="185" t="s">
        <v>107</v>
      </c>
      <c r="J84" s="181" t="s">
        <v>37</v>
      </c>
      <c r="K84" s="181" t="s">
        <v>38</v>
      </c>
      <c r="L84" s="186">
        <v>45551</v>
      </c>
      <c r="M84" s="187" t="s">
        <v>225</v>
      </c>
      <c r="N84" s="183" t="s">
        <v>43</v>
      </c>
      <c r="O84" s="181"/>
      <c r="P84" s="184">
        <v>0.75</v>
      </c>
      <c r="Q84" s="185" t="s">
        <v>107</v>
      </c>
      <c r="R84" s="181" t="s">
        <v>37</v>
      </c>
      <c r="S84" s="181" t="s">
        <v>96</v>
      </c>
      <c r="T84" s="186">
        <v>45551</v>
      </c>
      <c r="U84" s="187" t="s">
        <v>7069</v>
      </c>
      <c r="V84" s="188" t="str" cm="1">
        <f t="array" ref="V84">IF(SUM(LEN(A84:U84))=0,"",IF(OR(OR(ISBLANK(E84),SUM(LEN(B84),LEN(C84))=0),AND(NOT(D84="Unknown"),ISBLANK(I84)),AND(NOT(N84="Unknown"),ISBLANK(Q84))),"Missing Information", INDEX(Table15[Entire Service Line Classification], MATCH(SUMIFS(Table15[Unique ID],Table15[System-Owned Portion],D84,Table15[If Material Anything Other than "Lead" in Column E,Was Material Ever Previously Lead?],F84,Table15[Customer-Owned Portion],N84),Table15[Unique ID],0),0)))</f>
        <v>Non-lead</v>
      </c>
      <c r="W84" s="189"/>
    </row>
    <row r="85" spans="1:23" s="190" customFormat="1" ht="37.5" x14ac:dyDescent="0.25">
      <c r="A85" s="180">
        <v>11909479</v>
      </c>
      <c r="B85" s="181" t="s">
        <v>475</v>
      </c>
      <c r="C85" s="182" t="s">
        <v>476</v>
      </c>
      <c r="D85" s="183" t="s">
        <v>36</v>
      </c>
      <c r="E85" s="181" t="s">
        <v>35</v>
      </c>
      <c r="F85" s="183" t="s">
        <v>35</v>
      </c>
      <c r="G85" s="181" t="s">
        <v>245</v>
      </c>
      <c r="H85" s="184">
        <v>1</v>
      </c>
      <c r="I85" s="185" t="s">
        <v>107</v>
      </c>
      <c r="J85" s="181" t="s">
        <v>37</v>
      </c>
      <c r="K85" s="181" t="s">
        <v>38</v>
      </c>
      <c r="L85" s="186">
        <v>45551</v>
      </c>
      <c r="M85" s="187" t="s">
        <v>225</v>
      </c>
      <c r="N85" s="183" t="s">
        <v>43</v>
      </c>
      <c r="O85" s="181"/>
      <c r="P85" s="184">
        <v>0.75</v>
      </c>
      <c r="Q85" s="185" t="s">
        <v>107</v>
      </c>
      <c r="R85" s="181" t="s">
        <v>37</v>
      </c>
      <c r="S85" s="181" t="s">
        <v>96</v>
      </c>
      <c r="T85" s="186">
        <v>45551</v>
      </c>
      <c r="U85" s="187" t="s">
        <v>7069</v>
      </c>
      <c r="V85" s="188" t="str" cm="1">
        <f t="array" ref="V85">IF(SUM(LEN(A85:U85))=0,"",IF(OR(OR(ISBLANK(E85),SUM(LEN(B85),LEN(C85))=0),AND(NOT(D85="Unknown"),ISBLANK(I85)),AND(NOT(N85="Unknown"),ISBLANK(Q85))),"Missing Information", INDEX(Table15[Entire Service Line Classification], MATCH(SUMIFS(Table15[Unique ID],Table15[System-Owned Portion],D85,Table15[If Material Anything Other than "Lead" in Column E,Was Material Ever Previously Lead?],F85,Table15[Customer-Owned Portion],N85),Table15[Unique ID],0),0)))</f>
        <v>Non-lead</v>
      </c>
      <c r="W85" s="189"/>
    </row>
    <row r="86" spans="1:23" s="190" customFormat="1" ht="37.5" x14ac:dyDescent="0.25">
      <c r="A86" s="180">
        <v>11909476</v>
      </c>
      <c r="B86" s="181" t="s">
        <v>477</v>
      </c>
      <c r="C86" s="182" t="s">
        <v>478</v>
      </c>
      <c r="D86" s="183" t="s">
        <v>36</v>
      </c>
      <c r="E86" s="181" t="s">
        <v>35</v>
      </c>
      <c r="F86" s="183" t="s">
        <v>35</v>
      </c>
      <c r="G86" s="181" t="s">
        <v>245</v>
      </c>
      <c r="H86" s="184">
        <v>1</v>
      </c>
      <c r="I86" s="185" t="s">
        <v>107</v>
      </c>
      <c r="J86" s="181" t="s">
        <v>37</v>
      </c>
      <c r="K86" s="181" t="s">
        <v>38</v>
      </c>
      <c r="L86" s="186">
        <v>45551</v>
      </c>
      <c r="M86" s="187" t="s">
        <v>225</v>
      </c>
      <c r="N86" s="183" t="s">
        <v>43</v>
      </c>
      <c r="O86" s="181"/>
      <c r="P86" s="184">
        <v>0.75</v>
      </c>
      <c r="Q86" s="185" t="s">
        <v>107</v>
      </c>
      <c r="R86" s="181" t="s">
        <v>37</v>
      </c>
      <c r="S86" s="181" t="s">
        <v>96</v>
      </c>
      <c r="T86" s="186">
        <v>45551</v>
      </c>
      <c r="U86" s="187" t="s">
        <v>7069</v>
      </c>
      <c r="V86" s="188" t="str" cm="1">
        <f t="array" ref="V86">IF(SUM(LEN(A86:U86))=0,"",IF(OR(OR(ISBLANK(E86),SUM(LEN(B86),LEN(C86))=0),AND(NOT(D86="Unknown"),ISBLANK(I86)),AND(NOT(N86="Unknown"),ISBLANK(Q86))),"Missing Information", INDEX(Table15[Entire Service Line Classification], MATCH(SUMIFS(Table15[Unique ID],Table15[System-Owned Portion],D86,Table15[If Material Anything Other than "Lead" in Column E,Was Material Ever Previously Lead?],F86,Table15[Customer-Owned Portion],N86),Table15[Unique ID],0),0)))</f>
        <v>Non-lead</v>
      </c>
      <c r="W86" s="189"/>
    </row>
    <row r="87" spans="1:23" s="190" customFormat="1" ht="37.5" x14ac:dyDescent="0.25">
      <c r="A87" s="180">
        <v>11909472</v>
      </c>
      <c r="B87" s="181" t="s">
        <v>479</v>
      </c>
      <c r="C87" s="182" t="s">
        <v>480</v>
      </c>
      <c r="D87" s="183" t="s">
        <v>36</v>
      </c>
      <c r="E87" s="181" t="s">
        <v>35</v>
      </c>
      <c r="F87" s="183" t="s">
        <v>35</v>
      </c>
      <c r="G87" s="181" t="s">
        <v>261</v>
      </c>
      <c r="H87" s="184">
        <v>1</v>
      </c>
      <c r="I87" s="185" t="s">
        <v>107</v>
      </c>
      <c r="J87" s="181" t="s">
        <v>37</v>
      </c>
      <c r="K87" s="181" t="s">
        <v>38</v>
      </c>
      <c r="L87" s="186">
        <v>45551</v>
      </c>
      <c r="M87" s="187" t="s">
        <v>225</v>
      </c>
      <c r="N87" s="183" t="s">
        <v>36</v>
      </c>
      <c r="O87" s="181"/>
      <c r="P87" s="184">
        <v>1</v>
      </c>
      <c r="Q87" s="185" t="s">
        <v>107</v>
      </c>
      <c r="R87" s="181" t="s">
        <v>37</v>
      </c>
      <c r="S87" s="181" t="s">
        <v>96</v>
      </c>
      <c r="T87" s="186">
        <v>45551</v>
      </c>
      <c r="U87" s="187" t="s">
        <v>225</v>
      </c>
      <c r="V87" s="188" t="str" cm="1">
        <f t="array" ref="V87">IF(SUM(LEN(A87:U87))=0,"",IF(OR(OR(ISBLANK(E87),SUM(LEN(B87),LEN(C87))=0),AND(NOT(D87="Unknown"),ISBLANK(I87)),AND(NOT(N87="Unknown"),ISBLANK(Q87))),"Missing Information", INDEX(Table15[Entire Service Line Classification], MATCH(SUMIFS(Table15[Unique ID],Table15[System-Owned Portion],D87,Table15[If Material Anything Other than "Lead" in Column E,Was Material Ever Previously Lead?],F87,Table15[Customer-Owned Portion],N87),Table15[Unique ID],0),0)))</f>
        <v>Non-lead</v>
      </c>
      <c r="W87" s="189"/>
    </row>
    <row r="88" spans="1:23" s="190" customFormat="1" ht="37.5" x14ac:dyDescent="0.25">
      <c r="A88" s="180">
        <v>11909470</v>
      </c>
      <c r="B88" s="181" t="s">
        <v>481</v>
      </c>
      <c r="C88" s="182" t="s">
        <v>482</v>
      </c>
      <c r="D88" s="183" t="s">
        <v>36</v>
      </c>
      <c r="E88" s="181" t="s">
        <v>35</v>
      </c>
      <c r="F88" s="183" t="s">
        <v>35</v>
      </c>
      <c r="G88" s="181" t="s">
        <v>261</v>
      </c>
      <c r="H88" s="184">
        <v>1</v>
      </c>
      <c r="I88" s="185" t="s">
        <v>107</v>
      </c>
      <c r="J88" s="181" t="s">
        <v>37</v>
      </c>
      <c r="K88" s="181" t="s">
        <v>38</v>
      </c>
      <c r="L88" s="186">
        <v>45551</v>
      </c>
      <c r="M88" s="187" t="s">
        <v>225</v>
      </c>
      <c r="N88" s="183" t="s">
        <v>36</v>
      </c>
      <c r="O88" s="181"/>
      <c r="P88" s="184">
        <v>1</v>
      </c>
      <c r="Q88" s="185" t="s">
        <v>107</v>
      </c>
      <c r="R88" s="181" t="s">
        <v>37</v>
      </c>
      <c r="S88" s="181" t="s">
        <v>96</v>
      </c>
      <c r="T88" s="186">
        <v>45551</v>
      </c>
      <c r="U88" s="187" t="s">
        <v>225</v>
      </c>
      <c r="V88" s="188" t="str" cm="1">
        <f t="array" ref="V88">IF(SUM(LEN(A88:U88))=0,"",IF(OR(OR(ISBLANK(E88),SUM(LEN(B88),LEN(C88))=0),AND(NOT(D88="Unknown"),ISBLANK(I88)),AND(NOT(N88="Unknown"),ISBLANK(Q88))),"Missing Information", INDEX(Table15[Entire Service Line Classification], MATCH(SUMIFS(Table15[Unique ID],Table15[System-Owned Portion],D88,Table15[If Material Anything Other than "Lead" in Column E,Was Material Ever Previously Lead?],F88,Table15[Customer-Owned Portion],N88),Table15[Unique ID],0),0)))</f>
        <v>Non-lead</v>
      </c>
      <c r="W88" s="189"/>
    </row>
    <row r="89" spans="1:23" s="190" customFormat="1" ht="37.5" x14ac:dyDescent="0.25">
      <c r="A89" s="180">
        <v>11909467</v>
      </c>
      <c r="B89" s="181" t="s">
        <v>483</v>
      </c>
      <c r="C89" s="182" t="s">
        <v>484</v>
      </c>
      <c r="D89" s="183" t="s">
        <v>36</v>
      </c>
      <c r="E89" s="181" t="s">
        <v>35</v>
      </c>
      <c r="F89" s="183" t="s">
        <v>35</v>
      </c>
      <c r="G89" s="181" t="s">
        <v>245</v>
      </c>
      <c r="H89" s="184">
        <v>1</v>
      </c>
      <c r="I89" s="185" t="s">
        <v>107</v>
      </c>
      <c r="J89" s="181" t="s">
        <v>37</v>
      </c>
      <c r="K89" s="181" t="s">
        <v>38</v>
      </c>
      <c r="L89" s="186">
        <v>45551</v>
      </c>
      <c r="M89" s="187" t="s">
        <v>225</v>
      </c>
      <c r="N89" s="183" t="s">
        <v>36</v>
      </c>
      <c r="O89" s="181"/>
      <c r="P89" s="184">
        <v>0.75</v>
      </c>
      <c r="Q89" s="185" t="s">
        <v>107</v>
      </c>
      <c r="R89" s="181" t="s">
        <v>37</v>
      </c>
      <c r="S89" s="181" t="s">
        <v>96</v>
      </c>
      <c r="T89" s="186">
        <v>45551</v>
      </c>
      <c r="U89" s="187" t="s">
        <v>225</v>
      </c>
      <c r="V89" s="188" t="str" cm="1">
        <f t="array" ref="V89">IF(SUM(LEN(A89:U89))=0,"",IF(OR(OR(ISBLANK(E89),SUM(LEN(B89),LEN(C89))=0),AND(NOT(D89="Unknown"),ISBLANK(I89)),AND(NOT(N89="Unknown"),ISBLANK(Q89))),"Missing Information", INDEX(Table15[Entire Service Line Classification], MATCH(SUMIFS(Table15[Unique ID],Table15[System-Owned Portion],D89,Table15[If Material Anything Other than "Lead" in Column E,Was Material Ever Previously Lead?],F89,Table15[Customer-Owned Portion],N89),Table15[Unique ID],0),0)))</f>
        <v>Non-lead</v>
      </c>
      <c r="W89" s="189"/>
    </row>
    <row r="90" spans="1:23" s="190" customFormat="1" ht="37.5" x14ac:dyDescent="0.25">
      <c r="A90" s="180">
        <v>11909466</v>
      </c>
      <c r="B90" s="181" t="s">
        <v>485</v>
      </c>
      <c r="C90" s="182" t="s">
        <v>486</v>
      </c>
      <c r="D90" s="183" t="s">
        <v>36</v>
      </c>
      <c r="E90" s="181" t="s">
        <v>35</v>
      </c>
      <c r="F90" s="183" t="s">
        <v>35</v>
      </c>
      <c r="G90" s="181" t="s">
        <v>245</v>
      </c>
      <c r="H90" s="184">
        <v>1</v>
      </c>
      <c r="I90" s="185" t="s">
        <v>107</v>
      </c>
      <c r="J90" s="181" t="s">
        <v>37</v>
      </c>
      <c r="K90" s="181" t="s">
        <v>38</v>
      </c>
      <c r="L90" s="186">
        <v>45551</v>
      </c>
      <c r="M90" s="187" t="s">
        <v>225</v>
      </c>
      <c r="N90" s="183" t="s">
        <v>36</v>
      </c>
      <c r="O90" s="181"/>
      <c r="P90" s="184">
        <v>1</v>
      </c>
      <c r="Q90" s="185" t="s">
        <v>107</v>
      </c>
      <c r="R90" s="181" t="s">
        <v>37</v>
      </c>
      <c r="S90" s="181" t="s">
        <v>96</v>
      </c>
      <c r="T90" s="186">
        <v>45551</v>
      </c>
      <c r="U90" s="187" t="s">
        <v>225</v>
      </c>
      <c r="V90" s="188" t="str" cm="1">
        <f t="array" ref="V90">IF(SUM(LEN(A90:U90))=0,"",IF(OR(OR(ISBLANK(E90),SUM(LEN(B90),LEN(C90))=0),AND(NOT(D90="Unknown"),ISBLANK(I90)),AND(NOT(N90="Unknown"),ISBLANK(Q90))),"Missing Information", INDEX(Table15[Entire Service Line Classification], MATCH(SUMIFS(Table15[Unique ID],Table15[System-Owned Portion],D90,Table15[If Material Anything Other than "Lead" in Column E,Was Material Ever Previously Lead?],F90,Table15[Customer-Owned Portion],N90),Table15[Unique ID],0),0)))</f>
        <v>Non-lead</v>
      </c>
      <c r="W90" s="189"/>
    </row>
    <row r="91" spans="1:23" s="190" customFormat="1" ht="37.5" x14ac:dyDescent="0.25">
      <c r="A91" s="180">
        <v>11909465</v>
      </c>
      <c r="B91" s="181" t="s">
        <v>487</v>
      </c>
      <c r="C91" s="182" t="s">
        <v>488</v>
      </c>
      <c r="D91" s="183" t="s">
        <v>36</v>
      </c>
      <c r="E91" s="181" t="s">
        <v>35</v>
      </c>
      <c r="F91" s="183" t="s">
        <v>35</v>
      </c>
      <c r="G91" s="181" t="s">
        <v>261</v>
      </c>
      <c r="H91" s="184">
        <v>1</v>
      </c>
      <c r="I91" s="185" t="s">
        <v>107</v>
      </c>
      <c r="J91" s="181" t="s">
        <v>37</v>
      </c>
      <c r="K91" s="181" t="s">
        <v>38</v>
      </c>
      <c r="L91" s="186">
        <v>45551</v>
      </c>
      <c r="M91" s="187" t="s">
        <v>225</v>
      </c>
      <c r="N91" s="183" t="s">
        <v>36</v>
      </c>
      <c r="O91" s="181"/>
      <c r="P91" s="184">
        <v>1</v>
      </c>
      <c r="Q91" s="185" t="s">
        <v>107</v>
      </c>
      <c r="R91" s="181" t="s">
        <v>37</v>
      </c>
      <c r="S91" s="181" t="s">
        <v>96</v>
      </c>
      <c r="T91" s="186">
        <v>45551</v>
      </c>
      <c r="U91" s="187" t="s">
        <v>225</v>
      </c>
      <c r="V91" s="188" t="str" cm="1">
        <f t="array" ref="V91">IF(SUM(LEN(A91:U91))=0,"",IF(OR(OR(ISBLANK(E91),SUM(LEN(B91),LEN(C91))=0),AND(NOT(D91="Unknown"),ISBLANK(I91)),AND(NOT(N91="Unknown"),ISBLANK(Q91))),"Missing Information", INDEX(Table15[Entire Service Line Classification], MATCH(SUMIFS(Table15[Unique ID],Table15[System-Owned Portion],D91,Table15[If Material Anything Other than "Lead" in Column E,Was Material Ever Previously Lead?],F91,Table15[Customer-Owned Portion],N91),Table15[Unique ID],0),0)))</f>
        <v>Non-lead</v>
      </c>
      <c r="W91" s="189"/>
    </row>
    <row r="92" spans="1:23" s="190" customFormat="1" ht="37.5" x14ac:dyDescent="0.25">
      <c r="A92" s="180">
        <v>11909464</v>
      </c>
      <c r="B92" s="181" t="s">
        <v>489</v>
      </c>
      <c r="C92" s="182" t="s">
        <v>490</v>
      </c>
      <c r="D92" s="183" t="s">
        <v>36</v>
      </c>
      <c r="E92" s="181" t="s">
        <v>35</v>
      </c>
      <c r="F92" s="183" t="s">
        <v>35</v>
      </c>
      <c r="G92" s="181" t="s">
        <v>261</v>
      </c>
      <c r="H92" s="184">
        <v>1</v>
      </c>
      <c r="I92" s="185" t="s">
        <v>107</v>
      </c>
      <c r="J92" s="181" t="s">
        <v>37</v>
      </c>
      <c r="K92" s="181" t="s">
        <v>38</v>
      </c>
      <c r="L92" s="186">
        <v>45551</v>
      </c>
      <c r="M92" s="187" t="s">
        <v>225</v>
      </c>
      <c r="N92" s="183" t="s">
        <v>36</v>
      </c>
      <c r="O92" s="181"/>
      <c r="P92" s="184">
        <v>1</v>
      </c>
      <c r="Q92" s="185" t="s">
        <v>107</v>
      </c>
      <c r="R92" s="181" t="s">
        <v>37</v>
      </c>
      <c r="S92" s="181" t="s">
        <v>96</v>
      </c>
      <c r="T92" s="186">
        <v>45551</v>
      </c>
      <c r="U92" s="187" t="s">
        <v>225</v>
      </c>
      <c r="V92" s="188" t="str" cm="1">
        <f t="array" ref="V92">IF(SUM(LEN(A92:U92))=0,"",IF(OR(OR(ISBLANK(E92),SUM(LEN(B92),LEN(C92))=0),AND(NOT(D92="Unknown"),ISBLANK(I92)),AND(NOT(N92="Unknown"),ISBLANK(Q92))),"Missing Information", INDEX(Table15[Entire Service Line Classification], MATCH(SUMIFS(Table15[Unique ID],Table15[System-Owned Portion],D92,Table15[If Material Anything Other than "Lead" in Column E,Was Material Ever Previously Lead?],F92,Table15[Customer-Owned Portion],N92),Table15[Unique ID],0),0)))</f>
        <v>Non-lead</v>
      </c>
      <c r="W92" s="189"/>
    </row>
    <row r="93" spans="1:23" s="190" customFormat="1" ht="37.5" x14ac:dyDescent="0.25">
      <c r="A93" s="180">
        <v>11909463</v>
      </c>
      <c r="B93" s="181" t="s">
        <v>491</v>
      </c>
      <c r="C93" s="182" t="s">
        <v>492</v>
      </c>
      <c r="D93" s="183" t="s">
        <v>36</v>
      </c>
      <c r="E93" s="181" t="s">
        <v>35</v>
      </c>
      <c r="F93" s="183" t="s">
        <v>35</v>
      </c>
      <c r="G93" s="181" t="s">
        <v>261</v>
      </c>
      <c r="H93" s="184">
        <v>1</v>
      </c>
      <c r="I93" s="185" t="s">
        <v>107</v>
      </c>
      <c r="J93" s="181" t="s">
        <v>37</v>
      </c>
      <c r="K93" s="181" t="s">
        <v>38</v>
      </c>
      <c r="L93" s="186">
        <v>45546</v>
      </c>
      <c r="M93" s="187" t="s">
        <v>225</v>
      </c>
      <c r="N93" s="183" t="s">
        <v>36</v>
      </c>
      <c r="O93" s="181"/>
      <c r="P93" s="184">
        <v>1</v>
      </c>
      <c r="Q93" s="185" t="s">
        <v>107</v>
      </c>
      <c r="R93" s="181" t="s">
        <v>37</v>
      </c>
      <c r="S93" s="181" t="s">
        <v>96</v>
      </c>
      <c r="T93" s="186">
        <v>45546</v>
      </c>
      <c r="U93" s="187" t="s">
        <v>225</v>
      </c>
      <c r="V93" s="188" t="str" cm="1">
        <f t="array" ref="V93">IF(SUM(LEN(A93:U93))=0,"",IF(OR(OR(ISBLANK(E93),SUM(LEN(B93),LEN(C93))=0),AND(NOT(D93="Unknown"),ISBLANK(I93)),AND(NOT(N93="Unknown"),ISBLANK(Q93))),"Missing Information", INDEX(Table15[Entire Service Line Classification], MATCH(SUMIFS(Table15[Unique ID],Table15[System-Owned Portion],D93,Table15[If Material Anything Other than "Lead" in Column E,Was Material Ever Previously Lead?],F93,Table15[Customer-Owned Portion],N93),Table15[Unique ID],0),0)))</f>
        <v>Non-lead</v>
      </c>
      <c r="W93" s="189"/>
    </row>
    <row r="94" spans="1:23" s="190" customFormat="1" ht="37.5" x14ac:dyDescent="0.25">
      <c r="A94" s="180">
        <v>11909461</v>
      </c>
      <c r="B94" s="181" t="s">
        <v>493</v>
      </c>
      <c r="C94" s="182" t="s">
        <v>494</v>
      </c>
      <c r="D94" s="183" t="s">
        <v>36</v>
      </c>
      <c r="E94" s="181" t="s">
        <v>35</v>
      </c>
      <c r="F94" s="183" t="s">
        <v>35</v>
      </c>
      <c r="G94" s="181" t="s">
        <v>261</v>
      </c>
      <c r="H94" s="184">
        <v>1</v>
      </c>
      <c r="I94" s="185" t="s">
        <v>107</v>
      </c>
      <c r="J94" s="181" t="s">
        <v>37</v>
      </c>
      <c r="K94" s="181" t="s">
        <v>38</v>
      </c>
      <c r="L94" s="186">
        <v>45546</v>
      </c>
      <c r="M94" s="187" t="s">
        <v>225</v>
      </c>
      <c r="N94" s="183" t="s">
        <v>36</v>
      </c>
      <c r="O94" s="181"/>
      <c r="P94" s="184">
        <v>1</v>
      </c>
      <c r="Q94" s="185" t="s">
        <v>107</v>
      </c>
      <c r="R94" s="181" t="s">
        <v>37</v>
      </c>
      <c r="S94" s="181" t="s">
        <v>96</v>
      </c>
      <c r="T94" s="186">
        <v>45546</v>
      </c>
      <c r="U94" s="187" t="s">
        <v>225</v>
      </c>
      <c r="V94" s="188" t="str" cm="1">
        <f t="array" ref="V94">IF(SUM(LEN(A94:U94))=0,"",IF(OR(OR(ISBLANK(E94),SUM(LEN(B94),LEN(C94))=0),AND(NOT(D94="Unknown"),ISBLANK(I94)),AND(NOT(N94="Unknown"),ISBLANK(Q94))),"Missing Information", INDEX(Table15[Entire Service Line Classification], MATCH(SUMIFS(Table15[Unique ID],Table15[System-Owned Portion],D94,Table15[If Material Anything Other than "Lead" in Column E,Was Material Ever Previously Lead?],F94,Table15[Customer-Owned Portion],N94),Table15[Unique ID],0),0)))</f>
        <v>Non-lead</v>
      </c>
      <c r="W94" s="189"/>
    </row>
    <row r="95" spans="1:23" s="190" customFormat="1" ht="37.5" x14ac:dyDescent="0.25">
      <c r="A95" s="180">
        <v>11909460</v>
      </c>
      <c r="B95" s="181" t="s">
        <v>495</v>
      </c>
      <c r="C95" s="182" t="s">
        <v>496</v>
      </c>
      <c r="D95" s="183" t="s">
        <v>36</v>
      </c>
      <c r="E95" s="181" t="s">
        <v>35</v>
      </c>
      <c r="F95" s="183" t="s">
        <v>35</v>
      </c>
      <c r="G95" s="181" t="s">
        <v>245</v>
      </c>
      <c r="H95" s="184">
        <v>1</v>
      </c>
      <c r="I95" s="185" t="s">
        <v>107</v>
      </c>
      <c r="J95" s="181" t="s">
        <v>37</v>
      </c>
      <c r="K95" s="181" t="s">
        <v>38</v>
      </c>
      <c r="L95" s="186">
        <v>45551</v>
      </c>
      <c r="M95" s="187" t="s">
        <v>225</v>
      </c>
      <c r="N95" s="183" t="s">
        <v>43</v>
      </c>
      <c r="O95" s="181"/>
      <c r="P95" s="184">
        <v>1</v>
      </c>
      <c r="Q95" s="185" t="s">
        <v>107</v>
      </c>
      <c r="R95" s="181" t="s">
        <v>37</v>
      </c>
      <c r="S95" s="181" t="s">
        <v>96</v>
      </c>
      <c r="T95" s="186">
        <v>45551</v>
      </c>
      <c r="U95" s="187" t="s">
        <v>7069</v>
      </c>
      <c r="V95" s="188" t="str" cm="1">
        <f t="array" ref="V95">IF(SUM(LEN(A95:U95))=0,"",IF(OR(OR(ISBLANK(E95),SUM(LEN(B95),LEN(C95))=0),AND(NOT(D95="Unknown"),ISBLANK(I95)),AND(NOT(N95="Unknown"),ISBLANK(Q95))),"Missing Information", INDEX(Table15[Entire Service Line Classification], MATCH(SUMIFS(Table15[Unique ID],Table15[System-Owned Portion],D95,Table15[If Material Anything Other than "Lead" in Column E,Was Material Ever Previously Lead?],F95,Table15[Customer-Owned Portion],N95),Table15[Unique ID],0),0)))</f>
        <v>Non-lead</v>
      </c>
      <c r="W95" s="189"/>
    </row>
    <row r="96" spans="1:23" s="190" customFormat="1" ht="37.5" x14ac:dyDescent="0.25">
      <c r="A96" s="180">
        <v>11909459</v>
      </c>
      <c r="B96" s="181" t="s">
        <v>497</v>
      </c>
      <c r="C96" s="182" t="s">
        <v>498</v>
      </c>
      <c r="D96" s="183" t="s">
        <v>36</v>
      </c>
      <c r="E96" s="181" t="s">
        <v>35</v>
      </c>
      <c r="F96" s="183" t="s">
        <v>35</v>
      </c>
      <c r="G96" s="181" t="s">
        <v>245</v>
      </c>
      <c r="H96" s="184">
        <v>1</v>
      </c>
      <c r="I96" s="185" t="s">
        <v>107</v>
      </c>
      <c r="J96" s="181" t="s">
        <v>37</v>
      </c>
      <c r="K96" s="181" t="s">
        <v>38</v>
      </c>
      <c r="L96" s="186">
        <v>45551</v>
      </c>
      <c r="M96" s="187" t="s">
        <v>225</v>
      </c>
      <c r="N96" s="183" t="s">
        <v>43</v>
      </c>
      <c r="O96" s="181"/>
      <c r="P96" s="184">
        <v>1</v>
      </c>
      <c r="Q96" s="185" t="s">
        <v>107</v>
      </c>
      <c r="R96" s="181" t="s">
        <v>37</v>
      </c>
      <c r="S96" s="181" t="s">
        <v>96</v>
      </c>
      <c r="T96" s="186">
        <v>45551</v>
      </c>
      <c r="U96" s="187" t="s">
        <v>7069</v>
      </c>
      <c r="V96" s="188" t="str" cm="1">
        <f t="array" ref="V96">IF(SUM(LEN(A96:U96))=0,"",IF(OR(OR(ISBLANK(E96),SUM(LEN(B96),LEN(C96))=0),AND(NOT(D96="Unknown"),ISBLANK(I96)),AND(NOT(N96="Unknown"),ISBLANK(Q96))),"Missing Information", INDEX(Table15[Entire Service Line Classification], MATCH(SUMIFS(Table15[Unique ID],Table15[System-Owned Portion],D96,Table15[If Material Anything Other than "Lead" in Column E,Was Material Ever Previously Lead?],F96,Table15[Customer-Owned Portion],N96),Table15[Unique ID],0),0)))</f>
        <v>Non-lead</v>
      </c>
      <c r="W96" s="189"/>
    </row>
    <row r="97" spans="1:23" s="190" customFormat="1" ht="37.5" x14ac:dyDescent="0.25">
      <c r="A97" s="180">
        <v>11909457</v>
      </c>
      <c r="B97" s="181" t="s">
        <v>499</v>
      </c>
      <c r="C97" s="182" t="s">
        <v>500</v>
      </c>
      <c r="D97" s="183" t="s">
        <v>36</v>
      </c>
      <c r="E97" s="181" t="s">
        <v>35</v>
      </c>
      <c r="F97" s="183" t="s">
        <v>35</v>
      </c>
      <c r="G97" s="181" t="s">
        <v>245</v>
      </c>
      <c r="H97" s="184">
        <v>1</v>
      </c>
      <c r="I97" s="185" t="s">
        <v>107</v>
      </c>
      <c r="J97" s="181" t="s">
        <v>37</v>
      </c>
      <c r="K97" s="181" t="s">
        <v>38</v>
      </c>
      <c r="L97" s="186">
        <v>45551</v>
      </c>
      <c r="M97" s="187" t="s">
        <v>225</v>
      </c>
      <c r="N97" s="183" t="s">
        <v>43</v>
      </c>
      <c r="O97" s="181"/>
      <c r="P97" s="184">
        <v>0.75</v>
      </c>
      <c r="Q97" s="185" t="s">
        <v>107</v>
      </c>
      <c r="R97" s="181" t="s">
        <v>37</v>
      </c>
      <c r="S97" s="181" t="s">
        <v>96</v>
      </c>
      <c r="T97" s="186">
        <v>45551</v>
      </c>
      <c r="U97" s="187" t="s">
        <v>7069</v>
      </c>
      <c r="V97" s="188" t="str" cm="1">
        <f t="array" ref="V97">IF(SUM(LEN(A97:U97))=0,"",IF(OR(OR(ISBLANK(E97),SUM(LEN(B97),LEN(C97))=0),AND(NOT(D97="Unknown"),ISBLANK(I97)),AND(NOT(N97="Unknown"),ISBLANK(Q97))),"Missing Information", INDEX(Table15[Entire Service Line Classification], MATCH(SUMIFS(Table15[Unique ID],Table15[System-Owned Portion],D97,Table15[If Material Anything Other than "Lead" in Column E,Was Material Ever Previously Lead?],F97,Table15[Customer-Owned Portion],N97),Table15[Unique ID],0),0)))</f>
        <v>Non-lead</v>
      </c>
      <c r="W97" s="189"/>
    </row>
    <row r="98" spans="1:23" s="190" customFormat="1" ht="37.5" x14ac:dyDescent="0.25">
      <c r="A98" s="180">
        <v>11909456</v>
      </c>
      <c r="B98" s="181" t="s">
        <v>501</v>
      </c>
      <c r="C98" s="182" t="s">
        <v>502</v>
      </c>
      <c r="D98" s="183" t="s">
        <v>36</v>
      </c>
      <c r="E98" s="181" t="s">
        <v>35</v>
      </c>
      <c r="F98" s="183" t="s">
        <v>35</v>
      </c>
      <c r="G98" s="181" t="s">
        <v>245</v>
      </c>
      <c r="H98" s="184">
        <v>1</v>
      </c>
      <c r="I98" s="185" t="s">
        <v>107</v>
      </c>
      <c r="J98" s="181" t="s">
        <v>37</v>
      </c>
      <c r="K98" s="181" t="s">
        <v>38</v>
      </c>
      <c r="L98" s="186">
        <v>45551</v>
      </c>
      <c r="M98" s="187" t="s">
        <v>225</v>
      </c>
      <c r="N98" s="183" t="s">
        <v>36</v>
      </c>
      <c r="O98" s="181"/>
      <c r="P98" s="184">
        <v>1</v>
      </c>
      <c r="Q98" s="185" t="s">
        <v>107</v>
      </c>
      <c r="R98" s="181" t="s">
        <v>37</v>
      </c>
      <c r="S98" s="181" t="s">
        <v>96</v>
      </c>
      <c r="T98" s="186">
        <v>45551</v>
      </c>
      <c r="U98" s="187" t="s">
        <v>225</v>
      </c>
      <c r="V98" s="188" t="str" cm="1">
        <f t="array" ref="V98">IF(SUM(LEN(A98:U98))=0,"",IF(OR(OR(ISBLANK(E98),SUM(LEN(B98),LEN(C98))=0),AND(NOT(D98="Unknown"),ISBLANK(I98)),AND(NOT(N98="Unknown"),ISBLANK(Q98))),"Missing Information", INDEX(Table15[Entire Service Line Classification], MATCH(SUMIFS(Table15[Unique ID],Table15[System-Owned Portion],D98,Table15[If Material Anything Other than "Lead" in Column E,Was Material Ever Previously Lead?],F98,Table15[Customer-Owned Portion],N98),Table15[Unique ID],0),0)))</f>
        <v>Non-lead</v>
      </c>
      <c r="W98" s="189"/>
    </row>
    <row r="99" spans="1:23" s="190" customFormat="1" ht="37.5" x14ac:dyDescent="0.25">
      <c r="A99" s="180">
        <v>11909454</v>
      </c>
      <c r="B99" s="181" t="s">
        <v>503</v>
      </c>
      <c r="C99" s="182" t="s">
        <v>504</v>
      </c>
      <c r="D99" s="183" t="s">
        <v>36</v>
      </c>
      <c r="E99" s="181" t="s">
        <v>35</v>
      </c>
      <c r="F99" s="183" t="s">
        <v>35</v>
      </c>
      <c r="G99" s="181" t="s">
        <v>245</v>
      </c>
      <c r="H99" s="184">
        <v>1</v>
      </c>
      <c r="I99" s="185" t="s">
        <v>107</v>
      </c>
      <c r="J99" s="181" t="s">
        <v>37</v>
      </c>
      <c r="K99" s="181" t="s">
        <v>38</v>
      </c>
      <c r="L99" s="186">
        <v>45546</v>
      </c>
      <c r="M99" s="187" t="s">
        <v>225</v>
      </c>
      <c r="N99" s="183" t="s">
        <v>43</v>
      </c>
      <c r="O99" s="181"/>
      <c r="P99" s="184">
        <v>0.75</v>
      </c>
      <c r="Q99" s="185" t="s">
        <v>107</v>
      </c>
      <c r="R99" s="181" t="s">
        <v>37</v>
      </c>
      <c r="S99" s="181" t="s">
        <v>96</v>
      </c>
      <c r="T99" s="186">
        <v>45546</v>
      </c>
      <c r="U99" s="187" t="s">
        <v>225</v>
      </c>
      <c r="V99" s="188" t="str" cm="1">
        <f t="array" ref="V99">IF(SUM(LEN(A99:U99))=0,"",IF(OR(OR(ISBLANK(E99),SUM(LEN(B99),LEN(C99))=0),AND(NOT(D99="Unknown"),ISBLANK(I99)),AND(NOT(N99="Unknown"),ISBLANK(Q99))),"Missing Information", INDEX(Table15[Entire Service Line Classification], MATCH(SUMIFS(Table15[Unique ID],Table15[System-Owned Portion],D99,Table15[If Material Anything Other than "Lead" in Column E,Was Material Ever Previously Lead?],F99,Table15[Customer-Owned Portion],N99),Table15[Unique ID],0),0)))</f>
        <v>Non-lead</v>
      </c>
      <c r="W99" s="189"/>
    </row>
    <row r="100" spans="1:23" s="190" customFormat="1" ht="37.5" x14ac:dyDescent="0.25">
      <c r="A100" s="180">
        <v>11909452</v>
      </c>
      <c r="B100" s="181" t="s">
        <v>505</v>
      </c>
      <c r="C100" s="182" t="s">
        <v>506</v>
      </c>
      <c r="D100" s="183" t="s">
        <v>36</v>
      </c>
      <c r="E100" s="181" t="s">
        <v>35</v>
      </c>
      <c r="F100" s="183" t="s">
        <v>35</v>
      </c>
      <c r="G100" s="181" t="s">
        <v>245</v>
      </c>
      <c r="H100" s="184">
        <v>1</v>
      </c>
      <c r="I100" s="185" t="s">
        <v>107</v>
      </c>
      <c r="J100" s="181" t="s">
        <v>37</v>
      </c>
      <c r="K100" s="181" t="s">
        <v>38</v>
      </c>
      <c r="L100" s="186">
        <v>45546</v>
      </c>
      <c r="M100" s="187" t="s">
        <v>225</v>
      </c>
      <c r="N100" s="183" t="s">
        <v>43</v>
      </c>
      <c r="O100" s="181"/>
      <c r="P100" s="184">
        <v>0.75</v>
      </c>
      <c r="Q100" s="185" t="s">
        <v>107</v>
      </c>
      <c r="R100" s="181" t="s">
        <v>37</v>
      </c>
      <c r="S100" s="181" t="s">
        <v>96</v>
      </c>
      <c r="T100" s="186">
        <v>45546</v>
      </c>
      <c r="U100" s="187" t="s">
        <v>225</v>
      </c>
      <c r="V100" s="188" t="str" cm="1">
        <f t="array" ref="V100">IF(SUM(LEN(A100:U100))=0,"",IF(OR(OR(ISBLANK(E100),SUM(LEN(B100),LEN(C100))=0),AND(NOT(D100="Unknown"),ISBLANK(I100)),AND(NOT(N100="Unknown"),ISBLANK(Q100))),"Missing Information", INDEX(Table15[Entire Service Line Classification], MATCH(SUMIFS(Table15[Unique ID],Table15[System-Owned Portion],D100,Table15[If Material Anything Other than "Lead" in Column E,Was Material Ever Previously Lead?],F100,Table15[Customer-Owned Portion],N100),Table15[Unique ID],0),0)))</f>
        <v>Non-lead</v>
      </c>
      <c r="W100" s="189"/>
    </row>
    <row r="101" spans="1:23" s="190" customFormat="1" ht="37.5" x14ac:dyDescent="0.25">
      <c r="A101" s="180">
        <v>11909451</v>
      </c>
      <c r="B101" s="181" t="s">
        <v>507</v>
      </c>
      <c r="C101" s="182" t="s">
        <v>508</v>
      </c>
      <c r="D101" s="183" t="s">
        <v>36</v>
      </c>
      <c r="E101" s="181" t="s">
        <v>35</v>
      </c>
      <c r="F101" s="183" t="s">
        <v>35</v>
      </c>
      <c r="G101" s="181" t="s">
        <v>245</v>
      </c>
      <c r="H101" s="184">
        <v>1</v>
      </c>
      <c r="I101" s="185" t="s">
        <v>107</v>
      </c>
      <c r="J101" s="181" t="s">
        <v>37</v>
      </c>
      <c r="K101" s="181" t="s">
        <v>38</v>
      </c>
      <c r="L101" s="186">
        <v>45546</v>
      </c>
      <c r="M101" s="187" t="s">
        <v>225</v>
      </c>
      <c r="N101" s="183" t="s">
        <v>36</v>
      </c>
      <c r="O101" s="181"/>
      <c r="P101" s="184">
        <v>1</v>
      </c>
      <c r="Q101" s="185" t="s">
        <v>107</v>
      </c>
      <c r="R101" s="181" t="s">
        <v>37</v>
      </c>
      <c r="S101" s="181" t="s">
        <v>96</v>
      </c>
      <c r="T101" s="186">
        <v>45546</v>
      </c>
      <c r="U101" s="187" t="s">
        <v>225</v>
      </c>
      <c r="V101" s="188" t="str" cm="1">
        <f t="array" ref="V101">IF(SUM(LEN(A101:U101))=0,"",IF(OR(OR(ISBLANK(E101),SUM(LEN(B101),LEN(C101))=0),AND(NOT(D101="Unknown"),ISBLANK(I101)),AND(NOT(N101="Unknown"),ISBLANK(Q101))),"Missing Information", INDEX(Table15[Entire Service Line Classification], MATCH(SUMIFS(Table15[Unique ID],Table15[System-Owned Portion],D101,Table15[If Material Anything Other than "Lead" in Column E,Was Material Ever Previously Lead?],F101,Table15[Customer-Owned Portion],N101),Table15[Unique ID],0),0)))</f>
        <v>Non-lead</v>
      </c>
      <c r="W101" s="189"/>
    </row>
    <row r="102" spans="1:23" s="190" customFormat="1" ht="37.5" x14ac:dyDescent="0.25">
      <c r="A102" s="180">
        <v>11909415</v>
      </c>
      <c r="B102" s="181" t="s">
        <v>509</v>
      </c>
      <c r="C102" s="182" t="s">
        <v>510</v>
      </c>
      <c r="D102" s="183" t="s">
        <v>36</v>
      </c>
      <c r="E102" s="181" t="s">
        <v>35</v>
      </c>
      <c r="F102" s="183" t="s">
        <v>35</v>
      </c>
      <c r="G102" s="181" t="s">
        <v>245</v>
      </c>
      <c r="H102" s="184">
        <v>1</v>
      </c>
      <c r="I102" s="185" t="s">
        <v>107</v>
      </c>
      <c r="J102" s="181" t="s">
        <v>37</v>
      </c>
      <c r="K102" s="181" t="s">
        <v>38</v>
      </c>
      <c r="L102" s="186">
        <v>45546</v>
      </c>
      <c r="M102" s="187" t="s">
        <v>225</v>
      </c>
      <c r="N102" s="183" t="s">
        <v>36</v>
      </c>
      <c r="O102" s="181"/>
      <c r="P102" s="184">
        <v>1</v>
      </c>
      <c r="Q102" s="185" t="s">
        <v>107</v>
      </c>
      <c r="R102" s="181" t="s">
        <v>37</v>
      </c>
      <c r="S102" s="181" t="s">
        <v>96</v>
      </c>
      <c r="T102" s="186">
        <v>45546</v>
      </c>
      <c r="U102" s="187" t="s">
        <v>225</v>
      </c>
      <c r="V102" s="188" t="str" cm="1">
        <f t="array" ref="V102">IF(SUM(LEN(A102:U102))=0,"",IF(OR(OR(ISBLANK(E102),SUM(LEN(B102),LEN(C102))=0),AND(NOT(D102="Unknown"),ISBLANK(I102)),AND(NOT(N102="Unknown"),ISBLANK(Q102))),"Missing Information", INDEX(Table15[Entire Service Line Classification], MATCH(SUMIFS(Table15[Unique ID],Table15[System-Owned Portion],D102,Table15[If Material Anything Other than "Lead" in Column E,Was Material Ever Previously Lead?],F102,Table15[Customer-Owned Portion],N102),Table15[Unique ID],0),0)))</f>
        <v>Non-lead</v>
      </c>
      <c r="W102" s="189"/>
    </row>
    <row r="103" spans="1:23" s="190" customFormat="1" ht="37.5" x14ac:dyDescent="0.25">
      <c r="A103" s="180">
        <v>11909411</v>
      </c>
      <c r="B103" s="181" t="s">
        <v>511</v>
      </c>
      <c r="C103" s="182" t="s">
        <v>512</v>
      </c>
      <c r="D103" s="183" t="s">
        <v>36</v>
      </c>
      <c r="E103" s="181" t="s">
        <v>35</v>
      </c>
      <c r="F103" s="183" t="s">
        <v>35</v>
      </c>
      <c r="G103" s="181" t="s">
        <v>261</v>
      </c>
      <c r="H103" s="184">
        <v>1</v>
      </c>
      <c r="I103" s="185" t="s">
        <v>107</v>
      </c>
      <c r="J103" s="181" t="s">
        <v>37</v>
      </c>
      <c r="K103" s="181" t="s">
        <v>38</v>
      </c>
      <c r="L103" s="186">
        <v>45546</v>
      </c>
      <c r="M103" s="187" t="s">
        <v>225</v>
      </c>
      <c r="N103" s="183" t="s">
        <v>36</v>
      </c>
      <c r="O103" s="181"/>
      <c r="P103" s="184">
        <v>1</v>
      </c>
      <c r="Q103" s="185" t="s">
        <v>107</v>
      </c>
      <c r="R103" s="181" t="s">
        <v>37</v>
      </c>
      <c r="S103" s="181" t="s">
        <v>96</v>
      </c>
      <c r="T103" s="186">
        <v>45546</v>
      </c>
      <c r="U103" s="187" t="s">
        <v>225</v>
      </c>
      <c r="V103" s="188" t="str" cm="1">
        <f t="array" ref="V103">IF(SUM(LEN(A103:U103))=0,"",IF(OR(OR(ISBLANK(E103),SUM(LEN(B103),LEN(C103))=0),AND(NOT(D103="Unknown"),ISBLANK(I103)),AND(NOT(N103="Unknown"),ISBLANK(Q103))),"Missing Information", INDEX(Table15[Entire Service Line Classification], MATCH(SUMIFS(Table15[Unique ID],Table15[System-Owned Portion],D103,Table15[If Material Anything Other than "Lead" in Column E,Was Material Ever Previously Lead?],F103,Table15[Customer-Owned Portion],N103),Table15[Unique ID],0),0)))</f>
        <v>Non-lead</v>
      </c>
      <c r="W103" s="189"/>
    </row>
    <row r="104" spans="1:23" s="190" customFormat="1" ht="37.5" x14ac:dyDescent="0.25">
      <c r="A104" s="180">
        <v>11909409</v>
      </c>
      <c r="B104" s="181" t="s">
        <v>513</v>
      </c>
      <c r="C104" s="182" t="s">
        <v>514</v>
      </c>
      <c r="D104" s="183" t="s">
        <v>36</v>
      </c>
      <c r="E104" s="181" t="s">
        <v>35</v>
      </c>
      <c r="F104" s="183" t="s">
        <v>35</v>
      </c>
      <c r="G104" s="181" t="s">
        <v>261</v>
      </c>
      <c r="H104" s="184">
        <v>1</v>
      </c>
      <c r="I104" s="185" t="s">
        <v>107</v>
      </c>
      <c r="J104" s="181" t="s">
        <v>37</v>
      </c>
      <c r="K104" s="181" t="s">
        <v>38</v>
      </c>
      <c r="L104" s="186">
        <v>45546</v>
      </c>
      <c r="M104" s="187" t="s">
        <v>225</v>
      </c>
      <c r="N104" s="183" t="s">
        <v>36</v>
      </c>
      <c r="O104" s="181"/>
      <c r="P104" s="184">
        <v>1</v>
      </c>
      <c r="Q104" s="185" t="s">
        <v>107</v>
      </c>
      <c r="R104" s="181" t="s">
        <v>37</v>
      </c>
      <c r="S104" s="181" t="s">
        <v>96</v>
      </c>
      <c r="T104" s="186">
        <v>45546</v>
      </c>
      <c r="U104" s="187" t="s">
        <v>225</v>
      </c>
      <c r="V104" s="188" t="str" cm="1">
        <f t="array" ref="V104">IF(SUM(LEN(A104:U104))=0,"",IF(OR(OR(ISBLANK(E104),SUM(LEN(B104),LEN(C104))=0),AND(NOT(D104="Unknown"),ISBLANK(I104)),AND(NOT(N104="Unknown"),ISBLANK(Q104))),"Missing Information", INDEX(Table15[Entire Service Line Classification], MATCH(SUMIFS(Table15[Unique ID],Table15[System-Owned Portion],D104,Table15[If Material Anything Other than "Lead" in Column E,Was Material Ever Previously Lead?],F104,Table15[Customer-Owned Portion],N104),Table15[Unique ID],0),0)))</f>
        <v>Non-lead</v>
      </c>
      <c r="W104" s="189"/>
    </row>
    <row r="105" spans="1:23" s="190" customFormat="1" ht="37.5" x14ac:dyDescent="0.25">
      <c r="A105" s="180">
        <v>11909407</v>
      </c>
      <c r="B105" s="181" t="s">
        <v>515</v>
      </c>
      <c r="C105" s="182" t="s">
        <v>516</v>
      </c>
      <c r="D105" s="183" t="s">
        <v>36</v>
      </c>
      <c r="E105" s="181" t="s">
        <v>35</v>
      </c>
      <c r="F105" s="183" t="s">
        <v>35</v>
      </c>
      <c r="G105" s="181" t="s">
        <v>261</v>
      </c>
      <c r="H105" s="184">
        <v>1</v>
      </c>
      <c r="I105" s="185" t="s">
        <v>107</v>
      </c>
      <c r="J105" s="181" t="s">
        <v>37</v>
      </c>
      <c r="K105" s="181" t="s">
        <v>38</v>
      </c>
      <c r="L105" s="186">
        <v>45546</v>
      </c>
      <c r="M105" s="187" t="s">
        <v>225</v>
      </c>
      <c r="N105" s="183" t="s">
        <v>36</v>
      </c>
      <c r="O105" s="181"/>
      <c r="P105" s="184">
        <v>1</v>
      </c>
      <c r="Q105" s="185" t="s">
        <v>107</v>
      </c>
      <c r="R105" s="181" t="s">
        <v>37</v>
      </c>
      <c r="S105" s="181" t="s">
        <v>96</v>
      </c>
      <c r="T105" s="186">
        <v>45546</v>
      </c>
      <c r="U105" s="187" t="s">
        <v>225</v>
      </c>
      <c r="V105" s="188" t="str" cm="1">
        <f t="array" ref="V105">IF(SUM(LEN(A105:U105))=0,"",IF(OR(OR(ISBLANK(E105),SUM(LEN(B105),LEN(C105))=0),AND(NOT(D105="Unknown"),ISBLANK(I105)),AND(NOT(N105="Unknown"),ISBLANK(Q105))),"Missing Information", INDEX(Table15[Entire Service Line Classification], MATCH(SUMIFS(Table15[Unique ID],Table15[System-Owned Portion],D105,Table15[If Material Anything Other than "Lead" in Column E,Was Material Ever Previously Lead?],F105,Table15[Customer-Owned Portion],N105),Table15[Unique ID],0),0)))</f>
        <v>Non-lead</v>
      </c>
      <c r="W105" s="189"/>
    </row>
    <row r="106" spans="1:23" s="190" customFormat="1" ht="37.5" x14ac:dyDescent="0.25">
      <c r="A106" s="180">
        <v>11909403</v>
      </c>
      <c r="B106" s="181" t="s">
        <v>517</v>
      </c>
      <c r="C106" s="182" t="s">
        <v>518</v>
      </c>
      <c r="D106" s="183" t="s">
        <v>36</v>
      </c>
      <c r="E106" s="181" t="s">
        <v>35</v>
      </c>
      <c r="F106" s="183" t="s">
        <v>35</v>
      </c>
      <c r="G106" s="181" t="s">
        <v>243</v>
      </c>
      <c r="H106" s="184">
        <v>1</v>
      </c>
      <c r="I106" s="185" t="s">
        <v>107</v>
      </c>
      <c r="J106" s="181" t="s">
        <v>37</v>
      </c>
      <c r="K106" s="181" t="s">
        <v>38</v>
      </c>
      <c r="L106" s="186">
        <v>45546</v>
      </c>
      <c r="M106" s="187" t="s">
        <v>225</v>
      </c>
      <c r="N106" s="183" t="s">
        <v>36</v>
      </c>
      <c r="O106" s="181"/>
      <c r="P106" s="184">
        <v>1</v>
      </c>
      <c r="Q106" s="185" t="s">
        <v>107</v>
      </c>
      <c r="R106" s="181" t="s">
        <v>37</v>
      </c>
      <c r="S106" s="181" t="s">
        <v>96</v>
      </c>
      <c r="T106" s="186">
        <v>45546</v>
      </c>
      <c r="U106" s="187" t="s">
        <v>225</v>
      </c>
      <c r="V106" s="188" t="str" cm="1">
        <f t="array" ref="V106">IF(SUM(LEN(A106:U106))=0,"",IF(OR(OR(ISBLANK(E106),SUM(LEN(B106),LEN(C106))=0),AND(NOT(D106="Unknown"),ISBLANK(I106)),AND(NOT(N106="Unknown"),ISBLANK(Q106))),"Missing Information", INDEX(Table15[Entire Service Line Classification], MATCH(SUMIFS(Table15[Unique ID],Table15[System-Owned Portion],D106,Table15[If Material Anything Other than "Lead" in Column E,Was Material Ever Previously Lead?],F106,Table15[Customer-Owned Portion],N106),Table15[Unique ID],0),0)))</f>
        <v>Non-lead</v>
      </c>
      <c r="W106" s="189"/>
    </row>
    <row r="107" spans="1:23" s="190" customFormat="1" ht="37.5" x14ac:dyDescent="0.25">
      <c r="A107" s="180">
        <v>11909401</v>
      </c>
      <c r="B107" s="181" t="s">
        <v>519</v>
      </c>
      <c r="C107" s="182" t="s">
        <v>520</v>
      </c>
      <c r="D107" s="183" t="s">
        <v>36</v>
      </c>
      <c r="E107" s="181" t="s">
        <v>35</v>
      </c>
      <c r="F107" s="183" t="s">
        <v>35</v>
      </c>
      <c r="G107" s="181" t="s">
        <v>243</v>
      </c>
      <c r="H107" s="184">
        <v>1</v>
      </c>
      <c r="I107" s="185" t="s">
        <v>107</v>
      </c>
      <c r="J107" s="181" t="s">
        <v>37</v>
      </c>
      <c r="K107" s="181" t="s">
        <v>38</v>
      </c>
      <c r="L107" s="186">
        <v>45546</v>
      </c>
      <c r="M107" s="187" t="s">
        <v>225</v>
      </c>
      <c r="N107" s="183" t="s">
        <v>36</v>
      </c>
      <c r="O107" s="181"/>
      <c r="P107" s="184">
        <v>1</v>
      </c>
      <c r="Q107" s="185" t="s">
        <v>107</v>
      </c>
      <c r="R107" s="181" t="s">
        <v>37</v>
      </c>
      <c r="S107" s="181" t="s">
        <v>96</v>
      </c>
      <c r="T107" s="186">
        <v>45546</v>
      </c>
      <c r="U107" s="187" t="s">
        <v>225</v>
      </c>
      <c r="V107" s="188" t="str" cm="1">
        <f t="array" ref="V107">IF(SUM(LEN(A107:U107))=0,"",IF(OR(OR(ISBLANK(E107),SUM(LEN(B107),LEN(C107))=0),AND(NOT(D107="Unknown"),ISBLANK(I107)),AND(NOT(N107="Unknown"),ISBLANK(Q107))),"Missing Information", INDEX(Table15[Entire Service Line Classification], MATCH(SUMIFS(Table15[Unique ID],Table15[System-Owned Portion],D107,Table15[If Material Anything Other than "Lead" in Column E,Was Material Ever Previously Lead?],F107,Table15[Customer-Owned Portion],N107),Table15[Unique ID],0),0)))</f>
        <v>Non-lead</v>
      </c>
      <c r="W107" s="189"/>
    </row>
    <row r="108" spans="1:23" s="190" customFormat="1" ht="37.5" x14ac:dyDescent="0.25">
      <c r="A108" s="180">
        <v>11909400</v>
      </c>
      <c r="B108" s="181" t="s">
        <v>521</v>
      </c>
      <c r="C108" s="182" t="s">
        <v>522</v>
      </c>
      <c r="D108" s="183" t="s">
        <v>36</v>
      </c>
      <c r="E108" s="181" t="s">
        <v>35</v>
      </c>
      <c r="F108" s="183" t="s">
        <v>35</v>
      </c>
      <c r="G108" s="181" t="s">
        <v>261</v>
      </c>
      <c r="H108" s="184">
        <v>1</v>
      </c>
      <c r="I108" s="185" t="s">
        <v>107</v>
      </c>
      <c r="J108" s="181" t="s">
        <v>37</v>
      </c>
      <c r="K108" s="181" t="s">
        <v>38</v>
      </c>
      <c r="L108" s="186">
        <v>45546</v>
      </c>
      <c r="M108" s="187" t="s">
        <v>225</v>
      </c>
      <c r="N108" s="183" t="s">
        <v>36</v>
      </c>
      <c r="O108" s="181"/>
      <c r="P108" s="184">
        <v>1</v>
      </c>
      <c r="Q108" s="185" t="s">
        <v>107</v>
      </c>
      <c r="R108" s="181" t="s">
        <v>37</v>
      </c>
      <c r="S108" s="181" t="s">
        <v>96</v>
      </c>
      <c r="T108" s="186">
        <v>45546</v>
      </c>
      <c r="U108" s="187" t="s">
        <v>225</v>
      </c>
      <c r="V108" s="188" t="str" cm="1">
        <f t="array" ref="V108">IF(SUM(LEN(A108:U108))=0,"",IF(OR(OR(ISBLANK(E108),SUM(LEN(B108),LEN(C108))=0),AND(NOT(D108="Unknown"),ISBLANK(I108)),AND(NOT(N108="Unknown"),ISBLANK(Q108))),"Missing Information", INDEX(Table15[Entire Service Line Classification], MATCH(SUMIFS(Table15[Unique ID],Table15[System-Owned Portion],D108,Table15[If Material Anything Other than "Lead" in Column E,Was Material Ever Previously Lead?],F108,Table15[Customer-Owned Portion],N108),Table15[Unique ID],0),0)))</f>
        <v>Non-lead</v>
      </c>
      <c r="W108" s="189"/>
    </row>
    <row r="109" spans="1:23" s="190" customFormat="1" ht="37.5" x14ac:dyDescent="0.25">
      <c r="A109" s="180">
        <v>11909399</v>
      </c>
      <c r="B109" s="181" t="s">
        <v>523</v>
      </c>
      <c r="C109" s="182" t="s">
        <v>524</v>
      </c>
      <c r="D109" s="183" t="s">
        <v>36</v>
      </c>
      <c r="E109" s="181" t="s">
        <v>35</v>
      </c>
      <c r="F109" s="183" t="s">
        <v>35</v>
      </c>
      <c r="G109" s="181" t="s">
        <v>245</v>
      </c>
      <c r="H109" s="184">
        <v>1</v>
      </c>
      <c r="I109" s="185" t="s">
        <v>107</v>
      </c>
      <c r="J109" s="181" t="s">
        <v>37</v>
      </c>
      <c r="K109" s="181" t="s">
        <v>38</v>
      </c>
      <c r="L109" s="186">
        <v>45546</v>
      </c>
      <c r="M109" s="187" t="s">
        <v>225</v>
      </c>
      <c r="N109" s="183" t="s">
        <v>36</v>
      </c>
      <c r="O109" s="181"/>
      <c r="P109" s="184">
        <v>1</v>
      </c>
      <c r="Q109" s="185" t="s">
        <v>107</v>
      </c>
      <c r="R109" s="181" t="s">
        <v>37</v>
      </c>
      <c r="S109" s="181" t="s">
        <v>96</v>
      </c>
      <c r="T109" s="186">
        <v>45546</v>
      </c>
      <c r="U109" s="187" t="s">
        <v>225</v>
      </c>
      <c r="V109" s="188" t="str" cm="1">
        <f t="array" ref="V109">IF(SUM(LEN(A109:U109))=0,"",IF(OR(OR(ISBLANK(E109),SUM(LEN(B109),LEN(C109))=0),AND(NOT(D109="Unknown"),ISBLANK(I109)),AND(NOT(N109="Unknown"),ISBLANK(Q109))),"Missing Information", INDEX(Table15[Entire Service Line Classification], MATCH(SUMIFS(Table15[Unique ID],Table15[System-Owned Portion],D109,Table15[If Material Anything Other than "Lead" in Column E,Was Material Ever Previously Lead?],F109,Table15[Customer-Owned Portion],N109),Table15[Unique ID],0),0)))</f>
        <v>Non-lead</v>
      </c>
      <c r="W109" s="189"/>
    </row>
    <row r="110" spans="1:23" s="190" customFormat="1" ht="37.5" x14ac:dyDescent="0.25">
      <c r="A110" s="180">
        <v>11909398</v>
      </c>
      <c r="B110" s="181" t="s">
        <v>525</v>
      </c>
      <c r="C110" s="182" t="s">
        <v>526</v>
      </c>
      <c r="D110" s="183" t="s">
        <v>36</v>
      </c>
      <c r="E110" s="181" t="s">
        <v>35</v>
      </c>
      <c r="F110" s="183" t="s">
        <v>35</v>
      </c>
      <c r="G110" s="181" t="s">
        <v>261</v>
      </c>
      <c r="H110" s="184">
        <v>1</v>
      </c>
      <c r="I110" s="185" t="s">
        <v>107</v>
      </c>
      <c r="J110" s="181" t="s">
        <v>37</v>
      </c>
      <c r="K110" s="181" t="s">
        <v>38</v>
      </c>
      <c r="L110" s="186">
        <v>45546</v>
      </c>
      <c r="M110" s="187" t="s">
        <v>225</v>
      </c>
      <c r="N110" s="183" t="s">
        <v>36</v>
      </c>
      <c r="O110" s="181"/>
      <c r="P110" s="184">
        <v>1</v>
      </c>
      <c r="Q110" s="185" t="s">
        <v>107</v>
      </c>
      <c r="R110" s="181" t="s">
        <v>37</v>
      </c>
      <c r="S110" s="181" t="s">
        <v>96</v>
      </c>
      <c r="T110" s="186">
        <v>45546</v>
      </c>
      <c r="U110" s="187" t="s">
        <v>225</v>
      </c>
      <c r="V110" s="188" t="str" cm="1">
        <f t="array" ref="V110">IF(SUM(LEN(A110:U110))=0,"",IF(OR(OR(ISBLANK(E110),SUM(LEN(B110),LEN(C110))=0),AND(NOT(D110="Unknown"),ISBLANK(I110)),AND(NOT(N110="Unknown"),ISBLANK(Q110))),"Missing Information", INDEX(Table15[Entire Service Line Classification], MATCH(SUMIFS(Table15[Unique ID],Table15[System-Owned Portion],D110,Table15[If Material Anything Other than "Lead" in Column E,Was Material Ever Previously Lead?],F110,Table15[Customer-Owned Portion],N110),Table15[Unique ID],0),0)))</f>
        <v>Non-lead</v>
      </c>
      <c r="W110" s="189"/>
    </row>
    <row r="111" spans="1:23" s="190" customFormat="1" ht="37.5" x14ac:dyDescent="0.25">
      <c r="A111" s="180">
        <v>11909378</v>
      </c>
      <c r="B111" s="181" t="s">
        <v>527</v>
      </c>
      <c r="C111" s="182" t="s">
        <v>528</v>
      </c>
      <c r="D111" s="183" t="s">
        <v>36</v>
      </c>
      <c r="E111" s="181" t="s">
        <v>35</v>
      </c>
      <c r="F111" s="183" t="s">
        <v>35</v>
      </c>
      <c r="G111" s="181" t="s">
        <v>245</v>
      </c>
      <c r="H111" s="184">
        <v>1</v>
      </c>
      <c r="I111" s="185" t="s">
        <v>107</v>
      </c>
      <c r="J111" s="181" t="s">
        <v>37</v>
      </c>
      <c r="K111" s="181" t="s">
        <v>38</v>
      </c>
      <c r="L111" s="186">
        <v>45546</v>
      </c>
      <c r="M111" s="187" t="s">
        <v>225</v>
      </c>
      <c r="N111" s="183" t="s">
        <v>36</v>
      </c>
      <c r="O111" s="181"/>
      <c r="P111" s="184">
        <v>1</v>
      </c>
      <c r="Q111" s="185" t="s">
        <v>107</v>
      </c>
      <c r="R111" s="181" t="s">
        <v>37</v>
      </c>
      <c r="S111" s="181" t="s">
        <v>96</v>
      </c>
      <c r="T111" s="186">
        <v>45546</v>
      </c>
      <c r="U111" s="187" t="s">
        <v>225</v>
      </c>
      <c r="V111" s="188" t="str" cm="1">
        <f t="array" ref="V111">IF(SUM(LEN(A111:U111))=0,"",IF(OR(OR(ISBLANK(E111),SUM(LEN(B111),LEN(C111))=0),AND(NOT(D111="Unknown"),ISBLANK(I111)),AND(NOT(N111="Unknown"),ISBLANK(Q111))),"Missing Information", INDEX(Table15[Entire Service Line Classification], MATCH(SUMIFS(Table15[Unique ID],Table15[System-Owned Portion],D111,Table15[If Material Anything Other than "Lead" in Column E,Was Material Ever Previously Lead?],F111,Table15[Customer-Owned Portion],N111),Table15[Unique ID],0),0)))</f>
        <v>Non-lead</v>
      </c>
      <c r="W111" s="189"/>
    </row>
    <row r="112" spans="1:23" s="190" customFormat="1" ht="37.5" x14ac:dyDescent="0.25">
      <c r="A112" s="180">
        <v>11909377</v>
      </c>
      <c r="B112" s="181" t="s">
        <v>529</v>
      </c>
      <c r="C112" s="182" t="s">
        <v>530</v>
      </c>
      <c r="D112" s="183" t="s">
        <v>36</v>
      </c>
      <c r="E112" s="181" t="s">
        <v>35</v>
      </c>
      <c r="F112" s="183" t="s">
        <v>35</v>
      </c>
      <c r="G112" s="181" t="s">
        <v>261</v>
      </c>
      <c r="H112" s="184">
        <v>1</v>
      </c>
      <c r="I112" s="185" t="s">
        <v>107</v>
      </c>
      <c r="J112" s="181" t="s">
        <v>37</v>
      </c>
      <c r="K112" s="181" t="s">
        <v>38</v>
      </c>
      <c r="L112" s="186">
        <v>45546</v>
      </c>
      <c r="M112" s="187" t="s">
        <v>225</v>
      </c>
      <c r="N112" s="183" t="s">
        <v>36</v>
      </c>
      <c r="O112" s="181"/>
      <c r="P112" s="184">
        <v>1</v>
      </c>
      <c r="Q112" s="185" t="s">
        <v>107</v>
      </c>
      <c r="R112" s="181" t="s">
        <v>37</v>
      </c>
      <c r="S112" s="181" t="s">
        <v>96</v>
      </c>
      <c r="T112" s="186">
        <v>45546</v>
      </c>
      <c r="U112" s="187" t="s">
        <v>225</v>
      </c>
      <c r="V112" s="188" t="str" cm="1">
        <f t="array" ref="V112">IF(SUM(LEN(A112:U112))=0,"",IF(OR(OR(ISBLANK(E112),SUM(LEN(B112),LEN(C112))=0),AND(NOT(D112="Unknown"),ISBLANK(I112)),AND(NOT(N112="Unknown"),ISBLANK(Q112))),"Missing Information", INDEX(Table15[Entire Service Line Classification], MATCH(SUMIFS(Table15[Unique ID],Table15[System-Owned Portion],D112,Table15[If Material Anything Other than "Lead" in Column E,Was Material Ever Previously Lead?],F112,Table15[Customer-Owned Portion],N112),Table15[Unique ID],0),0)))</f>
        <v>Non-lead</v>
      </c>
      <c r="W112" s="189"/>
    </row>
    <row r="113" spans="1:23" s="190" customFormat="1" ht="37.5" x14ac:dyDescent="0.25">
      <c r="A113" s="180">
        <v>11890942</v>
      </c>
      <c r="B113" s="181" t="s">
        <v>531</v>
      </c>
      <c r="C113" s="182" t="s">
        <v>532</v>
      </c>
      <c r="D113" s="183" t="s">
        <v>43</v>
      </c>
      <c r="E113" s="181" t="s">
        <v>35</v>
      </c>
      <c r="F113" s="183" t="s">
        <v>35</v>
      </c>
      <c r="G113" s="181" t="s">
        <v>234</v>
      </c>
      <c r="H113" s="184">
        <v>1</v>
      </c>
      <c r="I113" s="185" t="s">
        <v>107</v>
      </c>
      <c r="J113" s="181" t="s">
        <v>37</v>
      </c>
      <c r="K113" s="181" t="s">
        <v>38</v>
      </c>
      <c r="L113" s="186">
        <v>45544</v>
      </c>
      <c r="M113" s="187" t="s">
        <v>225</v>
      </c>
      <c r="N113" s="183" t="s">
        <v>43</v>
      </c>
      <c r="O113" s="181"/>
      <c r="P113" s="184">
        <v>0.75</v>
      </c>
      <c r="Q113" s="185" t="s">
        <v>107</v>
      </c>
      <c r="R113" s="181" t="s">
        <v>37</v>
      </c>
      <c r="S113" s="181" t="s">
        <v>96</v>
      </c>
      <c r="T113" s="186">
        <v>45544</v>
      </c>
      <c r="U113" s="187" t="s">
        <v>225</v>
      </c>
      <c r="V113" s="188" t="str" cm="1">
        <f t="array" ref="V113">IF(SUM(LEN(A113:U113))=0,"",IF(OR(OR(ISBLANK(E113),SUM(LEN(B113),LEN(C113))=0),AND(NOT(D113="Unknown"),ISBLANK(I113)),AND(NOT(N113="Unknown"),ISBLANK(Q113))),"Missing Information", INDEX(Table15[Entire Service Line Classification], MATCH(SUMIFS(Table15[Unique ID],Table15[System-Owned Portion],D113,Table15[If Material Anything Other than "Lead" in Column E,Was Material Ever Previously Lead?],F113,Table15[Customer-Owned Portion],N113),Table15[Unique ID],0),0)))</f>
        <v>Non-lead</v>
      </c>
      <c r="W113" s="189"/>
    </row>
    <row r="114" spans="1:23" s="190" customFormat="1" ht="37.5" x14ac:dyDescent="0.25">
      <c r="A114" s="180">
        <v>11890938</v>
      </c>
      <c r="B114" s="181" t="s">
        <v>533</v>
      </c>
      <c r="C114" s="182" t="s">
        <v>534</v>
      </c>
      <c r="D114" s="183" t="s">
        <v>43</v>
      </c>
      <c r="E114" s="181" t="s">
        <v>35</v>
      </c>
      <c r="F114" s="183" t="s">
        <v>35</v>
      </c>
      <c r="G114" s="181" t="s">
        <v>225</v>
      </c>
      <c r="H114" s="184">
        <v>1</v>
      </c>
      <c r="I114" s="185" t="s">
        <v>107</v>
      </c>
      <c r="J114" s="181" t="s">
        <v>37</v>
      </c>
      <c r="K114" s="181" t="s">
        <v>38</v>
      </c>
      <c r="L114" s="186">
        <v>45544</v>
      </c>
      <c r="M114" s="187" t="s">
        <v>225</v>
      </c>
      <c r="N114" s="183" t="s">
        <v>43</v>
      </c>
      <c r="O114" s="181"/>
      <c r="P114" s="184">
        <v>0.75</v>
      </c>
      <c r="Q114" s="185" t="s">
        <v>107</v>
      </c>
      <c r="R114" s="181" t="s">
        <v>37</v>
      </c>
      <c r="S114" s="181" t="s">
        <v>96</v>
      </c>
      <c r="T114" s="186">
        <v>45544</v>
      </c>
      <c r="U114" s="187" t="s">
        <v>225</v>
      </c>
      <c r="V114" s="188" t="str" cm="1">
        <f t="array" ref="V114">IF(SUM(LEN(A114:U114))=0,"",IF(OR(OR(ISBLANK(E114),SUM(LEN(B114),LEN(C114))=0),AND(NOT(D114="Unknown"),ISBLANK(I114)),AND(NOT(N114="Unknown"),ISBLANK(Q114))),"Missing Information", INDEX(Table15[Entire Service Line Classification], MATCH(SUMIFS(Table15[Unique ID],Table15[System-Owned Portion],D114,Table15[If Material Anything Other than "Lead" in Column E,Was Material Ever Previously Lead?],F114,Table15[Customer-Owned Portion],N114),Table15[Unique ID],0),0)))</f>
        <v>Non-lead</v>
      </c>
      <c r="W114" s="189"/>
    </row>
    <row r="115" spans="1:23" s="190" customFormat="1" ht="37.5" x14ac:dyDescent="0.25">
      <c r="A115" s="180">
        <v>11890941</v>
      </c>
      <c r="B115" s="181" t="s">
        <v>535</v>
      </c>
      <c r="C115" s="182" t="s">
        <v>536</v>
      </c>
      <c r="D115" s="183" t="s">
        <v>43</v>
      </c>
      <c r="E115" s="181" t="s">
        <v>35</v>
      </c>
      <c r="F115" s="183" t="s">
        <v>35</v>
      </c>
      <c r="G115" s="181" t="s">
        <v>7030</v>
      </c>
      <c r="H115" s="184">
        <v>1</v>
      </c>
      <c r="I115" s="185" t="s">
        <v>107</v>
      </c>
      <c r="J115" s="181" t="s">
        <v>37</v>
      </c>
      <c r="K115" s="181" t="s">
        <v>38</v>
      </c>
      <c r="L115" s="186">
        <v>45544</v>
      </c>
      <c r="M115" s="187" t="s">
        <v>225</v>
      </c>
      <c r="N115" s="183" t="s">
        <v>36</v>
      </c>
      <c r="O115" s="181"/>
      <c r="P115" s="184">
        <v>0.75</v>
      </c>
      <c r="Q115" s="185" t="s">
        <v>107</v>
      </c>
      <c r="R115" s="181" t="s">
        <v>37</v>
      </c>
      <c r="S115" s="181" t="s">
        <v>96</v>
      </c>
      <c r="T115" s="186">
        <v>45544</v>
      </c>
      <c r="U115" s="187" t="s">
        <v>225</v>
      </c>
      <c r="V115" s="188" t="str" cm="1">
        <f t="array" ref="V115">IF(SUM(LEN(A115:U115))=0,"",IF(OR(OR(ISBLANK(E115),SUM(LEN(B115),LEN(C115))=0),AND(NOT(D115="Unknown"),ISBLANK(I115)),AND(NOT(N115="Unknown"),ISBLANK(Q115))),"Missing Information", INDEX(Table15[Entire Service Line Classification], MATCH(SUMIFS(Table15[Unique ID],Table15[System-Owned Portion],D115,Table15[If Material Anything Other than "Lead" in Column E,Was Material Ever Previously Lead?],F115,Table15[Customer-Owned Portion],N115),Table15[Unique ID],0),0)))</f>
        <v>Non-lead</v>
      </c>
      <c r="W115" s="189"/>
    </row>
    <row r="116" spans="1:23" s="190" customFormat="1" ht="37.5" x14ac:dyDescent="0.25">
      <c r="A116" s="180">
        <v>11890935</v>
      </c>
      <c r="B116" s="181" t="s">
        <v>537</v>
      </c>
      <c r="C116" s="182" t="s">
        <v>538</v>
      </c>
      <c r="D116" s="183" t="s">
        <v>43</v>
      </c>
      <c r="E116" s="181" t="s">
        <v>35</v>
      </c>
      <c r="F116" s="183" t="s">
        <v>35</v>
      </c>
      <c r="G116" s="181" t="s">
        <v>234</v>
      </c>
      <c r="H116" s="184">
        <v>1</v>
      </c>
      <c r="I116" s="185" t="s">
        <v>107</v>
      </c>
      <c r="J116" s="181" t="s">
        <v>37</v>
      </c>
      <c r="K116" s="181" t="s">
        <v>38</v>
      </c>
      <c r="L116" s="186">
        <v>45545</v>
      </c>
      <c r="M116" s="187" t="s">
        <v>225</v>
      </c>
      <c r="N116" s="183" t="s">
        <v>43</v>
      </c>
      <c r="O116" s="181"/>
      <c r="P116" s="184">
        <v>1</v>
      </c>
      <c r="Q116" s="185" t="s">
        <v>107</v>
      </c>
      <c r="R116" s="181" t="s">
        <v>37</v>
      </c>
      <c r="S116" s="181" t="s">
        <v>96</v>
      </c>
      <c r="T116" s="186">
        <v>45545</v>
      </c>
      <c r="U116" s="187" t="s">
        <v>7068</v>
      </c>
      <c r="V116" s="188" t="str" cm="1">
        <f t="array" ref="V116">IF(SUM(LEN(A116:U116))=0,"",IF(OR(OR(ISBLANK(E116),SUM(LEN(B116),LEN(C116))=0),AND(NOT(D116="Unknown"),ISBLANK(I116)),AND(NOT(N116="Unknown"),ISBLANK(Q116))),"Missing Information", INDEX(Table15[Entire Service Line Classification], MATCH(SUMIFS(Table15[Unique ID],Table15[System-Owned Portion],D116,Table15[If Material Anything Other than "Lead" in Column E,Was Material Ever Previously Lead?],F116,Table15[Customer-Owned Portion],N116),Table15[Unique ID],0),0)))</f>
        <v>Non-lead</v>
      </c>
      <c r="W116" s="189"/>
    </row>
    <row r="117" spans="1:23" s="190" customFormat="1" ht="37.5" x14ac:dyDescent="0.25">
      <c r="A117" s="180">
        <v>11890936</v>
      </c>
      <c r="B117" s="181" t="s">
        <v>539</v>
      </c>
      <c r="C117" s="182" t="s">
        <v>540</v>
      </c>
      <c r="D117" s="183" t="s">
        <v>36</v>
      </c>
      <c r="E117" s="181" t="s">
        <v>35</v>
      </c>
      <c r="F117" s="183" t="s">
        <v>35</v>
      </c>
      <c r="G117" s="181" t="s">
        <v>7030</v>
      </c>
      <c r="H117" s="184">
        <v>1</v>
      </c>
      <c r="I117" s="185" t="s">
        <v>107</v>
      </c>
      <c r="J117" s="181" t="s">
        <v>37</v>
      </c>
      <c r="K117" s="181" t="s">
        <v>38</v>
      </c>
      <c r="L117" s="186">
        <v>45544</v>
      </c>
      <c r="M117" s="187" t="s">
        <v>225</v>
      </c>
      <c r="N117" s="183" t="s">
        <v>43</v>
      </c>
      <c r="O117" s="181"/>
      <c r="P117" s="184">
        <v>0.75</v>
      </c>
      <c r="Q117" s="185" t="s">
        <v>107</v>
      </c>
      <c r="R117" s="181" t="s">
        <v>37</v>
      </c>
      <c r="S117" s="181" t="s">
        <v>96</v>
      </c>
      <c r="T117" s="186">
        <v>45544</v>
      </c>
      <c r="U117" s="187" t="s">
        <v>225</v>
      </c>
      <c r="V117" s="188" t="str" cm="1">
        <f t="array" ref="V117">IF(SUM(LEN(A117:U117))=0,"",IF(OR(OR(ISBLANK(E117),SUM(LEN(B117),LEN(C117))=0),AND(NOT(D117="Unknown"),ISBLANK(I117)),AND(NOT(N117="Unknown"),ISBLANK(Q117))),"Missing Information", INDEX(Table15[Entire Service Line Classification], MATCH(SUMIFS(Table15[Unique ID],Table15[System-Owned Portion],D117,Table15[If Material Anything Other than "Lead" in Column E,Was Material Ever Previously Lead?],F117,Table15[Customer-Owned Portion],N117),Table15[Unique ID],0),0)))</f>
        <v>Non-lead</v>
      </c>
      <c r="W117" s="189"/>
    </row>
    <row r="118" spans="1:23" s="190" customFormat="1" ht="37.5" x14ac:dyDescent="0.25">
      <c r="A118" s="180">
        <v>11890939</v>
      </c>
      <c r="B118" s="181" t="s">
        <v>541</v>
      </c>
      <c r="C118" s="182" t="s">
        <v>542</v>
      </c>
      <c r="D118" s="183" t="s">
        <v>36</v>
      </c>
      <c r="E118" s="181" t="s">
        <v>35</v>
      </c>
      <c r="F118" s="183" t="s">
        <v>35</v>
      </c>
      <c r="G118" s="181" t="s">
        <v>7031</v>
      </c>
      <c r="H118" s="184">
        <v>1</v>
      </c>
      <c r="I118" s="185" t="s">
        <v>107</v>
      </c>
      <c r="J118" s="181" t="s">
        <v>37</v>
      </c>
      <c r="K118" s="181" t="s">
        <v>38</v>
      </c>
      <c r="L118" s="186">
        <v>45541</v>
      </c>
      <c r="M118" s="187" t="s">
        <v>225</v>
      </c>
      <c r="N118" s="183" t="s">
        <v>36</v>
      </c>
      <c r="O118" s="181"/>
      <c r="P118" s="184">
        <v>1</v>
      </c>
      <c r="Q118" s="185" t="s">
        <v>107</v>
      </c>
      <c r="R118" s="181" t="s">
        <v>37</v>
      </c>
      <c r="S118" s="181" t="s">
        <v>96</v>
      </c>
      <c r="T118" s="186">
        <v>45541</v>
      </c>
      <c r="U118" s="187" t="s">
        <v>225</v>
      </c>
      <c r="V118" s="188" t="str" cm="1">
        <f t="array" ref="V118">IF(SUM(LEN(A118:U118))=0,"",IF(OR(OR(ISBLANK(E118),SUM(LEN(B118),LEN(C118))=0),AND(NOT(D118="Unknown"),ISBLANK(I118)),AND(NOT(N118="Unknown"),ISBLANK(Q118))),"Missing Information", INDEX(Table15[Entire Service Line Classification], MATCH(SUMIFS(Table15[Unique ID],Table15[System-Owned Portion],D118,Table15[If Material Anything Other than "Lead" in Column E,Was Material Ever Previously Lead?],F118,Table15[Customer-Owned Portion],N118),Table15[Unique ID],0),0)))</f>
        <v>Non-lead</v>
      </c>
      <c r="W118" s="189"/>
    </row>
    <row r="119" spans="1:23" s="190" customFormat="1" ht="37.5" x14ac:dyDescent="0.25">
      <c r="A119" s="180">
        <v>11890931</v>
      </c>
      <c r="B119" s="181" t="s">
        <v>543</v>
      </c>
      <c r="C119" s="182" t="s">
        <v>544</v>
      </c>
      <c r="D119" s="183" t="s">
        <v>43</v>
      </c>
      <c r="E119" s="181" t="s">
        <v>35</v>
      </c>
      <c r="F119" s="183" t="s">
        <v>35</v>
      </c>
      <c r="G119" s="181" t="s">
        <v>228</v>
      </c>
      <c r="H119" s="184">
        <v>1</v>
      </c>
      <c r="I119" s="185" t="s">
        <v>107</v>
      </c>
      <c r="J119" s="181" t="s">
        <v>37</v>
      </c>
      <c r="K119" s="181" t="s">
        <v>38</v>
      </c>
      <c r="L119" s="186">
        <v>45540</v>
      </c>
      <c r="M119" s="187" t="s">
        <v>225</v>
      </c>
      <c r="N119" s="183" t="s">
        <v>43</v>
      </c>
      <c r="O119" s="181"/>
      <c r="P119" s="184">
        <v>0.75</v>
      </c>
      <c r="Q119" s="185" t="s">
        <v>107</v>
      </c>
      <c r="R119" s="181" t="s">
        <v>37</v>
      </c>
      <c r="S119" s="181" t="s">
        <v>96</v>
      </c>
      <c r="T119" s="186">
        <v>45540</v>
      </c>
      <c r="U119" s="187" t="s">
        <v>225</v>
      </c>
      <c r="V119" s="188" t="str" cm="1">
        <f t="array" ref="V119">IF(SUM(LEN(A119:U119))=0,"",IF(OR(OR(ISBLANK(E119),SUM(LEN(B119),LEN(C119))=0),AND(NOT(D119="Unknown"),ISBLANK(I119)),AND(NOT(N119="Unknown"),ISBLANK(Q119))),"Missing Information", INDEX(Table15[Entire Service Line Classification], MATCH(SUMIFS(Table15[Unique ID],Table15[System-Owned Portion],D119,Table15[If Material Anything Other than "Lead" in Column E,Was Material Ever Previously Lead?],F119,Table15[Customer-Owned Portion],N119),Table15[Unique ID],0),0)))</f>
        <v>Non-lead</v>
      </c>
      <c r="W119" s="189"/>
    </row>
    <row r="120" spans="1:23" s="190" customFormat="1" ht="37.5" x14ac:dyDescent="0.25">
      <c r="A120" s="180">
        <v>11890937</v>
      </c>
      <c r="B120" s="181" t="s">
        <v>545</v>
      </c>
      <c r="C120" s="182" t="s">
        <v>546</v>
      </c>
      <c r="D120" s="183" t="s">
        <v>36</v>
      </c>
      <c r="E120" s="181" t="s">
        <v>35</v>
      </c>
      <c r="F120" s="183" t="s">
        <v>35</v>
      </c>
      <c r="G120" s="181" t="s">
        <v>227</v>
      </c>
      <c r="H120" s="184">
        <v>1</v>
      </c>
      <c r="I120" s="185" t="s">
        <v>107</v>
      </c>
      <c r="J120" s="181" t="s">
        <v>37</v>
      </c>
      <c r="K120" s="181" t="s">
        <v>38</v>
      </c>
      <c r="L120" s="186">
        <v>45541</v>
      </c>
      <c r="M120" s="187" t="s">
        <v>225</v>
      </c>
      <c r="N120" s="183" t="s">
        <v>36</v>
      </c>
      <c r="O120" s="181"/>
      <c r="P120" s="184">
        <v>1</v>
      </c>
      <c r="Q120" s="185" t="s">
        <v>107</v>
      </c>
      <c r="R120" s="181" t="s">
        <v>37</v>
      </c>
      <c r="S120" s="181" t="s">
        <v>96</v>
      </c>
      <c r="T120" s="186">
        <v>45541</v>
      </c>
      <c r="U120" s="187" t="s">
        <v>225</v>
      </c>
      <c r="V120" s="188" t="str" cm="1">
        <f t="array" ref="V120">IF(SUM(LEN(A120:U120))=0,"",IF(OR(OR(ISBLANK(E120),SUM(LEN(B120),LEN(C120))=0),AND(NOT(D120="Unknown"),ISBLANK(I120)),AND(NOT(N120="Unknown"),ISBLANK(Q120))),"Missing Information", INDEX(Table15[Entire Service Line Classification], MATCH(SUMIFS(Table15[Unique ID],Table15[System-Owned Portion],D120,Table15[If Material Anything Other than "Lead" in Column E,Was Material Ever Previously Lead?],F120,Table15[Customer-Owned Portion],N120),Table15[Unique ID],0),0)))</f>
        <v>Non-lead</v>
      </c>
      <c r="W120" s="189"/>
    </row>
    <row r="121" spans="1:23" s="190" customFormat="1" ht="37.5" x14ac:dyDescent="0.25">
      <c r="A121" s="180">
        <v>11890928</v>
      </c>
      <c r="B121" s="181" t="s">
        <v>547</v>
      </c>
      <c r="C121" s="182" t="s">
        <v>548</v>
      </c>
      <c r="D121" s="183" t="s">
        <v>43</v>
      </c>
      <c r="E121" s="181" t="s">
        <v>35</v>
      </c>
      <c r="F121" s="183" t="s">
        <v>35</v>
      </c>
      <c r="G121" s="181" t="s">
        <v>225</v>
      </c>
      <c r="H121" s="184">
        <v>1</v>
      </c>
      <c r="I121" s="185" t="s">
        <v>107</v>
      </c>
      <c r="J121" s="181" t="s">
        <v>37</v>
      </c>
      <c r="K121" s="181" t="s">
        <v>38</v>
      </c>
      <c r="L121" s="186">
        <v>45552</v>
      </c>
      <c r="M121" s="187" t="s">
        <v>7069</v>
      </c>
      <c r="N121" s="183" t="s">
        <v>43</v>
      </c>
      <c r="O121" s="181"/>
      <c r="P121" s="184">
        <v>1</v>
      </c>
      <c r="Q121" s="185" t="s">
        <v>107</v>
      </c>
      <c r="R121" s="181" t="s">
        <v>37</v>
      </c>
      <c r="S121" s="181" t="s">
        <v>96</v>
      </c>
      <c r="T121" s="186">
        <v>45552</v>
      </c>
      <c r="U121" s="187" t="s">
        <v>7069</v>
      </c>
      <c r="V121" s="188" t="str" cm="1">
        <f t="array" ref="V121">IF(SUM(LEN(A121:U121))=0,"",IF(OR(OR(ISBLANK(E121),SUM(LEN(B121),LEN(C121))=0),AND(NOT(D121="Unknown"),ISBLANK(I121)),AND(NOT(N121="Unknown"),ISBLANK(Q121))),"Missing Information", INDEX(Table15[Entire Service Line Classification], MATCH(SUMIFS(Table15[Unique ID],Table15[System-Owned Portion],D121,Table15[If Material Anything Other than "Lead" in Column E,Was Material Ever Previously Lead?],F121,Table15[Customer-Owned Portion],N121),Table15[Unique ID],0),0)))</f>
        <v>Non-lead</v>
      </c>
      <c r="W121" s="189"/>
    </row>
    <row r="122" spans="1:23" s="190" customFormat="1" ht="37.5" x14ac:dyDescent="0.25">
      <c r="A122" s="180">
        <v>11890926</v>
      </c>
      <c r="B122" s="181" t="s">
        <v>549</v>
      </c>
      <c r="C122" s="182" t="s">
        <v>550</v>
      </c>
      <c r="D122" s="183" t="s">
        <v>43</v>
      </c>
      <c r="E122" s="181" t="s">
        <v>35</v>
      </c>
      <c r="F122" s="183" t="s">
        <v>35</v>
      </c>
      <c r="G122" s="181" t="s">
        <v>240</v>
      </c>
      <c r="H122" s="184">
        <v>1</v>
      </c>
      <c r="I122" s="185" t="s">
        <v>107</v>
      </c>
      <c r="J122" s="181" t="s">
        <v>37</v>
      </c>
      <c r="K122" s="181" t="s">
        <v>38</v>
      </c>
      <c r="L122" s="186">
        <v>45540</v>
      </c>
      <c r="M122" s="187" t="s">
        <v>225</v>
      </c>
      <c r="N122" s="183" t="s">
        <v>36</v>
      </c>
      <c r="O122" s="181"/>
      <c r="P122" s="184">
        <v>0.75</v>
      </c>
      <c r="Q122" s="185" t="s">
        <v>107</v>
      </c>
      <c r="R122" s="181" t="s">
        <v>37</v>
      </c>
      <c r="S122" s="181" t="s">
        <v>96</v>
      </c>
      <c r="T122" s="186">
        <v>45540</v>
      </c>
      <c r="U122" s="187" t="s">
        <v>225</v>
      </c>
      <c r="V122" s="188" t="str" cm="1">
        <f t="array" ref="V122">IF(SUM(LEN(A122:U122))=0,"",IF(OR(OR(ISBLANK(E122),SUM(LEN(B122),LEN(C122))=0),AND(NOT(D122="Unknown"),ISBLANK(I122)),AND(NOT(N122="Unknown"),ISBLANK(Q122))),"Missing Information", INDEX(Table15[Entire Service Line Classification], MATCH(SUMIFS(Table15[Unique ID],Table15[System-Owned Portion],D122,Table15[If Material Anything Other than "Lead" in Column E,Was Material Ever Previously Lead?],F122,Table15[Customer-Owned Portion],N122),Table15[Unique ID],0),0)))</f>
        <v>Non-lead</v>
      </c>
      <c r="W122" s="189"/>
    </row>
    <row r="123" spans="1:23" s="190" customFormat="1" ht="37.5" x14ac:dyDescent="0.25">
      <c r="A123" s="180">
        <v>11890924</v>
      </c>
      <c r="B123" s="181" t="s">
        <v>551</v>
      </c>
      <c r="C123" s="182" t="s">
        <v>552</v>
      </c>
      <c r="D123" s="183" t="s">
        <v>36</v>
      </c>
      <c r="E123" s="181" t="s">
        <v>35</v>
      </c>
      <c r="F123" s="183" t="s">
        <v>35</v>
      </c>
      <c r="G123" s="181" t="s">
        <v>7032</v>
      </c>
      <c r="H123" s="184">
        <v>1</v>
      </c>
      <c r="I123" s="185" t="s">
        <v>107</v>
      </c>
      <c r="J123" s="181" t="s">
        <v>37</v>
      </c>
      <c r="K123" s="181" t="s">
        <v>38</v>
      </c>
      <c r="L123" s="186">
        <v>45541</v>
      </c>
      <c r="M123" s="187" t="s">
        <v>225</v>
      </c>
      <c r="N123" s="183" t="s">
        <v>36</v>
      </c>
      <c r="O123" s="181"/>
      <c r="P123" s="184">
        <v>1</v>
      </c>
      <c r="Q123" s="185" t="s">
        <v>107</v>
      </c>
      <c r="R123" s="181" t="s">
        <v>37</v>
      </c>
      <c r="S123" s="181" t="s">
        <v>96</v>
      </c>
      <c r="T123" s="186">
        <v>45541</v>
      </c>
      <c r="U123" s="187" t="s">
        <v>225</v>
      </c>
      <c r="V123" s="188" t="str" cm="1">
        <f t="array" ref="V123">IF(SUM(LEN(A123:U123))=0,"",IF(OR(OR(ISBLANK(E123),SUM(LEN(B123),LEN(C123))=0),AND(NOT(D123="Unknown"),ISBLANK(I123)),AND(NOT(N123="Unknown"),ISBLANK(Q123))),"Missing Information", INDEX(Table15[Entire Service Line Classification], MATCH(SUMIFS(Table15[Unique ID],Table15[System-Owned Portion],D123,Table15[If Material Anything Other than "Lead" in Column E,Was Material Ever Previously Lead?],F123,Table15[Customer-Owned Portion],N123),Table15[Unique ID],0),0)))</f>
        <v>Non-lead</v>
      </c>
      <c r="W123" s="189"/>
    </row>
    <row r="124" spans="1:23" s="190" customFormat="1" ht="37.5" x14ac:dyDescent="0.25">
      <c r="A124" s="180">
        <v>11890923</v>
      </c>
      <c r="B124" s="181" t="s">
        <v>553</v>
      </c>
      <c r="C124" s="182" t="s">
        <v>554</v>
      </c>
      <c r="D124" s="183" t="s">
        <v>43</v>
      </c>
      <c r="E124" s="181" t="s">
        <v>35</v>
      </c>
      <c r="F124" s="183" t="s">
        <v>35</v>
      </c>
      <c r="G124" s="181" t="s">
        <v>7032</v>
      </c>
      <c r="H124" s="184">
        <v>1</v>
      </c>
      <c r="I124" s="185" t="s">
        <v>107</v>
      </c>
      <c r="J124" s="181" t="s">
        <v>37</v>
      </c>
      <c r="K124" s="181" t="s">
        <v>38</v>
      </c>
      <c r="L124" s="186">
        <v>45541</v>
      </c>
      <c r="M124" s="187" t="s">
        <v>225</v>
      </c>
      <c r="N124" s="183" t="s">
        <v>43</v>
      </c>
      <c r="O124" s="181"/>
      <c r="P124" s="184">
        <v>1</v>
      </c>
      <c r="Q124" s="185" t="s">
        <v>107</v>
      </c>
      <c r="R124" s="181" t="s">
        <v>37</v>
      </c>
      <c r="S124" s="181" t="s">
        <v>96</v>
      </c>
      <c r="T124" s="186">
        <v>45541</v>
      </c>
      <c r="U124" s="187" t="s">
        <v>7068</v>
      </c>
      <c r="V124" s="188" t="str" cm="1">
        <f t="array" ref="V124">IF(SUM(LEN(A124:U124))=0,"",IF(OR(OR(ISBLANK(E124),SUM(LEN(B124),LEN(C124))=0),AND(NOT(D124="Unknown"),ISBLANK(I124)),AND(NOT(N124="Unknown"),ISBLANK(Q124))),"Missing Information", INDEX(Table15[Entire Service Line Classification], MATCH(SUMIFS(Table15[Unique ID],Table15[System-Owned Portion],D124,Table15[If Material Anything Other than "Lead" in Column E,Was Material Ever Previously Lead?],F124,Table15[Customer-Owned Portion],N124),Table15[Unique ID],0),0)))</f>
        <v>Non-lead</v>
      </c>
      <c r="W124" s="189"/>
    </row>
    <row r="125" spans="1:23" s="190" customFormat="1" ht="37.5" x14ac:dyDescent="0.25">
      <c r="A125" s="180">
        <v>11890934</v>
      </c>
      <c r="B125" s="181" t="s">
        <v>555</v>
      </c>
      <c r="C125" s="182" t="s">
        <v>556</v>
      </c>
      <c r="D125" s="183" t="s">
        <v>43</v>
      </c>
      <c r="E125" s="181" t="s">
        <v>35</v>
      </c>
      <c r="F125" s="183" t="s">
        <v>35</v>
      </c>
      <c r="G125" s="181" t="s">
        <v>244</v>
      </c>
      <c r="H125" s="184">
        <v>1</v>
      </c>
      <c r="I125" s="185" t="s">
        <v>107</v>
      </c>
      <c r="J125" s="181" t="s">
        <v>37</v>
      </c>
      <c r="K125" s="181" t="s">
        <v>38</v>
      </c>
      <c r="L125" s="186">
        <v>45541</v>
      </c>
      <c r="M125" s="187" t="s">
        <v>7069</v>
      </c>
      <c r="N125" s="183" t="s">
        <v>43</v>
      </c>
      <c r="O125" s="181"/>
      <c r="P125" s="184">
        <v>0.75</v>
      </c>
      <c r="Q125" s="185" t="s">
        <v>107</v>
      </c>
      <c r="R125" s="181" t="s">
        <v>37</v>
      </c>
      <c r="S125" s="181" t="s">
        <v>96</v>
      </c>
      <c r="T125" s="186">
        <v>45541</v>
      </c>
      <c r="U125" s="187" t="s">
        <v>7069</v>
      </c>
      <c r="V125" s="188" t="str" cm="1">
        <f t="array" ref="V125">IF(SUM(LEN(A125:U125))=0,"",IF(OR(OR(ISBLANK(E125),SUM(LEN(B125),LEN(C125))=0),AND(NOT(D125="Unknown"),ISBLANK(I125)),AND(NOT(N125="Unknown"),ISBLANK(Q125))),"Missing Information", INDEX(Table15[Entire Service Line Classification], MATCH(SUMIFS(Table15[Unique ID],Table15[System-Owned Portion],D125,Table15[If Material Anything Other than "Lead" in Column E,Was Material Ever Previously Lead?],F125,Table15[Customer-Owned Portion],N125),Table15[Unique ID],0),0)))</f>
        <v>Non-lead</v>
      </c>
      <c r="W125" s="189"/>
    </row>
    <row r="126" spans="1:23" s="190" customFormat="1" ht="37.5" x14ac:dyDescent="0.25">
      <c r="A126" s="180">
        <v>11890933</v>
      </c>
      <c r="B126" s="181" t="s">
        <v>557</v>
      </c>
      <c r="C126" s="182" t="s">
        <v>558</v>
      </c>
      <c r="D126" s="183" t="s">
        <v>43</v>
      </c>
      <c r="E126" s="181" t="s">
        <v>35</v>
      </c>
      <c r="F126" s="183" t="s">
        <v>35</v>
      </c>
      <c r="G126" s="181" t="s">
        <v>252</v>
      </c>
      <c r="H126" s="184">
        <v>1</v>
      </c>
      <c r="I126" s="185" t="s">
        <v>107</v>
      </c>
      <c r="J126" s="181" t="s">
        <v>37</v>
      </c>
      <c r="K126" s="181" t="s">
        <v>38</v>
      </c>
      <c r="L126" s="186">
        <v>45540</v>
      </c>
      <c r="M126" s="187" t="s">
        <v>225</v>
      </c>
      <c r="N126" s="183" t="s">
        <v>43</v>
      </c>
      <c r="O126" s="181"/>
      <c r="P126" s="184">
        <v>0.75</v>
      </c>
      <c r="Q126" s="185" t="s">
        <v>107</v>
      </c>
      <c r="R126" s="181" t="s">
        <v>37</v>
      </c>
      <c r="S126" s="181" t="s">
        <v>96</v>
      </c>
      <c r="T126" s="186">
        <v>45540</v>
      </c>
      <c r="U126" s="187" t="s">
        <v>225</v>
      </c>
      <c r="V126" s="188" t="str" cm="1">
        <f t="array" ref="V126">IF(SUM(LEN(A126:U126))=0,"",IF(OR(OR(ISBLANK(E126),SUM(LEN(B126),LEN(C126))=0),AND(NOT(D126="Unknown"),ISBLANK(I126)),AND(NOT(N126="Unknown"),ISBLANK(Q126))),"Missing Information", INDEX(Table15[Entire Service Line Classification], MATCH(SUMIFS(Table15[Unique ID],Table15[System-Owned Portion],D126,Table15[If Material Anything Other than "Lead" in Column E,Was Material Ever Previously Lead?],F126,Table15[Customer-Owned Portion],N126),Table15[Unique ID],0),0)))</f>
        <v>Non-lead</v>
      </c>
      <c r="W126" s="189"/>
    </row>
    <row r="127" spans="1:23" s="190" customFormat="1" ht="37.5" x14ac:dyDescent="0.25">
      <c r="A127" s="180">
        <v>11890932</v>
      </c>
      <c r="B127" s="181" t="s">
        <v>559</v>
      </c>
      <c r="C127" s="182" t="s">
        <v>560</v>
      </c>
      <c r="D127" s="183" t="s">
        <v>43</v>
      </c>
      <c r="E127" s="181" t="s">
        <v>35</v>
      </c>
      <c r="F127" s="183" t="s">
        <v>35</v>
      </c>
      <c r="G127" s="181" t="s">
        <v>260</v>
      </c>
      <c r="H127" s="184">
        <v>1</v>
      </c>
      <c r="I127" s="185" t="s">
        <v>107</v>
      </c>
      <c r="J127" s="181" t="s">
        <v>37</v>
      </c>
      <c r="K127" s="181" t="s">
        <v>38</v>
      </c>
      <c r="L127" s="186">
        <v>45545</v>
      </c>
      <c r="M127" s="187" t="s">
        <v>225</v>
      </c>
      <c r="N127" s="183" t="s">
        <v>43</v>
      </c>
      <c r="O127" s="181"/>
      <c r="P127" s="184">
        <v>0.75</v>
      </c>
      <c r="Q127" s="185" t="s">
        <v>107</v>
      </c>
      <c r="R127" s="181" t="s">
        <v>37</v>
      </c>
      <c r="S127" s="181" t="s">
        <v>96</v>
      </c>
      <c r="T127" s="186">
        <v>45545</v>
      </c>
      <c r="U127" s="187" t="s">
        <v>225</v>
      </c>
      <c r="V127" s="188" t="str" cm="1">
        <f t="array" ref="V127">IF(SUM(LEN(A127:U127))=0,"",IF(OR(OR(ISBLANK(E127),SUM(LEN(B127),LEN(C127))=0),AND(NOT(D127="Unknown"),ISBLANK(I127)),AND(NOT(N127="Unknown"),ISBLANK(Q127))),"Missing Information", INDEX(Table15[Entire Service Line Classification], MATCH(SUMIFS(Table15[Unique ID],Table15[System-Owned Portion],D127,Table15[If Material Anything Other than "Lead" in Column E,Was Material Ever Previously Lead?],F127,Table15[Customer-Owned Portion],N127),Table15[Unique ID],0),0)))</f>
        <v>Non-lead</v>
      </c>
      <c r="W127" s="189"/>
    </row>
    <row r="128" spans="1:23" s="190" customFormat="1" ht="37.5" x14ac:dyDescent="0.25">
      <c r="A128" s="180">
        <v>11890930</v>
      </c>
      <c r="B128" s="181" t="s">
        <v>561</v>
      </c>
      <c r="C128" s="182" t="s">
        <v>562</v>
      </c>
      <c r="D128" s="183" t="s">
        <v>43</v>
      </c>
      <c r="E128" s="181" t="s">
        <v>35</v>
      </c>
      <c r="F128" s="183" t="s">
        <v>35</v>
      </c>
      <c r="G128" s="181" t="s">
        <v>236</v>
      </c>
      <c r="H128" s="184">
        <v>1</v>
      </c>
      <c r="I128" s="185" t="s">
        <v>107</v>
      </c>
      <c r="J128" s="181" t="s">
        <v>37</v>
      </c>
      <c r="K128" s="181" t="s">
        <v>38</v>
      </c>
      <c r="L128" s="186">
        <v>45541</v>
      </c>
      <c r="M128" s="187" t="s">
        <v>7069</v>
      </c>
      <c r="N128" s="183" t="s">
        <v>43</v>
      </c>
      <c r="O128" s="181"/>
      <c r="P128" s="184">
        <v>0.75</v>
      </c>
      <c r="Q128" s="185" t="s">
        <v>107</v>
      </c>
      <c r="R128" s="181" t="s">
        <v>37</v>
      </c>
      <c r="S128" s="181" t="s">
        <v>96</v>
      </c>
      <c r="T128" s="186">
        <v>45541</v>
      </c>
      <c r="U128" s="187" t="s">
        <v>7069</v>
      </c>
      <c r="V128" s="188" t="str" cm="1">
        <f t="array" ref="V128">IF(SUM(LEN(A128:U128))=0,"",IF(OR(OR(ISBLANK(E128),SUM(LEN(B128),LEN(C128))=0),AND(NOT(D128="Unknown"),ISBLANK(I128)),AND(NOT(N128="Unknown"),ISBLANK(Q128))),"Missing Information", INDEX(Table15[Entire Service Line Classification], MATCH(SUMIFS(Table15[Unique ID],Table15[System-Owned Portion],D128,Table15[If Material Anything Other than "Lead" in Column E,Was Material Ever Previously Lead?],F128,Table15[Customer-Owned Portion],N128),Table15[Unique ID],0),0)))</f>
        <v>Non-lead</v>
      </c>
      <c r="W128" s="189"/>
    </row>
    <row r="129" spans="1:23" s="190" customFormat="1" ht="37.5" x14ac:dyDescent="0.25">
      <c r="A129" s="180">
        <v>11890929</v>
      </c>
      <c r="B129" s="181" t="s">
        <v>563</v>
      </c>
      <c r="C129" s="182" t="s">
        <v>564</v>
      </c>
      <c r="D129" s="183" t="s">
        <v>36</v>
      </c>
      <c r="E129" s="181" t="s">
        <v>35</v>
      </c>
      <c r="F129" s="183" t="s">
        <v>35</v>
      </c>
      <c r="G129" s="181" t="s">
        <v>230</v>
      </c>
      <c r="H129" s="184">
        <v>1</v>
      </c>
      <c r="I129" s="185" t="s">
        <v>107</v>
      </c>
      <c r="J129" s="181" t="s">
        <v>37</v>
      </c>
      <c r="K129" s="181" t="s">
        <v>38</v>
      </c>
      <c r="L129" s="186">
        <v>45541</v>
      </c>
      <c r="M129" s="187" t="s">
        <v>225</v>
      </c>
      <c r="N129" s="183" t="s">
        <v>36</v>
      </c>
      <c r="O129" s="181"/>
      <c r="P129" s="184">
        <v>1</v>
      </c>
      <c r="Q129" s="185" t="s">
        <v>107</v>
      </c>
      <c r="R129" s="181" t="s">
        <v>37</v>
      </c>
      <c r="S129" s="181" t="s">
        <v>96</v>
      </c>
      <c r="T129" s="186">
        <v>45541</v>
      </c>
      <c r="U129" s="187" t="s">
        <v>225</v>
      </c>
      <c r="V129" s="188" t="str" cm="1">
        <f t="array" ref="V129">IF(SUM(LEN(A129:U129))=0,"",IF(OR(OR(ISBLANK(E129),SUM(LEN(B129),LEN(C129))=0),AND(NOT(D129="Unknown"),ISBLANK(I129)),AND(NOT(N129="Unknown"),ISBLANK(Q129))),"Missing Information", INDEX(Table15[Entire Service Line Classification], MATCH(SUMIFS(Table15[Unique ID],Table15[System-Owned Portion],D129,Table15[If Material Anything Other than "Lead" in Column E,Was Material Ever Previously Lead?],F129,Table15[Customer-Owned Portion],N129),Table15[Unique ID],0),0)))</f>
        <v>Non-lead</v>
      </c>
      <c r="W129" s="189"/>
    </row>
    <row r="130" spans="1:23" s="190" customFormat="1" ht="37.5" x14ac:dyDescent="0.25">
      <c r="A130" s="180">
        <v>11890915</v>
      </c>
      <c r="B130" s="181" t="s">
        <v>565</v>
      </c>
      <c r="C130" s="182" t="s">
        <v>566</v>
      </c>
      <c r="D130" s="183" t="s">
        <v>43</v>
      </c>
      <c r="E130" s="181" t="s">
        <v>35</v>
      </c>
      <c r="F130" s="183" t="s">
        <v>35</v>
      </c>
      <c r="G130" s="181" t="s">
        <v>7030</v>
      </c>
      <c r="H130" s="184">
        <v>1</v>
      </c>
      <c r="I130" s="185" t="s">
        <v>107</v>
      </c>
      <c r="J130" s="181" t="s">
        <v>37</v>
      </c>
      <c r="K130" s="181" t="s">
        <v>38</v>
      </c>
      <c r="L130" s="186">
        <v>45545</v>
      </c>
      <c r="M130" s="187" t="s">
        <v>225</v>
      </c>
      <c r="N130" s="183" t="s">
        <v>36</v>
      </c>
      <c r="O130" s="181"/>
      <c r="P130" s="184">
        <v>0.75</v>
      </c>
      <c r="Q130" s="185" t="s">
        <v>107</v>
      </c>
      <c r="R130" s="181" t="s">
        <v>37</v>
      </c>
      <c r="S130" s="181" t="s">
        <v>96</v>
      </c>
      <c r="T130" s="186">
        <v>45545</v>
      </c>
      <c r="U130" s="187" t="s">
        <v>225</v>
      </c>
      <c r="V130" s="188" t="str" cm="1">
        <f t="array" ref="V130">IF(SUM(LEN(A130:U130))=0,"",IF(OR(OR(ISBLANK(E130),SUM(LEN(B130),LEN(C130))=0),AND(NOT(D130="Unknown"),ISBLANK(I130)),AND(NOT(N130="Unknown"),ISBLANK(Q130))),"Missing Information", INDEX(Table15[Entire Service Line Classification], MATCH(SUMIFS(Table15[Unique ID],Table15[System-Owned Portion],D130,Table15[If Material Anything Other than "Lead" in Column E,Was Material Ever Previously Lead?],F130,Table15[Customer-Owned Portion],N130),Table15[Unique ID],0),0)))</f>
        <v>Non-lead</v>
      </c>
      <c r="W130" s="189"/>
    </row>
    <row r="131" spans="1:23" s="190" customFormat="1" ht="37.5" x14ac:dyDescent="0.25">
      <c r="A131" s="180">
        <v>11890920</v>
      </c>
      <c r="B131" s="181" t="s">
        <v>567</v>
      </c>
      <c r="C131" s="182" t="s">
        <v>568</v>
      </c>
      <c r="D131" s="183" t="s">
        <v>43</v>
      </c>
      <c r="E131" s="181" t="s">
        <v>35</v>
      </c>
      <c r="F131" s="183" t="s">
        <v>35</v>
      </c>
      <c r="G131" s="181" t="s">
        <v>234</v>
      </c>
      <c r="H131" s="184">
        <v>1</v>
      </c>
      <c r="I131" s="185" t="s">
        <v>107</v>
      </c>
      <c r="J131" s="181" t="s">
        <v>37</v>
      </c>
      <c r="K131" s="181" t="s">
        <v>38</v>
      </c>
      <c r="L131" s="186">
        <v>45545</v>
      </c>
      <c r="M131" s="187" t="s">
        <v>7069</v>
      </c>
      <c r="N131" s="183" t="s">
        <v>36</v>
      </c>
      <c r="O131" s="181"/>
      <c r="P131" s="184">
        <v>0.75</v>
      </c>
      <c r="Q131" s="185" t="s">
        <v>107</v>
      </c>
      <c r="R131" s="181" t="s">
        <v>37</v>
      </c>
      <c r="S131" s="181" t="s">
        <v>96</v>
      </c>
      <c r="T131" s="186">
        <v>45545</v>
      </c>
      <c r="U131" s="187" t="s">
        <v>225</v>
      </c>
      <c r="V131" s="188" t="str" cm="1">
        <f t="array" ref="V131">IF(SUM(LEN(A131:U131))=0,"",IF(OR(OR(ISBLANK(E131),SUM(LEN(B131),LEN(C131))=0),AND(NOT(D131="Unknown"),ISBLANK(I131)),AND(NOT(N131="Unknown"),ISBLANK(Q131))),"Missing Information", INDEX(Table15[Entire Service Line Classification], MATCH(SUMIFS(Table15[Unique ID],Table15[System-Owned Portion],D131,Table15[If Material Anything Other than "Lead" in Column E,Was Material Ever Previously Lead?],F131,Table15[Customer-Owned Portion],N131),Table15[Unique ID],0),0)))</f>
        <v>Non-lead</v>
      </c>
      <c r="W131" s="189"/>
    </row>
    <row r="132" spans="1:23" s="190" customFormat="1" ht="37.5" x14ac:dyDescent="0.25">
      <c r="A132" s="180">
        <v>11890925</v>
      </c>
      <c r="B132" s="181" t="s">
        <v>569</v>
      </c>
      <c r="C132" s="182" t="s">
        <v>570</v>
      </c>
      <c r="D132" s="183" t="s">
        <v>43</v>
      </c>
      <c r="E132" s="181" t="s">
        <v>35</v>
      </c>
      <c r="F132" s="183" t="s">
        <v>35</v>
      </c>
      <c r="G132" s="181" t="s">
        <v>228</v>
      </c>
      <c r="H132" s="184">
        <v>1</v>
      </c>
      <c r="I132" s="185" t="s">
        <v>107</v>
      </c>
      <c r="J132" s="181" t="s">
        <v>37</v>
      </c>
      <c r="K132" s="181" t="s">
        <v>38</v>
      </c>
      <c r="L132" s="186">
        <v>45540</v>
      </c>
      <c r="M132" s="187" t="s">
        <v>225</v>
      </c>
      <c r="N132" s="183" t="s">
        <v>43</v>
      </c>
      <c r="O132" s="181"/>
      <c r="P132" s="184">
        <v>0.75</v>
      </c>
      <c r="Q132" s="185" t="s">
        <v>107</v>
      </c>
      <c r="R132" s="181" t="s">
        <v>37</v>
      </c>
      <c r="S132" s="181" t="s">
        <v>96</v>
      </c>
      <c r="T132" s="186">
        <v>45540</v>
      </c>
      <c r="U132" s="187" t="s">
        <v>225</v>
      </c>
      <c r="V132" s="188" t="str" cm="1">
        <f t="array" ref="V132">IF(SUM(LEN(A132:U132))=0,"",IF(OR(OR(ISBLANK(E132),SUM(LEN(B132),LEN(C132))=0),AND(NOT(D132="Unknown"),ISBLANK(I132)),AND(NOT(N132="Unknown"),ISBLANK(Q132))),"Missing Information", INDEX(Table15[Entire Service Line Classification], MATCH(SUMIFS(Table15[Unique ID],Table15[System-Owned Portion],D132,Table15[If Material Anything Other than "Lead" in Column E,Was Material Ever Previously Lead?],F132,Table15[Customer-Owned Portion],N132),Table15[Unique ID],0),0)))</f>
        <v>Non-lead</v>
      </c>
      <c r="W132" s="189"/>
    </row>
    <row r="133" spans="1:23" s="190" customFormat="1" ht="37.5" x14ac:dyDescent="0.25">
      <c r="A133" s="180">
        <v>11890921</v>
      </c>
      <c r="B133" s="181" t="s">
        <v>571</v>
      </c>
      <c r="C133" s="182" t="s">
        <v>572</v>
      </c>
      <c r="D133" s="183" t="s">
        <v>43</v>
      </c>
      <c r="E133" s="181" t="s">
        <v>35</v>
      </c>
      <c r="F133" s="183" t="s">
        <v>35</v>
      </c>
      <c r="G133" s="181" t="s">
        <v>232</v>
      </c>
      <c r="H133" s="184">
        <v>1</v>
      </c>
      <c r="I133" s="185" t="s">
        <v>107</v>
      </c>
      <c r="J133" s="181" t="s">
        <v>37</v>
      </c>
      <c r="K133" s="181" t="s">
        <v>38</v>
      </c>
      <c r="L133" s="186">
        <v>45541</v>
      </c>
      <c r="M133" s="187" t="s">
        <v>7069</v>
      </c>
      <c r="N133" s="183" t="s">
        <v>43</v>
      </c>
      <c r="O133" s="181"/>
      <c r="P133" s="184">
        <v>0.75</v>
      </c>
      <c r="Q133" s="185" t="s">
        <v>107</v>
      </c>
      <c r="R133" s="181" t="s">
        <v>37</v>
      </c>
      <c r="S133" s="181" t="s">
        <v>96</v>
      </c>
      <c r="T133" s="186">
        <v>45541</v>
      </c>
      <c r="U133" s="187" t="s">
        <v>7069</v>
      </c>
      <c r="V133" s="188" t="str" cm="1">
        <f t="array" ref="V133">IF(SUM(LEN(A133:U133))=0,"",IF(OR(OR(ISBLANK(E133),SUM(LEN(B133),LEN(C133))=0),AND(NOT(D133="Unknown"),ISBLANK(I133)),AND(NOT(N133="Unknown"),ISBLANK(Q133))),"Missing Information", INDEX(Table15[Entire Service Line Classification], MATCH(SUMIFS(Table15[Unique ID],Table15[System-Owned Portion],D133,Table15[If Material Anything Other than "Lead" in Column E,Was Material Ever Previously Lead?],F133,Table15[Customer-Owned Portion],N133),Table15[Unique ID],0),0)))</f>
        <v>Non-lead</v>
      </c>
      <c r="W133" s="189"/>
    </row>
    <row r="134" spans="1:23" s="190" customFormat="1" ht="37.5" x14ac:dyDescent="0.25">
      <c r="A134" s="180">
        <v>11890913</v>
      </c>
      <c r="B134" s="181" t="s">
        <v>573</v>
      </c>
      <c r="C134" s="182" t="s">
        <v>574</v>
      </c>
      <c r="D134" s="183" t="s">
        <v>36</v>
      </c>
      <c r="E134" s="181" t="s">
        <v>35</v>
      </c>
      <c r="F134" s="183" t="s">
        <v>35</v>
      </c>
      <c r="G134" s="181" t="s">
        <v>269</v>
      </c>
      <c r="H134" s="184">
        <v>1</v>
      </c>
      <c r="I134" s="185" t="s">
        <v>107</v>
      </c>
      <c r="J134" s="181" t="s">
        <v>37</v>
      </c>
      <c r="K134" s="181" t="s">
        <v>38</v>
      </c>
      <c r="L134" s="186">
        <v>45546</v>
      </c>
      <c r="M134" s="187" t="s">
        <v>225</v>
      </c>
      <c r="N134" s="183" t="s">
        <v>36</v>
      </c>
      <c r="O134" s="181"/>
      <c r="P134" s="184">
        <v>0.75</v>
      </c>
      <c r="Q134" s="185" t="s">
        <v>107</v>
      </c>
      <c r="R134" s="181" t="s">
        <v>37</v>
      </c>
      <c r="S134" s="181" t="s">
        <v>96</v>
      </c>
      <c r="T134" s="186">
        <v>45546</v>
      </c>
      <c r="U134" s="187" t="s">
        <v>225</v>
      </c>
      <c r="V134" s="188" t="str" cm="1">
        <f t="array" ref="V134">IF(SUM(LEN(A134:U134))=0,"",IF(OR(OR(ISBLANK(E134),SUM(LEN(B134),LEN(C134))=0),AND(NOT(D134="Unknown"),ISBLANK(I134)),AND(NOT(N134="Unknown"),ISBLANK(Q134))),"Missing Information", INDEX(Table15[Entire Service Line Classification], MATCH(SUMIFS(Table15[Unique ID],Table15[System-Owned Portion],D134,Table15[If Material Anything Other than "Lead" in Column E,Was Material Ever Previously Lead?],F134,Table15[Customer-Owned Portion],N134),Table15[Unique ID],0),0)))</f>
        <v>Non-lead</v>
      </c>
      <c r="W134" s="189"/>
    </row>
    <row r="135" spans="1:23" s="190" customFormat="1" ht="37.5" x14ac:dyDescent="0.25">
      <c r="A135" s="180">
        <v>11890909</v>
      </c>
      <c r="B135" s="181" t="s">
        <v>575</v>
      </c>
      <c r="C135" s="182" t="s">
        <v>576</v>
      </c>
      <c r="D135" s="183" t="s">
        <v>43</v>
      </c>
      <c r="E135" s="181" t="s">
        <v>35</v>
      </c>
      <c r="F135" s="183" t="s">
        <v>35</v>
      </c>
      <c r="G135" s="181" t="s">
        <v>246</v>
      </c>
      <c r="H135" s="184">
        <v>1</v>
      </c>
      <c r="I135" s="185" t="s">
        <v>107</v>
      </c>
      <c r="J135" s="181" t="s">
        <v>37</v>
      </c>
      <c r="K135" s="181" t="s">
        <v>38</v>
      </c>
      <c r="L135" s="186">
        <v>45541</v>
      </c>
      <c r="M135" s="187" t="s">
        <v>7069</v>
      </c>
      <c r="N135" s="183" t="s">
        <v>43</v>
      </c>
      <c r="O135" s="181"/>
      <c r="P135" s="184">
        <v>0.75</v>
      </c>
      <c r="Q135" s="185" t="s">
        <v>107</v>
      </c>
      <c r="R135" s="181" t="s">
        <v>37</v>
      </c>
      <c r="S135" s="181" t="s">
        <v>96</v>
      </c>
      <c r="T135" s="186">
        <v>45541</v>
      </c>
      <c r="U135" s="187" t="s">
        <v>7069</v>
      </c>
      <c r="V135" s="188" t="str" cm="1">
        <f t="array" ref="V135">IF(SUM(LEN(A135:U135))=0,"",IF(OR(OR(ISBLANK(E135),SUM(LEN(B135),LEN(C135))=0),AND(NOT(D135="Unknown"),ISBLANK(I135)),AND(NOT(N135="Unknown"),ISBLANK(Q135))),"Missing Information", INDEX(Table15[Entire Service Line Classification], MATCH(SUMIFS(Table15[Unique ID],Table15[System-Owned Portion],D135,Table15[If Material Anything Other than "Lead" in Column E,Was Material Ever Previously Lead?],F135,Table15[Customer-Owned Portion],N135),Table15[Unique ID],0),0)))</f>
        <v>Non-lead</v>
      </c>
      <c r="W135" s="189"/>
    </row>
    <row r="136" spans="1:23" s="190" customFormat="1" ht="37.5" x14ac:dyDescent="0.25">
      <c r="A136" s="180">
        <v>11890907</v>
      </c>
      <c r="B136" s="181" t="s">
        <v>577</v>
      </c>
      <c r="C136" s="182" t="s">
        <v>578</v>
      </c>
      <c r="D136" s="183" t="s">
        <v>43</v>
      </c>
      <c r="E136" s="181" t="s">
        <v>35</v>
      </c>
      <c r="F136" s="183" t="s">
        <v>35</v>
      </c>
      <c r="G136" s="181" t="s">
        <v>7033</v>
      </c>
      <c r="H136" s="184">
        <v>2</v>
      </c>
      <c r="I136" s="185" t="s">
        <v>107</v>
      </c>
      <c r="J136" s="181" t="s">
        <v>37</v>
      </c>
      <c r="K136" s="181" t="s">
        <v>38</v>
      </c>
      <c r="L136" s="186">
        <v>45552</v>
      </c>
      <c r="M136" s="187" t="s">
        <v>7069</v>
      </c>
      <c r="N136" s="183" t="s">
        <v>43</v>
      </c>
      <c r="O136" s="181"/>
      <c r="P136" s="184">
        <v>2</v>
      </c>
      <c r="Q136" s="185" t="s">
        <v>107</v>
      </c>
      <c r="R136" s="181" t="s">
        <v>37</v>
      </c>
      <c r="S136" s="181" t="s">
        <v>96</v>
      </c>
      <c r="T136" s="186">
        <v>45552</v>
      </c>
      <c r="U136" s="187" t="s">
        <v>7069</v>
      </c>
      <c r="V136" s="188" t="str" cm="1">
        <f t="array" ref="V136">IF(SUM(LEN(A136:U136))=0,"",IF(OR(OR(ISBLANK(E136),SUM(LEN(B136),LEN(C136))=0),AND(NOT(D136="Unknown"),ISBLANK(I136)),AND(NOT(N136="Unknown"),ISBLANK(Q136))),"Missing Information", INDEX(Table15[Entire Service Line Classification], MATCH(SUMIFS(Table15[Unique ID],Table15[System-Owned Portion],D136,Table15[If Material Anything Other than "Lead" in Column E,Was Material Ever Previously Lead?],F136,Table15[Customer-Owned Portion],N136),Table15[Unique ID],0),0)))</f>
        <v>Non-lead</v>
      </c>
      <c r="W136" s="189"/>
    </row>
    <row r="137" spans="1:23" s="190" customFormat="1" ht="37.5" x14ac:dyDescent="0.25">
      <c r="A137" s="180">
        <v>11890916</v>
      </c>
      <c r="B137" s="181" t="s">
        <v>579</v>
      </c>
      <c r="C137" s="182" t="s">
        <v>580</v>
      </c>
      <c r="D137" s="183" t="s">
        <v>36</v>
      </c>
      <c r="E137" s="181" t="s">
        <v>35</v>
      </c>
      <c r="F137" s="183" t="s">
        <v>35</v>
      </c>
      <c r="G137" s="181" t="s">
        <v>268</v>
      </c>
      <c r="H137" s="184">
        <v>1</v>
      </c>
      <c r="I137" s="185" t="s">
        <v>107</v>
      </c>
      <c r="J137" s="181" t="s">
        <v>37</v>
      </c>
      <c r="K137" s="181" t="s">
        <v>38</v>
      </c>
      <c r="L137" s="186">
        <v>45551</v>
      </c>
      <c r="M137" s="187" t="s">
        <v>225</v>
      </c>
      <c r="N137" s="183" t="s">
        <v>36</v>
      </c>
      <c r="O137" s="181"/>
      <c r="P137" s="184">
        <v>1</v>
      </c>
      <c r="Q137" s="185" t="s">
        <v>107</v>
      </c>
      <c r="R137" s="181" t="s">
        <v>37</v>
      </c>
      <c r="S137" s="181" t="s">
        <v>96</v>
      </c>
      <c r="T137" s="186">
        <v>45551</v>
      </c>
      <c r="U137" s="187" t="s">
        <v>225</v>
      </c>
      <c r="V137" s="188" t="str" cm="1">
        <f t="array" ref="V137">IF(SUM(LEN(A137:U137))=0,"",IF(OR(OR(ISBLANK(E137),SUM(LEN(B137),LEN(C137))=0),AND(NOT(D137="Unknown"),ISBLANK(I137)),AND(NOT(N137="Unknown"),ISBLANK(Q137))),"Missing Information", INDEX(Table15[Entire Service Line Classification], MATCH(SUMIFS(Table15[Unique ID],Table15[System-Owned Portion],D137,Table15[If Material Anything Other than "Lead" in Column E,Was Material Ever Previously Lead?],F137,Table15[Customer-Owned Portion],N137),Table15[Unique ID],0),0)))</f>
        <v>Non-lead</v>
      </c>
      <c r="W137" s="189"/>
    </row>
    <row r="138" spans="1:23" s="190" customFormat="1" ht="37.5" x14ac:dyDescent="0.25">
      <c r="A138" s="180">
        <v>11890914</v>
      </c>
      <c r="B138" s="181" t="s">
        <v>581</v>
      </c>
      <c r="C138" s="182" t="s">
        <v>582</v>
      </c>
      <c r="D138" s="183" t="s">
        <v>36</v>
      </c>
      <c r="E138" s="181" t="s">
        <v>35</v>
      </c>
      <c r="F138" s="183" t="s">
        <v>35</v>
      </c>
      <c r="G138" s="181" t="s">
        <v>268</v>
      </c>
      <c r="H138" s="184">
        <v>1</v>
      </c>
      <c r="I138" s="185" t="s">
        <v>107</v>
      </c>
      <c r="J138" s="181" t="s">
        <v>37</v>
      </c>
      <c r="K138" s="181" t="s">
        <v>38</v>
      </c>
      <c r="L138" s="186">
        <v>45541</v>
      </c>
      <c r="M138" s="187" t="s">
        <v>225</v>
      </c>
      <c r="N138" s="183" t="s">
        <v>36</v>
      </c>
      <c r="O138" s="181"/>
      <c r="P138" s="184">
        <v>1</v>
      </c>
      <c r="Q138" s="185" t="s">
        <v>107</v>
      </c>
      <c r="R138" s="181" t="s">
        <v>37</v>
      </c>
      <c r="S138" s="181" t="s">
        <v>96</v>
      </c>
      <c r="T138" s="186">
        <v>45541</v>
      </c>
      <c r="U138" s="187" t="s">
        <v>225</v>
      </c>
      <c r="V138" s="188" t="str" cm="1">
        <f t="array" ref="V138">IF(SUM(LEN(A138:U138))=0,"",IF(OR(OR(ISBLANK(E138),SUM(LEN(B138),LEN(C138))=0),AND(NOT(D138="Unknown"),ISBLANK(I138)),AND(NOT(N138="Unknown"),ISBLANK(Q138))),"Missing Information", INDEX(Table15[Entire Service Line Classification], MATCH(SUMIFS(Table15[Unique ID],Table15[System-Owned Portion],D138,Table15[If Material Anything Other than "Lead" in Column E,Was Material Ever Previously Lead?],F138,Table15[Customer-Owned Portion],N138),Table15[Unique ID],0),0)))</f>
        <v>Non-lead</v>
      </c>
      <c r="W138" s="189"/>
    </row>
    <row r="139" spans="1:23" s="190" customFormat="1" ht="37.5" x14ac:dyDescent="0.25">
      <c r="A139" s="180">
        <v>11890918</v>
      </c>
      <c r="B139" s="181" t="s">
        <v>583</v>
      </c>
      <c r="C139" s="182" t="s">
        <v>584</v>
      </c>
      <c r="D139" s="183" t="s">
        <v>36</v>
      </c>
      <c r="E139" s="181" t="s">
        <v>35</v>
      </c>
      <c r="F139" s="183" t="s">
        <v>35</v>
      </c>
      <c r="G139" s="181" t="s">
        <v>235</v>
      </c>
      <c r="H139" s="184">
        <v>1</v>
      </c>
      <c r="I139" s="185" t="s">
        <v>107</v>
      </c>
      <c r="J139" s="181" t="s">
        <v>37</v>
      </c>
      <c r="K139" s="181" t="s">
        <v>38</v>
      </c>
      <c r="L139" s="186">
        <v>45551</v>
      </c>
      <c r="M139" s="187" t="s">
        <v>225</v>
      </c>
      <c r="N139" s="183" t="s">
        <v>43</v>
      </c>
      <c r="O139" s="181"/>
      <c r="P139" s="184">
        <v>0.75</v>
      </c>
      <c r="Q139" s="185" t="s">
        <v>107</v>
      </c>
      <c r="R139" s="181" t="s">
        <v>37</v>
      </c>
      <c r="S139" s="181" t="s">
        <v>96</v>
      </c>
      <c r="T139" s="186">
        <v>45551</v>
      </c>
      <c r="U139" s="187" t="s">
        <v>7069</v>
      </c>
      <c r="V139" s="188" t="str" cm="1">
        <f t="array" ref="V139">IF(SUM(LEN(A139:U139))=0,"",IF(OR(OR(ISBLANK(E139),SUM(LEN(B139),LEN(C139))=0),AND(NOT(D139="Unknown"),ISBLANK(I139)),AND(NOT(N139="Unknown"),ISBLANK(Q139))),"Missing Information", INDEX(Table15[Entire Service Line Classification], MATCH(SUMIFS(Table15[Unique ID],Table15[System-Owned Portion],D139,Table15[If Material Anything Other than "Lead" in Column E,Was Material Ever Previously Lead?],F139,Table15[Customer-Owned Portion],N139),Table15[Unique ID],0),0)))</f>
        <v>Non-lead</v>
      </c>
      <c r="W139" s="189"/>
    </row>
    <row r="140" spans="1:23" s="190" customFormat="1" ht="37.5" x14ac:dyDescent="0.25">
      <c r="A140" s="180">
        <v>11890910</v>
      </c>
      <c r="B140" s="181" t="s">
        <v>585</v>
      </c>
      <c r="C140" s="182" t="s">
        <v>586</v>
      </c>
      <c r="D140" s="183" t="s">
        <v>36</v>
      </c>
      <c r="E140" s="181" t="s">
        <v>35</v>
      </c>
      <c r="F140" s="183" t="s">
        <v>35</v>
      </c>
      <c r="G140" s="181" t="s">
        <v>243</v>
      </c>
      <c r="H140" s="184">
        <v>1</v>
      </c>
      <c r="I140" s="185" t="s">
        <v>107</v>
      </c>
      <c r="J140" s="181" t="s">
        <v>37</v>
      </c>
      <c r="K140" s="181" t="s">
        <v>38</v>
      </c>
      <c r="L140" s="186">
        <v>45546</v>
      </c>
      <c r="M140" s="187" t="s">
        <v>225</v>
      </c>
      <c r="N140" s="183" t="s">
        <v>43</v>
      </c>
      <c r="O140" s="181"/>
      <c r="P140" s="184">
        <v>0.75</v>
      </c>
      <c r="Q140" s="185" t="s">
        <v>107</v>
      </c>
      <c r="R140" s="181" t="s">
        <v>37</v>
      </c>
      <c r="S140" s="181" t="s">
        <v>96</v>
      </c>
      <c r="T140" s="186">
        <v>45546</v>
      </c>
      <c r="U140" s="187" t="s">
        <v>225</v>
      </c>
      <c r="V140" s="188" t="str" cm="1">
        <f t="array" ref="V140">IF(SUM(LEN(A140:U140))=0,"",IF(OR(OR(ISBLANK(E140),SUM(LEN(B140),LEN(C140))=0),AND(NOT(D140="Unknown"),ISBLANK(I140)),AND(NOT(N140="Unknown"),ISBLANK(Q140))),"Missing Information", INDEX(Table15[Entire Service Line Classification], MATCH(SUMIFS(Table15[Unique ID],Table15[System-Owned Portion],D140,Table15[If Material Anything Other than "Lead" in Column E,Was Material Ever Previously Lead?],F140,Table15[Customer-Owned Portion],N140),Table15[Unique ID],0),0)))</f>
        <v>Non-lead</v>
      </c>
      <c r="W140" s="189"/>
    </row>
    <row r="141" spans="1:23" s="190" customFormat="1" ht="37.5" x14ac:dyDescent="0.25">
      <c r="A141" s="180">
        <v>11890899</v>
      </c>
      <c r="B141" s="181" t="s">
        <v>587</v>
      </c>
      <c r="C141" s="182" t="s">
        <v>588</v>
      </c>
      <c r="D141" s="183" t="s">
        <v>36</v>
      </c>
      <c r="E141" s="181" t="s">
        <v>35</v>
      </c>
      <c r="F141" s="183" t="s">
        <v>35</v>
      </c>
      <c r="G141" s="181" t="s">
        <v>243</v>
      </c>
      <c r="H141" s="184">
        <v>1</v>
      </c>
      <c r="I141" s="185" t="s">
        <v>107</v>
      </c>
      <c r="J141" s="181" t="s">
        <v>37</v>
      </c>
      <c r="K141" s="181" t="s">
        <v>38</v>
      </c>
      <c r="L141" s="186">
        <v>45546</v>
      </c>
      <c r="M141" s="187" t="s">
        <v>225</v>
      </c>
      <c r="N141" s="183" t="s">
        <v>36</v>
      </c>
      <c r="O141" s="181"/>
      <c r="P141" s="184">
        <v>0.75</v>
      </c>
      <c r="Q141" s="185" t="s">
        <v>107</v>
      </c>
      <c r="R141" s="181" t="s">
        <v>37</v>
      </c>
      <c r="S141" s="181" t="s">
        <v>96</v>
      </c>
      <c r="T141" s="186">
        <v>45546</v>
      </c>
      <c r="U141" s="187" t="s">
        <v>225</v>
      </c>
      <c r="V141" s="188" t="str" cm="1">
        <f t="array" ref="V141">IF(SUM(LEN(A141:U141))=0,"",IF(OR(OR(ISBLANK(E141),SUM(LEN(B141),LEN(C141))=0),AND(NOT(D141="Unknown"),ISBLANK(I141)),AND(NOT(N141="Unknown"),ISBLANK(Q141))),"Missing Information", INDEX(Table15[Entire Service Line Classification], MATCH(SUMIFS(Table15[Unique ID],Table15[System-Owned Portion],D141,Table15[If Material Anything Other than "Lead" in Column E,Was Material Ever Previously Lead?],F141,Table15[Customer-Owned Portion],N141),Table15[Unique ID],0),0)))</f>
        <v>Non-lead</v>
      </c>
      <c r="W141" s="189"/>
    </row>
    <row r="142" spans="1:23" s="190" customFormat="1" ht="37.5" x14ac:dyDescent="0.25">
      <c r="A142" s="180">
        <v>11890898</v>
      </c>
      <c r="B142" s="181" t="s">
        <v>589</v>
      </c>
      <c r="C142" s="182" t="s">
        <v>590</v>
      </c>
      <c r="D142" s="183" t="s">
        <v>36</v>
      </c>
      <c r="E142" s="181" t="s">
        <v>35</v>
      </c>
      <c r="F142" s="183" t="s">
        <v>35</v>
      </c>
      <c r="G142" s="181" t="s">
        <v>243</v>
      </c>
      <c r="H142" s="184">
        <v>1</v>
      </c>
      <c r="I142" s="185" t="s">
        <v>107</v>
      </c>
      <c r="J142" s="181" t="s">
        <v>37</v>
      </c>
      <c r="K142" s="181" t="s">
        <v>38</v>
      </c>
      <c r="L142" s="186">
        <v>45546</v>
      </c>
      <c r="M142" s="187" t="s">
        <v>225</v>
      </c>
      <c r="N142" s="183" t="s">
        <v>36</v>
      </c>
      <c r="O142" s="181"/>
      <c r="P142" s="184">
        <v>0.75</v>
      </c>
      <c r="Q142" s="185" t="s">
        <v>107</v>
      </c>
      <c r="R142" s="181" t="s">
        <v>37</v>
      </c>
      <c r="S142" s="181" t="s">
        <v>96</v>
      </c>
      <c r="T142" s="186">
        <v>45546</v>
      </c>
      <c r="U142" s="187" t="s">
        <v>225</v>
      </c>
      <c r="V142" s="188" t="str" cm="1">
        <f t="array" ref="V142">IF(SUM(LEN(A142:U142))=0,"",IF(OR(OR(ISBLANK(E142),SUM(LEN(B142),LEN(C142))=0),AND(NOT(D142="Unknown"),ISBLANK(I142)),AND(NOT(N142="Unknown"),ISBLANK(Q142))),"Missing Information", INDEX(Table15[Entire Service Line Classification], MATCH(SUMIFS(Table15[Unique ID],Table15[System-Owned Portion],D142,Table15[If Material Anything Other than "Lead" in Column E,Was Material Ever Previously Lead?],F142,Table15[Customer-Owned Portion],N142),Table15[Unique ID],0),0)))</f>
        <v>Non-lead</v>
      </c>
      <c r="W142" s="189"/>
    </row>
    <row r="143" spans="1:23" s="190" customFormat="1" ht="37.5" x14ac:dyDescent="0.25">
      <c r="A143" s="180">
        <v>11890904</v>
      </c>
      <c r="B143" s="181" t="s">
        <v>591</v>
      </c>
      <c r="C143" s="182" t="s">
        <v>592</v>
      </c>
      <c r="D143" s="183" t="s">
        <v>36</v>
      </c>
      <c r="E143" s="181" t="s">
        <v>35</v>
      </c>
      <c r="F143" s="183" t="s">
        <v>35</v>
      </c>
      <c r="G143" s="181" t="s">
        <v>281</v>
      </c>
      <c r="H143" s="184">
        <v>1</v>
      </c>
      <c r="I143" s="185" t="s">
        <v>107</v>
      </c>
      <c r="J143" s="181" t="s">
        <v>37</v>
      </c>
      <c r="K143" s="181" t="s">
        <v>38</v>
      </c>
      <c r="L143" s="186">
        <v>45546</v>
      </c>
      <c r="M143" s="187" t="s">
        <v>225</v>
      </c>
      <c r="N143" s="183" t="s">
        <v>36</v>
      </c>
      <c r="O143" s="181"/>
      <c r="P143" s="184">
        <v>0.75</v>
      </c>
      <c r="Q143" s="185" t="s">
        <v>107</v>
      </c>
      <c r="R143" s="181" t="s">
        <v>37</v>
      </c>
      <c r="S143" s="181" t="s">
        <v>96</v>
      </c>
      <c r="T143" s="186">
        <v>45546</v>
      </c>
      <c r="U143" s="187" t="s">
        <v>225</v>
      </c>
      <c r="V143" s="188" t="str" cm="1">
        <f t="array" ref="V143">IF(SUM(LEN(A143:U143))=0,"",IF(OR(OR(ISBLANK(E143),SUM(LEN(B143),LEN(C143))=0),AND(NOT(D143="Unknown"),ISBLANK(I143)),AND(NOT(N143="Unknown"),ISBLANK(Q143))),"Missing Information", INDEX(Table15[Entire Service Line Classification], MATCH(SUMIFS(Table15[Unique ID],Table15[System-Owned Portion],D143,Table15[If Material Anything Other than "Lead" in Column E,Was Material Ever Previously Lead?],F143,Table15[Customer-Owned Portion],N143),Table15[Unique ID],0),0)))</f>
        <v>Non-lead</v>
      </c>
      <c r="W143" s="189"/>
    </row>
    <row r="144" spans="1:23" s="190" customFormat="1" ht="37.5" x14ac:dyDescent="0.25">
      <c r="A144" s="180">
        <v>11890894</v>
      </c>
      <c r="B144" s="181" t="s">
        <v>593</v>
      </c>
      <c r="C144" s="182" t="s">
        <v>594</v>
      </c>
      <c r="D144" s="183" t="s">
        <v>36</v>
      </c>
      <c r="E144" s="181" t="s">
        <v>35</v>
      </c>
      <c r="F144" s="183" t="s">
        <v>35</v>
      </c>
      <c r="G144" s="181" t="s">
        <v>225</v>
      </c>
      <c r="H144" s="184">
        <v>1</v>
      </c>
      <c r="I144" s="185" t="s">
        <v>107</v>
      </c>
      <c r="J144" s="181" t="s">
        <v>37</v>
      </c>
      <c r="K144" s="181" t="s">
        <v>38</v>
      </c>
      <c r="L144" s="186">
        <v>45546</v>
      </c>
      <c r="M144" s="187" t="s">
        <v>225</v>
      </c>
      <c r="N144" s="183" t="s">
        <v>36</v>
      </c>
      <c r="O144" s="181"/>
      <c r="P144" s="184">
        <v>0.75</v>
      </c>
      <c r="Q144" s="185" t="s">
        <v>107</v>
      </c>
      <c r="R144" s="181" t="s">
        <v>37</v>
      </c>
      <c r="S144" s="181" t="s">
        <v>96</v>
      </c>
      <c r="T144" s="186">
        <v>45546</v>
      </c>
      <c r="U144" s="187" t="s">
        <v>225</v>
      </c>
      <c r="V144" s="188" t="str" cm="1">
        <f t="array" ref="V144">IF(SUM(LEN(A144:U144))=0,"",IF(OR(OR(ISBLANK(E144),SUM(LEN(B144),LEN(C144))=0),AND(NOT(D144="Unknown"),ISBLANK(I144)),AND(NOT(N144="Unknown"),ISBLANK(Q144))),"Missing Information", INDEX(Table15[Entire Service Line Classification], MATCH(SUMIFS(Table15[Unique ID],Table15[System-Owned Portion],D144,Table15[If Material Anything Other than "Lead" in Column E,Was Material Ever Previously Lead?],F144,Table15[Customer-Owned Portion],N144),Table15[Unique ID],0),0)))</f>
        <v>Non-lead</v>
      </c>
      <c r="W144" s="189"/>
    </row>
    <row r="145" spans="1:23" s="190" customFormat="1" ht="37.5" x14ac:dyDescent="0.25">
      <c r="A145" s="180">
        <v>11890895</v>
      </c>
      <c r="B145" s="181" t="s">
        <v>595</v>
      </c>
      <c r="C145" s="182" t="s">
        <v>596</v>
      </c>
      <c r="D145" s="183" t="s">
        <v>43</v>
      </c>
      <c r="E145" s="181" t="s">
        <v>35</v>
      </c>
      <c r="F145" s="183" t="s">
        <v>35</v>
      </c>
      <c r="G145" s="181" t="s">
        <v>255</v>
      </c>
      <c r="H145" s="184">
        <v>1</v>
      </c>
      <c r="I145" s="185" t="s">
        <v>107</v>
      </c>
      <c r="J145" s="181" t="s">
        <v>37</v>
      </c>
      <c r="K145" s="181" t="s">
        <v>38</v>
      </c>
      <c r="L145" s="186">
        <v>45540</v>
      </c>
      <c r="M145" s="187" t="s">
        <v>225</v>
      </c>
      <c r="N145" s="183" t="s">
        <v>43</v>
      </c>
      <c r="O145" s="181"/>
      <c r="P145" s="184">
        <v>0.75</v>
      </c>
      <c r="Q145" s="185" t="s">
        <v>107</v>
      </c>
      <c r="R145" s="181" t="s">
        <v>37</v>
      </c>
      <c r="S145" s="181" t="s">
        <v>96</v>
      </c>
      <c r="T145" s="186">
        <v>45540</v>
      </c>
      <c r="U145" s="187" t="s">
        <v>225</v>
      </c>
      <c r="V145" s="188" t="str" cm="1">
        <f t="array" ref="V145">IF(SUM(LEN(A145:U145))=0,"",IF(OR(OR(ISBLANK(E145),SUM(LEN(B145),LEN(C145))=0),AND(NOT(D145="Unknown"),ISBLANK(I145)),AND(NOT(N145="Unknown"),ISBLANK(Q145))),"Missing Information", INDEX(Table15[Entire Service Line Classification], MATCH(SUMIFS(Table15[Unique ID],Table15[System-Owned Portion],D145,Table15[If Material Anything Other than "Lead" in Column E,Was Material Ever Previously Lead?],F145,Table15[Customer-Owned Portion],N145),Table15[Unique ID],0),0)))</f>
        <v>Non-lead</v>
      </c>
      <c r="W145" s="189"/>
    </row>
    <row r="146" spans="1:23" s="190" customFormat="1" ht="37.5" x14ac:dyDescent="0.25">
      <c r="A146" s="180">
        <v>11890906</v>
      </c>
      <c r="B146" s="181" t="s">
        <v>597</v>
      </c>
      <c r="C146" s="182" t="s">
        <v>598</v>
      </c>
      <c r="D146" s="183" t="s">
        <v>36</v>
      </c>
      <c r="E146" s="181" t="s">
        <v>35</v>
      </c>
      <c r="F146" s="183" t="s">
        <v>35</v>
      </c>
      <c r="G146" s="181" t="s">
        <v>235</v>
      </c>
      <c r="H146" s="184">
        <v>1</v>
      </c>
      <c r="I146" s="185" t="s">
        <v>107</v>
      </c>
      <c r="J146" s="181" t="s">
        <v>37</v>
      </c>
      <c r="K146" s="181" t="s">
        <v>38</v>
      </c>
      <c r="L146" s="186">
        <v>45544</v>
      </c>
      <c r="M146" s="187" t="s">
        <v>225</v>
      </c>
      <c r="N146" s="183" t="s">
        <v>36</v>
      </c>
      <c r="O146" s="181"/>
      <c r="P146" s="184">
        <v>0.75</v>
      </c>
      <c r="Q146" s="185" t="s">
        <v>107</v>
      </c>
      <c r="R146" s="181" t="s">
        <v>37</v>
      </c>
      <c r="S146" s="181" t="s">
        <v>96</v>
      </c>
      <c r="T146" s="186">
        <v>45544</v>
      </c>
      <c r="U146" s="187" t="s">
        <v>225</v>
      </c>
      <c r="V146" s="188" t="str" cm="1">
        <f t="array" ref="V146">IF(SUM(LEN(A146:U146))=0,"",IF(OR(OR(ISBLANK(E146),SUM(LEN(B146),LEN(C146))=0),AND(NOT(D146="Unknown"),ISBLANK(I146)),AND(NOT(N146="Unknown"),ISBLANK(Q146))),"Missing Information", INDEX(Table15[Entire Service Line Classification], MATCH(SUMIFS(Table15[Unique ID],Table15[System-Owned Portion],D146,Table15[If Material Anything Other than "Lead" in Column E,Was Material Ever Previously Lead?],F146,Table15[Customer-Owned Portion],N146),Table15[Unique ID],0),0)))</f>
        <v>Non-lead</v>
      </c>
      <c r="W146" s="189"/>
    </row>
    <row r="147" spans="1:23" s="190" customFormat="1" ht="37.5" x14ac:dyDescent="0.25">
      <c r="A147" s="180">
        <v>11890897</v>
      </c>
      <c r="B147" s="181" t="s">
        <v>599</v>
      </c>
      <c r="C147" s="182" t="s">
        <v>600</v>
      </c>
      <c r="D147" s="183" t="s">
        <v>43</v>
      </c>
      <c r="E147" s="181" t="s">
        <v>35</v>
      </c>
      <c r="F147" s="183" t="s">
        <v>35</v>
      </c>
      <c r="G147" s="181" t="s">
        <v>234</v>
      </c>
      <c r="H147" s="184">
        <v>1</v>
      </c>
      <c r="I147" s="185" t="s">
        <v>107</v>
      </c>
      <c r="J147" s="181" t="s">
        <v>37</v>
      </c>
      <c r="K147" s="181" t="s">
        <v>38</v>
      </c>
      <c r="L147" s="186">
        <v>45540</v>
      </c>
      <c r="M147" s="187" t="s">
        <v>225</v>
      </c>
      <c r="N147" s="183" t="s">
        <v>36</v>
      </c>
      <c r="O147" s="181"/>
      <c r="P147" s="184">
        <v>0.75</v>
      </c>
      <c r="Q147" s="185" t="s">
        <v>107</v>
      </c>
      <c r="R147" s="181" t="s">
        <v>37</v>
      </c>
      <c r="S147" s="181" t="s">
        <v>96</v>
      </c>
      <c r="T147" s="186">
        <v>45540</v>
      </c>
      <c r="U147" s="187" t="s">
        <v>225</v>
      </c>
      <c r="V147" s="188" t="str" cm="1">
        <f t="array" ref="V147">IF(SUM(LEN(A147:U147))=0,"",IF(OR(OR(ISBLANK(E147),SUM(LEN(B147),LEN(C147))=0),AND(NOT(D147="Unknown"),ISBLANK(I147)),AND(NOT(N147="Unknown"),ISBLANK(Q147))),"Missing Information", INDEX(Table15[Entire Service Line Classification], MATCH(SUMIFS(Table15[Unique ID],Table15[System-Owned Portion],D147,Table15[If Material Anything Other than "Lead" in Column E,Was Material Ever Previously Lead?],F147,Table15[Customer-Owned Portion],N147),Table15[Unique ID],0),0)))</f>
        <v>Non-lead</v>
      </c>
      <c r="W147" s="189"/>
    </row>
    <row r="148" spans="1:23" s="190" customFormat="1" ht="37.5" x14ac:dyDescent="0.25">
      <c r="A148" s="180">
        <v>11890896</v>
      </c>
      <c r="B148" s="181" t="s">
        <v>601</v>
      </c>
      <c r="C148" s="182" t="s">
        <v>602</v>
      </c>
      <c r="D148" s="183" t="s">
        <v>36</v>
      </c>
      <c r="E148" s="181" t="s">
        <v>35</v>
      </c>
      <c r="F148" s="183" t="s">
        <v>35</v>
      </c>
      <c r="G148" s="181" t="s">
        <v>235</v>
      </c>
      <c r="H148" s="184">
        <v>1</v>
      </c>
      <c r="I148" s="185" t="s">
        <v>107</v>
      </c>
      <c r="J148" s="181" t="s">
        <v>37</v>
      </c>
      <c r="K148" s="181" t="s">
        <v>38</v>
      </c>
      <c r="L148" s="186">
        <v>45544</v>
      </c>
      <c r="M148" s="187" t="s">
        <v>225</v>
      </c>
      <c r="N148" s="183" t="s">
        <v>36</v>
      </c>
      <c r="O148" s="181"/>
      <c r="P148" s="184">
        <v>0.75</v>
      </c>
      <c r="Q148" s="185" t="s">
        <v>107</v>
      </c>
      <c r="R148" s="181" t="s">
        <v>37</v>
      </c>
      <c r="S148" s="181" t="s">
        <v>96</v>
      </c>
      <c r="T148" s="186">
        <v>45544</v>
      </c>
      <c r="U148" s="187" t="s">
        <v>225</v>
      </c>
      <c r="V148" s="188" t="str" cm="1">
        <f t="array" ref="V148">IF(SUM(LEN(A148:U148))=0,"",IF(OR(OR(ISBLANK(E148),SUM(LEN(B148),LEN(C148))=0),AND(NOT(D148="Unknown"),ISBLANK(I148)),AND(NOT(N148="Unknown"),ISBLANK(Q148))),"Missing Information", INDEX(Table15[Entire Service Line Classification], MATCH(SUMIFS(Table15[Unique ID],Table15[System-Owned Portion],D148,Table15[If Material Anything Other than "Lead" in Column E,Was Material Ever Previously Lead?],F148,Table15[Customer-Owned Portion],N148),Table15[Unique ID],0),0)))</f>
        <v>Non-lead</v>
      </c>
      <c r="W148" s="189"/>
    </row>
    <row r="149" spans="1:23" s="190" customFormat="1" ht="37.5" x14ac:dyDescent="0.25">
      <c r="A149" s="180">
        <v>11890893</v>
      </c>
      <c r="B149" s="181" t="s">
        <v>603</v>
      </c>
      <c r="C149" s="182" t="s">
        <v>604</v>
      </c>
      <c r="D149" s="183" t="s">
        <v>43</v>
      </c>
      <c r="E149" s="181" t="s">
        <v>35</v>
      </c>
      <c r="F149" s="183" t="s">
        <v>35</v>
      </c>
      <c r="G149" s="181" t="s">
        <v>255</v>
      </c>
      <c r="H149" s="184">
        <v>1</v>
      </c>
      <c r="I149" s="185" t="s">
        <v>107</v>
      </c>
      <c r="J149" s="181" t="s">
        <v>37</v>
      </c>
      <c r="K149" s="181" t="s">
        <v>38</v>
      </c>
      <c r="L149" s="186">
        <v>45545</v>
      </c>
      <c r="M149" s="187" t="s">
        <v>7068</v>
      </c>
      <c r="N149" s="183" t="s">
        <v>36</v>
      </c>
      <c r="O149" s="181"/>
      <c r="P149" s="184">
        <v>1</v>
      </c>
      <c r="Q149" s="185" t="s">
        <v>107</v>
      </c>
      <c r="R149" s="181" t="s">
        <v>37</v>
      </c>
      <c r="S149" s="181" t="s">
        <v>96</v>
      </c>
      <c r="T149" s="186">
        <v>45545</v>
      </c>
      <c r="U149" s="187" t="s">
        <v>225</v>
      </c>
      <c r="V149" s="188" t="str" cm="1">
        <f t="array" ref="V149">IF(SUM(LEN(A149:U149))=0,"",IF(OR(OR(ISBLANK(E149),SUM(LEN(B149),LEN(C149))=0),AND(NOT(D149="Unknown"),ISBLANK(I149)),AND(NOT(N149="Unknown"),ISBLANK(Q149))),"Missing Information", INDEX(Table15[Entire Service Line Classification], MATCH(SUMIFS(Table15[Unique ID],Table15[System-Owned Portion],D149,Table15[If Material Anything Other than "Lead" in Column E,Was Material Ever Previously Lead?],F149,Table15[Customer-Owned Portion],N149),Table15[Unique ID],0),0)))</f>
        <v>Non-lead</v>
      </c>
      <c r="W149" s="189"/>
    </row>
    <row r="150" spans="1:23" s="190" customFormat="1" ht="37.5" x14ac:dyDescent="0.25">
      <c r="A150" s="180">
        <v>11890892</v>
      </c>
      <c r="B150" s="181" t="s">
        <v>605</v>
      </c>
      <c r="C150" s="182" t="s">
        <v>606</v>
      </c>
      <c r="D150" s="183" t="s">
        <v>43</v>
      </c>
      <c r="E150" s="181" t="s">
        <v>35</v>
      </c>
      <c r="F150" s="183" t="s">
        <v>35</v>
      </c>
      <c r="G150" s="181" t="s">
        <v>234</v>
      </c>
      <c r="H150" s="184">
        <v>1</v>
      </c>
      <c r="I150" s="185" t="s">
        <v>107</v>
      </c>
      <c r="J150" s="181" t="s">
        <v>37</v>
      </c>
      <c r="K150" s="181" t="s">
        <v>38</v>
      </c>
      <c r="L150" s="186">
        <v>45545</v>
      </c>
      <c r="M150" s="187" t="s">
        <v>225</v>
      </c>
      <c r="N150" s="183" t="s">
        <v>43</v>
      </c>
      <c r="O150" s="181"/>
      <c r="P150" s="184">
        <v>1</v>
      </c>
      <c r="Q150" s="185" t="s">
        <v>107</v>
      </c>
      <c r="R150" s="181" t="s">
        <v>37</v>
      </c>
      <c r="S150" s="181" t="s">
        <v>96</v>
      </c>
      <c r="T150" s="186">
        <v>45545</v>
      </c>
      <c r="U150" s="187" t="s">
        <v>7068</v>
      </c>
      <c r="V150" s="188" t="str" cm="1">
        <f t="array" ref="V150">IF(SUM(LEN(A150:U150))=0,"",IF(OR(OR(ISBLANK(E150),SUM(LEN(B150),LEN(C150))=0),AND(NOT(D150="Unknown"),ISBLANK(I150)),AND(NOT(N150="Unknown"),ISBLANK(Q150))),"Missing Information", INDEX(Table15[Entire Service Line Classification], MATCH(SUMIFS(Table15[Unique ID],Table15[System-Owned Portion],D150,Table15[If Material Anything Other than "Lead" in Column E,Was Material Ever Previously Lead?],F150,Table15[Customer-Owned Portion],N150),Table15[Unique ID],0),0)))</f>
        <v>Non-lead</v>
      </c>
      <c r="W150" s="189"/>
    </row>
    <row r="151" spans="1:23" s="190" customFormat="1" ht="37.5" x14ac:dyDescent="0.25">
      <c r="A151" s="180">
        <v>11890891</v>
      </c>
      <c r="B151" s="181" t="s">
        <v>607</v>
      </c>
      <c r="C151" s="182" t="s">
        <v>608</v>
      </c>
      <c r="D151" s="183" t="s">
        <v>43</v>
      </c>
      <c r="E151" s="181" t="s">
        <v>35</v>
      </c>
      <c r="F151" s="183" t="s">
        <v>35</v>
      </c>
      <c r="G151" s="181" t="s">
        <v>7030</v>
      </c>
      <c r="H151" s="184">
        <v>1</v>
      </c>
      <c r="I151" s="185" t="s">
        <v>107</v>
      </c>
      <c r="J151" s="181" t="s">
        <v>37</v>
      </c>
      <c r="K151" s="181" t="s">
        <v>38</v>
      </c>
      <c r="L151" s="186">
        <v>45540</v>
      </c>
      <c r="M151" s="187" t="s">
        <v>225</v>
      </c>
      <c r="N151" s="183" t="s">
        <v>43</v>
      </c>
      <c r="O151" s="181"/>
      <c r="P151" s="184">
        <v>0.75</v>
      </c>
      <c r="Q151" s="185" t="s">
        <v>107</v>
      </c>
      <c r="R151" s="181" t="s">
        <v>37</v>
      </c>
      <c r="S151" s="181" t="s">
        <v>96</v>
      </c>
      <c r="T151" s="186">
        <v>45540</v>
      </c>
      <c r="U151" s="187" t="s">
        <v>225</v>
      </c>
      <c r="V151" s="188" t="str" cm="1">
        <f t="array" ref="V151">IF(SUM(LEN(A151:U151))=0,"",IF(OR(OR(ISBLANK(E151),SUM(LEN(B151),LEN(C151))=0),AND(NOT(D151="Unknown"),ISBLANK(I151)),AND(NOT(N151="Unknown"),ISBLANK(Q151))),"Missing Information", INDEX(Table15[Entire Service Line Classification], MATCH(SUMIFS(Table15[Unique ID],Table15[System-Owned Portion],D151,Table15[If Material Anything Other than "Lead" in Column E,Was Material Ever Previously Lead?],F151,Table15[Customer-Owned Portion],N151),Table15[Unique ID],0),0)))</f>
        <v>Non-lead</v>
      </c>
      <c r="W151" s="189"/>
    </row>
    <row r="152" spans="1:23" s="190" customFormat="1" ht="37.5" x14ac:dyDescent="0.25">
      <c r="A152" s="180">
        <v>11890917</v>
      </c>
      <c r="B152" s="181" t="s">
        <v>609</v>
      </c>
      <c r="C152" s="182" t="s">
        <v>610</v>
      </c>
      <c r="D152" s="183" t="s">
        <v>43</v>
      </c>
      <c r="E152" s="181" t="s">
        <v>35</v>
      </c>
      <c r="F152" s="183" t="s">
        <v>35</v>
      </c>
      <c r="G152" s="181" t="s">
        <v>252</v>
      </c>
      <c r="H152" s="184">
        <v>1</v>
      </c>
      <c r="I152" s="185" t="s">
        <v>107</v>
      </c>
      <c r="J152" s="181" t="s">
        <v>37</v>
      </c>
      <c r="K152" s="181" t="s">
        <v>38</v>
      </c>
      <c r="L152" s="186">
        <v>45540</v>
      </c>
      <c r="M152" s="187" t="s">
        <v>225</v>
      </c>
      <c r="N152" s="183" t="s">
        <v>43</v>
      </c>
      <c r="O152" s="181"/>
      <c r="P152" s="184">
        <v>0.75</v>
      </c>
      <c r="Q152" s="185" t="s">
        <v>107</v>
      </c>
      <c r="R152" s="181" t="s">
        <v>37</v>
      </c>
      <c r="S152" s="181" t="s">
        <v>96</v>
      </c>
      <c r="T152" s="186">
        <v>45540</v>
      </c>
      <c r="U152" s="187" t="s">
        <v>225</v>
      </c>
      <c r="V152" s="188" t="str" cm="1">
        <f t="array" ref="V152">IF(SUM(LEN(A152:U152))=0,"",IF(OR(OR(ISBLANK(E152),SUM(LEN(B152),LEN(C152))=0),AND(NOT(D152="Unknown"),ISBLANK(I152)),AND(NOT(N152="Unknown"),ISBLANK(Q152))),"Missing Information", INDEX(Table15[Entire Service Line Classification], MATCH(SUMIFS(Table15[Unique ID],Table15[System-Owned Portion],D152,Table15[If Material Anything Other than "Lead" in Column E,Was Material Ever Previously Lead?],F152,Table15[Customer-Owned Portion],N152),Table15[Unique ID],0),0)))</f>
        <v>Non-lead</v>
      </c>
      <c r="W152" s="189"/>
    </row>
    <row r="153" spans="1:23" s="190" customFormat="1" ht="37.5" x14ac:dyDescent="0.25">
      <c r="A153" s="180">
        <v>11890911</v>
      </c>
      <c r="B153" s="181" t="s">
        <v>611</v>
      </c>
      <c r="C153" s="182" t="s">
        <v>612</v>
      </c>
      <c r="D153" s="183" t="s">
        <v>43</v>
      </c>
      <c r="E153" s="181" t="s">
        <v>35</v>
      </c>
      <c r="F153" s="183" t="s">
        <v>35</v>
      </c>
      <c r="G153" s="181" t="s">
        <v>234</v>
      </c>
      <c r="H153" s="184">
        <v>1</v>
      </c>
      <c r="I153" s="185" t="s">
        <v>107</v>
      </c>
      <c r="J153" s="181" t="s">
        <v>37</v>
      </c>
      <c r="K153" s="181" t="s">
        <v>38</v>
      </c>
      <c r="L153" s="186">
        <v>45545</v>
      </c>
      <c r="M153" s="187" t="s">
        <v>225</v>
      </c>
      <c r="N153" s="183" t="s">
        <v>43</v>
      </c>
      <c r="O153" s="181"/>
      <c r="P153" s="184">
        <v>1</v>
      </c>
      <c r="Q153" s="185" t="s">
        <v>107</v>
      </c>
      <c r="R153" s="181" t="s">
        <v>37</v>
      </c>
      <c r="S153" s="181" t="s">
        <v>96</v>
      </c>
      <c r="T153" s="186">
        <v>45545</v>
      </c>
      <c r="U153" s="187" t="s">
        <v>7068</v>
      </c>
      <c r="V153" s="188" t="str" cm="1">
        <f t="array" ref="V153">IF(SUM(LEN(A153:U153))=0,"",IF(OR(OR(ISBLANK(E153),SUM(LEN(B153),LEN(C153))=0),AND(NOT(D153="Unknown"),ISBLANK(I153)),AND(NOT(N153="Unknown"),ISBLANK(Q153))),"Missing Information", INDEX(Table15[Entire Service Line Classification], MATCH(SUMIFS(Table15[Unique ID],Table15[System-Owned Portion],D153,Table15[If Material Anything Other than "Lead" in Column E,Was Material Ever Previously Lead?],F153,Table15[Customer-Owned Portion],N153),Table15[Unique ID],0),0)))</f>
        <v>Non-lead</v>
      </c>
      <c r="W153" s="189"/>
    </row>
    <row r="154" spans="1:23" s="190" customFormat="1" ht="37.5" x14ac:dyDescent="0.25">
      <c r="A154" s="180">
        <v>11890905</v>
      </c>
      <c r="B154" s="181" t="s">
        <v>613</v>
      </c>
      <c r="C154" s="182" t="s">
        <v>614</v>
      </c>
      <c r="D154" s="183" t="s">
        <v>36</v>
      </c>
      <c r="E154" s="181" t="s">
        <v>35</v>
      </c>
      <c r="F154" s="183" t="s">
        <v>35</v>
      </c>
      <c r="G154" s="181" t="s">
        <v>262</v>
      </c>
      <c r="H154" s="184">
        <v>1</v>
      </c>
      <c r="I154" s="185" t="s">
        <v>107</v>
      </c>
      <c r="J154" s="181" t="s">
        <v>37</v>
      </c>
      <c r="K154" s="181" t="s">
        <v>38</v>
      </c>
      <c r="L154" s="186">
        <v>45545</v>
      </c>
      <c r="M154" s="187" t="s">
        <v>225</v>
      </c>
      <c r="N154" s="183" t="s">
        <v>43</v>
      </c>
      <c r="O154" s="181"/>
      <c r="P154" s="184">
        <v>1</v>
      </c>
      <c r="Q154" s="185" t="s">
        <v>107</v>
      </c>
      <c r="R154" s="181" t="s">
        <v>37</v>
      </c>
      <c r="S154" s="181" t="s">
        <v>96</v>
      </c>
      <c r="T154" s="186">
        <v>45545</v>
      </c>
      <c r="U154" s="187" t="s">
        <v>7068</v>
      </c>
      <c r="V154" s="188" t="str" cm="1">
        <f t="array" ref="V154">IF(SUM(LEN(A154:U154))=0,"",IF(OR(OR(ISBLANK(E154),SUM(LEN(B154),LEN(C154))=0),AND(NOT(D154="Unknown"),ISBLANK(I154)),AND(NOT(N154="Unknown"),ISBLANK(Q154))),"Missing Information", INDEX(Table15[Entire Service Line Classification], MATCH(SUMIFS(Table15[Unique ID],Table15[System-Owned Portion],D154,Table15[If Material Anything Other than "Lead" in Column E,Was Material Ever Previously Lead?],F154,Table15[Customer-Owned Portion],N154),Table15[Unique ID],0),0)))</f>
        <v>Non-lead</v>
      </c>
      <c r="W154" s="189"/>
    </row>
    <row r="155" spans="1:23" s="190" customFormat="1" ht="37.5" x14ac:dyDescent="0.25">
      <c r="A155" s="180">
        <v>11890903</v>
      </c>
      <c r="B155" s="181" t="s">
        <v>615</v>
      </c>
      <c r="C155" s="182" t="s">
        <v>616</v>
      </c>
      <c r="D155" s="183" t="s">
        <v>43</v>
      </c>
      <c r="E155" s="181" t="s">
        <v>35</v>
      </c>
      <c r="F155" s="183" t="s">
        <v>35</v>
      </c>
      <c r="G155" s="181" t="s">
        <v>234</v>
      </c>
      <c r="H155" s="184">
        <v>1</v>
      </c>
      <c r="I155" s="185" t="s">
        <v>107</v>
      </c>
      <c r="J155" s="181" t="s">
        <v>37</v>
      </c>
      <c r="K155" s="181" t="s">
        <v>38</v>
      </c>
      <c r="L155" s="186">
        <v>45545</v>
      </c>
      <c r="M155" s="187" t="s">
        <v>225</v>
      </c>
      <c r="N155" s="183" t="s">
        <v>43</v>
      </c>
      <c r="O155" s="181"/>
      <c r="P155" s="184">
        <v>1</v>
      </c>
      <c r="Q155" s="185" t="s">
        <v>107</v>
      </c>
      <c r="R155" s="181" t="s">
        <v>37</v>
      </c>
      <c r="S155" s="181" t="s">
        <v>96</v>
      </c>
      <c r="T155" s="186">
        <v>45545</v>
      </c>
      <c r="U155" s="187" t="s">
        <v>7068</v>
      </c>
      <c r="V155" s="188" t="str" cm="1">
        <f t="array" ref="V155">IF(SUM(LEN(A155:U155))=0,"",IF(OR(OR(ISBLANK(E155),SUM(LEN(B155),LEN(C155))=0),AND(NOT(D155="Unknown"),ISBLANK(I155)),AND(NOT(N155="Unknown"),ISBLANK(Q155))),"Missing Information", INDEX(Table15[Entire Service Line Classification], MATCH(SUMIFS(Table15[Unique ID],Table15[System-Owned Portion],D155,Table15[If Material Anything Other than "Lead" in Column E,Was Material Ever Previously Lead?],F155,Table15[Customer-Owned Portion],N155),Table15[Unique ID],0),0)))</f>
        <v>Non-lead</v>
      </c>
      <c r="W155" s="189"/>
    </row>
    <row r="156" spans="1:23" s="190" customFormat="1" ht="37.5" x14ac:dyDescent="0.25">
      <c r="A156" s="180">
        <v>11890901</v>
      </c>
      <c r="B156" s="181" t="s">
        <v>617</v>
      </c>
      <c r="C156" s="182" t="s">
        <v>618</v>
      </c>
      <c r="D156" s="183" t="s">
        <v>43</v>
      </c>
      <c r="E156" s="181" t="s">
        <v>35</v>
      </c>
      <c r="F156" s="183" t="s">
        <v>35</v>
      </c>
      <c r="G156" s="181" t="s">
        <v>234</v>
      </c>
      <c r="H156" s="184">
        <v>1</v>
      </c>
      <c r="I156" s="185" t="s">
        <v>107</v>
      </c>
      <c r="J156" s="181" t="s">
        <v>37</v>
      </c>
      <c r="K156" s="181" t="s">
        <v>38</v>
      </c>
      <c r="L156" s="186">
        <v>45545</v>
      </c>
      <c r="M156" s="187" t="s">
        <v>225</v>
      </c>
      <c r="N156" s="183" t="s">
        <v>43</v>
      </c>
      <c r="O156" s="181"/>
      <c r="P156" s="184">
        <v>1</v>
      </c>
      <c r="Q156" s="185" t="s">
        <v>107</v>
      </c>
      <c r="R156" s="181" t="s">
        <v>37</v>
      </c>
      <c r="S156" s="181" t="s">
        <v>96</v>
      </c>
      <c r="T156" s="186">
        <v>45545</v>
      </c>
      <c r="U156" s="187" t="s">
        <v>7068</v>
      </c>
      <c r="V156" s="188" t="str" cm="1">
        <f t="array" ref="V156">IF(SUM(LEN(A156:U156))=0,"",IF(OR(OR(ISBLANK(E156),SUM(LEN(B156),LEN(C156))=0),AND(NOT(D156="Unknown"),ISBLANK(I156)),AND(NOT(N156="Unknown"),ISBLANK(Q156))),"Missing Information", INDEX(Table15[Entire Service Line Classification], MATCH(SUMIFS(Table15[Unique ID],Table15[System-Owned Portion],D156,Table15[If Material Anything Other than "Lead" in Column E,Was Material Ever Previously Lead?],F156,Table15[Customer-Owned Portion],N156),Table15[Unique ID],0),0)))</f>
        <v>Non-lead</v>
      </c>
      <c r="W156" s="189"/>
    </row>
    <row r="157" spans="1:23" s="190" customFormat="1" ht="37.5" x14ac:dyDescent="0.25">
      <c r="A157" s="180">
        <v>11890900</v>
      </c>
      <c r="B157" s="181" t="s">
        <v>619</v>
      </c>
      <c r="C157" s="182" t="s">
        <v>620</v>
      </c>
      <c r="D157" s="183" t="s">
        <v>43</v>
      </c>
      <c r="E157" s="181" t="s">
        <v>35</v>
      </c>
      <c r="F157" s="183" t="s">
        <v>35</v>
      </c>
      <c r="G157" s="181" t="s">
        <v>234</v>
      </c>
      <c r="H157" s="184">
        <v>1</v>
      </c>
      <c r="I157" s="185" t="s">
        <v>107</v>
      </c>
      <c r="J157" s="181" t="s">
        <v>37</v>
      </c>
      <c r="K157" s="181" t="s">
        <v>38</v>
      </c>
      <c r="L157" s="186">
        <v>45545</v>
      </c>
      <c r="M157" s="187" t="s">
        <v>225</v>
      </c>
      <c r="N157" s="183" t="s">
        <v>43</v>
      </c>
      <c r="O157" s="181"/>
      <c r="P157" s="184">
        <v>1</v>
      </c>
      <c r="Q157" s="185" t="s">
        <v>107</v>
      </c>
      <c r="R157" s="181" t="s">
        <v>37</v>
      </c>
      <c r="S157" s="181" t="s">
        <v>96</v>
      </c>
      <c r="T157" s="186">
        <v>45545</v>
      </c>
      <c r="U157" s="187" t="s">
        <v>7068</v>
      </c>
      <c r="V157" s="188" t="str" cm="1">
        <f t="array" ref="V157">IF(SUM(LEN(A157:U157))=0,"",IF(OR(OR(ISBLANK(E157),SUM(LEN(B157),LEN(C157))=0),AND(NOT(D157="Unknown"),ISBLANK(I157)),AND(NOT(N157="Unknown"),ISBLANK(Q157))),"Missing Information", INDEX(Table15[Entire Service Line Classification], MATCH(SUMIFS(Table15[Unique ID],Table15[System-Owned Portion],D157,Table15[If Material Anything Other than "Lead" in Column E,Was Material Ever Previously Lead?],F157,Table15[Customer-Owned Portion],N157),Table15[Unique ID],0),0)))</f>
        <v>Non-lead</v>
      </c>
      <c r="W157" s="189"/>
    </row>
    <row r="158" spans="1:23" s="190" customFormat="1" ht="37.5" x14ac:dyDescent="0.25">
      <c r="A158" s="180">
        <v>11890888</v>
      </c>
      <c r="B158" s="181" t="s">
        <v>621</v>
      </c>
      <c r="C158" s="182" t="s">
        <v>622</v>
      </c>
      <c r="D158" s="183" t="s">
        <v>36</v>
      </c>
      <c r="E158" s="181" t="s">
        <v>35</v>
      </c>
      <c r="F158" s="183" t="s">
        <v>35</v>
      </c>
      <c r="G158" s="181" t="s">
        <v>249</v>
      </c>
      <c r="H158" s="184">
        <v>1</v>
      </c>
      <c r="I158" s="185" t="s">
        <v>107</v>
      </c>
      <c r="J158" s="181" t="s">
        <v>37</v>
      </c>
      <c r="K158" s="181" t="s">
        <v>38</v>
      </c>
      <c r="L158" s="186">
        <v>45540</v>
      </c>
      <c r="M158" s="187" t="s">
        <v>225</v>
      </c>
      <c r="N158" s="183" t="s">
        <v>43</v>
      </c>
      <c r="O158" s="181"/>
      <c r="P158" s="184">
        <v>1</v>
      </c>
      <c r="Q158" s="185" t="s">
        <v>107</v>
      </c>
      <c r="R158" s="181" t="s">
        <v>37</v>
      </c>
      <c r="S158" s="181" t="s">
        <v>96</v>
      </c>
      <c r="T158" s="186">
        <v>45540</v>
      </c>
      <c r="U158" s="187" t="s">
        <v>7068</v>
      </c>
      <c r="V158" s="188" t="str" cm="1">
        <f t="array" ref="V158">IF(SUM(LEN(A158:U158))=0,"",IF(OR(OR(ISBLANK(E158),SUM(LEN(B158),LEN(C158))=0),AND(NOT(D158="Unknown"),ISBLANK(I158)),AND(NOT(N158="Unknown"),ISBLANK(Q158))),"Missing Information", INDEX(Table15[Entire Service Line Classification], MATCH(SUMIFS(Table15[Unique ID],Table15[System-Owned Portion],D158,Table15[If Material Anything Other than "Lead" in Column E,Was Material Ever Previously Lead?],F158,Table15[Customer-Owned Portion],N158),Table15[Unique ID],0),0)))</f>
        <v>Non-lead</v>
      </c>
      <c r="W158" s="189"/>
    </row>
    <row r="159" spans="1:23" s="190" customFormat="1" ht="37.5" x14ac:dyDescent="0.25">
      <c r="A159" s="180">
        <v>11890882</v>
      </c>
      <c r="B159" s="181" t="s">
        <v>623</v>
      </c>
      <c r="C159" s="182" t="s">
        <v>624</v>
      </c>
      <c r="D159" s="183" t="s">
        <v>43</v>
      </c>
      <c r="E159" s="181" t="s">
        <v>35</v>
      </c>
      <c r="F159" s="183" t="s">
        <v>35</v>
      </c>
      <c r="G159" s="181" t="s">
        <v>252</v>
      </c>
      <c r="H159" s="184">
        <v>1</v>
      </c>
      <c r="I159" s="185" t="s">
        <v>107</v>
      </c>
      <c r="J159" s="181" t="s">
        <v>37</v>
      </c>
      <c r="K159" s="181" t="s">
        <v>38</v>
      </c>
      <c r="L159" s="186">
        <v>45540</v>
      </c>
      <c r="M159" s="187" t="s">
        <v>225</v>
      </c>
      <c r="N159" s="183" t="s">
        <v>43</v>
      </c>
      <c r="O159" s="181"/>
      <c r="P159" s="184">
        <v>0.75</v>
      </c>
      <c r="Q159" s="185" t="s">
        <v>107</v>
      </c>
      <c r="R159" s="181" t="s">
        <v>37</v>
      </c>
      <c r="S159" s="181" t="s">
        <v>96</v>
      </c>
      <c r="T159" s="186">
        <v>45540</v>
      </c>
      <c r="U159" s="187" t="s">
        <v>225</v>
      </c>
      <c r="V159" s="188" t="str" cm="1">
        <f t="array" ref="V159">IF(SUM(LEN(A159:U159))=0,"",IF(OR(OR(ISBLANK(E159),SUM(LEN(B159),LEN(C159))=0),AND(NOT(D159="Unknown"),ISBLANK(I159)),AND(NOT(N159="Unknown"),ISBLANK(Q159))),"Missing Information", INDEX(Table15[Entire Service Line Classification], MATCH(SUMIFS(Table15[Unique ID],Table15[System-Owned Portion],D159,Table15[If Material Anything Other than "Lead" in Column E,Was Material Ever Previously Lead?],F159,Table15[Customer-Owned Portion],N159),Table15[Unique ID],0),0)))</f>
        <v>Non-lead</v>
      </c>
      <c r="W159" s="189"/>
    </row>
    <row r="160" spans="1:23" s="190" customFormat="1" ht="37.5" x14ac:dyDescent="0.25">
      <c r="A160" s="180">
        <v>11890908</v>
      </c>
      <c r="B160" s="181" t="s">
        <v>625</v>
      </c>
      <c r="C160" s="182" t="s">
        <v>626</v>
      </c>
      <c r="D160" s="183" t="s">
        <v>43</v>
      </c>
      <c r="E160" s="181" t="s">
        <v>35</v>
      </c>
      <c r="F160" s="183" t="s">
        <v>35</v>
      </c>
      <c r="G160" s="181" t="s">
        <v>252</v>
      </c>
      <c r="H160" s="184">
        <v>1</v>
      </c>
      <c r="I160" s="185" t="s">
        <v>107</v>
      </c>
      <c r="J160" s="181" t="s">
        <v>37</v>
      </c>
      <c r="K160" s="181" t="s">
        <v>38</v>
      </c>
      <c r="L160" s="186">
        <v>45540</v>
      </c>
      <c r="M160" s="187" t="s">
        <v>225</v>
      </c>
      <c r="N160" s="183" t="s">
        <v>43</v>
      </c>
      <c r="O160" s="181"/>
      <c r="P160" s="184">
        <v>0.75</v>
      </c>
      <c r="Q160" s="185" t="s">
        <v>107</v>
      </c>
      <c r="R160" s="181" t="s">
        <v>37</v>
      </c>
      <c r="S160" s="181" t="s">
        <v>96</v>
      </c>
      <c r="T160" s="186">
        <v>45540</v>
      </c>
      <c r="U160" s="187" t="s">
        <v>225</v>
      </c>
      <c r="V160" s="188" t="str" cm="1">
        <f t="array" ref="V160">IF(SUM(LEN(A160:U160))=0,"",IF(OR(OR(ISBLANK(E160),SUM(LEN(B160),LEN(C160))=0),AND(NOT(D160="Unknown"),ISBLANK(I160)),AND(NOT(N160="Unknown"),ISBLANK(Q160))),"Missing Information", INDEX(Table15[Entire Service Line Classification], MATCH(SUMIFS(Table15[Unique ID],Table15[System-Owned Portion],D160,Table15[If Material Anything Other than "Lead" in Column E,Was Material Ever Previously Lead?],F160,Table15[Customer-Owned Portion],N160),Table15[Unique ID],0),0)))</f>
        <v>Non-lead</v>
      </c>
      <c r="W160" s="189"/>
    </row>
    <row r="161" spans="1:23" s="190" customFormat="1" ht="37.5" x14ac:dyDescent="0.25">
      <c r="A161" s="180">
        <v>11890890</v>
      </c>
      <c r="B161" s="181" t="s">
        <v>627</v>
      </c>
      <c r="C161" s="182" t="s">
        <v>628</v>
      </c>
      <c r="D161" s="183" t="s">
        <v>43</v>
      </c>
      <c r="E161" s="181" t="s">
        <v>35</v>
      </c>
      <c r="F161" s="183" t="s">
        <v>35</v>
      </c>
      <c r="G161" s="181" t="s">
        <v>252</v>
      </c>
      <c r="H161" s="184">
        <v>1</v>
      </c>
      <c r="I161" s="185" t="s">
        <v>107</v>
      </c>
      <c r="J161" s="181" t="s">
        <v>37</v>
      </c>
      <c r="K161" s="181" t="s">
        <v>38</v>
      </c>
      <c r="L161" s="186">
        <v>45540</v>
      </c>
      <c r="M161" s="187" t="s">
        <v>225</v>
      </c>
      <c r="N161" s="183" t="s">
        <v>43</v>
      </c>
      <c r="O161" s="181"/>
      <c r="P161" s="184">
        <v>0.75</v>
      </c>
      <c r="Q161" s="185" t="s">
        <v>107</v>
      </c>
      <c r="R161" s="181" t="s">
        <v>37</v>
      </c>
      <c r="S161" s="181" t="s">
        <v>96</v>
      </c>
      <c r="T161" s="186">
        <v>45540</v>
      </c>
      <c r="U161" s="187" t="s">
        <v>225</v>
      </c>
      <c r="V161" s="188" t="str" cm="1">
        <f t="array" ref="V161">IF(SUM(LEN(A161:U161))=0,"",IF(OR(OR(ISBLANK(E161),SUM(LEN(B161),LEN(C161))=0),AND(NOT(D161="Unknown"),ISBLANK(I161)),AND(NOT(N161="Unknown"),ISBLANK(Q161))),"Missing Information", INDEX(Table15[Entire Service Line Classification], MATCH(SUMIFS(Table15[Unique ID],Table15[System-Owned Portion],D161,Table15[If Material Anything Other than "Lead" in Column E,Was Material Ever Previously Lead?],F161,Table15[Customer-Owned Portion],N161),Table15[Unique ID],0),0)))</f>
        <v>Non-lead</v>
      </c>
      <c r="W161" s="189"/>
    </row>
    <row r="162" spans="1:23" s="190" customFormat="1" ht="37.5" x14ac:dyDescent="0.25">
      <c r="A162" s="180">
        <v>11890902</v>
      </c>
      <c r="B162" s="181" t="s">
        <v>629</v>
      </c>
      <c r="C162" s="182" t="s">
        <v>630</v>
      </c>
      <c r="D162" s="183" t="s">
        <v>36</v>
      </c>
      <c r="E162" s="181" t="s">
        <v>35</v>
      </c>
      <c r="F162" s="183" t="s">
        <v>35</v>
      </c>
      <c r="G162" s="181" t="s">
        <v>250</v>
      </c>
      <c r="H162" s="184">
        <v>1</v>
      </c>
      <c r="I162" s="185" t="s">
        <v>107</v>
      </c>
      <c r="J162" s="181" t="s">
        <v>37</v>
      </c>
      <c r="K162" s="181" t="s">
        <v>38</v>
      </c>
      <c r="L162" s="186">
        <v>45545</v>
      </c>
      <c r="M162" s="187" t="s">
        <v>225</v>
      </c>
      <c r="N162" s="183" t="s">
        <v>43</v>
      </c>
      <c r="O162" s="181"/>
      <c r="P162" s="184">
        <v>1</v>
      </c>
      <c r="Q162" s="185" t="s">
        <v>107</v>
      </c>
      <c r="R162" s="181" t="s">
        <v>37</v>
      </c>
      <c r="S162" s="181" t="s">
        <v>96</v>
      </c>
      <c r="T162" s="186">
        <v>45545</v>
      </c>
      <c r="U162" s="187" t="s">
        <v>7068</v>
      </c>
      <c r="V162" s="188" t="str" cm="1">
        <f t="array" ref="V162">IF(SUM(LEN(A162:U162))=0,"",IF(OR(OR(ISBLANK(E162),SUM(LEN(B162),LEN(C162))=0),AND(NOT(D162="Unknown"),ISBLANK(I162)),AND(NOT(N162="Unknown"),ISBLANK(Q162))),"Missing Information", INDEX(Table15[Entire Service Line Classification], MATCH(SUMIFS(Table15[Unique ID],Table15[System-Owned Portion],D162,Table15[If Material Anything Other than "Lead" in Column E,Was Material Ever Previously Lead?],F162,Table15[Customer-Owned Portion],N162),Table15[Unique ID],0),0)))</f>
        <v>Non-lead</v>
      </c>
      <c r="W162" s="189"/>
    </row>
    <row r="163" spans="1:23" s="190" customFormat="1" ht="37.5" x14ac:dyDescent="0.25">
      <c r="A163" s="180">
        <v>11890880</v>
      </c>
      <c r="B163" s="181" t="s">
        <v>631</v>
      </c>
      <c r="C163" s="182" t="s">
        <v>632</v>
      </c>
      <c r="D163" s="183" t="s">
        <v>36</v>
      </c>
      <c r="E163" s="181" t="s">
        <v>35</v>
      </c>
      <c r="F163" s="183" t="s">
        <v>35</v>
      </c>
      <c r="G163" s="181" t="s">
        <v>240</v>
      </c>
      <c r="H163" s="184">
        <v>1</v>
      </c>
      <c r="I163" s="185" t="s">
        <v>107</v>
      </c>
      <c r="J163" s="181" t="s">
        <v>37</v>
      </c>
      <c r="K163" s="181" t="s">
        <v>38</v>
      </c>
      <c r="L163" s="186">
        <v>45540</v>
      </c>
      <c r="M163" s="187" t="s">
        <v>225</v>
      </c>
      <c r="N163" s="183" t="s">
        <v>36</v>
      </c>
      <c r="O163" s="181"/>
      <c r="P163" s="184">
        <v>0.75</v>
      </c>
      <c r="Q163" s="185" t="s">
        <v>107</v>
      </c>
      <c r="R163" s="181" t="s">
        <v>37</v>
      </c>
      <c r="S163" s="181" t="s">
        <v>96</v>
      </c>
      <c r="T163" s="186">
        <v>45540</v>
      </c>
      <c r="U163" s="187" t="s">
        <v>225</v>
      </c>
      <c r="V163" s="188" t="str" cm="1">
        <f t="array" ref="V163">IF(SUM(LEN(A163:U163))=0,"",IF(OR(OR(ISBLANK(E163),SUM(LEN(B163),LEN(C163))=0),AND(NOT(D163="Unknown"),ISBLANK(I163)),AND(NOT(N163="Unknown"),ISBLANK(Q163))),"Missing Information", INDEX(Table15[Entire Service Line Classification], MATCH(SUMIFS(Table15[Unique ID],Table15[System-Owned Portion],D163,Table15[If Material Anything Other than "Lead" in Column E,Was Material Ever Previously Lead?],F163,Table15[Customer-Owned Portion],N163),Table15[Unique ID],0),0)))</f>
        <v>Non-lead</v>
      </c>
      <c r="W163" s="189"/>
    </row>
    <row r="164" spans="1:23" s="190" customFormat="1" ht="37.5" x14ac:dyDescent="0.25">
      <c r="A164" s="180">
        <v>11890877</v>
      </c>
      <c r="B164" s="181" t="s">
        <v>633</v>
      </c>
      <c r="C164" s="182" t="s">
        <v>634</v>
      </c>
      <c r="D164" s="183" t="s">
        <v>43</v>
      </c>
      <c r="E164" s="181" t="s">
        <v>35</v>
      </c>
      <c r="F164" s="183" t="s">
        <v>35</v>
      </c>
      <c r="G164" s="181" t="s">
        <v>234</v>
      </c>
      <c r="H164" s="184">
        <v>1</v>
      </c>
      <c r="I164" s="185" t="s">
        <v>107</v>
      </c>
      <c r="J164" s="181" t="s">
        <v>37</v>
      </c>
      <c r="K164" s="181" t="s">
        <v>38</v>
      </c>
      <c r="L164" s="186">
        <v>45545</v>
      </c>
      <c r="M164" s="187" t="s">
        <v>225</v>
      </c>
      <c r="N164" s="183" t="s">
        <v>43</v>
      </c>
      <c r="O164" s="181"/>
      <c r="P164" s="184">
        <v>1</v>
      </c>
      <c r="Q164" s="185" t="s">
        <v>107</v>
      </c>
      <c r="R164" s="181" t="s">
        <v>37</v>
      </c>
      <c r="S164" s="181" t="s">
        <v>96</v>
      </c>
      <c r="T164" s="186">
        <v>45545</v>
      </c>
      <c r="U164" s="187" t="s">
        <v>7068</v>
      </c>
      <c r="V164" s="188" t="str" cm="1">
        <f t="array" ref="V164">IF(SUM(LEN(A164:U164))=0,"",IF(OR(OR(ISBLANK(E164),SUM(LEN(B164),LEN(C164))=0),AND(NOT(D164="Unknown"),ISBLANK(I164)),AND(NOT(N164="Unknown"),ISBLANK(Q164))),"Missing Information", INDEX(Table15[Entire Service Line Classification], MATCH(SUMIFS(Table15[Unique ID],Table15[System-Owned Portion],D164,Table15[If Material Anything Other than "Lead" in Column E,Was Material Ever Previously Lead?],F164,Table15[Customer-Owned Portion],N164),Table15[Unique ID],0),0)))</f>
        <v>Non-lead</v>
      </c>
      <c r="W164" s="189"/>
    </row>
    <row r="165" spans="1:23" s="190" customFormat="1" ht="37.5" x14ac:dyDescent="0.25">
      <c r="A165" s="180">
        <v>11890889</v>
      </c>
      <c r="B165" s="181" t="s">
        <v>635</v>
      </c>
      <c r="C165" s="182" t="s">
        <v>636</v>
      </c>
      <c r="D165" s="183" t="s">
        <v>43</v>
      </c>
      <c r="E165" s="181" t="s">
        <v>35</v>
      </c>
      <c r="F165" s="183" t="s">
        <v>35</v>
      </c>
      <c r="G165" s="181" t="s">
        <v>7030</v>
      </c>
      <c r="H165" s="184">
        <v>1</v>
      </c>
      <c r="I165" s="185" t="s">
        <v>107</v>
      </c>
      <c r="J165" s="181" t="s">
        <v>37</v>
      </c>
      <c r="K165" s="181" t="s">
        <v>38</v>
      </c>
      <c r="L165" s="186">
        <v>45545</v>
      </c>
      <c r="M165" s="187" t="s">
        <v>225</v>
      </c>
      <c r="N165" s="183" t="s">
        <v>43</v>
      </c>
      <c r="O165" s="181"/>
      <c r="P165" s="184">
        <v>1</v>
      </c>
      <c r="Q165" s="185" t="s">
        <v>107</v>
      </c>
      <c r="R165" s="181" t="s">
        <v>37</v>
      </c>
      <c r="S165" s="181" t="s">
        <v>96</v>
      </c>
      <c r="T165" s="186">
        <v>45545</v>
      </c>
      <c r="U165" s="187" t="s">
        <v>7068</v>
      </c>
      <c r="V165" s="188" t="str" cm="1">
        <f t="array" ref="V165">IF(SUM(LEN(A165:U165))=0,"",IF(OR(OR(ISBLANK(E165),SUM(LEN(B165),LEN(C165))=0),AND(NOT(D165="Unknown"),ISBLANK(I165)),AND(NOT(N165="Unknown"),ISBLANK(Q165))),"Missing Information", INDEX(Table15[Entire Service Line Classification], MATCH(SUMIFS(Table15[Unique ID],Table15[System-Owned Portion],D165,Table15[If Material Anything Other than "Lead" in Column E,Was Material Ever Previously Lead?],F165,Table15[Customer-Owned Portion],N165),Table15[Unique ID],0),0)))</f>
        <v>Non-lead</v>
      </c>
      <c r="W165" s="189"/>
    </row>
    <row r="166" spans="1:23" s="190" customFormat="1" ht="37.5" x14ac:dyDescent="0.25">
      <c r="A166" s="180">
        <v>11890883</v>
      </c>
      <c r="B166" s="181" t="s">
        <v>637</v>
      </c>
      <c r="C166" s="182" t="s">
        <v>638</v>
      </c>
      <c r="D166" s="183" t="s">
        <v>43</v>
      </c>
      <c r="E166" s="181" t="s">
        <v>35</v>
      </c>
      <c r="F166" s="183" t="s">
        <v>35</v>
      </c>
      <c r="G166" s="181" t="s">
        <v>7030</v>
      </c>
      <c r="H166" s="184">
        <v>1</v>
      </c>
      <c r="I166" s="185" t="s">
        <v>107</v>
      </c>
      <c r="J166" s="181" t="s">
        <v>37</v>
      </c>
      <c r="K166" s="181" t="s">
        <v>38</v>
      </c>
      <c r="L166" s="186">
        <v>45545</v>
      </c>
      <c r="M166" s="187" t="s">
        <v>225</v>
      </c>
      <c r="N166" s="183" t="s">
        <v>43</v>
      </c>
      <c r="O166" s="181"/>
      <c r="P166" s="184">
        <v>1</v>
      </c>
      <c r="Q166" s="185" t="s">
        <v>107</v>
      </c>
      <c r="R166" s="181" t="s">
        <v>37</v>
      </c>
      <c r="S166" s="181" t="s">
        <v>96</v>
      </c>
      <c r="T166" s="186">
        <v>45545</v>
      </c>
      <c r="U166" s="187" t="s">
        <v>7068</v>
      </c>
      <c r="V166" s="188" t="str" cm="1">
        <f t="array" ref="V166">IF(SUM(LEN(A166:U166))=0,"",IF(OR(OR(ISBLANK(E166),SUM(LEN(B166),LEN(C166))=0),AND(NOT(D166="Unknown"),ISBLANK(I166)),AND(NOT(N166="Unknown"),ISBLANK(Q166))),"Missing Information", INDEX(Table15[Entire Service Line Classification], MATCH(SUMIFS(Table15[Unique ID],Table15[System-Owned Portion],D166,Table15[If Material Anything Other than "Lead" in Column E,Was Material Ever Previously Lead?],F166,Table15[Customer-Owned Portion],N166),Table15[Unique ID],0),0)))</f>
        <v>Non-lead</v>
      </c>
      <c r="W166" s="189"/>
    </row>
    <row r="167" spans="1:23" s="190" customFormat="1" ht="37.5" x14ac:dyDescent="0.25">
      <c r="A167" s="180">
        <v>11890879</v>
      </c>
      <c r="B167" s="181" t="s">
        <v>639</v>
      </c>
      <c r="C167" s="182" t="s">
        <v>640</v>
      </c>
      <c r="D167" s="183" t="s">
        <v>43</v>
      </c>
      <c r="E167" s="181" t="s">
        <v>35</v>
      </c>
      <c r="F167" s="183" t="s">
        <v>35</v>
      </c>
      <c r="G167" s="181" t="s">
        <v>252</v>
      </c>
      <c r="H167" s="184">
        <v>1</v>
      </c>
      <c r="I167" s="185" t="s">
        <v>107</v>
      </c>
      <c r="J167" s="181" t="s">
        <v>37</v>
      </c>
      <c r="K167" s="181" t="s">
        <v>38</v>
      </c>
      <c r="L167" s="186">
        <v>45540</v>
      </c>
      <c r="M167" s="187" t="s">
        <v>225</v>
      </c>
      <c r="N167" s="183" t="s">
        <v>43</v>
      </c>
      <c r="O167" s="181"/>
      <c r="P167" s="184">
        <v>0.75</v>
      </c>
      <c r="Q167" s="185" t="s">
        <v>107</v>
      </c>
      <c r="R167" s="181" t="s">
        <v>37</v>
      </c>
      <c r="S167" s="181" t="s">
        <v>96</v>
      </c>
      <c r="T167" s="186">
        <v>45540</v>
      </c>
      <c r="U167" s="187" t="s">
        <v>225</v>
      </c>
      <c r="V167" s="188" t="str" cm="1">
        <f t="array" ref="V167">IF(SUM(LEN(A167:U167))=0,"",IF(OR(OR(ISBLANK(E167),SUM(LEN(B167),LEN(C167))=0),AND(NOT(D167="Unknown"),ISBLANK(I167)),AND(NOT(N167="Unknown"),ISBLANK(Q167))),"Missing Information", INDEX(Table15[Entire Service Line Classification], MATCH(SUMIFS(Table15[Unique ID],Table15[System-Owned Portion],D167,Table15[If Material Anything Other than "Lead" in Column E,Was Material Ever Previously Lead?],F167,Table15[Customer-Owned Portion],N167),Table15[Unique ID],0),0)))</f>
        <v>Non-lead</v>
      </c>
      <c r="W167" s="189"/>
    </row>
    <row r="168" spans="1:23" s="190" customFormat="1" ht="37.5" x14ac:dyDescent="0.25">
      <c r="A168" s="180">
        <v>11890886</v>
      </c>
      <c r="B168" s="181" t="s">
        <v>641</v>
      </c>
      <c r="C168" s="182" t="s">
        <v>642</v>
      </c>
      <c r="D168" s="183" t="s">
        <v>36</v>
      </c>
      <c r="E168" s="181" t="s">
        <v>35</v>
      </c>
      <c r="F168" s="183" t="s">
        <v>35</v>
      </c>
      <c r="G168" s="181" t="s">
        <v>250</v>
      </c>
      <c r="H168" s="184">
        <v>1</v>
      </c>
      <c r="I168" s="185" t="s">
        <v>107</v>
      </c>
      <c r="J168" s="181" t="s">
        <v>37</v>
      </c>
      <c r="K168" s="181" t="s">
        <v>38</v>
      </c>
      <c r="L168" s="186">
        <v>45545</v>
      </c>
      <c r="M168" s="187" t="s">
        <v>225</v>
      </c>
      <c r="N168" s="183" t="s">
        <v>43</v>
      </c>
      <c r="O168" s="181"/>
      <c r="P168" s="184">
        <v>1</v>
      </c>
      <c r="Q168" s="185" t="s">
        <v>107</v>
      </c>
      <c r="R168" s="181" t="s">
        <v>37</v>
      </c>
      <c r="S168" s="181" t="s">
        <v>96</v>
      </c>
      <c r="T168" s="186">
        <v>45545</v>
      </c>
      <c r="U168" s="187" t="s">
        <v>7068</v>
      </c>
      <c r="V168" s="188" t="str" cm="1">
        <f t="array" ref="V168">IF(SUM(LEN(A168:U168))=0,"",IF(OR(OR(ISBLANK(E168),SUM(LEN(B168),LEN(C168))=0),AND(NOT(D168="Unknown"),ISBLANK(I168)),AND(NOT(N168="Unknown"),ISBLANK(Q168))),"Missing Information", INDEX(Table15[Entire Service Line Classification], MATCH(SUMIFS(Table15[Unique ID],Table15[System-Owned Portion],D168,Table15[If Material Anything Other than "Lead" in Column E,Was Material Ever Previously Lead?],F168,Table15[Customer-Owned Portion],N168),Table15[Unique ID],0),0)))</f>
        <v>Non-lead</v>
      </c>
      <c r="W168" s="189"/>
    </row>
    <row r="169" spans="1:23" s="190" customFormat="1" ht="37.5" x14ac:dyDescent="0.25">
      <c r="A169" s="180">
        <v>11890887</v>
      </c>
      <c r="B169" s="181" t="s">
        <v>643</v>
      </c>
      <c r="C169" s="182" t="s">
        <v>644</v>
      </c>
      <c r="D169" s="183" t="s">
        <v>43</v>
      </c>
      <c r="E169" s="181" t="s">
        <v>35</v>
      </c>
      <c r="F169" s="183" t="s">
        <v>35</v>
      </c>
      <c r="G169" s="181" t="s">
        <v>225</v>
      </c>
      <c r="H169" s="184">
        <v>1</v>
      </c>
      <c r="I169" s="185" t="s">
        <v>107</v>
      </c>
      <c r="J169" s="181" t="s">
        <v>37</v>
      </c>
      <c r="K169" s="181" t="s">
        <v>38</v>
      </c>
      <c r="L169" s="186">
        <v>45540</v>
      </c>
      <c r="M169" s="187" t="s">
        <v>225</v>
      </c>
      <c r="N169" s="183" t="s">
        <v>43</v>
      </c>
      <c r="O169" s="181"/>
      <c r="P169" s="184">
        <v>0.75</v>
      </c>
      <c r="Q169" s="185" t="s">
        <v>107</v>
      </c>
      <c r="R169" s="181" t="s">
        <v>37</v>
      </c>
      <c r="S169" s="181" t="s">
        <v>96</v>
      </c>
      <c r="T169" s="186">
        <v>45540</v>
      </c>
      <c r="U169" s="187" t="s">
        <v>225</v>
      </c>
      <c r="V169" s="188" t="str" cm="1">
        <f t="array" ref="V169">IF(SUM(LEN(A169:U169))=0,"",IF(OR(OR(ISBLANK(E169),SUM(LEN(B169),LEN(C169))=0),AND(NOT(D169="Unknown"),ISBLANK(I169)),AND(NOT(N169="Unknown"),ISBLANK(Q169))),"Missing Information", INDEX(Table15[Entire Service Line Classification], MATCH(SUMIFS(Table15[Unique ID],Table15[System-Owned Portion],D169,Table15[If Material Anything Other than "Lead" in Column E,Was Material Ever Previously Lead?],F169,Table15[Customer-Owned Portion],N169),Table15[Unique ID],0),0)))</f>
        <v>Non-lead</v>
      </c>
      <c r="W169" s="189"/>
    </row>
    <row r="170" spans="1:23" s="190" customFormat="1" ht="37.5" x14ac:dyDescent="0.25">
      <c r="A170" s="180">
        <v>11890871</v>
      </c>
      <c r="B170" s="181" t="s">
        <v>645</v>
      </c>
      <c r="C170" s="182" t="s">
        <v>646</v>
      </c>
      <c r="D170" s="183" t="s">
        <v>36</v>
      </c>
      <c r="E170" s="181" t="s">
        <v>35</v>
      </c>
      <c r="F170" s="183" t="s">
        <v>35</v>
      </c>
      <c r="G170" s="181" t="s">
        <v>250</v>
      </c>
      <c r="H170" s="184">
        <v>1</v>
      </c>
      <c r="I170" s="185" t="s">
        <v>107</v>
      </c>
      <c r="J170" s="181" t="s">
        <v>37</v>
      </c>
      <c r="K170" s="181" t="s">
        <v>38</v>
      </c>
      <c r="L170" s="186">
        <v>45545</v>
      </c>
      <c r="M170" s="187" t="s">
        <v>225</v>
      </c>
      <c r="N170" s="183" t="s">
        <v>43</v>
      </c>
      <c r="O170" s="181"/>
      <c r="P170" s="184">
        <v>1</v>
      </c>
      <c r="Q170" s="185" t="s">
        <v>107</v>
      </c>
      <c r="R170" s="181" t="s">
        <v>37</v>
      </c>
      <c r="S170" s="181" t="s">
        <v>96</v>
      </c>
      <c r="T170" s="186">
        <v>45545</v>
      </c>
      <c r="U170" s="187" t="s">
        <v>7068</v>
      </c>
      <c r="V170" s="188" t="str" cm="1">
        <f t="array" ref="V170">IF(SUM(LEN(A170:U170))=0,"",IF(OR(OR(ISBLANK(E170),SUM(LEN(B170),LEN(C170))=0),AND(NOT(D170="Unknown"),ISBLANK(I170)),AND(NOT(N170="Unknown"),ISBLANK(Q170))),"Missing Information", INDEX(Table15[Entire Service Line Classification], MATCH(SUMIFS(Table15[Unique ID],Table15[System-Owned Portion],D170,Table15[If Material Anything Other than "Lead" in Column E,Was Material Ever Previously Lead?],F170,Table15[Customer-Owned Portion],N170),Table15[Unique ID],0),0)))</f>
        <v>Non-lead</v>
      </c>
      <c r="W170" s="189"/>
    </row>
    <row r="171" spans="1:23" s="190" customFormat="1" ht="37.5" x14ac:dyDescent="0.25">
      <c r="A171" s="180">
        <v>11890885</v>
      </c>
      <c r="B171" s="181" t="s">
        <v>647</v>
      </c>
      <c r="C171" s="182" t="s">
        <v>648</v>
      </c>
      <c r="D171" s="183" t="s">
        <v>43</v>
      </c>
      <c r="E171" s="181" t="s">
        <v>35</v>
      </c>
      <c r="F171" s="183" t="s">
        <v>35</v>
      </c>
      <c r="G171" s="181" t="s">
        <v>230</v>
      </c>
      <c r="H171" s="184">
        <v>1</v>
      </c>
      <c r="I171" s="185" t="s">
        <v>107</v>
      </c>
      <c r="J171" s="181" t="s">
        <v>37</v>
      </c>
      <c r="K171" s="181" t="s">
        <v>38</v>
      </c>
      <c r="L171" s="186">
        <v>45540</v>
      </c>
      <c r="M171" s="187" t="s">
        <v>225</v>
      </c>
      <c r="N171" s="183" t="s">
        <v>43</v>
      </c>
      <c r="O171" s="181"/>
      <c r="P171" s="184">
        <v>0.75</v>
      </c>
      <c r="Q171" s="185" t="s">
        <v>107</v>
      </c>
      <c r="R171" s="181" t="s">
        <v>37</v>
      </c>
      <c r="S171" s="181" t="s">
        <v>96</v>
      </c>
      <c r="T171" s="186">
        <v>45540</v>
      </c>
      <c r="U171" s="187" t="s">
        <v>225</v>
      </c>
      <c r="V171" s="188" t="str" cm="1">
        <f t="array" ref="V171">IF(SUM(LEN(A171:U171))=0,"",IF(OR(OR(ISBLANK(E171),SUM(LEN(B171),LEN(C171))=0),AND(NOT(D171="Unknown"),ISBLANK(I171)),AND(NOT(N171="Unknown"),ISBLANK(Q171))),"Missing Information", INDEX(Table15[Entire Service Line Classification], MATCH(SUMIFS(Table15[Unique ID],Table15[System-Owned Portion],D171,Table15[If Material Anything Other than "Lead" in Column E,Was Material Ever Previously Lead?],F171,Table15[Customer-Owned Portion],N171),Table15[Unique ID],0),0)))</f>
        <v>Non-lead</v>
      </c>
      <c r="W171" s="189"/>
    </row>
    <row r="172" spans="1:23" s="190" customFormat="1" ht="37.5" x14ac:dyDescent="0.25">
      <c r="A172" s="180">
        <v>11890875</v>
      </c>
      <c r="B172" s="181" t="s">
        <v>649</v>
      </c>
      <c r="C172" s="182" t="s">
        <v>650</v>
      </c>
      <c r="D172" s="183" t="s">
        <v>43</v>
      </c>
      <c r="E172" s="181" t="s">
        <v>35</v>
      </c>
      <c r="F172" s="183" t="s">
        <v>35</v>
      </c>
      <c r="G172" s="181" t="s">
        <v>262</v>
      </c>
      <c r="H172" s="184">
        <v>1</v>
      </c>
      <c r="I172" s="185" t="s">
        <v>107</v>
      </c>
      <c r="J172" s="181" t="s">
        <v>37</v>
      </c>
      <c r="K172" s="181" t="s">
        <v>38</v>
      </c>
      <c r="L172" s="186">
        <v>45540</v>
      </c>
      <c r="M172" s="187" t="s">
        <v>225</v>
      </c>
      <c r="N172" s="183" t="s">
        <v>43</v>
      </c>
      <c r="O172" s="181"/>
      <c r="P172" s="184">
        <v>0.75</v>
      </c>
      <c r="Q172" s="185" t="s">
        <v>107</v>
      </c>
      <c r="R172" s="181" t="s">
        <v>37</v>
      </c>
      <c r="S172" s="181" t="s">
        <v>96</v>
      </c>
      <c r="T172" s="186">
        <v>45540</v>
      </c>
      <c r="U172" s="187" t="s">
        <v>225</v>
      </c>
      <c r="V172" s="188" t="str" cm="1">
        <f t="array" ref="V172">IF(SUM(LEN(A172:U172))=0,"",IF(OR(OR(ISBLANK(E172),SUM(LEN(B172),LEN(C172))=0),AND(NOT(D172="Unknown"),ISBLANK(I172)),AND(NOT(N172="Unknown"),ISBLANK(Q172))),"Missing Information", INDEX(Table15[Entire Service Line Classification], MATCH(SUMIFS(Table15[Unique ID],Table15[System-Owned Portion],D172,Table15[If Material Anything Other than "Lead" in Column E,Was Material Ever Previously Lead?],F172,Table15[Customer-Owned Portion],N172),Table15[Unique ID],0),0)))</f>
        <v>Non-lead</v>
      </c>
      <c r="W172" s="189"/>
    </row>
    <row r="173" spans="1:23" s="190" customFormat="1" ht="37.5" x14ac:dyDescent="0.25">
      <c r="A173" s="180">
        <v>11890872</v>
      </c>
      <c r="B173" s="181" t="s">
        <v>651</v>
      </c>
      <c r="C173" s="182" t="s">
        <v>652</v>
      </c>
      <c r="D173" s="183" t="s">
        <v>36</v>
      </c>
      <c r="E173" s="181" t="s">
        <v>35</v>
      </c>
      <c r="F173" s="183" t="s">
        <v>35</v>
      </c>
      <c r="G173" s="181" t="s">
        <v>250</v>
      </c>
      <c r="H173" s="184">
        <v>1</v>
      </c>
      <c r="I173" s="185" t="s">
        <v>107</v>
      </c>
      <c r="J173" s="181" t="s">
        <v>37</v>
      </c>
      <c r="K173" s="181" t="s">
        <v>38</v>
      </c>
      <c r="L173" s="186">
        <v>45545</v>
      </c>
      <c r="M173" s="187" t="s">
        <v>225</v>
      </c>
      <c r="N173" s="183" t="s">
        <v>36</v>
      </c>
      <c r="O173" s="181"/>
      <c r="P173" s="184">
        <v>1</v>
      </c>
      <c r="Q173" s="185" t="s">
        <v>107</v>
      </c>
      <c r="R173" s="181" t="s">
        <v>37</v>
      </c>
      <c r="S173" s="181" t="s">
        <v>96</v>
      </c>
      <c r="T173" s="186">
        <v>45545</v>
      </c>
      <c r="U173" s="187" t="s">
        <v>225</v>
      </c>
      <c r="V173" s="188" t="str" cm="1">
        <f t="array" ref="V173">IF(SUM(LEN(A173:U173))=0,"",IF(OR(OR(ISBLANK(E173),SUM(LEN(B173),LEN(C173))=0),AND(NOT(D173="Unknown"),ISBLANK(I173)),AND(NOT(N173="Unknown"),ISBLANK(Q173))),"Missing Information", INDEX(Table15[Entire Service Line Classification], MATCH(SUMIFS(Table15[Unique ID],Table15[System-Owned Portion],D173,Table15[If Material Anything Other than "Lead" in Column E,Was Material Ever Previously Lead?],F173,Table15[Customer-Owned Portion],N173),Table15[Unique ID],0),0)))</f>
        <v>Non-lead</v>
      </c>
      <c r="W173" s="189"/>
    </row>
    <row r="174" spans="1:23" s="190" customFormat="1" ht="37.5" x14ac:dyDescent="0.25">
      <c r="A174" s="180">
        <v>11890868</v>
      </c>
      <c r="B174" s="181" t="s">
        <v>653</v>
      </c>
      <c r="C174" s="182" t="s">
        <v>654</v>
      </c>
      <c r="D174" s="183" t="s">
        <v>43</v>
      </c>
      <c r="E174" s="181" t="s">
        <v>35</v>
      </c>
      <c r="F174" s="183" t="s">
        <v>35</v>
      </c>
      <c r="G174" s="181" t="s">
        <v>240</v>
      </c>
      <c r="H174" s="184">
        <v>1</v>
      </c>
      <c r="I174" s="185" t="s">
        <v>107</v>
      </c>
      <c r="J174" s="181" t="s">
        <v>37</v>
      </c>
      <c r="K174" s="181" t="s">
        <v>38</v>
      </c>
      <c r="L174" s="186">
        <v>45540</v>
      </c>
      <c r="M174" s="187" t="s">
        <v>225</v>
      </c>
      <c r="N174" s="183" t="s">
        <v>43</v>
      </c>
      <c r="O174" s="181"/>
      <c r="P174" s="184">
        <v>0.75</v>
      </c>
      <c r="Q174" s="185" t="s">
        <v>107</v>
      </c>
      <c r="R174" s="181" t="s">
        <v>37</v>
      </c>
      <c r="S174" s="181" t="s">
        <v>96</v>
      </c>
      <c r="T174" s="186">
        <v>45540</v>
      </c>
      <c r="U174" s="187" t="s">
        <v>225</v>
      </c>
      <c r="V174" s="188" t="str" cm="1">
        <f t="array" ref="V174">IF(SUM(LEN(A174:U174))=0,"",IF(OR(OR(ISBLANK(E174),SUM(LEN(B174),LEN(C174))=0),AND(NOT(D174="Unknown"),ISBLANK(I174)),AND(NOT(N174="Unknown"),ISBLANK(Q174))),"Missing Information", INDEX(Table15[Entire Service Line Classification], MATCH(SUMIFS(Table15[Unique ID],Table15[System-Owned Portion],D174,Table15[If Material Anything Other than "Lead" in Column E,Was Material Ever Previously Lead?],F174,Table15[Customer-Owned Portion],N174),Table15[Unique ID],0),0)))</f>
        <v>Non-lead</v>
      </c>
      <c r="W174" s="189"/>
    </row>
    <row r="175" spans="1:23" s="190" customFormat="1" ht="37.5" x14ac:dyDescent="0.25">
      <c r="A175" s="180">
        <v>11890863</v>
      </c>
      <c r="B175" s="181" t="s">
        <v>655</v>
      </c>
      <c r="C175" s="182" t="s">
        <v>656</v>
      </c>
      <c r="D175" s="183" t="s">
        <v>43</v>
      </c>
      <c r="E175" s="181" t="s">
        <v>35</v>
      </c>
      <c r="F175" s="183" t="s">
        <v>35</v>
      </c>
      <c r="G175" s="181" t="s">
        <v>230</v>
      </c>
      <c r="H175" s="184">
        <v>1</v>
      </c>
      <c r="I175" s="185" t="s">
        <v>107</v>
      </c>
      <c r="J175" s="181" t="s">
        <v>37</v>
      </c>
      <c r="K175" s="181" t="s">
        <v>38</v>
      </c>
      <c r="L175" s="186">
        <v>45540</v>
      </c>
      <c r="M175" s="187" t="s">
        <v>225</v>
      </c>
      <c r="N175" s="183" t="s">
        <v>43</v>
      </c>
      <c r="O175" s="181"/>
      <c r="P175" s="184">
        <v>0.75</v>
      </c>
      <c r="Q175" s="185" t="s">
        <v>107</v>
      </c>
      <c r="R175" s="181" t="s">
        <v>37</v>
      </c>
      <c r="S175" s="181" t="s">
        <v>96</v>
      </c>
      <c r="T175" s="186">
        <v>45540</v>
      </c>
      <c r="U175" s="187" t="s">
        <v>225</v>
      </c>
      <c r="V175" s="188" t="str" cm="1">
        <f t="array" ref="V175">IF(SUM(LEN(A175:U175))=0,"",IF(OR(OR(ISBLANK(E175),SUM(LEN(B175),LEN(C175))=0),AND(NOT(D175="Unknown"),ISBLANK(I175)),AND(NOT(N175="Unknown"),ISBLANK(Q175))),"Missing Information", INDEX(Table15[Entire Service Line Classification], MATCH(SUMIFS(Table15[Unique ID],Table15[System-Owned Portion],D175,Table15[If Material Anything Other than "Lead" in Column E,Was Material Ever Previously Lead?],F175,Table15[Customer-Owned Portion],N175),Table15[Unique ID],0),0)))</f>
        <v>Non-lead</v>
      </c>
      <c r="W175" s="189"/>
    </row>
    <row r="176" spans="1:23" s="190" customFormat="1" ht="37.5" x14ac:dyDescent="0.25">
      <c r="A176" s="180">
        <v>11890862</v>
      </c>
      <c r="B176" s="181" t="s">
        <v>657</v>
      </c>
      <c r="C176" s="182" t="s">
        <v>658</v>
      </c>
      <c r="D176" s="183" t="s">
        <v>36</v>
      </c>
      <c r="E176" s="181" t="s">
        <v>35</v>
      </c>
      <c r="F176" s="183" t="s">
        <v>35</v>
      </c>
      <c r="G176" s="181" t="s">
        <v>255</v>
      </c>
      <c r="H176" s="184">
        <v>1</v>
      </c>
      <c r="I176" s="185" t="s">
        <v>107</v>
      </c>
      <c r="J176" s="181" t="s">
        <v>37</v>
      </c>
      <c r="K176" s="181" t="s">
        <v>38</v>
      </c>
      <c r="L176" s="186">
        <v>45545</v>
      </c>
      <c r="M176" s="187" t="s">
        <v>225</v>
      </c>
      <c r="N176" s="183" t="s">
        <v>43</v>
      </c>
      <c r="O176" s="181"/>
      <c r="P176" s="184">
        <v>1</v>
      </c>
      <c r="Q176" s="185" t="s">
        <v>107</v>
      </c>
      <c r="R176" s="181" t="s">
        <v>37</v>
      </c>
      <c r="S176" s="181" t="s">
        <v>96</v>
      </c>
      <c r="T176" s="186">
        <v>45545</v>
      </c>
      <c r="U176" s="187" t="s">
        <v>7068</v>
      </c>
      <c r="V176" s="188" t="str" cm="1">
        <f t="array" ref="V176">IF(SUM(LEN(A176:U176))=0,"",IF(OR(OR(ISBLANK(E176),SUM(LEN(B176),LEN(C176))=0),AND(NOT(D176="Unknown"),ISBLANK(I176)),AND(NOT(N176="Unknown"),ISBLANK(Q176))),"Missing Information", INDEX(Table15[Entire Service Line Classification], MATCH(SUMIFS(Table15[Unique ID],Table15[System-Owned Portion],D176,Table15[If Material Anything Other than "Lead" in Column E,Was Material Ever Previously Lead?],F176,Table15[Customer-Owned Portion],N176),Table15[Unique ID],0),0)))</f>
        <v>Non-lead</v>
      </c>
      <c r="W176" s="189"/>
    </row>
    <row r="177" spans="1:23" s="190" customFormat="1" ht="37.5" x14ac:dyDescent="0.25">
      <c r="A177" s="180">
        <v>11890861</v>
      </c>
      <c r="B177" s="181" t="s">
        <v>659</v>
      </c>
      <c r="C177" s="182" t="s">
        <v>660</v>
      </c>
      <c r="D177" s="183" t="s">
        <v>43</v>
      </c>
      <c r="E177" s="181" t="s">
        <v>35</v>
      </c>
      <c r="F177" s="183" t="s">
        <v>35</v>
      </c>
      <c r="G177" s="181" t="s">
        <v>228</v>
      </c>
      <c r="H177" s="184">
        <v>1</v>
      </c>
      <c r="I177" s="185" t="s">
        <v>107</v>
      </c>
      <c r="J177" s="181" t="s">
        <v>37</v>
      </c>
      <c r="K177" s="181" t="s">
        <v>38</v>
      </c>
      <c r="L177" s="186">
        <v>45540</v>
      </c>
      <c r="M177" s="187" t="s">
        <v>225</v>
      </c>
      <c r="N177" s="183" t="s">
        <v>43</v>
      </c>
      <c r="O177" s="181"/>
      <c r="P177" s="184">
        <v>0.75</v>
      </c>
      <c r="Q177" s="185" t="s">
        <v>107</v>
      </c>
      <c r="R177" s="181" t="s">
        <v>37</v>
      </c>
      <c r="S177" s="181" t="s">
        <v>96</v>
      </c>
      <c r="T177" s="186">
        <v>45540</v>
      </c>
      <c r="U177" s="187" t="s">
        <v>225</v>
      </c>
      <c r="V177" s="188" t="str" cm="1">
        <f t="array" ref="V177">IF(SUM(LEN(A177:U177))=0,"",IF(OR(OR(ISBLANK(E177),SUM(LEN(B177),LEN(C177))=0),AND(NOT(D177="Unknown"),ISBLANK(I177)),AND(NOT(N177="Unknown"),ISBLANK(Q177))),"Missing Information", INDEX(Table15[Entire Service Line Classification], MATCH(SUMIFS(Table15[Unique ID],Table15[System-Owned Portion],D177,Table15[If Material Anything Other than "Lead" in Column E,Was Material Ever Previously Lead?],F177,Table15[Customer-Owned Portion],N177),Table15[Unique ID],0),0)))</f>
        <v>Non-lead</v>
      </c>
      <c r="W177" s="189"/>
    </row>
    <row r="178" spans="1:23" s="190" customFormat="1" ht="37.5" x14ac:dyDescent="0.25">
      <c r="A178" s="180">
        <v>11890876</v>
      </c>
      <c r="B178" s="181" t="s">
        <v>661</v>
      </c>
      <c r="C178" s="182" t="s">
        <v>662</v>
      </c>
      <c r="D178" s="183" t="s">
        <v>43</v>
      </c>
      <c r="E178" s="181" t="s">
        <v>35</v>
      </c>
      <c r="F178" s="183" t="s">
        <v>35</v>
      </c>
      <c r="G178" s="181" t="s">
        <v>229</v>
      </c>
      <c r="H178" s="184">
        <v>1</v>
      </c>
      <c r="I178" s="185" t="s">
        <v>107</v>
      </c>
      <c r="J178" s="181" t="s">
        <v>37</v>
      </c>
      <c r="K178" s="181" t="s">
        <v>38</v>
      </c>
      <c r="L178" s="186">
        <v>45540</v>
      </c>
      <c r="M178" s="187" t="s">
        <v>225</v>
      </c>
      <c r="N178" s="183" t="s">
        <v>43</v>
      </c>
      <c r="O178" s="181"/>
      <c r="P178" s="184">
        <v>0.75</v>
      </c>
      <c r="Q178" s="185" t="s">
        <v>107</v>
      </c>
      <c r="R178" s="181" t="s">
        <v>37</v>
      </c>
      <c r="S178" s="181" t="s">
        <v>96</v>
      </c>
      <c r="T178" s="186">
        <v>45540</v>
      </c>
      <c r="U178" s="187" t="s">
        <v>225</v>
      </c>
      <c r="V178" s="188" t="str" cm="1">
        <f t="array" ref="V178">IF(SUM(LEN(A178:U178))=0,"",IF(OR(OR(ISBLANK(E178),SUM(LEN(B178),LEN(C178))=0),AND(NOT(D178="Unknown"),ISBLANK(I178)),AND(NOT(N178="Unknown"),ISBLANK(Q178))),"Missing Information", INDEX(Table15[Entire Service Line Classification], MATCH(SUMIFS(Table15[Unique ID],Table15[System-Owned Portion],D178,Table15[If Material Anything Other than "Lead" in Column E,Was Material Ever Previously Lead?],F178,Table15[Customer-Owned Portion],N178),Table15[Unique ID],0),0)))</f>
        <v>Non-lead</v>
      </c>
      <c r="W178" s="189"/>
    </row>
    <row r="179" spans="1:23" s="190" customFormat="1" ht="37.5" x14ac:dyDescent="0.25">
      <c r="A179" s="180">
        <v>11890860</v>
      </c>
      <c r="B179" s="181" t="s">
        <v>663</v>
      </c>
      <c r="C179" s="182" t="s">
        <v>664</v>
      </c>
      <c r="D179" s="183" t="s">
        <v>36</v>
      </c>
      <c r="E179" s="181" t="s">
        <v>35</v>
      </c>
      <c r="F179" s="183" t="s">
        <v>35</v>
      </c>
      <c r="G179" s="181" t="s">
        <v>233</v>
      </c>
      <c r="H179" s="184">
        <v>1</v>
      </c>
      <c r="I179" s="185" t="s">
        <v>107</v>
      </c>
      <c r="J179" s="181" t="s">
        <v>37</v>
      </c>
      <c r="K179" s="181" t="s">
        <v>38</v>
      </c>
      <c r="L179" s="186">
        <v>45545</v>
      </c>
      <c r="M179" s="187" t="s">
        <v>225</v>
      </c>
      <c r="N179" s="183" t="s">
        <v>36</v>
      </c>
      <c r="O179" s="181"/>
      <c r="P179" s="184">
        <v>1</v>
      </c>
      <c r="Q179" s="185" t="s">
        <v>107</v>
      </c>
      <c r="R179" s="181" t="s">
        <v>37</v>
      </c>
      <c r="S179" s="181" t="s">
        <v>96</v>
      </c>
      <c r="T179" s="186">
        <v>45545</v>
      </c>
      <c r="U179" s="187" t="s">
        <v>225</v>
      </c>
      <c r="V179" s="188" t="str" cm="1">
        <f t="array" ref="V179">IF(SUM(LEN(A179:U179))=0,"",IF(OR(OR(ISBLANK(E179),SUM(LEN(B179),LEN(C179))=0),AND(NOT(D179="Unknown"),ISBLANK(I179)),AND(NOT(N179="Unknown"),ISBLANK(Q179))),"Missing Information", INDEX(Table15[Entire Service Line Classification], MATCH(SUMIFS(Table15[Unique ID],Table15[System-Owned Portion],D179,Table15[If Material Anything Other than "Lead" in Column E,Was Material Ever Previously Lead?],F179,Table15[Customer-Owned Portion],N179),Table15[Unique ID],0),0)))</f>
        <v>Non-lead</v>
      </c>
      <c r="W179" s="189"/>
    </row>
    <row r="180" spans="1:23" s="190" customFormat="1" ht="37.5" x14ac:dyDescent="0.25">
      <c r="A180" s="180">
        <v>11890858</v>
      </c>
      <c r="B180" s="181" t="s">
        <v>665</v>
      </c>
      <c r="C180" s="182" t="s">
        <v>666</v>
      </c>
      <c r="D180" s="183" t="s">
        <v>36</v>
      </c>
      <c r="E180" s="181" t="s">
        <v>35</v>
      </c>
      <c r="F180" s="183" t="s">
        <v>35</v>
      </c>
      <c r="G180" s="181" t="s">
        <v>240</v>
      </c>
      <c r="H180" s="184">
        <v>1</v>
      </c>
      <c r="I180" s="185" t="s">
        <v>107</v>
      </c>
      <c r="J180" s="181" t="s">
        <v>37</v>
      </c>
      <c r="K180" s="181" t="s">
        <v>38</v>
      </c>
      <c r="L180" s="186">
        <v>45540</v>
      </c>
      <c r="M180" s="187" t="s">
        <v>225</v>
      </c>
      <c r="N180" s="183" t="s">
        <v>36</v>
      </c>
      <c r="O180" s="181"/>
      <c r="P180" s="184">
        <v>0.75</v>
      </c>
      <c r="Q180" s="185" t="s">
        <v>107</v>
      </c>
      <c r="R180" s="181" t="s">
        <v>37</v>
      </c>
      <c r="S180" s="181" t="s">
        <v>96</v>
      </c>
      <c r="T180" s="186">
        <v>45540</v>
      </c>
      <c r="U180" s="187" t="s">
        <v>225</v>
      </c>
      <c r="V180" s="188" t="str" cm="1">
        <f t="array" ref="V180">IF(SUM(LEN(A180:U180))=0,"",IF(OR(OR(ISBLANK(E180),SUM(LEN(B180),LEN(C180))=0),AND(NOT(D180="Unknown"),ISBLANK(I180)),AND(NOT(N180="Unknown"),ISBLANK(Q180))),"Missing Information", INDEX(Table15[Entire Service Line Classification], MATCH(SUMIFS(Table15[Unique ID],Table15[System-Owned Portion],D180,Table15[If Material Anything Other than "Lead" in Column E,Was Material Ever Previously Lead?],F180,Table15[Customer-Owned Portion],N180),Table15[Unique ID],0),0)))</f>
        <v>Non-lead</v>
      </c>
      <c r="W180" s="189"/>
    </row>
    <row r="181" spans="1:23" s="190" customFormat="1" ht="37.5" x14ac:dyDescent="0.25">
      <c r="A181" s="180">
        <v>11890857</v>
      </c>
      <c r="B181" s="181" t="s">
        <v>667</v>
      </c>
      <c r="C181" s="182" t="s">
        <v>668</v>
      </c>
      <c r="D181" s="183" t="s">
        <v>36</v>
      </c>
      <c r="E181" s="181" t="s">
        <v>35</v>
      </c>
      <c r="F181" s="183" t="s">
        <v>35</v>
      </c>
      <c r="G181" s="181" t="s">
        <v>225</v>
      </c>
      <c r="H181" s="184">
        <v>1</v>
      </c>
      <c r="I181" s="185" t="s">
        <v>107</v>
      </c>
      <c r="J181" s="181" t="s">
        <v>37</v>
      </c>
      <c r="K181" s="181" t="s">
        <v>38</v>
      </c>
      <c r="L181" s="186">
        <v>45551</v>
      </c>
      <c r="M181" s="187" t="s">
        <v>225</v>
      </c>
      <c r="N181" s="183" t="s">
        <v>43</v>
      </c>
      <c r="O181" s="181"/>
      <c r="P181" s="184">
        <v>0.75</v>
      </c>
      <c r="Q181" s="185" t="s">
        <v>107</v>
      </c>
      <c r="R181" s="181" t="s">
        <v>37</v>
      </c>
      <c r="S181" s="181" t="s">
        <v>96</v>
      </c>
      <c r="T181" s="186">
        <v>45551</v>
      </c>
      <c r="U181" s="187" t="s">
        <v>7069</v>
      </c>
      <c r="V181" s="188" t="str" cm="1">
        <f t="array" ref="V181">IF(SUM(LEN(A181:U181))=0,"",IF(OR(OR(ISBLANK(E181),SUM(LEN(B181),LEN(C181))=0),AND(NOT(D181="Unknown"),ISBLANK(I181)),AND(NOT(N181="Unknown"),ISBLANK(Q181))),"Missing Information", INDEX(Table15[Entire Service Line Classification], MATCH(SUMIFS(Table15[Unique ID],Table15[System-Owned Portion],D181,Table15[If Material Anything Other than "Lead" in Column E,Was Material Ever Previously Lead?],F181,Table15[Customer-Owned Portion],N181),Table15[Unique ID],0),0)))</f>
        <v>Non-lead</v>
      </c>
      <c r="W181" s="189"/>
    </row>
    <row r="182" spans="1:23" s="190" customFormat="1" ht="37.5" x14ac:dyDescent="0.25">
      <c r="A182" s="180">
        <v>11890873</v>
      </c>
      <c r="B182" s="181" t="s">
        <v>669</v>
      </c>
      <c r="C182" s="182" t="s">
        <v>670</v>
      </c>
      <c r="D182" s="183" t="s">
        <v>36</v>
      </c>
      <c r="E182" s="181" t="s">
        <v>35</v>
      </c>
      <c r="F182" s="183" t="s">
        <v>35</v>
      </c>
      <c r="G182" s="181" t="s">
        <v>225</v>
      </c>
      <c r="H182" s="184">
        <v>1</v>
      </c>
      <c r="I182" s="185" t="s">
        <v>107</v>
      </c>
      <c r="J182" s="181" t="s">
        <v>37</v>
      </c>
      <c r="K182" s="181" t="s">
        <v>38</v>
      </c>
      <c r="L182" s="186">
        <v>45541</v>
      </c>
      <c r="M182" s="187" t="s">
        <v>225</v>
      </c>
      <c r="N182" s="183" t="s">
        <v>36</v>
      </c>
      <c r="O182" s="181"/>
      <c r="P182" s="184">
        <v>1</v>
      </c>
      <c r="Q182" s="185" t="s">
        <v>107</v>
      </c>
      <c r="R182" s="181" t="s">
        <v>37</v>
      </c>
      <c r="S182" s="181" t="s">
        <v>96</v>
      </c>
      <c r="T182" s="186">
        <v>45541</v>
      </c>
      <c r="U182" s="187" t="s">
        <v>7068</v>
      </c>
      <c r="V182" s="188" t="str" cm="1">
        <f t="array" ref="V182">IF(SUM(LEN(A182:U182))=0,"",IF(OR(OR(ISBLANK(E182),SUM(LEN(B182),LEN(C182))=0),AND(NOT(D182="Unknown"),ISBLANK(I182)),AND(NOT(N182="Unknown"),ISBLANK(Q182))),"Missing Information", INDEX(Table15[Entire Service Line Classification], MATCH(SUMIFS(Table15[Unique ID],Table15[System-Owned Portion],D182,Table15[If Material Anything Other than "Lead" in Column E,Was Material Ever Previously Lead?],F182,Table15[Customer-Owned Portion],N182),Table15[Unique ID],0),0)))</f>
        <v>Non-lead</v>
      </c>
      <c r="W182" s="189"/>
    </row>
    <row r="183" spans="1:23" s="190" customFormat="1" ht="37.5" x14ac:dyDescent="0.25">
      <c r="A183" s="180">
        <v>11890869</v>
      </c>
      <c r="B183" s="181" t="s">
        <v>671</v>
      </c>
      <c r="C183" s="182" t="s">
        <v>672</v>
      </c>
      <c r="D183" s="183" t="s">
        <v>43</v>
      </c>
      <c r="E183" s="181" t="s">
        <v>35</v>
      </c>
      <c r="F183" s="183" t="s">
        <v>35</v>
      </c>
      <c r="G183" s="181" t="s">
        <v>225</v>
      </c>
      <c r="H183" s="184">
        <v>1</v>
      </c>
      <c r="I183" s="185" t="s">
        <v>107</v>
      </c>
      <c r="J183" s="181" t="s">
        <v>37</v>
      </c>
      <c r="K183" s="181" t="s">
        <v>38</v>
      </c>
      <c r="L183" s="186">
        <v>45541</v>
      </c>
      <c r="M183" s="187" t="s">
        <v>7069</v>
      </c>
      <c r="N183" s="183" t="s">
        <v>43</v>
      </c>
      <c r="O183" s="181"/>
      <c r="P183" s="184">
        <v>0.75</v>
      </c>
      <c r="Q183" s="185" t="s">
        <v>107</v>
      </c>
      <c r="R183" s="181" t="s">
        <v>37</v>
      </c>
      <c r="S183" s="181" t="s">
        <v>96</v>
      </c>
      <c r="T183" s="186">
        <v>45541</v>
      </c>
      <c r="U183" s="187" t="s">
        <v>7069</v>
      </c>
      <c r="V183" s="188" t="str" cm="1">
        <f t="array" ref="V183">IF(SUM(LEN(A183:U183))=0,"",IF(OR(OR(ISBLANK(E183),SUM(LEN(B183),LEN(C183))=0),AND(NOT(D183="Unknown"),ISBLANK(I183)),AND(NOT(N183="Unknown"),ISBLANK(Q183))),"Missing Information", INDEX(Table15[Entire Service Line Classification], MATCH(SUMIFS(Table15[Unique ID],Table15[System-Owned Portion],D183,Table15[If Material Anything Other than "Lead" in Column E,Was Material Ever Previously Lead?],F183,Table15[Customer-Owned Portion],N183),Table15[Unique ID],0),0)))</f>
        <v>Non-lead</v>
      </c>
      <c r="W183" s="189"/>
    </row>
    <row r="184" spans="1:23" s="190" customFormat="1" ht="37.5" x14ac:dyDescent="0.25">
      <c r="A184" s="180">
        <v>11890864</v>
      </c>
      <c r="B184" s="181" t="s">
        <v>673</v>
      </c>
      <c r="C184" s="182" t="s">
        <v>674</v>
      </c>
      <c r="D184" s="183" t="s">
        <v>36</v>
      </c>
      <c r="E184" s="181" t="s">
        <v>35</v>
      </c>
      <c r="F184" s="183" t="s">
        <v>35</v>
      </c>
      <c r="G184" s="181" t="s">
        <v>225</v>
      </c>
      <c r="H184" s="184">
        <v>1</v>
      </c>
      <c r="I184" s="185" t="s">
        <v>107</v>
      </c>
      <c r="J184" s="181" t="s">
        <v>37</v>
      </c>
      <c r="K184" s="181" t="s">
        <v>38</v>
      </c>
      <c r="L184" s="186">
        <v>45551</v>
      </c>
      <c r="M184" s="187" t="s">
        <v>225</v>
      </c>
      <c r="N184" s="183" t="s">
        <v>43</v>
      </c>
      <c r="O184" s="181"/>
      <c r="P184" s="184">
        <v>0.75</v>
      </c>
      <c r="Q184" s="185" t="s">
        <v>107</v>
      </c>
      <c r="R184" s="181" t="s">
        <v>37</v>
      </c>
      <c r="S184" s="181" t="s">
        <v>96</v>
      </c>
      <c r="T184" s="186">
        <v>45551</v>
      </c>
      <c r="U184" s="187" t="s">
        <v>7069</v>
      </c>
      <c r="V184" s="188" t="str" cm="1">
        <f t="array" ref="V184">IF(SUM(LEN(A184:U184))=0,"",IF(OR(OR(ISBLANK(E184),SUM(LEN(B184),LEN(C184))=0),AND(NOT(D184="Unknown"),ISBLANK(I184)),AND(NOT(N184="Unknown"),ISBLANK(Q184))),"Missing Information", INDEX(Table15[Entire Service Line Classification], MATCH(SUMIFS(Table15[Unique ID],Table15[System-Owned Portion],D184,Table15[If Material Anything Other than "Lead" in Column E,Was Material Ever Previously Lead?],F184,Table15[Customer-Owned Portion],N184),Table15[Unique ID],0),0)))</f>
        <v>Non-lead</v>
      </c>
      <c r="W184" s="189"/>
    </row>
    <row r="185" spans="1:23" s="190" customFormat="1" ht="37.5" x14ac:dyDescent="0.25">
      <c r="A185" s="180">
        <v>11890852</v>
      </c>
      <c r="B185" s="181" t="s">
        <v>675</v>
      </c>
      <c r="C185" s="182" t="s">
        <v>548</v>
      </c>
      <c r="D185" s="183" t="s">
        <v>36</v>
      </c>
      <c r="E185" s="181" t="s">
        <v>35</v>
      </c>
      <c r="F185" s="183" t="s">
        <v>35</v>
      </c>
      <c r="G185" s="181" t="s">
        <v>225</v>
      </c>
      <c r="H185" s="184">
        <v>1</v>
      </c>
      <c r="I185" s="185" t="s">
        <v>107</v>
      </c>
      <c r="J185" s="181" t="s">
        <v>37</v>
      </c>
      <c r="K185" s="181" t="s">
        <v>38</v>
      </c>
      <c r="L185" s="186">
        <v>45552</v>
      </c>
      <c r="M185" s="187" t="s">
        <v>225</v>
      </c>
      <c r="N185" s="183" t="s">
        <v>36</v>
      </c>
      <c r="O185" s="181"/>
      <c r="P185" s="184">
        <v>0.75</v>
      </c>
      <c r="Q185" s="185" t="s">
        <v>107</v>
      </c>
      <c r="R185" s="181" t="s">
        <v>37</v>
      </c>
      <c r="S185" s="181" t="s">
        <v>96</v>
      </c>
      <c r="T185" s="186">
        <v>45552</v>
      </c>
      <c r="U185" s="187" t="s">
        <v>225</v>
      </c>
      <c r="V185" s="188" t="str" cm="1">
        <f t="array" ref="V185">IF(SUM(LEN(A185:U185))=0,"",IF(OR(OR(ISBLANK(E185),SUM(LEN(B185),LEN(C185))=0),AND(NOT(D185="Unknown"),ISBLANK(I185)),AND(NOT(N185="Unknown"),ISBLANK(Q185))),"Missing Information", INDEX(Table15[Entire Service Line Classification], MATCH(SUMIFS(Table15[Unique ID],Table15[System-Owned Portion],D185,Table15[If Material Anything Other than "Lead" in Column E,Was Material Ever Previously Lead?],F185,Table15[Customer-Owned Portion],N185),Table15[Unique ID],0),0)))</f>
        <v>Non-lead</v>
      </c>
      <c r="W185" s="189"/>
    </row>
    <row r="186" spans="1:23" s="190" customFormat="1" ht="37.5" x14ac:dyDescent="0.25">
      <c r="A186" s="180">
        <v>11890865</v>
      </c>
      <c r="B186" s="181" t="s">
        <v>676</v>
      </c>
      <c r="C186" s="182" t="s">
        <v>677</v>
      </c>
      <c r="D186" s="183" t="s">
        <v>36</v>
      </c>
      <c r="E186" s="181" t="s">
        <v>35</v>
      </c>
      <c r="F186" s="183" t="s">
        <v>35</v>
      </c>
      <c r="G186" s="181" t="s">
        <v>233</v>
      </c>
      <c r="H186" s="184">
        <v>1</v>
      </c>
      <c r="I186" s="185" t="s">
        <v>107</v>
      </c>
      <c r="J186" s="181" t="s">
        <v>37</v>
      </c>
      <c r="K186" s="181" t="s">
        <v>38</v>
      </c>
      <c r="L186" s="186">
        <v>45541</v>
      </c>
      <c r="M186" s="187" t="s">
        <v>225</v>
      </c>
      <c r="N186" s="183" t="s">
        <v>36</v>
      </c>
      <c r="O186" s="181"/>
      <c r="P186" s="184">
        <v>1</v>
      </c>
      <c r="Q186" s="185" t="s">
        <v>107</v>
      </c>
      <c r="R186" s="181" t="s">
        <v>37</v>
      </c>
      <c r="S186" s="181" t="s">
        <v>96</v>
      </c>
      <c r="T186" s="186">
        <v>45541</v>
      </c>
      <c r="U186" s="187" t="s">
        <v>225</v>
      </c>
      <c r="V186" s="188" t="str" cm="1">
        <f t="array" ref="V186">IF(SUM(LEN(A186:U186))=0,"",IF(OR(OR(ISBLANK(E186),SUM(LEN(B186),LEN(C186))=0),AND(NOT(D186="Unknown"),ISBLANK(I186)),AND(NOT(N186="Unknown"),ISBLANK(Q186))),"Missing Information", INDEX(Table15[Entire Service Line Classification], MATCH(SUMIFS(Table15[Unique ID],Table15[System-Owned Portion],D186,Table15[If Material Anything Other than "Lead" in Column E,Was Material Ever Previously Lead?],F186,Table15[Customer-Owned Portion],N186),Table15[Unique ID],0),0)))</f>
        <v>Non-lead</v>
      </c>
      <c r="W186" s="189"/>
    </row>
    <row r="187" spans="1:23" s="190" customFormat="1" ht="37.5" x14ac:dyDescent="0.25">
      <c r="A187" s="180">
        <v>11890853</v>
      </c>
      <c r="B187" s="181" t="s">
        <v>678</v>
      </c>
      <c r="C187" s="182" t="s">
        <v>679</v>
      </c>
      <c r="D187" s="183" t="s">
        <v>36</v>
      </c>
      <c r="E187" s="181" t="s">
        <v>35</v>
      </c>
      <c r="F187" s="183" t="s">
        <v>35</v>
      </c>
      <c r="G187" s="181" t="s">
        <v>225</v>
      </c>
      <c r="H187" s="184">
        <v>1</v>
      </c>
      <c r="I187" s="185" t="s">
        <v>107</v>
      </c>
      <c r="J187" s="181" t="s">
        <v>37</v>
      </c>
      <c r="K187" s="181" t="s">
        <v>38</v>
      </c>
      <c r="L187" s="186">
        <v>45544</v>
      </c>
      <c r="M187" s="187" t="s">
        <v>225</v>
      </c>
      <c r="N187" s="183" t="s">
        <v>43</v>
      </c>
      <c r="O187" s="181"/>
      <c r="P187" s="184">
        <v>0.75</v>
      </c>
      <c r="Q187" s="185" t="s">
        <v>107</v>
      </c>
      <c r="R187" s="181" t="s">
        <v>37</v>
      </c>
      <c r="S187" s="181" t="s">
        <v>96</v>
      </c>
      <c r="T187" s="186">
        <v>45544</v>
      </c>
      <c r="U187" s="187" t="s">
        <v>225</v>
      </c>
      <c r="V187" s="188" t="str" cm="1">
        <f t="array" ref="V187">IF(SUM(LEN(A187:U187))=0,"",IF(OR(OR(ISBLANK(E187),SUM(LEN(B187),LEN(C187))=0),AND(NOT(D187="Unknown"),ISBLANK(I187)),AND(NOT(N187="Unknown"),ISBLANK(Q187))),"Missing Information", INDEX(Table15[Entire Service Line Classification], MATCH(SUMIFS(Table15[Unique ID],Table15[System-Owned Portion],D187,Table15[If Material Anything Other than "Lead" in Column E,Was Material Ever Previously Lead?],F187,Table15[Customer-Owned Portion],N187),Table15[Unique ID],0),0)))</f>
        <v>Non-lead</v>
      </c>
      <c r="W187" s="189"/>
    </row>
    <row r="188" spans="1:23" s="190" customFormat="1" ht="37.5" x14ac:dyDescent="0.25">
      <c r="A188" s="180">
        <v>11890881</v>
      </c>
      <c r="B188" s="181" t="s">
        <v>680</v>
      </c>
      <c r="C188" s="182" t="s">
        <v>681</v>
      </c>
      <c r="D188" s="183" t="s">
        <v>36</v>
      </c>
      <c r="E188" s="181" t="s">
        <v>35</v>
      </c>
      <c r="F188" s="183" t="s">
        <v>35</v>
      </c>
      <c r="G188" s="181" t="s">
        <v>252</v>
      </c>
      <c r="H188" s="184">
        <v>1</v>
      </c>
      <c r="I188" s="185" t="s">
        <v>107</v>
      </c>
      <c r="J188" s="181" t="s">
        <v>37</v>
      </c>
      <c r="K188" s="181" t="s">
        <v>38</v>
      </c>
      <c r="L188" s="186">
        <v>45541</v>
      </c>
      <c r="M188" s="187" t="s">
        <v>225</v>
      </c>
      <c r="N188" s="183" t="s">
        <v>36</v>
      </c>
      <c r="O188" s="181"/>
      <c r="P188" s="184">
        <v>1</v>
      </c>
      <c r="Q188" s="185" t="s">
        <v>107</v>
      </c>
      <c r="R188" s="181" t="s">
        <v>37</v>
      </c>
      <c r="S188" s="181" t="s">
        <v>96</v>
      </c>
      <c r="T188" s="186">
        <v>45541</v>
      </c>
      <c r="U188" s="187" t="s">
        <v>225</v>
      </c>
      <c r="V188" s="188" t="str" cm="1">
        <f t="array" ref="V188">IF(SUM(LEN(A188:U188))=0,"",IF(OR(OR(ISBLANK(E188),SUM(LEN(B188),LEN(C188))=0),AND(NOT(D188="Unknown"),ISBLANK(I188)),AND(NOT(N188="Unknown"),ISBLANK(Q188))),"Missing Information", INDEX(Table15[Entire Service Line Classification], MATCH(SUMIFS(Table15[Unique ID],Table15[System-Owned Portion],D188,Table15[If Material Anything Other than "Lead" in Column E,Was Material Ever Previously Lead?],F188,Table15[Customer-Owned Portion],N188),Table15[Unique ID],0),0)))</f>
        <v>Non-lead</v>
      </c>
      <c r="W188" s="189"/>
    </row>
    <row r="189" spans="1:23" s="190" customFormat="1" ht="37.5" x14ac:dyDescent="0.25">
      <c r="A189" s="180">
        <v>11890878</v>
      </c>
      <c r="B189" s="181" t="s">
        <v>682</v>
      </c>
      <c r="C189" s="182" t="s">
        <v>683</v>
      </c>
      <c r="D189" s="183" t="s">
        <v>43</v>
      </c>
      <c r="E189" s="181" t="s">
        <v>35</v>
      </c>
      <c r="F189" s="183" t="s">
        <v>35</v>
      </c>
      <c r="G189" s="181" t="s">
        <v>225</v>
      </c>
      <c r="H189" s="184">
        <v>2</v>
      </c>
      <c r="I189" s="185" t="s">
        <v>107</v>
      </c>
      <c r="J189" s="181" t="s">
        <v>37</v>
      </c>
      <c r="K189" s="181" t="s">
        <v>38</v>
      </c>
      <c r="L189" s="186">
        <v>45552</v>
      </c>
      <c r="M189" s="187" t="s">
        <v>7068</v>
      </c>
      <c r="N189" s="183" t="s">
        <v>43</v>
      </c>
      <c r="O189" s="181"/>
      <c r="P189" s="184">
        <v>2</v>
      </c>
      <c r="Q189" s="185" t="s">
        <v>107</v>
      </c>
      <c r="R189" s="181" t="s">
        <v>37</v>
      </c>
      <c r="S189" s="181" t="s">
        <v>96</v>
      </c>
      <c r="T189" s="186">
        <v>45552</v>
      </c>
      <c r="U189" s="187" t="s">
        <v>7069</v>
      </c>
      <c r="V189" s="188" t="str" cm="1">
        <f t="array" ref="V189">IF(SUM(LEN(A189:U189))=0,"",IF(OR(OR(ISBLANK(E189),SUM(LEN(B189),LEN(C189))=0),AND(NOT(D189="Unknown"),ISBLANK(I189)),AND(NOT(N189="Unknown"),ISBLANK(Q189))),"Missing Information", INDEX(Table15[Entire Service Line Classification], MATCH(SUMIFS(Table15[Unique ID],Table15[System-Owned Portion],D189,Table15[If Material Anything Other than "Lead" in Column E,Was Material Ever Previously Lead?],F189,Table15[Customer-Owned Portion],N189),Table15[Unique ID],0),0)))</f>
        <v>Non-lead</v>
      </c>
      <c r="W189" s="189"/>
    </row>
    <row r="190" spans="1:23" s="190" customFormat="1" ht="37.5" x14ac:dyDescent="0.25">
      <c r="A190" s="180">
        <v>11890867</v>
      </c>
      <c r="B190" s="181" t="s">
        <v>684</v>
      </c>
      <c r="C190" s="182" t="s">
        <v>685</v>
      </c>
      <c r="D190" s="183" t="s">
        <v>36</v>
      </c>
      <c r="E190" s="181" t="s">
        <v>35</v>
      </c>
      <c r="F190" s="183" t="s">
        <v>35</v>
      </c>
      <c r="G190" s="181" t="s">
        <v>233</v>
      </c>
      <c r="H190" s="184">
        <v>1</v>
      </c>
      <c r="I190" s="185" t="s">
        <v>107</v>
      </c>
      <c r="J190" s="181" t="s">
        <v>37</v>
      </c>
      <c r="K190" s="181" t="s">
        <v>38</v>
      </c>
      <c r="L190" s="186">
        <v>45541</v>
      </c>
      <c r="M190" s="187" t="s">
        <v>225</v>
      </c>
      <c r="N190" s="183" t="s">
        <v>36</v>
      </c>
      <c r="O190" s="181"/>
      <c r="P190" s="184">
        <v>1</v>
      </c>
      <c r="Q190" s="185" t="s">
        <v>107</v>
      </c>
      <c r="R190" s="181" t="s">
        <v>37</v>
      </c>
      <c r="S190" s="181" t="s">
        <v>96</v>
      </c>
      <c r="T190" s="186">
        <v>45541</v>
      </c>
      <c r="U190" s="187" t="s">
        <v>225</v>
      </c>
      <c r="V190" s="188" t="str" cm="1">
        <f t="array" ref="V190">IF(SUM(LEN(A190:U190))=0,"",IF(OR(OR(ISBLANK(E190),SUM(LEN(B190),LEN(C190))=0),AND(NOT(D190="Unknown"),ISBLANK(I190)),AND(NOT(N190="Unknown"),ISBLANK(Q190))),"Missing Information", INDEX(Table15[Entire Service Line Classification], MATCH(SUMIFS(Table15[Unique ID],Table15[System-Owned Portion],D190,Table15[If Material Anything Other than "Lead" in Column E,Was Material Ever Previously Lead?],F190,Table15[Customer-Owned Portion],N190),Table15[Unique ID],0),0)))</f>
        <v>Non-lead</v>
      </c>
      <c r="W190" s="189"/>
    </row>
    <row r="191" spans="1:23" s="190" customFormat="1" ht="37.5" x14ac:dyDescent="0.25">
      <c r="A191" s="180">
        <v>11890859</v>
      </c>
      <c r="B191" s="181" t="s">
        <v>686</v>
      </c>
      <c r="C191" s="182" t="s">
        <v>687</v>
      </c>
      <c r="D191" s="183" t="s">
        <v>36</v>
      </c>
      <c r="E191" s="181" t="s">
        <v>35</v>
      </c>
      <c r="F191" s="183" t="s">
        <v>35</v>
      </c>
      <c r="G191" s="181" t="s">
        <v>225</v>
      </c>
      <c r="H191" s="184">
        <v>1</v>
      </c>
      <c r="I191" s="185" t="s">
        <v>107</v>
      </c>
      <c r="J191" s="181" t="s">
        <v>37</v>
      </c>
      <c r="K191" s="181" t="s">
        <v>38</v>
      </c>
      <c r="L191" s="186">
        <v>45541</v>
      </c>
      <c r="M191" s="187" t="s">
        <v>225</v>
      </c>
      <c r="N191" s="183" t="s">
        <v>36</v>
      </c>
      <c r="O191" s="181"/>
      <c r="P191" s="184">
        <v>1</v>
      </c>
      <c r="Q191" s="185" t="s">
        <v>107</v>
      </c>
      <c r="R191" s="181" t="s">
        <v>37</v>
      </c>
      <c r="S191" s="181" t="s">
        <v>96</v>
      </c>
      <c r="T191" s="186">
        <v>45541</v>
      </c>
      <c r="U191" s="187" t="s">
        <v>225</v>
      </c>
      <c r="V191" s="188" t="str" cm="1">
        <f t="array" ref="V191">IF(SUM(LEN(A191:U191))=0,"",IF(OR(OR(ISBLANK(E191),SUM(LEN(B191),LEN(C191))=0),AND(NOT(D191="Unknown"),ISBLANK(I191)),AND(NOT(N191="Unknown"),ISBLANK(Q191))),"Missing Information", INDEX(Table15[Entire Service Line Classification], MATCH(SUMIFS(Table15[Unique ID],Table15[System-Owned Portion],D191,Table15[If Material Anything Other than "Lead" in Column E,Was Material Ever Previously Lead?],F191,Table15[Customer-Owned Portion],N191),Table15[Unique ID],0),0)))</f>
        <v>Non-lead</v>
      </c>
      <c r="W191" s="189"/>
    </row>
    <row r="192" spans="1:23" s="190" customFormat="1" ht="37.5" x14ac:dyDescent="0.25">
      <c r="A192" s="180">
        <v>11890855</v>
      </c>
      <c r="B192" s="181" t="s">
        <v>688</v>
      </c>
      <c r="C192" s="182" t="s">
        <v>689</v>
      </c>
      <c r="D192" s="183" t="s">
        <v>36</v>
      </c>
      <c r="E192" s="181" t="s">
        <v>35</v>
      </c>
      <c r="F192" s="183" t="s">
        <v>35</v>
      </c>
      <c r="G192" s="181" t="s">
        <v>230</v>
      </c>
      <c r="H192" s="184">
        <v>1</v>
      </c>
      <c r="I192" s="185" t="s">
        <v>107</v>
      </c>
      <c r="J192" s="181" t="s">
        <v>37</v>
      </c>
      <c r="K192" s="181" t="s">
        <v>38</v>
      </c>
      <c r="L192" s="186">
        <v>45541</v>
      </c>
      <c r="M192" s="187" t="s">
        <v>225</v>
      </c>
      <c r="N192" s="183" t="s">
        <v>36</v>
      </c>
      <c r="O192" s="181"/>
      <c r="P192" s="184">
        <v>1</v>
      </c>
      <c r="Q192" s="185" t="s">
        <v>107</v>
      </c>
      <c r="R192" s="181" t="s">
        <v>37</v>
      </c>
      <c r="S192" s="181" t="s">
        <v>96</v>
      </c>
      <c r="T192" s="186">
        <v>45541</v>
      </c>
      <c r="U192" s="187" t="s">
        <v>225</v>
      </c>
      <c r="V192" s="188" t="str" cm="1">
        <f t="array" ref="V192">IF(SUM(LEN(A192:U192))=0,"",IF(OR(OR(ISBLANK(E192),SUM(LEN(B192),LEN(C192))=0),AND(NOT(D192="Unknown"),ISBLANK(I192)),AND(NOT(N192="Unknown"),ISBLANK(Q192))),"Missing Information", INDEX(Table15[Entire Service Line Classification], MATCH(SUMIFS(Table15[Unique ID],Table15[System-Owned Portion],D192,Table15[If Material Anything Other than "Lead" in Column E,Was Material Ever Previously Lead?],F192,Table15[Customer-Owned Portion],N192),Table15[Unique ID],0),0)))</f>
        <v>Non-lead</v>
      </c>
      <c r="W192" s="189"/>
    </row>
    <row r="193" spans="1:23" s="190" customFormat="1" ht="37.5" x14ac:dyDescent="0.25">
      <c r="A193" s="180">
        <v>11890850</v>
      </c>
      <c r="B193" s="181" t="s">
        <v>690</v>
      </c>
      <c r="C193" s="182" t="s">
        <v>691</v>
      </c>
      <c r="D193" s="183" t="s">
        <v>43</v>
      </c>
      <c r="E193" s="181" t="s">
        <v>35</v>
      </c>
      <c r="F193" s="183" t="s">
        <v>35</v>
      </c>
      <c r="G193" s="181" t="s">
        <v>227</v>
      </c>
      <c r="H193" s="184" t="s">
        <v>225</v>
      </c>
      <c r="I193" s="185" t="s">
        <v>107</v>
      </c>
      <c r="J193" s="181" t="s">
        <v>37</v>
      </c>
      <c r="K193" s="181" t="s">
        <v>38</v>
      </c>
      <c r="L193" s="186">
        <v>45541</v>
      </c>
      <c r="M193" s="187" t="s">
        <v>7068</v>
      </c>
      <c r="N193" s="183" t="s">
        <v>43</v>
      </c>
      <c r="O193" s="181"/>
      <c r="P193" s="184">
        <v>1</v>
      </c>
      <c r="Q193" s="185" t="s">
        <v>107</v>
      </c>
      <c r="R193" s="181" t="s">
        <v>37</v>
      </c>
      <c r="S193" s="181" t="s">
        <v>96</v>
      </c>
      <c r="T193" s="186">
        <v>45541</v>
      </c>
      <c r="U193" s="187" t="s">
        <v>7068</v>
      </c>
      <c r="V193" s="188" t="str" cm="1">
        <f t="array" ref="V193">IF(SUM(LEN(A193:U193))=0,"",IF(OR(OR(ISBLANK(E193),SUM(LEN(B193),LEN(C193))=0),AND(NOT(D193="Unknown"),ISBLANK(I193)),AND(NOT(N193="Unknown"),ISBLANK(Q193))),"Missing Information", INDEX(Table15[Entire Service Line Classification], MATCH(SUMIFS(Table15[Unique ID],Table15[System-Owned Portion],D193,Table15[If Material Anything Other than "Lead" in Column E,Was Material Ever Previously Lead?],F193,Table15[Customer-Owned Portion],N193),Table15[Unique ID],0),0)))</f>
        <v>Non-lead</v>
      </c>
      <c r="W193" s="189"/>
    </row>
    <row r="194" spans="1:23" s="190" customFormat="1" ht="37.5" x14ac:dyDescent="0.25">
      <c r="A194" s="180">
        <v>11890866</v>
      </c>
      <c r="B194" s="181" t="s">
        <v>692</v>
      </c>
      <c r="C194" s="182" t="s">
        <v>693</v>
      </c>
      <c r="D194" s="183" t="s">
        <v>36</v>
      </c>
      <c r="E194" s="181" t="s">
        <v>35</v>
      </c>
      <c r="F194" s="183" t="s">
        <v>35</v>
      </c>
      <c r="G194" s="181" t="s">
        <v>7034</v>
      </c>
      <c r="H194" s="184">
        <v>1</v>
      </c>
      <c r="I194" s="185" t="s">
        <v>107</v>
      </c>
      <c r="J194" s="181" t="s">
        <v>37</v>
      </c>
      <c r="K194" s="181" t="s">
        <v>38</v>
      </c>
      <c r="L194" s="186">
        <v>45551</v>
      </c>
      <c r="M194" s="187" t="s">
        <v>225</v>
      </c>
      <c r="N194" s="183" t="s">
        <v>43</v>
      </c>
      <c r="O194" s="181"/>
      <c r="P194" s="184">
        <v>0.75</v>
      </c>
      <c r="Q194" s="185" t="s">
        <v>107</v>
      </c>
      <c r="R194" s="181" t="s">
        <v>37</v>
      </c>
      <c r="S194" s="181" t="s">
        <v>96</v>
      </c>
      <c r="T194" s="186">
        <v>45551</v>
      </c>
      <c r="U194" s="187" t="s">
        <v>7069</v>
      </c>
      <c r="V194" s="188" t="str" cm="1">
        <f t="array" ref="V194">IF(SUM(LEN(A194:U194))=0,"",IF(OR(OR(ISBLANK(E194),SUM(LEN(B194),LEN(C194))=0),AND(NOT(D194="Unknown"),ISBLANK(I194)),AND(NOT(N194="Unknown"),ISBLANK(Q194))),"Missing Information", INDEX(Table15[Entire Service Line Classification], MATCH(SUMIFS(Table15[Unique ID],Table15[System-Owned Portion],D194,Table15[If Material Anything Other than "Lead" in Column E,Was Material Ever Previously Lead?],F194,Table15[Customer-Owned Portion],N194),Table15[Unique ID],0),0)))</f>
        <v>Non-lead</v>
      </c>
      <c r="W194" s="189"/>
    </row>
    <row r="195" spans="1:23" s="190" customFormat="1" ht="37.5" x14ac:dyDescent="0.25">
      <c r="A195" s="180">
        <v>11890874</v>
      </c>
      <c r="B195" s="181" t="s">
        <v>694</v>
      </c>
      <c r="C195" s="182" t="s">
        <v>695</v>
      </c>
      <c r="D195" s="183" t="s">
        <v>43</v>
      </c>
      <c r="E195" s="181" t="s">
        <v>35</v>
      </c>
      <c r="F195" s="183" t="s">
        <v>35</v>
      </c>
      <c r="G195" s="181" t="s">
        <v>7035</v>
      </c>
      <c r="H195" s="184">
        <v>2</v>
      </c>
      <c r="I195" s="185" t="s">
        <v>107</v>
      </c>
      <c r="J195" s="181" t="s">
        <v>37</v>
      </c>
      <c r="K195" s="181" t="s">
        <v>38</v>
      </c>
      <c r="L195" s="186">
        <v>45551</v>
      </c>
      <c r="M195" s="187" t="s">
        <v>7069</v>
      </c>
      <c r="N195" s="183" t="s">
        <v>43</v>
      </c>
      <c r="O195" s="181"/>
      <c r="P195" s="184">
        <v>2</v>
      </c>
      <c r="Q195" s="185" t="s">
        <v>107</v>
      </c>
      <c r="R195" s="181" t="s">
        <v>37</v>
      </c>
      <c r="S195" s="181" t="s">
        <v>96</v>
      </c>
      <c r="T195" s="186">
        <v>45551</v>
      </c>
      <c r="U195" s="187" t="s">
        <v>7069</v>
      </c>
      <c r="V195" s="188" t="str" cm="1">
        <f t="array" ref="V195">IF(SUM(LEN(A195:U195))=0,"",IF(OR(OR(ISBLANK(E195),SUM(LEN(B195),LEN(C195))=0),AND(NOT(D195="Unknown"),ISBLANK(I195)),AND(NOT(N195="Unknown"),ISBLANK(Q195))),"Missing Information", INDEX(Table15[Entire Service Line Classification], MATCH(SUMIFS(Table15[Unique ID],Table15[System-Owned Portion],D195,Table15[If Material Anything Other than "Lead" in Column E,Was Material Ever Previously Lead?],F195,Table15[Customer-Owned Portion],N195),Table15[Unique ID],0),0)))</f>
        <v>Non-lead</v>
      </c>
      <c r="W195" s="189"/>
    </row>
    <row r="196" spans="1:23" s="190" customFormat="1" ht="37.5" x14ac:dyDescent="0.25">
      <c r="A196" s="180">
        <v>11890849</v>
      </c>
      <c r="B196" s="181" t="s">
        <v>696</v>
      </c>
      <c r="C196" s="182" t="s">
        <v>697</v>
      </c>
      <c r="D196" s="183" t="s">
        <v>43</v>
      </c>
      <c r="E196" s="181" t="s">
        <v>35</v>
      </c>
      <c r="F196" s="183" t="s">
        <v>35</v>
      </c>
      <c r="G196" s="181" t="s">
        <v>250</v>
      </c>
      <c r="H196" s="184">
        <v>1</v>
      </c>
      <c r="I196" s="185" t="s">
        <v>107</v>
      </c>
      <c r="J196" s="181" t="s">
        <v>37</v>
      </c>
      <c r="K196" s="181" t="s">
        <v>38</v>
      </c>
      <c r="L196" s="186">
        <v>45541</v>
      </c>
      <c r="M196" s="187" t="s">
        <v>7069</v>
      </c>
      <c r="N196" s="183" t="s">
        <v>43</v>
      </c>
      <c r="O196" s="181"/>
      <c r="P196" s="184">
        <v>0.75</v>
      </c>
      <c r="Q196" s="185" t="s">
        <v>107</v>
      </c>
      <c r="R196" s="181" t="s">
        <v>37</v>
      </c>
      <c r="S196" s="181" t="s">
        <v>96</v>
      </c>
      <c r="T196" s="186">
        <v>45541</v>
      </c>
      <c r="U196" s="187" t="s">
        <v>7069</v>
      </c>
      <c r="V196" s="188" t="str" cm="1">
        <f t="array" ref="V196">IF(SUM(LEN(A196:U196))=0,"",IF(OR(OR(ISBLANK(E196),SUM(LEN(B196),LEN(C196))=0),AND(NOT(D196="Unknown"),ISBLANK(I196)),AND(NOT(N196="Unknown"),ISBLANK(Q196))),"Missing Information", INDEX(Table15[Entire Service Line Classification], MATCH(SUMIFS(Table15[Unique ID],Table15[System-Owned Portion],D196,Table15[If Material Anything Other than "Lead" in Column E,Was Material Ever Previously Lead?],F196,Table15[Customer-Owned Portion],N196),Table15[Unique ID],0),0)))</f>
        <v>Non-lead</v>
      </c>
      <c r="W196" s="189"/>
    </row>
    <row r="197" spans="1:23" s="190" customFormat="1" ht="37.5" x14ac:dyDescent="0.25">
      <c r="A197" s="180">
        <v>11890870</v>
      </c>
      <c r="B197" s="181" t="s">
        <v>698</v>
      </c>
      <c r="C197" s="182" t="s">
        <v>699</v>
      </c>
      <c r="D197" s="183" t="s">
        <v>43</v>
      </c>
      <c r="E197" s="181" t="s">
        <v>35</v>
      </c>
      <c r="F197" s="183" t="s">
        <v>35</v>
      </c>
      <c r="G197" s="181" t="s">
        <v>251</v>
      </c>
      <c r="H197" s="184">
        <v>1</v>
      </c>
      <c r="I197" s="185" t="s">
        <v>107</v>
      </c>
      <c r="J197" s="181" t="s">
        <v>37</v>
      </c>
      <c r="K197" s="181" t="s">
        <v>38</v>
      </c>
      <c r="L197" s="186">
        <v>45541</v>
      </c>
      <c r="M197" s="187" t="s">
        <v>7069</v>
      </c>
      <c r="N197" s="183" t="s">
        <v>43</v>
      </c>
      <c r="O197" s="181"/>
      <c r="P197" s="184">
        <v>0.75</v>
      </c>
      <c r="Q197" s="185" t="s">
        <v>107</v>
      </c>
      <c r="R197" s="181" t="s">
        <v>37</v>
      </c>
      <c r="S197" s="181" t="s">
        <v>96</v>
      </c>
      <c r="T197" s="186">
        <v>45541</v>
      </c>
      <c r="U197" s="187" t="s">
        <v>7069</v>
      </c>
      <c r="V197" s="188" t="str" cm="1">
        <f t="array" ref="V197">IF(SUM(LEN(A197:U197))=0,"",IF(OR(OR(ISBLANK(E197),SUM(LEN(B197),LEN(C197))=0),AND(NOT(D197="Unknown"),ISBLANK(I197)),AND(NOT(N197="Unknown"),ISBLANK(Q197))),"Missing Information", INDEX(Table15[Entire Service Line Classification], MATCH(SUMIFS(Table15[Unique ID],Table15[System-Owned Portion],D197,Table15[If Material Anything Other than "Lead" in Column E,Was Material Ever Previously Lead?],F197,Table15[Customer-Owned Portion],N197),Table15[Unique ID],0),0)))</f>
        <v>Non-lead</v>
      </c>
      <c r="W197" s="189"/>
    </row>
    <row r="198" spans="1:23" s="190" customFormat="1" ht="37.5" x14ac:dyDescent="0.25">
      <c r="A198" s="180">
        <v>11890825</v>
      </c>
      <c r="B198" s="181" t="s">
        <v>553</v>
      </c>
      <c r="C198" s="182" t="s">
        <v>554</v>
      </c>
      <c r="D198" s="183" t="s">
        <v>36</v>
      </c>
      <c r="E198" s="181" t="s">
        <v>35</v>
      </c>
      <c r="F198" s="183" t="s">
        <v>35</v>
      </c>
      <c r="G198" s="181" t="s">
        <v>7032</v>
      </c>
      <c r="H198" s="184">
        <v>1</v>
      </c>
      <c r="I198" s="185" t="s">
        <v>107</v>
      </c>
      <c r="J198" s="181" t="s">
        <v>37</v>
      </c>
      <c r="K198" s="181" t="s">
        <v>38</v>
      </c>
      <c r="L198" s="186">
        <v>45541</v>
      </c>
      <c r="M198" s="187" t="s">
        <v>225</v>
      </c>
      <c r="N198" s="183" t="s">
        <v>36</v>
      </c>
      <c r="O198" s="181"/>
      <c r="P198" s="184">
        <v>1</v>
      </c>
      <c r="Q198" s="185" t="s">
        <v>107</v>
      </c>
      <c r="R198" s="181" t="s">
        <v>37</v>
      </c>
      <c r="S198" s="181" t="s">
        <v>96</v>
      </c>
      <c r="T198" s="186">
        <v>45541</v>
      </c>
      <c r="U198" s="187" t="s">
        <v>225</v>
      </c>
      <c r="V198" s="188" t="str" cm="1">
        <f t="array" ref="V198">IF(SUM(LEN(A198:U198))=0,"",IF(OR(OR(ISBLANK(E198),SUM(LEN(B198),LEN(C198))=0),AND(NOT(D198="Unknown"),ISBLANK(I198)),AND(NOT(N198="Unknown"),ISBLANK(Q198))),"Missing Information", INDEX(Table15[Entire Service Line Classification], MATCH(SUMIFS(Table15[Unique ID],Table15[System-Owned Portion],D198,Table15[If Material Anything Other than "Lead" in Column E,Was Material Ever Previously Lead?],F198,Table15[Customer-Owned Portion],N198),Table15[Unique ID],0),0)))</f>
        <v>Non-lead</v>
      </c>
      <c r="W198" s="189"/>
    </row>
    <row r="199" spans="1:23" s="190" customFormat="1" ht="37.5" x14ac:dyDescent="0.25">
      <c r="A199" s="180">
        <v>11890842</v>
      </c>
      <c r="B199" s="181" t="s">
        <v>700</v>
      </c>
      <c r="C199" s="182" t="s">
        <v>701</v>
      </c>
      <c r="D199" s="183" t="s">
        <v>36</v>
      </c>
      <c r="E199" s="181" t="s">
        <v>35</v>
      </c>
      <c r="F199" s="183" t="s">
        <v>35</v>
      </c>
      <c r="G199" s="181" t="s">
        <v>261</v>
      </c>
      <c r="H199" s="184">
        <v>1</v>
      </c>
      <c r="I199" s="185" t="s">
        <v>107</v>
      </c>
      <c r="J199" s="181" t="s">
        <v>37</v>
      </c>
      <c r="K199" s="181" t="s">
        <v>38</v>
      </c>
      <c r="L199" s="186">
        <v>45541</v>
      </c>
      <c r="M199" s="187" t="s">
        <v>225</v>
      </c>
      <c r="N199" s="183" t="s">
        <v>36</v>
      </c>
      <c r="O199" s="181"/>
      <c r="P199" s="184">
        <v>1</v>
      </c>
      <c r="Q199" s="185" t="s">
        <v>107</v>
      </c>
      <c r="R199" s="181" t="s">
        <v>37</v>
      </c>
      <c r="S199" s="181" t="s">
        <v>96</v>
      </c>
      <c r="T199" s="186">
        <v>45541</v>
      </c>
      <c r="U199" s="187" t="s">
        <v>225</v>
      </c>
      <c r="V199" s="188" t="str" cm="1">
        <f t="array" ref="V199">IF(SUM(LEN(A199:U199))=0,"",IF(OR(OR(ISBLANK(E199),SUM(LEN(B199),LEN(C199))=0),AND(NOT(D199="Unknown"),ISBLANK(I199)),AND(NOT(N199="Unknown"),ISBLANK(Q199))),"Missing Information", INDEX(Table15[Entire Service Line Classification], MATCH(SUMIFS(Table15[Unique ID],Table15[System-Owned Portion],D199,Table15[If Material Anything Other than "Lead" in Column E,Was Material Ever Previously Lead?],F199,Table15[Customer-Owned Portion],N199),Table15[Unique ID],0),0)))</f>
        <v>Non-lead</v>
      </c>
      <c r="W199" s="189"/>
    </row>
    <row r="200" spans="1:23" s="190" customFormat="1" ht="37.5" x14ac:dyDescent="0.25">
      <c r="A200" s="180">
        <v>11890841</v>
      </c>
      <c r="B200" s="181" t="s">
        <v>702</v>
      </c>
      <c r="C200" s="182" t="s">
        <v>703</v>
      </c>
      <c r="D200" s="183" t="s">
        <v>43</v>
      </c>
      <c r="E200" s="181" t="s">
        <v>35</v>
      </c>
      <c r="F200" s="183" t="s">
        <v>35</v>
      </c>
      <c r="G200" s="181" t="s">
        <v>281</v>
      </c>
      <c r="H200" s="184">
        <v>1</v>
      </c>
      <c r="I200" s="185" t="s">
        <v>107</v>
      </c>
      <c r="J200" s="181" t="s">
        <v>37</v>
      </c>
      <c r="K200" s="181" t="s">
        <v>38</v>
      </c>
      <c r="L200" s="186">
        <v>45541</v>
      </c>
      <c r="M200" s="187" t="s">
        <v>7069</v>
      </c>
      <c r="N200" s="183" t="s">
        <v>43</v>
      </c>
      <c r="O200" s="181"/>
      <c r="P200" s="184">
        <v>0.75</v>
      </c>
      <c r="Q200" s="185" t="s">
        <v>107</v>
      </c>
      <c r="R200" s="181" t="s">
        <v>37</v>
      </c>
      <c r="S200" s="181" t="s">
        <v>96</v>
      </c>
      <c r="T200" s="186">
        <v>45541</v>
      </c>
      <c r="U200" s="187" t="s">
        <v>7069</v>
      </c>
      <c r="V200" s="188" t="str" cm="1">
        <f t="array" ref="V200">IF(SUM(LEN(A200:U200))=0,"",IF(OR(OR(ISBLANK(E200),SUM(LEN(B200),LEN(C200))=0),AND(NOT(D200="Unknown"),ISBLANK(I200)),AND(NOT(N200="Unknown"),ISBLANK(Q200))),"Missing Information", INDEX(Table15[Entire Service Line Classification], MATCH(SUMIFS(Table15[Unique ID],Table15[System-Owned Portion],D200,Table15[If Material Anything Other than "Lead" in Column E,Was Material Ever Previously Lead?],F200,Table15[Customer-Owned Portion],N200),Table15[Unique ID],0),0)))</f>
        <v>Non-lead</v>
      </c>
      <c r="W200" s="189"/>
    </row>
    <row r="201" spans="1:23" s="190" customFormat="1" ht="37.5" x14ac:dyDescent="0.25">
      <c r="A201" s="180">
        <v>11890835</v>
      </c>
      <c r="B201" s="181" t="s">
        <v>704</v>
      </c>
      <c r="C201" s="182" t="s">
        <v>705</v>
      </c>
      <c r="D201" s="183" t="s">
        <v>36</v>
      </c>
      <c r="E201" s="181" t="s">
        <v>35</v>
      </c>
      <c r="F201" s="183" t="s">
        <v>35</v>
      </c>
      <c r="G201" s="181" t="s">
        <v>240</v>
      </c>
      <c r="H201" s="184">
        <v>1</v>
      </c>
      <c r="I201" s="185" t="s">
        <v>107</v>
      </c>
      <c r="J201" s="181" t="s">
        <v>37</v>
      </c>
      <c r="K201" s="181" t="s">
        <v>38</v>
      </c>
      <c r="L201" s="186">
        <v>45540</v>
      </c>
      <c r="M201" s="187" t="s">
        <v>225</v>
      </c>
      <c r="N201" s="183" t="s">
        <v>36</v>
      </c>
      <c r="O201" s="181"/>
      <c r="P201" s="184">
        <v>0.75</v>
      </c>
      <c r="Q201" s="185" t="s">
        <v>107</v>
      </c>
      <c r="R201" s="181" t="s">
        <v>37</v>
      </c>
      <c r="S201" s="181" t="s">
        <v>96</v>
      </c>
      <c r="T201" s="186">
        <v>45540</v>
      </c>
      <c r="U201" s="187" t="s">
        <v>225</v>
      </c>
      <c r="V201" s="188" t="str" cm="1">
        <f t="array" ref="V201">IF(SUM(LEN(A201:U201))=0,"",IF(OR(OR(ISBLANK(E201),SUM(LEN(B201),LEN(C201))=0),AND(NOT(D201="Unknown"),ISBLANK(I201)),AND(NOT(N201="Unknown"),ISBLANK(Q201))),"Missing Information", INDEX(Table15[Entire Service Line Classification], MATCH(SUMIFS(Table15[Unique ID],Table15[System-Owned Portion],D201,Table15[If Material Anything Other than "Lead" in Column E,Was Material Ever Previously Lead?],F201,Table15[Customer-Owned Portion],N201),Table15[Unique ID],0),0)))</f>
        <v>Non-lead</v>
      </c>
      <c r="W201" s="189"/>
    </row>
    <row r="202" spans="1:23" s="190" customFormat="1" ht="37.5" x14ac:dyDescent="0.25">
      <c r="A202" s="180">
        <v>11890836</v>
      </c>
      <c r="B202" s="181" t="s">
        <v>706</v>
      </c>
      <c r="C202" s="182" t="s">
        <v>707</v>
      </c>
      <c r="D202" s="183" t="s">
        <v>43</v>
      </c>
      <c r="E202" s="181" t="s">
        <v>35</v>
      </c>
      <c r="F202" s="183" t="s">
        <v>35</v>
      </c>
      <c r="G202" s="181" t="s">
        <v>242</v>
      </c>
      <c r="H202" s="184">
        <v>1</v>
      </c>
      <c r="I202" s="185" t="s">
        <v>107</v>
      </c>
      <c r="J202" s="181" t="s">
        <v>37</v>
      </c>
      <c r="K202" s="181" t="s">
        <v>38</v>
      </c>
      <c r="L202" s="186">
        <v>45541</v>
      </c>
      <c r="M202" s="187" t="s">
        <v>7069</v>
      </c>
      <c r="N202" s="183" t="s">
        <v>43</v>
      </c>
      <c r="O202" s="181"/>
      <c r="P202" s="184">
        <v>0.75</v>
      </c>
      <c r="Q202" s="185" t="s">
        <v>107</v>
      </c>
      <c r="R202" s="181" t="s">
        <v>37</v>
      </c>
      <c r="S202" s="181" t="s">
        <v>96</v>
      </c>
      <c r="T202" s="186">
        <v>45541</v>
      </c>
      <c r="U202" s="187" t="s">
        <v>7069</v>
      </c>
      <c r="V202" s="188" t="str" cm="1">
        <f t="array" ref="V202">IF(SUM(LEN(A202:U202))=0,"",IF(OR(OR(ISBLANK(E202),SUM(LEN(B202),LEN(C202))=0),AND(NOT(D202="Unknown"),ISBLANK(I202)),AND(NOT(N202="Unknown"),ISBLANK(Q202))),"Missing Information", INDEX(Table15[Entire Service Line Classification], MATCH(SUMIFS(Table15[Unique ID],Table15[System-Owned Portion],D202,Table15[If Material Anything Other than "Lead" in Column E,Was Material Ever Previously Lead?],F202,Table15[Customer-Owned Portion],N202),Table15[Unique ID],0),0)))</f>
        <v>Non-lead</v>
      </c>
      <c r="W202" s="189"/>
    </row>
    <row r="203" spans="1:23" s="190" customFormat="1" ht="37.5" x14ac:dyDescent="0.25">
      <c r="A203" s="180">
        <v>11890817</v>
      </c>
      <c r="B203" s="181" t="s">
        <v>708</v>
      </c>
      <c r="C203" s="182" t="s">
        <v>709</v>
      </c>
      <c r="D203" s="183" t="s">
        <v>43</v>
      </c>
      <c r="E203" s="181" t="s">
        <v>35</v>
      </c>
      <c r="F203" s="183" t="s">
        <v>35</v>
      </c>
      <c r="G203" s="181" t="s">
        <v>236</v>
      </c>
      <c r="H203" s="184">
        <v>4</v>
      </c>
      <c r="I203" s="185" t="s">
        <v>107</v>
      </c>
      <c r="J203" s="181" t="s">
        <v>37</v>
      </c>
      <c r="K203" s="181" t="s">
        <v>38</v>
      </c>
      <c r="L203" s="186">
        <v>45546</v>
      </c>
      <c r="M203" s="187" t="s">
        <v>7069</v>
      </c>
      <c r="N203" s="183" t="s">
        <v>43</v>
      </c>
      <c r="O203" s="181"/>
      <c r="P203" s="184">
        <v>4</v>
      </c>
      <c r="Q203" s="185" t="s">
        <v>107</v>
      </c>
      <c r="R203" s="181" t="s">
        <v>37</v>
      </c>
      <c r="S203" s="181" t="s">
        <v>96</v>
      </c>
      <c r="T203" s="186">
        <v>45546</v>
      </c>
      <c r="U203" s="187" t="s">
        <v>7069</v>
      </c>
      <c r="V203" s="188" t="str" cm="1">
        <f t="array" ref="V203">IF(SUM(LEN(A203:U203))=0,"",IF(OR(OR(ISBLANK(E203),SUM(LEN(B203),LEN(C203))=0),AND(NOT(D203="Unknown"),ISBLANK(I203)),AND(NOT(N203="Unknown"),ISBLANK(Q203))),"Missing Information", INDEX(Table15[Entire Service Line Classification], MATCH(SUMIFS(Table15[Unique ID],Table15[System-Owned Portion],D203,Table15[If Material Anything Other than "Lead" in Column E,Was Material Ever Previously Lead?],F203,Table15[Customer-Owned Portion],N203),Table15[Unique ID],0),0)))</f>
        <v>Non-lead</v>
      </c>
      <c r="W203" s="189"/>
    </row>
    <row r="204" spans="1:23" s="190" customFormat="1" ht="37.5" x14ac:dyDescent="0.25">
      <c r="A204" s="180">
        <v>11890848</v>
      </c>
      <c r="B204" s="181" t="s">
        <v>710</v>
      </c>
      <c r="C204" s="182" t="s">
        <v>711</v>
      </c>
      <c r="D204" s="183" t="s">
        <v>36</v>
      </c>
      <c r="E204" s="181" t="s">
        <v>35</v>
      </c>
      <c r="F204" s="183" t="s">
        <v>35</v>
      </c>
      <c r="G204" s="181" t="s">
        <v>234</v>
      </c>
      <c r="H204" s="184">
        <v>1</v>
      </c>
      <c r="I204" s="185" t="s">
        <v>107</v>
      </c>
      <c r="J204" s="181" t="s">
        <v>37</v>
      </c>
      <c r="K204" s="181" t="s">
        <v>38</v>
      </c>
      <c r="L204" s="186">
        <v>45552</v>
      </c>
      <c r="M204" s="187" t="s">
        <v>7069</v>
      </c>
      <c r="N204" s="183" t="s">
        <v>43</v>
      </c>
      <c r="O204" s="181"/>
      <c r="P204" s="184">
        <v>1</v>
      </c>
      <c r="Q204" s="185" t="s">
        <v>107</v>
      </c>
      <c r="R204" s="181" t="s">
        <v>37</v>
      </c>
      <c r="S204" s="181" t="s">
        <v>96</v>
      </c>
      <c r="T204" s="186">
        <v>45552</v>
      </c>
      <c r="U204" s="187" t="s">
        <v>7069</v>
      </c>
      <c r="V204" s="188" t="str" cm="1">
        <f t="array" ref="V204">IF(SUM(LEN(A204:U204))=0,"",IF(OR(OR(ISBLANK(E204),SUM(LEN(B204),LEN(C204))=0),AND(NOT(D204="Unknown"),ISBLANK(I204)),AND(NOT(N204="Unknown"),ISBLANK(Q204))),"Missing Information", INDEX(Table15[Entire Service Line Classification], MATCH(SUMIFS(Table15[Unique ID],Table15[System-Owned Portion],D204,Table15[If Material Anything Other than "Lead" in Column E,Was Material Ever Previously Lead?],F204,Table15[Customer-Owned Portion],N204),Table15[Unique ID],0),0)))</f>
        <v>Non-lead</v>
      </c>
      <c r="W204" s="189"/>
    </row>
    <row r="205" spans="1:23" s="190" customFormat="1" ht="37.5" x14ac:dyDescent="0.25">
      <c r="A205" s="180">
        <v>11890819</v>
      </c>
      <c r="B205" s="181" t="s">
        <v>712</v>
      </c>
      <c r="C205" s="182" t="s">
        <v>713</v>
      </c>
      <c r="D205" s="183" t="s">
        <v>43</v>
      </c>
      <c r="E205" s="181" t="s">
        <v>35</v>
      </c>
      <c r="F205" s="183" t="s">
        <v>35</v>
      </c>
      <c r="G205" s="181" t="s">
        <v>239</v>
      </c>
      <c r="H205" s="184">
        <v>1</v>
      </c>
      <c r="I205" s="185" t="s">
        <v>107</v>
      </c>
      <c r="J205" s="181" t="s">
        <v>37</v>
      </c>
      <c r="K205" s="181" t="s">
        <v>38</v>
      </c>
      <c r="L205" s="186">
        <v>45541</v>
      </c>
      <c r="M205" s="187" t="s">
        <v>7068</v>
      </c>
      <c r="N205" s="183" t="s">
        <v>36</v>
      </c>
      <c r="O205" s="181"/>
      <c r="P205" s="184">
        <v>1</v>
      </c>
      <c r="Q205" s="185" t="s">
        <v>107</v>
      </c>
      <c r="R205" s="181" t="s">
        <v>37</v>
      </c>
      <c r="S205" s="181" t="s">
        <v>96</v>
      </c>
      <c r="T205" s="186">
        <v>45541</v>
      </c>
      <c r="U205" s="187" t="s">
        <v>225</v>
      </c>
      <c r="V205" s="188" t="str" cm="1">
        <f t="array" ref="V205">IF(SUM(LEN(A205:U205))=0,"",IF(OR(OR(ISBLANK(E205),SUM(LEN(B205),LEN(C205))=0),AND(NOT(D205="Unknown"),ISBLANK(I205)),AND(NOT(N205="Unknown"),ISBLANK(Q205))),"Missing Information", INDEX(Table15[Entire Service Line Classification], MATCH(SUMIFS(Table15[Unique ID],Table15[System-Owned Portion],D205,Table15[If Material Anything Other than "Lead" in Column E,Was Material Ever Previously Lead?],F205,Table15[Customer-Owned Portion],N205),Table15[Unique ID],0),0)))</f>
        <v>Non-lead</v>
      </c>
      <c r="W205" s="189"/>
    </row>
    <row r="206" spans="1:23" s="190" customFormat="1" ht="37.5" x14ac:dyDescent="0.25">
      <c r="A206" s="180">
        <v>11890832</v>
      </c>
      <c r="B206" s="181" t="s">
        <v>714</v>
      </c>
      <c r="C206" s="182" t="s">
        <v>715</v>
      </c>
      <c r="D206" s="183" t="s">
        <v>36</v>
      </c>
      <c r="E206" s="181" t="s">
        <v>35</v>
      </c>
      <c r="F206" s="183" t="s">
        <v>35</v>
      </c>
      <c r="G206" s="181" t="s">
        <v>281</v>
      </c>
      <c r="H206" s="184">
        <v>1</v>
      </c>
      <c r="I206" s="185" t="s">
        <v>107</v>
      </c>
      <c r="J206" s="181" t="s">
        <v>37</v>
      </c>
      <c r="K206" s="181" t="s">
        <v>38</v>
      </c>
      <c r="L206" s="186">
        <v>45541</v>
      </c>
      <c r="M206" s="187" t="s">
        <v>225</v>
      </c>
      <c r="N206" s="183" t="s">
        <v>43</v>
      </c>
      <c r="O206" s="181"/>
      <c r="P206" s="184">
        <v>0.75</v>
      </c>
      <c r="Q206" s="185" t="s">
        <v>107</v>
      </c>
      <c r="R206" s="181" t="s">
        <v>37</v>
      </c>
      <c r="S206" s="181" t="s">
        <v>96</v>
      </c>
      <c r="T206" s="186">
        <v>45541</v>
      </c>
      <c r="U206" s="187" t="s">
        <v>7069</v>
      </c>
      <c r="V206" s="188" t="str" cm="1">
        <f t="array" ref="V206">IF(SUM(LEN(A206:U206))=0,"",IF(OR(OR(ISBLANK(E206),SUM(LEN(B206),LEN(C206))=0),AND(NOT(D206="Unknown"),ISBLANK(I206)),AND(NOT(N206="Unknown"),ISBLANK(Q206))),"Missing Information", INDEX(Table15[Entire Service Line Classification], MATCH(SUMIFS(Table15[Unique ID],Table15[System-Owned Portion],D206,Table15[If Material Anything Other than "Lead" in Column E,Was Material Ever Previously Lead?],F206,Table15[Customer-Owned Portion],N206),Table15[Unique ID],0),0)))</f>
        <v>Non-lead</v>
      </c>
      <c r="W206" s="189"/>
    </row>
    <row r="207" spans="1:23" s="190" customFormat="1" ht="37.5" x14ac:dyDescent="0.25">
      <c r="A207" s="180">
        <v>11890851</v>
      </c>
      <c r="B207" s="181" t="s">
        <v>716</v>
      </c>
      <c r="C207" s="182" t="s">
        <v>717</v>
      </c>
      <c r="D207" s="183" t="s">
        <v>43</v>
      </c>
      <c r="E207" s="181" t="s">
        <v>35</v>
      </c>
      <c r="F207" s="183" t="s">
        <v>35</v>
      </c>
      <c r="G207" s="181" t="s">
        <v>225</v>
      </c>
      <c r="H207" s="184">
        <v>1</v>
      </c>
      <c r="I207" s="185" t="s">
        <v>107</v>
      </c>
      <c r="J207" s="181" t="s">
        <v>37</v>
      </c>
      <c r="K207" s="181" t="s">
        <v>38</v>
      </c>
      <c r="L207" s="186">
        <v>45541</v>
      </c>
      <c r="M207" s="187" t="s">
        <v>7069</v>
      </c>
      <c r="N207" s="183" t="s">
        <v>43</v>
      </c>
      <c r="O207" s="181"/>
      <c r="P207" s="184">
        <v>0.75</v>
      </c>
      <c r="Q207" s="185" t="s">
        <v>107</v>
      </c>
      <c r="R207" s="181" t="s">
        <v>37</v>
      </c>
      <c r="S207" s="181" t="s">
        <v>96</v>
      </c>
      <c r="T207" s="186">
        <v>45541</v>
      </c>
      <c r="U207" s="187" t="s">
        <v>7069</v>
      </c>
      <c r="V207" s="188" t="str" cm="1">
        <f t="array" ref="V207">IF(SUM(LEN(A207:U207))=0,"",IF(OR(OR(ISBLANK(E207),SUM(LEN(B207),LEN(C207))=0),AND(NOT(D207="Unknown"),ISBLANK(I207)),AND(NOT(N207="Unknown"),ISBLANK(Q207))),"Missing Information", INDEX(Table15[Entire Service Line Classification], MATCH(SUMIFS(Table15[Unique ID],Table15[System-Owned Portion],D207,Table15[If Material Anything Other than "Lead" in Column E,Was Material Ever Previously Lead?],F207,Table15[Customer-Owned Portion],N207),Table15[Unique ID],0),0)))</f>
        <v>Non-lead</v>
      </c>
      <c r="W207" s="189"/>
    </row>
    <row r="208" spans="1:23" s="190" customFormat="1" ht="37.5" x14ac:dyDescent="0.25">
      <c r="A208" s="180">
        <v>11890854</v>
      </c>
      <c r="B208" s="181" t="s">
        <v>718</v>
      </c>
      <c r="C208" s="182" t="s">
        <v>719</v>
      </c>
      <c r="D208" s="183" t="s">
        <v>43</v>
      </c>
      <c r="E208" s="181" t="s">
        <v>35</v>
      </c>
      <c r="F208" s="183" t="s">
        <v>35</v>
      </c>
      <c r="G208" s="181" t="s">
        <v>255</v>
      </c>
      <c r="H208" s="184">
        <v>1</v>
      </c>
      <c r="I208" s="185" t="s">
        <v>107</v>
      </c>
      <c r="J208" s="181" t="s">
        <v>37</v>
      </c>
      <c r="K208" s="181" t="s">
        <v>38</v>
      </c>
      <c r="L208" s="186">
        <v>45541</v>
      </c>
      <c r="M208" s="187" t="s">
        <v>7069</v>
      </c>
      <c r="N208" s="183" t="s">
        <v>43</v>
      </c>
      <c r="O208" s="181"/>
      <c r="P208" s="184">
        <v>0.75</v>
      </c>
      <c r="Q208" s="185" t="s">
        <v>107</v>
      </c>
      <c r="R208" s="181" t="s">
        <v>37</v>
      </c>
      <c r="S208" s="181" t="s">
        <v>96</v>
      </c>
      <c r="T208" s="186">
        <v>45541</v>
      </c>
      <c r="U208" s="187" t="s">
        <v>7069</v>
      </c>
      <c r="V208" s="188" t="str" cm="1">
        <f t="array" ref="V208">IF(SUM(LEN(A208:U208))=0,"",IF(OR(OR(ISBLANK(E208),SUM(LEN(B208),LEN(C208))=0),AND(NOT(D208="Unknown"),ISBLANK(I208)),AND(NOT(N208="Unknown"),ISBLANK(Q208))),"Missing Information", INDEX(Table15[Entire Service Line Classification], MATCH(SUMIFS(Table15[Unique ID],Table15[System-Owned Portion],D208,Table15[If Material Anything Other than "Lead" in Column E,Was Material Ever Previously Lead?],F208,Table15[Customer-Owned Portion],N208),Table15[Unique ID],0),0)))</f>
        <v>Non-lead</v>
      </c>
      <c r="W208" s="189"/>
    </row>
    <row r="209" spans="1:23" s="190" customFormat="1" ht="37.5" x14ac:dyDescent="0.25">
      <c r="A209" s="180">
        <v>11890834</v>
      </c>
      <c r="B209" s="181" t="s">
        <v>720</v>
      </c>
      <c r="C209" s="182" t="s">
        <v>721</v>
      </c>
      <c r="D209" s="183" t="s">
        <v>43</v>
      </c>
      <c r="E209" s="181" t="s">
        <v>35</v>
      </c>
      <c r="F209" s="183" t="s">
        <v>35</v>
      </c>
      <c r="G209" s="181" t="s">
        <v>236</v>
      </c>
      <c r="H209" s="184">
        <v>1</v>
      </c>
      <c r="I209" s="185" t="s">
        <v>107</v>
      </c>
      <c r="J209" s="181" t="s">
        <v>37</v>
      </c>
      <c r="K209" s="181" t="s">
        <v>38</v>
      </c>
      <c r="L209" s="186">
        <v>45541</v>
      </c>
      <c r="M209" s="187" t="s">
        <v>7069</v>
      </c>
      <c r="N209" s="183" t="s">
        <v>43</v>
      </c>
      <c r="O209" s="181"/>
      <c r="P209" s="184">
        <v>0.75</v>
      </c>
      <c r="Q209" s="185" t="s">
        <v>107</v>
      </c>
      <c r="R209" s="181" t="s">
        <v>37</v>
      </c>
      <c r="S209" s="181" t="s">
        <v>96</v>
      </c>
      <c r="T209" s="186">
        <v>45541</v>
      </c>
      <c r="U209" s="187" t="s">
        <v>7069</v>
      </c>
      <c r="V209" s="188" t="str" cm="1">
        <f t="array" ref="V209">IF(SUM(LEN(A209:U209))=0,"",IF(OR(OR(ISBLANK(E209),SUM(LEN(B209),LEN(C209))=0),AND(NOT(D209="Unknown"),ISBLANK(I209)),AND(NOT(N209="Unknown"),ISBLANK(Q209))),"Missing Information", INDEX(Table15[Entire Service Line Classification], MATCH(SUMIFS(Table15[Unique ID],Table15[System-Owned Portion],D209,Table15[If Material Anything Other than "Lead" in Column E,Was Material Ever Previously Lead?],F209,Table15[Customer-Owned Portion],N209),Table15[Unique ID],0),0)))</f>
        <v>Non-lead</v>
      </c>
      <c r="W209" s="189"/>
    </row>
    <row r="210" spans="1:23" s="190" customFormat="1" ht="37.5" x14ac:dyDescent="0.25">
      <c r="A210" s="180">
        <v>11890800</v>
      </c>
      <c r="B210" s="181" t="s">
        <v>722</v>
      </c>
      <c r="C210" s="182" t="s">
        <v>723</v>
      </c>
      <c r="D210" s="183" t="s">
        <v>36</v>
      </c>
      <c r="E210" s="181" t="s">
        <v>35</v>
      </c>
      <c r="F210" s="183" t="s">
        <v>35</v>
      </c>
      <c r="G210" s="181" t="s">
        <v>226</v>
      </c>
      <c r="H210" s="184">
        <v>1</v>
      </c>
      <c r="I210" s="185" t="s">
        <v>107</v>
      </c>
      <c r="J210" s="181" t="s">
        <v>37</v>
      </c>
      <c r="K210" s="181" t="s">
        <v>38</v>
      </c>
      <c r="L210" s="186">
        <v>45541</v>
      </c>
      <c r="M210" s="187" t="s">
        <v>225</v>
      </c>
      <c r="N210" s="183" t="s">
        <v>43</v>
      </c>
      <c r="O210" s="181"/>
      <c r="P210" s="184">
        <v>0.75</v>
      </c>
      <c r="Q210" s="185" t="s">
        <v>107</v>
      </c>
      <c r="R210" s="181" t="s">
        <v>37</v>
      </c>
      <c r="S210" s="181" t="s">
        <v>96</v>
      </c>
      <c r="T210" s="186">
        <v>45541</v>
      </c>
      <c r="U210" s="187" t="s">
        <v>7069</v>
      </c>
      <c r="V210" s="188" t="str" cm="1">
        <f t="array" ref="V210">IF(SUM(LEN(A210:U210))=0,"",IF(OR(OR(ISBLANK(E210),SUM(LEN(B210),LEN(C210))=0),AND(NOT(D210="Unknown"),ISBLANK(I210)),AND(NOT(N210="Unknown"),ISBLANK(Q210))),"Missing Information", INDEX(Table15[Entire Service Line Classification], MATCH(SUMIFS(Table15[Unique ID],Table15[System-Owned Portion],D210,Table15[If Material Anything Other than "Lead" in Column E,Was Material Ever Previously Lead?],F210,Table15[Customer-Owned Portion],N210),Table15[Unique ID],0),0)))</f>
        <v>Non-lead</v>
      </c>
      <c r="W210" s="189"/>
    </row>
    <row r="211" spans="1:23" s="190" customFormat="1" ht="37.5" x14ac:dyDescent="0.25">
      <c r="A211" s="180">
        <v>11890840</v>
      </c>
      <c r="B211" s="181" t="s">
        <v>694</v>
      </c>
      <c r="C211" s="182" t="s">
        <v>695</v>
      </c>
      <c r="D211" s="183" t="s">
        <v>43</v>
      </c>
      <c r="E211" s="181" t="s">
        <v>35</v>
      </c>
      <c r="F211" s="183" t="s">
        <v>35</v>
      </c>
      <c r="G211" s="181" t="s">
        <v>225</v>
      </c>
      <c r="H211" s="184">
        <v>4</v>
      </c>
      <c r="I211" s="185" t="s">
        <v>107</v>
      </c>
      <c r="J211" s="181" t="s">
        <v>37</v>
      </c>
      <c r="K211" s="181" t="s">
        <v>38</v>
      </c>
      <c r="L211" s="186">
        <v>45551</v>
      </c>
      <c r="M211" s="187" t="s">
        <v>7069</v>
      </c>
      <c r="N211" s="183" t="s">
        <v>43</v>
      </c>
      <c r="O211" s="181"/>
      <c r="P211" s="184">
        <v>4</v>
      </c>
      <c r="Q211" s="185" t="s">
        <v>107</v>
      </c>
      <c r="R211" s="181" t="s">
        <v>37</v>
      </c>
      <c r="S211" s="181" t="s">
        <v>96</v>
      </c>
      <c r="T211" s="186">
        <v>45551</v>
      </c>
      <c r="U211" s="187" t="s">
        <v>7069</v>
      </c>
      <c r="V211" s="188" t="str" cm="1">
        <f t="array" ref="V211">IF(SUM(LEN(A211:U211))=0,"",IF(OR(OR(ISBLANK(E211),SUM(LEN(B211),LEN(C211))=0),AND(NOT(D211="Unknown"),ISBLANK(I211)),AND(NOT(N211="Unknown"),ISBLANK(Q211))),"Missing Information", INDEX(Table15[Entire Service Line Classification], MATCH(SUMIFS(Table15[Unique ID],Table15[System-Owned Portion],D211,Table15[If Material Anything Other than "Lead" in Column E,Was Material Ever Previously Lead?],F211,Table15[Customer-Owned Portion],N211),Table15[Unique ID],0),0)))</f>
        <v>Non-lead</v>
      </c>
      <c r="W211" s="189"/>
    </row>
    <row r="212" spans="1:23" s="190" customFormat="1" ht="37.5" x14ac:dyDescent="0.25">
      <c r="A212" s="180">
        <v>11890797</v>
      </c>
      <c r="B212" s="181" t="s">
        <v>724</v>
      </c>
      <c r="C212" s="182" t="s">
        <v>725</v>
      </c>
      <c r="D212" s="183" t="s">
        <v>36</v>
      </c>
      <c r="E212" s="181" t="s">
        <v>35</v>
      </c>
      <c r="F212" s="183" t="s">
        <v>35</v>
      </c>
      <c r="G212" s="181" t="s">
        <v>7034</v>
      </c>
      <c r="H212" s="184">
        <v>1</v>
      </c>
      <c r="I212" s="185" t="s">
        <v>107</v>
      </c>
      <c r="J212" s="181" t="s">
        <v>37</v>
      </c>
      <c r="K212" s="181" t="s">
        <v>38</v>
      </c>
      <c r="L212" s="186">
        <v>45551</v>
      </c>
      <c r="M212" s="187" t="s">
        <v>225</v>
      </c>
      <c r="N212" s="183" t="s">
        <v>43</v>
      </c>
      <c r="O212" s="181"/>
      <c r="P212" s="184">
        <v>0.75</v>
      </c>
      <c r="Q212" s="185" t="s">
        <v>107</v>
      </c>
      <c r="R212" s="181" t="s">
        <v>37</v>
      </c>
      <c r="S212" s="181" t="s">
        <v>96</v>
      </c>
      <c r="T212" s="186">
        <v>45551</v>
      </c>
      <c r="U212" s="187" t="s">
        <v>7069</v>
      </c>
      <c r="V212" s="188" t="str" cm="1">
        <f t="array" ref="V212">IF(SUM(LEN(A212:U212))=0,"",IF(OR(OR(ISBLANK(E212),SUM(LEN(B212),LEN(C212))=0),AND(NOT(D212="Unknown"),ISBLANK(I212)),AND(NOT(N212="Unknown"),ISBLANK(Q212))),"Missing Information", INDEX(Table15[Entire Service Line Classification], MATCH(SUMIFS(Table15[Unique ID],Table15[System-Owned Portion],D212,Table15[If Material Anything Other than "Lead" in Column E,Was Material Ever Previously Lead?],F212,Table15[Customer-Owned Portion],N212),Table15[Unique ID],0),0)))</f>
        <v>Non-lead</v>
      </c>
      <c r="W212" s="189"/>
    </row>
    <row r="213" spans="1:23" s="190" customFormat="1" ht="37.5" x14ac:dyDescent="0.25">
      <c r="A213" s="180">
        <v>11890795</v>
      </c>
      <c r="B213" s="181" t="s">
        <v>726</v>
      </c>
      <c r="C213" s="182" t="s">
        <v>727</v>
      </c>
      <c r="D213" s="183" t="s">
        <v>43</v>
      </c>
      <c r="E213" s="181" t="s">
        <v>35</v>
      </c>
      <c r="F213" s="183" t="s">
        <v>35</v>
      </c>
      <c r="G213" s="181" t="s">
        <v>281</v>
      </c>
      <c r="H213" s="184">
        <v>1</v>
      </c>
      <c r="I213" s="185" t="s">
        <v>107</v>
      </c>
      <c r="J213" s="181" t="s">
        <v>37</v>
      </c>
      <c r="K213" s="181" t="s">
        <v>38</v>
      </c>
      <c r="L213" s="186">
        <v>45541</v>
      </c>
      <c r="M213" s="187" t="s">
        <v>7069</v>
      </c>
      <c r="N213" s="183" t="s">
        <v>43</v>
      </c>
      <c r="O213" s="181"/>
      <c r="P213" s="184">
        <v>1</v>
      </c>
      <c r="Q213" s="185" t="s">
        <v>107</v>
      </c>
      <c r="R213" s="181" t="s">
        <v>37</v>
      </c>
      <c r="S213" s="181" t="s">
        <v>96</v>
      </c>
      <c r="T213" s="186">
        <v>45541</v>
      </c>
      <c r="U213" s="187" t="s">
        <v>7069</v>
      </c>
      <c r="V213" s="188" t="str" cm="1">
        <f t="array" ref="V213">IF(SUM(LEN(A213:U213))=0,"",IF(OR(OR(ISBLANK(E213),SUM(LEN(B213),LEN(C213))=0),AND(NOT(D213="Unknown"),ISBLANK(I213)),AND(NOT(N213="Unknown"),ISBLANK(Q213))),"Missing Information", INDEX(Table15[Entire Service Line Classification], MATCH(SUMIFS(Table15[Unique ID],Table15[System-Owned Portion],D213,Table15[If Material Anything Other than "Lead" in Column E,Was Material Ever Previously Lead?],F213,Table15[Customer-Owned Portion],N213),Table15[Unique ID],0),0)))</f>
        <v>Non-lead</v>
      </c>
      <c r="W213" s="189"/>
    </row>
    <row r="214" spans="1:23" s="190" customFormat="1" ht="37.5" x14ac:dyDescent="0.25">
      <c r="A214" s="180">
        <v>11890823</v>
      </c>
      <c r="B214" s="181" t="s">
        <v>728</v>
      </c>
      <c r="C214" s="182" t="s">
        <v>729</v>
      </c>
      <c r="D214" s="183" t="s">
        <v>36</v>
      </c>
      <c r="E214" s="181" t="s">
        <v>35</v>
      </c>
      <c r="F214" s="183" t="s">
        <v>35</v>
      </c>
      <c r="G214" s="181" t="s">
        <v>225</v>
      </c>
      <c r="H214" s="184">
        <v>1</v>
      </c>
      <c r="I214" s="185" t="s">
        <v>107</v>
      </c>
      <c r="J214" s="181" t="s">
        <v>37</v>
      </c>
      <c r="K214" s="181" t="s">
        <v>38</v>
      </c>
      <c r="L214" s="186">
        <v>45545</v>
      </c>
      <c r="M214" s="187" t="s">
        <v>225</v>
      </c>
      <c r="N214" s="183" t="s">
        <v>43</v>
      </c>
      <c r="O214" s="181"/>
      <c r="P214" s="184">
        <v>1</v>
      </c>
      <c r="Q214" s="185" t="s">
        <v>107</v>
      </c>
      <c r="R214" s="181" t="s">
        <v>37</v>
      </c>
      <c r="S214" s="181" t="s">
        <v>96</v>
      </c>
      <c r="T214" s="186">
        <v>45545</v>
      </c>
      <c r="U214" s="187" t="s">
        <v>7068</v>
      </c>
      <c r="V214" s="188" t="str" cm="1">
        <f t="array" ref="V214">IF(SUM(LEN(A214:U214))=0,"",IF(OR(OR(ISBLANK(E214),SUM(LEN(B214),LEN(C214))=0),AND(NOT(D214="Unknown"),ISBLANK(I214)),AND(NOT(N214="Unknown"),ISBLANK(Q214))),"Missing Information", INDEX(Table15[Entire Service Line Classification], MATCH(SUMIFS(Table15[Unique ID],Table15[System-Owned Portion],D214,Table15[If Material Anything Other than "Lead" in Column E,Was Material Ever Previously Lead?],F214,Table15[Customer-Owned Portion],N214),Table15[Unique ID],0),0)))</f>
        <v>Non-lead</v>
      </c>
      <c r="W214" s="189"/>
    </row>
    <row r="215" spans="1:23" s="190" customFormat="1" ht="37.5" x14ac:dyDescent="0.25">
      <c r="A215" s="180">
        <v>11890792</v>
      </c>
      <c r="B215" s="181" t="s">
        <v>730</v>
      </c>
      <c r="C215" s="182" t="s">
        <v>731</v>
      </c>
      <c r="D215" s="183" t="s">
        <v>43</v>
      </c>
      <c r="E215" s="181" t="s">
        <v>35</v>
      </c>
      <c r="F215" s="183" t="s">
        <v>35</v>
      </c>
      <c r="G215" s="181" t="s">
        <v>244</v>
      </c>
      <c r="H215" s="184">
        <v>1</v>
      </c>
      <c r="I215" s="185" t="s">
        <v>107</v>
      </c>
      <c r="J215" s="181" t="s">
        <v>37</v>
      </c>
      <c r="K215" s="181" t="s">
        <v>38</v>
      </c>
      <c r="L215" s="186">
        <v>45541</v>
      </c>
      <c r="M215" s="187" t="s">
        <v>7069</v>
      </c>
      <c r="N215" s="183" t="s">
        <v>43</v>
      </c>
      <c r="O215" s="181"/>
      <c r="P215" s="184">
        <v>0.75</v>
      </c>
      <c r="Q215" s="185" t="s">
        <v>107</v>
      </c>
      <c r="R215" s="181" t="s">
        <v>37</v>
      </c>
      <c r="S215" s="181" t="s">
        <v>96</v>
      </c>
      <c r="T215" s="186">
        <v>45541</v>
      </c>
      <c r="U215" s="187" t="s">
        <v>7069</v>
      </c>
      <c r="V215" s="188" t="str" cm="1">
        <f t="array" ref="V215">IF(SUM(LEN(A215:U215))=0,"",IF(OR(OR(ISBLANK(E215),SUM(LEN(B215),LEN(C215))=0),AND(NOT(D215="Unknown"),ISBLANK(I215)),AND(NOT(N215="Unknown"),ISBLANK(Q215))),"Missing Information", INDEX(Table15[Entire Service Line Classification], MATCH(SUMIFS(Table15[Unique ID],Table15[System-Owned Portion],D215,Table15[If Material Anything Other than "Lead" in Column E,Was Material Ever Previously Lead?],F215,Table15[Customer-Owned Portion],N215),Table15[Unique ID],0),0)))</f>
        <v>Non-lead</v>
      </c>
      <c r="W215" s="189"/>
    </row>
    <row r="216" spans="1:23" s="190" customFormat="1" ht="37.5" x14ac:dyDescent="0.25">
      <c r="A216" s="180">
        <v>11890846</v>
      </c>
      <c r="B216" s="181" t="s">
        <v>732</v>
      </c>
      <c r="C216" s="182" t="s">
        <v>733</v>
      </c>
      <c r="D216" s="183" t="s">
        <v>43</v>
      </c>
      <c r="E216" s="181" t="s">
        <v>35</v>
      </c>
      <c r="F216" s="183" t="s">
        <v>35</v>
      </c>
      <c r="G216" s="181" t="s">
        <v>244</v>
      </c>
      <c r="H216" s="184">
        <v>1</v>
      </c>
      <c r="I216" s="185" t="s">
        <v>107</v>
      </c>
      <c r="J216" s="181" t="s">
        <v>37</v>
      </c>
      <c r="K216" s="181" t="s">
        <v>38</v>
      </c>
      <c r="L216" s="186">
        <v>45545</v>
      </c>
      <c r="M216" s="187" t="s">
        <v>225</v>
      </c>
      <c r="N216" s="183" t="s">
        <v>43</v>
      </c>
      <c r="O216" s="181"/>
      <c r="P216" s="184">
        <v>0.75</v>
      </c>
      <c r="Q216" s="185" t="s">
        <v>107</v>
      </c>
      <c r="R216" s="181" t="s">
        <v>37</v>
      </c>
      <c r="S216" s="181" t="s">
        <v>96</v>
      </c>
      <c r="T216" s="186">
        <v>45545</v>
      </c>
      <c r="U216" s="187" t="s">
        <v>225</v>
      </c>
      <c r="V216" s="188" t="str" cm="1">
        <f t="array" ref="V216">IF(SUM(LEN(A216:U216))=0,"",IF(OR(OR(ISBLANK(E216),SUM(LEN(B216),LEN(C216))=0),AND(NOT(D216="Unknown"),ISBLANK(I216)),AND(NOT(N216="Unknown"),ISBLANK(Q216))),"Missing Information", INDEX(Table15[Entire Service Line Classification], MATCH(SUMIFS(Table15[Unique ID],Table15[System-Owned Portion],D216,Table15[If Material Anything Other than "Lead" in Column E,Was Material Ever Previously Lead?],F216,Table15[Customer-Owned Portion],N216),Table15[Unique ID],0),0)))</f>
        <v>Non-lead</v>
      </c>
      <c r="W216" s="189"/>
    </row>
    <row r="217" spans="1:23" s="190" customFormat="1" ht="37.5" x14ac:dyDescent="0.25">
      <c r="A217" s="180">
        <v>11890845</v>
      </c>
      <c r="B217" s="181" t="s">
        <v>734</v>
      </c>
      <c r="C217" s="182" t="s">
        <v>735</v>
      </c>
      <c r="D217" s="183" t="s">
        <v>43</v>
      </c>
      <c r="E217" s="181" t="s">
        <v>35</v>
      </c>
      <c r="F217" s="183" t="s">
        <v>35</v>
      </c>
      <c r="G217" s="181" t="s">
        <v>228</v>
      </c>
      <c r="H217" s="184">
        <v>1</v>
      </c>
      <c r="I217" s="185" t="s">
        <v>107</v>
      </c>
      <c r="J217" s="181" t="s">
        <v>37</v>
      </c>
      <c r="K217" s="181" t="s">
        <v>38</v>
      </c>
      <c r="L217" s="186">
        <v>45540</v>
      </c>
      <c r="M217" s="187" t="s">
        <v>225</v>
      </c>
      <c r="N217" s="183" t="s">
        <v>43</v>
      </c>
      <c r="O217" s="181"/>
      <c r="P217" s="184">
        <v>0.75</v>
      </c>
      <c r="Q217" s="185" t="s">
        <v>107</v>
      </c>
      <c r="R217" s="181" t="s">
        <v>37</v>
      </c>
      <c r="S217" s="181" t="s">
        <v>96</v>
      </c>
      <c r="T217" s="186">
        <v>45540</v>
      </c>
      <c r="U217" s="187" t="s">
        <v>225</v>
      </c>
      <c r="V217" s="188" t="str" cm="1">
        <f t="array" ref="V217">IF(SUM(LEN(A217:U217))=0,"",IF(OR(OR(ISBLANK(E217),SUM(LEN(B217),LEN(C217))=0),AND(NOT(D217="Unknown"),ISBLANK(I217)),AND(NOT(N217="Unknown"),ISBLANK(Q217))),"Missing Information", INDEX(Table15[Entire Service Line Classification], MATCH(SUMIFS(Table15[Unique ID],Table15[System-Owned Portion],D217,Table15[If Material Anything Other than "Lead" in Column E,Was Material Ever Previously Lead?],F217,Table15[Customer-Owned Portion],N217),Table15[Unique ID],0),0)))</f>
        <v>Non-lead</v>
      </c>
      <c r="W217" s="189"/>
    </row>
    <row r="218" spans="1:23" s="190" customFormat="1" ht="37.5" x14ac:dyDescent="0.25">
      <c r="A218" s="180">
        <v>11890829</v>
      </c>
      <c r="B218" s="181" t="s">
        <v>736</v>
      </c>
      <c r="C218" s="182" t="s">
        <v>737</v>
      </c>
      <c r="D218" s="183" t="s">
        <v>43</v>
      </c>
      <c r="E218" s="181" t="s">
        <v>35</v>
      </c>
      <c r="F218" s="183" t="s">
        <v>35</v>
      </c>
      <c r="G218" s="181" t="s">
        <v>226</v>
      </c>
      <c r="H218" s="184">
        <v>1</v>
      </c>
      <c r="I218" s="185" t="s">
        <v>107</v>
      </c>
      <c r="J218" s="181" t="s">
        <v>37</v>
      </c>
      <c r="K218" s="181" t="s">
        <v>38</v>
      </c>
      <c r="L218" s="186">
        <v>45545</v>
      </c>
      <c r="M218" s="187" t="s">
        <v>225</v>
      </c>
      <c r="N218" s="183" t="s">
        <v>43</v>
      </c>
      <c r="O218" s="181"/>
      <c r="P218" s="184">
        <v>0.75</v>
      </c>
      <c r="Q218" s="185" t="s">
        <v>107</v>
      </c>
      <c r="R218" s="181" t="s">
        <v>37</v>
      </c>
      <c r="S218" s="181" t="s">
        <v>96</v>
      </c>
      <c r="T218" s="186">
        <v>45545</v>
      </c>
      <c r="U218" s="187" t="s">
        <v>225</v>
      </c>
      <c r="V218" s="188" t="str" cm="1">
        <f t="array" ref="V218">IF(SUM(LEN(A218:U218))=0,"",IF(OR(OR(ISBLANK(E218),SUM(LEN(B218),LEN(C218))=0),AND(NOT(D218="Unknown"),ISBLANK(I218)),AND(NOT(N218="Unknown"),ISBLANK(Q218))),"Missing Information", INDEX(Table15[Entire Service Line Classification], MATCH(SUMIFS(Table15[Unique ID],Table15[System-Owned Portion],D218,Table15[If Material Anything Other than "Lead" in Column E,Was Material Ever Previously Lead?],F218,Table15[Customer-Owned Portion],N218),Table15[Unique ID],0),0)))</f>
        <v>Non-lead</v>
      </c>
      <c r="W218" s="189"/>
    </row>
    <row r="219" spans="1:23" s="190" customFormat="1" ht="37.5" x14ac:dyDescent="0.25">
      <c r="A219" s="180">
        <v>11890820</v>
      </c>
      <c r="B219" s="181" t="s">
        <v>738</v>
      </c>
      <c r="C219" s="182" t="s">
        <v>739</v>
      </c>
      <c r="D219" s="183" t="s">
        <v>36</v>
      </c>
      <c r="E219" s="181" t="s">
        <v>35</v>
      </c>
      <c r="F219" s="183" t="s">
        <v>35</v>
      </c>
      <c r="G219" s="181" t="s">
        <v>252</v>
      </c>
      <c r="H219" s="184">
        <v>1</v>
      </c>
      <c r="I219" s="185" t="s">
        <v>107</v>
      </c>
      <c r="J219" s="181" t="s">
        <v>37</v>
      </c>
      <c r="K219" s="181" t="s">
        <v>38</v>
      </c>
      <c r="L219" s="186">
        <v>45541</v>
      </c>
      <c r="M219" s="187" t="s">
        <v>225</v>
      </c>
      <c r="N219" s="183" t="s">
        <v>36</v>
      </c>
      <c r="O219" s="181"/>
      <c r="P219" s="184">
        <v>1</v>
      </c>
      <c r="Q219" s="185" t="s">
        <v>107</v>
      </c>
      <c r="R219" s="181" t="s">
        <v>37</v>
      </c>
      <c r="S219" s="181" t="s">
        <v>96</v>
      </c>
      <c r="T219" s="186">
        <v>45541</v>
      </c>
      <c r="U219" s="187" t="s">
        <v>225</v>
      </c>
      <c r="V219" s="188" t="str" cm="1">
        <f t="array" ref="V219">IF(SUM(LEN(A219:U219))=0,"",IF(OR(OR(ISBLANK(E219),SUM(LEN(B219),LEN(C219))=0),AND(NOT(D219="Unknown"),ISBLANK(I219)),AND(NOT(N219="Unknown"),ISBLANK(Q219))),"Missing Information", INDEX(Table15[Entire Service Line Classification], MATCH(SUMIFS(Table15[Unique ID],Table15[System-Owned Portion],D219,Table15[If Material Anything Other than "Lead" in Column E,Was Material Ever Previously Lead?],F219,Table15[Customer-Owned Portion],N219),Table15[Unique ID],0),0)))</f>
        <v>Non-lead</v>
      </c>
      <c r="W219" s="189"/>
    </row>
    <row r="220" spans="1:23" s="190" customFormat="1" ht="37.5" x14ac:dyDescent="0.25">
      <c r="A220" s="180">
        <v>11890814</v>
      </c>
      <c r="B220" s="181" t="s">
        <v>740</v>
      </c>
      <c r="C220" s="182" t="s">
        <v>741</v>
      </c>
      <c r="D220" s="183" t="s">
        <v>36</v>
      </c>
      <c r="E220" s="181" t="s">
        <v>35</v>
      </c>
      <c r="F220" s="183" t="s">
        <v>35</v>
      </c>
      <c r="G220" s="181" t="s">
        <v>261</v>
      </c>
      <c r="H220" s="184">
        <v>1</v>
      </c>
      <c r="I220" s="185" t="s">
        <v>107</v>
      </c>
      <c r="J220" s="181" t="s">
        <v>37</v>
      </c>
      <c r="K220" s="181" t="s">
        <v>38</v>
      </c>
      <c r="L220" s="186">
        <v>45546</v>
      </c>
      <c r="M220" s="187" t="s">
        <v>225</v>
      </c>
      <c r="N220" s="183" t="s">
        <v>36</v>
      </c>
      <c r="O220" s="181"/>
      <c r="P220" s="184">
        <v>0.75</v>
      </c>
      <c r="Q220" s="185" t="s">
        <v>107</v>
      </c>
      <c r="R220" s="181" t="s">
        <v>37</v>
      </c>
      <c r="S220" s="181" t="s">
        <v>96</v>
      </c>
      <c r="T220" s="186">
        <v>45546</v>
      </c>
      <c r="U220" s="187" t="s">
        <v>225</v>
      </c>
      <c r="V220" s="188" t="str" cm="1">
        <f t="array" ref="V220">IF(SUM(LEN(A220:U220))=0,"",IF(OR(OR(ISBLANK(E220),SUM(LEN(B220),LEN(C220))=0),AND(NOT(D220="Unknown"),ISBLANK(I220)),AND(NOT(N220="Unknown"),ISBLANK(Q220))),"Missing Information", INDEX(Table15[Entire Service Line Classification], MATCH(SUMIFS(Table15[Unique ID],Table15[System-Owned Portion],D220,Table15[If Material Anything Other than "Lead" in Column E,Was Material Ever Previously Lead?],F220,Table15[Customer-Owned Portion],N220),Table15[Unique ID],0),0)))</f>
        <v>Non-lead</v>
      </c>
      <c r="W220" s="189"/>
    </row>
    <row r="221" spans="1:23" s="190" customFormat="1" ht="37.5" x14ac:dyDescent="0.25">
      <c r="A221" s="180">
        <v>11890793</v>
      </c>
      <c r="B221" s="181" t="s">
        <v>742</v>
      </c>
      <c r="C221" s="182" t="s">
        <v>743</v>
      </c>
      <c r="D221" s="183" t="s">
        <v>43</v>
      </c>
      <c r="E221" s="181" t="s">
        <v>35</v>
      </c>
      <c r="F221" s="183" t="s">
        <v>35</v>
      </c>
      <c r="G221" s="181" t="s">
        <v>230</v>
      </c>
      <c r="H221" s="184">
        <v>1</v>
      </c>
      <c r="I221" s="185" t="s">
        <v>107</v>
      </c>
      <c r="J221" s="181" t="s">
        <v>37</v>
      </c>
      <c r="K221" s="181" t="s">
        <v>38</v>
      </c>
      <c r="L221" s="186">
        <v>45540</v>
      </c>
      <c r="M221" s="187" t="s">
        <v>225</v>
      </c>
      <c r="N221" s="183" t="s">
        <v>43</v>
      </c>
      <c r="O221" s="181"/>
      <c r="P221" s="184">
        <v>0.75</v>
      </c>
      <c r="Q221" s="185" t="s">
        <v>107</v>
      </c>
      <c r="R221" s="181" t="s">
        <v>37</v>
      </c>
      <c r="S221" s="181" t="s">
        <v>96</v>
      </c>
      <c r="T221" s="186">
        <v>45540</v>
      </c>
      <c r="U221" s="187" t="s">
        <v>225</v>
      </c>
      <c r="V221" s="188" t="str" cm="1">
        <f t="array" ref="V221">IF(SUM(LEN(A221:U221))=0,"",IF(OR(OR(ISBLANK(E221),SUM(LEN(B221),LEN(C221))=0),AND(NOT(D221="Unknown"),ISBLANK(I221)),AND(NOT(N221="Unknown"),ISBLANK(Q221))),"Missing Information", INDEX(Table15[Entire Service Line Classification], MATCH(SUMIFS(Table15[Unique ID],Table15[System-Owned Portion],D221,Table15[If Material Anything Other than "Lead" in Column E,Was Material Ever Previously Lead?],F221,Table15[Customer-Owned Portion],N221),Table15[Unique ID],0),0)))</f>
        <v>Non-lead</v>
      </c>
      <c r="W221" s="189"/>
    </row>
    <row r="222" spans="1:23" s="190" customFormat="1" ht="37.5" x14ac:dyDescent="0.25">
      <c r="A222" s="180">
        <v>11890790</v>
      </c>
      <c r="B222" s="181" t="s">
        <v>744</v>
      </c>
      <c r="C222" s="182" t="s">
        <v>745</v>
      </c>
      <c r="D222" s="183" t="s">
        <v>43</v>
      </c>
      <c r="E222" s="181" t="s">
        <v>35</v>
      </c>
      <c r="F222" s="183" t="s">
        <v>35</v>
      </c>
      <c r="G222" s="181" t="s">
        <v>225</v>
      </c>
      <c r="H222" s="184">
        <v>2</v>
      </c>
      <c r="I222" s="185" t="s">
        <v>107</v>
      </c>
      <c r="J222" s="181" t="s">
        <v>37</v>
      </c>
      <c r="K222" s="181" t="s">
        <v>38</v>
      </c>
      <c r="L222" s="186">
        <v>45546</v>
      </c>
      <c r="M222" s="187" t="s">
        <v>7069</v>
      </c>
      <c r="N222" s="183" t="s">
        <v>43</v>
      </c>
      <c r="O222" s="181"/>
      <c r="P222" s="184">
        <v>2</v>
      </c>
      <c r="Q222" s="185" t="s">
        <v>107</v>
      </c>
      <c r="R222" s="181" t="s">
        <v>37</v>
      </c>
      <c r="S222" s="181" t="s">
        <v>96</v>
      </c>
      <c r="T222" s="186">
        <v>45546</v>
      </c>
      <c r="U222" s="187" t="s">
        <v>7069</v>
      </c>
      <c r="V222" s="188" t="str" cm="1">
        <f t="array" ref="V222">IF(SUM(LEN(A222:U222))=0,"",IF(OR(OR(ISBLANK(E222),SUM(LEN(B222),LEN(C222))=0),AND(NOT(D222="Unknown"),ISBLANK(I222)),AND(NOT(N222="Unknown"),ISBLANK(Q222))),"Missing Information", INDEX(Table15[Entire Service Line Classification], MATCH(SUMIFS(Table15[Unique ID],Table15[System-Owned Portion],D222,Table15[If Material Anything Other than "Lead" in Column E,Was Material Ever Previously Lead?],F222,Table15[Customer-Owned Portion],N222),Table15[Unique ID],0),0)))</f>
        <v>Non-lead</v>
      </c>
      <c r="W222" s="189"/>
    </row>
    <row r="223" spans="1:23" s="190" customFormat="1" ht="37.5" x14ac:dyDescent="0.25">
      <c r="A223" s="180">
        <v>11890788</v>
      </c>
      <c r="B223" s="181" t="s">
        <v>746</v>
      </c>
      <c r="C223" s="182" t="s">
        <v>745</v>
      </c>
      <c r="D223" s="183" t="s">
        <v>43</v>
      </c>
      <c r="E223" s="181" t="s">
        <v>35</v>
      </c>
      <c r="F223" s="183" t="s">
        <v>35</v>
      </c>
      <c r="G223" s="181" t="s">
        <v>225</v>
      </c>
      <c r="H223" s="184">
        <v>2</v>
      </c>
      <c r="I223" s="185" t="s">
        <v>107</v>
      </c>
      <c r="J223" s="181" t="s">
        <v>37</v>
      </c>
      <c r="K223" s="181" t="s">
        <v>38</v>
      </c>
      <c r="L223" s="186">
        <v>45546</v>
      </c>
      <c r="M223" s="187" t="s">
        <v>7069</v>
      </c>
      <c r="N223" s="183" t="s">
        <v>43</v>
      </c>
      <c r="O223" s="181"/>
      <c r="P223" s="184">
        <v>2</v>
      </c>
      <c r="Q223" s="185" t="s">
        <v>107</v>
      </c>
      <c r="R223" s="181" t="s">
        <v>37</v>
      </c>
      <c r="S223" s="181" t="s">
        <v>96</v>
      </c>
      <c r="T223" s="186">
        <v>45546</v>
      </c>
      <c r="U223" s="187" t="s">
        <v>7069</v>
      </c>
      <c r="V223" s="188" t="str" cm="1">
        <f t="array" ref="V223">IF(SUM(LEN(A223:U223))=0,"",IF(OR(OR(ISBLANK(E223),SUM(LEN(B223),LEN(C223))=0),AND(NOT(D223="Unknown"),ISBLANK(I223)),AND(NOT(N223="Unknown"),ISBLANK(Q223))),"Missing Information", INDEX(Table15[Entire Service Line Classification], MATCH(SUMIFS(Table15[Unique ID],Table15[System-Owned Portion],D223,Table15[If Material Anything Other than "Lead" in Column E,Was Material Ever Previously Lead?],F223,Table15[Customer-Owned Portion],N223),Table15[Unique ID],0),0)))</f>
        <v>Non-lead</v>
      </c>
      <c r="W223" s="189"/>
    </row>
    <row r="224" spans="1:23" s="190" customFormat="1" ht="37.5" x14ac:dyDescent="0.25">
      <c r="A224" s="180">
        <v>11890787</v>
      </c>
      <c r="B224" s="181" t="s">
        <v>747</v>
      </c>
      <c r="C224" s="182" t="s">
        <v>748</v>
      </c>
      <c r="D224" s="183" t="s">
        <v>43</v>
      </c>
      <c r="E224" s="181" t="s">
        <v>35</v>
      </c>
      <c r="F224" s="183" t="s">
        <v>35</v>
      </c>
      <c r="G224" s="181" t="s">
        <v>232</v>
      </c>
      <c r="H224" s="184">
        <v>1</v>
      </c>
      <c r="I224" s="185" t="s">
        <v>107</v>
      </c>
      <c r="J224" s="181" t="s">
        <v>37</v>
      </c>
      <c r="K224" s="181" t="s">
        <v>38</v>
      </c>
      <c r="L224" s="186">
        <v>45541</v>
      </c>
      <c r="M224" s="187" t="s">
        <v>7069</v>
      </c>
      <c r="N224" s="183" t="s">
        <v>43</v>
      </c>
      <c r="O224" s="181"/>
      <c r="P224" s="184">
        <v>0.75</v>
      </c>
      <c r="Q224" s="185" t="s">
        <v>107</v>
      </c>
      <c r="R224" s="181" t="s">
        <v>37</v>
      </c>
      <c r="S224" s="181" t="s">
        <v>96</v>
      </c>
      <c r="T224" s="186">
        <v>45541</v>
      </c>
      <c r="U224" s="187" t="s">
        <v>7069</v>
      </c>
      <c r="V224" s="188" t="str" cm="1">
        <f t="array" ref="V224">IF(SUM(LEN(A224:U224))=0,"",IF(OR(OR(ISBLANK(E224),SUM(LEN(B224),LEN(C224))=0),AND(NOT(D224="Unknown"),ISBLANK(I224)),AND(NOT(N224="Unknown"),ISBLANK(Q224))),"Missing Information", INDEX(Table15[Entire Service Line Classification], MATCH(SUMIFS(Table15[Unique ID],Table15[System-Owned Portion],D224,Table15[If Material Anything Other than "Lead" in Column E,Was Material Ever Previously Lead?],F224,Table15[Customer-Owned Portion],N224),Table15[Unique ID],0),0)))</f>
        <v>Non-lead</v>
      </c>
      <c r="W224" s="189"/>
    </row>
    <row r="225" spans="1:23" s="190" customFormat="1" ht="37.5" x14ac:dyDescent="0.25">
      <c r="A225" s="180">
        <v>11890780</v>
      </c>
      <c r="B225" s="181" t="s">
        <v>749</v>
      </c>
      <c r="C225" s="182" t="s">
        <v>750</v>
      </c>
      <c r="D225" s="183" t="s">
        <v>43</v>
      </c>
      <c r="E225" s="181" t="s">
        <v>35</v>
      </c>
      <c r="F225" s="183" t="s">
        <v>35</v>
      </c>
      <c r="G225" s="181" t="s">
        <v>7032</v>
      </c>
      <c r="H225" s="184">
        <v>1</v>
      </c>
      <c r="I225" s="185" t="s">
        <v>107</v>
      </c>
      <c r="J225" s="181" t="s">
        <v>37</v>
      </c>
      <c r="K225" s="181" t="s">
        <v>38</v>
      </c>
      <c r="L225" s="186">
        <v>45541</v>
      </c>
      <c r="M225" s="187" t="s">
        <v>7068</v>
      </c>
      <c r="N225" s="183" t="s">
        <v>36</v>
      </c>
      <c r="O225" s="181"/>
      <c r="P225" s="184">
        <v>1</v>
      </c>
      <c r="Q225" s="185" t="s">
        <v>107</v>
      </c>
      <c r="R225" s="181" t="s">
        <v>37</v>
      </c>
      <c r="S225" s="181" t="s">
        <v>96</v>
      </c>
      <c r="T225" s="186">
        <v>45541</v>
      </c>
      <c r="U225" s="187" t="s">
        <v>225</v>
      </c>
      <c r="V225" s="188" t="str" cm="1">
        <f t="array" ref="V225">IF(SUM(LEN(A225:U225))=0,"",IF(OR(OR(ISBLANK(E225),SUM(LEN(B225),LEN(C225))=0),AND(NOT(D225="Unknown"),ISBLANK(I225)),AND(NOT(N225="Unknown"),ISBLANK(Q225))),"Missing Information", INDEX(Table15[Entire Service Line Classification], MATCH(SUMIFS(Table15[Unique ID],Table15[System-Owned Portion],D225,Table15[If Material Anything Other than "Lead" in Column E,Was Material Ever Previously Lead?],F225,Table15[Customer-Owned Portion],N225),Table15[Unique ID],0),0)))</f>
        <v>Non-lead</v>
      </c>
      <c r="W225" s="189"/>
    </row>
    <row r="226" spans="1:23" s="190" customFormat="1" ht="37.5" x14ac:dyDescent="0.25">
      <c r="A226" s="180">
        <v>11890779</v>
      </c>
      <c r="B226" s="181" t="s">
        <v>751</v>
      </c>
      <c r="C226" s="182" t="s">
        <v>752</v>
      </c>
      <c r="D226" s="183" t="s">
        <v>36</v>
      </c>
      <c r="E226" s="181" t="s">
        <v>35</v>
      </c>
      <c r="F226" s="183" t="s">
        <v>35</v>
      </c>
      <c r="G226" s="181" t="s">
        <v>255</v>
      </c>
      <c r="H226" s="184">
        <v>1</v>
      </c>
      <c r="I226" s="185" t="s">
        <v>107</v>
      </c>
      <c r="J226" s="181" t="s">
        <v>37</v>
      </c>
      <c r="K226" s="181" t="s">
        <v>38</v>
      </c>
      <c r="L226" s="186">
        <v>45545</v>
      </c>
      <c r="M226" s="187" t="s">
        <v>225</v>
      </c>
      <c r="N226" s="183" t="s">
        <v>43</v>
      </c>
      <c r="O226" s="181"/>
      <c r="P226" s="184">
        <v>1</v>
      </c>
      <c r="Q226" s="185" t="s">
        <v>107</v>
      </c>
      <c r="R226" s="181" t="s">
        <v>37</v>
      </c>
      <c r="S226" s="181" t="s">
        <v>96</v>
      </c>
      <c r="T226" s="186">
        <v>45545</v>
      </c>
      <c r="U226" s="187" t="s">
        <v>7068</v>
      </c>
      <c r="V226" s="188" t="str" cm="1">
        <f t="array" ref="V226">IF(SUM(LEN(A226:U226))=0,"",IF(OR(OR(ISBLANK(E226),SUM(LEN(B226),LEN(C226))=0),AND(NOT(D226="Unknown"),ISBLANK(I226)),AND(NOT(N226="Unknown"),ISBLANK(Q226))),"Missing Information", INDEX(Table15[Entire Service Line Classification], MATCH(SUMIFS(Table15[Unique ID],Table15[System-Owned Portion],D226,Table15[If Material Anything Other than "Lead" in Column E,Was Material Ever Previously Lead?],F226,Table15[Customer-Owned Portion],N226),Table15[Unique ID],0),0)))</f>
        <v>Non-lead</v>
      </c>
      <c r="W226" s="189"/>
    </row>
    <row r="227" spans="1:23" s="190" customFormat="1" ht="37.5" x14ac:dyDescent="0.25">
      <c r="A227" s="180">
        <v>11890777</v>
      </c>
      <c r="B227" s="181" t="s">
        <v>753</v>
      </c>
      <c r="C227" s="182" t="s">
        <v>754</v>
      </c>
      <c r="D227" s="183" t="s">
        <v>43</v>
      </c>
      <c r="E227" s="181" t="s">
        <v>35</v>
      </c>
      <c r="F227" s="183" t="s">
        <v>35</v>
      </c>
      <c r="G227" s="181" t="s">
        <v>234</v>
      </c>
      <c r="H227" s="184">
        <v>1</v>
      </c>
      <c r="I227" s="185" t="s">
        <v>107</v>
      </c>
      <c r="J227" s="181" t="s">
        <v>37</v>
      </c>
      <c r="K227" s="181" t="s">
        <v>38</v>
      </c>
      <c r="L227" s="186">
        <v>45545</v>
      </c>
      <c r="M227" s="187" t="s">
        <v>225</v>
      </c>
      <c r="N227" s="183" t="s">
        <v>43</v>
      </c>
      <c r="O227" s="181"/>
      <c r="P227" s="184">
        <v>1</v>
      </c>
      <c r="Q227" s="185" t="s">
        <v>107</v>
      </c>
      <c r="R227" s="181" t="s">
        <v>37</v>
      </c>
      <c r="S227" s="181" t="s">
        <v>96</v>
      </c>
      <c r="T227" s="186">
        <v>45545</v>
      </c>
      <c r="U227" s="187" t="s">
        <v>7068</v>
      </c>
      <c r="V227" s="188" t="str" cm="1">
        <f t="array" ref="V227">IF(SUM(LEN(A227:U227))=0,"",IF(OR(OR(ISBLANK(E227),SUM(LEN(B227),LEN(C227))=0),AND(NOT(D227="Unknown"),ISBLANK(I227)),AND(NOT(N227="Unknown"),ISBLANK(Q227))),"Missing Information", INDEX(Table15[Entire Service Line Classification], MATCH(SUMIFS(Table15[Unique ID],Table15[System-Owned Portion],D227,Table15[If Material Anything Other than "Lead" in Column E,Was Material Ever Previously Lead?],F227,Table15[Customer-Owned Portion],N227),Table15[Unique ID],0),0)))</f>
        <v>Non-lead</v>
      </c>
      <c r="W227" s="189"/>
    </row>
    <row r="228" spans="1:23" s="190" customFormat="1" ht="37.5" x14ac:dyDescent="0.25">
      <c r="A228" s="180">
        <v>11890775</v>
      </c>
      <c r="B228" s="181" t="s">
        <v>755</v>
      </c>
      <c r="C228" s="182" t="s">
        <v>756</v>
      </c>
      <c r="D228" s="183" t="s">
        <v>36</v>
      </c>
      <c r="E228" s="181" t="s">
        <v>35</v>
      </c>
      <c r="F228" s="183" t="s">
        <v>35</v>
      </c>
      <c r="G228" s="181" t="s">
        <v>281</v>
      </c>
      <c r="H228" s="184">
        <v>1</v>
      </c>
      <c r="I228" s="185" t="s">
        <v>107</v>
      </c>
      <c r="J228" s="181" t="s">
        <v>37</v>
      </c>
      <c r="K228" s="181" t="s">
        <v>38</v>
      </c>
      <c r="L228" s="186">
        <v>45541</v>
      </c>
      <c r="M228" s="187" t="s">
        <v>225</v>
      </c>
      <c r="N228" s="183" t="s">
        <v>43</v>
      </c>
      <c r="O228" s="181"/>
      <c r="P228" s="184">
        <v>0.75</v>
      </c>
      <c r="Q228" s="185" t="s">
        <v>107</v>
      </c>
      <c r="R228" s="181" t="s">
        <v>37</v>
      </c>
      <c r="S228" s="181" t="s">
        <v>96</v>
      </c>
      <c r="T228" s="186">
        <v>45541</v>
      </c>
      <c r="U228" s="187" t="s">
        <v>7069</v>
      </c>
      <c r="V228" s="188" t="str" cm="1">
        <f t="array" ref="V228">IF(SUM(LEN(A228:U228))=0,"",IF(OR(OR(ISBLANK(E228),SUM(LEN(B228),LEN(C228))=0),AND(NOT(D228="Unknown"),ISBLANK(I228)),AND(NOT(N228="Unknown"),ISBLANK(Q228))),"Missing Information", INDEX(Table15[Entire Service Line Classification], MATCH(SUMIFS(Table15[Unique ID],Table15[System-Owned Portion],D228,Table15[If Material Anything Other than "Lead" in Column E,Was Material Ever Previously Lead?],F228,Table15[Customer-Owned Portion],N228),Table15[Unique ID],0),0)))</f>
        <v>Non-lead</v>
      </c>
      <c r="W228" s="189"/>
    </row>
    <row r="229" spans="1:23" s="190" customFormat="1" ht="37.5" x14ac:dyDescent="0.25">
      <c r="A229" s="180">
        <v>11890774</v>
      </c>
      <c r="B229" s="181" t="s">
        <v>757</v>
      </c>
      <c r="C229" s="182" t="s">
        <v>758</v>
      </c>
      <c r="D229" s="183" t="s">
        <v>43</v>
      </c>
      <c r="E229" s="181" t="s">
        <v>35</v>
      </c>
      <c r="F229" s="183" t="s">
        <v>35</v>
      </c>
      <c r="G229" s="181" t="s">
        <v>225</v>
      </c>
      <c r="H229" s="184">
        <v>1</v>
      </c>
      <c r="I229" s="185" t="s">
        <v>107</v>
      </c>
      <c r="J229" s="181" t="s">
        <v>37</v>
      </c>
      <c r="K229" s="181" t="s">
        <v>38</v>
      </c>
      <c r="L229" s="186">
        <v>45540</v>
      </c>
      <c r="M229" s="187" t="s">
        <v>225</v>
      </c>
      <c r="N229" s="183" t="s">
        <v>43</v>
      </c>
      <c r="O229" s="181"/>
      <c r="P229" s="184">
        <v>0.75</v>
      </c>
      <c r="Q229" s="185" t="s">
        <v>107</v>
      </c>
      <c r="R229" s="181" t="s">
        <v>37</v>
      </c>
      <c r="S229" s="181" t="s">
        <v>96</v>
      </c>
      <c r="T229" s="186">
        <v>45540</v>
      </c>
      <c r="U229" s="187" t="s">
        <v>225</v>
      </c>
      <c r="V229" s="188" t="str" cm="1">
        <f t="array" ref="V229">IF(SUM(LEN(A229:U229))=0,"",IF(OR(OR(ISBLANK(E229),SUM(LEN(B229),LEN(C229))=0),AND(NOT(D229="Unknown"),ISBLANK(I229)),AND(NOT(N229="Unknown"),ISBLANK(Q229))),"Missing Information", INDEX(Table15[Entire Service Line Classification], MATCH(SUMIFS(Table15[Unique ID],Table15[System-Owned Portion],D229,Table15[If Material Anything Other than "Lead" in Column E,Was Material Ever Previously Lead?],F229,Table15[Customer-Owned Portion],N229),Table15[Unique ID],0),0)))</f>
        <v>Non-lead</v>
      </c>
      <c r="W229" s="189"/>
    </row>
    <row r="230" spans="1:23" s="190" customFormat="1" ht="37.5" x14ac:dyDescent="0.25">
      <c r="A230" s="180">
        <v>11890847</v>
      </c>
      <c r="B230" s="181" t="s">
        <v>759</v>
      </c>
      <c r="C230" s="182" t="s">
        <v>760</v>
      </c>
      <c r="D230" s="183" t="s">
        <v>43</v>
      </c>
      <c r="E230" s="181" t="s">
        <v>35</v>
      </c>
      <c r="F230" s="183" t="s">
        <v>35</v>
      </c>
      <c r="G230" s="181" t="s">
        <v>234</v>
      </c>
      <c r="H230" s="184">
        <v>1</v>
      </c>
      <c r="I230" s="185" t="s">
        <v>107</v>
      </c>
      <c r="J230" s="181" t="s">
        <v>37</v>
      </c>
      <c r="K230" s="181" t="s">
        <v>38</v>
      </c>
      <c r="L230" s="186">
        <v>45545</v>
      </c>
      <c r="M230" s="187" t="s">
        <v>225</v>
      </c>
      <c r="N230" s="183" t="s">
        <v>43</v>
      </c>
      <c r="O230" s="181"/>
      <c r="P230" s="184">
        <v>0.75</v>
      </c>
      <c r="Q230" s="185" t="s">
        <v>107</v>
      </c>
      <c r="R230" s="181" t="s">
        <v>37</v>
      </c>
      <c r="S230" s="181" t="s">
        <v>96</v>
      </c>
      <c r="T230" s="186">
        <v>45545</v>
      </c>
      <c r="U230" s="187" t="s">
        <v>225</v>
      </c>
      <c r="V230" s="188" t="str" cm="1">
        <f t="array" ref="V230">IF(SUM(LEN(A230:U230))=0,"",IF(OR(OR(ISBLANK(E230),SUM(LEN(B230),LEN(C230))=0),AND(NOT(D230="Unknown"),ISBLANK(I230)),AND(NOT(N230="Unknown"),ISBLANK(Q230))),"Missing Information", INDEX(Table15[Entire Service Line Classification], MATCH(SUMIFS(Table15[Unique ID],Table15[System-Owned Portion],D230,Table15[If Material Anything Other than "Lead" in Column E,Was Material Ever Previously Lead?],F230,Table15[Customer-Owned Portion],N230),Table15[Unique ID],0),0)))</f>
        <v>Non-lead</v>
      </c>
      <c r="W230" s="189"/>
    </row>
    <row r="231" spans="1:23" s="190" customFormat="1" ht="37.5" x14ac:dyDescent="0.25">
      <c r="A231" s="180">
        <v>11890844</v>
      </c>
      <c r="B231" s="181" t="s">
        <v>761</v>
      </c>
      <c r="C231" s="182" t="s">
        <v>762</v>
      </c>
      <c r="D231" s="183" t="s">
        <v>36</v>
      </c>
      <c r="E231" s="181" t="s">
        <v>35</v>
      </c>
      <c r="F231" s="183" t="s">
        <v>35</v>
      </c>
      <c r="G231" s="181" t="s">
        <v>7031</v>
      </c>
      <c r="H231" s="184">
        <v>1</v>
      </c>
      <c r="I231" s="185" t="s">
        <v>107</v>
      </c>
      <c r="J231" s="181" t="s">
        <v>37</v>
      </c>
      <c r="K231" s="181" t="s">
        <v>38</v>
      </c>
      <c r="L231" s="186">
        <v>45552</v>
      </c>
      <c r="M231" s="187" t="s">
        <v>225</v>
      </c>
      <c r="N231" s="183" t="s">
        <v>43</v>
      </c>
      <c r="O231" s="181"/>
      <c r="P231" s="184">
        <v>0.75</v>
      </c>
      <c r="Q231" s="185" t="s">
        <v>107</v>
      </c>
      <c r="R231" s="181" t="s">
        <v>37</v>
      </c>
      <c r="S231" s="181" t="s">
        <v>96</v>
      </c>
      <c r="T231" s="186">
        <v>45552</v>
      </c>
      <c r="U231" s="187" t="s">
        <v>7069</v>
      </c>
      <c r="V231" s="188" t="str" cm="1">
        <f t="array" ref="V231">IF(SUM(LEN(A231:U231))=0,"",IF(OR(OR(ISBLANK(E231),SUM(LEN(B231),LEN(C231))=0),AND(NOT(D231="Unknown"),ISBLANK(I231)),AND(NOT(N231="Unknown"),ISBLANK(Q231))),"Missing Information", INDEX(Table15[Entire Service Line Classification], MATCH(SUMIFS(Table15[Unique ID],Table15[System-Owned Portion],D231,Table15[If Material Anything Other than "Lead" in Column E,Was Material Ever Previously Lead?],F231,Table15[Customer-Owned Portion],N231),Table15[Unique ID],0),0)))</f>
        <v>Non-lead</v>
      </c>
      <c r="W231" s="189"/>
    </row>
    <row r="232" spans="1:23" s="190" customFormat="1" ht="37.5" x14ac:dyDescent="0.25">
      <c r="A232" s="180">
        <v>11890831</v>
      </c>
      <c r="B232" s="181" t="s">
        <v>763</v>
      </c>
      <c r="C232" s="182" t="s">
        <v>764</v>
      </c>
      <c r="D232" s="183" t="s">
        <v>43</v>
      </c>
      <c r="E232" s="181" t="s">
        <v>35</v>
      </c>
      <c r="F232" s="183" t="s">
        <v>35</v>
      </c>
      <c r="G232" s="181" t="s">
        <v>234</v>
      </c>
      <c r="H232" s="184">
        <v>1</v>
      </c>
      <c r="I232" s="185" t="s">
        <v>107</v>
      </c>
      <c r="J232" s="181" t="s">
        <v>37</v>
      </c>
      <c r="K232" s="181" t="s">
        <v>38</v>
      </c>
      <c r="L232" s="186">
        <v>45541</v>
      </c>
      <c r="M232" s="187" t="s">
        <v>7069</v>
      </c>
      <c r="N232" s="183" t="s">
        <v>43</v>
      </c>
      <c r="O232" s="181"/>
      <c r="P232" s="184">
        <v>0.75</v>
      </c>
      <c r="Q232" s="185" t="s">
        <v>107</v>
      </c>
      <c r="R232" s="181" t="s">
        <v>37</v>
      </c>
      <c r="S232" s="181" t="s">
        <v>96</v>
      </c>
      <c r="T232" s="186">
        <v>45541</v>
      </c>
      <c r="U232" s="187" t="s">
        <v>7069</v>
      </c>
      <c r="V232" s="188" t="str" cm="1">
        <f t="array" ref="V232">IF(SUM(LEN(A232:U232))=0,"",IF(OR(OR(ISBLANK(E232),SUM(LEN(B232),LEN(C232))=0),AND(NOT(D232="Unknown"),ISBLANK(I232)),AND(NOT(N232="Unknown"),ISBLANK(Q232))),"Missing Information", INDEX(Table15[Entire Service Line Classification], MATCH(SUMIFS(Table15[Unique ID],Table15[System-Owned Portion],D232,Table15[If Material Anything Other than "Lead" in Column E,Was Material Ever Previously Lead?],F232,Table15[Customer-Owned Portion],N232),Table15[Unique ID],0),0)))</f>
        <v>Non-lead</v>
      </c>
      <c r="W232" s="189"/>
    </row>
    <row r="233" spans="1:23" s="190" customFormat="1" ht="37.5" x14ac:dyDescent="0.25">
      <c r="A233" s="180">
        <v>11890781</v>
      </c>
      <c r="B233" s="181" t="s">
        <v>765</v>
      </c>
      <c r="C233" s="182" t="s">
        <v>766</v>
      </c>
      <c r="D233" s="183" t="s">
        <v>36</v>
      </c>
      <c r="E233" s="181" t="s">
        <v>35</v>
      </c>
      <c r="F233" s="183" t="s">
        <v>35</v>
      </c>
      <c r="G233" s="181" t="s">
        <v>250</v>
      </c>
      <c r="H233" s="184">
        <v>1</v>
      </c>
      <c r="I233" s="185" t="s">
        <v>107</v>
      </c>
      <c r="J233" s="181" t="s">
        <v>37</v>
      </c>
      <c r="K233" s="181" t="s">
        <v>38</v>
      </c>
      <c r="L233" s="186">
        <v>45552</v>
      </c>
      <c r="M233" s="187" t="s">
        <v>225</v>
      </c>
      <c r="N233" s="183" t="s">
        <v>36</v>
      </c>
      <c r="O233" s="181"/>
      <c r="P233" s="184">
        <v>0.75</v>
      </c>
      <c r="Q233" s="185" t="s">
        <v>107</v>
      </c>
      <c r="R233" s="181" t="s">
        <v>37</v>
      </c>
      <c r="S233" s="181" t="s">
        <v>96</v>
      </c>
      <c r="T233" s="186">
        <v>45552</v>
      </c>
      <c r="U233" s="187" t="s">
        <v>225</v>
      </c>
      <c r="V233" s="188" t="str" cm="1">
        <f t="array" ref="V233">IF(SUM(LEN(A233:U233))=0,"",IF(OR(OR(ISBLANK(E233),SUM(LEN(B233),LEN(C233))=0),AND(NOT(D233="Unknown"),ISBLANK(I233)),AND(NOT(N233="Unknown"),ISBLANK(Q233))),"Missing Information", INDEX(Table15[Entire Service Line Classification], MATCH(SUMIFS(Table15[Unique ID],Table15[System-Owned Portion],D233,Table15[If Material Anything Other than "Lead" in Column E,Was Material Ever Previously Lead?],F233,Table15[Customer-Owned Portion],N233),Table15[Unique ID],0),0)))</f>
        <v>Non-lead</v>
      </c>
      <c r="W233" s="189"/>
    </row>
    <row r="234" spans="1:23" s="190" customFormat="1" ht="37.5" x14ac:dyDescent="0.25">
      <c r="A234" s="180">
        <v>11890778</v>
      </c>
      <c r="B234" s="181" t="s">
        <v>767</v>
      </c>
      <c r="C234" s="182" t="s">
        <v>768</v>
      </c>
      <c r="D234" s="183" t="s">
        <v>44</v>
      </c>
      <c r="E234" s="181" t="s">
        <v>35</v>
      </c>
      <c r="F234" s="183" t="s">
        <v>35</v>
      </c>
      <c r="G234" s="181" t="s">
        <v>250</v>
      </c>
      <c r="H234" s="184">
        <v>1</v>
      </c>
      <c r="I234" s="185" t="s">
        <v>107</v>
      </c>
      <c r="J234" s="181" t="s">
        <v>37</v>
      </c>
      <c r="K234" s="181" t="s">
        <v>38</v>
      </c>
      <c r="L234" s="186">
        <v>45541</v>
      </c>
      <c r="M234" s="187" t="s">
        <v>7069</v>
      </c>
      <c r="N234" s="183" t="s">
        <v>43</v>
      </c>
      <c r="O234" s="181"/>
      <c r="P234" s="184">
        <v>0.75</v>
      </c>
      <c r="Q234" s="185" t="s">
        <v>107</v>
      </c>
      <c r="R234" s="181" t="s">
        <v>37</v>
      </c>
      <c r="S234" s="181" t="s">
        <v>96</v>
      </c>
      <c r="T234" s="186">
        <v>45541</v>
      </c>
      <c r="U234" s="187" t="s">
        <v>7069</v>
      </c>
      <c r="V234" s="188" t="str" cm="1">
        <f t="array" ref="V234">IF(SUM(LEN(A234:U234))=0,"",IF(OR(OR(ISBLANK(E234),SUM(LEN(B234),LEN(C234))=0),AND(NOT(D234="Unknown"),ISBLANK(I234)),AND(NOT(N234="Unknown"),ISBLANK(Q234))),"Missing Information", INDEX(Table15[Entire Service Line Classification], MATCH(SUMIFS(Table15[Unique ID],Table15[System-Owned Portion],D234,Table15[If Material Anything Other than "Lead" in Column E,Was Material Ever Previously Lead?],F234,Table15[Customer-Owned Portion],N234),Table15[Unique ID],0),0)))</f>
        <v>Non-lead</v>
      </c>
      <c r="W234" s="189"/>
    </row>
    <row r="235" spans="1:23" s="190" customFormat="1" ht="37.5" x14ac:dyDescent="0.25">
      <c r="A235" s="180">
        <v>11890776</v>
      </c>
      <c r="B235" s="181" t="s">
        <v>769</v>
      </c>
      <c r="C235" s="182" t="s">
        <v>770</v>
      </c>
      <c r="D235" s="183" t="s">
        <v>36</v>
      </c>
      <c r="E235" s="181" t="s">
        <v>35</v>
      </c>
      <c r="F235" s="183" t="s">
        <v>35</v>
      </c>
      <c r="G235" s="181" t="s">
        <v>7031</v>
      </c>
      <c r="H235" s="184">
        <v>1</v>
      </c>
      <c r="I235" s="185" t="s">
        <v>107</v>
      </c>
      <c r="J235" s="181" t="s">
        <v>37</v>
      </c>
      <c r="K235" s="181" t="s">
        <v>38</v>
      </c>
      <c r="L235" s="186">
        <v>45552</v>
      </c>
      <c r="M235" s="187" t="s">
        <v>225</v>
      </c>
      <c r="N235" s="183" t="s">
        <v>36</v>
      </c>
      <c r="O235" s="181"/>
      <c r="P235" s="184">
        <v>0.75</v>
      </c>
      <c r="Q235" s="185" t="s">
        <v>107</v>
      </c>
      <c r="R235" s="181" t="s">
        <v>37</v>
      </c>
      <c r="S235" s="181" t="s">
        <v>96</v>
      </c>
      <c r="T235" s="186">
        <v>45552</v>
      </c>
      <c r="U235" s="187" t="s">
        <v>225</v>
      </c>
      <c r="V235" s="188" t="str" cm="1">
        <f t="array" ref="V235">IF(SUM(LEN(A235:U235))=0,"",IF(OR(OR(ISBLANK(E235),SUM(LEN(B235),LEN(C235))=0),AND(NOT(D235="Unknown"),ISBLANK(I235)),AND(NOT(N235="Unknown"),ISBLANK(Q235))),"Missing Information", INDEX(Table15[Entire Service Line Classification], MATCH(SUMIFS(Table15[Unique ID],Table15[System-Owned Portion],D235,Table15[If Material Anything Other than "Lead" in Column E,Was Material Ever Previously Lead?],F235,Table15[Customer-Owned Portion],N235),Table15[Unique ID],0),0)))</f>
        <v>Non-lead</v>
      </c>
      <c r="W235" s="189"/>
    </row>
    <row r="236" spans="1:23" s="190" customFormat="1" ht="37.5" x14ac:dyDescent="0.25">
      <c r="A236" s="180">
        <v>11890772</v>
      </c>
      <c r="B236" s="181" t="s">
        <v>771</v>
      </c>
      <c r="C236" s="182" t="s">
        <v>772</v>
      </c>
      <c r="D236" s="183" t="s">
        <v>36</v>
      </c>
      <c r="E236" s="181" t="s">
        <v>35</v>
      </c>
      <c r="F236" s="183" t="s">
        <v>35</v>
      </c>
      <c r="G236" s="181" t="s">
        <v>230</v>
      </c>
      <c r="H236" s="184">
        <v>1</v>
      </c>
      <c r="I236" s="185" t="s">
        <v>107</v>
      </c>
      <c r="J236" s="181" t="s">
        <v>37</v>
      </c>
      <c r="K236" s="181" t="s">
        <v>38</v>
      </c>
      <c r="L236" s="186">
        <v>45541</v>
      </c>
      <c r="M236" s="187" t="s">
        <v>225</v>
      </c>
      <c r="N236" s="183" t="s">
        <v>43</v>
      </c>
      <c r="O236" s="181"/>
      <c r="P236" s="184">
        <v>0.75</v>
      </c>
      <c r="Q236" s="185" t="s">
        <v>107</v>
      </c>
      <c r="R236" s="181" t="s">
        <v>37</v>
      </c>
      <c r="S236" s="181" t="s">
        <v>96</v>
      </c>
      <c r="T236" s="186">
        <v>45541</v>
      </c>
      <c r="U236" s="187" t="s">
        <v>7069</v>
      </c>
      <c r="V236" s="188" t="str" cm="1">
        <f t="array" ref="V236">IF(SUM(LEN(A236:U236))=0,"",IF(OR(OR(ISBLANK(E236),SUM(LEN(B236),LEN(C236))=0),AND(NOT(D236="Unknown"),ISBLANK(I236)),AND(NOT(N236="Unknown"),ISBLANK(Q236))),"Missing Information", INDEX(Table15[Entire Service Line Classification], MATCH(SUMIFS(Table15[Unique ID],Table15[System-Owned Portion],D236,Table15[If Material Anything Other than "Lead" in Column E,Was Material Ever Previously Lead?],F236,Table15[Customer-Owned Portion],N236),Table15[Unique ID],0),0)))</f>
        <v>Non-lead</v>
      </c>
      <c r="W236" s="189"/>
    </row>
    <row r="237" spans="1:23" s="190" customFormat="1" ht="37.5" x14ac:dyDescent="0.25">
      <c r="A237" s="180">
        <v>11890771</v>
      </c>
      <c r="B237" s="181" t="s">
        <v>773</v>
      </c>
      <c r="C237" s="182" t="s">
        <v>774</v>
      </c>
      <c r="D237" s="183" t="s">
        <v>36</v>
      </c>
      <c r="E237" s="181" t="s">
        <v>35</v>
      </c>
      <c r="F237" s="183" t="s">
        <v>35</v>
      </c>
      <c r="G237" s="181" t="s">
        <v>255</v>
      </c>
      <c r="H237" s="184">
        <v>1</v>
      </c>
      <c r="I237" s="185" t="s">
        <v>107</v>
      </c>
      <c r="J237" s="181" t="s">
        <v>37</v>
      </c>
      <c r="K237" s="181" t="s">
        <v>38</v>
      </c>
      <c r="L237" s="186">
        <v>45545</v>
      </c>
      <c r="M237" s="187" t="s">
        <v>225</v>
      </c>
      <c r="N237" s="183" t="s">
        <v>36</v>
      </c>
      <c r="O237" s="181"/>
      <c r="P237" s="184">
        <v>0.75</v>
      </c>
      <c r="Q237" s="185" t="s">
        <v>107</v>
      </c>
      <c r="R237" s="181" t="s">
        <v>37</v>
      </c>
      <c r="S237" s="181" t="s">
        <v>96</v>
      </c>
      <c r="T237" s="186">
        <v>45545</v>
      </c>
      <c r="U237" s="187" t="s">
        <v>225</v>
      </c>
      <c r="V237" s="188" t="str" cm="1">
        <f t="array" ref="V237">IF(SUM(LEN(A237:U237))=0,"",IF(OR(OR(ISBLANK(E237),SUM(LEN(B237),LEN(C237))=0),AND(NOT(D237="Unknown"),ISBLANK(I237)),AND(NOT(N237="Unknown"),ISBLANK(Q237))),"Missing Information", INDEX(Table15[Entire Service Line Classification], MATCH(SUMIFS(Table15[Unique ID],Table15[System-Owned Portion],D237,Table15[If Material Anything Other than "Lead" in Column E,Was Material Ever Previously Lead?],F237,Table15[Customer-Owned Portion],N237),Table15[Unique ID],0),0)))</f>
        <v>Non-lead</v>
      </c>
      <c r="W237" s="189"/>
    </row>
    <row r="238" spans="1:23" s="190" customFormat="1" ht="37.5" x14ac:dyDescent="0.25">
      <c r="A238" s="180">
        <v>11890770</v>
      </c>
      <c r="B238" s="181" t="s">
        <v>775</v>
      </c>
      <c r="C238" s="182" t="s">
        <v>776</v>
      </c>
      <c r="D238" s="183" t="s">
        <v>43</v>
      </c>
      <c r="E238" s="181" t="s">
        <v>35</v>
      </c>
      <c r="F238" s="183" t="s">
        <v>35</v>
      </c>
      <c r="G238" s="181" t="s">
        <v>250</v>
      </c>
      <c r="H238" s="184">
        <v>1</v>
      </c>
      <c r="I238" s="185" t="s">
        <v>107</v>
      </c>
      <c r="J238" s="181" t="s">
        <v>37</v>
      </c>
      <c r="K238" s="181" t="s">
        <v>38</v>
      </c>
      <c r="L238" s="186">
        <v>45552</v>
      </c>
      <c r="M238" s="187" t="s">
        <v>7069</v>
      </c>
      <c r="N238" s="183" t="s">
        <v>43</v>
      </c>
      <c r="O238" s="181"/>
      <c r="P238" s="184">
        <v>0.75</v>
      </c>
      <c r="Q238" s="185" t="s">
        <v>107</v>
      </c>
      <c r="R238" s="181" t="s">
        <v>37</v>
      </c>
      <c r="S238" s="181" t="s">
        <v>96</v>
      </c>
      <c r="T238" s="186">
        <v>45552</v>
      </c>
      <c r="U238" s="187" t="s">
        <v>7069</v>
      </c>
      <c r="V238" s="188" t="str" cm="1">
        <f t="array" ref="V238">IF(SUM(LEN(A238:U238))=0,"",IF(OR(OR(ISBLANK(E238),SUM(LEN(B238),LEN(C238))=0),AND(NOT(D238="Unknown"),ISBLANK(I238)),AND(NOT(N238="Unknown"),ISBLANK(Q238))),"Missing Information", INDEX(Table15[Entire Service Line Classification], MATCH(SUMIFS(Table15[Unique ID],Table15[System-Owned Portion],D238,Table15[If Material Anything Other than "Lead" in Column E,Was Material Ever Previously Lead?],F238,Table15[Customer-Owned Portion],N238),Table15[Unique ID],0),0)))</f>
        <v>Non-lead</v>
      </c>
      <c r="W238" s="189"/>
    </row>
    <row r="239" spans="1:23" s="190" customFormat="1" ht="37.5" x14ac:dyDescent="0.25">
      <c r="A239" s="180">
        <v>11890769</v>
      </c>
      <c r="B239" s="181" t="s">
        <v>777</v>
      </c>
      <c r="C239" s="182" t="s">
        <v>778</v>
      </c>
      <c r="D239" s="183" t="s">
        <v>43</v>
      </c>
      <c r="E239" s="181" t="s">
        <v>35</v>
      </c>
      <c r="F239" s="183" t="s">
        <v>35</v>
      </c>
      <c r="G239" s="181" t="s">
        <v>229</v>
      </c>
      <c r="H239" s="184">
        <v>1</v>
      </c>
      <c r="I239" s="185" t="s">
        <v>107</v>
      </c>
      <c r="J239" s="181" t="s">
        <v>37</v>
      </c>
      <c r="K239" s="181" t="s">
        <v>38</v>
      </c>
      <c r="L239" s="186">
        <v>45540</v>
      </c>
      <c r="M239" s="187" t="s">
        <v>225</v>
      </c>
      <c r="N239" s="183" t="s">
        <v>43</v>
      </c>
      <c r="O239" s="181"/>
      <c r="P239" s="184">
        <v>0.75</v>
      </c>
      <c r="Q239" s="185" t="s">
        <v>107</v>
      </c>
      <c r="R239" s="181" t="s">
        <v>37</v>
      </c>
      <c r="S239" s="181" t="s">
        <v>96</v>
      </c>
      <c r="T239" s="186">
        <v>45540</v>
      </c>
      <c r="U239" s="187" t="s">
        <v>225</v>
      </c>
      <c r="V239" s="188" t="str" cm="1">
        <f t="array" ref="V239">IF(SUM(LEN(A239:U239))=0,"",IF(OR(OR(ISBLANK(E239),SUM(LEN(B239),LEN(C239))=0),AND(NOT(D239="Unknown"),ISBLANK(I239)),AND(NOT(N239="Unknown"),ISBLANK(Q239))),"Missing Information", INDEX(Table15[Entire Service Line Classification], MATCH(SUMIFS(Table15[Unique ID],Table15[System-Owned Portion],D239,Table15[If Material Anything Other than "Lead" in Column E,Was Material Ever Previously Lead?],F239,Table15[Customer-Owned Portion],N239),Table15[Unique ID],0),0)))</f>
        <v>Non-lead</v>
      </c>
      <c r="W239" s="189"/>
    </row>
    <row r="240" spans="1:23" s="190" customFormat="1" ht="37.5" x14ac:dyDescent="0.25">
      <c r="A240" s="180">
        <v>11890768</v>
      </c>
      <c r="B240" s="181" t="s">
        <v>779</v>
      </c>
      <c r="C240" s="182" t="s">
        <v>780</v>
      </c>
      <c r="D240" s="183" t="s">
        <v>43</v>
      </c>
      <c r="E240" s="181" t="s">
        <v>35</v>
      </c>
      <c r="F240" s="183" t="s">
        <v>35</v>
      </c>
      <c r="G240" s="181" t="s">
        <v>225</v>
      </c>
      <c r="H240" s="184">
        <v>1</v>
      </c>
      <c r="I240" s="185" t="s">
        <v>107</v>
      </c>
      <c r="J240" s="181" t="s">
        <v>37</v>
      </c>
      <c r="K240" s="181" t="s">
        <v>38</v>
      </c>
      <c r="L240" s="186">
        <v>45552</v>
      </c>
      <c r="M240" s="187" t="s">
        <v>7069</v>
      </c>
      <c r="N240" s="183" t="s">
        <v>43</v>
      </c>
      <c r="O240" s="181"/>
      <c r="P240" s="184">
        <v>0.75</v>
      </c>
      <c r="Q240" s="185" t="s">
        <v>107</v>
      </c>
      <c r="R240" s="181" t="s">
        <v>37</v>
      </c>
      <c r="S240" s="181" t="s">
        <v>96</v>
      </c>
      <c r="T240" s="186">
        <v>45552</v>
      </c>
      <c r="U240" s="187" t="s">
        <v>7069</v>
      </c>
      <c r="V240" s="188" t="str" cm="1">
        <f t="array" ref="V240">IF(SUM(LEN(A240:U240))=0,"",IF(OR(OR(ISBLANK(E240),SUM(LEN(B240),LEN(C240))=0),AND(NOT(D240="Unknown"),ISBLANK(I240)),AND(NOT(N240="Unknown"),ISBLANK(Q240))),"Missing Information", INDEX(Table15[Entire Service Line Classification], MATCH(SUMIFS(Table15[Unique ID],Table15[System-Owned Portion],D240,Table15[If Material Anything Other than "Lead" in Column E,Was Material Ever Previously Lead?],F240,Table15[Customer-Owned Portion],N240),Table15[Unique ID],0),0)))</f>
        <v>Non-lead</v>
      </c>
      <c r="W240" s="189"/>
    </row>
    <row r="241" spans="1:23" s="190" customFormat="1" ht="37.5" x14ac:dyDescent="0.25">
      <c r="A241" s="180">
        <v>11890767</v>
      </c>
      <c r="B241" s="181" t="s">
        <v>781</v>
      </c>
      <c r="C241" s="182" t="s">
        <v>782</v>
      </c>
      <c r="D241" s="183" t="s">
        <v>36</v>
      </c>
      <c r="E241" s="181" t="s">
        <v>35</v>
      </c>
      <c r="F241" s="183" t="s">
        <v>35</v>
      </c>
      <c r="G241" s="181" t="s">
        <v>7031</v>
      </c>
      <c r="H241" s="184">
        <v>1</v>
      </c>
      <c r="I241" s="185" t="s">
        <v>107</v>
      </c>
      <c r="J241" s="181" t="s">
        <v>37</v>
      </c>
      <c r="K241" s="181" t="s">
        <v>38</v>
      </c>
      <c r="L241" s="186">
        <v>45541</v>
      </c>
      <c r="M241" s="187" t="s">
        <v>225</v>
      </c>
      <c r="N241" s="183" t="s">
        <v>36</v>
      </c>
      <c r="O241" s="181"/>
      <c r="P241" s="184">
        <v>1</v>
      </c>
      <c r="Q241" s="185" t="s">
        <v>107</v>
      </c>
      <c r="R241" s="181" t="s">
        <v>37</v>
      </c>
      <c r="S241" s="181" t="s">
        <v>96</v>
      </c>
      <c r="T241" s="186">
        <v>45541</v>
      </c>
      <c r="U241" s="187" t="s">
        <v>225</v>
      </c>
      <c r="V241" s="188" t="str" cm="1">
        <f t="array" ref="V241">IF(SUM(LEN(A241:U241))=0,"",IF(OR(OR(ISBLANK(E241),SUM(LEN(B241),LEN(C241))=0),AND(NOT(D241="Unknown"),ISBLANK(I241)),AND(NOT(N241="Unknown"),ISBLANK(Q241))),"Missing Information", INDEX(Table15[Entire Service Line Classification], MATCH(SUMIFS(Table15[Unique ID],Table15[System-Owned Portion],D241,Table15[If Material Anything Other than "Lead" in Column E,Was Material Ever Previously Lead?],F241,Table15[Customer-Owned Portion],N241),Table15[Unique ID],0),0)))</f>
        <v>Non-lead</v>
      </c>
      <c r="W241" s="189"/>
    </row>
    <row r="242" spans="1:23" s="190" customFormat="1" ht="37.5" x14ac:dyDescent="0.25">
      <c r="A242" s="180">
        <v>11890766</v>
      </c>
      <c r="B242" s="181" t="s">
        <v>783</v>
      </c>
      <c r="C242" s="182" t="s">
        <v>780</v>
      </c>
      <c r="D242" s="183" t="s">
        <v>43</v>
      </c>
      <c r="E242" s="181" t="s">
        <v>35</v>
      </c>
      <c r="F242" s="183" t="s">
        <v>35</v>
      </c>
      <c r="G242" s="181" t="s">
        <v>250</v>
      </c>
      <c r="H242" s="184">
        <v>1</v>
      </c>
      <c r="I242" s="185" t="s">
        <v>107</v>
      </c>
      <c r="J242" s="181" t="s">
        <v>37</v>
      </c>
      <c r="K242" s="181" t="s">
        <v>38</v>
      </c>
      <c r="L242" s="186">
        <v>45552</v>
      </c>
      <c r="M242" s="187" t="s">
        <v>7069</v>
      </c>
      <c r="N242" s="183" t="s">
        <v>43</v>
      </c>
      <c r="O242" s="181"/>
      <c r="P242" s="184">
        <v>0.75</v>
      </c>
      <c r="Q242" s="185" t="s">
        <v>107</v>
      </c>
      <c r="R242" s="181" t="s">
        <v>37</v>
      </c>
      <c r="S242" s="181" t="s">
        <v>96</v>
      </c>
      <c r="T242" s="186">
        <v>45552</v>
      </c>
      <c r="U242" s="187" t="s">
        <v>7069</v>
      </c>
      <c r="V242" s="188" t="str" cm="1">
        <f t="array" ref="V242">IF(SUM(LEN(A242:U242))=0,"",IF(OR(OR(ISBLANK(E242),SUM(LEN(B242),LEN(C242))=0),AND(NOT(D242="Unknown"),ISBLANK(I242)),AND(NOT(N242="Unknown"),ISBLANK(Q242))),"Missing Information", INDEX(Table15[Entire Service Line Classification], MATCH(SUMIFS(Table15[Unique ID],Table15[System-Owned Portion],D242,Table15[If Material Anything Other than "Lead" in Column E,Was Material Ever Previously Lead?],F242,Table15[Customer-Owned Portion],N242),Table15[Unique ID],0),0)))</f>
        <v>Non-lead</v>
      </c>
      <c r="W242" s="189"/>
    </row>
    <row r="243" spans="1:23" s="190" customFormat="1" ht="37.5" x14ac:dyDescent="0.25">
      <c r="A243" s="180">
        <v>11890765</v>
      </c>
      <c r="B243" s="181" t="s">
        <v>784</v>
      </c>
      <c r="C243" s="182" t="s">
        <v>766</v>
      </c>
      <c r="D243" s="183" t="s">
        <v>36</v>
      </c>
      <c r="E243" s="181" t="s">
        <v>35</v>
      </c>
      <c r="F243" s="183" t="s">
        <v>35</v>
      </c>
      <c r="G243" s="181" t="s">
        <v>250</v>
      </c>
      <c r="H243" s="184">
        <v>1</v>
      </c>
      <c r="I243" s="185" t="s">
        <v>107</v>
      </c>
      <c r="J243" s="181" t="s">
        <v>37</v>
      </c>
      <c r="K243" s="181" t="s">
        <v>38</v>
      </c>
      <c r="L243" s="186">
        <v>45552</v>
      </c>
      <c r="M243" s="187" t="s">
        <v>225</v>
      </c>
      <c r="N243" s="183" t="s">
        <v>36</v>
      </c>
      <c r="O243" s="181"/>
      <c r="P243" s="184">
        <v>0.75</v>
      </c>
      <c r="Q243" s="185" t="s">
        <v>107</v>
      </c>
      <c r="R243" s="181" t="s">
        <v>37</v>
      </c>
      <c r="S243" s="181" t="s">
        <v>96</v>
      </c>
      <c r="T243" s="186">
        <v>45552</v>
      </c>
      <c r="U243" s="187" t="s">
        <v>225</v>
      </c>
      <c r="V243" s="188" t="str" cm="1">
        <f t="array" ref="V243">IF(SUM(LEN(A243:U243))=0,"",IF(OR(OR(ISBLANK(E243),SUM(LEN(B243),LEN(C243))=0),AND(NOT(D243="Unknown"),ISBLANK(I243)),AND(NOT(N243="Unknown"),ISBLANK(Q243))),"Missing Information", INDEX(Table15[Entire Service Line Classification], MATCH(SUMIFS(Table15[Unique ID],Table15[System-Owned Portion],D243,Table15[If Material Anything Other than "Lead" in Column E,Was Material Ever Previously Lead?],F243,Table15[Customer-Owned Portion],N243),Table15[Unique ID],0),0)))</f>
        <v>Non-lead</v>
      </c>
      <c r="W243" s="189"/>
    </row>
    <row r="244" spans="1:23" s="190" customFormat="1" ht="37.5" x14ac:dyDescent="0.25">
      <c r="A244" s="180">
        <v>11890764</v>
      </c>
      <c r="B244" s="181" t="s">
        <v>785</v>
      </c>
      <c r="C244" s="182" t="s">
        <v>776</v>
      </c>
      <c r="D244" s="183" t="s">
        <v>43</v>
      </c>
      <c r="E244" s="181" t="s">
        <v>35</v>
      </c>
      <c r="F244" s="183" t="s">
        <v>35</v>
      </c>
      <c r="G244" s="181" t="s">
        <v>250</v>
      </c>
      <c r="H244" s="184">
        <v>1</v>
      </c>
      <c r="I244" s="185" t="s">
        <v>107</v>
      </c>
      <c r="J244" s="181" t="s">
        <v>37</v>
      </c>
      <c r="K244" s="181" t="s">
        <v>38</v>
      </c>
      <c r="L244" s="186">
        <v>45552</v>
      </c>
      <c r="M244" s="187" t="s">
        <v>7069</v>
      </c>
      <c r="N244" s="183" t="s">
        <v>43</v>
      </c>
      <c r="O244" s="181"/>
      <c r="P244" s="184">
        <v>0.75</v>
      </c>
      <c r="Q244" s="185" t="s">
        <v>107</v>
      </c>
      <c r="R244" s="181" t="s">
        <v>37</v>
      </c>
      <c r="S244" s="181" t="s">
        <v>96</v>
      </c>
      <c r="T244" s="186">
        <v>45552</v>
      </c>
      <c r="U244" s="187" t="s">
        <v>7069</v>
      </c>
      <c r="V244" s="188" t="str" cm="1">
        <f t="array" ref="V244">IF(SUM(LEN(A244:U244))=0,"",IF(OR(OR(ISBLANK(E244),SUM(LEN(B244),LEN(C244))=0),AND(NOT(D244="Unknown"),ISBLANK(I244)),AND(NOT(N244="Unknown"),ISBLANK(Q244))),"Missing Information", INDEX(Table15[Entire Service Line Classification], MATCH(SUMIFS(Table15[Unique ID],Table15[System-Owned Portion],D244,Table15[If Material Anything Other than "Lead" in Column E,Was Material Ever Previously Lead?],F244,Table15[Customer-Owned Portion],N244),Table15[Unique ID],0),0)))</f>
        <v>Non-lead</v>
      </c>
      <c r="W244" s="189"/>
    </row>
    <row r="245" spans="1:23" s="190" customFormat="1" ht="37.5" x14ac:dyDescent="0.25">
      <c r="A245" s="180">
        <v>11890763</v>
      </c>
      <c r="B245" s="181" t="s">
        <v>786</v>
      </c>
      <c r="C245" s="182" t="s">
        <v>787</v>
      </c>
      <c r="D245" s="183" t="s">
        <v>43</v>
      </c>
      <c r="E245" s="181" t="s">
        <v>35</v>
      </c>
      <c r="F245" s="183" t="s">
        <v>35</v>
      </c>
      <c r="G245" s="181" t="s">
        <v>255</v>
      </c>
      <c r="H245" s="184">
        <v>1</v>
      </c>
      <c r="I245" s="185" t="s">
        <v>107</v>
      </c>
      <c r="J245" s="181" t="s">
        <v>37</v>
      </c>
      <c r="K245" s="181" t="s">
        <v>38</v>
      </c>
      <c r="L245" s="186">
        <v>45545</v>
      </c>
      <c r="M245" s="187" t="s">
        <v>225</v>
      </c>
      <c r="N245" s="183" t="s">
        <v>43</v>
      </c>
      <c r="O245" s="181"/>
      <c r="P245" s="184">
        <v>0.75</v>
      </c>
      <c r="Q245" s="185" t="s">
        <v>107</v>
      </c>
      <c r="R245" s="181" t="s">
        <v>37</v>
      </c>
      <c r="S245" s="181" t="s">
        <v>96</v>
      </c>
      <c r="T245" s="186">
        <v>45545</v>
      </c>
      <c r="U245" s="187" t="s">
        <v>225</v>
      </c>
      <c r="V245" s="188" t="str" cm="1">
        <f t="array" ref="V245">IF(SUM(LEN(A245:U245))=0,"",IF(OR(OR(ISBLANK(E245),SUM(LEN(B245),LEN(C245))=0),AND(NOT(D245="Unknown"),ISBLANK(I245)),AND(NOT(N245="Unknown"),ISBLANK(Q245))),"Missing Information", INDEX(Table15[Entire Service Line Classification], MATCH(SUMIFS(Table15[Unique ID],Table15[System-Owned Portion],D245,Table15[If Material Anything Other than "Lead" in Column E,Was Material Ever Previously Lead?],F245,Table15[Customer-Owned Portion],N245),Table15[Unique ID],0),0)))</f>
        <v>Non-lead</v>
      </c>
      <c r="W245" s="189"/>
    </row>
    <row r="246" spans="1:23" s="190" customFormat="1" ht="37.5" x14ac:dyDescent="0.25">
      <c r="A246" s="180">
        <v>11890757</v>
      </c>
      <c r="B246" s="181" t="s">
        <v>788</v>
      </c>
      <c r="C246" s="182" t="s">
        <v>789</v>
      </c>
      <c r="D246" s="183" t="s">
        <v>43</v>
      </c>
      <c r="E246" s="181" t="s">
        <v>35</v>
      </c>
      <c r="F246" s="183" t="s">
        <v>35</v>
      </c>
      <c r="G246" s="181" t="s">
        <v>230</v>
      </c>
      <c r="H246" s="184">
        <v>1</v>
      </c>
      <c r="I246" s="185" t="s">
        <v>107</v>
      </c>
      <c r="J246" s="181" t="s">
        <v>37</v>
      </c>
      <c r="K246" s="181" t="s">
        <v>38</v>
      </c>
      <c r="L246" s="186">
        <v>45540</v>
      </c>
      <c r="M246" s="187" t="s">
        <v>225</v>
      </c>
      <c r="N246" s="183" t="s">
        <v>43</v>
      </c>
      <c r="O246" s="181"/>
      <c r="P246" s="184">
        <v>0.75</v>
      </c>
      <c r="Q246" s="185" t="s">
        <v>107</v>
      </c>
      <c r="R246" s="181" t="s">
        <v>37</v>
      </c>
      <c r="S246" s="181" t="s">
        <v>96</v>
      </c>
      <c r="T246" s="186">
        <v>45540</v>
      </c>
      <c r="U246" s="187" t="s">
        <v>225</v>
      </c>
      <c r="V246" s="188" t="str" cm="1">
        <f t="array" ref="V246">IF(SUM(LEN(A246:U246))=0,"",IF(OR(OR(ISBLANK(E246),SUM(LEN(B246),LEN(C246))=0),AND(NOT(D246="Unknown"),ISBLANK(I246)),AND(NOT(N246="Unknown"),ISBLANK(Q246))),"Missing Information", INDEX(Table15[Entire Service Line Classification], MATCH(SUMIFS(Table15[Unique ID],Table15[System-Owned Portion],D246,Table15[If Material Anything Other than "Lead" in Column E,Was Material Ever Previously Lead?],F246,Table15[Customer-Owned Portion],N246),Table15[Unique ID],0),0)))</f>
        <v>Non-lead</v>
      </c>
      <c r="W246" s="189"/>
    </row>
    <row r="247" spans="1:23" s="190" customFormat="1" ht="37.5" x14ac:dyDescent="0.25">
      <c r="A247" s="180">
        <v>11890786</v>
      </c>
      <c r="B247" s="181" t="s">
        <v>790</v>
      </c>
      <c r="C247" s="182" t="s">
        <v>791</v>
      </c>
      <c r="D247" s="183" t="s">
        <v>43</v>
      </c>
      <c r="E247" s="181" t="s">
        <v>35</v>
      </c>
      <c r="F247" s="183" t="s">
        <v>35</v>
      </c>
      <c r="G247" s="181" t="s">
        <v>230</v>
      </c>
      <c r="H247" s="184">
        <v>1</v>
      </c>
      <c r="I247" s="185" t="s">
        <v>107</v>
      </c>
      <c r="J247" s="181" t="s">
        <v>37</v>
      </c>
      <c r="K247" s="181" t="s">
        <v>38</v>
      </c>
      <c r="L247" s="186">
        <v>45540</v>
      </c>
      <c r="M247" s="187" t="s">
        <v>225</v>
      </c>
      <c r="N247" s="183" t="s">
        <v>43</v>
      </c>
      <c r="O247" s="181"/>
      <c r="P247" s="184">
        <v>0.75</v>
      </c>
      <c r="Q247" s="185" t="s">
        <v>107</v>
      </c>
      <c r="R247" s="181" t="s">
        <v>37</v>
      </c>
      <c r="S247" s="181" t="s">
        <v>96</v>
      </c>
      <c r="T247" s="186">
        <v>45540</v>
      </c>
      <c r="U247" s="187" t="s">
        <v>225</v>
      </c>
      <c r="V247" s="188" t="str" cm="1">
        <f t="array" ref="V247">IF(SUM(LEN(A247:U247))=0,"",IF(OR(OR(ISBLANK(E247),SUM(LEN(B247),LEN(C247))=0),AND(NOT(D247="Unknown"),ISBLANK(I247)),AND(NOT(N247="Unknown"),ISBLANK(Q247))),"Missing Information", INDEX(Table15[Entire Service Line Classification], MATCH(SUMIFS(Table15[Unique ID],Table15[System-Owned Portion],D247,Table15[If Material Anything Other than "Lead" in Column E,Was Material Ever Previously Lead?],F247,Table15[Customer-Owned Portion],N247),Table15[Unique ID],0),0)))</f>
        <v>Non-lead</v>
      </c>
      <c r="W247" s="189"/>
    </row>
    <row r="248" spans="1:23" s="190" customFormat="1" ht="37.5" x14ac:dyDescent="0.25">
      <c r="A248" s="180">
        <v>11890755</v>
      </c>
      <c r="B248" s="181" t="s">
        <v>792</v>
      </c>
      <c r="C248" s="182" t="s">
        <v>793</v>
      </c>
      <c r="D248" s="183" t="s">
        <v>43</v>
      </c>
      <c r="E248" s="181" t="s">
        <v>35</v>
      </c>
      <c r="F248" s="183" t="s">
        <v>35</v>
      </c>
      <c r="G248" s="181" t="s">
        <v>228</v>
      </c>
      <c r="H248" s="184">
        <v>1</v>
      </c>
      <c r="I248" s="185" t="s">
        <v>107</v>
      </c>
      <c r="J248" s="181" t="s">
        <v>37</v>
      </c>
      <c r="K248" s="181" t="s">
        <v>38</v>
      </c>
      <c r="L248" s="186">
        <v>45540</v>
      </c>
      <c r="M248" s="187" t="s">
        <v>225</v>
      </c>
      <c r="N248" s="183" t="s">
        <v>43</v>
      </c>
      <c r="O248" s="181"/>
      <c r="P248" s="184">
        <v>0.75</v>
      </c>
      <c r="Q248" s="185" t="s">
        <v>107</v>
      </c>
      <c r="R248" s="181" t="s">
        <v>37</v>
      </c>
      <c r="S248" s="181" t="s">
        <v>96</v>
      </c>
      <c r="T248" s="186">
        <v>45540</v>
      </c>
      <c r="U248" s="187" t="s">
        <v>225</v>
      </c>
      <c r="V248" s="188" t="str" cm="1">
        <f t="array" ref="V248">IF(SUM(LEN(A248:U248))=0,"",IF(OR(OR(ISBLANK(E248),SUM(LEN(B248),LEN(C248))=0),AND(NOT(D248="Unknown"),ISBLANK(I248)),AND(NOT(N248="Unknown"),ISBLANK(Q248))),"Missing Information", INDEX(Table15[Entire Service Line Classification], MATCH(SUMIFS(Table15[Unique ID],Table15[System-Owned Portion],D248,Table15[If Material Anything Other than "Lead" in Column E,Was Material Ever Previously Lead?],F248,Table15[Customer-Owned Portion],N248),Table15[Unique ID],0),0)))</f>
        <v>Non-lead</v>
      </c>
      <c r="W248" s="189"/>
    </row>
    <row r="249" spans="1:23" s="190" customFormat="1" ht="37.5" x14ac:dyDescent="0.25">
      <c r="A249" s="180">
        <v>11890753</v>
      </c>
      <c r="B249" s="181" t="s">
        <v>794</v>
      </c>
      <c r="C249" s="182" t="s">
        <v>795</v>
      </c>
      <c r="D249" s="183" t="s">
        <v>43</v>
      </c>
      <c r="E249" s="181" t="s">
        <v>35</v>
      </c>
      <c r="F249" s="183" t="s">
        <v>35</v>
      </c>
      <c r="G249" s="181" t="s">
        <v>229</v>
      </c>
      <c r="H249" s="184">
        <v>1</v>
      </c>
      <c r="I249" s="185" t="s">
        <v>107</v>
      </c>
      <c r="J249" s="181" t="s">
        <v>37</v>
      </c>
      <c r="K249" s="181" t="s">
        <v>38</v>
      </c>
      <c r="L249" s="186">
        <v>45540</v>
      </c>
      <c r="M249" s="187" t="s">
        <v>225</v>
      </c>
      <c r="N249" s="183" t="s">
        <v>43</v>
      </c>
      <c r="O249" s="181"/>
      <c r="P249" s="184">
        <v>0.75</v>
      </c>
      <c r="Q249" s="185" t="s">
        <v>107</v>
      </c>
      <c r="R249" s="181" t="s">
        <v>37</v>
      </c>
      <c r="S249" s="181" t="s">
        <v>96</v>
      </c>
      <c r="T249" s="186">
        <v>45540</v>
      </c>
      <c r="U249" s="187" t="s">
        <v>225</v>
      </c>
      <c r="V249" s="188" t="str" cm="1">
        <f t="array" ref="V249">IF(SUM(LEN(A249:U249))=0,"",IF(OR(OR(ISBLANK(E249),SUM(LEN(B249),LEN(C249))=0),AND(NOT(D249="Unknown"),ISBLANK(I249)),AND(NOT(N249="Unknown"),ISBLANK(Q249))),"Missing Information", INDEX(Table15[Entire Service Line Classification], MATCH(SUMIFS(Table15[Unique ID],Table15[System-Owned Portion],D249,Table15[If Material Anything Other than "Lead" in Column E,Was Material Ever Previously Lead?],F249,Table15[Customer-Owned Portion],N249),Table15[Unique ID],0),0)))</f>
        <v>Non-lead</v>
      </c>
      <c r="W249" s="189"/>
    </row>
    <row r="250" spans="1:23" s="190" customFormat="1" ht="37.5" x14ac:dyDescent="0.25">
      <c r="A250" s="180">
        <v>11890752</v>
      </c>
      <c r="B250" s="181" t="s">
        <v>796</v>
      </c>
      <c r="C250" s="182" t="s">
        <v>797</v>
      </c>
      <c r="D250" s="183" t="s">
        <v>43</v>
      </c>
      <c r="E250" s="181" t="s">
        <v>35</v>
      </c>
      <c r="F250" s="183" t="s">
        <v>35</v>
      </c>
      <c r="G250" s="181" t="s">
        <v>228</v>
      </c>
      <c r="H250" s="184">
        <v>1</v>
      </c>
      <c r="I250" s="185" t="s">
        <v>107</v>
      </c>
      <c r="J250" s="181" t="s">
        <v>37</v>
      </c>
      <c r="K250" s="181" t="s">
        <v>38</v>
      </c>
      <c r="L250" s="186">
        <v>45540</v>
      </c>
      <c r="M250" s="187" t="s">
        <v>225</v>
      </c>
      <c r="N250" s="183" t="s">
        <v>43</v>
      </c>
      <c r="O250" s="181"/>
      <c r="P250" s="184">
        <v>0.75</v>
      </c>
      <c r="Q250" s="185" t="s">
        <v>107</v>
      </c>
      <c r="R250" s="181" t="s">
        <v>37</v>
      </c>
      <c r="S250" s="181" t="s">
        <v>96</v>
      </c>
      <c r="T250" s="186">
        <v>45540</v>
      </c>
      <c r="U250" s="187" t="s">
        <v>225</v>
      </c>
      <c r="V250" s="188" t="str" cm="1">
        <f t="array" ref="V250">IF(SUM(LEN(A250:U250))=0,"",IF(OR(OR(ISBLANK(E250),SUM(LEN(B250),LEN(C250))=0),AND(NOT(D250="Unknown"),ISBLANK(I250)),AND(NOT(N250="Unknown"),ISBLANK(Q250))),"Missing Information", INDEX(Table15[Entire Service Line Classification], MATCH(SUMIFS(Table15[Unique ID],Table15[System-Owned Portion],D250,Table15[If Material Anything Other than "Lead" in Column E,Was Material Ever Previously Lead?],F250,Table15[Customer-Owned Portion],N250),Table15[Unique ID],0),0)))</f>
        <v>Non-lead</v>
      </c>
      <c r="W250" s="189"/>
    </row>
    <row r="251" spans="1:23" s="190" customFormat="1" ht="37.5" x14ac:dyDescent="0.25">
      <c r="A251" s="180">
        <v>11890751</v>
      </c>
      <c r="B251" s="181" t="s">
        <v>798</v>
      </c>
      <c r="C251" s="182" t="s">
        <v>799</v>
      </c>
      <c r="D251" s="183" t="s">
        <v>36</v>
      </c>
      <c r="E251" s="181" t="s">
        <v>35</v>
      </c>
      <c r="F251" s="183" t="s">
        <v>35</v>
      </c>
      <c r="G251" s="181" t="s">
        <v>252</v>
      </c>
      <c r="H251" s="184">
        <v>1</v>
      </c>
      <c r="I251" s="185" t="s">
        <v>107</v>
      </c>
      <c r="J251" s="181" t="s">
        <v>37</v>
      </c>
      <c r="K251" s="181" t="s">
        <v>38</v>
      </c>
      <c r="L251" s="186">
        <v>45541</v>
      </c>
      <c r="M251" s="187" t="s">
        <v>225</v>
      </c>
      <c r="N251" s="183" t="s">
        <v>36</v>
      </c>
      <c r="O251" s="181"/>
      <c r="P251" s="184">
        <v>1</v>
      </c>
      <c r="Q251" s="185" t="s">
        <v>107</v>
      </c>
      <c r="R251" s="181" t="s">
        <v>37</v>
      </c>
      <c r="S251" s="181" t="s">
        <v>96</v>
      </c>
      <c r="T251" s="186">
        <v>45541</v>
      </c>
      <c r="U251" s="187" t="s">
        <v>225</v>
      </c>
      <c r="V251" s="188" t="str" cm="1">
        <f t="array" ref="V251">IF(SUM(LEN(A251:U251))=0,"",IF(OR(OR(ISBLANK(E251),SUM(LEN(B251),LEN(C251))=0),AND(NOT(D251="Unknown"),ISBLANK(I251)),AND(NOT(N251="Unknown"),ISBLANK(Q251))),"Missing Information", INDEX(Table15[Entire Service Line Classification], MATCH(SUMIFS(Table15[Unique ID],Table15[System-Owned Portion],D251,Table15[If Material Anything Other than "Lead" in Column E,Was Material Ever Previously Lead?],F251,Table15[Customer-Owned Portion],N251),Table15[Unique ID],0),0)))</f>
        <v>Non-lead</v>
      </c>
      <c r="W251" s="189"/>
    </row>
    <row r="252" spans="1:23" s="190" customFormat="1" ht="37.5" x14ac:dyDescent="0.25">
      <c r="A252" s="180">
        <v>11890750</v>
      </c>
      <c r="B252" s="181" t="s">
        <v>800</v>
      </c>
      <c r="C252" s="182" t="s">
        <v>801</v>
      </c>
      <c r="D252" s="183" t="s">
        <v>43</v>
      </c>
      <c r="E252" s="181" t="s">
        <v>35</v>
      </c>
      <c r="F252" s="183" t="s">
        <v>35</v>
      </c>
      <c r="G252" s="181" t="s">
        <v>229</v>
      </c>
      <c r="H252" s="184">
        <v>1</v>
      </c>
      <c r="I252" s="185" t="s">
        <v>107</v>
      </c>
      <c r="J252" s="181" t="s">
        <v>37</v>
      </c>
      <c r="K252" s="181" t="s">
        <v>38</v>
      </c>
      <c r="L252" s="186">
        <v>45540</v>
      </c>
      <c r="M252" s="187" t="s">
        <v>225</v>
      </c>
      <c r="N252" s="183" t="s">
        <v>43</v>
      </c>
      <c r="O252" s="181"/>
      <c r="P252" s="184">
        <v>0.75</v>
      </c>
      <c r="Q252" s="185" t="s">
        <v>107</v>
      </c>
      <c r="R252" s="181" t="s">
        <v>37</v>
      </c>
      <c r="S252" s="181" t="s">
        <v>96</v>
      </c>
      <c r="T252" s="186">
        <v>45540</v>
      </c>
      <c r="U252" s="187" t="s">
        <v>225</v>
      </c>
      <c r="V252" s="188" t="str" cm="1">
        <f t="array" ref="V252">IF(SUM(LEN(A252:U252))=0,"",IF(OR(OR(ISBLANK(E252),SUM(LEN(B252),LEN(C252))=0),AND(NOT(D252="Unknown"),ISBLANK(I252)),AND(NOT(N252="Unknown"),ISBLANK(Q252))),"Missing Information", INDEX(Table15[Entire Service Line Classification], MATCH(SUMIFS(Table15[Unique ID],Table15[System-Owned Portion],D252,Table15[If Material Anything Other than "Lead" in Column E,Was Material Ever Previously Lead?],F252,Table15[Customer-Owned Portion],N252),Table15[Unique ID],0),0)))</f>
        <v>Non-lead</v>
      </c>
      <c r="W252" s="189"/>
    </row>
    <row r="253" spans="1:23" s="190" customFormat="1" ht="37.5" x14ac:dyDescent="0.25">
      <c r="A253" s="180">
        <v>11890749</v>
      </c>
      <c r="B253" s="181" t="s">
        <v>802</v>
      </c>
      <c r="C253" s="182" t="s">
        <v>803</v>
      </c>
      <c r="D253" s="183" t="s">
        <v>43</v>
      </c>
      <c r="E253" s="181" t="s">
        <v>35</v>
      </c>
      <c r="F253" s="183" t="s">
        <v>35</v>
      </c>
      <c r="G253" s="181" t="s">
        <v>228</v>
      </c>
      <c r="H253" s="184">
        <v>1</v>
      </c>
      <c r="I253" s="185" t="s">
        <v>107</v>
      </c>
      <c r="J253" s="181" t="s">
        <v>37</v>
      </c>
      <c r="K253" s="181" t="s">
        <v>38</v>
      </c>
      <c r="L253" s="186">
        <v>45540</v>
      </c>
      <c r="M253" s="187" t="s">
        <v>225</v>
      </c>
      <c r="N253" s="183" t="s">
        <v>43</v>
      </c>
      <c r="O253" s="181"/>
      <c r="P253" s="184">
        <v>0.75</v>
      </c>
      <c r="Q253" s="185" t="s">
        <v>107</v>
      </c>
      <c r="R253" s="181" t="s">
        <v>37</v>
      </c>
      <c r="S253" s="181" t="s">
        <v>96</v>
      </c>
      <c r="T253" s="186">
        <v>45540</v>
      </c>
      <c r="U253" s="187" t="s">
        <v>225</v>
      </c>
      <c r="V253" s="188" t="str" cm="1">
        <f t="array" ref="V253">IF(SUM(LEN(A253:U253))=0,"",IF(OR(OR(ISBLANK(E253),SUM(LEN(B253),LEN(C253))=0),AND(NOT(D253="Unknown"),ISBLANK(I253)),AND(NOT(N253="Unknown"),ISBLANK(Q253))),"Missing Information", INDEX(Table15[Entire Service Line Classification], MATCH(SUMIFS(Table15[Unique ID],Table15[System-Owned Portion],D253,Table15[If Material Anything Other than "Lead" in Column E,Was Material Ever Previously Lead?],F253,Table15[Customer-Owned Portion],N253),Table15[Unique ID],0),0)))</f>
        <v>Non-lead</v>
      </c>
      <c r="W253" s="189"/>
    </row>
    <row r="254" spans="1:23" s="190" customFormat="1" ht="37.5" x14ac:dyDescent="0.25">
      <c r="A254" s="180">
        <v>11890746</v>
      </c>
      <c r="B254" s="181" t="s">
        <v>804</v>
      </c>
      <c r="C254" s="182" t="s">
        <v>805</v>
      </c>
      <c r="D254" s="183" t="s">
        <v>43</v>
      </c>
      <c r="E254" s="181" t="s">
        <v>35</v>
      </c>
      <c r="F254" s="183" t="s">
        <v>35</v>
      </c>
      <c r="G254" s="181" t="s">
        <v>230</v>
      </c>
      <c r="H254" s="184">
        <v>1</v>
      </c>
      <c r="I254" s="185" t="s">
        <v>107</v>
      </c>
      <c r="J254" s="181" t="s">
        <v>37</v>
      </c>
      <c r="K254" s="181" t="s">
        <v>38</v>
      </c>
      <c r="L254" s="186">
        <v>45540</v>
      </c>
      <c r="M254" s="187" t="s">
        <v>225</v>
      </c>
      <c r="N254" s="183" t="s">
        <v>43</v>
      </c>
      <c r="O254" s="181"/>
      <c r="P254" s="184">
        <v>0.75</v>
      </c>
      <c r="Q254" s="185" t="s">
        <v>107</v>
      </c>
      <c r="R254" s="181" t="s">
        <v>37</v>
      </c>
      <c r="S254" s="181" t="s">
        <v>96</v>
      </c>
      <c r="T254" s="186">
        <v>45540</v>
      </c>
      <c r="U254" s="187" t="s">
        <v>225</v>
      </c>
      <c r="V254" s="188" t="str" cm="1">
        <f t="array" ref="V254">IF(SUM(LEN(A254:U254))=0,"",IF(OR(OR(ISBLANK(E254),SUM(LEN(B254),LEN(C254))=0),AND(NOT(D254="Unknown"),ISBLANK(I254)),AND(NOT(N254="Unknown"),ISBLANK(Q254))),"Missing Information", INDEX(Table15[Entire Service Line Classification], MATCH(SUMIFS(Table15[Unique ID],Table15[System-Owned Portion],D254,Table15[If Material Anything Other than "Lead" in Column E,Was Material Ever Previously Lead?],F254,Table15[Customer-Owned Portion],N254),Table15[Unique ID],0),0)))</f>
        <v>Non-lead</v>
      </c>
      <c r="W254" s="189"/>
    </row>
    <row r="255" spans="1:23" s="190" customFormat="1" ht="37.5" x14ac:dyDescent="0.25">
      <c r="A255" s="180">
        <v>11890807</v>
      </c>
      <c r="B255" s="181" t="s">
        <v>806</v>
      </c>
      <c r="C255" s="182" t="s">
        <v>807</v>
      </c>
      <c r="D255" s="183" t="s">
        <v>36</v>
      </c>
      <c r="E255" s="181" t="s">
        <v>35</v>
      </c>
      <c r="F255" s="183" t="s">
        <v>35</v>
      </c>
      <c r="G255" s="181" t="s">
        <v>226</v>
      </c>
      <c r="H255" s="184">
        <v>1</v>
      </c>
      <c r="I255" s="185" t="s">
        <v>107</v>
      </c>
      <c r="J255" s="181" t="s">
        <v>37</v>
      </c>
      <c r="K255" s="181" t="s">
        <v>38</v>
      </c>
      <c r="L255" s="186">
        <v>45541</v>
      </c>
      <c r="M255" s="187" t="s">
        <v>225</v>
      </c>
      <c r="N255" s="183" t="s">
        <v>43</v>
      </c>
      <c r="O255" s="181"/>
      <c r="P255" s="184">
        <v>0.75</v>
      </c>
      <c r="Q255" s="185" t="s">
        <v>107</v>
      </c>
      <c r="R255" s="181" t="s">
        <v>37</v>
      </c>
      <c r="S255" s="181" t="s">
        <v>96</v>
      </c>
      <c r="T255" s="186">
        <v>45541</v>
      </c>
      <c r="U255" s="187" t="s">
        <v>7069</v>
      </c>
      <c r="V255" s="188" t="str" cm="1">
        <f t="array" ref="V255">IF(SUM(LEN(A255:U255))=0,"",IF(OR(OR(ISBLANK(E255),SUM(LEN(B255),LEN(C255))=0),AND(NOT(D255="Unknown"),ISBLANK(I255)),AND(NOT(N255="Unknown"),ISBLANK(Q255))),"Missing Information", INDEX(Table15[Entire Service Line Classification], MATCH(SUMIFS(Table15[Unique ID],Table15[System-Owned Portion],D255,Table15[If Material Anything Other than "Lead" in Column E,Was Material Ever Previously Lead?],F255,Table15[Customer-Owned Portion],N255),Table15[Unique ID],0),0)))</f>
        <v>Non-lead</v>
      </c>
      <c r="W255" s="189"/>
    </row>
    <row r="256" spans="1:23" s="190" customFormat="1" ht="37.5" x14ac:dyDescent="0.25">
      <c r="A256" s="180">
        <v>11890742</v>
      </c>
      <c r="B256" s="181" t="s">
        <v>808</v>
      </c>
      <c r="C256" s="182" t="s">
        <v>809</v>
      </c>
      <c r="D256" s="183" t="s">
        <v>36</v>
      </c>
      <c r="E256" s="181" t="s">
        <v>35</v>
      </c>
      <c r="F256" s="183" t="s">
        <v>35</v>
      </c>
      <c r="G256" s="181" t="s">
        <v>232</v>
      </c>
      <c r="H256" s="184">
        <v>1</v>
      </c>
      <c r="I256" s="185" t="s">
        <v>107</v>
      </c>
      <c r="J256" s="181" t="s">
        <v>37</v>
      </c>
      <c r="K256" s="181" t="s">
        <v>38</v>
      </c>
      <c r="L256" s="186">
        <v>45541</v>
      </c>
      <c r="M256" s="187" t="s">
        <v>225</v>
      </c>
      <c r="N256" s="183" t="s">
        <v>43</v>
      </c>
      <c r="O256" s="181"/>
      <c r="P256" s="184">
        <v>0.75</v>
      </c>
      <c r="Q256" s="185" t="s">
        <v>107</v>
      </c>
      <c r="R256" s="181" t="s">
        <v>37</v>
      </c>
      <c r="S256" s="181" t="s">
        <v>96</v>
      </c>
      <c r="T256" s="186">
        <v>45541</v>
      </c>
      <c r="U256" s="187" t="s">
        <v>7069</v>
      </c>
      <c r="V256" s="188" t="str" cm="1">
        <f t="array" ref="V256">IF(SUM(LEN(A256:U256))=0,"",IF(OR(OR(ISBLANK(E256),SUM(LEN(B256),LEN(C256))=0),AND(NOT(D256="Unknown"),ISBLANK(I256)),AND(NOT(N256="Unknown"),ISBLANK(Q256))),"Missing Information", INDEX(Table15[Entire Service Line Classification], MATCH(SUMIFS(Table15[Unique ID],Table15[System-Owned Portion],D256,Table15[If Material Anything Other than "Lead" in Column E,Was Material Ever Previously Lead?],F256,Table15[Customer-Owned Portion],N256),Table15[Unique ID],0),0)))</f>
        <v>Non-lead</v>
      </c>
      <c r="W256" s="189"/>
    </row>
    <row r="257" spans="1:23" s="190" customFormat="1" ht="37.5" x14ac:dyDescent="0.25">
      <c r="A257" s="180">
        <v>11890791</v>
      </c>
      <c r="B257" s="181" t="s">
        <v>810</v>
      </c>
      <c r="C257" s="182" t="s">
        <v>811</v>
      </c>
      <c r="D257" s="183" t="s">
        <v>36</v>
      </c>
      <c r="E257" s="181" t="s">
        <v>35</v>
      </c>
      <c r="F257" s="183" t="s">
        <v>35</v>
      </c>
      <c r="G257" s="181" t="s">
        <v>235</v>
      </c>
      <c r="H257" s="184">
        <v>1</v>
      </c>
      <c r="I257" s="185" t="s">
        <v>107</v>
      </c>
      <c r="J257" s="181" t="s">
        <v>37</v>
      </c>
      <c r="K257" s="181" t="s">
        <v>38</v>
      </c>
      <c r="L257" s="186">
        <v>45546</v>
      </c>
      <c r="M257" s="187" t="s">
        <v>225</v>
      </c>
      <c r="N257" s="183" t="s">
        <v>36</v>
      </c>
      <c r="O257" s="181"/>
      <c r="P257" s="184">
        <v>0.75</v>
      </c>
      <c r="Q257" s="185" t="s">
        <v>107</v>
      </c>
      <c r="R257" s="181" t="s">
        <v>37</v>
      </c>
      <c r="S257" s="181" t="s">
        <v>96</v>
      </c>
      <c r="T257" s="186">
        <v>45546</v>
      </c>
      <c r="U257" s="187" t="s">
        <v>225</v>
      </c>
      <c r="V257" s="188" t="str" cm="1">
        <f t="array" ref="V257">IF(SUM(LEN(A257:U257))=0,"",IF(OR(OR(ISBLANK(E257),SUM(LEN(B257),LEN(C257))=0),AND(NOT(D257="Unknown"),ISBLANK(I257)),AND(NOT(N257="Unknown"),ISBLANK(Q257))),"Missing Information", INDEX(Table15[Entire Service Line Classification], MATCH(SUMIFS(Table15[Unique ID],Table15[System-Owned Portion],D257,Table15[If Material Anything Other than "Lead" in Column E,Was Material Ever Previously Lead?],F257,Table15[Customer-Owned Portion],N257),Table15[Unique ID],0),0)))</f>
        <v>Non-lead</v>
      </c>
      <c r="W257" s="189"/>
    </row>
    <row r="258" spans="1:23" s="190" customFormat="1" ht="37.5" x14ac:dyDescent="0.25">
      <c r="A258" s="180">
        <v>11890784</v>
      </c>
      <c r="B258" s="181" t="s">
        <v>812</v>
      </c>
      <c r="C258" s="182" t="s">
        <v>813</v>
      </c>
      <c r="D258" s="183" t="s">
        <v>36</v>
      </c>
      <c r="E258" s="181" t="s">
        <v>35</v>
      </c>
      <c r="F258" s="183" t="s">
        <v>35</v>
      </c>
      <c r="G258" s="181" t="s">
        <v>235</v>
      </c>
      <c r="H258" s="184">
        <v>1</v>
      </c>
      <c r="I258" s="185" t="s">
        <v>107</v>
      </c>
      <c r="J258" s="181" t="s">
        <v>37</v>
      </c>
      <c r="K258" s="181" t="s">
        <v>38</v>
      </c>
      <c r="L258" s="186">
        <v>45546</v>
      </c>
      <c r="M258" s="187" t="s">
        <v>225</v>
      </c>
      <c r="N258" s="183" t="s">
        <v>36</v>
      </c>
      <c r="O258" s="181"/>
      <c r="P258" s="184">
        <v>0.75</v>
      </c>
      <c r="Q258" s="185" t="s">
        <v>107</v>
      </c>
      <c r="R258" s="181" t="s">
        <v>37</v>
      </c>
      <c r="S258" s="181" t="s">
        <v>96</v>
      </c>
      <c r="T258" s="186">
        <v>45546</v>
      </c>
      <c r="U258" s="187" t="s">
        <v>225</v>
      </c>
      <c r="V258" s="188" t="str" cm="1">
        <f t="array" ref="V258">IF(SUM(LEN(A258:U258))=0,"",IF(OR(OR(ISBLANK(E258),SUM(LEN(B258),LEN(C258))=0),AND(NOT(D258="Unknown"),ISBLANK(I258)),AND(NOT(N258="Unknown"),ISBLANK(Q258))),"Missing Information", INDEX(Table15[Entire Service Line Classification], MATCH(SUMIFS(Table15[Unique ID],Table15[System-Owned Portion],D258,Table15[If Material Anything Other than "Lead" in Column E,Was Material Ever Previously Lead?],F258,Table15[Customer-Owned Portion],N258),Table15[Unique ID],0),0)))</f>
        <v>Non-lead</v>
      </c>
      <c r="W258" s="189"/>
    </row>
    <row r="259" spans="1:23" s="190" customFormat="1" ht="37.5" x14ac:dyDescent="0.25">
      <c r="A259" s="180">
        <v>11890783</v>
      </c>
      <c r="B259" s="181" t="s">
        <v>814</v>
      </c>
      <c r="C259" s="182" t="s">
        <v>815</v>
      </c>
      <c r="D259" s="183" t="s">
        <v>36</v>
      </c>
      <c r="E259" s="181" t="s">
        <v>35</v>
      </c>
      <c r="F259" s="183" t="s">
        <v>35</v>
      </c>
      <c r="G259" s="181" t="s">
        <v>235</v>
      </c>
      <c r="H259" s="184">
        <v>1</v>
      </c>
      <c r="I259" s="185" t="s">
        <v>107</v>
      </c>
      <c r="J259" s="181" t="s">
        <v>37</v>
      </c>
      <c r="K259" s="181" t="s">
        <v>38</v>
      </c>
      <c r="L259" s="186">
        <v>45546</v>
      </c>
      <c r="M259" s="187" t="s">
        <v>225</v>
      </c>
      <c r="N259" s="183" t="s">
        <v>36</v>
      </c>
      <c r="O259" s="181"/>
      <c r="P259" s="184">
        <v>0.75</v>
      </c>
      <c r="Q259" s="185" t="s">
        <v>107</v>
      </c>
      <c r="R259" s="181" t="s">
        <v>37</v>
      </c>
      <c r="S259" s="181" t="s">
        <v>96</v>
      </c>
      <c r="T259" s="186">
        <v>45546</v>
      </c>
      <c r="U259" s="187" t="s">
        <v>225</v>
      </c>
      <c r="V259" s="188" t="str" cm="1">
        <f t="array" ref="V259">IF(SUM(LEN(A259:U259))=0,"",IF(OR(OR(ISBLANK(E259),SUM(LEN(B259),LEN(C259))=0),AND(NOT(D259="Unknown"),ISBLANK(I259)),AND(NOT(N259="Unknown"),ISBLANK(Q259))),"Missing Information", INDEX(Table15[Entire Service Line Classification], MATCH(SUMIFS(Table15[Unique ID],Table15[System-Owned Portion],D259,Table15[If Material Anything Other than "Lead" in Column E,Was Material Ever Previously Lead?],F259,Table15[Customer-Owned Portion],N259),Table15[Unique ID],0),0)))</f>
        <v>Non-lead</v>
      </c>
      <c r="W259" s="189"/>
    </row>
    <row r="260" spans="1:23" s="190" customFormat="1" ht="37.5" x14ac:dyDescent="0.25">
      <c r="A260" s="180">
        <v>11890759</v>
      </c>
      <c r="B260" s="181" t="s">
        <v>816</v>
      </c>
      <c r="C260" s="182" t="s">
        <v>817</v>
      </c>
      <c r="D260" s="183" t="s">
        <v>43</v>
      </c>
      <c r="E260" s="181" t="s">
        <v>35</v>
      </c>
      <c r="F260" s="183" t="s">
        <v>35</v>
      </c>
      <c r="G260" s="181" t="s">
        <v>225</v>
      </c>
      <c r="H260" s="184">
        <v>1</v>
      </c>
      <c r="I260" s="185" t="s">
        <v>107</v>
      </c>
      <c r="J260" s="181" t="s">
        <v>37</v>
      </c>
      <c r="K260" s="181" t="s">
        <v>38</v>
      </c>
      <c r="L260" s="186">
        <v>45541</v>
      </c>
      <c r="M260" s="187" t="s">
        <v>7069</v>
      </c>
      <c r="N260" s="183" t="s">
        <v>43</v>
      </c>
      <c r="O260" s="181"/>
      <c r="P260" s="184">
        <v>0.75</v>
      </c>
      <c r="Q260" s="185" t="s">
        <v>107</v>
      </c>
      <c r="R260" s="181" t="s">
        <v>37</v>
      </c>
      <c r="S260" s="181" t="s">
        <v>96</v>
      </c>
      <c r="T260" s="186">
        <v>45541</v>
      </c>
      <c r="U260" s="187" t="s">
        <v>7069</v>
      </c>
      <c r="V260" s="188" t="str" cm="1">
        <f t="array" ref="V260">IF(SUM(LEN(A260:U260))=0,"",IF(OR(OR(ISBLANK(E260),SUM(LEN(B260),LEN(C260))=0),AND(NOT(D260="Unknown"),ISBLANK(I260)),AND(NOT(N260="Unknown"),ISBLANK(Q260))),"Missing Information", INDEX(Table15[Entire Service Line Classification], MATCH(SUMIFS(Table15[Unique ID],Table15[System-Owned Portion],D260,Table15[If Material Anything Other than "Lead" in Column E,Was Material Ever Previously Lead?],F260,Table15[Customer-Owned Portion],N260),Table15[Unique ID],0),0)))</f>
        <v>Non-lead</v>
      </c>
      <c r="W260" s="189"/>
    </row>
    <row r="261" spans="1:23" s="190" customFormat="1" ht="37.5" x14ac:dyDescent="0.25">
      <c r="A261" s="180">
        <v>11890756</v>
      </c>
      <c r="B261" s="181" t="s">
        <v>818</v>
      </c>
      <c r="C261" s="182" t="s">
        <v>819</v>
      </c>
      <c r="D261" s="183" t="s">
        <v>43</v>
      </c>
      <c r="E261" s="181" t="s">
        <v>35</v>
      </c>
      <c r="F261" s="183" t="s">
        <v>35</v>
      </c>
      <c r="G261" s="181" t="s">
        <v>255</v>
      </c>
      <c r="H261" s="184">
        <v>0.75</v>
      </c>
      <c r="I261" s="185" t="s">
        <v>107</v>
      </c>
      <c r="J261" s="181" t="s">
        <v>37</v>
      </c>
      <c r="K261" s="181" t="s">
        <v>38</v>
      </c>
      <c r="L261" s="186">
        <v>45545</v>
      </c>
      <c r="M261" s="187" t="s">
        <v>7068</v>
      </c>
      <c r="N261" s="183" t="s">
        <v>36</v>
      </c>
      <c r="O261" s="181"/>
      <c r="P261" s="184">
        <v>0.75</v>
      </c>
      <c r="Q261" s="185" t="s">
        <v>107</v>
      </c>
      <c r="R261" s="181" t="s">
        <v>37</v>
      </c>
      <c r="S261" s="181" t="s">
        <v>96</v>
      </c>
      <c r="T261" s="186">
        <v>45545</v>
      </c>
      <c r="U261" s="187" t="s">
        <v>225</v>
      </c>
      <c r="V261" s="188" t="str" cm="1">
        <f t="array" ref="V261">IF(SUM(LEN(A261:U261))=0,"",IF(OR(OR(ISBLANK(E261),SUM(LEN(B261),LEN(C261))=0),AND(NOT(D261="Unknown"),ISBLANK(I261)),AND(NOT(N261="Unknown"),ISBLANK(Q261))),"Missing Information", INDEX(Table15[Entire Service Line Classification], MATCH(SUMIFS(Table15[Unique ID],Table15[System-Owned Portion],D261,Table15[If Material Anything Other than "Lead" in Column E,Was Material Ever Previously Lead?],F261,Table15[Customer-Owned Portion],N261),Table15[Unique ID],0),0)))</f>
        <v>Non-lead</v>
      </c>
      <c r="W261" s="189"/>
    </row>
    <row r="262" spans="1:23" s="190" customFormat="1" ht="37.5" x14ac:dyDescent="0.25">
      <c r="A262" s="180">
        <v>11890754</v>
      </c>
      <c r="B262" s="181" t="s">
        <v>820</v>
      </c>
      <c r="C262" s="182" t="s">
        <v>821</v>
      </c>
      <c r="D262" s="183" t="s">
        <v>36</v>
      </c>
      <c r="E262" s="181" t="s">
        <v>35</v>
      </c>
      <c r="F262" s="183" t="s">
        <v>35</v>
      </c>
      <c r="G262" s="181" t="s">
        <v>225</v>
      </c>
      <c r="H262" s="184">
        <v>1</v>
      </c>
      <c r="I262" s="185" t="s">
        <v>107</v>
      </c>
      <c r="J262" s="181" t="s">
        <v>37</v>
      </c>
      <c r="K262" s="181" t="s">
        <v>38</v>
      </c>
      <c r="L262" s="186">
        <v>45546</v>
      </c>
      <c r="M262" s="187" t="s">
        <v>225</v>
      </c>
      <c r="N262" s="183" t="s">
        <v>36</v>
      </c>
      <c r="O262" s="181"/>
      <c r="P262" s="184">
        <v>1</v>
      </c>
      <c r="Q262" s="185" t="s">
        <v>107</v>
      </c>
      <c r="R262" s="181" t="s">
        <v>37</v>
      </c>
      <c r="S262" s="181" t="s">
        <v>96</v>
      </c>
      <c r="T262" s="186">
        <v>45546</v>
      </c>
      <c r="U262" s="187" t="s">
        <v>225</v>
      </c>
      <c r="V262" s="188" t="str" cm="1">
        <f t="array" ref="V262">IF(SUM(LEN(A262:U262))=0,"",IF(OR(OR(ISBLANK(E262),SUM(LEN(B262),LEN(C262))=0),AND(NOT(D262="Unknown"),ISBLANK(I262)),AND(NOT(N262="Unknown"),ISBLANK(Q262))),"Missing Information", INDEX(Table15[Entire Service Line Classification], MATCH(SUMIFS(Table15[Unique ID],Table15[System-Owned Portion],D262,Table15[If Material Anything Other than "Lead" in Column E,Was Material Ever Previously Lead?],F262,Table15[Customer-Owned Portion],N262),Table15[Unique ID],0),0)))</f>
        <v>Non-lead</v>
      </c>
      <c r="W262" s="189"/>
    </row>
    <row r="263" spans="1:23" s="190" customFormat="1" ht="37.5" x14ac:dyDescent="0.25">
      <c r="A263" s="180">
        <v>11890737</v>
      </c>
      <c r="B263" s="181" t="s">
        <v>822</v>
      </c>
      <c r="C263" s="182" t="s">
        <v>823</v>
      </c>
      <c r="D263" s="183" t="s">
        <v>36</v>
      </c>
      <c r="E263" s="181" t="s">
        <v>35</v>
      </c>
      <c r="F263" s="183" t="s">
        <v>35</v>
      </c>
      <c r="G263" s="181" t="s">
        <v>230</v>
      </c>
      <c r="H263" s="184">
        <v>1</v>
      </c>
      <c r="I263" s="185" t="s">
        <v>107</v>
      </c>
      <c r="J263" s="181" t="s">
        <v>37</v>
      </c>
      <c r="K263" s="181" t="s">
        <v>38</v>
      </c>
      <c r="L263" s="186">
        <v>45541</v>
      </c>
      <c r="M263" s="187" t="s">
        <v>225</v>
      </c>
      <c r="N263" s="183" t="s">
        <v>36</v>
      </c>
      <c r="O263" s="181"/>
      <c r="P263" s="184" t="s">
        <v>225</v>
      </c>
      <c r="Q263" s="185" t="s">
        <v>107</v>
      </c>
      <c r="R263" s="181" t="s">
        <v>37</v>
      </c>
      <c r="S263" s="181" t="s">
        <v>96</v>
      </c>
      <c r="T263" s="186">
        <v>45541</v>
      </c>
      <c r="U263" s="187" t="s">
        <v>225</v>
      </c>
      <c r="V263" s="188" t="str" cm="1">
        <f t="array" ref="V263">IF(SUM(LEN(A263:U263))=0,"",IF(OR(OR(ISBLANK(E263),SUM(LEN(B263),LEN(C263))=0),AND(NOT(D263="Unknown"),ISBLANK(I263)),AND(NOT(N263="Unknown"),ISBLANK(Q263))),"Missing Information", INDEX(Table15[Entire Service Line Classification], MATCH(SUMIFS(Table15[Unique ID],Table15[System-Owned Portion],D263,Table15[If Material Anything Other than "Lead" in Column E,Was Material Ever Previously Lead?],F263,Table15[Customer-Owned Portion],N263),Table15[Unique ID],0),0)))</f>
        <v>Non-lead</v>
      </c>
      <c r="W263" s="189"/>
    </row>
    <row r="264" spans="1:23" s="190" customFormat="1" ht="37.5" x14ac:dyDescent="0.25">
      <c r="A264" s="180">
        <v>11890735</v>
      </c>
      <c r="B264" s="181" t="s">
        <v>824</v>
      </c>
      <c r="C264" s="182" t="s">
        <v>825</v>
      </c>
      <c r="D264" s="183" t="s">
        <v>43</v>
      </c>
      <c r="E264" s="181" t="s">
        <v>35</v>
      </c>
      <c r="F264" s="183" t="s">
        <v>35</v>
      </c>
      <c r="G264" s="181" t="s">
        <v>268</v>
      </c>
      <c r="H264" s="184">
        <v>1</v>
      </c>
      <c r="I264" s="185" t="s">
        <v>107</v>
      </c>
      <c r="J264" s="181" t="s">
        <v>37</v>
      </c>
      <c r="K264" s="181" t="s">
        <v>38</v>
      </c>
      <c r="L264" s="186">
        <v>45541</v>
      </c>
      <c r="M264" s="187" t="s">
        <v>7069</v>
      </c>
      <c r="N264" s="183" t="s">
        <v>43</v>
      </c>
      <c r="O264" s="181"/>
      <c r="P264" s="184">
        <v>0.75</v>
      </c>
      <c r="Q264" s="185" t="s">
        <v>107</v>
      </c>
      <c r="R264" s="181" t="s">
        <v>37</v>
      </c>
      <c r="S264" s="181" t="s">
        <v>96</v>
      </c>
      <c r="T264" s="186">
        <v>45541</v>
      </c>
      <c r="U264" s="187" t="s">
        <v>7069</v>
      </c>
      <c r="V264" s="188" t="str" cm="1">
        <f t="array" ref="V264">IF(SUM(LEN(A264:U264))=0,"",IF(OR(OR(ISBLANK(E264),SUM(LEN(B264),LEN(C264))=0),AND(NOT(D264="Unknown"),ISBLANK(I264)),AND(NOT(N264="Unknown"),ISBLANK(Q264))),"Missing Information", INDEX(Table15[Entire Service Line Classification], MATCH(SUMIFS(Table15[Unique ID],Table15[System-Owned Portion],D264,Table15[If Material Anything Other than "Lead" in Column E,Was Material Ever Previously Lead?],F264,Table15[Customer-Owned Portion],N264),Table15[Unique ID],0),0)))</f>
        <v>Non-lead</v>
      </c>
      <c r="W264" s="189"/>
    </row>
    <row r="265" spans="1:23" s="190" customFormat="1" ht="37.5" x14ac:dyDescent="0.25">
      <c r="A265" s="180">
        <v>11890734</v>
      </c>
      <c r="B265" s="181" t="s">
        <v>826</v>
      </c>
      <c r="C265" s="182" t="s">
        <v>827</v>
      </c>
      <c r="D265" s="183" t="s">
        <v>43</v>
      </c>
      <c r="E265" s="181" t="s">
        <v>35</v>
      </c>
      <c r="F265" s="183" t="s">
        <v>35</v>
      </c>
      <c r="G265" s="181" t="s">
        <v>260</v>
      </c>
      <c r="H265" s="184">
        <v>1</v>
      </c>
      <c r="I265" s="185" t="s">
        <v>107</v>
      </c>
      <c r="J265" s="181" t="s">
        <v>37</v>
      </c>
      <c r="K265" s="181" t="s">
        <v>38</v>
      </c>
      <c r="L265" s="186">
        <v>45540</v>
      </c>
      <c r="M265" s="187" t="s">
        <v>225</v>
      </c>
      <c r="N265" s="183" t="s">
        <v>43</v>
      </c>
      <c r="O265" s="181"/>
      <c r="P265" s="184">
        <v>0.75</v>
      </c>
      <c r="Q265" s="185" t="s">
        <v>107</v>
      </c>
      <c r="R265" s="181" t="s">
        <v>37</v>
      </c>
      <c r="S265" s="181" t="s">
        <v>96</v>
      </c>
      <c r="T265" s="186">
        <v>45540</v>
      </c>
      <c r="U265" s="187" t="s">
        <v>225</v>
      </c>
      <c r="V265" s="188" t="str" cm="1">
        <f t="array" ref="V265">IF(SUM(LEN(A265:U265))=0,"",IF(OR(OR(ISBLANK(E265),SUM(LEN(B265),LEN(C265))=0),AND(NOT(D265="Unknown"),ISBLANK(I265)),AND(NOT(N265="Unknown"),ISBLANK(Q265))),"Missing Information", INDEX(Table15[Entire Service Line Classification], MATCH(SUMIFS(Table15[Unique ID],Table15[System-Owned Portion],D265,Table15[If Material Anything Other than "Lead" in Column E,Was Material Ever Previously Lead?],F265,Table15[Customer-Owned Portion],N265),Table15[Unique ID],0),0)))</f>
        <v>Non-lead</v>
      </c>
      <c r="W265" s="189"/>
    </row>
    <row r="266" spans="1:23" s="190" customFormat="1" ht="37.5" x14ac:dyDescent="0.25">
      <c r="A266" s="180">
        <v>11890843</v>
      </c>
      <c r="B266" s="181" t="s">
        <v>828</v>
      </c>
      <c r="C266" s="182" t="s">
        <v>829</v>
      </c>
      <c r="D266" s="183" t="s">
        <v>36</v>
      </c>
      <c r="E266" s="181" t="s">
        <v>35</v>
      </c>
      <c r="F266" s="183" t="s">
        <v>35</v>
      </c>
      <c r="G266" s="181" t="s">
        <v>7036</v>
      </c>
      <c r="H266" s="184">
        <v>1</v>
      </c>
      <c r="I266" s="185" t="s">
        <v>107</v>
      </c>
      <c r="J266" s="181" t="s">
        <v>37</v>
      </c>
      <c r="K266" s="181" t="s">
        <v>38</v>
      </c>
      <c r="L266" s="186">
        <v>45541</v>
      </c>
      <c r="M266" s="187" t="s">
        <v>225</v>
      </c>
      <c r="N266" s="183" t="s">
        <v>43</v>
      </c>
      <c r="O266" s="181"/>
      <c r="P266" s="184">
        <v>0.75</v>
      </c>
      <c r="Q266" s="185" t="s">
        <v>107</v>
      </c>
      <c r="R266" s="181" t="s">
        <v>37</v>
      </c>
      <c r="S266" s="181" t="s">
        <v>96</v>
      </c>
      <c r="T266" s="186">
        <v>45541</v>
      </c>
      <c r="U266" s="187" t="s">
        <v>7069</v>
      </c>
      <c r="V266" s="188" t="str" cm="1">
        <f t="array" ref="V266">IF(SUM(LEN(A266:U266))=0,"",IF(OR(OR(ISBLANK(E266),SUM(LEN(B266),LEN(C266))=0),AND(NOT(D266="Unknown"),ISBLANK(I266)),AND(NOT(N266="Unknown"),ISBLANK(Q266))),"Missing Information", INDEX(Table15[Entire Service Line Classification], MATCH(SUMIFS(Table15[Unique ID],Table15[System-Owned Portion],D266,Table15[If Material Anything Other than "Lead" in Column E,Was Material Ever Previously Lead?],F266,Table15[Customer-Owned Portion],N266),Table15[Unique ID],0),0)))</f>
        <v>Non-lead</v>
      </c>
      <c r="W266" s="189"/>
    </row>
    <row r="267" spans="1:23" s="190" customFormat="1" ht="37.5" x14ac:dyDescent="0.25">
      <c r="A267" s="180">
        <v>11890856</v>
      </c>
      <c r="B267" s="181" t="s">
        <v>830</v>
      </c>
      <c r="C267" s="182" t="s">
        <v>831</v>
      </c>
      <c r="D267" s="183" t="s">
        <v>36</v>
      </c>
      <c r="E267" s="181" t="s">
        <v>35</v>
      </c>
      <c r="F267" s="183" t="s">
        <v>35</v>
      </c>
      <c r="G267" s="181" t="s">
        <v>238</v>
      </c>
      <c r="H267" s="184">
        <v>1</v>
      </c>
      <c r="I267" s="185" t="s">
        <v>107</v>
      </c>
      <c r="J267" s="181" t="s">
        <v>37</v>
      </c>
      <c r="K267" s="181" t="s">
        <v>38</v>
      </c>
      <c r="L267" s="186">
        <v>45541</v>
      </c>
      <c r="M267" s="187" t="s">
        <v>225</v>
      </c>
      <c r="N267" s="183" t="s">
        <v>36</v>
      </c>
      <c r="O267" s="181"/>
      <c r="P267" s="184">
        <v>1</v>
      </c>
      <c r="Q267" s="185" t="s">
        <v>107</v>
      </c>
      <c r="R267" s="181" t="s">
        <v>37</v>
      </c>
      <c r="S267" s="181" t="s">
        <v>96</v>
      </c>
      <c r="T267" s="186">
        <v>45541</v>
      </c>
      <c r="U267" s="187" t="s">
        <v>225</v>
      </c>
      <c r="V267" s="188" t="str" cm="1">
        <f t="array" ref="V267">IF(SUM(LEN(A267:U267))=0,"",IF(OR(OR(ISBLANK(E267),SUM(LEN(B267),LEN(C267))=0),AND(NOT(D267="Unknown"),ISBLANK(I267)),AND(NOT(N267="Unknown"),ISBLANK(Q267))),"Missing Information", INDEX(Table15[Entire Service Line Classification], MATCH(SUMIFS(Table15[Unique ID],Table15[System-Owned Portion],D267,Table15[If Material Anything Other than "Lead" in Column E,Was Material Ever Previously Lead?],F267,Table15[Customer-Owned Portion],N267),Table15[Unique ID],0),0)))</f>
        <v>Non-lead</v>
      </c>
      <c r="W267" s="189"/>
    </row>
    <row r="268" spans="1:23" s="190" customFormat="1" ht="37.5" x14ac:dyDescent="0.25">
      <c r="A268" s="180">
        <v>11890760</v>
      </c>
      <c r="B268" s="181" t="s">
        <v>832</v>
      </c>
      <c r="C268" s="182" t="s">
        <v>833</v>
      </c>
      <c r="D268" s="183" t="s">
        <v>43</v>
      </c>
      <c r="E268" s="181" t="s">
        <v>35</v>
      </c>
      <c r="F268" s="183" t="s">
        <v>35</v>
      </c>
      <c r="G268" s="181" t="s">
        <v>255</v>
      </c>
      <c r="H268" s="184">
        <v>1</v>
      </c>
      <c r="I268" s="185" t="s">
        <v>107</v>
      </c>
      <c r="J268" s="181" t="s">
        <v>37</v>
      </c>
      <c r="K268" s="181" t="s">
        <v>38</v>
      </c>
      <c r="L268" s="186">
        <v>45545</v>
      </c>
      <c r="M268" s="187" t="s">
        <v>225</v>
      </c>
      <c r="N268" s="183" t="s">
        <v>43</v>
      </c>
      <c r="O268" s="181"/>
      <c r="P268" s="184">
        <v>0.75</v>
      </c>
      <c r="Q268" s="185" t="s">
        <v>107</v>
      </c>
      <c r="R268" s="181" t="s">
        <v>37</v>
      </c>
      <c r="S268" s="181" t="s">
        <v>96</v>
      </c>
      <c r="T268" s="186">
        <v>45545</v>
      </c>
      <c r="U268" s="187" t="s">
        <v>225</v>
      </c>
      <c r="V268" s="188" t="str" cm="1">
        <f t="array" ref="V268">IF(SUM(LEN(A268:U268))=0,"",IF(OR(OR(ISBLANK(E268),SUM(LEN(B268),LEN(C268))=0),AND(NOT(D268="Unknown"),ISBLANK(I268)),AND(NOT(N268="Unknown"),ISBLANK(Q268))),"Missing Information", INDEX(Table15[Entire Service Line Classification], MATCH(SUMIFS(Table15[Unique ID],Table15[System-Owned Portion],D268,Table15[If Material Anything Other than "Lead" in Column E,Was Material Ever Previously Lead?],F268,Table15[Customer-Owned Portion],N268),Table15[Unique ID],0),0)))</f>
        <v>Non-lead</v>
      </c>
      <c r="W268" s="189"/>
    </row>
    <row r="269" spans="1:23" s="190" customFormat="1" ht="37.5" x14ac:dyDescent="0.25">
      <c r="A269" s="180">
        <v>11890809</v>
      </c>
      <c r="B269" s="181" t="s">
        <v>834</v>
      </c>
      <c r="C269" s="182" t="s">
        <v>835</v>
      </c>
      <c r="D269" s="183" t="s">
        <v>36</v>
      </c>
      <c r="E269" s="181" t="s">
        <v>35</v>
      </c>
      <c r="F269" s="183" t="s">
        <v>35</v>
      </c>
      <c r="G269" s="181" t="s">
        <v>7032</v>
      </c>
      <c r="H269" s="184">
        <v>1</v>
      </c>
      <c r="I269" s="185" t="s">
        <v>107</v>
      </c>
      <c r="J269" s="181" t="s">
        <v>37</v>
      </c>
      <c r="K269" s="181" t="s">
        <v>38</v>
      </c>
      <c r="L269" s="186">
        <v>45541</v>
      </c>
      <c r="M269" s="187" t="s">
        <v>225</v>
      </c>
      <c r="N269" s="183" t="s">
        <v>36</v>
      </c>
      <c r="O269" s="181"/>
      <c r="P269" s="184">
        <v>1</v>
      </c>
      <c r="Q269" s="185" t="s">
        <v>107</v>
      </c>
      <c r="R269" s="181" t="s">
        <v>37</v>
      </c>
      <c r="S269" s="181" t="s">
        <v>96</v>
      </c>
      <c r="T269" s="186">
        <v>45541</v>
      </c>
      <c r="U269" s="187" t="s">
        <v>225</v>
      </c>
      <c r="V269" s="188" t="str" cm="1">
        <f t="array" ref="V269">IF(SUM(LEN(A269:U269))=0,"",IF(OR(OR(ISBLANK(E269),SUM(LEN(B269),LEN(C269))=0),AND(NOT(D269="Unknown"),ISBLANK(I269)),AND(NOT(N269="Unknown"),ISBLANK(Q269))),"Missing Information", INDEX(Table15[Entire Service Line Classification], MATCH(SUMIFS(Table15[Unique ID],Table15[System-Owned Portion],D269,Table15[If Material Anything Other than "Lead" in Column E,Was Material Ever Previously Lead?],F269,Table15[Customer-Owned Portion],N269),Table15[Unique ID],0),0)))</f>
        <v>Non-lead</v>
      </c>
      <c r="W269" s="189"/>
    </row>
    <row r="270" spans="1:23" s="190" customFormat="1" ht="37.5" x14ac:dyDescent="0.25">
      <c r="A270" s="180">
        <v>11890789</v>
      </c>
      <c r="B270" s="181" t="s">
        <v>836</v>
      </c>
      <c r="C270" s="182" t="s">
        <v>837</v>
      </c>
      <c r="D270" s="183" t="s">
        <v>43</v>
      </c>
      <c r="E270" s="181" t="s">
        <v>35</v>
      </c>
      <c r="F270" s="183" t="s">
        <v>35</v>
      </c>
      <c r="G270" s="181" t="s">
        <v>242</v>
      </c>
      <c r="H270" s="184">
        <v>1</v>
      </c>
      <c r="I270" s="185" t="s">
        <v>107</v>
      </c>
      <c r="J270" s="181" t="s">
        <v>37</v>
      </c>
      <c r="K270" s="181" t="s">
        <v>38</v>
      </c>
      <c r="L270" s="186">
        <v>45541</v>
      </c>
      <c r="M270" s="187" t="s">
        <v>225</v>
      </c>
      <c r="N270" s="183" t="s">
        <v>36</v>
      </c>
      <c r="O270" s="181"/>
      <c r="P270" s="184">
        <v>1</v>
      </c>
      <c r="Q270" s="185" t="s">
        <v>107</v>
      </c>
      <c r="R270" s="181" t="s">
        <v>37</v>
      </c>
      <c r="S270" s="181" t="s">
        <v>96</v>
      </c>
      <c r="T270" s="186">
        <v>45541</v>
      </c>
      <c r="U270" s="187" t="s">
        <v>225</v>
      </c>
      <c r="V270" s="188" t="str" cm="1">
        <f t="array" ref="V270">IF(SUM(LEN(A270:U270))=0,"",IF(OR(OR(ISBLANK(E270),SUM(LEN(B270),LEN(C270))=0),AND(NOT(D270="Unknown"),ISBLANK(I270)),AND(NOT(N270="Unknown"),ISBLANK(Q270))),"Missing Information", INDEX(Table15[Entire Service Line Classification], MATCH(SUMIFS(Table15[Unique ID],Table15[System-Owned Portion],D270,Table15[If Material Anything Other than "Lead" in Column E,Was Material Ever Previously Lead?],F270,Table15[Customer-Owned Portion],N270),Table15[Unique ID],0),0)))</f>
        <v>Non-lead</v>
      </c>
      <c r="W270" s="189"/>
    </row>
    <row r="271" spans="1:23" s="190" customFormat="1" ht="37.5" x14ac:dyDescent="0.25">
      <c r="A271" s="180">
        <v>11890739</v>
      </c>
      <c r="B271" s="181" t="s">
        <v>838</v>
      </c>
      <c r="C271" s="182" t="s">
        <v>839</v>
      </c>
      <c r="D271" s="183" t="s">
        <v>36</v>
      </c>
      <c r="E271" s="181" t="s">
        <v>35</v>
      </c>
      <c r="F271" s="183" t="s">
        <v>35</v>
      </c>
      <c r="G271" s="181" t="s">
        <v>7034</v>
      </c>
      <c r="H271" s="184">
        <v>1</v>
      </c>
      <c r="I271" s="185" t="s">
        <v>107</v>
      </c>
      <c r="J271" s="181" t="s">
        <v>37</v>
      </c>
      <c r="K271" s="181" t="s">
        <v>38</v>
      </c>
      <c r="L271" s="186">
        <v>45541</v>
      </c>
      <c r="M271" s="187" t="s">
        <v>225</v>
      </c>
      <c r="N271" s="183" t="s">
        <v>36</v>
      </c>
      <c r="O271" s="181"/>
      <c r="P271" s="184">
        <v>1</v>
      </c>
      <c r="Q271" s="185" t="s">
        <v>107</v>
      </c>
      <c r="R271" s="181" t="s">
        <v>37</v>
      </c>
      <c r="S271" s="181" t="s">
        <v>96</v>
      </c>
      <c r="T271" s="186">
        <v>45541</v>
      </c>
      <c r="U271" s="187" t="s">
        <v>225</v>
      </c>
      <c r="V271" s="188" t="str" cm="1">
        <f t="array" ref="V271">IF(SUM(LEN(A271:U271))=0,"",IF(OR(OR(ISBLANK(E271),SUM(LEN(B271),LEN(C271))=0),AND(NOT(D271="Unknown"),ISBLANK(I271)),AND(NOT(N271="Unknown"),ISBLANK(Q271))),"Missing Information", INDEX(Table15[Entire Service Line Classification], MATCH(SUMIFS(Table15[Unique ID],Table15[System-Owned Portion],D271,Table15[If Material Anything Other than "Lead" in Column E,Was Material Ever Previously Lead?],F271,Table15[Customer-Owned Portion],N271),Table15[Unique ID],0),0)))</f>
        <v>Non-lead</v>
      </c>
      <c r="W271" s="189"/>
    </row>
    <row r="272" spans="1:23" s="190" customFormat="1" ht="37.5" x14ac:dyDescent="0.25">
      <c r="A272" s="180">
        <v>11890731</v>
      </c>
      <c r="B272" s="181" t="s">
        <v>840</v>
      </c>
      <c r="C272" s="182" t="s">
        <v>841</v>
      </c>
      <c r="D272" s="183" t="s">
        <v>43</v>
      </c>
      <c r="E272" s="181" t="s">
        <v>35</v>
      </c>
      <c r="F272" s="183" t="s">
        <v>35</v>
      </c>
      <c r="G272" s="181" t="s">
        <v>255</v>
      </c>
      <c r="H272" s="184">
        <v>1</v>
      </c>
      <c r="I272" s="185" t="s">
        <v>107</v>
      </c>
      <c r="J272" s="181" t="s">
        <v>37</v>
      </c>
      <c r="K272" s="181" t="s">
        <v>38</v>
      </c>
      <c r="L272" s="186">
        <v>45541</v>
      </c>
      <c r="M272" s="187" t="s">
        <v>7068</v>
      </c>
      <c r="N272" s="183" t="s">
        <v>43</v>
      </c>
      <c r="O272" s="181"/>
      <c r="P272" s="184">
        <v>1</v>
      </c>
      <c r="Q272" s="185" t="s">
        <v>107</v>
      </c>
      <c r="R272" s="181" t="s">
        <v>37</v>
      </c>
      <c r="S272" s="181" t="s">
        <v>96</v>
      </c>
      <c r="T272" s="186">
        <v>45541</v>
      </c>
      <c r="U272" s="187" t="s">
        <v>225</v>
      </c>
      <c r="V272" s="188" t="str" cm="1">
        <f t="array" ref="V272">IF(SUM(LEN(A272:U272))=0,"",IF(OR(OR(ISBLANK(E272),SUM(LEN(B272),LEN(C272))=0),AND(NOT(D272="Unknown"),ISBLANK(I272)),AND(NOT(N272="Unknown"),ISBLANK(Q272))),"Missing Information", INDEX(Table15[Entire Service Line Classification], MATCH(SUMIFS(Table15[Unique ID],Table15[System-Owned Portion],D272,Table15[If Material Anything Other than "Lead" in Column E,Was Material Ever Previously Lead?],F272,Table15[Customer-Owned Portion],N272),Table15[Unique ID],0),0)))</f>
        <v>Non-lead</v>
      </c>
      <c r="W272" s="189"/>
    </row>
    <row r="273" spans="1:23" s="190" customFormat="1" ht="37.5" x14ac:dyDescent="0.25">
      <c r="A273" s="180">
        <v>11890745</v>
      </c>
      <c r="B273" s="181" t="s">
        <v>842</v>
      </c>
      <c r="C273" s="182" t="s">
        <v>843</v>
      </c>
      <c r="D273" s="183" t="s">
        <v>36</v>
      </c>
      <c r="E273" s="181" t="s">
        <v>35</v>
      </c>
      <c r="F273" s="183" t="s">
        <v>35</v>
      </c>
      <c r="G273" s="181" t="s">
        <v>225</v>
      </c>
      <c r="H273" s="184">
        <v>2</v>
      </c>
      <c r="I273" s="185" t="s">
        <v>107</v>
      </c>
      <c r="J273" s="181" t="s">
        <v>37</v>
      </c>
      <c r="K273" s="181" t="s">
        <v>38</v>
      </c>
      <c r="L273" s="186">
        <v>45546</v>
      </c>
      <c r="M273" s="187" t="s">
        <v>225</v>
      </c>
      <c r="N273" s="183" t="s">
        <v>43</v>
      </c>
      <c r="O273" s="181"/>
      <c r="P273" s="184">
        <v>2</v>
      </c>
      <c r="Q273" s="185" t="s">
        <v>107</v>
      </c>
      <c r="R273" s="181" t="s">
        <v>37</v>
      </c>
      <c r="S273" s="181" t="s">
        <v>96</v>
      </c>
      <c r="T273" s="186">
        <v>45546</v>
      </c>
      <c r="U273" s="187" t="s">
        <v>7069</v>
      </c>
      <c r="V273" s="188" t="str" cm="1">
        <f t="array" ref="V273">IF(SUM(LEN(A273:U273))=0,"",IF(OR(OR(ISBLANK(E273),SUM(LEN(B273),LEN(C273))=0),AND(NOT(D273="Unknown"),ISBLANK(I273)),AND(NOT(N273="Unknown"),ISBLANK(Q273))),"Missing Information", INDEX(Table15[Entire Service Line Classification], MATCH(SUMIFS(Table15[Unique ID],Table15[System-Owned Portion],D273,Table15[If Material Anything Other than "Lead" in Column E,Was Material Ever Previously Lead?],F273,Table15[Customer-Owned Portion],N273),Table15[Unique ID],0),0)))</f>
        <v>Non-lead</v>
      </c>
      <c r="W273" s="189"/>
    </row>
    <row r="274" spans="1:23" s="190" customFormat="1" ht="37.5" x14ac:dyDescent="0.25">
      <c r="A274" s="180">
        <v>11890723</v>
      </c>
      <c r="B274" s="181" t="s">
        <v>844</v>
      </c>
      <c r="C274" s="182" t="s">
        <v>845</v>
      </c>
      <c r="D274" s="183" t="s">
        <v>36</v>
      </c>
      <c r="E274" s="181" t="s">
        <v>35</v>
      </c>
      <c r="F274" s="183" t="s">
        <v>35</v>
      </c>
      <c r="G274" s="181" t="s">
        <v>243</v>
      </c>
      <c r="H274" s="184">
        <v>1</v>
      </c>
      <c r="I274" s="185" t="s">
        <v>107</v>
      </c>
      <c r="J274" s="181" t="s">
        <v>37</v>
      </c>
      <c r="K274" s="181" t="s">
        <v>38</v>
      </c>
      <c r="L274" s="186">
        <v>45546</v>
      </c>
      <c r="M274" s="187" t="s">
        <v>225</v>
      </c>
      <c r="N274" s="183" t="s">
        <v>36</v>
      </c>
      <c r="O274" s="181"/>
      <c r="P274" s="184">
        <v>0.75</v>
      </c>
      <c r="Q274" s="185" t="s">
        <v>107</v>
      </c>
      <c r="R274" s="181" t="s">
        <v>37</v>
      </c>
      <c r="S274" s="181" t="s">
        <v>96</v>
      </c>
      <c r="T274" s="186">
        <v>45546</v>
      </c>
      <c r="U274" s="187" t="s">
        <v>225</v>
      </c>
      <c r="V274" s="188" t="str" cm="1">
        <f t="array" ref="V274">IF(SUM(LEN(A274:U274))=0,"",IF(OR(OR(ISBLANK(E274),SUM(LEN(B274),LEN(C274))=0),AND(NOT(D274="Unknown"),ISBLANK(I274)),AND(NOT(N274="Unknown"),ISBLANK(Q274))),"Missing Information", INDEX(Table15[Entire Service Line Classification], MATCH(SUMIFS(Table15[Unique ID],Table15[System-Owned Portion],D274,Table15[If Material Anything Other than "Lead" in Column E,Was Material Ever Previously Lead?],F274,Table15[Customer-Owned Portion],N274),Table15[Unique ID],0),0)))</f>
        <v>Non-lead</v>
      </c>
      <c r="W274" s="189"/>
    </row>
    <row r="275" spans="1:23" s="190" customFormat="1" ht="37.5" x14ac:dyDescent="0.25">
      <c r="A275" s="180">
        <v>11890719</v>
      </c>
      <c r="B275" s="181" t="s">
        <v>846</v>
      </c>
      <c r="C275" s="182" t="s">
        <v>847</v>
      </c>
      <c r="D275" s="183" t="s">
        <v>36</v>
      </c>
      <c r="E275" s="181" t="s">
        <v>35</v>
      </c>
      <c r="F275" s="183" t="s">
        <v>35</v>
      </c>
      <c r="G275" s="181" t="s">
        <v>235</v>
      </c>
      <c r="H275" s="184">
        <v>1</v>
      </c>
      <c r="I275" s="185" t="s">
        <v>107</v>
      </c>
      <c r="J275" s="181" t="s">
        <v>37</v>
      </c>
      <c r="K275" s="181" t="s">
        <v>38</v>
      </c>
      <c r="L275" s="186">
        <v>45546</v>
      </c>
      <c r="M275" s="187" t="s">
        <v>225</v>
      </c>
      <c r="N275" s="183" t="s">
        <v>43</v>
      </c>
      <c r="O275" s="181"/>
      <c r="P275" s="184">
        <v>0.75</v>
      </c>
      <c r="Q275" s="185" t="s">
        <v>107</v>
      </c>
      <c r="R275" s="181" t="s">
        <v>37</v>
      </c>
      <c r="S275" s="181" t="s">
        <v>96</v>
      </c>
      <c r="T275" s="186">
        <v>45546</v>
      </c>
      <c r="U275" s="187" t="s">
        <v>225</v>
      </c>
      <c r="V275" s="188" t="str" cm="1">
        <f t="array" ref="V275">IF(SUM(LEN(A275:U275))=0,"",IF(OR(OR(ISBLANK(E275),SUM(LEN(B275),LEN(C275))=0),AND(NOT(D275="Unknown"),ISBLANK(I275)),AND(NOT(N275="Unknown"),ISBLANK(Q275))),"Missing Information", INDEX(Table15[Entire Service Line Classification], MATCH(SUMIFS(Table15[Unique ID],Table15[System-Owned Portion],D275,Table15[If Material Anything Other than "Lead" in Column E,Was Material Ever Previously Lead?],F275,Table15[Customer-Owned Portion],N275),Table15[Unique ID],0),0)))</f>
        <v>Non-lead</v>
      </c>
      <c r="W275" s="189"/>
    </row>
    <row r="276" spans="1:23" s="190" customFormat="1" ht="37.5" x14ac:dyDescent="0.25">
      <c r="A276" s="180">
        <v>11890738</v>
      </c>
      <c r="B276" s="181" t="s">
        <v>848</v>
      </c>
      <c r="C276" s="182" t="s">
        <v>849</v>
      </c>
      <c r="D276" s="183" t="s">
        <v>43</v>
      </c>
      <c r="E276" s="181" t="s">
        <v>35</v>
      </c>
      <c r="F276" s="183" t="s">
        <v>35</v>
      </c>
      <c r="G276" s="181" t="s">
        <v>250</v>
      </c>
      <c r="H276" s="184">
        <v>1</v>
      </c>
      <c r="I276" s="185" t="s">
        <v>107</v>
      </c>
      <c r="J276" s="181" t="s">
        <v>37</v>
      </c>
      <c r="K276" s="181" t="s">
        <v>38</v>
      </c>
      <c r="L276" s="186">
        <v>45540</v>
      </c>
      <c r="M276" s="187" t="s">
        <v>225</v>
      </c>
      <c r="N276" s="183" t="s">
        <v>43</v>
      </c>
      <c r="O276" s="181"/>
      <c r="P276" s="184">
        <v>0.75</v>
      </c>
      <c r="Q276" s="185" t="s">
        <v>107</v>
      </c>
      <c r="R276" s="181" t="s">
        <v>37</v>
      </c>
      <c r="S276" s="181" t="s">
        <v>96</v>
      </c>
      <c r="T276" s="186">
        <v>45540</v>
      </c>
      <c r="U276" s="187" t="s">
        <v>225</v>
      </c>
      <c r="V276" s="188" t="str" cm="1">
        <f t="array" ref="V276">IF(SUM(LEN(A276:U276))=0,"",IF(OR(OR(ISBLANK(E276),SUM(LEN(B276),LEN(C276))=0),AND(NOT(D276="Unknown"),ISBLANK(I276)),AND(NOT(N276="Unknown"),ISBLANK(Q276))),"Missing Information", INDEX(Table15[Entire Service Line Classification], MATCH(SUMIFS(Table15[Unique ID],Table15[System-Owned Portion],D276,Table15[If Material Anything Other than "Lead" in Column E,Was Material Ever Previously Lead?],F276,Table15[Customer-Owned Portion],N276),Table15[Unique ID],0),0)))</f>
        <v>Non-lead</v>
      </c>
      <c r="W276" s="189"/>
    </row>
    <row r="277" spans="1:23" s="190" customFormat="1" ht="37.5" x14ac:dyDescent="0.25">
      <c r="A277" s="180">
        <v>11890727</v>
      </c>
      <c r="B277" s="181" t="s">
        <v>850</v>
      </c>
      <c r="C277" s="182" t="s">
        <v>851</v>
      </c>
      <c r="D277" s="183" t="s">
        <v>36</v>
      </c>
      <c r="E277" s="181" t="s">
        <v>35</v>
      </c>
      <c r="F277" s="183" t="s">
        <v>35</v>
      </c>
      <c r="G277" s="181" t="s">
        <v>235</v>
      </c>
      <c r="H277" s="184">
        <v>1</v>
      </c>
      <c r="I277" s="185" t="s">
        <v>107</v>
      </c>
      <c r="J277" s="181" t="s">
        <v>37</v>
      </c>
      <c r="K277" s="181" t="s">
        <v>38</v>
      </c>
      <c r="L277" s="186">
        <v>45546</v>
      </c>
      <c r="M277" s="187" t="s">
        <v>225</v>
      </c>
      <c r="N277" s="183" t="s">
        <v>43</v>
      </c>
      <c r="O277" s="181"/>
      <c r="P277" s="184">
        <v>0.75</v>
      </c>
      <c r="Q277" s="185" t="s">
        <v>107</v>
      </c>
      <c r="R277" s="181" t="s">
        <v>37</v>
      </c>
      <c r="S277" s="181" t="s">
        <v>96</v>
      </c>
      <c r="T277" s="186">
        <v>45546</v>
      </c>
      <c r="U277" s="187" t="s">
        <v>225</v>
      </c>
      <c r="V277" s="188" t="str" cm="1">
        <f t="array" ref="V277">IF(SUM(LEN(A277:U277))=0,"",IF(OR(OR(ISBLANK(E277),SUM(LEN(B277),LEN(C277))=0),AND(NOT(D277="Unknown"),ISBLANK(I277)),AND(NOT(N277="Unknown"),ISBLANK(Q277))),"Missing Information", INDEX(Table15[Entire Service Line Classification], MATCH(SUMIFS(Table15[Unique ID],Table15[System-Owned Portion],D277,Table15[If Material Anything Other than "Lead" in Column E,Was Material Ever Previously Lead?],F277,Table15[Customer-Owned Portion],N277),Table15[Unique ID],0),0)))</f>
        <v>Non-lead</v>
      </c>
      <c r="W277" s="189"/>
    </row>
    <row r="278" spans="1:23" s="190" customFormat="1" ht="37.5" x14ac:dyDescent="0.25">
      <c r="A278" s="180">
        <v>11890718</v>
      </c>
      <c r="B278" s="181" t="s">
        <v>852</v>
      </c>
      <c r="C278" s="182" t="s">
        <v>853</v>
      </c>
      <c r="D278" s="183" t="s">
        <v>36</v>
      </c>
      <c r="E278" s="181" t="s">
        <v>35</v>
      </c>
      <c r="F278" s="183" t="s">
        <v>35</v>
      </c>
      <c r="G278" s="181" t="s">
        <v>225</v>
      </c>
      <c r="H278" s="184">
        <v>1</v>
      </c>
      <c r="I278" s="185" t="s">
        <v>107</v>
      </c>
      <c r="J278" s="181" t="s">
        <v>37</v>
      </c>
      <c r="K278" s="181" t="s">
        <v>38</v>
      </c>
      <c r="L278" s="186">
        <v>45545</v>
      </c>
      <c r="M278" s="187" t="s">
        <v>225</v>
      </c>
      <c r="N278" s="183" t="s">
        <v>36</v>
      </c>
      <c r="O278" s="181"/>
      <c r="P278" s="184">
        <v>0.75</v>
      </c>
      <c r="Q278" s="185" t="s">
        <v>107</v>
      </c>
      <c r="R278" s="181" t="s">
        <v>37</v>
      </c>
      <c r="S278" s="181" t="s">
        <v>96</v>
      </c>
      <c r="T278" s="186">
        <v>45545</v>
      </c>
      <c r="U278" s="187" t="s">
        <v>225</v>
      </c>
      <c r="V278" s="188" t="str" cm="1">
        <f t="array" ref="V278">IF(SUM(LEN(A278:U278))=0,"",IF(OR(OR(ISBLANK(E278),SUM(LEN(B278),LEN(C278))=0),AND(NOT(D278="Unknown"),ISBLANK(I278)),AND(NOT(N278="Unknown"),ISBLANK(Q278))),"Missing Information", INDEX(Table15[Entire Service Line Classification], MATCH(SUMIFS(Table15[Unique ID],Table15[System-Owned Portion],D278,Table15[If Material Anything Other than "Lead" in Column E,Was Material Ever Previously Lead?],F278,Table15[Customer-Owned Portion],N278),Table15[Unique ID],0),0)))</f>
        <v>Non-lead</v>
      </c>
      <c r="W278" s="189"/>
    </row>
    <row r="279" spans="1:23" s="190" customFormat="1" ht="37.5" x14ac:dyDescent="0.25">
      <c r="A279" s="180">
        <v>11890716</v>
      </c>
      <c r="B279" s="181" t="s">
        <v>854</v>
      </c>
      <c r="C279" s="182" t="s">
        <v>855</v>
      </c>
      <c r="D279" s="183" t="s">
        <v>36</v>
      </c>
      <c r="E279" s="181" t="s">
        <v>35</v>
      </c>
      <c r="F279" s="183" t="s">
        <v>35</v>
      </c>
      <c r="G279" s="181" t="s">
        <v>235</v>
      </c>
      <c r="H279" s="184">
        <v>1</v>
      </c>
      <c r="I279" s="185" t="s">
        <v>107</v>
      </c>
      <c r="J279" s="181" t="s">
        <v>37</v>
      </c>
      <c r="K279" s="181" t="s">
        <v>38</v>
      </c>
      <c r="L279" s="186">
        <v>45546</v>
      </c>
      <c r="M279" s="187" t="s">
        <v>225</v>
      </c>
      <c r="N279" s="183" t="s">
        <v>43</v>
      </c>
      <c r="O279" s="181"/>
      <c r="P279" s="184">
        <v>0.75</v>
      </c>
      <c r="Q279" s="185" t="s">
        <v>107</v>
      </c>
      <c r="R279" s="181" t="s">
        <v>37</v>
      </c>
      <c r="S279" s="181" t="s">
        <v>96</v>
      </c>
      <c r="T279" s="186">
        <v>45546</v>
      </c>
      <c r="U279" s="187" t="s">
        <v>225</v>
      </c>
      <c r="V279" s="188" t="str" cm="1">
        <f t="array" ref="V279">IF(SUM(LEN(A279:U279))=0,"",IF(OR(OR(ISBLANK(E279),SUM(LEN(B279),LEN(C279))=0),AND(NOT(D279="Unknown"),ISBLANK(I279)),AND(NOT(N279="Unknown"),ISBLANK(Q279))),"Missing Information", INDEX(Table15[Entire Service Line Classification], MATCH(SUMIFS(Table15[Unique ID],Table15[System-Owned Portion],D279,Table15[If Material Anything Other than "Lead" in Column E,Was Material Ever Previously Lead?],F279,Table15[Customer-Owned Portion],N279),Table15[Unique ID],0),0)))</f>
        <v>Non-lead</v>
      </c>
      <c r="W279" s="189"/>
    </row>
    <row r="280" spans="1:23" s="190" customFormat="1" ht="37.5" x14ac:dyDescent="0.25">
      <c r="A280" s="180">
        <v>11890713</v>
      </c>
      <c r="B280" s="181" t="s">
        <v>856</v>
      </c>
      <c r="C280" s="182" t="s">
        <v>857</v>
      </c>
      <c r="D280" s="183" t="s">
        <v>36</v>
      </c>
      <c r="E280" s="181" t="s">
        <v>35</v>
      </c>
      <c r="F280" s="183" t="s">
        <v>35</v>
      </c>
      <c r="G280" s="181" t="s">
        <v>233</v>
      </c>
      <c r="H280" s="184">
        <v>1</v>
      </c>
      <c r="I280" s="185" t="s">
        <v>107</v>
      </c>
      <c r="J280" s="181" t="s">
        <v>37</v>
      </c>
      <c r="K280" s="181" t="s">
        <v>38</v>
      </c>
      <c r="L280" s="186">
        <v>45551</v>
      </c>
      <c r="M280" s="187" t="s">
        <v>225</v>
      </c>
      <c r="N280" s="183" t="s">
        <v>43</v>
      </c>
      <c r="O280" s="181"/>
      <c r="P280" s="184">
        <v>0.75</v>
      </c>
      <c r="Q280" s="185" t="s">
        <v>107</v>
      </c>
      <c r="R280" s="181" t="s">
        <v>37</v>
      </c>
      <c r="S280" s="181" t="s">
        <v>96</v>
      </c>
      <c r="T280" s="186">
        <v>45551</v>
      </c>
      <c r="U280" s="187" t="s">
        <v>7069</v>
      </c>
      <c r="V280" s="188" t="str" cm="1">
        <f t="array" ref="V280">IF(SUM(LEN(A280:U280))=0,"",IF(OR(OR(ISBLANK(E280),SUM(LEN(B280),LEN(C280))=0),AND(NOT(D280="Unknown"),ISBLANK(I280)),AND(NOT(N280="Unknown"),ISBLANK(Q280))),"Missing Information", INDEX(Table15[Entire Service Line Classification], MATCH(SUMIFS(Table15[Unique ID],Table15[System-Owned Portion],D280,Table15[If Material Anything Other than "Lead" in Column E,Was Material Ever Previously Lead?],F280,Table15[Customer-Owned Portion],N280),Table15[Unique ID],0),0)))</f>
        <v>Non-lead</v>
      </c>
      <c r="W280" s="189"/>
    </row>
    <row r="281" spans="1:23" s="190" customFormat="1" ht="37.5" x14ac:dyDescent="0.25">
      <c r="A281" s="180">
        <v>11890712</v>
      </c>
      <c r="B281" s="181" t="s">
        <v>858</v>
      </c>
      <c r="C281" s="182" t="s">
        <v>859</v>
      </c>
      <c r="D281" s="183" t="s">
        <v>36</v>
      </c>
      <c r="E281" s="181" t="s">
        <v>35</v>
      </c>
      <c r="F281" s="183" t="s">
        <v>35</v>
      </c>
      <c r="G281" s="181" t="s">
        <v>281</v>
      </c>
      <c r="H281" s="184">
        <v>1</v>
      </c>
      <c r="I281" s="185" t="s">
        <v>107</v>
      </c>
      <c r="J281" s="181" t="s">
        <v>37</v>
      </c>
      <c r="K281" s="181" t="s">
        <v>38</v>
      </c>
      <c r="L281" s="186">
        <v>45546</v>
      </c>
      <c r="M281" s="187" t="s">
        <v>225</v>
      </c>
      <c r="N281" s="183" t="s">
        <v>36</v>
      </c>
      <c r="O281" s="181"/>
      <c r="P281" s="184">
        <v>1</v>
      </c>
      <c r="Q281" s="185" t="s">
        <v>107</v>
      </c>
      <c r="R281" s="181" t="s">
        <v>37</v>
      </c>
      <c r="S281" s="181" t="s">
        <v>96</v>
      </c>
      <c r="T281" s="186">
        <v>45546</v>
      </c>
      <c r="U281" s="187" t="s">
        <v>225</v>
      </c>
      <c r="V281" s="188" t="str" cm="1">
        <f t="array" ref="V281">IF(SUM(LEN(A281:U281))=0,"",IF(OR(OR(ISBLANK(E281),SUM(LEN(B281),LEN(C281))=0),AND(NOT(D281="Unknown"),ISBLANK(I281)),AND(NOT(N281="Unknown"),ISBLANK(Q281))),"Missing Information", INDEX(Table15[Entire Service Line Classification], MATCH(SUMIFS(Table15[Unique ID],Table15[System-Owned Portion],D281,Table15[If Material Anything Other than "Lead" in Column E,Was Material Ever Previously Lead?],F281,Table15[Customer-Owned Portion],N281),Table15[Unique ID],0),0)))</f>
        <v>Non-lead</v>
      </c>
      <c r="W281" s="189"/>
    </row>
    <row r="282" spans="1:23" s="190" customFormat="1" ht="37.5" x14ac:dyDescent="0.25">
      <c r="A282" s="180">
        <v>11890708</v>
      </c>
      <c r="B282" s="181" t="s">
        <v>860</v>
      </c>
      <c r="C282" s="182" t="s">
        <v>861</v>
      </c>
      <c r="D282" s="183" t="s">
        <v>36</v>
      </c>
      <c r="E282" s="181" t="s">
        <v>35</v>
      </c>
      <c r="F282" s="183" t="s">
        <v>35</v>
      </c>
      <c r="G282" s="181" t="s">
        <v>235</v>
      </c>
      <c r="H282" s="184">
        <v>1</v>
      </c>
      <c r="I282" s="185" t="s">
        <v>107</v>
      </c>
      <c r="J282" s="181" t="s">
        <v>37</v>
      </c>
      <c r="K282" s="181" t="s">
        <v>38</v>
      </c>
      <c r="L282" s="186">
        <v>45551</v>
      </c>
      <c r="M282" s="187" t="s">
        <v>225</v>
      </c>
      <c r="N282" s="183" t="s">
        <v>43</v>
      </c>
      <c r="O282" s="181"/>
      <c r="P282" s="184">
        <v>0.75</v>
      </c>
      <c r="Q282" s="185" t="s">
        <v>107</v>
      </c>
      <c r="R282" s="181" t="s">
        <v>37</v>
      </c>
      <c r="S282" s="181" t="s">
        <v>96</v>
      </c>
      <c r="T282" s="186">
        <v>45551</v>
      </c>
      <c r="U282" s="187" t="s">
        <v>7069</v>
      </c>
      <c r="V282" s="188" t="str" cm="1">
        <f t="array" ref="V282">IF(SUM(LEN(A282:U282))=0,"",IF(OR(OR(ISBLANK(E282),SUM(LEN(B282),LEN(C282))=0),AND(NOT(D282="Unknown"),ISBLANK(I282)),AND(NOT(N282="Unknown"),ISBLANK(Q282))),"Missing Information", INDEX(Table15[Entire Service Line Classification], MATCH(SUMIFS(Table15[Unique ID],Table15[System-Owned Portion],D282,Table15[If Material Anything Other than "Lead" in Column E,Was Material Ever Previously Lead?],F282,Table15[Customer-Owned Portion],N282),Table15[Unique ID],0),0)))</f>
        <v>Non-lead</v>
      </c>
      <c r="W282" s="189"/>
    </row>
    <row r="283" spans="1:23" s="190" customFormat="1" ht="37.5" x14ac:dyDescent="0.25">
      <c r="A283" s="180">
        <v>11890830</v>
      </c>
      <c r="B283" s="181" t="s">
        <v>862</v>
      </c>
      <c r="C283" s="182" t="s">
        <v>863</v>
      </c>
      <c r="D283" s="183" t="s">
        <v>36</v>
      </c>
      <c r="E283" s="181" t="s">
        <v>35</v>
      </c>
      <c r="F283" s="183" t="s">
        <v>35</v>
      </c>
      <c r="G283" s="181" t="s">
        <v>7037</v>
      </c>
      <c r="H283" s="184">
        <v>1</v>
      </c>
      <c r="I283" s="185" t="s">
        <v>107</v>
      </c>
      <c r="J283" s="181" t="s">
        <v>37</v>
      </c>
      <c r="K283" s="181" t="s">
        <v>38</v>
      </c>
      <c r="L283" s="186">
        <v>45545</v>
      </c>
      <c r="M283" s="187" t="s">
        <v>225</v>
      </c>
      <c r="N283" s="183" t="s">
        <v>43</v>
      </c>
      <c r="O283" s="181"/>
      <c r="P283" s="184">
        <v>1</v>
      </c>
      <c r="Q283" s="185" t="s">
        <v>107</v>
      </c>
      <c r="R283" s="181" t="s">
        <v>37</v>
      </c>
      <c r="S283" s="181" t="s">
        <v>96</v>
      </c>
      <c r="T283" s="186">
        <v>45545</v>
      </c>
      <c r="U283" s="187" t="s">
        <v>7068</v>
      </c>
      <c r="V283" s="188" t="str" cm="1">
        <f t="array" ref="V283">IF(SUM(LEN(A283:U283))=0,"",IF(OR(OR(ISBLANK(E283),SUM(LEN(B283),LEN(C283))=0),AND(NOT(D283="Unknown"),ISBLANK(I283)),AND(NOT(N283="Unknown"),ISBLANK(Q283))),"Missing Information", INDEX(Table15[Entire Service Line Classification], MATCH(SUMIFS(Table15[Unique ID],Table15[System-Owned Portion],D283,Table15[If Material Anything Other than "Lead" in Column E,Was Material Ever Previously Lead?],F283,Table15[Customer-Owned Portion],N283),Table15[Unique ID],0),0)))</f>
        <v>Non-lead</v>
      </c>
      <c r="W283" s="189"/>
    </row>
    <row r="284" spans="1:23" s="190" customFormat="1" ht="37.5" x14ac:dyDescent="0.25">
      <c r="A284" s="180">
        <v>11890806</v>
      </c>
      <c r="B284" s="181" t="s">
        <v>864</v>
      </c>
      <c r="C284" s="182" t="s">
        <v>865</v>
      </c>
      <c r="D284" s="183" t="s">
        <v>43</v>
      </c>
      <c r="E284" s="181" t="s">
        <v>35</v>
      </c>
      <c r="F284" s="183" t="s">
        <v>35</v>
      </c>
      <c r="G284" s="181" t="s">
        <v>255</v>
      </c>
      <c r="H284" s="184">
        <v>1</v>
      </c>
      <c r="I284" s="185" t="s">
        <v>107</v>
      </c>
      <c r="J284" s="181" t="s">
        <v>37</v>
      </c>
      <c r="K284" s="181" t="s">
        <v>38</v>
      </c>
      <c r="L284" s="186">
        <v>45545</v>
      </c>
      <c r="M284" s="187" t="s">
        <v>225</v>
      </c>
      <c r="N284" s="183" t="s">
        <v>43</v>
      </c>
      <c r="O284" s="181"/>
      <c r="P284" s="184">
        <v>1</v>
      </c>
      <c r="Q284" s="185" t="s">
        <v>107</v>
      </c>
      <c r="R284" s="181" t="s">
        <v>37</v>
      </c>
      <c r="S284" s="181" t="s">
        <v>96</v>
      </c>
      <c r="T284" s="186">
        <v>45545</v>
      </c>
      <c r="U284" s="187" t="s">
        <v>7068</v>
      </c>
      <c r="V284" s="188" t="str" cm="1">
        <f t="array" ref="V284">IF(SUM(LEN(A284:U284))=0,"",IF(OR(OR(ISBLANK(E284),SUM(LEN(B284),LEN(C284))=0),AND(NOT(D284="Unknown"),ISBLANK(I284)),AND(NOT(N284="Unknown"),ISBLANK(Q284))),"Missing Information", INDEX(Table15[Entire Service Line Classification], MATCH(SUMIFS(Table15[Unique ID],Table15[System-Owned Portion],D284,Table15[If Material Anything Other than "Lead" in Column E,Was Material Ever Previously Lead?],F284,Table15[Customer-Owned Portion],N284),Table15[Unique ID],0),0)))</f>
        <v>Non-lead</v>
      </c>
      <c r="W284" s="189"/>
    </row>
    <row r="285" spans="1:23" s="190" customFormat="1" ht="37.5" x14ac:dyDescent="0.25">
      <c r="A285" s="180">
        <v>11890717</v>
      </c>
      <c r="B285" s="181" t="s">
        <v>866</v>
      </c>
      <c r="C285" s="182" t="s">
        <v>867</v>
      </c>
      <c r="D285" s="183" t="s">
        <v>36</v>
      </c>
      <c r="E285" s="181" t="s">
        <v>35</v>
      </c>
      <c r="F285" s="183" t="s">
        <v>35</v>
      </c>
      <c r="G285" s="181" t="s">
        <v>235</v>
      </c>
      <c r="H285" s="184">
        <v>1</v>
      </c>
      <c r="I285" s="185" t="s">
        <v>107</v>
      </c>
      <c r="J285" s="181" t="s">
        <v>37</v>
      </c>
      <c r="K285" s="181" t="s">
        <v>38</v>
      </c>
      <c r="L285" s="186">
        <v>45552</v>
      </c>
      <c r="M285" s="187" t="s">
        <v>7069</v>
      </c>
      <c r="N285" s="183" t="s">
        <v>36</v>
      </c>
      <c r="O285" s="181"/>
      <c r="P285" s="184">
        <v>1</v>
      </c>
      <c r="Q285" s="185" t="s">
        <v>107</v>
      </c>
      <c r="R285" s="181" t="s">
        <v>37</v>
      </c>
      <c r="S285" s="181" t="s">
        <v>96</v>
      </c>
      <c r="T285" s="186">
        <v>45552</v>
      </c>
      <c r="U285" s="187" t="s">
        <v>7069</v>
      </c>
      <c r="V285" s="188" t="str" cm="1">
        <f t="array" ref="V285">IF(SUM(LEN(A285:U285))=0,"",IF(OR(OR(ISBLANK(E285),SUM(LEN(B285),LEN(C285))=0),AND(NOT(D285="Unknown"),ISBLANK(I285)),AND(NOT(N285="Unknown"),ISBLANK(Q285))),"Missing Information", INDEX(Table15[Entire Service Line Classification], MATCH(SUMIFS(Table15[Unique ID],Table15[System-Owned Portion],D285,Table15[If Material Anything Other than "Lead" in Column E,Was Material Ever Previously Lead?],F285,Table15[Customer-Owned Portion],N285),Table15[Unique ID],0),0)))</f>
        <v>Non-lead</v>
      </c>
      <c r="W285" s="189"/>
    </row>
    <row r="286" spans="1:23" s="190" customFormat="1" ht="37.5" x14ac:dyDescent="0.25">
      <c r="A286" s="180">
        <v>11890714</v>
      </c>
      <c r="B286" s="181" t="s">
        <v>868</v>
      </c>
      <c r="C286" s="182" t="s">
        <v>869</v>
      </c>
      <c r="D286" s="183" t="s">
        <v>36</v>
      </c>
      <c r="E286" s="181" t="s">
        <v>35</v>
      </c>
      <c r="F286" s="183" t="s">
        <v>35</v>
      </c>
      <c r="G286" s="181" t="s">
        <v>235</v>
      </c>
      <c r="H286" s="184">
        <v>1</v>
      </c>
      <c r="I286" s="185" t="s">
        <v>107</v>
      </c>
      <c r="J286" s="181" t="s">
        <v>37</v>
      </c>
      <c r="K286" s="181" t="s">
        <v>38</v>
      </c>
      <c r="L286" s="186">
        <v>45551</v>
      </c>
      <c r="M286" s="187" t="s">
        <v>225</v>
      </c>
      <c r="N286" s="183" t="s">
        <v>43</v>
      </c>
      <c r="O286" s="181"/>
      <c r="P286" s="184">
        <v>0.75</v>
      </c>
      <c r="Q286" s="185" t="s">
        <v>107</v>
      </c>
      <c r="R286" s="181" t="s">
        <v>37</v>
      </c>
      <c r="S286" s="181" t="s">
        <v>96</v>
      </c>
      <c r="T286" s="186">
        <v>45551</v>
      </c>
      <c r="U286" s="187" t="s">
        <v>7069</v>
      </c>
      <c r="V286" s="188" t="str" cm="1">
        <f t="array" ref="V286">IF(SUM(LEN(A286:U286))=0,"",IF(OR(OR(ISBLANK(E286),SUM(LEN(B286),LEN(C286))=0),AND(NOT(D286="Unknown"),ISBLANK(I286)),AND(NOT(N286="Unknown"),ISBLANK(Q286))),"Missing Information", INDEX(Table15[Entire Service Line Classification], MATCH(SUMIFS(Table15[Unique ID],Table15[System-Owned Portion],D286,Table15[If Material Anything Other than "Lead" in Column E,Was Material Ever Previously Lead?],F286,Table15[Customer-Owned Portion],N286),Table15[Unique ID],0),0)))</f>
        <v>Non-lead</v>
      </c>
      <c r="W286" s="189"/>
    </row>
    <row r="287" spans="1:23" s="190" customFormat="1" ht="37.5" x14ac:dyDescent="0.25">
      <c r="A287" s="180">
        <v>11890709</v>
      </c>
      <c r="B287" s="181" t="s">
        <v>870</v>
      </c>
      <c r="C287" s="182" t="s">
        <v>871</v>
      </c>
      <c r="D287" s="183" t="s">
        <v>36</v>
      </c>
      <c r="E287" s="181" t="s">
        <v>35</v>
      </c>
      <c r="F287" s="183" t="s">
        <v>35</v>
      </c>
      <c r="G287" s="181" t="s">
        <v>233</v>
      </c>
      <c r="H287" s="184">
        <v>1</v>
      </c>
      <c r="I287" s="185" t="s">
        <v>107</v>
      </c>
      <c r="J287" s="181" t="s">
        <v>37</v>
      </c>
      <c r="K287" s="181" t="s">
        <v>38</v>
      </c>
      <c r="L287" s="186">
        <v>45551</v>
      </c>
      <c r="M287" s="187" t="s">
        <v>225</v>
      </c>
      <c r="N287" s="183" t="s">
        <v>43</v>
      </c>
      <c r="O287" s="181"/>
      <c r="P287" s="184">
        <v>0.75</v>
      </c>
      <c r="Q287" s="185" t="s">
        <v>107</v>
      </c>
      <c r="R287" s="181" t="s">
        <v>37</v>
      </c>
      <c r="S287" s="181" t="s">
        <v>96</v>
      </c>
      <c r="T287" s="186">
        <v>45551</v>
      </c>
      <c r="U287" s="187" t="s">
        <v>7069</v>
      </c>
      <c r="V287" s="188" t="str" cm="1">
        <f t="array" ref="V287">IF(SUM(LEN(A287:U287))=0,"",IF(OR(OR(ISBLANK(E287),SUM(LEN(B287),LEN(C287))=0),AND(NOT(D287="Unknown"),ISBLANK(I287)),AND(NOT(N287="Unknown"),ISBLANK(Q287))),"Missing Information", INDEX(Table15[Entire Service Line Classification], MATCH(SUMIFS(Table15[Unique ID],Table15[System-Owned Portion],D287,Table15[If Material Anything Other than "Lead" in Column E,Was Material Ever Previously Lead?],F287,Table15[Customer-Owned Portion],N287),Table15[Unique ID],0),0)))</f>
        <v>Non-lead</v>
      </c>
      <c r="W287" s="189"/>
    </row>
    <row r="288" spans="1:23" s="190" customFormat="1" ht="37.5" x14ac:dyDescent="0.25">
      <c r="A288" s="180">
        <v>11890707</v>
      </c>
      <c r="B288" s="181" t="s">
        <v>872</v>
      </c>
      <c r="C288" s="182" t="s">
        <v>873</v>
      </c>
      <c r="D288" s="183" t="s">
        <v>36</v>
      </c>
      <c r="E288" s="181" t="s">
        <v>35</v>
      </c>
      <c r="F288" s="183" t="s">
        <v>35</v>
      </c>
      <c r="G288" s="181" t="s">
        <v>7033</v>
      </c>
      <c r="H288" s="184">
        <v>1</v>
      </c>
      <c r="I288" s="185" t="s">
        <v>107</v>
      </c>
      <c r="J288" s="181" t="s">
        <v>37</v>
      </c>
      <c r="K288" s="181" t="s">
        <v>38</v>
      </c>
      <c r="L288" s="186">
        <v>45551</v>
      </c>
      <c r="M288" s="187" t="s">
        <v>225</v>
      </c>
      <c r="N288" s="183" t="s">
        <v>36</v>
      </c>
      <c r="O288" s="181"/>
      <c r="P288" s="184">
        <v>1</v>
      </c>
      <c r="Q288" s="185" t="s">
        <v>107</v>
      </c>
      <c r="R288" s="181" t="s">
        <v>37</v>
      </c>
      <c r="S288" s="181" t="s">
        <v>96</v>
      </c>
      <c r="T288" s="186">
        <v>45551</v>
      </c>
      <c r="U288" s="187" t="s">
        <v>225</v>
      </c>
      <c r="V288" s="188" t="str" cm="1">
        <f t="array" ref="V288">IF(SUM(LEN(A288:U288))=0,"",IF(OR(OR(ISBLANK(E288),SUM(LEN(B288),LEN(C288))=0),AND(NOT(D288="Unknown"),ISBLANK(I288)),AND(NOT(N288="Unknown"),ISBLANK(Q288))),"Missing Information", INDEX(Table15[Entire Service Line Classification], MATCH(SUMIFS(Table15[Unique ID],Table15[System-Owned Portion],D288,Table15[If Material Anything Other than "Lead" in Column E,Was Material Ever Previously Lead?],F288,Table15[Customer-Owned Portion],N288),Table15[Unique ID],0),0)))</f>
        <v>Non-lead</v>
      </c>
      <c r="W288" s="189"/>
    </row>
    <row r="289" spans="1:23" s="190" customFormat="1" ht="37.5" x14ac:dyDescent="0.25">
      <c r="A289" s="180">
        <v>11890706</v>
      </c>
      <c r="B289" s="181" t="s">
        <v>874</v>
      </c>
      <c r="C289" s="182" t="s">
        <v>875</v>
      </c>
      <c r="D289" s="183" t="s">
        <v>36</v>
      </c>
      <c r="E289" s="181" t="s">
        <v>35</v>
      </c>
      <c r="F289" s="183" t="s">
        <v>35</v>
      </c>
      <c r="G289" s="181" t="s">
        <v>268</v>
      </c>
      <c r="H289" s="184">
        <v>1</v>
      </c>
      <c r="I289" s="185" t="s">
        <v>107</v>
      </c>
      <c r="J289" s="181" t="s">
        <v>37</v>
      </c>
      <c r="K289" s="181" t="s">
        <v>38</v>
      </c>
      <c r="L289" s="186">
        <v>45551</v>
      </c>
      <c r="M289" s="187" t="s">
        <v>225</v>
      </c>
      <c r="N289" s="183" t="s">
        <v>43</v>
      </c>
      <c r="O289" s="181"/>
      <c r="P289" s="184">
        <v>0.75</v>
      </c>
      <c r="Q289" s="185" t="s">
        <v>107</v>
      </c>
      <c r="R289" s="181" t="s">
        <v>37</v>
      </c>
      <c r="S289" s="181" t="s">
        <v>96</v>
      </c>
      <c r="T289" s="186">
        <v>45551</v>
      </c>
      <c r="U289" s="187" t="s">
        <v>7069</v>
      </c>
      <c r="V289" s="188" t="str" cm="1">
        <f t="array" ref="V289">IF(SUM(LEN(A289:U289))=0,"",IF(OR(OR(ISBLANK(E289),SUM(LEN(B289),LEN(C289))=0),AND(NOT(D289="Unknown"),ISBLANK(I289)),AND(NOT(N289="Unknown"),ISBLANK(Q289))),"Missing Information", INDEX(Table15[Entire Service Line Classification], MATCH(SUMIFS(Table15[Unique ID],Table15[System-Owned Portion],D289,Table15[If Material Anything Other than "Lead" in Column E,Was Material Ever Previously Lead?],F289,Table15[Customer-Owned Portion],N289),Table15[Unique ID],0),0)))</f>
        <v>Non-lead</v>
      </c>
      <c r="W289" s="189"/>
    </row>
    <row r="290" spans="1:23" s="190" customFormat="1" ht="37.5" x14ac:dyDescent="0.25">
      <c r="A290" s="180">
        <v>11890704</v>
      </c>
      <c r="B290" s="181" t="s">
        <v>876</v>
      </c>
      <c r="C290" s="182" t="s">
        <v>877</v>
      </c>
      <c r="D290" s="183" t="s">
        <v>36</v>
      </c>
      <c r="E290" s="181" t="s">
        <v>35</v>
      </c>
      <c r="F290" s="183" t="s">
        <v>35</v>
      </c>
      <c r="G290" s="181" t="s">
        <v>225</v>
      </c>
      <c r="H290" s="184">
        <v>1</v>
      </c>
      <c r="I290" s="185" t="s">
        <v>107</v>
      </c>
      <c r="J290" s="181" t="s">
        <v>37</v>
      </c>
      <c r="K290" s="181" t="s">
        <v>38</v>
      </c>
      <c r="L290" s="186">
        <v>45551</v>
      </c>
      <c r="M290" s="187" t="s">
        <v>225</v>
      </c>
      <c r="N290" s="183" t="s">
        <v>36</v>
      </c>
      <c r="O290" s="181"/>
      <c r="P290" s="184">
        <v>0.75</v>
      </c>
      <c r="Q290" s="185" t="s">
        <v>107</v>
      </c>
      <c r="R290" s="181" t="s">
        <v>37</v>
      </c>
      <c r="S290" s="181" t="s">
        <v>96</v>
      </c>
      <c r="T290" s="186">
        <v>45551</v>
      </c>
      <c r="U290" s="187" t="s">
        <v>225</v>
      </c>
      <c r="V290" s="188" t="str" cm="1">
        <f t="array" ref="V290">IF(SUM(LEN(A290:U290))=0,"",IF(OR(OR(ISBLANK(E290),SUM(LEN(B290),LEN(C290))=0),AND(NOT(D290="Unknown"),ISBLANK(I290)),AND(NOT(N290="Unknown"),ISBLANK(Q290))),"Missing Information", INDEX(Table15[Entire Service Line Classification], MATCH(SUMIFS(Table15[Unique ID],Table15[System-Owned Portion],D290,Table15[If Material Anything Other than "Lead" in Column E,Was Material Ever Previously Lead?],F290,Table15[Customer-Owned Portion],N290),Table15[Unique ID],0),0)))</f>
        <v>Non-lead</v>
      </c>
      <c r="W290" s="189"/>
    </row>
    <row r="291" spans="1:23" s="190" customFormat="1" ht="37.5" x14ac:dyDescent="0.25">
      <c r="A291" s="180">
        <v>11890703</v>
      </c>
      <c r="B291" s="181" t="s">
        <v>878</v>
      </c>
      <c r="C291" s="182" t="s">
        <v>879</v>
      </c>
      <c r="D291" s="183" t="s">
        <v>36</v>
      </c>
      <c r="E291" s="181" t="s">
        <v>35</v>
      </c>
      <c r="F291" s="183" t="s">
        <v>35</v>
      </c>
      <c r="G291" s="181" t="s">
        <v>243</v>
      </c>
      <c r="H291" s="184">
        <v>1</v>
      </c>
      <c r="I291" s="185" t="s">
        <v>107</v>
      </c>
      <c r="J291" s="181" t="s">
        <v>37</v>
      </c>
      <c r="K291" s="181" t="s">
        <v>38</v>
      </c>
      <c r="L291" s="186">
        <v>45545</v>
      </c>
      <c r="M291" s="187" t="s">
        <v>225</v>
      </c>
      <c r="N291" s="183" t="s">
        <v>36</v>
      </c>
      <c r="O291" s="181"/>
      <c r="P291" s="184">
        <v>0.75</v>
      </c>
      <c r="Q291" s="185" t="s">
        <v>107</v>
      </c>
      <c r="R291" s="181" t="s">
        <v>37</v>
      </c>
      <c r="S291" s="181" t="s">
        <v>96</v>
      </c>
      <c r="T291" s="186">
        <v>45545</v>
      </c>
      <c r="U291" s="187" t="s">
        <v>225</v>
      </c>
      <c r="V291" s="188" t="str" cm="1">
        <f t="array" ref="V291">IF(SUM(LEN(A291:U291))=0,"",IF(OR(OR(ISBLANK(E291),SUM(LEN(B291),LEN(C291))=0),AND(NOT(D291="Unknown"),ISBLANK(I291)),AND(NOT(N291="Unknown"),ISBLANK(Q291))),"Missing Information", INDEX(Table15[Entire Service Line Classification], MATCH(SUMIFS(Table15[Unique ID],Table15[System-Owned Portion],D291,Table15[If Material Anything Other than "Lead" in Column E,Was Material Ever Previously Lead?],F291,Table15[Customer-Owned Portion],N291),Table15[Unique ID],0),0)))</f>
        <v>Non-lead</v>
      </c>
      <c r="W291" s="189"/>
    </row>
    <row r="292" spans="1:23" s="190" customFormat="1" ht="37.5" x14ac:dyDescent="0.25">
      <c r="A292" s="180">
        <v>11890711</v>
      </c>
      <c r="B292" s="181" t="s">
        <v>880</v>
      </c>
      <c r="C292" s="182" t="s">
        <v>881</v>
      </c>
      <c r="D292" s="183" t="s">
        <v>36</v>
      </c>
      <c r="E292" s="181" t="s">
        <v>35</v>
      </c>
      <c r="F292" s="183" t="s">
        <v>35</v>
      </c>
      <c r="G292" s="181" t="s">
        <v>225</v>
      </c>
      <c r="H292" s="184">
        <v>1</v>
      </c>
      <c r="I292" s="185" t="s">
        <v>107</v>
      </c>
      <c r="J292" s="181" t="s">
        <v>37</v>
      </c>
      <c r="K292" s="181" t="s">
        <v>38</v>
      </c>
      <c r="L292" s="186">
        <v>45546</v>
      </c>
      <c r="M292" s="187" t="s">
        <v>225</v>
      </c>
      <c r="N292" s="183" t="s">
        <v>43</v>
      </c>
      <c r="O292" s="181"/>
      <c r="P292" s="184">
        <v>0.75</v>
      </c>
      <c r="Q292" s="185" t="s">
        <v>107</v>
      </c>
      <c r="R292" s="181" t="s">
        <v>37</v>
      </c>
      <c r="S292" s="181" t="s">
        <v>96</v>
      </c>
      <c r="T292" s="186">
        <v>45546</v>
      </c>
      <c r="U292" s="187" t="s">
        <v>225</v>
      </c>
      <c r="V292" s="188" t="str" cm="1">
        <f t="array" ref="V292">IF(SUM(LEN(A292:U292))=0,"",IF(OR(OR(ISBLANK(E292),SUM(LEN(B292),LEN(C292))=0),AND(NOT(D292="Unknown"),ISBLANK(I292)),AND(NOT(N292="Unknown"),ISBLANK(Q292))),"Missing Information", INDEX(Table15[Entire Service Line Classification], MATCH(SUMIFS(Table15[Unique ID],Table15[System-Owned Portion],D292,Table15[If Material Anything Other than "Lead" in Column E,Was Material Ever Previously Lead?],F292,Table15[Customer-Owned Portion],N292),Table15[Unique ID],0),0)))</f>
        <v>Non-lead</v>
      </c>
      <c r="W292" s="189"/>
    </row>
    <row r="293" spans="1:23" s="190" customFormat="1" ht="37.5" x14ac:dyDescent="0.25">
      <c r="A293" s="180">
        <v>11890710</v>
      </c>
      <c r="B293" s="181" t="s">
        <v>882</v>
      </c>
      <c r="C293" s="182" t="s">
        <v>883</v>
      </c>
      <c r="D293" s="183" t="s">
        <v>36</v>
      </c>
      <c r="E293" s="181" t="s">
        <v>35</v>
      </c>
      <c r="F293" s="183" t="s">
        <v>35</v>
      </c>
      <c r="G293" s="181" t="s">
        <v>233</v>
      </c>
      <c r="H293" s="184">
        <v>1</v>
      </c>
      <c r="I293" s="185" t="s">
        <v>107</v>
      </c>
      <c r="J293" s="181" t="s">
        <v>37</v>
      </c>
      <c r="K293" s="181" t="s">
        <v>38</v>
      </c>
      <c r="L293" s="186">
        <v>45546</v>
      </c>
      <c r="M293" s="187" t="s">
        <v>225</v>
      </c>
      <c r="N293" s="183" t="s">
        <v>43</v>
      </c>
      <c r="O293" s="181"/>
      <c r="P293" s="184">
        <v>0.75</v>
      </c>
      <c r="Q293" s="185" t="s">
        <v>107</v>
      </c>
      <c r="R293" s="181" t="s">
        <v>37</v>
      </c>
      <c r="S293" s="181" t="s">
        <v>96</v>
      </c>
      <c r="T293" s="186">
        <v>45546</v>
      </c>
      <c r="U293" s="187" t="s">
        <v>225</v>
      </c>
      <c r="V293" s="188" t="str" cm="1">
        <f t="array" ref="V293">IF(SUM(LEN(A293:U293))=0,"",IF(OR(OR(ISBLANK(E293),SUM(LEN(B293),LEN(C293))=0),AND(NOT(D293="Unknown"),ISBLANK(I293)),AND(NOT(N293="Unknown"),ISBLANK(Q293))),"Missing Information", INDEX(Table15[Entire Service Line Classification], MATCH(SUMIFS(Table15[Unique ID],Table15[System-Owned Portion],D293,Table15[If Material Anything Other than "Lead" in Column E,Was Material Ever Previously Lead?],F293,Table15[Customer-Owned Portion],N293),Table15[Unique ID],0),0)))</f>
        <v>Non-lead</v>
      </c>
      <c r="W293" s="189"/>
    </row>
    <row r="294" spans="1:23" s="190" customFormat="1" ht="37.5" x14ac:dyDescent="0.25">
      <c r="A294" s="180">
        <v>11890821</v>
      </c>
      <c r="B294" s="181" t="s">
        <v>884</v>
      </c>
      <c r="C294" s="182" t="s">
        <v>885</v>
      </c>
      <c r="D294" s="183" t="s">
        <v>36</v>
      </c>
      <c r="E294" s="181" t="s">
        <v>35</v>
      </c>
      <c r="F294" s="183" t="s">
        <v>35</v>
      </c>
      <c r="G294" s="181" t="s">
        <v>250</v>
      </c>
      <c r="H294" s="184">
        <v>1</v>
      </c>
      <c r="I294" s="185" t="s">
        <v>107</v>
      </c>
      <c r="J294" s="181" t="s">
        <v>37</v>
      </c>
      <c r="K294" s="181" t="s">
        <v>38</v>
      </c>
      <c r="L294" s="186">
        <v>45545</v>
      </c>
      <c r="M294" s="187" t="s">
        <v>225</v>
      </c>
      <c r="N294" s="183" t="s">
        <v>43</v>
      </c>
      <c r="O294" s="181"/>
      <c r="P294" s="184">
        <v>1</v>
      </c>
      <c r="Q294" s="185" t="s">
        <v>107</v>
      </c>
      <c r="R294" s="181" t="s">
        <v>37</v>
      </c>
      <c r="S294" s="181" t="s">
        <v>96</v>
      </c>
      <c r="T294" s="186">
        <v>45545</v>
      </c>
      <c r="U294" s="187" t="s">
        <v>7068</v>
      </c>
      <c r="V294" s="188" t="str" cm="1">
        <f t="array" ref="V294">IF(SUM(LEN(A294:U294))=0,"",IF(OR(OR(ISBLANK(E294),SUM(LEN(B294),LEN(C294))=0),AND(NOT(D294="Unknown"),ISBLANK(I294)),AND(NOT(N294="Unknown"),ISBLANK(Q294))),"Missing Information", INDEX(Table15[Entire Service Line Classification], MATCH(SUMIFS(Table15[Unique ID],Table15[System-Owned Portion],D294,Table15[If Material Anything Other than "Lead" in Column E,Was Material Ever Previously Lead?],F294,Table15[Customer-Owned Portion],N294),Table15[Unique ID],0),0)))</f>
        <v>Non-lead</v>
      </c>
      <c r="W294" s="189"/>
    </row>
    <row r="295" spans="1:23" s="190" customFormat="1" ht="37.5" x14ac:dyDescent="0.25">
      <c r="A295" s="180">
        <v>11890794</v>
      </c>
      <c r="B295" s="181" t="s">
        <v>886</v>
      </c>
      <c r="C295" s="182" t="s">
        <v>887</v>
      </c>
      <c r="D295" s="183" t="s">
        <v>36</v>
      </c>
      <c r="E295" s="181" t="s">
        <v>35</v>
      </c>
      <c r="F295" s="183" t="s">
        <v>35</v>
      </c>
      <c r="G295" s="181" t="s">
        <v>235</v>
      </c>
      <c r="H295" s="184">
        <v>1</v>
      </c>
      <c r="I295" s="185" t="s">
        <v>107</v>
      </c>
      <c r="J295" s="181" t="s">
        <v>37</v>
      </c>
      <c r="K295" s="181" t="s">
        <v>38</v>
      </c>
      <c r="L295" s="186">
        <v>45546</v>
      </c>
      <c r="M295" s="187" t="s">
        <v>225</v>
      </c>
      <c r="N295" s="183" t="s">
        <v>36</v>
      </c>
      <c r="O295" s="181"/>
      <c r="P295" s="184">
        <v>1</v>
      </c>
      <c r="Q295" s="185" t="s">
        <v>107</v>
      </c>
      <c r="R295" s="181" t="s">
        <v>37</v>
      </c>
      <c r="S295" s="181" t="s">
        <v>96</v>
      </c>
      <c r="T295" s="186">
        <v>45546</v>
      </c>
      <c r="U295" s="187" t="s">
        <v>225</v>
      </c>
      <c r="V295" s="188" t="str" cm="1">
        <f t="array" ref="V295">IF(SUM(LEN(A295:U295))=0,"",IF(OR(OR(ISBLANK(E295),SUM(LEN(B295),LEN(C295))=0),AND(NOT(D295="Unknown"),ISBLANK(I295)),AND(NOT(N295="Unknown"),ISBLANK(Q295))),"Missing Information", INDEX(Table15[Entire Service Line Classification], MATCH(SUMIFS(Table15[Unique ID],Table15[System-Owned Portion],D295,Table15[If Material Anything Other than "Lead" in Column E,Was Material Ever Previously Lead?],F295,Table15[Customer-Owned Portion],N295),Table15[Unique ID],0),0)))</f>
        <v>Non-lead</v>
      </c>
      <c r="W295" s="189"/>
    </row>
    <row r="296" spans="1:23" s="190" customFormat="1" ht="37.5" x14ac:dyDescent="0.25">
      <c r="A296" s="180">
        <v>11890804</v>
      </c>
      <c r="B296" s="181" t="s">
        <v>517</v>
      </c>
      <c r="C296" s="182" t="s">
        <v>518</v>
      </c>
      <c r="D296" s="183" t="s">
        <v>36</v>
      </c>
      <c r="E296" s="181" t="s">
        <v>35</v>
      </c>
      <c r="F296" s="183" t="s">
        <v>35</v>
      </c>
      <c r="G296" s="181" t="s">
        <v>243</v>
      </c>
      <c r="H296" s="184">
        <v>1</v>
      </c>
      <c r="I296" s="185" t="s">
        <v>107</v>
      </c>
      <c r="J296" s="181" t="s">
        <v>37</v>
      </c>
      <c r="K296" s="181" t="s">
        <v>38</v>
      </c>
      <c r="L296" s="186">
        <v>45540</v>
      </c>
      <c r="M296" s="187" t="s">
        <v>225</v>
      </c>
      <c r="N296" s="183" t="s">
        <v>36</v>
      </c>
      <c r="O296" s="181"/>
      <c r="P296" s="184">
        <v>0.75</v>
      </c>
      <c r="Q296" s="185" t="s">
        <v>107</v>
      </c>
      <c r="R296" s="181" t="s">
        <v>37</v>
      </c>
      <c r="S296" s="181" t="s">
        <v>96</v>
      </c>
      <c r="T296" s="186">
        <v>45540</v>
      </c>
      <c r="U296" s="187" t="s">
        <v>225</v>
      </c>
      <c r="V296" s="188" t="str" cm="1">
        <f t="array" ref="V296">IF(SUM(LEN(A296:U296))=0,"",IF(OR(OR(ISBLANK(E296),SUM(LEN(B296),LEN(C296))=0),AND(NOT(D296="Unknown"),ISBLANK(I296)),AND(NOT(N296="Unknown"),ISBLANK(Q296))),"Missing Information", INDEX(Table15[Entire Service Line Classification], MATCH(SUMIFS(Table15[Unique ID],Table15[System-Owned Portion],D296,Table15[If Material Anything Other than "Lead" in Column E,Was Material Ever Previously Lead?],F296,Table15[Customer-Owned Portion],N296),Table15[Unique ID],0),0)))</f>
        <v>Non-lead</v>
      </c>
      <c r="W296" s="189"/>
    </row>
    <row r="297" spans="1:23" s="190" customFormat="1" ht="37.5" x14ac:dyDescent="0.25">
      <c r="A297" s="180">
        <v>11890691</v>
      </c>
      <c r="B297" s="181" t="s">
        <v>888</v>
      </c>
      <c r="C297" s="182" t="s">
        <v>889</v>
      </c>
      <c r="D297" s="183" t="s">
        <v>36</v>
      </c>
      <c r="E297" s="181" t="s">
        <v>35</v>
      </c>
      <c r="F297" s="183" t="s">
        <v>35</v>
      </c>
      <c r="G297" s="181" t="s">
        <v>243</v>
      </c>
      <c r="H297" s="184">
        <v>1</v>
      </c>
      <c r="I297" s="185" t="s">
        <v>107</v>
      </c>
      <c r="J297" s="181" t="s">
        <v>37</v>
      </c>
      <c r="K297" s="181" t="s">
        <v>38</v>
      </c>
      <c r="L297" s="186">
        <v>45546</v>
      </c>
      <c r="M297" s="187" t="s">
        <v>225</v>
      </c>
      <c r="N297" s="183" t="s">
        <v>36</v>
      </c>
      <c r="O297" s="181"/>
      <c r="P297" s="184">
        <v>0.75</v>
      </c>
      <c r="Q297" s="185" t="s">
        <v>107</v>
      </c>
      <c r="R297" s="181" t="s">
        <v>37</v>
      </c>
      <c r="S297" s="181" t="s">
        <v>96</v>
      </c>
      <c r="T297" s="186">
        <v>45546</v>
      </c>
      <c r="U297" s="187" t="s">
        <v>225</v>
      </c>
      <c r="V297" s="188" t="str" cm="1">
        <f t="array" ref="V297">IF(SUM(LEN(A297:U297))=0,"",IF(OR(OR(ISBLANK(E297),SUM(LEN(B297),LEN(C297))=0),AND(NOT(D297="Unknown"),ISBLANK(I297)),AND(NOT(N297="Unknown"),ISBLANK(Q297))),"Missing Information", INDEX(Table15[Entire Service Line Classification], MATCH(SUMIFS(Table15[Unique ID],Table15[System-Owned Portion],D297,Table15[If Material Anything Other than "Lead" in Column E,Was Material Ever Previously Lead?],F297,Table15[Customer-Owned Portion],N297),Table15[Unique ID],0),0)))</f>
        <v>Non-lead</v>
      </c>
      <c r="W297" s="189"/>
    </row>
    <row r="298" spans="1:23" s="190" customFormat="1" ht="37.5" x14ac:dyDescent="0.25">
      <c r="A298" s="180">
        <v>11890685</v>
      </c>
      <c r="B298" s="181" t="s">
        <v>519</v>
      </c>
      <c r="C298" s="182" t="s">
        <v>520</v>
      </c>
      <c r="D298" s="183" t="s">
        <v>36</v>
      </c>
      <c r="E298" s="181" t="s">
        <v>35</v>
      </c>
      <c r="F298" s="183" t="s">
        <v>35</v>
      </c>
      <c r="G298" s="181" t="s">
        <v>243</v>
      </c>
      <c r="H298" s="184">
        <v>1</v>
      </c>
      <c r="I298" s="185" t="s">
        <v>107</v>
      </c>
      <c r="J298" s="181" t="s">
        <v>37</v>
      </c>
      <c r="K298" s="181" t="s">
        <v>38</v>
      </c>
      <c r="L298" s="186">
        <v>45545</v>
      </c>
      <c r="M298" s="187" t="s">
        <v>225</v>
      </c>
      <c r="N298" s="183" t="s">
        <v>36</v>
      </c>
      <c r="O298" s="181"/>
      <c r="P298" s="184">
        <v>0.75</v>
      </c>
      <c r="Q298" s="185" t="s">
        <v>107</v>
      </c>
      <c r="R298" s="181" t="s">
        <v>37</v>
      </c>
      <c r="S298" s="181" t="s">
        <v>96</v>
      </c>
      <c r="T298" s="186">
        <v>45545</v>
      </c>
      <c r="U298" s="187" t="s">
        <v>225</v>
      </c>
      <c r="V298" s="188" t="str" cm="1">
        <f t="array" ref="V298">IF(SUM(LEN(A298:U298))=0,"",IF(OR(OR(ISBLANK(E298),SUM(LEN(B298),LEN(C298))=0),AND(NOT(D298="Unknown"),ISBLANK(I298)),AND(NOT(N298="Unknown"),ISBLANK(Q298))),"Missing Information", INDEX(Table15[Entire Service Line Classification], MATCH(SUMIFS(Table15[Unique ID],Table15[System-Owned Portion],D298,Table15[If Material Anything Other than "Lead" in Column E,Was Material Ever Previously Lead?],F298,Table15[Customer-Owned Portion],N298),Table15[Unique ID],0),0)))</f>
        <v>Non-lead</v>
      </c>
      <c r="W298" s="189"/>
    </row>
    <row r="299" spans="1:23" s="190" customFormat="1" ht="37.5" x14ac:dyDescent="0.25">
      <c r="A299" s="180">
        <v>11890684</v>
      </c>
      <c r="B299" s="181" t="s">
        <v>890</v>
      </c>
      <c r="C299" s="182" t="s">
        <v>891</v>
      </c>
      <c r="D299" s="183" t="s">
        <v>36</v>
      </c>
      <c r="E299" s="181" t="s">
        <v>35</v>
      </c>
      <c r="F299" s="183" t="s">
        <v>35</v>
      </c>
      <c r="G299" s="181" t="s">
        <v>243</v>
      </c>
      <c r="H299" s="184">
        <v>1</v>
      </c>
      <c r="I299" s="185" t="s">
        <v>107</v>
      </c>
      <c r="J299" s="181" t="s">
        <v>37</v>
      </c>
      <c r="K299" s="181" t="s">
        <v>38</v>
      </c>
      <c r="L299" s="186">
        <v>45546</v>
      </c>
      <c r="M299" s="187" t="s">
        <v>225</v>
      </c>
      <c r="N299" s="183" t="s">
        <v>36</v>
      </c>
      <c r="O299" s="181"/>
      <c r="P299" s="184">
        <v>1</v>
      </c>
      <c r="Q299" s="185" t="s">
        <v>107</v>
      </c>
      <c r="R299" s="181" t="s">
        <v>37</v>
      </c>
      <c r="S299" s="181" t="s">
        <v>96</v>
      </c>
      <c r="T299" s="186">
        <v>45546</v>
      </c>
      <c r="U299" s="187" t="s">
        <v>225</v>
      </c>
      <c r="V299" s="188" t="str" cm="1">
        <f t="array" ref="V299">IF(SUM(LEN(A299:U299))=0,"",IF(OR(OR(ISBLANK(E299),SUM(LEN(B299),LEN(C299))=0),AND(NOT(D299="Unknown"),ISBLANK(I299)),AND(NOT(N299="Unknown"),ISBLANK(Q299))),"Missing Information", INDEX(Table15[Entire Service Line Classification], MATCH(SUMIFS(Table15[Unique ID],Table15[System-Owned Portion],D299,Table15[If Material Anything Other than "Lead" in Column E,Was Material Ever Previously Lead?],F299,Table15[Customer-Owned Portion],N299),Table15[Unique ID],0),0)))</f>
        <v>Non-lead</v>
      </c>
      <c r="W299" s="189"/>
    </row>
    <row r="300" spans="1:23" s="190" customFormat="1" ht="37.5" x14ac:dyDescent="0.25">
      <c r="A300" s="180">
        <v>11890813</v>
      </c>
      <c r="B300" s="181" t="s">
        <v>892</v>
      </c>
      <c r="C300" s="182" t="s">
        <v>893</v>
      </c>
      <c r="D300" s="183" t="s">
        <v>43</v>
      </c>
      <c r="E300" s="181" t="s">
        <v>35</v>
      </c>
      <c r="F300" s="183" t="s">
        <v>35</v>
      </c>
      <c r="G300" s="181" t="s">
        <v>7030</v>
      </c>
      <c r="H300" s="184">
        <v>1</v>
      </c>
      <c r="I300" s="185" t="s">
        <v>107</v>
      </c>
      <c r="J300" s="181" t="s">
        <v>37</v>
      </c>
      <c r="K300" s="181" t="s">
        <v>38</v>
      </c>
      <c r="L300" s="186">
        <v>45540</v>
      </c>
      <c r="M300" s="187" t="s">
        <v>225</v>
      </c>
      <c r="N300" s="183" t="s">
        <v>43</v>
      </c>
      <c r="O300" s="181"/>
      <c r="P300" s="184">
        <v>0.75</v>
      </c>
      <c r="Q300" s="185" t="s">
        <v>107</v>
      </c>
      <c r="R300" s="181" t="s">
        <v>37</v>
      </c>
      <c r="S300" s="181" t="s">
        <v>96</v>
      </c>
      <c r="T300" s="186">
        <v>45540</v>
      </c>
      <c r="U300" s="187" t="s">
        <v>225</v>
      </c>
      <c r="V300" s="188" t="str" cm="1">
        <f t="array" ref="V300">IF(SUM(LEN(A300:U300))=0,"",IF(OR(OR(ISBLANK(E300),SUM(LEN(B300),LEN(C300))=0),AND(NOT(D300="Unknown"),ISBLANK(I300)),AND(NOT(N300="Unknown"),ISBLANK(Q300))),"Missing Information", INDEX(Table15[Entire Service Line Classification], MATCH(SUMIFS(Table15[Unique ID],Table15[System-Owned Portion],D300,Table15[If Material Anything Other than "Lead" in Column E,Was Material Ever Previously Lead?],F300,Table15[Customer-Owned Portion],N300),Table15[Unique ID],0),0)))</f>
        <v>Non-lead</v>
      </c>
      <c r="W300" s="189"/>
    </row>
    <row r="301" spans="1:23" s="190" customFormat="1" ht="37.5" x14ac:dyDescent="0.25">
      <c r="A301" s="180">
        <v>11890728</v>
      </c>
      <c r="B301" s="181" t="s">
        <v>894</v>
      </c>
      <c r="C301" s="182" t="s">
        <v>895</v>
      </c>
      <c r="D301" s="183" t="s">
        <v>36</v>
      </c>
      <c r="E301" s="181" t="s">
        <v>35</v>
      </c>
      <c r="F301" s="183" t="s">
        <v>35</v>
      </c>
      <c r="G301" s="181" t="s">
        <v>243</v>
      </c>
      <c r="H301" s="184">
        <v>1</v>
      </c>
      <c r="I301" s="185" t="s">
        <v>107</v>
      </c>
      <c r="J301" s="181" t="s">
        <v>37</v>
      </c>
      <c r="K301" s="181" t="s">
        <v>38</v>
      </c>
      <c r="L301" s="186">
        <v>45546</v>
      </c>
      <c r="M301" s="187" t="s">
        <v>225</v>
      </c>
      <c r="N301" s="183" t="s">
        <v>36</v>
      </c>
      <c r="O301" s="181"/>
      <c r="P301" s="184">
        <v>0.75</v>
      </c>
      <c r="Q301" s="185" t="s">
        <v>107</v>
      </c>
      <c r="R301" s="181" t="s">
        <v>37</v>
      </c>
      <c r="S301" s="181" t="s">
        <v>96</v>
      </c>
      <c r="T301" s="186">
        <v>45546</v>
      </c>
      <c r="U301" s="187" t="s">
        <v>225</v>
      </c>
      <c r="V301" s="188" t="str" cm="1">
        <f t="array" ref="V301">IF(SUM(LEN(A301:U301))=0,"",IF(OR(OR(ISBLANK(E301),SUM(LEN(B301),LEN(C301))=0),AND(NOT(D301="Unknown"),ISBLANK(I301)),AND(NOT(N301="Unknown"),ISBLANK(Q301))),"Missing Information", INDEX(Table15[Entire Service Line Classification], MATCH(SUMIFS(Table15[Unique ID],Table15[System-Owned Portion],D301,Table15[If Material Anything Other than "Lead" in Column E,Was Material Ever Previously Lead?],F301,Table15[Customer-Owned Portion],N301),Table15[Unique ID],0),0)))</f>
        <v>Non-lead</v>
      </c>
      <c r="W301" s="189"/>
    </row>
    <row r="302" spans="1:23" s="190" customFormat="1" ht="37.5" x14ac:dyDescent="0.25">
      <c r="A302" s="180">
        <v>11890698</v>
      </c>
      <c r="B302" s="181" t="s">
        <v>896</v>
      </c>
      <c r="C302" s="182" t="s">
        <v>897</v>
      </c>
      <c r="D302" s="183" t="s">
        <v>43</v>
      </c>
      <c r="E302" s="181" t="s">
        <v>35</v>
      </c>
      <c r="F302" s="183" t="s">
        <v>35</v>
      </c>
      <c r="G302" s="181" t="s">
        <v>255</v>
      </c>
      <c r="H302" s="184">
        <v>0.75</v>
      </c>
      <c r="I302" s="185" t="s">
        <v>107</v>
      </c>
      <c r="J302" s="181" t="s">
        <v>37</v>
      </c>
      <c r="K302" s="181" t="s">
        <v>38</v>
      </c>
      <c r="L302" s="186">
        <v>45545</v>
      </c>
      <c r="M302" s="187" t="s">
        <v>7068</v>
      </c>
      <c r="N302" s="183" t="s">
        <v>36</v>
      </c>
      <c r="O302" s="181"/>
      <c r="P302" s="184">
        <v>0.75</v>
      </c>
      <c r="Q302" s="185" t="s">
        <v>107</v>
      </c>
      <c r="R302" s="181" t="s">
        <v>37</v>
      </c>
      <c r="S302" s="181" t="s">
        <v>96</v>
      </c>
      <c r="T302" s="186">
        <v>45545</v>
      </c>
      <c r="U302" s="187" t="s">
        <v>225</v>
      </c>
      <c r="V302" s="188" t="str" cm="1">
        <f t="array" ref="V302">IF(SUM(LEN(A302:U302))=0,"",IF(OR(OR(ISBLANK(E302),SUM(LEN(B302),LEN(C302))=0),AND(NOT(D302="Unknown"),ISBLANK(I302)),AND(NOT(N302="Unknown"),ISBLANK(Q302))),"Missing Information", INDEX(Table15[Entire Service Line Classification], MATCH(SUMIFS(Table15[Unique ID],Table15[System-Owned Portion],D302,Table15[If Material Anything Other than "Lead" in Column E,Was Material Ever Previously Lead?],F302,Table15[Customer-Owned Portion],N302),Table15[Unique ID],0),0)))</f>
        <v>Non-lead</v>
      </c>
      <c r="W302" s="189"/>
    </row>
    <row r="303" spans="1:23" s="190" customFormat="1" ht="37.5" x14ac:dyDescent="0.25">
      <c r="A303" s="180">
        <v>11890690</v>
      </c>
      <c r="B303" s="181" t="s">
        <v>898</v>
      </c>
      <c r="C303" s="182" t="s">
        <v>899</v>
      </c>
      <c r="D303" s="183" t="s">
        <v>43</v>
      </c>
      <c r="E303" s="181" t="s">
        <v>35</v>
      </c>
      <c r="F303" s="183" t="s">
        <v>35</v>
      </c>
      <c r="G303" s="181" t="s">
        <v>234</v>
      </c>
      <c r="H303" s="184">
        <v>1</v>
      </c>
      <c r="I303" s="185" t="s">
        <v>107</v>
      </c>
      <c r="J303" s="181" t="s">
        <v>37</v>
      </c>
      <c r="K303" s="181" t="s">
        <v>38</v>
      </c>
      <c r="L303" s="186">
        <v>45545</v>
      </c>
      <c r="M303" s="187" t="s">
        <v>225</v>
      </c>
      <c r="N303" s="183" t="s">
        <v>43</v>
      </c>
      <c r="O303" s="181"/>
      <c r="P303" s="184">
        <v>1</v>
      </c>
      <c r="Q303" s="185" t="s">
        <v>107</v>
      </c>
      <c r="R303" s="181" t="s">
        <v>37</v>
      </c>
      <c r="S303" s="181" t="s">
        <v>96</v>
      </c>
      <c r="T303" s="186">
        <v>45545</v>
      </c>
      <c r="U303" s="187" t="s">
        <v>7068</v>
      </c>
      <c r="V303" s="188" t="str" cm="1">
        <f t="array" ref="V303">IF(SUM(LEN(A303:U303))=0,"",IF(OR(OR(ISBLANK(E303),SUM(LEN(B303),LEN(C303))=0),AND(NOT(D303="Unknown"),ISBLANK(I303)),AND(NOT(N303="Unknown"),ISBLANK(Q303))),"Missing Information", INDEX(Table15[Entire Service Line Classification], MATCH(SUMIFS(Table15[Unique ID],Table15[System-Owned Portion],D303,Table15[If Material Anything Other than "Lead" in Column E,Was Material Ever Previously Lead?],F303,Table15[Customer-Owned Portion],N303),Table15[Unique ID],0),0)))</f>
        <v>Non-lead</v>
      </c>
      <c r="W303" s="189"/>
    </row>
    <row r="304" spans="1:23" s="190" customFormat="1" ht="37.5" x14ac:dyDescent="0.25">
      <c r="A304" s="180">
        <v>11890689</v>
      </c>
      <c r="B304" s="181" t="s">
        <v>900</v>
      </c>
      <c r="C304" s="182" t="s">
        <v>901</v>
      </c>
      <c r="D304" s="183" t="s">
        <v>43</v>
      </c>
      <c r="E304" s="181" t="s">
        <v>35</v>
      </c>
      <c r="F304" s="183" t="s">
        <v>35</v>
      </c>
      <c r="G304" s="181" t="s">
        <v>7030</v>
      </c>
      <c r="H304" s="184">
        <v>1</v>
      </c>
      <c r="I304" s="185" t="s">
        <v>107</v>
      </c>
      <c r="J304" s="181" t="s">
        <v>37</v>
      </c>
      <c r="K304" s="181" t="s">
        <v>38</v>
      </c>
      <c r="L304" s="186">
        <v>45540</v>
      </c>
      <c r="M304" s="187" t="s">
        <v>225</v>
      </c>
      <c r="N304" s="183" t="s">
        <v>36</v>
      </c>
      <c r="O304" s="181"/>
      <c r="P304" s="184">
        <v>0.75</v>
      </c>
      <c r="Q304" s="185" t="s">
        <v>107</v>
      </c>
      <c r="R304" s="181" t="s">
        <v>37</v>
      </c>
      <c r="S304" s="181" t="s">
        <v>96</v>
      </c>
      <c r="T304" s="186">
        <v>45540</v>
      </c>
      <c r="U304" s="187" t="s">
        <v>225</v>
      </c>
      <c r="V304" s="188" t="str" cm="1">
        <f t="array" ref="V304">IF(SUM(LEN(A304:U304))=0,"",IF(OR(OR(ISBLANK(E304),SUM(LEN(B304),LEN(C304))=0),AND(NOT(D304="Unknown"),ISBLANK(I304)),AND(NOT(N304="Unknown"),ISBLANK(Q304))),"Missing Information", INDEX(Table15[Entire Service Line Classification], MATCH(SUMIFS(Table15[Unique ID],Table15[System-Owned Portion],D304,Table15[If Material Anything Other than "Lead" in Column E,Was Material Ever Previously Lead?],F304,Table15[Customer-Owned Portion],N304),Table15[Unique ID],0),0)))</f>
        <v>Non-lead</v>
      </c>
      <c r="W304" s="189"/>
    </row>
    <row r="305" spans="1:23" s="190" customFormat="1" ht="37.5" x14ac:dyDescent="0.25">
      <c r="A305" s="180">
        <v>11890682</v>
      </c>
      <c r="B305" s="181" t="s">
        <v>902</v>
      </c>
      <c r="C305" s="182" t="s">
        <v>903</v>
      </c>
      <c r="D305" s="183" t="s">
        <v>36</v>
      </c>
      <c r="E305" s="181" t="s">
        <v>35</v>
      </c>
      <c r="F305" s="183" t="s">
        <v>35</v>
      </c>
      <c r="G305" s="181" t="s">
        <v>243</v>
      </c>
      <c r="H305" s="184">
        <v>1</v>
      </c>
      <c r="I305" s="185" t="s">
        <v>107</v>
      </c>
      <c r="J305" s="181" t="s">
        <v>37</v>
      </c>
      <c r="K305" s="181" t="s">
        <v>38</v>
      </c>
      <c r="L305" s="186">
        <v>45546</v>
      </c>
      <c r="M305" s="187" t="s">
        <v>225</v>
      </c>
      <c r="N305" s="183" t="s">
        <v>36</v>
      </c>
      <c r="O305" s="181"/>
      <c r="P305" s="184">
        <v>0.75</v>
      </c>
      <c r="Q305" s="185" t="s">
        <v>107</v>
      </c>
      <c r="R305" s="181" t="s">
        <v>37</v>
      </c>
      <c r="S305" s="181" t="s">
        <v>96</v>
      </c>
      <c r="T305" s="186">
        <v>45546</v>
      </c>
      <c r="U305" s="187" t="s">
        <v>225</v>
      </c>
      <c r="V305" s="188" t="str" cm="1">
        <f t="array" ref="V305">IF(SUM(LEN(A305:U305))=0,"",IF(OR(OR(ISBLANK(E305),SUM(LEN(B305),LEN(C305))=0),AND(NOT(D305="Unknown"),ISBLANK(I305)),AND(NOT(N305="Unknown"),ISBLANK(Q305))),"Missing Information", INDEX(Table15[Entire Service Line Classification], MATCH(SUMIFS(Table15[Unique ID],Table15[System-Owned Portion],D305,Table15[If Material Anything Other than "Lead" in Column E,Was Material Ever Previously Lead?],F305,Table15[Customer-Owned Portion],N305),Table15[Unique ID],0),0)))</f>
        <v>Non-lead</v>
      </c>
      <c r="W305" s="189"/>
    </row>
    <row r="306" spans="1:23" s="190" customFormat="1" ht="37.5" x14ac:dyDescent="0.25">
      <c r="A306" s="180">
        <v>11890726</v>
      </c>
      <c r="B306" s="181" t="s">
        <v>904</v>
      </c>
      <c r="C306" s="182" t="s">
        <v>905</v>
      </c>
      <c r="D306" s="183" t="s">
        <v>43</v>
      </c>
      <c r="E306" s="181" t="s">
        <v>35</v>
      </c>
      <c r="F306" s="183" t="s">
        <v>35</v>
      </c>
      <c r="G306" s="181" t="s">
        <v>234</v>
      </c>
      <c r="H306" s="184">
        <v>1</v>
      </c>
      <c r="I306" s="185" t="s">
        <v>107</v>
      </c>
      <c r="J306" s="181" t="s">
        <v>37</v>
      </c>
      <c r="K306" s="181" t="s">
        <v>38</v>
      </c>
      <c r="L306" s="186">
        <v>45545</v>
      </c>
      <c r="M306" s="187" t="s">
        <v>225</v>
      </c>
      <c r="N306" s="183" t="s">
        <v>43</v>
      </c>
      <c r="O306" s="181"/>
      <c r="P306" s="184">
        <v>1</v>
      </c>
      <c r="Q306" s="185" t="s">
        <v>107</v>
      </c>
      <c r="R306" s="181" t="s">
        <v>37</v>
      </c>
      <c r="S306" s="181" t="s">
        <v>96</v>
      </c>
      <c r="T306" s="186">
        <v>45545</v>
      </c>
      <c r="U306" s="187" t="s">
        <v>7068</v>
      </c>
      <c r="V306" s="188" t="str" cm="1">
        <f t="array" ref="V306">IF(SUM(LEN(A306:U306))=0,"",IF(OR(OR(ISBLANK(E306),SUM(LEN(B306),LEN(C306))=0),AND(NOT(D306="Unknown"),ISBLANK(I306)),AND(NOT(N306="Unknown"),ISBLANK(Q306))),"Missing Information", INDEX(Table15[Entire Service Line Classification], MATCH(SUMIFS(Table15[Unique ID],Table15[System-Owned Portion],D306,Table15[If Material Anything Other than "Lead" in Column E,Was Material Ever Previously Lead?],F306,Table15[Customer-Owned Portion],N306),Table15[Unique ID],0),0)))</f>
        <v>Non-lead</v>
      </c>
      <c r="W306" s="189"/>
    </row>
    <row r="307" spans="1:23" s="190" customFormat="1" ht="37.5" x14ac:dyDescent="0.25">
      <c r="A307" s="180">
        <v>11890702</v>
      </c>
      <c r="B307" s="181" t="s">
        <v>906</v>
      </c>
      <c r="C307" s="182" t="s">
        <v>907</v>
      </c>
      <c r="D307" s="183" t="s">
        <v>36</v>
      </c>
      <c r="E307" s="181" t="s">
        <v>35</v>
      </c>
      <c r="F307" s="183" t="s">
        <v>35</v>
      </c>
      <c r="G307" s="181" t="s">
        <v>250</v>
      </c>
      <c r="H307" s="184">
        <v>1</v>
      </c>
      <c r="I307" s="185" t="s">
        <v>107</v>
      </c>
      <c r="J307" s="181" t="s">
        <v>37</v>
      </c>
      <c r="K307" s="181" t="s">
        <v>38</v>
      </c>
      <c r="L307" s="186">
        <v>45545</v>
      </c>
      <c r="M307" s="187" t="s">
        <v>225</v>
      </c>
      <c r="N307" s="183" t="s">
        <v>36</v>
      </c>
      <c r="O307" s="181"/>
      <c r="P307" s="184">
        <v>1</v>
      </c>
      <c r="Q307" s="185" t="s">
        <v>107</v>
      </c>
      <c r="R307" s="181" t="s">
        <v>37</v>
      </c>
      <c r="S307" s="181" t="s">
        <v>96</v>
      </c>
      <c r="T307" s="186">
        <v>45545</v>
      </c>
      <c r="U307" s="187" t="s">
        <v>225</v>
      </c>
      <c r="V307" s="188" t="str" cm="1">
        <f t="array" ref="V307">IF(SUM(LEN(A307:U307))=0,"",IF(OR(OR(ISBLANK(E307),SUM(LEN(B307),LEN(C307))=0),AND(NOT(D307="Unknown"),ISBLANK(I307)),AND(NOT(N307="Unknown"),ISBLANK(Q307))),"Missing Information", INDEX(Table15[Entire Service Line Classification], MATCH(SUMIFS(Table15[Unique ID],Table15[System-Owned Portion],D307,Table15[If Material Anything Other than "Lead" in Column E,Was Material Ever Previously Lead?],F307,Table15[Customer-Owned Portion],N307),Table15[Unique ID],0),0)))</f>
        <v>Non-lead</v>
      </c>
      <c r="W307" s="189"/>
    </row>
    <row r="308" spans="1:23" s="190" customFormat="1" ht="37.5" x14ac:dyDescent="0.25">
      <c r="A308" s="180">
        <v>11890692</v>
      </c>
      <c r="B308" s="181" t="s">
        <v>908</v>
      </c>
      <c r="C308" s="182" t="s">
        <v>909</v>
      </c>
      <c r="D308" s="183" t="s">
        <v>43</v>
      </c>
      <c r="E308" s="181" t="s">
        <v>35</v>
      </c>
      <c r="F308" s="183" t="s">
        <v>35</v>
      </c>
      <c r="G308" s="181" t="s">
        <v>227</v>
      </c>
      <c r="H308" s="184">
        <v>1</v>
      </c>
      <c r="I308" s="185" t="s">
        <v>107</v>
      </c>
      <c r="J308" s="181" t="s">
        <v>37</v>
      </c>
      <c r="K308" s="181" t="s">
        <v>38</v>
      </c>
      <c r="L308" s="186">
        <v>45540</v>
      </c>
      <c r="M308" s="187" t="s">
        <v>225</v>
      </c>
      <c r="N308" s="183" t="s">
        <v>43</v>
      </c>
      <c r="O308" s="181"/>
      <c r="P308" s="184">
        <v>0.75</v>
      </c>
      <c r="Q308" s="185" t="s">
        <v>107</v>
      </c>
      <c r="R308" s="181" t="s">
        <v>37</v>
      </c>
      <c r="S308" s="181" t="s">
        <v>96</v>
      </c>
      <c r="T308" s="186">
        <v>45540</v>
      </c>
      <c r="U308" s="187" t="s">
        <v>225</v>
      </c>
      <c r="V308" s="188" t="str" cm="1">
        <f t="array" ref="V308">IF(SUM(LEN(A308:U308))=0,"",IF(OR(OR(ISBLANK(E308),SUM(LEN(B308),LEN(C308))=0),AND(NOT(D308="Unknown"),ISBLANK(I308)),AND(NOT(N308="Unknown"),ISBLANK(Q308))),"Missing Information", INDEX(Table15[Entire Service Line Classification], MATCH(SUMIFS(Table15[Unique ID],Table15[System-Owned Portion],D308,Table15[If Material Anything Other than "Lead" in Column E,Was Material Ever Previously Lead?],F308,Table15[Customer-Owned Portion],N308),Table15[Unique ID],0),0)))</f>
        <v>Non-lead</v>
      </c>
      <c r="W308" s="189"/>
    </row>
    <row r="309" spans="1:23" s="190" customFormat="1" ht="37.5" x14ac:dyDescent="0.25">
      <c r="A309" s="180">
        <v>11890686</v>
      </c>
      <c r="B309" s="181" t="s">
        <v>910</v>
      </c>
      <c r="C309" s="182" t="s">
        <v>911</v>
      </c>
      <c r="D309" s="183" t="s">
        <v>36</v>
      </c>
      <c r="E309" s="181" t="s">
        <v>35</v>
      </c>
      <c r="F309" s="183" t="s">
        <v>35</v>
      </c>
      <c r="G309" s="181" t="s">
        <v>235</v>
      </c>
      <c r="H309" s="184">
        <v>1</v>
      </c>
      <c r="I309" s="185" t="s">
        <v>107</v>
      </c>
      <c r="J309" s="181" t="s">
        <v>37</v>
      </c>
      <c r="K309" s="181" t="s">
        <v>38</v>
      </c>
      <c r="L309" s="186">
        <v>45544</v>
      </c>
      <c r="M309" s="187" t="s">
        <v>225</v>
      </c>
      <c r="N309" s="183" t="s">
        <v>43</v>
      </c>
      <c r="O309" s="181"/>
      <c r="P309" s="184">
        <v>0.75</v>
      </c>
      <c r="Q309" s="185" t="s">
        <v>107</v>
      </c>
      <c r="R309" s="181" t="s">
        <v>37</v>
      </c>
      <c r="S309" s="181" t="s">
        <v>96</v>
      </c>
      <c r="T309" s="186">
        <v>45544</v>
      </c>
      <c r="U309" s="187" t="s">
        <v>225</v>
      </c>
      <c r="V309" s="188" t="str" cm="1">
        <f t="array" ref="V309">IF(SUM(LEN(A309:U309))=0,"",IF(OR(OR(ISBLANK(E309),SUM(LEN(B309),LEN(C309))=0),AND(NOT(D309="Unknown"),ISBLANK(I309)),AND(NOT(N309="Unknown"),ISBLANK(Q309))),"Missing Information", INDEX(Table15[Entire Service Line Classification], MATCH(SUMIFS(Table15[Unique ID],Table15[System-Owned Portion],D309,Table15[If Material Anything Other than "Lead" in Column E,Was Material Ever Previously Lead?],F309,Table15[Customer-Owned Portion],N309),Table15[Unique ID],0),0)))</f>
        <v>Non-lead</v>
      </c>
      <c r="W309" s="189"/>
    </row>
    <row r="310" spans="1:23" s="190" customFormat="1" ht="37.5" x14ac:dyDescent="0.25">
      <c r="A310" s="180">
        <v>11890681</v>
      </c>
      <c r="B310" s="181" t="s">
        <v>912</v>
      </c>
      <c r="C310" s="182" t="s">
        <v>913</v>
      </c>
      <c r="D310" s="183" t="s">
        <v>43</v>
      </c>
      <c r="E310" s="181" t="s">
        <v>35</v>
      </c>
      <c r="F310" s="183" t="s">
        <v>35</v>
      </c>
      <c r="G310" s="181" t="s">
        <v>262</v>
      </c>
      <c r="H310" s="184">
        <v>1</v>
      </c>
      <c r="I310" s="185" t="s">
        <v>107</v>
      </c>
      <c r="J310" s="181" t="s">
        <v>37</v>
      </c>
      <c r="K310" s="181" t="s">
        <v>38</v>
      </c>
      <c r="L310" s="186">
        <v>45540</v>
      </c>
      <c r="M310" s="187" t="s">
        <v>225</v>
      </c>
      <c r="N310" s="183" t="s">
        <v>43</v>
      </c>
      <c r="O310" s="181"/>
      <c r="P310" s="184">
        <v>0.75</v>
      </c>
      <c r="Q310" s="185" t="s">
        <v>107</v>
      </c>
      <c r="R310" s="181" t="s">
        <v>37</v>
      </c>
      <c r="S310" s="181" t="s">
        <v>96</v>
      </c>
      <c r="T310" s="186">
        <v>45540</v>
      </c>
      <c r="U310" s="187" t="s">
        <v>225</v>
      </c>
      <c r="V310" s="188" t="str" cm="1">
        <f t="array" ref="V310">IF(SUM(LEN(A310:U310))=0,"",IF(OR(OR(ISBLANK(E310),SUM(LEN(B310),LEN(C310))=0),AND(NOT(D310="Unknown"),ISBLANK(I310)),AND(NOT(N310="Unknown"),ISBLANK(Q310))),"Missing Information", INDEX(Table15[Entire Service Line Classification], MATCH(SUMIFS(Table15[Unique ID],Table15[System-Owned Portion],D310,Table15[If Material Anything Other than "Lead" in Column E,Was Material Ever Previously Lead?],F310,Table15[Customer-Owned Portion],N310),Table15[Unique ID],0),0)))</f>
        <v>Non-lead</v>
      </c>
      <c r="W310" s="189"/>
    </row>
    <row r="311" spans="1:23" s="190" customFormat="1" ht="37.5" x14ac:dyDescent="0.25">
      <c r="A311" s="180">
        <v>11890677</v>
      </c>
      <c r="B311" s="181" t="s">
        <v>914</v>
      </c>
      <c r="C311" s="182" t="s">
        <v>915</v>
      </c>
      <c r="D311" s="183" t="s">
        <v>36</v>
      </c>
      <c r="E311" s="181" t="s">
        <v>35</v>
      </c>
      <c r="F311" s="183" t="s">
        <v>35</v>
      </c>
      <c r="G311" s="181" t="s">
        <v>250</v>
      </c>
      <c r="H311" s="184">
        <v>1</v>
      </c>
      <c r="I311" s="185" t="s">
        <v>107</v>
      </c>
      <c r="J311" s="181" t="s">
        <v>37</v>
      </c>
      <c r="K311" s="181" t="s">
        <v>38</v>
      </c>
      <c r="L311" s="186">
        <v>45545</v>
      </c>
      <c r="M311" s="187" t="s">
        <v>225</v>
      </c>
      <c r="N311" s="183" t="s">
        <v>43</v>
      </c>
      <c r="O311" s="181"/>
      <c r="P311" s="184">
        <v>1</v>
      </c>
      <c r="Q311" s="185" t="s">
        <v>107</v>
      </c>
      <c r="R311" s="181" t="s">
        <v>37</v>
      </c>
      <c r="S311" s="181" t="s">
        <v>96</v>
      </c>
      <c r="T311" s="186">
        <v>45545</v>
      </c>
      <c r="U311" s="187" t="s">
        <v>7068</v>
      </c>
      <c r="V311" s="188" t="str" cm="1">
        <f t="array" ref="V311">IF(SUM(LEN(A311:U311))=0,"",IF(OR(OR(ISBLANK(E311),SUM(LEN(B311),LEN(C311))=0),AND(NOT(D311="Unknown"),ISBLANK(I311)),AND(NOT(N311="Unknown"),ISBLANK(Q311))),"Missing Information", INDEX(Table15[Entire Service Line Classification], MATCH(SUMIFS(Table15[Unique ID],Table15[System-Owned Portion],D311,Table15[If Material Anything Other than "Lead" in Column E,Was Material Ever Previously Lead?],F311,Table15[Customer-Owned Portion],N311),Table15[Unique ID],0),0)))</f>
        <v>Non-lead</v>
      </c>
      <c r="W311" s="189"/>
    </row>
    <row r="312" spans="1:23" s="190" customFormat="1" ht="37.5" x14ac:dyDescent="0.25">
      <c r="A312" s="180">
        <v>11890676</v>
      </c>
      <c r="B312" s="181" t="s">
        <v>916</v>
      </c>
      <c r="C312" s="182" t="s">
        <v>917</v>
      </c>
      <c r="D312" s="183" t="s">
        <v>43</v>
      </c>
      <c r="E312" s="181" t="s">
        <v>35</v>
      </c>
      <c r="F312" s="183" t="s">
        <v>35</v>
      </c>
      <c r="G312" s="181" t="s">
        <v>234</v>
      </c>
      <c r="H312" s="184">
        <v>1</v>
      </c>
      <c r="I312" s="185" t="s">
        <v>107</v>
      </c>
      <c r="J312" s="181" t="s">
        <v>37</v>
      </c>
      <c r="K312" s="181" t="s">
        <v>38</v>
      </c>
      <c r="L312" s="186">
        <v>45545</v>
      </c>
      <c r="M312" s="187" t="s">
        <v>225</v>
      </c>
      <c r="N312" s="183" t="s">
        <v>43</v>
      </c>
      <c r="O312" s="181"/>
      <c r="P312" s="184">
        <v>1</v>
      </c>
      <c r="Q312" s="185" t="s">
        <v>107</v>
      </c>
      <c r="R312" s="181" t="s">
        <v>37</v>
      </c>
      <c r="S312" s="181" t="s">
        <v>96</v>
      </c>
      <c r="T312" s="186">
        <v>45545</v>
      </c>
      <c r="U312" s="187" t="s">
        <v>7068</v>
      </c>
      <c r="V312" s="188" t="str" cm="1">
        <f t="array" ref="V312">IF(SUM(LEN(A312:U312))=0,"",IF(OR(OR(ISBLANK(E312),SUM(LEN(B312),LEN(C312))=0),AND(NOT(D312="Unknown"),ISBLANK(I312)),AND(NOT(N312="Unknown"),ISBLANK(Q312))),"Missing Information", INDEX(Table15[Entire Service Line Classification], MATCH(SUMIFS(Table15[Unique ID],Table15[System-Owned Portion],D312,Table15[If Material Anything Other than "Lead" in Column E,Was Material Ever Previously Lead?],F312,Table15[Customer-Owned Portion],N312),Table15[Unique ID],0),0)))</f>
        <v>Non-lead</v>
      </c>
      <c r="W312" s="189"/>
    </row>
    <row r="313" spans="1:23" s="190" customFormat="1" ht="37.5" x14ac:dyDescent="0.25">
      <c r="A313" s="180">
        <v>11890675</v>
      </c>
      <c r="B313" s="181" t="s">
        <v>918</v>
      </c>
      <c r="C313" s="182" t="s">
        <v>919</v>
      </c>
      <c r="D313" s="183" t="s">
        <v>36</v>
      </c>
      <c r="E313" s="181" t="s">
        <v>35</v>
      </c>
      <c r="F313" s="183" t="s">
        <v>35</v>
      </c>
      <c r="G313" s="181" t="s">
        <v>250</v>
      </c>
      <c r="H313" s="184">
        <v>1</v>
      </c>
      <c r="I313" s="185" t="s">
        <v>107</v>
      </c>
      <c r="J313" s="181" t="s">
        <v>37</v>
      </c>
      <c r="K313" s="181" t="s">
        <v>38</v>
      </c>
      <c r="L313" s="186">
        <v>45545</v>
      </c>
      <c r="M313" s="187" t="s">
        <v>225</v>
      </c>
      <c r="N313" s="183" t="s">
        <v>43</v>
      </c>
      <c r="O313" s="181"/>
      <c r="P313" s="184">
        <v>1</v>
      </c>
      <c r="Q313" s="185" t="s">
        <v>107</v>
      </c>
      <c r="R313" s="181" t="s">
        <v>37</v>
      </c>
      <c r="S313" s="181" t="s">
        <v>96</v>
      </c>
      <c r="T313" s="186">
        <v>45545</v>
      </c>
      <c r="U313" s="187" t="s">
        <v>7068</v>
      </c>
      <c r="V313" s="188" t="str" cm="1">
        <f t="array" ref="V313">IF(SUM(LEN(A313:U313))=0,"",IF(OR(OR(ISBLANK(E313),SUM(LEN(B313),LEN(C313))=0),AND(NOT(D313="Unknown"),ISBLANK(I313)),AND(NOT(N313="Unknown"),ISBLANK(Q313))),"Missing Information", INDEX(Table15[Entire Service Line Classification], MATCH(SUMIFS(Table15[Unique ID],Table15[System-Owned Portion],D313,Table15[If Material Anything Other than "Lead" in Column E,Was Material Ever Previously Lead?],F313,Table15[Customer-Owned Portion],N313),Table15[Unique ID],0),0)))</f>
        <v>Non-lead</v>
      </c>
      <c r="W313" s="189"/>
    </row>
    <row r="314" spans="1:23" s="190" customFormat="1" ht="37.5" x14ac:dyDescent="0.25">
      <c r="A314" s="180">
        <v>11890729</v>
      </c>
      <c r="B314" s="181" t="s">
        <v>920</v>
      </c>
      <c r="C314" s="182" t="s">
        <v>921</v>
      </c>
      <c r="D314" s="183" t="s">
        <v>43</v>
      </c>
      <c r="E314" s="181" t="s">
        <v>35</v>
      </c>
      <c r="F314" s="183" t="s">
        <v>35</v>
      </c>
      <c r="G314" s="181" t="s">
        <v>262</v>
      </c>
      <c r="H314" s="184">
        <v>1</v>
      </c>
      <c r="I314" s="185" t="s">
        <v>107</v>
      </c>
      <c r="J314" s="181" t="s">
        <v>37</v>
      </c>
      <c r="K314" s="181" t="s">
        <v>38</v>
      </c>
      <c r="L314" s="186">
        <v>45540</v>
      </c>
      <c r="M314" s="187" t="s">
        <v>225</v>
      </c>
      <c r="N314" s="183" t="s">
        <v>43</v>
      </c>
      <c r="O314" s="181"/>
      <c r="P314" s="184">
        <v>0.75</v>
      </c>
      <c r="Q314" s="185" t="s">
        <v>107</v>
      </c>
      <c r="R314" s="181" t="s">
        <v>37</v>
      </c>
      <c r="S314" s="181" t="s">
        <v>96</v>
      </c>
      <c r="T314" s="186">
        <v>45540</v>
      </c>
      <c r="U314" s="187" t="s">
        <v>225</v>
      </c>
      <c r="V314" s="188" t="str" cm="1">
        <f t="array" ref="V314">IF(SUM(LEN(A314:U314))=0,"",IF(OR(OR(ISBLANK(E314),SUM(LEN(B314),LEN(C314))=0),AND(NOT(D314="Unknown"),ISBLANK(I314)),AND(NOT(N314="Unknown"),ISBLANK(Q314))),"Missing Information", INDEX(Table15[Entire Service Line Classification], MATCH(SUMIFS(Table15[Unique ID],Table15[System-Owned Portion],D314,Table15[If Material Anything Other than "Lead" in Column E,Was Material Ever Previously Lead?],F314,Table15[Customer-Owned Portion],N314),Table15[Unique ID],0),0)))</f>
        <v>Non-lead</v>
      </c>
      <c r="W314" s="189"/>
    </row>
    <row r="315" spans="1:23" s="190" customFormat="1" ht="37.5" x14ac:dyDescent="0.25">
      <c r="A315" s="180">
        <v>11890725</v>
      </c>
      <c r="B315" s="181" t="s">
        <v>922</v>
      </c>
      <c r="C315" s="182" t="s">
        <v>923</v>
      </c>
      <c r="D315" s="183" t="s">
        <v>43</v>
      </c>
      <c r="E315" s="181" t="s">
        <v>35</v>
      </c>
      <c r="F315" s="183" t="s">
        <v>35</v>
      </c>
      <c r="G315" s="181" t="s">
        <v>255</v>
      </c>
      <c r="H315" s="184">
        <v>1</v>
      </c>
      <c r="I315" s="185" t="s">
        <v>107</v>
      </c>
      <c r="J315" s="181" t="s">
        <v>37</v>
      </c>
      <c r="K315" s="181" t="s">
        <v>38</v>
      </c>
      <c r="L315" s="186">
        <v>45545</v>
      </c>
      <c r="M315" s="187" t="s">
        <v>225</v>
      </c>
      <c r="N315" s="183" t="s">
        <v>43</v>
      </c>
      <c r="O315" s="181"/>
      <c r="P315" s="184">
        <v>0.75</v>
      </c>
      <c r="Q315" s="185" t="s">
        <v>107</v>
      </c>
      <c r="R315" s="181" t="s">
        <v>37</v>
      </c>
      <c r="S315" s="181" t="s">
        <v>96</v>
      </c>
      <c r="T315" s="186">
        <v>45545</v>
      </c>
      <c r="U315" s="187" t="s">
        <v>7068</v>
      </c>
      <c r="V315" s="188" t="str" cm="1">
        <f t="array" ref="V315">IF(SUM(LEN(A315:U315))=0,"",IF(OR(OR(ISBLANK(E315),SUM(LEN(B315),LEN(C315))=0),AND(NOT(D315="Unknown"),ISBLANK(I315)),AND(NOT(N315="Unknown"),ISBLANK(Q315))),"Missing Information", INDEX(Table15[Entire Service Line Classification], MATCH(SUMIFS(Table15[Unique ID],Table15[System-Owned Portion],D315,Table15[If Material Anything Other than "Lead" in Column E,Was Material Ever Previously Lead?],F315,Table15[Customer-Owned Portion],N315),Table15[Unique ID],0),0)))</f>
        <v>Non-lead</v>
      </c>
      <c r="W315" s="189"/>
    </row>
    <row r="316" spans="1:23" s="190" customFormat="1" ht="37.5" x14ac:dyDescent="0.25">
      <c r="A316" s="180">
        <v>11890694</v>
      </c>
      <c r="B316" s="181" t="s">
        <v>924</v>
      </c>
      <c r="C316" s="182" t="s">
        <v>925</v>
      </c>
      <c r="D316" s="183" t="s">
        <v>36</v>
      </c>
      <c r="E316" s="181" t="s">
        <v>35</v>
      </c>
      <c r="F316" s="183" t="s">
        <v>35</v>
      </c>
      <c r="G316" s="181" t="s">
        <v>255</v>
      </c>
      <c r="H316" s="184">
        <v>1</v>
      </c>
      <c r="I316" s="185" t="s">
        <v>107</v>
      </c>
      <c r="J316" s="181" t="s">
        <v>37</v>
      </c>
      <c r="K316" s="181" t="s">
        <v>38</v>
      </c>
      <c r="L316" s="186">
        <v>45544</v>
      </c>
      <c r="M316" s="187" t="s">
        <v>225</v>
      </c>
      <c r="N316" s="183" t="s">
        <v>43</v>
      </c>
      <c r="O316" s="181"/>
      <c r="P316" s="184">
        <v>0.75</v>
      </c>
      <c r="Q316" s="185" t="s">
        <v>107</v>
      </c>
      <c r="R316" s="181" t="s">
        <v>37</v>
      </c>
      <c r="S316" s="181" t="s">
        <v>96</v>
      </c>
      <c r="T316" s="186">
        <v>45544</v>
      </c>
      <c r="U316" s="187" t="s">
        <v>225</v>
      </c>
      <c r="V316" s="188" t="str" cm="1">
        <f t="array" ref="V316">IF(SUM(LEN(A316:U316))=0,"",IF(OR(OR(ISBLANK(E316),SUM(LEN(B316),LEN(C316))=0),AND(NOT(D316="Unknown"),ISBLANK(I316)),AND(NOT(N316="Unknown"),ISBLANK(Q316))),"Missing Information", INDEX(Table15[Entire Service Line Classification], MATCH(SUMIFS(Table15[Unique ID],Table15[System-Owned Portion],D316,Table15[If Material Anything Other than "Lead" in Column E,Was Material Ever Previously Lead?],F316,Table15[Customer-Owned Portion],N316),Table15[Unique ID],0),0)))</f>
        <v>Non-lead</v>
      </c>
      <c r="W316" s="189"/>
    </row>
    <row r="317" spans="1:23" s="190" customFormat="1" ht="37.5" x14ac:dyDescent="0.25">
      <c r="A317" s="180">
        <v>11890688</v>
      </c>
      <c r="B317" s="181" t="s">
        <v>926</v>
      </c>
      <c r="C317" s="182" t="s">
        <v>927</v>
      </c>
      <c r="D317" s="183" t="s">
        <v>36</v>
      </c>
      <c r="E317" s="181" t="s">
        <v>35</v>
      </c>
      <c r="F317" s="183" t="s">
        <v>35</v>
      </c>
      <c r="G317" s="181" t="s">
        <v>235</v>
      </c>
      <c r="H317" s="184">
        <v>1</v>
      </c>
      <c r="I317" s="185" t="s">
        <v>107</v>
      </c>
      <c r="J317" s="181" t="s">
        <v>37</v>
      </c>
      <c r="K317" s="181" t="s">
        <v>38</v>
      </c>
      <c r="L317" s="186">
        <v>45546</v>
      </c>
      <c r="M317" s="187" t="s">
        <v>225</v>
      </c>
      <c r="N317" s="183" t="s">
        <v>43</v>
      </c>
      <c r="O317" s="181"/>
      <c r="P317" s="184">
        <v>0.75</v>
      </c>
      <c r="Q317" s="185" t="s">
        <v>107</v>
      </c>
      <c r="R317" s="181" t="s">
        <v>37</v>
      </c>
      <c r="S317" s="181" t="s">
        <v>96</v>
      </c>
      <c r="T317" s="186">
        <v>45546</v>
      </c>
      <c r="U317" s="187" t="s">
        <v>225</v>
      </c>
      <c r="V317" s="188" t="str" cm="1">
        <f t="array" ref="V317">IF(SUM(LEN(A317:U317))=0,"",IF(OR(OR(ISBLANK(E317),SUM(LEN(B317),LEN(C317))=0),AND(NOT(D317="Unknown"),ISBLANK(I317)),AND(NOT(N317="Unknown"),ISBLANK(Q317))),"Missing Information", INDEX(Table15[Entire Service Line Classification], MATCH(SUMIFS(Table15[Unique ID],Table15[System-Owned Portion],D317,Table15[If Material Anything Other than "Lead" in Column E,Was Material Ever Previously Lead?],F317,Table15[Customer-Owned Portion],N317),Table15[Unique ID],0),0)))</f>
        <v>Non-lead</v>
      </c>
      <c r="W317" s="189"/>
    </row>
    <row r="318" spans="1:23" s="190" customFormat="1" ht="37.5" x14ac:dyDescent="0.25">
      <c r="A318" s="180">
        <v>11890683</v>
      </c>
      <c r="B318" s="181" t="s">
        <v>928</v>
      </c>
      <c r="C318" s="182" t="s">
        <v>929</v>
      </c>
      <c r="D318" s="183" t="s">
        <v>36</v>
      </c>
      <c r="E318" s="181" t="s">
        <v>35</v>
      </c>
      <c r="F318" s="183" t="s">
        <v>35</v>
      </c>
      <c r="G318" s="181" t="s">
        <v>225</v>
      </c>
      <c r="H318" s="184">
        <v>1</v>
      </c>
      <c r="I318" s="185" t="s">
        <v>107</v>
      </c>
      <c r="J318" s="181" t="s">
        <v>37</v>
      </c>
      <c r="K318" s="181" t="s">
        <v>38</v>
      </c>
      <c r="L318" s="186">
        <v>45544</v>
      </c>
      <c r="M318" s="187" t="s">
        <v>225</v>
      </c>
      <c r="N318" s="183" t="s">
        <v>43</v>
      </c>
      <c r="O318" s="181"/>
      <c r="P318" s="184">
        <v>0.75</v>
      </c>
      <c r="Q318" s="185" t="s">
        <v>107</v>
      </c>
      <c r="R318" s="181" t="s">
        <v>37</v>
      </c>
      <c r="S318" s="181" t="s">
        <v>96</v>
      </c>
      <c r="T318" s="186">
        <v>45544</v>
      </c>
      <c r="U318" s="187" t="s">
        <v>225</v>
      </c>
      <c r="V318" s="188" t="str" cm="1">
        <f t="array" ref="V318">IF(SUM(LEN(A318:U318))=0,"",IF(OR(OR(ISBLANK(E318),SUM(LEN(B318),LEN(C318))=0),AND(NOT(D318="Unknown"),ISBLANK(I318)),AND(NOT(N318="Unknown"),ISBLANK(Q318))),"Missing Information", INDEX(Table15[Entire Service Line Classification], MATCH(SUMIFS(Table15[Unique ID],Table15[System-Owned Portion],D318,Table15[If Material Anything Other than "Lead" in Column E,Was Material Ever Previously Lead?],F318,Table15[Customer-Owned Portion],N318),Table15[Unique ID],0),0)))</f>
        <v>Non-lead</v>
      </c>
      <c r="W318" s="189"/>
    </row>
    <row r="319" spans="1:23" s="190" customFormat="1" ht="37.5" x14ac:dyDescent="0.25">
      <c r="A319" s="180">
        <v>11890680</v>
      </c>
      <c r="B319" s="181" t="s">
        <v>930</v>
      </c>
      <c r="C319" s="182" t="s">
        <v>931</v>
      </c>
      <c r="D319" s="183" t="s">
        <v>43</v>
      </c>
      <c r="E319" s="181" t="s">
        <v>35</v>
      </c>
      <c r="F319" s="183" t="s">
        <v>35</v>
      </c>
      <c r="G319" s="181" t="s">
        <v>226</v>
      </c>
      <c r="H319" s="184">
        <v>1</v>
      </c>
      <c r="I319" s="185" t="s">
        <v>107</v>
      </c>
      <c r="J319" s="181" t="s">
        <v>37</v>
      </c>
      <c r="K319" s="181" t="s">
        <v>38</v>
      </c>
      <c r="L319" s="186">
        <v>45540</v>
      </c>
      <c r="M319" s="187" t="s">
        <v>225</v>
      </c>
      <c r="N319" s="183" t="s">
        <v>43</v>
      </c>
      <c r="O319" s="181"/>
      <c r="P319" s="184">
        <v>0.75</v>
      </c>
      <c r="Q319" s="185" t="s">
        <v>107</v>
      </c>
      <c r="R319" s="181" t="s">
        <v>37</v>
      </c>
      <c r="S319" s="181" t="s">
        <v>96</v>
      </c>
      <c r="T319" s="186">
        <v>45540</v>
      </c>
      <c r="U319" s="187" t="s">
        <v>225</v>
      </c>
      <c r="V319" s="188" t="str" cm="1">
        <f t="array" ref="V319">IF(SUM(LEN(A319:U319))=0,"",IF(OR(OR(ISBLANK(E319),SUM(LEN(B319),LEN(C319))=0),AND(NOT(D319="Unknown"),ISBLANK(I319)),AND(NOT(N319="Unknown"),ISBLANK(Q319))),"Missing Information", INDEX(Table15[Entire Service Line Classification], MATCH(SUMIFS(Table15[Unique ID],Table15[System-Owned Portion],D319,Table15[If Material Anything Other than "Lead" in Column E,Was Material Ever Previously Lead?],F319,Table15[Customer-Owned Portion],N319),Table15[Unique ID],0),0)))</f>
        <v>Non-lead</v>
      </c>
      <c r="W319" s="189"/>
    </row>
    <row r="320" spans="1:23" s="190" customFormat="1" ht="37.5" x14ac:dyDescent="0.25">
      <c r="A320" s="180">
        <v>11890679</v>
      </c>
      <c r="B320" s="181" t="s">
        <v>932</v>
      </c>
      <c r="C320" s="182" t="s">
        <v>933</v>
      </c>
      <c r="D320" s="183" t="s">
        <v>43</v>
      </c>
      <c r="E320" s="181" t="s">
        <v>35</v>
      </c>
      <c r="F320" s="183" t="s">
        <v>35</v>
      </c>
      <c r="G320" s="181" t="s">
        <v>233</v>
      </c>
      <c r="H320" s="184">
        <v>1</v>
      </c>
      <c r="I320" s="185" t="s">
        <v>107</v>
      </c>
      <c r="J320" s="181" t="s">
        <v>37</v>
      </c>
      <c r="K320" s="181" t="s">
        <v>38</v>
      </c>
      <c r="L320" s="186">
        <v>45545</v>
      </c>
      <c r="M320" s="187" t="s">
        <v>225</v>
      </c>
      <c r="N320" s="183" t="s">
        <v>43</v>
      </c>
      <c r="O320" s="181"/>
      <c r="P320" s="184">
        <v>0.75</v>
      </c>
      <c r="Q320" s="185" t="s">
        <v>107</v>
      </c>
      <c r="R320" s="181" t="s">
        <v>37</v>
      </c>
      <c r="S320" s="181" t="s">
        <v>96</v>
      </c>
      <c r="T320" s="186">
        <v>45545</v>
      </c>
      <c r="U320" s="187" t="s">
        <v>225</v>
      </c>
      <c r="V320" s="188" t="str" cm="1">
        <f t="array" ref="V320">IF(SUM(LEN(A320:U320))=0,"",IF(OR(OR(ISBLANK(E320),SUM(LEN(B320),LEN(C320))=0),AND(NOT(D320="Unknown"),ISBLANK(I320)),AND(NOT(N320="Unknown"),ISBLANK(Q320))),"Missing Information", INDEX(Table15[Entire Service Line Classification], MATCH(SUMIFS(Table15[Unique ID],Table15[System-Owned Portion],D320,Table15[If Material Anything Other than "Lead" in Column E,Was Material Ever Previously Lead?],F320,Table15[Customer-Owned Portion],N320),Table15[Unique ID],0),0)))</f>
        <v>Non-lead</v>
      </c>
      <c r="W320" s="189"/>
    </row>
    <row r="321" spans="1:23" s="190" customFormat="1" ht="37.5" x14ac:dyDescent="0.25">
      <c r="A321" s="180">
        <v>11890678</v>
      </c>
      <c r="B321" s="181" t="s">
        <v>934</v>
      </c>
      <c r="C321" s="182" t="s">
        <v>935</v>
      </c>
      <c r="D321" s="183" t="s">
        <v>43</v>
      </c>
      <c r="E321" s="181" t="s">
        <v>35</v>
      </c>
      <c r="F321" s="183" t="s">
        <v>35</v>
      </c>
      <c r="G321" s="181" t="s">
        <v>255</v>
      </c>
      <c r="H321" s="184">
        <v>1</v>
      </c>
      <c r="I321" s="185" t="s">
        <v>107</v>
      </c>
      <c r="J321" s="181" t="s">
        <v>37</v>
      </c>
      <c r="K321" s="181" t="s">
        <v>38</v>
      </c>
      <c r="L321" s="186">
        <v>45545</v>
      </c>
      <c r="M321" s="187" t="s">
        <v>225</v>
      </c>
      <c r="N321" s="183" t="s">
        <v>36</v>
      </c>
      <c r="O321" s="181"/>
      <c r="P321" s="184">
        <v>0.75</v>
      </c>
      <c r="Q321" s="185" t="s">
        <v>107</v>
      </c>
      <c r="R321" s="181" t="s">
        <v>37</v>
      </c>
      <c r="S321" s="181" t="s">
        <v>96</v>
      </c>
      <c r="T321" s="186">
        <v>45545</v>
      </c>
      <c r="U321" s="187" t="s">
        <v>225</v>
      </c>
      <c r="V321" s="188" t="str" cm="1">
        <f t="array" ref="V321">IF(SUM(LEN(A321:U321))=0,"",IF(OR(OR(ISBLANK(E321),SUM(LEN(B321),LEN(C321))=0),AND(NOT(D321="Unknown"),ISBLANK(I321)),AND(NOT(N321="Unknown"),ISBLANK(Q321))),"Missing Information", INDEX(Table15[Entire Service Line Classification], MATCH(SUMIFS(Table15[Unique ID],Table15[System-Owned Portion],D321,Table15[If Material Anything Other than "Lead" in Column E,Was Material Ever Previously Lead?],F321,Table15[Customer-Owned Portion],N321),Table15[Unique ID],0),0)))</f>
        <v>Non-lead</v>
      </c>
      <c r="W321" s="189"/>
    </row>
    <row r="322" spans="1:23" s="190" customFormat="1" ht="37.5" x14ac:dyDescent="0.25">
      <c r="A322" s="180">
        <v>11890674</v>
      </c>
      <c r="B322" s="181" t="s">
        <v>936</v>
      </c>
      <c r="C322" s="182" t="s">
        <v>937</v>
      </c>
      <c r="D322" s="183" t="s">
        <v>43</v>
      </c>
      <c r="E322" s="181" t="s">
        <v>35</v>
      </c>
      <c r="F322" s="183" t="s">
        <v>35</v>
      </c>
      <c r="G322" s="181" t="s">
        <v>244</v>
      </c>
      <c r="H322" s="184">
        <v>1</v>
      </c>
      <c r="I322" s="185" t="s">
        <v>107</v>
      </c>
      <c r="J322" s="181" t="s">
        <v>37</v>
      </c>
      <c r="K322" s="181" t="s">
        <v>38</v>
      </c>
      <c r="L322" s="186">
        <v>45540</v>
      </c>
      <c r="M322" s="187" t="s">
        <v>225</v>
      </c>
      <c r="N322" s="183" t="s">
        <v>36</v>
      </c>
      <c r="O322" s="181"/>
      <c r="P322" s="184">
        <v>0.75</v>
      </c>
      <c r="Q322" s="185" t="s">
        <v>107</v>
      </c>
      <c r="R322" s="181" t="s">
        <v>37</v>
      </c>
      <c r="S322" s="181" t="s">
        <v>96</v>
      </c>
      <c r="T322" s="186">
        <v>45540</v>
      </c>
      <c r="U322" s="187" t="s">
        <v>225</v>
      </c>
      <c r="V322" s="188" t="str" cm="1">
        <f t="array" ref="V322">IF(SUM(LEN(A322:U322))=0,"",IF(OR(OR(ISBLANK(E322),SUM(LEN(B322),LEN(C322))=0),AND(NOT(D322="Unknown"),ISBLANK(I322)),AND(NOT(N322="Unknown"),ISBLANK(Q322))),"Missing Information", INDEX(Table15[Entire Service Line Classification], MATCH(SUMIFS(Table15[Unique ID],Table15[System-Owned Portion],D322,Table15[If Material Anything Other than "Lead" in Column E,Was Material Ever Previously Lead?],F322,Table15[Customer-Owned Portion],N322),Table15[Unique ID],0),0)))</f>
        <v>Non-lead</v>
      </c>
      <c r="W322" s="189"/>
    </row>
    <row r="323" spans="1:23" s="190" customFormat="1" ht="37.5" x14ac:dyDescent="0.25">
      <c r="A323" s="180">
        <v>11890722</v>
      </c>
      <c r="B323" s="181" t="s">
        <v>938</v>
      </c>
      <c r="C323" s="182" t="s">
        <v>939</v>
      </c>
      <c r="D323" s="183" t="s">
        <v>43</v>
      </c>
      <c r="E323" s="181" t="s">
        <v>35</v>
      </c>
      <c r="F323" s="183" t="s">
        <v>35</v>
      </c>
      <c r="G323" s="181" t="s">
        <v>255</v>
      </c>
      <c r="H323" s="184">
        <v>1</v>
      </c>
      <c r="I323" s="185" t="s">
        <v>107</v>
      </c>
      <c r="J323" s="181" t="s">
        <v>37</v>
      </c>
      <c r="K323" s="181" t="s">
        <v>38</v>
      </c>
      <c r="L323" s="186">
        <v>45545</v>
      </c>
      <c r="M323" s="187" t="s">
        <v>225</v>
      </c>
      <c r="N323" s="183" t="s">
        <v>43</v>
      </c>
      <c r="O323" s="181"/>
      <c r="P323" s="184">
        <v>0.75</v>
      </c>
      <c r="Q323" s="185" t="s">
        <v>107</v>
      </c>
      <c r="R323" s="181" t="s">
        <v>37</v>
      </c>
      <c r="S323" s="181" t="s">
        <v>96</v>
      </c>
      <c r="T323" s="186">
        <v>45545</v>
      </c>
      <c r="U323" s="187" t="s">
        <v>225</v>
      </c>
      <c r="V323" s="188" t="str" cm="1">
        <f t="array" ref="V323">IF(SUM(LEN(A323:U323))=0,"",IF(OR(OR(ISBLANK(E323),SUM(LEN(B323),LEN(C323))=0),AND(NOT(D323="Unknown"),ISBLANK(I323)),AND(NOT(N323="Unknown"),ISBLANK(Q323))),"Missing Information", INDEX(Table15[Entire Service Line Classification], MATCH(SUMIFS(Table15[Unique ID],Table15[System-Owned Portion],D323,Table15[If Material Anything Other than "Lead" in Column E,Was Material Ever Previously Lead?],F323,Table15[Customer-Owned Portion],N323),Table15[Unique ID],0),0)))</f>
        <v>Non-lead</v>
      </c>
      <c r="W323" s="189"/>
    </row>
    <row r="324" spans="1:23" s="190" customFormat="1" ht="37.5" x14ac:dyDescent="0.25">
      <c r="A324" s="180">
        <v>11890715</v>
      </c>
      <c r="B324" s="181" t="s">
        <v>940</v>
      </c>
      <c r="C324" s="182" t="s">
        <v>941</v>
      </c>
      <c r="D324" s="183" t="s">
        <v>43</v>
      </c>
      <c r="E324" s="181" t="s">
        <v>35</v>
      </c>
      <c r="F324" s="183" t="s">
        <v>35</v>
      </c>
      <c r="G324" s="181" t="s">
        <v>233</v>
      </c>
      <c r="H324" s="184">
        <v>1</v>
      </c>
      <c r="I324" s="185" t="s">
        <v>107</v>
      </c>
      <c r="J324" s="181" t="s">
        <v>37</v>
      </c>
      <c r="K324" s="181" t="s">
        <v>38</v>
      </c>
      <c r="L324" s="186">
        <v>45552</v>
      </c>
      <c r="M324" s="187" t="s">
        <v>7069</v>
      </c>
      <c r="N324" s="183" t="s">
        <v>36</v>
      </c>
      <c r="O324" s="181"/>
      <c r="P324" s="184">
        <v>1</v>
      </c>
      <c r="Q324" s="185" t="s">
        <v>107</v>
      </c>
      <c r="R324" s="181" t="s">
        <v>37</v>
      </c>
      <c r="S324" s="181" t="s">
        <v>96</v>
      </c>
      <c r="T324" s="186">
        <v>45552</v>
      </c>
      <c r="U324" s="187" t="s">
        <v>7069</v>
      </c>
      <c r="V324" s="188" t="str" cm="1">
        <f t="array" ref="V324">IF(SUM(LEN(A324:U324))=0,"",IF(OR(OR(ISBLANK(E324),SUM(LEN(B324),LEN(C324))=0),AND(NOT(D324="Unknown"),ISBLANK(I324)),AND(NOT(N324="Unknown"),ISBLANK(Q324))),"Missing Information", INDEX(Table15[Entire Service Line Classification], MATCH(SUMIFS(Table15[Unique ID],Table15[System-Owned Portion],D324,Table15[If Material Anything Other than "Lead" in Column E,Was Material Ever Previously Lead?],F324,Table15[Customer-Owned Portion],N324),Table15[Unique ID],0),0)))</f>
        <v>Non-lead</v>
      </c>
      <c r="W324" s="189"/>
    </row>
    <row r="325" spans="1:23" s="190" customFormat="1" ht="37.5" x14ac:dyDescent="0.25">
      <c r="A325" s="180">
        <v>11890687</v>
      </c>
      <c r="B325" s="181" t="s">
        <v>942</v>
      </c>
      <c r="C325" s="182" t="s">
        <v>943</v>
      </c>
      <c r="D325" s="183" t="s">
        <v>36</v>
      </c>
      <c r="E325" s="181" t="s">
        <v>35</v>
      </c>
      <c r="F325" s="183" t="s">
        <v>35</v>
      </c>
      <c r="G325" s="181" t="s">
        <v>251</v>
      </c>
      <c r="H325" s="184">
        <v>1</v>
      </c>
      <c r="I325" s="185" t="s">
        <v>107</v>
      </c>
      <c r="J325" s="181" t="s">
        <v>37</v>
      </c>
      <c r="K325" s="181" t="s">
        <v>38</v>
      </c>
      <c r="L325" s="186">
        <v>45552</v>
      </c>
      <c r="M325" s="187" t="s">
        <v>7069</v>
      </c>
      <c r="N325" s="183" t="s">
        <v>36</v>
      </c>
      <c r="O325" s="181"/>
      <c r="P325" s="184">
        <v>1</v>
      </c>
      <c r="Q325" s="185" t="s">
        <v>107</v>
      </c>
      <c r="R325" s="181" t="s">
        <v>37</v>
      </c>
      <c r="S325" s="181" t="s">
        <v>96</v>
      </c>
      <c r="T325" s="186">
        <v>45552</v>
      </c>
      <c r="U325" s="187" t="s">
        <v>7069</v>
      </c>
      <c r="V325" s="188" t="str" cm="1">
        <f t="array" ref="V325">IF(SUM(LEN(A325:U325))=0,"",IF(OR(OR(ISBLANK(E325),SUM(LEN(B325),LEN(C325))=0),AND(NOT(D325="Unknown"),ISBLANK(I325)),AND(NOT(N325="Unknown"),ISBLANK(Q325))),"Missing Information", INDEX(Table15[Entire Service Line Classification], MATCH(SUMIFS(Table15[Unique ID],Table15[System-Owned Portion],D325,Table15[If Material Anything Other than "Lead" in Column E,Was Material Ever Previously Lead?],F325,Table15[Customer-Owned Portion],N325),Table15[Unique ID],0),0)))</f>
        <v>Non-lead</v>
      </c>
      <c r="W325" s="189"/>
    </row>
    <row r="326" spans="1:23" s="190" customFormat="1" ht="37.5" x14ac:dyDescent="0.25">
      <c r="A326" s="180">
        <v>11890811</v>
      </c>
      <c r="B326" s="181" t="s">
        <v>944</v>
      </c>
      <c r="C326" s="182" t="s">
        <v>945</v>
      </c>
      <c r="D326" s="183" t="s">
        <v>36</v>
      </c>
      <c r="E326" s="181" t="s">
        <v>35</v>
      </c>
      <c r="F326" s="183" t="s">
        <v>35</v>
      </c>
      <c r="G326" s="181" t="s">
        <v>243</v>
      </c>
      <c r="H326" s="184">
        <v>1</v>
      </c>
      <c r="I326" s="185" t="s">
        <v>107</v>
      </c>
      <c r="J326" s="181" t="s">
        <v>37</v>
      </c>
      <c r="K326" s="181" t="s">
        <v>38</v>
      </c>
      <c r="L326" s="186">
        <v>45545</v>
      </c>
      <c r="M326" s="187" t="s">
        <v>225</v>
      </c>
      <c r="N326" s="183" t="s">
        <v>43</v>
      </c>
      <c r="O326" s="181"/>
      <c r="P326" s="184">
        <v>0.75</v>
      </c>
      <c r="Q326" s="185" t="s">
        <v>107</v>
      </c>
      <c r="R326" s="181" t="s">
        <v>37</v>
      </c>
      <c r="S326" s="181" t="s">
        <v>96</v>
      </c>
      <c r="T326" s="186">
        <v>45545</v>
      </c>
      <c r="U326" s="187" t="s">
        <v>225</v>
      </c>
      <c r="V326" s="188" t="str" cm="1">
        <f t="array" ref="V326">IF(SUM(LEN(A326:U326))=0,"",IF(OR(OR(ISBLANK(E326),SUM(LEN(B326),LEN(C326))=0),AND(NOT(D326="Unknown"),ISBLANK(I326)),AND(NOT(N326="Unknown"),ISBLANK(Q326))),"Missing Information", INDEX(Table15[Entire Service Line Classification], MATCH(SUMIFS(Table15[Unique ID],Table15[System-Owned Portion],D326,Table15[If Material Anything Other than "Lead" in Column E,Was Material Ever Previously Lead?],F326,Table15[Customer-Owned Portion],N326),Table15[Unique ID],0),0)))</f>
        <v>Non-lead</v>
      </c>
      <c r="W326" s="189"/>
    </row>
    <row r="327" spans="1:23" s="190" customFormat="1" ht="37.5" x14ac:dyDescent="0.25">
      <c r="A327" s="180">
        <v>11890773</v>
      </c>
      <c r="B327" s="181" t="s">
        <v>946</v>
      </c>
      <c r="C327" s="182" t="s">
        <v>947</v>
      </c>
      <c r="D327" s="183" t="s">
        <v>43</v>
      </c>
      <c r="E327" s="181" t="s">
        <v>35</v>
      </c>
      <c r="F327" s="183" t="s">
        <v>35</v>
      </c>
      <c r="G327" s="181" t="s">
        <v>228</v>
      </c>
      <c r="H327" s="184">
        <v>1</v>
      </c>
      <c r="I327" s="185" t="s">
        <v>107</v>
      </c>
      <c r="J327" s="181" t="s">
        <v>37</v>
      </c>
      <c r="K327" s="181" t="s">
        <v>38</v>
      </c>
      <c r="L327" s="186">
        <v>45540</v>
      </c>
      <c r="M327" s="187" t="s">
        <v>7068</v>
      </c>
      <c r="N327" s="183" t="s">
        <v>43</v>
      </c>
      <c r="O327" s="181"/>
      <c r="P327" s="184">
        <v>0.75</v>
      </c>
      <c r="Q327" s="185" t="s">
        <v>107</v>
      </c>
      <c r="R327" s="181" t="s">
        <v>37</v>
      </c>
      <c r="S327" s="181" t="s">
        <v>96</v>
      </c>
      <c r="T327" s="186">
        <v>45540</v>
      </c>
      <c r="U327" s="187" t="s">
        <v>7068</v>
      </c>
      <c r="V327" s="188" t="str" cm="1">
        <f t="array" ref="V327">IF(SUM(LEN(A327:U327))=0,"",IF(OR(OR(ISBLANK(E327),SUM(LEN(B327),LEN(C327))=0),AND(NOT(D327="Unknown"),ISBLANK(I327)),AND(NOT(N327="Unknown"),ISBLANK(Q327))),"Missing Information", INDEX(Table15[Entire Service Line Classification], MATCH(SUMIFS(Table15[Unique ID],Table15[System-Owned Portion],D327,Table15[If Material Anything Other than "Lead" in Column E,Was Material Ever Previously Lead?],F327,Table15[Customer-Owned Portion],N327),Table15[Unique ID],0),0)))</f>
        <v>Non-lead</v>
      </c>
      <c r="W327" s="189"/>
    </row>
    <row r="328" spans="1:23" s="190" customFormat="1" ht="37.5" x14ac:dyDescent="0.25">
      <c r="A328" s="180">
        <v>11890699</v>
      </c>
      <c r="B328" s="181" t="s">
        <v>948</v>
      </c>
      <c r="C328" s="182" t="s">
        <v>949</v>
      </c>
      <c r="D328" s="183" t="s">
        <v>36</v>
      </c>
      <c r="E328" s="181" t="s">
        <v>35</v>
      </c>
      <c r="F328" s="183" t="s">
        <v>35</v>
      </c>
      <c r="G328" s="181" t="s">
        <v>243</v>
      </c>
      <c r="H328" s="184">
        <v>1</v>
      </c>
      <c r="I328" s="185" t="s">
        <v>107</v>
      </c>
      <c r="J328" s="181" t="s">
        <v>37</v>
      </c>
      <c r="K328" s="181" t="s">
        <v>38</v>
      </c>
      <c r="L328" s="186">
        <v>45546</v>
      </c>
      <c r="M328" s="187" t="s">
        <v>225</v>
      </c>
      <c r="N328" s="183" t="s">
        <v>36</v>
      </c>
      <c r="O328" s="181"/>
      <c r="P328" s="184">
        <v>0.75</v>
      </c>
      <c r="Q328" s="185" t="s">
        <v>107</v>
      </c>
      <c r="R328" s="181" t="s">
        <v>37</v>
      </c>
      <c r="S328" s="181" t="s">
        <v>96</v>
      </c>
      <c r="T328" s="186">
        <v>45546</v>
      </c>
      <c r="U328" s="187" t="s">
        <v>225</v>
      </c>
      <c r="V328" s="188" t="str" cm="1">
        <f t="array" ref="V328">IF(SUM(LEN(A328:U328))=0,"",IF(OR(OR(ISBLANK(E328),SUM(LEN(B328),LEN(C328))=0),AND(NOT(D328="Unknown"),ISBLANK(I328)),AND(NOT(N328="Unknown"),ISBLANK(Q328))),"Missing Information", INDEX(Table15[Entire Service Line Classification], MATCH(SUMIFS(Table15[Unique ID],Table15[System-Owned Portion],D328,Table15[If Material Anything Other than "Lead" in Column E,Was Material Ever Previously Lead?],F328,Table15[Customer-Owned Portion],N328),Table15[Unique ID],0),0)))</f>
        <v>Non-lead</v>
      </c>
      <c r="W328" s="189"/>
    </row>
    <row r="329" spans="1:23" s="190" customFormat="1" ht="37.5" x14ac:dyDescent="0.25">
      <c r="A329" s="180">
        <v>11890696</v>
      </c>
      <c r="B329" s="181" t="s">
        <v>950</v>
      </c>
      <c r="C329" s="182" t="s">
        <v>951</v>
      </c>
      <c r="D329" s="183" t="s">
        <v>43</v>
      </c>
      <c r="E329" s="181" t="s">
        <v>35</v>
      </c>
      <c r="F329" s="183" t="s">
        <v>35</v>
      </c>
      <c r="G329" s="181" t="s">
        <v>260</v>
      </c>
      <c r="H329" s="184">
        <v>1</v>
      </c>
      <c r="I329" s="185" t="s">
        <v>107</v>
      </c>
      <c r="J329" s="181" t="s">
        <v>37</v>
      </c>
      <c r="K329" s="181" t="s">
        <v>38</v>
      </c>
      <c r="L329" s="186">
        <v>45540</v>
      </c>
      <c r="M329" s="187" t="s">
        <v>225</v>
      </c>
      <c r="N329" s="183" t="s">
        <v>43</v>
      </c>
      <c r="O329" s="181"/>
      <c r="P329" s="184">
        <v>0.75</v>
      </c>
      <c r="Q329" s="185" t="s">
        <v>107</v>
      </c>
      <c r="R329" s="181" t="s">
        <v>37</v>
      </c>
      <c r="S329" s="181" t="s">
        <v>96</v>
      </c>
      <c r="T329" s="186">
        <v>45540</v>
      </c>
      <c r="U329" s="187" t="s">
        <v>225</v>
      </c>
      <c r="V329" s="188" t="str" cm="1">
        <f t="array" ref="V329">IF(SUM(LEN(A329:U329))=0,"",IF(OR(OR(ISBLANK(E329),SUM(LEN(B329),LEN(C329))=0),AND(NOT(D329="Unknown"),ISBLANK(I329)),AND(NOT(N329="Unknown"),ISBLANK(Q329))),"Missing Information", INDEX(Table15[Entire Service Line Classification], MATCH(SUMIFS(Table15[Unique ID],Table15[System-Owned Portion],D329,Table15[If Material Anything Other than "Lead" in Column E,Was Material Ever Previously Lead?],F329,Table15[Customer-Owned Portion],N329),Table15[Unique ID],0),0)))</f>
        <v>Non-lead</v>
      </c>
      <c r="W329" s="189"/>
    </row>
    <row r="330" spans="1:23" s="190" customFormat="1" ht="37.5" x14ac:dyDescent="0.25">
      <c r="A330" s="180">
        <v>11890695</v>
      </c>
      <c r="B330" s="181" t="s">
        <v>952</v>
      </c>
      <c r="C330" s="182" t="s">
        <v>953</v>
      </c>
      <c r="D330" s="183" t="s">
        <v>43</v>
      </c>
      <c r="E330" s="181" t="s">
        <v>35</v>
      </c>
      <c r="F330" s="183" t="s">
        <v>35</v>
      </c>
      <c r="G330" s="181" t="s">
        <v>7030</v>
      </c>
      <c r="H330" s="184">
        <v>1</v>
      </c>
      <c r="I330" s="185" t="s">
        <v>107</v>
      </c>
      <c r="J330" s="181" t="s">
        <v>37</v>
      </c>
      <c r="K330" s="181" t="s">
        <v>38</v>
      </c>
      <c r="L330" s="186">
        <v>45540</v>
      </c>
      <c r="M330" s="187" t="s">
        <v>225</v>
      </c>
      <c r="N330" s="183" t="s">
        <v>36</v>
      </c>
      <c r="O330" s="181"/>
      <c r="P330" s="184">
        <v>0.75</v>
      </c>
      <c r="Q330" s="185" t="s">
        <v>107</v>
      </c>
      <c r="R330" s="181" t="s">
        <v>37</v>
      </c>
      <c r="S330" s="181" t="s">
        <v>96</v>
      </c>
      <c r="T330" s="186">
        <v>45540</v>
      </c>
      <c r="U330" s="187" t="s">
        <v>225</v>
      </c>
      <c r="V330" s="188" t="str" cm="1">
        <f t="array" ref="V330">IF(SUM(LEN(A330:U330))=0,"",IF(OR(OR(ISBLANK(E330),SUM(LEN(B330),LEN(C330))=0),AND(NOT(D330="Unknown"),ISBLANK(I330)),AND(NOT(N330="Unknown"),ISBLANK(Q330))),"Missing Information", INDEX(Table15[Entire Service Line Classification], MATCH(SUMIFS(Table15[Unique ID],Table15[System-Owned Portion],D330,Table15[If Material Anything Other than "Lead" in Column E,Was Material Ever Previously Lead?],F330,Table15[Customer-Owned Portion],N330),Table15[Unique ID],0),0)))</f>
        <v>Non-lead</v>
      </c>
      <c r="W330" s="189"/>
    </row>
    <row r="331" spans="1:23" s="190" customFormat="1" ht="37.5" x14ac:dyDescent="0.25">
      <c r="A331" s="180">
        <v>11890671</v>
      </c>
      <c r="B331" s="181" t="s">
        <v>954</v>
      </c>
      <c r="C331" s="182" t="s">
        <v>955</v>
      </c>
      <c r="D331" s="183" t="s">
        <v>43</v>
      </c>
      <c r="E331" s="181" t="s">
        <v>35</v>
      </c>
      <c r="F331" s="183" t="s">
        <v>35</v>
      </c>
      <c r="G331" s="181" t="s">
        <v>234</v>
      </c>
      <c r="H331" s="184">
        <v>1</v>
      </c>
      <c r="I331" s="185" t="s">
        <v>107</v>
      </c>
      <c r="J331" s="181" t="s">
        <v>37</v>
      </c>
      <c r="K331" s="181" t="s">
        <v>38</v>
      </c>
      <c r="L331" s="186">
        <v>45552</v>
      </c>
      <c r="M331" s="187" t="s">
        <v>7069</v>
      </c>
      <c r="N331" s="183" t="s">
        <v>43</v>
      </c>
      <c r="O331" s="181"/>
      <c r="P331" s="184">
        <v>0.75</v>
      </c>
      <c r="Q331" s="185" t="s">
        <v>107</v>
      </c>
      <c r="R331" s="181" t="s">
        <v>37</v>
      </c>
      <c r="S331" s="181" t="s">
        <v>96</v>
      </c>
      <c r="T331" s="186">
        <v>45552</v>
      </c>
      <c r="U331" s="187" t="s">
        <v>7069</v>
      </c>
      <c r="V331" s="188" t="str" cm="1">
        <f t="array" ref="V331">IF(SUM(LEN(A331:U331))=0,"",IF(OR(OR(ISBLANK(E331),SUM(LEN(B331),LEN(C331))=0),AND(NOT(D331="Unknown"),ISBLANK(I331)),AND(NOT(N331="Unknown"),ISBLANK(Q331))),"Missing Information", INDEX(Table15[Entire Service Line Classification], MATCH(SUMIFS(Table15[Unique ID],Table15[System-Owned Portion],D331,Table15[If Material Anything Other than "Lead" in Column E,Was Material Ever Previously Lead?],F331,Table15[Customer-Owned Portion],N331),Table15[Unique ID],0),0)))</f>
        <v>Non-lead</v>
      </c>
      <c r="W331" s="189"/>
    </row>
    <row r="332" spans="1:23" s="190" customFormat="1" ht="37.5" x14ac:dyDescent="0.25">
      <c r="A332" s="180">
        <v>11890670</v>
      </c>
      <c r="B332" s="181" t="s">
        <v>956</v>
      </c>
      <c r="C332" s="182" t="s">
        <v>957</v>
      </c>
      <c r="D332" s="183" t="s">
        <v>36</v>
      </c>
      <c r="E332" s="181" t="s">
        <v>35</v>
      </c>
      <c r="F332" s="183" t="s">
        <v>35</v>
      </c>
      <c r="G332" s="181" t="s">
        <v>235</v>
      </c>
      <c r="H332" s="184">
        <v>1</v>
      </c>
      <c r="I332" s="185" t="s">
        <v>107</v>
      </c>
      <c r="J332" s="181" t="s">
        <v>37</v>
      </c>
      <c r="K332" s="181" t="s">
        <v>38</v>
      </c>
      <c r="L332" s="186">
        <v>45546</v>
      </c>
      <c r="M332" s="187" t="s">
        <v>225</v>
      </c>
      <c r="N332" s="183" t="s">
        <v>36</v>
      </c>
      <c r="O332" s="181"/>
      <c r="P332" s="184">
        <v>0.75</v>
      </c>
      <c r="Q332" s="185" t="s">
        <v>107</v>
      </c>
      <c r="R332" s="181" t="s">
        <v>37</v>
      </c>
      <c r="S332" s="181" t="s">
        <v>96</v>
      </c>
      <c r="T332" s="186">
        <v>45546</v>
      </c>
      <c r="U332" s="187" t="s">
        <v>225</v>
      </c>
      <c r="V332" s="188" t="str" cm="1">
        <f t="array" ref="V332">IF(SUM(LEN(A332:U332))=0,"",IF(OR(OR(ISBLANK(E332),SUM(LEN(B332),LEN(C332))=0),AND(NOT(D332="Unknown"),ISBLANK(I332)),AND(NOT(N332="Unknown"),ISBLANK(Q332))),"Missing Information", INDEX(Table15[Entire Service Line Classification], MATCH(SUMIFS(Table15[Unique ID],Table15[System-Owned Portion],D332,Table15[If Material Anything Other than "Lead" in Column E,Was Material Ever Previously Lead?],F332,Table15[Customer-Owned Portion],N332),Table15[Unique ID],0),0)))</f>
        <v>Non-lead</v>
      </c>
      <c r="W332" s="189"/>
    </row>
    <row r="333" spans="1:23" s="190" customFormat="1" ht="37.5" x14ac:dyDescent="0.25">
      <c r="A333" s="180">
        <v>11890669</v>
      </c>
      <c r="B333" s="181" t="s">
        <v>958</v>
      </c>
      <c r="C333" s="182" t="s">
        <v>959</v>
      </c>
      <c r="D333" s="183" t="s">
        <v>36</v>
      </c>
      <c r="E333" s="181" t="s">
        <v>35</v>
      </c>
      <c r="F333" s="183" t="s">
        <v>35</v>
      </c>
      <c r="G333" s="181" t="s">
        <v>225</v>
      </c>
      <c r="H333" s="184">
        <v>1</v>
      </c>
      <c r="I333" s="185" t="s">
        <v>107</v>
      </c>
      <c r="J333" s="181" t="s">
        <v>37</v>
      </c>
      <c r="K333" s="181" t="s">
        <v>38</v>
      </c>
      <c r="L333" s="186">
        <v>45552</v>
      </c>
      <c r="M333" s="187" t="s">
        <v>7069</v>
      </c>
      <c r="N333" s="183" t="s">
        <v>36</v>
      </c>
      <c r="O333" s="181"/>
      <c r="P333" s="184">
        <v>1</v>
      </c>
      <c r="Q333" s="185" t="s">
        <v>107</v>
      </c>
      <c r="R333" s="181" t="s">
        <v>37</v>
      </c>
      <c r="S333" s="181" t="s">
        <v>96</v>
      </c>
      <c r="T333" s="186">
        <v>45552</v>
      </c>
      <c r="U333" s="187" t="s">
        <v>7069</v>
      </c>
      <c r="V333" s="188" t="str" cm="1">
        <f t="array" ref="V333">IF(SUM(LEN(A333:U333))=0,"",IF(OR(OR(ISBLANK(E333),SUM(LEN(B333),LEN(C333))=0),AND(NOT(D333="Unknown"),ISBLANK(I333)),AND(NOT(N333="Unknown"),ISBLANK(Q333))),"Missing Information", INDEX(Table15[Entire Service Line Classification], MATCH(SUMIFS(Table15[Unique ID],Table15[System-Owned Portion],D333,Table15[If Material Anything Other than "Lead" in Column E,Was Material Ever Previously Lead?],F333,Table15[Customer-Owned Portion],N333),Table15[Unique ID],0),0)))</f>
        <v>Non-lead</v>
      </c>
      <c r="W333" s="189"/>
    </row>
    <row r="334" spans="1:23" s="190" customFormat="1" ht="37.5" x14ac:dyDescent="0.25">
      <c r="A334" s="180">
        <v>11890667</v>
      </c>
      <c r="B334" s="181" t="s">
        <v>960</v>
      </c>
      <c r="C334" s="182" t="s">
        <v>961</v>
      </c>
      <c r="D334" s="183" t="s">
        <v>43</v>
      </c>
      <c r="E334" s="181" t="s">
        <v>35</v>
      </c>
      <c r="F334" s="183" t="s">
        <v>35</v>
      </c>
      <c r="G334" s="181" t="s">
        <v>233</v>
      </c>
      <c r="H334" s="184">
        <v>1</v>
      </c>
      <c r="I334" s="185" t="s">
        <v>107</v>
      </c>
      <c r="J334" s="181" t="s">
        <v>37</v>
      </c>
      <c r="K334" s="181" t="s">
        <v>38</v>
      </c>
      <c r="L334" s="186">
        <v>45552</v>
      </c>
      <c r="M334" s="187" t="s">
        <v>7069</v>
      </c>
      <c r="N334" s="183" t="s">
        <v>36</v>
      </c>
      <c r="O334" s="181"/>
      <c r="P334" s="184">
        <v>0.75</v>
      </c>
      <c r="Q334" s="185" t="s">
        <v>107</v>
      </c>
      <c r="R334" s="181" t="s">
        <v>37</v>
      </c>
      <c r="S334" s="181" t="s">
        <v>96</v>
      </c>
      <c r="T334" s="186">
        <v>45552</v>
      </c>
      <c r="U334" s="187" t="s">
        <v>7069</v>
      </c>
      <c r="V334" s="188" t="str" cm="1">
        <f t="array" ref="V334">IF(SUM(LEN(A334:U334))=0,"",IF(OR(OR(ISBLANK(E334),SUM(LEN(B334),LEN(C334))=0),AND(NOT(D334="Unknown"),ISBLANK(I334)),AND(NOT(N334="Unknown"),ISBLANK(Q334))),"Missing Information", INDEX(Table15[Entire Service Line Classification], MATCH(SUMIFS(Table15[Unique ID],Table15[System-Owned Portion],D334,Table15[If Material Anything Other than "Lead" in Column E,Was Material Ever Previously Lead?],F334,Table15[Customer-Owned Portion],N334),Table15[Unique ID],0),0)))</f>
        <v>Non-lead</v>
      </c>
      <c r="W334" s="189"/>
    </row>
    <row r="335" spans="1:23" s="190" customFormat="1" ht="37.5" x14ac:dyDescent="0.25">
      <c r="A335" s="180">
        <v>11890663</v>
      </c>
      <c r="B335" s="181" t="s">
        <v>962</v>
      </c>
      <c r="C335" s="182" t="s">
        <v>963</v>
      </c>
      <c r="D335" s="183" t="s">
        <v>36</v>
      </c>
      <c r="E335" s="181" t="s">
        <v>35</v>
      </c>
      <c r="F335" s="183" t="s">
        <v>35</v>
      </c>
      <c r="G335" s="181" t="s">
        <v>235</v>
      </c>
      <c r="H335" s="184">
        <v>1</v>
      </c>
      <c r="I335" s="185" t="s">
        <v>107</v>
      </c>
      <c r="J335" s="181" t="s">
        <v>37</v>
      </c>
      <c r="K335" s="181" t="s">
        <v>38</v>
      </c>
      <c r="L335" s="186">
        <v>45546</v>
      </c>
      <c r="M335" s="187" t="s">
        <v>225</v>
      </c>
      <c r="N335" s="183" t="s">
        <v>36</v>
      </c>
      <c r="O335" s="181"/>
      <c r="P335" s="184">
        <v>0.75</v>
      </c>
      <c r="Q335" s="185" t="s">
        <v>107</v>
      </c>
      <c r="R335" s="181" t="s">
        <v>37</v>
      </c>
      <c r="S335" s="181" t="s">
        <v>96</v>
      </c>
      <c r="T335" s="186">
        <v>45546</v>
      </c>
      <c r="U335" s="187" t="s">
        <v>225</v>
      </c>
      <c r="V335" s="188" t="str" cm="1">
        <f t="array" ref="V335">IF(SUM(LEN(A335:U335))=0,"",IF(OR(OR(ISBLANK(E335),SUM(LEN(B335),LEN(C335))=0),AND(NOT(D335="Unknown"),ISBLANK(I335)),AND(NOT(N335="Unknown"),ISBLANK(Q335))),"Missing Information", INDEX(Table15[Entire Service Line Classification], MATCH(SUMIFS(Table15[Unique ID],Table15[System-Owned Portion],D335,Table15[If Material Anything Other than "Lead" in Column E,Was Material Ever Previously Lead?],F335,Table15[Customer-Owned Portion],N335),Table15[Unique ID],0),0)))</f>
        <v>Non-lead</v>
      </c>
      <c r="W335" s="189"/>
    </row>
    <row r="336" spans="1:23" s="190" customFormat="1" ht="37.5" x14ac:dyDescent="0.25">
      <c r="A336" s="180">
        <v>11890660</v>
      </c>
      <c r="B336" s="181" t="s">
        <v>964</v>
      </c>
      <c r="C336" s="182" t="s">
        <v>965</v>
      </c>
      <c r="D336" s="183" t="s">
        <v>43</v>
      </c>
      <c r="E336" s="181" t="s">
        <v>35</v>
      </c>
      <c r="F336" s="183" t="s">
        <v>35</v>
      </c>
      <c r="G336" s="181" t="s">
        <v>255</v>
      </c>
      <c r="H336" s="184">
        <v>1</v>
      </c>
      <c r="I336" s="185" t="s">
        <v>107</v>
      </c>
      <c r="J336" s="181" t="s">
        <v>37</v>
      </c>
      <c r="K336" s="181" t="s">
        <v>38</v>
      </c>
      <c r="L336" s="186">
        <v>45545</v>
      </c>
      <c r="M336" s="187" t="s">
        <v>7068</v>
      </c>
      <c r="N336" s="183" t="s">
        <v>36</v>
      </c>
      <c r="O336" s="181"/>
      <c r="P336" s="184">
        <v>0.75</v>
      </c>
      <c r="Q336" s="185" t="s">
        <v>107</v>
      </c>
      <c r="R336" s="181" t="s">
        <v>37</v>
      </c>
      <c r="S336" s="181" t="s">
        <v>96</v>
      </c>
      <c r="T336" s="186">
        <v>45545</v>
      </c>
      <c r="U336" s="187" t="s">
        <v>225</v>
      </c>
      <c r="V336" s="188" t="str" cm="1">
        <f t="array" ref="V336">IF(SUM(LEN(A336:U336))=0,"",IF(OR(OR(ISBLANK(E336),SUM(LEN(B336),LEN(C336))=0),AND(NOT(D336="Unknown"),ISBLANK(I336)),AND(NOT(N336="Unknown"),ISBLANK(Q336))),"Missing Information", INDEX(Table15[Entire Service Line Classification], MATCH(SUMIFS(Table15[Unique ID],Table15[System-Owned Portion],D336,Table15[If Material Anything Other than "Lead" in Column E,Was Material Ever Previously Lead?],F336,Table15[Customer-Owned Portion],N336),Table15[Unique ID],0),0)))</f>
        <v>Non-lead</v>
      </c>
      <c r="W336" s="189"/>
    </row>
    <row r="337" spans="1:23" s="190" customFormat="1" ht="37.5" x14ac:dyDescent="0.25">
      <c r="A337" s="180">
        <v>11890659</v>
      </c>
      <c r="B337" s="181" t="s">
        <v>966</v>
      </c>
      <c r="C337" s="182" t="s">
        <v>967</v>
      </c>
      <c r="D337" s="183" t="s">
        <v>43</v>
      </c>
      <c r="E337" s="181" t="s">
        <v>35</v>
      </c>
      <c r="F337" s="183" t="s">
        <v>35</v>
      </c>
      <c r="G337" s="181" t="s">
        <v>234</v>
      </c>
      <c r="H337" s="184">
        <v>1</v>
      </c>
      <c r="I337" s="185" t="s">
        <v>107</v>
      </c>
      <c r="J337" s="181" t="s">
        <v>37</v>
      </c>
      <c r="K337" s="181" t="s">
        <v>38</v>
      </c>
      <c r="L337" s="186">
        <v>45545</v>
      </c>
      <c r="M337" s="187" t="s">
        <v>225</v>
      </c>
      <c r="N337" s="183" t="s">
        <v>43</v>
      </c>
      <c r="O337" s="181"/>
      <c r="P337" s="184">
        <v>0.75</v>
      </c>
      <c r="Q337" s="185" t="s">
        <v>107</v>
      </c>
      <c r="R337" s="181" t="s">
        <v>37</v>
      </c>
      <c r="S337" s="181" t="s">
        <v>96</v>
      </c>
      <c r="T337" s="186">
        <v>45545</v>
      </c>
      <c r="U337" s="187" t="s">
        <v>225</v>
      </c>
      <c r="V337" s="188" t="str" cm="1">
        <f t="array" ref="V337">IF(SUM(LEN(A337:U337))=0,"",IF(OR(OR(ISBLANK(E337),SUM(LEN(B337),LEN(C337))=0),AND(NOT(D337="Unknown"),ISBLANK(I337)),AND(NOT(N337="Unknown"),ISBLANK(Q337))),"Missing Information", INDEX(Table15[Entire Service Line Classification], MATCH(SUMIFS(Table15[Unique ID],Table15[System-Owned Portion],D337,Table15[If Material Anything Other than "Lead" in Column E,Was Material Ever Previously Lead?],F337,Table15[Customer-Owned Portion],N337),Table15[Unique ID],0),0)))</f>
        <v>Non-lead</v>
      </c>
      <c r="W337" s="189"/>
    </row>
    <row r="338" spans="1:23" s="190" customFormat="1" ht="37.5" x14ac:dyDescent="0.25">
      <c r="A338" s="180">
        <v>11890658</v>
      </c>
      <c r="B338" s="181" t="s">
        <v>968</v>
      </c>
      <c r="C338" s="182" t="s">
        <v>969</v>
      </c>
      <c r="D338" s="183" t="s">
        <v>36</v>
      </c>
      <c r="E338" s="181" t="s">
        <v>35</v>
      </c>
      <c r="F338" s="183" t="s">
        <v>35</v>
      </c>
      <c r="G338" s="181" t="s">
        <v>281</v>
      </c>
      <c r="H338" s="184">
        <v>1</v>
      </c>
      <c r="I338" s="185" t="s">
        <v>107</v>
      </c>
      <c r="J338" s="181" t="s">
        <v>37</v>
      </c>
      <c r="K338" s="181" t="s">
        <v>38</v>
      </c>
      <c r="L338" s="186">
        <v>45540</v>
      </c>
      <c r="M338" s="187" t="s">
        <v>225</v>
      </c>
      <c r="N338" s="183" t="s">
        <v>43</v>
      </c>
      <c r="O338" s="181"/>
      <c r="P338" s="184">
        <v>0.75</v>
      </c>
      <c r="Q338" s="185" t="s">
        <v>107</v>
      </c>
      <c r="R338" s="181" t="s">
        <v>37</v>
      </c>
      <c r="S338" s="181" t="s">
        <v>96</v>
      </c>
      <c r="T338" s="186">
        <v>45540</v>
      </c>
      <c r="U338" s="187" t="s">
        <v>225</v>
      </c>
      <c r="V338" s="188" t="str" cm="1">
        <f t="array" ref="V338">IF(SUM(LEN(A338:U338))=0,"",IF(OR(OR(ISBLANK(E338),SUM(LEN(B338),LEN(C338))=0),AND(NOT(D338="Unknown"),ISBLANK(I338)),AND(NOT(N338="Unknown"),ISBLANK(Q338))),"Missing Information", INDEX(Table15[Entire Service Line Classification], MATCH(SUMIFS(Table15[Unique ID],Table15[System-Owned Portion],D338,Table15[If Material Anything Other than "Lead" in Column E,Was Material Ever Previously Lead?],F338,Table15[Customer-Owned Portion],N338),Table15[Unique ID],0),0)))</f>
        <v>Non-lead</v>
      </c>
      <c r="W338" s="189"/>
    </row>
    <row r="339" spans="1:23" s="190" customFormat="1" ht="37.5" x14ac:dyDescent="0.25">
      <c r="A339" s="180">
        <v>11890730</v>
      </c>
      <c r="B339" s="181" t="s">
        <v>970</v>
      </c>
      <c r="C339" s="182" t="s">
        <v>971</v>
      </c>
      <c r="D339" s="183" t="s">
        <v>43</v>
      </c>
      <c r="E339" s="181" t="s">
        <v>35</v>
      </c>
      <c r="F339" s="183" t="s">
        <v>35</v>
      </c>
      <c r="G339" s="181" t="s">
        <v>255</v>
      </c>
      <c r="H339" s="184">
        <v>0.75</v>
      </c>
      <c r="I339" s="185" t="s">
        <v>107</v>
      </c>
      <c r="J339" s="181" t="s">
        <v>37</v>
      </c>
      <c r="K339" s="181" t="s">
        <v>38</v>
      </c>
      <c r="L339" s="186">
        <v>45545</v>
      </c>
      <c r="M339" s="187" t="s">
        <v>225</v>
      </c>
      <c r="N339" s="183" t="s">
        <v>43</v>
      </c>
      <c r="O339" s="181"/>
      <c r="P339" s="184">
        <v>0.75</v>
      </c>
      <c r="Q339" s="185" t="s">
        <v>107</v>
      </c>
      <c r="R339" s="181" t="s">
        <v>37</v>
      </c>
      <c r="S339" s="181" t="s">
        <v>96</v>
      </c>
      <c r="T339" s="186">
        <v>45545</v>
      </c>
      <c r="U339" s="187" t="s">
        <v>7068</v>
      </c>
      <c r="V339" s="188" t="str" cm="1">
        <f t="array" ref="V339">IF(SUM(LEN(A339:U339))=0,"",IF(OR(OR(ISBLANK(E339),SUM(LEN(B339),LEN(C339))=0),AND(NOT(D339="Unknown"),ISBLANK(I339)),AND(NOT(N339="Unknown"),ISBLANK(Q339))),"Missing Information", INDEX(Table15[Entire Service Line Classification], MATCH(SUMIFS(Table15[Unique ID],Table15[System-Owned Portion],D339,Table15[If Material Anything Other than "Lead" in Column E,Was Material Ever Previously Lead?],F339,Table15[Customer-Owned Portion],N339),Table15[Unique ID],0),0)))</f>
        <v>Non-lead</v>
      </c>
      <c r="W339" s="189"/>
    </row>
    <row r="340" spans="1:23" s="190" customFormat="1" ht="37.5" x14ac:dyDescent="0.25">
      <c r="A340" s="180">
        <v>11890721</v>
      </c>
      <c r="B340" s="181" t="s">
        <v>972</v>
      </c>
      <c r="C340" s="182" t="s">
        <v>973</v>
      </c>
      <c r="D340" s="183" t="s">
        <v>36</v>
      </c>
      <c r="E340" s="181" t="s">
        <v>35</v>
      </c>
      <c r="F340" s="183" t="s">
        <v>35</v>
      </c>
      <c r="G340" s="181" t="s">
        <v>243</v>
      </c>
      <c r="H340" s="184">
        <v>1</v>
      </c>
      <c r="I340" s="185" t="s">
        <v>107</v>
      </c>
      <c r="J340" s="181" t="s">
        <v>37</v>
      </c>
      <c r="K340" s="181" t="s">
        <v>38</v>
      </c>
      <c r="L340" s="186">
        <v>45546</v>
      </c>
      <c r="M340" s="187" t="s">
        <v>225</v>
      </c>
      <c r="N340" s="183" t="s">
        <v>36</v>
      </c>
      <c r="O340" s="181"/>
      <c r="P340" s="184">
        <v>0.75</v>
      </c>
      <c r="Q340" s="185" t="s">
        <v>107</v>
      </c>
      <c r="R340" s="181" t="s">
        <v>37</v>
      </c>
      <c r="S340" s="181" t="s">
        <v>96</v>
      </c>
      <c r="T340" s="186">
        <v>45546</v>
      </c>
      <c r="U340" s="187" t="s">
        <v>225</v>
      </c>
      <c r="V340" s="188" t="str" cm="1">
        <f t="array" ref="V340">IF(SUM(LEN(A340:U340))=0,"",IF(OR(OR(ISBLANK(E340),SUM(LEN(B340),LEN(C340))=0),AND(NOT(D340="Unknown"),ISBLANK(I340)),AND(NOT(N340="Unknown"),ISBLANK(Q340))),"Missing Information", INDEX(Table15[Entire Service Line Classification], MATCH(SUMIFS(Table15[Unique ID],Table15[System-Owned Portion],D340,Table15[If Material Anything Other than "Lead" in Column E,Was Material Ever Previously Lead?],F340,Table15[Customer-Owned Portion],N340),Table15[Unique ID],0),0)))</f>
        <v>Non-lead</v>
      </c>
      <c r="W340" s="189"/>
    </row>
    <row r="341" spans="1:23" s="190" customFormat="1" ht="37.5" x14ac:dyDescent="0.25">
      <c r="A341" s="180">
        <v>11890697</v>
      </c>
      <c r="B341" s="181" t="s">
        <v>974</v>
      </c>
      <c r="C341" s="182" t="s">
        <v>975</v>
      </c>
      <c r="D341" s="183" t="s">
        <v>43</v>
      </c>
      <c r="E341" s="181" t="s">
        <v>35</v>
      </c>
      <c r="F341" s="183" t="s">
        <v>35</v>
      </c>
      <c r="G341" s="181" t="s">
        <v>260</v>
      </c>
      <c r="H341" s="184">
        <v>1</v>
      </c>
      <c r="I341" s="185" t="s">
        <v>107</v>
      </c>
      <c r="J341" s="181" t="s">
        <v>37</v>
      </c>
      <c r="K341" s="181" t="s">
        <v>38</v>
      </c>
      <c r="L341" s="186">
        <v>45540</v>
      </c>
      <c r="M341" s="187" t="s">
        <v>225</v>
      </c>
      <c r="N341" s="183" t="s">
        <v>43</v>
      </c>
      <c r="O341" s="181"/>
      <c r="P341" s="184">
        <v>0.75</v>
      </c>
      <c r="Q341" s="185" t="s">
        <v>107</v>
      </c>
      <c r="R341" s="181" t="s">
        <v>37</v>
      </c>
      <c r="S341" s="181" t="s">
        <v>96</v>
      </c>
      <c r="T341" s="186">
        <v>45540</v>
      </c>
      <c r="U341" s="187" t="s">
        <v>225</v>
      </c>
      <c r="V341" s="188" t="str" cm="1">
        <f t="array" ref="V341">IF(SUM(LEN(A341:U341))=0,"",IF(OR(OR(ISBLANK(E341),SUM(LEN(B341),LEN(C341))=0),AND(NOT(D341="Unknown"),ISBLANK(I341)),AND(NOT(N341="Unknown"),ISBLANK(Q341))),"Missing Information", INDEX(Table15[Entire Service Line Classification], MATCH(SUMIFS(Table15[Unique ID],Table15[System-Owned Portion],D341,Table15[If Material Anything Other than "Lead" in Column E,Was Material Ever Previously Lead?],F341,Table15[Customer-Owned Portion],N341),Table15[Unique ID],0),0)))</f>
        <v>Non-lead</v>
      </c>
      <c r="W341" s="189"/>
    </row>
    <row r="342" spans="1:23" s="190" customFormat="1" ht="37.5" x14ac:dyDescent="0.25">
      <c r="A342" s="180">
        <v>11890673</v>
      </c>
      <c r="B342" s="181" t="s">
        <v>976</v>
      </c>
      <c r="C342" s="182" t="s">
        <v>977</v>
      </c>
      <c r="D342" s="183" t="s">
        <v>36</v>
      </c>
      <c r="E342" s="181" t="s">
        <v>35</v>
      </c>
      <c r="F342" s="183" t="s">
        <v>35</v>
      </c>
      <c r="G342" s="181" t="s">
        <v>235</v>
      </c>
      <c r="H342" s="184">
        <v>1</v>
      </c>
      <c r="I342" s="185" t="s">
        <v>107</v>
      </c>
      <c r="J342" s="181" t="s">
        <v>37</v>
      </c>
      <c r="K342" s="181" t="s">
        <v>38</v>
      </c>
      <c r="L342" s="186">
        <v>45546</v>
      </c>
      <c r="M342" s="187" t="s">
        <v>225</v>
      </c>
      <c r="N342" s="183" t="s">
        <v>43</v>
      </c>
      <c r="O342" s="181"/>
      <c r="P342" s="184">
        <v>1</v>
      </c>
      <c r="Q342" s="185" t="s">
        <v>107</v>
      </c>
      <c r="R342" s="181" t="s">
        <v>37</v>
      </c>
      <c r="S342" s="181" t="s">
        <v>96</v>
      </c>
      <c r="T342" s="186">
        <v>45546</v>
      </c>
      <c r="U342" s="187" t="s">
        <v>7080</v>
      </c>
      <c r="V342" s="188" t="str" cm="1">
        <f t="array" ref="V342">IF(SUM(LEN(A342:U342))=0,"",IF(OR(OR(ISBLANK(E342),SUM(LEN(B342),LEN(C342))=0),AND(NOT(D342="Unknown"),ISBLANK(I342)),AND(NOT(N342="Unknown"),ISBLANK(Q342))),"Missing Information", INDEX(Table15[Entire Service Line Classification], MATCH(SUMIFS(Table15[Unique ID],Table15[System-Owned Portion],D342,Table15[If Material Anything Other than "Lead" in Column E,Was Material Ever Previously Lead?],F342,Table15[Customer-Owned Portion],N342),Table15[Unique ID],0),0)))</f>
        <v>Non-lead</v>
      </c>
      <c r="W342" s="189"/>
    </row>
    <row r="343" spans="1:23" s="190" customFormat="1" ht="37.5" x14ac:dyDescent="0.25">
      <c r="A343" s="180">
        <v>11890664</v>
      </c>
      <c r="B343" s="181" t="s">
        <v>978</v>
      </c>
      <c r="C343" s="182" t="s">
        <v>979</v>
      </c>
      <c r="D343" s="183" t="s">
        <v>43</v>
      </c>
      <c r="E343" s="181" t="s">
        <v>35</v>
      </c>
      <c r="F343" s="183" t="s">
        <v>35</v>
      </c>
      <c r="G343" s="181" t="s">
        <v>225</v>
      </c>
      <c r="H343" s="184">
        <v>1</v>
      </c>
      <c r="I343" s="185" t="s">
        <v>107</v>
      </c>
      <c r="J343" s="181" t="s">
        <v>37</v>
      </c>
      <c r="K343" s="181" t="s">
        <v>38</v>
      </c>
      <c r="L343" s="186">
        <v>45540</v>
      </c>
      <c r="M343" s="187" t="s">
        <v>225</v>
      </c>
      <c r="N343" s="183" t="s">
        <v>43</v>
      </c>
      <c r="O343" s="181"/>
      <c r="P343" s="184">
        <v>0.75</v>
      </c>
      <c r="Q343" s="185" t="s">
        <v>107</v>
      </c>
      <c r="R343" s="181" t="s">
        <v>37</v>
      </c>
      <c r="S343" s="181" t="s">
        <v>96</v>
      </c>
      <c r="T343" s="186">
        <v>45540</v>
      </c>
      <c r="U343" s="187" t="s">
        <v>225</v>
      </c>
      <c r="V343" s="188" t="str" cm="1">
        <f t="array" ref="V343">IF(SUM(LEN(A343:U343))=0,"",IF(OR(OR(ISBLANK(E343),SUM(LEN(B343),LEN(C343))=0),AND(NOT(D343="Unknown"),ISBLANK(I343)),AND(NOT(N343="Unknown"),ISBLANK(Q343))),"Missing Information", INDEX(Table15[Entire Service Line Classification], MATCH(SUMIFS(Table15[Unique ID],Table15[System-Owned Portion],D343,Table15[If Material Anything Other than "Lead" in Column E,Was Material Ever Previously Lead?],F343,Table15[Customer-Owned Portion],N343),Table15[Unique ID],0),0)))</f>
        <v>Non-lead</v>
      </c>
      <c r="W343" s="189"/>
    </row>
    <row r="344" spans="1:23" s="190" customFormat="1" ht="37.5" x14ac:dyDescent="0.25">
      <c r="A344" s="180">
        <v>11890662</v>
      </c>
      <c r="B344" s="181" t="s">
        <v>980</v>
      </c>
      <c r="C344" s="182" t="s">
        <v>981</v>
      </c>
      <c r="D344" s="183" t="s">
        <v>36</v>
      </c>
      <c r="E344" s="181" t="s">
        <v>35</v>
      </c>
      <c r="F344" s="183" t="s">
        <v>35</v>
      </c>
      <c r="G344" s="181" t="s">
        <v>235</v>
      </c>
      <c r="H344" s="184">
        <v>1</v>
      </c>
      <c r="I344" s="185" t="s">
        <v>107</v>
      </c>
      <c r="J344" s="181" t="s">
        <v>37</v>
      </c>
      <c r="K344" s="181" t="s">
        <v>38</v>
      </c>
      <c r="L344" s="186">
        <v>45546</v>
      </c>
      <c r="M344" s="187" t="s">
        <v>225</v>
      </c>
      <c r="N344" s="183" t="s">
        <v>36</v>
      </c>
      <c r="O344" s="181"/>
      <c r="P344" s="184">
        <v>0.75</v>
      </c>
      <c r="Q344" s="185" t="s">
        <v>107</v>
      </c>
      <c r="R344" s="181" t="s">
        <v>37</v>
      </c>
      <c r="S344" s="181" t="s">
        <v>96</v>
      </c>
      <c r="T344" s="186">
        <v>45546</v>
      </c>
      <c r="U344" s="187" t="s">
        <v>225</v>
      </c>
      <c r="V344" s="188" t="str" cm="1">
        <f t="array" ref="V344">IF(SUM(LEN(A344:U344))=0,"",IF(OR(OR(ISBLANK(E344),SUM(LEN(B344),LEN(C344))=0),AND(NOT(D344="Unknown"),ISBLANK(I344)),AND(NOT(N344="Unknown"),ISBLANK(Q344))),"Missing Information", INDEX(Table15[Entire Service Line Classification], MATCH(SUMIFS(Table15[Unique ID],Table15[System-Owned Portion],D344,Table15[If Material Anything Other than "Lead" in Column E,Was Material Ever Previously Lead?],F344,Table15[Customer-Owned Portion],N344),Table15[Unique ID],0),0)))</f>
        <v>Non-lead</v>
      </c>
      <c r="W344" s="189"/>
    </row>
    <row r="345" spans="1:23" s="190" customFormat="1" ht="37.5" x14ac:dyDescent="0.25">
      <c r="A345" s="180">
        <v>11890720</v>
      </c>
      <c r="B345" s="181" t="s">
        <v>982</v>
      </c>
      <c r="C345" s="182" t="s">
        <v>983</v>
      </c>
      <c r="D345" s="183" t="s">
        <v>36</v>
      </c>
      <c r="E345" s="181" t="s">
        <v>35</v>
      </c>
      <c r="F345" s="183" t="s">
        <v>35</v>
      </c>
      <c r="G345" s="181" t="s">
        <v>243</v>
      </c>
      <c r="H345" s="184">
        <v>1</v>
      </c>
      <c r="I345" s="185" t="s">
        <v>107</v>
      </c>
      <c r="J345" s="181" t="s">
        <v>37</v>
      </c>
      <c r="K345" s="181" t="s">
        <v>38</v>
      </c>
      <c r="L345" s="186">
        <v>45552</v>
      </c>
      <c r="M345" s="187" t="s">
        <v>7069</v>
      </c>
      <c r="N345" s="183" t="s">
        <v>36</v>
      </c>
      <c r="O345" s="181"/>
      <c r="P345" s="184">
        <v>1</v>
      </c>
      <c r="Q345" s="185" t="s">
        <v>107</v>
      </c>
      <c r="R345" s="181" t="s">
        <v>37</v>
      </c>
      <c r="S345" s="181" t="s">
        <v>96</v>
      </c>
      <c r="T345" s="186">
        <v>45552</v>
      </c>
      <c r="U345" s="187" t="s">
        <v>7069</v>
      </c>
      <c r="V345" s="188" t="str" cm="1">
        <f t="array" ref="V345">IF(SUM(LEN(A345:U345))=0,"",IF(OR(OR(ISBLANK(E345),SUM(LEN(B345),LEN(C345))=0),AND(NOT(D345="Unknown"),ISBLANK(I345)),AND(NOT(N345="Unknown"),ISBLANK(Q345))),"Missing Information", INDEX(Table15[Entire Service Line Classification], MATCH(SUMIFS(Table15[Unique ID],Table15[System-Owned Portion],D345,Table15[If Material Anything Other than "Lead" in Column E,Was Material Ever Previously Lead?],F345,Table15[Customer-Owned Portion],N345),Table15[Unique ID],0),0)))</f>
        <v>Non-lead</v>
      </c>
      <c r="W345" s="189"/>
    </row>
    <row r="346" spans="1:23" s="190" customFormat="1" ht="37.5" x14ac:dyDescent="0.25">
      <c r="A346" s="180">
        <v>11890668</v>
      </c>
      <c r="B346" s="181" t="s">
        <v>984</v>
      </c>
      <c r="C346" s="182" t="s">
        <v>985</v>
      </c>
      <c r="D346" s="183" t="s">
        <v>36</v>
      </c>
      <c r="E346" s="181" t="s">
        <v>35</v>
      </c>
      <c r="F346" s="183" t="s">
        <v>35</v>
      </c>
      <c r="G346" s="181" t="s">
        <v>225</v>
      </c>
      <c r="H346" s="184">
        <v>1</v>
      </c>
      <c r="I346" s="185" t="s">
        <v>107</v>
      </c>
      <c r="J346" s="181" t="s">
        <v>37</v>
      </c>
      <c r="K346" s="181" t="s">
        <v>38</v>
      </c>
      <c r="L346" s="186">
        <v>45546</v>
      </c>
      <c r="M346" s="187" t="s">
        <v>225</v>
      </c>
      <c r="N346" s="183" t="s">
        <v>43</v>
      </c>
      <c r="O346" s="181"/>
      <c r="P346" s="184">
        <v>0.75</v>
      </c>
      <c r="Q346" s="185" t="s">
        <v>107</v>
      </c>
      <c r="R346" s="181" t="s">
        <v>37</v>
      </c>
      <c r="S346" s="181" t="s">
        <v>96</v>
      </c>
      <c r="T346" s="186">
        <v>45546</v>
      </c>
      <c r="U346" s="187" t="s">
        <v>7069</v>
      </c>
      <c r="V346" s="188" t="str" cm="1">
        <f t="array" ref="V346">IF(SUM(LEN(A346:U346))=0,"",IF(OR(OR(ISBLANK(E346),SUM(LEN(B346),LEN(C346))=0),AND(NOT(D346="Unknown"),ISBLANK(I346)),AND(NOT(N346="Unknown"),ISBLANK(Q346))),"Missing Information", INDEX(Table15[Entire Service Line Classification], MATCH(SUMIFS(Table15[Unique ID],Table15[System-Owned Portion],D346,Table15[If Material Anything Other than "Lead" in Column E,Was Material Ever Previously Lead?],F346,Table15[Customer-Owned Portion],N346),Table15[Unique ID],0),0)))</f>
        <v>Non-lead</v>
      </c>
      <c r="W346" s="189"/>
    </row>
    <row r="347" spans="1:23" s="190" customFormat="1" ht="37.5" x14ac:dyDescent="0.25">
      <c r="A347" s="180">
        <v>11890666</v>
      </c>
      <c r="B347" s="181" t="s">
        <v>986</v>
      </c>
      <c r="C347" s="182" t="s">
        <v>987</v>
      </c>
      <c r="D347" s="183" t="s">
        <v>43</v>
      </c>
      <c r="E347" s="181" t="s">
        <v>35</v>
      </c>
      <c r="F347" s="183" t="s">
        <v>35</v>
      </c>
      <c r="G347" s="181" t="s">
        <v>226</v>
      </c>
      <c r="H347" s="184">
        <v>1</v>
      </c>
      <c r="I347" s="185" t="s">
        <v>107</v>
      </c>
      <c r="J347" s="181" t="s">
        <v>37</v>
      </c>
      <c r="K347" s="181" t="s">
        <v>38</v>
      </c>
      <c r="L347" s="186">
        <v>45540</v>
      </c>
      <c r="M347" s="187" t="s">
        <v>225</v>
      </c>
      <c r="N347" s="183" t="s">
        <v>36</v>
      </c>
      <c r="O347" s="181"/>
      <c r="P347" s="184">
        <v>0.75</v>
      </c>
      <c r="Q347" s="185" t="s">
        <v>107</v>
      </c>
      <c r="R347" s="181" t="s">
        <v>37</v>
      </c>
      <c r="S347" s="181" t="s">
        <v>96</v>
      </c>
      <c r="T347" s="186">
        <v>45540</v>
      </c>
      <c r="U347" s="187" t="s">
        <v>225</v>
      </c>
      <c r="V347" s="188" t="str" cm="1">
        <f t="array" ref="V347">IF(SUM(LEN(A347:U347))=0,"",IF(OR(OR(ISBLANK(E347),SUM(LEN(B347),LEN(C347))=0),AND(NOT(D347="Unknown"),ISBLANK(I347)),AND(NOT(N347="Unknown"),ISBLANK(Q347))),"Missing Information", INDEX(Table15[Entire Service Line Classification], MATCH(SUMIFS(Table15[Unique ID],Table15[System-Owned Portion],D347,Table15[If Material Anything Other than "Lead" in Column E,Was Material Ever Previously Lead?],F347,Table15[Customer-Owned Portion],N347),Table15[Unique ID],0),0)))</f>
        <v>Non-lead</v>
      </c>
      <c r="W347" s="189"/>
    </row>
    <row r="348" spans="1:23" s="190" customFormat="1" ht="37.5" x14ac:dyDescent="0.25">
      <c r="A348" s="180">
        <v>11890665</v>
      </c>
      <c r="B348" s="181" t="s">
        <v>988</v>
      </c>
      <c r="C348" s="182" t="s">
        <v>989</v>
      </c>
      <c r="D348" s="183" t="s">
        <v>43</v>
      </c>
      <c r="E348" s="181" t="s">
        <v>35</v>
      </c>
      <c r="F348" s="183" t="s">
        <v>35</v>
      </c>
      <c r="G348" s="181" t="s">
        <v>255</v>
      </c>
      <c r="H348" s="184">
        <v>1</v>
      </c>
      <c r="I348" s="185" t="s">
        <v>107</v>
      </c>
      <c r="J348" s="181" t="s">
        <v>37</v>
      </c>
      <c r="K348" s="181" t="s">
        <v>38</v>
      </c>
      <c r="L348" s="186">
        <v>45545</v>
      </c>
      <c r="M348" s="187" t="s">
        <v>7068</v>
      </c>
      <c r="N348" s="183" t="s">
        <v>36</v>
      </c>
      <c r="O348" s="181"/>
      <c r="P348" s="184">
        <v>0.75</v>
      </c>
      <c r="Q348" s="185" t="s">
        <v>107</v>
      </c>
      <c r="R348" s="181" t="s">
        <v>37</v>
      </c>
      <c r="S348" s="181" t="s">
        <v>96</v>
      </c>
      <c r="T348" s="186">
        <v>45545</v>
      </c>
      <c r="U348" s="187" t="s">
        <v>225</v>
      </c>
      <c r="V348" s="188" t="str" cm="1">
        <f t="array" ref="V348">IF(SUM(LEN(A348:U348))=0,"",IF(OR(OR(ISBLANK(E348),SUM(LEN(B348),LEN(C348))=0),AND(NOT(D348="Unknown"),ISBLANK(I348)),AND(NOT(N348="Unknown"),ISBLANK(Q348))),"Missing Information", INDEX(Table15[Entire Service Line Classification], MATCH(SUMIFS(Table15[Unique ID],Table15[System-Owned Portion],D348,Table15[If Material Anything Other than "Lead" in Column E,Was Material Ever Previously Lead?],F348,Table15[Customer-Owned Portion],N348),Table15[Unique ID],0),0)))</f>
        <v>Non-lead</v>
      </c>
      <c r="W348" s="189"/>
    </row>
    <row r="349" spans="1:23" s="190" customFormat="1" ht="37.5" x14ac:dyDescent="0.25">
      <c r="A349" s="180">
        <v>11890661</v>
      </c>
      <c r="B349" s="181" t="s">
        <v>990</v>
      </c>
      <c r="C349" s="182" t="s">
        <v>991</v>
      </c>
      <c r="D349" s="183" t="s">
        <v>43</v>
      </c>
      <c r="E349" s="181" t="s">
        <v>35</v>
      </c>
      <c r="F349" s="183" t="s">
        <v>35</v>
      </c>
      <c r="G349" s="181" t="s">
        <v>255</v>
      </c>
      <c r="H349" s="184">
        <v>0.75</v>
      </c>
      <c r="I349" s="185" t="s">
        <v>107</v>
      </c>
      <c r="J349" s="181" t="s">
        <v>37</v>
      </c>
      <c r="K349" s="181" t="s">
        <v>38</v>
      </c>
      <c r="L349" s="186">
        <v>45545</v>
      </c>
      <c r="M349" s="187" t="s">
        <v>225</v>
      </c>
      <c r="N349" s="183" t="s">
        <v>43</v>
      </c>
      <c r="O349" s="181"/>
      <c r="P349" s="184">
        <v>0.75</v>
      </c>
      <c r="Q349" s="185" t="s">
        <v>107</v>
      </c>
      <c r="R349" s="181" t="s">
        <v>37</v>
      </c>
      <c r="S349" s="181" t="s">
        <v>96</v>
      </c>
      <c r="T349" s="186">
        <v>45545</v>
      </c>
      <c r="U349" s="187" t="s">
        <v>7068</v>
      </c>
      <c r="V349" s="188" t="str" cm="1">
        <f t="array" ref="V349">IF(SUM(LEN(A349:U349))=0,"",IF(OR(OR(ISBLANK(E349),SUM(LEN(B349),LEN(C349))=0),AND(NOT(D349="Unknown"),ISBLANK(I349)),AND(NOT(N349="Unknown"),ISBLANK(Q349))),"Missing Information", INDEX(Table15[Entire Service Line Classification], MATCH(SUMIFS(Table15[Unique ID],Table15[System-Owned Portion],D349,Table15[If Material Anything Other than "Lead" in Column E,Was Material Ever Previously Lead?],F349,Table15[Customer-Owned Portion],N349),Table15[Unique ID],0),0)))</f>
        <v>Non-lead</v>
      </c>
      <c r="W349" s="189"/>
    </row>
    <row r="350" spans="1:23" s="190" customFormat="1" ht="37.5" x14ac:dyDescent="0.25">
      <c r="A350" s="180">
        <v>11890655</v>
      </c>
      <c r="B350" s="181" t="s">
        <v>992</v>
      </c>
      <c r="C350" s="182" t="s">
        <v>993</v>
      </c>
      <c r="D350" s="183" t="s">
        <v>43</v>
      </c>
      <c r="E350" s="181" t="s">
        <v>35</v>
      </c>
      <c r="F350" s="183" t="s">
        <v>35</v>
      </c>
      <c r="G350" s="181" t="s">
        <v>255</v>
      </c>
      <c r="H350" s="184">
        <v>0.75</v>
      </c>
      <c r="I350" s="185" t="s">
        <v>107</v>
      </c>
      <c r="J350" s="181" t="s">
        <v>37</v>
      </c>
      <c r="K350" s="181" t="s">
        <v>38</v>
      </c>
      <c r="L350" s="186">
        <v>45545</v>
      </c>
      <c r="M350" s="187" t="s">
        <v>225</v>
      </c>
      <c r="N350" s="183" t="s">
        <v>43</v>
      </c>
      <c r="O350" s="181"/>
      <c r="P350" s="184">
        <v>0.75</v>
      </c>
      <c r="Q350" s="185" t="s">
        <v>107</v>
      </c>
      <c r="R350" s="181" t="s">
        <v>37</v>
      </c>
      <c r="S350" s="181" t="s">
        <v>96</v>
      </c>
      <c r="T350" s="186">
        <v>45545</v>
      </c>
      <c r="U350" s="187" t="s">
        <v>7068</v>
      </c>
      <c r="V350" s="188" t="str" cm="1">
        <f t="array" ref="V350">IF(SUM(LEN(A350:U350))=0,"",IF(OR(OR(ISBLANK(E350),SUM(LEN(B350),LEN(C350))=0),AND(NOT(D350="Unknown"),ISBLANK(I350)),AND(NOT(N350="Unknown"),ISBLANK(Q350))),"Missing Information", INDEX(Table15[Entire Service Line Classification], MATCH(SUMIFS(Table15[Unique ID],Table15[System-Owned Portion],D350,Table15[If Material Anything Other than "Lead" in Column E,Was Material Ever Previously Lead?],F350,Table15[Customer-Owned Portion],N350),Table15[Unique ID],0),0)))</f>
        <v>Non-lead</v>
      </c>
      <c r="W350" s="189"/>
    </row>
    <row r="351" spans="1:23" s="190" customFormat="1" ht="37.5" x14ac:dyDescent="0.25">
      <c r="A351" s="180">
        <v>11890652</v>
      </c>
      <c r="B351" s="181" t="s">
        <v>994</v>
      </c>
      <c r="C351" s="182" t="s">
        <v>995</v>
      </c>
      <c r="D351" s="183" t="s">
        <v>43</v>
      </c>
      <c r="E351" s="181" t="s">
        <v>35</v>
      </c>
      <c r="F351" s="183" t="s">
        <v>35</v>
      </c>
      <c r="G351" s="181" t="s">
        <v>233</v>
      </c>
      <c r="H351" s="184">
        <v>1</v>
      </c>
      <c r="I351" s="185" t="s">
        <v>107</v>
      </c>
      <c r="J351" s="181" t="s">
        <v>37</v>
      </c>
      <c r="K351" s="181" t="s">
        <v>38</v>
      </c>
      <c r="L351" s="186">
        <v>45545</v>
      </c>
      <c r="M351" s="187" t="s">
        <v>225</v>
      </c>
      <c r="N351" s="183" t="s">
        <v>43</v>
      </c>
      <c r="O351" s="181"/>
      <c r="P351" s="184">
        <v>0.75</v>
      </c>
      <c r="Q351" s="185" t="s">
        <v>107</v>
      </c>
      <c r="R351" s="181" t="s">
        <v>37</v>
      </c>
      <c r="S351" s="181" t="s">
        <v>96</v>
      </c>
      <c r="T351" s="186">
        <v>45545</v>
      </c>
      <c r="U351" s="187" t="s">
        <v>225</v>
      </c>
      <c r="V351" s="188" t="str" cm="1">
        <f t="array" ref="V351">IF(SUM(LEN(A351:U351))=0,"",IF(OR(OR(ISBLANK(E351),SUM(LEN(B351),LEN(C351))=0),AND(NOT(D351="Unknown"),ISBLANK(I351)),AND(NOT(N351="Unknown"),ISBLANK(Q351))),"Missing Information", INDEX(Table15[Entire Service Line Classification], MATCH(SUMIFS(Table15[Unique ID],Table15[System-Owned Portion],D351,Table15[If Material Anything Other than "Lead" in Column E,Was Material Ever Previously Lead?],F351,Table15[Customer-Owned Portion],N351),Table15[Unique ID],0),0)))</f>
        <v>Non-lead</v>
      </c>
      <c r="W351" s="189"/>
    </row>
    <row r="352" spans="1:23" s="190" customFormat="1" ht="37.5" x14ac:dyDescent="0.25">
      <c r="A352" s="180">
        <v>11890651</v>
      </c>
      <c r="B352" s="181" t="s">
        <v>996</v>
      </c>
      <c r="C352" s="182" t="s">
        <v>997</v>
      </c>
      <c r="D352" s="183" t="s">
        <v>43</v>
      </c>
      <c r="E352" s="181" t="s">
        <v>35</v>
      </c>
      <c r="F352" s="183" t="s">
        <v>35</v>
      </c>
      <c r="G352" s="181" t="s">
        <v>234</v>
      </c>
      <c r="H352" s="184">
        <v>1</v>
      </c>
      <c r="I352" s="185" t="s">
        <v>107</v>
      </c>
      <c r="J352" s="181" t="s">
        <v>37</v>
      </c>
      <c r="K352" s="181" t="s">
        <v>38</v>
      </c>
      <c r="L352" s="186">
        <v>45545</v>
      </c>
      <c r="M352" s="187" t="s">
        <v>225</v>
      </c>
      <c r="N352" s="183" t="s">
        <v>43</v>
      </c>
      <c r="O352" s="181"/>
      <c r="P352" s="184">
        <v>0.75</v>
      </c>
      <c r="Q352" s="185" t="s">
        <v>107</v>
      </c>
      <c r="R352" s="181" t="s">
        <v>37</v>
      </c>
      <c r="S352" s="181" t="s">
        <v>96</v>
      </c>
      <c r="T352" s="186">
        <v>45545</v>
      </c>
      <c r="U352" s="187" t="s">
        <v>225</v>
      </c>
      <c r="V352" s="188" t="str" cm="1">
        <f t="array" ref="V352">IF(SUM(LEN(A352:U352))=0,"",IF(OR(OR(ISBLANK(E352),SUM(LEN(B352),LEN(C352))=0),AND(NOT(D352="Unknown"),ISBLANK(I352)),AND(NOT(N352="Unknown"),ISBLANK(Q352))),"Missing Information", INDEX(Table15[Entire Service Line Classification], MATCH(SUMIFS(Table15[Unique ID],Table15[System-Owned Portion],D352,Table15[If Material Anything Other than "Lead" in Column E,Was Material Ever Previously Lead?],F352,Table15[Customer-Owned Portion],N352),Table15[Unique ID],0),0)))</f>
        <v>Non-lead</v>
      </c>
      <c r="W352" s="189"/>
    </row>
    <row r="353" spans="1:23" s="190" customFormat="1" ht="37.5" x14ac:dyDescent="0.25">
      <c r="A353" s="180">
        <v>11890650</v>
      </c>
      <c r="B353" s="181" t="s">
        <v>998</v>
      </c>
      <c r="C353" s="182" t="s">
        <v>999</v>
      </c>
      <c r="D353" s="183" t="s">
        <v>43</v>
      </c>
      <c r="E353" s="181" t="s">
        <v>35</v>
      </c>
      <c r="F353" s="183" t="s">
        <v>35</v>
      </c>
      <c r="G353" s="181" t="s">
        <v>7030</v>
      </c>
      <c r="H353" s="184">
        <v>1</v>
      </c>
      <c r="I353" s="185" t="s">
        <v>107</v>
      </c>
      <c r="J353" s="181" t="s">
        <v>37</v>
      </c>
      <c r="K353" s="181" t="s">
        <v>38</v>
      </c>
      <c r="L353" s="186">
        <v>45540</v>
      </c>
      <c r="M353" s="187" t="s">
        <v>225</v>
      </c>
      <c r="N353" s="183" t="s">
        <v>43</v>
      </c>
      <c r="O353" s="181"/>
      <c r="P353" s="184">
        <v>0.75</v>
      </c>
      <c r="Q353" s="185" t="s">
        <v>107</v>
      </c>
      <c r="R353" s="181" t="s">
        <v>37</v>
      </c>
      <c r="S353" s="181" t="s">
        <v>96</v>
      </c>
      <c r="T353" s="186">
        <v>45540</v>
      </c>
      <c r="U353" s="187" t="s">
        <v>225</v>
      </c>
      <c r="V353" s="188" t="str" cm="1">
        <f t="array" ref="V353">IF(SUM(LEN(A353:U353))=0,"",IF(OR(OR(ISBLANK(E353),SUM(LEN(B353),LEN(C353))=0),AND(NOT(D353="Unknown"),ISBLANK(I353)),AND(NOT(N353="Unknown"),ISBLANK(Q353))),"Missing Information", INDEX(Table15[Entire Service Line Classification], MATCH(SUMIFS(Table15[Unique ID],Table15[System-Owned Portion],D353,Table15[If Material Anything Other than "Lead" in Column E,Was Material Ever Previously Lead?],F353,Table15[Customer-Owned Portion],N353),Table15[Unique ID],0),0)))</f>
        <v>Non-lead</v>
      </c>
      <c r="W353" s="189"/>
    </row>
    <row r="354" spans="1:23" s="190" customFormat="1" ht="37.5" x14ac:dyDescent="0.25">
      <c r="A354" s="180">
        <v>11890838</v>
      </c>
      <c r="B354" s="181" t="s">
        <v>1000</v>
      </c>
      <c r="C354" s="182" t="s">
        <v>1001</v>
      </c>
      <c r="D354" s="183" t="s">
        <v>43</v>
      </c>
      <c r="E354" s="181" t="s">
        <v>35</v>
      </c>
      <c r="F354" s="183" t="s">
        <v>35</v>
      </c>
      <c r="G354" s="181" t="s">
        <v>7030</v>
      </c>
      <c r="H354" s="184">
        <v>1</v>
      </c>
      <c r="I354" s="185" t="s">
        <v>107</v>
      </c>
      <c r="J354" s="181" t="s">
        <v>37</v>
      </c>
      <c r="K354" s="181" t="s">
        <v>38</v>
      </c>
      <c r="L354" s="186">
        <v>45540</v>
      </c>
      <c r="M354" s="187" t="s">
        <v>225</v>
      </c>
      <c r="N354" s="183" t="s">
        <v>36</v>
      </c>
      <c r="O354" s="181"/>
      <c r="P354" s="184">
        <v>0.75</v>
      </c>
      <c r="Q354" s="185" t="s">
        <v>107</v>
      </c>
      <c r="R354" s="181" t="s">
        <v>37</v>
      </c>
      <c r="S354" s="181" t="s">
        <v>96</v>
      </c>
      <c r="T354" s="186">
        <v>45540</v>
      </c>
      <c r="U354" s="187" t="s">
        <v>225</v>
      </c>
      <c r="V354" s="188" t="str" cm="1">
        <f t="array" ref="V354">IF(SUM(LEN(A354:U354))=0,"",IF(OR(OR(ISBLANK(E354),SUM(LEN(B354),LEN(C354))=0),AND(NOT(D354="Unknown"),ISBLANK(I354)),AND(NOT(N354="Unknown"),ISBLANK(Q354))),"Missing Information", INDEX(Table15[Entire Service Line Classification], MATCH(SUMIFS(Table15[Unique ID],Table15[System-Owned Portion],D354,Table15[If Material Anything Other than "Lead" in Column E,Was Material Ever Previously Lead?],F354,Table15[Customer-Owned Portion],N354),Table15[Unique ID],0),0)))</f>
        <v>Non-lead</v>
      </c>
      <c r="W354" s="189"/>
    </row>
    <row r="355" spans="1:23" s="190" customFormat="1" ht="37.5" x14ac:dyDescent="0.25">
      <c r="A355" s="180">
        <v>11890796</v>
      </c>
      <c r="B355" s="181" t="s">
        <v>1002</v>
      </c>
      <c r="C355" s="182" t="s">
        <v>1003</v>
      </c>
      <c r="D355" s="183" t="s">
        <v>36</v>
      </c>
      <c r="E355" s="181" t="s">
        <v>35</v>
      </c>
      <c r="F355" s="183" t="s">
        <v>35</v>
      </c>
      <c r="G355" s="181" t="s">
        <v>281</v>
      </c>
      <c r="H355" s="184">
        <v>1</v>
      </c>
      <c r="I355" s="185" t="s">
        <v>107</v>
      </c>
      <c r="J355" s="181" t="s">
        <v>37</v>
      </c>
      <c r="K355" s="181" t="s">
        <v>38</v>
      </c>
      <c r="L355" s="186">
        <v>45552</v>
      </c>
      <c r="M355" s="187" t="s">
        <v>7069</v>
      </c>
      <c r="N355" s="183" t="s">
        <v>43</v>
      </c>
      <c r="O355" s="181"/>
      <c r="P355" s="184">
        <v>1</v>
      </c>
      <c r="Q355" s="185" t="s">
        <v>107</v>
      </c>
      <c r="R355" s="181" t="s">
        <v>37</v>
      </c>
      <c r="S355" s="181" t="s">
        <v>96</v>
      </c>
      <c r="T355" s="186">
        <v>45552</v>
      </c>
      <c r="U355" s="187" t="s">
        <v>7069</v>
      </c>
      <c r="V355" s="188" t="str" cm="1">
        <f t="array" ref="V355">IF(SUM(LEN(A355:U355))=0,"",IF(OR(OR(ISBLANK(E355),SUM(LEN(B355),LEN(C355))=0),AND(NOT(D355="Unknown"),ISBLANK(I355)),AND(NOT(N355="Unknown"),ISBLANK(Q355))),"Missing Information", INDEX(Table15[Entire Service Line Classification], MATCH(SUMIFS(Table15[Unique ID],Table15[System-Owned Portion],D355,Table15[If Material Anything Other than "Lead" in Column E,Was Material Ever Previously Lead?],F355,Table15[Customer-Owned Portion],N355),Table15[Unique ID],0),0)))</f>
        <v>Non-lead</v>
      </c>
      <c r="W355" s="189"/>
    </row>
    <row r="356" spans="1:23" s="190" customFormat="1" ht="37.5" x14ac:dyDescent="0.25">
      <c r="A356" s="180">
        <v>11890654</v>
      </c>
      <c r="B356" s="181" t="s">
        <v>1004</v>
      </c>
      <c r="C356" s="182" t="s">
        <v>1005</v>
      </c>
      <c r="D356" s="183" t="s">
        <v>36</v>
      </c>
      <c r="E356" s="181" t="s">
        <v>35</v>
      </c>
      <c r="F356" s="183" t="s">
        <v>35</v>
      </c>
      <c r="G356" s="181" t="s">
        <v>227</v>
      </c>
      <c r="H356" s="184">
        <v>1</v>
      </c>
      <c r="I356" s="185" t="s">
        <v>107</v>
      </c>
      <c r="J356" s="181" t="s">
        <v>37</v>
      </c>
      <c r="K356" s="181" t="s">
        <v>38</v>
      </c>
      <c r="L356" s="186">
        <v>45546</v>
      </c>
      <c r="M356" s="187" t="s">
        <v>225</v>
      </c>
      <c r="N356" s="183" t="s">
        <v>43</v>
      </c>
      <c r="O356" s="181"/>
      <c r="P356" s="184">
        <v>0.75</v>
      </c>
      <c r="Q356" s="185" t="s">
        <v>107</v>
      </c>
      <c r="R356" s="181" t="s">
        <v>37</v>
      </c>
      <c r="S356" s="181" t="s">
        <v>96</v>
      </c>
      <c r="T356" s="186">
        <v>45546</v>
      </c>
      <c r="U356" s="187" t="s">
        <v>225</v>
      </c>
      <c r="V356" s="188" t="str" cm="1">
        <f t="array" ref="V356">IF(SUM(LEN(A356:U356))=0,"",IF(OR(OR(ISBLANK(E356),SUM(LEN(B356),LEN(C356))=0),AND(NOT(D356="Unknown"),ISBLANK(I356)),AND(NOT(N356="Unknown"),ISBLANK(Q356))),"Missing Information", INDEX(Table15[Entire Service Line Classification], MATCH(SUMIFS(Table15[Unique ID],Table15[System-Owned Portion],D356,Table15[If Material Anything Other than "Lead" in Column E,Was Material Ever Previously Lead?],F356,Table15[Customer-Owned Portion],N356),Table15[Unique ID],0),0)))</f>
        <v>Non-lead</v>
      </c>
      <c r="W356" s="189"/>
    </row>
    <row r="357" spans="1:23" s="190" customFormat="1" ht="37.5" x14ac:dyDescent="0.25">
      <c r="A357" s="180">
        <v>11890824</v>
      </c>
      <c r="B357" s="181" t="s">
        <v>1006</v>
      </c>
      <c r="C357" s="182" t="s">
        <v>1007</v>
      </c>
      <c r="D357" s="183" t="s">
        <v>43</v>
      </c>
      <c r="E357" s="181" t="s">
        <v>35</v>
      </c>
      <c r="F357" s="183" t="s">
        <v>35</v>
      </c>
      <c r="G357" s="181" t="s">
        <v>7030</v>
      </c>
      <c r="H357" s="184">
        <v>1</v>
      </c>
      <c r="I357" s="185" t="s">
        <v>107</v>
      </c>
      <c r="J357" s="181" t="s">
        <v>37</v>
      </c>
      <c r="K357" s="181" t="s">
        <v>38</v>
      </c>
      <c r="L357" s="186">
        <v>45540</v>
      </c>
      <c r="M357" s="187" t="s">
        <v>225</v>
      </c>
      <c r="N357" s="183" t="s">
        <v>43</v>
      </c>
      <c r="O357" s="181"/>
      <c r="P357" s="184">
        <v>0.75</v>
      </c>
      <c r="Q357" s="185" t="s">
        <v>107</v>
      </c>
      <c r="R357" s="181" t="s">
        <v>37</v>
      </c>
      <c r="S357" s="181" t="s">
        <v>96</v>
      </c>
      <c r="T357" s="186">
        <v>45540</v>
      </c>
      <c r="U357" s="187" t="s">
        <v>225</v>
      </c>
      <c r="V357" s="188" t="str" cm="1">
        <f t="array" ref="V357">IF(SUM(LEN(A357:U357))=0,"",IF(OR(OR(ISBLANK(E357),SUM(LEN(B357),LEN(C357))=0),AND(NOT(D357="Unknown"),ISBLANK(I357)),AND(NOT(N357="Unknown"),ISBLANK(Q357))),"Missing Information", INDEX(Table15[Entire Service Line Classification], MATCH(SUMIFS(Table15[Unique ID],Table15[System-Owned Portion],D357,Table15[If Material Anything Other than "Lead" in Column E,Was Material Ever Previously Lead?],F357,Table15[Customer-Owned Portion],N357),Table15[Unique ID],0),0)))</f>
        <v>Non-lead</v>
      </c>
      <c r="W357" s="189"/>
    </row>
    <row r="358" spans="1:23" s="190" customFormat="1" ht="37.5" x14ac:dyDescent="0.25">
      <c r="A358" s="180">
        <v>11890810</v>
      </c>
      <c r="B358" s="181" t="s">
        <v>1008</v>
      </c>
      <c r="C358" s="182" t="s">
        <v>1009</v>
      </c>
      <c r="D358" s="183" t="s">
        <v>36</v>
      </c>
      <c r="E358" s="181" t="s">
        <v>35</v>
      </c>
      <c r="F358" s="183" t="s">
        <v>35</v>
      </c>
      <c r="G358" s="181" t="s">
        <v>7030</v>
      </c>
      <c r="H358" s="184">
        <v>1</v>
      </c>
      <c r="I358" s="185" t="s">
        <v>107</v>
      </c>
      <c r="J358" s="181" t="s">
        <v>37</v>
      </c>
      <c r="K358" s="181" t="s">
        <v>38</v>
      </c>
      <c r="L358" s="186">
        <v>45540</v>
      </c>
      <c r="M358" s="187" t="s">
        <v>225</v>
      </c>
      <c r="N358" s="183" t="s">
        <v>36</v>
      </c>
      <c r="O358" s="181"/>
      <c r="P358" s="184">
        <v>0.75</v>
      </c>
      <c r="Q358" s="185" t="s">
        <v>107</v>
      </c>
      <c r="R358" s="181" t="s">
        <v>37</v>
      </c>
      <c r="S358" s="181" t="s">
        <v>96</v>
      </c>
      <c r="T358" s="186">
        <v>45540</v>
      </c>
      <c r="U358" s="187" t="s">
        <v>225</v>
      </c>
      <c r="V358" s="188" t="str" cm="1">
        <f t="array" ref="V358">IF(SUM(LEN(A358:U358))=0,"",IF(OR(OR(ISBLANK(E358),SUM(LEN(B358),LEN(C358))=0),AND(NOT(D358="Unknown"),ISBLANK(I358)),AND(NOT(N358="Unknown"),ISBLANK(Q358))),"Missing Information", INDEX(Table15[Entire Service Line Classification], MATCH(SUMIFS(Table15[Unique ID],Table15[System-Owned Portion],D358,Table15[If Material Anything Other than "Lead" in Column E,Was Material Ever Previously Lead?],F358,Table15[Customer-Owned Portion],N358),Table15[Unique ID],0),0)))</f>
        <v>Non-lead</v>
      </c>
      <c r="W358" s="189"/>
    </row>
    <row r="359" spans="1:23" s="190" customFormat="1" ht="37.5" x14ac:dyDescent="0.25">
      <c r="A359" s="180">
        <v>11890785</v>
      </c>
      <c r="B359" s="181" t="s">
        <v>1010</v>
      </c>
      <c r="C359" s="182" t="s">
        <v>1011</v>
      </c>
      <c r="D359" s="183" t="s">
        <v>36</v>
      </c>
      <c r="E359" s="181" t="s">
        <v>35</v>
      </c>
      <c r="F359" s="183" t="s">
        <v>35</v>
      </c>
      <c r="G359" s="181" t="s">
        <v>234</v>
      </c>
      <c r="H359" s="184">
        <v>1</v>
      </c>
      <c r="I359" s="185" t="s">
        <v>107</v>
      </c>
      <c r="J359" s="181" t="s">
        <v>37</v>
      </c>
      <c r="K359" s="181" t="s">
        <v>38</v>
      </c>
      <c r="L359" s="186">
        <v>45540</v>
      </c>
      <c r="M359" s="187" t="s">
        <v>225</v>
      </c>
      <c r="N359" s="183" t="s">
        <v>36</v>
      </c>
      <c r="O359" s="181"/>
      <c r="P359" s="184">
        <v>0.75</v>
      </c>
      <c r="Q359" s="185" t="s">
        <v>107</v>
      </c>
      <c r="R359" s="181" t="s">
        <v>37</v>
      </c>
      <c r="S359" s="181" t="s">
        <v>96</v>
      </c>
      <c r="T359" s="186">
        <v>45540</v>
      </c>
      <c r="U359" s="187" t="s">
        <v>225</v>
      </c>
      <c r="V359" s="188" t="str" cm="1">
        <f t="array" ref="V359">IF(SUM(LEN(A359:U359))=0,"",IF(OR(OR(ISBLANK(E359),SUM(LEN(B359),LEN(C359))=0),AND(NOT(D359="Unknown"),ISBLANK(I359)),AND(NOT(N359="Unknown"),ISBLANK(Q359))),"Missing Information", INDEX(Table15[Entire Service Line Classification], MATCH(SUMIFS(Table15[Unique ID],Table15[System-Owned Portion],D359,Table15[If Material Anything Other than "Lead" in Column E,Was Material Ever Previously Lead?],F359,Table15[Customer-Owned Portion],N359),Table15[Unique ID],0),0)))</f>
        <v>Non-lead</v>
      </c>
      <c r="W359" s="189"/>
    </row>
    <row r="360" spans="1:23" s="190" customFormat="1" ht="37.5" x14ac:dyDescent="0.25">
      <c r="A360" s="180">
        <v>11890693</v>
      </c>
      <c r="B360" s="181" t="s">
        <v>1012</v>
      </c>
      <c r="C360" s="182" t="s">
        <v>1013</v>
      </c>
      <c r="D360" s="183" t="s">
        <v>43</v>
      </c>
      <c r="E360" s="181" t="s">
        <v>35</v>
      </c>
      <c r="F360" s="183" t="s">
        <v>35</v>
      </c>
      <c r="G360" s="181" t="s">
        <v>7030</v>
      </c>
      <c r="H360" s="184">
        <v>1</v>
      </c>
      <c r="I360" s="185" t="s">
        <v>107</v>
      </c>
      <c r="J360" s="181" t="s">
        <v>37</v>
      </c>
      <c r="K360" s="181" t="s">
        <v>38</v>
      </c>
      <c r="L360" s="186">
        <v>45540</v>
      </c>
      <c r="M360" s="187" t="s">
        <v>225</v>
      </c>
      <c r="N360" s="183" t="s">
        <v>43</v>
      </c>
      <c r="O360" s="181"/>
      <c r="P360" s="184">
        <v>0.75</v>
      </c>
      <c r="Q360" s="185" t="s">
        <v>107</v>
      </c>
      <c r="R360" s="181" t="s">
        <v>37</v>
      </c>
      <c r="S360" s="181" t="s">
        <v>96</v>
      </c>
      <c r="T360" s="186">
        <v>45540</v>
      </c>
      <c r="U360" s="187" t="s">
        <v>225</v>
      </c>
      <c r="V360" s="188" t="str" cm="1">
        <f t="array" ref="V360">IF(SUM(LEN(A360:U360))=0,"",IF(OR(OR(ISBLANK(E360),SUM(LEN(B360),LEN(C360))=0),AND(NOT(D360="Unknown"),ISBLANK(I360)),AND(NOT(N360="Unknown"),ISBLANK(Q360))),"Missing Information", INDEX(Table15[Entire Service Line Classification], MATCH(SUMIFS(Table15[Unique ID],Table15[System-Owned Portion],D360,Table15[If Material Anything Other than "Lead" in Column E,Was Material Ever Previously Lead?],F360,Table15[Customer-Owned Portion],N360),Table15[Unique ID],0),0)))</f>
        <v>Non-lead</v>
      </c>
      <c r="W360" s="189"/>
    </row>
    <row r="361" spans="1:23" s="190" customFormat="1" ht="37.5" x14ac:dyDescent="0.25">
      <c r="A361" s="180">
        <v>11890798</v>
      </c>
      <c r="B361" s="181" t="s">
        <v>1014</v>
      </c>
      <c r="C361" s="182" t="s">
        <v>1015</v>
      </c>
      <c r="D361" s="183" t="s">
        <v>43</v>
      </c>
      <c r="E361" s="181" t="s">
        <v>35</v>
      </c>
      <c r="F361" s="183" t="s">
        <v>35</v>
      </c>
      <c r="G361" s="181" t="s">
        <v>7030</v>
      </c>
      <c r="H361" s="184">
        <v>1</v>
      </c>
      <c r="I361" s="185" t="s">
        <v>107</v>
      </c>
      <c r="J361" s="181" t="s">
        <v>37</v>
      </c>
      <c r="K361" s="181" t="s">
        <v>38</v>
      </c>
      <c r="L361" s="186">
        <v>45540</v>
      </c>
      <c r="M361" s="187" t="s">
        <v>225</v>
      </c>
      <c r="N361" s="183" t="s">
        <v>43</v>
      </c>
      <c r="O361" s="181"/>
      <c r="P361" s="184">
        <v>0.75</v>
      </c>
      <c r="Q361" s="185" t="s">
        <v>107</v>
      </c>
      <c r="R361" s="181" t="s">
        <v>37</v>
      </c>
      <c r="S361" s="181" t="s">
        <v>96</v>
      </c>
      <c r="T361" s="186">
        <v>45540</v>
      </c>
      <c r="U361" s="187" t="s">
        <v>225</v>
      </c>
      <c r="V361" s="188" t="str" cm="1">
        <f t="array" ref="V361">IF(SUM(LEN(A361:U361))=0,"",IF(OR(OR(ISBLANK(E361),SUM(LEN(B361),LEN(C361))=0),AND(NOT(D361="Unknown"),ISBLANK(I361)),AND(NOT(N361="Unknown"),ISBLANK(Q361))),"Missing Information", INDEX(Table15[Entire Service Line Classification], MATCH(SUMIFS(Table15[Unique ID],Table15[System-Owned Portion],D361,Table15[If Material Anything Other than "Lead" in Column E,Was Material Ever Previously Lead?],F361,Table15[Customer-Owned Portion],N361),Table15[Unique ID],0),0)))</f>
        <v>Non-lead</v>
      </c>
      <c r="W361" s="189"/>
    </row>
    <row r="362" spans="1:23" s="190" customFormat="1" ht="37.5" x14ac:dyDescent="0.25">
      <c r="A362" s="180">
        <v>11890747</v>
      </c>
      <c r="B362" s="181" t="s">
        <v>1016</v>
      </c>
      <c r="C362" s="182" t="s">
        <v>1017</v>
      </c>
      <c r="D362" s="183" t="s">
        <v>43</v>
      </c>
      <c r="E362" s="181" t="s">
        <v>35</v>
      </c>
      <c r="F362" s="183" t="s">
        <v>35</v>
      </c>
      <c r="G362" s="181" t="s">
        <v>7030</v>
      </c>
      <c r="H362" s="184">
        <v>1</v>
      </c>
      <c r="I362" s="185" t="s">
        <v>107</v>
      </c>
      <c r="J362" s="181" t="s">
        <v>37</v>
      </c>
      <c r="K362" s="181" t="s">
        <v>38</v>
      </c>
      <c r="L362" s="186">
        <v>45540</v>
      </c>
      <c r="M362" s="187" t="s">
        <v>225</v>
      </c>
      <c r="N362" s="183" t="s">
        <v>43</v>
      </c>
      <c r="O362" s="181"/>
      <c r="P362" s="184">
        <v>0.75</v>
      </c>
      <c r="Q362" s="185" t="s">
        <v>107</v>
      </c>
      <c r="R362" s="181" t="s">
        <v>37</v>
      </c>
      <c r="S362" s="181" t="s">
        <v>96</v>
      </c>
      <c r="T362" s="186">
        <v>45540</v>
      </c>
      <c r="U362" s="187" t="s">
        <v>225</v>
      </c>
      <c r="V362" s="188" t="str" cm="1">
        <f t="array" ref="V362">IF(SUM(LEN(A362:U362))=0,"",IF(OR(OR(ISBLANK(E362),SUM(LEN(B362),LEN(C362))=0),AND(NOT(D362="Unknown"),ISBLANK(I362)),AND(NOT(N362="Unknown"),ISBLANK(Q362))),"Missing Information", INDEX(Table15[Entire Service Line Classification], MATCH(SUMIFS(Table15[Unique ID],Table15[System-Owned Portion],D362,Table15[If Material Anything Other than "Lead" in Column E,Was Material Ever Previously Lead?],F362,Table15[Customer-Owned Portion],N362),Table15[Unique ID],0),0)))</f>
        <v>Non-lead</v>
      </c>
      <c r="W362" s="189"/>
    </row>
    <row r="363" spans="1:23" s="190" customFormat="1" ht="37.5" x14ac:dyDescent="0.25">
      <c r="A363" s="180">
        <v>11890657</v>
      </c>
      <c r="B363" s="181" t="s">
        <v>1018</v>
      </c>
      <c r="C363" s="182" t="s">
        <v>1019</v>
      </c>
      <c r="D363" s="183" t="s">
        <v>36</v>
      </c>
      <c r="E363" s="181" t="s">
        <v>35</v>
      </c>
      <c r="F363" s="183" t="s">
        <v>35</v>
      </c>
      <c r="G363" s="181" t="s">
        <v>269</v>
      </c>
      <c r="H363" s="184">
        <v>1</v>
      </c>
      <c r="I363" s="185" t="s">
        <v>107</v>
      </c>
      <c r="J363" s="181" t="s">
        <v>37</v>
      </c>
      <c r="K363" s="181" t="s">
        <v>38</v>
      </c>
      <c r="L363" s="186">
        <v>45552</v>
      </c>
      <c r="M363" s="187" t="s">
        <v>7069</v>
      </c>
      <c r="N363" s="183" t="s">
        <v>36</v>
      </c>
      <c r="O363" s="181"/>
      <c r="P363" s="184">
        <v>1</v>
      </c>
      <c r="Q363" s="185" t="s">
        <v>107</v>
      </c>
      <c r="R363" s="181" t="s">
        <v>37</v>
      </c>
      <c r="S363" s="181" t="s">
        <v>96</v>
      </c>
      <c r="T363" s="186">
        <v>45552</v>
      </c>
      <c r="U363" s="187" t="s">
        <v>7069</v>
      </c>
      <c r="V363" s="188" t="str" cm="1">
        <f t="array" ref="V363">IF(SUM(LEN(A363:U363))=0,"",IF(OR(OR(ISBLANK(E363),SUM(LEN(B363),LEN(C363))=0),AND(NOT(D363="Unknown"),ISBLANK(I363)),AND(NOT(N363="Unknown"),ISBLANK(Q363))),"Missing Information", INDEX(Table15[Entire Service Line Classification], MATCH(SUMIFS(Table15[Unique ID],Table15[System-Owned Portion],D363,Table15[If Material Anything Other than "Lead" in Column E,Was Material Ever Previously Lead?],F363,Table15[Customer-Owned Portion],N363),Table15[Unique ID],0),0)))</f>
        <v>Non-lead</v>
      </c>
      <c r="W363" s="189"/>
    </row>
    <row r="364" spans="1:23" s="190" customFormat="1" ht="37.5" x14ac:dyDescent="0.25">
      <c r="A364" s="180">
        <v>11890649</v>
      </c>
      <c r="B364" s="181" t="s">
        <v>1020</v>
      </c>
      <c r="C364" s="182" t="s">
        <v>1021</v>
      </c>
      <c r="D364" s="183" t="s">
        <v>43</v>
      </c>
      <c r="E364" s="181" t="s">
        <v>35</v>
      </c>
      <c r="F364" s="183" t="s">
        <v>35</v>
      </c>
      <c r="G364" s="181" t="s">
        <v>234</v>
      </c>
      <c r="H364" s="184">
        <v>1</v>
      </c>
      <c r="I364" s="185" t="s">
        <v>107</v>
      </c>
      <c r="J364" s="181" t="s">
        <v>37</v>
      </c>
      <c r="K364" s="181" t="s">
        <v>38</v>
      </c>
      <c r="L364" s="186">
        <v>45540</v>
      </c>
      <c r="M364" s="187" t="s">
        <v>225</v>
      </c>
      <c r="N364" s="183" t="s">
        <v>43</v>
      </c>
      <c r="O364" s="181"/>
      <c r="P364" s="184">
        <v>0.75</v>
      </c>
      <c r="Q364" s="185" t="s">
        <v>107</v>
      </c>
      <c r="R364" s="181" t="s">
        <v>37</v>
      </c>
      <c r="S364" s="181" t="s">
        <v>96</v>
      </c>
      <c r="T364" s="186">
        <v>45540</v>
      </c>
      <c r="U364" s="187" t="s">
        <v>225</v>
      </c>
      <c r="V364" s="188" t="str" cm="1">
        <f t="array" ref="V364">IF(SUM(LEN(A364:U364))=0,"",IF(OR(OR(ISBLANK(E364),SUM(LEN(B364),LEN(C364))=0),AND(NOT(D364="Unknown"),ISBLANK(I364)),AND(NOT(N364="Unknown"),ISBLANK(Q364))),"Missing Information", INDEX(Table15[Entire Service Line Classification], MATCH(SUMIFS(Table15[Unique ID],Table15[System-Owned Portion],D364,Table15[If Material Anything Other than "Lead" in Column E,Was Material Ever Previously Lead?],F364,Table15[Customer-Owned Portion],N364),Table15[Unique ID],0),0)))</f>
        <v>Non-lead</v>
      </c>
      <c r="W364" s="189"/>
    </row>
    <row r="365" spans="1:23" s="190" customFormat="1" ht="37.5" x14ac:dyDescent="0.25">
      <c r="A365" s="180">
        <v>11890640</v>
      </c>
      <c r="B365" s="181" t="s">
        <v>1022</v>
      </c>
      <c r="C365" s="182" t="s">
        <v>1023</v>
      </c>
      <c r="D365" s="183" t="s">
        <v>43</v>
      </c>
      <c r="E365" s="181" t="s">
        <v>35</v>
      </c>
      <c r="F365" s="183" t="s">
        <v>35</v>
      </c>
      <c r="G365" s="181" t="s">
        <v>260</v>
      </c>
      <c r="H365" s="184">
        <v>1</v>
      </c>
      <c r="I365" s="185" t="s">
        <v>107</v>
      </c>
      <c r="J365" s="181" t="s">
        <v>37</v>
      </c>
      <c r="K365" s="181" t="s">
        <v>38</v>
      </c>
      <c r="L365" s="186">
        <v>45545</v>
      </c>
      <c r="M365" s="187" t="s">
        <v>225</v>
      </c>
      <c r="N365" s="183" t="s">
        <v>43</v>
      </c>
      <c r="O365" s="181"/>
      <c r="P365" s="184">
        <v>0.75</v>
      </c>
      <c r="Q365" s="185" t="s">
        <v>107</v>
      </c>
      <c r="R365" s="181" t="s">
        <v>37</v>
      </c>
      <c r="S365" s="181" t="s">
        <v>96</v>
      </c>
      <c r="T365" s="186">
        <v>45545</v>
      </c>
      <c r="U365" s="187" t="s">
        <v>225</v>
      </c>
      <c r="V365" s="188" t="str" cm="1">
        <f t="array" ref="V365">IF(SUM(LEN(A365:U365))=0,"",IF(OR(OR(ISBLANK(E365),SUM(LEN(B365),LEN(C365))=0),AND(NOT(D365="Unknown"),ISBLANK(I365)),AND(NOT(N365="Unknown"),ISBLANK(Q365))),"Missing Information", INDEX(Table15[Entire Service Line Classification], MATCH(SUMIFS(Table15[Unique ID],Table15[System-Owned Portion],D365,Table15[If Material Anything Other than "Lead" in Column E,Was Material Ever Previously Lead?],F365,Table15[Customer-Owned Portion],N365),Table15[Unique ID],0),0)))</f>
        <v>Non-lead</v>
      </c>
      <c r="W365" s="189"/>
    </row>
    <row r="366" spans="1:23" s="190" customFormat="1" ht="37.5" x14ac:dyDescent="0.25">
      <c r="A366" s="180">
        <v>11890653</v>
      </c>
      <c r="B366" s="181" t="s">
        <v>1024</v>
      </c>
      <c r="C366" s="182" t="s">
        <v>1025</v>
      </c>
      <c r="D366" s="183" t="s">
        <v>43</v>
      </c>
      <c r="E366" s="181" t="s">
        <v>35</v>
      </c>
      <c r="F366" s="183" t="s">
        <v>35</v>
      </c>
      <c r="G366" s="181" t="s">
        <v>7030</v>
      </c>
      <c r="H366" s="184">
        <v>1</v>
      </c>
      <c r="I366" s="185" t="s">
        <v>107</v>
      </c>
      <c r="J366" s="181" t="s">
        <v>37</v>
      </c>
      <c r="K366" s="181" t="s">
        <v>38</v>
      </c>
      <c r="L366" s="186">
        <v>45545</v>
      </c>
      <c r="M366" s="187" t="s">
        <v>225</v>
      </c>
      <c r="N366" s="183" t="s">
        <v>36</v>
      </c>
      <c r="O366" s="181"/>
      <c r="P366" s="184">
        <v>0.75</v>
      </c>
      <c r="Q366" s="185" t="s">
        <v>107</v>
      </c>
      <c r="R366" s="181" t="s">
        <v>37</v>
      </c>
      <c r="S366" s="181" t="s">
        <v>96</v>
      </c>
      <c r="T366" s="186">
        <v>45545</v>
      </c>
      <c r="U366" s="187" t="s">
        <v>225</v>
      </c>
      <c r="V366" s="188" t="str" cm="1">
        <f t="array" ref="V366">IF(SUM(LEN(A366:U366))=0,"",IF(OR(OR(ISBLANK(E366),SUM(LEN(B366),LEN(C366))=0),AND(NOT(D366="Unknown"),ISBLANK(I366)),AND(NOT(N366="Unknown"),ISBLANK(Q366))),"Missing Information", INDEX(Table15[Entire Service Line Classification], MATCH(SUMIFS(Table15[Unique ID],Table15[System-Owned Portion],D366,Table15[If Material Anything Other than "Lead" in Column E,Was Material Ever Previously Lead?],F366,Table15[Customer-Owned Portion],N366),Table15[Unique ID],0),0)))</f>
        <v>Non-lead</v>
      </c>
      <c r="W366" s="189"/>
    </row>
    <row r="367" spans="1:23" s="190" customFormat="1" ht="37.5" x14ac:dyDescent="0.25">
      <c r="A367" s="180">
        <v>11890647</v>
      </c>
      <c r="B367" s="181" t="s">
        <v>1026</v>
      </c>
      <c r="C367" s="182" t="s">
        <v>1027</v>
      </c>
      <c r="D367" s="183" t="s">
        <v>43</v>
      </c>
      <c r="E367" s="181" t="s">
        <v>35</v>
      </c>
      <c r="F367" s="183" t="s">
        <v>35</v>
      </c>
      <c r="G367" s="181" t="s">
        <v>234</v>
      </c>
      <c r="H367" s="184">
        <v>1</v>
      </c>
      <c r="I367" s="185" t="s">
        <v>107</v>
      </c>
      <c r="J367" s="181" t="s">
        <v>37</v>
      </c>
      <c r="K367" s="181" t="s">
        <v>38</v>
      </c>
      <c r="L367" s="186">
        <v>45545</v>
      </c>
      <c r="M367" s="187" t="s">
        <v>7068</v>
      </c>
      <c r="N367" s="183" t="s">
        <v>36</v>
      </c>
      <c r="O367" s="181"/>
      <c r="P367" s="184">
        <v>0.75</v>
      </c>
      <c r="Q367" s="185" t="s">
        <v>107</v>
      </c>
      <c r="R367" s="181" t="s">
        <v>37</v>
      </c>
      <c r="S367" s="181" t="s">
        <v>96</v>
      </c>
      <c r="T367" s="186">
        <v>45545</v>
      </c>
      <c r="U367" s="187" t="s">
        <v>225</v>
      </c>
      <c r="V367" s="188" t="str" cm="1">
        <f t="array" ref="V367">IF(SUM(LEN(A367:U367))=0,"",IF(OR(OR(ISBLANK(E367),SUM(LEN(B367),LEN(C367))=0),AND(NOT(D367="Unknown"),ISBLANK(I367)),AND(NOT(N367="Unknown"),ISBLANK(Q367))),"Missing Information", INDEX(Table15[Entire Service Line Classification], MATCH(SUMIFS(Table15[Unique ID],Table15[System-Owned Portion],D367,Table15[If Material Anything Other than "Lead" in Column E,Was Material Ever Previously Lead?],F367,Table15[Customer-Owned Portion],N367),Table15[Unique ID],0),0)))</f>
        <v>Non-lead</v>
      </c>
      <c r="W367" s="189"/>
    </row>
    <row r="368" spans="1:23" s="190" customFormat="1" ht="37.5" x14ac:dyDescent="0.25">
      <c r="A368" s="180">
        <v>11890705</v>
      </c>
      <c r="B368" s="181" t="s">
        <v>1028</v>
      </c>
      <c r="C368" s="182" t="s">
        <v>1029</v>
      </c>
      <c r="D368" s="183" t="s">
        <v>36</v>
      </c>
      <c r="E368" s="181" t="s">
        <v>35</v>
      </c>
      <c r="F368" s="183" t="s">
        <v>35</v>
      </c>
      <c r="G368" s="181" t="s">
        <v>229</v>
      </c>
      <c r="H368" s="184">
        <v>1</v>
      </c>
      <c r="I368" s="185" t="s">
        <v>107</v>
      </c>
      <c r="J368" s="181" t="s">
        <v>37</v>
      </c>
      <c r="K368" s="181" t="s">
        <v>38</v>
      </c>
      <c r="L368" s="186">
        <v>45540</v>
      </c>
      <c r="M368" s="187" t="s">
        <v>225</v>
      </c>
      <c r="N368" s="183" t="s">
        <v>43</v>
      </c>
      <c r="O368" s="181"/>
      <c r="P368" s="184">
        <v>0.75</v>
      </c>
      <c r="Q368" s="185" t="s">
        <v>107</v>
      </c>
      <c r="R368" s="181" t="s">
        <v>37</v>
      </c>
      <c r="S368" s="181" t="s">
        <v>96</v>
      </c>
      <c r="T368" s="186">
        <v>45540</v>
      </c>
      <c r="U368" s="187" t="s">
        <v>7068</v>
      </c>
      <c r="V368" s="188" t="str" cm="1">
        <f t="array" ref="V368">IF(SUM(LEN(A368:U368))=0,"",IF(OR(OR(ISBLANK(E368),SUM(LEN(B368),LEN(C368))=0),AND(NOT(D368="Unknown"),ISBLANK(I368)),AND(NOT(N368="Unknown"),ISBLANK(Q368))),"Missing Information", INDEX(Table15[Entire Service Line Classification], MATCH(SUMIFS(Table15[Unique ID],Table15[System-Owned Portion],D368,Table15[If Material Anything Other than "Lead" in Column E,Was Material Ever Previously Lead?],F368,Table15[Customer-Owned Portion],N368),Table15[Unique ID],0),0)))</f>
        <v>Non-lead</v>
      </c>
      <c r="W368" s="189"/>
    </row>
    <row r="369" spans="1:23" s="190" customFormat="1" ht="37.5" x14ac:dyDescent="0.25">
      <c r="A369" s="180">
        <v>11890701</v>
      </c>
      <c r="B369" s="181" t="s">
        <v>1030</v>
      </c>
      <c r="C369" s="182" t="s">
        <v>1031</v>
      </c>
      <c r="D369" s="183" t="s">
        <v>36</v>
      </c>
      <c r="E369" s="181" t="s">
        <v>35</v>
      </c>
      <c r="F369" s="183" t="s">
        <v>35</v>
      </c>
      <c r="G369" s="181" t="s">
        <v>255</v>
      </c>
      <c r="H369" s="184">
        <v>1</v>
      </c>
      <c r="I369" s="185" t="s">
        <v>107</v>
      </c>
      <c r="J369" s="181" t="s">
        <v>37</v>
      </c>
      <c r="K369" s="181" t="s">
        <v>38</v>
      </c>
      <c r="L369" s="186">
        <v>45544</v>
      </c>
      <c r="M369" s="187" t="s">
        <v>225</v>
      </c>
      <c r="N369" s="183" t="s">
        <v>43</v>
      </c>
      <c r="O369" s="181"/>
      <c r="P369" s="184">
        <v>0.75</v>
      </c>
      <c r="Q369" s="185" t="s">
        <v>107</v>
      </c>
      <c r="R369" s="181" t="s">
        <v>37</v>
      </c>
      <c r="S369" s="181" t="s">
        <v>96</v>
      </c>
      <c r="T369" s="186">
        <v>45544</v>
      </c>
      <c r="U369" s="187" t="s">
        <v>225</v>
      </c>
      <c r="V369" s="188" t="str" cm="1">
        <f t="array" ref="V369">IF(SUM(LEN(A369:U369))=0,"",IF(OR(OR(ISBLANK(E369),SUM(LEN(B369),LEN(C369))=0),AND(NOT(D369="Unknown"),ISBLANK(I369)),AND(NOT(N369="Unknown"),ISBLANK(Q369))),"Missing Information", INDEX(Table15[Entire Service Line Classification], MATCH(SUMIFS(Table15[Unique ID],Table15[System-Owned Portion],D369,Table15[If Material Anything Other than "Lead" in Column E,Was Material Ever Previously Lead?],F369,Table15[Customer-Owned Portion],N369),Table15[Unique ID],0),0)))</f>
        <v>Non-lead</v>
      </c>
      <c r="W369" s="189"/>
    </row>
    <row r="370" spans="1:23" s="190" customFormat="1" ht="37.5" x14ac:dyDescent="0.25">
      <c r="A370" s="180">
        <v>11890646</v>
      </c>
      <c r="B370" s="181" t="s">
        <v>1032</v>
      </c>
      <c r="C370" s="182" t="s">
        <v>1033</v>
      </c>
      <c r="D370" s="183" t="s">
        <v>43</v>
      </c>
      <c r="E370" s="181" t="s">
        <v>35</v>
      </c>
      <c r="F370" s="183" t="s">
        <v>35</v>
      </c>
      <c r="G370" s="181" t="s">
        <v>252</v>
      </c>
      <c r="H370" s="184">
        <v>1</v>
      </c>
      <c r="I370" s="185" t="s">
        <v>107</v>
      </c>
      <c r="J370" s="181" t="s">
        <v>37</v>
      </c>
      <c r="K370" s="181" t="s">
        <v>38</v>
      </c>
      <c r="L370" s="186">
        <v>45540</v>
      </c>
      <c r="M370" s="187" t="s">
        <v>225</v>
      </c>
      <c r="N370" s="183" t="s">
        <v>43</v>
      </c>
      <c r="O370" s="181"/>
      <c r="P370" s="184">
        <v>0.75</v>
      </c>
      <c r="Q370" s="185" t="s">
        <v>107</v>
      </c>
      <c r="R370" s="181" t="s">
        <v>37</v>
      </c>
      <c r="S370" s="181" t="s">
        <v>96</v>
      </c>
      <c r="T370" s="186">
        <v>45540</v>
      </c>
      <c r="U370" s="187" t="s">
        <v>225</v>
      </c>
      <c r="V370" s="188" t="str" cm="1">
        <f t="array" ref="V370">IF(SUM(LEN(A370:U370))=0,"",IF(OR(OR(ISBLANK(E370),SUM(LEN(B370),LEN(C370))=0),AND(NOT(D370="Unknown"),ISBLANK(I370)),AND(NOT(N370="Unknown"),ISBLANK(Q370))),"Missing Information", INDEX(Table15[Entire Service Line Classification], MATCH(SUMIFS(Table15[Unique ID],Table15[System-Owned Portion],D370,Table15[If Material Anything Other than "Lead" in Column E,Was Material Ever Previously Lead?],F370,Table15[Customer-Owned Portion],N370),Table15[Unique ID],0),0)))</f>
        <v>Non-lead</v>
      </c>
      <c r="W370" s="189"/>
    </row>
    <row r="371" spans="1:23" s="190" customFormat="1" ht="37.5" x14ac:dyDescent="0.25">
      <c r="A371" s="180">
        <v>11890634</v>
      </c>
      <c r="B371" s="181" t="s">
        <v>1034</v>
      </c>
      <c r="C371" s="182" t="s">
        <v>1035</v>
      </c>
      <c r="D371" s="183" t="s">
        <v>43</v>
      </c>
      <c r="E371" s="181" t="s">
        <v>35</v>
      </c>
      <c r="F371" s="183" t="s">
        <v>35</v>
      </c>
      <c r="G371" s="181" t="s">
        <v>255</v>
      </c>
      <c r="H371" s="184">
        <v>1</v>
      </c>
      <c r="I371" s="185" t="s">
        <v>107</v>
      </c>
      <c r="J371" s="181" t="s">
        <v>37</v>
      </c>
      <c r="K371" s="181" t="s">
        <v>38</v>
      </c>
      <c r="L371" s="186">
        <v>45540</v>
      </c>
      <c r="M371" s="187" t="s">
        <v>225</v>
      </c>
      <c r="N371" s="183" t="s">
        <v>43</v>
      </c>
      <c r="O371" s="181"/>
      <c r="P371" s="184">
        <v>0.75</v>
      </c>
      <c r="Q371" s="185" t="s">
        <v>107</v>
      </c>
      <c r="R371" s="181" t="s">
        <v>37</v>
      </c>
      <c r="S371" s="181" t="s">
        <v>96</v>
      </c>
      <c r="T371" s="186">
        <v>45540</v>
      </c>
      <c r="U371" s="187" t="s">
        <v>225</v>
      </c>
      <c r="V371" s="188" t="str" cm="1">
        <f t="array" ref="V371">IF(SUM(LEN(A371:U371))=0,"",IF(OR(OR(ISBLANK(E371),SUM(LEN(B371),LEN(C371))=0),AND(NOT(D371="Unknown"),ISBLANK(I371)),AND(NOT(N371="Unknown"),ISBLANK(Q371))),"Missing Information", INDEX(Table15[Entire Service Line Classification], MATCH(SUMIFS(Table15[Unique ID],Table15[System-Owned Portion],D371,Table15[If Material Anything Other than "Lead" in Column E,Was Material Ever Previously Lead?],F371,Table15[Customer-Owned Portion],N371),Table15[Unique ID],0),0)))</f>
        <v>Non-lead</v>
      </c>
      <c r="W371" s="189"/>
    </row>
    <row r="372" spans="1:23" s="190" customFormat="1" ht="37.5" x14ac:dyDescent="0.25">
      <c r="A372" s="180">
        <v>11890672</v>
      </c>
      <c r="B372" s="181" t="s">
        <v>1036</v>
      </c>
      <c r="C372" s="182" t="s">
        <v>1037</v>
      </c>
      <c r="D372" s="183" t="s">
        <v>43</v>
      </c>
      <c r="E372" s="181" t="s">
        <v>35</v>
      </c>
      <c r="F372" s="183" t="s">
        <v>35</v>
      </c>
      <c r="G372" s="181" t="s">
        <v>231</v>
      </c>
      <c r="H372" s="184">
        <v>1</v>
      </c>
      <c r="I372" s="185" t="s">
        <v>107</v>
      </c>
      <c r="J372" s="181" t="s">
        <v>37</v>
      </c>
      <c r="K372" s="181" t="s">
        <v>38</v>
      </c>
      <c r="L372" s="186">
        <v>45540</v>
      </c>
      <c r="M372" s="187" t="s">
        <v>225</v>
      </c>
      <c r="N372" s="183" t="s">
        <v>43</v>
      </c>
      <c r="O372" s="181"/>
      <c r="P372" s="184">
        <v>0.75</v>
      </c>
      <c r="Q372" s="185" t="s">
        <v>107</v>
      </c>
      <c r="R372" s="181" t="s">
        <v>37</v>
      </c>
      <c r="S372" s="181" t="s">
        <v>96</v>
      </c>
      <c r="T372" s="186">
        <v>45540</v>
      </c>
      <c r="U372" s="187" t="s">
        <v>225</v>
      </c>
      <c r="V372" s="188" t="str" cm="1">
        <f t="array" ref="V372">IF(SUM(LEN(A372:U372))=0,"",IF(OR(OR(ISBLANK(E372),SUM(LEN(B372),LEN(C372))=0),AND(NOT(D372="Unknown"),ISBLANK(I372)),AND(NOT(N372="Unknown"),ISBLANK(Q372))),"Missing Information", INDEX(Table15[Entire Service Line Classification], MATCH(SUMIFS(Table15[Unique ID],Table15[System-Owned Portion],D372,Table15[If Material Anything Other than "Lead" in Column E,Was Material Ever Previously Lead?],F372,Table15[Customer-Owned Portion],N372),Table15[Unique ID],0),0)))</f>
        <v>Non-lead</v>
      </c>
      <c r="W372" s="189"/>
    </row>
    <row r="373" spans="1:23" s="190" customFormat="1" ht="37.5" x14ac:dyDescent="0.25">
      <c r="A373" s="180">
        <v>11890656</v>
      </c>
      <c r="B373" s="181" t="s">
        <v>1038</v>
      </c>
      <c r="C373" s="182" t="s">
        <v>1039</v>
      </c>
      <c r="D373" s="183" t="s">
        <v>43</v>
      </c>
      <c r="E373" s="181" t="s">
        <v>35</v>
      </c>
      <c r="F373" s="183" t="s">
        <v>35</v>
      </c>
      <c r="G373" s="181" t="s">
        <v>7030</v>
      </c>
      <c r="H373" s="184">
        <v>1</v>
      </c>
      <c r="I373" s="185" t="s">
        <v>107</v>
      </c>
      <c r="J373" s="181" t="s">
        <v>37</v>
      </c>
      <c r="K373" s="181" t="s">
        <v>38</v>
      </c>
      <c r="L373" s="186">
        <v>45540</v>
      </c>
      <c r="M373" s="187" t="s">
        <v>225</v>
      </c>
      <c r="N373" s="183" t="s">
        <v>43</v>
      </c>
      <c r="O373" s="181"/>
      <c r="P373" s="184">
        <v>0.75</v>
      </c>
      <c r="Q373" s="185" t="s">
        <v>107</v>
      </c>
      <c r="R373" s="181" t="s">
        <v>37</v>
      </c>
      <c r="S373" s="181" t="s">
        <v>96</v>
      </c>
      <c r="T373" s="186">
        <v>45540</v>
      </c>
      <c r="U373" s="187" t="s">
        <v>225</v>
      </c>
      <c r="V373" s="188" t="str" cm="1">
        <f t="array" ref="V373">IF(SUM(LEN(A373:U373))=0,"",IF(OR(OR(ISBLANK(E373),SUM(LEN(B373),LEN(C373))=0),AND(NOT(D373="Unknown"),ISBLANK(I373)),AND(NOT(N373="Unknown"),ISBLANK(Q373))),"Missing Information", INDEX(Table15[Entire Service Line Classification], MATCH(SUMIFS(Table15[Unique ID],Table15[System-Owned Portion],D373,Table15[If Material Anything Other than "Lead" in Column E,Was Material Ever Previously Lead?],F373,Table15[Customer-Owned Portion],N373),Table15[Unique ID],0),0)))</f>
        <v>Non-lead</v>
      </c>
      <c r="W373" s="189"/>
    </row>
    <row r="374" spans="1:23" s="190" customFormat="1" ht="37.5" x14ac:dyDescent="0.25">
      <c r="A374" s="180">
        <v>11890635</v>
      </c>
      <c r="B374" s="181" t="s">
        <v>1040</v>
      </c>
      <c r="C374" s="182" t="s">
        <v>1041</v>
      </c>
      <c r="D374" s="183" t="s">
        <v>43</v>
      </c>
      <c r="E374" s="181" t="s">
        <v>35</v>
      </c>
      <c r="F374" s="183" t="s">
        <v>35</v>
      </c>
      <c r="G374" s="181" t="s">
        <v>7030</v>
      </c>
      <c r="H374" s="184">
        <v>1</v>
      </c>
      <c r="I374" s="185" t="s">
        <v>107</v>
      </c>
      <c r="J374" s="181" t="s">
        <v>37</v>
      </c>
      <c r="K374" s="181" t="s">
        <v>38</v>
      </c>
      <c r="L374" s="186">
        <v>45544</v>
      </c>
      <c r="M374" s="187" t="s">
        <v>225</v>
      </c>
      <c r="N374" s="183" t="s">
        <v>43</v>
      </c>
      <c r="O374" s="181"/>
      <c r="P374" s="184">
        <v>0.75</v>
      </c>
      <c r="Q374" s="185" t="s">
        <v>107</v>
      </c>
      <c r="R374" s="181" t="s">
        <v>37</v>
      </c>
      <c r="S374" s="181" t="s">
        <v>96</v>
      </c>
      <c r="T374" s="186">
        <v>45544</v>
      </c>
      <c r="U374" s="187" t="s">
        <v>225</v>
      </c>
      <c r="V374" s="188" t="str" cm="1">
        <f t="array" ref="V374">IF(SUM(LEN(A374:U374))=0,"",IF(OR(OR(ISBLANK(E374),SUM(LEN(B374),LEN(C374))=0),AND(NOT(D374="Unknown"),ISBLANK(I374)),AND(NOT(N374="Unknown"),ISBLANK(Q374))),"Missing Information", INDEX(Table15[Entire Service Line Classification], MATCH(SUMIFS(Table15[Unique ID],Table15[System-Owned Portion],D374,Table15[If Material Anything Other than "Lead" in Column E,Was Material Ever Previously Lead?],F374,Table15[Customer-Owned Portion],N374),Table15[Unique ID],0),0)))</f>
        <v>Non-lead</v>
      </c>
      <c r="W374" s="189"/>
    </row>
    <row r="375" spans="1:23" s="190" customFormat="1" ht="37.5" x14ac:dyDescent="0.25">
      <c r="A375" s="180">
        <v>11890629</v>
      </c>
      <c r="B375" s="181" t="s">
        <v>1042</v>
      </c>
      <c r="C375" s="182" t="s">
        <v>1043</v>
      </c>
      <c r="D375" s="183" t="s">
        <v>43</v>
      </c>
      <c r="E375" s="181" t="s">
        <v>35</v>
      </c>
      <c r="F375" s="183" t="s">
        <v>35</v>
      </c>
      <c r="G375" s="181" t="s">
        <v>255</v>
      </c>
      <c r="H375" s="184">
        <v>1</v>
      </c>
      <c r="I375" s="185" t="s">
        <v>107</v>
      </c>
      <c r="J375" s="181" t="s">
        <v>37</v>
      </c>
      <c r="K375" s="181" t="s">
        <v>38</v>
      </c>
      <c r="L375" s="186">
        <v>45540</v>
      </c>
      <c r="M375" s="187" t="s">
        <v>225</v>
      </c>
      <c r="N375" s="183" t="s">
        <v>43</v>
      </c>
      <c r="O375" s="181"/>
      <c r="P375" s="184">
        <v>0.75</v>
      </c>
      <c r="Q375" s="185" t="s">
        <v>107</v>
      </c>
      <c r="R375" s="181" t="s">
        <v>37</v>
      </c>
      <c r="S375" s="181" t="s">
        <v>96</v>
      </c>
      <c r="T375" s="186">
        <v>45540</v>
      </c>
      <c r="U375" s="187" t="s">
        <v>225</v>
      </c>
      <c r="V375" s="188" t="str" cm="1">
        <f t="array" ref="V375">IF(SUM(LEN(A375:U375))=0,"",IF(OR(OR(ISBLANK(E375),SUM(LEN(B375),LEN(C375))=0),AND(NOT(D375="Unknown"),ISBLANK(I375)),AND(NOT(N375="Unknown"),ISBLANK(Q375))),"Missing Information", INDEX(Table15[Entire Service Line Classification], MATCH(SUMIFS(Table15[Unique ID],Table15[System-Owned Portion],D375,Table15[If Material Anything Other than "Lead" in Column E,Was Material Ever Previously Lead?],F375,Table15[Customer-Owned Portion],N375),Table15[Unique ID],0),0)))</f>
        <v>Non-lead</v>
      </c>
      <c r="W375" s="189"/>
    </row>
    <row r="376" spans="1:23" s="190" customFormat="1" ht="37.5" x14ac:dyDescent="0.25">
      <c r="A376" s="180">
        <v>11890627</v>
      </c>
      <c r="B376" s="181" t="s">
        <v>1044</v>
      </c>
      <c r="C376" s="182" t="s">
        <v>1045</v>
      </c>
      <c r="D376" s="183" t="s">
        <v>43</v>
      </c>
      <c r="E376" s="181" t="s">
        <v>35</v>
      </c>
      <c r="F376" s="183" t="s">
        <v>35</v>
      </c>
      <c r="G376" s="181" t="s">
        <v>7030</v>
      </c>
      <c r="H376" s="184">
        <v>1</v>
      </c>
      <c r="I376" s="185" t="s">
        <v>107</v>
      </c>
      <c r="J376" s="181" t="s">
        <v>37</v>
      </c>
      <c r="K376" s="181" t="s">
        <v>38</v>
      </c>
      <c r="L376" s="186">
        <v>45544</v>
      </c>
      <c r="M376" s="187" t="s">
        <v>225</v>
      </c>
      <c r="N376" s="183" t="s">
        <v>43</v>
      </c>
      <c r="O376" s="181"/>
      <c r="P376" s="184">
        <v>0.75</v>
      </c>
      <c r="Q376" s="185" t="s">
        <v>107</v>
      </c>
      <c r="R376" s="181" t="s">
        <v>37</v>
      </c>
      <c r="S376" s="181" t="s">
        <v>96</v>
      </c>
      <c r="T376" s="186">
        <v>45544</v>
      </c>
      <c r="U376" s="187" t="s">
        <v>225</v>
      </c>
      <c r="V376" s="188" t="str" cm="1">
        <f t="array" ref="V376">IF(SUM(LEN(A376:U376))=0,"",IF(OR(OR(ISBLANK(E376),SUM(LEN(B376),LEN(C376))=0),AND(NOT(D376="Unknown"),ISBLANK(I376)),AND(NOT(N376="Unknown"),ISBLANK(Q376))),"Missing Information", INDEX(Table15[Entire Service Line Classification], MATCH(SUMIFS(Table15[Unique ID],Table15[System-Owned Portion],D376,Table15[If Material Anything Other than "Lead" in Column E,Was Material Ever Previously Lead?],F376,Table15[Customer-Owned Portion],N376),Table15[Unique ID],0),0)))</f>
        <v>Non-lead</v>
      </c>
      <c r="W376" s="189"/>
    </row>
    <row r="377" spans="1:23" s="190" customFormat="1" ht="37.5" x14ac:dyDescent="0.25">
      <c r="A377" s="180">
        <v>11890626</v>
      </c>
      <c r="B377" s="181" t="s">
        <v>1046</v>
      </c>
      <c r="C377" s="182" t="s">
        <v>1047</v>
      </c>
      <c r="D377" s="183" t="s">
        <v>43</v>
      </c>
      <c r="E377" s="181" t="s">
        <v>35</v>
      </c>
      <c r="F377" s="183" t="s">
        <v>35</v>
      </c>
      <c r="G377" s="181" t="s">
        <v>234</v>
      </c>
      <c r="H377" s="184">
        <v>1</v>
      </c>
      <c r="I377" s="185" t="s">
        <v>107</v>
      </c>
      <c r="J377" s="181" t="s">
        <v>37</v>
      </c>
      <c r="K377" s="181" t="s">
        <v>38</v>
      </c>
      <c r="L377" s="186">
        <v>45540</v>
      </c>
      <c r="M377" s="187" t="s">
        <v>225</v>
      </c>
      <c r="N377" s="183" t="s">
        <v>36</v>
      </c>
      <c r="O377" s="181"/>
      <c r="P377" s="184">
        <v>0.75</v>
      </c>
      <c r="Q377" s="185" t="s">
        <v>107</v>
      </c>
      <c r="R377" s="181" t="s">
        <v>37</v>
      </c>
      <c r="S377" s="181" t="s">
        <v>96</v>
      </c>
      <c r="T377" s="186">
        <v>45540</v>
      </c>
      <c r="U377" s="187" t="s">
        <v>225</v>
      </c>
      <c r="V377" s="188" t="str" cm="1">
        <f t="array" ref="V377">IF(SUM(LEN(A377:U377))=0,"",IF(OR(OR(ISBLANK(E377),SUM(LEN(B377),LEN(C377))=0),AND(NOT(D377="Unknown"),ISBLANK(I377)),AND(NOT(N377="Unknown"),ISBLANK(Q377))),"Missing Information", INDEX(Table15[Entire Service Line Classification], MATCH(SUMIFS(Table15[Unique ID],Table15[System-Owned Portion],D377,Table15[If Material Anything Other than "Lead" in Column E,Was Material Ever Previously Lead?],F377,Table15[Customer-Owned Portion],N377),Table15[Unique ID],0),0)))</f>
        <v>Non-lead</v>
      </c>
      <c r="W377" s="189"/>
    </row>
    <row r="378" spans="1:23" s="190" customFormat="1" ht="37.5" x14ac:dyDescent="0.25">
      <c r="A378" s="180">
        <v>11890700</v>
      </c>
      <c r="B378" s="181" t="s">
        <v>1048</v>
      </c>
      <c r="C378" s="182" t="s">
        <v>1049</v>
      </c>
      <c r="D378" s="183" t="s">
        <v>43</v>
      </c>
      <c r="E378" s="181" t="s">
        <v>35</v>
      </c>
      <c r="F378" s="183" t="s">
        <v>35</v>
      </c>
      <c r="G378" s="181" t="s">
        <v>231</v>
      </c>
      <c r="H378" s="184">
        <v>1</v>
      </c>
      <c r="I378" s="185" t="s">
        <v>107</v>
      </c>
      <c r="J378" s="181" t="s">
        <v>37</v>
      </c>
      <c r="K378" s="181" t="s">
        <v>38</v>
      </c>
      <c r="L378" s="186">
        <v>45540</v>
      </c>
      <c r="M378" s="187" t="s">
        <v>225</v>
      </c>
      <c r="N378" s="183" t="s">
        <v>43</v>
      </c>
      <c r="O378" s="181"/>
      <c r="P378" s="184">
        <v>0.75</v>
      </c>
      <c r="Q378" s="185" t="s">
        <v>107</v>
      </c>
      <c r="R378" s="181" t="s">
        <v>37</v>
      </c>
      <c r="S378" s="181" t="s">
        <v>96</v>
      </c>
      <c r="T378" s="186">
        <v>45540</v>
      </c>
      <c r="U378" s="187" t="s">
        <v>225</v>
      </c>
      <c r="V378" s="188" t="str" cm="1">
        <f t="array" ref="V378">IF(SUM(LEN(A378:U378))=0,"",IF(OR(OR(ISBLANK(E378),SUM(LEN(B378),LEN(C378))=0),AND(NOT(D378="Unknown"),ISBLANK(I378)),AND(NOT(N378="Unknown"),ISBLANK(Q378))),"Missing Information", INDEX(Table15[Entire Service Line Classification], MATCH(SUMIFS(Table15[Unique ID],Table15[System-Owned Portion],D378,Table15[If Material Anything Other than "Lead" in Column E,Was Material Ever Previously Lead?],F378,Table15[Customer-Owned Portion],N378),Table15[Unique ID],0),0)))</f>
        <v>Non-lead</v>
      </c>
      <c r="W378" s="189"/>
    </row>
    <row r="379" spans="1:23" s="190" customFormat="1" ht="37.5" x14ac:dyDescent="0.25">
      <c r="A379" s="180">
        <v>11890631</v>
      </c>
      <c r="B379" s="181" t="s">
        <v>1050</v>
      </c>
      <c r="C379" s="182" t="s">
        <v>1051</v>
      </c>
      <c r="D379" s="183" t="s">
        <v>43</v>
      </c>
      <c r="E379" s="181" t="s">
        <v>35</v>
      </c>
      <c r="F379" s="183" t="s">
        <v>35</v>
      </c>
      <c r="G379" s="181" t="s">
        <v>252</v>
      </c>
      <c r="H379" s="184">
        <v>1</v>
      </c>
      <c r="I379" s="185" t="s">
        <v>107</v>
      </c>
      <c r="J379" s="181" t="s">
        <v>37</v>
      </c>
      <c r="K379" s="181" t="s">
        <v>38</v>
      </c>
      <c r="L379" s="186">
        <v>45540</v>
      </c>
      <c r="M379" s="187" t="s">
        <v>225</v>
      </c>
      <c r="N379" s="183" t="s">
        <v>43</v>
      </c>
      <c r="O379" s="181"/>
      <c r="P379" s="184">
        <v>0.75</v>
      </c>
      <c r="Q379" s="185" t="s">
        <v>107</v>
      </c>
      <c r="R379" s="181" t="s">
        <v>37</v>
      </c>
      <c r="S379" s="181" t="s">
        <v>96</v>
      </c>
      <c r="T379" s="186">
        <v>45540</v>
      </c>
      <c r="U379" s="187" t="s">
        <v>225</v>
      </c>
      <c r="V379" s="188" t="str" cm="1">
        <f t="array" ref="V379">IF(SUM(LEN(A379:U379))=0,"",IF(OR(OR(ISBLANK(E379),SUM(LEN(B379),LEN(C379))=0),AND(NOT(D379="Unknown"),ISBLANK(I379)),AND(NOT(N379="Unknown"),ISBLANK(Q379))),"Missing Information", INDEX(Table15[Entire Service Line Classification], MATCH(SUMIFS(Table15[Unique ID],Table15[System-Owned Portion],D379,Table15[If Material Anything Other than "Lead" in Column E,Was Material Ever Previously Lead?],F379,Table15[Customer-Owned Portion],N379),Table15[Unique ID],0),0)))</f>
        <v>Non-lead</v>
      </c>
      <c r="W379" s="189"/>
    </row>
    <row r="380" spans="1:23" s="190" customFormat="1" ht="37.5" x14ac:dyDescent="0.25">
      <c r="A380" s="180">
        <v>11890619</v>
      </c>
      <c r="B380" s="181" t="s">
        <v>1052</v>
      </c>
      <c r="C380" s="182" t="s">
        <v>1053</v>
      </c>
      <c r="D380" s="183" t="s">
        <v>36</v>
      </c>
      <c r="E380" s="181" t="s">
        <v>35</v>
      </c>
      <c r="F380" s="183" t="s">
        <v>35</v>
      </c>
      <c r="G380" s="181" t="s">
        <v>281</v>
      </c>
      <c r="H380" s="184">
        <v>1</v>
      </c>
      <c r="I380" s="185" t="s">
        <v>107</v>
      </c>
      <c r="J380" s="181" t="s">
        <v>37</v>
      </c>
      <c r="K380" s="181" t="s">
        <v>38</v>
      </c>
      <c r="L380" s="186">
        <v>45552</v>
      </c>
      <c r="M380" s="187" t="s">
        <v>7069</v>
      </c>
      <c r="N380" s="183" t="s">
        <v>36</v>
      </c>
      <c r="O380" s="181"/>
      <c r="P380" s="184">
        <v>1</v>
      </c>
      <c r="Q380" s="185" t="s">
        <v>107</v>
      </c>
      <c r="R380" s="181" t="s">
        <v>37</v>
      </c>
      <c r="S380" s="181" t="s">
        <v>96</v>
      </c>
      <c r="T380" s="186">
        <v>45552</v>
      </c>
      <c r="U380" s="187" t="s">
        <v>7069</v>
      </c>
      <c r="V380" s="188" t="str" cm="1">
        <f t="array" ref="V380">IF(SUM(LEN(A380:U380))=0,"",IF(OR(OR(ISBLANK(E380),SUM(LEN(B380),LEN(C380))=0),AND(NOT(D380="Unknown"),ISBLANK(I380)),AND(NOT(N380="Unknown"),ISBLANK(Q380))),"Missing Information", INDEX(Table15[Entire Service Line Classification], MATCH(SUMIFS(Table15[Unique ID],Table15[System-Owned Portion],D380,Table15[If Material Anything Other than "Lead" in Column E,Was Material Ever Previously Lead?],F380,Table15[Customer-Owned Portion],N380),Table15[Unique ID],0),0)))</f>
        <v>Non-lead</v>
      </c>
      <c r="W380" s="189"/>
    </row>
    <row r="381" spans="1:23" s="190" customFormat="1" ht="37.5" x14ac:dyDescent="0.25">
      <c r="A381" s="180">
        <v>11890617</v>
      </c>
      <c r="B381" s="181" t="s">
        <v>1054</v>
      </c>
      <c r="C381" s="182" t="s">
        <v>1055</v>
      </c>
      <c r="D381" s="183" t="s">
        <v>43</v>
      </c>
      <c r="E381" s="181" t="s">
        <v>35</v>
      </c>
      <c r="F381" s="183" t="s">
        <v>35</v>
      </c>
      <c r="G381" s="181" t="s">
        <v>260</v>
      </c>
      <c r="H381" s="184">
        <v>1</v>
      </c>
      <c r="I381" s="185" t="s">
        <v>107</v>
      </c>
      <c r="J381" s="181" t="s">
        <v>37</v>
      </c>
      <c r="K381" s="181" t="s">
        <v>38</v>
      </c>
      <c r="L381" s="186">
        <v>45540</v>
      </c>
      <c r="M381" s="187" t="s">
        <v>225</v>
      </c>
      <c r="N381" s="183" t="s">
        <v>43</v>
      </c>
      <c r="O381" s="181"/>
      <c r="P381" s="184">
        <v>0.75</v>
      </c>
      <c r="Q381" s="185" t="s">
        <v>107</v>
      </c>
      <c r="R381" s="181" t="s">
        <v>37</v>
      </c>
      <c r="S381" s="181" t="s">
        <v>96</v>
      </c>
      <c r="T381" s="186">
        <v>45540</v>
      </c>
      <c r="U381" s="187" t="s">
        <v>225</v>
      </c>
      <c r="V381" s="188" t="str" cm="1">
        <f t="array" ref="V381">IF(SUM(LEN(A381:U381))=0,"",IF(OR(OR(ISBLANK(E381),SUM(LEN(B381),LEN(C381))=0),AND(NOT(D381="Unknown"),ISBLANK(I381)),AND(NOT(N381="Unknown"),ISBLANK(Q381))),"Missing Information", INDEX(Table15[Entire Service Line Classification], MATCH(SUMIFS(Table15[Unique ID],Table15[System-Owned Portion],D381,Table15[If Material Anything Other than "Lead" in Column E,Was Material Ever Previously Lead?],F381,Table15[Customer-Owned Portion],N381),Table15[Unique ID],0),0)))</f>
        <v>Non-lead</v>
      </c>
      <c r="W381" s="189"/>
    </row>
    <row r="382" spans="1:23" s="190" customFormat="1" ht="37.5" x14ac:dyDescent="0.25">
      <c r="A382" s="180">
        <v>11890748</v>
      </c>
      <c r="B382" s="181" t="s">
        <v>1056</v>
      </c>
      <c r="C382" s="182" t="s">
        <v>1057</v>
      </c>
      <c r="D382" s="183" t="s">
        <v>36</v>
      </c>
      <c r="E382" s="181" t="s">
        <v>35</v>
      </c>
      <c r="F382" s="183" t="s">
        <v>35</v>
      </c>
      <c r="G382" s="181" t="s">
        <v>228</v>
      </c>
      <c r="H382" s="184">
        <v>1</v>
      </c>
      <c r="I382" s="185" t="s">
        <v>107</v>
      </c>
      <c r="J382" s="181" t="s">
        <v>37</v>
      </c>
      <c r="K382" s="181" t="s">
        <v>38</v>
      </c>
      <c r="L382" s="186">
        <v>45540</v>
      </c>
      <c r="M382" s="187" t="s">
        <v>225</v>
      </c>
      <c r="N382" s="183" t="s">
        <v>43</v>
      </c>
      <c r="O382" s="181"/>
      <c r="P382" s="184">
        <v>1</v>
      </c>
      <c r="Q382" s="185" t="s">
        <v>107</v>
      </c>
      <c r="R382" s="181" t="s">
        <v>37</v>
      </c>
      <c r="S382" s="181" t="s">
        <v>96</v>
      </c>
      <c r="T382" s="186">
        <v>45540</v>
      </c>
      <c r="U382" s="187" t="s">
        <v>7068</v>
      </c>
      <c r="V382" s="188" t="str" cm="1">
        <f t="array" ref="V382">IF(SUM(LEN(A382:U382))=0,"",IF(OR(OR(ISBLANK(E382),SUM(LEN(B382),LEN(C382))=0),AND(NOT(D382="Unknown"),ISBLANK(I382)),AND(NOT(N382="Unknown"),ISBLANK(Q382))),"Missing Information", INDEX(Table15[Entire Service Line Classification], MATCH(SUMIFS(Table15[Unique ID],Table15[System-Owned Portion],D382,Table15[If Material Anything Other than "Lead" in Column E,Was Material Ever Previously Lead?],F382,Table15[Customer-Owned Portion],N382),Table15[Unique ID],0),0)))</f>
        <v>Non-lead</v>
      </c>
      <c r="W382" s="189"/>
    </row>
    <row r="383" spans="1:23" s="190" customFormat="1" ht="37.5" x14ac:dyDescent="0.25">
      <c r="A383" s="180">
        <v>11890648</v>
      </c>
      <c r="B383" s="181" t="s">
        <v>1058</v>
      </c>
      <c r="C383" s="182" t="s">
        <v>1059</v>
      </c>
      <c r="D383" s="183" t="s">
        <v>43</v>
      </c>
      <c r="E383" s="181" t="s">
        <v>35</v>
      </c>
      <c r="F383" s="183" t="s">
        <v>35</v>
      </c>
      <c r="G383" s="181" t="s">
        <v>7030</v>
      </c>
      <c r="H383" s="184">
        <v>1</v>
      </c>
      <c r="I383" s="185" t="s">
        <v>107</v>
      </c>
      <c r="J383" s="181" t="s">
        <v>37</v>
      </c>
      <c r="K383" s="181" t="s">
        <v>38</v>
      </c>
      <c r="L383" s="186">
        <v>45540</v>
      </c>
      <c r="M383" s="187" t="s">
        <v>225</v>
      </c>
      <c r="N383" s="183" t="s">
        <v>36</v>
      </c>
      <c r="O383" s="181"/>
      <c r="P383" s="184">
        <v>0.75</v>
      </c>
      <c r="Q383" s="185" t="s">
        <v>107</v>
      </c>
      <c r="R383" s="181" t="s">
        <v>37</v>
      </c>
      <c r="S383" s="181" t="s">
        <v>96</v>
      </c>
      <c r="T383" s="186">
        <v>45540</v>
      </c>
      <c r="U383" s="187" t="s">
        <v>225</v>
      </c>
      <c r="V383" s="188" t="str" cm="1">
        <f t="array" ref="V383">IF(SUM(LEN(A383:U383))=0,"",IF(OR(OR(ISBLANK(E383),SUM(LEN(B383),LEN(C383))=0),AND(NOT(D383="Unknown"),ISBLANK(I383)),AND(NOT(N383="Unknown"),ISBLANK(Q383))),"Missing Information", INDEX(Table15[Entire Service Line Classification], MATCH(SUMIFS(Table15[Unique ID],Table15[System-Owned Portion],D383,Table15[If Material Anything Other than "Lead" in Column E,Was Material Ever Previously Lead?],F383,Table15[Customer-Owned Portion],N383),Table15[Unique ID],0),0)))</f>
        <v>Non-lead</v>
      </c>
      <c r="W383" s="189"/>
    </row>
    <row r="384" spans="1:23" s="190" customFormat="1" ht="37.5" x14ac:dyDescent="0.25">
      <c r="A384" s="180">
        <v>11890645</v>
      </c>
      <c r="B384" s="181" t="s">
        <v>1060</v>
      </c>
      <c r="C384" s="182" t="s">
        <v>1061</v>
      </c>
      <c r="D384" s="183" t="s">
        <v>43</v>
      </c>
      <c r="E384" s="181" t="s">
        <v>35</v>
      </c>
      <c r="F384" s="183" t="s">
        <v>35</v>
      </c>
      <c r="G384" s="181" t="s">
        <v>234</v>
      </c>
      <c r="H384" s="184">
        <v>1</v>
      </c>
      <c r="I384" s="185" t="s">
        <v>107</v>
      </c>
      <c r="J384" s="181" t="s">
        <v>37</v>
      </c>
      <c r="K384" s="181" t="s">
        <v>38</v>
      </c>
      <c r="L384" s="186">
        <v>45540</v>
      </c>
      <c r="M384" s="187" t="s">
        <v>225</v>
      </c>
      <c r="N384" s="183" t="s">
        <v>43</v>
      </c>
      <c r="O384" s="181"/>
      <c r="P384" s="184">
        <v>0.75</v>
      </c>
      <c r="Q384" s="185" t="s">
        <v>107</v>
      </c>
      <c r="R384" s="181" t="s">
        <v>37</v>
      </c>
      <c r="S384" s="181" t="s">
        <v>96</v>
      </c>
      <c r="T384" s="186">
        <v>45540</v>
      </c>
      <c r="U384" s="187" t="s">
        <v>225</v>
      </c>
      <c r="V384" s="188" t="str" cm="1">
        <f t="array" ref="V384">IF(SUM(LEN(A384:U384))=0,"",IF(OR(OR(ISBLANK(E384),SUM(LEN(B384),LEN(C384))=0),AND(NOT(D384="Unknown"),ISBLANK(I384)),AND(NOT(N384="Unknown"),ISBLANK(Q384))),"Missing Information", INDEX(Table15[Entire Service Line Classification], MATCH(SUMIFS(Table15[Unique ID],Table15[System-Owned Portion],D384,Table15[If Material Anything Other than "Lead" in Column E,Was Material Ever Previously Lead?],F384,Table15[Customer-Owned Portion],N384),Table15[Unique ID],0),0)))</f>
        <v>Non-lead</v>
      </c>
      <c r="W384" s="189"/>
    </row>
    <row r="385" spans="1:23" s="190" customFormat="1" ht="37.5" x14ac:dyDescent="0.25">
      <c r="A385" s="180">
        <v>11890644</v>
      </c>
      <c r="B385" s="181" t="s">
        <v>1062</v>
      </c>
      <c r="C385" s="182" t="s">
        <v>1063</v>
      </c>
      <c r="D385" s="183" t="s">
        <v>43</v>
      </c>
      <c r="E385" s="181" t="s">
        <v>35</v>
      </c>
      <c r="F385" s="183" t="s">
        <v>35</v>
      </c>
      <c r="G385" s="181" t="s">
        <v>255</v>
      </c>
      <c r="H385" s="184">
        <v>1</v>
      </c>
      <c r="I385" s="185" t="s">
        <v>107</v>
      </c>
      <c r="J385" s="181" t="s">
        <v>37</v>
      </c>
      <c r="K385" s="181" t="s">
        <v>38</v>
      </c>
      <c r="L385" s="186">
        <v>45540</v>
      </c>
      <c r="M385" s="187" t="s">
        <v>225</v>
      </c>
      <c r="N385" s="183" t="s">
        <v>36</v>
      </c>
      <c r="O385" s="181"/>
      <c r="P385" s="184">
        <v>0.75</v>
      </c>
      <c r="Q385" s="185" t="s">
        <v>107</v>
      </c>
      <c r="R385" s="181" t="s">
        <v>37</v>
      </c>
      <c r="S385" s="181" t="s">
        <v>96</v>
      </c>
      <c r="T385" s="186">
        <v>45540</v>
      </c>
      <c r="U385" s="187" t="s">
        <v>225</v>
      </c>
      <c r="V385" s="188" t="str" cm="1">
        <f t="array" ref="V385">IF(SUM(LEN(A385:U385))=0,"",IF(OR(OR(ISBLANK(E385),SUM(LEN(B385),LEN(C385))=0),AND(NOT(D385="Unknown"),ISBLANK(I385)),AND(NOT(N385="Unknown"),ISBLANK(Q385))),"Missing Information", INDEX(Table15[Entire Service Line Classification], MATCH(SUMIFS(Table15[Unique ID],Table15[System-Owned Portion],D385,Table15[If Material Anything Other than "Lead" in Column E,Was Material Ever Previously Lead?],F385,Table15[Customer-Owned Portion],N385),Table15[Unique ID],0),0)))</f>
        <v>Non-lead</v>
      </c>
      <c r="W385" s="189"/>
    </row>
    <row r="386" spans="1:23" s="190" customFormat="1" ht="37.5" x14ac:dyDescent="0.25">
      <c r="A386" s="180">
        <v>11890643</v>
      </c>
      <c r="B386" s="181" t="s">
        <v>1064</v>
      </c>
      <c r="C386" s="182" t="s">
        <v>1065</v>
      </c>
      <c r="D386" s="183" t="s">
        <v>36</v>
      </c>
      <c r="E386" s="181" t="s">
        <v>35</v>
      </c>
      <c r="F386" s="183" t="s">
        <v>35</v>
      </c>
      <c r="G386" s="181" t="s">
        <v>242</v>
      </c>
      <c r="H386" s="184">
        <v>1</v>
      </c>
      <c r="I386" s="185" t="s">
        <v>107</v>
      </c>
      <c r="J386" s="181" t="s">
        <v>37</v>
      </c>
      <c r="K386" s="181" t="s">
        <v>38</v>
      </c>
      <c r="L386" s="186">
        <v>45545</v>
      </c>
      <c r="M386" s="187" t="s">
        <v>225</v>
      </c>
      <c r="N386" s="183" t="s">
        <v>44</v>
      </c>
      <c r="O386" s="181"/>
      <c r="P386" s="184">
        <v>0.75</v>
      </c>
      <c r="Q386" s="185" t="s">
        <v>107</v>
      </c>
      <c r="R386" s="181" t="s">
        <v>37</v>
      </c>
      <c r="S386" s="181" t="s">
        <v>96</v>
      </c>
      <c r="T386" s="186">
        <v>45545</v>
      </c>
      <c r="U386" s="187" t="s">
        <v>7068</v>
      </c>
      <c r="V386" s="188" t="str" cm="1">
        <f t="array" ref="V386">IF(SUM(LEN(A386:U386))=0,"",IF(OR(OR(ISBLANK(E386),SUM(LEN(B386),LEN(C386))=0),AND(NOT(D386="Unknown"),ISBLANK(I386)),AND(NOT(N386="Unknown"),ISBLANK(Q386))),"Missing Information", INDEX(Table15[Entire Service Line Classification], MATCH(SUMIFS(Table15[Unique ID],Table15[System-Owned Portion],D386,Table15[If Material Anything Other than "Lead" in Column E,Was Material Ever Previously Lead?],F386,Table15[Customer-Owned Portion],N386),Table15[Unique ID],0),0)))</f>
        <v>Non-lead</v>
      </c>
      <c r="W386" s="189"/>
    </row>
    <row r="387" spans="1:23" s="190" customFormat="1" ht="37.5" x14ac:dyDescent="0.25">
      <c r="A387" s="180">
        <v>11890642</v>
      </c>
      <c r="B387" s="181" t="s">
        <v>1066</v>
      </c>
      <c r="C387" s="182" t="s">
        <v>1067</v>
      </c>
      <c r="D387" s="183" t="s">
        <v>43</v>
      </c>
      <c r="E387" s="181" t="s">
        <v>35</v>
      </c>
      <c r="F387" s="183" t="s">
        <v>35</v>
      </c>
      <c r="G387" s="181" t="s">
        <v>7030</v>
      </c>
      <c r="H387" s="184">
        <v>1</v>
      </c>
      <c r="I387" s="185" t="s">
        <v>107</v>
      </c>
      <c r="J387" s="181" t="s">
        <v>37</v>
      </c>
      <c r="K387" s="181" t="s">
        <v>38</v>
      </c>
      <c r="L387" s="186">
        <v>45540</v>
      </c>
      <c r="M387" s="187" t="s">
        <v>225</v>
      </c>
      <c r="N387" s="183" t="s">
        <v>36</v>
      </c>
      <c r="O387" s="181"/>
      <c r="P387" s="184">
        <v>0.75</v>
      </c>
      <c r="Q387" s="185" t="s">
        <v>107</v>
      </c>
      <c r="R387" s="181" t="s">
        <v>37</v>
      </c>
      <c r="S387" s="181" t="s">
        <v>96</v>
      </c>
      <c r="T387" s="186">
        <v>45540</v>
      </c>
      <c r="U387" s="187" t="s">
        <v>225</v>
      </c>
      <c r="V387" s="188" t="str" cm="1">
        <f t="array" ref="V387">IF(SUM(LEN(A387:U387))=0,"",IF(OR(OR(ISBLANK(E387),SUM(LEN(B387),LEN(C387))=0),AND(NOT(D387="Unknown"),ISBLANK(I387)),AND(NOT(N387="Unknown"),ISBLANK(Q387))),"Missing Information", INDEX(Table15[Entire Service Line Classification], MATCH(SUMIFS(Table15[Unique ID],Table15[System-Owned Portion],D387,Table15[If Material Anything Other than "Lead" in Column E,Was Material Ever Previously Lead?],F387,Table15[Customer-Owned Portion],N387),Table15[Unique ID],0),0)))</f>
        <v>Non-lead</v>
      </c>
      <c r="W387" s="189"/>
    </row>
    <row r="388" spans="1:23" s="190" customFormat="1" ht="37.5" x14ac:dyDescent="0.25">
      <c r="A388" s="180">
        <v>11890641</v>
      </c>
      <c r="B388" s="181" t="s">
        <v>1068</v>
      </c>
      <c r="C388" s="182" t="s">
        <v>1069</v>
      </c>
      <c r="D388" s="183" t="s">
        <v>36</v>
      </c>
      <c r="E388" s="181" t="s">
        <v>35</v>
      </c>
      <c r="F388" s="183" t="s">
        <v>35</v>
      </c>
      <c r="G388" s="181" t="s">
        <v>243</v>
      </c>
      <c r="H388" s="184">
        <v>1</v>
      </c>
      <c r="I388" s="185" t="s">
        <v>107</v>
      </c>
      <c r="J388" s="181" t="s">
        <v>37</v>
      </c>
      <c r="K388" s="181" t="s">
        <v>38</v>
      </c>
      <c r="L388" s="186">
        <v>45552</v>
      </c>
      <c r="M388" s="187" t="s">
        <v>7069</v>
      </c>
      <c r="N388" s="183" t="s">
        <v>36</v>
      </c>
      <c r="O388" s="181"/>
      <c r="P388" s="184">
        <v>1</v>
      </c>
      <c r="Q388" s="185" t="s">
        <v>107</v>
      </c>
      <c r="R388" s="181" t="s">
        <v>37</v>
      </c>
      <c r="S388" s="181" t="s">
        <v>96</v>
      </c>
      <c r="T388" s="186">
        <v>45552</v>
      </c>
      <c r="U388" s="187" t="s">
        <v>7069</v>
      </c>
      <c r="V388" s="188" t="str" cm="1">
        <f t="array" ref="V388">IF(SUM(LEN(A388:U388))=0,"",IF(OR(OR(ISBLANK(E388),SUM(LEN(B388),LEN(C388))=0),AND(NOT(D388="Unknown"),ISBLANK(I388)),AND(NOT(N388="Unknown"),ISBLANK(Q388))),"Missing Information", INDEX(Table15[Entire Service Line Classification], MATCH(SUMIFS(Table15[Unique ID],Table15[System-Owned Portion],D388,Table15[If Material Anything Other than "Lead" in Column E,Was Material Ever Previously Lead?],F388,Table15[Customer-Owned Portion],N388),Table15[Unique ID],0),0)))</f>
        <v>Non-lead</v>
      </c>
      <c r="W388" s="189"/>
    </row>
    <row r="389" spans="1:23" s="190" customFormat="1" ht="37.5" x14ac:dyDescent="0.25">
      <c r="A389" s="180">
        <v>11890639</v>
      </c>
      <c r="B389" s="181" t="s">
        <v>1070</v>
      </c>
      <c r="C389" s="182" t="s">
        <v>1071</v>
      </c>
      <c r="D389" s="183" t="s">
        <v>43</v>
      </c>
      <c r="E389" s="181" t="s">
        <v>35</v>
      </c>
      <c r="F389" s="183" t="s">
        <v>35</v>
      </c>
      <c r="G389" s="181" t="s">
        <v>7030</v>
      </c>
      <c r="H389" s="184">
        <v>1</v>
      </c>
      <c r="I389" s="185" t="s">
        <v>107</v>
      </c>
      <c r="J389" s="181" t="s">
        <v>37</v>
      </c>
      <c r="K389" s="181" t="s">
        <v>38</v>
      </c>
      <c r="L389" s="186">
        <v>45540</v>
      </c>
      <c r="M389" s="187" t="s">
        <v>225</v>
      </c>
      <c r="N389" s="183" t="s">
        <v>36</v>
      </c>
      <c r="O389" s="181"/>
      <c r="P389" s="184">
        <v>0.75</v>
      </c>
      <c r="Q389" s="185" t="s">
        <v>107</v>
      </c>
      <c r="R389" s="181" t="s">
        <v>37</v>
      </c>
      <c r="S389" s="181" t="s">
        <v>96</v>
      </c>
      <c r="T389" s="186">
        <v>45540</v>
      </c>
      <c r="U389" s="187" t="s">
        <v>225</v>
      </c>
      <c r="V389" s="188" t="str" cm="1">
        <f t="array" ref="V389">IF(SUM(LEN(A389:U389))=0,"",IF(OR(OR(ISBLANK(E389),SUM(LEN(B389),LEN(C389))=0),AND(NOT(D389="Unknown"),ISBLANK(I389)),AND(NOT(N389="Unknown"),ISBLANK(Q389))),"Missing Information", INDEX(Table15[Entire Service Line Classification], MATCH(SUMIFS(Table15[Unique ID],Table15[System-Owned Portion],D389,Table15[If Material Anything Other than "Lead" in Column E,Was Material Ever Previously Lead?],F389,Table15[Customer-Owned Portion],N389),Table15[Unique ID],0),0)))</f>
        <v>Non-lead</v>
      </c>
      <c r="W389" s="189"/>
    </row>
    <row r="390" spans="1:23" s="190" customFormat="1" ht="37.5" x14ac:dyDescent="0.25">
      <c r="A390" s="180">
        <v>11890638</v>
      </c>
      <c r="B390" s="181" t="s">
        <v>1072</v>
      </c>
      <c r="C390" s="182" t="s">
        <v>1073</v>
      </c>
      <c r="D390" s="183" t="s">
        <v>43</v>
      </c>
      <c r="E390" s="181" t="s">
        <v>35</v>
      </c>
      <c r="F390" s="183" t="s">
        <v>35</v>
      </c>
      <c r="G390" s="181" t="s">
        <v>255</v>
      </c>
      <c r="H390" s="184">
        <v>1</v>
      </c>
      <c r="I390" s="185" t="s">
        <v>107</v>
      </c>
      <c r="J390" s="181" t="s">
        <v>37</v>
      </c>
      <c r="K390" s="181" t="s">
        <v>38</v>
      </c>
      <c r="L390" s="186">
        <v>45540</v>
      </c>
      <c r="M390" s="187" t="s">
        <v>225</v>
      </c>
      <c r="N390" s="183" t="s">
        <v>43</v>
      </c>
      <c r="O390" s="181"/>
      <c r="P390" s="184">
        <v>0.75</v>
      </c>
      <c r="Q390" s="185" t="s">
        <v>107</v>
      </c>
      <c r="R390" s="181" t="s">
        <v>37</v>
      </c>
      <c r="S390" s="181" t="s">
        <v>96</v>
      </c>
      <c r="T390" s="186">
        <v>45540</v>
      </c>
      <c r="U390" s="187" t="s">
        <v>225</v>
      </c>
      <c r="V390" s="188" t="str" cm="1">
        <f t="array" ref="V390">IF(SUM(LEN(A390:U390))=0,"",IF(OR(OR(ISBLANK(E390),SUM(LEN(B390),LEN(C390))=0),AND(NOT(D390="Unknown"),ISBLANK(I390)),AND(NOT(N390="Unknown"),ISBLANK(Q390))),"Missing Information", INDEX(Table15[Entire Service Line Classification], MATCH(SUMIFS(Table15[Unique ID],Table15[System-Owned Portion],D390,Table15[If Material Anything Other than "Lead" in Column E,Was Material Ever Previously Lead?],F390,Table15[Customer-Owned Portion],N390),Table15[Unique ID],0),0)))</f>
        <v>Non-lead</v>
      </c>
      <c r="W390" s="189"/>
    </row>
    <row r="391" spans="1:23" s="190" customFormat="1" ht="37.5" x14ac:dyDescent="0.25">
      <c r="A391" s="180">
        <v>11890637</v>
      </c>
      <c r="B391" s="181" t="s">
        <v>1074</v>
      </c>
      <c r="C391" s="182" t="s">
        <v>1075</v>
      </c>
      <c r="D391" s="183" t="s">
        <v>36</v>
      </c>
      <c r="E391" s="181" t="s">
        <v>35</v>
      </c>
      <c r="F391" s="183" t="s">
        <v>35</v>
      </c>
      <c r="G391" s="181" t="s">
        <v>228</v>
      </c>
      <c r="H391" s="184">
        <v>1</v>
      </c>
      <c r="I391" s="185" t="s">
        <v>107</v>
      </c>
      <c r="J391" s="181" t="s">
        <v>37</v>
      </c>
      <c r="K391" s="181" t="s">
        <v>38</v>
      </c>
      <c r="L391" s="186">
        <v>45540</v>
      </c>
      <c r="M391" s="187" t="s">
        <v>225</v>
      </c>
      <c r="N391" s="183" t="s">
        <v>43</v>
      </c>
      <c r="O391" s="181"/>
      <c r="P391" s="184">
        <v>1</v>
      </c>
      <c r="Q391" s="185" t="s">
        <v>107</v>
      </c>
      <c r="R391" s="181" t="s">
        <v>37</v>
      </c>
      <c r="S391" s="181" t="s">
        <v>96</v>
      </c>
      <c r="T391" s="186">
        <v>45540</v>
      </c>
      <c r="U391" s="187" t="s">
        <v>7068</v>
      </c>
      <c r="V391" s="188" t="str" cm="1">
        <f t="array" ref="V391">IF(SUM(LEN(A391:U391))=0,"",IF(OR(OR(ISBLANK(E391),SUM(LEN(B391),LEN(C391))=0),AND(NOT(D391="Unknown"),ISBLANK(I391)),AND(NOT(N391="Unknown"),ISBLANK(Q391))),"Missing Information", INDEX(Table15[Entire Service Line Classification], MATCH(SUMIFS(Table15[Unique ID],Table15[System-Owned Portion],D391,Table15[If Material Anything Other than "Lead" in Column E,Was Material Ever Previously Lead?],F391,Table15[Customer-Owned Portion],N391),Table15[Unique ID],0),0)))</f>
        <v>Non-lead</v>
      </c>
      <c r="W391" s="189"/>
    </row>
    <row r="392" spans="1:23" s="190" customFormat="1" ht="37.5" x14ac:dyDescent="0.25">
      <c r="A392" s="180">
        <v>11890636</v>
      </c>
      <c r="B392" s="181" t="s">
        <v>1076</v>
      </c>
      <c r="C392" s="182" t="s">
        <v>1077</v>
      </c>
      <c r="D392" s="183" t="s">
        <v>43</v>
      </c>
      <c r="E392" s="181" t="s">
        <v>35</v>
      </c>
      <c r="F392" s="183" t="s">
        <v>35</v>
      </c>
      <c r="G392" s="181" t="s">
        <v>260</v>
      </c>
      <c r="H392" s="184">
        <v>1</v>
      </c>
      <c r="I392" s="185" t="s">
        <v>107</v>
      </c>
      <c r="J392" s="181" t="s">
        <v>37</v>
      </c>
      <c r="K392" s="181" t="s">
        <v>38</v>
      </c>
      <c r="L392" s="186">
        <v>45545</v>
      </c>
      <c r="M392" s="187" t="s">
        <v>225</v>
      </c>
      <c r="N392" s="183" t="s">
        <v>43</v>
      </c>
      <c r="O392" s="181"/>
      <c r="P392" s="184">
        <v>0.75</v>
      </c>
      <c r="Q392" s="185" t="s">
        <v>107</v>
      </c>
      <c r="R392" s="181" t="s">
        <v>37</v>
      </c>
      <c r="S392" s="181" t="s">
        <v>96</v>
      </c>
      <c r="T392" s="186">
        <v>45545</v>
      </c>
      <c r="U392" s="187" t="s">
        <v>225</v>
      </c>
      <c r="V392" s="188" t="str" cm="1">
        <f t="array" ref="V392">IF(SUM(LEN(A392:U392))=0,"",IF(OR(OR(ISBLANK(E392),SUM(LEN(B392),LEN(C392))=0),AND(NOT(D392="Unknown"),ISBLANK(I392)),AND(NOT(N392="Unknown"),ISBLANK(Q392))),"Missing Information", INDEX(Table15[Entire Service Line Classification], MATCH(SUMIFS(Table15[Unique ID],Table15[System-Owned Portion],D392,Table15[If Material Anything Other than "Lead" in Column E,Was Material Ever Previously Lead?],F392,Table15[Customer-Owned Portion],N392),Table15[Unique ID],0),0)))</f>
        <v>Non-lead</v>
      </c>
      <c r="W392" s="189"/>
    </row>
    <row r="393" spans="1:23" s="190" customFormat="1" ht="37.5" x14ac:dyDescent="0.25">
      <c r="A393" s="180">
        <v>11890630</v>
      </c>
      <c r="B393" s="181" t="s">
        <v>1078</v>
      </c>
      <c r="C393" s="182" t="s">
        <v>1079</v>
      </c>
      <c r="D393" s="183" t="s">
        <v>43</v>
      </c>
      <c r="E393" s="181" t="s">
        <v>35</v>
      </c>
      <c r="F393" s="183" t="s">
        <v>35</v>
      </c>
      <c r="G393" s="181" t="s">
        <v>226</v>
      </c>
      <c r="H393" s="184">
        <v>1</v>
      </c>
      <c r="I393" s="185" t="s">
        <v>107</v>
      </c>
      <c r="J393" s="181" t="s">
        <v>37</v>
      </c>
      <c r="K393" s="181" t="s">
        <v>38</v>
      </c>
      <c r="L393" s="186">
        <v>45545</v>
      </c>
      <c r="M393" s="187" t="s">
        <v>225</v>
      </c>
      <c r="N393" s="183" t="s">
        <v>43</v>
      </c>
      <c r="O393" s="181"/>
      <c r="P393" s="184">
        <v>0.75</v>
      </c>
      <c r="Q393" s="185" t="s">
        <v>107</v>
      </c>
      <c r="R393" s="181" t="s">
        <v>37</v>
      </c>
      <c r="S393" s="181" t="s">
        <v>96</v>
      </c>
      <c r="T393" s="186">
        <v>45545</v>
      </c>
      <c r="U393" s="187" t="s">
        <v>225</v>
      </c>
      <c r="V393" s="188" t="str" cm="1">
        <f t="array" ref="V393">IF(SUM(LEN(A393:U393))=0,"",IF(OR(OR(ISBLANK(E393),SUM(LEN(B393),LEN(C393))=0),AND(NOT(D393="Unknown"),ISBLANK(I393)),AND(NOT(N393="Unknown"),ISBLANK(Q393))),"Missing Information", INDEX(Table15[Entire Service Line Classification], MATCH(SUMIFS(Table15[Unique ID],Table15[System-Owned Portion],D393,Table15[If Material Anything Other than "Lead" in Column E,Was Material Ever Previously Lead?],F393,Table15[Customer-Owned Portion],N393),Table15[Unique ID],0),0)))</f>
        <v>Non-lead</v>
      </c>
      <c r="W393" s="189"/>
    </row>
    <row r="394" spans="1:23" s="190" customFormat="1" ht="37.5" x14ac:dyDescent="0.25">
      <c r="A394" s="180">
        <v>11890628</v>
      </c>
      <c r="B394" s="181" t="s">
        <v>1080</v>
      </c>
      <c r="C394" s="182" t="s">
        <v>1081</v>
      </c>
      <c r="D394" s="183" t="s">
        <v>43</v>
      </c>
      <c r="E394" s="181" t="s">
        <v>35</v>
      </c>
      <c r="F394" s="183" t="s">
        <v>35</v>
      </c>
      <c r="G394" s="181" t="s">
        <v>234</v>
      </c>
      <c r="H394" s="184">
        <v>1</v>
      </c>
      <c r="I394" s="185" t="s">
        <v>107</v>
      </c>
      <c r="J394" s="181" t="s">
        <v>37</v>
      </c>
      <c r="K394" s="181" t="s">
        <v>38</v>
      </c>
      <c r="L394" s="186">
        <v>45540</v>
      </c>
      <c r="M394" s="187" t="s">
        <v>225</v>
      </c>
      <c r="N394" s="183" t="s">
        <v>36</v>
      </c>
      <c r="O394" s="181"/>
      <c r="P394" s="184">
        <v>0.75</v>
      </c>
      <c r="Q394" s="185" t="s">
        <v>107</v>
      </c>
      <c r="R394" s="181" t="s">
        <v>37</v>
      </c>
      <c r="S394" s="181" t="s">
        <v>96</v>
      </c>
      <c r="T394" s="186">
        <v>45540</v>
      </c>
      <c r="U394" s="187" t="s">
        <v>225</v>
      </c>
      <c r="V394" s="188" t="str" cm="1">
        <f t="array" ref="V394">IF(SUM(LEN(A394:U394))=0,"",IF(OR(OR(ISBLANK(E394),SUM(LEN(B394),LEN(C394))=0),AND(NOT(D394="Unknown"),ISBLANK(I394)),AND(NOT(N394="Unknown"),ISBLANK(Q394))),"Missing Information", INDEX(Table15[Entire Service Line Classification], MATCH(SUMIFS(Table15[Unique ID],Table15[System-Owned Portion],D394,Table15[If Material Anything Other than "Lead" in Column E,Was Material Ever Previously Lead?],F394,Table15[Customer-Owned Portion],N394),Table15[Unique ID],0),0)))</f>
        <v>Non-lead</v>
      </c>
      <c r="W394" s="189"/>
    </row>
    <row r="395" spans="1:23" s="190" customFormat="1" ht="37.5" x14ac:dyDescent="0.25">
      <c r="A395" s="180">
        <v>11890624</v>
      </c>
      <c r="B395" s="181" t="s">
        <v>1082</v>
      </c>
      <c r="C395" s="182" t="s">
        <v>1083</v>
      </c>
      <c r="D395" s="183" t="s">
        <v>43</v>
      </c>
      <c r="E395" s="181" t="s">
        <v>35</v>
      </c>
      <c r="F395" s="183" t="s">
        <v>35</v>
      </c>
      <c r="G395" s="181" t="s">
        <v>226</v>
      </c>
      <c r="H395" s="184">
        <v>1</v>
      </c>
      <c r="I395" s="185" t="s">
        <v>107</v>
      </c>
      <c r="J395" s="181" t="s">
        <v>37</v>
      </c>
      <c r="K395" s="181" t="s">
        <v>38</v>
      </c>
      <c r="L395" s="186">
        <v>45540</v>
      </c>
      <c r="M395" s="187" t="s">
        <v>225</v>
      </c>
      <c r="N395" s="183" t="s">
        <v>36</v>
      </c>
      <c r="O395" s="181"/>
      <c r="P395" s="184">
        <v>0.75</v>
      </c>
      <c r="Q395" s="185" t="s">
        <v>107</v>
      </c>
      <c r="R395" s="181" t="s">
        <v>37</v>
      </c>
      <c r="S395" s="181" t="s">
        <v>96</v>
      </c>
      <c r="T395" s="186">
        <v>45540</v>
      </c>
      <c r="U395" s="187" t="s">
        <v>225</v>
      </c>
      <c r="V395" s="188" t="str" cm="1">
        <f t="array" ref="V395">IF(SUM(LEN(A395:U395))=0,"",IF(OR(OR(ISBLANK(E395),SUM(LEN(B395),LEN(C395))=0),AND(NOT(D395="Unknown"),ISBLANK(I395)),AND(NOT(N395="Unknown"),ISBLANK(Q395))),"Missing Information", INDEX(Table15[Entire Service Line Classification], MATCH(SUMIFS(Table15[Unique ID],Table15[System-Owned Portion],D395,Table15[If Material Anything Other than "Lead" in Column E,Was Material Ever Previously Lead?],F395,Table15[Customer-Owned Portion],N395),Table15[Unique ID],0),0)))</f>
        <v>Non-lead</v>
      </c>
      <c r="W395" s="189"/>
    </row>
    <row r="396" spans="1:23" s="190" customFormat="1" ht="37.5" x14ac:dyDescent="0.25">
      <c r="A396" s="180">
        <v>11890623</v>
      </c>
      <c r="B396" s="181" t="s">
        <v>1084</v>
      </c>
      <c r="C396" s="182" t="s">
        <v>1085</v>
      </c>
      <c r="D396" s="183" t="s">
        <v>36</v>
      </c>
      <c r="E396" s="181" t="s">
        <v>35</v>
      </c>
      <c r="F396" s="183" t="s">
        <v>35</v>
      </c>
      <c r="G396" s="181" t="s">
        <v>7030</v>
      </c>
      <c r="H396" s="184">
        <v>1</v>
      </c>
      <c r="I396" s="185" t="s">
        <v>107</v>
      </c>
      <c r="J396" s="181" t="s">
        <v>37</v>
      </c>
      <c r="K396" s="181" t="s">
        <v>38</v>
      </c>
      <c r="L396" s="186">
        <v>45551</v>
      </c>
      <c r="M396" s="187" t="s">
        <v>225</v>
      </c>
      <c r="N396" s="183" t="s">
        <v>43</v>
      </c>
      <c r="O396" s="181"/>
      <c r="P396" s="184">
        <v>0.75</v>
      </c>
      <c r="Q396" s="185" t="s">
        <v>107</v>
      </c>
      <c r="R396" s="181" t="s">
        <v>37</v>
      </c>
      <c r="S396" s="181" t="s">
        <v>96</v>
      </c>
      <c r="T396" s="186">
        <v>45551</v>
      </c>
      <c r="U396" s="187" t="s">
        <v>7069</v>
      </c>
      <c r="V396" s="188" t="str" cm="1">
        <f t="array" ref="V396">IF(SUM(LEN(A396:U396))=0,"",IF(OR(OR(ISBLANK(E396),SUM(LEN(B396),LEN(C396))=0),AND(NOT(D396="Unknown"),ISBLANK(I396)),AND(NOT(N396="Unknown"),ISBLANK(Q396))),"Missing Information", INDEX(Table15[Entire Service Line Classification], MATCH(SUMIFS(Table15[Unique ID],Table15[System-Owned Portion],D396,Table15[If Material Anything Other than "Lead" in Column E,Was Material Ever Previously Lead?],F396,Table15[Customer-Owned Portion],N396),Table15[Unique ID],0),0)))</f>
        <v>Non-lead</v>
      </c>
      <c r="W396" s="189"/>
    </row>
    <row r="397" spans="1:23" s="190" customFormat="1" ht="37.5" x14ac:dyDescent="0.25">
      <c r="A397" s="180">
        <v>11890621</v>
      </c>
      <c r="B397" s="181" t="s">
        <v>1086</v>
      </c>
      <c r="C397" s="182" t="s">
        <v>1087</v>
      </c>
      <c r="D397" s="183" t="s">
        <v>36</v>
      </c>
      <c r="E397" s="181" t="s">
        <v>35</v>
      </c>
      <c r="F397" s="183" t="s">
        <v>35</v>
      </c>
      <c r="G397" s="181" t="s">
        <v>243</v>
      </c>
      <c r="H397" s="184">
        <v>1</v>
      </c>
      <c r="I397" s="185" t="s">
        <v>107</v>
      </c>
      <c r="J397" s="181" t="s">
        <v>37</v>
      </c>
      <c r="K397" s="181" t="s">
        <v>38</v>
      </c>
      <c r="L397" s="186">
        <v>45540</v>
      </c>
      <c r="M397" s="187" t="s">
        <v>225</v>
      </c>
      <c r="N397" s="183" t="s">
        <v>36</v>
      </c>
      <c r="O397" s="181"/>
      <c r="P397" s="184">
        <v>0.75</v>
      </c>
      <c r="Q397" s="185" t="s">
        <v>107</v>
      </c>
      <c r="R397" s="181" t="s">
        <v>37</v>
      </c>
      <c r="S397" s="181" t="s">
        <v>96</v>
      </c>
      <c r="T397" s="186">
        <v>45540</v>
      </c>
      <c r="U397" s="187" t="s">
        <v>225</v>
      </c>
      <c r="V397" s="188" t="str" cm="1">
        <f t="array" ref="V397">IF(SUM(LEN(A397:U397))=0,"",IF(OR(OR(ISBLANK(E397),SUM(LEN(B397),LEN(C397))=0),AND(NOT(D397="Unknown"),ISBLANK(I397)),AND(NOT(N397="Unknown"),ISBLANK(Q397))),"Missing Information", INDEX(Table15[Entire Service Line Classification], MATCH(SUMIFS(Table15[Unique ID],Table15[System-Owned Portion],D397,Table15[If Material Anything Other than "Lead" in Column E,Was Material Ever Previously Lead?],F397,Table15[Customer-Owned Portion],N397),Table15[Unique ID],0),0)))</f>
        <v>Non-lead</v>
      </c>
      <c r="W397" s="189"/>
    </row>
    <row r="398" spans="1:23" s="190" customFormat="1" ht="37.5" x14ac:dyDescent="0.25">
      <c r="A398" s="180">
        <v>11890616</v>
      </c>
      <c r="B398" s="181" t="s">
        <v>1088</v>
      </c>
      <c r="C398" s="182" t="s">
        <v>1089</v>
      </c>
      <c r="D398" s="183" t="s">
        <v>43</v>
      </c>
      <c r="E398" s="181" t="s">
        <v>35</v>
      </c>
      <c r="F398" s="183" t="s">
        <v>35</v>
      </c>
      <c r="G398" s="181" t="s">
        <v>255</v>
      </c>
      <c r="H398" s="184">
        <v>1</v>
      </c>
      <c r="I398" s="185" t="s">
        <v>107</v>
      </c>
      <c r="J398" s="181" t="s">
        <v>37</v>
      </c>
      <c r="K398" s="181" t="s">
        <v>38</v>
      </c>
      <c r="L398" s="186">
        <v>45540</v>
      </c>
      <c r="M398" s="187" t="s">
        <v>225</v>
      </c>
      <c r="N398" s="183" t="s">
        <v>43</v>
      </c>
      <c r="O398" s="181"/>
      <c r="P398" s="184">
        <v>0.75</v>
      </c>
      <c r="Q398" s="185" t="s">
        <v>107</v>
      </c>
      <c r="R398" s="181" t="s">
        <v>37</v>
      </c>
      <c r="S398" s="181" t="s">
        <v>96</v>
      </c>
      <c r="T398" s="186">
        <v>45540</v>
      </c>
      <c r="U398" s="187" t="s">
        <v>225</v>
      </c>
      <c r="V398" s="188" t="str" cm="1">
        <f t="array" ref="V398">IF(SUM(LEN(A398:U398))=0,"",IF(OR(OR(ISBLANK(E398),SUM(LEN(B398),LEN(C398))=0),AND(NOT(D398="Unknown"),ISBLANK(I398)),AND(NOT(N398="Unknown"),ISBLANK(Q398))),"Missing Information", INDEX(Table15[Entire Service Line Classification], MATCH(SUMIFS(Table15[Unique ID],Table15[System-Owned Portion],D398,Table15[If Material Anything Other than "Lead" in Column E,Was Material Ever Previously Lead?],F398,Table15[Customer-Owned Portion],N398),Table15[Unique ID],0),0)))</f>
        <v>Non-lead</v>
      </c>
      <c r="W398" s="189"/>
    </row>
    <row r="399" spans="1:23" s="190" customFormat="1" ht="37.5" x14ac:dyDescent="0.25">
      <c r="A399" s="180">
        <v>11890615</v>
      </c>
      <c r="B399" s="181" t="s">
        <v>1090</v>
      </c>
      <c r="C399" s="182" t="s">
        <v>1091</v>
      </c>
      <c r="D399" s="183" t="s">
        <v>43</v>
      </c>
      <c r="E399" s="181" t="s">
        <v>35</v>
      </c>
      <c r="F399" s="183" t="s">
        <v>35</v>
      </c>
      <c r="G399" s="181" t="s">
        <v>244</v>
      </c>
      <c r="H399" s="184">
        <v>1</v>
      </c>
      <c r="I399" s="185" t="s">
        <v>107</v>
      </c>
      <c r="J399" s="181" t="s">
        <v>37</v>
      </c>
      <c r="K399" s="181" t="s">
        <v>38</v>
      </c>
      <c r="L399" s="186">
        <v>45545</v>
      </c>
      <c r="M399" s="187" t="s">
        <v>225</v>
      </c>
      <c r="N399" s="183" t="s">
        <v>43</v>
      </c>
      <c r="O399" s="181"/>
      <c r="P399" s="184">
        <v>0.75</v>
      </c>
      <c r="Q399" s="185" t="s">
        <v>107</v>
      </c>
      <c r="R399" s="181" t="s">
        <v>37</v>
      </c>
      <c r="S399" s="181" t="s">
        <v>96</v>
      </c>
      <c r="T399" s="186">
        <v>45545</v>
      </c>
      <c r="U399" s="187" t="s">
        <v>225</v>
      </c>
      <c r="V399" s="188" t="str" cm="1">
        <f t="array" ref="V399">IF(SUM(LEN(A399:U399))=0,"",IF(OR(OR(ISBLANK(E399),SUM(LEN(B399),LEN(C399))=0),AND(NOT(D399="Unknown"),ISBLANK(I399)),AND(NOT(N399="Unknown"),ISBLANK(Q399))),"Missing Information", INDEX(Table15[Entire Service Line Classification], MATCH(SUMIFS(Table15[Unique ID],Table15[System-Owned Portion],D399,Table15[If Material Anything Other than "Lead" in Column E,Was Material Ever Previously Lead?],F399,Table15[Customer-Owned Portion],N399),Table15[Unique ID],0),0)))</f>
        <v>Non-lead</v>
      </c>
      <c r="W399" s="189"/>
    </row>
    <row r="400" spans="1:23" s="190" customFormat="1" ht="37.5" x14ac:dyDescent="0.25">
      <c r="A400" s="180">
        <v>11890614</v>
      </c>
      <c r="B400" s="181" t="s">
        <v>1092</v>
      </c>
      <c r="C400" s="182" t="s">
        <v>1093</v>
      </c>
      <c r="D400" s="183" t="s">
        <v>43</v>
      </c>
      <c r="E400" s="181" t="s">
        <v>35</v>
      </c>
      <c r="F400" s="183" t="s">
        <v>35</v>
      </c>
      <c r="G400" s="181" t="s">
        <v>234</v>
      </c>
      <c r="H400" s="184">
        <v>1</v>
      </c>
      <c r="I400" s="185" t="s">
        <v>107</v>
      </c>
      <c r="J400" s="181" t="s">
        <v>37</v>
      </c>
      <c r="K400" s="181" t="s">
        <v>38</v>
      </c>
      <c r="L400" s="186">
        <v>45540</v>
      </c>
      <c r="M400" s="187" t="s">
        <v>225</v>
      </c>
      <c r="N400" s="183" t="s">
        <v>36</v>
      </c>
      <c r="O400" s="181"/>
      <c r="P400" s="184">
        <v>0.75</v>
      </c>
      <c r="Q400" s="185" t="s">
        <v>107</v>
      </c>
      <c r="R400" s="181" t="s">
        <v>37</v>
      </c>
      <c r="S400" s="181" t="s">
        <v>96</v>
      </c>
      <c r="T400" s="186">
        <v>45540</v>
      </c>
      <c r="U400" s="187" t="s">
        <v>225</v>
      </c>
      <c r="V400" s="188" t="str" cm="1">
        <f t="array" ref="V400">IF(SUM(LEN(A400:U400))=0,"",IF(OR(OR(ISBLANK(E400),SUM(LEN(B400),LEN(C400))=0),AND(NOT(D400="Unknown"),ISBLANK(I400)),AND(NOT(N400="Unknown"),ISBLANK(Q400))),"Missing Information", INDEX(Table15[Entire Service Line Classification], MATCH(SUMIFS(Table15[Unique ID],Table15[System-Owned Portion],D400,Table15[If Material Anything Other than "Lead" in Column E,Was Material Ever Previously Lead?],F400,Table15[Customer-Owned Portion],N400),Table15[Unique ID],0),0)))</f>
        <v>Non-lead</v>
      </c>
      <c r="W400" s="189"/>
    </row>
    <row r="401" spans="1:23" s="190" customFormat="1" ht="37.5" x14ac:dyDescent="0.25">
      <c r="A401" s="180">
        <v>11890612</v>
      </c>
      <c r="B401" s="181" t="s">
        <v>1094</v>
      </c>
      <c r="C401" s="182" t="s">
        <v>1095</v>
      </c>
      <c r="D401" s="183" t="s">
        <v>43</v>
      </c>
      <c r="E401" s="181" t="s">
        <v>35</v>
      </c>
      <c r="F401" s="183" t="s">
        <v>35</v>
      </c>
      <c r="G401" s="181" t="s">
        <v>226</v>
      </c>
      <c r="H401" s="184">
        <v>1</v>
      </c>
      <c r="I401" s="185" t="s">
        <v>107</v>
      </c>
      <c r="J401" s="181" t="s">
        <v>37</v>
      </c>
      <c r="K401" s="181" t="s">
        <v>38</v>
      </c>
      <c r="L401" s="186">
        <v>45540</v>
      </c>
      <c r="M401" s="187" t="s">
        <v>225</v>
      </c>
      <c r="N401" s="183" t="s">
        <v>43</v>
      </c>
      <c r="O401" s="181"/>
      <c r="P401" s="184">
        <v>0.75</v>
      </c>
      <c r="Q401" s="185" t="s">
        <v>107</v>
      </c>
      <c r="R401" s="181" t="s">
        <v>37</v>
      </c>
      <c r="S401" s="181" t="s">
        <v>96</v>
      </c>
      <c r="T401" s="186">
        <v>45540</v>
      </c>
      <c r="U401" s="187" t="s">
        <v>225</v>
      </c>
      <c r="V401" s="188" t="str" cm="1">
        <f t="array" ref="V401">IF(SUM(LEN(A401:U401))=0,"",IF(OR(OR(ISBLANK(E401),SUM(LEN(B401),LEN(C401))=0),AND(NOT(D401="Unknown"),ISBLANK(I401)),AND(NOT(N401="Unknown"),ISBLANK(Q401))),"Missing Information", INDEX(Table15[Entire Service Line Classification], MATCH(SUMIFS(Table15[Unique ID],Table15[System-Owned Portion],D401,Table15[If Material Anything Other than "Lead" in Column E,Was Material Ever Previously Lead?],F401,Table15[Customer-Owned Portion],N401),Table15[Unique ID],0),0)))</f>
        <v>Non-lead</v>
      </c>
      <c r="W401" s="189"/>
    </row>
    <row r="402" spans="1:23" s="190" customFormat="1" ht="37.5" x14ac:dyDescent="0.25">
      <c r="A402" s="180">
        <v>11890609</v>
      </c>
      <c r="B402" s="181" t="s">
        <v>1096</v>
      </c>
      <c r="C402" s="182" t="s">
        <v>1097</v>
      </c>
      <c r="D402" s="183" t="s">
        <v>43</v>
      </c>
      <c r="E402" s="181" t="s">
        <v>35</v>
      </c>
      <c r="F402" s="183" t="s">
        <v>35</v>
      </c>
      <c r="G402" s="181" t="s">
        <v>234</v>
      </c>
      <c r="H402" s="184">
        <v>1</v>
      </c>
      <c r="I402" s="185" t="s">
        <v>107</v>
      </c>
      <c r="J402" s="181" t="s">
        <v>37</v>
      </c>
      <c r="K402" s="181" t="s">
        <v>38</v>
      </c>
      <c r="L402" s="186">
        <v>45540</v>
      </c>
      <c r="M402" s="187" t="s">
        <v>225</v>
      </c>
      <c r="N402" s="183" t="s">
        <v>36</v>
      </c>
      <c r="O402" s="181"/>
      <c r="P402" s="184">
        <v>0.75</v>
      </c>
      <c r="Q402" s="185" t="s">
        <v>107</v>
      </c>
      <c r="R402" s="181" t="s">
        <v>37</v>
      </c>
      <c r="S402" s="181" t="s">
        <v>96</v>
      </c>
      <c r="T402" s="186">
        <v>45540</v>
      </c>
      <c r="U402" s="187" t="s">
        <v>225</v>
      </c>
      <c r="V402" s="188" t="str" cm="1">
        <f t="array" ref="V402">IF(SUM(LEN(A402:U402))=0,"",IF(OR(OR(ISBLANK(E402),SUM(LEN(B402),LEN(C402))=0),AND(NOT(D402="Unknown"),ISBLANK(I402)),AND(NOT(N402="Unknown"),ISBLANK(Q402))),"Missing Information", INDEX(Table15[Entire Service Line Classification], MATCH(SUMIFS(Table15[Unique ID],Table15[System-Owned Portion],D402,Table15[If Material Anything Other than "Lead" in Column E,Was Material Ever Previously Lead?],F402,Table15[Customer-Owned Portion],N402),Table15[Unique ID],0),0)))</f>
        <v>Non-lead</v>
      </c>
      <c r="W402" s="189"/>
    </row>
    <row r="403" spans="1:23" s="190" customFormat="1" ht="37.5" x14ac:dyDescent="0.25">
      <c r="A403" s="180">
        <v>11890608</v>
      </c>
      <c r="B403" s="181" t="s">
        <v>1098</v>
      </c>
      <c r="C403" s="182" t="s">
        <v>1099</v>
      </c>
      <c r="D403" s="183" t="s">
        <v>43</v>
      </c>
      <c r="E403" s="181" t="s">
        <v>35</v>
      </c>
      <c r="F403" s="183" t="s">
        <v>35</v>
      </c>
      <c r="G403" s="181" t="s">
        <v>236</v>
      </c>
      <c r="H403" s="184">
        <v>1</v>
      </c>
      <c r="I403" s="185" t="s">
        <v>107</v>
      </c>
      <c r="J403" s="181" t="s">
        <v>37</v>
      </c>
      <c r="K403" s="181" t="s">
        <v>38</v>
      </c>
      <c r="L403" s="186">
        <v>45545</v>
      </c>
      <c r="M403" s="187" t="s">
        <v>225</v>
      </c>
      <c r="N403" s="183" t="s">
        <v>43</v>
      </c>
      <c r="O403" s="181"/>
      <c r="P403" s="184">
        <v>0.75</v>
      </c>
      <c r="Q403" s="185" t="s">
        <v>107</v>
      </c>
      <c r="R403" s="181" t="s">
        <v>37</v>
      </c>
      <c r="S403" s="181" t="s">
        <v>96</v>
      </c>
      <c r="T403" s="186">
        <v>45545</v>
      </c>
      <c r="U403" s="187" t="s">
        <v>225</v>
      </c>
      <c r="V403" s="188" t="str" cm="1">
        <f t="array" ref="V403">IF(SUM(LEN(A403:U403))=0,"",IF(OR(OR(ISBLANK(E403),SUM(LEN(B403),LEN(C403))=0),AND(NOT(D403="Unknown"),ISBLANK(I403)),AND(NOT(N403="Unknown"),ISBLANK(Q403))),"Missing Information", INDEX(Table15[Entire Service Line Classification], MATCH(SUMIFS(Table15[Unique ID],Table15[System-Owned Portion],D403,Table15[If Material Anything Other than "Lead" in Column E,Was Material Ever Previously Lead?],F403,Table15[Customer-Owned Portion],N403),Table15[Unique ID],0),0)))</f>
        <v>Non-lead</v>
      </c>
      <c r="W403" s="189"/>
    </row>
    <row r="404" spans="1:23" s="190" customFormat="1" ht="37.5" x14ac:dyDescent="0.25">
      <c r="A404" s="180">
        <v>11890607</v>
      </c>
      <c r="B404" s="181" t="s">
        <v>1100</v>
      </c>
      <c r="C404" s="182" t="s">
        <v>1101</v>
      </c>
      <c r="D404" s="183" t="s">
        <v>43</v>
      </c>
      <c r="E404" s="181" t="s">
        <v>35</v>
      </c>
      <c r="F404" s="183" t="s">
        <v>35</v>
      </c>
      <c r="G404" s="181" t="s">
        <v>226</v>
      </c>
      <c r="H404" s="184">
        <v>1</v>
      </c>
      <c r="I404" s="185" t="s">
        <v>107</v>
      </c>
      <c r="J404" s="181" t="s">
        <v>37</v>
      </c>
      <c r="K404" s="181" t="s">
        <v>38</v>
      </c>
      <c r="L404" s="186">
        <v>45545</v>
      </c>
      <c r="M404" s="187" t="s">
        <v>225</v>
      </c>
      <c r="N404" s="183" t="s">
        <v>43</v>
      </c>
      <c r="O404" s="181"/>
      <c r="P404" s="184">
        <v>0.75</v>
      </c>
      <c r="Q404" s="185" t="s">
        <v>107</v>
      </c>
      <c r="R404" s="181" t="s">
        <v>37</v>
      </c>
      <c r="S404" s="181" t="s">
        <v>96</v>
      </c>
      <c r="T404" s="186">
        <v>45545</v>
      </c>
      <c r="U404" s="187" t="s">
        <v>225</v>
      </c>
      <c r="V404" s="188" t="str" cm="1">
        <f t="array" ref="V404">IF(SUM(LEN(A404:U404))=0,"",IF(OR(OR(ISBLANK(E404),SUM(LEN(B404),LEN(C404))=0),AND(NOT(D404="Unknown"),ISBLANK(I404)),AND(NOT(N404="Unknown"),ISBLANK(Q404))),"Missing Information", INDEX(Table15[Entire Service Line Classification], MATCH(SUMIFS(Table15[Unique ID],Table15[System-Owned Portion],D404,Table15[If Material Anything Other than "Lead" in Column E,Was Material Ever Previously Lead?],F404,Table15[Customer-Owned Portion],N404),Table15[Unique ID],0),0)))</f>
        <v>Non-lead</v>
      </c>
      <c r="W404" s="189"/>
    </row>
    <row r="405" spans="1:23" s="190" customFormat="1" ht="37.5" x14ac:dyDescent="0.25">
      <c r="A405" s="180">
        <v>11890605</v>
      </c>
      <c r="B405" s="181" t="s">
        <v>1102</v>
      </c>
      <c r="C405" s="182" t="s">
        <v>1103</v>
      </c>
      <c r="D405" s="183" t="s">
        <v>43</v>
      </c>
      <c r="E405" s="181" t="s">
        <v>35</v>
      </c>
      <c r="F405" s="183" t="s">
        <v>35</v>
      </c>
      <c r="G405" s="181" t="s">
        <v>260</v>
      </c>
      <c r="H405" s="184">
        <v>1</v>
      </c>
      <c r="I405" s="185" t="s">
        <v>107</v>
      </c>
      <c r="J405" s="181" t="s">
        <v>37</v>
      </c>
      <c r="K405" s="181" t="s">
        <v>38</v>
      </c>
      <c r="L405" s="186">
        <v>45540</v>
      </c>
      <c r="M405" s="187" t="s">
        <v>225</v>
      </c>
      <c r="N405" s="183" t="s">
        <v>43</v>
      </c>
      <c r="O405" s="181"/>
      <c r="P405" s="184">
        <v>0.75</v>
      </c>
      <c r="Q405" s="185" t="s">
        <v>107</v>
      </c>
      <c r="R405" s="181" t="s">
        <v>37</v>
      </c>
      <c r="S405" s="181" t="s">
        <v>96</v>
      </c>
      <c r="T405" s="186">
        <v>45540</v>
      </c>
      <c r="U405" s="187" t="s">
        <v>225</v>
      </c>
      <c r="V405" s="188" t="str" cm="1">
        <f t="array" ref="V405">IF(SUM(LEN(A405:U405))=0,"",IF(OR(OR(ISBLANK(E405),SUM(LEN(B405),LEN(C405))=0),AND(NOT(D405="Unknown"),ISBLANK(I405)),AND(NOT(N405="Unknown"),ISBLANK(Q405))),"Missing Information", INDEX(Table15[Entire Service Line Classification], MATCH(SUMIFS(Table15[Unique ID],Table15[System-Owned Portion],D405,Table15[If Material Anything Other than "Lead" in Column E,Was Material Ever Previously Lead?],F405,Table15[Customer-Owned Portion],N405),Table15[Unique ID],0),0)))</f>
        <v>Non-lead</v>
      </c>
      <c r="W405" s="189"/>
    </row>
    <row r="406" spans="1:23" s="190" customFormat="1" ht="37.5" x14ac:dyDescent="0.25">
      <c r="A406" s="180">
        <v>11890633</v>
      </c>
      <c r="B406" s="181" t="s">
        <v>1104</v>
      </c>
      <c r="C406" s="182" t="s">
        <v>1105</v>
      </c>
      <c r="D406" s="183" t="s">
        <v>43</v>
      </c>
      <c r="E406" s="181" t="s">
        <v>35</v>
      </c>
      <c r="F406" s="183" t="s">
        <v>35</v>
      </c>
      <c r="G406" s="181" t="s">
        <v>255</v>
      </c>
      <c r="H406" s="184">
        <v>1</v>
      </c>
      <c r="I406" s="185" t="s">
        <v>107</v>
      </c>
      <c r="J406" s="181" t="s">
        <v>37</v>
      </c>
      <c r="K406" s="181" t="s">
        <v>38</v>
      </c>
      <c r="L406" s="186">
        <v>45545</v>
      </c>
      <c r="M406" s="187" t="s">
        <v>225</v>
      </c>
      <c r="N406" s="183" t="s">
        <v>36</v>
      </c>
      <c r="O406" s="181"/>
      <c r="P406" s="184">
        <v>0.75</v>
      </c>
      <c r="Q406" s="185" t="s">
        <v>107</v>
      </c>
      <c r="R406" s="181" t="s">
        <v>37</v>
      </c>
      <c r="S406" s="181" t="s">
        <v>96</v>
      </c>
      <c r="T406" s="186">
        <v>45545</v>
      </c>
      <c r="U406" s="187" t="s">
        <v>225</v>
      </c>
      <c r="V406" s="188" t="str" cm="1">
        <f t="array" ref="V406">IF(SUM(LEN(A406:U406))=0,"",IF(OR(OR(ISBLANK(E406),SUM(LEN(B406),LEN(C406))=0),AND(NOT(D406="Unknown"),ISBLANK(I406)),AND(NOT(N406="Unknown"),ISBLANK(Q406))),"Missing Information", INDEX(Table15[Entire Service Line Classification], MATCH(SUMIFS(Table15[Unique ID],Table15[System-Owned Portion],D406,Table15[If Material Anything Other than "Lead" in Column E,Was Material Ever Previously Lead?],F406,Table15[Customer-Owned Portion],N406),Table15[Unique ID],0),0)))</f>
        <v>Non-lead</v>
      </c>
      <c r="W406" s="189"/>
    </row>
    <row r="407" spans="1:23" s="190" customFormat="1" ht="37.5" x14ac:dyDescent="0.25">
      <c r="A407" s="180">
        <v>11890620</v>
      </c>
      <c r="B407" s="181" t="s">
        <v>1106</v>
      </c>
      <c r="C407" s="182" t="s">
        <v>1107</v>
      </c>
      <c r="D407" s="183" t="s">
        <v>43</v>
      </c>
      <c r="E407" s="181" t="s">
        <v>35</v>
      </c>
      <c r="F407" s="183" t="s">
        <v>35</v>
      </c>
      <c r="G407" s="181" t="s">
        <v>225</v>
      </c>
      <c r="H407" s="184">
        <v>1</v>
      </c>
      <c r="I407" s="185" t="s">
        <v>107</v>
      </c>
      <c r="J407" s="181" t="s">
        <v>37</v>
      </c>
      <c r="K407" s="181" t="s">
        <v>38</v>
      </c>
      <c r="L407" s="186">
        <v>45540</v>
      </c>
      <c r="M407" s="187" t="s">
        <v>225</v>
      </c>
      <c r="N407" s="183" t="s">
        <v>43</v>
      </c>
      <c r="O407" s="181"/>
      <c r="P407" s="184">
        <v>0.75</v>
      </c>
      <c r="Q407" s="185" t="s">
        <v>107</v>
      </c>
      <c r="R407" s="181" t="s">
        <v>37</v>
      </c>
      <c r="S407" s="181" t="s">
        <v>96</v>
      </c>
      <c r="T407" s="186">
        <v>45540</v>
      </c>
      <c r="U407" s="187" t="s">
        <v>225</v>
      </c>
      <c r="V407" s="188" t="str" cm="1">
        <f t="array" ref="V407">IF(SUM(LEN(A407:U407))=0,"",IF(OR(OR(ISBLANK(E407),SUM(LEN(B407),LEN(C407))=0),AND(NOT(D407="Unknown"),ISBLANK(I407)),AND(NOT(N407="Unknown"),ISBLANK(Q407))),"Missing Information", INDEX(Table15[Entire Service Line Classification], MATCH(SUMIFS(Table15[Unique ID],Table15[System-Owned Portion],D407,Table15[If Material Anything Other than "Lead" in Column E,Was Material Ever Previously Lead?],F407,Table15[Customer-Owned Portion],N407),Table15[Unique ID],0),0)))</f>
        <v>Non-lead</v>
      </c>
      <c r="W407" s="189"/>
    </row>
    <row r="408" spans="1:23" s="190" customFormat="1" ht="37.5" x14ac:dyDescent="0.25">
      <c r="A408" s="180">
        <v>11890611</v>
      </c>
      <c r="B408" s="181" t="s">
        <v>1108</v>
      </c>
      <c r="C408" s="182" t="s">
        <v>1109</v>
      </c>
      <c r="D408" s="183" t="s">
        <v>43</v>
      </c>
      <c r="E408" s="181" t="s">
        <v>35</v>
      </c>
      <c r="F408" s="183" t="s">
        <v>35</v>
      </c>
      <c r="G408" s="181" t="s">
        <v>236</v>
      </c>
      <c r="H408" s="184">
        <v>1</v>
      </c>
      <c r="I408" s="185" t="s">
        <v>107</v>
      </c>
      <c r="J408" s="181" t="s">
        <v>37</v>
      </c>
      <c r="K408" s="181" t="s">
        <v>38</v>
      </c>
      <c r="L408" s="186">
        <v>45545</v>
      </c>
      <c r="M408" s="187" t="s">
        <v>225</v>
      </c>
      <c r="N408" s="183" t="s">
        <v>43</v>
      </c>
      <c r="O408" s="181"/>
      <c r="P408" s="184">
        <v>0.75</v>
      </c>
      <c r="Q408" s="185" t="s">
        <v>107</v>
      </c>
      <c r="R408" s="181" t="s">
        <v>37</v>
      </c>
      <c r="S408" s="181" t="s">
        <v>96</v>
      </c>
      <c r="T408" s="186">
        <v>45545</v>
      </c>
      <c r="U408" s="187" t="s">
        <v>225</v>
      </c>
      <c r="V408" s="188" t="str" cm="1">
        <f t="array" ref="V408">IF(SUM(LEN(A408:U408))=0,"",IF(OR(OR(ISBLANK(E408),SUM(LEN(B408),LEN(C408))=0),AND(NOT(D408="Unknown"),ISBLANK(I408)),AND(NOT(N408="Unknown"),ISBLANK(Q408))),"Missing Information", INDEX(Table15[Entire Service Line Classification], MATCH(SUMIFS(Table15[Unique ID],Table15[System-Owned Portion],D408,Table15[If Material Anything Other than "Lead" in Column E,Was Material Ever Previously Lead?],F408,Table15[Customer-Owned Portion],N408),Table15[Unique ID],0),0)))</f>
        <v>Non-lead</v>
      </c>
      <c r="W408" s="189"/>
    </row>
    <row r="409" spans="1:23" s="190" customFormat="1" ht="37.5" x14ac:dyDescent="0.25">
      <c r="A409" s="180">
        <v>11890606</v>
      </c>
      <c r="B409" s="181" t="s">
        <v>1110</v>
      </c>
      <c r="C409" s="182" t="s">
        <v>1111</v>
      </c>
      <c r="D409" s="183" t="s">
        <v>43</v>
      </c>
      <c r="E409" s="181" t="s">
        <v>35</v>
      </c>
      <c r="F409" s="183" t="s">
        <v>35</v>
      </c>
      <c r="G409" s="181" t="s">
        <v>226</v>
      </c>
      <c r="H409" s="184">
        <v>1</v>
      </c>
      <c r="I409" s="185" t="s">
        <v>107</v>
      </c>
      <c r="J409" s="181" t="s">
        <v>37</v>
      </c>
      <c r="K409" s="181" t="s">
        <v>38</v>
      </c>
      <c r="L409" s="186">
        <v>45545</v>
      </c>
      <c r="M409" s="187" t="s">
        <v>225</v>
      </c>
      <c r="N409" s="183" t="s">
        <v>43</v>
      </c>
      <c r="O409" s="181"/>
      <c r="P409" s="184">
        <v>0.75</v>
      </c>
      <c r="Q409" s="185" t="s">
        <v>107</v>
      </c>
      <c r="R409" s="181" t="s">
        <v>37</v>
      </c>
      <c r="S409" s="181" t="s">
        <v>96</v>
      </c>
      <c r="T409" s="186">
        <v>45545</v>
      </c>
      <c r="U409" s="187" t="s">
        <v>225</v>
      </c>
      <c r="V409" s="188" t="str" cm="1">
        <f t="array" ref="V409">IF(SUM(LEN(A409:U409))=0,"",IF(OR(OR(ISBLANK(E409),SUM(LEN(B409),LEN(C409))=0),AND(NOT(D409="Unknown"),ISBLANK(I409)),AND(NOT(N409="Unknown"),ISBLANK(Q409))),"Missing Information", INDEX(Table15[Entire Service Line Classification], MATCH(SUMIFS(Table15[Unique ID],Table15[System-Owned Portion],D409,Table15[If Material Anything Other than "Lead" in Column E,Was Material Ever Previously Lead?],F409,Table15[Customer-Owned Portion],N409),Table15[Unique ID],0),0)))</f>
        <v>Non-lead</v>
      </c>
      <c r="W409" s="189"/>
    </row>
    <row r="410" spans="1:23" s="190" customFormat="1" ht="37.5" x14ac:dyDescent="0.25">
      <c r="A410" s="180">
        <v>11890604</v>
      </c>
      <c r="B410" s="181" t="s">
        <v>1112</v>
      </c>
      <c r="C410" s="182" t="s">
        <v>1113</v>
      </c>
      <c r="D410" s="183" t="s">
        <v>43</v>
      </c>
      <c r="E410" s="181" t="s">
        <v>35</v>
      </c>
      <c r="F410" s="183" t="s">
        <v>35</v>
      </c>
      <c r="G410" s="181" t="s">
        <v>7030</v>
      </c>
      <c r="H410" s="184">
        <v>1</v>
      </c>
      <c r="I410" s="185" t="s">
        <v>107</v>
      </c>
      <c r="J410" s="181" t="s">
        <v>37</v>
      </c>
      <c r="K410" s="181" t="s">
        <v>38</v>
      </c>
      <c r="L410" s="186">
        <v>45544</v>
      </c>
      <c r="M410" s="187" t="s">
        <v>225</v>
      </c>
      <c r="N410" s="183" t="s">
        <v>43</v>
      </c>
      <c r="O410" s="181"/>
      <c r="P410" s="184">
        <v>0.75</v>
      </c>
      <c r="Q410" s="185" t="s">
        <v>107</v>
      </c>
      <c r="R410" s="181" t="s">
        <v>37</v>
      </c>
      <c r="S410" s="181" t="s">
        <v>96</v>
      </c>
      <c r="T410" s="186">
        <v>45544</v>
      </c>
      <c r="U410" s="187" t="s">
        <v>225</v>
      </c>
      <c r="V410" s="188" t="str" cm="1">
        <f t="array" ref="V410">IF(SUM(LEN(A410:U410))=0,"",IF(OR(OR(ISBLANK(E410),SUM(LEN(B410),LEN(C410))=0),AND(NOT(D410="Unknown"),ISBLANK(I410)),AND(NOT(N410="Unknown"),ISBLANK(Q410))),"Missing Information", INDEX(Table15[Entire Service Line Classification], MATCH(SUMIFS(Table15[Unique ID],Table15[System-Owned Portion],D410,Table15[If Material Anything Other than "Lead" in Column E,Was Material Ever Previously Lead?],F410,Table15[Customer-Owned Portion],N410),Table15[Unique ID],0),0)))</f>
        <v>Non-lead</v>
      </c>
      <c r="W410" s="189"/>
    </row>
    <row r="411" spans="1:23" s="190" customFormat="1" ht="37.5" x14ac:dyDescent="0.25">
      <c r="A411" s="180">
        <v>11890601</v>
      </c>
      <c r="B411" s="181" t="s">
        <v>1114</v>
      </c>
      <c r="C411" s="182" t="s">
        <v>1115</v>
      </c>
      <c r="D411" s="183" t="s">
        <v>36</v>
      </c>
      <c r="E411" s="181" t="s">
        <v>35</v>
      </c>
      <c r="F411" s="183" t="s">
        <v>35</v>
      </c>
      <c r="G411" s="181" t="s">
        <v>234</v>
      </c>
      <c r="H411" s="184">
        <v>1</v>
      </c>
      <c r="I411" s="185" t="s">
        <v>107</v>
      </c>
      <c r="J411" s="181" t="s">
        <v>37</v>
      </c>
      <c r="K411" s="181" t="s">
        <v>38</v>
      </c>
      <c r="L411" s="186">
        <v>45540</v>
      </c>
      <c r="M411" s="187" t="s">
        <v>225</v>
      </c>
      <c r="N411" s="183" t="s">
        <v>43</v>
      </c>
      <c r="O411" s="181"/>
      <c r="P411" s="184">
        <v>0.75</v>
      </c>
      <c r="Q411" s="185" t="s">
        <v>107</v>
      </c>
      <c r="R411" s="181" t="s">
        <v>37</v>
      </c>
      <c r="S411" s="181" t="s">
        <v>96</v>
      </c>
      <c r="T411" s="186">
        <v>45540</v>
      </c>
      <c r="U411" s="187" t="s">
        <v>225</v>
      </c>
      <c r="V411" s="188" t="str" cm="1">
        <f t="array" ref="V411">IF(SUM(LEN(A411:U411))=0,"",IF(OR(OR(ISBLANK(E411),SUM(LEN(B411),LEN(C411))=0),AND(NOT(D411="Unknown"),ISBLANK(I411)),AND(NOT(N411="Unknown"),ISBLANK(Q411))),"Missing Information", INDEX(Table15[Entire Service Line Classification], MATCH(SUMIFS(Table15[Unique ID],Table15[System-Owned Portion],D411,Table15[If Material Anything Other than "Lead" in Column E,Was Material Ever Previously Lead?],F411,Table15[Customer-Owned Portion],N411),Table15[Unique ID],0),0)))</f>
        <v>Non-lead</v>
      </c>
      <c r="W411" s="189"/>
    </row>
    <row r="412" spans="1:23" s="190" customFormat="1" ht="37.5" x14ac:dyDescent="0.25">
      <c r="A412" s="180">
        <v>11890613</v>
      </c>
      <c r="B412" s="181" t="s">
        <v>1116</v>
      </c>
      <c r="C412" s="182" t="s">
        <v>1117</v>
      </c>
      <c r="D412" s="183" t="s">
        <v>36</v>
      </c>
      <c r="E412" s="181" t="s">
        <v>35</v>
      </c>
      <c r="F412" s="183" t="s">
        <v>35</v>
      </c>
      <c r="G412" s="181" t="s">
        <v>7030</v>
      </c>
      <c r="H412" s="184">
        <v>2</v>
      </c>
      <c r="I412" s="185" t="s">
        <v>107</v>
      </c>
      <c r="J412" s="181" t="s">
        <v>37</v>
      </c>
      <c r="K412" s="181" t="s">
        <v>38</v>
      </c>
      <c r="L412" s="186">
        <v>45540</v>
      </c>
      <c r="M412" s="187" t="s">
        <v>225</v>
      </c>
      <c r="N412" s="183" t="s">
        <v>43</v>
      </c>
      <c r="O412" s="181"/>
      <c r="P412" s="184">
        <v>2</v>
      </c>
      <c r="Q412" s="185" t="s">
        <v>107</v>
      </c>
      <c r="R412" s="181" t="s">
        <v>37</v>
      </c>
      <c r="S412" s="181" t="s">
        <v>96</v>
      </c>
      <c r="T412" s="186">
        <v>45540</v>
      </c>
      <c r="U412" s="187" t="s">
        <v>225</v>
      </c>
      <c r="V412" s="188" t="str" cm="1">
        <f t="array" ref="V412">IF(SUM(LEN(A412:U412))=0,"",IF(OR(OR(ISBLANK(E412),SUM(LEN(B412),LEN(C412))=0),AND(NOT(D412="Unknown"),ISBLANK(I412)),AND(NOT(N412="Unknown"),ISBLANK(Q412))),"Missing Information", INDEX(Table15[Entire Service Line Classification], MATCH(SUMIFS(Table15[Unique ID],Table15[System-Owned Portion],D412,Table15[If Material Anything Other than "Lead" in Column E,Was Material Ever Previously Lead?],F412,Table15[Customer-Owned Portion],N412),Table15[Unique ID],0),0)))</f>
        <v>Non-lead</v>
      </c>
      <c r="W412" s="189"/>
    </row>
    <row r="413" spans="1:23" s="190" customFormat="1" ht="37.5" x14ac:dyDescent="0.25">
      <c r="A413" s="180">
        <v>11890603</v>
      </c>
      <c r="B413" s="181" t="s">
        <v>1118</v>
      </c>
      <c r="C413" s="182" t="s">
        <v>1119</v>
      </c>
      <c r="D413" s="183" t="s">
        <v>43</v>
      </c>
      <c r="E413" s="181" t="s">
        <v>35</v>
      </c>
      <c r="F413" s="183" t="s">
        <v>35</v>
      </c>
      <c r="G413" s="181" t="s">
        <v>7030</v>
      </c>
      <c r="H413" s="184">
        <v>1</v>
      </c>
      <c r="I413" s="185" t="s">
        <v>107</v>
      </c>
      <c r="J413" s="181" t="s">
        <v>37</v>
      </c>
      <c r="K413" s="181" t="s">
        <v>38</v>
      </c>
      <c r="L413" s="186">
        <v>45544</v>
      </c>
      <c r="M413" s="187" t="s">
        <v>225</v>
      </c>
      <c r="N413" s="183" t="s">
        <v>36</v>
      </c>
      <c r="O413" s="181"/>
      <c r="P413" s="184">
        <v>0.75</v>
      </c>
      <c r="Q413" s="185" t="s">
        <v>107</v>
      </c>
      <c r="R413" s="181" t="s">
        <v>37</v>
      </c>
      <c r="S413" s="181" t="s">
        <v>96</v>
      </c>
      <c r="T413" s="186">
        <v>45544</v>
      </c>
      <c r="U413" s="187" t="s">
        <v>225</v>
      </c>
      <c r="V413" s="188" t="str" cm="1">
        <f t="array" ref="V413">IF(SUM(LEN(A413:U413))=0,"",IF(OR(OR(ISBLANK(E413),SUM(LEN(B413),LEN(C413))=0),AND(NOT(D413="Unknown"),ISBLANK(I413)),AND(NOT(N413="Unknown"),ISBLANK(Q413))),"Missing Information", INDEX(Table15[Entire Service Line Classification], MATCH(SUMIFS(Table15[Unique ID],Table15[System-Owned Portion],D413,Table15[If Material Anything Other than "Lead" in Column E,Was Material Ever Previously Lead?],F413,Table15[Customer-Owned Portion],N413),Table15[Unique ID],0),0)))</f>
        <v>Non-lead</v>
      </c>
      <c r="W413" s="189"/>
    </row>
    <row r="414" spans="1:23" s="190" customFormat="1" ht="37.5" x14ac:dyDescent="0.25">
      <c r="A414" s="180">
        <v>11890600</v>
      </c>
      <c r="B414" s="181" t="s">
        <v>1120</v>
      </c>
      <c r="C414" s="182" t="s">
        <v>1121</v>
      </c>
      <c r="D414" s="183" t="s">
        <v>43</v>
      </c>
      <c r="E414" s="181" t="s">
        <v>35</v>
      </c>
      <c r="F414" s="183" t="s">
        <v>35</v>
      </c>
      <c r="G414" s="181" t="s">
        <v>252</v>
      </c>
      <c r="H414" s="184">
        <v>1</v>
      </c>
      <c r="I414" s="185" t="s">
        <v>107</v>
      </c>
      <c r="J414" s="181" t="s">
        <v>37</v>
      </c>
      <c r="K414" s="181" t="s">
        <v>38</v>
      </c>
      <c r="L414" s="186">
        <v>45540</v>
      </c>
      <c r="M414" s="187" t="s">
        <v>225</v>
      </c>
      <c r="N414" s="183" t="s">
        <v>43</v>
      </c>
      <c r="O414" s="181"/>
      <c r="P414" s="184">
        <v>0.75</v>
      </c>
      <c r="Q414" s="185" t="s">
        <v>107</v>
      </c>
      <c r="R414" s="181" t="s">
        <v>37</v>
      </c>
      <c r="S414" s="181" t="s">
        <v>96</v>
      </c>
      <c r="T414" s="186">
        <v>45540</v>
      </c>
      <c r="U414" s="187" t="s">
        <v>225</v>
      </c>
      <c r="V414" s="188" t="str" cm="1">
        <f t="array" ref="V414">IF(SUM(LEN(A414:U414))=0,"",IF(OR(OR(ISBLANK(E414),SUM(LEN(B414),LEN(C414))=0),AND(NOT(D414="Unknown"),ISBLANK(I414)),AND(NOT(N414="Unknown"),ISBLANK(Q414))),"Missing Information", INDEX(Table15[Entire Service Line Classification], MATCH(SUMIFS(Table15[Unique ID],Table15[System-Owned Portion],D414,Table15[If Material Anything Other than "Lead" in Column E,Was Material Ever Previously Lead?],F414,Table15[Customer-Owned Portion],N414),Table15[Unique ID],0),0)))</f>
        <v>Non-lead</v>
      </c>
      <c r="W414" s="189"/>
    </row>
    <row r="415" spans="1:23" s="190" customFormat="1" ht="37.5" x14ac:dyDescent="0.25">
      <c r="A415" s="180">
        <v>11890596</v>
      </c>
      <c r="B415" s="181" t="s">
        <v>1122</v>
      </c>
      <c r="C415" s="182" t="s">
        <v>1123</v>
      </c>
      <c r="D415" s="183" t="s">
        <v>43</v>
      </c>
      <c r="E415" s="181" t="s">
        <v>35</v>
      </c>
      <c r="F415" s="183" t="s">
        <v>35</v>
      </c>
      <c r="G415" s="181" t="s">
        <v>226</v>
      </c>
      <c r="H415" s="184">
        <v>1</v>
      </c>
      <c r="I415" s="185" t="s">
        <v>107</v>
      </c>
      <c r="J415" s="181" t="s">
        <v>37</v>
      </c>
      <c r="K415" s="181" t="s">
        <v>38</v>
      </c>
      <c r="L415" s="186">
        <v>45544</v>
      </c>
      <c r="M415" s="187" t="s">
        <v>225</v>
      </c>
      <c r="N415" s="183" t="s">
        <v>43</v>
      </c>
      <c r="O415" s="181"/>
      <c r="P415" s="184">
        <v>0.75</v>
      </c>
      <c r="Q415" s="185" t="s">
        <v>107</v>
      </c>
      <c r="R415" s="181" t="s">
        <v>37</v>
      </c>
      <c r="S415" s="181" t="s">
        <v>96</v>
      </c>
      <c r="T415" s="186">
        <v>45544</v>
      </c>
      <c r="U415" s="187" t="s">
        <v>225</v>
      </c>
      <c r="V415" s="188" t="str" cm="1">
        <f t="array" ref="V415">IF(SUM(LEN(A415:U415))=0,"",IF(OR(OR(ISBLANK(E415),SUM(LEN(B415),LEN(C415))=0),AND(NOT(D415="Unknown"),ISBLANK(I415)),AND(NOT(N415="Unknown"),ISBLANK(Q415))),"Missing Information", INDEX(Table15[Entire Service Line Classification], MATCH(SUMIFS(Table15[Unique ID],Table15[System-Owned Portion],D415,Table15[If Material Anything Other than "Lead" in Column E,Was Material Ever Previously Lead?],F415,Table15[Customer-Owned Portion],N415),Table15[Unique ID],0),0)))</f>
        <v>Non-lead</v>
      </c>
      <c r="W415" s="189"/>
    </row>
    <row r="416" spans="1:23" s="190" customFormat="1" ht="37.5" x14ac:dyDescent="0.25">
      <c r="A416" s="180">
        <v>11890595</v>
      </c>
      <c r="B416" s="181" t="s">
        <v>1124</v>
      </c>
      <c r="C416" s="182" t="s">
        <v>1125</v>
      </c>
      <c r="D416" s="183" t="s">
        <v>43</v>
      </c>
      <c r="E416" s="181" t="s">
        <v>35</v>
      </c>
      <c r="F416" s="183" t="s">
        <v>35</v>
      </c>
      <c r="G416" s="181" t="s">
        <v>234</v>
      </c>
      <c r="H416" s="184">
        <v>1</v>
      </c>
      <c r="I416" s="185" t="s">
        <v>107</v>
      </c>
      <c r="J416" s="181" t="s">
        <v>37</v>
      </c>
      <c r="K416" s="181" t="s">
        <v>38</v>
      </c>
      <c r="L416" s="186">
        <v>45544</v>
      </c>
      <c r="M416" s="187" t="s">
        <v>225</v>
      </c>
      <c r="N416" s="183" t="s">
        <v>43</v>
      </c>
      <c r="O416" s="181"/>
      <c r="P416" s="184">
        <v>0.75</v>
      </c>
      <c r="Q416" s="185" t="s">
        <v>107</v>
      </c>
      <c r="R416" s="181" t="s">
        <v>37</v>
      </c>
      <c r="S416" s="181" t="s">
        <v>96</v>
      </c>
      <c r="T416" s="186">
        <v>45544</v>
      </c>
      <c r="U416" s="187" t="s">
        <v>225</v>
      </c>
      <c r="V416" s="188" t="str" cm="1">
        <f t="array" ref="V416">IF(SUM(LEN(A416:U416))=0,"",IF(OR(OR(ISBLANK(E416),SUM(LEN(B416),LEN(C416))=0),AND(NOT(D416="Unknown"),ISBLANK(I416)),AND(NOT(N416="Unknown"),ISBLANK(Q416))),"Missing Information", INDEX(Table15[Entire Service Line Classification], MATCH(SUMIFS(Table15[Unique ID],Table15[System-Owned Portion],D416,Table15[If Material Anything Other than "Lead" in Column E,Was Material Ever Previously Lead?],F416,Table15[Customer-Owned Portion],N416),Table15[Unique ID],0),0)))</f>
        <v>Non-lead</v>
      </c>
      <c r="W416" s="189"/>
    </row>
    <row r="417" spans="1:23" s="190" customFormat="1" ht="37.5" x14ac:dyDescent="0.25">
      <c r="A417" s="180">
        <v>11890592</v>
      </c>
      <c r="B417" s="181" t="s">
        <v>1116</v>
      </c>
      <c r="C417" s="182" t="s">
        <v>1117</v>
      </c>
      <c r="D417" s="183" t="s">
        <v>36</v>
      </c>
      <c r="E417" s="181" t="s">
        <v>35</v>
      </c>
      <c r="F417" s="183" t="s">
        <v>35</v>
      </c>
      <c r="G417" s="181" t="s">
        <v>7030</v>
      </c>
      <c r="H417" s="184">
        <v>2</v>
      </c>
      <c r="I417" s="185" t="s">
        <v>107</v>
      </c>
      <c r="J417" s="181" t="s">
        <v>37</v>
      </c>
      <c r="K417" s="181" t="s">
        <v>38</v>
      </c>
      <c r="L417" s="186">
        <v>45540</v>
      </c>
      <c r="M417" s="187" t="s">
        <v>225</v>
      </c>
      <c r="N417" s="183" t="s">
        <v>43</v>
      </c>
      <c r="O417" s="181"/>
      <c r="P417" s="184">
        <v>2</v>
      </c>
      <c r="Q417" s="185" t="s">
        <v>107</v>
      </c>
      <c r="R417" s="181" t="s">
        <v>37</v>
      </c>
      <c r="S417" s="181" t="s">
        <v>96</v>
      </c>
      <c r="T417" s="186">
        <v>45540</v>
      </c>
      <c r="U417" s="187" t="s">
        <v>225</v>
      </c>
      <c r="V417" s="188" t="str" cm="1">
        <f t="array" ref="V417">IF(SUM(LEN(A417:U417))=0,"",IF(OR(OR(ISBLANK(E417),SUM(LEN(B417),LEN(C417))=0),AND(NOT(D417="Unknown"),ISBLANK(I417)),AND(NOT(N417="Unknown"),ISBLANK(Q417))),"Missing Information", INDEX(Table15[Entire Service Line Classification], MATCH(SUMIFS(Table15[Unique ID],Table15[System-Owned Portion],D417,Table15[If Material Anything Other than "Lead" in Column E,Was Material Ever Previously Lead?],F417,Table15[Customer-Owned Portion],N417),Table15[Unique ID],0),0)))</f>
        <v>Non-lead</v>
      </c>
      <c r="W417" s="189"/>
    </row>
    <row r="418" spans="1:23" s="190" customFormat="1" ht="37.5" x14ac:dyDescent="0.25">
      <c r="A418" s="180">
        <v>11890590</v>
      </c>
      <c r="B418" s="181" t="s">
        <v>1126</v>
      </c>
      <c r="C418" s="182" t="s">
        <v>1127</v>
      </c>
      <c r="D418" s="183" t="s">
        <v>36</v>
      </c>
      <c r="E418" s="181" t="s">
        <v>35</v>
      </c>
      <c r="F418" s="183" t="s">
        <v>35</v>
      </c>
      <c r="G418" s="181" t="s">
        <v>234</v>
      </c>
      <c r="H418" s="184">
        <v>1</v>
      </c>
      <c r="I418" s="185" t="s">
        <v>107</v>
      </c>
      <c r="J418" s="181" t="s">
        <v>37</v>
      </c>
      <c r="K418" s="181" t="s">
        <v>38</v>
      </c>
      <c r="L418" s="186">
        <v>45545</v>
      </c>
      <c r="M418" s="187" t="s">
        <v>225</v>
      </c>
      <c r="N418" s="183" t="s">
        <v>36</v>
      </c>
      <c r="O418" s="181"/>
      <c r="P418" s="184">
        <v>1</v>
      </c>
      <c r="Q418" s="185" t="s">
        <v>107</v>
      </c>
      <c r="R418" s="181" t="s">
        <v>37</v>
      </c>
      <c r="S418" s="181" t="s">
        <v>96</v>
      </c>
      <c r="T418" s="186">
        <v>45545</v>
      </c>
      <c r="U418" s="187" t="s">
        <v>225</v>
      </c>
      <c r="V418" s="188" t="str" cm="1">
        <f t="array" ref="V418">IF(SUM(LEN(A418:U418))=0,"",IF(OR(OR(ISBLANK(E418),SUM(LEN(B418),LEN(C418))=0),AND(NOT(D418="Unknown"),ISBLANK(I418)),AND(NOT(N418="Unknown"),ISBLANK(Q418))),"Missing Information", INDEX(Table15[Entire Service Line Classification], MATCH(SUMIFS(Table15[Unique ID],Table15[System-Owned Portion],D418,Table15[If Material Anything Other than "Lead" in Column E,Was Material Ever Previously Lead?],F418,Table15[Customer-Owned Portion],N418),Table15[Unique ID],0),0)))</f>
        <v>Non-lead</v>
      </c>
      <c r="W418" s="189"/>
    </row>
    <row r="419" spans="1:23" s="190" customFormat="1" ht="37.5" x14ac:dyDescent="0.25">
      <c r="A419" s="180">
        <v>11890632</v>
      </c>
      <c r="B419" s="181" t="s">
        <v>1128</v>
      </c>
      <c r="C419" s="182" t="s">
        <v>1129</v>
      </c>
      <c r="D419" s="183" t="s">
        <v>43</v>
      </c>
      <c r="E419" s="181" t="s">
        <v>35</v>
      </c>
      <c r="F419" s="183" t="s">
        <v>35</v>
      </c>
      <c r="G419" s="181" t="s">
        <v>7030</v>
      </c>
      <c r="H419" s="184">
        <v>1</v>
      </c>
      <c r="I419" s="185" t="s">
        <v>107</v>
      </c>
      <c r="J419" s="181" t="s">
        <v>37</v>
      </c>
      <c r="K419" s="181" t="s">
        <v>38</v>
      </c>
      <c r="L419" s="186">
        <v>45544</v>
      </c>
      <c r="M419" s="187" t="s">
        <v>225</v>
      </c>
      <c r="N419" s="183" t="s">
        <v>43</v>
      </c>
      <c r="O419" s="181"/>
      <c r="P419" s="184">
        <v>0.75</v>
      </c>
      <c r="Q419" s="185" t="s">
        <v>107</v>
      </c>
      <c r="R419" s="181" t="s">
        <v>37</v>
      </c>
      <c r="S419" s="181" t="s">
        <v>96</v>
      </c>
      <c r="T419" s="186">
        <v>45544</v>
      </c>
      <c r="U419" s="187" t="s">
        <v>225</v>
      </c>
      <c r="V419" s="188" t="str" cm="1">
        <f t="array" ref="V419">IF(SUM(LEN(A419:U419))=0,"",IF(OR(OR(ISBLANK(E419),SUM(LEN(B419),LEN(C419))=0),AND(NOT(D419="Unknown"),ISBLANK(I419)),AND(NOT(N419="Unknown"),ISBLANK(Q419))),"Missing Information", INDEX(Table15[Entire Service Line Classification], MATCH(SUMIFS(Table15[Unique ID],Table15[System-Owned Portion],D419,Table15[If Material Anything Other than "Lead" in Column E,Was Material Ever Previously Lead?],F419,Table15[Customer-Owned Portion],N419),Table15[Unique ID],0),0)))</f>
        <v>Non-lead</v>
      </c>
      <c r="W419" s="189"/>
    </row>
    <row r="420" spans="1:23" s="190" customFormat="1" ht="37.5" x14ac:dyDescent="0.25">
      <c r="A420" s="180">
        <v>11890625</v>
      </c>
      <c r="B420" s="181" t="s">
        <v>1130</v>
      </c>
      <c r="C420" s="182" t="s">
        <v>1131</v>
      </c>
      <c r="D420" s="183" t="s">
        <v>43</v>
      </c>
      <c r="E420" s="181" t="s">
        <v>35</v>
      </c>
      <c r="F420" s="183" t="s">
        <v>35</v>
      </c>
      <c r="G420" s="181" t="s">
        <v>226</v>
      </c>
      <c r="H420" s="184">
        <v>1</v>
      </c>
      <c r="I420" s="185" t="s">
        <v>107</v>
      </c>
      <c r="J420" s="181" t="s">
        <v>37</v>
      </c>
      <c r="K420" s="181" t="s">
        <v>38</v>
      </c>
      <c r="L420" s="186">
        <v>45544</v>
      </c>
      <c r="M420" s="187" t="s">
        <v>225</v>
      </c>
      <c r="N420" s="183" t="s">
        <v>43</v>
      </c>
      <c r="O420" s="181"/>
      <c r="P420" s="184">
        <v>0.75</v>
      </c>
      <c r="Q420" s="185" t="s">
        <v>107</v>
      </c>
      <c r="R420" s="181" t="s">
        <v>37</v>
      </c>
      <c r="S420" s="181" t="s">
        <v>96</v>
      </c>
      <c r="T420" s="186">
        <v>45544</v>
      </c>
      <c r="U420" s="187" t="s">
        <v>225</v>
      </c>
      <c r="V420" s="188" t="str" cm="1">
        <f t="array" ref="V420">IF(SUM(LEN(A420:U420))=0,"",IF(OR(OR(ISBLANK(E420),SUM(LEN(B420),LEN(C420))=0),AND(NOT(D420="Unknown"),ISBLANK(I420)),AND(NOT(N420="Unknown"),ISBLANK(Q420))),"Missing Information", INDEX(Table15[Entire Service Line Classification], MATCH(SUMIFS(Table15[Unique ID],Table15[System-Owned Portion],D420,Table15[If Material Anything Other than "Lead" in Column E,Was Material Ever Previously Lead?],F420,Table15[Customer-Owned Portion],N420),Table15[Unique ID],0),0)))</f>
        <v>Non-lead</v>
      </c>
      <c r="W420" s="189"/>
    </row>
    <row r="421" spans="1:23" s="190" customFormat="1" ht="37.5" x14ac:dyDescent="0.25">
      <c r="A421" s="180">
        <v>11890622</v>
      </c>
      <c r="B421" s="181" t="s">
        <v>1132</v>
      </c>
      <c r="C421" s="182" t="s">
        <v>1133</v>
      </c>
      <c r="D421" s="183" t="s">
        <v>36</v>
      </c>
      <c r="E421" s="181" t="s">
        <v>35</v>
      </c>
      <c r="F421" s="183" t="s">
        <v>35</v>
      </c>
      <c r="G421" s="181" t="s">
        <v>7038</v>
      </c>
      <c r="H421" s="184">
        <v>1</v>
      </c>
      <c r="I421" s="185" t="s">
        <v>107</v>
      </c>
      <c r="J421" s="181" t="s">
        <v>37</v>
      </c>
      <c r="K421" s="181" t="s">
        <v>38</v>
      </c>
      <c r="L421" s="186">
        <v>45545</v>
      </c>
      <c r="M421" s="187" t="s">
        <v>225</v>
      </c>
      <c r="N421" s="183" t="s">
        <v>43</v>
      </c>
      <c r="O421" s="181"/>
      <c r="P421" s="184">
        <v>1</v>
      </c>
      <c r="Q421" s="185" t="s">
        <v>107</v>
      </c>
      <c r="R421" s="181" t="s">
        <v>37</v>
      </c>
      <c r="S421" s="181" t="s">
        <v>96</v>
      </c>
      <c r="T421" s="186">
        <v>45545</v>
      </c>
      <c r="U421" s="187" t="s">
        <v>7068</v>
      </c>
      <c r="V421" s="188" t="str" cm="1">
        <f t="array" ref="V421">IF(SUM(LEN(A421:U421))=0,"",IF(OR(OR(ISBLANK(E421),SUM(LEN(B421),LEN(C421))=0),AND(NOT(D421="Unknown"),ISBLANK(I421)),AND(NOT(N421="Unknown"),ISBLANK(Q421))),"Missing Information", INDEX(Table15[Entire Service Line Classification], MATCH(SUMIFS(Table15[Unique ID],Table15[System-Owned Portion],D421,Table15[If Material Anything Other than "Lead" in Column E,Was Material Ever Previously Lead?],F421,Table15[Customer-Owned Portion],N421),Table15[Unique ID],0),0)))</f>
        <v>Non-lead</v>
      </c>
      <c r="W421" s="189"/>
    </row>
    <row r="422" spans="1:23" s="190" customFormat="1" ht="37.5" x14ac:dyDescent="0.25">
      <c r="A422" s="180">
        <v>11890618</v>
      </c>
      <c r="B422" s="181" t="s">
        <v>1134</v>
      </c>
      <c r="C422" s="182" t="s">
        <v>1135</v>
      </c>
      <c r="D422" s="183" t="s">
        <v>43</v>
      </c>
      <c r="E422" s="181" t="s">
        <v>35</v>
      </c>
      <c r="F422" s="183" t="s">
        <v>35</v>
      </c>
      <c r="G422" s="181" t="s">
        <v>260</v>
      </c>
      <c r="H422" s="184">
        <v>1</v>
      </c>
      <c r="I422" s="185" t="s">
        <v>107</v>
      </c>
      <c r="J422" s="181" t="s">
        <v>37</v>
      </c>
      <c r="K422" s="181" t="s">
        <v>38</v>
      </c>
      <c r="L422" s="186">
        <v>45545</v>
      </c>
      <c r="M422" s="187" t="s">
        <v>225</v>
      </c>
      <c r="N422" s="183" t="s">
        <v>43</v>
      </c>
      <c r="O422" s="181"/>
      <c r="P422" s="184">
        <v>0.75</v>
      </c>
      <c r="Q422" s="185" t="s">
        <v>107</v>
      </c>
      <c r="R422" s="181" t="s">
        <v>37</v>
      </c>
      <c r="S422" s="181" t="s">
        <v>96</v>
      </c>
      <c r="T422" s="186">
        <v>45545</v>
      </c>
      <c r="U422" s="187" t="s">
        <v>225</v>
      </c>
      <c r="V422" s="188" t="str" cm="1">
        <f t="array" ref="V422">IF(SUM(LEN(A422:U422))=0,"",IF(OR(OR(ISBLANK(E422),SUM(LEN(B422),LEN(C422))=0),AND(NOT(D422="Unknown"),ISBLANK(I422)),AND(NOT(N422="Unknown"),ISBLANK(Q422))),"Missing Information", INDEX(Table15[Entire Service Line Classification], MATCH(SUMIFS(Table15[Unique ID],Table15[System-Owned Portion],D422,Table15[If Material Anything Other than "Lead" in Column E,Was Material Ever Previously Lead?],F422,Table15[Customer-Owned Portion],N422),Table15[Unique ID],0),0)))</f>
        <v>Non-lead</v>
      </c>
      <c r="W422" s="189"/>
    </row>
    <row r="423" spans="1:23" s="190" customFormat="1" ht="37.5" x14ac:dyDescent="0.25">
      <c r="A423" s="180">
        <v>11890610</v>
      </c>
      <c r="B423" s="181" t="s">
        <v>1136</v>
      </c>
      <c r="C423" s="182" t="s">
        <v>1137</v>
      </c>
      <c r="D423" s="183" t="s">
        <v>43</v>
      </c>
      <c r="E423" s="181" t="s">
        <v>35</v>
      </c>
      <c r="F423" s="183" t="s">
        <v>35</v>
      </c>
      <c r="G423" s="181" t="s">
        <v>7030</v>
      </c>
      <c r="H423" s="184">
        <v>1</v>
      </c>
      <c r="I423" s="185" t="s">
        <v>107</v>
      </c>
      <c r="J423" s="181" t="s">
        <v>37</v>
      </c>
      <c r="K423" s="181" t="s">
        <v>38</v>
      </c>
      <c r="L423" s="186">
        <v>45544</v>
      </c>
      <c r="M423" s="187" t="s">
        <v>225</v>
      </c>
      <c r="N423" s="183" t="s">
        <v>43</v>
      </c>
      <c r="O423" s="181"/>
      <c r="P423" s="184">
        <v>0.75</v>
      </c>
      <c r="Q423" s="185" t="s">
        <v>107</v>
      </c>
      <c r="R423" s="181" t="s">
        <v>37</v>
      </c>
      <c r="S423" s="181" t="s">
        <v>96</v>
      </c>
      <c r="T423" s="186">
        <v>45544</v>
      </c>
      <c r="U423" s="187" t="s">
        <v>225</v>
      </c>
      <c r="V423" s="188" t="str" cm="1">
        <f t="array" ref="V423">IF(SUM(LEN(A423:U423))=0,"",IF(OR(OR(ISBLANK(E423),SUM(LEN(B423),LEN(C423))=0),AND(NOT(D423="Unknown"),ISBLANK(I423)),AND(NOT(N423="Unknown"),ISBLANK(Q423))),"Missing Information", INDEX(Table15[Entire Service Line Classification], MATCH(SUMIFS(Table15[Unique ID],Table15[System-Owned Portion],D423,Table15[If Material Anything Other than "Lead" in Column E,Was Material Ever Previously Lead?],F423,Table15[Customer-Owned Portion],N423),Table15[Unique ID],0),0)))</f>
        <v>Non-lead</v>
      </c>
      <c r="W423" s="189"/>
    </row>
    <row r="424" spans="1:23" s="190" customFormat="1" ht="37.5" x14ac:dyDescent="0.25">
      <c r="A424" s="180">
        <v>11890602</v>
      </c>
      <c r="B424" s="181" t="s">
        <v>1138</v>
      </c>
      <c r="C424" s="182" t="s">
        <v>1139</v>
      </c>
      <c r="D424" s="183" t="s">
        <v>36</v>
      </c>
      <c r="E424" s="181" t="s">
        <v>35</v>
      </c>
      <c r="F424" s="183" t="s">
        <v>35</v>
      </c>
      <c r="G424" s="181" t="s">
        <v>250</v>
      </c>
      <c r="H424" s="184">
        <v>1</v>
      </c>
      <c r="I424" s="185" t="s">
        <v>107</v>
      </c>
      <c r="J424" s="181" t="s">
        <v>37</v>
      </c>
      <c r="K424" s="181" t="s">
        <v>38</v>
      </c>
      <c r="L424" s="186">
        <v>45544</v>
      </c>
      <c r="M424" s="187" t="s">
        <v>225</v>
      </c>
      <c r="N424" s="183" t="s">
        <v>43</v>
      </c>
      <c r="O424" s="181"/>
      <c r="P424" s="184">
        <v>0.75</v>
      </c>
      <c r="Q424" s="185" t="s">
        <v>107</v>
      </c>
      <c r="R424" s="181" t="s">
        <v>37</v>
      </c>
      <c r="S424" s="181" t="s">
        <v>96</v>
      </c>
      <c r="T424" s="186">
        <v>45544</v>
      </c>
      <c r="U424" s="187" t="s">
        <v>225</v>
      </c>
      <c r="V424" s="188" t="str" cm="1">
        <f t="array" ref="V424">IF(SUM(LEN(A424:U424))=0,"",IF(OR(OR(ISBLANK(E424),SUM(LEN(B424),LEN(C424))=0),AND(NOT(D424="Unknown"),ISBLANK(I424)),AND(NOT(N424="Unknown"),ISBLANK(Q424))),"Missing Information", INDEX(Table15[Entire Service Line Classification], MATCH(SUMIFS(Table15[Unique ID],Table15[System-Owned Portion],D424,Table15[If Material Anything Other than "Lead" in Column E,Was Material Ever Previously Lead?],F424,Table15[Customer-Owned Portion],N424),Table15[Unique ID],0),0)))</f>
        <v>Non-lead</v>
      </c>
      <c r="W424" s="189"/>
    </row>
    <row r="425" spans="1:23" s="190" customFormat="1" ht="37.5" x14ac:dyDescent="0.25">
      <c r="A425" s="180">
        <v>11890599</v>
      </c>
      <c r="B425" s="181" t="s">
        <v>1140</v>
      </c>
      <c r="C425" s="182" t="s">
        <v>1141</v>
      </c>
      <c r="D425" s="183" t="s">
        <v>36</v>
      </c>
      <c r="E425" s="181" t="s">
        <v>35</v>
      </c>
      <c r="F425" s="183" t="s">
        <v>35</v>
      </c>
      <c r="G425" s="181" t="s">
        <v>281</v>
      </c>
      <c r="H425" s="184">
        <v>1</v>
      </c>
      <c r="I425" s="185" t="s">
        <v>107</v>
      </c>
      <c r="J425" s="181" t="s">
        <v>37</v>
      </c>
      <c r="K425" s="181" t="s">
        <v>38</v>
      </c>
      <c r="L425" s="186">
        <v>45545</v>
      </c>
      <c r="M425" s="187" t="s">
        <v>225</v>
      </c>
      <c r="N425" s="183" t="s">
        <v>43</v>
      </c>
      <c r="O425" s="181"/>
      <c r="P425" s="184">
        <v>0.75</v>
      </c>
      <c r="Q425" s="185" t="s">
        <v>107</v>
      </c>
      <c r="R425" s="181" t="s">
        <v>37</v>
      </c>
      <c r="S425" s="181" t="s">
        <v>96</v>
      </c>
      <c r="T425" s="186">
        <v>45545</v>
      </c>
      <c r="U425" s="187" t="s">
        <v>225</v>
      </c>
      <c r="V425" s="188" t="str" cm="1">
        <f t="array" ref="V425">IF(SUM(LEN(A425:U425))=0,"",IF(OR(OR(ISBLANK(E425),SUM(LEN(B425),LEN(C425))=0),AND(NOT(D425="Unknown"),ISBLANK(I425)),AND(NOT(N425="Unknown"),ISBLANK(Q425))),"Missing Information", INDEX(Table15[Entire Service Line Classification], MATCH(SUMIFS(Table15[Unique ID],Table15[System-Owned Portion],D425,Table15[If Material Anything Other than "Lead" in Column E,Was Material Ever Previously Lead?],F425,Table15[Customer-Owned Portion],N425),Table15[Unique ID],0),0)))</f>
        <v>Non-lead</v>
      </c>
      <c r="W425" s="189"/>
    </row>
    <row r="426" spans="1:23" s="190" customFormat="1" ht="37.5" x14ac:dyDescent="0.25">
      <c r="A426" s="180">
        <v>11890598</v>
      </c>
      <c r="B426" s="181" t="s">
        <v>1142</v>
      </c>
      <c r="C426" s="182" t="s">
        <v>1143</v>
      </c>
      <c r="D426" s="183" t="s">
        <v>43</v>
      </c>
      <c r="E426" s="181" t="s">
        <v>35</v>
      </c>
      <c r="F426" s="183" t="s">
        <v>35</v>
      </c>
      <c r="G426" s="181" t="s">
        <v>226</v>
      </c>
      <c r="H426" s="184">
        <v>1</v>
      </c>
      <c r="I426" s="185" t="s">
        <v>107</v>
      </c>
      <c r="J426" s="181" t="s">
        <v>37</v>
      </c>
      <c r="K426" s="181" t="s">
        <v>38</v>
      </c>
      <c r="L426" s="186">
        <v>45545</v>
      </c>
      <c r="M426" s="187" t="s">
        <v>225</v>
      </c>
      <c r="N426" s="183" t="s">
        <v>43</v>
      </c>
      <c r="O426" s="181"/>
      <c r="P426" s="184">
        <v>0.75</v>
      </c>
      <c r="Q426" s="185" t="s">
        <v>107</v>
      </c>
      <c r="R426" s="181" t="s">
        <v>37</v>
      </c>
      <c r="S426" s="181" t="s">
        <v>96</v>
      </c>
      <c r="T426" s="186">
        <v>45545</v>
      </c>
      <c r="U426" s="187" t="s">
        <v>225</v>
      </c>
      <c r="V426" s="188" t="str" cm="1">
        <f t="array" ref="V426">IF(SUM(LEN(A426:U426))=0,"",IF(OR(OR(ISBLANK(E426),SUM(LEN(B426),LEN(C426))=0),AND(NOT(D426="Unknown"),ISBLANK(I426)),AND(NOT(N426="Unknown"),ISBLANK(Q426))),"Missing Information", INDEX(Table15[Entire Service Line Classification], MATCH(SUMIFS(Table15[Unique ID],Table15[System-Owned Portion],D426,Table15[If Material Anything Other than "Lead" in Column E,Was Material Ever Previously Lead?],F426,Table15[Customer-Owned Portion],N426),Table15[Unique ID],0),0)))</f>
        <v>Non-lead</v>
      </c>
      <c r="W426" s="189"/>
    </row>
    <row r="427" spans="1:23" s="190" customFormat="1" ht="37.5" x14ac:dyDescent="0.25">
      <c r="A427" s="180">
        <v>11890597</v>
      </c>
      <c r="B427" s="181" t="s">
        <v>1144</v>
      </c>
      <c r="C427" s="182" t="s">
        <v>1145</v>
      </c>
      <c r="D427" s="183" t="s">
        <v>43</v>
      </c>
      <c r="E427" s="181" t="s">
        <v>35</v>
      </c>
      <c r="F427" s="183" t="s">
        <v>35</v>
      </c>
      <c r="G427" s="181" t="s">
        <v>225</v>
      </c>
      <c r="H427" s="184">
        <v>1</v>
      </c>
      <c r="I427" s="185" t="s">
        <v>107</v>
      </c>
      <c r="J427" s="181" t="s">
        <v>37</v>
      </c>
      <c r="K427" s="181" t="s">
        <v>38</v>
      </c>
      <c r="L427" s="186">
        <v>45544</v>
      </c>
      <c r="M427" s="187" t="s">
        <v>225</v>
      </c>
      <c r="N427" s="183" t="s">
        <v>43</v>
      </c>
      <c r="O427" s="181"/>
      <c r="P427" s="184">
        <v>0.75</v>
      </c>
      <c r="Q427" s="185" t="s">
        <v>107</v>
      </c>
      <c r="R427" s="181" t="s">
        <v>37</v>
      </c>
      <c r="S427" s="181" t="s">
        <v>96</v>
      </c>
      <c r="T427" s="186">
        <v>45544</v>
      </c>
      <c r="U427" s="187" t="s">
        <v>225</v>
      </c>
      <c r="V427" s="188" t="str" cm="1">
        <f t="array" ref="V427">IF(SUM(LEN(A427:U427))=0,"",IF(OR(OR(ISBLANK(E427),SUM(LEN(B427),LEN(C427))=0),AND(NOT(D427="Unknown"),ISBLANK(I427)),AND(NOT(N427="Unknown"),ISBLANK(Q427))),"Missing Information", INDEX(Table15[Entire Service Line Classification], MATCH(SUMIFS(Table15[Unique ID],Table15[System-Owned Portion],D427,Table15[If Material Anything Other than "Lead" in Column E,Was Material Ever Previously Lead?],F427,Table15[Customer-Owned Portion],N427),Table15[Unique ID],0),0)))</f>
        <v>Non-lead</v>
      </c>
      <c r="W427" s="189"/>
    </row>
    <row r="428" spans="1:23" s="190" customFormat="1" ht="37.5" x14ac:dyDescent="0.25">
      <c r="A428" s="180">
        <v>11890594</v>
      </c>
      <c r="B428" s="181" t="s">
        <v>1146</v>
      </c>
      <c r="C428" s="182" t="s">
        <v>1147</v>
      </c>
      <c r="D428" s="183" t="s">
        <v>43</v>
      </c>
      <c r="E428" s="181" t="s">
        <v>35</v>
      </c>
      <c r="F428" s="183" t="s">
        <v>35</v>
      </c>
      <c r="G428" s="181" t="s">
        <v>252</v>
      </c>
      <c r="H428" s="184">
        <v>1</v>
      </c>
      <c r="I428" s="185" t="s">
        <v>107</v>
      </c>
      <c r="J428" s="181" t="s">
        <v>37</v>
      </c>
      <c r="K428" s="181" t="s">
        <v>38</v>
      </c>
      <c r="L428" s="186">
        <v>45540</v>
      </c>
      <c r="M428" s="187" t="s">
        <v>225</v>
      </c>
      <c r="N428" s="183" t="s">
        <v>43</v>
      </c>
      <c r="O428" s="181"/>
      <c r="P428" s="184">
        <v>0.75</v>
      </c>
      <c r="Q428" s="185" t="s">
        <v>107</v>
      </c>
      <c r="R428" s="181" t="s">
        <v>37</v>
      </c>
      <c r="S428" s="181" t="s">
        <v>96</v>
      </c>
      <c r="T428" s="186">
        <v>45540</v>
      </c>
      <c r="U428" s="187" t="s">
        <v>225</v>
      </c>
      <c r="V428" s="188" t="str" cm="1">
        <f t="array" ref="V428">IF(SUM(LEN(A428:U428))=0,"",IF(OR(OR(ISBLANK(E428),SUM(LEN(B428),LEN(C428))=0),AND(NOT(D428="Unknown"),ISBLANK(I428)),AND(NOT(N428="Unknown"),ISBLANK(Q428))),"Missing Information", INDEX(Table15[Entire Service Line Classification], MATCH(SUMIFS(Table15[Unique ID],Table15[System-Owned Portion],D428,Table15[If Material Anything Other than "Lead" in Column E,Was Material Ever Previously Lead?],F428,Table15[Customer-Owned Portion],N428),Table15[Unique ID],0),0)))</f>
        <v>Non-lead</v>
      </c>
      <c r="W428" s="189"/>
    </row>
    <row r="429" spans="1:23" s="190" customFormat="1" ht="37.5" x14ac:dyDescent="0.25">
      <c r="A429" s="180">
        <v>11890593</v>
      </c>
      <c r="B429" s="181" t="s">
        <v>1148</v>
      </c>
      <c r="C429" s="182" t="s">
        <v>1149</v>
      </c>
      <c r="D429" s="183" t="s">
        <v>43</v>
      </c>
      <c r="E429" s="181" t="s">
        <v>35</v>
      </c>
      <c r="F429" s="183" t="s">
        <v>35</v>
      </c>
      <c r="G429" s="181" t="s">
        <v>255</v>
      </c>
      <c r="H429" s="184">
        <v>1</v>
      </c>
      <c r="I429" s="185" t="s">
        <v>107</v>
      </c>
      <c r="J429" s="181" t="s">
        <v>37</v>
      </c>
      <c r="K429" s="181" t="s">
        <v>38</v>
      </c>
      <c r="L429" s="186">
        <v>45545</v>
      </c>
      <c r="M429" s="187" t="s">
        <v>225</v>
      </c>
      <c r="N429" s="183" t="s">
        <v>43</v>
      </c>
      <c r="O429" s="181"/>
      <c r="P429" s="184">
        <v>0.75</v>
      </c>
      <c r="Q429" s="185" t="s">
        <v>107</v>
      </c>
      <c r="R429" s="181" t="s">
        <v>37</v>
      </c>
      <c r="S429" s="181" t="s">
        <v>96</v>
      </c>
      <c r="T429" s="186">
        <v>45545</v>
      </c>
      <c r="U429" s="187" t="s">
        <v>225</v>
      </c>
      <c r="V429" s="188" t="str" cm="1">
        <f t="array" ref="V429">IF(SUM(LEN(A429:U429))=0,"",IF(OR(OR(ISBLANK(E429),SUM(LEN(B429),LEN(C429))=0),AND(NOT(D429="Unknown"),ISBLANK(I429)),AND(NOT(N429="Unknown"),ISBLANK(Q429))),"Missing Information", INDEX(Table15[Entire Service Line Classification], MATCH(SUMIFS(Table15[Unique ID],Table15[System-Owned Portion],D429,Table15[If Material Anything Other than "Lead" in Column E,Was Material Ever Previously Lead?],F429,Table15[Customer-Owned Portion],N429),Table15[Unique ID],0),0)))</f>
        <v>Non-lead</v>
      </c>
      <c r="W429" s="189"/>
    </row>
    <row r="430" spans="1:23" s="190" customFormat="1" ht="37.5" x14ac:dyDescent="0.25">
      <c r="A430" s="180">
        <v>11890591</v>
      </c>
      <c r="B430" s="181" t="s">
        <v>1150</v>
      </c>
      <c r="C430" s="182" t="s">
        <v>1151</v>
      </c>
      <c r="D430" s="183" t="s">
        <v>43</v>
      </c>
      <c r="E430" s="181" t="s">
        <v>35</v>
      </c>
      <c r="F430" s="183" t="s">
        <v>35</v>
      </c>
      <c r="G430" s="181" t="s">
        <v>7030</v>
      </c>
      <c r="H430" s="184">
        <v>1</v>
      </c>
      <c r="I430" s="185" t="s">
        <v>107</v>
      </c>
      <c r="J430" s="181" t="s">
        <v>37</v>
      </c>
      <c r="K430" s="181" t="s">
        <v>38</v>
      </c>
      <c r="L430" s="186">
        <v>45544</v>
      </c>
      <c r="M430" s="187" t="s">
        <v>225</v>
      </c>
      <c r="N430" s="183" t="s">
        <v>36</v>
      </c>
      <c r="O430" s="181"/>
      <c r="P430" s="184">
        <v>0.75</v>
      </c>
      <c r="Q430" s="185" t="s">
        <v>107</v>
      </c>
      <c r="R430" s="181" t="s">
        <v>37</v>
      </c>
      <c r="S430" s="181" t="s">
        <v>96</v>
      </c>
      <c r="T430" s="186">
        <v>45544</v>
      </c>
      <c r="U430" s="187" t="s">
        <v>225</v>
      </c>
      <c r="V430" s="188" t="str" cm="1">
        <f t="array" ref="V430">IF(SUM(LEN(A430:U430))=0,"",IF(OR(OR(ISBLANK(E430),SUM(LEN(B430),LEN(C430))=0),AND(NOT(D430="Unknown"),ISBLANK(I430)),AND(NOT(N430="Unknown"),ISBLANK(Q430))),"Missing Information", INDEX(Table15[Entire Service Line Classification], MATCH(SUMIFS(Table15[Unique ID],Table15[System-Owned Portion],D430,Table15[If Material Anything Other than "Lead" in Column E,Was Material Ever Previously Lead?],F430,Table15[Customer-Owned Portion],N430),Table15[Unique ID],0),0)))</f>
        <v>Non-lead</v>
      </c>
      <c r="W430" s="189"/>
    </row>
    <row r="431" spans="1:23" s="190" customFormat="1" ht="37.5" x14ac:dyDescent="0.25">
      <c r="A431" s="180">
        <v>11890589</v>
      </c>
      <c r="B431" s="181" t="s">
        <v>1152</v>
      </c>
      <c r="C431" s="182" t="s">
        <v>1153</v>
      </c>
      <c r="D431" s="183" t="s">
        <v>43</v>
      </c>
      <c r="E431" s="181" t="s">
        <v>35</v>
      </c>
      <c r="F431" s="183" t="s">
        <v>35</v>
      </c>
      <c r="G431" s="181" t="s">
        <v>226</v>
      </c>
      <c r="H431" s="184">
        <v>1</v>
      </c>
      <c r="I431" s="185" t="s">
        <v>107</v>
      </c>
      <c r="J431" s="181" t="s">
        <v>37</v>
      </c>
      <c r="K431" s="181" t="s">
        <v>38</v>
      </c>
      <c r="L431" s="186">
        <v>45540</v>
      </c>
      <c r="M431" s="187" t="s">
        <v>225</v>
      </c>
      <c r="N431" s="183" t="s">
        <v>43</v>
      </c>
      <c r="O431" s="181"/>
      <c r="P431" s="184">
        <v>0.75</v>
      </c>
      <c r="Q431" s="185" t="s">
        <v>107</v>
      </c>
      <c r="R431" s="181" t="s">
        <v>37</v>
      </c>
      <c r="S431" s="181" t="s">
        <v>96</v>
      </c>
      <c r="T431" s="186">
        <v>45540</v>
      </c>
      <c r="U431" s="187" t="s">
        <v>225</v>
      </c>
      <c r="V431" s="188" t="str" cm="1">
        <f t="array" ref="V431">IF(SUM(LEN(A431:U431))=0,"",IF(OR(OR(ISBLANK(E431),SUM(LEN(B431),LEN(C431))=0),AND(NOT(D431="Unknown"),ISBLANK(I431)),AND(NOT(N431="Unknown"),ISBLANK(Q431))),"Missing Information", INDEX(Table15[Entire Service Line Classification], MATCH(SUMIFS(Table15[Unique ID],Table15[System-Owned Portion],D431,Table15[If Material Anything Other than "Lead" in Column E,Was Material Ever Previously Lead?],F431,Table15[Customer-Owned Portion],N431),Table15[Unique ID],0),0)))</f>
        <v>Non-lead</v>
      </c>
      <c r="W431" s="189"/>
    </row>
    <row r="432" spans="1:23" s="190" customFormat="1" ht="37.5" x14ac:dyDescent="0.25">
      <c r="A432" s="180">
        <v>11890588</v>
      </c>
      <c r="B432" s="181" t="s">
        <v>1154</v>
      </c>
      <c r="C432" s="182" t="s">
        <v>1155</v>
      </c>
      <c r="D432" s="183" t="s">
        <v>43</v>
      </c>
      <c r="E432" s="181" t="s">
        <v>35</v>
      </c>
      <c r="F432" s="183" t="s">
        <v>35</v>
      </c>
      <c r="G432" s="181" t="s">
        <v>225</v>
      </c>
      <c r="H432" s="184">
        <v>1</v>
      </c>
      <c r="I432" s="185" t="s">
        <v>107</v>
      </c>
      <c r="J432" s="181" t="s">
        <v>37</v>
      </c>
      <c r="K432" s="181" t="s">
        <v>38</v>
      </c>
      <c r="L432" s="186">
        <v>45540</v>
      </c>
      <c r="M432" s="187" t="s">
        <v>225</v>
      </c>
      <c r="N432" s="183" t="s">
        <v>43</v>
      </c>
      <c r="O432" s="181"/>
      <c r="P432" s="184">
        <v>0.75</v>
      </c>
      <c r="Q432" s="185" t="s">
        <v>107</v>
      </c>
      <c r="R432" s="181" t="s">
        <v>37</v>
      </c>
      <c r="S432" s="181" t="s">
        <v>96</v>
      </c>
      <c r="T432" s="186">
        <v>45540</v>
      </c>
      <c r="U432" s="187" t="s">
        <v>225</v>
      </c>
      <c r="V432" s="188" t="str" cm="1">
        <f t="array" ref="V432">IF(SUM(LEN(A432:U432))=0,"",IF(OR(OR(ISBLANK(E432),SUM(LEN(B432),LEN(C432))=0),AND(NOT(D432="Unknown"),ISBLANK(I432)),AND(NOT(N432="Unknown"),ISBLANK(Q432))),"Missing Information", INDEX(Table15[Entire Service Line Classification], MATCH(SUMIFS(Table15[Unique ID],Table15[System-Owned Portion],D432,Table15[If Material Anything Other than "Lead" in Column E,Was Material Ever Previously Lead?],F432,Table15[Customer-Owned Portion],N432),Table15[Unique ID],0),0)))</f>
        <v>Non-lead</v>
      </c>
      <c r="W432" s="189"/>
    </row>
    <row r="433" spans="1:23" s="190" customFormat="1" ht="37.5" x14ac:dyDescent="0.25">
      <c r="A433" s="180">
        <v>11890587</v>
      </c>
      <c r="B433" s="181" t="s">
        <v>1156</v>
      </c>
      <c r="C433" s="182" t="s">
        <v>1157</v>
      </c>
      <c r="D433" s="183" t="s">
        <v>43</v>
      </c>
      <c r="E433" s="181" t="s">
        <v>35</v>
      </c>
      <c r="F433" s="183" t="s">
        <v>35</v>
      </c>
      <c r="G433" s="181" t="s">
        <v>226</v>
      </c>
      <c r="H433" s="184">
        <v>1</v>
      </c>
      <c r="I433" s="185" t="s">
        <v>107</v>
      </c>
      <c r="J433" s="181" t="s">
        <v>37</v>
      </c>
      <c r="K433" s="181" t="s">
        <v>38</v>
      </c>
      <c r="L433" s="186">
        <v>45544</v>
      </c>
      <c r="M433" s="187" t="s">
        <v>225</v>
      </c>
      <c r="N433" s="183" t="s">
        <v>43</v>
      </c>
      <c r="O433" s="181"/>
      <c r="P433" s="184">
        <v>0.75</v>
      </c>
      <c r="Q433" s="185" t="s">
        <v>107</v>
      </c>
      <c r="R433" s="181" t="s">
        <v>37</v>
      </c>
      <c r="S433" s="181" t="s">
        <v>96</v>
      </c>
      <c r="T433" s="186">
        <v>45544</v>
      </c>
      <c r="U433" s="187" t="s">
        <v>225</v>
      </c>
      <c r="V433" s="188" t="str" cm="1">
        <f t="array" ref="V433">IF(SUM(LEN(A433:U433))=0,"",IF(OR(OR(ISBLANK(E433),SUM(LEN(B433),LEN(C433))=0),AND(NOT(D433="Unknown"),ISBLANK(I433)),AND(NOT(N433="Unknown"),ISBLANK(Q433))),"Missing Information", INDEX(Table15[Entire Service Line Classification], MATCH(SUMIFS(Table15[Unique ID],Table15[System-Owned Portion],D433,Table15[If Material Anything Other than "Lead" in Column E,Was Material Ever Previously Lead?],F433,Table15[Customer-Owned Portion],N433),Table15[Unique ID],0),0)))</f>
        <v>Non-lead</v>
      </c>
      <c r="W433" s="189"/>
    </row>
    <row r="434" spans="1:23" s="190" customFormat="1" ht="37.5" x14ac:dyDescent="0.25">
      <c r="A434" s="180">
        <v>11890585</v>
      </c>
      <c r="B434" s="181" t="s">
        <v>1158</v>
      </c>
      <c r="C434" s="182" t="s">
        <v>1159</v>
      </c>
      <c r="D434" s="183" t="s">
        <v>36</v>
      </c>
      <c r="E434" s="181" t="s">
        <v>35</v>
      </c>
      <c r="F434" s="183" t="s">
        <v>35</v>
      </c>
      <c r="G434" s="181" t="s">
        <v>246</v>
      </c>
      <c r="H434" s="184">
        <v>1</v>
      </c>
      <c r="I434" s="185" t="s">
        <v>107</v>
      </c>
      <c r="J434" s="181" t="s">
        <v>37</v>
      </c>
      <c r="K434" s="181" t="s">
        <v>38</v>
      </c>
      <c r="L434" s="186">
        <v>45544</v>
      </c>
      <c r="M434" s="187" t="s">
        <v>225</v>
      </c>
      <c r="N434" s="183" t="s">
        <v>43</v>
      </c>
      <c r="O434" s="181"/>
      <c r="P434" s="184">
        <v>0.75</v>
      </c>
      <c r="Q434" s="185" t="s">
        <v>107</v>
      </c>
      <c r="R434" s="181" t="s">
        <v>37</v>
      </c>
      <c r="S434" s="181" t="s">
        <v>96</v>
      </c>
      <c r="T434" s="186">
        <v>45544</v>
      </c>
      <c r="U434" s="187" t="s">
        <v>225</v>
      </c>
      <c r="V434" s="188" t="str" cm="1">
        <f t="array" ref="V434">IF(SUM(LEN(A434:U434))=0,"",IF(OR(OR(ISBLANK(E434),SUM(LEN(B434),LEN(C434))=0),AND(NOT(D434="Unknown"),ISBLANK(I434)),AND(NOT(N434="Unknown"),ISBLANK(Q434))),"Missing Information", INDEX(Table15[Entire Service Line Classification], MATCH(SUMIFS(Table15[Unique ID],Table15[System-Owned Portion],D434,Table15[If Material Anything Other than "Lead" in Column E,Was Material Ever Previously Lead?],F434,Table15[Customer-Owned Portion],N434),Table15[Unique ID],0),0)))</f>
        <v>Non-lead</v>
      </c>
      <c r="W434" s="189"/>
    </row>
    <row r="435" spans="1:23" s="190" customFormat="1" ht="37.5" x14ac:dyDescent="0.25">
      <c r="A435" s="180">
        <v>11890584</v>
      </c>
      <c r="B435" s="181" t="s">
        <v>1160</v>
      </c>
      <c r="C435" s="182" t="s">
        <v>1161</v>
      </c>
      <c r="D435" s="183" t="s">
        <v>43</v>
      </c>
      <c r="E435" s="181" t="s">
        <v>35</v>
      </c>
      <c r="F435" s="183" t="s">
        <v>35</v>
      </c>
      <c r="G435" s="181" t="s">
        <v>226</v>
      </c>
      <c r="H435" s="184">
        <v>1</v>
      </c>
      <c r="I435" s="185" t="s">
        <v>107</v>
      </c>
      <c r="J435" s="181" t="s">
        <v>37</v>
      </c>
      <c r="K435" s="181" t="s">
        <v>38</v>
      </c>
      <c r="L435" s="186">
        <v>45545</v>
      </c>
      <c r="M435" s="187" t="s">
        <v>225</v>
      </c>
      <c r="N435" s="183" t="s">
        <v>43</v>
      </c>
      <c r="O435" s="181"/>
      <c r="P435" s="184">
        <v>0.75</v>
      </c>
      <c r="Q435" s="185" t="s">
        <v>107</v>
      </c>
      <c r="R435" s="181" t="s">
        <v>37</v>
      </c>
      <c r="S435" s="181" t="s">
        <v>96</v>
      </c>
      <c r="T435" s="186">
        <v>45545</v>
      </c>
      <c r="U435" s="187" t="s">
        <v>225</v>
      </c>
      <c r="V435" s="188" t="str" cm="1">
        <f t="array" ref="V435">IF(SUM(LEN(A435:U435))=0,"",IF(OR(OR(ISBLANK(E435),SUM(LEN(B435),LEN(C435))=0),AND(NOT(D435="Unknown"),ISBLANK(I435)),AND(NOT(N435="Unknown"),ISBLANK(Q435))),"Missing Information", INDEX(Table15[Entire Service Line Classification], MATCH(SUMIFS(Table15[Unique ID],Table15[System-Owned Portion],D435,Table15[If Material Anything Other than "Lead" in Column E,Was Material Ever Previously Lead?],F435,Table15[Customer-Owned Portion],N435),Table15[Unique ID],0),0)))</f>
        <v>Non-lead</v>
      </c>
      <c r="W435" s="189"/>
    </row>
    <row r="436" spans="1:23" s="190" customFormat="1" ht="37.5" x14ac:dyDescent="0.25">
      <c r="A436" s="180">
        <v>11890586</v>
      </c>
      <c r="B436" s="181" t="s">
        <v>1162</v>
      </c>
      <c r="C436" s="182" t="s">
        <v>1163</v>
      </c>
      <c r="D436" s="183" t="s">
        <v>36</v>
      </c>
      <c r="E436" s="181" t="s">
        <v>35</v>
      </c>
      <c r="F436" s="183" t="s">
        <v>35</v>
      </c>
      <c r="G436" s="181" t="s">
        <v>227</v>
      </c>
      <c r="H436" s="184">
        <v>1</v>
      </c>
      <c r="I436" s="185" t="s">
        <v>107</v>
      </c>
      <c r="J436" s="181" t="s">
        <v>37</v>
      </c>
      <c r="K436" s="181" t="s">
        <v>38</v>
      </c>
      <c r="L436" s="186">
        <v>45545</v>
      </c>
      <c r="M436" s="187" t="s">
        <v>225</v>
      </c>
      <c r="N436" s="183" t="s">
        <v>43</v>
      </c>
      <c r="O436" s="181"/>
      <c r="P436" s="184">
        <v>1</v>
      </c>
      <c r="Q436" s="185" t="s">
        <v>107</v>
      </c>
      <c r="R436" s="181" t="s">
        <v>37</v>
      </c>
      <c r="S436" s="181" t="s">
        <v>96</v>
      </c>
      <c r="T436" s="186">
        <v>45545</v>
      </c>
      <c r="U436" s="187" t="s">
        <v>7068</v>
      </c>
      <c r="V436" s="188" t="str" cm="1">
        <f t="array" ref="V436">IF(SUM(LEN(A436:U436))=0,"",IF(OR(OR(ISBLANK(E436),SUM(LEN(B436),LEN(C436))=0),AND(NOT(D436="Unknown"),ISBLANK(I436)),AND(NOT(N436="Unknown"),ISBLANK(Q436))),"Missing Information", INDEX(Table15[Entire Service Line Classification], MATCH(SUMIFS(Table15[Unique ID],Table15[System-Owned Portion],D436,Table15[If Material Anything Other than "Lead" in Column E,Was Material Ever Previously Lead?],F436,Table15[Customer-Owned Portion],N436),Table15[Unique ID],0),0)))</f>
        <v>Non-lead</v>
      </c>
      <c r="W436" s="189"/>
    </row>
    <row r="437" spans="1:23" s="190" customFormat="1" ht="37.5" x14ac:dyDescent="0.25">
      <c r="A437" s="180">
        <v>11890582</v>
      </c>
      <c r="B437" s="181" t="s">
        <v>1164</v>
      </c>
      <c r="C437" s="182" t="s">
        <v>1165</v>
      </c>
      <c r="D437" s="183" t="s">
        <v>43</v>
      </c>
      <c r="E437" s="181" t="s">
        <v>35</v>
      </c>
      <c r="F437" s="183" t="s">
        <v>35</v>
      </c>
      <c r="G437" s="181" t="s">
        <v>255</v>
      </c>
      <c r="H437" s="184">
        <v>1</v>
      </c>
      <c r="I437" s="185" t="s">
        <v>107</v>
      </c>
      <c r="J437" s="181" t="s">
        <v>37</v>
      </c>
      <c r="K437" s="181" t="s">
        <v>38</v>
      </c>
      <c r="L437" s="186">
        <v>45545</v>
      </c>
      <c r="M437" s="187" t="s">
        <v>225</v>
      </c>
      <c r="N437" s="183" t="s">
        <v>43</v>
      </c>
      <c r="O437" s="181"/>
      <c r="P437" s="184">
        <v>1</v>
      </c>
      <c r="Q437" s="185" t="s">
        <v>107</v>
      </c>
      <c r="R437" s="181" t="s">
        <v>37</v>
      </c>
      <c r="S437" s="181" t="s">
        <v>96</v>
      </c>
      <c r="T437" s="186">
        <v>45545</v>
      </c>
      <c r="U437" s="187" t="s">
        <v>7068</v>
      </c>
      <c r="V437" s="188" t="str" cm="1">
        <f t="array" ref="V437">IF(SUM(LEN(A437:U437))=0,"",IF(OR(OR(ISBLANK(E437),SUM(LEN(B437),LEN(C437))=0),AND(NOT(D437="Unknown"),ISBLANK(I437)),AND(NOT(N437="Unknown"),ISBLANK(Q437))),"Missing Information", INDEX(Table15[Entire Service Line Classification], MATCH(SUMIFS(Table15[Unique ID],Table15[System-Owned Portion],D437,Table15[If Material Anything Other than "Lead" in Column E,Was Material Ever Previously Lead?],F437,Table15[Customer-Owned Portion],N437),Table15[Unique ID],0),0)))</f>
        <v>Non-lead</v>
      </c>
      <c r="W437" s="189"/>
    </row>
    <row r="438" spans="1:23" s="190" customFormat="1" ht="37.5" x14ac:dyDescent="0.25">
      <c r="A438" s="180">
        <v>11890581</v>
      </c>
      <c r="B438" s="181" t="s">
        <v>1166</v>
      </c>
      <c r="C438" s="182" t="s">
        <v>1167</v>
      </c>
      <c r="D438" s="183" t="s">
        <v>36</v>
      </c>
      <c r="E438" s="181" t="s">
        <v>35</v>
      </c>
      <c r="F438" s="183" t="s">
        <v>35</v>
      </c>
      <c r="G438" s="181" t="s">
        <v>230</v>
      </c>
      <c r="H438" s="184">
        <v>1</v>
      </c>
      <c r="I438" s="185" t="s">
        <v>107</v>
      </c>
      <c r="J438" s="181" t="s">
        <v>37</v>
      </c>
      <c r="K438" s="181" t="s">
        <v>38</v>
      </c>
      <c r="L438" s="186">
        <v>45544</v>
      </c>
      <c r="M438" s="187" t="s">
        <v>225</v>
      </c>
      <c r="N438" s="183" t="s">
        <v>43</v>
      </c>
      <c r="O438" s="181"/>
      <c r="P438" s="184">
        <v>0.75</v>
      </c>
      <c r="Q438" s="185" t="s">
        <v>107</v>
      </c>
      <c r="R438" s="181" t="s">
        <v>37</v>
      </c>
      <c r="S438" s="181" t="s">
        <v>96</v>
      </c>
      <c r="T438" s="186">
        <v>45544</v>
      </c>
      <c r="U438" s="187" t="s">
        <v>225</v>
      </c>
      <c r="V438" s="188" t="str" cm="1">
        <f t="array" ref="V438">IF(SUM(LEN(A438:U438))=0,"",IF(OR(OR(ISBLANK(E438),SUM(LEN(B438),LEN(C438))=0),AND(NOT(D438="Unknown"),ISBLANK(I438)),AND(NOT(N438="Unknown"),ISBLANK(Q438))),"Missing Information", INDEX(Table15[Entire Service Line Classification], MATCH(SUMIFS(Table15[Unique ID],Table15[System-Owned Portion],D438,Table15[If Material Anything Other than "Lead" in Column E,Was Material Ever Previously Lead?],F438,Table15[Customer-Owned Portion],N438),Table15[Unique ID],0),0)))</f>
        <v>Non-lead</v>
      </c>
      <c r="W438" s="189"/>
    </row>
    <row r="439" spans="1:23" s="190" customFormat="1" ht="37.5" x14ac:dyDescent="0.25">
      <c r="A439" s="180">
        <v>11890580</v>
      </c>
      <c r="B439" s="181" t="s">
        <v>1168</v>
      </c>
      <c r="C439" s="182" t="s">
        <v>1169</v>
      </c>
      <c r="D439" s="183" t="s">
        <v>43</v>
      </c>
      <c r="E439" s="181" t="s">
        <v>35</v>
      </c>
      <c r="F439" s="183" t="s">
        <v>35</v>
      </c>
      <c r="G439" s="181" t="s">
        <v>234</v>
      </c>
      <c r="H439" s="184">
        <v>1</v>
      </c>
      <c r="I439" s="185" t="s">
        <v>107</v>
      </c>
      <c r="J439" s="181" t="s">
        <v>37</v>
      </c>
      <c r="K439" s="181" t="s">
        <v>38</v>
      </c>
      <c r="L439" s="186">
        <v>45545</v>
      </c>
      <c r="M439" s="187" t="s">
        <v>7068</v>
      </c>
      <c r="N439" s="183" t="s">
        <v>36</v>
      </c>
      <c r="O439" s="181"/>
      <c r="P439" s="184">
        <v>1</v>
      </c>
      <c r="Q439" s="185" t="s">
        <v>107</v>
      </c>
      <c r="R439" s="181" t="s">
        <v>37</v>
      </c>
      <c r="S439" s="181" t="s">
        <v>96</v>
      </c>
      <c r="T439" s="186">
        <v>45545</v>
      </c>
      <c r="U439" s="187" t="s">
        <v>225</v>
      </c>
      <c r="V439" s="188" t="str" cm="1">
        <f t="array" ref="V439">IF(SUM(LEN(A439:U439))=0,"",IF(OR(OR(ISBLANK(E439),SUM(LEN(B439),LEN(C439))=0),AND(NOT(D439="Unknown"),ISBLANK(I439)),AND(NOT(N439="Unknown"),ISBLANK(Q439))),"Missing Information", INDEX(Table15[Entire Service Line Classification], MATCH(SUMIFS(Table15[Unique ID],Table15[System-Owned Portion],D439,Table15[If Material Anything Other than "Lead" in Column E,Was Material Ever Previously Lead?],F439,Table15[Customer-Owned Portion],N439),Table15[Unique ID],0),0)))</f>
        <v>Non-lead</v>
      </c>
      <c r="W439" s="189"/>
    </row>
    <row r="440" spans="1:23" s="190" customFormat="1" ht="37.5" x14ac:dyDescent="0.25">
      <c r="A440" s="180">
        <v>11890579</v>
      </c>
      <c r="B440" s="181" t="s">
        <v>1170</v>
      </c>
      <c r="C440" s="182" t="s">
        <v>1171</v>
      </c>
      <c r="D440" s="183" t="s">
        <v>36</v>
      </c>
      <c r="E440" s="181" t="s">
        <v>35</v>
      </c>
      <c r="F440" s="183" t="s">
        <v>35</v>
      </c>
      <c r="G440" s="181" t="s">
        <v>255</v>
      </c>
      <c r="H440" s="184">
        <v>1</v>
      </c>
      <c r="I440" s="185" t="s">
        <v>107</v>
      </c>
      <c r="J440" s="181" t="s">
        <v>37</v>
      </c>
      <c r="K440" s="181" t="s">
        <v>38</v>
      </c>
      <c r="L440" s="186">
        <v>45544</v>
      </c>
      <c r="M440" s="187" t="s">
        <v>225</v>
      </c>
      <c r="N440" s="183" t="s">
        <v>36</v>
      </c>
      <c r="O440" s="181"/>
      <c r="P440" s="184">
        <v>0.75</v>
      </c>
      <c r="Q440" s="185" t="s">
        <v>107</v>
      </c>
      <c r="R440" s="181" t="s">
        <v>37</v>
      </c>
      <c r="S440" s="181" t="s">
        <v>96</v>
      </c>
      <c r="T440" s="186">
        <v>45544</v>
      </c>
      <c r="U440" s="187" t="s">
        <v>225</v>
      </c>
      <c r="V440" s="188" t="str" cm="1">
        <f t="array" ref="V440">IF(SUM(LEN(A440:U440))=0,"",IF(OR(OR(ISBLANK(E440),SUM(LEN(B440),LEN(C440))=0),AND(NOT(D440="Unknown"),ISBLANK(I440)),AND(NOT(N440="Unknown"),ISBLANK(Q440))),"Missing Information", INDEX(Table15[Entire Service Line Classification], MATCH(SUMIFS(Table15[Unique ID],Table15[System-Owned Portion],D440,Table15[If Material Anything Other than "Lead" in Column E,Was Material Ever Previously Lead?],F440,Table15[Customer-Owned Portion],N440),Table15[Unique ID],0),0)))</f>
        <v>Non-lead</v>
      </c>
      <c r="W440" s="189"/>
    </row>
    <row r="441" spans="1:23" s="190" customFormat="1" ht="37.5" x14ac:dyDescent="0.25">
      <c r="A441" s="180">
        <v>11890578</v>
      </c>
      <c r="B441" s="181" t="s">
        <v>1172</v>
      </c>
      <c r="C441" s="182" t="s">
        <v>1173</v>
      </c>
      <c r="D441" s="183" t="s">
        <v>36</v>
      </c>
      <c r="E441" s="181" t="s">
        <v>35</v>
      </c>
      <c r="F441" s="183" t="s">
        <v>35</v>
      </c>
      <c r="G441" s="181" t="s">
        <v>235</v>
      </c>
      <c r="H441" s="184">
        <v>1</v>
      </c>
      <c r="I441" s="185" t="s">
        <v>107</v>
      </c>
      <c r="J441" s="181" t="s">
        <v>37</v>
      </c>
      <c r="K441" s="181" t="s">
        <v>38</v>
      </c>
      <c r="L441" s="186">
        <v>45544</v>
      </c>
      <c r="M441" s="187" t="s">
        <v>225</v>
      </c>
      <c r="N441" s="183" t="s">
        <v>43</v>
      </c>
      <c r="O441" s="181"/>
      <c r="P441" s="184">
        <v>0.75</v>
      </c>
      <c r="Q441" s="185" t="s">
        <v>107</v>
      </c>
      <c r="R441" s="181" t="s">
        <v>37</v>
      </c>
      <c r="S441" s="181" t="s">
        <v>96</v>
      </c>
      <c r="T441" s="186">
        <v>45544</v>
      </c>
      <c r="U441" s="187" t="s">
        <v>225</v>
      </c>
      <c r="V441" s="188" t="str" cm="1">
        <f t="array" ref="V441">IF(SUM(LEN(A441:U441))=0,"",IF(OR(OR(ISBLANK(E441),SUM(LEN(B441),LEN(C441))=0),AND(NOT(D441="Unknown"),ISBLANK(I441)),AND(NOT(N441="Unknown"),ISBLANK(Q441))),"Missing Information", INDEX(Table15[Entire Service Line Classification], MATCH(SUMIFS(Table15[Unique ID],Table15[System-Owned Portion],D441,Table15[If Material Anything Other than "Lead" in Column E,Was Material Ever Previously Lead?],F441,Table15[Customer-Owned Portion],N441),Table15[Unique ID],0),0)))</f>
        <v>Non-lead</v>
      </c>
      <c r="W441" s="189"/>
    </row>
    <row r="442" spans="1:23" s="190" customFormat="1" ht="37.5" x14ac:dyDescent="0.25">
      <c r="A442" s="180">
        <v>11890577</v>
      </c>
      <c r="B442" s="181" t="s">
        <v>1174</v>
      </c>
      <c r="C442" s="182" t="s">
        <v>1175</v>
      </c>
      <c r="D442" s="183" t="s">
        <v>43</v>
      </c>
      <c r="E442" s="181" t="s">
        <v>35</v>
      </c>
      <c r="F442" s="183" t="s">
        <v>35</v>
      </c>
      <c r="G442" s="181" t="s">
        <v>234</v>
      </c>
      <c r="H442" s="184">
        <v>1</v>
      </c>
      <c r="I442" s="185" t="s">
        <v>107</v>
      </c>
      <c r="J442" s="181" t="s">
        <v>37</v>
      </c>
      <c r="K442" s="181" t="s">
        <v>38</v>
      </c>
      <c r="L442" s="186">
        <v>45545</v>
      </c>
      <c r="M442" s="187" t="s">
        <v>225</v>
      </c>
      <c r="N442" s="183" t="s">
        <v>43</v>
      </c>
      <c r="O442" s="181"/>
      <c r="P442" s="184">
        <v>1</v>
      </c>
      <c r="Q442" s="185" t="s">
        <v>107</v>
      </c>
      <c r="R442" s="181" t="s">
        <v>37</v>
      </c>
      <c r="S442" s="181" t="s">
        <v>96</v>
      </c>
      <c r="T442" s="186">
        <v>45545</v>
      </c>
      <c r="U442" s="187" t="s">
        <v>7068</v>
      </c>
      <c r="V442" s="188" t="str" cm="1">
        <f t="array" ref="V442">IF(SUM(LEN(A442:U442))=0,"",IF(OR(OR(ISBLANK(E442),SUM(LEN(B442),LEN(C442))=0),AND(NOT(D442="Unknown"),ISBLANK(I442)),AND(NOT(N442="Unknown"),ISBLANK(Q442))),"Missing Information", INDEX(Table15[Entire Service Line Classification], MATCH(SUMIFS(Table15[Unique ID],Table15[System-Owned Portion],D442,Table15[If Material Anything Other than "Lead" in Column E,Was Material Ever Previously Lead?],F442,Table15[Customer-Owned Portion],N442),Table15[Unique ID],0),0)))</f>
        <v>Non-lead</v>
      </c>
      <c r="W442" s="189"/>
    </row>
    <row r="443" spans="1:23" s="190" customFormat="1" ht="37.5" x14ac:dyDescent="0.25">
      <c r="A443" s="180">
        <v>11890576</v>
      </c>
      <c r="B443" s="181" t="s">
        <v>1176</v>
      </c>
      <c r="C443" s="182" t="s">
        <v>1177</v>
      </c>
      <c r="D443" s="183" t="s">
        <v>43</v>
      </c>
      <c r="E443" s="181" t="s">
        <v>35</v>
      </c>
      <c r="F443" s="183" t="s">
        <v>35</v>
      </c>
      <c r="G443" s="181" t="s">
        <v>226</v>
      </c>
      <c r="H443" s="184">
        <v>1</v>
      </c>
      <c r="I443" s="185" t="s">
        <v>107</v>
      </c>
      <c r="J443" s="181" t="s">
        <v>37</v>
      </c>
      <c r="K443" s="181" t="s">
        <v>38</v>
      </c>
      <c r="L443" s="186">
        <v>45544</v>
      </c>
      <c r="M443" s="187" t="s">
        <v>225</v>
      </c>
      <c r="N443" s="183" t="s">
        <v>43</v>
      </c>
      <c r="O443" s="181"/>
      <c r="P443" s="184">
        <v>0.75</v>
      </c>
      <c r="Q443" s="185" t="s">
        <v>107</v>
      </c>
      <c r="R443" s="181" t="s">
        <v>37</v>
      </c>
      <c r="S443" s="181" t="s">
        <v>96</v>
      </c>
      <c r="T443" s="186">
        <v>45544</v>
      </c>
      <c r="U443" s="187" t="s">
        <v>225</v>
      </c>
      <c r="V443" s="188" t="str" cm="1">
        <f t="array" ref="V443">IF(SUM(LEN(A443:U443))=0,"",IF(OR(OR(ISBLANK(E443),SUM(LEN(B443),LEN(C443))=0),AND(NOT(D443="Unknown"),ISBLANK(I443)),AND(NOT(N443="Unknown"),ISBLANK(Q443))),"Missing Information", INDEX(Table15[Entire Service Line Classification], MATCH(SUMIFS(Table15[Unique ID],Table15[System-Owned Portion],D443,Table15[If Material Anything Other than "Lead" in Column E,Was Material Ever Previously Lead?],F443,Table15[Customer-Owned Portion],N443),Table15[Unique ID],0),0)))</f>
        <v>Non-lead</v>
      </c>
      <c r="W443" s="189"/>
    </row>
    <row r="444" spans="1:23" s="190" customFormat="1" ht="37.5" x14ac:dyDescent="0.25">
      <c r="A444" s="180">
        <v>11890575</v>
      </c>
      <c r="B444" s="181" t="s">
        <v>1178</v>
      </c>
      <c r="C444" s="182" t="s">
        <v>1179</v>
      </c>
      <c r="D444" s="183" t="s">
        <v>43</v>
      </c>
      <c r="E444" s="181" t="s">
        <v>35</v>
      </c>
      <c r="F444" s="183" t="s">
        <v>35</v>
      </c>
      <c r="G444" s="181" t="s">
        <v>252</v>
      </c>
      <c r="H444" s="184">
        <v>1</v>
      </c>
      <c r="I444" s="185" t="s">
        <v>107</v>
      </c>
      <c r="J444" s="181" t="s">
        <v>37</v>
      </c>
      <c r="K444" s="181" t="s">
        <v>38</v>
      </c>
      <c r="L444" s="186">
        <v>45540</v>
      </c>
      <c r="M444" s="187" t="s">
        <v>225</v>
      </c>
      <c r="N444" s="183" t="s">
        <v>43</v>
      </c>
      <c r="O444" s="181"/>
      <c r="P444" s="184">
        <v>0.75</v>
      </c>
      <c r="Q444" s="185" t="s">
        <v>107</v>
      </c>
      <c r="R444" s="181" t="s">
        <v>37</v>
      </c>
      <c r="S444" s="181" t="s">
        <v>96</v>
      </c>
      <c r="T444" s="186">
        <v>45540</v>
      </c>
      <c r="U444" s="187" t="s">
        <v>225</v>
      </c>
      <c r="V444" s="188" t="str" cm="1">
        <f t="array" ref="V444">IF(SUM(LEN(A444:U444))=0,"",IF(OR(OR(ISBLANK(E444),SUM(LEN(B444),LEN(C444))=0),AND(NOT(D444="Unknown"),ISBLANK(I444)),AND(NOT(N444="Unknown"),ISBLANK(Q444))),"Missing Information", INDEX(Table15[Entire Service Line Classification], MATCH(SUMIFS(Table15[Unique ID],Table15[System-Owned Portion],D444,Table15[If Material Anything Other than "Lead" in Column E,Was Material Ever Previously Lead?],F444,Table15[Customer-Owned Portion],N444),Table15[Unique ID],0),0)))</f>
        <v>Non-lead</v>
      </c>
      <c r="W444" s="189"/>
    </row>
    <row r="445" spans="1:23" s="190" customFormat="1" ht="37.5" x14ac:dyDescent="0.25">
      <c r="A445" s="180">
        <v>11890574</v>
      </c>
      <c r="B445" s="181" t="s">
        <v>1180</v>
      </c>
      <c r="C445" s="182" t="s">
        <v>1181</v>
      </c>
      <c r="D445" s="183" t="s">
        <v>43</v>
      </c>
      <c r="E445" s="181" t="s">
        <v>35</v>
      </c>
      <c r="F445" s="183" t="s">
        <v>35</v>
      </c>
      <c r="G445" s="181" t="s">
        <v>252</v>
      </c>
      <c r="H445" s="184">
        <v>1</v>
      </c>
      <c r="I445" s="185" t="s">
        <v>107</v>
      </c>
      <c r="J445" s="181" t="s">
        <v>37</v>
      </c>
      <c r="K445" s="181" t="s">
        <v>38</v>
      </c>
      <c r="L445" s="186">
        <v>45540</v>
      </c>
      <c r="M445" s="187" t="s">
        <v>225</v>
      </c>
      <c r="N445" s="183" t="s">
        <v>43</v>
      </c>
      <c r="O445" s="181"/>
      <c r="P445" s="184">
        <v>0.75</v>
      </c>
      <c r="Q445" s="185" t="s">
        <v>107</v>
      </c>
      <c r="R445" s="181" t="s">
        <v>37</v>
      </c>
      <c r="S445" s="181" t="s">
        <v>96</v>
      </c>
      <c r="T445" s="186">
        <v>45540</v>
      </c>
      <c r="U445" s="187" t="s">
        <v>225</v>
      </c>
      <c r="V445" s="188" t="str" cm="1">
        <f t="array" ref="V445">IF(SUM(LEN(A445:U445))=0,"",IF(OR(OR(ISBLANK(E445),SUM(LEN(B445),LEN(C445))=0),AND(NOT(D445="Unknown"),ISBLANK(I445)),AND(NOT(N445="Unknown"),ISBLANK(Q445))),"Missing Information", INDEX(Table15[Entire Service Line Classification], MATCH(SUMIFS(Table15[Unique ID],Table15[System-Owned Portion],D445,Table15[If Material Anything Other than "Lead" in Column E,Was Material Ever Previously Lead?],F445,Table15[Customer-Owned Portion],N445),Table15[Unique ID],0),0)))</f>
        <v>Non-lead</v>
      </c>
      <c r="W445" s="189"/>
    </row>
    <row r="446" spans="1:23" s="190" customFormat="1" ht="37.5" x14ac:dyDescent="0.25">
      <c r="A446" s="180">
        <v>11890573</v>
      </c>
      <c r="B446" s="181" t="s">
        <v>1182</v>
      </c>
      <c r="C446" s="182" t="s">
        <v>1183</v>
      </c>
      <c r="D446" s="183" t="s">
        <v>43</v>
      </c>
      <c r="E446" s="181" t="s">
        <v>35</v>
      </c>
      <c r="F446" s="183" t="s">
        <v>35</v>
      </c>
      <c r="G446" s="181" t="s">
        <v>252</v>
      </c>
      <c r="H446" s="184">
        <v>1</v>
      </c>
      <c r="I446" s="185" t="s">
        <v>107</v>
      </c>
      <c r="J446" s="181" t="s">
        <v>37</v>
      </c>
      <c r="K446" s="181" t="s">
        <v>38</v>
      </c>
      <c r="L446" s="186">
        <v>45540</v>
      </c>
      <c r="M446" s="187" t="s">
        <v>225</v>
      </c>
      <c r="N446" s="183" t="s">
        <v>43</v>
      </c>
      <c r="O446" s="181"/>
      <c r="P446" s="184">
        <v>0.75</v>
      </c>
      <c r="Q446" s="185" t="s">
        <v>107</v>
      </c>
      <c r="R446" s="181" t="s">
        <v>37</v>
      </c>
      <c r="S446" s="181" t="s">
        <v>96</v>
      </c>
      <c r="T446" s="186">
        <v>45540</v>
      </c>
      <c r="U446" s="187" t="s">
        <v>225</v>
      </c>
      <c r="V446" s="188" t="str" cm="1">
        <f t="array" ref="V446">IF(SUM(LEN(A446:U446))=0,"",IF(OR(OR(ISBLANK(E446),SUM(LEN(B446),LEN(C446))=0),AND(NOT(D446="Unknown"),ISBLANK(I446)),AND(NOT(N446="Unknown"),ISBLANK(Q446))),"Missing Information", INDEX(Table15[Entire Service Line Classification], MATCH(SUMIFS(Table15[Unique ID],Table15[System-Owned Portion],D446,Table15[If Material Anything Other than "Lead" in Column E,Was Material Ever Previously Lead?],F446,Table15[Customer-Owned Portion],N446),Table15[Unique ID],0),0)))</f>
        <v>Non-lead</v>
      </c>
      <c r="W446" s="189"/>
    </row>
    <row r="447" spans="1:23" s="190" customFormat="1" ht="37.5" x14ac:dyDescent="0.25">
      <c r="A447" s="180">
        <v>11890572</v>
      </c>
      <c r="B447" s="181" t="s">
        <v>1184</v>
      </c>
      <c r="C447" s="182" t="s">
        <v>1185</v>
      </c>
      <c r="D447" s="183" t="s">
        <v>43</v>
      </c>
      <c r="E447" s="181" t="s">
        <v>35</v>
      </c>
      <c r="F447" s="183" t="s">
        <v>35</v>
      </c>
      <c r="G447" s="181" t="s">
        <v>252</v>
      </c>
      <c r="H447" s="184">
        <v>1</v>
      </c>
      <c r="I447" s="185" t="s">
        <v>107</v>
      </c>
      <c r="J447" s="181" t="s">
        <v>37</v>
      </c>
      <c r="K447" s="181" t="s">
        <v>38</v>
      </c>
      <c r="L447" s="186">
        <v>45540</v>
      </c>
      <c r="M447" s="187" t="s">
        <v>225</v>
      </c>
      <c r="N447" s="183" t="s">
        <v>43</v>
      </c>
      <c r="O447" s="181"/>
      <c r="P447" s="184">
        <v>0.75</v>
      </c>
      <c r="Q447" s="185" t="s">
        <v>107</v>
      </c>
      <c r="R447" s="181" t="s">
        <v>37</v>
      </c>
      <c r="S447" s="181" t="s">
        <v>96</v>
      </c>
      <c r="T447" s="186">
        <v>45540</v>
      </c>
      <c r="U447" s="187" t="s">
        <v>225</v>
      </c>
      <c r="V447" s="188" t="str" cm="1">
        <f t="array" ref="V447">IF(SUM(LEN(A447:U447))=0,"",IF(OR(OR(ISBLANK(E447),SUM(LEN(B447),LEN(C447))=0),AND(NOT(D447="Unknown"),ISBLANK(I447)),AND(NOT(N447="Unknown"),ISBLANK(Q447))),"Missing Information", INDEX(Table15[Entire Service Line Classification], MATCH(SUMIFS(Table15[Unique ID],Table15[System-Owned Portion],D447,Table15[If Material Anything Other than "Lead" in Column E,Was Material Ever Previously Lead?],F447,Table15[Customer-Owned Portion],N447),Table15[Unique ID],0),0)))</f>
        <v>Non-lead</v>
      </c>
      <c r="W447" s="189"/>
    </row>
    <row r="448" spans="1:23" s="190" customFormat="1" ht="37.5" x14ac:dyDescent="0.25">
      <c r="A448" s="180">
        <v>11890571</v>
      </c>
      <c r="B448" s="181" t="s">
        <v>1186</v>
      </c>
      <c r="C448" s="182" t="s">
        <v>1187</v>
      </c>
      <c r="D448" s="183" t="s">
        <v>36</v>
      </c>
      <c r="E448" s="181" t="s">
        <v>35</v>
      </c>
      <c r="F448" s="183" t="s">
        <v>35</v>
      </c>
      <c r="G448" s="181" t="s">
        <v>240</v>
      </c>
      <c r="H448" s="184">
        <v>1</v>
      </c>
      <c r="I448" s="185" t="s">
        <v>107</v>
      </c>
      <c r="J448" s="181" t="s">
        <v>37</v>
      </c>
      <c r="K448" s="181" t="s">
        <v>38</v>
      </c>
      <c r="L448" s="186">
        <v>45544</v>
      </c>
      <c r="M448" s="187" t="s">
        <v>225</v>
      </c>
      <c r="N448" s="183" t="s">
        <v>43</v>
      </c>
      <c r="O448" s="181"/>
      <c r="P448" s="184">
        <v>0.75</v>
      </c>
      <c r="Q448" s="185" t="s">
        <v>107</v>
      </c>
      <c r="R448" s="181" t="s">
        <v>37</v>
      </c>
      <c r="S448" s="181" t="s">
        <v>96</v>
      </c>
      <c r="T448" s="186">
        <v>45544</v>
      </c>
      <c r="U448" s="187" t="s">
        <v>225</v>
      </c>
      <c r="V448" s="188" t="str" cm="1">
        <f t="array" ref="V448">IF(SUM(LEN(A448:U448))=0,"",IF(OR(OR(ISBLANK(E448),SUM(LEN(B448),LEN(C448))=0),AND(NOT(D448="Unknown"),ISBLANK(I448)),AND(NOT(N448="Unknown"),ISBLANK(Q448))),"Missing Information", INDEX(Table15[Entire Service Line Classification], MATCH(SUMIFS(Table15[Unique ID],Table15[System-Owned Portion],D448,Table15[If Material Anything Other than "Lead" in Column E,Was Material Ever Previously Lead?],F448,Table15[Customer-Owned Portion],N448),Table15[Unique ID],0),0)))</f>
        <v>Non-lead</v>
      </c>
      <c r="W448" s="189"/>
    </row>
    <row r="449" spans="1:23" s="190" customFormat="1" ht="37.5" x14ac:dyDescent="0.25">
      <c r="A449" s="180">
        <v>11890569</v>
      </c>
      <c r="B449" s="181" t="s">
        <v>1188</v>
      </c>
      <c r="C449" s="182" t="s">
        <v>1189</v>
      </c>
      <c r="D449" s="183" t="s">
        <v>36</v>
      </c>
      <c r="E449" s="181" t="s">
        <v>35</v>
      </c>
      <c r="F449" s="183" t="s">
        <v>35</v>
      </c>
      <c r="G449" s="181" t="s">
        <v>250</v>
      </c>
      <c r="H449" s="184">
        <v>1</v>
      </c>
      <c r="I449" s="185" t="s">
        <v>107</v>
      </c>
      <c r="J449" s="181" t="s">
        <v>37</v>
      </c>
      <c r="K449" s="181" t="s">
        <v>38</v>
      </c>
      <c r="L449" s="186">
        <v>45545</v>
      </c>
      <c r="M449" s="187" t="s">
        <v>225</v>
      </c>
      <c r="N449" s="183" t="s">
        <v>43</v>
      </c>
      <c r="O449" s="181"/>
      <c r="P449" s="184">
        <v>1</v>
      </c>
      <c r="Q449" s="185" t="s">
        <v>107</v>
      </c>
      <c r="R449" s="181" t="s">
        <v>37</v>
      </c>
      <c r="S449" s="181" t="s">
        <v>96</v>
      </c>
      <c r="T449" s="186">
        <v>45545</v>
      </c>
      <c r="U449" s="187" t="s">
        <v>7068</v>
      </c>
      <c r="V449" s="188" t="str" cm="1">
        <f t="array" ref="V449">IF(SUM(LEN(A449:U449))=0,"",IF(OR(OR(ISBLANK(E449),SUM(LEN(B449),LEN(C449))=0),AND(NOT(D449="Unknown"),ISBLANK(I449)),AND(NOT(N449="Unknown"),ISBLANK(Q449))),"Missing Information", INDEX(Table15[Entire Service Line Classification], MATCH(SUMIFS(Table15[Unique ID],Table15[System-Owned Portion],D449,Table15[If Material Anything Other than "Lead" in Column E,Was Material Ever Previously Lead?],F449,Table15[Customer-Owned Portion],N449),Table15[Unique ID],0),0)))</f>
        <v>Non-lead</v>
      </c>
      <c r="W449" s="189"/>
    </row>
    <row r="450" spans="1:23" s="190" customFormat="1" ht="37.5" x14ac:dyDescent="0.25">
      <c r="A450" s="180">
        <v>11890570</v>
      </c>
      <c r="B450" s="181" t="s">
        <v>1190</v>
      </c>
      <c r="C450" s="182" t="s">
        <v>548</v>
      </c>
      <c r="D450" s="183" t="s">
        <v>36</v>
      </c>
      <c r="E450" s="181" t="s">
        <v>35</v>
      </c>
      <c r="F450" s="183" t="s">
        <v>35</v>
      </c>
      <c r="G450" s="181" t="s">
        <v>250</v>
      </c>
      <c r="H450" s="184">
        <v>1</v>
      </c>
      <c r="I450" s="185" t="s">
        <v>107</v>
      </c>
      <c r="J450" s="181" t="s">
        <v>37</v>
      </c>
      <c r="K450" s="181" t="s">
        <v>38</v>
      </c>
      <c r="L450" s="186">
        <v>45552</v>
      </c>
      <c r="M450" s="187" t="s">
        <v>225</v>
      </c>
      <c r="N450" s="183" t="s">
        <v>36</v>
      </c>
      <c r="O450" s="181"/>
      <c r="P450" s="184">
        <v>0.75</v>
      </c>
      <c r="Q450" s="185" t="s">
        <v>107</v>
      </c>
      <c r="R450" s="181" t="s">
        <v>37</v>
      </c>
      <c r="S450" s="181" t="s">
        <v>96</v>
      </c>
      <c r="T450" s="186">
        <v>45552</v>
      </c>
      <c r="U450" s="187" t="s">
        <v>225</v>
      </c>
      <c r="V450" s="188" t="str" cm="1">
        <f t="array" ref="V450">IF(SUM(LEN(A450:U450))=0,"",IF(OR(OR(ISBLANK(E450),SUM(LEN(B450),LEN(C450))=0),AND(NOT(D450="Unknown"),ISBLANK(I450)),AND(NOT(N450="Unknown"),ISBLANK(Q450))),"Missing Information", INDEX(Table15[Entire Service Line Classification], MATCH(SUMIFS(Table15[Unique ID],Table15[System-Owned Portion],D450,Table15[If Material Anything Other than "Lead" in Column E,Was Material Ever Previously Lead?],F450,Table15[Customer-Owned Portion],N450),Table15[Unique ID],0),0)))</f>
        <v>Non-lead</v>
      </c>
      <c r="W450" s="189"/>
    </row>
    <row r="451" spans="1:23" s="190" customFormat="1" ht="37.5" x14ac:dyDescent="0.25">
      <c r="A451" s="180">
        <v>11890568</v>
      </c>
      <c r="B451" s="181" t="s">
        <v>1191</v>
      </c>
      <c r="C451" s="182" t="s">
        <v>1192</v>
      </c>
      <c r="D451" s="183" t="s">
        <v>36</v>
      </c>
      <c r="E451" s="181" t="s">
        <v>35</v>
      </c>
      <c r="F451" s="183" t="s">
        <v>35</v>
      </c>
      <c r="G451" s="181" t="s">
        <v>7031</v>
      </c>
      <c r="H451" s="184">
        <v>1</v>
      </c>
      <c r="I451" s="185" t="s">
        <v>107</v>
      </c>
      <c r="J451" s="181" t="s">
        <v>37</v>
      </c>
      <c r="K451" s="181" t="s">
        <v>38</v>
      </c>
      <c r="L451" s="186">
        <v>45552</v>
      </c>
      <c r="M451" s="187" t="s">
        <v>225</v>
      </c>
      <c r="N451" s="183" t="s">
        <v>43</v>
      </c>
      <c r="O451" s="181"/>
      <c r="P451" s="184">
        <v>0.75</v>
      </c>
      <c r="Q451" s="185" t="s">
        <v>107</v>
      </c>
      <c r="R451" s="181" t="s">
        <v>37</v>
      </c>
      <c r="S451" s="181" t="s">
        <v>96</v>
      </c>
      <c r="T451" s="186">
        <v>45552</v>
      </c>
      <c r="U451" s="187" t="s">
        <v>7069</v>
      </c>
      <c r="V451" s="188" t="str" cm="1">
        <f t="array" ref="V451">IF(SUM(LEN(A451:U451))=0,"",IF(OR(OR(ISBLANK(E451),SUM(LEN(B451),LEN(C451))=0),AND(NOT(D451="Unknown"),ISBLANK(I451)),AND(NOT(N451="Unknown"),ISBLANK(Q451))),"Missing Information", INDEX(Table15[Entire Service Line Classification], MATCH(SUMIFS(Table15[Unique ID],Table15[System-Owned Portion],D451,Table15[If Material Anything Other than "Lead" in Column E,Was Material Ever Previously Lead?],F451,Table15[Customer-Owned Portion],N451),Table15[Unique ID],0),0)))</f>
        <v>Non-lead</v>
      </c>
      <c r="W451" s="189"/>
    </row>
    <row r="452" spans="1:23" s="190" customFormat="1" ht="37.5" x14ac:dyDescent="0.25">
      <c r="A452" s="180">
        <v>11890567</v>
      </c>
      <c r="B452" s="181" t="s">
        <v>1193</v>
      </c>
      <c r="C452" s="182" t="s">
        <v>1194</v>
      </c>
      <c r="D452" s="183" t="s">
        <v>36</v>
      </c>
      <c r="E452" s="181" t="s">
        <v>35</v>
      </c>
      <c r="F452" s="183" t="s">
        <v>35</v>
      </c>
      <c r="G452" s="181" t="s">
        <v>229</v>
      </c>
      <c r="H452" s="184">
        <v>1</v>
      </c>
      <c r="I452" s="185" t="s">
        <v>107</v>
      </c>
      <c r="J452" s="181" t="s">
        <v>37</v>
      </c>
      <c r="K452" s="181" t="s">
        <v>38</v>
      </c>
      <c r="L452" s="186">
        <v>45546</v>
      </c>
      <c r="M452" s="187" t="s">
        <v>225</v>
      </c>
      <c r="N452" s="183" t="s">
        <v>43</v>
      </c>
      <c r="O452" s="181"/>
      <c r="P452" s="184">
        <v>0.75</v>
      </c>
      <c r="Q452" s="185" t="s">
        <v>107</v>
      </c>
      <c r="R452" s="181" t="s">
        <v>37</v>
      </c>
      <c r="S452" s="181" t="s">
        <v>96</v>
      </c>
      <c r="T452" s="186">
        <v>45546</v>
      </c>
      <c r="U452" s="187" t="s">
        <v>225</v>
      </c>
      <c r="V452" s="188" t="str" cm="1">
        <f t="array" ref="V452">IF(SUM(LEN(A452:U452))=0,"",IF(OR(OR(ISBLANK(E452),SUM(LEN(B452),LEN(C452))=0),AND(NOT(D452="Unknown"),ISBLANK(I452)),AND(NOT(N452="Unknown"),ISBLANK(Q452))),"Missing Information", INDEX(Table15[Entire Service Line Classification], MATCH(SUMIFS(Table15[Unique ID],Table15[System-Owned Portion],D452,Table15[If Material Anything Other than "Lead" in Column E,Was Material Ever Previously Lead?],F452,Table15[Customer-Owned Portion],N452),Table15[Unique ID],0),0)))</f>
        <v>Non-lead</v>
      </c>
      <c r="W452" s="189"/>
    </row>
    <row r="453" spans="1:23" s="190" customFormat="1" ht="37.5" x14ac:dyDescent="0.25">
      <c r="A453" s="180">
        <v>11890566</v>
      </c>
      <c r="B453" s="181" t="s">
        <v>1195</v>
      </c>
      <c r="C453" s="182" t="s">
        <v>1196</v>
      </c>
      <c r="D453" s="183" t="s">
        <v>43</v>
      </c>
      <c r="E453" s="181" t="s">
        <v>35</v>
      </c>
      <c r="F453" s="183" t="s">
        <v>35</v>
      </c>
      <c r="G453" s="181" t="s">
        <v>252</v>
      </c>
      <c r="H453" s="184">
        <v>1</v>
      </c>
      <c r="I453" s="185" t="s">
        <v>107</v>
      </c>
      <c r="J453" s="181" t="s">
        <v>37</v>
      </c>
      <c r="K453" s="181" t="s">
        <v>38</v>
      </c>
      <c r="L453" s="186">
        <v>45540</v>
      </c>
      <c r="M453" s="187" t="s">
        <v>225</v>
      </c>
      <c r="N453" s="183" t="s">
        <v>43</v>
      </c>
      <c r="O453" s="181"/>
      <c r="P453" s="184">
        <v>0.75</v>
      </c>
      <c r="Q453" s="185" t="s">
        <v>107</v>
      </c>
      <c r="R453" s="181" t="s">
        <v>37</v>
      </c>
      <c r="S453" s="181" t="s">
        <v>96</v>
      </c>
      <c r="T453" s="186">
        <v>45540</v>
      </c>
      <c r="U453" s="187" t="s">
        <v>225</v>
      </c>
      <c r="V453" s="188" t="str" cm="1">
        <f t="array" ref="V453">IF(SUM(LEN(A453:U453))=0,"",IF(OR(OR(ISBLANK(E453),SUM(LEN(B453),LEN(C453))=0),AND(NOT(D453="Unknown"),ISBLANK(I453)),AND(NOT(N453="Unknown"),ISBLANK(Q453))),"Missing Information", INDEX(Table15[Entire Service Line Classification], MATCH(SUMIFS(Table15[Unique ID],Table15[System-Owned Portion],D453,Table15[If Material Anything Other than "Lead" in Column E,Was Material Ever Previously Lead?],F453,Table15[Customer-Owned Portion],N453),Table15[Unique ID],0),0)))</f>
        <v>Non-lead</v>
      </c>
      <c r="W453" s="189"/>
    </row>
    <row r="454" spans="1:23" s="190" customFormat="1" ht="37.5" x14ac:dyDescent="0.25">
      <c r="A454" s="180">
        <v>11890565</v>
      </c>
      <c r="B454" s="181" t="s">
        <v>1197</v>
      </c>
      <c r="C454" s="182" t="s">
        <v>1198</v>
      </c>
      <c r="D454" s="183" t="s">
        <v>36</v>
      </c>
      <c r="E454" s="181" t="s">
        <v>35</v>
      </c>
      <c r="F454" s="183" t="s">
        <v>35</v>
      </c>
      <c r="G454" s="181" t="s">
        <v>244</v>
      </c>
      <c r="H454" s="184">
        <v>1</v>
      </c>
      <c r="I454" s="185" t="s">
        <v>107</v>
      </c>
      <c r="J454" s="181" t="s">
        <v>37</v>
      </c>
      <c r="K454" s="181" t="s">
        <v>38</v>
      </c>
      <c r="L454" s="186">
        <v>45551</v>
      </c>
      <c r="M454" s="187" t="s">
        <v>225</v>
      </c>
      <c r="N454" s="183" t="s">
        <v>43</v>
      </c>
      <c r="O454" s="181"/>
      <c r="P454" s="184">
        <v>0.75</v>
      </c>
      <c r="Q454" s="185" t="s">
        <v>107</v>
      </c>
      <c r="R454" s="181" t="s">
        <v>37</v>
      </c>
      <c r="S454" s="181" t="s">
        <v>96</v>
      </c>
      <c r="T454" s="186">
        <v>45551</v>
      </c>
      <c r="U454" s="187" t="s">
        <v>7069</v>
      </c>
      <c r="V454" s="188" t="str" cm="1">
        <f t="array" ref="V454">IF(SUM(LEN(A454:U454))=0,"",IF(OR(OR(ISBLANK(E454),SUM(LEN(B454),LEN(C454))=0),AND(NOT(D454="Unknown"),ISBLANK(I454)),AND(NOT(N454="Unknown"),ISBLANK(Q454))),"Missing Information", INDEX(Table15[Entire Service Line Classification], MATCH(SUMIFS(Table15[Unique ID],Table15[System-Owned Portion],D454,Table15[If Material Anything Other than "Lead" in Column E,Was Material Ever Previously Lead?],F454,Table15[Customer-Owned Portion],N454),Table15[Unique ID],0),0)))</f>
        <v>Non-lead</v>
      </c>
      <c r="W454" s="189"/>
    </row>
    <row r="455" spans="1:23" s="190" customFormat="1" ht="37.5" x14ac:dyDescent="0.25">
      <c r="A455" s="180">
        <v>11890564</v>
      </c>
      <c r="B455" s="181" t="s">
        <v>1199</v>
      </c>
      <c r="C455" s="182" t="s">
        <v>1200</v>
      </c>
      <c r="D455" s="183" t="s">
        <v>43</v>
      </c>
      <c r="E455" s="181" t="s">
        <v>35</v>
      </c>
      <c r="F455" s="183" t="s">
        <v>35</v>
      </c>
      <c r="G455" s="181" t="s">
        <v>252</v>
      </c>
      <c r="H455" s="184">
        <v>1</v>
      </c>
      <c r="I455" s="185" t="s">
        <v>107</v>
      </c>
      <c r="J455" s="181" t="s">
        <v>37</v>
      </c>
      <c r="K455" s="181" t="s">
        <v>38</v>
      </c>
      <c r="L455" s="186">
        <v>45540</v>
      </c>
      <c r="M455" s="187" t="s">
        <v>225</v>
      </c>
      <c r="N455" s="183" t="s">
        <v>43</v>
      </c>
      <c r="O455" s="181"/>
      <c r="P455" s="184">
        <v>0.75</v>
      </c>
      <c r="Q455" s="185" t="s">
        <v>107</v>
      </c>
      <c r="R455" s="181" t="s">
        <v>37</v>
      </c>
      <c r="S455" s="181" t="s">
        <v>96</v>
      </c>
      <c r="T455" s="186">
        <v>45540</v>
      </c>
      <c r="U455" s="187" t="s">
        <v>225</v>
      </c>
      <c r="V455" s="188" t="str" cm="1">
        <f t="array" ref="V455">IF(SUM(LEN(A455:U455))=0,"",IF(OR(OR(ISBLANK(E455),SUM(LEN(B455),LEN(C455))=0),AND(NOT(D455="Unknown"),ISBLANK(I455)),AND(NOT(N455="Unknown"),ISBLANK(Q455))),"Missing Information", INDEX(Table15[Entire Service Line Classification], MATCH(SUMIFS(Table15[Unique ID],Table15[System-Owned Portion],D455,Table15[If Material Anything Other than "Lead" in Column E,Was Material Ever Previously Lead?],F455,Table15[Customer-Owned Portion],N455),Table15[Unique ID],0),0)))</f>
        <v>Non-lead</v>
      </c>
      <c r="W455" s="189"/>
    </row>
    <row r="456" spans="1:23" s="190" customFormat="1" ht="37.5" x14ac:dyDescent="0.25">
      <c r="A456" s="180">
        <v>11890563</v>
      </c>
      <c r="B456" s="181" t="s">
        <v>1201</v>
      </c>
      <c r="C456" s="182" t="s">
        <v>1202</v>
      </c>
      <c r="D456" s="183" t="s">
        <v>36</v>
      </c>
      <c r="E456" s="181" t="s">
        <v>35</v>
      </c>
      <c r="F456" s="183" t="s">
        <v>35</v>
      </c>
      <c r="G456" s="181" t="s">
        <v>262</v>
      </c>
      <c r="H456" s="184">
        <v>1</v>
      </c>
      <c r="I456" s="185" t="s">
        <v>107</v>
      </c>
      <c r="J456" s="181" t="s">
        <v>37</v>
      </c>
      <c r="K456" s="181" t="s">
        <v>38</v>
      </c>
      <c r="L456" s="186">
        <v>45545</v>
      </c>
      <c r="M456" s="187" t="s">
        <v>225</v>
      </c>
      <c r="N456" s="183" t="s">
        <v>43</v>
      </c>
      <c r="O456" s="181"/>
      <c r="P456" s="184">
        <v>1</v>
      </c>
      <c r="Q456" s="185" t="s">
        <v>107</v>
      </c>
      <c r="R456" s="181" t="s">
        <v>37</v>
      </c>
      <c r="S456" s="181" t="s">
        <v>96</v>
      </c>
      <c r="T456" s="186">
        <v>45545</v>
      </c>
      <c r="U456" s="187" t="s">
        <v>7068</v>
      </c>
      <c r="V456" s="188" t="str" cm="1">
        <f t="array" ref="V456">IF(SUM(LEN(A456:U456))=0,"",IF(OR(OR(ISBLANK(E456),SUM(LEN(B456),LEN(C456))=0),AND(NOT(D456="Unknown"),ISBLANK(I456)),AND(NOT(N456="Unknown"),ISBLANK(Q456))),"Missing Information", INDEX(Table15[Entire Service Line Classification], MATCH(SUMIFS(Table15[Unique ID],Table15[System-Owned Portion],D456,Table15[If Material Anything Other than "Lead" in Column E,Was Material Ever Previously Lead?],F456,Table15[Customer-Owned Portion],N456),Table15[Unique ID],0),0)))</f>
        <v>Non-lead</v>
      </c>
      <c r="W456" s="189"/>
    </row>
    <row r="457" spans="1:23" s="190" customFormat="1" ht="37.5" x14ac:dyDescent="0.25">
      <c r="A457" s="180">
        <v>11890562</v>
      </c>
      <c r="B457" s="181" t="s">
        <v>1203</v>
      </c>
      <c r="C457" s="182" t="s">
        <v>1204</v>
      </c>
      <c r="D457" s="183" t="s">
        <v>36</v>
      </c>
      <c r="E457" s="181" t="s">
        <v>35</v>
      </c>
      <c r="F457" s="183" t="s">
        <v>35</v>
      </c>
      <c r="G457" s="181" t="s">
        <v>262</v>
      </c>
      <c r="H457" s="184">
        <v>1</v>
      </c>
      <c r="I457" s="185" t="s">
        <v>107</v>
      </c>
      <c r="J457" s="181" t="s">
        <v>37</v>
      </c>
      <c r="K457" s="181" t="s">
        <v>38</v>
      </c>
      <c r="L457" s="186">
        <v>45545</v>
      </c>
      <c r="M457" s="187" t="s">
        <v>225</v>
      </c>
      <c r="N457" s="183" t="s">
        <v>36</v>
      </c>
      <c r="O457" s="181"/>
      <c r="P457" s="184">
        <v>1</v>
      </c>
      <c r="Q457" s="185" t="s">
        <v>107</v>
      </c>
      <c r="R457" s="181" t="s">
        <v>37</v>
      </c>
      <c r="S457" s="181" t="s">
        <v>96</v>
      </c>
      <c r="T457" s="186">
        <v>45545</v>
      </c>
      <c r="U457" s="187" t="s">
        <v>225</v>
      </c>
      <c r="V457" s="188" t="str" cm="1">
        <f t="array" ref="V457">IF(SUM(LEN(A457:U457))=0,"",IF(OR(OR(ISBLANK(E457),SUM(LEN(B457),LEN(C457))=0),AND(NOT(D457="Unknown"),ISBLANK(I457)),AND(NOT(N457="Unknown"),ISBLANK(Q457))),"Missing Information", INDEX(Table15[Entire Service Line Classification], MATCH(SUMIFS(Table15[Unique ID],Table15[System-Owned Portion],D457,Table15[If Material Anything Other than "Lead" in Column E,Was Material Ever Previously Lead?],F457,Table15[Customer-Owned Portion],N457),Table15[Unique ID],0),0)))</f>
        <v>Non-lead</v>
      </c>
      <c r="W457" s="189"/>
    </row>
    <row r="458" spans="1:23" s="190" customFormat="1" ht="37.5" x14ac:dyDescent="0.25">
      <c r="A458" s="180">
        <v>11890561</v>
      </c>
      <c r="B458" s="181" t="s">
        <v>1205</v>
      </c>
      <c r="C458" s="182" t="s">
        <v>1206</v>
      </c>
      <c r="D458" s="183" t="s">
        <v>43</v>
      </c>
      <c r="E458" s="181" t="s">
        <v>35</v>
      </c>
      <c r="F458" s="183" t="s">
        <v>35</v>
      </c>
      <c r="G458" s="181" t="s">
        <v>252</v>
      </c>
      <c r="H458" s="184">
        <v>1</v>
      </c>
      <c r="I458" s="185" t="s">
        <v>107</v>
      </c>
      <c r="J458" s="181" t="s">
        <v>37</v>
      </c>
      <c r="K458" s="181" t="s">
        <v>38</v>
      </c>
      <c r="L458" s="186">
        <v>45540</v>
      </c>
      <c r="M458" s="187" t="s">
        <v>225</v>
      </c>
      <c r="N458" s="183" t="s">
        <v>43</v>
      </c>
      <c r="O458" s="181"/>
      <c r="P458" s="184">
        <v>0.75</v>
      </c>
      <c r="Q458" s="185" t="s">
        <v>107</v>
      </c>
      <c r="R458" s="181" t="s">
        <v>37</v>
      </c>
      <c r="S458" s="181" t="s">
        <v>96</v>
      </c>
      <c r="T458" s="186">
        <v>45540</v>
      </c>
      <c r="U458" s="187" t="s">
        <v>225</v>
      </c>
      <c r="V458" s="188" t="str" cm="1">
        <f t="array" ref="V458">IF(SUM(LEN(A458:U458))=0,"",IF(OR(OR(ISBLANK(E458),SUM(LEN(B458),LEN(C458))=0),AND(NOT(D458="Unknown"),ISBLANK(I458)),AND(NOT(N458="Unknown"),ISBLANK(Q458))),"Missing Information", INDEX(Table15[Entire Service Line Classification], MATCH(SUMIFS(Table15[Unique ID],Table15[System-Owned Portion],D458,Table15[If Material Anything Other than "Lead" in Column E,Was Material Ever Previously Lead?],F458,Table15[Customer-Owned Portion],N458),Table15[Unique ID],0),0)))</f>
        <v>Non-lead</v>
      </c>
      <c r="W458" s="189"/>
    </row>
    <row r="459" spans="1:23" s="190" customFormat="1" ht="37.5" x14ac:dyDescent="0.25">
      <c r="A459" s="180">
        <v>11890559</v>
      </c>
      <c r="B459" s="181" t="s">
        <v>1207</v>
      </c>
      <c r="C459" s="182" t="s">
        <v>1208</v>
      </c>
      <c r="D459" s="183" t="s">
        <v>43</v>
      </c>
      <c r="E459" s="181" t="s">
        <v>35</v>
      </c>
      <c r="F459" s="183" t="s">
        <v>35</v>
      </c>
      <c r="G459" s="181" t="s">
        <v>262</v>
      </c>
      <c r="H459" s="184">
        <v>1</v>
      </c>
      <c r="I459" s="185" t="s">
        <v>107</v>
      </c>
      <c r="J459" s="181" t="s">
        <v>37</v>
      </c>
      <c r="K459" s="181" t="s">
        <v>38</v>
      </c>
      <c r="L459" s="186">
        <v>45540</v>
      </c>
      <c r="M459" s="187" t="s">
        <v>225</v>
      </c>
      <c r="N459" s="183" t="s">
        <v>43</v>
      </c>
      <c r="O459" s="181"/>
      <c r="P459" s="184">
        <v>0.75</v>
      </c>
      <c r="Q459" s="185" t="s">
        <v>107</v>
      </c>
      <c r="R459" s="181" t="s">
        <v>37</v>
      </c>
      <c r="S459" s="181" t="s">
        <v>96</v>
      </c>
      <c r="T459" s="186">
        <v>45540</v>
      </c>
      <c r="U459" s="187" t="s">
        <v>225</v>
      </c>
      <c r="V459" s="188" t="str" cm="1">
        <f t="array" ref="V459">IF(SUM(LEN(A459:U459))=0,"",IF(OR(OR(ISBLANK(E459),SUM(LEN(B459),LEN(C459))=0),AND(NOT(D459="Unknown"),ISBLANK(I459)),AND(NOT(N459="Unknown"),ISBLANK(Q459))),"Missing Information", INDEX(Table15[Entire Service Line Classification], MATCH(SUMIFS(Table15[Unique ID],Table15[System-Owned Portion],D459,Table15[If Material Anything Other than "Lead" in Column E,Was Material Ever Previously Lead?],F459,Table15[Customer-Owned Portion],N459),Table15[Unique ID],0),0)))</f>
        <v>Non-lead</v>
      </c>
      <c r="W459" s="189"/>
    </row>
    <row r="460" spans="1:23" s="190" customFormat="1" ht="37.5" x14ac:dyDescent="0.25">
      <c r="A460" s="180">
        <v>11890558</v>
      </c>
      <c r="B460" s="181" t="s">
        <v>1209</v>
      </c>
      <c r="C460" s="182" t="s">
        <v>1210</v>
      </c>
      <c r="D460" s="183" t="s">
        <v>36</v>
      </c>
      <c r="E460" s="181" t="s">
        <v>35</v>
      </c>
      <c r="F460" s="183" t="s">
        <v>35</v>
      </c>
      <c r="G460" s="181" t="s">
        <v>250</v>
      </c>
      <c r="H460" s="184">
        <v>1</v>
      </c>
      <c r="I460" s="185" t="s">
        <v>107</v>
      </c>
      <c r="J460" s="181" t="s">
        <v>37</v>
      </c>
      <c r="K460" s="181" t="s">
        <v>38</v>
      </c>
      <c r="L460" s="186">
        <v>45545</v>
      </c>
      <c r="M460" s="187" t="s">
        <v>225</v>
      </c>
      <c r="N460" s="183" t="s">
        <v>43</v>
      </c>
      <c r="O460" s="181"/>
      <c r="P460" s="184">
        <v>1</v>
      </c>
      <c r="Q460" s="185" t="s">
        <v>107</v>
      </c>
      <c r="R460" s="181" t="s">
        <v>37</v>
      </c>
      <c r="S460" s="181" t="s">
        <v>96</v>
      </c>
      <c r="T460" s="186">
        <v>45545</v>
      </c>
      <c r="U460" s="187" t="s">
        <v>7068</v>
      </c>
      <c r="V460" s="188" t="str" cm="1">
        <f t="array" ref="V460">IF(SUM(LEN(A460:U460))=0,"",IF(OR(OR(ISBLANK(E460),SUM(LEN(B460),LEN(C460))=0),AND(NOT(D460="Unknown"),ISBLANK(I460)),AND(NOT(N460="Unknown"),ISBLANK(Q460))),"Missing Information", INDEX(Table15[Entire Service Line Classification], MATCH(SUMIFS(Table15[Unique ID],Table15[System-Owned Portion],D460,Table15[If Material Anything Other than "Lead" in Column E,Was Material Ever Previously Lead?],F460,Table15[Customer-Owned Portion],N460),Table15[Unique ID],0),0)))</f>
        <v>Non-lead</v>
      </c>
      <c r="W460" s="189"/>
    </row>
    <row r="461" spans="1:23" s="190" customFormat="1" ht="37.5" x14ac:dyDescent="0.25">
      <c r="A461" s="180">
        <v>11890557</v>
      </c>
      <c r="B461" s="181" t="s">
        <v>1211</v>
      </c>
      <c r="C461" s="182" t="s">
        <v>1212</v>
      </c>
      <c r="D461" s="183" t="s">
        <v>36</v>
      </c>
      <c r="E461" s="181" t="s">
        <v>35</v>
      </c>
      <c r="F461" s="183" t="s">
        <v>35</v>
      </c>
      <c r="G461" s="181" t="s">
        <v>250</v>
      </c>
      <c r="H461" s="184">
        <v>1</v>
      </c>
      <c r="I461" s="185" t="s">
        <v>107</v>
      </c>
      <c r="J461" s="181" t="s">
        <v>37</v>
      </c>
      <c r="K461" s="181" t="s">
        <v>38</v>
      </c>
      <c r="L461" s="186">
        <v>45545</v>
      </c>
      <c r="M461" s="187" t="s">
        <v>225</v>
      </c>
      <c r="N461" s="183" t="s">
        <v>43</v>
      </c>
      <c r="O461" s="181"/>
      <c r="P461" s="184">
        <v>1</v>
      </c>
      <c r="Q461" s="185" t="s">
        <v>107</v>
      </c>
      <c r="R461" s="181" t="s">
        <v>37</v>
      </c>
      <c r="S461" s="181" t="s">
        <v>96</v>
      </c>
      <c r="T461" s="186">
        <v>45545</v>
      </c>
      <c r="U461" s="187" t="s">
        <v>7068</v>
      </c>
      <c r="V461" s="188" t="str" cm="1">
        <f t="array" ref="V461">IF(SUM(LEN(A461:U461))=0,"",IF(OR(OR(ISBLANK(E461),SUM(LEN(B461),LEN(C461))=0),AND(NOT(D461="Unknown"),ISBLANK(I461)),AND(NOT(N461="Unknown"),ISBLANK(Q461))),"Missing Information", INDEX(Table15[Entire Service Line Classification], MATCH(SUMIFS(Table15[Unique ID],Table15[System-Owned Portion],D461,Table15[If Material Anything Other than "Lead" in Column E,Was Material Ever Previously Lead?],F461,Table15[Customer-Owned Portion],N461),Table15[Unique ID],0),0)))</f>
        <v>Non-lead</v>
      </c>
      <c r="W461" s="189"/>
    </row>
    <row r="462" spans="1:23" s="190" customFormat="1" ht="37.5" x14ac:dyDescent="0.25">
      <c r="A462" s="180">
        <v>11890556</v>
      </c>
      <c r="B462" s="181" t="s">
        <v>1213</v>
      </c>
      <c r="C462" s="182" t="s">
        <v>1214</v>
      </c>
      <c r="D462" s="183" t="s">
        <v>36</v>
      </c>
      <c r="E462" s="181" t="s">
        <v>35</v>
      </c>
      <c r="F462" s="183" t="s">
        <v>35</v>
      </c>
      <c r="G462" s="181" t="s">
        <v>262</v>
      </c>
      <c r="H462" s="184">
        <v>1</v>
      </c>
      <c r="I462" s="185" t="s">
        <v>107</v>
      </c>
      <c r="J462" s="181" t="s">
        <v>37</v>
      </c>
      <c r="K462" s="181" t="s">
        <v>38</v>
      </c>
      <c r="L462" s="186">
        <v>45540</v>
      </c>
      <c r="M462" s="187" t="s">
        <v>225</v>
      </c>
      <c r="N462" s="183" t="s">
        <v>36</v>
      </c>
      <c r="O462" s="181"/>
      <c r="P462" s="184">
        <v>0.75</v>
      </c>
      <c r="Q462" s="185" t="s">
        <v>107</v>
      </c>
      <c r="R462" s="181" t="s">
        <v>37</v>
      </c>
      <c r="S462" s="181" t="s">
        <v>96</v>
      </c>
      <c r="T462" s="186">
        <v>45540</v>
      </c>
      <c r="U462" s="187" t="s">
        <v>225</v>
      </c>
      <c r="V462" s="188" t="str" cm="1">
        <f t="array" ref="V462">IF(SUM(LEN(A462:U462))=0,"",IF(OR(OR(ISBLANK(E462),SUM(LEN(B462),LEN(C462))=0),AND(NOT(D462="Unknown"),ISBLANK(I462)),AND(NOT(N462="Unknown"),ISBLANK(Q462))),"Missing Information", INDEX(Table15[Entire Service Line Classification], MATCH(SUMIFS(Table15[Unique ID],Table15[System-Owned Portion],D462,Table15[If Material Anything Other than "Lead" in Column E,Was Material Ever Previously Lead?],F462,Table15[Customer-Owned Portion],N462),Table15[Unique ID],0),0)))</f>
        <v>Non-lead</v>
      </c>
      <c r="W462" s="189"/>
    </row>
    <row r="463" spans="1:23" s="190" customFormat="1" ht="37.5" x14ac:dyDescent="0.25">
      <c r="A463" s="180">
        <v>11890554</v>
      </c>
      <c r="B463" s="181" t="s">
        <v>1215</v>
      </c>
      <c r="C463" s="182" t="s">
        <v>1216</v>
      </c>
      <c r="D463" s="183" t="s">
        <v>36</v>
      </c>
      <c r="E463" s="181" t="s">
        <v>35</v>
      </c>
      <c r="F463" s="183" t="s">
        <v>35</v>
      </c>
      <c r="G463" s="181" t="s">
        <v>228</v>
      </c>
      <c r="H463" s="184">
        <v>1</v>
      </c>
      <c r="I463" s="185" t="s">
        <v>107</v>
      </c>
      <c r="J463" s="181" t="s">
        <v>37</v>
      </c>
      <c r="K463" s="181" t="s">
        <v>38</v>
      </c>
      <c r="L463" s="186">
        <v>45540</v>
      </c>
      <c r="M463" s="187" t="s">
        <v>225</v>
      </c>
      <c r="N463" s="183" t="s">
        <v>43</v>
      </c>
      <c r="O463" s="181"/>
      <c r="P463" s="184">
        <v>0.75</v>
      </c>
      <c r="Q463" s="185" t="s">
        <v>107</v>
      </c>
      <c r="R463" s="181" t="s">
        <v>37</v>
      </c>
      <c r="S463" s="181" t="s">
        <v>96</v>
      </c>
      <c r="T463" s="186">
        <v>45540</v>
      </c>
      <c r="U463" s="187" t="s">
        <v>7068</v>
      </c>
      <c r="V463" s="188" t="str" cm="1">
        <f t="array" ref="V463">IF(SUM(LEN(A463:U463))=0,"",IF(OR(OR(ISBLANK(E463),SUM(LEN(B463),LEN(C463))=0),AND(NOT(D463="Unknown"),ISBLANK(I463)),AND(NOT(N463="Unknown"),ISBLANK(Q463))),"Missing Information", INDEX(Table15[Entire Service Line Classification], MATCH(SUMIFS(Table15[Unique ID],Table15[System-Owned Portion],D463,Table15[If Material Anything Other than "Lead" in Column E,Was Material Ever Previously Lead?],F463,Table15[Customer-Owned Portion],N463),Table15[Unique ID],0),0)))</f>
        <v>Non-lead</v>
      </c>
      <c r="W463" s="189"/>
    </row>
    <row r="464" spans="1:23" s="190" customFormat="1" ht="37.5" x14ac:dyDescent="0.25">
      <c r="A464" s="180">
        <v>11890553</v>
      </c>
      <c r="B464" s="181" t="s">
        <v>1217</v>
      </c>
      <c r="C464" s="182" t="s">
        <v>1218</v>
      </c>
      <c r="D464" s="183" t="s">
        <v>36</v>
      </c>
      <c r="E464" s="181" t="s">
        <v>35</v>
      </c>
      <c r="F464" s="183" t="s">
        <v>35</v>
      </c>
      <c r="G464" s="181" t="s">
        <v>229</v>
      </c>
      <c r="H464" s="184">
        <v>1</v>
      </c>
      <c r="I464" s="185" t="s">
        <v>107</v>
      </c>
      <c r="J464" s="181" t="s">
        <v>37</v>
      </c>
      <c r="K464" s="181" t="s">
        <v>38</v>
      </c>
      <c r="L464" s="186">
        <v>45540</v>
      </c>
      <c r="M464" s="187" t="s">
        <v>225</v>
      </c>
      <c r="N464" s="183" t="s">
        <v>43</v>
      </c>
      <c r="O464" s="181"/>
      <c r="P464" s="184">
        <v>0.75</v>
      </c>
      <c r="Q464" s="185" t="s">
        <v>107</v>
      </c>
      <c r="R464" s="181" t="s">
        <v>37</v>
      </c>
      <c r="S464" s="181" t="s">
        <v>96</v>
      </c>
      <c r="T464" s="186">
        <v>45540</v>
      </c>
      <c r="U464" s="187" t="s">
        <v>7068</v>
      </c>
      <c r="V464" s="188" t="str" cm="1">
        <f t="array" ref="V464">IF(SUM(LEN(A464:U464))=0,"",IF(OR(OR(ISBLANK(E464),SUM(LEN(B464),LEN(C464))=0),AND(NOT(D464="Unknown"),ISBLANK(I464)),AND(NOT(N464="Unknown"),ISBLANK(Q464))),"Missing Information", INDEX(Table15[Entire Service Line Classification], MATCH(SUMIFS(Table15[Unique ID],Table15[System-Owned Portion],D464,Table15[If Material Anything Other than "Lead" in Column E,Was Material Ever Previously Lead?],F464,Table15[Customer-Owned Portion],N464),Table15[Unique ID],0),0)))</f>
        <v>Non-lead</v>
      </c>
      <c r="W464" s="189"/>
    </row>
    <row r="465" spans="1:23" s="190" customFormat="1" ht="37.5" x14ac:dyDescent="0.25">
      <c r="A465" s="180">
        <v>11890552</v>
      </c>
      <c r="B465" s="181" t="s">
        <v>1219</v>
      </c>
      <c r="C465" s="182" t="s">
        <v>1220</v>
      </c>
      <c r="D465" s="183" t="s">
        <v>43</v>
      </c>
      <c r="E465" s="181" t="s">
        <v>35</v>
      </c>
      <c r="F465" s="183" t="s">
        <v>35</v>
      </c>
      <c r="G465" s="181" t="s">
        <v>252</v>
      </c>
      <c r="H465" s="184">
        <v>1</v>
      </c>
      <c r="I465" s="185" t="s">
        <v>107</v>
      </c>
      <c r="J465" s="181" t="s">
        <v>37</v>
      </c>
      <c r="K465" s="181" t="s">
        <v>38</v>
      </c>
      <c r="L465" s="186">
        <v>45540</v>
      </c>
      <c r="M465" s="187" t="s">
        <v>225</v>
      </c>
      <c r="N465" s="183" t="s">
        <v>43</v>
      </c>
      <c r="O465" s="181"/>
      <c r="P465" s="184">
        <v>0.75</v>
      </c>
      <c r="Q465" s="185" t="s">
        <v>107</v>
      </c>
      <c r="R465" s="181" t="s">
        <v>37</v>
      </c>
      <c r="S465" s="181" t="s">
        <v>96</v>
      </c>
      <c r="T465" s="186">
        <v>45540</v>
      </c>
      <c r="U465" s="187" t="s">
        <v>225</v>
      </c>
      <c r="V465" s="188" t="str" cm="1">
        <f t="array" ref="V465">IF(SUM(LEN(A465:U465))=0,"",IF(OR(OR(ISBLANK(E465),SUM(LEN(B465),LEN(C465))=0),AND(NOT(D465="Unknown"),ISBLANK(I465)),AND(NOT(N465="Unknown"),ISBLANK(Q465))),"Missing Information", INDEX(Table15[Entire Service Line Classification], MATCH(SUMIFS(Table15[Unique ID],Table15[System-Owned Portion],D465,Table15[If Material Anything Other than "Lead" in Column E,Was Material Ever Previously Lead?],F465,Table15[Customer-Owned Portion],N465),Table15[Unique ID],0),0)))</f>
        <v>Non-lead</v>
      </c>
      <c r="W465" s="189"/>
    </row>
    <row r="466" spans="1:23" s="190" customFormat="1" ht="37.5" x14ac:dyDescent="0.25">
      <c r="A466" s="180">
        <v>11890551</v>
      </c>
      <c r="B466" s="181" t="s">
        <v>1221</v>
      </c>
      <c r="C466" s="182" t="s">
        <v>1222</v>
      </c>
      <c r="D466" s="183" t="s">
        <v>36</v>
      </c>
      <c r="E466" s="181" t="s">
        <v>35</v>
      </c>
      <c r="F466" s="183" t="s">
        <v>35</v>
      </c>
      <c r="G466" s="181" t="s">
        <v>258</v>
      </c>
      <c r="H466" s="184">
        <v>1</v>
      </c>
      <c r="I466" s="185" t="s">
        <v>107</v>
      </c>
      <c r="J466" s="181" t="s">
        <v>37</v>
      </c>
      <c r="K466" s="181" t="s">
        <v>38</v>
      </c>
      <c r="L466" s="186">
        <v>45552</v>
      </c>
      <c r="M466" s="187" t="s">
        <v>225</v>
      </c>
      <c r="N466" s="183" t="s">
        <v>43</v>
      </c>
      <c r="O466" s="181"/>
      <c r="P466" s="184">
        <v>0.75</v>
      </c>
      <c r="Q466" s="185" t="s">
        <v>107</v>
      </c>
      <c r="R466" s="181" t="s">
        <v>37</v>
      </c>
      <c r="S466" s="181" t="s">
        <v>96</v>
      </c>
      <c r="T466" s="186">
        <v>45552</v>
      </c>
      <c r="U466" s="187" t="s">
        <v>7069</v>
      </c>
      <c r="V466" s="188" t="str" cm="1">
        <f t="array" ref="V466">IF(SUM(LEN(A466:U466))=0,"",IF(OR(OR(ISBLANK(E466),SUM(LEN(B466),LEN(C466))=0),AND(NOT(D466="Unknown"),ISBLANK(I466)),AND(NOT(N466="Unknown"),ISBLANK(Q466))),"Missing Information", INDEX(Table15[Entire Service Line Classification], MATCH(SUMIFS(Table15[Unique ID],Table15[System-Owned Portion],D466,Table15[If Material Anything Other than "Lead" in Column E,Was Material Ever Previously Lead?],F466,Table15[Customer-Owned Portion],N466),Table15[Unique ID],0),0)))</f>
        <v>Non-lead</v>
      </c>
      <c r="W466" s="189"/>
    </row>
    <row r="467" spans="1:23" s="190" customFormat="1" ht="37.5" x14ac:dyDescent="0.25">
      <c r="A467" s="180">
        <v>11890555</v>
      </c>
      <c r="B467" s="181" t="s">
        <v>1223</v>
      </c>
      <c r="C467" s="182" t="s">
        <v>1224</v>
      </c>
      <c r="D467" s="183" t="s">
        <v>36</v>
      </c>
      <c r="E467" s="181" t="s">
        <v>35</v>
      </c>
      <c r="F467" s="183" t="s">
        <v>35</v>
      </c>
      <c r="G467" s="181" t="s">
        <v>228</v>
      </c>
      <c r="H467" s="184">
        <v>1</v>
      </c>
      <c r="I467" s="185" t="s">
        <v>107</v>
      </c>
      <c r="J467" s="181" t="s">
        <v>37</v>
      </c>
      <c r="K467" s="181" t="s">
        <v>38</v>
      </c>
      <c r="L467" s="186">
        <v>45551</v>
      </c>
      <c r="M467" s="187" t="s">
        <v>225</v>
      </c>
      <c r="N467" s="183" t="s">
        <v>43</v>
      </c>
      <c r="O467" s="181"/>
      <c r="P467" s="184">
        <v>0.75</v>
      </c>
      <c r="Q467" s="185" t="s">
        <v>107</v>
      </c>
      <c r="R467" s="181" t="s">
        <v>37</v>
      </c>
      <c r="S467" s="181" t="s">
        <v>96</v>
      </c>
      <c r="T467" s="186">
        <v>45551</v>
      </c>
      <c r="U467" s="187" t="s">
        <v>7069</v>
      </c>
      <c r="V467" s="188" t="str" cm="1">
        <f t="array" ref="V467">IF(SUM(LEN(A467:U467))=0,"",IF(OR(OR(ISBLANK(E467),SUM(LEN(B467),LEN(C467))=0),AND(NOT(D467="Unknown"),ISBLANK(I467)),AND(NOT(N467="Unknown"),ISBLANK(Q467))),"Missing Information", INDEX(Table15[Entire Service Line Classification], MATCH(SUMIFS(Table15[Unique ID],Table15[System-Owned Portion],D467,Table15[If Material Anything Other than "Lead" in Column E,Was Material Ever Previously Lead?],F467,Table15[Customer-Owned Portion],N467),Table15[Unique ID],0),0)))</f>
        <v>Non-lead</v>
      </c>
      <c r="W467" s="189"/>
    </row>
    <row r="468" spans="1:23" s="190" customFormat="1" ht="37.5" x14ac:dyDescent="0.25">
      <c r="A468" s="180">
        <v>11890550</v>
      </c>
      <c r="B468" s="181" t="s">
        <v>1225</v>
      </c>
      <c r="C468" s="182" t="s">
        <v>1226</v>
      </c>
      <c r="D468" s="183" t="s">
        <v>36</v>
      </c>
      <c r="E468" s="181" t="s">
        <v>35</v>
      </c>
      <c r="F468" s="183" t="s">
        <v>35</v>
      </c>
      <c r="G468" s="181" t="s">
        <v>229</v>
      </c>
      <c r="H468" s="184">
        <v>1</v>
      </c>
      <c r="I468" s="185" t="s">
        <v>107</v>
      </c>
      <c r="J468" s="181" t="s">
        <v>37</v>
      </c>
      <c r="K468" s="181" t="s">
        <v>38</v>
      </c>
      <c r="L468" s="186">
        <v>45546</v>
      </c>
      <c r="M468" s="187" t="s">
        <v>225</v>
      </c>
      <c r="N468" s="183" t="s">
        <v>43</v>
      </c>
      <c r="O468" s="181"/>
      <c r="P468" s="184">
        <v>0.75</v>
      </c>
      <c r="Q468" s="185" t="s">
        <v>107</v>
      </c>
      <c r="R468" s="181" t="s">
        <v>37</v>
      </c>
      <c r="S468" s="181" t="s">
        <v>96</v>
      </c>
      <c r="T468" s="186">
        <v>45546</v>
      </c>
      <c r="U468" s="187" t="s">
        <v>225</v>
      </c>
      <c r="V468" s="188" t="str" cm="1">
        <f t="array" ref="V468">IF(SUM(LEN(A468:U468))=0,"",IF(OR(OR(ISBLANK(E468),SUM(LEN(B468),LEN(C468))=0),AND(NOT(D468="Unknown"),ISBLANK(I468)),AND(NOT(N468="Unknown"),ISBLANK(Q468))),"Missing Information", INDEX(Table15[Entire Service Line Classification], MATCH(SUMIFS(Table15[Unique ID],Table15[System-Owned Portion],D468,Table15[If Material Anything Other than "Lead" in Column E,Was Material Ever Previously Lead?],F468,Table15[Customer-Owned Portion],N468),Table15[Unique ID],0),0)))</f>
        <v>Non-lead</v>
      </c>
      <c r="W468" s="189"/>
    </row>
    <row r="469" spans="1:23" s="190" customFormat="1" ht="37.5" x14ac:dyDescent="0.25">
      <c r="A469" s="180">
        <v>11890549</v>
      </c>
      <c r="B469" s="181" t="s">
        <v>1227</v>
      </c>
      <c r="C469" s="182" t="s">
        <v>1228</v>
      </c>
      <c r="D469" s="183" t="s">
        <v>43</v>
      </c>
      <c r="E469" s="181" t="s">
        <v>35</v>
      </c>
      <c r="F469" s="183" t="s">
        <v>35</v>
      </c>
      <c r="G469" s="181" t="s">
        <v>225</v>
      </c>
      <c r="H469" s="184">
        <v>1</v>
      </c>
      <c r="I469" s="185" t="s">
        <v>107</v>
      </c>
      <c r="J469" s="181" t="s">
        <v>37</v>
      </c>
      <c r="K469" s="181" t="s">
        <v>38</v>
      </c>
      <c r="L469" s="186">
        <v>45540</v>
      </c>
      <c r="M469" s="187" t="s">
        <v>225</v>
      </c>
      <c r="N469" s="183" t="s">
        <v>36</v>
      </c>
      <c r="O469" s="181"/>
      <c r="P469" s="184">
        <v>0.75</v>
      </c>
      <c r="Q469" s="185" t="s">
        <v>107</v>
      </c>
      <c r="R469" s="181" t="s">
        <v>37</v>
      </c>
      <c r="S469" s="181" t="s">
        <v>96</v>
      </c>
      <c r="T469" s="186">
        <v>45540</v>
      </c>
      <c r="U469" s="187" t="s">
        <v>225</v>
      </c>
      <c r="V469" s="188" t="str" cm="1">
        <f t="array" ref="V469">IF(SUM(LEN(A469:U469))=0,"",IF(OR(OR(ISBLANK(E469),SUM(LEN(B469),LEN(C469))=0),AND(NOT(D469="Unknown"),ISBLANK(I469)),AND(NOT(N469="Unknown"),ISBLANK(Q469))),"Missing Information", INDEX(Table15[Entire Service Line Classification], MATCH(SUMIFS(Table15[Unique ID],Table15[System-Owned Portion],D469,Table15[If Material Anything Other than "Lead" in Column E,Was Material Ever Previously Lead?],F469,Table15[Customer-Owned Portion],N469),Table15[Unique ID],0),0)))</f>
        <v>Non-lead</v>
      </c>
      <c r="W469" s="189"/>
    </row>
    <row r="470" spans="1:23" s="190" customFormat="1" ht="37.5" x14ac:dyDescent="0.25">
      <c r="A470" s="180">
        <v>11890546</v>
      </c>
      <c r="B470" s="181" t="s">
        <v>1229</v>
      </c>
      <c r="C470" s="182" t="s">
        <v>1230</v>
      </c>
      <c r="D470" s="183" t="s">
        <v>43</v>
      </c>
      <c r="E470" s="181" t="s">
        <v>35</v>
      </c>
      <c r="F470" s="183" t="s">
        <v>35</v>
      </c>
      <c r="G470" s="181" t="s">
        <v>236</v>
      </c>
      <c r="H470" s="184">
        <v>1</v>
      </c>
      <c r="I470" s="185" t="s">
        <v>107</v>
      </c>
      <c r="J470" s="181" t="s">
        <v>37</v>
      </c>
      <c r="K470" s="181" t="s">
        <v>38</v>
      </c>
      <c r="L470" s="186">
        <v>45545</v>
      </c>
      <c r="M470" s="187" t="s">
        <v>225</v>
      </c>
      <c r="N470" s="183" t="s">
        <v>43</v>
      </c>
      <c r="O470" s="181"/>
      <c r="P470" s="184">
        <v>0.75</v>
      </c>
      <c r="Q470" s="185" t="s">
        <v>107</v>
      </c>
      <c r="R470" s="181" t="s">
        <v>37</v>
      </c>
      <c r="S470" s="181" t="s">
        <v>96</v>
      </c>
      <c r="T470" s="186">
        <v>45545</v>
      </c>
      <c r="U470" s="187" t="s">
        <v>225</v>
      </c>
      <c r="V470" s="188" t="str" cm="1">
        <f t="array" ref="V470">IF(SUM(LEN(A470:U470))=0,"",IF(OR(OR(ISBLANK(E470),SUM(LEN(B470),LEN(C470))=0),AND(NOT(D470="Unknown"),ISBLANK(I470)),AND(NOT(N470="Unknown"),ISBLANK(Q470))),"Missing Information", INDEX(Table15[Entire Service Line Classification], MATCH(SUMIFS(Table15[Unique ID],Table15[System-Owned Portion],D470,Table15[If Material Anything Other than "Lead" in Column E,Was Material Ever Previously Lead?],F470,Table15[Customer-Owned Portion],N470),Table15[Unique ID],0),0)))</f>
        <v>Non-lead</v>
      </c>
      <c r="W470" s="189"/>
    </row>
    <row r="471" spans="1:23" s="190" customFormat="1" ht="37.5" x14ac:dyDescent="0.25">
      <c r="A471" s="180">
        <v>11890545</v>
      </c>
      <c r="B471" s="181" t="s">
        <v>1231</v>
      </c>
      <c r="C471" s="182" t="s">
        <v>1232</v>
      </c>
      <c r="D471" s="183" t="s">
        <v>43</v>
      </c>
      <c r="E471" s="181" t="s">
        <v>35</v>
      </c>
      <c r="F471" s="183" t="s">
        <v>35</v>
      </c>
      <c r="G471" s="181" t="s">
        <v>244</v>
      </c>
      <c r="H471" s="184">
        <v>1</v>
      </c>
      <c r="I471" s="185" t="s">
        <v>107</v>
      </c>
      <c r="J471" s="181" t="s">
        <v>37</v>
      </c>
      <c r="K471" s="181" t="s">
        <v>38</v>
      </c>
      <c r="L471" s="186">
        <v>45545</v>
      </c>
      <c r="M471" s="187" t="s">
        <v>225</v>
      </c>
      <c r="N471" s="183" t="s">
        <v>43</v>
      </c>
      <c r="O471" s="181"/>
      <c r="P471" s="184">
        <v>0.75</v>
      </c>
      <c r="Q471" s="185" t="s">
        <v>107</v>
      </c>
      <c r="R471" s="181" t="s">
        <v>37</v>
      </c>
      <c r="S471" s="181" t="s">
        <v>96</v>
      </c>
      <c r="T471" s="186">
        <v>45545</v>
      </c>
      <c r="U471" s="187" t="s">
        <v>225</v>
      </c>
      <c r="V471" s="188" t="str" cm="1">
        <f t="array" ref="V471">IF(SUM(LEN(A471:U471))=0,"",IF(OR(OR(ISBLANK(E471),SUM(LEN(B471),LEN(C471))=0),AND(NOT(D471="Unknown"),ISBLANK(I471)),AND(NOT(N471="Unknown"),ISBLANK(Q471))),"Missing Information", INDEX(Table15[Entire Service Line Classification], MATCH(SUMIFS(Table15[Unique ID],Table15[System-Owned Portion],D471,Table15[If Material Anything Other than "Lead" in Column E,Was Material Ever Previously Lead?],F471,Table15[Customer-Owned Portion],N471),Table15[Unique ID],0),0)))</f>
        <v>Non-lead</v>
      </c>
      <c r="W471" s="189"/>
    </row>
    <row r="472" spans="1:23" s="190" customFormat="1" ht="37.5" x14ac:dyDescent="0.25">
      <c r="A472" s="180">
        <v>11890544</v>
      </c>
      <c r="B472" s="181" t="s">
        <v>1233</v>
      </c>
      <c r="C472" s="182" t="s">
        <v>1234</v>
      </c>
      <c r="D472" s="183" t="s">
        <v>43</v>
      </c>
      <c r="E472" s="181" t="s">
        <v>35</v>
      </c>
      <c r="F472" s="183" t="s">
        <v>35</v>
      </c>
      <c r="G472" s="181" t="s">
        <v>236</v>
      </c>
      <c r="H472" s="184">
        <v>1</v>
      </c>
      <c r="I472" s="185" t="s">
        <v>107</v>
      </c>
      <c r="J472" s="181" t="s">
        <v>37</v>
      </c>
      <c r="K472" s="181" t="s">
        <v>38</v>
      </c>
      <c r="L472" s="186">
        <v>45545</v>
      </c>
      <c r="M472" s="187" t="s">
        <v>225</v>
      </c>
      <c r="N472" s="183" t="s">
        <v>43</v>
      </c>
      <c r="O472" s="181"/>
      <c r="P472" s="184">
        <v>0.75</v>
      </c>
      <c r="Q472" s="185" t="s">
        <v>107</v>
      </c>
      <c r="R472" s="181" t="s">
        <v>37</v>
      </c>
      <c r="S472" s="181" t="s">
        <v>96</v>
      </c>
      <c r="T472" s="186">
        <v>45545</v>
      </c>
      <c r="U472" s="187" t="s">
        <v>225</v>
      </c>
      <c r="V472" s="188" t="str" cm="1">
        <f t="array" ref="V472">IF(SUM(LEN(A472:U472))=0,"",IF(OR(OR(ISBLANK(E472),SUM(LEN(B472),LEN(C472))=0),AND(NOT(D472="Unknown"),ISBLANK(I472)),AND(NOT(N472="Unknown"),ISBLANK(Q472))),"Missing Information", INDEX(Table15[Entire Service Line Classification], MATCH(SUMIFS(Table15[Unique ID],Table15[System-Owned Portion],D472,Table15[If Material Anything Other than "Lead" in Column E,Was Material Ever Previously Lead?],F472,Table15[Customer-Owned Portion],N472),Table15[Unique ID],0),0)))</f>
        <v>Non-lead</v>
      </c>
      <c r="W472" s="189"/>
    </row>
    <row r="473" spans="1:23" s="190" customFormat="1" ht="37.5" x14ac:dyDescent="0.25">
      <c r="A473" s="180">
        <v>11890543</v>
      </c>
      <c r="B473" s="181" t="s">
        <v>1235</v>
      </c>
      <c r="C473" s="182" t="s">
        <v>1236</v>
      </c>
      <c r="D473" s="183" t="s">
        <v>43</v>
      </c>
      <c r="E473" s="181" t="s">
        <v>35</v>
      </c>
      <c r="F473" s="183" t="s">
        <v>35</v>
      </c>
      <c r="G473" s="181" t="s">
        <v>260</v>
      </c>
      <c r="H473" s="184">
        <v>1</v>
      </c>
      <c r="I473" s="185" t="s">
        <v>107</v>
      </c>
      <c r="J473" s="181" t="s">
        <v>37</v>
      </c>
      <c r="K473" s="181" t="s">
        <v>38</v>
      </c>
      <c r="L473" s="186">
        <v>45545</v>
      </c>
      <c r="M473" s="187" t="s">
        <v>225</v>
      </c>
      <c r="N473" s="183" t="s">
        <v>43</v>
      </c>
      <c r="O473" s="181"/>
      <c r="P473" s="184">
        <v>0.75</v>
      </c>
      <c r="Q473" s="185" t="s">
        <v>107</v>
      </c>
      <c r="R473" s="181" t="s">
        <v>37</v>
      </c>
      <c r="S473" s="181" t="s">
        <v>96</v>
      </c>
      <c r="T473" s="186">
        <v>45545</v>
      </c>
      <c r="U473" s="187" t="s">
        <v>225</v>
      </c>
      <c r="V473" s="188" t="str" cm="1">
        <f t="array" ref="V473">IF(SUM(LEN(A473:U473))=0,"",IF(OR(OR(ISBLANK(E473),SUM(LEN(B473),LEN(C473))=0),AND(NOT(D473="Unknown"),ISBLANK(I473)),AND(NOT(N473="Unknown"),ISBLANK(Q473))),"Missing Information", INDEX(Table15[Entire Service Line Classification], MATCH(SUMIFS(Table15[Unique ID],Table15[System-Owned Portion],D473,Table15[If Material Anything Other than "Lead" in Column E,Was Material Ever Previously Lead?],F473,Table15[Customer-Owned Portion],N473),Table15[Unique ID],0),0)))</f>
        <v>Non-lead</v>
      </c>
      <c r="W473" s="189"/>
    </row>
    <row r="474" spans="1:23" s="190" customFormat="1" ht="37.5" x14ac:dyDescent="0.25">
      <c r="A474" s="180">
        <v>11890547</v>
      </c>
      <c r="B474" s="181" t="s">
        <v>1237</v>
      </c>
      <c r="C474" s="182" t="s">
        <v>1238</v>
      </c>
      <c r="D474" s="183" t="s">
        <v>36</v>
      </c>
      <c r="E474" s="181" t="s">
        <v>35</v>
      </c>
      <c r="F474" s="183" t="s">
        <v>35</v>
      </c>
      <c r="G474" s="181" t="s">
        <v>262</v>
      </c>
      <c r="H474" s="184">
        <v>1</v>
      </c>
      <c r="I474" s="185" t="s">
        <v>107</v>
      </c>
      <c r="J474" s="181" t="s">
        <v>37</v>
      </c>
      <c r="K474" s="181" t="s">
        <v>38</v>
      </c>
      <c r="L474" s="186">
        <v>45540</v>
      </c>
      <c r="M474" s="187" t="s">
        <v>225</v>
      </c>
      <c r="N474" s="183" t="s">
        <v>36</v>
      </c>
      <c r="O474" s="181"/>
      <c r="P474" s="184">
        <v>0.75</v>
      </c>
      <c r="Q474" s="185" t="s">
        <v>107</v>
      </c>
      <c r="R474" s="181" t="s">
        <v>37</v>
      </c>
      <c r="S474" s="181" t="s">
        <v>96</v>
      </c>
      <c r="T474" s="186">
        <v>45540</v>
      </c>
      <c r="U474" s="187" t="s">
        <v>225</v>
      </c>
      <c r="V474" s="188" t="str" cm="1">
        <f t="array" ref="V474">IF(SUM(LEN(A474:U474))=0,"",IF(OR(OR(ISBLANK(E474),SUM(LEN(B474),LEN(C474))=0),AND(NOT(D474="Unknown"),ISBLANK(I474)),AND(NOT(N474="Unknown"),ISBLANK(Q474))),"Missing Information", INDEX(Table15[Entire Service Line Classification], MATCH(SUMIFS(Table15[Unique ID],Table15[System-Owned Portion],D474,Table15[If Material Anything Other than "Lead" in Column E,Was Material Ever Previously Lead?],F474,Table15[Customer-Owned Portion],N474),Table15[Unique ID],0),0)))</f>
        <v>Non-lead</v>
      </c>
      <c r="W474" s="189"/>
    </row>
    <row r="475" spans="1:23" s="190" customFormat="1" ht="37.5" x14ac:dyDescent="0.25">
      <c r="A475" s="180">
        <v>11890548</v>
      </c>
      <c r="B475" s="181" t="s">
        <v>1239</v>
      </c>
      <c r="C475" s="182" t="s">
        <v>1240</v>
      </c>
      <c r="D475" s="183" t="s">
        <v>36</v>
      </c>
      <c r="E475" s="181" t="s">
        <v>35</v>
      </c>
      <c r="F475" s="183" t="s">
        <v>35</v>
      </c>
      <c r="G475" s="181" t="s">
        <v>250</v>
      </c>
      <c r="H475" s="184">
        <v>1</v>
      </c>
      <c r="I475" s="185" t="s">
        <v>107</v>
      </c>
      <c r="J475" s="181" t="s">
        <v>37</v>
      </c>
      <c r="K475" s="181" t="s">
        <v>38</v>
      </c>
      <c r="L475" s="186">
        <v>45545</v>
      </c>
      <c r="M475" s="187" t="s">
        <v>225</v>
      </c>
      <c r="N475" s="183" t="s">
        <v>43</v>
      </c>
      <c r="O475" s="181"/>
      <c r="P475" s="184">
        <v>1</v>
      </c>
      <c r="Q475" s="185" t="s">
        <v>107</v>
      </c>
      <c r="R475" s="181" t="s">
        <v>37</v>
      </c>
      <c r="S475" s="181" t="s">
        <v>96</v>
      </c>
      <c r="T475" s="186">
        <v>45545</v>
      </c>
      <c r="U475" s="187" t="s">
        <v>7068</v>
      </c>
      <c r="V475" s="188" t="str" cm="1">
        <f t="array" ref="V475">IF(SUM(LEN(A475:U475))=0,"",IF(OR(OR(ISBLANK(E475),SUM(LEN(B475),LEN(C475))=0),AND(NOT(D475="Unknown"),ISBLANK(I475)),AND(NOT(N475="Unknown"),ISBLANK(Q475))),"Missing Information", INDEX(Table15[Entire Service Line Classification], MATCH(SUMIFS(Table15[Unique ID],Table15[System-Owned Portion],D475,Table15[If Material Anything Other than "Lead" in Column E,Was Material Ever Previously Lead?],F475,Table15[Customer-Owned Portion],N475),Table15[Unique ID],0),0)))</f>
        <v>Non-lead</v>
      </c>
      <c r="W475" s="189"/>
    </row>
    <row r="476" spans="1:23" s="190" customFormat="1" ht="37.5" x14ac:dyDescent="0.25">
      <c r="A476" s="180">
        <v>11890542</v>
      </c>
      <c r="B476" s="181" t="s">
        <v>1241</v>
      </c>
      <c r="C476" s="182" t="s">
        <v>1242</v>
      </c>
      <c r="D476" s="183" t="s">
        <v>43</v>
      </c>
      <c r="E476" s="181" t="s">
        <v>35</v>
      </c>
      <c r="F476" s="183" t="s">
        <v>35</v>
      </c>
      <c r="G476" s="181" t="s">
        <v>236</v>
      </c>
      <c r="H476" s="184">
        <v>1</v>
      </c>
      <c r="I476" s="185" t="s">
        <v>107</v>
      </c>
      <c r="J476" s="181" t="s">
        <v>37</v>
      </c>
      <c r="K476" s="181" t="s">
        <v>38</v>
      </c>
      <c r="L476" s="186">
        <v>45545</v>
      </c>
      <c r="M476" s="187" t="s">
        <v>225</v>
      </c>
      <c r="N476" s="183" t="s">
        <v>43</v>
      </c>
      <c r="O476" s="181"/>
      <c r="P476" s="184">
        <v>0.75</v>
      </c>
      <c r="Q476" s="185" t="s">
        <v>107</v>
      </c>
      <c r="R476" s="181" t="s">
        <v>37</v>
      </c>
      <c r="S476" s="181" t="s">
        <v>96</v>
      </c>
      <c r="T476" s="186">
        <v>45545</v>
      </c>
      <c r="U476" s="187" t="s">
        <v>225</v>
      </c>
      <c r="V476" s="188" t="str" cm="1">
        <f t="array" ref="V476">IF(SUM(LEN(A476:U476))=0,"",IF(OR(OR(ISBLANK(E476),SUM(LEN(B476),LEN(C476))=0),AND(NOT(D476="Unknown"),ISBLANK(I476)),AND(NOT(N476="Unknown"),ISBLANK(Q476))),"Missing Information", INDEX(Table15[Entire Service Line Classification], MATCH(SUMIFS(Table15[Unique ID],Table15[System-Owned Portion],D476,Table15[If Material Anything Other than "Lead" in Column E,Was Material Ever Previously Lead?],F476,Table15[Customer-Owned Portion],N476),Table15[Unique ID],0),0)))</f>
        <v>Non-lead</v>
      </c>
      <c r="W476" s="189"/>
    </row>
    <row r="477" spans="1:23" s="190" customFormat="1" ht="37.5" x14ac:dyDescent="0.25">
      <c r="A477" s="180">
        <v>11890541</v>
      </c>
      <c r="B477" s="181" t="s">
        <v>1243</v>
      </c>
      <c r="C477" s="182" t="s">
        <v>1244</v>
      </c>
      <c r="D477" s="183" t="s">
        <v>36</v>
      </c>
      <c r="E477" s="181" t="s">
        <v>35</v>
      </c>
      <c r="F477" s="183" t="s">
        <v>35</v>
      </c>
      <c r="G477" s="181" t="s">
        <v>226</v>
      </c>
      <c r="H477" s="184">
        <v>1</v>
      </c>
      <c r="I477" s="185" t="s">
        <v>107</v>
      </c>
      <c r="J477" s="181" t="s">
        <v>37</v>
      </c>
      <c r="K477" s="181" t="s">
        <v>38</v>
      </c>
      <c r="L477" s="186">
        <v>45540</v>
      </c>
      <c r="M477" s="187" t="s">
        <v>225</v>
      </c>
      <c r="N477" s="183" t="s">
        <v>43</v>
      </c>
      <c r="O477" s="181"/>
      <c r="P477" s="184">
        <v>0.75</v>
      </c>
      <c r="Q477" s="185" t="s">
        <v>107</v>
      </c>
      <c r="R477" s="181" t="s">
        <v>37</v>
      </c>
      <c r="S477" s="181" t="s">
        <v>96</v>
      </c>
      <c r="T477" s="186">
        <v>45540</v>
      </c>
      <c r="U477" s="187" t="s">
        <v>225</v>
      </c>
      <c r="V477" s="188" t="str" cm="1">
        <f t="array" ref="V477">IF(SUM(LEN(A477:U477))=0,"",IF(OR(OR(ISBLANK(E477),SUM(LEN(B477),LEN(C477))=0),AND(NOT(D477="Unknown"),ISBLANK(I477)),AND(NOT(N477="Unknown"),ISBLANK(Q477))),"Missing Information", INDEX(Table15[Entire Service Line Classification], MATCH(SUMIFS(Table15[Unique ID],Table15[System-Owned Portion],D477,Table15[If Material Anything Other than "Lead" in Column E,Was Material Ever Previously Lead?],F477,Table15[Customer-Owned Portion],N477),Table15[Unique ID],0),0)))</f>
        <v>Non-lead</v>
      </c>
      <c r="W477" s="189"/>
    </row>
    <row r="478" spans="1:23" s="190" customFormat="1" ht="37.5" x14ac:dyDescent="0.25">
      <c r="A478" s="180">
        <v>11890540</v>
      </c>
      <c r="B478" s="181" t="s">
        <v>1245</v>
      </c>
      <c r="C478" s="182" t="s">
        <v>1246</v>
      </c>
      <c r="D478" s="183" t="s">
        <v>43</v>
      </c>
      <c r="E478" s="181" t="s">
        <v>35</v>
      </c>
      <c r="F478" s="183" t="s">
        <v>35</v>
      </c>
      <c r="G478" s="181" t="s">
        <v>236</v>
      </c>
      <c r="H478" s="184">
        <v>1</v>
      </c>
      <c r="I478" s="185" t="s">
        <v>107</v>
      </c>
      <c r="J478" s="181" t="s">
        <v>37</v>
      </c>
      <c r="K478" s="181" t="s">
        <v>38</v>
      </c>
      <c r="L478" s="186">
        <v>45545</v>
      </c>
      <c r="M478" s="187" t="s">
        <v>225</v>
      </c>
      <c r="N478" s="183" t="s">
        <v>43</v>
      </c>
      <c r="O478" s="181"/>
      <c r="P478" s="184">
        <v>0.75</v>
      </c>
      <c r="Q478" s="185" t="s">
        <v>107</v>
      </c>
      <c r="R478" s="181" t="s">
        <v>37</v>
      </c>
      <c r="S478" s="181" t="s">
        <v>96</v>
      </c>
      <c r="T478" s="186">
        <v>45545</v>
      </c>
      <c r="U478" s="187" t="s">
        <v>225</v>
      </c>
      <c r="V478" s="188" t="str" cm="1">
        <f t="array" ref="V478">IF(SUM(LEN(A478:U478))=0,"",IF(OR(OR(ISBLANK(E478),SUM(LEN(B478),LEN(C478))=0),AND(NOT(D478="Unknown"),ISBLANK(I478)),AND(NOT(N478="Unknown"),ISBLANK(Q478))),"Missing Information", INDEX(Table15[Entire Service Line Classification], MATCH(SUMIFS(Table15[Unique ID],Table15[System-Owned Portion],D478,Table15[If Material Anything Other than "Lead" in Column E,Was Material Ever Previously Lead?],F478,Table15[Customer-Owned Portion],N478),Table15[Unique ID],0),0)))</f>
        <v>Non-lead</v>
      </c>
      <c r="W478" s="189"/>
    </row>
    <row r="479" spans="1:23" s="190" customFormat="1" ht="37.5" x14ac:dyDescent="0.25">
      <c r="A479" s="180">
        <v>11890539</v>
      </c>
      <c r="B479" s="181" t="s">
        <v>1247</v>
      </c>
      <c r="C479" s="182" t="s">
        <v>1248</v>
      </c>
      <c r="D479" s="183" t="s">
        <v>36</v>
      </c>
      <c r="E479" s="181" t="s">
        <v>35</v>
      </c>
      <c r="F479" s="183" t="s">
        <v>35</v>
      </c>
      <c r="G479" s="181" t="s">
        <v>225</v>
      </c>
      <c r="H479" s="184">
        <v>1</v>
      </c>
      <c r="I479" s="185" t="s">
        <v>107</v>
      </c>
      <c r="J479" s="181" t="s">
        <v>37</v>
      </c>
      <c r="K479" s="181" t="s">
        <v>38</v>
      </c>
      <c r="L479" s="186">
        <v>45552</v>
      </c>
      <c r="M479" s="187" t="s">
        <v>225</v>
      </c>
      <c r="N479" s="183" t="s">
        <v>43</v>
      </c>
      <c r="O479" s="181"/>
      <c r="P479" s="184">
        <v>0.75</v>
      </c>
      <c r="Q479" s="185" t="s">
        <v>107</v>
      </c>
      <c r="R479" s="181" t="s">
        <v>37</v>
      </c>
      <c r="S479" s="181" t="s">
        <v>96</v>
      </c>
      <c r="T479" s="186">
        <v>45552</v>
      </c>
      <c r="U479" s="187" t="s">
        <v>7069</v>
      </c>
      <c r="V479" s="188" t="str" cm="1">
        <f t="array" ref="V479">IF(SUM(LEN(A479:U479))=0,"",IF(OR(OR(ISBLANK(E479),SUM(LEN(B479),LEN(C479))=0),AND(NOT(D479="Unknown"),ISBLANK(I479)),AND(NOT(N479="Unknown"),ISBLANK(Q479))),"Missing Information", INDEX(Table15[Entire Service Line Classification], MATCH(SUMIFS(Table15[Unique ID],Table15[System-Owned Portion],D479,Table15[If Material Anything Other than "Lead" in Column E,Was Material Ever Previously Lead?],F479,Table15[Customer-Owned Portion],N479),Table15[Unique ID],0),0)))</f>
        <v>Non-lead</v>
      </c>
      <c r="W479" s="189"/>
    </row>
    <row r="480" spans="1:23" s="190" customFormat="1" ht="37.5" x14ac:dyDescent="0.25">
      <c r="A480" s="180">
        <v>11890538</v>
      </c>
      <c r="B480" s="181" t="s">
        <v>1249</v>
      </c>
      <c r="C480" s="182" t="s">
        <v>1250</v>
      </c>
      <c r="D480" s="183" t="s">
        <v>36</v>
      </c>
      <c r="E480" s="181" t="s">
        <v>35</v>
      </c>
      <c r="F480" s="183" t="s">
        <v>35</v>
      </c>
      <c r="G480" s="181" t="s">
        <v>227</v>
      </c>
      <c r="H480" s="184">
        <v>1</v>
      </c>
      <c r="I480" s="185" t="s">
        <v>107</v>
      </c>
      <c r="J480" s="181" t="s">
        <v>37</v>
      </c>
      <c r="K480" s="181" t="s">
        <v>38</v>
      </c>
      <c r="L480" s="186">
        <v>45551</v>
      </c>
      <c r="M480" s="187" t="s">
        <v>225</v>
      </c>
      <c r="N480" s="183" t="s">
        <v>43</v>
      </c>
      <c r="O480" s="181"/>
      <c r="P480" s="184">
        <v>0.75</v>
      </c>
      <c r="Q480" s="185" t="s">
        <v>107</v>
      </c>
      <c r="R480" s="181" t="s">
        <v>37</v>
      </c>
      <c r="S480" s="181" t="s">
        <v>96</v>
      </c>
      <c r="T480" s="186">
        <v>45551</v>
      </c>
      <c r="U480" s="187" t="s">
        <v>7069</v>
      </c>
      <c r="V480" s="188" t="str" cm="1">
        <f t="array" ref="V480">IF(SUM(LEN(A480:U480))=0,"",IF(OR(OR(ISBLANK(E480),SUM(LEN(B480),LEN(C480))=0),AND(NOT(D480="Unknown"),ISBLANK(I480)),AND(NOT(N480="Unknown"),ISBLANK(Q480))),"Missing Information", INDEX(Table15[Entire Service Line Classification], MATCH(SUMIFS(Table15[Unique ID],Table15[System-Owned Portion],D480,Table15[If Material Anything Other than "Lead" in Column E,Was Material Ever Previously Lead?],F480,Table15[Customer-Owned Portion],N480),Table15[Unique ID],0),0)))</f>
        <v>Non-lead</v>
      </c>
      <c r="W480" s="189"/>
    </row>
    <row r="481" spans="1:23" s="190" customFormat="1" ht="37.5" x14ac:dyDescent="0.25">
      <c r="A481" s="180">
        <v>11890537</v>
      </c>
      <c r="B481" s="181" t="s">
        <v>1251</v>
      </c>
      <c r="C481" s="182" t="s">
        <v>1252</v>
      </c>
      <c r="D481" s="183" t="s">
        <v>36</v>
      </c>
      <c r="E481" s="181" t="s">
        <v>35</v>
      </c>
      <c r="F481" s="183" t="s">
        <v>35</v>
      </c>
      <c r="G481" s="181" t="s">
        <v>230</v>
      </c>
      <c r="H481" s="184">
        <v>1</v>
      </c>
      <c r="I481" s="185" t="s">
        <v>107</v>
      </c>
      <c r="J481" s="181" t="s">
        <v>37</v>
      </c>
      <c r="K481" s="181" t="s">
        <v>38</v>
      </c>
      <c r="L481" s="186">
        <v>45540</v>
      </c>
      <c r="M481" s="187" t="s">
        <v>225</v>
      </c>
      <c r="N481" s="183" t="s">
        <v>43</v>
      </c>
      <c r="O481" s="181"/>
      <c r="P481" s="184">
        <v>1</v>
      </c>
      <c r="Q481" s="185" t="s">
        <v>107</v>
      </c>
      <c r="R481" s="181" t="s">
        <v>37</v>
      </c>
      <c r="S481" s="181" t="s">
        <v>96</v>
      </c>
      <c r="T481" s="186">
        <v>45540</v>
      </c>
      <c r="U481" s="187" t="s">
        <v>7068</v>
      </c>
      <c r="V481" s="188" t="str" cm="1">
        <f t="array" ref="V481">IF(SUM(LEN(A481:U481))=0,"",IF(OR(OR(ISBLANK(E481),SUM(LEN(B481),LEN(C481))=0),AND(NOT(D481="Unknown"),ISBLANK(I481)),AND(NOT(N481="Unknown"),ISBLANK(Q481))),"Missing Information", INDEX(Table15[Entire Service Line Classification], MATCH(SUMIFS(Table15[Unique ID],Table15[System-Owned Portion],D481,Table15[If Material Anything Other than "Lead" in Column E,Was Material Ever Previously Lead?],F481,Table15[Customer-Owned Portion],N481),Table15[Unique ID],0),0)))</f>
        <v>Non-lead</v>
      </c>
      <c r="W481" s="189"/>
    </row>
    <row r="482" spans="1:23" s="190" customFormat="1" ht="37.5" x14ac:dyDescent="0.25">
      <c r="A482" s="180">
        <v>11890536</v>
      </c>
      <c r="B482" s="181" t="s">
        <v>1253</v>
      </c>
      <c r="C482" s="182" t="s">
        <v>1254</v>
      </c>
      <c r="D482" s="183" t="s">
        <v>36</v>
      </c>
      <c r="E482" s="181" t="s">
        <v>35</v>
      </c>
      <c r="F482" s="183" t="s">
        <v>35</v>
      </c>
      <c r="G482" s="181" t="s">
        <v>250</v>
      </c>
      <c r="H482" s="184">
        <v>1</v>
      </c>
      <c r="I482" s="185" t="s">
        <v>107</v>
      </c>
      <c r="J482" s="181" t="s">
        <v>37</v>
      </c>
      <c r="K482" s="181" t="s">
        <v>38</v>
      </c>
      <c r="L482" s="186">
        <v>45545</v>
      </c>
      <c r="M482" s="187" t="s">
        <v>225</v>
      </c>
      <c r="N482" s="183" t="s">
        <v>36</v>
      </c>
      <c r="O482" s="181"/>
      <c r="P482" s="184">
        <v>1</v>
      </c>
      <c r="Q482" s="185" t="s">
        <v>107</v>
      </c>
      <c r="R482" s="181" t="s">
        <v>37</v>
      </c>
      <c r="S482" s="181" t="s">
        <v>96</v>
      </c>
      <c r="T482" s="186">
        <v>45545</v>
      </c>
      <c r="U482" s="187" t="s">
        <v>225</v>
      </c>
      <c r="V482" s="188" t="str" cm="1">
        <f t="array" ref="V482">IF(SUM(LEN(A482:U482))=0,"",IF(OR(OR(ISBLANK(E482),SUM(LEN(B482),LEN(C482))=0),AND(NOT(D482="Unknown"),ISBLANK(I482)),AND(NOT(N482="Unknown"),ISBLANK(Q482))),"Missing Information", INDEX(Table15[Entire Service Line Classification], MATCH(SUMIFS(Table15[Unique ID],Table15[System-Owned Portion],D482,Table15[If Material Anything Other than "Lead" in Column E,Was Material Ever Previously Lead?],F482,Table15[Customer-Owned Portion],N482),Table15[Unique ID],0),0)))</f>
        <v>Non-lead</v>
      </c>
      <c r="W482" s="189"/>
    </row>
    <row r="483" spans="1:23" s="190" customFormat="1" ht="37.5" x14ac:dyDescent="0.25">
      <c r="A483" s="180">
        <v>11890535</v>
      </c>
      <c r="B483" s="181" t="s">
        <v>1255</v>
      </c>
      <c r="C483" s="182" t="s">
        <v>1256</v>
      </c>
      <c r="D483" s="183" t="s">
        <v>36</v>
      </c>
      <c r="E483" s="181" t="s">
        <v>35</v>
      </c>
      <c r="F483" s="183" t="s">
        <v>35</v>
      </c>
      <c r="G483" s="181" t="s">
        <v>225</v>
      </c>
      <c r="H483" s="184">
        <v>1</v>
      </c>
      <c r="I483" s="185" t="s">
        <v>107</v>
      </c>
      <c r="J483" s="181" t="s">
        <v>37</v>
      </c>
      <c r="K483" s="181" t="s">
        <v>38</v>
      </c>
      <c r="L483" s="186">
        <v>45546</v>
      </c>
      <c r="M483" s="187" t="s">
        <v>225</v>
      </c>
      <c r="N483" s="183" t="s">
        <v>36</v>
      </c>
      <c r="O483" s="181"/>
      <c r="P483" s="184">
        <v>1</v>
      </c>
      <c r="Q483" s="185" t="s">
        <v>107</v>
      </c>
      <c r="R483" s="181" t="s">
        <v>37</v>
      </c>
      <c r="S483" s="181" t="s">
        <v>96</v>
      </c>
      <c r="T483" s="186">
        <v>45546</v>
      </c>
      <c r="U483" s="187" t="s">
        <v>7069</v>
      </c>
      <c r="V483" s="188" t="str" cm="1">
        <f t="array" ref="V483">IF(SUM(LEN(A483:U483))=0,"",IF(OR(OR(ISBLANK(E483),SUM(LEN(B483),LEN(C483))=0),AND(NOT(D483="Unknown"),ISBLANK(I483)),AND(NOT(N483="Unknown"),ISBLANK(Q483))),"Missing Information", INDEX(Table15[Entire Service Line Classification], MATCH(SUMIFS(Table15[Unique ID],Table15[System-Owned Portion],D483,Table15[If Material Anything Other than "Lead" in Column E,Was Material Ever Previously Lead?],F483,Table15[Customer-Owned Portion],N483),Table15[Unique ID],0),0)))</f>
        <v>Non-lead</v>
      </c>
      <c r="W483" s="189"/>
    </row>
    <row r="484" spans="1:23" s="190" customFormat="1" ht="37.5" x14ac:dyDescent="0.25">
      <c r="A484" s="180">
        <v>11890534</v>
      </c>
      <c r="B484" s="181" t="s">
        <v>1257</v>
      </c>
      <c r="C484" s="182" t="s">
        <v>1258</v>
      </c>
      <c r="D484" s="183" t="s">
        <v>36</v>
      </c>
      <c r="E484" s="181" t="s">
        <v>35</v>
      </c>
      <c r="F484" s="183" t="s">
        <v>35</v>
      </c>
      <c r="G484" s="181" t="s">
        <v>228</v>
      </c>
      <c r="H484" s="184">
        <v>1</v>
      </c>
      <c r="I484" s="185" t="s">
        <v>107</v>
      </c>
      <c r="J484" s="181" t="s">
        <v>37</v>
      </c>
      <c r="K484" s="181" t="s">
        <v>38</v>
      </c>
      <c r="L484" s="186">
        <v>45546</v>
      </c>
      <c r="M484" s="187" t="s">
        <v>225</v>
      </c>
      <c r="N484" s="183" t="s">
        <v>43</v>
      </c>
      <c r="O484" s="181"/>
      <c r="P484" s="184">
        <v>0.75</v>
      </c>
      <c r="Q484" s="185" t="s">
        <v>107</v>
      </c>
      <c r="R484" s="181" t="s">
        <v>37</v>
      </c>
      <c r="S484" s="181" t="s">
        <v>96</v>
      </c>
      <c r="T484" s="186">
        <v>45546</v>
      </c>
      <c r="U484" s="187" t="s">
        <v>225</v>
      </c>
      <c r="V484" s="188" t="str" cm="1">
        <f t="array" ref="V484">IF(SUM(LEN(A484:U484))=0,"",IF(OR(OR(ISBLANK(E484),SUM(LEN(B484),LEN(C484))=0),AND(NOT(D484="Unknown"),ISBLANK(I484)),AND(NOT(N484="Unknown"),ISBLANK(Q484))),"Missing Information", INDEX(Table15[Entire Service Line Classification], MATCH(SUMIFS(Table15[Unique ID],Table15[System-Owned Portion],D484,Table15[If Material Anything Other than "Lead" in Column E,Was Material Ever Previously Lead?],F484,Table15[Customer-Owned Portion],N484),Table15[Unique ID],0),0)))</f>
        <v>Non-lead</v>
      </c>
      <c r="W484" s="189"/>
    </row>
    <row r="485" spans="1:23" s="190" customFormat="1" ht="37.5" x14ac:dyDescent="0.25">
      <c r="A485" s="180">
        <v>11890533</v>
      </c>
      <c r="B485" s="181" t="s">
        <v>1259</v>
      </c>
      <c r="C485" s="182" t="s">
        <v>1260</v>
      </c>
      <c r="D485" s="183" t="s">
        <v>36</v>
      </c>
      <c r="E485" s="181" t="s">
        <v>35</v>
      </c>
      <c r="F485" s="183" t="s">
        <v>35</v>
      </c>
      <c r="G485" s="181" t="s">
        <v>229</v>
      </c>
      <c r="H485" s="184">
        <v>1</v>
      </c>
      <c r="I485" s="185" t="s">
        <v>107</v>
      </c>
      <c r="J485" s="181" t="s">
        <v>37</v>
      </c>
      <c r="K485" s="181" t="s">
        <v>38</v>
      </c>
      <c r="L485" s="186">
        <v>45546</v>
      </c>
      <c r="M485" s="187" t="s">
        <v>225</v>
      </c>
      <c r="N485" s="183" t="s">
        <v>43</v>
      </c>
      <c r="O485" s="181"/>
      <c r="P485" s="184">
        <v>0.75</v>
      </c>
      <c r="Q485" s="185" t="s">
        <v>107</v>
      </c>
      <c r="R485" s="181" t="s">
        <v>37</v>
      </c>
      <c r="S485" s="181" t="s">
        <v>96</v>
      </c>
      <c r="T485" s="186">
        <v>45546</v>
      </c>
      <c r="U485" s="187" t="s">
        <v>225</v>
      </c>
      <c r="V485" s="188" t="str" cm="1">
        <f t="array" ref="V485">IF(SUM(LEN(A485:U485))=0,"",IF(OR(OR(ISBLANK(E485),SUM(LEN(B485),LEN(C485))=0),AND(NOT(D485="Unknown"),ISBLANK(I485)),AND(NOT(N485="Unknown"),ISBLANK(Q485))),"Missing Information", INDEX(Table15[Entire Service Line Classification], MATCH(SUMIFS(Table15[Unique ID],Table15[System-Owned Portion],D485,Table15[If Material Anything Other than "Lead" in Column E,Was Material Ever Previously Lead?],F485,Table15[Customer-Owned Portion],N485),Table15[Unique ID],0),0)))</f>
        <v>Non-lead</v>
      </c>
      <c r="W485" s="189"/>
    </row>
    <row r="486" spans="1:23" s="190" customFormat="1" ht="37.5" x14ac:dyDescent="0.25">
      <c r="A486" s="180">
        <v>11890532</v>
      </c>
      <c r="B486" s="181" t="s">
        <v>1261</v>
      </c>
      <c r="C486" s="182" t="s">
        <v>1262</v>
      </c>
      <c r="D486" s="183" t="s">
        <v>36</v>
      </c>
      <c r="E486" s="181" t="s">
        <v>35</v>
      </c>
      <c r="F486" s="183" t="s">
        <v>35</v>
      </c>
      <c r="G486" s="181" t="s">
        <v>225</v>
      </c>
      <c r="H486" s="184">
        <v>1</v>
      </c>
      <c r="I486" s="185" t="s">
        <v>107</v>
      </c>
      <c r="J486" s="181" t="s">
        <v>37</v>
      </c>
      <c r="K486" s="181" t="s">
        <v>38</v>
      </c>
      <c r="L486" s="186">
        <v>45546</v>
      </c>
      <c r="M486" s="187" t="s">
        <v>225</v>
      </c>
      <c r="N486" s="183" t="s">
        <v>43</v>
      </c>
      <c r="O486" s="181"/>
      <c r="P486" s="184">
        <v>0.75</v>
      </c>
      <c r="Q486" s="185" t="s">
        <v>107</v>
      </c>
      <c r="R486" s="181" t="s">
        <v>37</v>
      </c>
      <c r="S486" s="181" t="s">
        <v>96</v>
      </c>
      <c r="T486" s="186">
        <v>45546</v>
      </c>
      <c r="U486" s="187" t="s">
        <v>225</v>
      </c>
      <c r="V486" s="188" t="str" cm="1">
        <f t="array" ref="V486">IF(SUM(LEN(A486:U486))=0,"",IF(OR(OR(ISBLANK(E486),SUM(LEN(B486),LEN(C486))=0),AND(NOT(D486="Unknown"),ISBLANK(I486)),AND(NOT(N486="Unknown"),ISBLANK(Q486))),"Missing Information", INDEX(Table15[Entire Service Line Classification], MATCH(SUMIFS(Table15[Unique ID],Table15[System-Owned Portion],D486,Table15[If Material Anything Other than "Lead" in Column E,Was Material Ever Previously Lead?],F486,Table15[Customer-Owned Portion],N486),Table15[Unique ID],0),0)))</f>
        <v>Non-lead</v>
      </c>
      <c r="W486" s="189"/>
    </row>
    <row r="487" spans="1:23" s="190" customFormat="1" ht="37.5" x14ac:dyDescent="0.25">
      <c r="A487" s="180">
        <v>11890530</v>
      </c>
      <c r="B487" s="181" t="s">
        <v>1263</v>
      </c>
      <c r="C487" s="182" t="s">
        <v>1264</v>
      </c>
      <c r="D487" s="183" t="s">
        <v>43</v>
      </c>
      <c r="E487" s="181" t="s">
        <v>35</v>
      </c>
      <c r="F487" s="183" t="s">
        <v>35</v>
      </c>
      <c r="G487" s="181" t="s">
        <v>240</v>
      </c>
      <c r="H487" s="184">
        <v>1</v>
      </c>
      <c r="I487" s="185" t="s">
        <v>107</v>
      </c>
      <c r="J487" s="181" t="s">
        <v>37</v>
      </c>
      <c r="K487" s="181" t="s">
        <v>38</v>
      </c>
      <c r="L487" s="186">
        <v>45540</v>
      </c>
      <c r="M487" s="187" t="s">
        <v>225</v>
      </c>
      <c r="N487" s="183" t="s">
        <v>43</v>
      </c>
      <c r="O487" s="181"/>
      <c r="P487" s="184">
        <v>0.75</v>
      </c>
      <c r="Q487" s="185" t="s">
        <v>107</v>
      </c>
      <c r="R487" s="181" t="s">
        <v>37</v>
      </c>
      <c r="S487" s="181" t="s">
        <v>96</v>
      </c>
      <c r="T487" s="186">
        <v>45540</v>
      </c>
      <c r="U487" s="187" t="s">
        <v>225</v>
      </c>
      <c r="V487" s="188" t="str" cm="1">
        <f t="array" ref="V487">IF(SUM(LEN(A487:U487))=0,"",IF(OR(OR(ISBLANK(E487),SUM(LEN(B487),LEN(C487))=0),AND(NOT(D487="Unknown"),ISBLANK(I487)),AND(NOT(N487="Unknown"),ISBLANK(Q487))),"Missing Information", INDEX(Table15[Entire Service Line Classification], MATCH(SUMIFS(Table15[Unique ID],Table15[System-Owned Portion],D487,Table15[If Material Anything Other than "Lead" in Column E,Was Material Ever Previously Lead?],F487,Table15[Customer-Owned Portion],N487),Table15[Unique ID],0),0)))</f>
        <v>Non-lead</v>
      </c>
      <c r="W487" s="189"/>
    </row>
    <row r="488" spans="1:23" s="190" customFormat="1" ht="37.5" x14ac:dyDescent="0.25">
      <c r="A488" s="180">
        <v>11890529</v>
      </c>
      <c r="B488" s="181" t="s">
        <v>1265</v>
      </c>
      <c r="C488" s="182" t="s">
        <v>1266</v>
      </c>
      <c r="D488" s="183" t="s">
        <v>36</v>
      </c>
      <c r="E488" s="181" t="s">
        <v>35</v>
      </c>
      <c r="F488" s="183" t="s">
        <v>35</v>
      </c>
      <c r="G488" s="181" t="s">
        <v>230</v>
      </c>
      <c r="H488" s="184">
        <v>1</v>
      </c>
      <c r="I488" s="185" t="s">
        <v>107</v>
      </c>
      <c r="J488" s="181" t="s">
        <v>37</v>
      </c>
      <c r="K488" s="181" t="s">
        <v>38</v>
      </c>
      <c r="L488" s="186">
        <v>45540</v>
      </c>
      <c r="M488" s="187" t="s">
        <v>225</v>
      </c>
      <c r="N488" s="183" t="s">
        <v>43</v>
      </c>
      <c r="O488" s="181"/>
      <c r="P488" s="184">
        <v>1</v>
      </c>
      <c r="Q488" s="185" t="s">
        <v>107</v>
      </c>
      <c r="R488" s="181" t="s">
        <v>37</v>
      </c>
      <c r="S488" s="181" t="s">
        <v>96</v>
      </c>
      <c r="T488" s="186">
        <v>45540</v>
      </c>
      <c r="U488" s="187" t="s">
        <v>7068</v>
      </c>
      <c r="V488" s="188" t="str" cm="1">
        <f t="array" ref="V488">IF(SUM(LEN(A488:U488))=0,"",IF(OR(OR(ISBLANK(E488),SUM(LEN(B488),LEN(C488))=0),AND(NOT(D488="Unknown"),ISBLANK(I488)),AND(NOT(N488="Unknown"),ISBLANK(Q488))),"Missing Information", INDEX(Table15[Entire Service Line Classification], MATCH(SUMIFS(Table15[Unique ID],Table15[System-Owned Portion],D488,Table15[If Material Anything Other than "Lead" in Column E,Was Material Ever Previously Lead?],F488,Table15[Customer-Owned Portion],N488),Table15[Unique ID],0),0)))</f>
        <v>Non-lead</v>
      </c>
      <c r="W488" s="189"/>
    </row>
    <row r="489" spans="1:23" s="190" customFormat="1" ht="37.5" x14ac:dyDescent="0.25">
      <c r="A489" s="180">
        <v>11890527</v>
      </c>
      <c r="B489" s="181" t="s">
        <v>1267</v>
      </c>
      <c r="C489" s="182" t="s">
        <v>1268</v>
      </c>
      <c r="D489" s="183" t="s">
        <v>36</v>
      </c>
      <c r="E489" s="181" t="s">
        <v>35</v>
      </c>
      <c r="F489" s="183" t="s">
        <v>35</v>
      </c>
      <c r="G489" s="181" t="s">
        <v>250</v>
      </c>
      <c r="H489" s="184">
        <v>1</v>
      </c>
      <c r="I489" s="185" t="s">
        <v>107</v>
      </c>
      <c r="J489" s="181" t="s">
        <v>37</v>
      </c>
      <c r="K489" s="181" t="s">
        <v>38</v>
      </c>
      <c r="L489" s="186">
        <v>45545</v>
      </c>
      <c r="M489" s="187" t="s">
        <v>225</v>
      </c>
      <c r="N489" s="183" t="s">
        <v>43</v>
      </c>
      <c r="O489" s="181"/>
      <c r="P489" s="184">
        <v>1</v>
      </c>
      <c r="Q489" s="185" t="s">
        <v>107</v>
      </c>
      <c r="R489" s="181" t="s">
        <v>37</v>
      </c>
      <c r="S489" s="181" t="s">
        <v>96</v>
      </c>
      <c r="T489" s="186">
        <v>45545</v>
      </c>
      <c r="U489" s="187" t="s">
        <v>7068</v>
      </c>
      <c r="V489" s="188" t="str" cm="1">
        <f t="array" ref="V489">IF(SUM(LEN(A489:U489))=0,"",IF(OR(OR(ISBLANK(E489),SUM(LEN(B489),LEN(C489))=0),AND(NOT(D489="Unknown"),ISBLANK(I489)),AND(NOT(N489="Unknown"),ISBLANK(Q489))),"Missing Information", INDEX(Table15[Entire Service Line Classification], MATCH(SUMIFS(Table15[Unique ID],Table15[System-Owned Portion],D489,Table15[If Material Anything Other than "Lead" in Column E,Was Material Ever Previously Lead?],F489,Table15[Customer-Owned Portion],N489),Table15[Unique ID],0),0)))</f>
        <v>Non-lead</v>
      </c>
      <c r="W489" s="189"/>
    </row>
    <row r="490" spans="1:23" s="190" customFormat="1" ht="37.5" x14ac:dyDescent="0.25">
      <c r="A490" s="180">
        <v>11890531</v>
      </c>
      <c r="B490" s="181" t="s">
        <v>1269</v>
      </c>
      <c r="C490" s="182" t="s">
        <v>1270</v>
      </c>
      <c r="D490" s="183" t="s">
        <v>43</v>
      </c>
      <c r="E490" s="181" t="s">
        <v>35</v>
      </c>
      <c r="F490" s="183" t="s">
        <v>35</v>
      </c>
      <c r="G490" s="181" t="s">
        <v>262</v>
      </c>
      <c r="H490" s="184">
        <v>1</v>
      </c>
      <c r="I490" s="185" t="s">
        <v>107</v>
      </c>
      <c r="J490" s="181" t="s">
        <v>37</v>
      </c>
      <c r="K490" s="181" t="s">
        <v>38</v>
      </c>
      <c r="L490" s="186">
        <v>45540</v>
      </c>
      <c r="M490" s="187" t="s">
        <v>225</v>
      </c>
      <c r="N490" s="183" t="s">
        <v>43</v>
      </c>
      <c r="O490" s="181"/>
      <c r="P490" s="184">
        <v>0.75</v>
      </c>
      <c r="Q490" s="185" t="s">
        <v>107</v>
      </c>
      <c r="R490" s="181" t="s">
        <v>37</v>
      </c>
      <c r="S490" s="181" t="s">
        <v>96</v>
      </c>
      <c r="T490" s="186">
        <v>45540</v>
      </c>
      <c r="U490" s="187" t="s">
        <v>225</v>
      </c>
      <c r="V490" s="188" t="str" cm="1">
        <f t="array" ref="V490">IF(SUM(LEN(A490:U490))=0,"",IF(OR(OR(ISBLANK(E490),SUM(LEN(B490),LEN(C490))=0),AND(NOT(D490="Unknown"),ISBLANK(I490)),AND(NOT(N490="Unknown"),ISBLANK(Q490))),"Missing Information", INDEX(Table15[Entire Service Line Classification], MATCH(SUMIFS(Table15[Unique ID],Table15[System-Owned Portion],D490,Table15[If Material Anything Other than "Lead" in Column E,Was Material Ever Previously Lead?],F490,Table15[Customer-Owned Portion],N490),Table15[Unique ID],0),0)))</f>
        <v>Non-lead</v>
      </c>
      <c r="W490" s="189"/>
    </row>
    <row r="491" spans="1:23" s="190" customFormat="1" ht="37.5" x14ac:dyDescent="0.25">
      <c r="A491" s="180">
        <v>11890526</v>
      </c>
      <c r="B491" s="181" t="s">
        <v>1271</v>
      </c>
      <c r="C491" s="182" t="s">
        <v>1272</v>
      </c>
      <c r="D491" s="183" t="s">
        <v>43</v>
      </c>
      <c r="E491" s="181" t="s">
        <v>35</v>
      </c>
      <c r="F491" s="183" t="s">
        <v>35</v>
      </c>
      <c r="G491" s="181" t="s">
        <v>262</v>
      </c>
      <c r="H491" s="184">
        <v>1</v>
      </c>
      <c r="I491" s="185" t="s">
        <v>107</v>
      </c>
      <c r="J491" s="181" t="s">
        <v>37</v>
      </c>
      <c r="K491" s="181" t="s">
        <v>38</v>
      </c>
      <c r="L491" s="186">
        <v>45540</v>
      </c>
      <c r="M491" s="187" t="s">
        <v>225</v>
      </c>
      <c r="N491" s="183" t="s">
        <v>43</v>
      </c>
      <c r="O491" s="181"/>
      <c r="P491" s="184">
        <v>0.75</v>
      </c>
      <c r="Q491" s="185" t="s">
        <v>107</v>
      </c>
      <c r="R491" s="181" t="s">
        <v>37</v>
      </c>
      <c r="S491" s="181" t="s">
        <v>96</v>
      </c>
      <c r="T491" s="186">
        <v>45540</v>
      </c>
      <c r="U491" s="187" t="s">
        <v>225</v>
      </c>
      <c r="V491" s="188" t="str" cm="1">
        <f t="array" ref="V491">IF(SUM(LEN(A491:U491))=0,"",IF(OR(OR(ISBLANK(E491),SUM(LEN(B491),LEN(C491))=0),AND(NOT(D491="Unknown"),ISBLANK(I491)),AND(NOT(N491="Unknown"),ISBLANK(Q491))),"Missing Information", INDEX(Table15[Entire Service Line Classification], MATCH(SUMIFS(Table15[Unique ID],Table15[System-Owned Portion],D491,Table15[If Material Anything Other than "Lead" in Column E,Was Material Ever Previously Lead?],F491,Table15[Customer-Owned Portion],N491),Table15[Unique ID],0),0)))</f>
        <v>Non-lead</v>
      </c>
      <c r="W491" s="189"/>
    </row>
    <row r="492" spans="1:23" s="190" customFormat="1" ht="37.5" x14ac:dyDescent="0.25">
      <c r="A492" s="180">
        <v>11890525</v>
      </c>
      <c r="B492" s="181" t="s">
        <v>1273</v>
      </c>
      <c r="C492" s="182" t="s">
        <v>1274</v>
      </c>
      <c r="D492" s="183" t="s">
        <v>36</v>
      </c>
      <c r="E492" s="181" t="s">
        <v>35</v>
      </c>
      <c r="F492" s="183" t="s">
        <v>35</v>
      </c>
      <c r="G492" s="181" t="s">
        <v>229</v>
      </c>
      <c r="H492" s="184">
        <v>1</v>
      </c>
      <c r="I492" s="185" t="s">
        <v>107</v>
      </c>
      <c r="J492" s="181" t="s">
        <v>37</v>
      </c>
      <c r="K492" s="181" t="s">
        <v>38</v>
      </c>
      <c r="L492" s="186">
        <v>45546</v>
      </c>
      <c r="M492" s="187" t="s">
        <v>225</v>
      </c>
      <c r="N492" s="183" t="s">
        <v>43</v>
      </c>
      <c r="O492" s="181"/>
      <c r="P492" s="184">
        <v>0.75</v>
      </c>
      <c r="Q492" s="185" t="s">
        <v>107</v>
      </c>
      <c r="R492" s="181" t="s">
        <v>37</v>
      </c>
      <c r="S492" s="181" t="s">
        <v>96</v>
      </c>
      <c r="T492" s="186">
        <v>45546</v>
      </c>
      <c r="U492" s="187" t="s">
        <v>225</v>
      </c>
      <c r="V492" s="188" t="str" cm="1">
        <f t="array" ref="V492">IF(SUM(LEN(A492:U492))=0,"",IF(OR(OR(ISBLANK(E492),SUM(LEN(B492),LEN(C492))=0),AND(NOT(D492="Unknown"),ISBLANK(I492)),AND(NOT(N492="Unknown"),ISBLANK(Q492))),"Missing Information", INDEX(Table15[Entire Service Line Classification], MATCH(SUMIFS(Table15[Unique ID],Table15[System-Owned Portion],D492,Table15[If Material Anything Other than "Lead" in Column E,Was Material Ever Previously Lead?],F492,Table15[Customer-Owned Portion],N492),Table15[Unique ID],0),0)))</f>
        <v>Non-lead</v>
      </c>
      <c r="W492" s="189"/>
    </row>
    <row r="493" spans="1:23" s="190" customFormat="1" ht="37.5" x14ac:dyDescent="0.25">
      <c r="A493" s="180">
        <v>11890528</v>
      </c>
      <c r="B493" s="181" t="s">
        <v>1275</v>
      </c>
      <c r="C493" s="182" t="s">
        <v>1276</v>
      </c>
      <c r="D493" s="183" t="s">
        <v>43</v>
      </c>
      <c r="E493" s="181" t="s">
        <v>35</v>
      </c>
      <c r="F493" s="183" t="s">
        <v>35</v>
      </c>
      <c r="G493" s="181" t="s">
        <v>240</v>
      </c>
      <c r="H493" s="184">
        <v>1</v>
      </c>
      <c r="I493" s="185" t="s">
        <v>107</v>
      </c>
      <c r="J493" s="181" t="s">
        <v>37</v>
      </c>
      <c r="K493" s="181" t="s">
        <v>38</v>
      </c>
      <c r="L493" s="186">
        <v>45540</v>
      </c>
      <c r="M493" s="187" t="s">
        <v>225</v>
      </c>
      <c r="N493" s="183" t="s">
        <v>43</v>
      </c>
      <c r="O493" s="181"/>
      <c r="P493" s="184">
        <v>0.75</v>
      </c>
      <c r="Q493" s="185" t="s">
        <v>107</v>
      </c>
      <c r="R493" s="181" t="s">
        <v>37</v>
      </c>
      <c r="S493" s="181" t="s">
        <v>96</v>
      </c>
      <c r="T493" s="186">
        <v>45540</v>
      </c>
      <c r="U493" s="187" t="s">
        <v>225</v>
      </c>
      <c r="V493" s="188" t="str" cm="1">
        <f t="array" ref="V493">IF(SUM(LEN(A493:U493))=0,"",IF(OR(OR(ISBLANK(E493),SUM(LEN(B493),LEN(C493))=0),AND(NOT(D493="Unknown"),ISBLANK(I493)),AND(NOT(N493="Unknown"),ISBLANK(Q493))),"Missing Information", INDEX(Table15[Entire Service Line Classification], MATCH(SUMIFS(Table15[Unique ID],Table15[System-Owned Portion],D493,Table15[If Material Anything Other than "Lead" in Column E,Was Material Ever Previously Lead?],F493,Table15[Customer-Owned Portion],N493),Table15[Unique ID],0),0)))</f>
        <v>Non-lead</v>
      </c>
      <c r="W493" s="189"/>
    </row>
    <row r="494" spans="1:23" s="190" customFormat="1" ht="37.5" x14ac:dyDescent="0.25">
      <c r="A494" s="180">
        <v>11890524</v>
      </c>
      <c r="B494" s="181" t="s">
        <v>1277</v>
      </c>
      <c r="C494" s="182" t="s">
        <v>1278</v>
      </c>
      <c r="D494" s="183" t="s">
        <v>36</v>
      </c>
      <c r="E494" s="181" t="s">
        <v>35</v>
      </c>
      <c r="F494" s="183" t="s">
        <v>35</v>
      </c>
      <c r="G494" s="181" t="s">
        <v>250</v>
      </c>
      <c r="H494" s="184">
        <v>1</v>
      </c>
      <c r="I494" s="185" t="s">
        <v>107</v>
      </c>
      <c r="J494" s="181" t="s">
        <v>37</v>
      </c>
      <c r="K494" s="181" t="s">
        <v>38</v>
      </c>
      <c r="L494" s="186">
        <v>45545</v>
      </c>
      <c r="M494" s="187" t="s">
        <v>225</v>
      </c>
      <c r="N494" s="183" t="s">
        <v>36</v>
      </c>
      <c r="O494" s="181"/>
      <c r="P494" s="184">
        <v>1</v>
      </c>
      <c r="Q494" s="185" t="s">
        <v>107</v>
      </c>
      <c r="R494" s="181" t="s">
        <v>37</v>
      </c>
      <c r="S494" s="181" t="s">
        <v>96</v>
      </c>
      <c r="T494" s="186">
        <v>45545</v>
      </c>
      <c r="U494" s="187" t="s">
        <v>225</v>
      </c>
      <c r="V494" s="188" t="str" cm="1">
        <f t="array" ref="V494">IF(SUM(LEN(A494:U494))=0,"",IF(OR(OR(ISBLANK(E494),SUM(LEN(B494),LEN(C494))=0),AND(NOT(D494="Unknown"),ISBLANK(I494)),AND(NOT(N494="Unknown"),ISBLANK(Q494))),"Missing Information", INDEX(Table15[Entire Service Line Classification], MATCH(SUMIFS(Table15[Unique ID],Table15[System-Owned Portion],D494,Table15[If Material Anything Other than "Lead" in Column E,Was Material Ever Previously Lead?],F494,Table15[Customer-Owned Portion],N494),Table15[Unique ID],0),0)))</f>
        <v>Non-lead</v>
      </c>
      <c r="W494" s="189"/>
    </row>
    <row r="495" spans="1:23" s="190" customFormat="1" ht="37.5" x14ac:dyDescent="0.25">
      <c r="A495" s="180">
        <v>11890523</v>
      </c>
      <c r="B495" s="181" t="s">
        <v>1279</v>
      </c>
      <c r="C495" s="182" t="s">
        <v>1280</v>
      </c>
      <c r="D495" s="183" t="s">
        <v>36</v>
      </c>
      <c r="E495" s="181" t="s">
        <v>35</v>
      </c>
      <c r="F495" s="183" t="s">
        <v>35</v>
      </c>
      <c r="G495" s="181" t="s">
        <v>227</v>
      </c>
      <c r="H495" s="184">
        <v>1</v>
      </c>
      <c r="I495" s="185" t="s">
        <v>107</v>
      </c>
      <c r="J495" s="181" t="s">
        <v>37</v>
      </c>
      <c r="K495" s="181" t="s">
        <v>38</v>
      </c>
      <c r="L495" s="186">
        <v>45551</v>
      </c>
      <c r="M495" s="187" t="s">
        <v>225</v>
      </c>
      <c r="N495" s="183" t="s">
        <v>36</v>
      </c>
      <c r="O495" s="181"/>
      <c r="P495" s="184">
        <v>0.75</v>
      </c>
      <c r="Q495" s="185" t="s">
        <v>107</v>
      </c>
      <c r="R495" s="181" t="s">
        <v>37</v>
      </c>
      <c r="S495" s="181" t="s">
        <v>96</v>
      </c>
      <c r="T495" s="186">
        <v>45551</v>
      </c>
      <c r="U495" s="187" t="s">
        <v>225</v>
      </c>
      <c r="V495" s="188" t="str" cm="1">
        <f t="array" ref="V495">IF(SUM(LEN(A495:U495))=0,"",IF(OR(OR(ISBLANK(E495),SUM(LEN(B495),LEN(C495))=0),AND(NOT(D495="Unknown"),ISBLANK(I495)),AND(NOT(N495="Unknown"),ISBLANK(Q495))),"Missing Information", INDEX(Table15[Entire Service Line Classification], MATCH(SUMIFS(Table15[Unique ID],Table15[System-Owned Portion],D495,Table15[If Material Anything Other than "Lead" in Column E,Was Material Ever Previously Lead?],F495,Table15[Customer-Owned Portion],N495),Table15[Unique ID],0),0)))</f>
        <v>Non-lead</v>
      </c>
      <c r="W495" s="189"/>
    </row>
    <row r="496" spans="1:23" s="190" customFormat="1" ht="37.5" x14ac:dyDescent="0.25">
      <c r="A496" s="180">
        <v>11890522</v>
      </c>
      <c r="B496" s="181" t="s">
        <v>1281</v>
      </c>
      <c r="C496" s="182" t="s">
        <v>1282</v>
      </c>
      <c r="D496" s="183" t="s">
        <v>36</v>
      </c>
      <c r="E496" s="181" t="s">
        <v>35</v>
      </c>
      <c r="F496" s="183" t="s">
        <v>35</v>
      </c>
      <c r="G496" s="181" t="s">
        <v>262</v>
      </c>
      <c r="H496" s="184">
        <v>1</v>
      </c>
      <c r="I496" s="185" t="s">
        <v>107</v>
      </c>
      <c r="J496" s="181" t="s">
        <v>37</v>
      </c>
      <c r="K496" s="181" t="s">
        <v>38</v>
      </c>
      <c r="L496" s="186">
        <v>45545</v>
      </c>
      <c r="M496" s="187" t="s">
        <v>225</v>
      </c>
      <c r="N496" s="183" t="s">
        <v>36</v>
      </c>
      <c r="O496" s="181"/>
      <c r="P496" s="184">
        <v>1</v>
      </c>
      <c r="Q496" s="185" t="s">
        <v>107</v>
      </c>
      <c r="R496" s="181" t="s">
        <v>37</v>
      </c>
      <c r="S496" s="181" t="s">
        <v>96</v>
      </c>
      <c r="T496" s="186">
        <v>45545</v>
      </c>
      <c r="U496" s="187" t="s">
        <v>225</v>
      </c>
      <c r="V496" s="188" t="str" cm="1">
        <f t="array" ref="V496">IF(SUM(LEN(A496:U496))=0,"",IF(OR(OR(ISBLANK(E496),SUM(LEN(B496),LEN(C496))=0),AND(NOT(D496="Unknown"),ISBLANK(I496)),AND(NOT(N496="Unknown"),ISBLANK(Q496))),"Missing Information", INDEX(Table15[Entire Service Line Classification], MATCH(SUMIFS(Table15[Unique ID],Table15[System-Owned Portion],D496,Table15[If Material Anything Other than "Lead" in Column E,Was Material Ever Previously Lead?],F496,Table15[Customer-Owned Portion],N496),Table15[Unique ID],0),0)))</f>
        <v>Non-lead</v>
      </c>
      <c r="W496" s="189"/>
    </row>
    <row r="497" spans="1:23" s="190" customFormat="1" ht="37.5" x14ac:dyDescent="0.25">
      <c r="A497" s="180">
        <v>11890521</v>
      </c>
      <c r="B497" s="181" t="s">
        <v>1283</v>
      </c>
      <c r="C497" s="182" t="s">
        <v>1284</v>
      </c>
      <c r="D497" s="183" t="s">
        <v>36</v>
      </c>
      <c r="E497" s="181" t="s">
        <v>35</v>
      </c>
      <c r="F497" s="183" t="s">
        <v>35</v>
      </c>
      <c r="G497" s="181" t="s">
        <v>262</v>
      </c>
      <c r="H497" s="184">
        <v>1</v>
      </c>
      <c r="I497" s="185" t="s">
        <v>107</v>
      </c>
      <c r="J497" s="181" t="s">
        <v>37</v>
      </c>
      <c r="K497" s="181" t="s">
        <v>38</v>
      </c>
      <c r="L497" s="186">
        <v>45545</v>
      </c>
      <c r="M497" s="187" t="s">
        <v>225</v>
      </c>
      <c r="N497" s="183" t="s">
        <v>36</v>
      </c>
      <c r="O497" s="181"/>
      <c r="P497" s="184">
        <v>1</v>
      </c>
      <c r="Q497" s="185" t="s">
        <v>107</v>
      </c>
      <c r="R497" s="181" t="s">
        <v>37</v>
      </c>
      <c r="S497" s="181" t="s">
        <v>96</v>
      </c>
      <c r="T497" s="186">
        <v>45545</v>
      </c>
      <c r="U497" s="187" t="s">
        <v>225</v>
      </c>
      <c r="V497" s="188" t="str" cm="1">
        <f t="array" ref="V497">IF(SUM(LEN(A497:U497))=0,"",IF(OR(OR(ISBLANK(E497),SUM(LEN(B497),LEN(C497))=0),AND(NOT(D497="Unknown"),ISBLANK(I497)),AND(NOT(N497="Unknown"),ISBLANK(Q497))),"Missing Information", INDEX(Table15[Entire Service Line Classification], MATCH(SUMIFS(Table15[Unique ID],Table15[System-Owned Portion],D497,Table15[If Material Anything Other than "Lead" in Column E,Was Material Ever Previously Lead?],F497,Table15[Customer-Owned Portion],N497),Table15[Unique ID],0),0)))</f>
        <v>Non-lead</v>
      </c>
      <c r="W497" s="189"/>
    </row>
    <row r="498" spans="1:23" s="190" customFormat="1" ht="37.5" x14ac:dyDescent="0.25">
      <c r="A498" s="180">
        <v>11890520</v>
      </c>
      <c r="B498" s="181" t="s">
        <v>1285</v>
      </c>
      <c r="C498" s="182" t="s">
        <v>1286</v>
      </c>
      <c r="D498" s="183" t="s">
        <v>36</v>
      </c>
      <c r="E498" s="181" t="s">
        <v>35</v>
      </c>
      <c r="F498" s="183" t="s">
        <v>35</v>
      </c>
      <c r="G498" s="181" t="s">
        <v>229</v>
      </c>
      <c r="H498" s="184">
        <v>1</v>
      </c>
      <c r="I498" s="185" t="s">
        <v>107</v>
      </c>
      <c r="J498" s="181" t="s">
        <v>37</v>
      </c>
      <c r="K498" s="181" t="s">
        <v>38</v>
      </c>
      <c r="L498" s="186">
        <v>45546</v>
      </c>
      <c r="M498" s="187" t="s">
        <v>225</v>
      </c>
      <c r="N498" s="183" t="s">
        <v>43</v>
      </c>
      <c r="O498" s="181"/>
      <c r="P498" s="184">
        <v>0.75</v>
      </c>
      <c r="Q498" s="185" t="s">
        <v>107</v>
      </c>
      <c r="R498" s="181" t="s">
        <v>37</v>
      </c>
      <c r="S498" s="181" t="s">
        <v>96</v>
      </c>
      <c r="T498" s="186">
        <v>45546</v>
      </c>
      <c r="U498" s="187" t="s">
        <v>225</v>
      </c>
      <c r="V498" s="188" t="str" cm="1">
        <f t="array" ref="V498">IF(SUM(LEN(A498:U498))=0,"",IF(OR(OR(ISBLANK(E498),SUM(LEN(B498),LEN(C498))=0),AND(NOT(D498="Unknown"),ISBLANK(I498)),AND(NOT(N498="Unknown"),ISBLANK(Q498))),"Missing Information", INDEX(Table15[Entire Service Line Classification], MATCH(SUMIFS(Table15[Unique ID],Table15[System-Owned Portion],D498,Table15[If Material Anything Other than "Lead" in Column E,Was Material Ever Previously Lead?],F498,Table15[Customer-Owned Portion],N498),Table15[Unique ID],0),0)))</f>
        <v>Non-lead</v>
      </c>
      <c r="W498" s="189"/>
    </row>
    <row r="499" spans="1:23" s="190" customFormat="1" ht="37.5" x14ac:dyDescent="0.25">
      <c r="A499" s="180">
        <v>11890519</v>
      </c>
      <c r="B499" s="181" t="s">
        <v>1287</v>
      </c>
      <c r="C499" s="182" t="s">
        <v>1288</v>
      </c>
      <c r="D499" s="183" t="s">
        <v>36</v>
      </c>
      <c r="E499" s="181" t="s">
        <v>35</v>
      </c>
      <c r="F499" s="183" t="s">
        <v>35</v>
      </c>
      <c r="G499" s="181" t="s">
        <v>229</v>
      </c>
      <c r="H499" s="184">
        <v>1</v>
      </c>
      <c r="I499" s="185" t="s">
        <v>107</v>
      </c>
      <c r="J499" s="181" t="s">
        <v>37</v>
      </c>
      <c r="K499" s="181" t="s">
        <v>38</v>
      </c>
      <c r="L499" s="186">
        <v>45546</v>
      </c>
      <c r="M499" s="187" t="s">
        <v>225</v>
      </c>
      <c r="N499" s="183" t="s">
        <v>43</v>
      </c>
      <c r="O499" s="181"/>
      <c r="P499" s="184">
        <v>0.75</v>
      </c>
      <c r="Q499" s="185" t="s">
        <v>107</v>
      </c>
      <c r="R499" s="181" t="s">
        <v>37</v>
      </c>
      <c r="S499" s="181" t="s">
        <v>96</v>
      </c>
      <c r="T499" s="186">
        <v>45546</v>
      </c>
      <c r="U499" s="187" t="s">
        <v>225</v>
      </c>
      <c r="V499" s="188" t="str" cm="1">
        <f t="array" ref="V499">IF(SUM(LEN(A499:U499))=0,"",IF(OR(OR(ISBLANK(E499),SUM(LEN(B499),LEN(C499))=0),AND(NOT(D499="Unknown"),ISBLANK(I499)),AND(NOT(N499="Unknown"),ISBLANK(Q499))),"Missing Information", INDEX(Table15[Entire Service Line Classification], MATCH(SUMIFS(Table15[Unique ID],Table15[System-Owned Portion],D499,Table15[If Material Anything Other than "Lead" in Column E,Was Material Ever Previously Lead?],F499,Table15[Customer-Owned Portion],N499),Table15[Unique ID],0),0)))</f>
        <v>Non-lead</v>
      </c>
      <c r="W499" s="189"/>
    </row>
    <row r="500" spans="1:23" s="190" customFormat="1" ht="37.5" x14ac:dyDescent="0.25">
      <c r="A500" s="180">
        <v>11890518</v>
      </c>
      <c r="B500" s="181" t="s">
        <v>1289</v>
      </c>
      <c r="C500" s="182" t="s">
        <v>1290</v>
      </c>
      <c r="D500" s="183" t="s">
        <v>36</v>
      </c>
      <c r="E500" s="181" t="s">
        <v>35</v>
      </c>
      <c r="F500" s="183" t="s">
        <v>35</v>
      </c>
      <c r="G500" s="181" t="s">
        <v>228</v>
      </c>
      <c r="H500" s="184">
        <v>1</v>
      </c>
      <c r="I500" s="185" t="s">
        <v>107</v>
      </c>
      <c r="J500" s="181" t="s">
        <v>37</v>
      </c>
      <c r="K500" s="181" t="s">
        <v>38</v>
      </c>
      <c r="L500" s="186">
        <v>45540</v>
      </c>
      <c r="M500" s="187" t="s">
        <v>225</v>
      </c>
      <c r="N500" s="183" t="s">
        <v>43</v>
      </c>
      <c r="O500" s="181"/>
      <c r="P500" s="184">
        <v>1</v>
      </c>
      <c r="Q500" s="185" t="s">
        <v>107</v>
      </c>
      <c r="R500" s="181" t="s">
        <v>37</v>
      </c>
      <c r="S500" s="181" t="s">
        <v>96</v>
      </c>
      <c r="T500" s="186">
        <v>45540</v>
      </c>
      <c r="U500" s="187" t="s">
        <v>7068</v>
      </c>
      <c r="V500" s="188" t="str" cm="1">
        <f t="array" ref="V500">IF(SUM(LEN(A500:U500))=0,"",IF(OR(OR(ISBLANK(E500),SUM(LEN(B500),LEN(C500))=0),AND(NOT(D500="Unknown"),ISBLANK(I500)),AND(NOT(N500="Unknown"),ISBLANK(Q500))),"Missing Information", INDEX(Table15[Entire Service Line Classification], MATCH(SUMIFS(Table15[Unique ID],Table15[System-Owned Portion],D500,Table15[If Material Anything Other than "Lead" in Column E,Was Material Ever Previously Lead?],F500,Table15[Customer-Owned Portion],N500),Table15[Unique ID],0),0)))</f>
        <v>Non-lead</v>
      </c>
      <c r="W500" s="189"/>
    </row>
    <row r="501" spans="1:23" s="190" customFormat="1" ht="37.5" x14ac:dyDescent="0.25">
      <c r="A501" s="180">
        <v>11890517</v>
      </c>
      <c r="B501" s="181" t="s">
        <v>1291</v>
      </c>
      <c r="C501" s="182" t="s">
        <v>1292</v>
      </c>
      <c r="D501" s="183" t="s">
        <v>36</v>
      </c>
      <c r="E501" s="181" t="s">
        <v>35</v>
      </c>
      <c r="F501" s="183" t="s">
        <v>35</v>
      </c>
      <c r="G501" s="181" t="s">
        <v>229</v>
      </c>
      <c r="H501" s="184">
        <v>1</v>
      </c>
      <c r="I501" s="185" t="s">
        <v>107</v>
      </c>
      <c r="J501" s="181" t="s">
        <v>37</v>
      </c>
      <c r="K501" s="181" t="s">
        <v>38</v>
      </c>
      <c r="L501" s="186">
        <v>45540</v>
      </c>
      <c r="M501" s="187" t="s">
        <v>225</v>
      </c>
      <c r="N501" s="183" t="s">
        <v>43</v>
      </c>
      <c r="O501" s="181"/>
      <c r="P501" s="184">
        <v>1</v>
      </c>
      <c r="Q501" s="185" t="s">
        <v>107</v>
      </c>
      <c r="R501" s="181" t="s">
        <v>37</v>
      </c>
      <c r="S501" s="181" t="s">
        <v>96</v>
      </c>
      <c r="T501" s="186">
        <v>45540</v>
      </c>
      <c r="U501" s="187" t="s">
        <v>7068</v>
      </c>
      <c r="V501" s="188" t="str" cm="1">
        <f t="array" ref="V501">IF(SUM(LEN(A501:U501))=0,"",IF(OR(OR(ISBLANK(E501),SUM(LEN(B501),LEN(C501))=0),AND(NOT(D501="Unknown"),ISBLANK(I501)),AND(NOT(N501="Unknown"),ISBLANK(Q501))),"Missing Information", INDEX(Table15[Entire Service Line Classification], MATCH(SUMIFS(Table15[Unique ID],Table15[System-Owned Portion],D501,Table15[If Material Anything Other than "Lead" in Column E,Was Material Ever Previously Lead?],F501,Table15[Customer-Owned Portion],N501),Table15[Unique ID],0),0)))</f>
        <v>Non-lead</v>
      </c>
      <c r="W501" s="189"/>
    </row>
    <row r="502" spans="1:23" s="190" customFormat="1" ht="37.5" x14ac:dyDescent="0.25">
      <c r="A502" s="180">
        <v>11890516</v>
      </c>
      <c r="B502" s="181" t="s">
        <v>1293</v>
      </c>
      <c r="C502" s="182" t="s">
        <v>1294</v>
      </c>
      <c r="D502" s="183" t="s">
        <v>36</v>
      </c>
      <c r="E502" s="181" t="s">
        <v>35</v>
      </c>
      <c r="F502" s="183" t="s">
        <v>35</v>
      </c>
      <c r="G502" s="181" t="s">
        <v>229</v>
      </c>
      <c r="H502" s="184">
        <v>1</v>
      </c>
      <c r="I502" s="185" t="s">
        <v>107</v>
      </c>
      <c r="J502" s="181" t="s">
        <v>37</v>
      </c>
      <c r="K502" s="181" t="s">
        <v>38</v>
      </c>
      <c r="L502" s="186">
        <v>45546</v>
      </c>
      <c r="M502" s="187" t="s">
        <v>225</v>
      </c>
      <c r="N502" s="183" t="s">
        <v>43</v>
      </c>
      <c r="O502" s="181"/>
      <c r="P502" s="184">
        <v>0.75</v>
      </c>
      <c r="Q502" s="185" t="s">
        <v>107</v>
      </c>
      <c r="R502" s="181" t="s">
        <v>37</v>
      </c>
      <c r="S502" s="181" t="s">
        <v>96</v>
      </c>
      <c r="T502" s="186">
        <v>45546</v>
      </c>
      <c r="U502" s="187" t="s">
        <v>225</v>
      </c>
      <c r="V502" s="188" t="str" cm="1">
        <f t="array" ref="V502">IF(SUM(LEN(A502:U502))=0,"",IF(OR(OR(ISBLANK(E502),SUM(LEN(B502),LEN(C502))=0),AND(NOT(D502="Unknown"),ISBLANK(I502)),AND(NOT(N502="Unknown"),ISBLANK(Q502))),"Missing Information", INDEX(Table15[Entire Service Line Classification], MATCH(SUMIFS(Table15[Unique ID],Table15[System-Owned Portion],D502,Table15[If Material Anything Other than "Lead" in Column E,Was Material Ever Previously Lead?],F502,Table15[Customer-Owned Portion],N502),Table15[Unique ID],0),0)))</f>
        <v>Non-lead</v>
      </c>
      <c r="W502" s="189"/>
    </row>
    <row r="503" spans="1:23" s="190" customFormat="1" ht="37.5" x14ac:dyDescent="0.25">
      <c r="A503" s="180">
        <v>11890515</v>
      </c>
      <c r="B503" s="181" t="s">
        <v>1295</v>
      </c>
      <c r="C503" s="182" t="s">
        <v>1296</v>
      </c>
      <c r="D503" s="183" t="s">
        <v>43</v>
      </c>
      <c r="E503" s="181" t="s">
        <v>35</v>
      </c>
      <c r="F503" s="183" t="s">
        <v>35</v>
      </c>
      <c r="G503" s="181" t="s">
        <v>244</v>
      </c>
      <c r="H503" s="184">
        <v>1</v>
      </c>
      <c r="I503" s="185" t="s">
        <v>107</v>
      </c>
      <c r="J503" s="181" t="s">
        <v>37</v>
      </c>
      <c r="K503" s="181" t="s">
        <v>38</v>
      </c>
      <c r="L503" s="186">
        <v>45540</v>
      </c>
      <c r="M503" s="187" t="s">
        <v>225</v>
      </c>
      <c r="N503" s="183" t="s">
        <v>36</v>
      </c>
      <c r="O503" s="181"/>
      <c r="P503" s="184">
        <v>0.75</v>
      </c>
      <c r="Q503" s="185" t="s">
        <v>107</v>
      </c>
      <c r="R503" s="181" t="s">
        <v>37</v>
      </c>
      <c r="S503" s="181" t="s">
        <v>96</v>
      </c>
      <c r="T503" s="186">
        <v>45540</v>
      </c>
      <c r="U503" s="187" t="s">
        <v>225</v>
      </c>
      <c r="V503" s="188" t="str" cm="1">
        <f t="array" ref="V503">IF(SUM(LEN(A503:U503))=0,"",IF(OR(OR(ISBLANK(E503),SUM(LEN(B503),LEN(C503))=0),AND(NOT(D503="Unknown"),ISBLANK(I503)),AND(NOT(N503="Unknown"),ISBLANK(Q503))),"Missing Information", INDEX(Table15[Entire Service Line Classification], MATCH(SUMIFS(Table15[Unique ID],Table15[System-Owned Portion],D503,Table15[If Material Anything Other than "Lead" in Column E,Was Material Ever Previously Lead?],F503,Table15[Customer-Owned Portion],N503),Table15[Unique ID],0),0)))</f>
        <v>Non-lead</v>
      </c>
      <c r="W503" s="189"/>
    </row>
    <row r="504" spans="1:23" s="190" customFormat="1" ht="37.5" x14ac:dyDescent="0.25">
      <c r="A504" s="180">
        <v>11890514</v>
      </c>
      <c r="B504" s="181" t="s">
        <v>1297</v>
      </c>
      <c r="C504" s="182" t="s">
        <v>1298</v>
      </c>
      <c r="D504" s="183" t="s">
        <v>36</v>
      </c>
      <c r="E504" s="181" t="s">
        <v>35</v>
      </c>
      <c r="F504" s="183" t="s">
        <v>35</v>
      </c>
      <c r="G504" s="181" t="s">
        <v>230</v>
      </c>
      <c r="H504" s="184">
        <v>1</v>
      </c>
      <c r="I504" s="185" t="s">
        <v>107</v>
      </c>
      <c r="J504" s="181" t="s">
        <v>37</v>
      </c>
      <c r="K504" s="181" t="s">
        <v>38</v>
      </c>
      <c r="L504" s="186">
        <v>45546</v>
      </c>
      <c r="M504" s="187" t="s">
        <v>225</v>
      </c>
      <c r="N504" s="183" t="s">
        <v>43</v>
      </c>
      <c r="O504" s="181"/>
      <c r="P504" s="184">
        <v>0.75</v>
      </c>
      <c r="Q504" s="185" t="s">
        <v>107</v>
      </c>
      <c r="R504" s="181" t="s">
        <v>37</v>
      </c>
      <c r="S504" s="181" t="s">
        <v>96</v>
      </c>
      <c r="T504" s="186">
        <v>45546</v>
      </c>
      <c r="U504" s="187" t="s">
        <v>7069</v>
      </c>
      <c r="V504" s="188" t="str" cm="1">
        <f t="array" ref="V504">IF(SUM(LEN(A504:U504))=0,"",IF(OR(OR(ISBLANK(E504),SUM(LEN(B504),LEN(C504))=0),AND(NOT(D504="Unknown"),ISBLANK(I504)),AND(NOT(N504="Unknown"),ISBLANK(Q504))),"Missing Information", INDEX(Table15[Entire Service Line Classification], MATCH(SUMIFS(Table15[Unique ID],Table15[System-Owned Portion],D504,Table15[If Material Anything Other than "Lead" in Column E,Was Material Ever Previously Lead?],F504,Table15[Customer-Owned Portion],N504),Table15[Unique ID],0),0)))</f>
        <v>Non-lead</v>
      </c>
      <c r="W504" s="189"/>
    </row>
    <row r="505" spans="1:23" s="190" customFormat="1" ht="37.5" x14ac:dyDescent="0.25">
      <c r="A505" s="180">
        <v>11890513</v>
      </c>
      <c r="B505" s="181" t="s">
        <v>1299</v>
      </c>
      <c r="C505" s="182" t="s">
        <v>1300</v>
      </c>
      <c r="D505" s="183" t="s">
        <v>36</v>
      </c>
      <c r="E505" s="181" t="s">
        <v>35</v>
      </c>
      <c r="F505" s="183" t="s">
        <v>35</v>
      </c>
      <c r="G505" s="181" t="s">
        <v>262</v>
      </c>
      <c r="H505" s="184">
        <v>2</v>
      </c>
      <c r="I505" s="185" t="s">
        <v>107</v>
      </c>
      <c r="J505" s="181" t="s">
        <v>37</v>
      </c>
      <c r="K505" s="181" t="s">
        <v>38</v>
      </c>
      <c r="L505" s="186">
        <v>45552</v>
      </c>
      <c r="M505" s="187" t="s">
        <v>7069</v>
      </c>
      <c r="N505" s="183" t="s">
        <v>43</v>
      </c>
      <c r="O505" s="181"/>
      <c r="P505" s="184">
        <v>2</v>
      </c>
      <c r="Q505" s="185" t="s">
        <v>107</v>
      </c>
      <c r="R505" s="181" t="s">
        <v>37</v>
      </c>
      <c r="S505" s="181" t="s">
        <v>96</v>
      </c>
      <c r="T505" s="186">
        <v>45552</v>
      </c>
      <c r="U505" s="187" t="s">
        <v>7069</v>
      </c>
      <c r="V505" s="188" t="str" cm="1">
        <f t="array" ref="V505">IF(SUM(LEN(A505:U505))=0,"",IF(OR(OR(ISBLANK(E505),SUM(LEN(B505),LEN(C505))=0),AND(NOT(D505="Unknown"),ISBLANK(I505)),AND(NOT(N505="Unknown"),ISBLANK(Q505))),"Missing Information", INDEX(Table15[Entire Service Line Classification], MATCH(SUMIFS(Table15[Unique ID],Table15[System-Owned Portion],D505,Table15[If Material Anything Other than "Lead" in Column E,Was Material Ever Previously Lead?],F505,Table15[Customer-Owned Portion],N505),Table15[Unique ID],0),0)))</f>
        <v>Non-lead</v>
      </c>
      <c r="W505" s="189"/>
    </row>
    <row r="506" spans="1:23" s="190" customFormat="1" ht="37.5" x14ac:dyDescent="0.25">
      <c r="A506" s="180">
        <v>11890510</v>
      </c>
      <c r="B506" s="181" t="s">
        <v>1301</v>
      </c>
      <c r="C506" s="182" t="s">
        <v>1302</v>
      </c>
      <c r="D506" s="183" t="s">
        <v>43</v>
      </c>
      <c r="E506" s="181" t="s">
        <v>35</v>
      </c>
      <c r="F506" s="183" t="s">
        <v>35</v>
      </c>
      <c r="G506" s="181" t="s">
        <v>233</v>
      </c>
      <c r="H506" s="184">
        <v>1</v>
      </c>
      <c r="I506" s="185" t="s">
        <v>107</v>
      </c>
      <c r="J506" s="181" t="s">
        <v>37</v>
      </c>
      <c r="K506" s="181" t="s">
        <v>38</v>
      </c>
      <c r="L506" s="186">
        <v>45545</v>
      </c>
      <c r="M506" s="187" t="s">
        <v>225</v>
      </c>
      <c r="N506" s="183" t="s">
        <v>43</v>
      </c>
      <c r="O506" s="181"/>
      <c r="P506" s="184">
        <v>0.75</v>
      </c>
      <c r="Q506" s="185" t="s">
        <v>107</v>
      </c>
      <c r="R506" s="181" t="s">
        <v>37</v>
      </c>
      <c r="S506" s="181" t="s">
        <v>96</v>
      </c>
      <c r="T506" s="186">
        <v>45545</v>
      </c>
      <c r="U506" s="187" t="s">
        <v>225</v>
      </c>
      <c r="V506" s="188" t="str" cm="1">
        <f t="array" ref="V506">IF(SUM(LEN(A506:U506))=0,"",IF(OR(OR(ISBLANK(E506),SUM(LEN(B506),LEN(C506))=0),AND(NOT(D506="Unknown"),ISBLANK(I506)),AND(NOT(N506="Unknown"),ISBLANK(Q506))),"Missing Information", INDEX(Table15[Entire Service Line Classification], MATCH(SUMIFS(Table15[Unique ID],Table15[System-Owned Portion],D506,Table15[If Material Anything Other than "Lead" in Column E,Was Material Ever Previously Lead?],F506,Table15[Customer-Owned Portion],N506),Table15[Unique ID],0),0)))</f>
        <v>Non-lead</v>
      </c>
      <c r="W506" s="189"/>
    </row>
    <row r="507" spans="1:23" s="190" customFormat="1" ht="37.5" x14ac:dyDescent="0.25">
      <c r="A507" s="180">
        <v>11890512</v>
      </c>
      <c r="B507" s="181" t="s">
        <v>1303</v>
      </c>
      <c r="C507" s="182" t="s">
        <v>1304</v>
      </c>
      <c r="D507" s="183" t="s">
        <v>43</v>
      </c>
      <c r="E507" s="181" t="s">
        <v>35</v>
      </c>
      <c r="F507" s="183" t="s">
        <v>35</v>
      </c>
      <c r="G507" s="181" t="s">
        <v>240</v>
      </c>
      <c r="H507" s="184">
        <v>1</v>
      </c>
      <c r="I507" s="185" t="s">
        <v>107</v>
      </c>
      <c r="J507" s="181" t="s">
        <v>37</v>
      </c>
      <c r="K507" s="181" t="s">
        <v>38</v>
      </c>
      <c r="L507" s="186">
        <v>45540</v>
      </c>
      <c r="M507" s="187" t="s">
        <v>225</v>
      </c>
      <c r="N507" s="183" t="s">
        <v>43</v>
      </c>
      <c r="O507" s="181"/>
      <c r="P507" s="184">
        <v>0.75</v>
      </c>
      <c r="Q507" s="185" t="s">
        <v>107</v>
      </c>
      <c r="R507" s="181" t="s">
        <v>37</v>
      </c>
      <c r="S507" s="181" t="s">
        <v>96</v>
      </c>
      <c r="T507" s="186">
        <v>45540</v>
      </c>
      <c r="U507" s="187" t="s">
        <v>225</v>
      </c>
      <c r="V507" s="188" t="str" cm="1">
        <f t="array" ref="V507">IF(SUM(LEN(A507:U507))=0,"",IF(OR(OR(ISBLANK(E507),SUM(LEN(B507),LEN(C507))=0),AND(NOT(D507="Unknown"),ISBLANK(I507)),AND(NOT(N507="Unknown"),ISBLANK(Q507))),"Missing Information", INDEX(Table15[Entire Service Line Classification], MATCH(SUMIFS(Table15[Unique ID],Table15[System-Owned Portion],D507,Table15[If Material Anything Other than "Lead" in Column E,Was Material Ever Previously Lead?],F507,Table15[Customer-Owned Portion],N507),Table15[Unique ID],0),0)))</f>
        <v>Non-lead</v>
      </c>
      <c r="W507" s="189"/>
    </row>
    <row r="508" spans="1:23" s="190" customFormat="1" ht="37.5" x14ac:dyDescent="0.25">
      <c r="A508" s="180">
        <v>11890511</v>
      </c>
      <c r="B508" s="181" t="s">
        <v>1305</v>
      </c>
      <c r="C508" s="182" t="s">
        <v>1306</v>
      </c>
      <c r="D508" s="183" t="s">
        <v>43</v>
      </c>
      <c r="E508" s="181" t="s">
        <v>35</v>
      </c>
      <c r="F508" s="183" t="s">
        <v>35</v>
      </c>
      <c r="G508" s="181" t="s">
        <v>234</v>
      </c>
      <c r="H508" s="184">
        <v>1</v>
      </c>
      <c r="I508" s="185" t="s">
        <v>107</v>
      </c>
      <c r="J508" s="181" t="s">
        <v>37</v>
      </c>
      <c r="K508" s="181" t="s">
        <v>38</v>
      </c>
      <c r="L508" s="186">
        <v>45545</v>
      </c>
      <c r="M508" s="187" t="s">
        <v>225</v>
      </c>
      <c r="N508" s="183" t="s">
        <v>36</v>
      </c>
      <c r="O508" s="181"/>
      <c r="P508" s="184">
        <v>0.75</v>
      </c>
      <c r="Q508" s="185" t="s">
        <v>107</v>
      </c>
      <c r="R508" s="181" t="s">
        <v>37</v>
      </c>
      <c r="S508" s="181" t="s">
        <v>96</v>
      </c>
      <c r="T508" s="186">
        <v>45545</v>
      </c>
      <c r="U508" s="187" t="s">
        <v>225</v>
      </c>
      <c r="V508" s="188" t="str" cm="1">
        <f t="array" ref="V508">IF(SUM(LEN(A508:U508))=0,"",IF(OR(OR(ISBLANK(E508),SUM(LEN(B508),LEN(C508))=0),AND(NOT(D508="Unknown"),ISBLANK(I508)),AND(NOT(N508="Unknown"),ISBLANK(Q508))),"Missing Information", INDEX(Table15[Entire Service Line Classification], MATCH(SUMIFS(Table15[Unique ID],Table15[System-Owned Portion],D508,Table15[If Material Anything Other than "Lead" in Column E,Was Material Ever Previously Lead?],F508,Table15[Customer-Owned Portion],N508),Table15[Unique ID],0),0)))</f>
        <v>Non-lead</v>
      </c>
      <c r="W508" s="189"/>
    </row>
    <row r="509" spans="1:23" s="190" customFormat="1" ht="37.5" x14ac:dyDescent="0.25">
      <c r="A509" s="180">
        <v>11890507</v>
      </c>
      <c r="B509" s="181" t="s">
        <v>1307</v>
      </c>
      <c r="C509" s="182" t="s">
        <v>1308</v>
      </c>
      <c r="D509" s="183" t="s">
        <v>43</v>
      </c>
      <c r="E509" s="181" t="s">
        <v>35</v>
      </c>
      <c r="F509" s="183" t="s">
        <v>35</v>
      </c>
      <c r="G509" s="181" t="s">
        <v>233</v>
      </c>
      <c r="H509" s="184">
        <v>1</v>
      </c>
      <c r="I509" s="185" t="s">
        <v>107</v>
      </c>
      <c r="J509" s="181" t="s">
        <v>37</v>
      </c>
      <c r="K509" s="181" t="s">
        <v>38</v>
      </c>
      <c r="L509" s="186">
        <v>45545</v>
      </c>
      <c r="M509" s="187" t="s">
        <v>225</v>
      </c>
      <c r="N509" s="183" t="s">
        <v>43</v>
      </c>
      <c r="O509" s="181"/>
      <c r="P509" s="184">
        <v>0.75</v>
      </c>
      <c r="Q509" s="185" t="s">
        <v>107</v>
      </c>
      <c r="R509" s="181" t="s">
        <v>37</v>
      </c>
      <c r="S509" s="181" t="s">
        <v>96</v>
      </c>
      <c r="T509" s="186">
        <v>45545</v>
      </c>
      <c r="U509" s="187" t="s">
        <v>225</v>
      </c>
      <c r="V509" s="188" t="str" cm="1">
        <f t="array" ref="V509">IF(SUM(LEN(A509:U509))=0,"",IF(OR(OR(ISBLANK(E509),SUM(LEN(B509),LEN(C509))=0),AND(NOT(D509="Unknown"),ISBLANK(I509)),AND(NOT(N509="Unknown"),ISBLANK(Q509))),"Missing Information", INDEX(Table15[Entire Service Line Classification], MATCH(SUMIFS(Table15[Unique ID],Table15[System-Owned Portion],D509,Table15[If Material Anything Other than "Lead" in Column E,Was Material Ever Previously Lead?],F509,Table15[Customer-Owned Portion],N509),Table15[Unique ID],0),0)))</f>
        <v>Non-lead</v>
      </c>
      <c r="W509" s="189"/>
    </row>
    <row r="510" spans="1:23" s="190" customFormat="1" ht="37.5" x14ac:dyDescent="0.25">
      <c r="A510" s="180">
        <v>11890506</v>
      </c>
      <c r="B510" s="181" t="s">
        <v>1309</v>
      </c>
      <c r="C510" s="182" t="s">
        <v>1310</v>
      </c>
      <c r="D510" s="183" t="s">
        <v>43</v>
      </c>
      <c r="E510" s="181" t="s">
        <v>35</v>
      </c>
      <c r="F510" s="183" t="s">
        <v>35</v>
      </c>
      <c r="G510" s="181" t="s">
        <v>230</v>
      </c>
      <c r="H510" s="184">
        <v>1</v>
      </c>
      <c r="I510" s="185" t="s">
        <v>107</v>
      </c>
      <c r="J510" s="181" t="s">
        <v>37</v>
      </c>
      <c r="K510" s="181" t="s">
        <v>38</v>
      </c>
      <c r="L510" s="186">
        <v>45540</v>
      </c>
      <c r="M510" s="187" t="s">
        <v>225</v>
      </c>
      <c r="N510" s="183" t="s">
        <v>43</v>
      </c>
      <c r="O510" s="181"/>
      <c r="P510" s="184">
        <v>0.75</v>
      </c>
      <c r="Q510" s="185" t="s">
        <v>107</v>
      </c>
      <c r="R510" s="181" t="s">
        <v>37</v>
      </c>
      <c r="S510" s="181" t="s">
        <v>96</v>
      </c>
      <c r="T510" s="186">
        <v>45540</v>
      </c>
      <c r="U510" s="187" t="s">
        <v>225</v>
      </c>
      <c r="V510" s="188" t="str" cm="1">
        <f t="array" ref="V510">IF(SUM(LEN(A510:U510))=0,"",IF(OR(OR(ISBLANK(E510),SUM(LEN(B510),LEN(C510))=0),AND(NOT(D510="Unknown"),ISBLANK(I510)),AND(NOT(N510="Unknown"),ISBLANK(Q510))),"Missing Information", INDEX(Table15[Entire Service Line Classification], MATCH(SUMIFS(Table15[Unique ID],Table15[System-Owned Portion],D510,Table15[If Material Anything Other than "Lead" in Column E,Was Material Ever Previously Lead?],F510,Table15[Customer-Owned Portion],N510),Table15[Unique ID],0),0)))</f>
        <v>Non-lead</v>
      </c>
      <c r="W510" s="189"/>
    </row>
    <row r="511" spans="1:23" s="190" customFormat="1" ht="37.5" x14ac:dyDescent="0.25">
      <c r="A511" s="180">
        <v>11890509</v>
      </c>
      <c r="B511" s="181" t="s">
        <v>1311</v>
      </c>
      <c r="C511" s="182" t="s">
        <v>1312</v>
      </c>
      <c r="D511" s="183" t="s">
        <v>43</v>
      </c>
      <c r="E511" s="181" t="s">
        <v>35</v>
      </c>
      <c r="F511" s="183" t="s">
        <v>35</v>
      </c>
      <c r="G511" s="181" t="s">
        <v>260</v>
      </c>
      <c r="H511" s="184">
        <v>1</v>
      </c>
      <c r="I511" s="185" t="s">
        <v>107</v>
      </c>
      <c r="J511" s="181" t="s">
        <v>37</v>
      </c>
      <c r="K511" s="181" t="s">
        <v>38</v>
      </c>
      <c r="L511" s="186">
        <v>45545</v>
      </c>
      <c r="M511" s="187" t="s">
        <v>225</v>
      </c>
      <c r="N511" s="183" t="s">
        <v>43</v>
      </c>
      <c r="O511" s="181"/>
      <c r="P511" s="184">
        <v>0.75</v>
      </c>
      <c r="Q511" s="185" t="s">
        <v>107</v>
      </c>
      <c r="R511" s="181" t="s">
        <v>37</v>
      </c>
      <c r="S511" s="181" t="s">
        <v>96</v>
      </c>
      <c r="T511" s="186">
        <v>45545</v>
      </c>
      <c r="U511" s="187" t="s">
        <v>225</v>
      </c>
      <c r="V511" s="188" t="str" cm="1">
        <f t="array" ref="V511">IF(SUM(LEN(A511:U511))=0,"",IF(OR(OR(ISBLANK(E511),SUM(LEN(B511),LEN(C511))=0),AND(NOT(D511="Unknown"),ISBLANK(I511)),AND(NOT(N511="Unknown"),ISBLANK(Q511))),"Missing Information", INDEX(Table15[Entire Service Line Classification], MATCH(SUMIFS(Table15[Unique ID],Table15[System-Owned Portion],D511,Table15[If Material Anything Other than "Lead" in Column E,Was Material Ever Previously Lead?],F511,Table15[Customer-Owned Portion],N511),Table15[Unique ID],0),0)))</f>
        <v>Non-lead</v>
      </c>
      <c r="W511" s="189"/>
    </row>
    <row r="512" spans="1:23" s="190" customFormat="1" ht="37.5" x14ac:dyDescent="0.25">
      <c r="A512" s="180">
        <v>11890504</v>
      </c>
      <c r="B512" s="181" t="s">
        <v>1313</v>
      </c>
      <c r="C512" s="182" t="s">
        <v>1314</v>
      </c>
      <c r="D512" s="183" t="s">
        <v>43</v>
      </c>
      <c r="E512" s="181" t="s">
        <v>35</v>
      </c>
      <c r="F512" s="183" t="s">
        <v>35</v>
      </c>
      <c r="G512" s="181" t="s">
        <v>229</v>
      </c>
      <c r="H512" s="184">
        <v>1</v>
      </c>
      <c r="I512" s="185" t="s">
        <v>107</v>
      </c>
      <c r="J512" s="181" t="s">
        <v>37</v>
      </c>
      <c r="K512" s="181" t="s">
        <v>38</v>
      </c>
      <c r="L512" s="186">
        <v>45540</v>
      </c>
      <c r="M512" s="187" t="s">
        <v>225</v>
      </c>
      <c r="N512" s="183" t="s">
        <v>43</v>
      </c>
      <c r="O512" s="181"/>
      <c r="P512" s="184">
        <v>0.75</v>
      </c>
      <c r="Q512" s="185" t="s">
        <v>107</v>
      </c>
      <c r="R512" s="181" t="s">
        <v>37</v>
      </c>
      <c r="S512" s="181" t="s">
        <v>96</v>
      </c>
      <c r="T512" s="186">
        <v>45540</v>
      </c>
      <c r="U512" s="187" t="s">
        <v>225</v>
      </c>
      <c r="V512" s="188" t="str" cm="1">
        <f t="array" ref="V512">IF(SUM(LEN(A512:U512))=0,"",IF(OR(OR(ISBLANK(E512),SUM(LEN(B512),LEN(C512))=0),AND(NOT(D512="Unknown"),ISBLANK(I512)),AND(NOT(N512="Unknown"),ISBLANK(Q512))),"Missing Information", INDEX(Table15[Entire Service Line Classification], MATCH(SUMIFS(Table15[Unique ID],Table15[System-Owned Portion],D512,Table15[If Material Anything Other than "Lead" in Column E,Was Material Ever Previously Lead?],F512,Table15[Customer-Owned Portion],N512),Table15[Unique ID],0),0)))</f>
        <v>Non-lead</v>
      </c>
      <c r="W512" s="189"/>
    </row>
    <row r="513" spans="1:23" s="190" customFormat="1" ht="37.5" x14ac:dyDescent="0.25">
      <c r="A513" s="180">
        <v>11890503</v>
      </c>
      <c r="B513" s="181" t="s">
        <v>1315</v>
      </c>
      <c r="C513" s="182" t="s">
        <v>1316</v>
      </c>
      <c r="D513" s="183" t="s">
        <v>43</v>
      </c>
      <c r="E513" s="181" t="s">
        <v>35</v>
      </c>
      <c r="F513" s="183" t="s">
        <v>35</v>
      </c>
      <c r="G513" s="181" t="s">
        <v>240</v>
      </c>
      <c r="H513" s="184">
        <v>1</v>
      </c>
      <c r="I513" s="185" t="s">
        <v>107</v>
      </c>
      <c r="J513" s="181" t="s">
        <v>37</v>
      </c>
      <c r="K513" s="181" t="s">
        <v>38</v>
      </c>
      <c r="L513" s="186">
        <v>45540</v>
      </c>
      <c r="M513" s="187" t="s">
        <v>225</v>
      </c>
      <c r="N513" s="183" t="s">
        <v>43</v>
      </c>
      <c r="O513" s="181"/>
      <c r="P513" s="184">
        <v>0.75</v>
      </c>
      <c r="Q513" s="185" t="s">
        <v>107</v>
      </c>
      <c r="R513" s="181" t="s">
        <v>37</v>
      </c>
      <c r="S513" s="181" t="s">
        <v>96</v>
      </c>
      <c r="T513" s="186">
        <v>45540</v>
      </c>
      <c r="U513" s="187" t="s">
        <v>225</v>
      </c>
      <c r="V513" s="188" t="str" cm="1">
        <f t="array" ref="V513">IF(SUM(LEN(A513:U513))=0,"",IF(OR(OR(ISBLANK(E513),SUM(LEN(B513),LEN(C513))=0),AND(NOT(D513="Unknown"),ISBLANK(I513)),AND(NOT(N513="Unknown"),ISBLANK(Q513))),"Missing Information", INDEX(Table15[Entire Service Line Classification], MATCH(SUMIFS(Table15[Unique ID],Table15[System-Owned Portion],D513,Table15[If Material Anything Other than "Lead" in Column E,Was Material Ever Previously Lead?],F513,Table15[Customer-Owned Portion],N513),Table15[Unique ID],0),0)))</f>
        <v>Non-lead</v>
      </c>
      <c r="W513" s="189"/>
    </row>
    <row r="514" spans="1:23" s="190" customFormat="1" ht="37.5" x14ac:dyDescent="0.25">
      <c r="A514" s="180">
        <v>11890502</v>
      </c>
      <c r="B514" s="181" t="s">
        <v>1317</v>
      </c>
      <c r="C514" s="182" t="s">
        <v>1318</v>
      </c>
      <c r="D514" s="183" t="s">
        <v>36</v>
      </c>
      <c r="E514" s="181" t="s">
        <v>35</v>
      </c>
      <c r="F514" s="183" t="s">
        <v>35</v>
      </c>
      <c r="G514" s="181" t="s">
        <v>229</v>
      </c>
      <c r="H514" s="184">
        <v>1</v>
      </c>
      <c r="I514" s="185" t="s">
        <v>107</v>
      </c>
      <c r="J514" s="181" t="s">
        <v>37</v>
      </c>
      <c r="K514" s="181" t="s">
        <v>38</v>
      </c>
      <c r="L514" s="186">
        <v>45540</v>
      </c>
      <c r="M514" s="187" t="s">
        <v>225</v>
      </c>
      <c r="N514" s="183" t="s">
        <v>36</v>
      </c>
      <c r="O514" s="181"/>
      <c r="P514" s="184">
        <v>0.75</v>
      </c>
      <c r="Q514" s="185" t="s">
        <v>107</v>
      </c>
      <c r="R514" s="181" t="s">
        <v>37</v>
      </c>
      <c r="S514" s="181" t="s">
        <v>96</v>
      </c>
      <c r="T514" s="186">
        <v>45540</v>
      </c>
      <c r="U514" s="187" t="s">
        <v>225</v>
      </c>
      <c r="V514" s="188" t="str" cm="1">
        <f t="array" ref="V514">IF(SUM(LEN(A514:U514))=0,"",IF(OR(OR(ISBLANK(E514),SUM(LEN(B514),LEN(C514))=0),AND(NOT(D514="Unknown"),ISBLANK(I514)),AND(NOT(N514="Unknown"),ISBLANK(Q514))),"Missing Information", INDEX(Table15[Entire Service Line Classification], MATCH(SUMIFS(Table15[Unique ID],Table15[System-Owned Portion],D514,Table15[If Material Anything Other than "Lead" in Column E,Was Material Ever Previously Lead?],F514,Table15[Customer-Owned Portion],N514),Table15[Unique ID],0),0)))</f>
        <v>Non-lead</v>
      </c>
      <c r="W514" s="189"/>
    </row>
    <row r="515" spans="1:23" s="190" customFormat="1" ht="37.5" x14ac:dyDescent="0.25">
      <c r="A515" s="180">
        <v>11890508</v>
      </c>
      <c r="B515" s="181" t="s">
        <v>1319</v>
      </c>
      <c r="C515" s="182" t="s">
        <v>1320</v>
      </c>
      <c r="D515" s="183" t="s">
        <v>36</v>
      </c>
      <c r="E515" s="181" t="s">
        <v>35</v>
      </c>
      <c r="F515" s="183" t="s">
        <v>35</v>
      </c>
      <c r="G515" s="181" t="s">
        <v>229</v>
      </c>
      <c r="H515" s="184">
        <v>1</v>
      </c>
      <c r="I515" s="185" t="s">
        <v>107</v>
      </c>
      <c r="J515" s="181" t="s">
        <v>37</v>
      </c>
      <c r="K515" s="181" t="s">
        <v>38</v>
      </c>
      <c r="L515" s="186">
        <v>45540</v>
      </c>
      <c r="M515" s="187" t="s">
        <v>225</v>
      </c>
      <c r="N515" s="183" t="s">
        <v>36</v>
      </c>
      <c r="O515" s="181"/>
      <c r="P515" s="184">
        <v>0.75</v>
      </c>
      <c r="Q515" s="185" t="s">
        <v>107</v>
      </c>
      <c r="R515" s="181" t="s">
        <v>37</v>
      </c>
      <c r="S515" s="181" t="s">
        <v>96</v>
      </c>
      <c r="T515" s="186">
        <v>45540</v>
      </c>
      <c r="U515" s="187" t="s">
        <v>225</v>
      </c>
      <c r="V515" s="188" t="str" cm="1">
        <f t="array" ref="V515">IF(SUM(LEN(A515:U515))=0,"",IF(OR(OR(ISBLANK(E515),SUM(LEN(B515),LEN(C515))=0),AND(NOT(D515="Unknown"),ISBLANK(I515)),AND(NOT(N515="Unknown"),ISBLANK(Q515))),"Missing Information", INDEX(Table15[Entire Service Line Classification], MATCH(SUMIFS(Table15[Unique ID],Table15[System-Owned Portion],D515,Table15[If Material Anything Other than "Lead" in Column E,Was Material Ever Previously Lead?],F515,Table15[Customer-Owned Portion],N515),Table15[Unique ID],0),0)))</f>
        <v>Non-lead</v>
      </c>
      <c r="W515" s="189"/>
    </row>
    <row r="516" spans="1:23" s="190" customFormat="1" ht="37.5" x14ac:dyDescent="0.25">
      <c r="A516" s="180">
        <v>11890505</v>
      </c>
      <c r="B516" s="181" t="s">
        <v>1321</v>
      </c>
      <c r="C516" s="182" t="s">
        <v>1322</v>
      </c>
      <c r="D516" s="183" t="s">
        <v>43</v>
      </c>
      <c r="E516" s="181" t="s">
        <v>35</v>
      </c>
      <c r="F516" s="183" t="s">
        <v>35</v>
      </c>
      <c r="G516" s="181" t="s">
        <v>229</v>
      </c>
      <c r="H516" s="184">
        <v>1</v>
      </c>
      <c r="I516" s="185" t="s">
        <v>107</v>
      </c>
      <c r="J516" s="181" t="s">
        <v>37</v>
      </c>
      <c r="K516" s="181" t="s">
        <v>38</v>
      </c>
      <c r="L516" s="186">
        <v>45540</v>
      </c>
      <c r="M516" s="187" t="s">
        <v>225</v>
      </c>
      <c r="N516" s="183" t="s">
        <v>43</v>
      </c>
      <c r="O516" s="181"/>
      <c r="P516" s="184">
        <v>0.75</v>
      </c>
      <c r="Q516" s="185" t="s">
        <v>107</v>
      </c>
      <c r="R516" s="181" t="s">
        <v>37</v>
      </c>
      <c r="S516" s="181" t="s">
        <v>96</v>
      </c>
      <c r="T516" s="186">
        <v>45540</v>
      </c>
      <c r="U516" s="187" t="s">
        <v>225</v>
      </c>
      <c r="V516" s="188" t="str" cm="1">
        <f t="array" ref="V516">IF(SUM(LEN(A516:U516))=0,"",IF(OR(OR(ISBLANK(E516),SUM(LEN(B516),LEN(C516))=0),AND(NOT(D516="Unknown"),ISBLANK(I516)),AND(NOT(N516="Unknown"),ISBLANK(Q516))),"Missing Information", INDEX(Table15[Entire Service Line Classification], MATCH(SUMIFS(Table15[Unique ID],Table15[System-Owned Portion],D516,Table15[If Material Anything Other than "Lead" in Column E,Was Material Ever Previously Lead?],F516,Table15[Customer-Owned Portion],N516),Table15[Unique ID],0),0)))</f>
        <v>Non-lead</v>
      </c>
      <c r="W516" s="189"/>
    </row>
    <row r="517" spans="1:23" s="190" customFormat="1" ht="37.5" x14ac:dyDescent="0.25">
      <c r="A517" s="180">
        <v>11890501</v>
      </c>
      <c r="B517" s="181" t="s">
        <v>1323</v>
      </c>
      <c r="C517" s="182" t="s">
        <v>1324</v>
      </c>
      <c r="D517" s="183" t="s">
        <v>36</v>
      </c>
      <c r="E517" s="181" t="s">
        <v>35</v>
      </c>
      <c r="F517" s="183" t="s">
        <v>35</v>
      </c>
      <c r="G517" s="181" t="s">
        <v>228</v>
      </c>
      <c r="H517" s="184">
        <v>1</v>
      </c>
      <c r="I517" s="185" t="s">
        <v>107</v>
      </c>
      <c r="J517" s="181" t="s">
        <v>37</v>
      </c>
      <c r="K517" s="181" t="s">
        <v>38</v>
      </c>
      <c r="L517" s="186">
        <v>45540</v>
      </c>
      <c r="M517" s="187" t="s">
        <v>225</v>
      </c>
      <c r="N517" s="183" t="s">
        <v>43</v>
      </c>
      <c r="O517" s="181"/>
      <c r="P517" s="184">
        <v>0.75</v>
      </c>
      <c r="Q517" s="185" t="s">
        <v>107</v>
      </c>
      <c r="R517" s="181" t="s">
        <v>37</v>
      </c>
      <c r="S517" s="181" t="s">
        <v>96</v>
      </c>
      <c r="T517" s="186">
        <v>45540</v>
      </c>
      <c r="U517" s="187" t="s">
        <v>225</v>
      </c>
      <c r="V517" s="188" t="str" cm="1">
        <f t="array" ref="V517">IF(SUM(LEN(A517:U517))=0,"",IF(OR(OR(ISBLANK(E517),SUM(LEN(B517),LEN(C517))=0),AND(NOT(D517="Unknown"),ISBLANK(I517)),AND(NOT(N517="Unknown"),ISBLANK(Q517))),"Missing Information", INDEX(Table15[Entire Service Line Classification], MATCH(SUMIFS(Table15[Unique ID],Table15[System-Owned Portion],D517,Table15[If Material Anything Other than "Lead" in Column E,Was Material Ever Previously Lead?],F517,Table15[Customer-Owned Portion],N517),Table15[Unique ID],0),0)))</f>
        <v>Non-lead</v>
      </c>
      <c r="W517" s="189"/>
    </row>
    <row r="518" spans="1:23" s="190" customFormat="1" ht="37.5" x14ac:dyDescent="0.25">
      <c r="A518" s="180">
        <v>11890500</v>
      </c>
      <c r="B518" s="181" t="s">
        <v>1325</v>
      </c>
      <c r="C518" s="182" t="s">
        <v>1326</v>
      </c>
      <c r="D518" s="183" t="s">
        <v>43</v>
      </c>
      <c r="E518" s="181" t="s">
        <v>35</v>
      </c>
      <c r="F518" s="183" t="s">
        <v>35</v>
      </c>
      <c r="G518" s="181" t="s">
        <v>240</v>
      </c>
      <c r="H518" s="184">
        <v>1</v>
      </c>
      <c r="I518" s="185" t="s">
        <v>107</v>
      </c>
      <c r="J518" s="181" t="s">
        <v>37</v>
      </c>
      <c r="K518" s="181" t="s">
        <v>38</v>
      </c>
      <c r="L518" s="186">
        <v>45540</v>
      </c>
      <c r="M518" s="187" t="s">
        <v>225</v>
      </c>
      <c r="N518" s="183" t="s">
        <v>43</v>
      </c>
      <c r="O518" s="181"/>
      <c r="P518" s="184">
        <v>0.75</v>
      </c>
      <c r="Q518" s="185" t="s">
        <v>107</v>
      </c>
      <c r="R518" s="181" t="s">
        <v>37</v>
      </c>
      <c r="S518" s="181" t="s">
        <v>96</v>
      </c>
      <c r="T518" s="186">
        <v>45540</v>
      </c>
      <c r="U518" s="187" t="s">
        <v>225</v>
      </c>
      <c r="V518" s="188" t="str" cm="1">
        <f t="array" ref="V518">IF(SUM(LEN(A518:U518))=0,"",IF(OR(OR(ISBLANK(E518),SUM(LEN(B518),LEN(C518))=0),AND(NOT(D518="Unknown"),ISBLANK(I518)),AND(NOT(N518="Unknown"),ISBLANK(Q518))),"Missing Information", INDEX(Table15[Entire Service Line Classification], MATCH(SUMIFS(Table15[Unique ID],Table15[System-Owned Portion],D518,Table15[If Material Anything Other than "Lead" in Column E,Was Material Ever Previously Lead?],F518,Table15[Customer-Owned Portion],N518),Table15[Unique ID],0),0)))</f>
        <v>Non-lead</v>
      </c>
      <c r="W518" s="189"/>
    </row>
    <row r="519" spans="1:23" s="190" customFormat="1" ht="37.5" x14ac:dyDescent="0.25">
      <c r="A519" s="180">
        <v>11890499</v>
      </c>
      <c r="B519" s="181" t="s">
        <v>1327</v>
      </c>
      <c r="C519" s="182" t="s">
        <v>1328</v>
      </c>
      <c r="D519" s="183" t="s">
        <v>43</v>
      </c>
      <c r="E519" s="181" t="s">
        <v>35</v>
      </c>
      <c r="F519" s="183" t="s">
        <v>35</v>
      </c>
      <c r="G519" s="181" t="s">
        <v>240</v>
      </c>
      <c r="H519" s="184">
        <v>1</v>
      </c>
      <c r="I519" s="185" t="s">
        <v>107</v>
      </c>
      <c r="J519" s="181" t="s">
        <v>37</v>
      </c>
      <c r="K519" s="181" t="s">
        <v>38</v>
      </c>
      <c r="L519" s="186">
        <v>45540</v>
      </c>
      <c r="M519" s="187" t="s">
        <v>225</v>
      </c>
      <c r="N519" s="183" t="s">
        <v>43</v>
      </c>
      <c r="O519" s="181"/>
      <c r="P519" s="184">
        <v>0.75</v>
      </c>
      <c r="Q519" s="185" t="s">
        <v>107</v>
      </c>
      <c r="R519" s="181" t="s">
        <v>37</v>
      </c>
      <c r="S519" s="181" t="s">
        <v>96</v>
      </c>
      <c r="T519" s="186">
        <v>45540</v>
      </c>
      <c r="U519" s="187" t="s">
        <v>225</v>
      </c>
      <c r="V519" s="188" t="str" cm="1">
        <f t="array" ref="V519">IF(SUM(LEN(A519:U519))=0,"",IF(OR(OR(ISBLANK(E519),SUM(LEN(B519),LEN(C519))=0),AND(NOT(D519="Unknown"),ISBLANK(I519)),AND(NOT(N519="Unknown"),ISBLANK(Q519))),"Missing Information", INDEX(Table15[Entire Service Line Classification], MATCH(SUMIFS(Table15[Unique ID],Table15[System-Owned Portion],D519,Table15[If Material Anything Other than "Lead" in Column E,Was Material Ever Previously Lead?],F519,Table15[Customer-Owned Portion],N519),Table15[Unique ID],0),0)))</f>
        <v>Non-lead</v>
      </c>
      <c r="W519" s="189"/>
    </row>
    <row r="520" spans="1:23" s="190" customFormat="1" ht="37.5" x14ac:dyDescent="0.25">
      <c r="A520" s="180">
        <v>11890498</v>
      </c>
      <c r="B520" s="181" t="s">
        <v>1329</v>
      </c>
      <c r="C520" s="182" t="s">
        <v>1330</v>
      </c>
      <c r="D520" s="183" t="s">
        <v>36</v>
      </c>
      <c r="E520" s="181" t="s">
        <v>35</v>
      </c>
      <c r="F520" s="183" t="s">
        <v>35</v>
      </c>
      <c r="G520" s="181" t="s">
        <v>240</v>
      </c>
      <c r="H520" s="184">
        <v>1</v>
      </c>
      <c r="I520" s="185" t="s">
        <v>107</v>
      </c>
      <c r="J520" s="181" t="s">
        <v>37</v>
      </c>
      <c r="K520" s="181" t="s">
        <v>38</v>
      </c>
      <c r="L520" s="186">
        <v>45540</v>
      </c>
      <c r="M520" s="187" t="s">
        <v>225</v>
      </c>
      <c r="N520" s="183" t="s">
        <v>36</v>
      </c>
      <c r="O520" s="181"/>
      <c r="P520" s="184">
        <v>0.75</v>
      </c>
      <c r="Q520" s="185" t="s">
        <v>107</v>
      </c>
      <c r="R520" s="181" t="s">
        <v>37</v>
      </c>
      <c r="S520" s="181" t="s">
        <v>96</v>
      </c>
      <c r="T520" s="186">
        <v>45540</v>
      </c>
      <c r="U520" s="187" t="s">
        <v>225</v>
      </c>
      <c r="V520" s="188" t="str" cm="1">
        <f t="array" ref="V520">IF(SUM(LEN(A520:U520))=0,"",IF(OR(OR(ISBLANK(E520),SUM(LEN(B520),LEN(C520))=0),AND(NOT(D520="Unknown"),ISBLANK(I520)),AND(NOT(N520="Unknown"),ISBLANK(Q520))),"Missing Information", INDEX(Table15[Entire Service Line Classification], MATCH(SUMIFS(Table15[Unique ID],Table15[System-Owned Portion],D520,Table15[If Material Anything Other than "Lead" in Column E,Was Material Ever Previously Lead?],F520,Table15[Customer-Owned Portion],N520),Table15[Unique ID],0),0)))</f>
        <v>Non-lead</v>
      </c>
      <c r="W520" s="189"/>
    </row>
    <row r="521" spans="1:23" s="190" customFormat="1" ht="37.5" x14ac:dyDescent="0.25">
      <c r="A521" s="180">
        <v>11890497</v>
      </c>
      <c r="B521" s="181" t="s">
        <v>1331</v>
      </c>
      <c r="C521" s="182" t="s">
        <v>1332</v>
      </c>
      <c r="D521" s="183" t="s">
        <v>36</v>
      </c>
      <c r="E521" s="181" t="s">
        <v>35</v>
      </c>
      <c r="F521" s="183" t="s">
        <v>35</v>
      </c>
      <c r="G521" s="181" t="s">
        <v>252</v>
      </c>
      <c r="H521" s="184">
        <v>1</v>
      </c>
      <c r="I521" s="185" t="s">
        <v>107</v>
      </c>
      <c r="J521" s="181" t="s">
        <v>37</v>
      </c>
      <c r="K521" s="181" t="s">
        <v>38</v>
      </c>
      <c r="L521" s="186">
        <v>45540</v>
      </c>
      <c r="M521" s="187" t="s">
        <v>225</v>
      </c>
      <c r="N521" s="183" t="s">
        <v>36</v>
      </c>
      <c r="O521" s="181"/>
      <c r="P521" s="184">
        <v>0.75</v>
      </c>
      <c r="Q521" s="185" t="s">
        <v>107</v>
      </c>
      <c r="R521" s="181" t="s">
        <v>37</v>
      </c>
      <c r="S521" s="181" t="s">
        <v>96</v>
      </c>
      <c r="T521" s="186">
        <v>45540</v>
      </c>
      <c r="U521" s="187" t="s">
        <v>225</v>
      </c>
      <c r="V521" s="188" t="str" cm="1">
        <f t="array" ref="V521">IF(SUM(LEN(A521:U521))=0,"",IF(OR(OR(ISBLANK(E521),SUM(LEN(B521),LEN(C521))=0),AND(NOT(D521="Unknown"),ISBLANK(I521)),AND(NOT(N521="Unknown"),ISBLANK(Q521))),"Missing Information", INDEX(Table15[Entire Service Line Classification], MATCH(SUMIFS(Table15[Unique ID],Table15[System-Owned Portion],D521,Table15[If Material Anything Other than "Lead" in Column E,Was Material Ever Previously Lead?],F521,Table15[Customer-Owned Portion],N521),Table15[Unique ID],0),0)))</f>
        <v>Non-lead</v>
      </c>
      <c r="W521" s="189"/>
    </row>
    <row r="522" spans="1:23" s="190" customFormat="1" ht="37.5" x14ac:dyDescent="0.25">
      <c r="A522" s="180">
        <v>11890493</v>
      </c>
      <c r="B522" s="181" t="s">
        <v>1333</v>
      </c>
      <c r="C522" s="182" t="s">
        <v>1334</v>
      </c>
      <c r="D522" s="183" t="s">
        <v>43</v>
      </c>
      <c r="E522" s="181" t="s">
        <v>35</v>
      </c>
      <c r="F522" s="183" t="s">
        <v>35</v>
      </c>
      <c r="G522" s="181" t="s">
        <v>240</v>
      </c>
      <c r="H522" s="184">
        <v>1</v>
      </c>
      <c r="I522" s="185" t="s">
        <v>107</v>
      </c>
      <c r="J522" s="181" t="s">
        <v>37</v>
      </c>
      <c r="K522" s="181" t="s">
        <v>38</v>
      </c>
      <c r="L522" s="186">
        <v>45540</v>
      </c>
      <c r="M522" s="187" t="s">
        <v>225</v>
      </c>
      <c r="N522" s="183" t="s">
        <v>43</v>
      </c>
      <c r="O522" s="181"/>
      <c r="P522" s="184">
        <v>0.75</v>
      </c>
      <c r="Q522" s="185" t="s">
        <v>107</v>
      </c>
      <c r="R522" s="181" t="s">
        <v>37</v>
      </c>
      <c r="S522" s="181" t="s">
        <v>96</v>
      </c>
      <c r="T522" s="186">
        <v>45540</v>
      </c>
      <c r="U522" s="187" t="s">
        <v>225</v>
      </c>
      <c r="V522" s="188" t="str" cm="1">
        <f t="array" ref="V522">IF(SUM(LEN(A522:U522))=0,"",IF(OR(OR(ISBLANK(E522),SUM(LEN(B522),LEN(C522))=0),AND(NOT(D522="Unknown"),ISBLANK(I522)),AND(NOT(N522="Unknown"),ISBLANK(Q522))),"Missing Information", INDEX(Table15[Entire Service Line Classification], MATCH(SUMIFS(Table15[Unique ID],Table15[System-Owned Portion],D522,Table15[If Material Anything Other than "Lead" in Column E,Was Material Ever Previously Lead?],F522,Table15[Customer-Owned Portion],N522),Table15[Unique ID],0),0)))</f>
        <v>Non-lead</v>
      </c>
      <c r="W522" s="189"/>
    </row>
    <row r="523" spans="1:23" s="190" customFormat="1" ht="37.5" x14ac:dyDescent="0.25">
      <c r="A523" s="180">
        <v>11890496</v>
      </c>
      <c r="B523" s="181" t="s">
        <v>1335</v>
      </c>
      <c r="C523" s="182" t="s">
        <v>1336</v>
      </c>
      <c r="D523" s="183" t="s">
        <v>43</v>
      </c>
      <c r="E523" s="181" t="s">
        <v>35</v>
      </c>
      <c r="F523" s="183" t="s">
        <v>35</v>
      </c>
      <c r="G523" s="181" t="s">
        <v>240</v>
      </c>
      <c r="H523" s="184">
        <v>1</v>
      </c>
      <c r="I523" s="185" t="s">
        <v>107</v>
      </c>
      <c r="J523" s="181" t="s">
        <v>37</v>
      </c>
      <c r="K523" s="181" t="s">
        <v>38</v>
      </c>
      <c r="L523" s="186">
        <v>45540</v>
      </c>
      <c r="M523" s="187" t="s">
        <v>225</v>
      </c>
      <c r="N523" s="183" t="s">
        <v>43</v>
      </c>
      <c r="O523" s="181"/>
      <c r="P523" s="184">
        <v>0.75</v>
      </c>
      <c r="Q523" s="185" t="s">
        <v>107</v>
      </c>
      <c r="R523" s="181" t="s">
        <v>37</v>
      </c>
      <c r="S523" s="181" t="s">
        <v>96</v>
      </c>
      <c r="T523" s="186">
        <v>45540</v>
      </c>
      <c r="U523" s="187" t="s">
        <v>225</v>
      </c>
      <c r="V523" s="188" t="str" cm="1">
        <f t="array" ref="V523">IF(SUM(LEN(A523:U523))=0,"",IF(OR(OR(ISBLANK(E523),SUM(LEN(B523),LEN(C523))=0),AND(NOT(D523="Unknown"),ISBLANK(I523)),AND(NOT(N523="Unknown"),ISBLANK(Q523))),"Missing Information", INDEX(Table15[Entire Service Line Classification], MATCH(SUMIFS(Table15[Unique ID],Table15[System-Owned Portion],D523,Table15[If Material Anything Other than "Lead" in Column E,Was Material Ever Previously Lead?],F523,Table15[Customer-Owned Portion],N523),Table15[Unique ID],0),0)))</f>
        <v>Non-lead</v>
      </c>
      <c r="W523" s="189"/>
    </row>
    <row r="524" spans="1:23" s="190" customFormat="1" ht="37.5" x14ac:dyDescent="0.25">
      <c r="A524" s="180">
        <v>11890495</v>
      </c>
      <c r="B524" s="181" t="s">
        <v>1337</v>
      </c>
      <c r="C524" s="182" t="s">
        <v>1338</v>
      </c>
      <c r="D524" s="183" t="s">
        <v>43</v>
      </c>
      <c r="E524" s="181" t="s">
        <v>35</v>
      </c>
      <c r="F524" s="183" t="s">
        <v>35</v>
      </c>
      <c r="G524" s="181" t="s">
        <v>240</v>
      </c>
      <c r="H524" s="184">
        <v>1</v>
      </c>
      <c r="I524" s="185" t="s">
        <v>107</v>
      </c>
      <c r="J524" s="181" t="s">
        <v>37</v>
      </c>
      <c r="K524" s="181" t="s">
        <v>38</v>
      </c>
      <c r="L524" s="186">
        <v>45540</v>
      </c>
      <c r="M524" s="187" t="s">
        <v>225</v>
      </c>
      <c r="N524" s="183" t="s">
        <v>43</v>
      </c>
      <c r="O524" s="181"/>
      <c r="P524" s="184">
        <v>0.75</v>
      </c>
      <c r="Q524" s="185" t="s">
        <v>107</v>
      </c>
      <c r="R524" s="181" t="s">
        <v>37</v>
      </c>
      <c r="S524" s="181" t="s">
        <v>96</v>
      </c>
      <c r="T524" s="186">
        <v>45540</v>
      </c>
      <c r="U524" s="187" t="s">
        <v>225</v>
      </c>
      <c r="V524" s="188" t="str" cm="1">
        <f t="array" ref="V524">IF(SUM(LEN(A524:U524))=0,"",IF(OR(OR(ISBLANK(E524),SUM(LEN(B524),LEN(C524))=0),AND(NOT(D524="Unknown"),ISBLANK(I524)),AND(NOT(N524="Unknown"),ISBLANK(Q524))),"Missing Information", INDEX(Table15[Entire Service Line Classification], MATCH(SUMIFS(Table15[Unique ID],Table15[System-Owned Portion],D524,Table15[If Material Anything Other than "Lead" in Column E,Was Material Ever Previously Lead?],F524,Table15[Customer-Owned Portion],N524),Table15[Unique ID],0),0)))</f>
        <v>Non-lead</v>
      </c>
      <c r="W524" s="189"/>
    </row>
    <row r="525" spans="1:23" s="190" customFormat="1" ht="37.5" x14ac:dyDescent="0.25">
      <c r="A525" s="180">
        <v>11890494</v>
      </c>
      <c r="B525" s="181" t="s">
        <v>1339</v>
      </c>
      <c r="C525" s="182" t="s">
        <v>1340</v>
      </c>
      <c r="D525" s="183" t="s">
        <v>43</v>
      </c>
      <c r="E525" s="181" t="s">
        <v>35</v>
      </c>
      <c r="F525" s="183" t="s">
        <v>35</v>
      </c>
      <c r="G525" s="181" t="s">
        <v>240</v>
      </c>
      <c r="H525" s="184">
        <v>1</v>
      </c>
      <c r="I525" s="185" t="s">
        <v>107</v>
      </c>
      <c r="J525" s="181" t="s">
        <v>37</v>
      </c>
      <c r="K525" s="181" t="s">
        <v>38</v>
      </c>
      <c r="L525" s="186">
        <v>45540</v>
      </c>
      <c r="M525" s="187" t="s">
        <v>225</v>
      </c>
      <c r="N525" s="183" t="s">
        <v>43</v>
      </c>
      <c r="O525" s="181"/>
      <c r="P525" s="184">
        <v>0.75</v>
      </c>
      <c r="Q525" s="185" t="s">
        <v>107</v>
      </c>
      <c r="R525" s="181" t="s">
        <v>37</v>
      </c>
      <c r="S525" s="181" t="s">
        <v>96</v>
      </c>
      <c r="T525" s="186">
        <v>45540</v>
      </c>
      <c r="U525" s="187" t="s">
        <v>225</v>
      </c>
      <c r="V525" s="188" t="str" cm="1">
        <f t="array" ref="V525">IF(SUM(LEN(A525:U525))=0,"",IF(OR(OR(ISBLANK(E525),SUM(LEN(B525),LEN(C525))=0),AND(NOT(D525="Unknown"),ISBLANK(I525)),AND(NOT(N525="Unknown"),ISBLANK(Q525))),"Missing Information", INDEX(Table15[Entire Service Line Classification], MATCH(SUMIFS(Table15[Unique ID],Table15[System-Owned Portion],D525,Table15[If Material Anything Other than "Lead" in Column E,Was Material Ever Previously Lead?],F525,Table15[Customer-Owned Portion],N525),Table15[Unique ID],0),0)))</f>
        <v>Non-lead</v>
      </c>
      <c r="W525" s="189"/>
    </row>
    <row r="526" spans="1:23" s="190" customFormat="1" ht="37.5" x14ac:dyDescent="0.25">
      <c r="A526" s="180">
        <v>11890492</v>
      </c>
      <c r="B526" s="181" t="s">
        <v>1341</v>
      </c>
      <c r="C526" s="182" t="s">
        <v>1342</v>
      </c>
      <c r="D526" s="183" t="s">
        <v>36</v>
      </c>
      <c r="E526" s="181" t="s">
        <v>35</v>
      </c>
      <c r="F526" s="183" t="s">
        <v>35</v>
      </c>
      <c r="G526" s="181" t="s">
        <v>240</v>
      </c>
      <c r="H526" s="184">
        <v>1</v>
      </c>
      <c r="I526" s="185" t="s">
        <v>107</v>
      </c>
      <c r="J526" s="181" t="s">
        <v>37</v>
      </c>
      <c r="K526" s="181" t="s">
        <v>38</v>
      </c>
      <c r="L526" s="186">
        <v>45540</v>
      </c>
      <c r="M526" s="187" t="s">
        <v>225</v>
      </c>
      <c r="N526" s="183" t="s">
        <v>36</v>
      </c>
      <c r="O526" s="181"/>
      <c r="P526" s="184">
        <v>0.75</v>
      </c>
      <c r="Q526" s="185" t="s">
        <v>107</v>
      </c>
      <c r="R526" s="181" t="s">
        <v>37</v>
      </c>
      <c r="S526" s="181" t="s">
        <v>96</v>
      </c>
      <c r="T526" s="186">
        <v>45540</v>
      </c>
      <c r="U526" s="187" t="s">
        <v>225</v>
      </c>
      <c r="V526" s="188" t="str" cm="1">
        <f t="array" ref="V526">IF(SUM(LEN(A526:U526))=0,"",IF(OR(OR(ISBLANK(E526),SUM(LEN(B526),LEN(C526))=0),AND(NOT(D526="Unknown"),ISBLANK(I526)),AND(NOT(N526="Unknown"),ISBLANK(Q526))),"Missing Information", INDEX(Table15[Entire Service Line Classification], MATCH(SUMIFS(Table15[Unique ID],Table15[System-Owned Portion],D526,Table15[If Material Anything Other than "Lead" in Column E,Was Material Ever Previously Lead?],F526,Table15[Customer-Owned Portion],N526),Table15[Unique ID],0),0)))</f>
        <v>Non-lead</v>
      </c>
      <c r="W526" s="189"/>
    </row>
    <row r="527" spans="1:23" s="190" customFormat="1" ht="37.5" x14ac:dyDescent="0.25">
      <c r="A527" s="180">
        <v>11890491</v>
      </c>
      <c r="B527" s="181" t="s">
        <v>1343</v>
      </c>
      <c r="C527" s="182" t="s">
        <v>1344</v>
      </c>
      <c r="D527" s="183" t="s">
        <v>36</v>
      </c>
      <c r="E527" s="181" t="s">
        <v>35</v>
      </c>
      <c r="F527" s="183" t="s">
        <v>35</v>
      </c>
      <c r="G527" s="181" t="s">
        <v>240</v>
      </c>
      <c r="H527" s="184">
        <v>1</v>
      </c>
      <c r="I527" s="185" t="s">
        <v>107</v>
      </c>
      <c r="J527" s="181" t="s">
        <v>37</v>
      </c>
      <c r="K527" s="181" t="s">
        <v>38</v>
      </c>
      <c r="L527" s="186">
        <v>45540</v>
      </c>
      <c r="M527" s="187" t="s">
        <v>225</v>
      </c>
      <c r="N527" s="183" t="s">
        <v>36</v>
      </c>
      <c r="O527" s="181"/>
      <c r="P527" s="184">
        <v>0.75</v>
      </c>
      <c r="Q527" s="185" t="s">
        <v>107</v>
      </c>
      <c r="R527" s="181" t="s">
        <v>37</v>
      </c>
      <c r="S527" s="181" t="s">
        <v>96</v>
      </c>
      <c r="T527" s="186">
        <v>45540</v>
      </c>
      <c r="U527" s="187" t="s">
        <v>225</v>
      </c>
      <c r="V527" s="188" t="str" cm="1">
        <f t="array" ref="V527">IF(SUM(LEN(A527:U527))=0,"",IF(OR(OR(ISBLANK(E527),SUM(LEN(B527),LEN(C527))=0),AND(NOT(D527="Unknown"),ISBLANK(I527)),AND(NOT(N527="Unknown"),ISBLANK(Q527))),"Missing Information", INDEX(Table15[Entire Service Line Classification], MATCH(SUMIFS(Table15[Unique ID],Table15[System-Owned Portion],D527,Table15[If Material Anything Other than "Lead" in Column E,Was Material Ever Previously Lead?],F527,Table15[Customer-Owned Portion],N527),Table15[Unique ID],0),0)))</f>
        <v>Non-lead</v>
      </c>
      <c r="W527" s="189"/>
    </row>
    <row r="528" spans="1:23" s="190" customFormat="1" ht="37.5" x14ac:dyDescent="0.25">
      <c r="A528" s="180">
        <v>11890490</v>
      </c>
      <c r="B528" s="181" t="s">
        <v>1345</v>
      </c>
      <c r="C528" s="182" t="s">
        <v>1346</v>
      </c>
      <c r="D528" s="183" t="s">
        <v>36</v>
      </c>
      <c r="E528" s="181" t="s">
        <v>35</v>
      </c>
      <c r="F528" s="183" t="s">
        <v>35</v>
      </c>
      <c r="G528" s="181" t="s">
        <v>225</v>
      </c>
      <c r="H528" s="184">
        <v>1</v>
      </c>
      <c r="I528" s="185" t="s">
        <v>107</v>
      </c>
      <c r="J528" s="181" t="s">
        <v>37</v>
      </c>
      <c r="K528" s="181" t="s">
        <v>38</v>
      </c>
      <c r="L528" s="186">
        <v>45545</v>
      </c>
      <c r="M528" s="187" t="s">
        <v>225</v>
      </c>
      <c r="N528" s="183" t="s">
        <v>36</v>
      </c>
      <c r="O528" s="181"/>
      <c r="P528" s="184">
        <v>1</v>
      </c>
      <c r="Q528" s="185" t="s">
        <v>107</v>
      </c>
      <c r="R528" s="181" t="s">
        <v>37</v>
      </c>
      <c r="S528" s="181" t="s">
        <v>96</v>
      </c>
      <c r="T528" s="186">
        <v>45545</v>
      </c>
      <c r="U528" s="187" t="s">
        <v>225</v>
      </c>
      <c r="V528" s="188" t="str" cm="1">
        <f t="array" ref="V528">IF(SUM(LEN(A528:U528))=0,"",IF(OR(OR(ISBLANK(E528),SUM(LEN(B528),LEN(C528))=0),AND(NOT(D528="Unknown"),ISBLANK(I528)),AND(NOT(N528="Unknown"),ISBLANK(Q528))),"Missing Information", INDEX(Table15[Entire Service Line Classification], MATCH(SUMIFS(Table15[Unique ID],Table15[System-Owned Portion],D528,Table15[If Material Anything Other than "Lead" in Column E,Was Material Ever Previously Lead?],F528,Table15[Customer-Owned Portion],N528),Table15[Unique ID],0),0)))</f>
        <v>Non-lead</v>
      </c>
      <c r="W528" s="189"/>
    </row>
    <row r="529" spans="1:23" s="190" customFormat="1" ht="37.5" x14ac:dyDescent="0.25">
      <c r="A529" s="180">
        <v>11890489</v>
      </c>
      <c r="B529" s="181" t="s">
        <v>1347</v>
      </c>
      <c r="C529" s="182" t="s">
        <v>1348</v>
      </c>
      <c r="D529" s="183" t="s">
        <v>43</v>
      </c>
      <c r="E529" s="181" t="s">
        <v>35</v>
      </c>
      <c r="F529" s="183" t="s">
        <v>35</v>
      </c>
      <c r="G529" s="181" t="s">
        <v>229</v>
      </c>
      <c r="H529" s="184">
        <v>1</v>
      </c>
      <c r="I529" s="185" t="s">
        <v>107</v>
      </c>
      <c r="J529" s="181" t="s">
        <v>37</v>
      </c>
      <c r="K529" s="181" t="s">
        <v>38</v>
      </c>
      <c r="L529" s="186">
        <v>45540</v>
      </c>
      <c r="M529" s="187" t="s">
        <v>225</v>
      </c>
      <c r="N529" s="183" t="s">
        <v>43</v>
      </c>
      <c r="O529" s="181"/>
      <c r="P529" s="184">
        <v>0.75</v>
      </c>
      <c r="Q529" s="185" t="s">
        <v>107</v>
      </c>
      <c r="R529" s="181" t="s">
        <v>37</v>
      </c>
      <c r="S529" s="181" t="s">
        <v>96</v>
      </c>
      <c r="T529" s="186">
        <v>45540</v>
      </c>
      <c r="U529" s="187" t="s">
        <v>225</v>
      </c>
      <c r="V529" s="188" t="str" cm="1">
        <f t="array" ref="V529">IF(SUM(LEN(A529:U529))=0,"",IF(OR(OR(ISBLANK(E529),SUM(LEN(B529),LEN(C529))=0),AND(NOT(D529="Unknown"),ISBLANK(I529)),AND(NOT(N529="Unknown"),ISBLANK(Q529))),"Missing Information", INDEX(Table15[Entire Service Line Classification], MATCH(SUMIFS(Table15[Unique ID],Table15[System-Owned Portion],D529,Table15[If Material Anything Other than "Lead" in Column E,Was Material Ever Previously Lead?],F529,Table15[Customer-Owned Portion],N529),Table15[Unique ID],0),0)))</f>
        <v>Non-lead</v>
      </c>
      <c r="W529" s="189"/>
    </row>
    <row r="530" spans="1:23" s="190" customFormat="1" ht="37.5" x14ac:dyDescent="0.25">
      <c r="A530" s="180">
        <v>11890488</v>
      </c>
      <c r="B530" s="181" t="s">
        <v>1349</v>
      </c>
      <c r="C530" s="182" t="s">
        <v>1350</v>
      </c>
      <c r="D530" s="183" t="s">
        <v>43</v>
      </c>
      <c r="E530" s="181" t="s">
        <v>35</v>
      </c>
      <c r="F530" s="183" t="s">
        <v>35</v>
      </c>
      <c r="G530" s="181" t="s">
        <v>252</v>
      </c>
      <c r="H530" s="184">
        <v>1</v>
      </c>
      <c r="I530" s="185" t="s">
        <v>107</v>
      </c>
      <c r="J530" s="181" t="s">
        <v>37</v>
      </c>
      <c r="K530" s="181" t="s">
        <v>38</v>
      </c>
      <c r="L530" s="186">
        <v>45540</v>
      </c>
      <c r="M530" s="187" t="s">
        <v>225</v>
      </c>
      <c r="N530" s="183" t="s">
        <v>43</v>
      </c>
      <c r="O530" s="181"/>
      <c r="P530" s="184">
        <v>0.75</v>
      </c>
      <c r="Q530" s="185" t="s">
        <v>107</v>
      </c>
      <c r="R530" s="181" t="s">
        <v>37</v>
      </c>
      <c r="S530" s="181" t="s">
        <v>96</v>
      </c>
      <c r="T530" s="186">
        <v>45540</v>
      </c>
      <c r="U530" s="187" t="s">
        <v>225</v>
      </c>
      <c r="V530" s="188" t="str" cm="1">
        <f t="array" ref="V530">IF(SUM(LEN(A530:U530))=0,"",IF(OR(OR(ISBLANK(E530),SUM(LEN(B530),LEN(C530))=0),AND(NOT(D530="Unknown"),ISBLANK(I530)),AND(NOT(N530="Unknown"),ISBLANK(Q530))),"Missing Information", INDEX(Table15[Entire Service Line Classification], MATCH(SUMIFS(Table15[Unique ID],Table15[System-Owned Portion],D530,Table15[If Material Anything Other than "Lead" in Column E,Was Material Ever Previously Lead?],F530,Table15[Customer-Owned Portion],N530),Table15[Unique ID],0),0)))</f>
        <v>Non-lead</v>
      </c>
      <c r="W530" s="189"/>
    </row>
    <row r="531" spans="1:23" s="190" customFormat="1" ht="37.5" x14ac:dyDescent="0.25">
      <c r="A531" s="180">
        <v>11890487</v>
      </c>
      <c r="B531" s="181" t="s">
        <v>1351</v>
      </c>
      <c r="C531" s="182" t="s">
        <v>1352</v>
      </c>
      <c r="D531" s="183" t="s">
        <v>43</v>
      </c>
      <c r="E531" s="181" t="s">
        <v>35</v>
      </c>
      <c r="F531" s="183" t="s">
        <v>35</v>
      </c>
      <c r="G531" s="181" t="s">
        <v>230</v>
      </c>
      <c r="H531" s="184">
        <v>1</v>
      </c>
      <c r="I531" s="185" t="s">
        <v>107</v>
      </c>
      <c r="J531" s="181" t="s">
        <v>37</v>
      </c>
      <c r="K531" s="181" t="s">
        <v>38</v>
      </c>
      <c r="L531" s="186">
        <v>45540</v>
      </c>
      <c r="M531" s="187" t="s">
        <v>225</v>
      </c>
      <c r="N531" s="183" t="s">
        <v>36</v>
      </c>
      <c r="O531" s="181"/>
      <c r="P531" s="184">
        <v>0.75</v>
      </c>
      <c r="Q531" s="185" t="s">
        <v>107</v>
      </c>
      <c r="R531" s="181" t="s">
        <v>37</v>
      </c>
      <c r="S531" s="181" t="s">
        <v>96</v>
      </c>
      <c r="T531" s="186">
        <v>45540</v>
      </c>
      <c r="U531" s="187" t="s">
        <v>225</v>
      </c>
      <c r="V531" s="188" t="str" cm="1">
        <f t="array" ref="V531">IF(SUM(LEN(A531:U531))=0,"",IF(OR(OR(ISBLANK(E531),SUM(LEN(B531),LEN(C531))=0),AND(NOT(D531="Unknown"),ISBLANK(I531)),AND(NOT(N531="Unknown"),ISBLANK(Q531))),"Missing Information", INDEX(Table15[Entire Service Line Classification], MATCH(SUMIFS(Table15[Unique ID],Table15[System-Owned Portion],D531,Table15[If Material Anything Other than "Lead" in Column E,Was Material Ever Previously Lead?],F531,Table15[Customer-Owned Portion],N531),Table15[Unique ID],0),0)))</f>
        <v>Non-lead</v>
      </c>
      <c r="W531" s="189"/>
    </row>
    <row r="532" spans="1:23" s="190" customFormat="1" ht="37.5" x14ac:dyDescent="0.25">
      <c r="A532" s="180">
        <v>11890485</v>
      </c>
      <c r="B532" s="181" t="s">
        <v>1353</v>
      </c>
      <c r="C532" s="182" t="s">
        <v>1354</v>
      </c>
      <c r="D532" s="183" t="s">
        <v>43</v>
      </c>
      <c r="E532" s="181" t="s">
        <v>35</v>
      </c>
      <c r="F532" s="183" t="s">
        <v>35</v>
      </c>
      <c r="G532" s="181" t="s">
        <v>252</v>
      </c>
      <c r="H532" s="184">
        <v>1</v>
      </c>
      <c r="I532" s="185" t="s">
        <v>107</v>
      </c>
      <c r="J532" s="181" t="s">
        <v>37</v>
      </c>
      <c r="K532" s="181" t="s">
        <v>38</v>
      </c>
      <c r="L532" s="186">
        <v>45540</v>
      </c>
      <c r="M532" s="187" t="s">
        <v>225</v>
      </c>
      <c r="N532" s="183" t="s">
        <v>43</v>
      </c>
      <c r="O532" s="181"/>
      <c r="P532" s="184">
        <v>0.75</v>
      </c>
      <c r="Q532" s="185" t="s">
        <v>107</v>
      </c>
      <c r="R532" s="181" t="s">
        <v>37</v>
      </c>
      <c r="S532" s="181" t="s">
        <v>96</v>
      </c>
      <c r="T532" s="186">
        <v>45540</v>
      </c>
      <c r="U532" s="187" t="s">
        <v>225</v>
      </c>
      <c r="V532" s="188" t="str" cm="1">
        <f t="array" ref="V532">IF(SUM(LEN(A532:U532))=0,"",IF(OR(OR(ISBLANK(E532),SUM(LEN(B532),LEN(C532))=0),AND(NOT(D532="Unknown"),ISBLANK(I532)),AND(NOT(N532="Unknown"),ISBLANK(Q532))),"Missing Information", INDEX(Table15[Entire Service Line Classification], MATCH(SUMIFS(Table15[Unique ID],Table15[System-Owned Portion],D532,Table15[If Material Anything Other than "Lead" in Column E,Was Material Ever Previously Lead?],F532,Table15[Customer-Owned Portion],N532),Table15[Unique ID],0),0)))</f>
        <v>Non-lead</v>
      </c>
      <c r="W532" s="189"/>
    </row>
    <row r="533" spans="1:23" s="190" customFormat="1" ht="37.5" x14ac:dyDescent="0.25">
      <c r="A533" s="180">
        <v>11890484</v>
      </c>
      <c r="B533" s="181" t="s">
        <v>1355</v>
      </c>
      <c r="C533" s="182" t="s">
        <v>1356</v>
      </c>
      <c r="D533" s="183" t="s">
        <v>43</v>
      </c>
      <c r="E533" s="181" t="s">
        <v>35</v>
      </c>
      <c r="F533" s="183" t="s">
        <v>35</v>
      </c>
      <c r="G533" s="181" t="s">
        <v>240</v>
      </c>
      <c r="H533" s="184">
        <v>1</v>
      </c>
      <c r="I533" s="185" t="s">
        <v>107</v>
      </c>
      <c r="J533" s="181" t="s">
        <v>37</v>
      </c>
      <c r="K533" s="181" t="s">
        <v>38</v>
      </c>
      <c r="L533" s="186">
        <v>45540</v>
      </c>
      <c r="M533" s="187" t="s">
        <v>225</v>
      </c>
      <c r="N533" s="183" t="s">
        <v>43</v>
      </c>
      <c r="O533" s="181"/>
      <c r="P533" s="184">
        <v>0.75</v>
      </c>
      <c r="Q533" s="185" t="s">
        <v>107</v>
      </c>
      <c r="R533" s="181" t="s">
        <v>37</v>
      </c>
      <c r="S533" s="181" t="s">
        <v>96</v>
      </c>
      <c r="T533" s="186">
        <v>45540</v>
      </c>
      <c r="U533" s="187" t="s">
        <v>225</v>
      </c>
      <c r="V533" s="188" t="str" cm="1">
        <f t="array" ref="V533">IF(SUM(LEN(A533:U533))=0,"",IF(OR(OR(ISBLANK(E533),SUM(LEN(B533),LEN(C533))=0),AND(NOT(D533="Unknown"),ISBLANK(I533)),AND(NOT(N533="Unknown"),ISBLANK(Q533))),"Missing Information", INDEX(Table15[Entire Service Line Classification], MATCH(SUMIFS(Table15[Unique ID],Table15[System-Owned Portion],D533,Table15[If Material Anything Other than "Lead" in Column E,Was Material Ever Previously Lead?],F533,Table15[Customer-Owned Portion],N533),Table15[Unique ID],0),0)))</f>
        <v>Non-lead</v>
      </c>
      <c r="W533" s="189"/>
    </row>
    <row r="534" spans="1:23" s="190" customFormat="1" ht="37.5" x14ac:dyDescent="0.25">
      <c r="A534" s="180">
        <v>11890481</v>
      </c>
      <c r="B534" s="181" t="s">
        <v>1357</v>
      </c>
      <c r="C534" s="182" t="s">
        <v>1358</v>
      </c>
      <c r="D534" s="183" t="s">
        <v>43</v>
      </c>
      <c r="E534" s="181" t="s">
        <v>35</v>
      </c>
      <c r="F534" s="183" t="s">
        <v>35</v>
      </c>
      <c r="G534" s="181" t="s">
        <v>240</v>
      </c>
      <c r="H534" s="184">
        <v>1</v>
      </c>
      <c r="I534" s="185" t="s">
        <v>107</v>
      </c>
      <c r="J534" s="181" t="s">
        <v>37</v>
      </c>
      <c r="K534" s="181" t="s">
        <v>38</v>
      </c>
      <c r="L534" s="186">
        <v>45540</v>
      </c>
      <c r="M534" s="187" t="s">
        <v>225</v>
      </c>
      <c r="N534" s="183" t="s">
        <v>43</v>
      </c>
      <c r="O534" s="181"/>
      <c r="P534" s="184">
        <v>0.75</v>
      </c>
      <c r="Q534" s="185" t="s">
        <v>107</v>
      </c>
      <c r="R534" s="181" t="s">
        <v>37</v>
      </c>
      <c r="S534" s="181" t="s">
        <v>96</v>
      </c>
      <c r="T534" s="186">
        <v>45540</v>
      </c>
      <c r="U534" s="187" t="s">
        <v>225</v>
      </c>
      <c r="V534" s="188" t="str" cm="1">
        <f t="array" ref="V534">IF(SUM(LEN(A534:U534))=0,"",IF(OR(OR(ISBLANK(E534),SUM(LEN(B534),LEN(C534))=0),AND(NOT(D534="Unknown"),ISBLANK(I534)),AND(NOT(N534="Unknown"),ISBLANK(Q534))),"Missing Information", INDEX(Table15[Entire Service Line Classification], MATCH(SUMIFS(Table15[Unique ID],Table15[System-Owned Portion],D534,Table15[If Material Anything Other than "Lead" in Column E,Was Material Ever Previously Lead?],F534,Table15[Customer-Owned Portion],N534),Table15[Unique ID],0),0)))</f>
        <v>Non-lead</v>
      </c>
      <c r="W534" s="189"/>
    </row>
    <row r="535" spans="1:23" s="190" customFormat="1" ht="37.5" x14ac:dyDescent="0.25">
      <c r="A535" s="180">
        <v>11890483</v>
      </c>
      <c r="B535" s="181" t="s">
        <v>1359</v>
      </c>
      <c r="C535" s="182" t="s">
        <v>1360</v>
      </c>
      <c r="D535" s="183" t="s">
        <v>43</v>
      </c>
      <c r="E535" s="181" t="s">
        <v>35</v>
      </c>
      <c r="F535" s="183" t="s">
        <v>35</v>
      </c>
      <c r="G535" s="181" t="s">
        <v>229</v>
      </c>
      <c r="H535" s="184">
        <v>1</v>
      </c>
      <c r="I535" s="185" t="s">
        <v>107</v>
      </c>
      <c r="J535" s="181" t="s">
        <v>37</v>
      </c>
      <c r="K535" s="181" t="s">
        <v>38</v>
      </c>
      <c r="L535" s="186">
        <v>45540</v>
      </c>
      <c r="M535" s="187" t="s">
        <v>225</v>
      </c>
      <c r="N535" s="183" t="s">
        <v>43</v>
      </c>
      <c r="O535" s="181"/>
      <c r="P535" s="184">
        <v>0.75</v>
      </c>
      <c r="Q535" s="185" t="s">
        <v>107</v>
      </c>
      <c r="R535" s="181" t="s">
        <v>37</v>
      </c>
      <c r="S535" s="181" t="s">
        <v>96</v>
      </c>
      <c r="T535" s="186">
        <v>45540</v>
      </c>
      <c r="U535" s="187" t="s">
        <v>225</v>
      </c>
      <c r="V535" s="188" t="str" cm="1">
        <f t="array" ref="V535">IF(SUM(LEN(A535:U535))=0,"",IF(OR(OR(ISBLANK(E535),SUM(LEN(B535),LEN(C535))=0),AND(NOT(D535="Unknown"),ISBLANK(I535)),AND(NOT(N535="Unknown"),ISBLANK(Q535))),"Missing Information", INDEX(Table15[Entire Service Line Classification], MATCH(SUMIFS(Table15[Unique ID],Table15[System-Owned Portion],D535,Table15[If Material Anything Other than "Lead" in Column E,Was Material Ever Previously Lead?],F535,Table15[Customer-Owned Portion],N535),Table15[Unique ID],0),0)))</f>
        <v>Non-lead</v>
      </c>
      <c r="W535" s="189"/>
    </row>
    <row r="536" spans="1:23" s="190" customFormat="1" ht="37.5" x14ac:dyDescent="0.25">
      <c r="A536" s="180">
        <v>11890482</v>
      </c>
      <c r="B536" s="181" t="s">
        <v>1361</v>
      </c>
      <c r="C536" s="182" t="s">
        <v>1362</v>
      </c>
      <c r="D536" s="183" t="s">
        <v>43</v>
      </c>
      <c r="E536" s="181" t="s">
        <v>35</v>
      </c>
      <c r="F536" s="183" t="s">
        <v>35</v>
      </c>
      <c r="G536" s="181" t="s">
        <v>240</v>
      </c>
      <c r="H536" s="184">
        <v>1</v>
      </c>
      <c r="I536" s="185" t="s">
        <v>107</v>
      </c>
      <c r="J536" s="181" t="s">
        <v>37</v>
      </c>
      <c r="K536" s="181" t="s">
        <v>38</v>
      </c>
      <c r="L536" s="186">
        <v>45540</v>
      </c>
      <c r="M536" s="187" t="s">
        <v>225</v>
      </c>
      <c r="N536" s="183" t="s">
        <v>43</v>
      </c>
      <c r="O536" s="181"/>
      <c r="P536" s="184">
        <v>0.75</v>
      </c>
      <c r="Q536" s="185" t="s">
        <v>107</v>
      </c>
      <c r="R536" s="181" t="s">
        <v>37</v>
      </c>
      <c r="S536" s="181" t="s">
        <v>96</v>
      </c>
      <c r="T536" s="186">
        <v>45540</v>
      </c>
      <c r="U536" s="187" t="s">
        <v>225</v>
      </c>
      <c r="V536" s="188" t="str" cm="1">
        <f t="array" ref="V536">IF(SUM(LEN(A536:U536))=0,"",IF(OR(OR(ISBLANK(E536),SUM(LEN(B536),LEN(C536))=0),AND(NOT(D536="Unknown"),ISBLANK(I536)),AND(NOT(N536="Unknown"),ISBLANK(Q536))),"Missing Information", INDEX(Table15[Entire Service Line Classification], MATCH(SUMIFS(Table15[Unique ID],Table15[System-Owned Portion],D536,Table15[If Material Anything Other than "Lead" in Column E,Was Material Ever Previously Lead?],F536,Table15[Customer-Owned Portion],N536),Table15[Unique ID],0),0)))</f>
        <v>Non-lead</v>
      </c>
      <c r="W536" s="189"/>
    </row>
    <row r="537" spans="1:23" s="190" customFormat="1" ht="37.5" x14ac:dyDescent="0.25">
      <c r="A537" s="180">
        <v>11890480</v>
      </c>
      <c r="B537" s="181" t="s">
        <v>1363</v>
      </c>
      <c r="C537" s="182" t="s">
        <v>1364</v>
      </c>
      <c r="D537" s="183" t="s">
        <v>43</v>
      </c>
      <c r="E537" s="181" t="s">
        <v>35</v>
      </c>
      <c r="F537" s="183" t="s">
        <v>35</v>
      </c>
      <c r="G537" s="181" t="s">
        <v>228</v>
      </c>
      <c r="H537" s="184">
        <v>1</v>
      </c>
      <c r="I537" s="185" t="s">
        <v>107</v>
      </c>
      <c r="J537" s="181" t="s">
        <v>37</v>
      </c>
      <c r="K537" s="181" t="s">
        <v>38</v>
      </c>
      <c r="L537" s="186">
        <v>45540</v>
      </c>
      <c r="M537" s="187" t="s">
        <v>225</v>
      </c>
      <c r="N537" s="183" t="s">
        <v>43</v>
      </c>
      <c r="O537" s="181"/>
      <c r="P537" s="184">
        <v>0.75</v>
      </c>
      <c r="Q537" s="185" t="s">
        <v>107</v>
      </c>
      <c r="R537" s="181" t="s">
        <v>37</v>
      </c>
      <c r="S537" s="181" t="s">
        <v>96</v>
      </c>
      <c r="T537" s="186">
        <v>45540</v>
      </c>
      <c r="U537" s="187" t="s">
        <v>225</v>
      </c>
      <c r="V537" s="188" t="str" cm="1">
        <f t="array" ref="V537">IF(SUM(LEN(A537:U537))=0,"",IF(OR(OR(ISBLANK(E537),SUM(LEN(B537),LEN(C537))=0),AND(NOT(D537="Unknown"),ISBLANK(I537)),AND(NOT(N537="Unknown"),ISBLANK(Q537))),"Missing Information", INDEX(Table15[Entire Service Line Classification], MATCH(SUMIFS(Table15[Unique ID],Table15[System-Owned Portion],D537,Table15[If Material Anything Other than "Lead" in Column E,Was Material Ever Previously Lead?],F537,Table15[Customer-Owned Portion],N537),Table15[Unique ID],0),0)))</f>
        <v>Non-lead</v>
      </c>
      <c r="W537" s="189"/>
    </row>
    <row r="538" spans="1:23" s="190" customFormat="1" ht="37.5" x14ac:dyDescent="0.25">
      <c r="A538" s="180">
        <v>11890479</v>
      </c>
      <c r="B538" s="181" t="s">
        <v>1365</v>
      </c>
      <c r="C538" s="182" t="s">
        <v>1366</v>
      </c>
      <c r="D538" s="183" t="s">
        <v>36</v>
      </c>
      <c r="E538" s="181" t="s">
        <v>35</v>
      </c>
      <c r="F538" s="183" t="s">
        <v>35</v>
      </c>
      <c r="G538" s="181" t="s">
        <v>255</v>
      </c>
      <c r="H538" s="184">
        <v>1</v>
      </c>
      <c r="I538" s="185" t="s">
        <v>107</v>
      </c>
      <c r="J538" s="181" t="s">
        <v>37</v>
      </c>
      <c r="K538" s="181" t="s">
        <v>38</v>
      </c>
      <c r="L538" s="186">
        <v>45545</v>
      </c>
      <c r="M538" s="187" t="s">
        <v>225</v>
      </c>
      <c r="N538" s="183" t="s">
        <v>36</v>
      </c>
      <c r="O538" s="181"/>
      <c r="P538" s="184">
        <v>1</v>
      </c>
      <c r="Q538" s="185" t="s">
        <v>107</v>
      </c>
      <c r="R538" s="181" t="s">
        <v>37</v>
      </c>
      <c r="S538" s="181" t="s">
        <v>96</v>
      </c>
      <c r="T538" s="186">
        <v>45545</v>
      </c>
      <c r="U538" s="187" t="s">
        <v>225</v>
      </c>
      <c r="V538" s="188" t="str" cm="1">
        <f t="array" ref="V538">IF(SUM(LEN(A538:U538))=0,"",IF(OR(OR(ISBLANK(E538),SUM(LEN(B538),LEN(C538))=0),AND(NOT(D538="Unknown"),ISBLANK(I538)),AND(NOT(N538="Unknown"),ISBLANK(Q538))),"Missing Information", INDEX(Table15[Entire Service Line Classification], MATCH(SUMIFS(Table15[Unique ID],Table15[System-Owned Portion],D538,Table15[If Material Anything Other than "Lead" in Column E,Was Material Ever Previously Lead?],F538,Table15[Customer-Owned Portion],N538),Table15[Unique ID],0),0)))</f>
        <v>Non-lead</v>
      </c>
      <c r="W538" s="189"/>
    </row>
    <row r="539" spans="1:23" s="190" customFormat="1" ht="37.5" x14ac:dyDescent="0.25">
      <c r="A539" s="180">
        <v>11890478</v>
      </c>
      <c r="B539" s="181" t="s">
        <v>1367</v>
      </c>
      <c r="C539" s="182" t="s">
        <v>1368</v>
      </c>
      <c r="D539" s="183" t="s">
        <v>43</v>
      </c>
      <c r="E539" s="181" t="s">
        <v>35</v>
      </c>
      <c r="F539" s="183" t="s">
        <v>35</v>
      </c>
      <c r="G539" s="181" t="s">
        <v>233</v>
      </c>
      <c r="H539" s="184">
        <v>1</v>
      </c>
      <c r="I539" s="185" t="s">
        <v>107</v>
      </c>
      <c r="J539" s="181" t="s">
        <v>37</v>
      </c>
      <c r="K539" s="181" t="s">
        <v>38</v>
      </c>
      <c r="L539" s="186">
        <v>45545</v>
      </c>
      <c r="M539" s="187" t="s">
        <v>7068</v>
      </c>
      <c r="N539" s="183" t="s">
        <v>36</v>
      </c>
      <c r="O539" s="181"/>
      <c r="P539" s="184">
        <v>1</v>
      </c>
      <c r="Q539" s="185" t="s">
        <v>107</v>
      </c>
      <c r="R539" s="181" t="s">
        <v>37</v>
      </c>
      <c r="S539" s="181" t="s">
        <v>96</v>
      </c>
      <c r="T539" s="186">
        <v>45545</v>
      </c>
      <c r="U539" s="187" t="s">
        <v>225</v>
      </c>
      <c r="V539" s="188" t="str" cm="1">
        <f t="array" ref="V539">IF(SUM(LEN(A539:U539))=0,"",IF(OR(OR(ISBLANK(E539),SUM(LEN(B539),LEN(C539))=0),AND(NOT(D539="Unknown"),ISBLANK(I539)),AND(NOT(N539="Unknown"),ISBLANK(Q539))),"Missing Information", INDEX(Table15[Entire Service Line Classification], MATCH(SUMIFS(Table15[Unique ID],Table15[System-Owned Portion],D539,Table15[If Material Anything Other than "Lead" in Column E,Was Material Ever Previously Lead?],F539,Table15[Customer-Owned Portion],N539),Table15[Unique ID],0),0)))</f>
        <v>Non-lead</v>
      </c>
      <c r="W539" s="189"/>
    </row>
    <row r="540" spans="1:23" s="190" customFormat="1" ht="37.5" x14ac:dyDescent="0.25">
      <c r="A540" s="180">
        <v>11890476</v>
      </c>
      <c r="B540" s="181" t="s">
        <v>1369</v>
      </c>
      <c r="C540" s="182" t="s">
        <v>1370</v>
      </c>
      <c r="D540" s="183" t="s">
        <v>43</v>
      </c>
      <c r="E540" s="181" t="s">
        <v>35</v>
      </c>
      <c r="F540" s="183" t="s">
        <v>35</v>
      </c>
      <c r="G540" s="181" t="s">
        <v>236</v>
      </c>
      <c r="H540" s="184">
        <v>1</v>
      </c>
      <c r="I540" s="185" t="s">
        <v>107</v>
      </c>
      <c r="J540" s="181" t="s">
        <v>37</v>
      </c>
      <c r="K540" s="181" t="s">
        <v>38</v>
      </c>
      <c r="L540" s="186">
        <v>45545</v>
      </c>
      <c r="M540" s="187" t="s">
        <v>225</v>
      </c>
      <c r="N540" s="183" t="s">
        <v>43</v>
      </c>
      <c r="O540" s="181"/>
      <c r="P540" s="184">
        <v>0.75</v>
      </c>
      <c r="Q540" s="185" t="s">
        <v>107</v>
      </c>
      <c r="R540" s="181" t="s">
        <v>37</v>
      </c>
      <c r="S540" s="181" t="s">
        <v>96</v>
      </c>
      <c r="T540" s="186">
        <v>45545</v>
      </c>
      <c r="U540" s="187" t="s">
        <v>225</v>
      </c>
      <c r="V540" s="188" t="str" cm="1">
        <f t="array" ref="V540">IF(SUM(LEN(A540:U540))=0,"",IF(OR(OR(ISBLANK(E540),SUM(LEN(B540),LEN(C540))=0),AND(NOT(D540="Unknown"),ISBLANK(I540)),AND(NOT(N540="Unknown"),ISBLANK(Q540))),"Missing Information", INDEX(Table15[Entire Service Line Classification], MATCH(SUMIFS(Table15[Unique ID],Table15[System-Owned Portion],D540,Table15[If Material Anything Other than "Lead" in Column E,Was Material Ever Previously Lead?],F540,Table15[Customer-Owned Portion],N540),Table15[Unique ID],0),0)))</f>
        <v>Non-lead</v>
      </c>
      <c r="W540" s="189"/>
    </row>
    <row r="541" spans="1:23" s="190" customFormat="1" ht="37.5" x14ac:dyDescent="0.25">
      <c r="A541" s="180">
        <v>11890477</v>
      </c>
      <c r="B541" s="181" t="s">
        <v>1371</v>
      </c>
      <c r="C541" s="182" t="s">
        <v>1372</v>
      </c>
      <c r="D541" s="183" t="s">
        <v>36</v>
      </c>
      <c r="E541" s="181" t="s">
        <v>35</v>
      </c>
      <c r="F541" s="183" t="s">
        <v>35</v>
      </c>
      <c r="G541" s="181" t="s">
        <v>233</v>
      </c>
      <c r="H541" s="184">
        <v>1</v>
      </c>
      <c r="I541" s="185" t="s">
        <v>107</v>
      </c>
      <c r="J541" s="181" t="s">
        <v>37</v>
      </c>
      <c r="K541" s="181" t="s">
        <v>38</v>
      </c>
      <c r="L541" s="186">
        <v>45540</v>
      </c>
      <c r="M541" s="187" t="s">
        <v>225</v>
      </c>
      <c r="N541" s="183" t="s">
        <v>36</v>
      </c>
      <c r="O541" s="181"/>
      <c r="P541" s="184">
        <v>0.75</v>
      </c>
      <c r="Q541" s="185" t="s">
        <v>107</v>
      </c>
      <c r="R541" s="181" t="s">
        <v>37</v>
      </c>
      <c r="S541" s="181" t="s">
        <v>96</v>
      </c>
      <c r="T541" s="186">
        <v>45540</v>
      </c>
      <c r="U541" s="187" t="s">
        <v>225</v>
      </c>
      <c r="V541" s="188" t="str" cm="1">
        <f t="array" ref="V541">IF(SUM(LEN(A541:U541))=0,"",IF(OR(OR(ISBLANK(E541),SUM(LEN(B541),LEN(C541))=0),AND(NOT(D541="Unknown"),ISBLANK(I541)),AND(NOT(N541="Unknown"),ISBLANK(Q541))),"Missing Information", INDEX(Table15[Entire Service Line Classification], MATCH(SUMIFS(Table15[Unique ID],Table15[System-Owned Portion],D541,Table15[If Material Anything Other than "Lead" in Column E,Was Material Ever Previously Lead?],F541,Table15[Customer-Owned Portion],N541),Table15[Unique ID],0),0)))</f>
        <v>Non-lead</v>
      </c>
      <c r="W541" s="189"/>
    </row>
    <row r="542" spans="1:23" s="190" customFormat="1" ht="37.5" x14ac:dyDescent="0.25">
      <c r="A542" s="180">
        <v>11890475</v>
      </c>
      <c r="B542" s="181" t="s">
        <v>1373</v>
      </c>
      <c r="C542" s="182" t="s">
        <v>1374</v>
      </c>
      <c r="D542" s="183" t="s">
        <v>36</v>
      </c>
      <c r="E542" s="181" t="s">
        <v>35</v>
      </c>
      <c r="F542" s="183" t="s">
        <v>35</v>
      </c>
      <c r="G542" s="181" t="s">
        <v>233</v>
      </c>
      <c r="H542" s="184">
        <v>1</v>
      </c>
      <c r="I542" s="185" t="s">
        <v>107</v>
      </c>
      <c r="J542" s="181" t="s">
        <v>37</v>
      </c>
      <c r="K542" s="181" t="s">
        <v>38</v>
      </c>
      <c r="L542" s="186">
        <v>45540</v>
      </c>
      <c r="M542" s="187" t="s">
        <v>225</v>
      </c>
      <c r="N542" s="183" t="s">
        <v>36</v>
      </c>
      <c r="O542" s="181"/>
      <c r="P542" s="184">
        <v>0.75</v>
      </c>
      <c r="Q542" s="185" t="s">
        <v>107</v>
      </c>
      <c r="R542" s="181" t="s">
        <v>37</v>
      </c>
      <c r="S542" s="181" t="s">
        <v>96</v>
      </c>
      <c r="T542" s="186">
        <v>45540</v>
      </c>
      <c r="U542" s="187" t="s">
        <v>225</v>
      </c>
      <c r="V542" s="188" t="str" cm="1">
        <f t="array" ref="V542">IF(SUM(LEN(A542:U542))=0,"",IF(OR(OR(ISBLANK(E542),SUM(LEN(B542),LEN(C542))=0),AND(NOT(D542="Unknown"),ISBLANK(I542)),AND(NOT(N542="Unknown"),ISBLANK(Q542))),"Missing Information", INDEX(Table15[Entire Service Line Classification], MATCH(SUMIFS(Table15[Unique ID],Table15[System-Owned Portion],D542,Table15[If Material Anything Other than "Lead" in Column E,Was Material Ever Previously Lead?],F542,Table15[Customer-Owned Portion],N542),Table15[Unique ID],0),0)))</f>
        <v>Non-lead</v>
      </c>
      <c r="W542" s="189"/>
    </row>
    <row r="543" spans="1:23" s="190" customFormat="1" ht="37.5" x14ac:dyDescent="0.25">
      <c r="A543" s="180">
        <v>11890471</v>
      </c>
      <c r="B543" s="181" t="s">
        <v>1375</v>
      </c>
      <c r="C543" s="182" t="s">
        <v>1376</v>
      </c>
      <c r="D543" s="183" t="s">
        <v>36</v>
      </c>
      <c r="E543" s="181" t="s">
        <v>35</v>
      </c>
      <c r="F543" s="183" t="s">
        <v>35</v>
      </c>
      <c r="G543" s="181" t="s">
        <v>233</v>
      </c>
      <c r="H543" s="184">
        <v>1</v>
      </c>
      <c r="I543" s="185" t="s">
        <v>107</v>
      </c>
      <c r="J543" s="181" t="s">
        <v>37</v>
      </c>
      <c r="K543" s="181" t="s">
        <v>38</v>
      </c>
      <c r="L543" s="186">
        <v>45545</v>
      </c>
      <c r="M543" s="187" t="s">
        <v>225</v>
      </c>
      <c r="N543" s="183" t="s">
        <v>36</v>
      </c>
      <c r="O543" s="181"/>
      <c r="P543" s="184">
        <v>1</v>
      </c>
      <c r="Q543" s="185" t="s">
        <v>107</v>
      </c>
      <c r="R543" s="181" t="s">
        <v>37</v>
      </c>
      <c r="S543" s="181" t="s">
        <v>96</v>
      </c>
      <c r="T543" s="186">
        <v>45545</v>
      </c>
      <c r="U543" s="187" t="s">
        <v>225</v>
      </c>
      <c r="V543" s="188" t="str" cm="1">
        <f t="array" ref="V543">IF(SUM(LEN(A543:U543))=0,"",IF(OR(OR(ISBLANK(E543),SUM(LEN(B543),LEN(C543))=0),AND(NOT(D543="Unknown"),ISBLANK(I543)),AND(NOT(N543="Unknown"),ISBLANK(Q543))),"Missing Information", INDEX(Table15[Entire Service Line Classification], MATCH(SUMIFS(Table15[Unique ID],Table15[System-Owned Portion],D543,Table15[If Material Anything Other than "Lead" in Column E,Was Material Ever Previously Lead?],F543,Table15[Customer-Owned Portion],N543),Table15[Unique ID],0),0)))</f>
        <v>Non-lead</v>
      </c>
      <c r="W543" s="189"/>
    </row>
    <row r="544" spans="1:23" s="190" customFormat="1" ht="37.5" x14ac:dyDescent="0.25">
      <c r="A544" s="180">
        <v>11890469</v>
      </c>
      <c r="B544" s="181" t="s">
        <v>1377</v>
      </c>
      <c r="C544" s="182" t="s">
        <v>1378</v>
      </c>
      <c r="D544" s="183" t="s">
        <v>36</v>
      </c>
      <c r="E544" s="181" t="s">
        <v>35</v>
      </c>
      <c r="F544" s="183" t="s">
        <v>35</v>
      </c>
      <c r="G544" s="181" t="s">
        <v>233</v>
      </c>
      <c r="H544" s="184">
        <v>1</v>
      </c>
      <c r="I544" s="185" t="s">
        <v>107</v>
      </c>
      <c r="J544" s="181" t="s">
        <v>37</v>
      </c>
      <c r="K544" s="181" t="s">
        <v>38</v>
      </c>
      <c r="L544" s="186">
        <v>45545</v>
      </c>
      <c r="M544" s="187" t="s">
        <v>225</v>
      </c>
      <c r="N544" s="183" t="s">
        <v>36</v>
      </c>
      <c r="O544" s="181"/>
      <c r="P544" s="184">
        <v>1</v>
      </c>
      <c r="Q544" s="185" t="s">
        <v>107</v>
      </c>
      <c r="R544" s="181" t="s">
        <v>37</v>
      </c>
      <c r="S544" s="181" t="s">
        <v>96</v>
      </c>
      <c r="T544" s="186">
        <v>45545</v>
      </c>
      <c r="U544" s="187" t="s">
        <v>225</v>
      </c>
      <c r="V544" s="188" t="str" cm="1">
        <f t="array" ref="V544">IF(SUM(LEN(A544:U544))=0,"",IF(OR(OR(ISBLANK(E544),SUM(LEN(B544),LEN(C544))=0),AND(NOT(D544="Unknown"),ISBLANK(I544)),AND(NOT(N544="Unknown"),ISBLANK(Q544))),"Missing Information", INDEX(Table15[Entire Service Line Classification], MATCH(SUMIFS(Table15[Unique ID],Table15[System-Owned Portion],D544,Table15[If Material Anything Other than "Lead" in Column E,Was Material Ever Previously Lead?],F544,Table15[Customer-Owned Portion],N544),Table15[Unique ID],0),0)))</f>
        <v>Non-lead</v>
      </c>
      <c r="W544" s="189"/>
    </row>
    <row r="545" spans="1:23" s="190" customFormat="1" ht="37.5" x14ac:dyDescent="0.25">
      <c r="A545" s="180">
        <v>11890468</v>
      </c>
      <c r="B545" s="181" t="s">
        <v>1379</v>
      </c>
      <c r="C545" s="182" t="s">
        <v>1380</v>
      </c>
      <c r="D545" s="183" t="s">
        <v>36</v>
      </c>
      <c r="E545" s="181" t="s">
        <v>35</v>
      </c>
      <c r="F545" s="183" t="s">
        <v>35</v>
      </c>
      <c r="G545" s="181" t="s">
        <v>233</v>
      </c>
      <c r="H545" s="184">
        <v>1</v>
      </c>
      <c r="I545" s="185" t="s">
        <v>107</v>
      </c>
      <c r="J545" s="181" t="s">
        <v>37</v>
      </c>
      <c r="K545" s="181" t="s">
        <v>38</v>
      </c>
      <c r="L545" s="186">
        <v>45545</v>
      </c>
      <c r="M545" s="187" t="s">
        <v>225</v>
      </c>
      <c r="N545" s="183" t="s">
        <v>36</v>
      </c>
      <c r="O545" s="181"/>
      <c r="P545" s="184">
        <v>0.75</v>
      </c>
      <c r="Q545" s="185" t="s">
        <v>107</v>
      </c>
      <c r="R545" s="181" t="s">
        <v>37</v>
      </c>
      <c r="S545" s="181" t="s">
        <v>96</v>
      </c>
      <c r="T545" s="186">
        <v>45545</v>
      </c>
      <c r="U545" s="187" t="s">
        <v>225</v>
      </c>
      <c r="V545" s="188" t="str" cm="1">
        <f t="array" ref="V545">IF(SUM(LEN(A545:U545))=0,"",IF(OR(OR(ISBLANK(E545),SUM(LEN(B545),LEN(C545))=0),AND(NOT(D545="Unknown"),ISBLANK(I545)),AND(NOT(N545="Unknown"),ISBLANK(Q545))),"Missing Information", INDEX(Table15[Entire Service Line Classification], MATCH(SUMIFS(Table15[Unique ID],Table15[System-Owned Portion],D545,Table15[If Material Anything Other than "Lead" in Column E,Was Material Ever Previously Lead?],F545,Table15[Customer-Owned Portion],N545),Table15[Unique ID],0),0)))</f>
        <v>Non-lead</v>
      </c>
      <c r="W545" s="189"/>
    </row>
    <row r="546" spans="1:23" s="190" customFormat="1" ht="37.5" x14ac:dyDescent="0.25">
      <c r="A546" s="180">
        <v>11890474</v>
      </c>
      <c r="B546" s="181" t="s">
        <v>1381</v>
      </c>
      <c r="C546" s="182" t="s">
        <v>1382</v>
      </c>
      <c r="D546" s="183" t="s">
        <v>36</v>
      </c>
      <c r="E546" s="181" t="s">
        <v>35</v>
      </c>
      <c r="F546" s="183" t="s">
        <v>35</v>
      </c>
      <c r="G546" s="181" t="s">
        <v>225</v>
      </c>
      <c r="H546" s="184">
        <v>1</v>
      </c>
      <c r="I546" s="185" t="s">
        <v>107</v>
      </c>
      <c r="J546" s="181" t="s">
        <v>37</v>
      </c>
      <c r="K546" s="181" t="s">
        <v>38</v>
      </c>
      <c r="L546" s="186">
        <v>45540</v>
      </c>
      <c r="M546" s="187" t="s">
        <v>225</v>
      </c>
      <c r="N546" s="183" t="s">
        <v>43</v>
      </c>
      <c r="O546" s="181"/>
      <c r="P546" s="184">
        <v>0.75</v>
      </c>
      <c r="Q546" s="185" t="s">
        <v>107</v>
      </c>
      <c r="R546" s="181" t="s">
        <v>37</v>
      </c>
      <c r="S546" s="181" t="s">
        <v>96</v>
      </c>
      <c r="T546" s="186">
        <v>45540</v>
      </c>
      <c r="U546" s="187" t="s">
        <v>225</v>
      </c>
      <c r="V546" s="188" t="str" cm="1">
        <f t="array" ref="V546">IF(SUM(LEN(A546:U546))=0,"",IF(OR(OR(ISBLANK(E546),SUM(LEN(B546),LEN(C546))=0),AND(NOT(D546="Unknown"),ISBLANK(I546)),AND(NOT(N546="Unknown"),ISBLANK(Q546))),"Missing Information", INDEX(Table15[Entire Service Line Classification], MATCH(SUMIFS(Table15[Unique ID],Table15[System-Owned Portion],D546,Table15[If Material Anything Other than "Lead" in Column E,Was Material Ever Previously Lead?],F546,Table15[Customer-Owned Portion],N546),Table15[Unique ID],0),0)))</f>
        <v>Non-lead</v>
      </c>
      <c r="W546" s="189"/>
    </row>
    <row r="547" spans="1:23" s="190" customFormat="1" ht="37.5" x14ac:dyDescent="0.25">
      <c r="A547" s="180">
        <v>11890473</v>
      </c>
      <c r="B547" s="181" t="s">
        <v>1383</v>
      </c>
      <c r="C547" s="182" t="s">
        <v>1384</v>
      </c>
      <c r="D547" s="183" t="s">
        <v>36</v>
      </c>
      <c r="E547" s="181" t="s">
        <v>35</v>
      </c>
      <c r="F547" s="183" t="s">
        <v>35</v>
      </c>
      <c r="G547" s="181" t="s">
        <v>233</v>
      </c>
      <c r="H547" s="184">
        <v>1</v>
      </c>
      <c r="I547" s="185" t="s">
        <v>107</v>
      </c>
      <c r="J547" s="181" t="s">
        <v>37</v>
      </c>
      <c r="K547" s="181" t="s">
        <v>38</v>
      </c>
      <c r="L547" s="186">
        <v>45540</v>
      </c>
      <c r="M547" s="187" t="s">
        <v>225</v>
      </c>
      <c r="N547" s="183" t="s">
        <v>36</v>
      </c>
      <c r="O547" s="181"/>
      <c r="P547" s="184">
        <v>0.75</v>
      </c>
      <c r="Q547" s="185" t="s">
        <v>107</v>
      </c>
      <c r="R547" s="181" t="s">
        <v>37</v>
      </c>
      <c r="S547" s="181" t="s">
        <v>96</v>
      </c>
      <c r="T547" s="186">
        <v>45540</v>
      </c>
      <c r="U547" s="187" t="s">
        <v>225</v>
      </c>
      <c r="V547" s="188" t="str" cm="1">
        <f t="array" ref="V547">IF(SUM(LEN(A547:U547))=0,"",IF(OR(OR(ISBLANK(E547),SUM(LEN(B547),LEN(C547))=0),AND(NOT(D547="Unknown"),ISBLANK(I547)),AND(NOT(N547="Unknown"),ISBLANK(Q547))),"Missing Information", INDEX(Table15[Entire Service Line Classification], MATCH(SUMIFS(Table15[Unique ID],Table15[System-Owned Portion],D547,Table15[If Material Anything Other than "Lead" in Column E,Was Material Ever Previously Lead?],F547,Table15[Customer-Owned Portion],N547),Table15[Unique ID],0),0)))</f>
        <v>Non-lead</v>
      </c>
      <c r="W547" s="189"/>
    </row>
    <row r="548" spans="1:23" s="190" customFormat="1" ht="37.5" x14ac:dyDescent="0.25">
      <c r="A548" s="180">
        <v>11890472</v>
      </c>
      <c r="B548" s="181" t="s">
        <v>1385</v>
      </c>
      <c r="C548" s="182" t="s">
        <v>1386</v>
      </c>
      <c r="D548" s="183" t="s">
        <v>43</v>
      </c>
      <c r="E548" s="181" t="s">
        <v>35</v>
      </c>
      <c r="F548" s="183" t="s">
        <v>35</v>
      </c>
      <c r="G548" s="181" t="s">
        <v>255</v>
      </c>
      <c r="H548" s="184">
        <v>1</v>
      </c>
      <c r="I548" s="185" t="s">
        <v>107</v>
      </c>
      <c r="J548" s="181" t="s">
        <v>37</v>
      </c>
      <c r="K548" s="181" t="s">
        <v>38</v>
      </c>
      <c r="L548" s="186">
        <v>45545</v>
      </c>
      <c r="M548" s="187" t="s">
        <v>7068</v>
      </c>
      <c r="N548" s="183" t="s">
        <v>36</v>
      </c>
      <c r="O548" s="181"/>
      <c r="P548" s="184">
        <v>0.75</v>
      </c>
      <c r="Q548" s="185" t="s">
        <v>107</v>
      </c>
      <c r="R548" s="181" t="s">
        <v>37</v>
      </c>
      <c r="S548" s="181" t="s">
        <v>96</v>
      </c>
      <c r="T548" s="186">
        <v>45545</v>
      </c>
      <c r="U548" s="187" t="s">
        <v>225</v>
      </c>
      <c r="V548" s="188" t="str" cm="1">
        <f t="array" ref="V548">IF(SUM(LEN(A548:U548))=0,"",IF(OR(OR(ISBLANK(E548),SUM(LEN(B548),LEN(C548))=0),AND(NOT(D548="Unknown"),ISBLANK(I548)),AND(NOT(N548="Unknown"),ISBLANK(Q548))),"Missing Information", INDEX(Table15[Entire Service Line Classification], MATCH(SUMIFS(Table15[Unique ID],Table15[System-Owned Portion],D548,Table15[If Material Anything Other than "Lead" in Column E,Was Material Ever Previously Lead?],F548,Table15[Customer-Owned Portion],N548),Table15[Unique ID],0),0)))</f>
        <v>Non-lead</v>
      </c>
      <c r="W548" s="189"/>
    </row>
    <row r="549" spans="1:23" s="190" customFormat="1" ht="37.5" x14ac:dyDescent="0.25">
      <c r="A549" s="180">
        <v>11890470</v>
      </c>
      <c r="B549" s="181" t="s">
        <v>1387</v>
      </c>
      <c r="C549" s="182" t="s">
        <v>1388</v>
      </c>
      <c r="D549" s="183" t="s">
        <v>36</v>
      </c>
      <c r="E549" s="181" t="s">
        <v>35</v>
      </c>
      <c r="F549" s="183" t="s">
        <v>35</v>
      </c>
      <c r="G549" s="181" t="s">
        <v>255</v>
      </c>
      <c r="H549" s="184">
        <v>1</v>
      </c>
      <c r="I549" s="185" t="s">
        <v>107</v>
      </c>
      <c r="J549" s="181" t="s">
        <v>37</v>
      </c>
      <c r="K549" s="181" t="s">
        <v>38</v>
      </c>
      <c r="L549" s="186">
        <v>45540</v>
      </c>
      <c r="M549" s="187" t="s">
        <v>225</v>
      </c>
      <c r="N549" s="183" t="s">
        <v>43</v>
      </c>
      <c r="O549" s="181"/>
      <c r="P549" s="184">
        <v>0.75</v>
      </c>
      <c r="Q549" s="185" t="s">
        <v>107</v>
      </c>
      <c r="R549" s="181" t="s">
        <v>37</v>
      </c>
      <c r="S549" s="181" t="s">
        <v>96</v>
      </c>
      <c r="T549" s="186">
        <v>45540</v>
      </c>
      <c r="U549" s="187" t="s">
        <v>225</v>
      </c>
      <c r="V549" s="188" t="str" cm="1">
        <f t="array" ref="V549">IF(SUM(LEN(A549:U549))=0,"",IF(OR(OR(ISBLANK(E549),SUM(LEN(B549),LEN(C549))=0),AND(NOT(D549="Unknown"),ISBLANK(I549)),AND(NOT(N549="Unknown"),ISBLANK(Q549))),"Missing Information", INDEX(Table15[Entire Service Line Classification], MATCH(SUMIFS(Table15[Unique ID],Table15[System-Owned Portion],D549,Table15[If Material Anything Other than "Lead" in Column E,Was Material Ever Previously Lead?],F549,Table15[Customer-Owned Portion],N549),Table15[Unique ID],0),0)))</f>
        <v>Non-lead</v>
      </c>
      <c r="W549" s="189"/>
    </row>
    <row r="550" spans="1:23" s="190" customFormat="1" ht="37.5" x14ac:dyDescent="0.25">
      <c r="A550" s="180">
        <v>11890467</v>
      </c>
      <c r="B550" s="181" t="s">
        <v>1389</v>
      </c>
      <c r="C550" s="182" t="s">
        <v>1390</v>
      </c>
      <c r="D550" s="183" t="s">
        <v>36</v>
      </c>
      <c r="E550" s="181" t="s">
        <v>35</v>
      </c>
      <c r="F550" s="183" t="s">
        <v>35</v>
      </c>
      <c r="G550" s="181" t="s">
        <v>233</v>
      </c>
      <c r="H550" s="184">
        <v>1</v>
      </c>
      <c r="I550" s="185" t="s">
        <v>107</v>
      </c>
      <c r="J550" s="181" t="s">
        <v>37</v>
      </c>
      <c r="K550" s="181" t="s">
        <v>38</v>
      </c>
      <c r="L550" s="186">
        <v>45545</v>
      </c>
      <c r="M550" s="187" t="s">
        <v>225</v>
      </c>
      <c r="N550" s="183" t="s">
        <v>36</v>
      </c>
      <c r="O550" s="181"/>
      <c r="P550" s="184">
        <v>1</v>
      </c>
      <c r="Q550" s="185" t="s">
        <v>107</v>
      </c>
      <c r="R550" s="181" t="s">
        <v>37</v>
      </c>
      <c r="S550" s="181" t="s">
        <v>96</v>
      </c>
      <c r="T550" s="186">
        <v>45545</v>
      </c>
      <c r="U550" s="187" t="s">
        <v>225</v>
      </c>
      <c r="V550" s="188" t="str" cm="1">
        <f t="array" ref="V550">IF(SUM(LEN(A550:U550))=0,"",IF(OR(OR(ISBLANK(E550),SUM(LEN(B550),LEN(C550))=0),AND(NOT(D550="Unknown"),ISBLANK(I550)),AND(NOT(N550="Unknown"),ISBLANK(Q550))),"Missing Information", INDEX(Table15[Entire Service Line Classification], MATCH(SUMIFS(Table15[Unique ID],Table15[System-Owned Portion],D550,Table15[If Material Anything Other than "Lead" in Column E,Was Material Ever Previously Lead?],F550,Table15[Customer-Owned Portion],N550),Table15[Unique ID],0),0)))</f>
        <v>Non-lead</v>
      </c>
      <c r="W550" s="189"/>
    </row>
    <row r="551" spans="1:23" s="190" customFormat="1" ht="37.5" x14ac:dyDescent="0.25">
      <c r="A551" s="180">
        <v>11890466</v>
      </c>
      <c r="B551" s="181" t="s">
        <v>1391</v>
      </c>
      <c r="C551" s="182" t="s">
        <v>1392</v>
      </c>
      <c r="D551" s="183" t="s">
        <v>43</v>
      </c>
      <c r="E551" s="181" t="s">
        <v>35</v>
      </c>
      <c r="F551" s="183" t="s">
        <v>35</v>
      </c>
      <c r="G551" s="181" t="s">
        <v>255</v>
      </c>
      <c r="H551" s="184">
        <v>1</v>
      </c>
      <c r="I551" s="185" t="s">
        <v>107</v>
      </c>
      <c r="J551" s="181" t="s">
        <v>37</v>
      </c>
      <c r="K551" s="181" t="s">
        <v>38</v>
      </c>
      <c r="L551" s="186">
        <v>45540</v>
      </c>
      <c r="M551" s="187" t="s">
        <v>225</v>
      </c>
      <c r="N551" s="183" t="s">
        <v>36</v>
      </c>
      <c r="O551" s="181"/>
      <c r="P551" s="184">
        <v>0.75</v>
      </c>
      <c r="Q551" s="185" t="s">
        <v>107</v>
      </c>
      <c r="R551" s="181" t="s">
        <v>37</v>
      </c>
      <c r="S551" s="181" t="s">
        <v>96</v>
      </c>
      <c r="T551" s="186">
        <v>45540</v>
      </c>
      <c r="U551" s="187" t="s">
        <v>225</v>
      </c>
      <c r="V551" s="188" t="str" cm="1">
        <f t="array" ref="V551">IF(SUM(LEN(A551:U551))=0,"",IF(OR(OR(ISBLANK(E551),SUM(LEN(B551),LEN(C551))=0),AND(NOT(D551="Unknown"),ISBLANK(I551)),AND(NOT(N551="Unknown"),ISBLANK(Q551))),"Missing Information", INDEX(Table15[Entire Service Line Classification], MATCH(SUMIFS(Table15[Unique ID],Table15[System-Owned Portion],D551,Table15[If Material Anything Other than "Lead" in Column E,Was Material Ever Previously Lead?],F551,Table15[Customer-Owned Portion],N551),Table15[Unique ID],0),0)))</f>
        <v>Non-lead</v>
      </c>
      <c r="W551" s="189"/>
    </row>
    <row r="552" spans="1:23" s="190" customFormat="1" ht="37.5" x14ac:dyDescent="0.25">
      <c r="A552" s="180">
        <v>11890465</v>
      </c>
      <c r="B552" s="181" t="s">
        <v>1393</v>
      </c>
      <c r="C552" s="182" t="s">
        <v>1394</v>
      </c>
      <c r="D552" s="183" t="s">
        <v>36</v>
      </c>
      <c r="E552" s="181" t="s">
        <v>35</v>
      </c>
      <c r="F552" s="183" t="s">
        <v>35</v>
      </c>
      <c r="G552" s="181" t="s">
        <v>233</v>
      </c>
      <c r="H552" s="184">
        <v>1</v>
      </c>
      <c r="I552" s="185" t="s">
        <v>107</v>
      </c>
      <c r="J552" s="181" t="s">
        <v>37</v>
      </c>
      <c r="K552" s="181" t="s">
        <v>38</v>
      </c>
      <c r="L552" s="186">
        <v>45540</v>
      </c>
      <c r="M552" s="187" t="s">
        <v>225</v>
      </c>
      <c r="N552" s="183" t="s">
        <v>36</v>
      </c>
      <c r="O552" s="181"/>
      <c r="P552" s="184">
        <v>0.75</v>
      </c>
      <c r="Q552" s="185" t="s">
        <v>107</v>
      </c>
      <c r="R552" s="181" t="s">
        <v>37</v>
      </c>
      <c r="S552" s="181" t="s">
        <v>96</v>
      </c>
      <c r="T552" s="186">
        <v>45540</v>
      </c>
      <c r="U552" s="187" t="s">
        <v>225</v>
      </c>
      <c r="V552" s="188" t="str" cm="1">
        <f t="array" ref="V552">IF(SUM(LEN(A552:U552))=0,"",IF(OR(OR(ISBLANK(E552),SUM(LEN(B552),LEN(C552))=0),AND(NOT(D552="Unknown"),ISBLANK(I552)),AND(NOT(N552="Unknown"),ISBLANK(Q552))),"Missing Information", INDEX(Table15[Entire Service Line Classification], MATCH(SUMIFS(Table15[Unique ID],Table15[System-Owned Portion],D552,Table15[If Material Anything Other than "Lead" in Column E,Was Material Ever Previously Lead?],F552,Table15[Customer-Owned Portion],N552),Table15[Unique ID],0),0)))</f>
        <v>Non-lead</v>
      </c>
      <c r="W552" s="189"/>
    </row>
    <row r="553" spans="1:23" s="190" customFormat="1" ht="37.5" x14ac:dyDescent="0.25">
      <c r="A553" s="180">
        <v>11890464</v>
      </c>
      <c r="B553" s="181" t="s">
        <v>1395</v>
      </c>
      <c r="C553" s="182" t="s">
        <v>1396</v>
      </c>
      <c r="D553" s="183" t="s">
        <v>36</v>
      </c>
      <c r="E553" s="181" t="s">
        <v>35</v>
      </c>
      <c r="F553" s="183" t="s">
        <v>35</v>
      </c>
      <c r="G553" s="181" t="s">
        <v>233</v>
      </c>
      <c r="H553" s="184">
        <v>1</v>
      </c>
      <c r="I553" s="185" t="s">
        <v>107</v>
      </c>
      <c r="J553" s="181" t="s">
        <v>37</v>
      </c>
      <c r="K553" s="181" t="s">
        <v>38</v>
      </c>
      <c r="L553" s="186">
        <v>45545</v>
      </c>
      <c r="M553" s="187" t="s">
        <v>225</v>
      </c>
      <c r="N553" s="183" t="s">
        <v>36</v>
      </c>
      <c r="O553" s="181"/>
      <c r="P553" s="184">
        <v>0.75</v>
      </c>
      <c r="Q553" s="185" t="s">
        <v>107</v>
      </c>
      <c r="R553" s="181" t="s">
        <v>37</v>
      </c>
      <c r="S553" s="181" t="s">
        <v>96</v>
      </c>
      <c r="T553" s="186">
        <v>45545</v>
      </c>
      <c r="U553" s="187" t="s">
        <v>225</v>
      </c>
      <c r="V553" s="188" t="str" cm="1">
        <f t="array" ref="V553">IF(SUM(LEN(A553:U553))=0,"",IF(OR(OR(ISBLANK(E553),SUM(LEN(B553),LEN(C553))=0),AND(NOT(D553="Unknown"),ISBLANK(I553)),AND(NOT(N553="Unknown"),ISBLANK(Q553))),"Missing Information", INDEX(Table15[Entire Service Line Classification], MATCH(SUMIFS(Table15[Unique ID],Table15[System-Owned Portion],D553,Table15[If Material Anything Other than "Lead" in Column E,Was Material Ever Previously Lead?],F553,Table15[Customer-Owned Portion],N553),Table15[Unique ID],0),0)))</f>
        <v>Non-lead</v>
      </c>
      <c r="W553" s="189"/>
    </row>
    <row r="554" spans="1:23" s="190" customFormat="1" ht="37.5" x14ac:dyDescent="0.25">
      <c r="A554" s="180">
        <v>11890463</v>
      </c>
      <c r="B554" s="181" t="s">
        <v>1397</v>
      </c>
      <c r="C554" s="182" t="s">
        <v>1398</v>
      </c>
      <c r="D554" s="183" t="s">
        <v>36</v>
      </c>
      <c r="E554" s="181" t="s">
        <v>35</v>
      </c>
      <c r="F554" s="183" t="s">
        <v>35</v>
      </c>
      <c r="G554" s="181" t="s">
        <v>255</v>
      </c>
      <c r="H554" s="184">
        <v>1</v>
      </c>
      <c r="I554" s="185" t="s">
        <v>107</v>
      </c>
      <c r="J554" s="181" t="s">
        <v>37</v>
      </c>
      <c r="K554" s="181" t="s">
        <v>38</v>
      </c>
      <c r="L554" s="186">
        <v>45540</v>
      </c>
      <c r="M554" s="187" t="s">
        <v>225</v>
      </c>
      <c r="N554" s="183" t="s">
        <v>43</v>
      </c>
      <c r="O554" s="181"/>
      <c r="P554" s="184">
        <v>0.75</v>
      </c>
      <c r="Q554" s="185" t="s">
        <v>107</v>
      </c>
      <c r="R554" s="181" t="s">
        <v>37</v>
      </c>
      <c r="S554" s="181" t="s">
        <v>96</v>
      </c>
      <c r="T554" s="186">
        <v>45540</v>
      </c>
      <c r="U554" s="187" t="s">
        <v>225</v>
      </c>
      <c r="V554" s="188" t="str" cm="1">
        <f t="array" ref="V554">IF(SUM(LEN(A554:U554))=0,"",IF(OR(OR(ISBLANK(E554),SUM(LEN(B554),LEN(C554))=0),AND(NOT(D554="Unknown"),ISBLANK(I554)),AND(NOT(N554="Unknown"),ISBLANK(Q554))),"Missing Information", INDEX(Table15[Entire Service Line Classification], MATCH(SUMIFS(Table15[Unique ID],Table15[System-Owned Portion],D554,Table15[If Material Anything Other than "Lead" in Column E,Was Material Ever Previously Lead?],F554,Table15[Customer-Owned Portion],N554),Table15[Unique ID],0),0)))</f>
        <v>Non-lead</v>
      </c>
      <c r="W554" s="189"/>
    </row>
    <row r="555" spans="1:23" s="190" customFormat="1" ht="37.5" x14ac:dyDescent="0.25">
      <c r="A555" s="180">
        <v>11890462</v>
      </c>
      <c r="B555" s="181" t="s">
        <v>1399</v>
      </c>
      <c r="C555" s="182" t="s">
        <v>1400</v>
      </c>
      <c r="D555" s="183" t="s">
        <v>36</v>
      </c>
      <c r="E555" s="181" t="s">
        <v>35</v>
      </c>
      <c r="F555" s="183" t="s">
        <v>35</v>
      </c>
      <c r="G555" s="181" t="s">
        <v>255</v>
      </c>
      <c r="H555" s="184">
        <v>1</v>
      </c>
      <c r="I555" s="185" t="s">
        <v>107</v>
      </c>
      <c r="J555" s="181" t="s">
        <v>37</v>
      </c>
      <c r="K555" s="181" t="s">
        <v>38</v>
      </c>
      <c r="L555" s="186">
        <v>45545</v>
      </c>
      <c r="M555" s="187" t="s">
        <v>225</v>
      </c>
      <c r="N555" s="183" t="s">
        <v>36</v>
      </c>
      <c r="O555" s="181"/>
      <c r="P555" s="184">
        <v>1</v>
      </c>
      <c r="Q555" s="185" t="s">
        <v>107</v>
      </c>
      <c r="R555" s="181" t="s">
        <v>37</v>
      </c>
      <c r="S555" s="181" t="s">
        <v>96</v>
      </c>
      <c r="T555" s="186">
        <v>45545</v>
      </c>
      <c r="U555" s="187" t="s">
        <v>225</v>
      </c>
      <c r="V555" s="188" t="str" cm="1">
        <f t="array" ref="V555">IF(SUM(LEN(A555:U555))=0,"",IF(OR(OR(ISBLANK(E555),SUM(LEN(B555),LEN(C555))=0),AND(NOT(D555="Unknown"),ISBLANK(I555)),AND(NOT(N555="Unknown"),ISBLANK(Q555))),"Missing Information", INDEX(Table15[Entire Service Line Classification], MATCH(SUMIFS(Table15[Unique ID],Table15[System-Owned Portion],D555,Table15[If Material Anything Other than "Lead" in Column E,Was Material Ever Previously Lead?],F555,Table15[Customer-Owned Portion],N555),Table15[Unique ID],0),0)))</f>
        <v>Non-lead</v>
      </c>
      <c r="W555" s="189"/>
    </row>
    <row r="556" spans="1:23" s="190" customFormat="1" ht="37.5" x14ac:dyDescent="0.25">
      <c r="A556" s="180">
        <v>11890461</v>
      </c>
      <c r="B556" s="181" t="s">
        <v>1401</v>
      </c>
      <c r="C556" s="182" t="s">
        <v>1402</v>
      </c>
      <c r="D556" s="183" t="s">
        <v>36</v>
      </c>
      <c r="E556" s="181" t="s">
        <v>35</v>
      </c>
      <c r="F556" s="183" t="s">
        <v>35</v>
      </c>
      <c r="G556" s="181" t="s">
        <v>233</v>
      </c>
      <c r="H556" s="184">
        <v>1</v>
      </c>
      <c r="I556" s="185" t="s">
        <v>107</v>
      </c>
      <c r="J556" s="181" t="s">
        <v>37</v>
      </c>
      <c r="K556" s="181" t="s">
        <v>38</v>
      </c>
      <c r="L556" s="186">
        <v>45545</v>
      </c>
      <c r="M556" s="187" t="s">
        <v>225</v>
      </c>
      <c r="N556" s="183" t="s">
        <v>36</v>
      </c>
      <c r="O556" s="181"/>
      <c r="P556" s="184">
        <v>0.75</v>
      </c>
      <c r="Q556" s="185" t="s">
        <v>107</v>
      </c>
      <c r="R556" s="181" t="s">
        <v>37</v>
      </c>
      <c r="S556" s="181" t="s">
        <v>96</v>
      </c>
      <c r="T556" s="186">
        <v>45545</v>
      </c>
      <c r="U556" s="187" t="s">
        <v>225</v>
      </c>
      <c r="V556" s="188" t="str" cm="1">
        <f t="array" ref="V556">IF(SUM(LEN(A556:U556))=0,"",IF(OR(OR(ISBLANK(E556),SUM(LEN(B556),LEN(C556))=0),AND(NOT(D556="Unknown"),ISBLANK(I556)),AND(NOT(N556="Unknown"),ISBLANK(Q556))),"Missing Information", INDEX(Table15[Entire Service Line Classification], MATCH(SUMIFS(Table15[Unique ID],Table15[System-Owned Portion],D556,Table15[If Material Anything Other than "Lead" in Column E,Was Material Ever Previously Lead?],F556,Table15[Customer-Owned Portion],N556),Table15[Unique ID],0),0)))</f>
        <v>Non-lead</v>
      </c>
      <c r="W556" s="189"/>
    </row>
    <row r="557" spans="1:23" s="190" customFormat="1" ht="37.5" x14ac:dyDescent="0.25">
      <c r="A557" s="180">
        <v>11890460</v>
      </c>
      <c r="B557" s="181" t="s">
        <v>1403</v>
      </c>
      <c r="C557" s="182" t="s">
        <v>1404</v>
      </c>
      <c r="D557" s="183" t="s">
        <v>36</v>
      </c>
      <c r="E557" s="181" t="s">
        <v>35</v>
      </c>
      <c r="F557" s="183" t="s">
        <v>35</v>
      </c>
      <c r="G557" s="181" t="s">
        <v>233</v>
      </c>
      <c r="H557" s="184">
        <v>1</v>
      </c>
      <c r="I557" s="185" t="s">
        <v>107</v>
      </c>
      <c r="J557" s="181" t="s">
        <v>37</v>
      </c>
      <c r="K557" s="181" t="s">
        <v>38</v>
      </c>
      <c r="L557" s="186">
        <v>45545</v>
      </c>
      <c r="M557" s="187" t="s">
        <v>225</v>
      </c>
      <c r="N557" s="183" t="s">
        <v>36</v>
      </c>
      <c r="O557" s="181"/>
      <c r="P557" s="184">
        <v>0.75</v>
      </c>
      <c r="Q557" s="185" t="s">
        <v>107</v>
      </c>
      <c r="R557" s="181" t="s">
        <v>37</v>
      </c>
      <c r="S557" s="181" t="s">
        <v>96</v>
      </c>
      <c r="T557" s="186">
        <v>45545</v>
      </c>
      <c r="U557" s="187" t="s">
        <v>225</v>
      </c>
      <c r="V557" s="188" t="str" cm="1">
        <f t="array" ref="V557">IF(SUM(LEN(A557:U557))=0,"",IF(OR(OR(ISBLANK(E557),SUM(LEN(B557),LEN(C557))=0),AND(NOT(D557="Unknown"),ISBLANK(I557)),AND(NOT(N557="Unknown"),ISBLANK(Q557))),"Missing Information", INDEX(Table15[Entire Service Line Classification], MATCH(SUMIFS(Table15[Unique ID],Table15[System-Owned Portion],D557,Table15[If Material Anything Other than "Lead" in Column E,Was Material Ever Previously Lead?],F557,Table15[Customer-Owned Portion],N557),Table15[Unique ID],0),0)))</f>
        <v>Non-lead</v>
      </c>
      <c r="W557" s="189"/>
    </row>
    <row r="558" spans="1:23" s="190" customFormat="1" ht="37.5" x14ac:dyDescent="0.25">
      <c r="A558" s="180">
        <v>11890459</v>
      </c>
      <c r="B558" s="181" t="s">
        <v>1405</v>
      </c>
      <c r="C558" s="182" t="s">
        <v>1406</v>
      </c>
      <c r="D558" s="183" t="s">
        <v>36</v>
      </c>
      <c r="E558" s="181" t="s">
        <v>35</v>
      </c>
      <c r="F558" s="183" t="s">
        <v>35</v>
      </c>
      <c r="G558" s="181" t="s">
        <v>225</v>
      </c>
      <c r="H558" s="184">
        <v>1</v>
      </c>
      <c r="I558" s="185" t="s">
        <v>107</v>
      </c>
      <c r="J558" s="181" t="s">
        <v>37</v>
      </c>
      <c r="K558" s="181" t="s">
        <v>38</v>
      </c>
      <c r="L558" s="186">
        <v>45546</v>
      </c>
      <c r="M558" s="187" t="s">
        <v>225</v>
      </c>
      <c r="N558" s="183" t="s">
        <v>36</v>
      </c>
      <c r="O558" s="181"/>
      <c r="P558" s="184">
        <v>0.75</v>
      </c>
      <c r="Q558" s="185" t="s">
        <v>107</v>
      </c>
      <c r="R558" s="181" t="s">
        <v>37</v>
      </c>
      <c r="S558" s="181" t="s">
        <v>96</v>
      </c>
      <c r="T558" s="186">
        <v>45546</v>
      </c>
      <c r="U558" s="187" t="s">
        <v>225</v>
      </c>
      <c r="V558" s="188" t="str" cm="1">
        <f t="array" ref="V558">IF(SUM(LEN(A558:U558))=0,"",IF(OR(OR(ISBLANK(E558),SUM(LEN(B558),LEN(C558))=0),AND(NOT(D558="Unknown"),ISBLANK(I558)),AND(NOT(N558="Unknown"),ISBLANK(Q558))),"Missing Information", INDEX(Table15[Entire Service Line Classification], MATCH(SUMIFS(Table15[Unique ID],Table15[System-Owned Portion],D558,Table15[If Material Anything Other than "Lead" in Column E,Was Material Ever Previously Lead?],F558,Table15[Customer-Owned Portion],N558),Table15[Unique ID],0),0)))</f>
        <v>Non-lead</v>
      </c>
      <c r="W558" s="189"/>
    </row>
    <row r="559" spans="1:23" s="190" customFormat="1" ht="37.5" x14ac:dyDescent="0.25">
      <c r="A559" s="180">
        <v>11890458</v>
      </c>
      <c r="B559" s="181" t="s">
        <v>1407</v>
      </c>
      <c r="C559" s="182" t="s">
        <v>1408</v>
      </c>
      <c r="D559" s="183" t="s">
        <v>36</v>
      </c>
      <c r="E559" s="181" t="s">
        <v>35</v>
      </c>
      <c r="F559" s="183" t="s">
        <v>35</v>
      </c>
      <c r="G559" s="181" t="s">
        <v>230</v>
      </c>
      <c r="H559" s="184">
        <v>1</v>
      </c>
      <c r="I559" s="185" t="s">
        <v>107</v>
      </c>
      <c r="J559" s="181" t="s">
        <v>37</v>
      </c>
      <c r="K559" s="181" t="s">
        <v>38</v>
      </c>
      <c r="L559" s="186">
        <v>45540</v>
      </c>
      <c r="M559" s="187" t="s">
        <v>225</v>
      </c>
      <c r="N559" s="183" t="s">
        <v>43</v>
      </c>
      <c r="O559" s="181"/>
      <c r="P559" s="184">
        <v>1</v>
      </c>
      <c r="Q559" s="185" t="s">
        <v>107</v>
      </c>
      <c r="R559" s="181" t="s">
        <v>37</v>
      </c>
      <c r="S559" s="181" t="s">
        <v>96</v>
      </c>
      <c r="T559" s="186">
        <v>45540</v>
      </c>
      <c r="U559" s="187" t="s">
        <v>7068</v>
      </c>
      <c r="V559" s="188" t="str" cm="1">
        <f t="array" ref="V559">IF(SUM(LEN(A559:U559))=0,"",IF(OR(OR(ISBLANK(E559),SUM(LEN(B559),LEN(C559))=0),AND(NOT(D559="Unknown"),ISBLANK(I559)),AND(NOT(N559="Unknown"),ISBLANK(Q559))),"Missing Information", INDEX(Table15[Entire Service Line Classification], MATCH(SUMIFS(Table15[Unique ID],Table15[System-Owned Portion],D559,Table15[If Material Anything Other than "Lead" in Column E,Was Material Ever Previously Lead?],F559,Table15[Customer-Owned Portion],N559),Table15[Unique ID],0),0)))</f>
        <v>Non-lead</v>
      </c>
      <c r="W559" s="189"/>
    </row>
    <row r="560" spans="1:23" s="190" customFormat="1" ht="37.5" x14ac:dyDescent="0.25">
      <c r="A560" s="180">
        <v>11890457</v>
      </c>
      <c r="B560" s="181" t="s">
        <v>1409</v>
      </c>
      <c r="C560" s="182" t="s">
        <v>1410</v>
      </c>
      <c r="D560" s="183" t="s">
        <v>43</v>
      </c>
      <c r="E560" s="181" t="s">
        <v>35</v>
      </c>
      <c r="F560" s="183" t="s">
        <v>35</v>
      </c>
      <c r="G560" s="181" t="s">
        <v>227</v>
      </c>
      <c r="H560" s="184">
        <v>1</v>
      </c>
      <c r="I560" s="185" t="s">
        <v>107</v>
      </c>
      <c r="J560" s="181" t="s">
        <v>37</v>
      </c>
      <c r="K560" s="181" t="s">
        <v>38</v>
      </c>
      <c r="L560" s="186">
        <v>45541</v>
      </c>
      <c r="M560" s="187" t="s">
        <v>7068</v>
      </c>
      <c r="N560" s="183" t="s">
        <v>43</v>
      </c>
      <c r="O560" s="181"/>
      <c r="P560" s="184">
        <v>1</v>
      </c>
      <c r="Q560" s="185" t="s">
        <v>107</v>
      </c>
      <c r="R560" s="181" t="s">
        <v>37</v>
      </c>
      <c r="S560" s="181" t="s">
        <v>96</v>
      </c>
      <c r="T560" s="186">
        <v>45541</v>
      </c>
      <c r="U560" s="187" t="s">
        <v>7068</v>
      </c>
      <c r="V560" s="188" t="str" cm="1">
        <f t="array" ref="V560">IF(SUM(LEN(A560:U560))=0,"",IF(OR(OR(ISBLANK(E560),SUM(LEN(B560),LEN(C560))=0),AND(NOT(D560="Unknown"),ISBLANK(I560)),AND(NOT(N560="Unknown"),ISBLANK(Q560))),"Missing Information", INDEX(Table15[Entire Service Line Classification], MATCH(SUMIFS(Table15[Unique ID],Table15[System-Owned Portion],D560,Table15[If Material Anything Other than "Lead" in Column E,Was Material Ever Previously Lead?],F560,Table15[Customer-Owned Portion],N560),Table15[Unique ID],0),0)))</f>
        <v>Non-lead</v>
      </c>
      <c r="W560" s="189"/>
    </row>
    <row r="561" spans="1:23" s="190" customFormat="1" ht="37.5" x14ac:dyDescent="0.25">
      <c r="A561" s="180">
        <v>11890456</v>
      </c>
      <c r="B561" s="181" t="s">
        <v>1411</v>
      </c>
      <c r="C561" s="182" t="s">
        <v>1412</v>
      </c>
      <c r="D561" s="183" t="s">
        <v>36</v>
      </c>
      <c r="E561" s="181" t="s">
        <v>35</v>
      </c>
      <c r="F561" s="183" t="s">
        <v>35</v>
      </c>
      <c r="G561" s="181" t="s">
        <v>229</v>
      </c>
      <c r="H561" s="184">
        <v>1</v>
      </c>
      <c r="I561" s="185" t="s">
        <v>107</v>
      </c>
      <c r="J561" s="181" t="s">
        <v>37</v>
      </c>
      <c r="K561" s="181" t="s">
        <v>38</v>
      </c>
      <c r="L561" s="186">
        <v>45540</v>
      </c>
      <c r="M561" s="187" t="s">
        <v>225</v>
      </c>
      <c r="N561" s="183" t="s">
        <v>43</v>
      </c>
      <c r="O561" s="181"/>
      <c r="P561" s="184">
        <v>1</v>
      </c>
      <c r="Q561" s="185" t="s">
        <v>107</v>
      </c>
      <c r="R561" s="181" t="s">
        <v>37</v>
      </c>
      <c r="S561" s="181" t="s">
        <v>96</v>
      </c>
      <c r="T561" s="186">
        <v>45540</v>
      </c>
      <c r="U561" s="187" t="s">
        <v>7068</v>
      </c>
      <c r="V561" s="188" t="str" cm="1">
        <f t="array" ref="V561">IF(SUM(LEN(A561:U561))=0,"",IF(OR(OR(ISBLANK(E561),SUM(LEN(B561),LEN(C561))=0),AND(NOT(D561="Unknown"),ISBLANK(I561)),AND(NOT(N561="Unknown"),ISBLANK(Q561))),"Missing Information", INDEX(Table15[Entire Service Line Classification], MATCH(SUMIFS(Table15[Unique ID],Table15[System-Owned Portion],D561,Table15[If Material Anything Other than "Lead" in Column E,Was Material Ever Previously Lead?],F561,Table15[Customer-Owned Portion],N561),Table15[Unique ID],0),0)))</f>
        <v>Non-lead</v>
      </c>
      <c r="W561" s="189"/>
    </row>
    <row r="562" spans="1:23" s="190" customFormat="1" ht="37.5" x14ac:dyDescent="0.25">
      <c r="A562" s="180">
        <v>11890455</v>
      </c>
      <c r="B562" s="181" t="s">
        <v>1413</v>
      </c>
      <c r="C562" s="182" t="s">
        <v>1414</v>
      </c>
      <c r="D562" s="183" t="s">
        <v>36</v>
      </c>
      <c r="E562" s="181" t="s">
        <v>35</v>
      </c>
      <c r="F562" s="183" t="s">
        <v>35</v>
      </c>
      <c r="G562" s="181" t="s">
        <v>7031</v>
      </c>
      <c r="H562" s="184">
        <v>1</v>
      </c>
      <c r="I562" s="185" t="s">
        <v>107</v>
      </c>
      <c r="J562" s="181" t="s">
        <v>37</v>
      </c>
      <c r="K562" s="181" t="s">
        <v>38</v>
      </c>
      <c r="L562" s="186">
        <v>45541</v>
      </c>
      <c r="M562" s="187" t="s">
        <v>225</v>
      </c>
      <c r="N562" s="183" t="s">
        <v>36</v>
      </c>
      <c r="O562" s="181"/>
      <c r="P562" s="184">
        <v>1</v>
      </c>
      <c r="Q562" s="185" t="s">
        <v>107</v>
      </c>
      <c r="R562" s="181" t="s">
        <v>37</v>
      </c>
      <c r="S562" s="181" t="s">
        <v>96</v>
      </c>
      <c r="T562" s="186">
        <v>45541</v>
      </c>
      <c r="U562" s="187" t="s">
        <v>225</v>
      </c>
      <c r="V562" s="188" t="str" cm="1">
        <f t="array" ref="V562">IF(SUM(LEN(A562:U562))=0,"",IF(OR(OR(ISBLANK(E562),SUM(LEN(B562),LEN(C562))=0),AND(NOT(D562="Unknown"),ISBLANK(I562)),AND(NOT(N562="Unknown"),ISBLANK(Q562))),"Missing Information", INDEX(Table15[Entire Service Line Classification], MATCH(SUMIFS(Table15[Unique ID],Table15[System-Owned Portion],D562,Table15[If Material Anything Other than "Lead" in Column E,Was Material Ever Previously Lead?],F562,Table15[Customer-Owned Portion],N562),Table15[Unique ID],0),0)))</f>
        <v>Non-lead</v>
      </c>
      <c r="W562" s="189"/>
    </row>
    <row r="563" spans="1:23" s="190" customFormat="1" ht="37.5" x14ac:dyDescent="0.25">
      <c r="A563" s="180">
        <v>11890453</v>
      </c>
      <c r="B563" s="181" t="s">
        <v>1415</v>
      </c>
      <c r="C563" s="182" t="s">
        <v>1416</v>
      </c>
      <c r="D563" s="183" t="s">
        <v>36</v>
      </c>
      <c r="E563" s="181" t="s">
        <v>35</v>
      </c>
      <c r="F563" s="183" t="s">
        <v>35</v>
      </c>
      <c r="G563" s="181" t="s">
        <v>270</v>
      </c>
      <c r="H563" s="184">
        <v>2</v>
      </c>
      <c r="I563" s="185" t="s">
        <v>107</v>
      </c>
      <c r="J563" s="181" t="s">
        <v>37</v>
      </c>
      <c r="K563" s="181" t="s">
        <v>38</v>
      </c>
      <c r="L563" s="186">
        <v>45552</v>
      </c>
      <c r="M563" s="187" t="s">
        <v>225</v>
      </c>
      <c r="N563" s="183" t="s">
        <v>36</v>
      </c>
      <c r="O563" s="181"/>
      <c r="P563" s="184">
        <v>2</v>
      </c>
      <c r="Q563" s="185" t="s">
        <v>107</v>
      </c>
      <c r="R563" s="181" t="s">
        <v>37</v>
      </c>
      <c r="S563" s="181" t="s">
        <v>96</v>
      </c>
      <c r="T563" s="186">
        <v>45552</v>
      </c>
      <c r="U563" s="187" t="s">
        <v>225</v>
      </c>
      <c r="V563" s="188" t="str" cm="1">
        <f t="array" ref="V563">IF(SUM(LEN(A563:U563))=0,"",IF(OR(OR(ISBLANK(E563),SUM(LEN(B563),LEN(C563))=0),AND(NOT(D563="Unknown"),ISBLANK(I563)),AND(NOT(N563="Unknown"),ISBLANK(Q563))),"Missing Information", INDEX(Table15[Entire Service Line Classification], MATCH(SUMIFS(Table15[Unique ID],Table15[System-Owned Portion],D563,Table15[If Material Anything Other than "Lead" in Column E,Was Material Ever Previously Lead?],F563,Table15[Customer-Owned Portion],N563),Table15[Unique ID],0),0)))</f>
        <v>Non-lead</v>
      </c>
      <c r="W563" s="189"/>
    </row>
    <row r="564" spans="1:23" s="190" customFormat="1" ht="37.5" x14ac:dyDescent="0.25">
      <c r="A564" s="180">
        <v>11890454</v>
      </c>
      <c r="B564" s="181" t="s">
        <v>1417</v>
      </c>
      <c r="C564" s="182" t="s">
        <v>1418</v>
      </c>
      <c r="D564" s="183" t="s">
        <v>43</v>
      </c>
      <c r="E564" s="181" t="s">
        <v>35</v>
      </c>
      <c r="F564" s="183" t="s">
        <v>35</v>
      </c>
      <c r="G564" s="181" t="s">
        <v>234</v>
      </c>
      <c r="H564" s="184">
        <v>1</v>
      </c>
      <c r="I564" s="185" t="s">
        <v>107</v>
      </c>
      <c r="J564" s="181" t="s">
        <v>37</v>
      </c>
      <c r="K564" s="181" t="s">
        <v>38</v>
      </c>
      <c r="L564" s="186">
        <v>45545</v>
      </c>
      <c r="M564" s="187" t="s">
        <v>225</v>
      </c>
      <c r="N564" s="183" t="s">
        <v>43</v>
      </c>
      <c r="O564" s="181"/>
      <c r="P564" s="184">
        <v>0.75</v>
      </c>
      <c r="Q564" s="185" t="s">
        <v>107</v>
      </c>
      <c r="R564" s="181" t="s">
        <v>37</v>
      </c>
      <c r="S564" s="181" t="s">
        <v>96</v>
      </c>
      <c r="T564" s="186">
        <v>45545</v>
      </c>
      <c r="U564" s="187" t="s">
        <v>225</v>
      </c>
      <c r="V564" s="188" t="str" cm="1">
        <f t="array" ref="V564">IF(SUM(LEN(A564:U564))=0,"",IF(OR(OR(ISBLANK(E564),SUM(LEN(B564),LEN(C564))=0),AND(NOT(D564="Unknown"),ISBLANK(I564)),AND(NOT(N564="Unknown"),ISBLANK(Q564))),"Missing Information", INDEX(Table15[Entire Service Line Classification], MATCH(SUMIFS(Table15[Unique ID],Table15[System-Owned Portion],D564,Table15[If Material Anything Other than "Lead" in Column E,Was Material Ever Previously Lead?],F564,Table15[Customer-Owned Portion],N564),Table15[Unique ID],0),0)))</f>
        <v>Non-lead</v>
      </c>
      <c r="W564" s="189"/>
    </row>
    <row r="565" spans="1:23" s="190" customFormat="1" ht="37.5" x14ac:dyDescent="0.25">
      <c r="A565" s="180">
        <v>11890452</v>
      </c>
      <c r="B565" s="181" t="s">
        <v>1419</v>
      </c>
      <c r="C565" s="182" t="s">
        <v>1420</v>
      </c>
      <c r="D565" s="183" t="s">
        <v>43</v>
      </c>
      <c r="E565" s="181" t="s">
        <v>35</v>
      </c>
      <c r="F565" s="183" t="s">
        <v>35</v>
      </c>
      <c r="G565" s="181" t="s">
        <v>244</v>
      </c>
      <c r="H565" s="184">
        <v>1</v>
      </c>
      <c r="I565" s="185" t="s">
        <v>107</v>
      </c>
      <c r="J565" s="181" t="s">
        <v>37</v>
      </c>
      <c r="K565" s="181" t="s">
        <v>38</v>
      </c>
      <c r="L565" s="186">
        <v>45540</v>
      </c>
      <c r="M565" s="187" t="s">
        <v>225</v>
      </c>
      <c r="N565" s="183" t="s">
        <v>43</v>
      </c>
      <c r="O565" s="181"/>
      <c r="P565" s="184">
        <v>0.75</v>
      </c>
      <c r="Q565" s="185" t="s">
        <v>107</v>
      </c>
      <c r="R565" s="181" t="s">
        <v>37</v>
      </c>
      <c r="S565" s="181" t="s">
        <v>96</v>
      </c>
      <c r="T565" s="186">
        <v>45540</v>
      </c>
      <c r="U565" s="187" t="s">
        <v>225</v>
      </c>
      <c r="V565" s="188" t="str" cm="1">
        <f t="array" ref="V565">IF(SUM(LEN(A565:U565))=0,"",IF(OR(OR(ISBLANK(E565),SUM(LEN(B565),LEN(C565))=0),AND(NOT(D565="Unknown"),ISBLANK(I565)),AND(NOT(N565="Unknown"),ISBLANK(Q565))),"Missing Information", INDEX(Table15[Entire Service Line Classification], MATCH(SUMIFS(Table15[Unique ID],Table15[System-Owned Portion],D565,Table15[If Material Anything Other than "Lead" in Column E,Was Material Ever Previously Lead?],F565,Table15[Customer-Owned Portion],N565),Table15[Unique ID],0),0)))</f>
        <v>Non-lead</v>
      </c>
      <c r="W565" s="189"/>
    </row>
    <row r="566" spans="1:23" s="190" customFormat="1" ht="37.5" x14ac:dyDescent="0.25">
      <c r="A566" s="180">
        <v>11890451</v>
      </c>
      <c r="B566" s="181" t="s">
        <v>1421</v>
      </c>
      <c r="C566" s="182" t="s">
        <v>1422</v>
      </c>
      <c r="D566" s="183" t="s">
        <v>43</v>
      </c>
      <c r="E566" s="181" t="s">
        <v>35</v>
      </c>
      <c r="F566" s="183" t="s">
        <v>35</v>
      </c>
      <c r="G566" s="181" t="s">
        <v>227</v>
      </c>
      <c r="H566" s="184">
        <v>1</v>
      </c>
      <c r="I566" s="185" t="s">
        <v>107</v>
      </c>
      <c r="J566" s="181" t="s">
        <v>37</v>
      </c>
      <c r="K566" s="181" t="s">
        <v>38</v>
      </c>
      <c r="L566" s="186">
        <v>45540</v>
      </c>
      <c r="M566" s="187" t="s">
        <v>225</v>
      </c>
      <c r="N566" s="183" t="s">
        <v>43</v>
      </c>
      <c r="O566" s="181"/>
      <c r="P566" s="184">
        <v>0.75</v>
      </c>
      <c r="Q566" s="185" t="s">
        <v>107</v>
      </c>
      <c r="R566" s="181" t="s">
        <v>37</v>
      </c>
      <c r="S566" s="181" t="s">
        <v>96</v>
      </c>
      <c r="T566" s="186">
        <v>45540</v>
      </c>
      <c r="U566" s="187" t="s">
        <v>225</v>
      </c>
      <c r="V566" s="188" t="str" cm="1">
        <f t="array" ref="V566">IF(SUM(LEN(A566:U566))=0,"",IF(OR(OR(ISBLANK(E566),SUM(LEN(B566),LEN(C566))=0),AND(NOT(D566="Unknown"),ISBLANK(I566)),AND(NOT(N566="Unknown"),ISBLANK(Q566))),"Missing Information", INDEX(Table15[Entire Service Line Classification], MATCH(SUMIFS(Table15[Unique ID],Table15[System-Owned Portion],D566,Table15[If Material Anything Other than "Lead" in Column E,Was Material Ever Previously Lead?],F566,Table15[Customer-Owned Portion],N566),Table15[Unique ID],0),0)))</f>
        <v>Non-lead</v>
      </c>
      <c r="W566" s="189"/>
    </row>
    <row r="567" spans="1:23" s="190" customFormat="1" ht="37.5" x14ac:dyDescent="0.25">
      <c r="A567" s="180">
        <v>11890450</v>
      </c>
      <c r="B567" s="181" t="s">
        <v>1423</v>
      </c>
      <c r="C567" s="182" t="s">
        <v>1424</v>
      </c>
      <c r="D567" s="183" t="s">
        <v>36</v>
      </c>
      <c r="E567" s="181" t="s">
        <v>35</v>
      </c>
      <c r="F567" s="183" t="s">
        <v>35</v>
      </c>
      <c r="G567" s="181" t="s">
        <v>255</v>
      </c>
      <c r="H567" s="184">
        <v>1</v>
      </c>
      <c r="I567" s="185" t="s">
        <v>107</v>
      </c>
      <c r="J567" s="181" t="s">
        <v>37</v>
      </c>
      <c r="K567" s="181" t="s">
        <v>38</v>
      </c>
      <c r="L567" s="186">
        <v>45546</v>
      </c>
      <c r="M567" s="187" t="s">
        <v>225</v>
      </c>
      <c r="N567" s="183" t="s">
        <v>43</v>
      </c>
      <c r="O567" s="181"/>
      <c r="P567" s="184">
        <v>0.75</v>
      </c>
      <c r="Q567" s="185" t="s">
        <v>107</v>
      </c>
      <c r="R567" s="181" t="s">
        <v>37</v>
      </c>
      <c r="S567" s="181" t="s">
        <v>96</v>
      </c>
      <c r="T567" s="186">
        <v>45546</v>
      </c>
      <c r="U567" s="187" t="s">
        <v>225</v>
      </c>
      <c r="V567" s="188" t="str" cm="1">
        <f t="array" ref="V567">IF(SUM(LEN(A567:U567))=0,"",IF(OR(OR(ISBLANK(E567),SUM(LEN(B567),LEN(C567))=0),AND(NOT(D567="Unknown"),ISBLANK(I567)),AND(NOT(N567="Unknown"),ISBLANK(Q567))),"Missing Information", INDEX(Table15[Entire Service Line Classification], MATCH(SUMIFS(Table15[Unique ID],Table15[System-Owned Portion],D567,Table15[If Material Anything Other than "Lead" in Column E,Was Material Ever Previously Lead?],F567,Table15[Customer-Owned Portion],N567),Table15[Unique ID],0),0)))</f>
        <v>Non-lead</v>
      </c>
      <c r="W567" s="189"/>
    </row>
    <row r="568" spans="1:23" s="190" customFormat="1" ht="37.5" x14ac:dyDescent="0.25">
      <c r="A568" s="180">
        <v>11890444</v>
      </c>
      <c r="B568" s="181" t="s">
        <v>1425</v>
      </c>
      <c r="C568" s="182" t="s">
        <v>709</v>
      </c>
      <c r="D568" s="183" t="s">
        <v>43</v>
      </c>
      <c r="E568" s="181" t="s">
        <v>35</v>
      </c>
      <c r="F568" s="183" t="s">
        <v>35</v>
      </c>
      <c r="G568" s="181" t="s">
        <v>236</v>
      </c>
      <c r="H568" s="184">
        <v>4</v>
      </c>
      <c r="I568" s="185" t="s">
        <v>107</v>
      </c>
      <c r="J568" s="181" t="s">
        <v>37</v>
      </c>
      <c r="K568" s="181" t="s">
        <v>38</v>
      </c>
      <c r="L568" s="186">
        <v>45546</v>
      </c>
      <c r="M568" s="187" t="s">
        <v>7069</v>
      </c>
      <c r="N568" s="183" t="s">
        <v>43</v>
      </c>
      <c r="O568" s="181"/>
      <c r="P568" s="184">
        <v>4</v>
      </c>
      <c r="Q568" s="185" t="s">
        <v>107</v>
      </c>
      <c r="R568" s="181" t="s">
        <v>37</v>
      </c>
      <c r="S568" s="181" t="s">
        <v>96</v>
      </c>
      <c r="T568" s="186">
        <v>45546</v>
      </c>
      <c r="U568" s="187" t="s">
        <v>7069</v>
      </c>
      <c r="V568" s="188" t="str" cm="1">
        <f t="array" ref="V568">IF(SUM(LEN(A568:U568))=0,"",IF(OR(OR(ISBLANK(E568),SUM(LEN(B568),LEN(C568))=0),AND(NOT(D568="Unknown"),ISBLANK(I568)),AND(NOT(N568="Unknown"),ISBLANK(Q568))),"Missing Information", INDEX(Table15[Entire Service Line Classification], MATCH(SUMIFS(Table15[Unique ID],Table15[System-Owned Portion],D568,Table15[If Material Anything Other than "Lead" in Column E,Was Material Ever Previously Lead?],F568,Table15[Customer-Owned Portion],N568),Table15[Unique ID],0),0)))</f>
        <v>Non-lead</v>
      </c>
      <c r="W568" s="189"/>
    </row>
    <row r="569" spans="1:23" s="190" customFormat="1" ht="37.5" x14ac:dyDescent="0.25">
      <c r="A569" s="180">
        <v>11890449</v>
      </c>
      <c r="B569" s="181" t="s">
        <v>1426</v>
      </c>
      <c r="C569" s="182" t="s">
        <v>1427</v>
      </c>
      <c r="D569" s="183" t="s">
        <v>36</v>
      </c>
      <c r="E569" s="181" t="s">
        <v>35</v>
      </c>
      <c r="F569" s="183" t="s">
        <v>35</v>
      </c>
      <c r="G569" s="181" t="s">
        <v>225</v>
      </c>
      <c r="H569" s="184">
        <v>1</v>
      </c>
      <c r="I569" s="185" t="s">
        <v>107</v>
      </c>
      <c r="J569" s="181" t="s">
        <v>37</v>
      </c>
      <c r="K569" s="181" t="s">
        <v>38</v>
      </c>
      <c r="L569" s="186">
        <v>45540</v>
      </c>
      <c r="M569" s="187" t="s">
        <v>225</v>
      </c>
      <c r="N569" s="183" t="s">
        <v>36</v>
      </c>
      <c r="O569" s="181"/>
      <c r="P569" s="184">
        <v>1</v>
      </c>
      <c r="Q569" s="185" t="s">
        <v>107</v>
      </c>
      <c r="R569" s="181" t="s">
        <v>37</v>
      </c>
      <c r="S569" s="181" t="s">
        <v>96</v>
      </c>
      <c r="T569" s="186">
        <v>45540</v>
      </c>
      <c r="U569" s="187" t="s">
        <v>225</v>
      </c>
      <c r="V569" s="188" t="str" cm="1">
        <f t="array" ref="V569">IF(SUM(LEN(A569:U569))=0,"",IF(OR(OR(ISBLANK(E569),SUM(LEN(B569),LEN(C569))=0),AND(NOT(D569="Unknown"),ISBLANK(I569)),AND(NOT(N569="Unknown"),ISBLANK(Q569))),"Missing Information", INDEX(Table15[Entire Service Line Classification], MATCH(SUMIFS(Table15[Unique ID],Table15[System-Owned Portion],D569,Table15[If Material Anything Other than "Lead" in Column E,Was Material Ever Previously Lead?],F569,Table15[Customer-Owned Portion],N569),Table15[Unique ID],0),0)))</f>
        <v>Non-lead</v>
      </c>
      <c r="W569" s="189"/>
    </row>
    <row r="570" spans="1:23" s="190" customFormat="1" ht="37.5" x14ac:dyDescent="0.25">
      <c r="A570" s="180">
        <v>11890448</v>
      </c>
      <c r="B570" s="181" t="s">
        <v>1428</v>
      </c>
      <c r="C570" s="182" t="s">
        <v>1429</v>
      </c>
      <c r="D570" s="183" t="s">
        <v>43</v>
      </c>
      <c r="E570" s="181" t="s">
        <v>35</v>
      </c>
      <c r="F570" s="183" t="s">
        <v>35</v>
      </c>
      <c r="G570" s="181" t="s">
        <v>7039</v>
      </c>
      <c r="H570" s="184">
        <v>4</v>
      </c>
      <c r="I570" s="185" t="s">
        <v>107</v>
      </c>
      <c r="J570" s="181" t="s">
        <v>37</v>
      </c>
      <c r="K570" s="181" t="s">
        <v>38</v>
      </c>
      <c r="L570" s="186">
        <v>45546</v>
      </c>
      <c r="M570" s="187" t="s">
        <v>7069</v>
      </c>
      <c r="N570" s="183" t="s">
        <v>43</v>
      </c>
      <c r="O570" s="181"/>
      <c r="P570" s="184">
        <v>4</v>
      </c>
      <c r="Q570" s="185" t="s">
        <v>107</v>
      </c>
      <c r="R570" s="181" t="s">
        <v>37</v>
      </c>
      <c r="S570" s="181" t="s">
        <v>96</v>
      </c>
      <c r="T570" s="186">
        <v>45546</v>
      </c>
      <c r="U570" s="187" t="s">
        <v>7069</v>
      </c>
      <c r="V570" s="188" t="str" cm="1">
        <f t="array" ref="V570">IF(SUM(LEN(A570:U570))=0,"",IF(OR(OR(ISBLANK(E570),SUM(LEN(B570),LEN(C570))=0),AND(NOT(D570="Unknown"),ISBLANK(I570)),AND(NOT(N570="Unknown"),ISBLANK(Q570))),"Missing Information", INDEX(Table15[Entire Service Line Classification], MATCH(SUMIFS(Table15[Unique ID],Table15[System-Owned Portion],D570,Table15[If Material Anything Other than "Lead" in Column E,Was Material Ever Previously Lead?],F570,Table15[Customer-Owned Portion],N570),Table15[Unique ID],0),0)))</f>
        <v>Non-lead</v>
      </c>
      <c r="W570" s="189"/>
    </row>
    <row r="571" spans="1:23" s="190" customFormat="1" ht="37.5" x14ac:dyDescent="0.25">
      <c r="A571" s="180">
        <v>11890446</v>
      </c>
      <c r="B571" s="181" t="s">
        <v>1430</v>
      </c>
      <c r="C571" s="182" t="s">
        <v>1431</v>
      </c>
      <c r="D571" s="183" t="s">
        <v>36</v>
      </c>
      <c r="E571" s="181" t="s">
        <v>35</v>
      </c>
      <c r="F571" s="183" t="s">
        <v>35</v>
      </c>
      <c r="G571" s="181" t="s">
        <v>250</v>
      </c>
      <c r="H571" s="184">
        <v>1</v>
      </c>
      <c r="I571" s="185" t="s">
        <v>107</v>
      </c>
      <c r="J571" s="181" t="s">
        <v>37</v>
      </c>
      <c r="K571" s="181" t="s">
        <v>38</v>
      </c>
      <c r="L571" s="186">
        <v>45546</v>
      </c>
      <c r="M571" s="187" t="s">
        <v>225</v>
      </c>
      <c r="N571" s="183" t="s">
        <v>36</v>
      </c>
      <c r="O571" s="181"/>
      <c r="P571" s="184">
        <v>1</v>
      </c>
      <c r="Q571" s="185" t="s">
        <v>107</v>
      </c>
      <c r="R571" s="181" t="s">
        <v>37</v>
      </c>
      <c r="S571" s="181" t="s">
        <v>96</v>
      </c>
      <c r="T571" s="186">
        <v>45546</v>
      </c>
      <c r="U571" s="187" t="s">
        <v>7069</v>
      </c>
      <c r="V571" s="188" t="str" cm="1">
        <f t="array" ref="V571">IF(SUM(LEN(A571:U571))=0,"",IF(OR(OR(ISBLANK(E571),SUM(LEN(B571),LEN(C571))=0),AND(NOT(D571="Unknown"),ISBLANK(I571)),AND(NOT(N571="Unknown"),ISBLANK(Q571))),"Missing Information", INDEX(Table15[Entire Service Line Classification], MATCH(SUMIFS(Table15[Unique ID],Table15[System-Owned Portion],D571,Table15[If Material Anything Other than "Lead" in Column E,Was Material Ever Previously Lead?],F571,Table15[Customer-Owned Portion],N571),Table15[Unique ID],0),0)))</f>
        <v>Non-lead</v>
      </c>
      <c r="W571" s="189"/>
    </row>
    <row r="572" spans="1:23" s="190" customFormat="1" ht="37.5" x14ac:dyDescent="0.25">
      <c r="A572" s="180">
        <v>11890445</v>
      </c>
      <c r="B572" s="181" t="s">
        <v>1428</v>
      </c>
      <c r="C572" s="182" t="s">
        <v>1429</v>
      </c>
      <c r="D572" s="183" t="s">
        <v>43</v>
      </c>
      <c r="E572" s="181" t="s">
        <v>35</v>
      </c>
      <c r="F572" s="183" t="s">
        <v>35</v>
      </c>
      <c r="G572" s="181" t="s">
        <v>7039</v>
      </c>
      <c r="H572" s="184">
        <v>2</v>
      </c>
      <c r="I572" s="185" t="s">
        <v>107</v>
      </c>
      <c r="J572" s="181" t="s">
        <v>37</v>
      </c>
      <c r="K572" s="181" t="s">
        <v>38</v>
      </c>
      <c r="L572" s="186">
        <v>45546</v>
      </c>
      <c r="M572" s="187" t="s">
        <v>7069</v>
      </c>
      <c r="N572" s="183" t="s">
        <v>43</v>
      </c>
      <c r="O572" s="181"/>
      <c r="P572" s="184">
        <v>2</v>
      </c>
      <c r="Q572" s="185" t="s">
        <v>107</v>
      </c>
      <c r="R572" s="181" t="s">
        <v>37</v>
      </c>
      <c r="S572" s="181" t="s">
        <v>96</v>
      </c>
      <c r="T572" s="186">
        <v>45546</v>
      </c>
      <c r="U572" s="187" t="s">
        <v>7069</v>
      </c>
      <c r="V572" s="188" t="str" cm="1">
        <f t="array" ref="V572">IF(SUM(LEN(A572:U572))=0,"",IF(OR(OR(ISBLANK(E572),SUM(LEN(B572),LEN(C572))=0),AND(NOT(D572="Unknown"),ISBLANK(I572)),AND(NOT(N572="Unknown"),ISBLANK(Q572))),"Missing Information", INDEX(Table15[Entire Service Line Classification], MATCH(SUMIFS(Table15[Unique ID],Table15[System-Owned Portion],D572,Table15[If Material Anything Other than "Lead" in Column E,Was Material Ever Previously Lead?],F572,Table15[Customer-Owned Portion],N572),Table15[Unique ID],0),0)))</f>
        <v>Non-lead</v>
      </c>
      <c r="W572" s="189"/>
    </row>
    <row r="573" spans="1:23" s="190" customFormat="1" ht="37.5" x14ac:dyDescent="0.25">
      <c r="A573" s="180">
        <v>11890443</v>
      </c>
      <c r="B573" s="181" t="s">
        <v>1432</v>
      </c>
      <c r="C573" s="182" t="s">
        <v>1433</v>
      </c>
      <c r="D573" s="183" t="s">
        <v>36</v>
      </c>
      <c r="E573" s="181" t="s">
        <v>35</v>
      </c>
      <c r="F573" s="183" t="s">
        <v>35</v>
      </c>
      <c r="G573" s="181" t="s">
        <v>225</v>
      </c>
      <c r="H573" s="184">
        <v>1</v>
      </c>
      <c r="I573" s="185" t="s">
        <v>107</v>
      </c>
      <c r="J573" s="181" t="s">
        <v>37</v>
      </c>
      <c r="K573" s="181" t="s">
        <v>38</v>
      </c>
      <c r="L573" s="186">
        <v>45540</v>
      </c>
      <c r="M573" s="187" t="s">
        <v>225</v>
      </c>
      <c r="N573" s="183" t="s">
        <v>36</v>
      </c>
      <c r="O573" s="181"/>
      <c r="P573" s="184">
        <v>1</v>
      </c>
      <c r="Q573" s="185" t="s">
        <v>107</v>
      </c>
      <c r="R573" s="181" t="s">
        <v>37</v>
      </c>
      <c r="S573" s="181" t="s">
        <v>96</v>
      </c>
      <c r="T573" s="186">
        <v>45540</v>
      </c>
      <c r="U573" s="187" t="s">
        <v>225</v>
      </c>
      <c r="V573" s="188" t="str" cm="1">
        <f t="array" ref="V573">IF(SUM(LEN(A573:U573))=0,"",IF(OR(OR(ISBLANK(E573),SUM(LEN(B573),LEN(C573))=0),AND(NOT(D573="Unknown"),ISBLANK(I573)),AND(NOT(N573="Unknown"),ISBLANK(Q573))),"Missing Information", INDEX(Table15[Entire Service Line Classification], MATCH(SUMIFS(Table15[Unique ID],Table15[System-Owned Portion],D573,Table15[If Material Anything Other than "Lead" in Column E,Was Material Ever Previously Lead?],F573,Table15[Customer-Owned Portion],N573),Table15[Unique ID],0),0)))</f>
        <v>Non-lead</v>
      </c>
      <c r="W573" s="189"/>
    </row>
    <row r="574" spans="1:23" s="190" customFormat="1" ht="37.5" x14ac:dyDescent="0.25">
      <c r="A574" s="180">
        <v>11890442</v>
      </c>
      <c r="B574" s="181" t="s">
        <v>1434</v>
      </c>
      <c r="C574" s="182" t="s">
        <v>1435</v>
      </c>
      <c r="D574" s="183" t="s">
        <v>36</v>
      </c>
      <c r="E574" s="181" t="s">
        <v>35</v>
      </c>
      <c r="F574" s="183" t="s">
        <v>35</v>
      </c>
      <c r="G574" s="181" t="s">
        <v>225</v>
      </c>
      <c r="H574" s="184">
        <v>1</v>
      </c>
      <c r="I574" s="185" t="s">
        <v>107</v>
      </c>
      <c r="J574" s="181" t="s">
        <v>37</v>
      </c>
      <c r="K574" s="181" t="s">
        <v>38</v>
      </c>
      <c r="L574" s="186">
        <v>45540</v>
      </c>
      <c r="M574" s="187" t="s">
        <v>225</v>
      </c>
      <c r="N574" s="183" t="s">
        <v>36</v>
      </c>
      <c r="O574" s="181"/>
      <c r="P574" s="184">
        <v>1</v>
      </c>
      <c r="Q574" s="185" t="s">
        <v>107</v>
      </c>
      <c r="R574" s="181" t="s">
        <v>37</v>
      </c>
      <c r="S574" s="181" t="s">
        <v>96</v>
      </c>
      <c r="T574" s="186">
        <v>45540</v>
      </c>
      <c r="U574" s="187" t="s">
        <v>225</v>
      </c>
      <c r="V574" s="188" t="str" cm="1">
        <f t="array" ref="V574">IF(SUM(LEN(A574:U574))=0,"",IF(OR(OR(ISBLANK(E574),SUM(LEN(B574),LEN(C574))=0),AND(NOT(D574="Unknown"),ISBLANK(I574)),AND(NOT(N574="Unknown"),ISBLANK(Q574))),"Missing Information", INDEX(Table15[Entire Service Line Classification], MATCH(SUMIFS(Table15[Unique ID],Table15[System-Owned Portion],D574,Table15[If Material Anything Other than "Lead" in Column E,Was Material Ever Previously Lead?],F574,Table15[Customer-Owned Portion],N574),Table15[Unique ID],0),0)))</f>
        <v>Non-lead</v>
      </c>
      <c r="W574" s="189"/>
    </row>
    <row r="575" spans="1:23" s="190" customFormat="1" ht="37.5" x14ac:dyDescent="0.25">
      <c r="A575" s="180">
        <v>11890441</v>
      </c>
      <c r="B575" s="181" t="s">
        <v>1436</v>
      </c>
      <c r="C575" s="182" t="s">
        <v>1437</v>
      </c>
      <c r="D575" s="183" t="s">
        <v>36</v>
      </c>
      <c r="E575" s="181" t="s">
        <v>35</v>
      </c>
      <c r="F575" s="183" t="s">
        <v>35</v>
      </c>
      <c r="G575" s="181" t="s">
        <v>225</v>
      </c>
      <c r="H575" s="184">
        <v>1</v>
      </c>
      <c r="I575" s="185" t="s">
        <v>107</v>
      </c>
      <c r="J575" s="181" t="s">
        <v>37</v>
      </c>
      <c r="K575" s="181" t="s">
        <v>38</v>
      </c>
      <c r="L575" s="186">
        <v>45540</v>
      </c>
      <c r="M575" s="187" t="s">
        <v>225</v>
      </c>
      <c r="N575" s="183" t="s">
        <v>36</v>
      </c>
      <c r="O575" s="181"/>
      <c r="P575" s="184">
        <v>1</v>
      </c>
      <c r="Q575" s="185" t="s">
        <v>107</v>
      </c>
      <c r="R575" s="181" t="s">
        <v>37</v>
      </c>
      <c r="S575" s="181" t="s">
        <v>96</v>
      </c>
      <c r="T575" s="186">
        <v>45540</v>
      </c>
      <c r="U575" s="187" t="s">
        <v>225</v>
      </c>
      <c r="V575" s="188" t="str" cm="1">
        <f t="array" ref="V575">IF(SUM(LEN(A575:U575))=0,"",IF(OR(OR(ISBLANK(E575),SUM(LEN(B575),LEN(C575))=0),AND(NOT(D575="Unknown"),ISBLANK(I575)),AND(NOT(N575="Unknown"),ISBLANK(Q575))),"Missing Information", INDEX(Table15[Entire Service Line Classification], MATCH(SUMIFS(Table15[Unique ID],Table15[System-Owned Portion],D575,Table15[If Material Anything Other than "Lead" in Column E,Was Material Ever Previously Lead?],F575,Table15[Customer-Owned Portion],N575),Table15[Unique ID],0),0)))</f>
        <v>Non-lead</v>
      </c>
      <c r="W575" s="189"/>
    </row>
    <row r="576" spans="1:23" s="190" customFormat="1" ht="37.5" x14ac:dyDescent="0.25">
      <c r="A576" s="180">
        <v>11841122</v>
      </c>
      <c r="B576" s="181" t="s">
        <v>1438</v>
      </c>
      <c r="C576" s="182" t="s">
        <v>1439</v>
      </c>
      <c r="D576" s="183" t="s">
        <v>43</v>
      </c>
      <c r="E576" s="181" t="s">
        <v>35</v>
      </c>
      <c r="F576" s="183" t="s">
        <v>35</v>
      </c>
      <c r="G576" s="181" t="s">
        <v>225</v>
      </c>
      <c r="H576" s="184">
        <v>2</v>
      </c>
      <c r="I576" s="185" t="s">
        <v>107</v>
      </c>
      <c r="J576" s="181" t="s">
        <v>37</v>
      </c>
      <c r="K576" s="181" t="s">
        <v>38</v>
      </c>
      <c r="L576" s="186">
        <v>45546</v>
      </c>
      <c r="M576" s="187" t="s">
        <v>7070</v>
      </c>
      <c r="N576" s="183" t="s">
        <v>43</v>
      </c>
      <c r="O576" s="181"/>
      <c r="P576" s="184">
        <v>2</v>
      </c>
      <c r="Q576" s="185" t="s">
        <v>107</v>
      </c>
      <c r="R576" s="181" t="s">
        <v>37</v>
      </c>
      <c r="S576" s="181" t="s">
        <v>96</v>
      </c>
      <c r="T576" s="186">
        <v>45546</v>
      </c>
      <c r="U576" s="187" t="s">
        <v>7070</v>
      </c>
      <c r="V576" s="188" t="str" cm="1">
        <f t="array" ref="V576">IF(SUM(LEN(A576:U576))=0,"",IF(OR(OR(ISBLANK(E576),SUM(LEN(B576),LEN(C576))=0),AND(NOT(D576="Unknown"),ISBLANK(I576)),AND(NOT(N576="Unknown"),ISBLANK(Q576))),"Missing Information", INDEX(Table15[Entire Service Line Classification], MATCH(SUMIFS(Table15[Unique ID],Table15[System-Owned Portion],D576,Table15[If Material Anything Other than "Lead" in Column E,Was Material Ever Previously Lead?],F576,Table15[Customer-Owned Portion],N576),Table15[Unique ID],0),0)))</f>
        <v>Non-lead</v>
      </c>
      <c r="W576" s="189"/>
    </row>
    <row r="577" spans="1:23" s="190" customFormat="1" ht="37.5" x14ac:dyDescent="0.25">
      <c r="A577" s="180">
        <v>11841121</v>
      </c>
      <c r="B577" s="181" t="s">
        <v>1440</v>
      </c>
      <c r="C577" s="182" t="s">
        <v>1441</v>
      </c>
      <c r="D577" s="183" t="s">
        <v>36</v>
      </c>
      <c r="E577" s="181" t="s">
        <v>35</v>
      </c>
      <c r="F577" s="183" t="s">
        <v>35</v>
      </c>
      <c r="G577" s="181" t="s">
        <v>242</v>
      </c>
      <c r="H577" s="184">
        <v>1</v>
      </c>
      <c r="I577" s="185" t="s">
        <v>107</v>
      </c>
      <c r="J577" s="181" t="s">
        <v>37</v>
      </c>
      <c r="K577" s="181" t="s">
        <v>38</v>
      </c>
      <c r="L577" s="186">
        <v>45533</v>
      </c>
      <c r="M577" s="187" t="s">
        <v>225</v>
      </c>
      <c r="N577" s="183" t="s">
        <v>43</v>
      </c>
      <c r="O577" s="181"/>
      <c r="P577" s="184">
        <v>0.75</v>
      </c>
      <c r="Q577" s="185" t="s">
        <v>107</v>
      </c>
      <c r="R577" s="181" t="s">
        <v>37</v>
      </c>
      <c r="S577" s="181" t="s">
        <v>96</v>
      </c>
      <c r="T577" s="186">
        <v>45533</v>
      </c>
      <c r="U577" s="187" t="s">
        <v>225</v>
      </c>
      <c r="V577" s="188" t="str" cm="1">
        <f t="array" ref="V577">IF(SUM(LEN(A577:U577))=0,"",IF(OR(OR(ISBLANK(E577),SUM(LEN(B577),LEN(C577))=0),AND(NOT(D577="Unknown"),ISBLANK(I577)),AND(NOT(N577="Unknown"),ISBLANK(Q577))),"Missing Information", INDEX(Table15[Entire Service Line Classification], MATCH(SUMIFS(Table15[Unique ID],Table15[System-Owned Portion],D577,Table15[If Material Anything Other than "Lead" in Column E,Was Material Ever Previously Lead?],F577,Table15[Customer-Owned Portion],N577),Table15[Unique ID],0),0)))</f>
        <v>Non-lead</v>
      </c>
      <c r="W577" s="189"/>
    </row>
    <row r="578" spans="1:23" s="190" customFormat="1" ht="37.5" x14ac:dyDescent="0.25">
      <c r="A578" s="180">
        <v>11841118</v>
      </c>
      <c r="B578" s="181" t="s">
        <v>1442</v>
      </c>
      <c r="C578" s="182" t="s">
        <v>1439</v>
      </c>
      <c r="D578" s="183" t="s">
        <v>43</v>
      </c>
      <c r="E578" s="181" t="s">
        <v>35</v>
      </c>
      <c r="F578" s="183" t="s">
        <v>35</v>
      </c>
      <c r="G578" s="181" t="s">
        <v>225</v>
      </c>
      <c r="H578" s="184">
        <v>2</v>
      </c>
      <c r="I578" s="185" t="s">
        <v>107</v>
      </c>
      <c r="J578" s="181" t="s">
        <v>37</v>
      </c>
      <c r="K578" s="181" t="s">
        <v>38</v>
      </c>
      <c r="L578" s="186">
        <v>45546</v>
      </c>
      <c r="M578" s="187" t="s">
        <v>7070</v>
      </c>
      <c r="N578" s="183" t="s">
        <v>43</v>
      </c>
      <c r="O578" s="181"/>
      <c r="P578" s="184">
        <v>2</v>
      </c>
      <c r="Q578" s="185" t="s">
        <v>107</v>
      </c>
      <c r="R578" s="181" t="s">
        <v>37</v>
      </c>
      <c r="S578" s="181" t="s">
        <v>96</v>
      </c>
      <c r="T578" s="186">
        <v>45546</v>
      </c>
      <c r="U578" s="187" t="s">
        <v>7070</v>
      </c>
      <c r="V578" s="188" t="str" cm="1">
        <f t="array" ref="V578">IF(SUM(LEN(A578:U578))=0,"",IF(OR(OR(ISBLANK(E578),SUM(LEN(B578),LEN(C578))=0),AND(NOT(D578="Unknown"),ISBLANK(I578)),AND(NOT(N578="Unknown"),ISBLANK(Q578))),"Missing Information", INDEX(Table15[Entire Service Line Classification], MATCH(SUMIFS(Table15[Unique ID],Table15[System-Owned Portion],D578,Table15[If Material Anything Other than "Lead" in Column E,Was Material Ever Previously Lead?],F578,Table15[Customer-Owned Portion],N578),Table15[Unique ID],0),0)))</f>
        <v>Non-lead</v>
      </c>
      <c r="W578" s="189"/>
    </row>
    <row r="579" spans="1:23" s="190" customFormat="1" ht="37.5" x14ac:dyDescent="0.25">
      <c r="A579" s="180">
        <v>11841120</v>
      </c>
      <c r="B579" s="181" t="s">
        <v>1443</v>
      </c>
      <c r="C579" s="182" t="s">
        <v>1444</v>
      </c>
      <c r="D579" s="183" t="s">
        <v>43</v>
      </c>
      <c r="E579" s="181" t="s">
        <v>35</v>
      </c>
      <c r="F579" s="183" t="s">
        <v>35</v>
      </c>
      <c r="G579" s="181" t="s">
        <v>266</v>
      </c>
      <c r="H579" s="184">
        <v>1</v>
      </c>
      <c r="I579" s="185" t="s">
        <v>107</v>
      </c>
      <c r="J579" s="181" t="s">
        <v>37</v>
      </c>
      <c r="K579" s="181" t="s">
        <v>38</v>
      </c>
      <c r="L579" s="186">
        <v>45552</v>
      </c>
      <c r="M579" s="187" t="s">
        <v>7069</v>
      </c>
      <c r="N579" s="183" t="s">
        <v>36</v>
      </c>
      <c r="O579" s="181"/>
      <c r="P579" s="184">
        <v>1</v>
      </c>
      <c r="Q579" s="185" t="s">
        <v>107</v>
      </c>
      <c r="R579" s="181" t="s">
        <v>37</v>
      </c>
      <c r="S579" s="181" t="s">
        <v>96</v>
      </c>
      <c r="T579" s="186">
        <v>45552</v>
      </c>
      <c r="U579" s="187" t="s">
        <v>7069</v>
      </c>
      <c r="V579" s="188" t="str" cm="1">
        <f t="array" ref="V579">IF(SUM(LEN(A579:U579))=0,"",IF(OR(OR(ISBLANK(E579),SUM(LEN(B579),LEN(C579))=0),AND(NOT(D579="Unknown"),ISBLANK(I579)),AND(NOT(N579="Unknown"),ISBLANK(Q579))),"Missing Information", INDEX(Table15[Entire Service Line Classification], MATCH(SUMIFS(Table15[Unique ID],Table15[System-Owned Portion],D579,Table15[If Material Anything Other than "Lead" in Column E,Was Material Ever Previously Lead?],F579,Table15[Customer-Owned Portion],N579),Table15[Unique ID],0),0)))</f>
        <v>Non-lead</v>
      </c>
      <c r="W579" s="189"/>
    </row>
    <row r="580" spans="1:23" s="190" customFormat="1" ht="37.5" x14ac:dyDescent="0.25">
      <c r="A580" s="180">
        <v>11841119</v>
      </c>
      <c r="B580" s="181" t="s">
        <v>1445</v>
      </c>
      <c r="C580" s="182" t="s">
        <v>1446</v>
      </c>
      <c r="D580" s="183" t="s">
        <v>36</v>
      </c>
      <c r="E580" s="181" t="s">
        <v>35</v>
      </c>
      <c r="F580" s="183" t="s">
        <v>35</v>
      </c>
      <c r="G580" s="181" t="s">
        <v>241</v>
      </c>
      <c r="H580" s="184">
        <v>1</v>
      </c>
      <c r="I580" s="185" t="s">
        <v>107</v>
      </c>
      <c r="J580" s="181" t="s">
        <v>37</v>
      </c>
      <c r="K580" s="181" t="s">
        <v>38</v>
      </c>
      <c r="L580" s="186">
        <v>45533</v>
      </c>
      <c r="M580" s="187" t="s">
        <v>225</v>
      </c>
      <c r="N580" s="183" t="s">
        <v>43</v>
      </c>
      <c r="O580" s="181"/>
      <c r="P580" s="184">
        <v>0.75</v>
      </c>
      <c r="Q580" s="185" t="s">
        <v>107</v>
      </c>
      <c r="R580" s="181" t="s">
        <v>37</v>
      </c>
      <c r="S580" s="181" t="s">
        <v>96</v>
      </c>
      <c r="T580" s="186">
        <v>45533</v>
      </c>
      <c r="U580" s="187" t="s">
        <v>225</v>
      </c>
      <c r="V580" s="188" t="str" cm="1">
        <f t="array" ref="V580">IF(SUM(LEN(A580:U580))=0,"",IF(OR(OR(ISBLANK(E580),SUM(LEN(B580),LEN(C580))=0),AND(NOT(D580="Unknown"),ISBLANK(I580)),AND(NOT(N580="Unknown"),ISBLANK(Q580))),"Missing Information", INDEX(Table15[Entire Service Line Classification], MATCH(SUMIFS(Table15[Unique ID],Table15[System-Owned Portion],D580,Table15[If Material Anything Other than "Lead" in Column E,Was Material Ever Previously Lead?],F580,Table15[Customer-Owned Portion],N580),Table15[Unique ID],0),0)))</f>
        <v>Non-lead</v>
      </c>
      <c r="W580" s="189"/>
    </row>
    <row r="581" spans="1:23" s="190" customFormat="1" ht="37.5" x14ac:dyDescent="0.25">
      <c r="A581" s="180">
        <v>11841117</v>
      </c>
      <c r="B581" s="181" t="s">
        <v>1447</v>
      </c>
      <c r="C581" s="182" t="s">
        <v>1448</v>
      </c>
      <c r="D581" s="183" t="s">
        <v>36</v>
      </c>
      <c r="E581" s="181" t="s">
        <v>35</v>
      </c>
      <c r="F581" s="183" t="s">
        <v>35</v>
      </c>
      <c r="G581" s="181" t="s">
        <v>250</v>
      </c>
      <c r="H581" s="184">
        <v>1</v>
      </c>
      <c r="I581" s="185" t="s">
        <v>107</v>
      </c>
      <c r="J581" s="181" t="s">
        <v>37</v>
      </c>
      <c r="K581" s="181" t="s">
        <v>38</v>
      </c>
      <c r="L581" s="186">
        <v>45545</v>
      </c>
      <c r="M581" s="187" t="s">
        <v>225</v>
      </c>
      <c r="N581" s="183" t="s">
        <v>43</v>
      </c>
      <c r="O581" s="181"/>
      <c r="P581" s="184">
        <v>0.75</v>
      </c>
      <c r="Q581" s="185" t="s">
        <v>107</v>
      </c>
      <c r="R581" s="181" t="s">
        <v>37</v>
      </c>
      <c r="S581" s="181" t="s">
        <v>96</v>
      </c>
      <c r="T581" s="186">
        <v>45545</v>
      </c>
      <c r="U581" s="187" t="s">
        <v>7068</v>
      </c>
      <c r="V581" s="188" t="str" cm="1">
        <f t="array" ref="V581">IF(SUM(LEN(A581:U581))=0,"",IF(OR(OR(ISBLANK(E581),SUM(LEN(B581),LEN(C581))=0),AND(NOT(D581="Unknown"),ISBLANK(I581)),AND(NOT(N581="Unknown"),ISBLANK(Q581))),"Missing Information", INDEX(Table15[Entire Service Line Classification], MATCH(SUMIFS(Table15[Unique ID],Table15[System-Owned Portion],D581,Table15[If Material Anything Other than "Lead" in Column E,Was Material Ever Previously Lead?],F581,Table15[Customer-Owned Portion],N581),Table15[Unique ID],0),0)))</f>
        <v>Non-lead</v>
      </c>
      <c r="W581" s="189"/>
    </row>
    <row r="582" spans="1:23" s="190" customFormat="1" ht="37.5" x14ac:dyDescent="0.25">
      <c r="A582" s="180">
        <v>11841116</v>
      </c>
      <c r="B582" s="181" t="s">
        <v>1449</v>
      </c>
      <c r="C582" s="182" t="s">
        <v>1450</v>
      </c>
      <c r="D582" s="183" t="s">
        <v>36</v>
      </c>
      <c r="E582" s="181" t="s">
        <v>35</v>
      </c>
      <c r="F582" s="183" t="s">
        <v>35</v>
      </c>
      <c r="G582" s="181" t="s">
        <v>255</v>
      </c>
      <c r="H582" s="184">
        <v>1</v>
      </c>
      <c r="I582" s="185" t="s">
        <v>107</v>
      </c>
      <c r="J582" s="181" t="s">
        <v>37</v>
      </c>
      <c r="K582" s="181" t="s">
        <v>38</v>
      </c>
      <c r="L582" s="186">
        <v>45538</v>
      </c>
      <c r="M582" s="187" t="s">
        <v>225</v>
      </c>
      <c r="N582" s="183" t="s">
        <v>36</v>
      </c>
      <c r="O582" s="181"/>
      <c r="P582" s="184">
        <v>0.75</v>
      </c>
      <c r="Q582" s="185" t="s">
        <v>107</v>
      </c>
      <c r="R582" s="181" t="s">
        <v>37</v>
      </c>
      <c r="S582" s="181" t="s">
        <v>96</v>
      </c>
      <c r="T582" s="186">
        <v>45538</v>
      </c>
      <c r="U582" s="187" t="s">
        <v>225</v>
      </c>
      <c r="V582" s="188" t="str" cm="1">
        <f t="array" ref="V582">IF(SUM(LEN(A582:U582))=0,"",IF(OR(OR(ISBLANK(E582),SUM(LEN(B582),LEN(C582))=0),AND(NOT(D582="Unknown"),ISBLANK(I582)),AND(NOT(N582="Unknown"),ISBLANK(Q582))),"Missing Information", INDEX(Table15[Entire Service Line Classification], MATCH(SUMIFS(Table15[Unique ID],Table15[System-Owned Portion],D582,Table15[If Material Anything Other than "Lead" in Column E,Was Material Ever Previously Lead?],F582,Table15[Customer-Owned Portion],N582),Table15[Unique ID],0),0)))</f>
        <v>Non-lead</v>
      </c>
      <c r="W582" s="189"/>
    </row>
    <row r="583" spans="1:23" s="190" customFormat="1" ht="37.5" x14ac:dyDescent="0.25">
      <c r="A583" s="180">
        <v>11841115</v>
      </c>
      <c r="B583" s="181" t="s">
        <v>1451</v>
      </c>
      <c r="C583" s="182" t="s">
        <v>1452</v>
      </c>
      <c r="D583" s="183" t="s">
        <v>36</v>
      </c>
      <c r="E583" s="181" t="s">
        <v>35</v>
      </c>
      <c r="F583" s="183" t="s">
        <v>35</v>
      </c>
      <c r="G583" s="181" t="s">
        <v>230</v>
      </c>
      <c r="H583" s="184">
        <v>2</v>
      </c>
      <c r="I583" s="185" t="s">
        <v>107</v>
      </c>
      <c r="J583" s="181" t="s">
        <v>37</v>
      </c>
      <c r="K583" s="181" t="s">
        <v>38</v>
      </c>
      <c r="L583" s="186">
        <v>45552</v>
      </c>
      <c r="M583" s="187" t="s">
        <v>7069</v>
      </c>
      <c r="N583" s="183" t="s">
        <v>36</v>
      </c>
      <c r="O583" s="181"/>
      <c r="P583" s="184">
        <v>2</v>
      </c>
      <c r="Q583" s="185" t="s">
        <v>107</v>
      </c>
      <c r="R583" s="181" t="s">
        <v>37</v>
      </c>
      <c r="S583" s="181" t="s">
        <v>96</v>
      </c>
      <c r="T583" s="186">
        <v>45552</v>
      </c>
      <c r="U583" s="187" t="s">
        <v>7069</v>
      </c>
      <c r="V583" s="188" t="str" cm="1">
        <f t="array" ref="V583">IF(SUM(LEN(A583:U583))=0,"",IF(OR(OR(ISBLANK(E583),SUM(LEN(B583),LEN(C583))=0),AND(NOT(D583="Unknown"),ISBLANK(I583)),AND(NOT(N583="Unknown"),ISBLANK(Q583))),"Missing Information", INDEX(Table15[Entire Service Line Classification], MATCH(SUMIFS(Table15[Unique ID],Table15[System-Owned Portion],D583,Table15[If Material Anything Other than "Lead" in Column E,Was Material Ever Previously Lead?],F583,Table15[Customer-Owned Portion],N583),Table15[Unique ID],0),0)))</f>
        <v>Non-lead</v>
      </c>
      <c r="W583" s="189"/>
    </row>
    <row r="584" spans="1:23" s="190" customFormat="1" ht="37.5" x14ac:dyDescent="0.25">
      <c r="A584" s="180">
        <v>11841114</v>
      </c>
      <c r="B584" s="181" t="s">
        <v>1453</v>
      </c>
      <c r="C584" s="182" t="s">
        <v>1454</v>
      </c>
      <c r="D584" s="183" t="s">
        <v>36</v>
      </c>
      <c r="E584" s="181" t="s">
        <v>35</v>
      </c>
      <c r="F584" s="183" t="s">
        <v>35</v>
      </c>
      <c r="G584" s="181" t="s">
        <v>246</v>
      </c>
      <c r="H584" s="184">
        <v>1</v>
      </c>
      <c r="I584" s="185" t="s">
        <v>107</v>
      </c>
      <c r="J584" s="181" t="s">
        <v>37</v>
      </c>
      <c r="K584" s="181" t="s">
        <v>38</v>
      </c>
      <c r="L584" s="186">
        <v>45539</v>
      </c>
      <c r="M584" s="187" t="s">
        <v>225</v>
      </c>
      <c r="N584" s="183" t="s">
        <v>36</v>
      </c>
      <c r="O584" s="181"/>
      <c r="P584" s="184">
        <v>0.75</v>
      </c>
      <c r="Q584" s="185" t="s">
        <v>107</v>
      </c>
      <c r="R584" s="181" t="s">
        <v>37</v>
      </c>
      <c r="S584" s="181" t="s">
        <v>96</v>
      </c>
      <c r="T584" s="186">
        <v>45539</v>
      </c>
      <c r="U584" s="187" t="s">
        <v>225</v>
      </c>
      <c r="V584" s="188" t="str" cm="1">
        <f t="array" ref="V584">IF(SUM(LEN(A584:U584))=0,"",IF(OR(OR(ISBLANK(E584),SUM(LEN(B584),LEN(C584))=0),AND(NOT(D584="Unknown"),ISBLANK(I584)),AND(NOT(N584="Unknown"),ISBLANK(Q584))),"Missing Information", INDEX(Table15[Entire Service Line Classification], MATCH(SUMIFS(Table15[Unique ID],Table15[System-Owned Portion],D584,Table15[If Material Anything Other than "Lead" in Column E,Was Material Ever Previously Lead?],F584,Table15[Customer-Owned Portion],N584),Table15[Unique ID],0),0)))</f>
        <v>Non-lead</v>
      </c>
      <c r="W584" s="189"/>
    </row>
    <row r="585" spans="1:23" s="190" customFormat="1" ht="37.5" x14ac:dyDescent="0.25">
      <c r="A585" s="180">
        <v>11841113</v>
      </c>
      <c r="B585" s="181" t="s">
        <v>1455</v>
      </c>
      <c r="C585" s="182" t="s">
        <v>1456</v>
      </c>
      <c r="D585" s="183" t="s">
        <v>36</v>
      </c>
      <c r="E585" s="181" t="s">
        <v>35</v>
      </c>
      <c r="F585" s="183" t="s">
        <v>35</v>
      </c>
      <c r="G585" s="181" t="s">
        <v>7034</v>
      </c>
      <c r="H585" s="184">
        <v>1</v>
      </c>
      <c r="I585" s="185" t="s">
        <v>107</v>
      </c>
      <c r="J585" s="181" t="s">
        <v>37</v>
      </c>
      <c r="K585" s="181" t="s">
        <v>38</v>
      </c>
      <c r="L585" s="186">
        <v>45539</v>
      </c>
      <c r="M585" s="187" t="s">
        <v>225</v>
      </c>
      <c r="N585" s="183" t="s">
        <v>36</v>
      </c>
      <c r="O585" s="181"/>
      <c r="P585" s="184">
        <v>0.75</v>
      </c>
      <c r="Q585" s="185" t="s">
        <v>107</v>
      </c>
      <c r="R585" s="181" t="s">
        <v>37</v>
      </c>
      <c r="S585" s="181" t="s">
        <v>96</v>
      </c>
      <c r="T585" s="186">
        <v>45539</v>
      </c>
      <c r="U585" s="187" t="s">
        <v>225</v>
      </c>
      <c r="V585" s="188" t="str" cm="1">
        <f t="array" ref="V585">IF(SUM(LEN(A585:U585))=0,"",IF(OR(OR(ISBLANK(E585),SUM(LEN(B585),LEN(C585))=0),AND(NOT(D585="Unknown"),ISBLANK(I585)),AND(NOT(N585="Unknown"),ISBLANK(Q585))),"Missing Information", INDEX(Table15[Entire Service Line Classification], MATCH(SUMIFS(Table15[Unique ID],Table15[System-Owned Portion],D585,Table15[If Material Anything Other than "Lead" in Column E,Was Material Ever Previously Lead?],F585,Table15[Customer-Owned Portion],N585),Table15[Unique ID],0),0)))</f>
        <v>Non-lead</v>
      </c>
      <c r="W585" s="189"/>
    </row>
    <row r="586" spans="1:23" s="190" customFormat="1" ht="37.5" x14ac:dyDescent="0.25">
      <c r="A586" s="180">
        <v>11841111</v>
      </c>
      <c r="B586" s="181" t="s">
        <v>1457</v>
      </c>
      <c r="C586" s="182" t="s">
        <v>1458</v>
      </c>
      <c r="D586" s="183" t="s">
        <v>36</v>
      </c>
      <c r="E586" s="181" t="s">
        <v>35</v>
      </c>
      <c r="F586" s="183" t="s">
        <v>35</v>
      </c>
      <c r="G586" s="181" t="s">
        <v>229</v>
      </c>
      <c r="H586" s="184">
        <v>1</v>
      </c>
      <c r="I586" s="185" t="s">
        <v>107</v>
      </c>
      <c r="J586" s="181" t="s">
        <v>37</v>
      </c>
      <c r="K586" s="181" t="s">
        <v>38</v>
      </c>
      <c r="L586" s="186">
        <v>45533</v>
      </c>
      <c r="M586" s="187" t="s">
        <v>225</v>
      </c>
      <c r="N586" s="183" t="s">
        <v>43</v>
      </c>
      <c r="O586" s="181"/>
      <c r="P586" s="184">
        <v>0.75</v>
      </c>
      <c r="Q586" s="185" t="s">
        <v>107</v>
      </c>
      <c r="R586" s="181" t="s">
        <v>37</v>
      </c>
      <c r="S586" s="181" t="s">
        <v>96</v>
      </c>
      <c r="T586" s="186">
        <v>45533</v>
      </c>
      <c r="U586" s="187" t="s">
        <v>225</v>
      </c>
      <c r="V586" s="188" t="str" cm="1">
        <f t="array" ref="V586">IF(SUM(LEN(A586:U586))=0,"",IF(OR(OR(ISBLANK(E586),SUM(LEN(B586),LEN(C586))=0),AND(NOT(D586="Unknown"),ISBLANK(I586)),AND(NOT(N586="Unknown"),ISBLANK(Q586))),"Missing Information", INDEX(Table15[Entire Service Line Classification], MATCH(SUMIFS(Table15[Unique ID],Table15[System-Owned Portion],D586,Table15[If Material Anything Other than "Lead" in Column E,Was Material Ever Previously Lead?],F586,Table15[Customer-Owned Portion],N586),Table15[Unique ID],0),0)))</f>
        <v>Non-lead</v>
      </c>
      <c r="W586" s="189"/>
    </row>
    <row r="587" spans="1:23" s="190" customFormat="1" ht="37.5" x14ac:dyDescent="0.25">
      <c r="A587" s="180">
        <v>11841109</v>
      </c>
      <c r="B587" s="181" t="s">
        <v>1459</v>
      </c>
      <c r="C587" s="182" t="s">
        <v>367</v>
      </c>
      <c r="D587" s="183" t="s">
        <v>43</v>
      </c>
      <c r="E587" s="181" t="s">
        <v>35</v>
      </c>
      <c r="F587" s="183" t="s">
        <v>35</v>
      </c>
      <c r="G587" s="181" t="s">
        <v>245</v>
      </c>
      <c r="H587" s="184">
        <v>1</v>
      </c>
      <c r="I587" s="185" t="s">
        <v>107</v>
      </c>
      <c r="J587" s="181" t="s">
        <v>37</v>
      </c>
      <c r="K587" s="181" t="s">
        <v>38</v>
      </c>
      <c r="L587" s="186">
        <v>45541</v>
      </c>
      <c r="M587" s="187" t="s">
        <v>7069</v>
      </c>
      <c r="N587" s="183" t="s">
        <v>43</v>
      </c>
      <c r="O587" s="181"/>
      <c r="P587" s="184">
        <v>0.75</v>
      </c>
      <c r="Q587" s="185" t="s">
        <v>107</v>
      </c>
      <c r="R587" s="181" t="s">
        <v>37</v>
      </c>
      <c r="S587" s="181" t="s">
        <v>96</v>
      </c>
      <c r="T587" s="186">
        <v>45541</v>
      </c>
      <c r="U587" s="187" t="s">
        <v>7069</v>
      </c>
      <c r="V587" s="188" t="str" cm="1">
        <f t="array" ref="V587">IF(SUM(LEN(A587:U587))=0,"",IF(OR(OR(ISBLANK(E587),SUM(LEN(B587),LEN(C587))=0),AND(NOT(D587="Unknown"),ISBLANK(I587)),AND(NOT(N587="Unknown"),ISBLANK(Q587))),"Missing Information", INDEX(Table15[Entire Service Line Classification], MATCH(SUMIFS(Table15[Unique ID],Table15[System-Owned Portion],D587,Table15[If Material Anything Other than "Lead" in Column E,Was Material Ever Previously Lead?],F587,Table15[Customer-Owned Portion],N587),Table15[Unique ID],0),0)))</f>
        <v>Non-lead</v>
      </c>
      <c r="W587" s="189"/>
    </row>
    <row r="588" spans="1:23" s="190" customFormat="1" ht="37.5" x14ac:dyDescent="0.25">
      <c r="A588" s="180">
        <v>11841108</v>
      </c>
      <c r="B588" s="181" t="s">
        <v>1460</v>
      </c>
      <c r="C588" s="182" t="s">
        <v>367</v>
      </c>
      <c r="D588" s="183" t="s">
        <v>43</v>
      </c>
      <c r="E588" s="181" t="s">
        <v>35</v>
      </c>
      <c r="F588" s="183" t="s">
        <v>35</v>
      </c>
      <c r="G588" s="181" t="s">
        <v>252</v>
      </c>
      <c r="H588" s="184">
        <v>1</v>
      </c>
      <c r="I588" s="185" t="s">
        <v>107</v>
      </c>
      <c r="J588" s="181" t="s">
        <v>37</v>
      </c>
      <c r="K588" s="181" t="s">
        <v>38</v>
      </c>
      <c r="L588" s="186">
        <v>45541</v>
      </c>
      <c r="M588" s="187" t="s">
        <v>7069</v>
      </c>
      <c r="N588" s="183" t="s">
        <v>43</v>
      </c>
      <c r="O588" s="181"/>
      <c r="P588" s="184">
        <v>0.75</v>
      </c>
      <c r="Q588" s="185" t="s">
        <v>107</v>
      </c>
      <c r="R588" s="181" t="s">
        <v>37</v>
      </c>
      <c r="S588" s="181" t="s">
        <v>96</v>
      </c>
      <c r="T588" s="186">
        <v>45541</v>
      </c>
      <c r="U588" s="187" t="s">
        <v>7069</v>
      </c>
      <c r="V588" s="188" t="str" cm="1">
        <f t="array" ref="V588">IF(SUM(LEN(A588:U588))=0,"",IF(OR(OR(ISBLANK(E588),SUM(LEN(B588),LEN(C588))=0),AND(NOT(D588="Unknown"),ISBLANK(I588)),AND(NOT(N588="Unknown"),ISBLANK(Q588))),"Missing Information", INDEX(Table15[Entire Service Line Classification], MATCH(SUMIFS(Table15[Unique ID],Table15[System-Owned Portion],D588,Table15[If Material Anything Other than "Lead" in Column E,Was Material Ever Previously Lead?],F588,Table15[Customer-Owned Portion],N588),Table15[Unique ID],0),0)))</f>
        <v>Non-lead</v>
      </c>
      <c r="W588" s="189"/>
    </row>
    <row r="589" spans="1:23" s="190" customFormat="1" ht="37.5" x14ac:dyDescent="0.25">
      <c r="A589" s="180">
        <v>11841105</v>
      </c>
      <c r="B589" s="181" t="s">
        <v>1461</v>
      </c>
      <c r="C589" s="182" t="s">
        <v>1462</v>
      </c>
      <c r="D589" s="183" t="s">
        <v>36</v>
      </c>
      <c r="E589" s="181" t="s">
        <v>35</v>
      </c>
      <c r="F589" s="183" t="s">
        <v>35</v>
      </c>
      <c r="G589" s="181" t="s">
        <v>7040</v>
      </c>
      <c r="H589" s="184">
        <v>1</v>
      </c>
      <c r="I589" s="185" t="s">
        <v>107</v>
      </c>
      <c r="J589" s="181" t="s">
        <v>37</v>
      </c>
      <c r="K589" s="181" t="s">
        <v>38</v>
      </c>
      <c r="L589" s="186">
        <v>45539</v>
      </c>
      <c r="M589" s="187" t="s">
        <v>225</v>
      </c>
      <c r="N589" s="183" t="s">
        <v>36</v>
      </c>
      <c r="O589" s="181"/>
      <c r="P589" s="184">
        <v>0.75</v>
      </c>
      <c r="Q589" s="185" t="s">
        <v>107</v>
      </c>
      <c r="R589" s="181" t="s">
        <v>37</v>
      </c>
      <c r="S589" s="181" t="s">
        <v>96</v>
      </c>
      <c r="T589" s="186">
        <v>45539</v>
      </c>
      <c r="U589" s="187" t="s">
        <v>225</v>
      </c>
      <c r="V589" s="188" t="str" cm="1">
        <f t="array" ref="V589">IF(SUM(LEN(A589:U589))=0,"",IF(OR(OR(ISBLANK(E589),SUM(LEN(B589),LEN(C589))=0),AND(NOT(D589="Unknown"),ISBLANK(I589)),AND(NOT(N589="Unknown"),ISBLANK(Q589))),"Missing Information", INDEX(Table15[Entire Service Line Classification], MATCH(SUMIFS(Table15[Unique ID],Table15[System-Owned Portion],D589,Table15[If Material Anything Other than "Lead" in Column E,Was Material Ever Previously Lead?],F589,Table15[Customer-Owned Portion],N589),Table15[Unique ID],0),0)))</f>
        <v>Non-lead</v>
      </c>
      <c r="W589" s="189"/>
    </row>
    <row r="590" spans="1:23" s="190" customFormat="1" ht="37.5" x14ac:dyDescent="0.25">
      <c r="A590" s="180">
        <v>11841106</v>
      </c>
      <c r="B590" s="181" t="s">
        <v>1463</v>
      </c>
      <c r="C590" s="182" t="s">
        <v>367</v>
      </c>
      <c r="D590" s="183" t="s">
        <v>43</v>
      </c>
      <c r="E590" s="181" t="s">
        <v>35</v>
      </c>
      <c r="F590" s="183" t="s">
        <v>35</v>
      </c>
      <c r="G590" s="181" t="s">
        <v>245</v>
      </c>
      <c r="H590" s="184">
        <v>1</v>
      </c>
      <c r="I590" s="185" t="s">
        <v>107</v>
      </c>
      <c r="J590" s="181" t="s">
        <v>37</v>
      </c>
      <c r="K590" s="181" t="s">
        <v>38</v>
      </c>
      <c r="L590" s="186">
        <v>45541</v>
      </c>
      <c r="M590" s="187" t="s">
        <v>7069</v>
      </c>
      <c r="N590" s="183" t="s">
        <v>43</v>
      </c>
      <c r="O590" s="181"/>
      <c r="P590" s="184">
        <v>0.75</v>
      </c>
      <c r="Q590" s="185" t="s">
        <v>107</v>
      </c>
      <c r="R590" s="181" t="s">
        <v>37</v>
      </c>
      <c r="S590" s="181" t="s">
        <v>96</v>
      </c>
      <c r="T590" s="186">
        <v>45541</v>
      </c>
      <c r="U590" s="187" t="s">
        <v>7069</v>
      </c>
      <c r="V590" s="188" t="str" cm="1">
        <f t="array" ref="V590">IF(SUM(LEN(A590:U590))=0,"",IF(OR(OR(ISBLANK(E590),SUM(LEN(B590),LEN(C590))=0),AND(NOT(D590="Unknown"),ISBLANK(I590)),AND(NOT(N590="Unknown"),ISBLANK(Q590))),"Missing Information", INDEX(Table15[Entire Service Line Classification], MATCH(SUMIFS(Table15[Unique ID],Table15[System-Owned Portion],D590,Table15[If Material Anything Other than "Lead" in Column E,Was Material Ever Previously Lead?],F590,Table15[Customer-Owned Portion],N590),Table15[Unique ID],0),0)))</f>
        <v>Non-lead</v>
      </c>
      <c r="W590" s="189"/>
    </row>
    <row r="591" spans="1:23" s="190" customFormat="1" ht="37.5" x14ac:dyDescent="0.25">
      <c r="A591" s="180">
        <v>11841104</v>
      </c>
      <c r="B591" s="181" t="s">
        <v>1464</v>
      </c>
      <c r="C591" s="182" t="s">
        <v>1465</v>
      </c>
      <c r="D591" s="183" t="s">
        <v>43</v>
      </c>
      <c r="E591" s="181" t="s">
        <v>35</v>
      </c>
      <c r="F591" s="183" t="s">
        <v>35</v>
      </c>
      <c r="G591" s="181" t="s">
        <v>258</v>
      </c>
      <c r="H591" s="184">
        <v>1</v>
      </c>
      <c r="I591" s="185" t="s">
        <v>107</v>
      </c>
      <c r="J591" s="181" t="s">
        <v>37</v>
      </c>
      <c r="K591" s="181" t="s">
        <v>38</v>
      </c>
      <c r="L591" s="186">
        <v>45533</v>
      </c>
      <c r="M591" s="187" t="s">
        <v>225</v>
      </c>
      <c r="N591" s="183" t="s">
        <v>43</v>
      </c>
      <c r="O591" s="181"/>
      <c r="P591" s="184">
        <v>0.75</v>
      </c>
      <c r="Q591" s="185" t="s">
        <v>107</v>
      </c>
      <c r="R591" s="181" t="s">
        <v>37</v>
      </c>
      <c r="S591" s="181" t="s">
        <v>96</v>
      </c>
      <c r="T591" s="186">
        <v>45533</v>
      </c>
      <c r="U591" s="187" t="s">
        <v>225</v>
      </c>
      <c r="V591" s="188" t="str" cm="1">
        <f t="array" ref="V591">IF(SUM(LEN(A591:U591))=0,"",IF(OR(OR(ISBLANK(E591),SUM(LEN(B591),LEN(C591))=0),AND(NOT(D591="Unknown"),ISBLANK(I591)),AND(NOT(N591="Unknown"),ISBLANK(Q591))),"Missing Information", INDEX(Table15[Entire Service Line Classification], MATCH(SUMIFS(Table15[Unique ID],Table15[System-Owned Portion],D591,Table15[If Material Anything Other than "Lead" in Column E,Was Material Ever Previously Lead?],F591,Table15[Customer-Owned Portion],N591),Table15[Unique ID],0),0)))</f>
        <v>Non-lead</v>
      </c>
      <c r="W591" s="189"/>
    </row>
    <row r="592" spans="1:23" s="190" customFormat="1" ht="37.5" x14ac:dyDescent="0.25">
      <c r="A592" s="180">
        <v>11841103</v>
      </c>
      <c r="B592" s="181" t="s">
        <v>1466</v>
      </c>
      <c r="C592" s="182" t="s">
        <v>1467</v>
      </c>
      <c r="D592" s="183" t="s">
        <v>36</v>
      </c>
      <c r="E592" s="181" t="s">
        <v>35</v>
      </c>
      <c r="F592" s="183" t="s">
        <v>35</v>
      </c>
      <c r="G592" s="181" t="s">
        <v>272</v>
      </c>
      <c r="H592" s="184">
        <v>1</v>
      </c>
      <c r="I592" s="185" t="s">
        <v>107</v>
      </c>
      <c r="J592" s="181" t="s">
        <v>37</v>
      </c>
      <c r="K592" s="181" t="s">
        <v>38</v>
      </c>
      <c r="L592" s="186">
        <v>45552</v>
      </c>
      <c r="M592" s="187" t="s">
        <v>225</v>
      </c>
      <c r="N592" s="183" t="s">
        <v>43</v>
      </c>
      <c r="O592" s="181"/>
      <c r="P592" s="184">
        <v>1</v>
      </c>
      <c r="Q592" s="185" t="s">
        <v>107</v>
      </c>
      <c r="R592" s="181" t="s">
        <v>37</v>
      </c>
      <c r="S592" s="181" t="s">
        <v>96</v>
      </c>
      <c r="T592" s="186">
        <v>45552</v>
      </c>
      <c r="U592" s="187" t="s">
        <v>7069</v>
      </c>
      <c r="V592" s="188" t="str" cm="1">
        <f t="array" ref="V592">IF(SUM(LEN(A592:U592))=0,"",IF(OR(OR(ISBLANK(E592),SUM(LEN(B592),LEN(C592))=0),AND(NOT(D592="Unknown"),ISBLANK(I592)),AND(NOT(N592="Unknown"),ISBLANK(Q592))),"Missing Information", INDEX(Table15[Entire Service Line Classification], MATCH(SUMIFS(Table15[Unique ID],Table15[System-Owned Portion],D592,Table15[If Material Anything Other than "Lead" in Column E,Was Material Ever Previously Lead?],F592,Table15[Customer-Owned Portion],N592),Table15[Unique ID],0),0)))</f>
        <v>Non-lead</v>
      </c>
      <c r="W592" s="189"/>
    </row>
    <row r="593" spans="1:23" s="190" customFormat="1" ht="37.5" x14ac:dyDescent="0.25">
      <c r="A593" s="180">
        <v>11841099</v>
      </c>
      <c r="B593" s="181" t="s">
        <v>1468</v>
      </c>
      <c r="C593" s="182" t="s">
        <v>367</v>
      </c>
      <c r="D593" s="183" t="s">
        <v>43</v>
      </c>
      <c r="E593" s="181" t="s">
        <v>35</v>
      </c>
      <c r="F593" s="183" t="s">
        <v>35</v>
      </c>
      <c r="G593" s="181" t="s">
        <v>245</v>
      </c>
      <c r="H593" s="184">
        <v>1</v>
      </c>
      <c r="I593" s="185" t="s">
        <v>107</v>
      </c>
      <c r="J593" s="181" t="s">
        <v>37</v>
      </c>
      <c r="K593" s="181" t="s">
        <v>38</v>
      </c>
      <c r="L593" s="186">
        <v>45540</v>
      </c>
      <c r="M593" s="187" t="s">
        <v>7069</v>
      </c>
      <c r="N593" s="183" t="s">
        <v>43</v>
      </c>
      <c r="O593" s="181"/>
      <c r="P593" s="184">
        <v>0.75</v>
      </c>
      <c r="Q593" s="185" t="s">
        <v>107</v>
      </c>
      <c r="R593" s="181" t="s">
        <v>37</v>
      </c>
      <c r="S593" s="181" t="s">
        <v>96</v>
      </c>
      <c r="T593" s="186">
        <v>45540</v>
      </c>
      <c r="U593" s="187" t="s">
        <v>7069</v>
      </c>
      <c r="V593" s="188" t="str" cm="1">
        <f t="array" ref="V593">IF(SUM(LEN(A593:U593))=0,"",IF(OR(OR(ISBLANK(E593),SUM(LEN(B593),LEN(C593))=0),AND(NOT(D593="Unknown"),ISBLANK(I593)),AND(NOT(N593="Unknown"),ISBLANK(Q593))),"Missing Information", INDEX(Table15[Entire Service Line Classification], MATCH(SUMIFS(Table15[Unique ID],Table15[System-Owned Portion],D593,Table15[If Material Anything Other than "Lead" in Column E,Was Material Ever Previously Lead?],F593,Table15[Customer-Owned Portion],N593),Table15[Unique ID],0),0)))</f>
        <v>Non-lead</v>
      </c>
      <c r="W593" s="189"/>
    </row>
    <row r="594" spans="1:23" s="190" customFormat="1" ht="37.5" x14ac:dyDescent="0.25">
      <c r="A594" s="180">
        <v>11841098</v>
      </c>
      <c r="B594" s="181" t="s">
        <v>1469</v>
      </c>
      <c r="C594" s="182" t="s">
        <v>1470</v>
      </c>
      <c r="D594" s="183" t="s">
        <v>43</v>
      </c>
      <c r="E594" s="181" t="s">
        <v>35</v>
      </c>
      <c r="F594" s="183" t="s">
        <v>35</v>
      </c>
      <c r="G594" s="181" t="s">
        <v>231</v>
      </c>
      <c r="H594" s="184">
        <v>2</v>
      </c>
      <c r="I594" s="185" t="s">
        <v>107</v>
      </c>
      <c r="J594" s="181" t="s">
        <v>37</v>
      </c>
      <c r="K594" s="181" t="s">
        <v>38</v>
      </c>
      <c r="L594" s="186">
        <v>45545</v>
      </c>
      <c r="M594" s="187" t="s">
        <v>225</v>
      </c>
      <c r="N594" s="183" t="s">
        <v>43</v>
      </c>
      <c r="O594" s="181"/>
      <c r="P594" s="184">
        <v>2</v>
      </c>
      <c r="Q594" s="185" t="s">
        <v>107</v>
      </c>
      <c r="R594" s="181" t="s">
        <v>37</v>
      </c>
      <c r="S594" s="181" t="s">
        <v>96</v>
      </c>
      <c r="T594" s="186">
        <v>45545</v>
      </c>
      <c r="U594" s="187" t="s">
        <v>7068</v>
      </c>
      <c r="V594" s="188" t="str" cm="1">
        <f t="array" ref="V594">IF(SUM(LEN(A594:U594))=0,"",IF(OR(OR(ISBLANK(E594),SUM(LEN(B594),LEN(C594))=0),AND(NOT(D594="Unknown"),ISBLANK(I594)),AND(NOT(N594="Unknown"),ISBLANK(Q594))),"Missing Information", INDEX(Table15[Entire Service Line Classification], MATCH(SUMIFS(Table15[Unique ID],Table15[System-Owned Portion],D594,Table15[If Material Anything Other than "Lead" in Column E,Was Material Ever Previously Lead?],F594,Table15[Customer-Owned Portion],N594),Table15[Unique ID],0),0)))</f>
        <v>Non-lead</v>
      </c>
      <c r="W594" s="189"/>
    </row>
    <row r="595" spans="1:23" s="190" customFormat="1" ht="37.5" x14ac:dyDescent="0.25">
      <c r="A595" s="180">
        <v>11841107</v>
      </c>
      <c r="B595" s="181" t="s">
        <v>1471</v>
      </c>
      <c r="C595" s="182" t="s">
        <v>1472</v>
      </c>
      <c r="D595" s="183" t="s">
        <v>36</v>
      </c>
      <c r="E595" s="181" t="s">
        <v>35</v>
      </c>
      <c r="F595" s="183" t="s">
        <v>35</v>
      </c>
      <c r="G595" s="181" t="s">
        <v>246</v>
      </c>
      <c r="H595" s="184">
        <v>1</v>
      </c>
      <c r="I595" s="185" t="s">
        <v>107</v>
      </c>
      <c r="J595" s="181" t="s">
        <v>37</v>
      </c>
      <c r="K595" s="181" t="s">
        <v>38</v>
      </c>
      <c r="L595" s="186">
        <v>45545</v>
      </c>
      <c r="M595" s="187" t="s">
        <v>225</v>
      </c>
      <c r="N595" s="183" t="s">
        <v>36</v>
      </c>
      <c r="O595" s="181"/>
      <c r="P595" s="184">
        <v>1</v>
      </c>
      <c r="Q595" s="185" t="s">
        <v>107</v>
      </c>
      <c r="R595" s="181" t="s">
        <v>37</v>
      </c>
      <c r="S595" s="181" t="s">
        <v>96</v>
      </c>
      <c r="T595" s="186">
        <v>45545</v>
      </c>
      <c r="U595" s="187" t="s">
        <v>225</v>
      </c>
      <c r="V595" s="188" t="str" cm="1">
        <f t="array" ref="V595">IF(SUM(LEN(A595:U595))=0,"",IF(OR(OR(ISBLANK(E595),SUM(LEN(B595),LEN(C595))=0),AND(NOT(D595="Unknown"),ISBLANK(I595)),AND(NOT(N595="Unknown"),ISBLANK(Q595))),"Missing Information", INDEX(Table15[Entire Service Line Classification], MATCH(SUMIFS(Table15[Unique ID],Table15[System-Owned Portion],D595,Table15[If Material Anything Other than "Lead" in Column E,Was Material Ever Previously Lead?],F595,Table15[Customer-Owned Portion],N595),Table15[Unique ID],0),0)))</f>
        <v>Non-lead</v>
      </c>
      <c r="W595" s="189"/>
    </row>
    <row r="596" spans="1:23" s="190" customFormat="1" ht="37.5" x14ac:dyDescent="0.25">
      <c r="A596" s="180">
        <v>11841112</v>
      </c>
      <c r="B596" s="181" t="s">
        <v>1473</v>
      </c>
      <c r="C596" s="182" t="s">
        <v>1474</v>
      </c>
      <c r="D596" s="183" t="s">
        <v>36</v>
      </c>
      <c r="E596" s="181" t="s">
        <v>35</v>
      </c>
      <c r="F596" s="183" t="s">
        <v>35</v>
      </c>
      <c r="G596" s="181" t="s">
        <v>7031</v>
      </c>
      <c r="H596" s="184">
        <v>1</v>
      </c>
      <c r="I596" s="185" t="s">
        <v>107</v>
      </c>
      <c r="J596" s="181" t="s">
        <v>37</v>
      </c>
      <c r="K596" s="181" t="s">
        <v>38</v>
      </c>
      <c r="L596" s="186">
        <v>45545</v>
      </c>
      <c r="M596" s="187" t="s">
        <v>225</v>
      </c>
      <c r="N596" s="183" t="s">
        <v>43</v>
      </c>
      <c r="O596" s="181"/>
      <c r="P596" s="184">
        <v>0.75</v>
      </c>
      <c r="Q596" s="185" t="s">
        <v>107</v>
      </c>
      <c r="R596" s="181" t="s">
        <v>37</v>
      </c>
      <c r="S596" s="181" t="s">
        <v>96</v>
      </c>
      <c r="T596" s="186">
        <v>45545</v>
      </c>
      <c r="U596" s="187" t="s">
        <v>7068</v>
      </c>
      <c r="V596" s="188" t="str" cm="1">
        <f t="array" ref="V596">IF(SUM(LEN(A596:U596))=0,"",IF(OR(OR(ISBLANK(E596),SUM(LEN(B596),LEN(C596))=0),AND(NOT(D596="Unknown"),ISBLANK(I596)),AND(NOT(N596="Unknown"),ISBLANK(Q596))),"Missing Information", INDEX(Table15[Entire Service Line Classification], MATCH(SUMIFS(Table15[Unique ID],Table15[System-Owned Portion],D596,Table15[If Material Anything Other than "Lead" in Column E,Was Material Ever Previously Lead?],F596,Table15[Customer-Owned Portion],N596),Table15[Unique ID],0),0)))</f>
        <v>Non-lead</v>
      </c>
      <c r="W596" s="189"/>
    </row>
    <row r="597" spans="1:23" s="190" customFormat="1" ht="37.5" x14ac:dyDescent="0.25">
      <c r="A597" s="180">
        <v>11841102</v>
      </c>
      <c r="B597" s="181" t="s">
        <v>1475</v>
      </c>
      <c r="C597" s="182" t="s">
        <v>1476</v>
      </c>
      <c r="D597" s="183" t="s">
        <v>36</v>
      </c>
      <c r="E597" s="181" t="s">
        <v>35</v>
      </c>
      <c r="F597" s="183" t="s">
        <v>35</v>
      </c>
      <c r="G597" s="181" t="s">
        <v>7036</v>
      </c>
      <c r="H597" s="184">
        <v>1</v>
      </c>
      <c r="I597" s="185" t="s">
        <v>107</v>
      </c>
      <c r="J597" s="181" t="s">
        <v>37</v>
      </c>
      <c r="K597" s="181" t="s">
        <v>38</v>
      </c>
      <c r="L597" s="186">
        <v>45545</v>
      </c>
      <c r="M597" s="187" t="s">
        <v>225</v>
      </c>
      <c r="N597" s="183" t="s">
        <v>36</v>
      </c>
      <c r="O597" s="181"/>
      <c r="P597" s="184">
        <v>1</v>
      </c>
      <c r="Q597" s="185" t="s">
        <v>107</v>
      </c>
      <c r="R597" s="181" t="s">
        <v>37</v>
      </c>
      <c r="S597" s="181" t="s">
        <v>96</v>
      </c>
      <c r="T597" s="186">
        <v>45545</v>
      </c>
      <c r="U597" s="187" t="s">
        <v>225</v>
      </c>
      <c r="V597" s="188" t="str" cm="1">
        <f t="array" ref="V597">IF(SUM(LEN(A597:U597))=0,"",IF(OR(OR(ISBLANK(E597),SUM(LEN(B597),LEN(C597))=0),AND(NOT(D597="Unknown"),ISBLANK(I597)),AND(NOT(N597="Unknown"),ISBLANK(Q597))),"Missing Information", INDEX(Table15[Entire Service Line Classification], MATCH(SUMIFS(Table15[Unique ID],Table15[System-Owned Portion],D597,Table15[If Material Anything Other than "Lead" in Column E,Was Material Ever Previously Lead?],F597,Table15[Customer-Owned Portion],N597),Table15[Unique ID],0),0)))</f>
        <v>Non-lead</v>
      </c>
      <c r="W597" s="189"/>
    </row>
    <row r="598" spans="1:23" s="190" customFormat="1" ht="37.5" x14ac:dyDescent="0.25">
      <c r="A598" s="180">
        <v>11841101</v>
      </c>
      <c r="B598" s="181" t="s">
        <v>1477</v>
      </c>
      <c r="C598" s="182" t="s">
        <v>1478</v>
      </c>
      <c r="D598" s="183" t="s">
        <v>43</v>
      </c>
      <c r="E598" s="181" t="s">
        <v>35</v>
      </c>
      <c r="F598" s="183" t="s">
        <v>35</v>
      </c>
      <c r="G598" s="181" t="s">
        <v>251</v>
      </c>
      <c r="H598" s="184">
        <v>1</v>
      </c>
      <c r="I598" s="185" t="s">
        <v>107</v>
      </c>
      <c r="J598" s="181" t="s">
        <v>37</v>
      </c>
      <c r="K598" s="181" t="s">
        <v>38</v>
      </c>
      <c r="L598" s="186">
        <v>45551</v>
      </c>
      <c r="M598" s="187" t="s">
        <v>7071</v>
      </c>
      <c r="N598" s="183" t="s">
        <v>43</v>
      </c>
      <c r="O598" s="181"/>
      <c r="P598" s="184">
        <v>1</v>
      </c>
      <c r="Q598" s="185" t="s">
        <v>107</v>
      </c>
      <c r="R598" s="181" t="s">
        <v>37</v>
      </c>
      <c r="S598" s="181" t="s">
        <v>96</v>
      </c>
      <c r="T598" s="186">
        <v>45551</v>
      </c>
      <c r="U598" s="187" t="s">
        <v>7071</v>
      </c>
      <c r="V598" s="188" t="str" cm="1">
        <f t="array" ref="V598">IF(SUM(LEN(A598:U598))=0,"",IF(OR(OR(ISBLANK(E598),SUM(LEN(B598),LEN(C598))=0),AND(NOT(D598="Unknown"),ISBLANK(I598)),AND(NOT(N598="Unknown"),ISBLANK(Q598))),"Missing Information", INDEX(Table15[Entire Service Line Classification], MATCH(SUMIFS(Table15[Unique ID],Table15[System-Owned Portion],D598,Table15[If Material Anything Other than "Lead" in Column E,Was Material Ever Previously Lead?],F598,Table15[Customer-Owned Portion],N598),Table15[Unique ID],0),0)))</f>
        <v>Non-lead</v>
      </c>
      <c r="W598" s="189"/>
    </row>
    <row r="599" spans="1:23" s="190" customFormat="1" ht="37.5" x14ac:dyDescent="0.25">
      <c r="A599" s="180">
        <v>11841100</v>
      </c>
      <c r="B599" s="181" t="s">
        <v>1479</v>
      </c>
      <c r="C599" s="182" t="s">
        <v>1480</v>
      </c>
      <c r="D599" s="183" t="s">
        <v>36</v>
      </c>
      <c r="E599" s="181" t="s">
        <v>35</v>
      </c>
      <c r="F599" s="183" t="s">
        <v>35</v>
      </c>
      <c r="G599" s="181" t="s">
        <v>255</v>
      </c>
      <c r="H599" s="184">
        <v>1</v>
      </c>
      <c r="I599" s="185" t="s">
        <v>107</v>
      </c>
      <c r="J599" s="181" t="s">
        <v>37</v>
      </c>
      <c r="K599" s="181" t="s">
        <v>38</v>
      </c>
      <c r="L599" s="186">
        <v>45538</v>
      </c>
      <c r="M599" s="187" t="s">
        <v>225</v>
      </c>
      <c r="N599" s="183" t="s">
        <v>43</v>
      </c>
      <c r="O599" s="181"/>
      <c r="P599" s="184">
        <v>0.75</v>
      </c>
      <c r="Q599" s="185" t="s">
        <v>107</v>
      </c>
      <c r="R599" s="181" t="s">
        <v>37</v>
      </c>
      <c r="S599" s="181" t="s">
        <v>96</v>
      </c>
      <c r="T599" s="186">
        <v>45538</v>
      </c>
      <c r="U599" s="187" t="s">
        <v>225</v>
      </c>
      <c r="V599" s="188" t="str" cm="1">
        <f t="array" ref="V599">IF(SUM(LEN(A599:U599))=0,"",IF(OR(OR(ISBLANK(E599),SUM(LEN(B599),LEN(C599))=0),AND(NOT(D599="Unknown"),ISBLANK(I599)),AND(NOT(N599="Unknown"),ISBLANK(Q599))),"Missing Information", INDEX(Table15[Entire Service Line Classification], MATCH(SUMIFS(Table15[Unique ID],Table15[System-Owned Portion],D599,Table15[If Material Anything Other than "Lead" in Column E,Was Material Ever Previously Lead?],F599,Table15[Customer-Owned Portion],N599),Table15[Unique ID],0),0)))</f>
        <v>Non-lead</v>
      </c>
      <c r="W599" s="189"/>
    </row>
    <row r="600" spans="1:23" s="190" customFormat="1" ht="37.5" x14ac:dyDescent="0.25">
      <c r="A600" s="180">
        <v>11841097</v>
      </c>
      <c r="B600" s="181" t="s">
        <v>1481</v>
      </c>
      <c r="C600" s="182" t="s">
        <v>1482</v>
      </c>
      <c r="D600" s="183" t="s">
        <v>43</v>
      </c>
      <c r="E600" s="181" t="s">
        <v>35</v>
      </c>
      <c r="F600" s="183" t="s">
        <v>35</v>
      </c>
      <c r="G600" s="181" t="s">
        <v>240</v>
      </c>
      <c r="H600" s="184">
        <v>1</v>
      </c>
      <c r="I600" s="185" t="s">
        <v>107</v>
      </c>
      <c r="J600" s="181" t="s">
        <v>37</v>
      </c>
      <c r="K600" s="181" t="s">
        <v>38</v>
      </c>
      <c r="L600" s="186">
        <v>45533</v>
      </c>
      <c r="M600" s="187" t="s">
        <v>225</v>
      </c>
      <c r="N600" s="183" t="s">
        <v>43</v>
      </c>
      <c r="O600" s="181"/>
      <c r="P600" s="184">
        <v>0.75</v>
      </c>
      <c r="Q600" s="185" t="s">
        <v>107</v>
      </c>
      <c r="R600" s="181" t="s">
        <v>37</v>
      </c>
      <c r="S600" s="181" t="s">
        <v>96</v>
      </c>
      <c r="T600" s="186">
        <v>45533</v>
      </c>
      <c r="U600" s="187" t="s">
        <v>225</v>
      </c>
      <c r="V600" s="188" t="str" cm="1">
        <f t="array" ref="V600">IF(SUM(LEN(A600:U600))=0,"",IF(OR(OR(ISBLANK(E600),SUM(LEN(B600),LEN(C600))=0),AND(NOT(D600="Unknown"),ISBLANK(I600)),AND(NOT(N600="Unknown"),ISBLANK(Q600))),"Missing Information", INDEX(Table15[Entire Service Line Classification], MATCH(SUMIFS(Table15[Unique ID],Table15[System-Owned Portion],D600,Table15[If Material Anything Other than "Lead" in Column E,Was Material Ever Previously Lead?],F600,Table15[Customer-Owned Portion],N600),Table15[Unique ID],0),0)))</f>
        <v>Non-lead</v>
      </c>
      <c r="W600" s="189"/>
    </row>
    <row r="601" spans="1:23" s="190" customFormat="1" ht="37.5" x14ac:dyDescent="0.25">
      <c r="A601" s="180">
        <v>11841096</v>
      </c>
      <c r="B601" s="181" t="s">
        <v>1483</v>
      </c>
      <c r="C601" s="182" t="s">
        <v>1484</v>
      </c>
      <c r="D601" s="183" t="s">
        <v>36</v>
      </c>
      <c r="E601" s="181" t="s">
        <v>35</v>
      </c>
      <c r="F601" s="183" t="s">
        <v>35</v>
      </c>
      <c r="G601" s="181" t="s">
        <v>246</v>
      </c>
      <c r="H601" s="184">
        <v>1</v>
      </c>
      <c r="I601" s="185" t="s">
        <v>107</v>
      </c>
      <c r="J601" s="181" t="s">
        <v>37</v>
      </c>
      <c r="K601" s="181" t="s">
        <v>38</v>
      </c>
      <c r="L601" s="186">
        <v>45545</v>
      </c>
      <c r="M601" s="187" t="s">
        <v>225</v>
      </c>
      <c r="N601" s="183" t="s">
        <v>43</v>
      </c>
      <c r="O601" s="181"/>
      <c r="P601" s="184">
        <v>0.75</v>
      </c>
      <c r="Q601" s="185" t="s">
        <v>107</v>
      </c>
      <c r="R601" s="181" t="s">
        <v>37</v>
      </c>
      <c r="S601" s="181" t="s">
        <v>96</v>
      </c>
      <c r="T601" s="186">
        <v>45545</v>
      </c>
      <c r="U601" s="187" t="s">
        <v>7068</v>
      </c>
      <c r="V601" s="188" t="str" cm="1">
        <f t="array" ref="V601">IF(SUM(LEN(A601:U601))=0,"",IF(OR(OR(ISBLANK(E601),SUM(LEN(B601),LEN(C601))=0),AND(NOT(D601="Unknown"),ISBLANK(I601)),AND(NOT(N601="Unknown"),ISBLANK(Q601))),"Missing Information", INDEX(Table15[Entire Service Line Classification], MATCH(SUMIFS(Table15[Unique ID],Table15[System-Owned Portion],D601,Table15[If Material Anything Other than "Lead" in Column E,Was Material Ever Previously Lead?],F601,Table15[Customer-Owned Portion],N601),Table15[Unique ID],0),0)))</f>
        <v>Non-lead</v>
      </c>
      <c r="W601" s="189"/>
    </row>
    <row r="602" spans="1:23" s="190" customFormat="1" ht="37.5" x14ac:dyDescent="0.25">
      <c r="A602" s="180">
        <v>11841095</v>
      </c>
      <c r="B602" s="181" t="s">
        <v>1469</v>
      </c>
      <c r="C602" s="182" t="s">
        <v>1470</v>
      </c>
      <c r="D602" s="183" t="s">
        <v>43</v>
      </c>
      <c r="E602" s="181" t="s">
        <v>35</v>
      </c>
      <c r="F602" s="183" t="s">
        <v>35</v>
      </c>
      <c r="G602" s="181" t="s">
        <v>231</v>
      </c>
      <c r="H602" s="184">
        <v>2</v>
      </c>
      <c r="I602" s="185" t="s">
        <v>107</v>
      </c>
      <c r="J602" s="181" t="s">
        <v>37</v>
      </c>
      <c r="K602" s="181" t="s">
        <v>38</v>
      </c>
      <c r="L602" s="186">
        <v>45545</v>
      </c>
      <c r="M602" s="187" t="s">
        <v>225</v>
      </c>
      <c r="N602" s="183" t="s">
        <v>43</v>
      </c>
      <c r="O602" s="181"/>
      <c r="P602" s="184">
        <v>2</v>
      </c>
      <c r="Q602" s="185" t="s">
        <v>107</v>
      </c>
      <c r="R602" s="181" t="s">
        <v>37</v>
      </c>
      <c r="S602" s="181" t="s">
        <v>96</v>
      </c>
      <c r="T602" s="186">
        <v>45545</v>
      </c>
      <c r="U602" s="187" t="s">
        <v>7068</v>
      </c>
      <c r="V602" s="188" t="str" cm="1">
        <f t="array" ref="V602">IF(SUM(LEN(A602:U602))=0,"",IF(OR(OR(ISBLANK(E602),SUM(LEN(B602),LEN(C602))=0),AND(NOT(D602="Unknown"),ISBLANK(I602)),AND(NOT(N602="Unknown"),ISBLANK(Q602))),"Missing Information", INDEX(Table15[Entire Service Line Classification], MATCH(SUMIFS(Table15[Unique ID],Table15[System-Owned Portion],D602,Table15[If Material Anything Other than "Lead" in Column E,Was Material Ever Previously Lead?],F602,Table15[Customer-Owned Portion],N602),Table15[Unique ID],0),0)))</f>
        <v>Non-lead</v>
      </c>
      <c r="W602" s="189"/>
    </row>
    <row r="603" spans="1:23" s="190" customFormat="1" ht="37.5" x14ac:dyDescent="0.25">
      <c r="A603" s="180">
        <v>11841092</v>
      </c>
      <c r="B603" s="181" t="s">
        <v>1485</v>
      </c>
      <c r="C603" s="182" t="s">
        <v>1486</v>
      </c>
      <c r="D603" s="183" t="s">
        <v>36</v>
      </c>
      <c r="E603" s="181" t="s">
        <v>35</v>
      </c>
      <c r="F603" s="183" t="s">
        <v>35</v>
      </c>
      <c r="G603" s="181" t="s">
        <v>234</v>
      </c>
      <c r="H603" s="184">
        <v>2</v>
      </c>
      <c r="I603" s="185" t="s">
        <v>107</v>
      </c>
      <c r="J603" s="181" t="s">
        <v>37</v>
      </c>
      <c r="K603" s="181" t="s">
        <v>38</v>
      </c>
      <c r="L603" s="186">
        <v>45546</v>
      </c>
      <c r="M603" s="187" t="s">
        <v>225</v>
      </c>
      <c r="N603" s="183" t="s">
        <v>36</v>
      </c>
      <c r="O603" s="181"/>
      <c r="P603" s="184">
        <v>1</v>
      </c>
      <c r="Q603" s="185" t="s">
        <v>107</v>
      </c>
      <c r="R603" s="181" t="s">
        <v>37</v>
      </c>
      <c r="S603" s="181" t="s">
        <v>96</v>
      </c>
      <c r="T603" s="186">
        <v>45546</v>
      </c>
      <c r="U603" s="187" t="s">
        <v>7069</v>
      </c>
      <c r="V603" s="188" t="str" cm="1">
        <f t="array" ref="V603">IF(SUM(LEN(A603:U603))=0,"",IF(OR(OR(ISBLANK(E603),SUM(LEN(B603),LEN(C603))=0),AND(NOT(D603="Unknown"),ISBLANK(I603)),AND(NOT(N603="Unknown"),ISBLANK(Q603))),"Missing Information", INDEX(Table15[Entire Service Line Classification], MATCH(SUMIFS(Table15[Unique ID],Table15[System-Owned Portion],D603,Table15[If Material Anything Other than "Lead" in Column E,Was Material Ever Previously Lead?],F603,Table15[Customer-Owned Portion],N603),Table15[Unique ID],0),0)))</f>
        <v>Non-lead</v>
      </c>
      <c r="W603" s="189"/>
    </row>
    <row r="604" spans="1:23" s="190" customFormat="1" ht="37.5" x14ac:dyDescent="0.25">
      <c r="A604" s="180">
        <v>11841090</v>
      </c>
      <c r="B604" s="181" t="s">
        <v>1487</v>
      </c>
      <c r="C604" s="182" t="s">
        <v>1488</v>
      </c>
      <c r="D604" s="183" t="s">
        <v>43</v>
      </c>
      <c r="E604" s="181" t="s">
        <v>35</v>
      </c>
      <c r="F604" s="183" t="s">
        <v>35</v>
      </c>
      <c r="G604" s="181" t="s">
        <v>7031</v>
      </c>
      <c r="H604" s="184">
        <v>2</v>
      </c>
      <c r="I604" s="185" t="s">
        <v>107</v>
      </c>
      <c r="J604" s="181" t="s">
        <v>37</v>
      </c>
      <c r="K604" s="181" t="s">
        <v>38</v>
      </c>
      <c r="L604" s="186">
        <v>45533</v>
      </c>
      <c r="M604" s="187" t="s">
        <v>225</v>
      </c>
      <c r="N604" s="183" t="s">
        <v>43</v>
      </c>
      <c r="O604" s="181"/>
      <c r="P604" s="184">
        <v>2</v>
      </c>
      <c r="Q604" s="185" t="s">
        <v>107</v>
      </c>
      <c r="R604" s="181" t="s">
        <v>37</v>
      </c>
      <c r="S604" s="181" t="s">
        <v>96</v>
      </c>
      <c r="T604" s="186">
        <v>45533</v>
      </c>
      <c r="U604" s="187" t="s">
        <v>225</v>
      </c>
      <c r="V604" s="188" t="str" cm="1">
        <f t="array" ref="V604">IF(SUM(LEN(A604:U604))=0,"",IF(OR(OR(ISBLANK(E604),SUM(LEN(B604),LEN(C604))=0),AND(NOT(D604="Unknown"),ISBLANK(I604)),AND(NOT(N604="Unknown"),ISBLANK(Q604))),"Missing Information", INDEX(Table15[Entire Service Line Classification], MATCH(SUMIFS(Table15[Unique ID],Table15[System-Owned Portion],D604,Table15[If Material Anything Other than "Lead" in Column E,Was Material Ever Previously Lead?],F604,Table15[Customer-Owned Portion],N604),Table15[Unique ID],0),0)))</f>
        <v>Non-lead</v>
      </c>
      <c r="W604" s="189"/>
    </row>
    <row r="605" spans="1:23" s="190" customFormat="1" ht="37.5" x14ac:dyDescent="0.25">
      <c r="A605" s="180">
        <v>11841094</v>
      </c>
      <c r="B605" s="181" t="s">
        <v>1489</v>
      </c>
      <c r="C605" s="182" t="s">
        <v>367</v>
      </c>
      <c r="D605" s="183" t="s">
        <v>43</v>
      </c>
      <c r="E605" s="181" t="s">
        <v>35</v>
      </c>
      <c r="F605" s="183" t="s">
        <v>35</v>
      </c>
      <c r="G605" s="181" t="s">
        <v>245</v>
      </c>
      <c r="H605" s="184">
        <v>1</v>
      </c>
      <c r="I605" s="185" t="s">
        <v>107</v>
      </c>
      <c r="J605" s="181" t="s">
        <v>37</v>
      </c>
      <c r="K605" s="181" t="s">
        <v>38</v>
      </c>
      <c r="L605" s="186">
        <v>45541</v>
      </c>
      <c r="M605" s="187" t="s">
        <v>7069</v>
      </c>
      <c r="N605" s="183" t="s">
        <v>43</v>
      </c>
      <c r="O605" s="181"/>
      <c r="P605" s="184">
        <v>0.75</v>
      </c>
      <c r="Q605" s="185" t="s">
        <v>107</v>
      </c>
      <c r="R605" s="181" t="s">
        <v>37</v>
      </c>
      <c r="S605" s="181" t="s">
        <v>96</v>
      </c>
      <c r="T605" s="186">
        <v>45541</v>
      </c>
      <c r="U605" s="187" t="s">
        <v>7069</v>
      </c>
      <c r="V605" s="188" t="str" cm="1">
        <f t="array" ref="V605">IF(SUM(LEN(A605:U605))=0,"",IF(OR(OR(ISBLANK(E605),SUM(LEN(B605),LEN(C605))=0),AND(NOT(D605="Unknown"),ISBLANK(I605)),AND(NOT(N605="Unknown"),ISBLANK(Q605))),"Missing Information", INDEX(Table15[Entire Service Line Classification], MATCH(SUMIFS(Table15[Unique ID],Table15[System-Owned Portion],D605,Table15[If Material Anything Other than "Lead" in Column E,Was Material Ever Previously Lead?],F605,Table15[Customer-Owned Portion],N605),Table15[Unique ID],0),0)))</f>
        <v>Non-lead</v>
      </c>
      <c r="W605" s="189"/>
    </row>
    <row r="606" spans="1:23" s="190" customFormat="1" ht="37.5" x14ac:dyDescent="0.25">
      <c r="A606" s="180">
        <v>11841093</v>
      </c>
      <c r="B606" s="181" t="s">
        <v>1490</v>
      </c>
      <c r="C606" s="182" t="s">
        <v>1491</v>
      </c>
      <c r="D606" s="183" t="s">
        <v>36</v>
      </c>
      <c r="E606" s="181" t="s">
        <v>35</v>
      </c>
      <c r="F606" s="183" t="s">
        <v>35</v>
      </c>
      <c r="G606" s="181" t="s">
        <v>255</v>
      </c>
      <c r="H606" s="184">
        <v>1</v>
      </c>
      <c r="I606" s="185" t="s">
        <v>107</v>
      </c>
      <c r="J606" s="181" t="s">
        <v>37</v>
      </c>
      <c r="K606" s="181" t="s">
        <v>38</v>
      </c>
      <c r="L606" s="186">
        <v>45538</v>
      </c>
      <c r="M606" s="187" t="s">
        <v>225</v>
      </c>
      <c r="N606" s="183" t="s">
        <v>43</v>
      </c>
      <c r="O606" s="181"/>
      <c r="P606" s="184">
        <v>0.75</v>
      </c>
      <c r="Q606" s="185" t="s">
        <v>107</v>
      </c>
      <c r="R606" s="181" t="s">
        <v>37</v>
      </c>
      <c r="S606" s="181" t="s">
        <v>96</v>
      </c>
      <c r="T606" s="186">
        <v>45538</v>
      </c>
      <c r="U606" s="187" t="s">
        <v>225</v>
      </c>
      <c r="V606" s="188" t="str" cm="1">
        <f t="array" ref="V606">IF(SUM(LEN(A606:U606))=0,"",IF(OR(OR(ISBLANK(E606),SUM(LEN(B606),LEN(C606))=0),AND(NOT(D606="Unknown"),ISBLANK(I606)),AND(NOT(N606="Unknown"),ISBLANK(Q606))),"Missing Information", INDEX(Table15[Entire Service Line Classification], MATCH(SUMIFS(Table15[Unique ID],Table15[System-Owned Portion],D606,Table15[If Material Anything Other than "Lead" in Column E,Was Material Ever Previously Lead?],F606,Table15[Customer-Owned Portion],N606),Table15[Unique ID],0),0)))</f>
        <v>Non-lead</v>
      </c>
      <c r="W606" s="189"/>
    </row>
    <row r="607" spans="1:23" s="190" customFormat="1" ht="37.5" x14ac:dyDescent="0.25">
      <c r="A607" s="180">
        <v>11841089</v>
      </c>
      <c r="B607" s="181" t="s">
        <v>1492</v>
      </c>
      <c r="C607" s="182" t="s">
        <v>1493</v>
      </c>
      <c r="D607" s="183" t="s">
        <v>43</v>
      </c>
      <c r="E607" s="181" t="s">
        <v>35</v>
      </c>
      <c r="F607" s="183" t="s">
        <v>35</v>
      </c>
      <c r="G607" s="181" t="s">
        <v>234</v>
      </c>
      <c r="H607" s="184">
        <v>2</v>
      </c>
      <c r="I607" s="185" t="s">
        <v>107</v>
      </c>
      <c r="J607" s="181" t="s">
        <v>37</v>
      </c>
      <c r="K607" s="181" t="s">
        <v>38</v>
      </c>
      <c r="L607" s="186">
        <v>45552</v>
      </c>
      <c r="M607" s="187" t="s">
        <v>7069</v>
      </c>
      <c r="N607" s="183" t="s">
        <v>44</v>
      </c>
      <c r="O607" s="181"/>
      <c r="P607" s="184">
        <v>1</v>
      </c>
      <c r="Q607" s="185" t="s">
        <v>107</v>
      </c>
      <c r="R607" s="181" t="s">
        <v>37</v>
      </c>
      <c r="S607" s="181" t="s">
        <v>96</v>
      </c>
      <c r="T607" s="186">
        <v>45552</v>
      </c>
      <c r="U607" s="187" t="s">
        <v>7069</v>
      </c>
      <c r="V607" s="188" t="str" cm="1">
        <f t="array" ref="V607">IF(SUM(LEN(A607:U607))=0,"",IF(OR(OR(ISBLANK(E607),SUM(LEN(B607),LEN(C607))=0),AND(NOT(D607="Unknown"),ISBLANK(I607)),AND(NOT(N607="Unknown"),ISBLANK(Q607))),"Missing Information", INDEX(Table15[Entire Service Line Classification], MATCH(SUMIFS(Table15[Unique ID],Table15[System-Owned Portion],D607,Table15[If Material Anything Other than "Lead" in Column E,Was Material Ever Previously Lead?],F607,Table15[Customer-Owned Portion],N607),Table15[Unique ID],0),0)))</f>
        <v>Non-lead</v>
      </c>
      <c r="W607" s="189"/>
    </row>
    <row r="608" spans="1:23" s="190" customFormat="1" ht="37.5" x14ac:dyDescent="0.25">
      <c r="A608" s="180">
        <v>11841088</v>
      </c>
      <c r="B608" s="181" t="s">
        <v>1494</v>
      </c>
      <c r="C608" s="182" t="s">
        <v>1495</v>
      </c>
      <c r="D608" s="183" t="s">
        <v>36</v>
      </c>
      <c r="E608" s="181" t="s">
        <v>35</v>
      </c>
      <c r="F608" s="183" t="s">
        <v>35</v>
      </c>
      <c r="G608" s="181" t="s">
        <v>7041</v>
      </c>
      <c r="H608" s="184">
        <v>1</v>
      </c>
      <c r="I608" s="185" t="s">
        <v>107</v>
      </c>
      <c r="J608" s="181" t="s">
        <v>37</v>
      </c>
      <c r="K608" s="181" t="s">
        <v>38</v>
      </c>
      <c r="L608" s="186">
        <v>45533</v>
      </c>
      <c r="M608" s="187" t="s">
        <v>225</v>
      </c>
      <c r="N608" s="183" t="s">
        <v>43</v>
      </c>
      <c r="O608" s="181"/>
      <c r="P608" s="184">
        <v>1</v>
      </c>
      <c r="Q608" s="185" t="s">
        <v>107</v>
      </c>
      <c r="R608" s="181" t="s">
        <v>37</v>
      </c>
      <c r="S608" s="181" t="s">
        <v>96</v>
      </c>
      <c r="T608" s="186">
        <v>45533</v>
      </c>
      <c r="U608" s="187" t="s">
        <v>225</v>
      </c>
      <c r="V608" s="188" t="str" cm="1">
        <f t="array" ref="V608">IF(SUM(LEN(A608:U608))=0,"",IF(OR(OR(ISBLANK(E608),SUM(LEN(B608),LEN(C608))=0),AND(NOT(D608="Unknown"),ISBLANK(I608)),AND(NOT(N608="Unknown"),ISBLANK(Q608))),"Missing Information", INDEX(Table15[Entire Service Line Classification], MATCH(SUMIFS(Table15[Unique ID],Table15[System-Owned Portion],D608,Table15[If Material Anything Other than "Lead" in Column E,Was Material Ever Previously Lead?],F608,Table15[Customer-Owned Portion],N608),Table15[Unique ID],0),0)))</f>
        <v>Non-lead</v>
      </c>
      <c r="W608" s="189"/>
    </row>
    <row r="609" spans="1:23" s="190" customFormat="1" ht="37.5" x14ac:dyDescent="0.25">
      <c r="A609" s="180">
        <v>11841087</v>
      </c>
      <c r="B609" s="181" t="s">
        <v>1496</v>
      </c>
      <c r="C609" s="182" t="s">
        <v>1497</v>
      </c>
      <c r="D609" s="183" t="s">
        <v>43</v>
      </c>
      <c r="E609" s="181" t="s">
        <v>35</v>
      </c>
      <c r="F609" s="183" t="s">
        <v>35</v>
      </c>
      <c r="G609" s="181" t="s">
        <v>225</v>
      </c>
      <c r="H609" s="184">
        <v>4</v>
      </c>
      <c r="I609" s="185" t="s">
        <v>107</v>
      </c>
      <c r="J609" s="181" t="s">
        <v>37</v>
      </c>
      <c r="K609" s="181" t="s">
        <v>38</v>
      </c>
      <c r="L609" s="186">
        <v>45533</v>
      </c>
      <c r="M609" s="187" t="s">
        <v>225</v>
      </c>
      <c r="N609" s="183" t="s">
        <v>43</v>
      </c>
      <c r="O609" s="181"/>
      <c r="P609" s="184">
        <v>4</v>
      </c>
      <c r="Q609" s="185" t="s">
        <v>107</v>
      </c>
      <c r="R609" s="181" t="s">
        <v>37</v>
      </c>
      <c r="S609" s="181" t="s">
        <v>96</v>
      </c>
      <c r="T609" s="186">
        <v>45533</v>
      </c>
      <c r="U609" s="187" t="s">
        <v>225</v>
      </c>
      <c r="V609" s="188" t="str" cm="1">
        <f t="array" ref="V609">IF(SUM(LEN(A609:U609))=0,"",IF(OR(OR(ISBLANK(E609),SUM(LEN(B609),LEN(C609))=0),AND(NOT(D609="Unknown"),ISBLANK(I609)),AND(NOT(N609="Unknown"),ISBLANK(Q609))),"Missing Information", INDEX(Table15[Entire Service Line Classification], MATCH(SUMIFS(Table15[Unique ID],Table15[System-Owned Portion],D609,Table15[If Material Anything Other than "Lead" in Column E,Was Material Ever Previously Lead?],F609,Table15[Customer-Owned Portion],N609),Table15[Unique ID],0),0)))</f>
        <v>Non-lead</v>
      </c>
      <c r="W609" s="189"/>
    </row>
    <row r="610" spans="1:23" s="190" customFormat="1" ht="37.5" x14ac:dyDescent="0.25">
      <c r="A610" s="180">
        <v>11841086</v>
      </c>
      <c r="B610" s="181" t="s">
        <v>1498</v>
      </c>
      <c r="C610" s="182" t="s">
        <v>1499</v>
      </c>
      <c r="D610" s="183" t="s">
        <v>43</v>
      </c>
      <c r="E610" s="181" t="s">
        <v>35</v>
      </c>
      <c r="F610" s="183" t="s">
        <v>35</v>
      </c>
      <c r="G610" s="181" t="s">
        <v>7032</v>
      </c>
      <c r="H610" s="184">
        <v>1</v>
      </c>
      <c r="I610" s="185" t="s">
        <v>107</v>
      </c>
      <c r="J610" s="181" t="s">
        <v>37</v>
      </c>
      <c r="K610" s="181" t="s">
        <v>38</v>
      </c>
      <c r="L610" s="186">
        <v>45533</v>
      </c>
      <c r="M610" s="187" t="s">
        <v>225</v>
      </c>
      <c r="N610" s="183" t="s">
        <v>43</v>
      </c>
      <c r="O610" s="181"/>
      <c r="P610" s="184">
        <v>1</v>
      </c>
      <c r="Q610" s="185" t="s">
        <v>107</v>
      </c>
      <c r="R610" s="181" t="s">
        <v>37</v>
      </c>
      <c r="S610" s="181" t="s">
        <v>96</v>
      </c>
      <c r="T610" s="186">
        <v>45533</v>
      </c>
      <c r="U610" s="187" t="s">
        <v>7068</v>
      </c>
      <c r="V610" s="188" t="str" cm="1">
        <f t="array" ref="V610">IF(SUM(LEN(A610:U610))=0,"",IF(OR(OR(ISBLANK(E610),SUM(LEN(B610),LEN(C610))=0),AND(NOT(D610="Unknown"),ISBLANK(I610)),AND(NOT(N610="Unknown"),ISBLANK(Q610))),"Missing Information", INDEX(Table15[Entire Service Line Classification], MATCH(SUMIFS(Table15[Unique ID],Table15[System-Owned Portion],D610,Table15[If Material Anything Other than "Lead" in Column E,Was Material Ever Previously Lead?],F610,Table15[Customer-Owned Portion],N610),Table15[Unique ID],0),0)))</f>
        <v>Non-lead</v>
      </c>
      <c r="W610" s="189"/>
    </row>
    <row r="611" spans="1:23" s="190" customFormat="1" ht="37.5" x14ac:dyDescent="0.25">
      <c r="A611" s="180">
        <v>11841085</v>
      </c>
      <c r="B611" s="181" t="s">
        <v>1500</v>
      </c>
      <c r="C611" s="182" t="s">
        <v>1501</v>
      </c>
      <c r="D611" s="183" t="s">
        <v>43</v>
      </c>
      <c r="E611" s="181" t="s">
        <v>35</v>
      </c>
      <c r="F611" s="183" t="s">
        <v>35</v>
      </c>
      <c r="G611" s="181" t="s">
        <v>233</v>
      </c>
      <c r="H611" s="184">
        <v>1</v>
      </c>
      <c r="I611" s="185" t="s">
        <v>107</v>
      </c>
      <c r="J611" s="181" t="s">
        <v>37</v>
      </c>
      <c r="K611" s="181" t="s">
        <v>38</v>
      </c>
      <c r="L611" s="186">
        <v>45546</v>
      </c>
      <c r="M611" s="187" t="s">
        <v>7068</v>
      </c>
      <c r="N611" s="183" t="s">
        <v>36</v>
      </c>
      <c r="O611" s="181"/>
      <c r="P611" s="184">
        <v>1</v>
      </c>
      <c r="Q611" s="185" t="s">
        <v>107</v>
      </c>
      <c r="R611" s="181" t="s">
        <v>37</v>
      </c>
      <c r="S611" s="181" t="s">
        <v>96</v>
      </c>
      <c r="T611" s="186">
        <v>45546</v>
      </c>
      <c r="U611" s="187" t="s">
        <v>7069</v>
      </c>
      <c r="V611" s="188" t="str" cm="1">
        <f t="array" ref="V611">IF(SUM(LEN(A611:U611))=0,"",IF(OR(OR(ISBLANK(E611),SUM(LEN(B611),LEN(C611))=0),AND(NOT(D611="Unknown"),ISBLANK(I611)),AND(NOT(N611="Unknown"),ISBLANK(Q611))),"Missing Information", INDEX(Table15[Entire Service Line Classification], MATCH(SUMIFS(Table15[Unique ID],Table15[System-Owned Portion],D611,Table15[If Material Anything Other than "Lead" in Column E,Was Material Ever Previously Lead?],F611,Table15[Customer-Owned Portion],N611),Table15[Unique ID],0),0)))</f>
        <v>Non-lead</v>
      </c>
      <c r="W611" s="189"/>
    </row>
    <row r="612" spans="1:23" s="190" customFormat="1" ht="37.5" x14ac:dyDescent="0.25">
      <c r="A612" s="180">
        <v>11841084</v>
      </c>
      <c r="B612" s="181" t="s">
        <v>1502</v>
      </c>
      <c r="C612" s="182" t="s">
        <v>1503</v>
      </c>
      <c r="D612" s="183" t="s">
        <v>36</v>
      </c>
      <c r="E612" s="181" t="s">
        <v>35</v>
      </c>
      <c r="F612" s="183" t="s">
        <v>35</v>
      </c>
      <c r="G612" s="181" t="s">
        <v>269</v>
      </c>
      <c r="H612" s="184">
        <v>1</v>
      </c>
      <c r="I612" s="185" t="s">
        <v>107</v>
      </c>
      <c r="J612" s="181" t="s">
        <v>37</v>
      </c>
      <c r="K612" s="181" t="s">
        <v>38</v>
      </c>
      <c r="L612" s="186">
        <v>45545</v>
      </c>
      <c r="M612" s="187" t="s">
        <v>225</v>
      </c>
      <c r="N612" s="183" t="s">
        <v>43</v>
      </c>
      <c r="O612" s="181"/>
      <c r="P612" s="184">
        <v>0.75</v>
      </c>
      <c r="Q612" s="185" t="s">
        <v>107</v>
      </c>
      <c r="R612" s="181" t="s">
        <v>37</v>
      </c>
      <c r="S612" s="181" t="s">
        <v>96</v>
      </c>
      <c r="T612" s="186">
        <v>45545</v>
      </c>
      <c r="U612" s="187" t="s">
        <v>7068</v>
      </c>
      <c r="V612" s="188" t="str" cm="1">
        <f t="array" ref="V612">IF(SUM(LEN(A612:U612))=0,"",IF(OR(OR(ISBLANK(E612),SUM(LEN(B612),LEN(C612))=0),AND(NOT(D612="Unknown"),ISBLANK(I612)),AND(NOT(N612="Unknown"),ISBLANK(Q612))),"Missing Information", INDEX(Table15[Entire Service Line Classification], MATCH(SUMIFS(Table15[Unique ID],Table15[System-Owned Portion],D612,Table15[If Material Anything Other than "Lead" in Column E,Was Material Ever Previously Lead?],F612,Table15[Customer-Owned Portion],N612),Table15[Unique ID],0),0)))</f>
        <v>Non-lead</v>
      </c>
      <c r="W612" s="189"/>
    </row>
    <row r="613" spans="1:23" s="190" customFormat="1" ht="37.5" x14ac:dyDescent="0.25">
      <c r="A613" s="180">
        <v>11841082</v>
      </c>
      <c r="B613" s="181" t="s">
        <v>1504</v>
      </c>
      <c r="C613" s="182" t="s">
        <v>1505</v>
      </c>
      <c r="D613" s="183" t="s">
        <v>36</v>
      </c>
      <c r="E613" s="181" t="s">
        <v>35</v>
      </c>
      <c r="F613" s="183" t="s">
        <v>35</v>
      </c>
      <c r="G613" s="181" t="s">
        <v>227</v>
      </c>
      <c r="H613" s="184">
        <v>1</v>
      </c>
      <c r="I613" s="185" t="s">
        <v>107</v>
      </c>
      <c r="J613" s="181" t="s">
        <v>37</v>
      </c>
      <c r="K613" s="181" t="s">
        <v>38</v>
      </c>
      <c r="L613" s="186">
        <v>45545</v>
      </c>
      <c r="M613" s="187" t="s">
        <v>225</v>
      </c>
      <c r="N613" s="183" t="s">
        <v>43</v>
      </c>
      <c r="O613" s="181"/>
      <c r="P613" s="184">
        <v>1</v>
      </c>
      <c r="Q613" s="185" t="s">
        <v>107</v>
      </c>
      <c r="R613" s="181" t="s">
        <v>37</v>
      </c>
      <c r="S613" s="181" t="s">
        <v>96</v>
      </c>
      <c r="T613" s="186">
        <v>45545</v>
      </c>
      <c r="U613" s="187" t="s">
        <v>7068</v>
      </c>
      <c r="V613" s="188" t="str" cm="1">
        <f t="array" ref="V613">IF(SUM(LEN(A613:U613))=0,"",IF(OR(OR(ISBLANK(E613),SUM(LEN(B613),LEN(C613))=0),AND(NOT(D613="Unknown"),ISBLANK(I613)),AND(NOT(N613="Unknown"),ISBLANK(Q613))),"Missing Information", INDEX(Table15[Entire Service Line Classification], MATCH(SUMIFS(Table15[Unique ID],Table15[System-Owned Portion],D613,Table15[If Material Anything Other than "Lead" in Column E,Was Material Ever Previously Lead?],F613,Table15[Customer-Owned Portion],N613),Table15[Unique ID],0),0)))</f>
        <v>Non-lead</v>
      </c>
      <c r="W613" s="189"/>
    </row>
    <row r="614" spans="1:23" s="190" customFormat="1" ht="37.5" x14ac:dyDescent="0.25">
      <c r="A614" s="180">
        <v>11841080</v>
      </c>
      <c r="B614" s="181" t="s">
        <v>1506</v>
      </c>
      <c r="C614" s="182" t="s">
        <v>1507</v>
      </c>
      <c r="D614" s="183" t="s">
        <v>43</v>
      </c>
      <c r="E614" s="181" t="s">
        <v>35</v>
      </c>
      <c r="F614" s="183" t="s">
        <v>35</v>
      </c>
      <c r="G614" s="181" t="s">
        <v>227</v>
      </c>
      <c r="H614" s="184">
        <v>1</v>
      </c>
      <c r="I614" s="185" t="s">
        <v>107</v>
      </c>
      <c r="J614" s="181" t="s">
        <v>37</v>
      </c>
      <c r="K614" s="181" t="s">
        <v>38</v>
      </c>
      <c r="L614" s="186">
        <v>45552</v>
      </c>
      <c r="M614" s="187" t="s">
        <v>7070</v>
      </c>
      <c r="N614" s="183" t="s">
        <v>43</v>
      </c>
      <c r="O614" s="181"/>
      <c r="P614" s="184">
        <v>0.75</v>
      </c>
      <c r="Q614" s="185" t="s">
        <v>107</v>
      </c>
      <c r="R614" s="181" t="s">
        <v>37</v>
      </c>
      <c r="S614" s="181" t="s">
        <v>96</v>
      </c>
      <c r="T614" s="186">
        <v>45552</v>
      </c>
      <c r="U614" s="187" t="s">
        <v>7070</v>
      </c>
      <c r="V614" s="188" t="str" cm="1">
        <f t="array" ref="V614">IF(SUM(LEN(A614:U614))=0,"",IF(OR(OR(ISBLANK(E614),SUM(LEN(B614),LEN(C614))=0),AND(NOT(D614="Unknown"),ISBLANK(I614)),AND(NOT(N614="Unknown"),ISBLANK(Q614))),"Missing Information", INDEX(Table15[Entire Service Line Classification], MATCH(SUMIFS(Table15[Unique ID],Table15[System-Owned Portion],D614,Table15[If Material Anything Other than "Lead" in Column E,Was Material Ever Previously Lead?],F614,Table15[Customer-Owned Portion],N614),Table15[Unique ID],0),0)))</f>
        <v>Non-lead</v>
      </c>
      <c r="W614" s="189"/>
    </row>
    <row r="615" spans="1:23" s="190" customFormat="1" ht="37.5" x14ac:dyDescent="0.25">
      <c r="A615" s="180">
        <v>11841078</v>
      </c>
      <c r="B615" s="181" t="s">
        <v>1508</v>
      </c>
      <c r="C615" s="182" t="s">
        <v>1509</v>
      </c>
      <c r="D615" s="183" t="s">
        <v>36</v>
      </c>
      <c r="E615" s="181" t="s">
        <v>35</v>
      </c>
      <c r="F615" s="183" t="s">
        <v>35</v>
      </c>
      <c r="G615" s="181" t="s">
        <v>233</v>
      </c>
      <c r="H615" s="184">
        <v>1</v>
      </c>
      <c r="I615" s="185" t="s">
        <v>107</v>
      </c>
      <c r="J615" s="181" t="s">
        <v>37</v>
      </c>
      <c r="K615" s="181" t="s">
        <v>38</v>
      </c>
      <c r="L615" s="186">
        <v>45551</v>
      </c>
      <c r="M615" s="187" t="s">
        <v>225</v>
      </c>
      <c r="N615" s="183" t="s">
        <v>43</v>
      </c>
      <c r="O615" s="181"/>
      <c r="P615" s="184">
        <v>0.75</v>
      </c>
      <c r="Q615" s="185" t="s">
        <v>107</v>
      </c>
      <c r="R615" s="181" t="s">
        <v>37</v>
      </c>
      <c r="S615" s="181" t="s">
        <v>96</v>
      </c>
      <c r="T615" s="186">
        <v>45551</v>
      </c>
      <c r="U615" s="187" t="s">
        <v>7069</v>
      </c>
      <c r="V615" s="188" t="str" cm="1">
        <f t="array" ref="V615">IF(SUM(LEN(A615:U615))=0,"",IF(OR(OR(ISBLANK(E615),SUM(LEN(B615),LEN(C615))=0),AND(NOT(D615="Unknown"),ISBLANK(I615)),AND(NOT(N615="Unknown"),ISBLANK(Q615))),"Missing Information", INDEX(Table15[Entire Service Line Classification], MATCH(SUMIFS(Table15[Unique ID],Table15[System-Owned Portion],D615,Table15[If Material Anything Other than "Lead" in Column E,Was Material Ever Previously Lead?],F615,Table15[Customer-Owned Portion],N615),Table15[Unique ID],0),0)))</f>
        <v>Non-lead</v>
      </c>
      <c r="W615" s="189"/>
    </row>
    <row r="616" spans="1:23" s="190" customFormat="1" ht="37.5" x14ac:dyDescent="0.25">
      <c r="A616" s="180">
        <v>11841083</v>
      </c>
      <c r="B616" s="181" t="s">
        <v>1510</v>
      </c>
      <c r="C616" s="182" t="s">
        <v>1511</v>
      </c>
      <c r="D616" s="183" t="s">
        <v>36</v>
      </c>
      <c r="E616" s="181" t="s">
        <v>35</v>
      </c>
      <c r="F616" s="183" t="s">
        <v>35</v>
      </c>
      <c r="G616" s="181" t="s">
        <v>243</v>
      </c>
      <c r="H616" s="184">
        <v>1</v>
      </c>
      <c r="I616" s="185" t="s">
        <v>107</v>
      </c>
      <c r="J616" s="181" t="s">
        <v>37</v>
      </c>
      <c r="K616" s="181" t="s">
        <v>38</v>
      </c>
      <c r="L616" s="186">
        <v>45533</v>
      </c>
      <c r="M616" s="187" t="s">
        <v>225</v>
      </c>
      <c r="N616" s="183" t="s">
        <v>36</v>
      </c>
      <c r="O616" s="181"/>
      <c r="P616" s="184">
        <v>0.75</v>
      </c>
      <c r="Q616" s="185" t="s">
        <v>107</v>
      </c>
      <c r="R616" s="181" t="s">
        <v>37</v>
      </c>
      <c r="S616" s="181" t="s">
        <v>96</v>
      </c>
      <c r="T616" s="186">
        <v>45533</v>
      </c>
      <c r="U616" s="187" t="s">
        <v>225</v>
      </c>
      <c r="V616" s="188" t="str" cm="1">
        <f t="array" ref="V616">IF(SUM(LEN(A616:U616))=0,"",IF(OR(OR(ISBLANK(E616),SUM(LEN(B616),LEN(C616))=0),AND(NOT(D616="Unknown"),ISBLANK(I616)),AND(NOT(N616="Unknown"),ISBLANK(Q616))),"Missing Information", INDEX(Table15[Entire Service Line Classification], MATCH(SUMIFS(Table15[Unique ID],Table15[System-Owned Portion],D616,Table15[If Material Anything Other than "Lead" in Column E,Was Material Ever Previously Lead?],F616,Table15[Customer-Owned Portion],N616),Table15[Unique ID],0),0)))</f>
        <v>Non-lead</v>
      </c>
      <c r="W616" s="189"/>
    </row>
    <row r="617" spans="1:23" s="190" customFormat="1" ht="37.5" x14ac:dyDescent="0.25">
      <c r="A617" s="180">
        <v>11841076</v>
      </c>
      <c r="B617" s="181" t="s">
        <v>1512</v>
      </c>
      <c r="C617" s="182" t="s">
        <v>1513</v>
      </c>
      <c r="D617" s="183" t="s">
        <v>43</v>
      </c>
      <c r="E617" s="181" t="s">
        <v>35</v>
      </c>
      <c r="F617" s="183" t="s">
        <v>35</v>
      </c>
      <c r="G617" s="181" t="s">
        <v>276</v>
      </c>
      <c r="H617" s="184">
        <v>1</v>
      </c>
      <c r="I617" s="185" t="s">
        <v>107</v>
      </c>
      <c r="J617" s="181" t="s">
        <v>37</v>
      </c>
      <c r="K617" s="181" t="s">
        <v>38</v>
      </c>
      <c r="L617" s="186">
        <v>45552</v>
      </c>
      <c r="M617" s="187" t="s">
        <v>7069</v>
      </c>
      <c r="N617" s="183" t="s">
        <v>43</v>
      </c>
      <c r="O617" s="181"/>
      <c r="P617" s="184">
        <v>0.75</v>
      </c>
      <c r="Q617" s="185" t="s">
        <v>107</v>
      </c>
      <c r="R617" s="181" t="s">
        <v>37</v>
      </c>
      <c r="S617" s="181" t="s">
        <v>96</v>
      </c>
      <c r="T617" s="186">
        <v>45552</v>
      </c>
      <c r="U617" s="187" t="s">
        <v>7069</v>
      </c>
      <c r="V617" s="188" t="str" cm="1">
        <f t="array" ref="V617">IF(SUM(LEN(A617:U617))=0,"",IF(OR(OR(ISBLANK(E617),SUM(LEN(B617),LEN(C617))=0),AND(NOT(D617="Unknown"),ISBLANK(I617)),AND(NOT(N617="Unknown"),ISBLANK(Q617))),"Missing Information", INDEX(Table15[Entire Service Line Classification], MATCH(SUMIFS(Table15[Unique ID],Table15[System-Owned Portion],D617,Table15[If Material Anything Other than "Lead" in Column E,Was Material Ever Previously Lead?],F617,Table15[Customer-Owned Portion],N617),Table15[Unique ID],0),0)))</f>
        <v>Non-lead</v>
      </c>
      <c r="W617" s="189"/>
    </row>
    <row r="618" spans="1:23" s="190" customFormat="1" ht="37.5" x14ac:dyDescent="0.25">
      <c r="A618" s="180">
        <v>11841081</v>
      </c>
      <c r="B618" s="181" t="s">
        <v>1514</v>
      </c>
      <c r="C618" s="182" t="s">
        <v>1515</v>
      </c>
      <c r="D618" s="183" t="s">
        <v>36</v>
      </c>
      <c r="E618" s="181" t="s">
        <v>35</v>
      </c>
      <c r="F618" s="183" t="s">
        <v>35</v>
      </c>
      <c r="G618" s="181" t="s">
        <v>228</v>
      </c>
      <c r="H618" s="184">
        <v>1</v>
      </c>
      <c r="I618" s="185" t="s">
        <v>107</v>
      </c>
      <c r="J618" s="181" t="s">
        <v>37</v>
      </c>
      <c r="K618" s="181" t="s">
        <v>38</v>
      </c>
      <c r="L618" s="186">
        <v>45545</v>
      </c>
      <c r="M618" s="187" t="s">
        <v>225</v>
      </c>
      <c r="N618" s="183" t="s">
        <v>43</v>
      </c>
      <c r="O618" s="181"/>
      <c r="P618" s="184">
        <v>1</v>
      </c>
      <c r="Q618" s="185" t="s">
        <v>107</v>
      </c>
      <c r="R618" s="181" t="s">
        <v>37</v>
      </c>
      <c r="S618" s="181" t="s">
        <v>96</v>
      </c>
      <c r="T618" s="186">
        <v>45545</v>
      </c>
      <c r="U618" s="187" t="s">
        <v>7068</v>
      </c>
      <c r="V618" s="188" t="str" cm="1">
        <f t="array" ref="V618">IF(SUM(LEN(A618:U618))=0,"",IF(OR(OR(ISBLANK(E618),SUM(LEN(B618),LEN(C618))=0),AND(NOT(D618="Unknown"),ISBLANK(I618)),AND(NOT(N618="Unknown"),ISBLANK(Q618))),"Missing Information", INDEX(Table15[Entire Service Line Classification], MATCH(SUMIFS(Table15[Unique ID],Table15[System-Owned Portion],D618,Table15[If Material Anything Other than "Lead" in Column E,Was Material Ever Previously Lead?],F618,Table15[Customer-Owned Portion],N618),Table15[Unique ID],0),0)))</f>
        <v>Non-lead</v>
      </c>
      <c r="W618" s="189"/>
    </row>
    <row r="619" spans="1:23" s="190" customFormat="1" ht="37.5" x14ac:dyDescent="0.25">
      <c r="A619" s="180">
        <v>11841075</v>
      </c>
      <c r="B619" s="181" t="s">
        <v>1516</v>
      </c>
      <c r="C619" s="182" t="s">
        <v>1517</v>
      </c>
      <c r="D619" s="183" t="s">
        <v>44</v>
      </c>
      <c r="E619" s="181" t="s">
        <v>35</v>
      </c>
      <c r="F619" s="183" t="s">
        <v>35</v>
      </c>
      <c r="G619" s="181" t="s">
        <v>229</v>
      </c>
      <c r="H619" s="184">
        <v>1</v>
      </c>
      <c r="I619" s="185" t="s">
        <v>107</v>
      </c>
      <c r="J619" s="181" t="s">
        <v>37</v>
      </c>
      <c r="K619" s="181" t="s">
        <v>38</v>
      </c>
      <c r="L619" s="186">
        <v>45541</v>
      </c>
      <c r="M619" s="187" t="s">
        <v>7069</v>
      </c>
      <c r="N619" s="183" t="s">
        <v>43</v>
      </c>
      <c r="O619" s="181"/>
      <c r="P619" s="184">
        <v>0.75</v>
      </c>
      <c r="Q619" s="185" t="s">
        <v>107</v>
      </c>
      <c r="R619" s="181" t="s">
        <v>37</v>
      </c>
      <c r="S619" s="181" t="s">
        <v>96</v>
      </c>
      <c r="T619" s="186">
        <v>45541</v>
      </c>
      <c r="U619" s="187" t="s">
        <v>7069</v>
      </c>
      <c r="V619" s="188" t="str" cm="1">
        <f t="array" ref="V619">IF(SUM(LEN(A619:U619))=0,"",IF(OR(OR(ISBLANK(E619),SUM(LEN(B619),LEN(C619))=0),AND(NOT(D619="Unknown"),ISBLANK(I619)),AND(NOT(N619="Unknown"),ISBLANK(Q619))),"Missing Information", INDEX(Table15[Entire Service Line Classification], MATCH(SUMIFS(Table15[Unique ID],Table15[System-Owned Portion],D619,Table15[If Material Anything Other than "Lead" in Column E,Was Material Ever Previously Lead?],F619,Table15[Customer-Owned Portion],N619),Table15[Unique ID],0),0)))</f>
        <v>Non-lead</v>
      </c>
      <c r="W619" s="189"/>
    </row>
    <row r="620" spans="1:23" s="190" customFormat="1" ht="37.5" x14ac:dyDescent="0.25">
      <c r="A620" s="180">
        <v>11841079</v>
      </c>
      <c r="B620" s="181" t="s">
        <v>1518</v>
      </c>
      <c r="C620" s="182" t="s">
        <v>1519</v>
      </c>
      <c r="D620" s="183" t="s">
        <v>43</v>
      </c>
      <c r="E620" s="181" t="s">
        <v>35</v>
      </c>
      <c r="F620" s="183" t="s">
        <v>35</v>
      </c>
      <c r="G620" s="181" t="s">
        <v>7040</v>
      </c>
      <c r="H620" s="184">
        <v>1</v>
      </c>
      <c r="I620" s="185" t="s">
        <v>107</v>
      </c>
      <c r="J620" s="181" t="s">
        <v>37</v>
      </c>
      <c r="K620" s="181" t="s">
        <v>38</v>
      </c>
      <c r="L620" s="186">
        <v>45541</v>
      </c>
      <c r="M620" s="187" t="s">
        <v>7069</v>
      </c>
      <c r="N620" s="183" t="s">
        <v>43</v>
      </c>
      <c r="O620" s="181"/>
      <c r="P620" s="184">
        <v>0.75</v>
      </c>
      <c r="Q620" s="185" t="s">
        <v>107</v>
      </c>
      <c r="R620" s="181" t="s">
        <v>37</v>
      </c>
      <c r="S620" s="181" t="s">
        <v>96</v>
      </c>
      <c r="T620" s="186">
        <v>45541</v>
      </c>
      <c r="U620" s="187" t="s">
        <v>7069</v>
      </c>
      <c r="V620" s="188" t="str" cm="1">
        <f t="array" ref="V620">IF(SUM(LEN(A620:U620))=0,"",IF(OR(OR(ISBLANK(E620),SUM(LEN(B620),LEN(C620))=0),AND(NOT(D620="Unknown"),ISBLANK(I620)),AND(NOT(N620="Unknown"),ISBLANK(Q620))),"Missing Information", INDEX(Table15[Entire Service Line Classification], MATCH(SUMIFS(Table15[Unique ID],Table15[System-Owned Portion],D620,Table15[If Material Anything Other than "Lead" in Column E,Was Material Ever Previously Lead?],F620,Table15[Customer-Owned Portion],N620),Table15[Unique ID],0),0)))</f>
        <v>Non-lead</v>
      </c>
      <c r="W620" s="189"/>
    </row>
    <row r="621" spans="1:23" s="190" customFormat="1" ht="37.5" x14ac:dyDescent="0.25">
      <c r="A621" s="180">
        <v>11841074</v>
      </c>
      <c r="B621" s="181" t="s">
        <v>1520</v>
      </c>
      <c r="C621" s="182" t="s">
        <v>1521</v>
      </c>
      <c r="D621" s="183" t="s">
        <v>36</v>
      </c>
      <c r="E621" s="181" t="s">
        <v>35</v>
      </c>
      <c r="F621" s="183" t="s">
        <v>35</v>
      </c>
      <c r="G621" s="181" t="s">
        <v>233</v>
      </c>
      <c r="H621" s="184">
        <v>1</v>
      </c>
      <c r="I621" s="185" t="s">
        <v>107</v>
      </c>
      <c r="J621" s="181" t="s">
        <v>37</v>
      </c>
      <c r="K621" s="181" t="s">
        <v>38</v>
      </c>
      <c r="L621" s="186">
        <v>45551</v>
      </c>
      <c r="M621" s="187" t="s">
        <v>225</v>
      </c>
      <c r="N621" s="183" t="s">
        <v>43</v>
      </c>
      <c r="O621" s="181"/>
      <c r="P621" s="184">
        <v>0.75</v>
      </c>
      <c r="Q621" s="185" t="s">
        <v>107</v>
      </c>
      <c r="R621" s="181" t="s">
        <v>37</v>
      </c>
      <c r="S621" s="181" t="s">
        <v>96</v>
      </c>
      <c r="T621" s="186">
        <v>45551</v>
      </c>
      <c r="U621" s="187" t="s">
        <v>7069</v>
      </c>
      <c r="V621" s="188" t="str" cm="1">
        <f t="array" ref="V621">IF(SUM(LEN(A621:U621))=0,"",IF(OR(OR(ISBLANK(E621),SUM(LEN(B621),LEN(C621))=0),AND(NOT(D621="Unknown"),ISBLANK(I621)),AND(NOT(N621="Unknown"),ISBLANK(Q621))),"Missing Information", INDEX(Table15[Entire Service Line Classification], MATCH(SUMIFS(Table15[Unique ID],Table15[System-Owned Portion],D621,Table15[If Material Anything Other than "Lead" in Column E,Was Material Ever Previously Lead?],F621,Table15[Customer-Owned Portion],N621),Table15[Unique ID],0),0)))</f>
        <v>Non-lead</v>
      </c>
      <c r="W621" s="189"/>
    </row>
    <row r="622" spans="1:23" s="190" customFormat="1" ht="37.5" x14ac:dyDescent="0.25">
      <c r="A622" s="180">
        <v>11841072</v>
      </c>
      <c r="B622" s="181" t="s">
        <v>1522</v>
      </c>
      <c r="C622" s="182" t="s">
        <v>367</v>
      </c>
      <c r="D622" s="183" t="s">
        <v>44</v>
      </c>
      <c r="E622" s="181" t="s">
        <v>35</v>
      </c>
      <c r="F622" s="183" t="s">
        <v>35</v>
      </c>
      <c r="G622" s="181" t="s">
        <v>245</v>
      </c>
      <c r="H622" s="184">
        <v>1</v>
      </c>
      <c r="I622" s="185" t="s">
        <v>107</v>
      </c>
      <c r="J622" s="181" t="s">
        <v>37</v>
      </c>
      <c r="K622" s="181" t="s">
        <v>38</v>
      </c>
      <c r="L622" s="186">
        <v>45541</v>
      </c>
      <c r="M622" s="187" t="s">
        <v>7069</v>
      </c>
      <c r="N622" s="183" t="s">
        <v>43</v>
      </c>
      <c r="O622" s="181"/>
      <c r="P622" s="184">
        <v>0.75</v>
      </c>
      <c r="Q622" s="185" t="s">
        <v>107</v>
      </c>
      <c r="R622" s="181" t="s">
        <v>37</v>
      </c>
      <c r="S622" s="181" t="s">
        <v>96</v>
      </c>
      <c r="T622" s="186">
        <v>45541</v>
      </c>
      <c r="U622" s="187" t="s">
        <v>7069</v>
      </c>
      <c r="V622" s="188" t="str" cm="1">
        <f t="array" ref="V622">IF(SUM(LEN(A622:U622))=0,"",IF(OR(OR(ISBLANK(E622),SUM(LEN(B622),LEN(C622))=0),AND(NOT(D622="Unknown"),ISBLANK(I622)),AND(NOT(N622="Unknown"),ISBLANK(Q622))),"Missing Information", INDEX(Table15[Entire Service Line Classification], MATCH(SUMIFS(Table15[Unique ID],Table15[System-Owned Portion],D622,Table15[If Material Anything Other than "Lead" in Column E,Was Material Ever Previously Lead?],F622,Table15[Customer-Owned Portion],N622),Table15[Unique ID],0),0)))</f>
        <v>Non-lead</v>
      </c>
      <c r="W622" s="189"/>
    </row>
    <row r="623" spans="1:23" s="190" customFormat="1" ht="37.5" x14ac:dyDescent="0.25">
      <c r="A623" s="180">
        <v>11841069</v>
      </c>
      <c r="B623" s="181" t="s">
        <v>1523</v>
      </c>
      <c r="C623" s="182" t="s">
        <v>1524</v>
      </c>
      <c r="D623" s="183" t="s">
        <v>43</v>
      </c>
      <c r="E623" s="181" t="s">
        <v>35</v>
      </c>
      <c r="F623" s="183" t="s">
        <v>35</v>
      </c>
      <c r="G623" s="181" t="s">
        <v>238</v>
      </c>
      <c r="H623" s="184">
        <v>1</v>
      </c>
      <c r="I623" s="185" t="s">
        <v>107</v>
      </c>
      <c r="J623" s="181" t="s">
        <v>37</v>
      </c>
      <c r="K623" s="181" t="s">
        <v>38</v>
      </c>
      <c r="L623" s="186">
        <v>45546</v>
      </c>
      <c r="M623" s="187" t="s">
        <v>7070</v>
      </c>
      <c r="N623" s="183" t="s">
        <v>43</v>
      </c>
      <c r="O623" s="181"/>
      <c r="P623" s="184">
        <v>0.75</v>
      </c>
      <c r="Q623" s="185" t="s">
        <v>107</v>
      </c>
      <c r="R623" s="181" t="s">
        <v>37</v>
      </c>
      <c r="S623" s="181" t="s">
        <v>96</v>
      </c>
      <c r="T623" s="186">
        <v>45546</v>
      </c>
      <c r="U623" s="187" t="s">
        <v>7070</v>
      </c>
      <c r="V623" s="188" t="str" cm="1">
        <f t="array" ref="V623">IF(SUM(LEN(A623:U623))=0,"",IF(OR(OR(ISBLANK(E623),SUM(LEN(B623),LEN(C623))=0),AND(NOT(D623="Unknown"),ISBLANK(I623)),AND(NOT(N623="Unknown"),ISBLANK(Q623))),"Missing Information", INDEX(Table15[Entire Service Line Classification], MATCH(SUMIFS(Table15[Unique ID],Table15[System-Owned Portion],D623,Table15[If Material Anything Other than "Lead" in Column E,Was Material Ever Previously Lead?],F623,Table15[Customer-Owned Portion],N623),Table15[Unique ID],0),0)))</f>
        <v>Non-lead</v>
      </c>
      <c r="W623" s="189"/>
    </row>
    <row r="624" spans="1:23" s="190" customFormat="1" ht="37.5" x14ac:dyDescent="0.25">
      <c r="A624" s="180">
        <v>11841071</v>
      </c>
      <c r="B624" s="181" t="s">
        <v>1525</v>
      </c>
      <c r="C624" s="182" t="s">
        <v>1526</v>
      </c>
      <c r="D624" s="183" t="s">
        <v>43</v>
      </c>
      <c r="E624" s="181" t="s">
        <v>35</v>
      </c>
      <c r="F624" s="183" t="s">
        <v>35</v>
      </c>
      <c r="G624" s="181" t="s">
        <v>238</v>
      </c>
      <c r="H624" s="184">
        <v>1</v>
      </c>
      <c r="I624" s="185" t="s">
        <v>107</v>
      </c>
      <c r="J624" s="181" t="s">
        <v>37</v>
      </c>
      <c r="K624" s="181" t="s">
        <v>38</v>
      </c>
      <c r="L624" s="186">
        <v>45546</v>
      </c>
      <c r="M624" s="187" t="s">
        <v>7070</v>
      </c>
      <c r="N624" s="183" t="s">
        <v>43</v>
      </c>
      <c r="O624" s="181"/>
      <c r="P624" s="184">
        <v>0.75</v>
      </c>
      <c r="Q624" s="185" t="s">
        <v>107</v>
      </c>
      <c r="R624" s="181" t="s">
        <v>37</v>
      </c>
      <c r="S624" s="181" t="s">
        <v>96</v>
      </c>
      <c r="T624" s="186">
        <v>45546</v>
      </c>
      <c r="U624" s="187" t="s">
        <v>7070</v>
      </c>
      <c r="V624" s="188" t="str" cm="1">
        <f t="array" ref="V624">IF(SUM(LEN(A624:U624))=0,"",IF(OR(OR(ISBLANK(E624),SUM(LEN(B624),LEN(C624))=0),AND(NOT(D624="Unknown"),ISBLANK(I624)),AND(NOT(N624="Unknown"),ISBLANK(Q624))),"Missing Information", INDEX(Table15[Entire Service Line Classification], MATCH(SUMIFS(Table15[Unique ID],Table15[System-Owned Portion],D624,Table15[If Material Anything Other than "Lead" in Column E,Was Material Ever Previously Lead?],F624,Table15[Customer-Owned Portion],N624),Table15[Unique ID],0),0)))</f>
        <v>Non-lead</v>
      </c>
      <c r="W624" s="189"/>
    </row>
    <row r="625" spans="1:23" s="190" customFormat="1" ht="37.5" x14ac:dyDescent="0.25">
      <c r="A625" s="180">
        <v>11841070</v>
      </c>
      <c r="B625" s="181" t="s">
        <v>1527</v>
      </c>
      <c r="C625" s="182" t="s">
        <v>367</v>
      </c>
      <c r="D625" s="183" t="s">
        <v>43</v>
      </c>
      <c r="E625" s="181" t="s">
        <v>35</v>
      </c>
      <c r="F625" s="183" t="s">
        <v>35</v>
      </c>
      <c r="G625" s="181" t="s">
        <v>245</v>
      </c>
      <c r="H625" s="184">
        <v>1</v>
      </c>
      <c r="I625" s="185" t="s">
        <v>107</v>
      </c>
      <c r="J625" s="181" t="s">
        <v>37</v>
      </c>
      <c r="K625" s="181" t="s">
        <v>38</v>
      </c>
      <c r="L625" s="186">
        <v>45541</v>
      </c>
      <c r="M625" s="187" t="s">
        <v>7069</v>
      </c>
      <c r="N625" s="183" t="s">
        <v>43</v>
      </c>
      <c r="O625" s="181"/>
      <c r="P625" s="184">
        <v>0.75</v>
      </c>
      <c r="Q625" s="185" t="s">
        <v>107</v>
      </c>
      <c r="R625" s="181" t="s">
        <v>37</v>
      </c>
      <c r="S625" s="181" t="s">
        <v>96</v>
      </c>
      <c r="T625" s="186">
        <v>45541</v>
      </c>
      <c r="U625" s="187" t="s">
        <v>7069</v>
      </c>
      <c r="V625" s="188" t="str" cm="1">
        <f t="array" ref="V625">IF(SUM(LEN(A625:U625))=0,"",IF(OR(OR(ISBLANK(E625),SUM(LEN(B625),LEN(C625))=0),AND(NOT(D625="Unknown"),ISBLANK(I625)),AND(NOT(N625="Unknown"),ISBLANK(Q625))),"Missing Information", INDEX(Table15[Entire Service Line Classification], MATCH(SUMIFS(Table15[Unique ID],Table15[System-Owned Portion],D625,Table15[If Material Anything Other than "Lead" in Column E,Was Material Ever Previously Lead?],F625,Table15[Customer-Owned Portion],N625),Table15[Unique ID],0),0)))</f>
        <v>Non-lead</v>
      </c>
      <c r="W625" s="189"/>
    </row>
    <row r="626" spans="1:23" s="190" customFormat="1" ht="37.5" x14ac:dyDescent="0.25">
      <c r="A626" s="180">
        <v>11841068</v>
      </c>
      <c r="B626" s="181" t="s">
        <v>1528</v>
      </c>
      <c r="C626" s="182" t="s">
        <v>367</v>
      </c>
      <c r="D626" s="183" t="s">
        <v>43</v>
      </c>
      <c r="E626" s="181" t="s">
        <v>35</v>
      </c>
      <c r="F626" s="183" t="s">
        <v>35</v>
      </c>
      <c r="G626" s="181" t="s">
        <v>245</v>
      </c>
      <c r="H626" s="184">
        <v>1</v>
      </c>
      <c r="I626" s="185" t="s">
        <v>107</v>
      </c>
      <c r="J626" s="181" t="s">
        <v>37</v>
      </c>
      <c r="K626" s="181" t="s">
        <v>38</v>
      </c>
      <c r="L626" s="186">
        <v>45541</v>
      </c>
      <c r="M626" s="187" t="s">
        <v>7069</v>
      </c>
      <c r="N626" s="183" t="s">
        <v>43</v>
      </c>
      <c r="O626" s="181"/>
      <c r="P626" s="184">
        <v>0.75</v>
      </c>
      <c r="Q626" s="185" t="s">
        <v>107</v>
      </c>
      <c r="R626" s="181" t="s">
        <v>37</v>
      </c>
      <c r="S626" s="181" t="s">
        <v>96</v>
      </c>
      <c r="T626" s="186">
        <v>45541</v>
      </c>
      <c r="U626" s="187" t="s">
        <v>7069</v>
      </c>
      <c r="V626" s="188" t="str" cm="1">
        <f t="array" ref="V626">IF(SUM(LEN(A626:U626))=0,"",IF(OR(OR(ISBLANK(E626),SUM(LEN(B626),LEN(C626))=0),AND(NOT(D626="Unknown"),ISBLANK(I626)),AND(NOT(N626="Unknown"),ISBLANK(Q626))),"Missing Information", INDEX(Table15[Entire Service Line Classification], MATCH(SUMIFS(Table15[Unique ID],Table15[System-Owned Portion],D626,Table15[If Material Anything Other than "Lead" in Column E,Was Material Ever Previously Lead?],F626,Table15[Customer-Owned Portion],N626),Table15[Unique ID],0),0)))</f>
        <v>Non-lead</v>
      </c>
      <c r="W626" s="189"/>
    </row>
    <row r="627" spans="1:23" s="190" customFormat="1" ht="37.5" x14ac:dyDescent="0.25">
      <c r="A627" s="180">
        <v>11841067</v>
      </c>
      <c r="B627" s="181" t="s">
        <v>1529</v>
      </c>
      <c r="C627" s="182" t="s">
        <v>367</v>
      </c>
      <c r="D627" s="183" t="s">
        <v>43</v>
      </c>
      <c r="E627" s="181" t="s">
        <v>35</v>
      </c>
      <c r="F627" s="183" t="s">
        <v>35</v>
      </c>
      <c r="G627" s="181" t="s">
        <v>245</v>
      </c>
      <c r="H627" s="184">
        <v>1</v>
      </c>
      <c r="I627" s="185" t="s">
        <v>107</v>
      </c>
      <c r="J627" s="181" t="s">
        <v>37</v>
      </c>
      <c r="K627" s="181" t="s">
        <v>38</v>
      </c>
      <c r="L627" s="186">
        <v>45541</v>
      </c>
      <c r="M627" s="187" t="s">
        <v>7069</v>
      </c>
      <c r="N627" s="183" t="s">
        <v>43</v>
      </c>
      <c r="O627" s="181"/>
      <c r="P627" s="184">
        <v>0.75</v>
      </c>
      <c r="Q627" s="185" t="s">
        <v>107</v>
      </c>
      <c r="R627" s="181" t="s">
        <v>37</v>
      </c>
      <c r="S627" s="181" t="s">
        <v>96</v>
      </c>
      <c r="T627" s="186">
        <v>45541</v>
      </c>
      <c r="U627" s="187" t="s">
        <v>7069</v>
      </c>
      <c r="V627" s="188" t="str" cm="1">
        <f t="array" ref="V627">IF(SUM(LEN(A627:U627))=0,"",IF(OR(OR(ISBLANK(E627),SUM(LEN(B627),LEN(C627))=0),AND(NOT(D627="Unknown"),ISBLANK(I627)),AND(NOT(N627="Unknown"),ISBLANK(Q627))),"Missing Information", INDEX(Table15[Entire Service Line Classification], MATCH(SUMIFS(Table15[Unique ID],Table15[System-Owned Portion],D627,Table15[If Material Anything Other than "Lead" in Column E,Was Material Ever Previously Lead?],F627,Table15[Customer-Owned Portion],N627),Table15[Unique ID],0),0)))</f>
        <v>Non-lead</v>
      </c>
      <c r="W627" s="189"/>
    </row>
    <row r="628" spans="1:23" s="190" customFormat="1" ht="37.5" x14ac:dyDescent="0.25">
      <c r="A628" s="180">
        <v>11841066</v>
      </c>
      <c r="B628" s="181" t="s">
        <v>1530</v>
      </c>
      <c r="C628" s="182" t="s">
        <v>1531</v>
      </c>
      <c r="D628" s="183" t="s">
        <v>43</v>
      </c>
      <c r="E628" s="181" t="s">
        <v>35</v>
      </c>
      <c r="F628" s="183" t="s">
        <v>35</v>
      </c>
      <c r="G628" s="181" t="s">
        <v>261</v>
      </c>
      <c r="H628" s="184">
        <v>1</v>
      </c>
      <c r="I628" s="185" t="s">
        <v>107</v>
      </c>
      <c r="J628" s="181" t="s">
        <v>37</v>
      </c>
      <c r="K628" s="181" t="s">
        <v>38</v>
      </c>
      <c r="L628" s="186">
        <v>45541</v>
      </c>
      <c r="M628" s="187" t="s">
        <v>7069</v>
      </c>
      <c r="N628" s="183" t="s">
        <v>43</v>
      </c>
      <c r="O628" s="181"/>
      <c r="P628" s="184">
        <v>1</v>
      </c>
      <c r="Q628" s="185" t="s">
        <v>107</v>
      </c>
      <c r="R628" s="181" t="s">
        <v>37</v>
      </c>
      <c r="S628" s="181" t="s">
        <v>96</v>
      </c>
      <c r="T628" s="186">
        <v>45541</v>
      </c>
      <c r="U628" s="187" t="s">
        <v>7069</v>
      </c>
      <c r="V628" s="188" t="str" cm="1">
        <f t="array" ref="V628">IF(SUM(LEN(A628:U628))=0,"",IF(OR(OR(ISBLANK(E628),SUM(LEN(B628),LEN(C628))=0),AND(NOT(D628="Unknown"),ISBLANK(I628)),AND(NOT(N628="Unknown"),ISBLANK(Q628))),"Missing Information", INDEX(Table15[Entire Service Line Classification], MATCH(SUMIFS(Table15[Unique ID],Table15[System-Owned Portion],D628,Table15[If Material Anything Other than "Lead" in Column E,Was Material Ever Previously Lead?],F628,Table15[Customer-Owned Portion],N628),Table15[Unique ID],0),0)))</f>
        <v>Non-lead</v>
      </c>
      <c r="W628" s="189"/>
    </row>
    <row r="629" spans="1:23" s="190" customFormat="1" ht="37.5" x14ac:dyDescent="0.25">
      <c r="A629" s="180">
        <v>11841065</v>
      </c>
      <c r="B629" s="181" t="s">
        <v>1532</v>
      </c>
      <c r="C629" s="182" t="s">
        <v>367</v>
      </c>
      <c r="D629" s="183" t="s">
        <v>44</v>
      </c>
      <c r="E629" s="181" t="s">
        <v>35</v>
      </c>
      <c r="F629" s="183" t="s">
        <v>35</v>
      </c>
      <c r="G629" s="181" t="s">
        <v>245</v>
      </c>
      <c r="H629" s="184">
        <v>1</v>
      </c>
      <c r="I629" s="185" t="s">
        <v>107</v>
      </c>
      <c r="J629" s="181" t="s">
        <v>37</v>
      </c>
      <c r="K629" s="181" t="s">
        <v>38</v>
      </c>
      <c r="L629" s="186">
        <v>45541</v>
      </c>
      <c r="M629" s="187" t="s">
        <v>7069</v>
      </c>
      <c r="N629" s="183" t="s">
        <v>43</v>
      </c>
      <c r="O629" s="181"/>
      <c r="P629" s="184">
        <v>0.75</v>
      </c>
      <c r="Q629" s="185" t="s">
        <v>107</v>
      </c>
      <c r="R629" s="181" t="s">
        <v>37</v>
      </c>
      <c r="S629" s="181" t="s">
        <v>96</v>
      </c>
      <c r="T629" s="186">
        <v>45541</v>
      </c>
      <c r="U629" s="187" t="s">
        <v>7069</v>
      </c>
      <c r="V629" s="188" t="str" cm="1">
        <f t="array" ref="V629">IF(SUM(LEN(A629:U629))=0,"",IF(OR(OR(ISBLANK(E629),SUM(LEN(B629),LEN(C629))=0),AND(NOT(D629="Unknown"),ISBLANK(I629)),AND(NOT(N629="Unknown"),ISBLANK(Q629))),"Missing Information", INDEX(Table15[Entire Service Line Classification], MATCH(SUMIFS(Table15[Unique ID],Table15[System-Owned Portion],D629,Table15[If Material Anything Other than "Lead" in Column E,Was Material Ever Previously Lead?],F629,Table15[Customer-Owned Portion],N629),Table15[Unique ID],0),0)))</f>
        <v>Non-lead</v>
      </c>
      <c r="W629" s="189"/>
    </row>
    <row r="630" spans="1:23" s="190" customFormat="1" ht="37.5" x14ac:dyDescent="0.25">
      <c r="A630" s="180">
        <v>11841064</v>
      </c>
      <c r="B630" s="181" t="s">
        <v>1533</v>
      </c>
      <c r="C630" s="182" t="s">
        <v>1534</v>
      </c>
      <c r="D630" s="183" t="s">
        <v>36</v>
      </c>
      <c r="E630" s="181" t="s">
        <v>35</v>
      </c>
      <c r="F630" s="183" t="s">
        <v>35</v>
      </c>
      <c r="G630" s="181" t="s">
        <v>231</v>
      </c>
      <c r="H630" s="184">
        <v>1</v>
      </c>
      <c r="I630" s="185" t="s">
        <v>107</v>
      </c>
      <c r="J630" s="181" t="s">
        <v>37</v>
      </c>
      <c r="K630" s="181" t="s">
        <v>38</v>
      </c>
      <c r="L630" s="186">
        <v>45545</v>
      </c>
      <c r="M630" s="187" t="s">
        <v>225</v>
      </c>
      <c r="N630" s="183" t="s">
        <v>36</v>
      </c>
      <c r="O630" s="181"/>
      <c r="P630" s="184">
        <v>1</v>
      </c>
      <c r="Q630" s="185" t="s">
        <v>107</v>
      </c>
      <c r="R630" s="181" t="s">
        <v>37</v>
      </c>
      <c r="S630" s="181" t="s">
        <v>96</v>
      </c>
      <c r="T630" s="186">
        <v>45545</v>
      </c>
      <c r="U630" s="187" t="s">
        <v>225</v>
      </c>
      <c r="V630" s="188" t="str" cm="1">
        <f t="array" ref="V630">IF(SUM(LEN(A630:U630))=0,"",IF(OR(OR(ISBLANK(E630),SUM(LEN(B630),LEN(C630))=0),AND(NOT(D630="Unknown"),ISBLANK(I630)),AND(NOT(N630="Unknown"),ISBLANK(Q630))),"Missing Information", INDEX(Table15[Entire Service Line Classification], MATCH(SUMIFS(Table15[Unique ID],Table15[System-Owned Portion],D630,Table15[If Material Anything Other than "Lead" in Column E,Was Material Ever Previously Lead?],F630,Table15[Customer-Owned Portion],N630),Table15[Unique ID],0),0)))</f>
        <v>Non-lead</v>
      </c>
      <c r="W630" s="189"/>
    </row>
    <row r="631" spans="1:23" s="190" customFormat="1" ht="37.5" x14ac:dyDescent="0.25">
      <c r="A631" s="180">
        <v>11841063</v>
      </c>
      <c r="B631" s="181" t="s">
        <v>1535</v>
      </c>
      <c r="C631" s="182" t="s">
        <v>1536</v>
      </c>
      <c r="D631" s="183" t="s">
        <v>36</v>
      </c>
      <c r="E631" s="181" t="s">
        <v>35</v>
      </c>
      <c r="F631" s="183" t="s">
        <v>35</v>
      </c>
      <c r="G631" s="181" t="s">
        <v>232</v>
      </c>
      <c r="H631" s="184">
        <v>1</v>
      </c>
      <c r="I631" s="185" t="s">
        <v>107</v>
      </c>
      <c r="J631" s="181" t="s">
        <v>37</v>
      </c>
      <c r="K631" s="181" t="s">
        <v>38</v>
      </c>
      <c r="L631" s="186">
        <v>45532</v>
      </c>
      <c r="M631" s="187" t="s">
        <v>225</v>
      </c>
      <c r="N631" s="183" t="s">
        <v>36</v>
      </c>
      <c r="O631" s="181"/>
      <c r="P631" s="184">
        <v>0.75</v>
      </c>
      <c r="Q631" s="185" t="s">
        <v>107</v>
      </c>
      <c r="R631" s="181" t="s">
        <v>37</v>
      </c>
      <c r="S631" s="181" t="s">
        <v>96</v>
      </c>
      <c r="T631" s="186">
        <v>45532</v>
      </c>
      <c r="U631" s="187" t="s">
        <v>225</v>
      </c>
      <c r="V631" s="188" t="str" cm="1">
        <f t="array" ref="V631">IF(SUM(LEN(A631:U631))=0,"",IF(OR(OR(ISBLANK(E631),SUM(LEN(B631),LEN(C631))=0),AND(NOT(D631="Unknown"),ISBLANK(I631)),AND(NOT(N631="Unknown"),ISBLANK(Q631))),"Missing Information", INDEX(Table15[Entire Service Line Classification], MATCH(SUMIFS(Table15[Unique ID],Table15[System-Owned Portion],D631,Table15[If Material Anything Other than "Lead" in Column E,Was Material Ever Previously Lead?],F631,Table15[Customer-Owned Portion],N631),Table15[Unique ID],0),0)))</f>
        <v>Non-lead</v>
      </c>
      <c r="W631" s="189"/>
    </row>
    <row r="632" spans="1:23" s="190" customFormat="1" ht="37.5" x14ac:dyDescent="0.25">
      <c r="A632" s="180">
        <v>11841062</v>
      </c>
      <c r="B632" s="181" t="s">
        <v>1537</v>
      </c>
      <c r="C632" s="182" t="s">
        <v>1538</v>
      </c>
      <c r="D632" s="183" t="s">
        <v>43</v>
      </c>
      <c r="E632" s="181" t="s">
        <v>35</v>
      </c>
      <c r="F632" s="183" t="s">
        <v>35</v>
      </c>
      <c r="G632" s="181" t="s">
        <v>233</v>
      </c>
      <c r="H632" s="184">
        <v>2</v>
      </c>
      <c r="I632" s="185" t="s">
        <v>107</v>
      </c>
      <c r="J632" s="181" t="s">
        <v>37</v>
      </c>
      <c r="K632" s="181" t="s">
        <v>38</v>
      </c>
      <c r="L632" s="186">
        <v>45552</v>
      </c>
      <c r="M632" s="187" t="s">
        <v>7069</v>
      </c>
      <c r="N632" s="183" t="s">
        <v>43</v>
      </c>
      <c r="O632" s="181"/>
      <c r="P632" s="184">
        <v>1</v>
      </c>
      <c r="Q632" s="185" t="s">
        <v>107</v>
      </c>
      <c r="R632" s="181" t="s">
        <v>37</v>
      </c>
      <c r="S632" s="181" t="s">
        <v>96</v>
      </c>
      <c r="T632" s="186">
        <v>45552</v>
      </c>
      <c r="U632" s="187" t="s">
        <v>7069</v>
      </c>
      <c r="V632" s="188" t="str" cm="1">
        <f t="array" ref="V632">IF(SUM(LEN(A632:U632))=0,"",IF(OR(OR(ISBLANK(E632),SUM(LEN(B632),LEN(C632))=0),AND(NOT(D632="Unknown"),ISBLANK(I632)),AND(NOT(N632="Unknown"),ISBLANK(Q632))),"Missing Information", INDEX(Table15[Entire Service Line Classification], MATCH(SUMIFS(Table15[Unique ID],Table15[System-Owned Portion],D632,Table15[If Material Anything Other than "Lead" in Column E,Was Material Ever Previously Lead?],F632,Table15[Customer-Owned Portion],N632),Table15[Unique ID],0),0)))</f>
        <v>Non-lead</v>
      </c>
      <c r="W632" s="189"/>
    </row>
    <row r="633" spans="1:23" s="190" customFormat="1" ht="37.5" x14ac:dyDescent="0.25">
      <c r="A633" s="180">
        <v>11841061</v>
      </c>
      <c r="B633" s="181" t="s">
        <v>1539</v>
      </c>
      <c r="C633" s="182" t="s">
        <v>367</v>
      </c>
      <c r="D633" s="183" t="s">
        <v>43</v>
      </c>
      <c r="E633" s="181" t="s">
        <v>35</v>
      </c>
      <c r="F633" s="183" t="s">
        <v>35</v>
      </c>
      <c r="G633" s="181" t="s">
        <v>245</v>
      </c>
      <c r="H633" s="184">
        <v>1</v>
      </c>
      <c r="I633" s="185" t="s">
        <v>107</v>
      </c>
      <c r="J633" s="181" t="s">
        <v>37</v>
      </c>
      <c r="K633" s="181" t="s">
        <v>38</v>
      </c>
      <c r="L633" s="186">
        <v>45541</v>
      </c>
      <c r="M633" s="187" t="s">
        <v>7069</v>
      </c>
      <c r="N633" s="183" t="s">
        <v>43</v>
      </c>
      <c r="O633" s="181"/>
      <c r="P633" s="184">
        <v>0.75</v>
      </c>
      <c r="Q633" s="185" t="s">
        <v>107</v>
      </c>
      <c r="R633" s="181" t="s">
        <v>37</v>
      </c>
      <c r="S633" s="181" t="s">
        <v>96</v>
      </c>
      <c r="T633" s="186">
        <v>45541</v>
      </c>
      <c r="U633" s="187" t="s">
        <v>7069</v>
      </c>
      <c r="V633" s="188" t="str" cm="1">
        <f t="array" ref="V633">IF(SUM(LEN(A633:U633))=0,"",IF(OR(OR(ISBLANK(E633),SUM(LEN(B633),LEN(C633))=0),AND(NOT(D633="Unknown"),ISBLANK(I633)),AND(NOT(N633="Unknown"),ISBLANK(Q633))),"Missing Information", INDEX(Table15[Entire Service Line Classification], MATCH(SUMIFS(Table15[Unique ID],Table15[System-Owned Portion],D633,Table15[If Material Anything Other than "Lead" in Column E,Was Material Ever Previously Lead?],F633,Table15[Customer-Owned Portion],N633),Table15[Unique ID],0),0)))</f>
        <v>Non-lead</v>
      </c>
      <c r="W633" s="189"/>
    </row>
    <row r="634" spans="1:23" s="190" customFormat="1" ht="37.5" x14ac:dyDescent="0.25">
      <c r="A634" s="180">
        <v>11841060</v>
      </c>
      <c r="B634" s="181" t="s">
        <v>1540</v>
      </c>
      <c r="C634" s="182" t="s">
        <v>1541</v>
      </c>
      <c r="D634" s="183" t="s">
        <v>43</v>
      </c>
      <c r="E634" s="181" t="s">
        <v>35</v>
      </c>
      <c r="F634" s="183" t="s">
        <v>35</v>
      </c>
      <c r="G634" s="181" t="s">
        <v>243</v>
      </c>
      <c r="H634" s="184">
        <v>1</v>
      </c>
      <c r="I634" s="185" t="s">
        <v>107</v>
      </c>
      <c r="J634" s="181" t="s">
        <v>37</v>
      </c>
      <c r="K634" s="181" t="s">
        <v>38</v>
      </c>
      <c r="L634" s="186">
        <v>45533</v>
      </c>
      <c r="M634" s="187" t="s">
        <v>225</v>
      </c>
      <c r="N634" s="183" t="s">
        <v>43</v>
      </c>
      <c r="O634" s="181"/>
      <c r="P634" s="184">
        <v>1</v>
      </c>
      <c r="Q634" s="185" t="s">
        <v>107</v>
      </c>
      <c r="R634" s="181" t="s">
        <v>37</v>
      </c>
      <c r="S634" s="181" t="s">
        <v>96</v>
      </c>
      <c r="T634" s="186">
        <v>45533</v>
      </c>
      <c r="U634" s="187" t="s">
        <v>225</v>
      </c>
      <c r="V634" s="188" t="str" cm="1">
        <f t="array" ref="V634">IF(SUM(LEN(A634:U634))=0,"",IF(OR(OR(ISBLANK(E634),SUM(LEN(B634),LEN(C634))=0),AND(NOT(D634="Unknown"),ISBLANK(I634)),AND(NOT(N634="Unknown"),ISBLANK(Q634))),"Missing Information", INDEX(Table15[Entire Service Line Classification], MATCH(SUMIFS(Table15[Unique ID],Table15[System-Owned Portion],D634,Table15[If Material Anything Other than "Lead" in Column E,Was Material Ever Previously Lead?],F634,Table15[Customer-Owned Portion],N634),Table15[Unique ID],0),0)))</f>
        <v>Non-lead</v>
      </c>
      <c r="W634" s="189"/>
    </row>
    <row r="635" spans="1:23" s="190" customFormat="1" ht="37.5" x14ac:dyDescent="0.25">
      <c r="A635" s="180">
        <v>11841058</v>
      </c>
      <c r="B635" s="181" t="s">
        <v>1542</v>
      </c>
      <c r="C635" s="182" t="s">
        <v>1543</v>
      </c>
      <c r="D635" s="183" t="s">
        <v>43</v>
      </c>
      <c r="E635" s="181" t="s">
        <v>35</v>
      </c>
      <c r="F635" s="183" t="s">
        <v>35</v>
      </c>
      <c r="G635" s="181" t="s">
        <v>240</v>
      </c>
      <c r="H635" s="184">
        <v>1</v>
      </c>
      <c r="I635" s="185" t="s">
        <v>107</v>
      </c>
      <c r="J635" s="181" t="s">
        <v>37</v>
      </c>
      <c r="K635" s="181" t="s">
        <v>38</v>
      </c>
      <c r="L635" s="186">
        <v>45533</v>
      </c>
      <c r="M635" s="187" t="s">
        <v>225</v>
      </c>
      <c r="N635" s="183" t="s">
        <v>36</v>
      </c>
      <c r="O635" s="181"/>
      <c r="P635" s="184">
        <v>0.75</v>
      </c>
      <c r="Q635" s="185" t="s">
        <v>107</v>
      </c>
      <c r="R635" s="181" t="s">
        <v>37</v>
      </c>
      <c r="S635" s="181" t="s">
        <v>96</v>
      </c>
      <c r="T635" s="186">
        <v>45533</v>
      </c>
      <c r="U635" s="187" t="s">
        <v>225</v>
      </c>
      <c r="V635" s="188" t="str" cm="1">
        <f t="array" ref="V635">IF(SUM(LEN(A635:U635))=0,"",IF(OR(OR(ISBLANK(E635),SUM(LEN(B635),LEN(C635))=0),AND(NOT(D635="Unknown"),ISBLANK(I635)),AND(NOT(N635="Unknown"),ISBLANK(Q635))),"Missing Information", INDEX(Table15[Entire Service Line Classification], MATCH(SUMIFS(Table15[Unique ID],Table15[System-Owned Portion],D635,Table15[If Material Anything Other than "Lead" in Column E,Was Material Ever Previously Lead?],F635,Table15[Customer-Owned Portion],N635),Table15[Unique ID],0),0)))</f>
        <v>Non-lead</v>
      </c>
      <c r="W635" s="189"/>
    </row>
    <row r="636" spans="1:23" s="190" customFormat="1" ht="37.5" x14ac:dyDescent="0.25">
      <c r="A636" s="180">
        <v>11841057</v>
      </c>
      <c r="B636" s="181" t="s">
        <v>1544</v>
      </c>
      <c r="C636" s="182" t="s">
        <v>1545</v>
      </c>
      <c r="D636" s="183" t="s">
        <v>36</v>
      </c>
      <c r="E636" s="181" t="s">
        <v>35</v>
      </c>
      <c r="F636" s="183" t="s">
        <v>35</v>
      </c>
      <c r="G636" s="181" t="s">
        <v>7031</v>
      </c>
      <c r="H636" s="184">
        <v>0.75</v>
      </c>
      <c r="I636" s="185" t="s">
        <v>107</v>
      </c>
      <c r="J636" s="181" t="s">
        <v>37</v>
      </c>
      <c r="K636" s="181" t="s">
        <v>38</v>
      </c>
      <c r="L636" s="186">
        <v>45533</v>
      </c>
      <c r="M636" s="187" t="s">
        <v>225</v>
      </c>
      <c r="N636" s="183" t="s">
        <v>43</v>
      </c>
      <c r="O636" s="181"/>
      <c r="P636" s="184">
        <v>0.75</v>
      </c>
      <c r="Q636" s="185" t="s">
        <v>107</v>
      </c>
      <c r="R636" s="181" t="s">
        <v>37</v>
      </c>
      <c r="S636" s="181" t="s">
        <v>96</v>
      </c>
      <c r="T636" s="186">
        <v>45533</v>
      </c>
      <c r="U636" s="187" t="s">
        <v>225</v>
      </c>
      <c r="V636" s="188" t="str" cm="1">
        <f t="array" ref="V636">IF(SUM(LEN(A636:U636))=0,"",IF(OR(OR(ISBLANK(E636),SUM(LEN(B636),LEN(C636))=0),AND(NOT(D636="Unknown"),ISBLANK(I636)),AND(NOT(N636="Unknown"),ISBLANK(Q636))),"Missing Information", INDEX(Table15[Entire Service Line Classification], MATCH(SUMIFS(Table15[Unique ID],Table15[System-Owned Portion],D636,Table15[If Material Anything Other than "Lead" in Column E,Was Material Ever Previously Lead?],F636,Table15[Customer-Owned Portion],N636),Table15[Unique ID],0),0)))</f>
        <v>Non-lead</v>
      </c>
      <c r="W636" s="189"/>
    </row>
    <row r="637" spans="1:23" s="190" customFormat="1" ht="37.5" x14ac:dyDescent="0.25">
      <c r="A637" s="180">
        <v>11841056</v>
      </c>
      <c r="B637" s="181" t="s">
        <v>1546</v>
      </c>
      <c r="C637" s="182" t="s">
        <v>1547</v>
      </c>
      <c r="D637" s="183" t="s">
        <v>36</v>
      </c>
      <c r="E637" s="181" t="s">
        <v>35</v>
      </c>
      <c r="F637" s="183" t="s">
        <v>35</v>
      </c>
      <c r="G637" s="181" t="s">
        <v>241</v>
      </c>
      <c r="H637" s="184">
        <v>1</v>
      </c>
      <c r="I637" s="185" t="s">
        <v>107</v>
      </c>
      <c r="J637" s="181" t="s">
        <v>37</v>
      </c>
      <c r="K637" s="181" t="s">
        <v>38</v>
      </c>
      <c r="L637" s="186">
        <v>45545</v>
      </c>
      <c r="M637" s="187" t="s">
        <v>225</v>
      </c>
      <c r="N637" s="183" t="s">
        <v>43</v>
      </c>
      <c r="O637" s="181"/>
      <c r="P637" s="184">
        <v>0.75</v>
      </c>
      <c r="Q637" s="185" t="s">
        <v>107</v>
      </c>
      <c r="R637" s="181" t="s">
        <v>37</v>
      </c>
      <c r="S637" s="181" t="s">
        <v>96</v>
      </c>
      <c r="T637" s="186">
        <v>45545</v>
      </c>
      <c r="U637" s="187" t="s">
        <v>7068</v>
      </c>
      <c r="V637" s="188" t="str" cm="1">
        <f t="array" ref="V637">IF(SUM(LEN(A637:U637))=0,"",IF(OR(OR(ISBLANK(E637),SUM(LEN(B637),LEN(C637))=0),AND(NOT(D637="Unknown"),ISBLANK(I637)),AND(NOT(N637="Unknown"),ISBLANK(Q637))),"Missing Information", INDEX(Table15[Entire Service Line Classification], MATCH(SUMIFS(Table15[Unique ID],Table15[System-Owned Portion],D637,Table15[If Material Anything Other than "Lead" in Column E,Was Material Ever Previously Lead?],F637,Table15[Customer-Owned Portion],N637),Table15[Unique ID],0),0)))</f>
        <v>Non-lead</v>
      </c>
      <c r="W637" s="189"/>
    </row>
    <row r="638" spans="1:23" s="190" customFormat="1" ht="37.5" x14ac:dyDescent="0.25">
      <c r="A638" s="180">
        <v>11841053</v>
      </c>
      <c r="B638" s="181" t="s">
        <v>1548</v>
      </c>
      <c r="C638" s="182" t="s">
        <v>1549</v>
      </c>
      <c r="D638" s="183" t="s">
        <v>36</v>
      </c>
      <c r="E638" s="181" t="s">
        <v>35</v>
      </c>
      <c r="F638" s="183" t="s">
        <v>35</v>
      </c>
      <c r="G638" s="181" t="s">
        <v>7030</v>
      </c>
      <c r="H638" s="184">
        <v>1</v>
      </c>
      <c r="I638" s="185" t="s">
        <v>107</v>
      </c>
      <c r="J638" s="181" t="s">
        <v>37</v>
      </c>
      <c r="K638" s="181" t="s">
        <v>38</v>
      </c>
      <c r="L638" s="186">
        <v>45538</v>
      </c>
      <c r="M638" s="187" t="s">
        <v>225</v>
      </c>
      <c r="N638" s="183" t="s">
        <v>43</v>
      </c>
      <c r="O638" s="181"/>
      <c r="P638" s="184">
        <v>0.75</v>
      </c>
      <c r="Q638" s="185" t="s">
        <v>107</v>
      </c>
      <c r="R638" s="181" t="s">
        <v>37</v>
      </c>
      <c r="S638" s="181" t="s">
        <v>96</v>
      </c>
      <c r="T638" s="186">
        <v>45538</v>
      </c>
      <c r="U638" s="187" t="s">
        <v>225</v>
      </c>
      <c r="V638" s="188" t="str" cm="1">
        <f t="array" ref="V638">IF(SUM(LEN(A638:U638))=0,"",IF(OR(OR(ISBLANK(E638),SUM(LEN(B638),LEN(C638))=0),AND(NOT(D638="Unknown"),ISBLANK(I638)),AND(NOT(N638="Unknown"),ISBLANK(Q638))),"Missing Information", INDEX(Table15[Entire Service Line Classification], MATCH(SUMIFS(Table15[Unique ID],Table15[System-Owned Portion],D638,Table15[If Material Anything Other than "Lead" in Column E,Was Material Ever Previously Lead?],F638,Table15[Customer-Owned Portion],N638),Table15[Unique ID],0),0)))</f>
        <v>Non-lead</v>
      </c>
      <c r="W638" s="189"/>
    </row>
    <row r="639" spans="1:23" s="190" customFormat="1" ht="37.5" x14ac:dyDescent="0.25">
      <c r="A639" s="180">
        <v>11841055</v>
      </c>
      <c r="B639" s="181" t="s">
        <v>1550</v>
      </c>
      <c r="C639" s="182" t="s">
        <v>1551</v>
      </c>
      <c r="D639" s="183" t="s">
        <v>36</v>
      </c>
      <c r="E639" s="181" t="s">
        <v>35</v>
      </c>
      <c r="F639" s="183" t="s">
        <v>35</v>
      </c>
      <c r="G639" s="181" t="s">
        <v>7030</v>
      </c>
      <c r="H639" s="184">
        <v>1</v>
      </c>
      <c r="I639" s="185" t="s">
        <v>107</v>
      </c>
      <c r="J639" s="181" t="s">
        <v>37</v>
      </c>
      <c r="K639" s="181" t="s">
        <v>38</v>
      </c>
      <c r="L639" s="186">
        <v>45538</v>
      </c>
      <c r="M639" s="187" t="s">
        <v>225</v>
      </c>
      <c r="N639" s="183" t="s">
        <v>43</v>
      </c>
      <c r="O639" s="181"/>
      <c r="P639" s="184">
        <v>0.75</v>
      </c>
      <c r="Q639" s="185" t="s">
        <v>107</v>
      </c>
      <c r="R639" s="181" t="s">
        <v>37</v>
      </c>
      <c r="S639" s="181" t="s">
        <v>96</v>
      </c>
      <c r="T639" s="186">
        <v>45538</v>
      </c>
      <c r="U639" s="187" t="s">
        <v>225</v>
      </c>
      <c r="V639" s="188" t="str" cm="1">
        <f t="array" ref="V639">IF(SUM(LEN(A639:U639))=0,"",IF(OR(OR(ISBLANK(E639),SUM(LEN(B639),LEN(C639))=0),AND(NOT(D639="Unknown"),ISBLANK(I639)),AND(NOT(N639="Unknown"),ISBLANK(Q639))),"Missing Information", INDEX(Table15[Entire Service Line Classification], MATCH(SUMIFS(Table15[Unique ID],Table15[System-Owned Portion],D639,Table15[If Material Anything Other than "Lead" in Column E,Was Material Ever Previously Lead?],F639,Table15[Customer-Owned Portion],N639),Table15[Unique ID],0),0)))</f>
        <v>Non-lead</v>
      </c>
      <c r="W639" s="189"/>
    </row>
    <row r="640" spans="1:23" s="190" customFormat="1" ht="37.5" x14ac:dyDescent="0.25">
      <c r="A640" s="180">
        <v>11841048</v>
      </c>
      <c r="B640" s="181" t="s">
        <v>1552</v>
      </c>
      <c r="C640" s="182" t="s">
        <v>1553</v>
      </c>
      <c r="D640" s="183" t="s">
        <v>36</v>
      </c>
      <c r="E640" s="181" t="s">
        <v>35</v>
      </c>
      <c r="F640" s="183" t="s">
        <v>35</v>
      </c>
      <c r="G640" s="181" t="s">
        <v>235</v>
      </c>
      <c r="H640" s="184">
        <v>1</v>
      </c>
      <c r="I640" s="185" t="s">
        <v>107</v>
      </c>
      <c r="J640" s="181" t="s">
        <v>37</v>
      </c>
      <c r="K640" s="181" t="s">
        <v>38</v>
      </c>
      <c r="L640" s="186">
        <v>45551</v>
      </c>
      <c r="M640" s="187" t="s">
        <v>225</v>
      </c>
      <c r="N640" s="183" t="s">
        <v>43</v>
      </c>
      <c r="O640" s="181"/>
      <c r="P640" s="184">
        <v>1</v>
      </c>
      <c r="Q640" s="185" t="s">
        <v>107</v>
      </c>
      <c r="R640" s="181" t="s">
        <v>37</v>
      </c>
      <c r="S640" s="181" t="s">
        <v>96</v>
      </c>
      <c r="T640" s="186">
        <v>45551</v>
      </c>
      <c r="U640" s="187" t="s">
        <v>7069</v>
      </c>
      <c r="V640" s="188" t="str" cm="1">
        <f t="array" ref="V640">IF(SUM(LEN(A640:U640))=0,"",IF(OR(OR(ISBLANK(E640),SUM(LEN(B640),LEN(C640))=0),AND(NOT(D640="Unknown"),ISBLANK(I640)),AND(NOT(N640="Unknown"),ISBLANK(Q640))),"Missing Information", INDEX(Table15[Entire Service Line Classification], MATCH(SUMIFS(Table15[Unique ID],Table15[System-Owned Portion],D640,Table15[If Material Anything Other than "Lead" in Column E,Was Material Ever Previously Lead?],F640,Table15[Customer-Owned Portion],N640),Table15[Unique ID],0),0)))</f>
        <v>Non-lead</v>
      </c>
      <c r="W640" s="189"/>
    </row>
    <row r="641" spans="1:23" s="190" customFormat="1" ht="37.5" x14ac:dyDescent="0.25">
      <c r="A641" s="180">
        <v>11841047</v>
      </c>
      <c r="B641" s="181" t="s">
        <v>1554</v>
      </c>
      <c r="C641" s="182" t="s">
        <v>1555</v>
      </c>
      <c r="D641" s="183" t="s">
        <v>43</v>
      </c>
      <c r="E641" s="181" t="s">
        <v>35</v>
      </c>
      <c r="F641" s="183" t="s">
        <v>35</v>
      </c>
      <c r="G641" s="181" t="s">
        <v>7042</v>
      </c>
      <c r="H641" s="184">
        <v>1</v>
      </c>
      <c r="I641" s="185" t="s">
        <v>107</v>
      </c>
      <c r="J641" s="181" t="s">
        <v>37</v>
      </c>
      <c r="K641" s="181" t="s">
        <v>38</v>
      </c>
      <c r="L641" s="186">
        <v>45546</v>
      </c>
      <c r="M641" s="187" t="s">
        <v>7069</v>
      </c>
      <c r="N641" s="183" t="s">
        <v>43</v>
      </c>
      <c r="O641" s="181"/>
      <c r="P641" s="184">
        <v>1</v>
      </c>
      <c r="Q641" s="185" t="s">
        <v>107</v>
      </c>
      <c r="R641" s="181" t="s">
        <v>37</v>
      </c>
      <c r="S641" s="181" t="s">
        <v>96</v>
      </c>
      <c r="T641" s="186">
        <v>45546</v>
      </c>
      <c r="U641" s="187" t="s">
        <v>7069</v>
      </c>
      <c r="V641" s="188" t="str" cm="1">
        <f t="array" ref="V641">IF(SUM(LEN(A641:U641))=0,"",IF(OR(OR(ISBLANK(E641),SUM(LEN(B641),LEN(C641))=0),AND(NOT(D641="Unknown"),ISBLANK(I641)),AND(NOT(N641="Unknown"),ISBLANK(Q641))),"Missing Information", INDEX(Table15[Entire Service Line Classification], MATCH(SUMIFS(Table15[Unique ID],Table15[System-Owned Portion],D641,Table15[If Material Anything Other than "Lead" in Column E,Was Material Ever Previously Lead?],F641,Table15[Customer-Owned Portion],N641),Table15[Unique ID],0),0)))</f>
        <v>Non-lead</v>
      </c>
      <c r="W641" s="189"/>
    </row>
    <row r="642" spans="1:23" s="190" customFormat="1" ht="37.5" x14ac:dyDescent="0.25">
      <c r="A642" s="180">
        <v>11841046</v>
      </c>
      <c r="B642" s="181" t="s">
        <v>1556</v>
      </c>
      <c r="C642" s="182" t="s">
        <v>1557</v>
      </c>
      <c r="D642" s="183" t="s">
        <v>44</v>
      </c>
      <c r="E642" s="181" t="s">
        <v>35</v>
      </c>
      <c r="F642" s="183" t="s">
        <v>35</v>
      </c>
      <c r="G642" s="181" t="s">
        <v>7040</v>
      </c>
      <c r="H642" s="184">
        <v>0.75</v>
      </c>
      <c r="I642" s="185" t="s">
        <v>107</v>
      </c>
      <c r="J642" s="181" t="s">
        <v>37</v>
      </c>
      <c r="K642" s="181" t="s">
        <v>38</v>
      </c>
      <c r="L642" s="186">
        <v>45541</v>
      </c>
      <c r="M642" s="187" t="s">
        <v>7069</v>
      </c>
      <c r="N642" s="183" t="s">
        <v>44</v>
      </c>
      <c r="O642" s="181"/>
      <c r="P642" s="184">
        <v>0.75</v>
      </c>
      <c r="Q642" s="185" t="s">
        <v>107</v>
      </c>
      <c r="R642" s="181" t="s">
        <v>37</v>
      </c>
      <c r="S642" s="181" t="s">
        <v>96</v>
      </c>
      <c r="T642" s="186">
        <v>45541</v>
      </c>
      <c r="U642" s="187" t="s">
        <v>7069</v>
      </c>
      <c r="V642" s="188" t="str" cm="1">
        <f t="array" ref="V642">IF(SUM(LEN(A642:U642))=0,"",IF(OR(OR(ISBLANK(E642),SUM(LEN(B642),LEN(C642))=0),AND(NOT(D642="Unknown"),ISBLANK(I642)),AND(NOT(N642="Unknown"),ISBLANK(Q642))),"Missing Information", INDEX(Table15[Entire Service Line Classification], MATCH(SUMIFS(Table15[Unique ID],Table15[System-Owned Portion],D642,Table15[If Material Anything Other than "Lead" in Column E,Was Material Ever Previously Lead?],F642,Table15[Customer-Owned Portion],N642),Table15[Unique ID],0),0)))</f>
        <v>Non-lead</v>
      </c>
      <c r="W642" s="189"/>
    </row>
    <row r="643" spans="1:23" s="190" customFormat="1" ht="37.5" x14ac:dyDescent="0.25">
      <c r="A643" s="180">
        <v>11841045</v>
      </c>
      <c r="B643" s="181" t="s">
        <v>1558</v>
      </c>
      <c r="C643" s="182" t="s">
        <v>1559</v>
      </c>
      <c r="D643" s="183" t="s">
        <v>36</v>
      </c>
      <c r="E643" s="181" t="s">
        <v>35</v>
      </c>
      <c r="F643" s="183" t="s">
        <v>35</v>
      </c>
      <c r="G643" s="181" t="s">
        <v>272</v>
      </c>
      <c r="H643" s="184">
        <v>1</v>
      </c>
      <c r="I643" s="185" t="s">
        <v>107</v>
      </c>
      <c r="J643" s="181" t="s">
        <v>37</v>
      </c>
      <c r="K643" s="181" t="s">
        <v>38</v>
      </c>
      <c r="L643" s="186">
        <v>45552</v>
      </c>
      <c r="M643" s="187" t="s">
        <v>225</v>
      </c>
      <c r="N643" s="183" t="s">
        <v>43</v>
      </c>
      <c r="O643" s="181"/>
      <c r="P643" s="184">
        <v>1</v>
      </c>
      <c r="Q643" s="185" t="s">
        <v>107</v>
      </c>
      <c r="R643" s="181" t="s">
        <v>37</v>
      </c>
      <c r="S643" s="181" t="s">
        <v>96</v>
      </c>
      <c r="T643" s="186">
        <v>45552</v>
      </c>
      <c r="U643" s="187" t="s">
        <v>7069</v>
      </c>
      <c r="V643" s="188" t="str" cm="1">
        <f t="array" ref="V643">IF(SUM(LEN(A643:U643))=0,"",IF(OR(OR(ISBLANK(E643),SUM(LEN(B643),LEN(C643))=0),AND(NOT(D643="Unknown"),ISBLANK(I643)),AND(NOT(N643="Unknown"),ISBLANK(Q643))),"Missing Information", INDEX(Table15[Entire Service Line Classification], MATCH(SUMIFS(Table15[Unique ID],Table15[System-Owned Portion],D643,Table15[If Material Anything Other than "Lead" in Column E,Was Material Ever Previously Lead?],F643,Table15[Customer-Owned Portion],N643),Table15[Unique ID],0),0)))</f>
        <v>Non-lead</v>
      </c>
      <c r="W643" s="189"/>
    </row>
    <row r="644" spans="1:23" s="190" customFormat="1" ht="37.5" x14ac:dyDescent="0.25">
      <c r="A644" s="180">
        <v>11841044</v>
      </c>
      <c r="B644" s="181" t="s">
        <v>1560</v>
      </c>
      <c r="C644" s="182" t="s">
        <v>1561</v>
      </c>
      <c r="D644" s="183" t="s">
        <v>36</v>
      </c>
      <c r="E644" s="181" t="s">
        <v>35</v>
      </c>
      <c r="F644" s="183" t="s">
        <v>35</v>
      </c>
      <c r="G644" s="181" t="s">
        <v>229</v>
      </c>
      <c r="H644" s="184">
        <v>1</v>
      </c>
      <c r="I644" s="185" t="s">
        <v>107</v>
      </c>
      <c r="J644" s="181" t="s">
        <v>37</v>
      </c>
      <c r="K644" s="181" t="s">
        <v>38</v>
      </c>
      <c r="L644" s="186">
        <v>45533</v>
      </c>
      <c r="M644" s="187" t="s">
        <v>225</v>
      </c>
      <c r="N644" s="183" t="s">
        <v>43</v>
      </c>
      <c r="O644" s="181"/>
      <c r="P644" s="184">
        <v>0.75</v>
      </c>
      <c r="Q644" s="185" t="s">
        <v>107</v>
      </c>
      <c r="R644" s="181" t="s">
        <v>37</v>
      </c>
      <c r="S644" s="181" t="s">
        <v>96</v>
      </c>
      <c r="T644" s="186">
        <v>45533</v>
      </c>
      <c r="U644" s="187" t="s">
        <v>225</v>
      </c>
      <c r="V644" s="188" t="str" cm="1">
        <f t="array" ref="V644">IF(SUM(LEN(A644:U644))=0,"",IF(OR(OR(ISBLANK(E644),SUM(LEN(B644),LEN(C644))=0),AND(NOT(D644="Unknown"),ISBLANK(I644)),AND(NOT(N644="Unknown"),ISBLANK(Q644))),"Missing Information", INDEX(Table15[Entire Service Line Classification], MATCH(SUMIFS(Table15[Unique ID],Table15[System-Owned Portion],D644,Table15[If Material Anything Other than "Lead" in Column E,Was Material Ever Previously Lead?],F644,Table15[Customer-Owned Portion],N644),Table15[Unique ID],0),0)))</f>
        <v>Non-lead</v>
      </c>
      <c r="W644" s="189"/>
    </row>
    <row r="645" spans="1:23" s="190" customFormat="1" ht="37.5" x14ac:dyDescent="0.25">
      <c r="A645" s="180">
        <v>11841073</v>
      </c>
      <c r="B645" s="181" t="s">
        <v>1562</v>
      </c>
      <c r="C645" s="182" t="s">
        <v>1452</v>
      </c>
      <c r="D645" s="183" t="s">
        <v>36</v>
      </c>
      <c r="E645" s="181" t="s">
        <v>35</v>
      </c>
      <c r="F645" s="183" t="s">
        <v>35</v>
      </c>
      <c r="G645" s="181" t="s">
        <v>230</v>
      </c>
      <c r="H645" s="184">
        <v>2</v>
      </c>
      <c r="I645" s="185" t="s">
        <v>107</v>
      </c>
      <c r="J645" s="181" t="s">
        <v>37</v>
      </c>
      <c r="K645" s="181" t="s">
        <v>38</v>
      </c>
      <c r="L645" s="186">
        <v>45546</v>
      </c>
      <c r="M645" s="187" t="s">
        <v>225</v>
      </c>
      <c r="N645" s="183" t="s">
        <v>36</v>
      </c>
      <c r="O645" s="181"/>
      <c r="P645" s="184">
        <v>2</v>
      </c>
      <c r="Q645" s="185" t="s">
        <v>107</v>
      </c>
      <c r="R645" s="181" t="s">
        <v>37</v>
      </c>
      <c r="S645" s="181" t="s">
        <v>96</v>
      </c>
      <c r="T645" s="186">
        <v>45546</v>
      </c>
      <c r="U645" s="187" t="s">
        <v>7069</v>
      </c>
      <c r="V645" s="188" t="str" cm="1">
        <f t="array" ref="V645">IF(SUM(LEN(A645:U645))=0,"",IF(OR(OR(ISBLANK(E645),SUM(LEN(B645),LEN(C645))=0),AND(NOT(D645="Unknown"),ISBLANK(I645)),AND(NOT(N645="Unknown"),ISBLANK(Q645))),"Missing Information", INDEX(Table15[Entire Service Line Classification], MATCH(SUMIFS(Table15[Unique ID],Table15[System-Owned Portion],D645,Table15[If Material Anything Other than "Lead" in Column E,Was Material Ever Previously Lead?],F645,Table15[Customer-Owned Portion],N645),Table15[Unique ID],0),0)))</f>
        <v>Non-lead</v>
      </c>
      <c r="W645" s="189"/>
    </row>
    <row r="646" spans="1:23" s="190" customFormat="1" ht="37.5" x14ac:dyDescent="0.25">
      <c r="A646" s="180">
        <v>11841050</v>
      </c>
      <c r="B646" s="181" t="s">
        <v>1563</v>
      </c>
      <c r="C646" s="182" t="s">
        <v>1564</v>
      </c>
      <c r="D646" s="183" t="s">
        <v>43</v>
      </c>
      <c r="E646" s="181" t="s">
        <v>35</v>
      </c>
      <c r="F646" s="183" t="s">
        <v>35</v>
      </c>
      <c r="G646" s="181" t="s">
        <v>229</v>
      </c>
      <c r="H646" s="184">
        <v>1</v>
      </c>
      <c r="I646" s="185" t="s">
        <v>107</v>
      </c>
      <c r="J646" s="181" t="s">
        <v>37</v>
      </c>
      <c r="K646" s="181" t="s">
        <v>38</v>
      </c>
      <c r="L646" s="186">
        <v>45541</v>
      </c>
      <c r="M646" s="187" t="s">
        <v>7069</v>
      </c>
      <c r="N646" s="183" t="s">
        <v>43</v>
      </c>
      <c r="O646" s="181"/>
      <c r="P646" s="184">
        <v>0.75</v>
      </c>
      <c r="Q646" s="185" t="s">
        <v>107</v>
      </c>
      <c r="R646" s="181" t="s">
        <v>37</v>
      </c>
      <c r="S646" s="181" t="s">
        <v>96</v>
      </c>
      <c r="T646" s="186">
        <v>45541</v>
      </c>
      <c r="U646" s="187" t="s">
        <v>7069</v>
      </c>
      <c r="V646" s="188" t="str" cm="1">
        <f t="array" ref="V646">IF(SUM(LEN(A646:U646))=0,"",IF(OR(OR(ISBLANK(E646),SUM(LEN(B646),LEN(C646))=0),AND(NOT(D646="Unknown"),ISBLANK(I646)),AND(NOT(N646="Unknown"),ISBLANK(Q646))),"Missing Information", INDEX(Table15[Entire Service Line Classification], MATCH(SUMIFS(Table15[Unique ID],Table15[System-Owned Portion],D646,Table15[If Material Anything Other than "Lead" in Column E,Was Material Ever Previously Lead?],F646,Table15[Customer-Owned Portion],N646),Table15[Unique ID],0),0)))</f>
        <v>Non-lead</v>
      </c>
      <c r="W646" s="189"/>
    </row>
    <row r="647" spans="1:23" s="190" customFormat="1" ht="37.5" x14ac:dyDescent="0.25">
      <c r="A647" s="180">
        <v>11841054</v>
      </c>
      <c r="B647" s="181" t="s">
        <v>1565</v>
      </c>
      <c r="C647" s="182" t="s">
        <v>1566</v>
      </c>
      <c r="D647" s="183" t="s">
        <v>43</v>
      </c>
      <c r="E647" s="181" t="s">
        <v>35</v>
      </c>
      <c r="F647" s="183" t="s">
        <v>35</v>
      </c>
      <c r="G647" s="181" t="s">
        <v>268</v>
      </c>
      <c r="H647" s="184">
        <v>1</v>
      </c>
      <c r="I647" s="185" t="s">
        <v>107</v>
      </c>
      <c r="J647" s="181" t="s">
        <v>37</v>
      </c>
      <c r="K647" s="181" t="s">
        <v>38</v>
      </c>
      <c r="L647" s="186">
        <v>45546</v>
      </c>
      <c r="M647" s="187" t="s">
        <v>7068</v>
      </c>
      <c r="N647" s="183" t="s">
        <v>43</v>
      </c>
      <c r="O647" s="181"/>
      <c r="P647" s="184">
        <v>0.75</v>
      </c>
      <c r="Q647" s="185" t="s">
        <v>107</v>
      </c>
      <c r="R647" s="181" t="s">
        <v>37</v>
      </c>
      <c r="S647" s="181" t="s">
        <v>96</v>
      </c>
      <c r="T647" s="186">
        <v>45546</v>
      </c>
      <c r="U647" s="187" t="s">
        <v>7068</v>
      </c>
      <c r="V647" s="188" t="str" cm="1">
        <f t="array" ref="V647">IF(SUM(LEN(A647:U647))=0,"",IF(OR(OR(ISBLANK(E647),SUM(LEN(B647),LEN(C647))=0),AND(NOT(D647="Unknown"),ISBLANK(I647)),AND(NOT(N647="Unknown"),ISBLANK(Q647))),"Missing Information", INDEX(Table15[Entire Service Line Classification], MATCH(SUMIFS(Table15[Unique ID],Table15[System-Owned Portion],D647,Table15[If Material Anything Other than "Lead" in Column E,Was Material Ever Previously Lead?],F647,Table15[Customer-Owned Portion],N647),Table15[Unique ID],0),0)))</f>
        <v>Non-lead</v>
      </c>
      <c r="W647" s="189"/>
    </row>
    <row r="648" spans="1:23" s="190" customFormat="1" ht="37.5" x14ac:dyDescent="0.25">
      <c r="A648" s="180">
        <v>11841043</v>
      </c>
      <c r="B648" s="181" t="s">
        <v>1567</v>
      </c>
      <c r="C648" s="182" t="s">
        <v>1568</v>
      </c>
      <c r="D648" s="183" t="s">
        <v>36</v>
      </c>
      <c r="E648" s="181" t="s">
        <v>35</v>
      </c>
      <c r="F648" s="183" t="s">
        <v>35</v>
      </c>
      <c r="G648" s="181" t="s">
        <v>245</v>
      </c>
      <c r="H648" s="184">
        <v>1</v>
      </c>
      <c r="I648" s="185" t="s">
        <v>107</v>
      </c>
      <c r="J648" s="181" t="s">
        <v>37</v>
      </c>
      <c r="K648" s="181" t="s">
        <v>38</v>
      </c>
      <c r="L648" s="186">
        <v>45552</v>
      </c>
      <c r="M648" s="187" t="s">
        <v>225</v>
      </c>
      <c r="N648" s="183" t="s">
        <v>36</v>
      </c>
      <c r="O648" s="181"/>
      <c r="P648" s="184">
        <v>1</v>
      </c>
      <c r="Q648" s="185" t="s">
        <v>107</v>
      </c>
      <c r="R648" s="181" t="s">
        <v>37</v>
      </c>
      <c r="S648" s="181" t="s">
        <v>96</v>
      </c>
      <c r="T648" s="186">
        <v>45552</v>
      </c>
      <c r="U648" s="187" t="s">
        <v>225</v>
      </c>
      <c r="V648" s="188" t="str" cm="1">
        <f t="array" ref="V648">IF(SUM(LEN(A648:U648))=0,"",IF(OR(OR(ISBLANK(E648),SUM(LEN(B648),LEN(C648))=0),AND(NOT(D648="Unknown"),ISBLANK(I648)),AND(NOT(N648="Unknown"),ISBLANK(Q648))),"Missing Information", INDEX(Table15[Entire Service Line Classification], MATCH(SUMIFS(Table15[Unique ID],Table15[System-Owned Portion],D648,Table15[If Material Anything Other than "Lead" in Column E,Was Material Ever Previously Lead?],F648,Table15[Customer-Owned Portion],N648),Table15[Unique ID],0),0)))</f>
        <v>Non-lead</v>
      </c>
      <c r="W648" s="189"/>
    </row>
    <row r="649" spans="1:23" s="190" customFormat="1" ht="37.5" x14ac:dyDescent="0.25">
      <c r="A649" s="180">
        <v>11841042</v>
      </c>
      <c r="B649" s="181" t="s">
        <v>1569</v>
      </c>
      <c r="C649" s="182" t="s">
        <v>1570</v>
      </c>
      <c r="D649" s="183" t="s">
        <v>36</v>
      </c>
      <c r="E649" s="181" t="s">
        <v>35</v>
      </c>
      <c r="F649" s="183" t="s">
        <v>35</v>
      </c>
      <c r="G649" s="181" t="s">
        <v>246</v>
      </c>
      <c r="H649" s="184">
        <v>1</v>
      </c>
      <c r="I649" s="185" t="s">
        <v>107</v>
      </c>
      <c r="J649" s="181" t="s">
        <v>37</v>
      </c>
      <c r="K649" s="181" t="s">
        <v>38</v>
      </c>
      <c r="L649" s="186">
        <v>45545</v>
      </c>
      <c r="M649" s="187" t="s">
        <v>225</v>
      </c>
      <c r="N649" s="183" t="s">
        <v>43</v>
      </c>
      <c r="O649" s="181"/>
      <c r="P649" s="184">
        <v>0.75</v>
      </c>
      <c r="Q649" s="185" t="s">
        <v>107</v>
      </c>
      <c r="R649" s="181" t="s">
        <v>37</v>
      </c>
      <c r="S649" s="181" t="s">
        <v>96</v>
      </c>
      <c r="T649" s="186">
        <v>45545</v>
      </c>
      <c r="U649" s="187" t="s">
        <v>7068</v>
      </c>
      <c r="V649" s="188" t="str" cm="1">
        <f t="array" ref="V649">IF(SUM(LEN(A649:U649))=0,"",IF(OR(OR(ISBLANK(E649),SUM(LEN(B649),LEN(C649))=0),AND(NOT(D649="Unknown"),ISBLANK(I649)),AND(NOT(N649="Unknown"),ISBLANK(Q649))),"Missing Information", INDEX(Table15[Entire Service Line Classification], MATCH(SUMIFS(Table15[Unique ID],Table15[System-Owned Portion],D649,Table15[If Material Anything Other than "Lead" in Column E,Was Material Ever Previously Lead?],F649,Table15[Customer-Owned Portion],N649),Table15[Unique ID],0),0)))</f>
        <v>Non-lead</v>
      </c>
      <c r="W649" s="189"/>
    </row>
    <row r="650" spans="1:23" s="190" customFormat="1" ht="37.5" x14ac:dyDescent="0.25">
      <c r="A650" s="180">
        <v>11841059</v>
      </c>
      <c r="B650" s="181" t="s">
        <v>1571</v>
      </c>
      <c r="C650" s="182" t="s">
        <v>1572</v>
      </c>
      <c r="D650" s="183" t="s">
        <v>43</v>
      </c>
      <c r="E650" s="181" t="s">
        <v>35</v>
      </c>
      <c r="F650" s="183" t="s">
        <v>35</v>
      </c>
      <c r="G650" s="181" t="s">
        <v>232</v>
      </c>
      <c r="H650" s="184">
        <v>1</v>
      </c>
      <c r="I650" s="185" t="s">
        <v>107</v>
      </c>
      <c r="J650" s="181" t="s">
        <v>37</v>
      </c>
      <c r="K650" s="181" t="s">
        <v>38</v>
      </c>
      <c r="L650" s="186">
        <v>45552</v>
      </c>
      <c r="M650" s="187" t="s">
        <v>7069</v>
      </c>
      <c r="N650" s="183" t="s">
        <v>43</v>
      </c>
      <c r="O650" s="181"/>
      <c r="P650" s="184">
        <v>0.75</v>
      </c>
      <c r="Q650" s="185" t="s">
        <v>107</v>
      </c>
      <c r="R650" s="181" t="s">
        <v>37</v>
      </c>
      <c r="S650" s="181" t="s">
        <v>96</v>
      </c>
      <c r="T650" s="186">
        <v>45552</v>
      </c>
      <c r="U650" s="187" t="s">
        <v>7069</v>
      </c>
      <c r="V650" s="188" t="str" cm="1">
        <f t="array" ref="V650">IF(SUM(LEN(A650:U650))=0,"",IF(OR(OR(ISBLANK(E650),SUM(LEN(B650),LEN(C650))=0),AND(NOT(D650="Unknown"),ISBLANK(I650)),AND(NOT(N650="Unknown"),ISBLANK(Q650))),"Missing Information", INDEX(Table15[Entire Service Line Classification], MATCH(SUMIFS(Table15[Unique ID],Table15[System-Owned Portion],D650,Table15[If Material Anything Other than "Lead" in Column E,Was Material Ever Previously Lead?],F650,Table15[Customer-Owned Portion],N650),Table15[Unique ID],0),0)))</f>
        <v>Non-lead</v>
      </c>
      <c r="W650" s="189"/>
    </row>
    <row r="651" spans="1:23" s="190" customFormat="1" ht="37.5" x14ac:dyDescent="0.25">
      <c r="A651" s="180">
        <v>11841052</v>
      </c>
      <c r="B651" s="181" t="s">
        <v>1573</v>
      </c>
      <c r="C651" s="182" t="s">
        <v>1574</v>
      </c>
      <c r="D651" s="183" t="s">
        <v>36</v>
      </c>
      <c r="E651" s="181" t="s">
        <v>35</v>
      </c>
      <c r="F651" s="183" t="s">
        <v>35</v>
      </c>
      <c r="G651" s="181" t="s">
        <v>242</v>
      </c>
      <c r="H651" s="184">
        <v>1</v>
      </c>
      <c r="I651" s="185" t="s">
        <v>107</v>
      </c>
      <c r="J651" s="181" t="s">
        <v>37</v>
      </c>
      <c r="K651" s="181" t="s">
        <v>38</v>
      </c>
      <c r="L651" s="186">
        <v>45545</v>
      </c>
      <c r="M651" s="187" t="s">
        <v>225</v>
      </c>
      <c r="N651" s="183" t="s">
        <v>43</v>
      </c>
      <c r="O651" s="181"/>
      <c r="P651" s="184">
        <v>0.75</v>
      </c>
      <c r="Q651" s="185" t="s">
        <v>107</v>
      </c>
      <c r="R651" s="181" t="s">
        <v>37</v>
      </c>
      <c r="S651" s="181" t="s">
        <v>96</v>
      </c>
      <c r="T651" s="186">
        <v>45545</v>
      </c>
      <c r="U651" s="187" t="s">
        <v>7068</v>
      </c>
      <c r="V651" s="188" t="str" cm="1">
        <f t="array" ref="V651">IF(SUM(LEN(A651:U651))=0,"",IF(OR(OR(ISBLANK(E651),SUM(LEN(B651),LEN(C651))=0),AND(NOT(D651="Unknown"),ISBLANK(I651)),AND(NOT(N651="Unknown"),ISBLANK(Q651))),"Missing Information", INDEX(Table15[Entire Service Line Classification], MATCH(SUMIFS(Table15[Unique ID],Table15[System-Owned Portion],D651,Table15[If Material Anything Other than "Lead" in Column E,Was Material Ever Previously Lead?],F651,Table15[Customer-Owned Portion],N651),Table15[Unique ID],0),0)))</f>
        <v>Non-lead</v>
      </c>
      <c r="W651" s="189"/>
    </row>
    <row r="652" spans="1:23" s="190" customFormat="1" ht="37.5" x14ac:dyDescent="0.25">
      <c r="A652" s="180">
        <v>11841051</v>
      </c>
      <c r="B652" s="181" t="s">
        <v>1575</v>
      </c>
      <c r="C652" s="182" t="s">
        <v>1576</v>
      </c>
      <c r="D652" s="183" t="s">
        <v>36</v>
      </c>
      <c r="E652" s="181" t="s">
        <v>35</v>
      </c>
      <c r="F652" s="183" t="s">
        <v>35</v>
      </c>
      <c r="G652" s="181" t="s">
        <v>241</v>
      </c>
      <c r="H652" s="184">
        <v>1</v>
      </c>
      <c r="I652" s="185" t="s">
        <v>107</v>
      </c>
      <c r="J652" s="181" t="s">
        <v>37</v>
      </c>
      <c r="K652" s="181" t="s">
        <v>38</v>
      </c>
      <c r="L652" s="186">
        <v>45545</v>
      </c>
      <c r="M652" s="187" t="s">
        <v>225</v>
      </c>
      <c r="N652" s="183" t="s">
        <v>36</v>
      </c>
      <c r="O652" s="181"/>
      <c r="P652" s="184">
        <v>1</v>
      </c>
      <c r="Q652" s="185" t="s">
        <v>107</v>
      </c>
      <c r="R652" s="181" t="s">
        <v>37</v>
      </c>
      <c r="S652" s="181" t="s">
        <v>96</v>
      </c>
      <c r="T652" s="186">
        <v>45545</v>
      </c>
      <c r="U652" s="187" t="s">
        <v>225</v>
      </c>
      <c r="V652" s="188" t="str" cm="1">
        <f t="array" ref="V652">IF(SUM(LEN(A652:U652))=0,"",IF(OR(OR(ISBLANK(E652),SUM(LEN(B652),LEN(C652))=0),AND(NOT(D652="Unknown"),ISBLANK(I652)),AND(NOT(N652="Unknown"),ISBLANK(Q652))),"Missing Information", INDEX(Table15[Entire Service Line Classification], MATCH(SUMIFS(Table15[Unique ID],Table15[System-Owned Portion],D652,Table15[If Material Anything Other than "Lead" in Column E,Was Material Ever Previously Lead?],F652,Table15[Customer-Owned Portion],N652),Table15[Unique ID],0),0)))</f>
        <v>Non-lead</v>
      </c>
      <c r="W652" s="189"/>
    </row>
    <row r="653" spans="1:23" s="190" customFormat="1" ht="37.5" x14ac:dyDescent="0.25">
      <c r="A653" s="180">
        <v>11841041</v>
      </c>
      <c r="B653" s="181" t="s">
        <v>1577</v>
      </c>
      <c r="C653" s="182" t="s">
        <v>1578</v>
      </c>
      <c r="D653" s="183" t="s">
        <v>36</v>
      </c>
      <c r="E653" s="181" t="s">
        <v>35</v>
      </c>
      <c r="F653" s="183" t="s">
        <v>35</v>
      </c>
      <c r="G653" s="181" t="s">
        <v>231</v>
      </c>
      <c r="H653" s="184">
        <v>1</v>
      </c>
      <c r="I653" s="185" t="s">
        <v>107</v>
      </c>
      <c r="J653" s="181" t="s">
        <v>37</v>
      </c>
      <c r="K653" s="181" t="s">
        <v>38</v>
      </c>
      <c r="L653" s="186">
        <v>45545</v>
      </c>
      <c r="M653" s="187" t="s">
        <v>225</v>
      </c>
      <c r="N653" s="183" t="s">
        <v>43</v>
      </c>
      <c r="O653" s="181"/>
      <c r="P653" s="184">
        <v>0.75</v>
      </c>
      <c r="Q653" s="185" t="s">
        <v>107</v>
      </c>
      <c r="R653" s="181" t="s">
        <v>37</v>
      </c>
      <c r="S653" s="181" t="s">
        <v>96</v>
      </c>
      <c r="T653" s="186">
        <v>45545</v>
      </c>
      <c r="U653" s="187" t="s">
        <v>7068</v>
      </c>
      <c r="V653" s="188" t="str" cm="1">
        <f t="array" ref="V653">IF(SUM(LEN(A653:U653))=0,"",IF(OR(OR(ISBLANK(E653),SUM(LEN(B653),LEN(C653))=0),AND(NOT(D653="Unknown"),ISBLANK(I653)),AND(NOT(N653="Unknown"),ISBLANK(Q653))),"Missing Information", INDEX(Table15[Entire Service Line Classification], MATCH(SUMIFS(Table15[Unique ID],Table15[System-Owned Portion],D653,Table15[If Material Anything Other than "Lead" in Column E,Was Material Ever Previously Lead?],F653,Table15[Customer-Owned Portion],N653),Table15[Unique ID],0),0)))</f>
        <v>Non-lead</v>
      </c>
      <c r="W653" s="189"/>
    </row>
    <row r="654" spans="1:23" s="190" customFormat="1" ht="37.5" x14ac:dyDescent="0.25">
      <c r="A654" s="180">
        <v>11841040</v>
      </c>
      <c r="B654" s="181" t="s">
        <v>1579</v>
      </c>
      <c r="C654" s="182" t="s">
        <v>1580</v>
      </c>
      <c r="D654" s="183" t="s">
        <v>43</v>
      </c>
      <c r="E654" s="181" t="s">
        <v>35</v>
      </c>
      <c r="F654" s="183" t="s">
        <v>35</v>
      </c>
      <c r="G654" s="181" t="s">
        <v>240</v>
      </c>
      <c r="H654" s="184">
        <v>1</v>
      </c>
      <c r="I654" s="185" t="s">
        <v>107</v>
      </c>
      <c r="J654" s="181" t="s">
        <v>37</v>
      </c>
      <c r="K654" s="181" t="s">
        <v>38</v>
      </c>
      <c r="L654" s="186">
        <v>45533</v>
      </c>
      <c r="M654" s="187" t="s">
        <v>225</v>
      </c>
      <c r="N654" s="183" t="s">
        <v>43</v>
      </c>
      <c r="O654" s="181"/>
      <c r="P654" s="184">
        <v>0.75</v>
      </c>
      <c r="Q654" s="185" t="s">
        <v>107</v>
      </c>
      <c r="R654" s="181" t="s">
        <v>37</v>
      </c>
      <c r="S654" s="181" t="s">
        <v>96</v>
      </c>
      <c r="T654" s="186">
        <v>45533</v>
      </c>
      <c r="U654" s="187" t="s">
        <v>225</v>
      </c>
      <c r="V654" s="188" t="str" cm="1">
        <f t="array" ref="V654">IF(SUM(LEN(A654:U654))=0,"",IF(OR(OR(ISBLANK(E654),SUM(LEN(B654),LEN(C654))=0),AND(NOT(D654="Unknown"),ISBLANK(I654)),AND(NOT(N654="Unknown"),ISBLANK(Q654))),"Missing Information", INDEX(Table15[Entire Service Line Classification], MATCH(SUMIFS(Table15[Unique ID],Table15[System-Owned Portion],D654,Table15[If Material Anything Other than "Lead" in Column E,Was Material Ever Previously Lead?],F654,Table15[Customer-Owned Portion],N654),Table15[Unique ID],0),0)))</f>
        <v>Non-lead</v>
      </c>
      <c r="W654" s="189"/>
    </row>
    <row r="655" spans="1:23" s="190" customFormat="1" ht="37.5" x14ac:dyDescent="0.25">
      <c r="A655" s="180">
        <v>11841039</v>
      </c>
      <c r="B655" s="181" t="s">
        <v>1581</v>
      </c>
      <c r="C655" s="182" t="s">
        <v>1582</v>
      </c>
      <c r="D655" s="183" t="s">
        <v>43</v>
      </c>
      <c r="E655" s="181" t="s">
        <v>35</v>
      </c>
      <c r="F655" s="183" t="s">
        <v>35</v>
      </c>
      <c r="G655" s="181" t="s">
        <v>238</v>
      </c>
      <c r="H655" s="184">
        <v>1</v>
      </c>
      <c r="I655" s="185" t="s">
        <v>107</v>
      </c>
      <c r="J655" s="181" t="s">
        <v>37</v>
      </c>
      <c r="K655" s="181" t="s">
        <v>38</v>
      </c>
      <c r="L655" s="186">
        <v>45533</v>
      </c>
      <c r="M655" s="187" t="s">
        <v>225</v>
      </c>
      <c r="N655" s="183" t="s">
        <v>43</v>
      </c>
      <c r="O655" s="181"/>
      <c r="P655" s="184">
        <v>0.75</v>
      </c>
      <c r="Q655" s="185" t="s">
        <v>107</v>
      </c>
      <c r="R655" s="181" t="s">
        <v>37</v>
      </c>
      <c r="S655" s="181" t="s">
        <v>96</v>
      </c>
      <c r="T655" s="186">
        <v>45533</v>
      </c>
      <c r="U655" s="187" t="s">
        <v>225</v>
      </c>
      <c r="V655" s="188" t="str" cm="1">
        <f t="array" ref="V655">IF(SUM(LEN(A655:U655))=0,"",IF(OR(OR(ISBLANK(E655),SUM(LEN(B655),LEN(C655))=0),AND(NOT(D655="Unknown"),ISBLANK(I655)),AND(NOT(N655="Unknown"),ISBLANK(Q655))),"Missing Information", INDEX(Table15[Entire Service Line Classification], MATCH(SUMIFS(Table15[Unique ID],Table15[System-Owned Portion],D655,Table15[If Material Anything Other than "Lead" in Column E,Was Material Ever Previously Lead?],F655,Table15[Customer-Owned Portion],N655),Table15[Unique ID],0),0)))</f>
        <v>Non-lead</v>
      </c>
      <c r="W655" s="189"/>
    </row>
    <row r="656" spans="1:23" s="190" customFormat="1" ht="37.5" x14ac:dyDescent="0.25">
      <c r="A656" s="180">
        <v>11841037</v>
      </c>
      <c r="B656" s="181" t="s">
        <v>1583</v>
      </c>
      <c r="C656" s="182" t="s">
        <v>1584</v>
      </c>
      <c r="D656" s="183" t="s">
        <v>36</v>
      </c>
      <c r="E656" s="181" t="s">
        <v>35</v>
      </c>
      <c r="F656" s="183" t="s">
        <v>35</v>
      </c>
      <c r="G656" s="181" t="s">
        <v>237</v>
      </c>
      <c r="H656" s="184">
        <v>1</v>
      </c>
      <c r="I656" s="185" t="s">
        <v>107</v>
      </c>
      <c r="J656" s="181" t="s">
        <v>37</v>
      </c>
      <c r="K656" s="181" t="s">
        <v>38</v>
      </c>
      <c r="L656" s="186">
        <v>45545</v>
      </c>
      <c r="M656" s="187" t="s">
        <v>225</v>
      </c>
      <c r="N656" s="183" t="s">
        <v>36</v>
      </c>
      <c r="O656" s="181"/>
      <c r="P656" s="184">
        <v>1</v>
      </c>
      <c r="Q656" s="185" t="s">
        <v>107</v>
      </c>
      <c r="R656" s="181" t="s">
        <v>37</v>
      </c>
      <c r="S656" s="181" t="s">
        <v>96</v>
      </c>
      <c r="T656" s="186">
        <v>45545</v>
      </c>
      <c r="U656" s="187" t="s">
        <v>225</v>
      </c>
      <c r="V656" s="188" t="str" cm="1">
        <f t="array" ref="V656">IF(SUM(LEN(A656:U656))=0,"",IF(OR(OR(ISBLANK(E656),SUM(LEN(B656),LEN(C656))=0),AND(NOT(D656="Unknown"),ISBLANK(I656)),AND(NOT(N656="Unknown"),ISBLANK(Q656))),"Missing Information", INDEX(Table15[Entire Service Line Classification], MATCH(SUMIFS(Table15[Unique ID],Table15[System-Owned Portion],D656,Table15[If Material Anything Other than "Lead" in Column E,Was Material Ever Previously Lead?],F656,Table15[Customer-Owned Portion],N656),Table15[Unique ID],0),0)))</f>
        <v>Non-lead</v>
      </c>
      <c r="W656" s="189"/>
    </row>
    <row r="657" spans="1:23" s="190" customFormat="1" ht="37.5" x14ac:dyDescent="0.25">
      <c r="A657" s="180">
        <v>11841036</v>
      </c>
      <c r="B657" s="181" t="s">
        <v>1585</v>
      </c>
      <c r="C657" s="182" t="s">
        <v>1586</v>
      </c>
      <c r="D657" s="183" t="s">
        <v>36</v>
      </c>
      <c r="E657" s="181" t="s">
        <v>35</v>
      </c>
      <c r="F657" s="183" t="s">
        <v>35</v>
      </c>
      <c r="G657" s="181" t="s">
        <v>237</v>
      </c>
      <c r="H657" s="184">
        <v>1</v>
      </c>
      <c r="I657" s="185" t="s">
        <v>107</v>
      </c>
      <c r="J657" s="181" t="s">
        <v>37</v>
      </c>
      <c r="K657" s="181" t="s">
        <v>38</v>
      </c>
      <c r="L657" s="186">
        <v>45545</v>
      </c>
      <c r="M657" s="187" t="s">
        <v>225</v>
      </c>
      <c r="N657" s="183" t="s">
        <v>43</v>
      </c>
      <c r="O657" s="181"/>
      <c r="P657" s="184">
        <v>1</v>
      </c>
      <c r="Q657" s="185" t="s">
        <v>107</v>
      </c>
      <c r="R657" s="181" t="s">
        <v>37</v>
      </c>
      <c r="S657" s="181" t="s">
        <v>96</v>
      </c>
      <c r="T657" s="186">
        <v>45545</v>
      </c>
      <c r="U657" s="187" t="s">
        <v>7068</v>
      </c>
      <c r="V657" s="188" t="str" cm="1">
        <f t="array" ref="V657">IF(SUM(LEN(A657:U657))=0,"",IF(OR(OR(ISBLANK(E657),SUM(LEN(B657),LEN(C657))=0),AND(NOT(D657="Unknown"),ISBLANK(I657)),AND(NOT(N657="Unknown"),ISBLANK(Q657))),"Missing Information", INDEX(Table15[Entire Service Line Classification], MATCH(SUMIFS(Table15[Unique ID],Table15[System-Owned Portion],D657,Table15[If Material Anything Other than "Lead" in Column E,Was Material Ever Previously Lead?],F657,Table15[Customer-Owned Portion],N657),Table15[Unique ID],0),0)))</f>
        <v>Non-lead</v>
      </c>
      <c r="W657" s="189"/>
    </row>
    <row r="658" spans="1:23" s="190" customFormat="1" ht="37.5" x14ac:dyDescent="0.25">
      <c r="A658" s="180">
        <v>11841038</v>
      </c>
      <c r="B658" s="181" t="s">
        <v>1587</v>
      </c>
      <c r="C658" s="182" t="s">
        <v>1588</v>
      </c>
      <c r="D658" s="183" t="s">
        <v>36</v>
      </c>
      <c r="E658" s="181" t="s">
        <v>35</v>
      </c>
      <c r="F658" s="183" t="s">
        <v>35</v>
      </c>
      <c r="G658" s="181" t="s">
        <v>237</v>
      </c>
      <c r="H658" s="184">
        <v>1</v>
      </c>
      <c r="I658" s="185" t="s">
        <v>107</v>
      </c>
      <c r="J658" s="181" t="s">
        <v>37</v>
      </c>
      <c r="K658" s="181" t="s">
        <v>38</v>
      </c>
      <c r="L658" s="186">
        <v>45552</v>
      </c>
      <c r="M658" s="187" t="s">
        <v>225</v>
      </c>
      <c r="N658" s="183" t="s">
        <v>36</v>
      </c>
      <c r="O658" s="181"/>
      <c r="P658" s="184">
        <v>1</v>
      </c>
      <c r="Q658" s="185" t="s">
        <v>107</v>
      </c>
      <c r="R658" s="181" t="s">
        <v>37</v>
      </c>
      <c r="S658" s="181" t="s">
        <v>96</v>
      </c>
      <c r="T658" s="186">
        <v>45552</v>
      </c>
      <c r="U658" s="187" t="s">
        <v>225</v>
      </c>
      <c r="V658" s="188" t="str" cm="1">
        <f t="array" ref="V658">IF(SUM(LEN(A658:U658))=0,"",IF(OR(OR(ISBLANK(E658),SUM(LEN(B658),LEN(C658))=0),AND(NOT(D658="Unknown"),ISBLANK(I658)),AND(NOT(N658="Unknown"),ISBLANK(Q658))),"Missing Information", INDEX(Table15[Entire Service Line Classification], MATCH(SUMIFS(Table15[Unique ID],Table15[System-Owned Portion],D658,Table15[If Material Anything Other than "Lead" in Column E,Was Material Ever Previously Lead?],F658,Table15[Customer-Owned Portion],N658),Table15[Unique ID],0),0)))</f>
        <v>Non-lead</v>
      </c>
      <c r="W658" s="189"/>
    </row>
    <row r="659" spans="1:23" s="190" customFormat="1" ht="37.5" x14ac:dyDescent="0.25">
      <c r="A659" s="180">
        <v>11841034</v>
      </c>
      <c r="B659" s="181" t="s">
        <v>1589</v>
      </c>
      <c r="C659" s="182" t="s">
        <v>1590</v>
      </c>
      <c r="D659" s="183" t="s">
        <v>43</v>
      </c>
      <c r="E659" s="181" t="s">
        <v>35</v>
      </c>
      <c r="F659" s="183" t="s">
        <v>35</v>
      </c>
      <c r="G659" s="181" t="s">
        <v>226</v>
      </c>
      <c r="H659" s="184">
        <v>1</v>
      </c>
      <c r="I659" s="185" t="s">
        <v>107</v>
      </c>
      <c r="J659" s="181" t="s">
        <v>37</v>
      </c>
      <c r="K659" s="181" t="s">
        <v>38</v>
      </c>
      <c r="L659" s="186">
        <v>45552</v>
      </c>
      <c r="M659" s="187" t="s">
        <v>7069</v>
      </c>
      <c r="N659" s="183" t="s">
        <v>43</v>
      </c>
      <c r="O659" s="181"/>
      <c r="P659" s="184">
        <v>1</v>
      </c>
      <c r="Q659" s="185" t="s">
        <v>107</v>
      </c>
      <c r="R659" s="181" t="s">
        <v>37</v>
      </c>
      <c r="S659" s="181" t="s">
        <v>96</v>
      </c>
      <c r="T659" s="186">
        <v>45552</v>
      </c>
      <c r="U659" s="187" t="s">
        <v>7069</v>
      </c>
      <c r="V659" s="188" t="str" cm="1">
        <f t="array" ref="V659">IF(SUM(LEN(A659:U659))=0,"",IF(OR(OR(ISBLANK(E659),SUM(LEN(B659),LEN(C659))=0),AND(NOT(D659="Unknown"),ISBLANK(I659)),AND(NOT(N659="Unknown"),ISBLANK(Q659))),"Missing Information", INDEX(Table15[Entire Service Line Classification], MATCH(SUMIFS(Table15[Unique ID],Table15[System-Owned Portion],D659,Table15[If Material Anything Other than "Lead" in Column E,Was Material Ever Previously Lead?],F659,Table15[Customer-Owned Portion],N659),Table15[Unique ID],0),0)))</f>
        <v>Non-lead</v>
      </c>
      <c r="W659" s="189"/>
    </row>
    <row r="660" spans="1:23" s="190" customFormat="1" ht="37.5" x14ac:dyDescent="0.25">
      <c r="A660" s="180">
        <v>11841033</v>
      </c>
      <c r="B660" s="181" t="s">
        <v>1591</v>
      </c>
      <c r="C660" s="182" t="s">
        <v>1592</v>
      </c>
      <c r="D660" s="183" t="s">
        <v>36</v>
      </c>
      <c r="E660" s="181" t="s">
        <v>35</v>
      </c>
      <c r="F660" s="183" t="s">
        <v>35</v>
      </c>
      <c r="G660" s="181" t="s">
        <v>247</v>
      </c>
      <c r="H660" s="184">
        <v>1</v>
      </c>
      <c r="I660" s="185" t="s">
        <v>107</v>
      </c>
      <c r="J660" s="181" t="s">
        <v>37</v>
      </c>
      <c r="K660" s="181" t="s">
        <v>38</v>
      </c>
      <c r="L660" s="186">
        <v>45533</v>
      </c>
      <c r="M660" s="187" t="s">
        <v>225</v>
      </c>
      <c r="N660" s="183" t="s">
        <v>36</v>
      </c>
      <c r="O660" s="181"/>
      <c r="P660" s="184">
        <v>0.75</v>
      </c>
      <c r="Q660" s="185" t="s">
        <v>107</v>
      </c>
      <c r="R660" s="181" t="s">
        <v>37</v>
      </c>
      <c r="S660" s="181" t="s">
        <v>96</v>
      </c>
      <c r="T660" s="186">
        <v>45533</v>
      </c>
      <c r="U660" s="187" t="s">
        <v>225</v>
      </c>
      <c r="V660" s="188" t="str" cm="1">
        <f t="array" ref="V660">IF(SUM(LEN(A660:U660))=0,"",IF(OR(OR(ISBLANK(E660),SUM(LEN(B660),LEN(C660))=0),AND(NOT(D660="Unknown"),ISBLANK(I660)),AND(NOT(N660="Unknown"),ISBLANK(Q660))),"Missing Information", INDEX(Table15[Entire Service Line Classification], MATCH(SUMIFS(Table15[Unique ID],Table15[System-Owned Portion],D660,Table15[If Material Anything Other than "Lead" in Column E,Was Material Ever Previously Lead?],F660,Table15[Customer-Owned Portion],N660),Table15[Unique ID],0),0)))</f>
        <v>Non-lead</v>
      </c>
      <c r="W660" s="189"/>
    </row>
    <row r="661" spans="1:23" s="190" customFormat="1" ht="37.5" x14ac:dyDescent="0.25">
      <c r="A661" s="180">
        <v>11841032</v>
      </c>
      <c r="B661" s="181" t="s">
        <v>1593</v>
      </c>
      <c r="C661" s="182" t="s">
        <v>1594</v>
      </c>
      <c r="D661" s="183" t="s">
        <v>36</v>
      </c>
      <c r="E661" s="181" t="s">
        <v>35</v>
      </c>
      <c r="F661" s="183" t="s">
        <v>35</v>
      </c>
      <c r="G661" s="181" t="s">
        <v>7031</v>
      </c>
      <c r="H661" s="184">
        <v>1</v>
      </c>
      <c r="I661" s="185" t="s">
        <v>107</v>
      </c>
      <c r="J661" s="181" t="s">
        <v>37</v>
      </c>
      <c r="K661" s="181" t="s">
        <v>38</v>
      </c>
      <c r="L661" s="186">
        <v>45545</v>
      </c>
      <c r="M661" s="187" t="s">
        <v>225</v>
      </c>
      <c r="N661" s="183" t="s">
        <v>43</v>
      </c>
      <c r="O661" s="181"/>
      <c r="P661" s="184">
        <v>0.75</v>
      </c>
      <c r="Q661" s="185" t="s">
        <v>107</v>
      </c>
      <c r="R661" s="181" t="s">
        <v>37</v>
      </c>
      <c r="S661" s="181" t="s">
        <v>96</v>
      </c>
      <c r="T661" s="186">
        <v>45545</v>
      </c>
      <c r="U661" s="187" t="s">
        <v>7068</v>
      </c>
      <c r="V661" s="188" t="str" cm="1">
        <f t="array" ref="V661">IF(SUM(LEN(A661:U661))=0,"",IF(OR(OR(ISBLANK(E661),SUM(LEN(B661),LEN(C661))=0),AND(NOT(D661="Unknown"),ISBLANK(I661)),AND(NOT(N661="Unknown"),ISBLANK(Q661))),"Missing Information", INDEX(Table15[Entire Service Line Classification], MATCH(SUMIFS(Table15[Unique ID],Table15[System-Owned Portion],D661,Table15[If Material Anything Other than "Lead" in Column E,Was Material Ever Previously Lead?],F661,Table15[Customer-Owned Portion],N661),Table15[Unique ID],0),0)))</f>
        <v>Non-lead</v>
      </c>
      <c r="W661" s="189"/>
    </row>
    <row r="662" spans="1:23" s="190" customFormat="1" ht="37.5" x14ac:dyDescent="0.25">
      <c r="A662" s="180">
        <v>11841029</v>
      </c>
      <c r="B662" s="181" t="s">
        <v>1595</v>
      </c>
      <c r="C662" s="182" t="s">
        <v>1596</v>
      </c>
      <c r="D662" s="183" t="s">
        <v>43</v>
      </c>
      <c r="E662" s="181" t="s">
        <v>35</v>
      </c>
      <c r="F662" s="183" t="s">
        <v>35</v>
      </c>
      <c r="G662" s="181" t="s">
        <v>240</v>
      </c>
      <c r="H662" s="184">
        <v>1</v>
      </c>
      <c r="I662" s="185" t="s">
        <v>107</v>
      </c>
      <c r="J662" s="181" t="s">
        <v>37</v>
      </c>
      <c r="K662" s="181" t="s">
        <v>38</v>
      </c>
      <c r="L662" s="186">
        <v>45533</v>
      </c>
      <c r="M662" s="187" t="s">
        <v>225</v>
      </c>
      <c r="N662" s="183" t="s">
        <v>43</v>
      </c>
      <c r="O662" s="181"/>
      <c r="P662" s="184">
        <v>0.75</v>
      </c>
      <c r="Q662" s="185" t="s">
        <v>107</v>
      </c>
      <c r="R662" s="181" t="s">
        <v>37</v>
      </c>
      <c r="S662" s="181" t="s">
        <v>96</v>
      </c>
      <c r="T662" s="186">
        <v>45533</v>
      </c>
      <c r="U662" s="187" t="s">
        <v>225</v>
      </c>
      <c r="V662" s="188" t="str" cm="1">
        <f t="array" ref="V662">IF(SUM(LEN(A662:U662))=0,"",IF(OR(OR(ISBLANK(E662),SUM(LEN(B662),LEN(C662))=0),AND(NOT(D662="Unknown"),ISBLANK(I662)),AND(NOT(N662="Unknown"),ISBLANK(Q662))),"Missing Information", INDEX(Table15[Entire Service Line Classification], MATCH(SUMIFS(Table15[Unique ID],Table15[System-Owned Portion],D662,Table15[If Material Anything Other than "Lead" in Column E,Was Material Ever Previously Lead?],F662,Table15[Customer-Owned Portion],N662),Table15[Unique ID],0),0)))</f>
        <v>Non-lead</v>
      </c>
      <c r="W662" s="189"/>
    </row>
    <row r="663" spans="1:23" s="190" customFormat="1" ht="37.5" x14ac:dyDescent="0.25">
      <c r="A663" s="180">
        <v>11841030</v>
      </c>
      <c r="B663" s="181" t="s">
        <v>1597</v>
      </c>
      <c r="C663" s="182" t="s">
        <v>1598</v>
      </c>
      <c r="D663" s="183" t="s">
        <v>36</v>
      </c>
      <c r="E663" s="181" t="s">
        <v>35</v>
      </c>
      <c r="F663" s="183" t="s">
        <v>35</v>
      </c>
      <c r="G663" s="181" t="s">
        <v>241</v>
      </c>
      <c r="H663" s="184">
        <v>1</v>
      </c>
      <c r="I663" s="185" t="s">
        <v>107</v>
      </c>
      <c r="J663" s="181" t="s">
        <v>37</v>
      </c>
      <c r="K663" s="181" t="s">
        <v>38</v>
      </c>
      <c r="L663" s="186">
        <v>45545</v>
      </c>
      <c r="M663" s="187" t="s">
        <v>225</v>
      </c>
      <c r="N663" s="183" t="s">
        <v>43</v>
      </c>
      <c r="O663" s="181"/>
      <c r="P663" s="184">
        <v>0.75</v>
      </c>
      <c r="Q663" s="185" t="s">
        <v>107</v>
      </c>
      <c r="R663" s="181" t="s">
        <v>37</v>
      </c>
      <c r="S663" s="181" t="s">
        <v>96</v>
      </c>
      <c r="T663" s="186">
        <v>45545</v>
      </c>
      <c r="U663" s="187" t="s">
        <v>7068</v>
      </c>
      <c r="V663" s="188" t="str" cm="1">
        <f t="array" ref="V663">IF(SUM(LEN(A663:U663))=0,"",IF(OR(OR(ISBLANK(E663),SUM(LEN(B663),LEN(C663))=0),AND(NOT(D663="Unknown"),ISBLANK(I663)),AND(NOT(N663="Unknown"),ISBLANK(Q663))),"Missing Information", INDEX(Table15[Entire Service Line Classification], MATCH(SUMIFS(Table15[Unique ID],Table15[System-Owned Portion],D663,Table15[If Material Anything Other than "Lead" in Column E,Was Material Ever Previously Lead?],F663,Table15[Customer-Owned Portion],N663),Table15[Unique ID],0),0)))</f>
        <v>Non-lead</v>
      </c>
      <c r="W663" s="189"/>
    </row>
    <row r="664" spans="1:23" s="190" customFormat="1" ht="37.5" x14ac:dyDescent="0.25">
      <c r="A664" s="180">
        <v>11841028</v>
      </c>
      <c r="B664" s="181" t="s">
        <v>1599</v>
      </c>
      <c r="C664" s="182" t="s">
        <v>1600</v>
      </c>
      <c r="D664" s="183" t="s">
        <v>36</v>
      </c>
      <c r="E664" s="181" t="s">
        <v>35</v>
      </c>
      <c r="F664" s="183" t="s">
        <v>35</v>
      </c>
      <c r="G664" s="181" t="s">
        <v>246</v>
      </c>
      <c r="H664" s="184">
        <v>1</v>
      </c>
      <c r="I664" s="185" t="s">
        <v>107</v>
      </c>
      <c r="J664" s="181" t="s">
        <v>37</v>
      </c>
      <c r="K664" s="181" t="s">
        <v>38</v>
      </c>
      <c r="L664" s="186">
        <v>45545</v>
      </c>
      <c r="M664" s="187" t="s">
        <v>225</v>
      </c>
      <c r="N664" s="183" t="s">
        <v>43</v>
      </c>
      <c r="O664" s="181"/>
      <c r="P664" s="184">
        <v>0.75</v>
      </c>
      <c r="Q664" s="185" t="s">
        <v>107</v>
      </c>
      <c r="R664" s="181" t="s">
        <v>37</v>
      </c>
      <c r="S664" s="181" t="s">
        <v>96</v>
      </c>
      <c r="T664" s="186">
        <v>45545</v>
      </c>
      <c r="U664" s="187" t="s">
        <v>7068</v>
      </c>
      <c r="V664" s="188" t="str" cm="1">
        <f t="array" ref="V664">IF(SUM(LEN(A664:U664))=0,"",IF(OR(OR(ISBLANK(E664),SUM(LEN(B664),LEN(C664))=0),AND(NOT(D664="Unknown"),ISBLANK(I664)),AND(NOT(N664="Unknown"),ISBLANK(Q664))),"Missing Information", INDEX(Table15[Entire Service Line Classification], MATCH(SUMIFS(Table15[Unique ID],Table15[System-Owned Portion],D664,Table15[If Material Anything Other than "Lead" in Column E,Was Material Ever Previously Lead?],F664,Table15[Customer-Owned Portion],N664),Table15[Unique ID],0),0)))</f>
        <v>Non-lead</v>
      </c>
      <c r="W664" s="189"/>
    </row>
    <row r="665" spans="1:23" s="190" customFormat="1" ht="37.5" x14ac:dyDescent="0.25">
      <c r="A665" s="180">
        <v>11841027</v>
      </c>
      <c r="B665" s="181" t="s">
        <v>1601</v>
      </c>
      <c r="C665" s="182" t="s">
        <v>1602</v>
      </c>
      <c r="D665" s="183" t="s">
        <v>36</v>
      </c>
      <c r="E665" s="181" t="s">
        <v>35</v>
      </c>
      <c r="F665" s="183" t="s">
        <v>35</v>
      </c>
      <c r="G665" s="181" t="s">
        <v>241</v>
      </c>
      <c r="H665" s="184">
        <v>1</v>
      </c>
      <c r="I665" s="185" t="s">
        <v>107</v>
      </c>
      <c r="J665" s="181" t="s">
        <v>37</v>
      </c>
      <c r="K665" s="181" t="s">
        <v>38</v>
      </c>
      <c r="L665" s="186">
        <v>45545</v>
      </c>
      <c r="M665" s="187" t="s">
        <v>225</v>
      </c>
      <c r="N665" s="183" t="s">
        <v>43</v>
      </c>
      <c r="O665" s="181"/>
      <c r="P665" s="184">
        <v>0.75</v>
      </c>
      <c r="Q665" s="185" t="s">
        <v>107</v>
      </c>
      <c r="R665" s="181" t="s">
        <v>37</v>
      </c>
      <c r="S665" s="181" t="s">
        <v>96</v>
      </c>
      <c r="T665" s="186">
        <v>45545</v>
      </c>
      <c r="U665" s="187" t="s">
        <v>7068</v>
      </c>
      <c r="V665" s="188" t="str" cm="1">
        <f t="array" ref="V665">IF(SUM(LEN(A665:U665))=0,"",IF(OR(OR(ISBLANK(E665),SUM(LEN(B665),LEN(C665))=0),AND(NOT(D665="Unknown"),ISBLANK(I665)),AND(NOT(N665="Unknown"),ISBLANK(Q665))),"Missing Information", INDEX(Table15[Entire Service Line Classification], MATCH(SUMIFS(Table15[Unique ID],Table15[System-Owned Portion],D665,Table15[If Material Anything Other than "Lead" in Column E,Was Material Ever Previously Lead?],F665,Table15[Customer-Owned Portion],N665),Table15[Unique ID],0),0)))</f>
        <v>Non-lead</v>
      </c>
      <c r="W665" s="189"/>
    </row>
    <row r="666" spans="1:23" s="190" customFormat="1" ht="37.5" x14ac:dyDescent="0.25">
      <c r="A666" s="180">
        <v>11841025</v>
      </c>
      <c r="B666" s="181" t="s">
        <v>1603</v>
      </c>
      <c r="C666" s="182" t="s">
        <v>1604</v>
      </c>
      <c r="D666" s="183" t="s">
        <v>36</v>
      </c>
      <c r="E666" s="181" t="s">
        <v>35</v>
      </c>
      <c r="F666" s="183" t="s">
        <v>35</v>
      </c>
      <c r="G666" s="181" t="s">
        <v>258</v>
      </c>
      <c r="H666" s="184">
        <v>1</v>
      </c>
      <c r="I666" s="185" t="s">
        <v>107</v>
      </c>
      <c r="J666" s="181" t="s">
        <v>37</v>
      </c>
      <c r="K666" s="181" t="s">
        <v>38</v>
      </c>
      <c r="L666" s="186">
        <v>45533</v>
      </c>
      <c r="M666" s="187" t="s">
        <v>225</v>
      </c>
      <c r="N666" s="183" t="s">
        <v>43</v>
      </c>
      <c r="O666" s="181"/>
      <c r="P666" s="184">
        <v>0.75</v>
      </c>
      <c r="Q666" s="185" t="s">
        <v>107</v>
      </c>
      <c r="R666" s="181" t="s">
        <v>37</v>
      </c>
      <c r="S666" s="181" t="s">
        <v>96</v>
      </c>
      <c r="T666" s="186">
        <v>45533</v>
      </c>
      <c r="U666" s="187" t="s">
        <v>225</v>
      </c>
      <c r="V666" s="188" t="str" cm="1">
        <f t="array" ref="V666">IF(SUM(LEN(A666:U666))=0,"",IF(OR(OR(ISBLANK(E666),SUM(LEN(B666),LEN(C666))=0),AND(NOT(D666="Unknown"),ISBLANK(I666)),AND(NOT(N666="Unknown"),ISBLANK(Q666))),"Missing Information", INDEX(Table15[Entire Service Line Classification], MATCH(SUMIFS(Table15[Unique ID],Table15[System-Owned Portion],D666,Table15[If Material Anything Other than "Lead" in Column E,Was Material Ever Previously Lead?],F666,Table15[Customer-Owned Portion],N666),Table15[Unique ID],0),0)))</f>
        <v>Non-lead</v>
      </c>
      <c r="W666" s="189"/>
    </row>
    <row r="667" spans="1:23" s="190" customFormat="1" ht="37.5" x14ac:dyDescent="0.25">
      <c r="A667" s="180">
        <v>11841026</v>
      </c>
      <c r="B667" s="181" t="s">
        <v>1605</v>
      </c>
      <c r="C667" s="182" t="s">
        <v>1606</v>
      </c>
      <c r="D667" s="183" t="s">
        <v>36</v>
      </c>
      <c r="E667" s="181" t="s">
        <v>35</v>
      </c>
      <c r="F667" s="183" t="s">
        <v>35</v>
      </c>
      <c r="G667" s="181" t="s">
        <v>246</v>
      </c>
      <c r="H667" s="184">
        <v>0.75</v>
      </c>
      <c r="I667" s="185" t="s">
        <v>107</v>
      </c>
      <c r="J667" s="181" t="s">
        <v>37</v>
      </c>
      <c r="K667" s="181" t="s">
        <v>38</v>
      </c>
      <c r="L667" s="186">
        <v>45545</v>
      </c>
      <c r="M667" s="187" t="s">
        <v>225</v>
      </c>
      <c r="N667" s="183" t="s">
        <v>43</v>
      </c>
      <c r="O667" s="181"/>
      <c r="P667" s="184">
        <v>0.75</v>
      </c>
      <c r="Q667" s="185" t="s">
        <v>107</v>
      </c>
      <c r="R667" s="181" t="s">
        <v>37</v>
      </c>
      <c r="S667" s="181" t="s">
        <v>96</v>
      </c>
      <c r="T667" s="186">
        <v>45545</v>
      </c>
      <c r="U667" s="187" t="s">
        <v>7068</v>
      </c>
      <c r="V667" s="188" t="str" cm="1">
        <f t="array" ref="V667">IF(SUM(LEN(A667:U667))=0,"",IF(OR(OR(ISBLANK(E667),SUM(LEN(B667),LEN(C667))=0),AND(NOT(D667="Unknown"),ISBLANK(I667)),AND(NOT(N667="Unknown"),ISBLANK(Q667))),"Missing Information", INDEX(Table15[Entire Service Line Classification], MATCH(SUMIFS(Table15[Unique ID],Table15[System-Owned Portion],D667,Table15[If Material Anything Other than "Lead" in Column E,Was Material Ever Previously Lead?],F667,Table15[Customer-Owned Portion],N667),Table15[Unique ID],0),0)))</f>
        <v>Non-lead</v>
      </c>
      <c r="W667" s="189"/>
    </row>
    <row r="668" spans="1:23" s="190" customFormat="1" ht="37.5" x14ac:dyDescent="0.25">
      <c r="A668" s="180">
        <v>11841024</v>
      </c>
      <c r="B668" s="181" t="s">
        <v>1607</v>
      </c>
      <c r="C668" s="182" t="s">
        <v>1608</v>
      </c>
      <c r="D668" s="183" t="s">
        <v>36</v>
      </c>
      <c r="E668" s="181" t="s">
        <v>35</v>
      </c>
      <c r="F668" s="183" t="s">
        <v>35</v>
      </c>
      <c r="G668" s="181" t="s">
        <v>237</v>
      </c>
      <c r="H668" s="184">
        <v>1</v>
      </c>
      <c r="I668" s="185" t="s">
        <v>107</v>
      </c>
      <c r="J668" s="181" t="s">
        <v>37</v>
      </c>
      <c r="K668" s="181" t="s">
        <v>38</v>
      </c>
      <c r="L668" s="186">
        <v>45533</v>
      </c>
      <c r="M668" s="187" t="s">
        <v>225</v>
      </c>
      <c r="N668" s="183" t="s">
        <v>36</v>
      </c>
      <c r="O668" s="181"/>
      <c r="P668" s="184">
        <v>0.75</v>
      </c>
      <c r="Q668" s="185" t="s">
        <v>107</v>
      </c>
      <c r="R668" s="181" t="s">
        <v>37</v>
      </c>
      <c r="S668" s="181" t="s">
        <v>96</v>
      </c>
      <c r="T668" s="186">
        <v>45533</v>
      </c>
      <c r="U668" s="187" t="s">
        <v>225</v>
      </c>
      <c r="V668" s="188" t="str" cm="1">
        <f t="array" ref="V668">IF(SUM(LEN(A668:U668))=0,"",IF(OR(OR(ISBLANK(E668),SUM(LEN(B668),LEN(C668))=0),AND(NOT(D668="Unknown"),ISBLANK(I668)),AND(NOT(N668="Unknown"),ISBLANK(Q668))),"Missing Information", INDEX(Table15[Entire Service Line Classification], MATCH(SUMIFS(Table15[Unique ID],Table15[System-Owned Portion],D668,Table15[If Material Anything Other than "Lead" in Column E,Was Material Ever Previously Lead?],F668,Table15[Customer-Owned Portion],N668),Table15[Unique ID],0),0)))</f>
        <v>Non-lead</v>
      </c>
      <c r="W668" s="189"/>
    </row>
    <row r="669" spans="1:23" s="190" customFormat="1" ht="37.5" x14ac:dyDescent="0.25">
      <c r="A669" s="180">
        <v>11841023</v>
      </c>
      <c r="B669" s="181" t="s">
        <v>1609</v>
      </c>
      <c r="C669" s="182" t="s">
        <v>1610</v>
      </c>
      <c r="D669" s="183" t="s">
        <v>36</v>
      </c>
      <c r="E669" s="181" t="s">
        <v>35</v>
      </c>
      <c r="F669" s="183" t="s">
        <v>35</v>
      </c>
      <c r="G669" s="181" t="s">
        <v>232</v>
      </c>
      <c r="H669" s="184">
        <v>1</v>
      </c>
      <c r="I669" s="185" t="s">
        <v>107</v>
      </c>
      <c r="J669" s="181" t="s">
        <v>37</v>
      </c>
      <c r="K669" s="181" t="s">
        <v>38</v>
      </c>
      <c r="L669" s="186">
        <v>45533</v>
      </c>
      <c r="M669" s="187" t="s">
        <v>225</v>
      </c>
      <c r="N669" s="183" t="s">
        <v>36</v>
      </c>
      <c r="O669" s="181"/>
      <c r="P669" s="184">
        <v>0.75</v>
      </c>
      <c r="Q669" s="185" t="s">
        <v>107</v>
      </c>
      <c r="R669" s="181" t="s">
        <v>37</v>
      </c>
      <c r="S669" s="181" t="s">
        <v>96</v>
      </c>
      <c r="T669" s="186">
        <v>45533</v>
      </c>
      <c r="U669" s="187" t="s">
        <v>225</v>
      </c>
      <c r="V669" s="188" t="str" cm="1">
        <f t="array" ref="V669">IF(SUM(LEN(A669:U669))=0,"",IF(OR(OR(ISBLANK(E669),SUM(LEN(B669),LEN(C669))=0),AND(NOT(D669="Unknown"),ISBLANK(I669)),AND(NOT(N669="Unknown"),ISBLANK(Q669))),"Missing Information", INDEX(Table15[Entire Service Line Classification], MATCH(SUMIFS(Table15[Unique ID],Table15[System-Owned Portion],D669,Table15[If Material Anything Other than "Lead" in Column E,Was Material Ever Previously Lead?],F669,Table15[Customer-Owned Portion],N669),Table15[Unique ID],0),0)))</f>
        <v>Non-lead</v>
      </c>
      <c r="W669" s="189"/>
    </row>
    <row r="670" spans="1:23" s="190" customFormat="1" ht="37.5" x14ac:dyDescent="0.25">
      <c r="A670" s="180">
        <v>11841022</v>
      </c>
      <c r="B670" s="181" t="s">
        <v>1611</v>
      </c>
      <c r="C670" s="182" t="s">
        <v>1612</v>
      </c>
      <c r="D670" s="183" t="s">
        <v>36</v>
      </c>
      <c r="E670" s="181" t="s">
        <v>35</v>
      </c>
      <c r="F670" s="183" t="s">
        <v>35</v>
      </c>
      <c r="G670" s="181" t="s">
        <v>7034</v>
      </c>
      <c r="H670" s="184">
        <v>1</v>
      </c>
      <c r="I670" s="185" t="s">
        <v>107</v>
      </c>
      <c r="J670" s="181" t="s">
        <v>37</v>
      </c>
      <c r="K670" s="181" t="s">
        <v>38</v>
      </c>
      <c r="L670" s="186">
        <v>45539</v>
      </c>
      <c r="M670" s="187" t="s">
        <v>225</v>
      </c>
      <c r="N670" s="183" t="s">
        <v>36</v>
      </c>
      <c r="O670" s="181"/>
      <c r="P670" s="184">
        <v>0.75</v>
      </c>
      <c r="Q670" s="185" t="s">
        <v>107</v>
      </c>
      <c r="R670" s="181" t="s">
        <v>37</v>
      </c>
      <c r="S670" s="181" t="s">
        <v>96</v>
      </c>
      <c r="T670" s="186">
        <v>45539</v>
      </c>
      <c r="U670" s="187" t="s">
        <v>225</v>
      </c>
      <c r="V670" s="188" t="str" cm="1">
        <f t="array" ref="V670">IF(SUM(LEN(A670:U670))=0,"",IF(OR(OR(ISBLANK(E670),SUM(LEN(B670),LEN(C670))=0),AND(NOT(D670="Unknown"),ISBLANK(I670)),AND(NOT(N670="Unknown"),ISBLANK(Q670))),"Missing Information", INDEX(Table15[Entire Service Line Classification], MATCH(SUMIFS(Table15[Unique ID],Table15[System-Owned Portion],D670,Table15[If Material Anything Other than "Lead" in Column E,Was Material Ever Previously Lead?],F670,Table15[Customer-Owned Portion],N670),Table15[Unique ID],0),0)))</f>
        <v>Non-lead</v>
      </c>
      <c r="W670" s="189"/>
    </row>
    <row r="671" spans="1:23" s="190" customFormat="1" ht="37.5" x14ac:dyDescent="0.25">
      <c r="A671" s="180">
        <v>11841021</v>
      </c>
      <c r="B671" s="181" t="s">
        <v>1613</v>
      </c>
      <c r="C671" s="182" t="s">
        <v>1614</v>
      </c>
      <c r="D671" s="183" t="s">
        <v>36</v>
      </c>
      <c r="E671" s="181" t="s">
        <v>35</v>
      </c>
      <c r="F671" s="183" t="s">
        <v>35</v>
      </c>
      <c r="G671" s="181" t="s">
        <v>258</v>
      </c>
      <c r="H671" s="184">
        <v>1</v>
      </c>
      <c r="I671" s="185" t="s">
        <v>107</v>
      </c>
      <c r="J671" s="181" t="s">
        <v>37</v>
      </c>
      <c r="K671" s="181" t="s">
        <v>38</v>
      </c>
      <c r="L671" s="186">
        <v>45533</v>
      </c>
      <c r="M671" s="187" t="s">
        <v>225</v>
      </c>
      <c r="N671" s="183" t="s">
        <v>36</v>
      </c>
      <c r="O671" s="181"/>
      <c r="P671" s="184">
        <v>1</v>
      </c>
      <c r="Q671" s="185" t="s">
        <v>107</v>
      </c>
      <c r="R671" s="181" t="s">
        <v>37</v>
      </c>
      <c r="S671" s="181" t="s">
        <v>96</v>
      </c>
      <c r="T671" s="186">
        <v>45533</v>
      </c>
      <c r="U671" s="187" t="s">
        <v>225</v>
      </c>
      <c r="V671" s="188" t="str" cm="1">
        <f t="array" ref="V671">IF(SUM(LEN(A671:U671))=0,"",IF(OR(OR(ISBLANK(E671),SUM(LEN(B671),LEN(C671))=0),AND(NOT(D671="Unknown"),ISBLANK(I671)),AND(NOT(N671="Unknown"),ISBLANK(Q671))),"Missing Information", INDEX(Table15[Entire Service Line Classification], MATCH(SUMIFS(Table15[Unique ID],Table15[System-Owned Portion],D671,Table15[If Material Anything Other than "Lead" in Column E,Was Material Ever Previously Lead?],F671,Table15[Customer-Owned Portion],N671),Table15[Unique ID],0),0)))</f>
        <v>Non-lead</v>
      </c>
      <c r="W671" s="189"/>
    </row>
    <row r="672" spans="1:23" s="190" customFormat="1" ht="37.5" x14ac:dyDescent="0.25">
      <c r="A672" s="180">
        <v>11841018</v>
      </c>
      <c r="B672" s="181" t="s">
        <v>1615</v>
      </c>
      <c r="C672" s="182" t="s">
        <v>1616</v>
      </c>
      <c r="D672" s="183" t="s">
        <v>36</v>
      </c>
      <c r="E672" s="181" t="s">
        <v>35</v>
      </c>
      <c r="F672" s="183" t="s">
        <v>35</v>
      </c>
      <c r="G672" s="181" t="s">
        <v>268</v>
      </c>
      <c r="H672" s="184">
        <v>1</v>
      </c>
      <c r="I672" s="185" t="s">
        <v>107</v>
      </c>
      <c r="J672" s="181" t="s">
        <v>37</v>
      </c>
      <c r="K672" s="181" t="s">
        <v>38</v>
      </c>
      <c r="L672" s="186">
        <v>45533</v>
      </c>
      <c r="M672" s="187" t="s">
        <v>225</v>
      </c>
      <c r="N672" s="183" t="s">
        <v>43</v>
      </c>
      <c r="O672" s="181"/>
      <c r="P672" s="184">
        <v>0.75</v>
      </c>
      <c r="Q672" s="185" t="s">
        <v>107</v>
      </c>
      <c r="R672" s="181" t="s">
        <v>37</v>
      </c>
      <c r="S672" s="181" t="s">
        <v>96</v>
      </c>
      <c r="T672" s="186">
        <v>45533</v>
      </c>
      <c r="U672" s="187" t="s">
        <v>225</v>
      </c>
      <c r="V672" s="188" t="str" cm="1">
        <f t="array" ref="V672">IF(SUM(LEN(A672:U672))=0,"",IF(OR(OR(ISBLANK(E672),SUM(LEN(B672),LEN(C672))=0),AND(NOT(D672="Unknown"),ISBLANK(I672)),AND(NOT(N672="Unknown"),ISBLANK(Q672))),"Missing Information", INDEX(Table15[Entire Service Line Classification], MATCH(SUMIFS(Table15[Unique ID],Table15[System-Owned Portion],D672,Table15[If Material Anything Other than "Lead" in Column E,Was Material Ever Previously Lead?],F672,Table15[Customer-Owned Portion],N672),Table15[Unique ID],0),0)))</f>
        <v>Non-lead</v>
      </c>
      <c r="W672" s="189"/>
    </row>
    <row r="673" spans="1:23" s="190" customFormat="1" ht="37.5" x14ac:dyDescent="0.25">
      <c r="A673" s="180">
        <v>11841016</v>
      </c>
      <c r="B673" s="181" t="s">
        <v>1617</v>
      </c>
      <c r="C673" s="182" t="s">
        <v>1618</v>
      </c>
      <c r="D673" s="183" t="s">
        <v>36</v>
      </c>
      <c r="E673" s="181" t="s">
        <v>35</v>
      </c>
      <c r="F673" s="183" t="s">
        <v>35</v>
      </c>
      <c r="G673" s="181" t="s">
        <v>7043</v>
      </c>
      <c r="H673" s="184">
        <v>1</v>
      </c>
      <c r="I673" s="185" t="s">
        <v>107</v>
      </c>
      <c r="J673" s="181" t="s">
        <v>37</v>
      </c>
      <c r="K673" s="181" t="s">
        <v>38</v>
      </c>
      <c r="L673" s="186">
        <v>45539</v>
      </c>
      <c r="M673" s="187" t="s">
        <v>225</v>
      </c>
      <c r="N673" s="183" t="s">
        <v>36</v>
      </c>
      <c r="O673" s="181"/>
      <c r="P673" s="184">
        <v>0.75</v>
      </c>
      <c r="Q673" s="185" t="s">
        <v>107</v>
      </c>
      <c r="R673" s="181" t="s">
        <v>37</v>
      </c>
      <c r="S673" s="181" t="s">
        <v>96</v>
      </c>
      <c r="T673" s="186">
        <v>45539</v>
      </c>
      <c r="U673" s="187" t="s">
        <v>225</v>
      </c>
      <c r="V673" s="188" t="str" cm="1">
        <f t="array" ref="V673">IF(SUM(LEN(A673:U673))=0,"",IF(OR(OR(ISBLANK(E673),SUM(LEN(B673),LEN(C673))=0),AND(NOT(D673="Unknown"),ISBLANK(I673)),AND(NOT(N673="Unknown"),ISBLANK(Q673))),"Missing Information", INDEX(Table15[Entire Service Line Classification], MATCH(SUMIFS(Table15[Unique ID],Table15[System-Owned Portion],D673,Table15[If Material Anything Other than "Lead" in Column E,Was Material Ever Previously Lead?],F673,Table15[Customer-Owned Portion],N673),Table15[Unique ID],0),0)))</f>
        <v>Non-lead</v>
      </c>
      <c r="W673" s="189"/>
    </row>
    <row r="674" spans="1:23" s="190" customFormat="1" ht="37.5" x14ac:dyDescent="0.25">
      <c r="A674" s="180">
        <v>11841019</v>
      </c>
      <c r="B674" s="181" t="s">
        <v>1619</v>
      </c>
      <c r="C674" s="182" t="s">
        <v>1620</v>
      </c>
      <c r="D674" s="183" t="s">
        <v>36</v>
      </c>
      <c r="E674" s="181" t="s">
        <v>35</v>
      </c>
      <c r="F674" s="183" t="s">
        <v>35</v>
      </c>
      <c r="G674" s="181" t="s">
        <v>238</v>
      </c>
      <c r="H674" s="184">
        <v>1</v>
      </c>
      <c r="I674" s="185" t="s">
        <v>107</v>
      </c>
      <c r="J674" s="181" t="s">
        <v>37</v>
      </c>
      <c r="K674" s="181" t="s">
        <v>38</v>
      </c>
      <c r="L674" s="186">
        <v>45539</v>
      </c>
      <c r="M674" s="187" t="s">
        <v>225</v>
      </c>
      <c r="N674" s="183" t="s">
        <v>36</v>
      </c>
      <c r="O674" s="181"/>
      <c r="P674" s="184">
        <v>0.75</v>
      </c>
      <c r="Q674" s="185" t="s">
        <v>107</v>
      </c>
      <c r="R674" s="181" t="s">
        <v>37</v>
      </c>
      <c r="S674" s="181" t="s">
        <v>96</v>
      </c>
      <c r="T674" s="186">
        <v>45539</v>
      </c>
      <c r="U674" s="187" t="s">
        <v>225</v>
      </c>
      <c r="V674" s="188" t="str" cm="1">
        <f t="array" ref="V674">IF(SUM(LEN(A674:U674))=0,"",IF(OR(OR(ISBLANK(E674),SUM(LEN(B674),LEN(C674))=0),AND(NOT(D674="Unknown"),ISBLANK(I674)),AND(NOT(N674="Unknown"),ISBLANK(Q674))),"Missing Information", INDEX(Table15[Entire Service Line Classification], MATCH(SUMIFS(Table15[Unique ID],Table15[System-Owned Portion],D674,Table15[If Material Anything Other than "Lead" in Column E,Was Material Ever Previously Lead?],F674,Table15[Customer-Owned Portion],N674),Table15[Unique ID],0),0)))</f>
        <v>Non-lead</v>
      </c>
      <c r="W674" s="189"/>
    </row>
    <row r="675" spans="1:23" s="190" customFormat="1" ht="37.5" x14ac:dyDescent="0.25">
      <c r="A675" s="180">
        <v>11841017</v>
      </c>
      <c r="B675" s="181" t="s">
        <v>1621</v>
      </c>
      <c r="C675" s="182" t="s">
        <v>1622</v>
      </c>
      <c r="D675" s="183" t="s">
        <v>36</v>
      </c>
      <c r="E675" s="181" t="s">
        <v>35</v>
      </c>
      <c r="F675" s="183" t="s">
        <v>35</v>
      </c>
      <c r="G675" s="181" t="s">
        <v>7034</v>
      </c>
      <c r="H675" s="184">
        <v>1</v>
      </c>
      <c r="I675" s="185" t="s">
        <v>107</v>
      </c>
      <c r="J675" s="181" t="s">
        <v>37</v>
      </c>
      <c r="K675" s="181" t="s">
        <v>38</v>
      </c>
      <c r="L675" s="186">
        <v>45539</v>
      </c>
      <c r="M675" s="187" t="s">
        <v>225</v>
      </c>
      <c r="N675" s="183" t="s">
        <v>36</v>
      </c>
      <c r="O675" s="181"/>
      <c r="P675" s="184">
        <v>0.75</v>
      </c>
      <c r="Q675" s="185" t="s">
        <v>107</v>
      </c>
      <c r="R675" s="181" t="s">
        <v>37</v>
      </c>
      <c r="S675" s="181" t="s">
        <v>96</v>
      </c>
      <c r="T675" s="186">
        <v>45539</v>
      </c>
      <c r="U675" s="187" t="s">
        <v>225</v>
      </c>
      <c r="V675" s="188" t="str" cm="1">
        <f t="array" ref="V675">IF(SUM(LEN(A675:U675))=0,"",IF(OR(OR(ISBLANK(E675),SUM(LEN(B675),LEN(C675))=0),AND(NOT(D675="Unknown"),ISBLANK(I675)),AND(NOT(N675="Unknown"),ISBLANK(Q675))),"Missing Information", INDEX(Table15[Entire Service Line Classification], MATCH(SUMIFS(Table15[Unique ID],Table15[System-Owned Portion],D675,Table15[If Material Anything Other than "Lead" in Column E,Was Material Ever Previously Lead?],F675,Table15[Customer-Owned Portion],N675),Table15[Unique ID],0),0)))</f>
        <v>Non-lead</v>
      </c>
      <c r="W675" s="189"/>
    </row>
    <row r="676" spans="1:23" s="190" customFormat="1" ht="37.5" x14ac:dyDescent="0.25">
      <c r="A676" s="180">
        <v>11841031</v>
      </c>
      <c r="B676" s="181" t="s">
        <v>1623</v>
      </c>
      <c r="C676" s="182" t="s">
        <v>1624</v>
      </c>
      <c r="D676" s="183" t="s">
        <v>36</v>
      </c>
      <c r="E676" s="181" t="s">
        <v>35</v>
      </c>
      <c r="F676" s="183" t="s">
        <v>35</v>
      </c>
      <c r="G676" s="181" t="s">
        <v>7034</v>
      </c>
      <c r="H676" s="184">
        <v>1</v>
      </c>
      <c r="I676" s="185" t="s">
        <v>107</v>
      </c>
      <c r="J676" s="181" t="s">
        <v>37</v>
      </c>
      <c r="K676" s="181" t="s">
        <v>38</v>
      </c>
      <c r="L676" s="186">
        <v>45539</v>
      </c>
      <c r="M676" s="187" t="s">
        <v>225</v>
      </c>
      <c r="N676" s="183" t="s">
        <v>36</v>
      </c>
      <c r="O676" s="181"/>
      <c r="P676" s="184">
        <v>0.75</v>
      </c>
      <c r="Q676" s="185" t="s">
        <v>107</v>
      </c>
      <c r="R676" s="181" t="s">
        <v>37</v>
      </c>
      <c r="S676" s="181" t="s">
        <v>96</v>
      </c>
      <c r="T676" s="186">
        <v>45539</v>
      </c>
      <c r="U676" s="187" t="s">
        <v>225</v>
      </c>
      <c r="V676" s="188" t="str" cm="1">
        <f t="array" ref="V676">IF(SUM(LEN(A676:U676))=0,"",IF(OR(OR(ISBLANK(E676),SUM(LEN(B676),LEN(C676))=0),AND(NOT(D676="Unknown"),ISBLANK(I676)),AND(NOT(N676="Unknown"),ISBLANK(Q676))),"Missing Information", INDEX(Table15[Entire Service Line Classification], MATCH(SUMIFS(Table15[Unique ID],Table15[System-Owned Portion],D676,Table15[If Material Anything Other than "Lead" in Column E,Was Material Ever Previously Lead?],F676,Table15[Customer-Owned Portion],N676),Table15[Unique ID],0),0)))</f>
        <v>Non-lead</v>
      </c>
      <c r="W676" s="189"/>
    </row>
    <row r="677" spans="1:23" s="190" customFormat="1" ht="37.5" x14ac:dyDescent="0.25">
      <c r="A677" s="180">
        <v>11841015</v>
      </c>
      <c r="B677" s="181" t="s">
        <v>1625</v>
      </c>
      <c r="C677" s="182" t="s">
        <v>1626</v>
      </c>
      <c r="D677" s="183" t="s">
        <v>36</v>
      </c>
      <c r="E677" s="181" t="s">
        <v>35</v>
      </c>
      <c r="F677" s="183" t="s">
        <v>35</v>
      </c>
      <c r="G677" s="181" t="s">
        <v>7034</v>
      </c>
      <c r="H677" s="184">
        <v>1</v>
      </c>
      <c r="I677" s="185" t="s">
        <v>107</v>
      </c>
      <c r="J677" s="181" t="s">
        <v>37</v>
      </c>
      <c r="K677" s="181" t="s">
        <v>38</v>
      </c>
      <c r="L677" s="186">
        <v>45539</v>
      </c>
      <c r="M677" s="187" t="s">
        <v>225</v>
      </c>
      <c r="N677" s="183" t="s">
        <v>36</v>
      </c>
      <c r="O677" s="181"/>
      <c r="P677" s="184">
        <v>0.75</v>
      </c>
      <c r="Q677" s="185" t="s">
        <v>107</v>
      </c>
      <c r="R677" s="181" t="s">
        <v>37</v>
      </c>
      <c r="S677" s="181" t="s">
        <v>96</v>
      </c>
      <c r="T677" s="186">
        <v>45539</v>
      </c>
      <c r="U677" s="187" t="s">
        <v>225</v>
      </c>
      <c r="V677" s="188" t="str" cm="1">
        <f t="array" ref="V677">IF(SUM(LEN(A677:U677))=0,"",IF(OR(OR(ISBLANK(E677),SUM(LEN(B677),LEN(C677))=0),AND(NOT(D677="Unknown"),ISBLANK(I677)),AND(NOT(N677="Unknown"),ISBLANK(Q677))),"Missing Information", INDEX(Table15[Entire Service Line Classification], MATCH(SUMIFS(Table15[Unique ID],Table15[System-Owned Portion],D677,Table15[If Material Anything Other than "Lead" in Column E,Was Material Ever Previously Lead?],F677,Table15[Customer-Owned Portion],N677),Table15[Unique ID],0),0)))</f>
        <v>Non-lead</v>
      </c>
      <c r="W677" s="189"/>
    </row>
    <row r="678" spans="1:23" s="190" customFormat="1" ht="37.5" x14ac:dyDescent="0.25">
      <c r="A678" s="180">
        <v>11841014</v>
      </c>
      <c r="B678" s="181" t="s">
        <v>1627</v>
      </c>
      <c r="C678" s="182" t="s">
        <v>1628</v>
      </c>
      <c r="D678" s="183" t="s">
        <v>36</v>
      </c>
      <c r="E678" s="181" t="s">
        <v>35</v>
      </c>
      <c r="F678" s="183" t="s">
        <v>35</v>
      </c>
      <c r="G678" s="181" t="s">
        <v>7034</v>
      </c>
      <c r="H678" s="184">
        <v>1</v>
      </c>
      <c r="I678" s="185" t="s">
        <v>107</v>
      </c>
      <c r="J678" s="181" t="s">
        <v>37</v>
      </c>
      <c r="K678" s="181" t="s">
        <v>38</v>
      </c>
      <c r="L678" s="186">
        <v>45539</v>
      </c>
      <c r="M678" s="187" t="s">
        <v>225</v>
      </c>
      <c r="N678" s="183" t="s">
        <v>36</v>
      </c>
      <c r="O678" s="181"/>
      <c r="P678" s="184">
        <v>0.75</v>
      </c>
      <c r="Q678" s="185" t="s">
        <v>107</v>
      </c>
      <c r="R678" s="181" t="s">
        <v>37</v>
      </c>
      <c r="S678" s="181" t="s">
        <v>96</v>
      </c>
      <c r="T678" s="186">
        <v>45539</v>
      </c>
      <c r="U678" s="187" t="s">
        <v>225</v>
      </c>
      <c r="V678" s="188" t="str" cm="1">
        <f t="array" ref="V678">IF(SUM(LEN(A678:U678))=0,"",IF(OR(OR(ISBLANK(E678),SUM(LEN(B678),LEN(C678))=0),AND(NOT(D678="Unknown"),ISBLANK(I678)),AND(NOT(N678="Unknown"),ISBLANK(Q678))),"Missing Information", INDEX(Table15[Entire Service Line Classification], MATCH(SUMIFS(Table15[Unique ID],Table15[System-Owned Portion],D678,Table15[If Material Anything Other than "Lead" in Column E,Was Material Ever Previously Lead?],F678,Table15[Customer-Owned Portion],N678),Table15[Unique ID],0),0)))</f>
        <v>Non-lead</v>
      </c>
      <c r="W678" s="189"/>
    </row>
    <row r="679" spans="1:23" s="190" customFormat="1" ht="37.5" x14ac:dyDescent="0.25">
      <c r="A679" s="180">
        <v>11841013</v>
      </c>
      <c r="B679" s="181" t="s">
        <v>1629</v>
      </c>
      <c r="C679" s="182" t="s">
        <v>1630</v>
      </c>
      <c r="D679" s="183" t="s">
        <v>36</v>
      </c>
      <c r="E679" s="181" t="s">
        <v>35</v>
      </c>
      <c r="F679" s="183" t="s">
        <v>35</v>
      </c>
      <c r="G679" s="181" t="s">
        <v>228</v>
      </c>
      <c r="H679" s="184">
        <v>1</v>
      </c>
      <c r="I679" s="185" t="s">
        <v>107</v>
      </c>
      <c r="J679" s="181" t="s">
        <v>37</v>
      </c>
      <c r="K679" s="181" t="s">
        <v>38</v>
      </c>
      <c r="L679" s="186">
        <v>45539</v>
      </c>
      <c r="M679" s="187" t="s">
        <v>225</v>
      </c>
      <c r="N679" s="183" t="s">
        <v>36</v>
      </c>
      <c r="O679" s="181"/>
      <c r="P679" s="184">
        <v>0.75</v>
      </c>
      <c r="Q679" s="185" t="s">
        <v>107</v>
      </c>
      <c r="R679" s="181" t="s">
        <v>37</v>
      </c>
      <c r="S679" s="181" t="s">
        <v>96</v>
      </c>
      <c r="T679" s="186">
        <v>45539</v>
      </c>
      <c r="U679" s="187" t="s">
        <v>225</v>
      </c>
      <c r="V679" s="188" t="str" cm="1">
        <f t="array" ref="V679">IF(SUM(LEN(A679:U679))=0,"",IF(OR(OR(ISBLANK(E679),SUM(LEN(B679),LEN(C679))=0),AND(NOT(D679="Unknown"),ISBLANK(I679)),AND(NOT(N679="Unknown"),ISBLANK(Q679))),"Missing Information", INDEX(Table15[Entire Service Line Classification], MATCH(SUMIFS(Table15[Unique ID],Table15[System-Owned Portion],D679,Table15[If Material Anything Other than "Lead" in Column E,Was Material Ever Previously Lead?],F679,Table15[Customer-Owned Portion],N679),Table15[Unique ID],0),0)))</f>
        <v>Non-lead</v>
      </c>
      <c r="W679" s="189"/>
    </row>
    <row r="680" spans="1:23" s="190" customFormat="1" ht="37.5" x14ac:dyDescent="0.25">
      <c r="A680" s="180">
        <v>11841012</v>
      </c>
      <c r="B680" s="181" t="s">
        <v>1631</v>
      </c>
      <c r="C680" s="182" t="s">
        <v>1632</v>
      </c>
      <c r="D680" s="183" t="s">
        <v>36</v>
      </c>
      <c r="E680" s="181" t="s">
        <v>35</v>
      </c>
      <c r="F680" s="183" t="s">
        <v>35</v>
      </c>
      <c r="G680" s="181" t="s">
        <v>250</v>
      </c>
      <c r="H680" s="184">
        <v>1</v>
      </c>
      <c r="I680" s="185" t="s">
        <v>107</v>
      </c>
      <c r="J680" s="181" t="s">
        <v>37</v>
      </c>
      <c r="K680" s="181" t="s">
        <v>38</v>
      </c>
      <c r="L680" s="186">
        <v>45539</v>
      </c>
      <c r="M680" s="187" t="s">
        <v>225</v>
      </c>
      <c r="N680" s="183" t="s">
        <v>36</v>
      </c>
      <c r="O680" s="181"/>
      <c r="P680" s="184">
        <v>0.75</v>
      </c>
      <c r="Q680" s="185" t="s">
        <v>107</v>
      </c>
      <c r="R680" s="181" t="s">
        <v>37</v>
      </c>
      <c r="S680" s="181" t="s">
        <v>96</v>
      </c>
      <c r="T680" s="186">
        <v>45539</v>
      </c>
      <c r="U680" s="187" t="s">
        <v>225</v>
      </c>
      <c r="V680" s="188" t="str" cm="1">
        <f t="array" ref="V680">IF(SUM(LEN(A680:U680))=0,"",IF(OR(OR(ISBLANK(E680),SUM(LEN(B680),LEN(C680))=0),AND(NOT(D680="Unknown"),ISBLANK(I680)),AND(NOT(N680="Unknown"),ISBLANK(Q680))),"Missing Information", INDEX(Table15[Entire Service Line Classification], MATCH(SUMIFS(Table15[Unique ID],Table15[System-Owned Portion],D680,Table15[If Material Anything Other than "Lead" in Column E,Was Material Ever Previously Lead?],F680,Table15[Customer-Owned Portion],N680),Table15[Unique ID],0),0)))</f>
        <v>Non-lead</v>
      </c>
      <c r="W680" s="189"/>
    </row>
    <row r="681" spans="1:23" s="190" customFormat="1" ht="37.5" x14ac:dyDescent="0.25">
      <c r="A681" s="180">
        <v>11841011</v>
      </c>
      <c r="B681" s="181" t="s">
        <v>1633</v>
      </c>
      <c r="C681" s="182" t="s">
        <v>1634</v>
      </c>
      <c r="D681" s="183" t="s">
        <v>36</v>
      </c>
      <c r="E681" s="181" t="s">
        <v>35</v>
      </c>
      <c r="F681" s="183" t="s">
        <v>35</v>
      </c>
      <c r="G681" s="181" t="s">
        <v>7034</v>
      </c>
      <c r="H681" s="184">
        <v>1</v>
      </c>
      <c r="I681" s="185" t="s">
        <v>107</v>
      </c>
      <c r="J681" s="181" t="s">
        <v>37</v>
      </c>
      <c r="K681" s="181" t="s">
        <v>38</v>
      </c>
      <c r="L681" s="186">
        <v>45539</v>
      </c>
      <c r="M681" s="187" t="s">
        <v>225</v>
      </c>
      <c r="N681" s="183" t="s">
        <v>36</v>
      </c>
      <c r="O681" s="181"/>
      <c r="P681" s="184">
        <v>0.75</v>
      </c>
      <c r="Q681" s="185" t="s">
        <v>107</v>
      </c>
      <c r="R681" s="181" t="s">
        <v>37</v>
      </c>
      <c r="S681" s="181" t="s">
        <v>96</v>
      </c>
      <c r="T681" s="186">
        <v>45539</v>
      </c>
      <c r="U681" s="187" t="s">
        <v>225</v>
      </c>
      <c r="V681" s="188" t="str" cm="1">
        <f t="array" ref="V681">IF(SUM(LEN(A681:U681))=0,"",IF(OR(OR(ISBLANK(E681),SUM(LEN(B681),LEN(C681))=0),AND(NOT(D681="Unknown"),ISBLANK(I681)),AND(NOT(N681="Unknown"),ISBLANK(Q681))),"Missing Information", INDEX(Table15[Entire Service Line Classification], MATCH(SUMIFS(Table15[Unique ID],Table15[System-Owned Portion],D681,Table15[If Material Anything Other than "Lead" in Column E,Was Material Ever Previously Lead?],F681,Table15[Customer-Owned Portion],N681),Table15[Unique ID],0),0)))</f>
        <v>Non-lead</v>
      </c>
      <c r="W681" s="189"/>
    </row>
    <row r="682" spans="1:23" s="190" customFormat="1" ht="37.5" x14ac:dyDescent="0.25">
      <c r="A682" s="180">
        <v>11841035</v>
      </c>
      <c r="B682" s="181" t="s">
        <v>1635</v>
      </c>
      <c r="C682" s="182" t="s">
        <v>1636</v>
      </c>
      <c r="D682" s="183" t="s">
        <v>43</v>
      </c>
      <c r="E682" s="181" t="s">
        <v>35</v>
      </c>
      <c r="F682" s="183" t="s">
        <v>35</v>
      </c>
      <c r="G682" s="181" t="s">
        <v>239</v>
      </c>
      <c r="H682" s="184">
        <v>1</v>
      </c>
      <c r="I682" s="185" t="s">
        <v>107</v>
      </c>
      <c r="J682" s="181" t="s">
        <v>37</v>
      </c>
      <c r="K682" s="181" t="s">
        <v>38</v>
      </c>
      <c r="L682" s="186">
        <v>45552</v>
      </c>
      <c r="M682" s="187" t="s">
        <v>7069</v>
      </c>
      <c r="N682" s="183" t="s">
        <v>43</v>
      </c>
      <c r="O682" s="181"/>
      <c r="P682" s="184">
        <v>0.75</v>
      </c>
      <c r="Q682" s="185" t="s">
        <v>107</v>
      </c>
      <c r="R682" s="181" t="s">
        <v>37</v>
      </c>
      <c r="S682" s="181" t="s">
        <v>96</v>
      </c>
      <c r="T682" s="186">
        <v>45552</v>
      </c>
      <c r="U682" s="187" t="s">
        <v>7069</v>
      </c>
      <c r="V682" s="188" t="str" cm="1">
        <f t="array" ref="V682">IF(SUM(LEN(A682:U682))=0,"",IF(OR(OR(ISBLANK(E682),SUM(LEN(B682),LEN(C682))=0),AND(NOT(D682="Unknown"),ISBLANK(I682)),AND(NOT(N682="Unknown"),ISBLANK(Q682))),"Missing Information", INDEX(Table15[Entire Service Line Classification], MATCH(SUMIFS(Table15[Unique ID],Table15[System-Owned Portion],D682,Table15[If Material Anything Other than "Lead" in Column E,Was Material Ever Previously Lead?],F682,Table15[Customer-Owned Portion],N682),Table15[Unique ID],0),0)))</f>
        <v>Non-lead</v>
      </c>
      <c r="W682" s="189"/>
    </row>
    <row r="683" spans="1:23" s="190" customFormat="1" ht="37.5" x14ac:dyDescent="0.25">
      <c r="A683" s="180">
        <v>11841010</v>
      </c>
      <c r="B683" s="181" t="s">
        <v>1637</v>
      </c>
      <c r="C683" s="182" t="s">
        <v>1638</v>
      </c>
      <c r="D683" s="183" t="s">
        <v>36</v>
      </c>
      <c r="E683" s="181" t="s">
        <v>35</v>
      </c>
      <c r="F683" s="183" t="s">
        <v>35</v>
      </c>
      <c r="G683" s="181" t="s">
        <v>7034</v>
      </c>
      <c r="H683" s="184">
        <v>1</v>
      </c>
      <c r="I683" s="185" t="s">
        <v>107</v>
      </c>
      <c r="J683" s="181" t="s">
        <v>37</v>
      </c>
      <c r="K683" s="181" t="s">
        <v>38</v>
      </c>
      <c r="L683" s="186">
        <v>45539</v>
      </c>
      <c r="M683" s="187" t="s">
        <v>225</v>
      </c>
      <c r="N683" s="183" t="s">
        <v>36</v>
      </c>
      <c r="O683" s="181"/>
      <c r="P683" s="184">
        <v>0.75</v>
      </c>
      <c r="Q683" s="185" t="s">
        <v>107</v>
      </c>
      <c r="R683" s="181" t="s">
        <v>37</v>
      </c>
      <c r="S683" s="181" t="s">
        <v>96</v>
      </c>
      <c r="T683" s="186">
        <v>45539</v>
      </c>
      <c r="U683" s="187" t="s">
        <v>225</v>
      </c>
      <c r="V683" s="188" t="str" cm="1">
        <f t="array" ref="V683">IF(SUM(LEN(A683:U683))=0,"",IF(OR(OR(ISBLANK(E683),SUM(LEN(B683),LEN(C683))=0),AND(NOT(D683="Unknown"),ISBLANK(I683)),AND(NOT(N683="Unknown"),ISBLANK(Q683))),"Missing Information", INDEX(Table15[Entire Service Line Classification], MATCH(SUMIFS(Table15[Unique ID],Table15[System-Owned Portion],D683,Table15[If Material Anything Other than "Lead" in Column E,Was Material Ever Previously Lead?],F683,Table15[Customer-Owned Portion],N683),Table15[Unique ID],0),0)))</f>
        <v>Non-lead</v>
      </c>
      <c r="W683" s="189"/>
    </row>
    <row r="684" spans="1:23" s="190" customFormat="1" ht="37.5" x14ac:dyDescent="0.25">
      <c r="A684" s="180">
        <v>11841008</v>
      </c>
      <c r="B684" s="181" t="s">
        <v>1639</v>
      </c>
      <c r="C684" s="182" t="s">
        <v>1640</v>
      </c>
      <c r="D684" s="183" t="s">
        <v>36</v>
      </c>
      <c r="E684" s="181" t="s">
        <v>35</v>
      </c>
      <c r="F684" s="183" t="s">
        <v>35</v>
      </c>
      <c r="G684" s="181" t="s">
        <v>7031</v>
      </c>
      <c r="H684" s="184">
        <v>1</v>
      </c>
      <c r="I684" s="185" t="s">
        <v>107</v>
      </c>
      <c r="J684" s="181" t="s">
        <v>37</v>
      </c>
      <c r="K684" s="181" t="s">
        <v>38</v>
      </c>
      <c r="L684" s="186">
        <v>45539</v>
      </c>
      <c r="M684" s="187" t="s">
        <v>225</v>
      </c>
      <c r="N684" s="183" t="s">
        <v>36</v>
      </c>
      <c r="O684" s="181"/>
      <c r="P684" s="184">
        <v>0.75</v>
      </c>
      <c r="Q684" s="185" t="s">
        <v>107</v>
      </c>
      <c r="R684" s="181" t="s">
        <v>37</v>
      </c>
      <c r="S684" s="181" t="s">
        <v>96</v>
      </c>
      <c r="T684" s="186">
        <v>45539</v>
      </c>
      <c r="U684" s="187" t="s">
        <v>225</v>
      </c>
      <c r="V684" s="188" t="str" cm="1">
        <f t="array" ref="V684">IF(SUM(LEN(A684:U684))=0,"",IF(OR(OR(ISBLANK(E684),SUM(LEN(B684),LEN(C684))=0),AND(NOT(D684="Unknown"),ISBLANK(I684)),AND(NOT(N684="Unknown"),ISBLANK(Q684))),"Missing Information", INDEX(Table15[Entire Service Line Classification], MATCH(SUMIFS(Table15[Unique ID],Table15[System-Owned Portion],D684,Table15[If Material Anything Other than "Lead" in Column E,Was Material Ever Previously Lead?],F684,Table15[Customer-Owned Portion],N684),Table15[Unique ID],0),0)))</f>
        <v>Non-lead</v>
      </c>
      <c r="W684" s="189"/>
    </row>
    <row r="685" spans="1:23" s="190" customFormat="1" ht="37.5" x14ac:dyDescent="0.25">
      <c r="A685" s="180">
        <v>11841007</v>
      </c>
      <c r="B685" s="181" t="s">
        <v>1641</v>
      </c>
      <c r="C685" s="182" t="s">
        <v>1642</v>
      </c>
      <c r="D685" s="183" t="s">
        <v>36</v>
      </c>
      <c r="E685" s="181" t="s">
        <v>35</v>
      </c>
      <c r="F685" s="183" t="s">
        <v>35</v>
      </c>
      <c r="G685" s="181" t="s">
        <v>7043</v>
      </c>
      <c r="H685" s="184">
        <v>1</v>
      </c>
      <c r="I685" s="185" t="s">
        <v>107</v>
      </c>
      <c r="J685" s="181" t="s">
        <v>37</v>
      </c>
      <c r="K685" s="181" t="s">
        <v>38</v>
      </c>
      <c r="L685" s="186">
        <v>45539</v>
      </c>
      <c r="M685" s="187" t="s">
        <v>225</v>
      </c>
      <c r="N685" s="183" t="s">
        <v>43</v>
      </c>
      <c r="O685" s="181"/>
      <c r="P685" s="184">
        <v>0.75</v>
      </c>
      <c r="Q685" s="185" t="s">
        <v>107</v>
      </c>
      <c r="R685" s="181" t="s">
        <v>37</v>
      </c>
      <c r="S685" s="181" t="s">
        <v>96</v>
      </c>
      <c r="T685" s="186">
        <v>45539</v>
      </c>
      <c r="U685" s="187" t="s">
        <v>225</v>
      </c>
      <c r="V685" s="188" t="str" cm="1">
        <f t="array" ref="V685">IF(SUM(LEN(A685:U685))=0,"",IF(OR(OR(ISBLANK(E685),SUM(LEN(B685),LEN(C685))=0),AND(NOT(D685="Unknown"),ISBLANK(I685)),AND(NOT(N685="Unknown"),ISBLANK(Q685))),"Missing Information", INDEX(Table15[Entire Service Line Classification], MATCH(SUMIFS(Table15[Unique ID],Table15[System-Owned Portion],D685,Table15[If Material Anything Other than "Lead" in Column E,Was Material Ever Previously Lead?],F685,Table15[Customer-Owned Portion],N685),Table15[Unique ID],0),0)))</f>
        <v>Non-lead</v>
      </c>
      <c r="W685" s="189"/>
    </row>
    <row r="686" spans="1:23" s="190" customFormat="1" ht="37.5" x14ac:dyDescent="0.25">
      <c r="A686" s="180">
        <v>11841009</v>
      </c>
      <c r="B686" s="181" t="s">
        <v>1643</v>
      </c>
      <c r="C686" s="182" t="s">
        <v>1644</v>
      </c>
      <c r="D686" s="183" t="s">
        <v>36</v>
      </c>
      <c r="E686" s="181" t="s">
        <v>35</v>
      </c>
      <c r="F686" s="183" t="s">
        <v>35</v>
      </c>
      <c r="G686" s="181" t="s">
        <v>7034</v>
      </c>
      <c r="H686" s="184">
        <v>1</v>
      </c>
      <c r="I686" s="185" t="s">
        <v>107</v>
      </c>
      <c r="J686" s="181" t="s">
        <v>37</v>
      </c>
      <c r="K686" s="181" t="s">
        <v>38</v>
      </c>
      <c r="L686" s="186">
        <v>45539</v>
      </c>
      <c r="M686" s="187" t="s">
        <v>225</v>
      </c>
      <c r="N686" s="183" t="s">
        <v>36</v>
      </c>
      <c r="O686" s="181"/>
      <c r="P686" s="184">
        <v>0.75</v>
      </c>
      <c r="Q686" s="185" t="s">
        <v>107</v>
      </c>
      <c r="R686" s="181" t="s">
        <v>37</v>
      </c>
      <c r="S686" s="181" t="s">
        <v>96</v>
      </c>
      <c r="T686" s="186">
        <v>45539</v>
      </c>
      <c r="U686" s="187" t="s">
        <v>225</v>
      </c>
      <c r="V686" s="188" t="str" cm="1">
        <f t="array" ref="V686">IF(SUM(LEN(A686:U686))=0,"",IF(OR(OR(ISBLANK(E686),SUM(LEN(B686),LEN(C686))=0),AND(NOT(D686="Unknown"),ISBLANK(I686)),AND(NOT(N686="Unknown"),ISBLANK(Q686))),"Missing Information", INDEX(Table15[Entire Service Line Classification], MATCH(SUMIFS(Table15[Unique ID],Table15[System-Owned Portion],D686,Table15[If Material Anything Other than "Lead" in Column E,Was Material Ever Previously Lead?],F686,Table15[Customer-Owned Portion],N686),Table15[Unique ID],0),0)))</f>
        <v>Non-lead</v>
      </c>
      <c r="W686" s="189"/>
    </row>
    <row r="687" spans="1:23" s="190" customFormat="1" ht="37.5" x14ac:dyDescent="0.25">
      <c r="A687" s="180">
        <v>11841006</v>
      </c>
      <c r="B687" s="181" t="s">
        <v>1645</v>
      </c>
      <c r="C687" s="182" t="s">
        <v>1646</v>
      </c>
      <c r="D687" s="183" t="s">
        <v>43</v>
      </c>
      <c r="E687" s="181" t="s">
        <v>35</v>
      </c>
      <c r="F687" s="183" t="s">
        <v>35</v>
      </c>
      <c r="G687" s="181" t="s">
        <v>240</v>
      </c>
      <c r="H687" s="184">
        <v>1</v>
      </c>
      <c r="I687" s="185" t="s">
        <v>107</v>
      </c>
      <c r="J687" s="181" t="s">
        <v>37</v>
      </c>
      <c r="K687" s="181" t="s">
        <v>38</v>
      </c>
      <c r="L687" s="186">
        <v>45552</v>
      </c>
      <c r="M687" s="187" t="s">
        <v>7069</v>
      </c>
      <c r="N687" s="183" t="s">
        <v>43</v>
      </c>
      <c r="O687" s="181"/>
      <c r="P687" s="184">
        <v>0.75</v>
      </c>
      <c r="Q687" s="185" t="s">
        <v>107</v>
      </c>
      <c r="R687" s="181" t="s">
        <v>37</v>
      </c>
      <c r="S687" s="181" t="s">
        <v>96</v>
      </c>
      <c r="T687" s="186">
        <v>45552</v>
      </c>
      <c r="U687" s="187" t="s">
        <v>7069</v>
      </c>
      <c r="V687" s="188" t="str" cm="1">
        <f t="array" ref="V687">IF(SUM(LEN(A687:U687))=0,"",IF(OR(OR(ISBLANK(E687),SUM(LEN(B687),LEN(C687))=0),AND(NOT(D687="Unknown"),ISBLANK(I687)),AND(NOT(N687="Unknown"),ISBLANK(Q687))),"Missing Information", INDEX(Table15[Entire Service Line Classification], MATCH(SUMIFS(Table15[Unique ID],Table15[System-Owned Portion],D687,Table15[If Material Anything Other than "Lead" in Column E,Was Material Ever Previously Lead?],F687,Table15[Customer-Owned Portion],N687),Table15[Unique ID],0),0)))</f>
        <v>Non-lead</v>
      </c>
      <c r="W687" s="189"/>
    </row>
    <row r="688" spans="1:23" s="190" customFormat="1" ht="37.5" x14ac:dyDescent="0.25">
      <c r="A688" s="180">
        <v>11841005</v>
      </c>
      <c r="B688" s="181" t="s">
        <v>1647</v>
      </c>
      <c r="C688" s="182" t="s">
        <v>1648</v>
      </c>
      <c r="D688" s="183" t="s">
        <v>36</v>
      </c>
      <c r="E688" s="181" t="s">
        <v>35</v>
      </c>
      <c r="F688" s="183" t="s">
        <v>35</v>
      </c>
      <c r="G688" s="181" t="s">
        <v>7034</v>
      </c>
      <c r="H688" s="184">
        <v>1</v>
      </c>
      <c r="I688" s="185" t="s">
        <v>107</v>
      </c>
      <c r="J688" s="181" t="s">
        <v>37</v>
      </c>
      <c r="K688" s="181" t="s">
        <v>38</v>
      </c>
      <c r="L688" s="186">
        <v>45539</v>
      </c>
      <c r="M688" s="187" t="s">
        <v>225</v>
      </c>
      <c r="N688" s="183" t="s">
        <v>36</v>
      </c>
      <c r="O688" s="181"/>
      <c r="P688" s="184">
        <v>0.75</v>
      </c>
      <c r="Q688" s="185" t="s">
        <v>107</v>
      </c>
      <c r="R688" s="181" t="s">
        <v>37</v>
      </c>
      <c r="S688" s="181" t="s">
        <v>96</v>
      </c>
      <c r="T688" s="186">
        <v>45539</v>
      </c>
      <c r="U688" s="187" t="s">
        <v>225</v>
      </c>
      <c r="V688" s="188" t="str" cm="1">
        <f t="array" ref="V688">IF(SUM(LEN(A688:U688))=0,"",IF(OR(OR(ISBLANK(E688),SUM(LEN(B688),LEN(C688))=0),AND(NOT(D688="Unknown"),ISBLANK(I688)),AND(NOT(N688="Unknown"),ISBLANK(Q688))),"Missing Information", INDEX(Table15[Entire Service Line Classification], MATCH(SUMIFS(Table15[Unique ID],Table15[System-Owned Portion],D688,Table15[If Material Anything Other than "Lead" in Column E,Was Material Ever Previously Lead?],F688,Table15[Customer-Owned Portion],N688),Table15[Unique ID],0),0)))</f>
        <v>Non-lead</v>
      </c>
      <c r="W688" s="189"/>
    </row>
    <row r="689" spans="1:23" s="190" customFormat="1" ht="37.5" x14ac:dyDescent="0.25">
      <c r="A689" s="180">
        <v>11841001</v>
      </c>
      <c r="B689" s="181" t="s">
        <v>1649</v>
      </c>
      <c r="C689" s="182" t="s">
        <v>1650</v>
      </c>
      <c r="D689" s="183" t="s">
        <v>36</v>
      </c>
      <c r="E689" s="181" t="s">
        <v>35</v>
      </c>
      <c r="F689" s="183" t="s">
        <v>35</v>
      </c>
      <c r="G689" s="181" t="s">
        <v>7034</v>
      </c>
      <c r="H689" s="184">
        <v>1</v>
      </c>
      <c r="I689" s="185" t="s">
        <v>107</v>
      </c>
      <c r="J689" s="181" t="s">
        <v>37</v>
      </c>
      <c r="K689" s="181" t="s">
        <v>38</v>
      </c>
      <c r="L689" s="186">
        <v>45539</v>
      </c>
      <c r="M689" s="187" t="s">
        <v>225</v>
      </c>
      <c r="N689" s="183" t="s">
        <v>36</v>
      </c>
      <c r="O689" s="181"/>
      <c r="P689" s="184">
        <v>0.75</v>
      </c>
      <c r="Q689" s="185" t="s">
        <v>107</v>
      </c>
      <c r="R689" s="181" t="s">
        <v>37</v>
      </c>
      <c r="S689" s="181" t="s">
        <v>96</v>
      </c>
      <c r="T689" s="186">
        <v>45539</v>
      </c>
      <c r="U689" s="187" t="s">
        <v>225</v>
      </c>
      <c r="V689" s="188" t="str" cm="1">
        <f t="array" ref="V689">IF(SUM(LEN(A689:U689))=0,"",IF(OR(OR(ISBLANK(E689),SUM(LEN(B689),LEN(C689))=0),AND(NOT(D689="Unknown"),ISBLANK(I689)),AND(NOT(N689="Unknown"),ISBLANK(Q689))),"Missing Information", INDEX(Table15[Entire Service Line Classification], MATCH(SUMIFS(Table15[Unique ID],Table15[System-Owned Portion],D689,Table15[If Material Anything Other than "Lead" in Column E,Was Material Ever Previously Lead?],F689,Table15[Customer-Owned Portion],N689),Table15[Unique ID],0),0)))</f>
        <v>Non-lead</v>
      </c>
      <c r="W689" s="189"/>
    </row>
    <row r="690" spans="1:23" s="190" customFormat="1" ht="37.5" x14ac:dyDescent="0.25">
      <c r="A690" s="180">
        <v>11841004</v>
      </c>
      <c r="B690" s="181" t="s">
        <v>1651</v>
      </c>
      <c r="C690" s="182" t="s">
        <v>1652</v>
      </c>
      <c r="D690" s="183" t="s">
        <v>36</v>
      </c>
      <c r="E690" s="181" t="s">
        <v>35</v>
      </c>
      <c r="F690" s="183" t="s">
        <v>35</v>
      </c>
      <c r="G690" s="181" t="s">
        <v>7034</v>
      </c>
      <c r="H690" s="184">
        <v>1</v>
      </c>
      <c r="I690" s="185" t="s">
        <v>107</v>
      </c>
      <c r="J690" s="181" t="s">
        <v>37</v>
      </c>
      <c r="K690" s="181" t="s">
        <v>38</v>
      </c>
      <c r="L690" s="186">
        <v>45539</v>
      </c>
      <c r="M690" s="187" t="s">
        <v>225</v>
      </c>
      <c r="N690" s="183" t="s">
        <v>36</v>
      </c>
      <c r="O690" s="181"/>
      <c r="P690" s="184">
        <v>0.75</v>
      </c>
      <c r="Q690" s="185" t="s">
        <v>107</v>
      </c>
      <c r="R690" s="181" t="s">
        <v>37</v>
      </c>
      <c r="S690" s="181" t="s">
        <v>96</v>
      </c>
      <c r="T690" s="186">
        <v>45539</v>
      </c>
      <c r="U690" s="187" t="s">
        <v>225</v>
      </c>
      <c r="V690" s="188" t="str" cm="1">
        <f t="array" ref="V690">IF(SUM(LEN(A690:U690))=0,"",IF(OR(OR(ISBLANK(E690),SUM(LEN(B690),LEN(C690))=0),AND(NOT(D690="Unknown"),ISBLANK(I690)),AND(NOT(N690="Unknown"),ISBLANK(Q690))),"Missing Information", INDEX(Table15[Entire Service Line Classification], MATCH(SUMIFS(Table15[Unique ID],Table15[System-Owned Portion],D690,Table15[If Material Anything Other than "Lead" in Column E,Was Material Ever Previously Lead?],F690,Table15[Customer-Owned Portion],N690),Table15[Unique ID],0),0)))</f>
        <v>Non-lead</v>
      </c>
      <c r="W690" s="189"/>
    </row>
    <row r="691" spans="1:23" s="190" customFormat="1" ht="37.5" x14ac:dyDescent="0.25">
      <c r="A691" s="180">
        <v>11841003</v>
      </c>
      <c r="B691" s="181" t="s">
        <v>1653</v>
      </c>
      <c r="C691" s="182" t="s">
        <v>1654</v>
      </c>
      <c r="D691" s="183" t="s">
        <v>36</v>
      </c>
      <c r="E691" s="181" t="s">
        <v>35</v>
      </c>
      <c r="F691" s="183" t="s">
        <v>35</v>
      </c>
      <c r="G691" s="181" t="s">
        <v>7034</v>
      </c>
      <c r="H691" s="184">
        <v>1</v>
      </c>
      <c r="I691" s="185" t="s">
        <v>107</v>
      </c>
      <c r="J691" s="181" t="s">
        <v>37</v>
      </c>
      <c r="K691" s="181" t="s">
        <v>38</v>
      </c>
      <c r="L691" s="186">
        <v>45539</v>
      </c>
      <c r="M691" s="187" t="s">
        <v>225</v>
      </c>
      <c r="N691" s="183" t="s">
        <v>36</v>
      </c>
      <c r="O691" s="181"/>
      <c r="P691" s="184">
        <v>0.75</v>
      </c>
      <c r="Q691" s="185" t="s">
        <v>107</v>
      </c>
      <c r="R691" s="181" t="s">
        <v>37</v>
      </c>
      <c r="S691" s="181" t="s">
        <v>96</v>
      </c>
      <c r="T691" s="186">
        <v>45539</v>
      </c>
      <c r="U691" s="187" t="s">
        <v>225</v>
      </c>
      <c r="V691" s="188" t="str" cm="1">
        <f t="array" ref="V691">IF(SUM(LEN(A691:U691))=0,"",IF(OR(OR(ISBLANK(E691),SUM(LEN(B691),LEN(C691))=0),AND(NOT(D691="Unknown"),ISBLANK(I691)),AND(NOT(N691="Unknown"),ISBLANK(Q691))),"Missing Information", INDEX(Table15[Entire Service Line Classification], MATCH(SUMIFS(Table15[Unique ID],Table15[System-Owned Portion],D691,Table15[If Material Anything Other than "Lead" in Column E,Was Material Ever Previously Lead?],F691,Table15[Customer-Owned Portion],N691),Table15[Unique ID],0),0)))</f>
        <v>Non-lead</v>
      </c>
      <c r="W691" s="189"/>
    </row>
    <row r="692" spans="1:23" s="190" customFormat="1" ht="37.5" x14ac:dyDescent="0.25">
      <c r="A692" s="180">
        <v>11840999</v>
      </c>
      <c r="B692" s="181" t="s">
        <v>1655</v>
      </c>
      <c r="C692" s="182" t="s">
        <v>1656</v>
      </c>
      <c r="D692" s="183" t="s">
        <v>36</v>
      </c>
      <c r="E692" s="181" t="s">
        <v>35</v>
      </c>
      <c r="F692" s="183" t="s">
        <v>35</v>
      </c>
      <c r="G692" s="181" t="s">
        <v>7034</v>
      </c>
      <c r="H692" s="184">
        <v>1</v>
      </c>
      <c r="I692" s="185" t="s">
        <v>107</v>
      </c>
      <c r="J692" s="181" t="s">
        <v>37</v>
      </c>
      <c r="K692" s="181" t="s">
        <v>38</v>
      </c>
      <c r="L692" s="186">
        <v>45539</v>
      </c>
      <c r="M692" s="187" t="s">
        <v>225</v>
      </c>
      <c r="N692" s="183" t="s">
        <v>36</v>
      </c>
      <c r="O692" s="181"/>
      <c r="P692" s="184">
        <v>0.75</v>
      </c>
      <c r="Q692" s="185" t="s">
        <v>107</v>
      </c>
      <c r="R692" s="181" t="s">
        <v>37</v>
      </c>
      <c r="S692" s="181" t="s">
        <v>96</v>
      </c>
      <c r="T692" s="186">
        <v>45539</v>
      </c>
      <c r="U692" s="187" t="s">
        <v>225</v>
      </c>
      <c r="V692" s="188" t="str" cm="1">
        <f t="array" ref="V692">IF(SUM(LEN(A692:U692))=0,"",IF(OR(OR(ISBLANK(E692),SUM(LEN(B692),LEN(C692))=0),AND(NOT(D692="Unknown"),ISBLANK(I692)),AND(NOT(N692="Unknown"),ISBLANK(Q692))),"Missing Information", INDEX(Table15[Entire Service Line Classification], MATCH(SUMIFS(Table15[Unique ID],Table15[System-Owned Portion],D692,Table15[If Material Anything Other than "Lead" in Column E,Was Material Ever Previously Lead?],F692,Table15[Customer-Owned Portion],N692),Table15[Unique ID],0),0)))</f>
        <v>Non-lead</v>
      </c>
      <c r="W692" s="189"/>
    </row>
    <row r="693" spans="1:23" s="190" customFormat="1" ht="37.5" x14ac:dyDescent="0.25">
      <c r="A693" s="180">
        <v>11840998</v>
      </c>
      <c r="B693" s="181" t="s">
        <v>1657</v>
      </c>
      <c r="C693" s="182" t="s">
        <v>1658</v>
      </c>
      <c r="D693" s="183" t="s">
        <v>36</v>
      </c>
      <c r="E693" s="181" t="s">
        <v>35</v>
      </c>
      <c r="F693" s="183" t="s">
        <v>35</v>
      </c>
      <c r="G693" s="181" t="s">
        <v>7034</v>
      </c>
      <c r="H693" s="184">
        <v>1</v>
      </c>
      <c r="I693" s="185" t="s">
        <v>107</v>
      </c>
      <c r="J693" s="181" t="s">
        <v>37</v>
      </c>
      <c r="K693" s="181" t="s">
        <v>38</v>
      </c>
      <c r="L693" s="186">
        <v>45539</v>
      </c>
      <c r="M693" s="187" t="s">
        <v>225</v>
      </c>
      <c r="N693" s="183" t="s">
        <v>36</v>
      </c>
      <c r="O693" s="181"/>
      <c r="P693" s="184">
        <v>0.75</v>
      </c>
      <c r="Q693" s="185" t="s">
        <v>107</v>
      </c>
      <c r="R693" s="181" t="s">
        <v>37</v>
      </c>
      <c r="S693" s="181" t="s">
        <v>96</v>
      </c>
      <c r="T693" s="186">
        <v>45539</v>
      </c>
      <c r="U693" s="187" t="s">
        <v>225</v>
      </c>
      <c r="V693" s="188" t="str" cm="1">
        <f t="array" ref="V693">IF(SUM(LEN(A693:U693))=0,"",IF(OR(OR(ISBLANK(E693),SUM(LEN(B693),LEN(C693))=0),AND(NOT(D693="Unknown"),ISBLANK(I693)),AND(NOT(N693="Unknown"),ISBLANK(Q693))),"Missing Information", INDEX(Table15[Entire Service Line Classification], MATCH(SUMIFS(Table15[Unique ID],Table15[System-Owned Portion],D693,Table15[If Material Anything Other than "Lead" in Column E,Was Material Ever Previously Lead?],F693,Table15[Customer-Owned Portion],N693),Table15[Unique ID],0),0)))</f>
        <v>Non-lead</v>
      </c>
      <c r="W693" s="189"/>
    </row>
    <row r="694" spans="1:23" s="190" customFormat="1" ht="37.5" x14ac:dyDescent="0.25">
      <c r="A694" s="180">
        <v>11840997</v>
      </c>
      <c r="B694" s="181" t="s">
        <v>1659</v>
      </c>
      <c r="C694" s="182" t="s">
        <v>1660</v>
      </c>
      <c r="D694" s="183" t="s">
        <v>36</v>
      </c>
      <c r="E694" s="181" t="s">
        <v>35</v>
      </c>
      <c r="F694" s="183" t="s">
        <v>35</v>
      </c>
      <c r="G694" s="181" t="s">
        <v>7034</v>
      </c>
      <c r="H694" s="184">
        <v>1</v>
      </c>
      <c r="I694" s="185" t="s">
        <v>107</v>
      </c>
      <c r="J694" s="181" t="s">
        <v>37</v>
      </c>
      <c r="K694" s="181" t="s">
        <v>38</v>
      </c>
      <c r="L694" s="186">
        <v>45539</v>
      </c>
      <c r="M694" s="187" t="s">
        <v>225</v>
      </c>
      <c r="N694" s="183" t="s">
        <v>36</v>
      </c>
      <c r="O694" s="181"/>
      <c r="P694" s="184">
        <v>0.75</v>
      </c>
      <c r="Q694" s="185" t="s">
        <v>107</v>
      </c>
      <c r="R694" s="181" t="s">
        <v>37</v>
      </c>
      <c r="S694" s="181" t="s">
        <v>96</v>
      </c>
      <c r="T694" s="186">
        <v>45539</v>
      </c>
      <c r="U694" s="187" t="s">
        <v>225</v>
      </c>
      <c r="V694" s="188" t="str" cm="1">
        <f t="array" ref="V694">IF(SUM(LEN(A694:U694))=0,"",IF(OR(OR(ISBLANK(E694),SUM(LEN(B694),LEN(C694))=0),AND(NOT(D694="Unknown"),ISBLANK(I694)),AND(NOT(N694="Unknown"),ISBLANK(Q694))),"Missing Information", INDEX(Table15[Entire Service Line Classification], MATCH(SUMIFS(Table15[Unique ID],Table15[System-Owned Portion],D694,Table15[If Material Anything Other than "Lead" in Column E,Was Material Ever Previously Lead?],F694,Table15[Customer-Owned Portion],N694),Table15[Unique ID],0),0)))</f>
        <v>Non-lead</v>
      </c>
      <c r="W694" s="189"/>
    </row>
    <row r="695" spans="1:23" s="190" customFormat="1" ht="37.5" x14ac:dyDescent="0.25">
      <c r="A695" s="180">
        <v>11840996</v>
      </c>
      <c r="B695" s="181" t="s">
        <v>1661</v>
      </c>
      <c r="C695" s="182" t="s">
        <v>1662</v>
      </c>
      <c r="D695" s="183" t="s">
        <v>43</v>
      </c>
      <c r="E695" s="181" t="s">
        <v>35</v>
      </c>
      <c r="F695" s="183" t="s">
        <v>35</v>
      </c>
      <c r="G695" s="181" t="s">
        <v>7043</v>
      </c>
      <c r="H695" s="184">
        <v>1</v>
      </c>
      <c r="I695" s="185" t="s">
        <v>107</v>
      </c>
      <c r="J695" s="181" t="s">
        <v>37</v>
      </c>
      <c r="K695" s="181" t="s">
        <v>38</v>
      </c>
      <c r="L695" s="186">
        <v>45552</v>
      </c>
      <c r="M695" s="187" t="s">
        <v>7069</v>
      </c>
      <c r="N695" s="183" t="s">
        <v>36</v>
      </c>
      <c r="O695" s="181"/>
      <c r="P695" s="184">
        <v>1</v>
      </c>
      <c r="Q695" s="185" t="s">
        <v>107</v>
      </c>
      <c r="R695" s="181" t="s">
        <v>37</v>
      </c>
      <c r="S695" s="181" t="s">
        <v>96</v>
      </c>
      <c r="T695" s="186">
        <v>45552</v>
      </c>
      <c r="U695" s="187" t="s">
        <v>7069</v>
      </c>
      <c r="V695" s="188" t="str" cm="1">
        <f t="array" ref="V695">IF(SUM(LEN(A695:U695))=0,"",IF(OR(OR(ISBLANK(E695),SUM(LEN(B695),LEN(C695))=0),AND(NOT(D695="Unknown"),ISBLANK(I695)),AND(NOT(N695="Unknown"),ISBLANK(Q695))),"Missing Information", INDEX(Table15[Entire Service Line Classification], MATCH(SUMIFS(Table15[Unique ID],Table15[System-Owned Portion],D695,Table15[If Material Anything Other than "Lead" in Column E,Was Material Ever Previously Lead?],F695,Table15[Customer-Owned Portion],N695),Table15[Unique ID],0),0)))</f>
        <v>Non-lead</v>
      </c>
      <c r="W695" s="189"/>
    </row>
    <row r="696" spans="1:23" s="190" customFormat="1" ht="37.5" x14ac:dyDescent="0.25">
      <c r="A696" s="180">
        <v>11841020</v>
      </c>
      <c r="B696" s="181" t="s">
        <v>1663</v>
      </c>
      <c r="C696" s="182" t="s">
        <v>1664</v>
      </c>
      <c r="D696" s="183" t="s">
        <v>43</v>
      </c>
      <c r="E696" s="181" t="s">
        <v>35</v>
      </c>
      <c r="F696" s="183" t="s">
        <v>35</v>
      </c>
      <c r="G696" s="181" t="s">
        <v>252</v>
      </c>
      <c r="H696" s="184">
        <v>1</v>
      </c>
      <c r="I696" s="185" t="s">
        <v>107</v>
      </c>
      <c r="J696" s="181" t="s">
        <v>37</v>
      </c>
      <c r="K696" s="181" t="s">
        <v>38</v>
      </c>
      <c r="L696" s="186">
        <v>45552</v>
      </c>
      <c r="M696" s="187" t="s">
        <v>7069</v>
      </c>
      <c r="N696" s="183" t="s">
        <v>43</v>
      </c>
      <c r="O696" s="181"/>
      <c r="P696" s="184">
        <v>0.75</v>
      </c>
      <c r="Q696" s="185" t="s">
        <v>107</v>
      </c>
      <c r="R696" s="181" t="s">
        <v>37</v>
      </c>
      <c r="S696" s="181" t="s">
        <v>96</v>
      </c>
      <c r="T696" s="186">
        <v>45552</v>
      </c>
      <c r="U696" s="187" t="s">
        <v>7069</v>
      </c>
      <c r="V696" s="188" t="str" cm="1">
        <f t="array" ref="V696">IF(SUM(LEN(A696:U696))=0,"",IF(OR(OR(ISBLANK(E696),SUM(LEN(B696),LEN(C696))=0),AND(NOT(D696="Unknown"),ISBLANK(I696)),AND(NOT(N696="Unknown"),ISBLANK(Q696))),"Missing Information", INDEX(Table15[Entire Service Line Classification], MATCH(SUMIFS(Table15[Unique ID],Table15[System-Owned Portion],D696,Table15[If Material Anything Other than "Lead" in Column E,Was Material Ever Previously Lead?],F696,Table15[Customer-Owned Portion],N696),Table15[Unique ID],0),0)))</f>
        <v>Non-lead</v>
      </c>
      <c r="W696" s="189"/>
    </row>
    <row r="697" spans="1:23" s="190" customFormat="1" ht="37.5" x14ac:dyDescent="0.25">
      <c r="A697" s="180">
        <v>11841002</v>
      </c>
      <c r="B697" s="181" t="s">
        <v>1665</v>
      </c>
      <c r="C697" s="182" t="s">
        <v>1666</v>
      </c>
      <c r="D697" s="183" t="s">
        <v>43</v>
      </c>
      <c r="E697" s="181" t="s">
        <v>35</v>
      </c>
      <c r="F697" s="183" t="s">
        <v>35</v>
      </c>
      <c r="G697" s="181" t="s">
        <v>238</v>
      </c>
      <c r="H697" s="184">
        <v>1</v>
      </c>
      <c r="I697" s="185" t="s">
        <v>107</v>
      </c>
      <c r="J697" s="181" t="s">
        <v>37</v>
      </c>
      <c r="K697" s="181" t="s">
        <v>38</v>
      </c>
      <c r="L697" s="186">
        <v>45552</v>
      </c>
      <c r="M697" s="187" t="s">
        <v>7070</v>
      </c>
      <c r="N697" s="183" t="s">
        <v>43</v>
      </c>
      <c r="O697" s="181"/>
      <c r="P697" s="184">
        <v>0.75</v>
      </c>
      <c r="Q697" s="185" t="s">
        <v>107</v>
      </c>
      <c r="R697" s="181" t="s">
        <v>37</v>
      </c>
      <c r="S697" s="181" t="s">
        <v>96</v>
      </c>
      <c r="T697" s="186">
        <v>45552</v>
      </c>
      <c r="U697" s="187" t="s">
        <v>7070</v>
      </c>
      <c r="V697" s="188" t="str" cm="1">
        <f t="array" ref="V697">IF(SUM(LEN(A697:U697))=0,"",IF(OR(OR(ISBLANK(E697),SUM(LEN(B697),LEN(C697))=0),AND(NOT(D697="Unknown"),ISBLANK(I697)),AND(NOT(N697="Unknown"),ISBLANK(Q697))),"Missing Information", INDEX(Table15[Entire Service Line Classification], MATCH(SUMIFS(Table15[Unique ID],Table15[System-Owned Portion],D697,Table15[If Material Anything Other than "Lead" in Column E,Was Material Ever Previously Lead?],F697,Table15[Customer-Owned Portion],N697),Table15[Unique ID],0),0)))</f>
        <v>Non-lead</v>
      </c>
      <c r="W697" s="189"/>
    </row>
    <row r="698" spans="1:23" s="190" customFormat="1" ht="37.5" x14ac:dyDescent="0.25">
      <c r="A698" s="180">
        <v>11840993</v>
      </c>
      <c r="B698" s="181" t="s">
        <v>1667</v>
      </c>
      <c r="C698" s="182" t="s">
        <v>1668</v>
      </c>
      <c r="D698" s="183" t="s">
        <v>36</v>
      </c>
      <c r="E698" s="181" t="s">
        <v>35</v>
      </c>
      <c r="F698" s="183" t="s">
        <v>35</v>
      </c>
      <c r="G698" s="181" t="s">
        <v>238</v>
      </c>
      <c r="H698" s="184">
        <v>1</v>
      </c>
      <c r="I698" s="185" t="s">
        <v>107</v>
      </c>
      <c r="J698" s="181" t="s">
        <v>37</v>
      </c>
      <c r="K698" s="181" t="s">
        <v>38</v>
      </c>
      <c r="L698" s="186">
        <v>45539</v>
      </c>
      <c r="M698" s="187" t="s">
        <v>225</v>
      </c>
      <c r="N698" s="183" t="s">
        <v>36</v>
      </c>
      <c r="O698" s="181"/>
      <c r="P698" s="184">
        <v>0.75</v>
      </c>
      <c r="Q698" s="185" t="s">
        <v>107</v>
      </c>
      <c r="R698" s="181" t="s">
        <v>37</v>
      </c>
      <c r="S698" s="181" t="s">
        <v>96</v>
      </c>
      <c r="T698" s="186">
        <v>45539</v>
      </c>
      <c r="U698" s="187" t="s">
        <v>225</v>
      </c>
      <c r="V698" s="188" t="str" cm="1">
        <f t="array" ref="V698">IF(SUM(LEN(A698:U698))=0,"",IF(OR(OR(ISBLANK(E698),SUM(LEN(B698),LEN(C698))=0),AND(NOT(D698="Unknown"),ISBLANK(I698)),AND(NOT(N698="Unknown"),ISBLANK(Q698))),"Missing Information", INDEX(Table15[Entire Service Line Classification], MATCH(SUMIFS(Table15[Unique ID],Table15[System-Owned Portion],D698,Table15[If Material Anything Other than "Lead" in Column E,Was Material Ever Previously Lead?],F698,Table15[Customer-Owned Portion],N698),Table15[Unique ID],0),0)))</f>
        <v>Non-lead</v>
      </c>
      <c r="W698" s="189"/>
    </row>
    <row r="699" spans="1:23" s="190" customFormat="1" ht="37.5" x14ac:dyDescent="0.25">
      <c r="A699" s="180">
        <v>11840992</v>
      </c>
      <c r="B699" s="181" t="s">
        <v>1669</v>
      </c>
      <c r="C699" s="182" t="s">
        <v>1670</v>
      </c>
      <c r="D699" s="183" t="s">
        <v>36</v>
      </c>
      <c r="E699" s="181" t="s">
        <v>35</v>
      </c>
      <c r="F699" s="183" t="s">
        <v>35</v>
      </c>
      <c r="G699" s="181" t="s">
        <v>238</v>
      </c>
      <c r="H699" s="184">
        <v>1</v>
      </c>
      <c r="I699" s="185" t="s">
        <v>107</v>
      </c>
      <c r="J699" s="181" t="s">
        <v>37</v>
      </c>
      <c r="K699" s="181" t="s">
        <v>38</v>
      </c>
      <c r="L699" s="186">
        <v>45539</v>
      </c>
      <c r="M699" s="187" t="s">
        <v>225</v>
      </c>
      <c r="N699" s="183" t="s">
        <v>36</v>
      </c>
      <c r="O699" s="181"/>
      <c r="P699" s="184">
        <v>0.75</v>
      </c>
      <c r="Q699" s="185" t="s">
        <v>107</v>
      </c>
      <c r="R699" s="181" t="s">
        <v>37</v>
      </c>
      <c r="S699" s="181" t="s">
        <v>96</v>
      </c>
      <c r="T699" s="186">
        <v>45539</v>
      </c>
      <c r="U699" s="187" t="s">
        <v>225</v>
      </c>
      <c r="V699" s="188" t="str" cm="1">
        <f t="array" ref="V699">IF(SUM(LEN(A699:U699))=0,"",IF(OR(OR(ISBLANK(E699),SUM(LEN(B699),LEN(C699))=0),AND(NOT(D699="Unknown"),ISBLANK(I699)),AND(NOT(N699="Unknown"),ISBLANK(Q699))),"Missing Information", INDEX(Table15[Entire Service Line Classification], MATCH(SUMIFS(Table15[Unique ID],Table15[System-Owned Portion],D699,Table15[If Material Anything Other than "Lead" in Column E,Was Material Ever Previously Lead?],F699,Table15[Customer-Owned Portion],N699),Table15[Unique ID],0),0)))</f>
        <v>Non-lead</v>
      </c>
      <c r="W699" s="189"/>
    </row>
    <row r="700" spans="1:23" s="190" customFormat="1" ht="37.5" x14ac:dyDescent="0.25">
      <c r="A700" s="180">
        <v>11840991</v>
      </c>
      <c r="B700" s="181" t="s">
        <v>1671</v>
      </c>
      <c r="C700" s="182" t="s">
        <v>1672</v>
      </c>
      <c r="D700" s="183" t="s">
        <v>43</v>
      </c>
      <c r="E700" s="181" t="s">
        <v>35</v>
      </c>
      <c r="F700" s="183" t="s">
        <v>35</v>
      </c>
      <c r="G700" s="181" t="s">
        <v>238</v>
      </c>
      <c r="H700" s="184">
        <v>1</v>
      </c>
      <c r="I700" s="185" t="s">
        <v>107</v>
      </c>
      <c r="J700" s="181" t="s">
        <v>37</v>
      </c>
      <c r="K700" s="181" t="s">
        <v>38</v>
      </c>
      <c r="L700" s="186">
        <v>45552</v>
      </c>
      <c r="M700" s="187" t="s">
        <v>7069</v>
      </c>
      <c r="N700" s="183" t="s">
        <v>43</v>
      </c>
      <c r="O700" s="181"/>
      <c r="P700" s="184">
        <v>0.75</v>
      </c>
      <c r="Q700" s="185" t="s">
        <v>107</v>
      </c>
      <c r="R700" s="181" t="s">
        <v>37</v>
      </c>
      <c r="S700" s="181" t="s">
        <v>96</v>
      </c>
      <c r="T700" s="186">
        <v>45552</v>
      </c>
      <c r="U700" s="187" t="s">
        <v>7069</v>
      </c>
      <c r="V700" s="188" t="str" cm="1">
        <f t="array" ref="V700">IF(SUM(LEN(A700:U700))=0,"",IF(OR(OR(ISBLANK(E700),SUM(LEN(B700),LEN(C700))=0),AND(NOT(D700="Unknown"),ISBLANK(I700)),AND(NOT(N700="Unknown"),ISBLANK(Q700))),"Missing Information", INDEX(Table15[Entire Service Line Classification], MATCH(SUMIFS(Table15[Unique ID],Table15[System-Owned Portion],D700,Table15[If Material Anything Other than "Lead" in Column E,Was Material Ever Previously Lead?],F700,Table15[Customer-Owned Portion],N700),Table15[Unique ID],0),0)))</f>
        <v>Non-lead</v>
      </c>
      <c r="W700" s="189"/>
    </row>
    <row r="701" spans="1:23" s="190" customFormat="1" ht="37.5" x14ac:dyDescent="0.25">
      <c r="A701" s="180">
        <v>11840990</v>
      </c>
      <c r="B701" s="181" t="s">
        <v>1673</v>
      </c>
      <c r="C701" s="182" t="s">
        <v>1674</v>
      </c>
      <c r="D701" s="183" t="s">
        <v>36</v>
      </c>
      <c r="E701" s="181" t="s">
        <v>35</v>
      </c>
      <c r="F701" s="183" t="s">
        <v>35</v>
      </c>
      <c r="G701" s="181" t="s">
        <v>237</v>
      </c>
      <c r="H701" s="184">
        <v>1</v>
      </c>
      <c r="I701" s="185" t="s">
        <v>107</v>
      </c>
      <c r="J701" s="181" t="s">
        <v>37</v>
      </c>
      <c r="K701" s="181" t="s">
        <v>38</v>
      </c>
      <c r="L701" s="186">
        <v>45539</v>
      </c>
      <c r="M701" s="187" t="s">
        <v>225</v>
      </c>
      <c r="N701" s="183" t="s">
        <v>43</v>
      </c>
      <c r="O701" s="181"/>
      <c r="P701" s="184">
        <v>0.75</v>
      </c>
      <c r="Q701" s="185" t="s">
        <v>107</v>
      </c>
      <c r="R701" s="181" t="s">
        <v>37</v>
      </c>
      <c r="S701" s="181" t="s">
        <v>96</v>
      </c>
      <c r="T701" s="186">
        <v>45539</v>
      </c>
      <c r="U701" s="187" t="s">
        <v>225</v>
      </c>
      <c r="V701" s="188" t="str" cm="1">
        <f t="array" ref="V701">IF(SUM(LEN(A701:U701))=0,"",IF(OR(OR(ISBLANK(E701),SUM(LEN(B701),LEN(C701))=0),AND(NOT(D701="Unknown"),ISBLANK(I701)),AND(NOT(N701="Unknown"),ISBLANK(Q701))),"Missing Information", INDEX(Table15[Entire Service Line Classification], MATCH(SUMIFS(Table15[Unique ID],Table15[System-Owned Portion],D701,Table15[If Material Anything Other than "Lead" in Column E,Was Material Ever Previously Lead?],F701,Table15[Customer-Owned Portion],N701),Table15[Unique ID],0),0)))</f>
        <v>Non-lead</v>
      </c>
      <c r="W701" s="189"/>
    </row>
    <row r="702" spans="1:23" s="190" customFormat="1" ht="37.5" x14ac:dyDescent="0.25">
      <c r="A702" s="180">
        <v>11840989</v>
      </c>
      <c r="B702" s="181" t="s">
        <v>1675</v>
      </c>
      <c r="C702" s="182" t="s">
        <v>1676</v>
      </c>
      <c r="D702" s="183" t="s">
        <v>43</v>
      </c>
      <c r="E702" s="181" t="s">
        <v>35</v>
      </c>
      <c r="F702" s="183" t="s">
        <v>35</v>
      </c>
      <c r="G702" s="181" t="s">
        <v>246</v>
      </c>
      <c r="H702" s="184">
        <v>1</v>
      </c>
      <c r="I702" s="185" t="s">
        <v>107</v>
      </c>
      <c r="J702" s="181" t="s">
        <v>37</v>
      </c>
      <c r="K702" s="181" t="s">
        <v>38</v>
      </c>
      <c r="L702" s="186">
        <v>45552</v>
      </c>
      <c r="M702" s="187" t="s">
        <v>7069</v>
      </c>
      <c r="N702" s="183" t="s">
        <v>43</v>
      </c>
      <c r="O702" s="181"/>
      <c r="P702" s="184">
        <v>0.75</v>
      </c>
      <c r="Q702" s="185" t="s">
        <v>107</v>
      </c>
      <c r="R702" s="181" t="s">
        <v>37</v>
      </c>
      <c r="S702" s="181" t="s">
        <v>96</v>
      </c>
      <c r="T702" s="186">
        <v>45552</v>
      </c>
      <c r="U702" s="187" t="s">
        <v>7069</v>
      </c>
      <c r="V702" s="188" t="str" cm="1">
        <f t="array" ref="V702">IF(SUM(LEN(A702:U702))=0,"",IF(OR(OR(ISBLANK(E702),SUM(LEN(B702),LEN(C702))=0),AND(NOT(D702="Unknown"),ISBLANK(I702)),AND(NOT(N702="Unknown"),ISBLANK(Q702))),"Missing Information", INDEX(Table15[Entire Service Line Classification], MATCH(SUMIFS(Table15[Unique ID],Table15[System-Owned Portion],D702,Table15[If Material Anything Other than "Lead" in Column E,Was Material Ever Previously Lead?],F702,Table15[Customer-Owned Portion],N702),Table15[Unique ID],0),0)))</f>
        <v>Non-lead</v>
      </c>
      <c r="W702" s="189"/>
    </row>
    <row r="703" spans="1:23" s="190" customFormat="1" ht="37.5" x14ac:dyDescent="0.25">
      <c r="A703" s="180">
        <v>11840988</v>
      </c>
      <c r="B703" s="181" t="s">
        <v>1677</v>
      </c>
      <c r="C703" s="182" t="s">
        <v>1678</v>
      </c>
      <c r="D703" s="183" t="s">
        <v>43</v>
      </c>
      <c r="E703" s="181" t="s">
        <v>35</v>
      </c>
      <c r="F703" s="183" t="s">
        <v>35</v>
      </c>
      <c r="G703" s="181" t="s">
        <v>239</v>
      </c>
      <c r="H703" s="184">
        <v>1</v>
      </c>
      <c r="I703" s="185" t="s">
        <v>107</v>
      </c>
      <c r="J703" s="181" t="s">
        <v>37</v>
      </c>
      <c r="K703" s="181" t="s">
        <v>38</v>
      </c>
      <c r="L703" s="186">
        <v>45552</v>
      </c>
      <c r="M703" s="187" t="s">
        <v>7069</v>
      </c>
      <c r="N703" s="183" t="s">
        <v>43</v>
      </c>
      <c r="O703" s="181"/>
      <c r="P703" s="184">
        <v>0.75</v>
      </c>
      <c r="Q703" s="185" t="s">
        <v>107</v>
      </c>
      <c r="R703" s="181" t="s">
        <v>37</v>
      </c>
      <c r="S703" s="181" t="s">
        <v>96</v>
      </c>
      <c r="T703" s="186">
        <v>45552</v>
      </c>
      <c r="U703" s="187" t="s">
        <v>7069</v>
      </c>
      <c r="V703" s="188" t="str" cm="1">
        <f t="array" ref="V703">IF(SUM(LEN(A703:U703))=0,"",IF(OR(OR(ISBLANK(E703),SUM(LEN(B703),LEN(C703))=0),AND(NOT(D703="Unknown"),ISBLANK(I703)),AND(NOT(N703="Unknown"),ISBLANK(Q703))),"Missing Information", INDEX(Table15[Entire Service Line Classification], MATCH(SUMIFS(Table15[Unique ID],Table15[System-Owned Portion],D703,Table15[If Material Anything Other than "Lead" in Column E,Was Material Ever Previously Lead?],F703,Table15[Customer-Owned Portion],N703),Table15[Unique ID],0),0)))</f>
        <v>Non-lead</v>
      </c>
      <c r="W703" s="189"/>
    </row>
    <row r="704" spans="1:23" s="190" customFormat="1" ht="37.5" x14ac:dyDescent="0.25">
      <c r="A704" s="180">
        <v>11840987</v>
      </c>
      <c r="B704" s="181" t="s">
        <v>1679</v>
      </c>
      <c r="C704" s="182" t="s">
        <v>1680</v>
      </c>
      <c r="D704" s="183" t="s">
        <v>36</v>
      </c>
      <c r="E704" s="181" t="s">
        <v>35</v>
      </c>
      <c r="F704" s="183" t="s">
        <v>35</v>
      </c>
      <c r="G704" s="181" t="s">
        <v>7043</v>
      </c>
      <c r="H704" s="184">
        <v>1</v>
      </c>
      <c r="I704" s="185" t="s">
        <v>107</v>
      </c>
      <c r="J704" s="181" t="s">
        <v>37</v>
      </c>
      <c r="K704" s="181" t="s">
        <v>38</v>
      </c>
      <c r="L704" s="186">
        <v>45539</v>
      </c>
      <c r="M704" s="187" t="s">
        <v>225</v>
      </c>
      <c r="N704" s="183" t="s">
        <v>36</v>
      </c>
      <c r="O704" s="181"/>
      <c r="P704" s="184">
        <v>0.75</v>
      </c>
      <c r="Q704" s="185" t="s">
        <v>107</v>
      </c>
      <c r="R704" s="181" t="s">
        <v>37</v>
      </c>
      <c r="S704" s="181" t="s">
        <v>96</v>
      </c>
      <c r="T704" s="186">
        <v>45539</v>
      </c>
      <c r="U704" s="187" t="s">
        <v>225</v>
      </c>
      <c r="V704" s="188" t="str" cm="1">
        <f t="array" ref="V704">IF(SUM(LEN(A704:U704))=0,"",IF(OR(OR(ISBLANK(E704),SUM(LEN(B704),LEN(C704))=0),AND(NOT(D704="Unknown"),ISBLANK(I704)),AND(NOT(N704="Unknown"),ISBLANK(Q704))),"Missing Information", INDEX(Table15[Entire Service Line Classification], MATCH(SUMIFS(Table15[Unique ID],Table15[System-Owned Portion],D704,Table15[If Material Anything Other than "Lead" in Column E,Was Material Ever Previously Lead?],F704,Table15[Customer-Owned Portion],N704),Table15[Unique ID],0),0)))</f>
        <v>Non-lead</v>
      </c>
      <c r="W704" s="189"/>
    </row>
    <row r="705" spans="1:23" s="190" customFormat="1" ht="37.5" x14ac:dyDescent="0.25">
      <c r="A705" s="180">
        <v>11840986</v>
      </c>
      <c r="B705" s="181" t="s">
        <v>1681</v>
      </c>
      <c r="C705" s="182" t="s">
        <v>1682</v>
      </c>
      <c r="D705" s="183" t="s">
        <v>43</v>
      </c>
      <c r="E705" s="181" t="s">
        <v>35</v>
      </c>
      <c r="F705" s="183" t="s">
        <v>35</v>
      </c>
      <c r="G705" s="181" t="s">
        <v>247</v>
      </c>
      <c r="H705" s="184">
        <v>1</v>
      </c>
      <c r="I705" s="185" t="s">
        <v>107</v>
      </c>
      <c r="J705" s="181" t="s">
        <v>37</v>
      </c>
      <c r="K705" s="181" t="s">
        <v>38</v>
      </c>
      <c r="L705" s="186">
        <v>45552</v>
      </c>
      <c r="M705" s="187" t="s">
        <v>7069</v>
      </c>
      <c r="N705" s="183" t="s">
        <v>43</v>
      </c>
      <c r="O705" s="181"/>
      <c r="P705" s="184">
        <v>0.75</v>
      </c>
      <c r="Q705" s="185" t="s">
        <v>107</v>
      </c>
      <c r="R705" s="181" t="s">
        <v>37</v>
      </c>
      <c r="S705" s="181" t="s">
        <v>96</v>
      </c>
      <c r="T705" s="186">
        <v>45552</v>
      </c>
      <c r="U705" s="187" t="s">
        <v>7069</v>
      </c>
      <c r="V705" s="188" t="str" cm="1">
        <f t="array" ref="V705">IF(SUM(LEN(A705:U705))=0,"",IF(OR(OR(ISBLANK(E705),SUM(LEN(B705),LEN(C705))=0),AND(NOT(D705="Unknown"),ISBLANK(I705)),AND(NOT(N705="Unknown"),ISBLANK(Q705))),"Missing Information", INDEX(Table15[Entire Service Line Classification], MATCH(SUMIFS(Table15[Unique ID],Table15[System-Owned Portion],D705,Table15[If Material Anything Other than "Lead" in Column E,Was Material Ever Previously Lead?],F705,Table15[Customer-Owned Portion],N705),Table15[Unique ID],0),0)))</f>
        <v>Non-lead</v>
      </c>
      <c r="W705" s="189"/>
    </row>
    <row r="706" spans="1:23" s="190" customFormat="1" ht="37.5" x14ac:dyDescent="0.25">
      <c r="A706" s="180">
        <v>11840985</v>
      </c>
      <c r="B706" s="181" t="s">
        <v>1683</v>
      </c>
      <c r="C706" s="182" t="s">
        <v>1684</v>
      </c>
      <c r="D706" s="183" t="s">
        <v>43</v>
      </c>
      <c r="E706" s="181" t="s">
        <v>35</v>
      </c>
      <c r="F706" s="183" t="s">
        <v>35</v>
      </c>
      <c r="G706" s="181" t="s">
        <v>238</v>
      </c>
      <c r="H706" s="184">
        <v>1</v>
      </c>
      <c r="I706" s="185" t="s">
        <v>107</v>
      </c>
      <c r="J706" s="181" t="s">
        <v>37</v>
      </c>
      <c r="K706" s="181" t="s">
        <v>38</v>
      </c>
      <c r="L706" s="186">
        <v>45552</v>
      </c>
      <c r="M706" s="187" t="s">
        <v>7069</v>
      </c>
      <c r="N706" s="183" t="s">
        <v>43</v>
      </c>
      <c r="O706" s="181"/>
      <c r="P706" s="184">
        <v>0.75</v>
      </c>
      <c r="Q706" s="185" t="s">
        <v>107</v>
      </c>
      <c r="R706" s="181" t="s">
        <v>37</v>
      </c>
      <c r="S706" s="181" t="s">
        <v>96</v>
      </c>
      <c r="T706" s="186">
        <v>45552</v>
      </c>
      <c r="U706" s="187" t="s">
        <v>7069</v>
      </c>
      <c r="V706" s="188" t="str" cm="1">
        <f t="array" ref="V706">IF(SUM(LEN(A706:U706))=0,"",IF(OR(OR(ISBLANK(E706),SUM(LEN(B706),LEN(C706))=0),AND(NOT(D706="Unknown"),ISBLANK(I706)),AND(NOT(N706="Unknown"),ISBLANK(Q706))),"Missing Information", INDEX(Table15[Entire Service Line Classification], MATCH(SUMIFS(Table15[Unique ID],Table15[System-Owned Portion],D706,Table15[If Material Anything Other than "Lead" in Column E,Was Material Ever Previously Lead?],F706,Table15[Customer-Owned Portion],N706),Table15[Unique ID],0),0)))</f>
        <v>Non-lead</v>
      </c>
      <c r="W706" s="189"/>
    </row>
    <row r="707" spans="1:23" s="190" customFormat="1" ht="37.5" x14ac:dyDescent="0.25">
      <c r="A707" s="180">
        <v>11841000</v>
      </c>
      <c r="B707" s="181" t="s">
        <v>1685</v>
      </c>
      <c r="C707" s="182" t="s">
        <v>1686</v>
      </c>
      <c r="D707" s="183" t="s">
        <v>43</v>
      </c>
      <c r="E707" s="181" t="s">
        <v>35</v>
      </c>
      <c r="F707" s="183" t="s">
        <v>35</v>
      </c>
      <c r="G707" s="181" t="s">
        <v>7031</v>
      </c>
      <c r="H707" s="184">
        <v>1</v>
      </c>
      <c r="I707" s="185" t="s">
        <v>107</v>
      </c>
      <c r="J707" s="181" t="s">
        <v>37</v>
      </c>
      <c r="K707" s="181" t="s">
        <v>38</v>
      </c>
      <c r="L707" s="186">
        <v>45552</v>
      </c>
      <c r="M707" s="187" t="s">
        <v>7071</v>
      </c>
      <c r="N707" s="183" t="s">
        <v>43</v>
      </c>
      <c r="O707" s="181"/>
      <c r="P707" s="184">
        <v>0.75</v>
      </c>
      <c r="Q707" s="185" t="s">
        <v>107</v>
      </c>
      <c r="R707" s="181" t="s">
        <v>37</v>
      </c>
      <c r="S707" s="181" t="s">
        <v>96</v>
      </c>
      <c r="T707" s="186">
        <v>45552</v>
      </c>
      <c r="U707" s="187" t="s">
        <v>7071</v>
      </c>
      <c r="V707" s="188" t="str" cm="1">
        <f t="array" ref="V707">IF(SUM(LEN(A707:U707))=0,"",IF(OR(OR(ISBLANK(E707),SUM(LEN(B707),LEN(C707))=0),AND(NOT(D707="Unknown"),ISBLANK(I707)),AND(NOT(N707="Unknown"),ISBLANK(Q707))),"Missing Information", INDEX(Table15[Entire Service Line Classification], MATCH(SUMIFS(Table15[Unique ID],Table15[System-Owned Portion],D707,Table15[If Material Anything Other than "Lead" in Column E,Was Material Ever Previously Lead?],F707,Table15[Customer-Owned Portion],N707),Table15[Unique ID],0),0)))</f>
        <v>Non-lead</v>
      </c>
      <c r="W707" s="189"/>
    </row>
    <row r="708" spans="1:23" s="190" customFormat="1" ht="37.5" x14ac:dyDescent="0.25">
      <c r="A708" s="180">
        <v>11840995</v>
      </c>
      <c r="B708" s="181" t="s">
        <v>1687</v>
      </c>
      <c r="C708" s="182" t="s">
        <v>1688</v>
      </c>
      <c r="D708" s="183" t="s">
        <v>43</v>
      </c>
      <c r="E708" s="181" t="s">
        <v>35</v>
      </c>
      <c r="F708" s="183" t="s">
        <v>35</v>
      </c>
      <c r="G708" s="181" t="s">
        <v>238</v>
      </c>
      <c r="H708" s="184">
        <v>1</v>
      </c>
      <c r="I708" s="185" t="s">
        <v>107</v>
      </c>
      <c r="J708" s="181" t="s">
        <v>37</v>
      </c>
      <c r="K708" s="181" t="s">
        <v>38</v>
      </c>
      <c r="L708" s="186">
        <v>45552</v>
      </c>
      <c r="M708" s="187" t="s">
        <v>7069</v>
      </c>
      <c r="N708" s="183" t="s">
        <v>43</v>
      </c>
      <c r="O708" s="181"/>
      <c r="P708" s="184">
        <v>1</v>
      </c>
      <c r="Q708" s="185" t="s">
        <v>107</v>
      </c>
      <c r="R708" s="181" t="s">
        <v>37</v>
      </c>
      <c r="S708" s="181" t="s">
        <v>96</v>
      </c>
      <c r="T708" s="186">
        <v>45552</v>
      </c>
      <c r="U708" s="187" t="s">
        <v>7069</v>
      </c>
      <c r="V708" s="188" t="str" cm="1">
        <f t="array" ref="V708">IF(SUM(LEN(A708:U708))=0,"",IF(OR(OR(ISBLANK(E708),SUM(LEN(B708),LEN(C708))=0),AND(NOT(D708="Unknown"),ISBLANK(I708)),AND(NOT(N708="Unknown"),ISBLANK(Q708))),"Missing Information", INDEX(Table15[Entire Service Line Classification], MATCH(SUMIFS(Table15[Unique ID],Table15[System-Owned Portion],D708,Table15[If Material Anything Other than "Lead" in Column E,Was Material Ever Previously Lead?],F708,Table15[Customer-Owned Portion],N708),Table15[Unique ID],0),0)))</f>
        <v>Non-lead</v>
      </c>
      <c r="W708" s="189"/>
    </row>
    <row r="709" spans="1:23" s="190" customFormat="1" ht="37.5" x14ac:dyDescent="0.25">
      <c r="A709" s="180">
        <v>11840994</v>
      </c>
      <c r="B709" s="181" t="s">
        <v>1689</v>
      </c>
      <c r="C709" s="182" t="s">
        <v>1690</v>
      </c>
      <c r="D709" s="183" t="s">
        <v>43</v>
      </c>
      <c r="E709" s="181" t="s">
        <v>35</v>
      </c>
      <c r="F709" s="183" t="s">
        <v>35</v>
      </c>
      <c r="G709" s="181" t="s">
        <v>241</v>
      </c>
      <c r="H709" s="184">
        <v>1</v>
      </c>
      <c r="I709" s="185" t="s">
        <v>107</v>
      </c>
      <c r="J709" s="181" t="s">
        <v>37</v>
      </c>
      <c r="K709" s="181" t="s">
        <v>38</v>
      </c>
      <c r="L709" s="186">
        <v>45552</v>
      </c>
      <c r="M709" s="187" t="s">
        <v>7069</v>
      </c>
      <c r="N709" s="183" t="s">
        <v>36</v>
      </c>
      <c r="O709" s="181"/>
      <c r="P709" s="184">
        <v>0.75</v>
      </c>
      <c r="Q709" s="185" t="s">
        <v>107</v>
      </c>
      <c r="R709" s="181" t="s">
        <v>37</v>
      </c>
      <c r="S709" s="181" t="s">
        <v>96</v>
      </c>
      <c r="T709" s="186">
        <v>45552</v>
      </c>
      <c r="U709" s="187" t="s">
        <v>7069</v>
      </c>
      <c r="V709" s="188" t="str" cm="1">
        <f t="array" ref="V709">IF(SUM(LEN(A709:U709))=0,"",IF(OR(OR(ISBLANK(E709),SUM(LEN(B709),LEN(C709))=0),AND(NOT(D709="Unknown"),ISBLANK(I709)),AND(NOT(N709="Unknown"),ISBLANK(Q709))),"Missing Information", INDEX(Table15[Entire Service Line Classification], MATCH(SUMIFS(Table15[Unique ID],Table15[System-Owned Portion],D709,Table15[If Material Anything Other than "Lead" in Column E,Was Material Ever Previously Lead?],F709,Table15[Customer-Owned Portion],N709),Table15[Unique ID],0),0)))</f>
        <v>Non-lead</v>
      </c>
      <c r="W709" s="189"/>
    </row>
    <row r="710" spans="1:23" s="190" customFormat="1" ht="37.5" x14ac:dyDescent="0.25">
      <c r="A710" s="180">
        <v>11840982</v>
      </c>
      <c r="B710" s="181" t="s">
        <v>1691</v>
      </c>
      <c r="C710" s="182" t="s">
        <v>1692</v>
      </c>
      <c r="D710" s="183" t="s">
        <v>43</v>
      </c>
      <c r="E710" s="181" t="s">
        <v>35</v>
      </c>
      <c r="F710" s="183" t="s">
        <v>35</v>
      </c>
      <c r="G710" s="181" t="s">
        <v>7041</v>
      </c>
      <c r="H710" s="184">
        <v>1</v>
      </c>
      <c r="I710" s="185" t="s">
        <v>107</v>
      </c>
      <c r="J710" s="181" t="s">
        <v>37</v>
      </c>
      <c r="K710" s="181" t="s">
        <v>38</v>
      </c>
      <c r="L710" s="186">
        <v>45552</v>
      </c>
      <c r="M710" s="187" t="s">
        <v>7070</v>
      </c>
      <c r="N710" s="183" t="s">
        <v>43</v>
      </c>
      <c r="O710" s="181"/>
      <c r="P710" s="184">
        <v>0.75</v>
      </c>
      <c r="Q710" s="185" t="s">
        <v>107</v>
      </c>
      <c r="R710" s="181" t="s">
        <v>37</v>
      </c>
      <c r="S710" s="181" t="s">
        <v>96</v>
      </c>
      <c r="T710" s="186">
        <v>45552</v>
      </c>
      <c r="U710" s="187" t="s">
        <v>7070</v>
      </c>
      <c r="V710" s="188" t="str" cm="1">
        <f t="array" ref="V710">IF(SUM(LEN(A710:U710))=0,"",IF(OR(OR(ISBLANK(E710),SUM(LEN(B710),LEN(C710))=0),AND(NOT(D710="Unknown"),ISBLANK(I710)),AND(NOT(N710="Unknown"),ISBLANK(Q710))),"Missing Information", INDEX(Table15[Entire Service Line Classification], MATCH(SUMIFS(Table15[Unique ID],Table15[System-Owned Portion],D710,Table15[If Material Anything Other than "Lead" in Column E,Was Material Ever Previously Lead?],F710,Table15[Customer-Owned Portion],N710),Table15[Unique ID],0),0)))</f>
        <v>Non-lead</v>
      </c>
      <c r="W710" s="189"/>
    </row>
    <row r="711" spans="1:23" s="190" customFormat="1" ht="37.5" x14ac:dyDescent="0.25">
      <c r="A711" s="180">
        <v>11840984</v>
      </c>
      <c r="B711" s="181" t="s">
        <v>1693</v>
      </c>
      <c r="C711" s="182" t="s">
        <v>1694</v>
      </c>
      <c r="D711" s="183" t="s">
        <v>43</v>
      </c>
      <c r="E711" s="181" t="s">
        <v>35</v>
      </c>
      <c r="F711" s="183" t="s">
        <v>35</v>
      </c>
      <c r="G711" s="181" t="s">
        <v>238</v>
      </c>
      <c r="H711" s="184">
        <v>1</v>
      </c>
      <c r="I711" s="185" t="s">
        <v>107</v>
      </c>
      <c r="J711" s="181" t="s">
        <v>37</v>
      </c>
      <c r="K711" s="181" t="s">
        <v>38</v>
      </c>
      <c r="L711" s="186">
        <v>45552</v>
      </c>
      <c r="M711" s="187" t="s">
        <v>7070</v>
      </c>
      <c r="N711" s="183" t="s">
        <v>43</v>
      </c>
      <c r="O711" s="181"/>
      <c r="P711" s="184">
        <v>0.75</v>
      </c>
      <c r="Q711" s="185" t="s">
        <v>107</v>
      </c>
      <c r="R711" s="181" t="s">
        <v>37</v>
      </c>
      <c r="S711" s="181" t="s">
        <v>96</v>
      </c>
      <c r="T711" s="186">
        <v>45552</v>
      </c>
      <c r="U711" s="187" t="s">
        <v>7070</v>
      </c>
      <c r="V711" s="188" t="str" cm="1">
        <f t="array" ref="V711">IF(SUM(LEN(A711:U711))=0,"",IF(OR(OR(ISBLANK(E711),SUM(LEN(B711),LEN(C711))=0),AND(NOT(D711="Unknown"),ISBLANK(I711)),AND(NOT(N711="Unknown"),ISBLANK(Q711))),"Missing Information", INDEX(Table15[Entire Service Line Classification], MATCH(SUMIFS(Table15[Unique ID],Table15[System-Owned Portion],D711,Table15[If Material Anything Other than "Lead" in Column E,Was Material Ever Previously Lead?],F711,Table15[Customer-Owned Portion],N711),Table15[Unique ID],0),0)))</f>
        <v>Non-lead</v>
      </c>
      <c r="W711" s="189"/>
    </row>
    <row r="712" spans="1:23" s="190" customFormat="1" ht="37.5" x14ac:dyDescent="0.25">
      <c r="A712" s="180">
        <v>11840983</v>
      </c>
      <c r="B712" s="181" t="s">
        <v>1695</v>
      </c>
      <c r="C712" s="182" t="s">
        <v>1696</v>
      </c>
      <c r="D712" s="183" t="s">
        <v>43</v>
      </c>
      <c r="E712" s="181" t="s">
        <v>35</v>
      </c>
      <c r="F712" s="183" t="s">
        <v>35</v>
      </c>
      <c r="G712" s="181" t="s">
        <v>7031</v>
      </c>
      <c r="H712" s="184">
        <v>1</v>
      </c>
      <c r="I712" s="185" t="s">
        <v>107</v>
      </c>
      <c r="J712" s="181" t="s">
        <v>37</v>
      </c>
      <c r="K712" s="181" t="s">
        <v>38</v>
      </c>
      <c r="L712" s="186">
        <v>45552</v>
      </c>
      <c r="M712" s="187" t="s">
        <v>7070</v>
      </c>
      <c r="N712" s="183" t="s">
        <v>43</v>
      </c>
      <c r="O712" s="181"/>
      <c r="P712" s="184">
        <v>0.75</v>
      </c>
      <c r="Q712" s="185" t="s">
        <v>107</v>
      </c>
      <c r="R712" s="181" t="s">
        <v>37</v>
      </c>
      <c r="S712" s="181" t="s">
        <v>96</v>
      </c>
      <c r="T712" s="186">
        <v>45552</v>
      </c>
      <c r="U712" s="187" t="s">
        <v>7070</v>
      </c>
      <c r="V712" s="188" t="str" cm="1">
        <f t="array" ref="V712">IF(SUM(LEN(A712:U712))=0,"",IF(OR(OR(ISBLANK(E712),SUM(LEN(B712),LEN(C712))=0),AND(NOT(D712="Unknown"),ISBLANK(I712)),AND(NOT(N712="Unknown"),ISBLANK(Q712))),"Missing Information", INDEX(Table15[Entire Service Line Classification], MATCH(SUMIFS(Table15[Unique ID],Table15[System-Owned Portion],D712,Table15[If Material Anything Other than "Lead" in Column E,Was Material Ever Previously Lead?],F712,Table15[Customer-Owned Portion],N712),Table15[Unique ID],0),0)))</f>
        <v>Non-lead</v>
      </c>
      <c r="W712" s="189"/>
    </row>
    <row r="713" spans="1:23" s="190" customFormat="1" ht="37.5" x14ac:dyDescent="0.25">
      <c r="A713" s="180">
        <v>11840981</v>
      </c>
      <c r="B713" s="181" t="s">
        <v>1697</v>
      </c>
      <c r="C713" s="182" t="s">
        <v>1698</v>
      </c>
      <c r="D713" s="183" t="s">
        <v>43</v>
      </c>
      <c r="E713" s="181" t="s">
        <v>35</v>
      </c>
      <c r="F713" s="183" t="s">
        <v>35</v>
      </c>
      <c r="G713" s="181" t="s">
        <v>239</v>
      </c>
      <c r="H713" s="184">
        <v>1</v>
      </c>
      <c r="I713" s="185" t="s">
        <v>107</v>
      </c>
      <c r="J713" s="181" t="s">
        <v>37</v>
      </c>
      <c r="K713" s="181" t="s">
        <v>38</v>
      </c>
      <c r="L713" s="186">
        <v>45552</v>
      </c>
      <c r="M713" s="187" t="s">
        <v>7069</v>
      </c>
      <c r="N713" s="183" t="s">
        <v>43</v>
      </c>
      <c r="O713" s="181"/>
      <c r="P713" s="184">
        <v>0.75</v>
      </c>
      <c r="Q713" s="185" t="s">
        <v>107</v>
      </c>
      <c r="R713" s="181" t="s">
        <v>37</v>
      </c>
      <c r="S713" s="181" t="s">
        <v>96</v>
      </c>
      <c r="T713" s="186">
        <v>45552</v>
      </c>
      <c r="U713" s="187" t="s">
        <v>7069</v>
      </c>
      <c r="V713" s="188" t="str" cm="1">
        <f t="array" ref="V713">IF(SUM(LEN(A713:U713))=0,"",IF(OR(OR(ISBLANK(E713),SUM(LEN(B713),LEN(C713))=0),AND(NOT(D713="Unknown"),ISBLANK(I713)),AND(NOT(N713="Unknown"),ISBLANK(Q713))),"Missing Information", INDEX(Table15[Entire Service Line Classification], MATCH(SUMIFS(Table15[Unique ID],Table15[System-Owned Portion],D713,Table15[If Material Anything Other than "Lead" in Column E,Was Material Ever Previously Lead?],F713,Table15[Customer-Owned Portion],N713),Table15[Unique ID],0),0)))</f>
        <v>Non-lead</v>
      </c>
      <c r="W713" s="189"/>
    </row>
    <row r="714" spans="1:23" s="190" customFormat="1" ht="37.5" x14ac:dyDescent="0.25">
      <c r="A714" s="180">
        <v>11840980</v>
      </c>
      <c r="B714" s="181" t="s">
        <v>1699</v>
      </c>
      <c r="C714" s="182" t="s">
        <v>1700</v>
      </c>
      <c r="D714" s="183" t="s">
        <v>43</v>
      </c>
      <c r="E714" s="181" t="s">
        <v>35</v>
      </c>
      <c r="F714" s="183" t="s">
        <v>35</v>
      </c>
      <c r="G714" s="181" t="s">
        <v>7043</v>
      </c>
      <c r="H714" s="184">
        <v>1</v>
      </c>
      <c r="I714" s="185" t="s">
        <v>107</v>
      </c>
      <c r="J714" s="181" t="s">
        <v>37</v>
      </c>
      <c r="K714" s="181" t="s">
        <v>38</v>
      </c>
      <c r="L714" s="186">
        <v>45552</v>
      </c>
      <c r="M714" s="187" t="s">
        <v>7071</v>
      </c>
      <c r="N714" s="183" t="s">
        <v>43</v>
      </c>
      <c r="O714" s="181"/>
      <c r="P714" s="184">
        <v>0.75</v>
      </c>
      <c r="Q714" s="185" t="s">
        <v>107</v>
      </c>
      <c r="R714" s="181" t="s">
        <v>37</v>
      </c>
      <c r="S714" s="181" t="s">
        <v>96</v>
      </c>
      <c r="T714" s="186">
        <v>45552</v>
      </c>
      <c r="U714" s="187" t="s">
        <v>7071</v>
      </c>
      <c r="V714" s="188" t="str" cm="1">
        <f t="array" ref="V714">IF(SUM(LEN(A714:U714))=0,"",IF(OR(OR(ISBLANK(E714),SUM(LEN(B714),LEN(C714))=0),AND(NOT(D714="Unknown"),ISBLANK(I714)),AND(NOT(N714="Unknown"),ISBLANK(Q714))),"Missing Information", INDEX(Table15[Entire Service Line Classification], MATCH(SUMIFS(Table15[Unique ID],Table15[System-Owned Portion],D714,Table15[If Material Anything Other than "Lead" in Column E,Was Material Ever Previously Lead?],F714,Table15[Customer-Owned Portion],N714),Table15[Unique ID],0),0)))</f>
        <v>Non-lead</v>
      </c>
      <c r="W714" s="189"/>
    </row>
    <row r="715" spans="1:23" s="190" customFormat="1" ht="37.5" x14ac:dyDescent="0.25">
      <c r="A715" s="180">
        <v>11840979</v>
      </c>
      <c r="B715" s="181" t="s">
        <v>1701</v>
      </c>
      <c r="C715" s="182" t="s">
        <v>1702</v>
      </c>
      <c r="D715" s="183" t="s">
        <v>43</v>
      </c>
      <c r="E715" s="181" t="s">
        <v>35</v>
      </c>
      <c r="F715" s="183" t="s">
        <v>35</v>
      </c>
      <c r="G715" s="181" t="s">
        <v>241</v>
      </c>
      <c r="H715" s="184">
        <v>1</v>
      </c>
      <c r="I715" s="185" t="s">
        <v>107</v>
      </c>
      <c r="J715" s="181" t="s">
        <v>37</v>
      </c>
      <c r="K715" s="181" t="s">
        <v>38</v>
      </c>
      <c r="L715" s="186">
        <v>45552</v>
      </c>
      <c r="M715" s="187" t="s">
        <v>7070</v>
      </c>
      <c r="N715" s="183" t="s">
        <v>36</v>
      </c>
      <c r="O715" s="181"/>
      <c r="P715" s="184">
        <v>0.75</v>
      </c>
      <c r="Q715" s="185" t="s">
        <v>107</v>
      </c>
      <c r="R715" s="181" t="s">
        <v>37</v>
      </c>
      <c r="S715" s="181" t="s">
        <v>96</v>
      </c>
      <c r="T715" s="186">
        <v>45552</v>
      </c>
      <c r="U715" s="187" t="s">
        <v>225</v>
      </c>
      <c r="V715" s="188" t="str" cm="1">
        <f t="array" ref="V715">IF(SUM(LEN(A715:U715))=0,"",IF(OR(OR(ISBLANK(E715),SUM(LEN(B715),LEN(C715))=0),AND(NOT(D715="Unknown"),ISBLANK(I715)),AND(NOT(N715="Unknown"),ISBLANK(Q715))),"Missing Information", INDEX(Table15[Entire Service Line Classification], MATCH(SUMIFS(Table15[Unique ID],Table15[System-Owned Portion],D715,Table15[If Material Anything Other than "Lead" in Column E,Was Material Ever Previously Lead?],F715,Table15[Customer-Owned Portion],N715),Table15[Unique ID],0),0)))</f>
        <v>Non-lead</v>
      </c>
      <c r="W715" s="189"/>
    </row>
    <row r="716" spans="1:23" s="190" customFormat="1" ht="37.5" x14ac:dyDescent="0.25">
      <c r="A716" s="180">
        <v>11840978</v>
      </c>
      <c r="B716" s="181" t="s">
        <v>1703</v>
      </c>
      <c r="C716" s="182" t="s">
        <v>1704</v>
      </c>
      <c r="D716" s="183" t="s">
        <v>43</v>
      </c>
      <c r="E716" s="181" t="s">
        <v>35</v>
      </c>
      <c r="F716" s="183" t="s">
        <v>35</v>
      </c>
      <c r="G716" s="181" t="s">
        <v>232</v>
      </c>
      <c r="H716" s="184">
        <v>1</v>
      </c>
      <c r="I716" s="185" t="s">
        <v>107</v>
      </c>
      <c r="J716" s="181" t="s">
        <v>37</v>
      </c>
      <c r="K716" s="181" t="s">
        <v>38</v>
      </c>
      <c r="L716" s="186">
        <v>45552</v>
      </c>
      <c r="M716" s="187" t="s">
        <v>7071</v>
      </c>
      <c r="N716" s="183" t="s">
        <v>43</v>
      </c>
      <c r="O716" s="181"/>
      <c r="P716" s="184">
        <v>1</v>
      </c>
      <c r="Q716" s="185" t="s">
        <v>107</v>
      </c>
      <c r="R716" s="181" t="s">
        <v>37</v>
      </c>
      <c r="S716" s="181" t="s">
        <v>96</v>
      </c>
      <c r="T716" s="186">
        <v>45552</v>
      </c>
      <c r="U716" s="187" t="s">
        <v>7071</v>
      </c>
      <c r="V716" s="188" t="str" cm="1">
        <f t="array" ref="V716">IF(SUM(LEN(A716:U716))=0,"",IF(OR(OR(ISBLANK(E716),SUM(LEN(B716),LEN(C716))=0),AND(NOT(D716="Unknown"),ISBLANK(I716)),AND(NOT(N716="Unknown"),ISBLANK(Q716))),"Missing Information", INDEX(Table15[Entire Service Line Classification], MATCH(SUMIFS(Table15[Unique ID],Table15[System-Owned Portion],D716,Table15[If Material Anything Other than "Lead" in Column E,Was Material Ever Previously Lead?],F716,Table15[Customer-Owned Portion],N716),Table15[Unique ID],0),0)))</f>
        <v>Non-lead</v>
      </c>
      <c r="W716" s="189"/>
    </row>
    <row r="717" spans="1:23" s="190" customFormat="1" ht="37.5" x14ac:dyDescent="0.25">
      <c r="A717" s="180">
        <v>11840977</v>
      </c>
      <c r="B717" s="181" t="s">
        <v>1705</v>
      </c>
      <c r="C717" s="182" t="s">
        <v>1706</v>
      </c>
      <c r="D717" s="183" t="s">
        <v>43</v>
      </c>
      <c r="E717" s="181" t="s">
        <v>35</v>
      </c>
      <c r="F717" s="183" t="s">
        <v>35</v>
      </c>
      <c r="G717" s="181" t="s">
        <v>238</v>
      </c>
      <c r="H717" s="184">
        <v>1</v>
      </c>
      <c r="I717" s="185" t="s">
        <v>107</v>
      </c>
      <c r="J717" s="181" t="s">
        <v>37</v>
      </c>
      <c r="K717" s="181" t="s">
        <v>38</v>
      </c>
      <c r="L717" s="186">
        <v>45552</v>
      </c>
      <c r="M717" s="187" t="s">
        <v>7070</v>
      </c>
      <c r="N717" s="183" t="s">
        <v>36</v>
      </c>
      <c r="O717" s="181"/>
      <c r="P717" s="184">
        <v>1</v>
      </c>
      <c r="Q717" s="185" t="s">
        <v>107</v>
      </c>
      <c r="R717" s="181" t="s">
        <v>37</v>
      </c>
      <c r="S717" s="181" t="s">
        <v>96</v>
      </c>
      <c r="T717" s="186">
        <v>45552</v>
      </c>
      <c r="U717" s="187" t="s">
        <v>7070</v>
      </c>
      <c r="V717" s="188" t="str" cm="1">
        <f t="array" ref="V717">IF(SUM(LEN(A717:U717))=0,"",IF(OR(OR(ISBLANK(E717),SUM(LEN(B717),LEN(C717))=0),AND(NOT(D717="Unknown"),ISBLANK(I717)),AND(NOT(N717="Unknown"),ISBLANK(Q717))),"Missing Information", INDEX(Table15[Entire Service Line Classification], MATCH(SUMIFS(Table15[Unique ID],Table15[System-Owned Portion],D717,Table15[If Material Anything Other than "Lead" in Column E,Was Material Ever Previously Lead?],F717,Table15[Customer-Owned Portion],N717),Table15[Unique ID],0),0)))</f>
        <v>Non-lead</v>
      </c>
      <c r="W717" s="189"/>
    </row>
    <row r="718" spans="1:23" s="190" customFormat="1" ht="37.5" x14ac:dyDescent="0.25">
      <c r="A718" s="180">
        <v>11840974</v>
      </c>
      <c r="B718" s="181" t="s">
        <v>1707</v>
      </c>
      <c r="C718" s="182" t="s">
        <v>1708</v>
      </c>
      <c r="D718" s="183" t="s">
        <v>43</v>
      </c>
      <c r="E718" s="181" t="s">
        <v>35</v>
      </c>
      <c r="F718" s="183" t="s">
        <v>35</v>
      </c>
      <c r="G718" s="181" t="s">
        <v>277</v>
      </c>
      <c r="H718" s="184">
        <v>1</v>
      </c>
      <c r="I718" s="185" t="s">
        <v>107</v>
      </c>
      <c r="J718" s="181" t="s">
        <v>37</v>
      </c>
      <c r="K718" s="181" t="s">
        <v>38</v>
      </c>
      <c r="L718" s="186">
        <v>45545</v>
      </c>
      <c r="M718" s="187" t="s">
        <v>7069</v>
      </c>
      <c r="N718" s="183" t="s">
        <v>36</v>
      </c>
      <c r="O718" s="181"/>
      <c r="P718" s="184">
        <v>1</v>
      </c>
      <c r="Q718" s="185" t="s">
        <v>107</v>
      </c>
      <c r="R718" s="181" t="s">
        <v>37</v>
      </c>
      <c r="S718" s="181" t="s">
        <v>96</v>
      </c>
      <c r="T718" s="186">
        <v>45545</v>
      </c>
      <c r="U718" s="187" t="s">
        <v>7069</v>
      </c>
      <c r="V718" s="188" t="str" cm="1">
        <f t="array" ref="V718">IF(SUM(LEN(A718:U718))=0,"",IF(OR(OR(ISBLANK(E718),SUM(LEN(B718),LEN(C718))=0),AND(NOT(D718="Unknown"),ISBLANK(I718)),AND(NOT(N718="Unknown"),ISBLANK(Q718))),"Missing Information", INDEX(Table15[Entire Service Line Classification], MATCH(SUMIFS(Table15[Unique ID],Table15[System-Owned Portion],D718,Table15[If Material Anything Other than "Lead" in Column E,Was Material Ever Previously Lead?],F718,Table15[Customer-Owned Portion],N718),Table15[Unique ID],0),0)))</f>
        <v>Non-lead</v>
      </c>
      <c r="W718" s="189"/>
    </row>
    <row r="719" spans="1:23" s="190" customFormat="1" ht="37.5" x14ac:dyDescent="0.25">
      <c r="A719" s="180">
        <v>11840975</v>
      </c>
      <c r="B719" s="181" t="s">
        <v>1709</v>
      </c>
      <c r="C719" s="182" t="s">
        <v>1710</v>
      </c>
      <c r="D719" s="183" t="s">
        <v>43</v>
      </c>
      <c r="E719" s="181" t="s">
        <v>35</v>
      </c>
      <c r="F719" s="183" t="s">
        <v>35</v>
      </c>
      <c r="G719" s="181" t="s">
        <v>7032</v>
      </c>
      <c r="H719" s="184">
        <v>1</v>
      </c>
      <c r="I719" s="185" t="s">
        <v>107</v>
      </c>
      <c r="J719" s="181" t="s">
        <v>37</v>
      </c>
      <c r="K719" s="181" t="s">
        <v>38</v>
      </c>
      <c r="L719" s="186">
        <v>45541</v>
      </c>
      <c r="M719" s="187" t="s">
        <v>7069</v>
      </c>
      <c r="N719" s="183" t="s">
        <v>43</v>
      </c>
      <c r="O719" s="181"/>
      <c r="P719" s="184">
        <v>0.75</v>
      </c>
      <c r="Q719" s="185" t="s">
        <v>107</v>
      </c>
      <c r="R719" s="181" t="s">
        <v>37</v>
      </c>
      <c r="S719" s="181" t="s">
        <v>96</v>
      </c>
      <c r="T719" s="186">
        <v>45541</v>
      </c>
      <c r="U719" s="187" t="s">
        <v>7069</v>
      </c>
      <c r="V719" s="188" t="str" cm="1">
        <f t="array" ref="V719">IF(SUM(LEN(A719:U719))=0,"",IF(OR(OR(ISBLANK(E719),SUM(LEN(B719),LEN(C719))=0),AND(NOT(D719="Unknown"),ISBLANK(I719)),AND(NOT(N719="Unknown"),ISBLANK(Q719))),"Missing Information", INDEX(Table15[Entire Service Line Classification], MATCH(SUMIFS(Table15[Unique ID],Table15[System-Owned Portion],D719,Table15[If Material Anything Other than "Lead" in Column E,Was Material Ever Previously Lead?],F719,Table15[Customer-Owned Portion],N719),Table15[Unique ID],0),0)))</f>
        <v>Non-lead</v>
      </c>
      <c r="W719" s="189"/>
    </row>
    <row r="720" spans="1:23" s="190" customFormat="1" ht="37.5" x14ac:dyDescent="0.25">
      <c r="A720" s="180">
        <v>11840972</v>
      </c>
      <c r="B720" s="181" t="s">
        <v>1711</v>
      </c>
      <c r="C720" s="182" t="s">
        <v>1712</v>
      </c>
      <c r="D720" s="183" t="s">
        <v>43</v>
      </c>
      <c r="E720" s="181" t="s">
        <v>35</v>
      </c>
      <c r="F720" s="183" t="s">
        <v>35</v>
      </c>
      <c r="G720" s="181" t="s">
        <v>7034</v>
      </c>
      <c r="H720" s="184">
        <v>1</v>
      </c>
      <c r="I720" s="185" t="s">
        <v>107</v>
      </c>
      <c r="J720" s="181" t="s">
        <v>37</v>
      </c>
      <c r="K720" s="181" t="s">
        <v>38</v>
      </c>
      <c r="L720" s="186">
        <v>45552</v>
      </c>
      <c r="M720" s="187" t="s">
        <v>7069</v>
      </c>
      <c r="N720" s="183" t="s">
        <v>43</v>
      </c>
      <c r="O720" s="181"/>
      <c r="P720" s="184">
        <v>0.75</v>
      </c>
      <c r="Q720" s="185" t="s">
        <v>107</v>
      </c>
      <c r="R720" s="181" t="s">
        <v>37</v>
      </c>
      <c r="S720" s="181" t="s">
        <v>96</v>
      </c>
      <c r="T720" s="186">
        <v>45552</v>
      </c>
      <c r="U720" s="187" t="s">
        <v>7069</v>
      </c>
      <c r="V720" s="188" t="str" cm="1">
        <f t="array" ref="V720">IF(SUM(LEN(A720:U720))=0,"",IF(OR(OR(ISBLANK(E720),SUM(LEN(B720),LEN(C720))=0),AND(NOT(D720="Unknown"),ISBLANK(I720)),AND(NOT(N720="Unknown"),ISBLANK(Q720))),"Missing Information", INDEX(Table15[Entire Service Line Classification], MATCH(SUMIFS(Table15[Unique ID],Table15[System-Owned Portion],D720,Table15[If Material Anything Other than "Lead" in Column E,Was Material Ever Previously Lead?],F720,Table15[Customer-Owned Portion],N720),Table15[Unique ID],0),0)))</f>
        <v>Non-lead</v>
      </c>
      <c r="W720" s="189"/>
    </row>
    <row r="721" spans="1:23" s="190" customFormat="1" ht="37.5" x14ac:dyDescent="0.25">
      <c r="A721" s="180">
        <v>11840968</v>
      </c>
      <c r="B721" s="181" t="s">
        <v>1713</v>
      </c>
      <c r="C721" s="182" t="s">
        <v>1714</v>
      </c>
      <c r="D721" s="183" t="s">
        <v>43</v>
      </c>
      <c r="E721" s="181" t="s">
        <v>35</v>
      </c>
      <c r="F721" s="183" t="s">
        <v>35</v>
      </c>
      <c r="G721" s="181" t="s">
        <v>261</v>
      </c>
      <c r="H721" s="184">
        <v>1</v>
      </c>
      <c r="I721" s="185" t="s">
        <v>107</v>
      </c>
      <c r="J721" s="181" t="s">
        <v>37</v>
      </c>
      <c r="K721" s="181" t="s">
        <v>38</v>
      </c>
      <c r="L721" s="186">
        <v>45541</v>
      </c>
      <c r="M721" s="187" t="s">
        <v>7069</v>
      </c>
      <c r="N721" s="183" t="s">
        <v>43</v>
      </c>
      <c r="O721" s="181"/>
      <c r="P721" s="184">
        <v>0.75</v>
      </c>
      <c r="Q721" s="185" t="s">
        <v>107</v>
      </c>
      <c r="R721" s="181" t="s">
        <v>37</v>
      </c>
      <c r="S721" s="181" t="s">
        <v>96</v>
      </c>
      <c r="T721" s="186">
        <v>45541</v>
      </c>
      <c r="U721" s="187" t="s">
        <v>7069</v>
      </c>
      <c r="V721" s="188" t="str" cm="1">
        <f t="array" ref="V721">IF(SUM(LEN(A721:U721))=0,"",IF(OR(OR(ISBLANK(E721),SUM(LEN(B721),LEN(C721))=0),AND(NOT(D721="Unknown"),ISBLANK(I721)),AND(NOT(N721="Unknown"),ISBLANK(Q721))),"Missing Information", INDEX(Table15[Entire Service Line Classification], MATCH(SUMIFS(Table15[Unique ID],Table15[System-Owned Portion],D721,Table15[If Material Anything Other than "Lead" in Column E,Was Material Ever Previously Lead?],F721,Table15[Customer-Owned Portion],N721),Table15[Unique ID],0),0)))</f>
        <v>Non-lead</v>
      </c>
      <c r="W721" s="189"/>
    </row>
    <row r="722" spans="1:23" s="190" customFormat="1" ht="37.5" x14ac:dyDescent="0.25">
      <c r="A722" s="180">
        <v>11840973</v>
      </c>
      <c r="B722" s="181" t="s">
        <v>1715</v>
      </c>
      <c r="C722" s="182" t="s">
        <v>1716</v>
      </c>
      <c r="D722" s="183" t="s">
        <v>43</v>
      </c>
      <c r="E722" s="181" t="s">
        <v>35</v>
      </c>
      <c r="F722" s="183" t="s">
        <v>35</v>
      </c>
      <c r="G722" s="181" t="s">
        <v>7031</v>
      </c>
      <c r="H722" s="184">
        <v>1</v>
      </c>
      <c r="I722" s="185" t="s">
        <v>107</v>
      </c>
      <c r="J722" s="181" t="s">
        <v>37</v>
      </c>
      <c r="K722" s="181" t="s">
        <v>38</v>
      </c>
      <c r="L722" s="186">
        <v>45552</v>
      </c>
      <c r="M722" s="187" t="s">
        <v>7071</v>
      </c>
      <c r="N722" s="183" t="s">
        <v>36</v>
      </c>
      <c r="O722" s="181"/>
      <c r="P722" s="184">
        <v>1</v>
      </c>
      <c r="Q722" s="185" t="s">
        <v>107</v>
      </c>
      <c r="R722" s="181" t="s">
        <v>37</v>
      </c>
      <c r="S722" s="181" t="s">
        <v>96</v>
      </c>
      <c r="T722" s="186">
        <v>45552</v>
      </c>
      <c r="U722" s="187" t="s">
        <v>7071</v>
      </c>
      <c r="V722" s="188" t="str" cm="1">
        <f t="array" ref="V722">IF(SUM(LEN(A722:U722))=0,"",IF(OR(OR(ISBLANK(E722),SUM(LEN(B722),LEN(C722))=0),AND(NOT(D722="Unknown"),ISBLANK(I722)),AND(NOT(N722="Unknown"),ISBLANK(Q722))),"Missing Information", INDEX(Table15[Entire Service Line Classification], MATCH(SUMIFS(Table15[Unique ID],Table15[System-Owned Portion],D722,Table15[If Material Anything Other than "Lead" in Column E,Was Material Ever Previously Lead?],F722,Table15[Customer-Owned Portion],N722),Table15[Unique ID],0),0)))</f>
        <v>Non-lead</v>
      </c>
      <c r="W722" s="189"/>
    </row>
    <row r="723" spans="1:23" s="190" customFormat="1" ht="37.5" x14ac:dyDescent="0.25">
      <c r="A723" s="180">
        <v>11840971</v>
      </c>
      <c r="B723" s="181" t="s">
        <v>1717</v>
      </c>
      <c r="C723" s="182" t="s">
        <v>1718</v>
      </c>
      <c r="D723" s="183" t="s">
        <v>43</v>
      </c>
      <c r="E723" s="181" t="s">
        <v>35</v>
      </c>
      <c r="F723" s="183" t="s">
        <v>35</v>
      </c>
      <c r="G723" s="181" t="s">
        <v>239</v>
      </c>
      <c r="H723" s="184">
        <v>1</v>
      </c>
      <c r="I723" s="185" t="s">
        <v>107</v>
      </c>
      <c r="J723" s="181" t="s">
        <v>37</v>
      </c>
      <c r="K723" s="181" t="s">
        <v>38</v>
      </c>
      <c r="L723" s="186">
        <v>45552</v>
      </c>
      <c r="M723" s="187" t="s">
        <v>7071</v>
      </c>
      <c r="N723" s="183" t="s">
        <v>36</v>
      </c>
      <c r="O723" s="181"/>
      <c r="P723" s="184">
        <v>1</v>
      </c>
      <c r="Q723" s="185" t="s">
        <v>107</v>
      </c>
      <c r="R723" s="181" t="s">
        <v>37</v>
      </c>
      <c r="S723" s="181" t="s">
        <v>96</v>
      </c>
      <c r="T723" s="186">
        <v>45552</v>
      </c>
      <c r="U723" s="187" t="s">
        <v>7071</v>
      </c>
      <c r="V723" s="188" t="str" cm="1">
        <f t="array" ref="V723">IF(SUM(LEN(A723:U723))=0,"",IF(OR(OR(ISBLANK(E723),SUM(LEN(B723),LEN(C723))=0),AND(NOT(D723="Unknown"),ISBLANK(I723)),AND(NOT(N723="Unknown"),ISBLANK(Q723))),"Missing Information", INDEX(Table15[Entire Service Line Classification], MATCH(SUMIFS(Table15[Unique ID],Table15[System-Owned Portion],D723,Table15[If Material Anything Other than "Lead" in Column E,Was Material Ever Previously Lead?],F723,Table15[Customer-Owned Portion],N723),Table15[Unique ID],0),0)))</f>
        <v>Non-lead</v>
      </c>
      <c r="W723" s="189"/>
    </row>
    <row r="724" spans="1:23" s="190" customFormat="1" ht="37.5" x14ac:dyDescent="0.25">
      <c r="A724" s="180">
        <v>11840969</v>
      </c>
      <c r="B724" s="181" t="s">
        <v>1719</v>
      </c>
      <c r="C724" s="182" t="s">
        <v>1720</v>
      </c>
      <c r="D724" s="183" t="s">
        <v>36</v>
      </c>
      <c r="E724" s="181" t="s">
        <v>35</v>
      </c>
      <c r="F724" s="183" t="s">
        <v>35</v>
      </c>
      <c r="G724" s="181" t="s">
        <v>227</v>
      </c>
      <c r="H724" s="184">
        <v>1</v>
      </c>
      <c r="I724" s="185" t="s">
        <v>107</v>
      </c>
      <c r="J724" s="181" t="s">
        <v>37</v>
      </c>
      <c r="K724" s="181" t="s">
        <v>38</v>
      </c>
      <c r="L724" s="186">
        <v>45538</v>
      </c>
      <c r="M724" s="187" t="s">
        <v>225</v>
      </c>
      <c r="N724" s="183" t="s">
        <v>43</v>
      </c>
      <c r="O724" s="181"/>
      <c r="P724" s="184">
        <v>0.75</v>
      </c>
      <c r="Q724" s="185" t="s">
        <v>107</v>
      </c>
      <c r="R724" s="181" t="s">
        <v>37</v>
      </c>
      <c r="S724" s="181" t="s">
        <v>96</v>
      </c>
      <c r="T724" s="186">
        <v>45538</v>
      </c>
      <c r="U724" s="187" t="s">
        <v>225</v>
      </c>
      <c r="V724" s="188" t="str" cm="1">
        <f t="array" ref="V724">IF(SUM(LEN(A724:U724))=0,"",IF(OR(OR(ISBLANK(E724),SUM(LEN(B724),LEN(C724))=0),AND(NOT(D724="Unknown"),ISBLANK(I724)),AND(NOT(N724="Unknown"),ISBLANK(Q724))),"Missing Information", INDEX(Table15[Entire Service Line Classification], MATCH(SUMIFS(Table15[Unique ID],Table15[System-Owned Portion],D724,Table15[If Material Anything Other than "Lead" in Column E,Was Material Ever Previously Lead?],F724,Table15[Customer-Owned Portion],N724),Table15[Unique ID],0),0)))</f>
        <v>Non-lead</v>
      </c>
      <c r="W724" s="189"/>
    </row>
    <row r="725" spans="1:23" s="190" customFormat="1" ht="37.5" x14ac:dyDescent="0.25">
      <c r="A725" s="180">
        <v>11840966</v>
      </c>
      <c r="B725" s="181" t="s">
        <v>1721</v>
      </c>
      <c r="C725" s="182" t="s">
        <v>1722</v>
      </c>
      <c r="D725" s="183" t="s">
        <v>43</v>
      </c>
      <c r="E725" s="181" t="s">
        <v>35</v>
      </c>
      <c r="F725" s="183" t="s">
        <v>35</v>
      </c>
      <c r="G725" s="181" t="s">
        <v>241</v>
      </c>
      <c r="H725" s="184">
        <v>1</v>
      </c>
      <c r="I725" s="185" t="s">
        <v>107</v>
      </c>
      <c r="J725" s="181" t="s">
        <v>37</v>
      </c>
      <c r="K725" s="181" t="s">
        <v>38</v>
      </c>
      <c r="L725" s="186">
        <v>45552</v>
      </c>
      <c r="M725" s="187" t="s">
        <v>7070</v>
      </c>
      <c r="N725" s="183" t="s">
        <v>43</v>
      </c>
      <c r="O725" s="181"/>
      <c r="P725" s="184">
        <v>0.75</v>
      </c>
      <c r="Q725" s="185" t="s">
        <v>107</v>
      </c>
      <c r="R725" s="181" t="s">
        <v>37</v>
      </c>
      <c r="S725" s="181" t="s">
        <v>96</v>
      </c>
      <c r="T725" s="186">
        <v>45552</v>
      </c>
      <c r="U725" s="187" t="s">
        <v>7070</v>
      </c>
      <c r="V725" s="188" t="str" cm="1">
        <f t="array" ref="V725">IF(SUM(LEN(A725:U725))=0,"",IF(OR(OR(ISBLANK(E725),SUM(LEN(B725),LEN(C725))=0),AND(NOT(D725="Unknown"),ISBLANK(I725)),AND(NOT(N725="Unknown"),ISBLANK(Q725))),"Missing Information", INDEX(Table15[Entire Service Line Classification], MATCH(SUMIFS(Table15[Unique ID],Table15[System-Owned Portion],D725,Table15[If Material Anything Other than "Lead" in Column E,Was Material Ever Previously Lead?],F725,Table15[Customer-Owned Portion],N725),Table15[Unique ID],0),0)))</f>
        <v>Non-lead</v>
      </c>
      <c r="W725" s="189"/>
    </row>
    <row r="726" spans="1:23" s="190" customFormat="1" ht="37.5" x14ac:dyDescent="0.25">
      <c r="A726" s="180">
        <v>11840965</v>
      </c>
      <c r="B726" s="181" t="s">
        <v>1723</v>
      </c>
      <c r="C726" s="182" t="s">
        <v>1724</v>
      </c>
      <c r="D726" s="183" t="s">
        <v>43</v>
      </c>
      <c r="E726" s="181" t="s">
        <v>35</v>
      </c>
      <c r="F726" s="183" t="s">
        <v>35</v>
      </c>
      <c r="G726" s="181" t="s">
        <v>241</v>
      </c>
      <c r="H726" s="184">
        <v>1</v>
      </c>
      <c r="I726" s="185" t="s">
        <v>107</v>
      </c>
      <c r="J726" s="181" t="s">
        <v>37</v>
      </c>
      <c r="K726" s="181" t="s">
        <v>38</v>
      </c>
      <c r="L726" s="186">
        <v>45552</v>
      </c>
      <c r="M726" s="187" t="s">
        <v>7070</v>
      </c>
      <c r="N726" s="183" t="s">
        <v>43</v>
      </c>
      <c r="O726" s="181"/>
      <c r="P726" s="184">
        <v>0.75</v>
      </c>
      <c r="Q726" s="185" t="s">
        <v>107</v>
      </c>
      <c r="R726" s="181" t="s">
        <v>37</v>
      </c>
      <c r="S726" s="181" t="s">
        <v>96</v>
      </c>
      <c r="T726" s="186">
        <v>45552</v>
      </c>
      <c r="U726" s="187" t="s">
        <v>7070</v>
      </c>
      <c r="V726" s="188" t="str" cm="1">
        <f t="array" ref="V726">IF(SUM(LEN(A726:U726))=0,"",IF(OR(OR(ISBLANK(E726),SUM(LEN(B726),LEN(C726))=0),AND(NOT(D726="Unknown"),ISBLANK(I726)),AND(NOT(N726="Unknown"),ISBLANK(Q726))),"Missing Information", INDEX(Table15[Entire Service Line Classification], MATCH(SUMIFS(Table15[Unique ID],Table15[System-Owned Portion],D726,Table15[If Material Anything Other than "Lead" in Column E,Was Material Ever Previously Lead?],F726,Table15[Customer-Owned Portion],N726),Table15[Unique ID],0),0)))</f>
        <v>Non-lead</v>
      </c>
      <c r="W726" s="189"/>
    </row>
    <row r="727" spans="1:23" s="190" customFormat="1" ht="37.5" x14ac:dyDescent="0.25">
      <c r="A727" s="180">
        <v>11840962</v>
      </c>
      <c r="B727" s="181" t="s">
        <v>1725</v>
      </c>
      <c r="C727" s="182" t="s">
        <v>1726</v>
      </c>
      <c r="D727" s="183" t="s">
        <v>43</v>
      </c>
      <c r="E727" s="181" t="s">
        <v>35</v>
      </c>
      <c r="F727" s="183" t="s">
        <v>35</v>
      </c>
      <c r="G727" s="181" t="s">
        <v>7036</v>
      </c>
      <c r="H727" s="184">
        <v>1</v>
      </c>
      <c r="I727" s="185" t="s">
        <v>107</v>
      </c>
      <c r="J727" s="181" t="s">
        <v>37</v>
      </c>
      <c r="K727" s="181" t="s">
        <v>38</v>
      </c>
      <c r="L727" s="186">
        <v>45552</v>
      </c>
      <c r="M727" s="187" t="s">
        <v>7069</v>
      </c>
      <c r="N727" s="183" t="s">
        <v>36</v>
      </c>
      <c r="O727" s="181"/>
      <c r="P727" s="184">
        <v>1</v>
      </c>
      <c r="Q727" s="185" t="s">
        <v>107</v>
      </c>
      <c r="R727" s="181" t="s">
        <v>37</v>
      </c>
      <c r="S727" s="181" t="s">
        <v>96</v>
      </c>
      <c r="T727" s="186">
        <v>45552</v>
      </c>
      <c r="U727" s="187" t="s">
        <v>7069</v>
      </c>
      <c r="V727" s="188" t="str" cm="1">
        <f t="array" ref="V727">IF(SUM(LEN(A727:U727))=0,"",IF(OR(OR(ISBLANK(E727),SUM(LEN(B727),LEN(C727))=0),AND(NOT(D727="Unknown"),ISBLANK(I727)),AND(NOT(N727="Unknown"),ISBLANK(Q727))),"Missing Information", INDEX(Table15[Entire Service Line Classification], MATCH(SUMIFS(Table15[Unique ID],Table15[System-Owned Portion],D727,Table15[If Material Anything Other than "Lead" in Column E,Was Material Ever Previously Lead?],F727,Table15[Customer-Owned Portion],N727),Table15[Unique ID],0),0)))</f>
        <v>Non-lead</v>
      </c>
      <c r="W727" s="189"/>
    </row>
    <row r="728" spans="1:23" s="190" customFormat="1" ht="37.5" x14ac:dyDescent="0.25">
      <c r="A728" s="180">
        <v>11840976</v>
      </c>
      <c r="B728" s="181" t="s">
        <v>1727</v>
      </c>
      <c r="C728" s="182" t="s">
        <v>1728</v>
      </c>
      <c r="D728" s="183" t="s">
        <v>43</v>
      </c>
      <c r="E728" s="181" t="s">
        <v>35</v>
      </c>
      <c r="F728" s="183" t="s">
        <v>35</v>
      </c>
      <c r="G728" s="181" t="s">
        <v>238</v>
      </c>
      <c r="H728" s="184">
        <v>1</v>
      </c>
      <c r="I728" s="185" t="s">
        <v>107</v>
      </c>
      <c r="J728" s="181" t="s">
        <v>37</v>
      </c>
      <c r="K728" s="181" t="s">
        <v>38</v>
      </c>
      <c r="L728" s="186">
        <v>45552</v>
      </c>
      <c r="M728" s="187" t="s">
        <v>7070</v>
      </c>
      <c r="N728" s="183" t="s">
        <v>36</v>
      </c>
      <c r="O728" s="181"/>
      <c r="P728" s="184">
        <v>1</v>
      </c>
      <c r="Q728" s="185" t="s">
        <v>107</v>
      </c>
      <c r="R728" s="181" t="s">
        <v>37</v>
      </c>
      <c r="S728" s="181" t="s">
        <v>96</v>
      </c>
      <c r="T728" s="186">
        <v>45552</v>
      </c>
      <c r="U728" s="187" t="s">
        <v>7070</v>
      </c>
      <c r="V728" s="188" t="str" cm="1">
        <f t="array" ref="V728">IF(SUM(LEN(A728:U728))=0,"",IF(OR(OR(ISBLANK(E728),SUM(LEN(B728),LEN(C728))=0),AND(NOT(D728="Unknown"),ISBLANK(I728)),AND(NOT(N728="Unknown"),ISBLANK(Q728))),"Missing Information", INDEX(Table15[Entire Service Line Classification], MATCH(SUMIFS(Table15[Unique ID],Table15[System-Owned Portion],D728,Table15[If Material Anything Other than "Lead" in Column E,Was Material Ever Previously Lead?],F728,Table15[Customer-Owned Portion],N728),Table15[Unique ID],0),0)))</f>
        <v>Non-lead</v>
      </c>
      <c r="W728" s="189"/>
    </row>
    <row r="729" spans="1:23" s="190" customFormat="1" ht="37.5" x14ac:dyDescent="0.25">
      <c r="A729" s="180">
        <v>11840964</v>
      </c>
      <c r="B729" s="181" t="s">
        <v>1729</v>
      </c>
      <c r="C729" s="182" t="s">
        <v>1730</v>
      </c>
      <c r="D729" s="183" t="s">
        <v>43</v>
      </c>
      <c r="E729" s="181" t="s">
        <v>35</v>
      </c>
      <c r="F729" s="183" t="s">
        <v>35</v>
      </c>
      <c r="G729" s="181" t="s">
        <v>246</v>
      </c>
      <c r="H729" s="184">
        <v>1</v>
      </c>
      <c r="I729" s="185" t="s">
        <v>107</v>
      </c>
      <c r="J729" s="181" t="s">
        <v>37</v>
      </c>
      <c r="K729" s="181" t="s">
        <v>38</v>
      </c>
      <c r="L729" s="186">
        <v>45552</v>
      </c>
      <c r="M729" s="187" t="s">
        <v>7070</v>
      </c>
      <c r="N729" s="183" t="s">
        <v>43</v>
      </c>
      <c r="O729" s="181"/>
      <c r="P729" s="184">
        <v>0.75</v>
      </c>
      <c r="Q729" s="185" t="s">
        <v>107</v>
      </c>
      <c r="R729" s="181" t="s">
        <v>37</v>
      </c>
      <c r="S729" s="181" t="s">
        <v>96</v>
      </c>
      <c r="T729" s="186">
        <v>45552</v>
      </c>
      <c r="U729" s="187" t="s">
        <v>7070</v>
      </c>
      <c r="V729" s="188" t="str" cm="1">
        <f t="array" ref="V729">IF(SUM(LEN(A729:U729))=0,"",IF(OR(OR(ISBLANK(E729),SUM(LEN(B729),LEN(C729))=0),AND(NOT(D729="Unknown"),ISBLANK(I729)),AND(NOT(N729="Unknown"),ISBLANK(Q729))),"Missing Information", INDEX(Table15[Entire Service Line Classification], MATCH(SUMIFS(Table15[Unique ID],Table15[System-Owned Portion],D729,Table15[If Material Anything Other than "Lead" in Column E,Was Material Ever Previously Lead?],F729,Table15[Customer-Owned Portion],N729),Table15[Unique ID],0),0)))</f>
        <v>Non-lead</v>
      </c>
      <c r="W729" s="189"/>
    </row>
    <row r="730" spans="1:23" s="190" customFormat="1" ht="37.5" x14ac:dyDescent="0.25">
      <c r="A730" s="180">
        <v>11840961</v>
      </c>
      <c r="B730" s="181" t="s">
        <v>1731</v>
      </c>
      <c r="C730" s="182" t="s">
        <v>1732</v>
      </c>
      <c r="D730" s="183" t="s">
        <v>43</v>
      </c>
      <c r="E730" s="181" t="s">
        <v>35</v>
      </c>
      <c r="F730" s="183" t="s">
        <v>35</v>
      </c>
      <c r="G730" s="181" t="s">
        <v>7044</v>
      </c>
      <c r="H730" s="184">
        <v>0.75</v>
      </c>
      <c r="I730" s="185" t="s">
        <v>107</v>
      </c>
      <c r="J730" s="181" t="s">
        <v>37</v>
      </c>
      <c r="K730" s="181" t="s">
        <v>38</v>
      </c>
      <c r="L730" s="186">
        <v>45552</v>
      </c>
      <c r="M730" s="187" t="s">
        <v>7070</v>
      </c>
      <c r="N730" s="183" t="s">
        <v>43</v>
      </c>
      <c r="O730" s="181"/>
      <c r="P730" s="184">
        <v>0.75</v>
      </c>
      <c r="Q730" s="185" t="s">
        <v>107</v>
      </c>
      <c r="R730" s="181" t="s">
        <v>37</v>
      </c>
      <c r="S730" s="181" t="s">
        <v>96</v>
      </c>
      <c r="T730" s="186">
        <v>45552</v>
      </c>
      <c r="U730" s="187" t="s">
        <v>7070</v>
      </c>
      <c r="V730" s="188" t="str" cm="1">
        <f t="array" ref="V730">IF(SUM(LEN(A730:U730))=0,"",IF(OR(OR(ISBLANK(E730),SUM(LEN(B730),LEN(C730))=0),AND(NOT(D730="Unknown"),ISBLANK(I730)),AND(NOT(N730="Unknown"),ISBLANK(Q730))),"Missing Information", INDEX(Table15[Entire Service Line Classification], MATCH(SUMIFS(Table15[Unique ID],Table15[System-Owned Portion],D730,Table15[If Material Anything Other than "Lead" in Column E,Was Material Ever Previously Lead?],F730,Table15[Customer-Owned Portion],N730),Table15[Unique ID],0),0)))</f>
        <v>Non-lead</v>
      </c>
      <c r="W730" s="189"/>
    </row>
    <row r="731" spans="1:23" s="190" customFormat="1" ht="37.5" x14ac:dyDescent="0.25">
      <c r="A731" s="180">
        <v>11840960</v>
      </c>
      <c r="B731" s="181" t="s">
        <v>1733</v>
      </c>
      <c r="C731" s="182" t="s">
        <v>1734</v>
      </c>
      <c r="D731" s="183" t="s">
        <v>43</v>
      </c>
      <c r="E731" s="181" t="s">
        <v>35</v>
      </c>
      <c r="F731" s="183" t="s">
        <v>35</v>
      </c>
      <c r="G731" s="181" t="s">
        <v>7041</v>
      </c>
      <c r="H731" s="184">
        <v>1</v>
      </c>
      <c r="I731" s="185" t="s">
        <v>107</v>
      </c>
      <c r="J731" s="181" t="s">
        <v>37</v>
      </c>
      <c r="K731" s="181" t="s">
        <v>38</v>
      </c>
      <c r="L731" s="186">
        <v>45552</v>
      </c>
      <c r="M731" s="187" t="s">
        <v>7070</v>
      </c>
      <c r="N731" s="183" t="s">
        <v>43</v>
      </c>
      <c r="O731" s="181"/>
      <c r="P731" s="184">
        <v>0.75</v>
      </c>
      <c r="Q731" s="185" t="s">
        <v>107</v>
      </c>
      <c r="R731" s="181" t="s">
        <v>37</v>
      </c>
      <c r="S731" s="181" t="s">
        <v>96</v>
      </c>
      <c r="T731" s="186">
        <v>45552</v>
      </c>
      <c r="U731" s="187" t="s">
        <v>7070</v>
      </c>
      <c r="V731" s="188" t="str" cm="1">
        <f t="array" ref="V731">IF(SUM(LEN(A731:U731))=0,"",IF(OR(OR(ISBLANK(E731),SUM(LEN(B731),LEN(C731))=0),AND(NOT(D731="Unknown"),ISBLANK(I731)),AND(NOT(N731="Unknown"),ISBLANK(Q731))),"Missing Information", INDEX(Table15[Entire Service Line Classification], MATCH(SUMIFS(Table15[Unique ID],Table15[System-Owned Portion],D731,Table15[If Material Anything Other than "Lead" in Column E,Was Material Ever Previously Lead?],F731,Table15[Customer-Owned Portion],N731),Table15[Unique ID],0),0)))</f>
        <v>Non-lead</v>
      </c>
      <c r="W731" s="189"/>
    </row>
    <row r="732" spans="1:23" s="190" customFormat="1" ht="37.5" x14ac:dyDescent="0.25">
      <c r="A732" s="180">
        <v>11840959</v>
      </c>
      <c r="B732" s="181" t="s">
        <v>1735</v>
      </c>
      <c r="C732" s="182" t="s">
        <v>1736</v>
      </c>
      <c r="D732" s="183" t="s">
        <v>43</v>
      </c>
      <c r="E732" s="181" t="s">
        <v>35</v>
      </c>
      <c r="F732" s="183" t="s">
        <v>35</v>
      </c>
      <c r="G732" s="181" t="s">
        <v>7034</v>
      </c>
      <c r="H732" s="184">
        <v>1</v>
      </c>
      <c r="I732" s="185" t="s">
        <v>107</v>
      </c>
      <c r="J732" s="181" t="s">
        <v>37</v>
      </c>
      <c r="K732" s="181" t="s">
        <v>38</v>
      </c>
      <c r="L732" s="186">
        <v>45546</v>
      </c>
      <c r="M732" s="187" t="s">
        <v>7070</v>
      </c>
      <c r="N732" s="183" t="s">
        <v>43</v>
      </c>
      <c r="O732" s="181"/>
      <c r="P732" s="184">
        <v>0.75</v>
      </c>
      <c r="Q732" s="185" t="s">
        <v>107</v>
      </c>
      <c r="R732" s="181" t="s">
        <v>37</v>
      </c>
      <c r="S732" s="181" t="s">
        <v>96</v>
      </c>
      <c r="T732" s="186">
        <v>45546</v>
      </c>
      <c r="U732" s="187" t="s">
        <v>7070</v>
      </c>
      <c r="V732" s="188" t="str" cm="1">
        <f t="array" ref="V732">IF(SUM(LEN(A732:U732))=0,"",IF(OR(OR(ISBLANK(E732),SUM(LEN(B732),LEN(C732))=0),AND(NOT(D732="Unknown"),ISBLANK(I732)),AND(NOT(N732="Unknown"),ISBLANK(Q732))),"Missing Information", INDEX(Table15[Entire Service Line Classification], MATCH(SUMIFS(Table15[Unique ID],Table15[System-Owned Portion],D732,Table15[If Material Anything Other than "Lead" in Column E,Was Material Ever Previously Lead?],F732,Table15[Customer-Owned Portion],N732),Table15[Unique ID],0),0)))</f>
        <v>Non-lead</v>
      </c>
      <c r="W732" s="189"/>
    </row>
    <row r="733" spans="1:23" s="190" customFormat="1" ht="37.5" x14ac:dyDescent="0.25">
      <c r="A733" s="180">
        <v>11840958</v>
      </c>
      <c r="B733" s="181" t="s">
        <v>1737</v>
      </c>
      <c r="C733" s="182" t="s">
        <v>1738</v>
      </c>
      <c r="D733" s="183" t="s">
        <v>36</v>
      </c>
      <c r="E733" s="181" t="s">
        <v>35</v>
      </c>
      <c r="F733" s="183" t="s">
        <v>35</v>
      </c>
      <c r="G733" s="181" t="s">
        <v>246</v>
      </c>
      <c r="H733" s="184">
        <v>1</v>
      </c>
      <c r="I733" s="185" t="s">
        <v>107</v>
      </c>
      <c r="J733" s="181" t="s">
        <v>37</v>
      </c>
      <c r="K733" s="181" t="s">
        <v>38</v>
      </c>
      <c r="L733" s="186">
        <v>45538</v>
      </c>
      <c r="M733" s="187" t="s">
        <v>225</v>
      </c>
      <c r="N733" s="183" t="s">
        <v>43</v>
      </c>
      <c r="O733" s="181"/>
      <c r="P733" s="184">
        <v>0.75</v>
      </c>
      <c r="Q733" s="185" t="s">
        <v>107</v>
      </c>
      <c r="R733" s="181" t="s">
        <v>37</v>
      </c>
      <c r="S733" s="181" t="s">
        <v>96</v>
      </c>
      <c r="T733" s="186">
        <v>45538</v>
      </c>
      <c r="U733" s="187" t="s">
        <v>225</v>
      </c>
      <c r="V733" s="188" t="str" cm="1">
        <f t="array" ref="V733">IF(SUM(LEN(A733:U733))=0,"",IF(OR(OR(ISBLANK(E733),SUM(LEN(B733),LEN(C733))=0),AND(NOT(D733="Unknown"),ISBLANK(I733)),AND(NOT(N733="Unknown"),ISBLANK(Q733))),"Missing Information", INDEX(Table15[Entire Service Line Classification], MATCH(SUMIFS(Table15[Unique ID],Table15[System-Owned Portion],D733,Table15[If Material Anything Other than "Lead" in Column E,Was Material Ever Previously Lead?],F733,Table15[Customer-Owned Portion],N733),Table15[Unique ID],0),0)))</f>
        <v>Non-lead</v>
      </c>
      <c r="W733" s="189"/>
    </row>
    <row r="734" spans="1:23" s="190" customFormat="1" ht="37.5" x14ac:dyDescent="0.25">
      <c r="A734" s="180">
        <v>11840957</v>
      </c>
      <c r="B734" s="181" t="s">
        <v>1739</v>
      </c>
      <c r="C734" s="182" t="s">
        <v>1740</v>
      </c>
      <c r="D734" s="183" t="s">
        <v>36</v>
      </c>
      <c r="E734" s="181" t="s">
        <v>35</v>
      </c>
      <c r="F734" s="183" t="s">
        <v>35</v>
      </c>
      <c r="G734" s="181" t="s">
        <v>238</v>
      </c>
      <c r="H734" s="184">
        <v>1</v>
      </c>
      <c r="I734" s="185" t="s">
        <v>107</v>
      </c>
      <c r="J734" s="181" t="s">
        <v>37</v>
      </c>
      <c r="K734" s="181" t="s">
        <v>38</v>
      </c>
      <c r="L734" s="186">
        <v>45538</v>
      </c>
      <c r="M734" s="187" t="s">
        <v>225</v>
      </c>
      <c r="N734" s="183" t="s">
        <v>36</v>
      </c>
      <c r="O734" s="181"/>
      <c r="P734" s="184">
        <v>0.75</v>
      </c>
      <c r="Q734" s="185" t="s">
        <v>107</v>
      </c>
      <c r="R734" s="181" t="s">
        <v>37</v>
      </c>
      <c r="S734" s="181" t="s">
        <v>96</v>
      </c>
      <c r="T734" s="186">
        <v>45538</v>
      </c>
      <c r="U734" s="187" t="s">
        <v>225</v>
      </c>
      <c r="V734" s="188" t="str" cm="1">
        <f t="array" ref="V734">IF(SUM(LEN(A734:U734))=0,"",IF(OR(OR(ISBLANK(E734),SUM(LEN(B734),LEN(C734))=0),AND(NOT(D734="Unknown"),ISBLANK(I734)),AND(NOT(N734="Unknown"),ISBLANK(Q734))),"Missing Information", INDEX(Table15[Entire Service Line Classification], MATCH(SUMIFS(Table15[Unique ID],Table15[System-Owned Portion],D734,Table15[If Material Anything Other than "Lead" in Column E,Was Material Ever Previously Lead?],F734,Table15[Customer-Owned Portion],N734),Table15[Unique ID],0),0)))</f>
        <v>Non-lead</v>
      </c>
      <c r="W734" s="189"/>
    </row>
    <row r="735" spans="1:23" s="190" customFormat="1" ht="37.5" x14ac:dyDescent="0.25">
      <c r="A735" s="180">
        <v>11840956</v>
      </c>
      <c r="B735" s="181" t="s">
        <v>1741</v>
      </c>
      <c r="C735" s="182" t="s">
        <v>1742</v>
      </c>
      <c r="D735" s="183" t="s">
        <v>43</v>
      </c>
      <c r="E735" s="181" t="s">
        <v>35</v>
      </c>
      <c r="F735" s="183" t="s">
        <v>35</v>
      </c>
      <c r="G735" s="181" t="s">
        <v>238</v>
      </c>
      <c r="H735" s="184">
        <v>1</v>
      </c>
      <c r="I735" s="185" t="s">
        <v>107</v>
      </c>
      <c r="J735" s="181" t="s">
        <v>37</v>
      </c>
      <c r="K735" s="181" t="s">
        <v>38</v>
      </c>
      <c r="L735" s="186">
        <v>45552</v>
      </c>
      <c r="M735" s="187" t="s">
        <v>7070</v>
      </c>
      <c r="N735" s="183" t="s">
        <v>43</v>
      </c>
      <c r="O735" s="181"/>
      <c r="P735" s="184">
        <v>0.75</v>
      </c>
      <c r="Q735" s="185" t="s">
        <v>107</v>
      </c>
      <c r="R735" s="181" t="s">
        <v>37</v>
      </c>
      <c r="S735" s="181" t="s">
        <v>96</v>
      </c>
      <c r="T735" s="186">
        <v>45552</v>
      </c>
      <c r="U735" s="187" t="s">
        <v>7070</v>
      </c>
      <c r="V735" s="188" t="str" cm="1">
        <f t="array" ref="V735">IF(SUM(LEN(A735:U735))=0,"",IF(OR(OR(ISBLANK(E735),SUM(LEN(B735),LEN(C735))=0),AND(NOT(D735="Unknown"),ISBLANK(I735)),AND(NOT(N735="Unknown"),ISBLANK(Q735))),"Missing Information", INDEX(Table15[Entire Service Line Classification], MATCH(SUMIFS(Table15[Unique ID],Table15[System-Owned Portion],D735,Table15[If Material Anything Other than "Lead" in Column E,Was Material Ever Previously Lead?],F735,Table15[Customer-Owned Portion],N735),Table15[Unique ID],0),0)))</f>
        <v>Non-lead</v>
      </c>
      <c r="W735" s="189"/>
    </row>
    <row r="736" spans="1:23" s="190" customFormat="1" ht="37.5" x14ac:dyDescent="0.25">
      <c r="A736" s="180">
        <v>11840954</v>
      </c>
      <c r="B736" s="181" t="s">
        <v>1743</v>
      </c>
      <c r="C736" s="182" t="s">
        <v>1744</v>
      </c>
      <c r="D736" s="183" t="s">
        <v>43</v>
      </c>
      <c r="E736" s="181" t="s">
        <v>35</v>
      </c>
      <c r="F736" s="183" t="s">
        <v>35</v>
      </c>
      <c r="G736" s="181" t="s">
        <v>229</v>
      </c>
      <c r="H736" s="184">
        <v>1</v>
      </c>
      <c r="I736" s="185" t="s">
        <v>107</v>
      </c>
      <c r="J736" s="181" t="s">
        <v>37</v>
      </c>
      <c r="K736" s="181" t="s">
        <v>38</v>
      </c>
      <c r="L736" s="186">
        <v>45541</v>
      </c>
      <c r="M736" s="187" t="s">
        <v>7069</v>
      </c>
      <c r="N736" s="183" t="s">
        <v>43</v>
      </c>
      <c r="O736" s="181"/>
      <c r="P736" s="184">
        <v>0.75</v>
      </c>
      <c r="Q736" s="185" t="s">
        <v>107</v>
      </c>
      <c r="R736" s="181" t="s">
        <v>37</v>
      </c>
      <c r="S736" s="181" t="s">
        <v>96</v>
      </c>
      <c r="T736" s="186">
        <v>45541</v>
      </c>
      <c r="U736" s="187" t="s">
        <v>7069</v>
      </c>
      <c r="V736" s="188" t="str" cm="1">
        <f t="array" ref="V736">IF(SUM(LEN(A736:U736))=0,"",IF(OR(OR(ISBLANK(E736),SUM(LEN(B736),LEN(C736))=0),AND(NOT(D736="Unknown"),ISBLANK(I736)),AND(NOT(N736="Unknown"),ISBLANK(Q736))),"Missing Information", INDEX(Table15[Entire Service Line Classification], MATCH(SUMIFS(Table15[Unique ID],Table15[System-Owned Portion],D736,Table15[If Material Anything Other than "Lead" in Column E,Was Material Ever Previously Lead?],F736,Table15[Customer-Owned Portion],N736),Table15[Unique ID],0),0)))</f>
        <v>Non-lead</v>
      </c>
      <c r="W736" s="189"/>
    </row>
    <row r="737" spans="1:23" s="190" customFormat="1" ht="37.5" x14ac:dyDescent="0.25">
      <c r="A737" s="180">
        <v>11840953</v>
      </c>
      <c r="B737" s="181" t="s">
        <v>1745</v>
      </c>
      <c r="C737" s="182" t="s">
        <v>1746</v>
      </c>
      <c r="D737" s="183" t="s">
        <v>43</v>
      </c>
      <c r="E737" s="181" t="s">
        <v>35</v>
      </c>
      <c r="F737" s="183" t="s">
        <v>35</v>
      </c>
      <c r="G737" s="181" t="s">
        <v>7043</v>
      </c>
      <c r="H737" s="184">
        <v>1</v>
      </c>
      <c r="I737" s="185" t="s">
        <v>107</v>
      </c>
      <c r="J737" s="181" t="s">
        <v>37</v>
      </c>
      <c r="K737" s="181" t="s">
        <v>38</v>
      </c>
      <c r="L737" s="186">
        <v>45552</v>
      </c>
      <c r="M737" s="187" t="s">
        <v>7071</v>
      </c>
      <c r="N737" s="183" t="s">
        <v>36</v>
      </c>
      <c r="O737" s="181"/>
      <c r="P737" s="184">
        <v>1</v>
      </c>
      <c r="Q737" s="185" t="s">
        <v>107</v>
      </c>
      <c r="R737" s="181" t="s">
        <v>37</v>
      </c>
      <c r="S737" s="181" t="s">
        <v>96</v>
      </c>
      <c r="T737" s="186">
        <v>45552</v>
      </c>
      <c r="U737" s="187" t="s">
        <v>7071</v>
      </c>
      <c r="V737" s="188" t="str" cm="1">
        <f t="array" ref="V737">IF(SUM(LEN(A737:U737))=0,"",IF(OR(OR(ISBLANK(E737),SUM(LEN(B737),LEN(C737))=0),AND(NOT(D737="Unknown"),ISBLANK(I737)),AND(NOT(N737="Unknown"),ISBLANK(Q737))),"Missing Information", INDEX(Table15[Entire Service Line Classification], MATCH(SUMIFS(Table15[Unique ID],Table15[System-Owned Portion],D737,Table15[If Material Anything Other than "Lead" in Column E,Was Material Ever Previously Lead?],F737,Table15[Customer-Owned Portion],N737),Table15[Unique ID],0),0)))</f>
        <v>Non-lead</v>
      </c>
      <c r="W737" s="189"/>
    </row>
    <row r="738" spans="1:23" s="190" customFormat="1" ht="37.5" x14ac:dyDescent="0.25">
      <c r="A738" s="180">
        <v>11840952</v>
      </c>
      <c r="B738" s="181" t="s">
        <v>1747</v>
      </c>
      <c r="C738" s="182" t="s">
        <v>1748</v>
      </c>
      <c r="D738" s="183" t="s">
        <v>43</v>
      </c>
      <c r="E738" s="181" t="s">
        <v>35</v>
      </c>
      <c r="F738" s="183" t="s">
        <v>35</v>
      </c>
      <c r="G738" s="181" t="s">
        <v>238</v>
      </c>
      <c r="H738" s="184">
        <v>1</v>
      </c>
      <c r="I738" s="185" t="s">
        <v>107</v>
      </c>
      <c r="J738" s="181" t="s">
        <v>37</v>
      </c>
      <c r="K738" s="181" t="s">
        <v>38</v>
      </c>
      <c r="L738" s="186">
        <v>45552</v>
      </c>
      <c r="M738" s="187" t="s">
        <v>7071</v>
      </c>
      <c r="N738" s="183" t="s">
        <v>36</v>
      </c>
      <c r="O738" s="181"/>
      <c r="P738" s="184">
        <v>1</v>
      </c>
      <c r="Q738" s="185" t="s">
        <v>107</v>
      </c>
      <c r="R738" s="181" t="s">
        <v>37</v>
      </c>
      <c r="S738" s="181" t="s">
        <v>96</v>
      </c>
      <c r="T738" s="186">
        <v>45552</v>
      </c>
      <c r="U738" s="187" t="s">
        <v>7071</v>
      </c>
      <c r="V738" s="188" t="str" cm="1">
        <f t="array" ref="V738">IF(SUM(LEN(A738:U738))=0,"",IF(OR(OR(ISBLANK(E738),SUM(LEN(B738),LEN(C738))=0),AND(NOT(D738="Unknown"),ISBLANK(I738)),AND(NOT(N738="Unknown"),ISBLANK(Q738))),"Missing Information", INDEX(Table15[Entire Service Line Classification], MATCH(SUMIFS(Table15[Unique ID],Table15[System-Owned Portion],D738,Table15[If Material Anything Other than "Lead" in Column E,Was Material Ever Previously Lead?],F738,Table15[Customer-Owned Portion],N738),Table15[Unique ID],0),0)))</f>
        <v>Non-lead</v>
      </c>
      <c r="W738" s="189"/>
    </row>
    <row r="739" spans="1:23" s="190" customFormat="1" ht="37.5" x14ac:dyDescent="0.25">
      <c r="A739" s="180">
        <v>11840951</v>
      </c>
      <c r="B739" s="181" t="s">
        <v>1749</v>
      </c>
      <c r="C739" s="182" t="s">
        <v>1750</v>
      </c>
      <c r="D739" s="183" t="s">
        <v>43</v>
      </c>
      <c r="E739" s="181" t="s">
        <v>35</v>
      </c>
      <c r="F739" s="183" t="s">
        <v>35</v>
      </c>
      <c r="G739" s="181" t="s">
        <v>252</v>
      </c>
      <c r="H739" s="184">
        <v>1</v>
      </c>
      <c r="I739" s="185" t="s">
        <v>107</v>
      </c>
      <c r="J739" s="181" t="s">
        <v>37</v>
      </c>
      <c r="K739" s="181" t="s">
        <v>38</v>
      </c>
      <c r="L739" s="186">
        <v>45541</v>
      </c>
      <c r="M739" s="187" t="s">
        <v>7069</v>
      </c>
      <c r="N739" s="183" t="s">
        <v>43</v>
      </c>
      <c r="O739" s="181"/>
      <c r="P739" s="184">
        <v>0.75</v>
      </c>
      <c r="Q739" s="185" t="s">
        <v>107</v>
      </c>
      <c r="R739" s="181" t="s">
        <v>37</v>
      </c>
      <c r="S739" s="181" t="s">
        <v>96</v>
      </c>
      <c r="T739" s="186">
        <v>45541</v>
      </c>
      <c r="U739" s="187" t="s">
        <v>7069</v>
      </c>
      <c r="V739" s="188" t="str" cm="1">
        <f t="array" ref="V739">IF(SUM(LEN(A739:U739))=0,"",IF(OR(OR(ISBLANK(E739),SUM(LEN(B739),LEN(C739))=0),AND(NOT(D739="Unknown"),ISBLANK(I739)),AND(NOT(N739="Unknown"),ISBLANK(Q739))),"Missing Information", INDEX(Table15[Entire Service Line Classification], MATCH(SUMIFS(Table15[Unique ID],Table15[System-Owned Portion],D739,Table15[If Material Anything Other than "Lead" in Column E,Was Material Ever Previously Lead?],F739,Table15[Customer-Owned Portion],N739),Table15[Unique ID],0),0)))</f>
        <v>Non-lead</v>
      </c>
      <c r="W739" s="189"/>
    </row>
    <row r="740" spans="1:23" s="190" customFormat="1" ht="37.5" x14ac:dyDescent="0.25">
      <c r="A740" s="180">
        <v>11840949</v>
      </c>
      <c r="B740" s="181" t="s">
        <v>1751</v>
      </c>
      <c r="C740" s="182" t="s">
        <v>1752</v>
      </c>
      <c r="D740" s="183" t="s">
        <v>43</v>
      </c>
      <c r="E740" s="181" t="s">
        <v>35</v>
      </c>
      <c r="F740" s="183" t="s">
        <v>35</v>
      </c>
      <c r="G740" s="181" t="s">
        <v>7031</v>
      </c>
      <c r="H740" s="184">
        <v>1</v>
      </c>
      <c r="I740" s="185" t="s">
        <v>107</v>
      </c>
      <c r="J740" s="181" t="s">
        <v>37</v>
      </c>
      <c r="K740" s="181" t="s">
        <v>38</v>
      </c>
      <c r="L740" s="186">
        <v>45552</v>
      </c>
      <c r="M740" s="187" t="s">
        <v>7070</v>
      </c>
      <c r="N740" s="183" t="s">
        <v>43</v>
      </c>
      <c r="O740" s="181"/>
      <c r="P740" s="184">
        <v>0.75</v>
      </c>
      <c r="Q740" s="185" t="s">
        <v>107</v>
      </c>
      <c r="R740" s="181" t="s">
        <v>37</v>
      </c>
      <c r="S740" s="181" t="s">
        <v>96</v>
      </c>
      <c r="T740" s="186">
        <v>45552</v>
      </c>
      <c r="U740" s="187" t="s">
        <v>7070</v>
      </c>
      <c r="V740" s="188" t="str" cm="1">
        <f t="array" ref="V740">IF(SUM(LEN(A740:U740))=0,"",IF(OR(OR(ISBLANK(E740),SUM(LEN(B740),LEN(C740))=0),AND(NOT(D740="Unknown"),ISBLANK(I740)),AND(NOT(N740="Unknown"),ISBLANK(Q740))),"Missing Information", INDEX(Table15[Entire Service Line Classification], MATCH(SUMIFS(Table15[Unique ID],Table15[System-Owned Portion],D740,Table15[If Material Anything Other than "Lead" in Column E,Was Material Ever Previously Lead?],F740,Table15[Customer-Owned Portion],N740),Table15[Unique ID],0),0)))</f>
        <v>Non-lead</v>
      </c>
      <c r="W740" s="189"/>
    </row>
    <row r="741" spans="1:23" s="190" customFormat="1" ht="37.5" x14ac:dyDescent="0.25">
      <c r="A741" s="180">
        <v>11840955</v>
      </c>
      <c r="B741" s="181" t="s">
        <v>1753</v>
      </c>
      <c r="C741" s="182" t="s">
        <v>1754</v>
      </c>
      <c r="D741" s="183" t="s">
        <v>36</v>
      </c>
      <c r="E741" s="181" t="s">
        <v>35</v>
      </c>
      <c r="F741" s="183" t="s">
        <v>35</v>
      </c>
      <c r="G741" s="181" t="s">
        <v>240</v>
      </c>
      <c r="H741" s="184">
        <v>1</v>
      </c>
      <c r="I741" s="185" t="s">
        <v>107</v>
      </c>
      <c r="J741" s="181" t="s">
        <v>37</v>
      </c>
      <c r="K741" s="181" t="s">
        <v>38</v>
      </c>
      <c r="L741" s="186">
        <v>45538</v>
      </c>
      <c r="M741" s="187" t="s">
        <v>225</v>
      </c>
      <c r="N741" s="183" t="s">
        <v>43</v>
      </c>
      <c r="O741" s="181"/>
      <c r="P741" s="184">
        <v>0.75</v>
      </c>
      <c r="Q741" s="185" t="s">
        <v>107</v>
      </c>
      <c r="R741" s="181" t="s">
        <v>37</v>
      </c>
      <c r="S741" s="181" t="s">
        <v>96</v>
      </c>
      <c r="T741" s="186">
        <v>45538</v>
      </c>
      <c r="U741" s="187" t="s">
        <v>225</v>
      </c>
      <c r="V741" s="188" t="str" cm="1">
        <f t="array" ref="V741">IF(SUM(LEN(A741:U741))=0,"",IF(OR(OR(ISBLANK(E741),SUM(LEN(B741),LEN(C741))=0),AND(NOT(D741="Unknown"),ISBLANK(I741)),AND(NOT(N741="Unknown"),ISBLANK(Q741))),"Missing Information", INDEX(Table15[Entire Service Line Classification], MATCH(SUMIFS(Table15[Unique ID],Table15[System-Owned Portion],D741,Table15[If Material Anything Other than "Lead" in Column E,Was Material Ever Previously Lead?],F741,Table15[Customer-Owned Portion],N741),Table15[Unique ID],0),0)))</f>
        <v>Non-lead</v>
      </c>
      <c r="W741" s="189"/>
    </row>
    <row r="742" spans="1:23" s="190" customFormat="1" ht="37.5" x14ac:dyDescent="0.25">
      <c r="A742" s="180">
        <v>11840950</v>
      </c>
      <c r="B742" s="181" t="s">
        <v>1755</v>
      </c>
      <c r="C742" s="182" t="s">
        <v>1756</v>
      </c>
      <c r="D742" s="183" t="s">
        <v>36</v>
      </c>
      <c r="E742" s="181" t="s">
        <v>35</v>
      </c>
      <c r="F742" s="183" t="s">
        <v>35</v>
      </c>
      <c r="G742" s="181" t="s">
        <v>228</v>
      </c>
      <c r="H742" s="184">
        <v>1</v>
      </c>
      <c r="I742" s="185" t="s">
        <v>107</v>
      </c>
      <c r="J742" s="181" t="s">
        <v>37</v>
      </c>
      <c r="K742" s="181" t="s">
        <v>38</v>
      </c>
      <c r="L742" s="186">
        <v>45538</v>
      </c>
      <c r="M742" s="187" t="s">
        <v>225</v>
      </c>
      <c r="N742" s="183" t="s">
        <v>43</v>
      </c>
      <c r="O742" s="181"/>
      <c r="P742" s="184">
        <v>0.75</v>
      </c>
      <c r="Q742" s="185" t="s">
        <v>107</v>
      </c>
      <c r="R742" s="181" t="s">
        <v>37</v>
      </c>
      <c r="S742" s="181" t="s">
        <v>96</v>
      </c>
      <c r="T742" s="186">
        <v>45538</v>
      </c>
      <c r="U742" s="187" t="s">
        <v>225</v>
      </c>
      <c r="V742" s="188" t="str" cm="1">
        <f t="array" ref="V742">IF(SUM(LEN(A742:U742))=0,"",IF(OR(OR(ISBLANK(E742),SUM(LEN(B742),LEN(C742))=0),AND(NOT(D742="Unknown"),ISBLANK(I742)),AND(NOT(N742="Unknown"),ISBLANK(Q742))),"Missing Information", INDEX(Table15[Entire Service Line Classification], MATCH(SUMIFS(Table15[Unique ID],Table15[System-Owned Portion],D742,Table15[If Material Anything Other than "Lead" in Column E,Was Material Ever Previously Lead?],F742,Table15[Customer-Owned Portion],N742),Table15[Unique ID],0),0)))</f>
        <v>Non-lead</v>
      </c>
      <c r="W742" s="189"/>
    </row>
    <row r="743" spans="1:23" s="190" customFormat="1" ht="37.5" x14ac:dyDescent="0.25">
      <c r="A743" s="180">
        <v>11840948</v>
      </c>
      <c r="B743" s="181" t="s">
        <v>1757</v>
      </c>
      <c r="C743" s="182" t="s">
        <v>1758</v>
      </c>
      <c r="D743" s="183" t="s">
        <v>36</v>
      </c>
      <c r="E743" s="181" t="s">
        <v>35</v>
      </c>
      <c r="F743" s="183" t="s">
        <v>35</v>
      </c>
      <c r="G743" s="181" t="s">
        <v>238</v>
      </c>
      <c r="H743" s="184">
        <v>1</v>
      </c>
      <c r="I743" s="185" t="s">
        <v>107</v>
      </c>
      <c r="J743" s="181" t="s">
        <v>37</v>
      </c>
      <c r="K743" s="181" t="s">
        <v>38</v>
      </c>
      <c r="L743" s="186">
        <v>45538</v>
      </c>
      <c r="M743" s="187" t="s">
        <v>225</v>
      </c>
      <c r="N743" s="183" t="s">
        <v>36</v>
      </c>
      <c r="O743" s="181"/>
      <c r="P743" s="184">
        <v>0.75</v>
      </c>
      <c r="Q743" s="185" t="s">
        <v>107</v>
      </c>
      <c r="R743" s="181" t="s">
        <v>37</v>
      </c>
      <c r="S743" s="181" t="s">
        <v>96</v>
      </c>
      <c r="T743" s="186">
        <v>45538</v>
      </c>
      <c r="U743" s="187" t="s">
        <v>225</v>
      </c>
      <c r="V743" s="188" t="str" cm="1">
        <f t="array" ref="V743">IF(SUM(LEN(A743:U743))=0,"",IF(OR(OR(ISBLANK(E743),SUM(LEN(B743),LEN(C743))=0),AND(NOT(D743="Unknown"),ISBLANK(I743)),AND(NOT(N743="Unknown"),ISBLANK(Q743))),"Missing Information", INDEX(Table15[Entire Service Line Classification], MATCH(SUMIFS(Table15[Unique ID],Table15[System-Owned Portion],D743,Table15[If Material Anything Other than "Lead" in Column E,Was Material Ever Previously Lead?],F743,Table15[Customer-Owned Portion],N743),Table15[Unique ID],0),0)))</f>
        <v>Non-lead</v>
      </c>
      <c r="W743" s="189"/>
    </row>
    <row r="744" spans="1:23" s="190" customFormat="1" ht="37.5" x14ac:dyDescent="0.25">
      <c r="A744" s="180">
        <v>11840947</v>
      </c>
      <c r="B744" s="181" t="s">
        <v>1759</v>
      </c>
      <c r="C744" s="182" t="s">
        <v>1760</v>
      </c>
      <c r="D744" s="183" t="s">
        <v>36</v>
      </c>
      <c r="E744" s="181" t="s">
        <v>35</v>
      </c>
      <c r="F744" s="183" t="s">
        <v>35</v>
      </c>
      <c r="G744" s="181" t="s">
        <v>258</v>
      </c>
      <c r="H744" s="184">
        <v>1</v>
      </c>
      <c r="I744" s="185" t="s">
        <v>107</v>
      </c>
      <c r="J744" s="181" t="s">
        <v>37</v>
      </c>
      <c r="K744" s="181" t="s">
        <v>38</v>
      </c>
      <c r="L744" s="186">
        <v>45539</v>
      </c>
      <c r="M744" s="187" t="s">
        <v>225</v>
      </c>
      <c r="N744" s="183" t="s">
        <v>36</v>
      </c>
      <c r="O744" s="181"/>
      <c r="P744" s="184">
        <v>0.75</v>
      </c>
      <c r="Q744" s="185" t="s">
        <v>107</v>
      </c>
      <c r="R744" s="181" t="s">
        <v>37</v>
      </c>
      <c r="S744" s="181" t="s">
        <v>96</v>
      </c>
      <c r="T744" s="186">
        <v>45539</v>
      </c>
      <c r="U744" s="187" t="s">
        <v>225</v>
      </c>
      <c r="V744" s="188" t="str" cm="1">
        <f t="array" ref="V744">IF(SUM(LEN(A744:U744))=0,"",IF(OR(OR(ISBLANK(E744),SUM(LEN(B744),LEN(C744))=0),AND(NOT(D744="Unknown"),ISBLANK(I744)),AND(NOT(N744="Unknown"),ISBLANK(Q744))),"Missing Information", INDEX(Table15[Entire Service Line Classification], MATCH(SUMIFS(Table15[Unique ID],Table15[System-Owned Portion],D744,Table15[If Material Anything Other than "Lead" in Column E,Was Material Ever Previously Lead?],F744,Table15[Customer-Owned Portion],N744),Table15[Unique ID],0),0)))</f>
        <v>Non-lead</v>
      </c>
      <c r="W744" s="189"/>
    </row>
    <row r="745" spans="1:23" s="190" customFormat="1" ht="37.5" x14ac:dyDescent="0.25">
      <c r="A745" s="180">
        <v>11840946</v>
      </c>
      <c r="B745" s="181" t="s">
        <v>1761</v>
      </c>
      <c r="C745" s="182" t="s">
        <v>1762</v>
      </c>
      <c r="D745" s="183" t="s">
        <v>36</v>
      </c>
      <c r="E745" s="181" t="s">
        <v>35</v>
      </c>
      <c r="F745" s="183" t="s">
        <v>35</v>
      </c>
      <c r="G745" s="181" t="s">
        <v>238</v>
      </c>
      <c r="H745" s="184">
        <v>1</v>
      </c>
      <c r="I745" s="185" t="s">
        <v>107</v>
      </c>
      <c r="J745" s="181" t="s">
        <v>37</v>
      </c>
      <c r="K745" s="181" t="s">
        <v>38</v>
      </c>
      <c r="L745" s="186">
        <v>45538</v>
      </c>
      <c r="M745" s="187" t="s">
        <v>225</v>
      </c>
      <c r="N745" s="183" t="s">
        <v>36</v>
      </c>
      <c r="O745" s="181"/>
      <c r="P745" s="184">
        <v>0.75</v>
      </c>
      <c r="Q745" s="185" t="s">
        <v>107</v>
      </c>
      <c r="R745" s="181" t="s">
        <v>37</v>
      </c>
      <c r="S745" s="181" t="s">
        <v>96</v>
      </c>
      <c r="T745" s="186">
        <v>45538</v>
      </c>
      <c r="U745" s="187" t="s">
        <v>225</v>
      </c>
      <c r="V745" s="188" t="str" cm="1">
        <f t="array" ref="V745">IF(SUM(LEN(A745:U745))=0,"",IF(OR(OR(ISBLANK(E745),SUM(LEN(B745),LEN(C745))=0),AND(NOT(D745="Unknown"),ISBLANK(I745)),AND(NOT(N745="Unknown"),ISBLANK(Q745))),"Missing Information", INDEX(Table15[Entire Service Line Classification], MATCH(SUMIFS(Table15[Unique ID],Table15[System-Owned Portion],D745,Table15[If Material Anything Other than "Lead" in Column E,Was Material Ever Previously Lead?],F745,Table15[Customer-Owned Portion],N745),Table15[Unique ID],0),0)))</f>
        <v>Non-lead</v>
      </c>
      <c r="W745" s="189"/>
    </row>
    <row r="746" spans="1:23" s="190" customFormat="1" ht="37.5" x14ac:dyDescent="0.25">
      <c r="A746" s="180">
        <v>11840945</v>
      </c>
      <c r="B746" s="181" t="s">
        <v>1763</v>
      </c>
      <c r="C746" s="182" t="s">
        <v>1764</v>
      </c>
      <c r="D746" s="183" t="s">
        <v>36</v>
      </c>
      <c r="E746" s="181" t="s">
        <v>35</v>
      </c>
      <c r="F746" s="183" t="s">
        <v>35</v>
      </c>
      <c r="G746" s="181" t="s">
        <v>240</v>
      </c>
      <c r="H746" s="184">
        <v>1</v>
      </c>
      <c r="I746" s="185" t="s">
        <v>107</v>
      </c>
      <c r="J746" s="181" t="s">
        <v>37</v>
      </c>
      <c r="K746" s="181" t="s">
        <v>38</v>
      </c>
      <c r="L746" s="186">
        <v>45538</v>
      </c>
      <c r="M746" s="187" t="s">
        <v>225</v>
      </c>
      <c r="N746" s="183" t="s">
        <v>43</v>
      </c>
      <c r="O746" s="181"/>
      <c r="P746" s="184">
        <v>0.75</v>
      </c>
      <c r="Q746" s="185" t="s">
        <v>107</v>
      </c>
      <c r="R746" s="181" t="s">
        <v>37</v>
      </c>
      <c r="S746" s="181" t="s">
        <v>96</v>
      </c>
      <c r="T746" s="186">
        <v>45538</v>
      </c>
      <c r="U746" s="187" t="s">
        <v>225</v>
      </c>
      <c r="V746" s="188" t="str" cm="1">
        <f t="array" ref="V746">IF(SUM(LEN(A746:U746))=0,"",IF(OR(OR(ISBLANK(E746),SUM(LEN(B746),LEN(C746))=0),AND(NOT(D746="Unknown"),ISBLANK(I746)),AND(NOT(N746="Unknown"),ISBLANK(Q746))),"Missing Information", INDEX(Table15[Entire Service Line Classification], MATCH(SUMIFS(Table15[Unique ID],Table15[System-Owned Portion],D746,Table15[If Material Anything Other than "Lead" in Column E,Was Material Ever Previously Lead?],F746,Table15[Customer-Owned Portion],N746),Table15[Unique ID],0),0)))</f>
        <v>Non-lead</v>
      </c>
      <c r="W746" s="189"/>
    </row>
    <row r="747" spans="1:23" s="190" customFormat="1" ht="37.5" x14ac:dyDescent="0.25">
      <c r="A747" s="180">
        <v>11840944</v>
      </c>
      <c r="B747" s="181" t="s">
        <v>1765</v>
      </c>
      <c r="C747" s="182" t="s">
        <v>1766</v>
      </c>
      <c r="D747" s="183" t="s">
        <v>36</v>
      </c>
      <c r="E747" s="181" t="s">
        <v>35</v>
      </c>
      <c r="F747" s="183" t="s">
        <v>35</v>
      </c>
      <c r="G747" s="181" t="s">
        <v>240</v>
      </c>
      <c r="H747" s="184">
        <v>1</v>
      </c>
      <c r="I747" s="185" t="s">
        <v>107</v>
      </c>
      <c r="J747" s="181" t="s">
        <v>37</v>
      </c>
      <c r="K747" s="181" t="s">
        <v>38</v>
      </c>
      <c r="L747" s="186">
        <v>45538</v>
      </c>
      <c r="M747" s="187" t="s">
        <v>225</v>
      </c>
      <c r="N747" s="183" t="s">
        <v>43</v>
      </c>
      <c r="O747" s="181"/>
      <c r="P747" s="184">
        <v>0.75</v>
      </c>
      <c r="Q747" s="185" t="s">
        <v>107</v>
      </c>
      <c r="R747" s="181" t="s">
        <v>37</v>
      </c>
      <c r="S747" s="181" t="s">
        <v>96</v>
      </c>
      <c r="T747" s="186">
        <v>45538</v>
      </c>
      <c r="U747" s="187" t="s">
        <v>225</v>
      </c>
      <c r="V747" s="188" t="str" cm="1">
        <f t="array" ref="V747">IF(SUM(LEN(A747:U747))=0,"",IF(OR(OR(ISBLANK(E747),SUM(LEN(B747),LEN(C747))=0),AND(NOT(D747="Unknown"),ISBLANK(I747)),AND(NOT(N747="Unknown"),ISBLANK(Q747))),"Missing Information", INDEX(Table15[Entire Service Line Classification], MATCH(SUMIFS(Table15[Unique ID],Table15[System-Owned Portion],D747,Table15[If Material Anything Other than "Lead" in Column E,Was Material Ever Previously Lead?],F747,Table15[Customer-Owned Portion],N747),Table15[Unique ID],0),0)))</f>
        <v>Non-lead</v>
      </c>
      <c r="W747" s="189"/>
    </row>
    <row r="748" spans="1:23" s="190" customFormat="1" ht="37.5" x14ac:dyDescent="0.25">
      <c r="A748" s="180">
        <v>11840943</v>
      </c>
      <c r="B748" s="181" t="s">
        <v>1767</v>
      </c>
      <c r="C748" s="182" t="s">
        <v>1768</v>
      </c>
      <c r="D748" s="183" t="s">
        <v>36</v>
      </c>
      <c r="E748" s="181" t="s">
        <v>35</v>
      </c>
      <c r="F748" s="183" t="s">
        <v>35</v>
      </c>
      <c r="G748" s="181" t="s">
        <v>238</v>
      </c>
      <c r="H748" s="184">
        <v>1</v>
      </c>
      <c r="I748" s="185" t="s">
        <v>107</v>
      </c>
      <c r="J748" s="181" t="s">
        <v>37</v>
      </c>
      <c r="K748" s="181" t="s">
        <v>38</v>
      </c>
      <c r="L748" s="186">
        <v>45538</v>
      </c>
      <c r="M748" s="187" t="s">
        <v>225</v>
      </c>
      <c r="N748" s="183" t="s">
        <v>36</v>
      </c>
      <c r="O748" s="181"/>
      <c r="P748" s="184">
        <v>0.75</v>
      </c>
      <c r="Q748" s="185" t="s">
        <v>107</v>
      </c>
      <c r="R748" s="181" t="s">
        <v>37</v>
      </c>
      <c r="S748" s="181" t="s">
        <v>96</v>
      </c>
      <c r="T748" s="186">
        <v>45538</v>
      </c>
      <c r="U748" s="187" t="s">
        <v>225</v>
      </c>
      <c r="V748" s="188" t="str" cm="1">
        <f t="array" ref="V748">IF(SUM(LEN(A748:U748))=0,"",IF(OR(OR(ISBLANK(E748),SUM(LEN(B748),LEN(C748))=0),AND(NOT(D748="Unknown"),ISBLANK(I748)),AND(NOT(N748="Unknown"),ISBLANK(Q748))),"Missing Information", INDEX(Table15[Entire Service Line Classification], MATCH(SUMIFS(Table15[Unique ID],Table15[System-Owned Portion],D748,Table15[If Material Anything Other than "Lead" in Column E,Was Material Ever Previously Lead?],F748,Table15[Customer-Owned Portion],N748),Table15[Unique ID],0),0)))</f>
        <v>Non-lead</v>
      </c>
      <c r="W748" s="189"/>
    </row>
    <row r="749" spans="1:23" s="190" customFormat="1" ht="37.5" x14ac:dyDescent="0.25">
      <c r="A749" s="180">
        <v>11840941</v>
      </c>
      <c r="B749" s="181" t="s">
        <v>1769</v>
      </c>
      <c r="C749" s="182" t="s">
        <v>1770</v>
      </c>
      <c r="D749" s="183" t="s">
        <v>36</v>
      </c>
      <c r="E749" s="181" t="s">
        <v>35</v>
      </c>
      <c r="F749" s="183" t="s">
        <v>35</v>
      </c>
      <c r="G749" s="181" t="s">
        <v>240</v>
      </c>
      <c r="H749" s="184">
        <v>1</v>
      </c>
      <c r="I749" s="185" t="s">
        <v>107</v>
      </c>
      <c r="J749" s="181" t="s">
        <v>37</v>
      </c>
      <c r="K749" s="181" t="s">
        <v>38</v>
      </c>
      <c r="L749" s="186">
        <v>45538</v>
      </c>
      <c r="M749" s="187" t="s">
        <v>225</v>
      </c>
      <c r="N749" s="183" t="s">
        <v>43</v>
      </c>
      <c r="O749" s="181"/>
      <c r="P749" s="184">
        <v>0.75</v>
      </c>
      <c r="Q749" s="185" t="s">
        <v>107</v>
      </c>
      <c r="R749" s="181" t="s">
        <v>37</v>
      </c>
      <c r="S749" s="181" t="s">
        <v>96</v>
      </c>
      <c r="T749" s="186">
        <v>45538</v>
      </c>
      <c r="U749" s="187" t="s">
        <v>225</v>
      </c>
      <c r="V749" s="188" t="str" cm="1">
        <f t="array" ref="V749">IF(SUM(LEN(A749:U749))=0,"",IF(OR(OR(ISBLANK(E749),SUM(LEN(B749),LEN(C749))=0),AND(NOT(D749="Unknown"),ISBLANK(I749)),AND(NOT(N749="Unknown"),ISBLANK(Q749))),"Missing Information", INDEX(Table15[Entire Service Line Classification], MATCH(SUMIFS(Table15[Unique ID],Table15[System-Owned Portion],D749,Table15[If Material Anything Other than "Lead" in Column E,Was Material Ever Previously Lead?],F749,Table15[Customer-Owned Portion],N749),Table15[Unique ID],0),0)))</f>
        <v>Non-lead</v>
      </c>
      <c r="W749" s="189"/>
    </row>
    <row r="750" spans="1:23" s="190" customFormat="1" ht="37.5" x14ac:dyDescent="0.25">
      <c r="A750" s="180">
        <v>11840938</v>
      </c>
      <c r="B750" s="181" t="s">
        <v>1771</v>
      </c>
      <c r="C750" s="182" t="s">
        <v>1772</v>
      </c>
      <c r="D750" s="183" t="s">
        <v>36</v>
      </c>
      <c r="E750" s="181" t="s">
        <v>35</v>
      </c>
      <c r="F750" s="183" t="s">
        <v>35</v>
      </c>
      <c r="G750" s="181" t="s">
        <v>226</v>
      </c>
      <c r="H750" s="184">
        <v>1</v>
      </c>
      <c r="I750" s="185" t="s">
        <v>107</v>
      </c>
      <c r="J750" s="181" t="s">
        <v>37</v>
      </c>
      <c r="K750" s="181" t="s">
        <v>38</v>
      </c>
      <c r="L750" s="186">
        <v>45541</v>
      </c>
      <c r="M750" s="187" t="s">
        <v>225</v>
      </c>
      <c r="N750" s="183" t="s">
        <v>36</v>
      </c>
      <c r="O750" s="181"/>
      <c r="P750" s="184">
        <v>1</v>
      </c>
      <c r="Q750" s="185" t="s">
        <v>107</v>
      </c>
      <c r="R750" s="181" t="s">
        <v>37</v>
      </c>
      <c r="S750" s="181" t="s">
        <v>96</v>
      </c>
      <c r="T750" s="186">
        <v>45541</v>
      </c>
      <c r="U750" s="187" t="s">
        <v>225</v>
      </c>
      <c r="V750" s="188" t="str" cm="1">
        <f t="array" ref="V750">IF(SUM(LEN(A750:U750))=0,"",IF(OR(OR(ISBLANK(E750),SUM(LEN(B750),LEN(C750))=0),AND(NOT(D750="Unknown"),ISBLANK(I750)),AND(NOT(N750="Unknown"),ISBLANK(Q750))),"Missing Information", INDEX(Table15[Entire Service Line Classification], MATCH(SUMIFS(Table15[Unique ID],Table15[System-Owned Portion],D750,Table15[If Material Anything Other than "Lead" in Column E,Was Material Ever Previously Lead?],F750,Table15[Customer-Owned Portion],N750),Table15[Unique ID],0),0)))</f>
        <v>Non-lead</v>
      </c>
      <c r="W750" s="189"/>
    </row>
    <row r="751" spans="1:23" s="190" customFormat="1" ht="37.5" x14ac:dyDescent="0.25">
      <c r="A751" s="180">
        <v>11840931</v>
      </c>
      <c r="B751" s="181" t="s">
        <v>1773</v>
      </c>
      <c r="C751" s="182" t="s">
        <v>1774</v>
      </c>
      <c r="D751" s="183" t="s">
        <v>36</v>
      </c>
      <c r="E751" s="181" t="s">
        <v>35</v>
      </c>
      <c r="F751" s="183" t="s">
        <v>35</v>
      </c>
      <c r="G751" s="181" t="s">
        <v>238</v>
      </c>
      <c r="H751" s="184">
        <v>1</v>
      </c>
      <c r="I751" s="185" t="s">
        <v>107</v>
      </c>
      <c r="J751" s="181" t="s">
        <v>37</v>
      </c>
      <c r="K751" s="181" t="s">
        <v>38</v>
      </c>
      <c r="L751" s="186">
        <v>45538</v>
      </c>
      <c r="M751" s="187" t="s">
        <v>225</v>
      </c>
      <c r="N751" s="183" t="s">
        <v>36</v>
      </c>
      <c r="O751" s="181"/>
      <c r="P751" s="184">
        <v>0.75</v>
      </c>
      <c r="Q751" s="185" t="s">
        <v>107</v>
      </c>
      <c r="R751" s="181" t="s">
        <v>37</v>
      </c>
      <c r="S751" s="181" t="s">
        <v>96</v>
      </c>
      <c r="T751" s="186">
        <v>45538</v>
      </c>
      <c r="U751" s="187" t="s">
        <v>225</v>
      </c>
      <c r="V751" s="188" t="str" cm="1">
        <f t="array" ref="V751">IF(SUM(LEN(A751:U751))=0,"",IF(OR(OR(ISBLANK(E751),SUM(LEN(B751),LEN(C751))=0),AND(NOT(D751="Unknown"),ISBLANK(I751)),AND(NOT(N751="Unknown"),ISBLANK(Q751))),"Missing Information", INDEX(Table15[Entire Service Line Classification], MATCH(SUMIFS(Table15[Unique ID],Table15[System-Owned Portion],D751,Table15[If Material Anything Other than "Lead" in Column E,Was Material Ever Previously Lead?],F751,Table15[Customer-Owned Portion],N751),Table15[Unique ID],0),0)))</f>
        <v>Non-lead</v>
      </c>
      <c r="W751" s="189"/>
    </row>
    <row r="752" spans="1:23" s="190" customFormat="1" ht="37.5" x14ac:dyDescent="0.25">
      <c r="A752" s="180">
        <v>11840929</v>
      </c>
      <c r="B752" s="181" t="s">
        <v>1775</v>
      </c>
      <c r="C752" s="182" t="s">
        <v>1776</v>
      </c>
      <c r="D752" s="183" t="s">
        <v>36</v>
      </c>
      <c r="E752" s="181" t="s">
        <v>35</v>
      </c>
      <c r="F752" s="183" t="s">
        <v>35</v>
      </c>
      <c r="G752" s="181" t="s">
        <v>254</v>
      </c>
      <c r="H752" s="184">
        <v>1</v>
      </c>
      <c r="I752" s="185" t="s">
        <v>107</v>
      </c>
      <c r="J752" s="181" t="s">
        <v>37</v>
      </c>
      <c r="K752" s="181" t="s">
        <v>38</v>
      </c>
      <c r="L752" s="186">
        <v>45541</v>
      </c>
      <c r="M752" s="187" t="s">
        <v>225</v>
      </c>
      <c r="N752" s="183" t="s">
        <v>36</v>
      </c>
      <c r="O752" s="181"/>
      <c r="P752" s="184">
        <v>1</v>
      </c>
      <c r="Q752" s="185" t="s">
        <v>107</v>
      </c>
      <c r="R752" s="181" t="s">
        <v>37</v>
      </c>
      <c r="S752" s="181" t="s">
        <v>96</v>
      </c>
      <c r="T752" s="186">
        <v>45541</v>
      </c>
      <c r="U752" s="187" t="s">
        <v>225</v>
      </c>
      <c r="V752" s="188" t="str" cm="1">
        <f t="array" ref="V752">IF(SUM(LEN(A752:U752))=0,"",IF(OR(OR(ISBLANK(E752),SUM(LEN(B752),LEN(C752))=0),AND(NOT(D752="Unknown"),ISBLANK(I752)),AND(NOT(N752="Unknown"),ISBLANK(Q752))),"Missing Information", INDEX(Table15[Entire Service Line Classification], MATCH(SUMIFS(Table15[Unique ID],Table15[System-Owned Portion],D752,Table15[If Material Anything Other than "Lead" in Column E,Was Material Ever Previously Lead?],F752,Table15[Customer-Owned Portion],N752),Table15[Unique ID],0),0)))</f>
        <v>Non-lead</v>
      </c>
      <c r="W752" s="189"/>
    </row>
    <row r="753" spans="1:23" s="190" customFormat="1" ht="37.5" x14ac:dyDescent="0.25">
      <c r="A753" s="180">
        <v>11840942</v>
      </c>
      <c r="B753" s="181" t="s">
        <v>1777</v>
      </c>
      <c r="C753" s="182" t="s">
        <v>1778</v>
      </c>
      <c r="D753" s="183" t="s">
        <v>43</v>
      </c>
      <c r="E753" s="181" t="s">
        <v>35</v>
      </c>
      <c r="F753" s="183" t="s">
        <v>35</v>
      </c>
      <c r="G753" s="181" t="s">
        <v>228</v>
      </c>
      <c r="H753" s="184">
        <v>1</v>
      </c>
      <c r="I753" s="185" t="s">
        <v>107</v>
      </c>
      <c r="J753" s="181" t="s">
        <v>37</v>
      </c>
      <c r="K753" s="181" t="s">
        <v>38</v>
      </c>
      <c r="L753" s="186">
        <v>45541</v>
      </c>
      <c r="M753" s="187" t="s">
        <v>7069</v>
      </c>
      <c r="N753" s="183" t="s">
        <v>43</v>
      </c>
      <c r="O753" s="181"/>
      <c r="P753" s="184">
        <v>0.75</v>
      </c>
      <c r="Q753" s="185" t="s">
        <v>107</v>
      </c>
      <c r="R753" s="181" t="s">
        <v>37</v>
      </c>
      <c r="S753" s="181" t="s">
        <v>96</v>
      </c>
      <c r="T753" s="186">
        <v>45541</v>
      </c>
      <c r="U753" s="187" t="s">
        <v>7069</v>
      </c>
      <c r="V753" s="188" t="str" cm="1">
        <f t="array" ref="V753">IF(SUM(LEN(A753:U753))=0,"",IF(OR(OR(ISBLANK(E753),SUM(LEN(B753),LEN(C753))=0),AND(NOT(D753="Unknown"),ISBLANK(I753)),AND(NOT(N753="Unknown"),ISBLANK(Q753))),"Missing Information", INDEX(Table15[Entire Service Line Classification], MATCH(SUMIFS(Table15[Unique ID],Table15[System-Owned Portion],D753,Table15[If Material Anything Other than "Lead" in Column E,Was Material Ever Previously Lead?],F753,Table15[Customer-Owned Portion],N753),Table15[Unique ID],0),0)))</f>
        <v>Non-lead</v>
      </c>
      <c r="W753" s="189"/>
    </row>
    <row r="754" spans="1:23" s="190" customFormat="1" ht="37.5" x14ac:dyDescent="0.25">
      <c r="A754" s="180">
        <v>11840939</v>
      </c>
      <c r="B754" s="181" t="s">
        <v>1779</v>
      </c>
      <c r="C754" s="182" t="s">
        <v>1780</v>
      </c>
      <c r="D754" s="183" t="s">
        <v>43</v>
      </c>
      <c r="E754" s="181" t="s">
        <v>35</v>
      </c>
      <c r="F754" s="183" t="s">
        <v>35</v>
      </c>
      <c r="G754" s="181" t="s">
        <v>7032</v>
      </c>
      <c r="H754" s="184">
        <v>1</v>
      </c>
      <c r="I754" s="185" t="s">
        <v>107</v>
      </c>
      <c r="J754" s="181" t="s">
        <v>37</v>
      </c>
      <c r="K754" s="181" t="s">
        <v>38</v>
      </c>
      <c r="L754" s="186">
        <v>45541</v>
      </c>
      <c r="M754" s="187" t="s">
        <v>225</v>
      </c>
      <c r="N754" s="183" t="s">
        <v>43</v>
      </c>
      <c r="O754" s="181"/>
      <c r="P754" s="184">
        <v>1</v>
      </c>
      <c r="Q754" s="185" t="s">
        <v>107</v>
      </c>
      <c r="R754" s="181" t="s">
        <v>37</v>
      </c>
      <c r="S754" s="181" t="s">
        <v>96</v>
      </c>
      <c r="T754" s="186">
        <v>45541</v>
      </c>
      <c r="U754" s="187" t="s">
        <v>7068</v>
      </c>
      <c r="V754" s="188" t="str" cm="1">
        <f t="array" ref="V754">IF(SUM(LEN(A754:U754))=0,"",IF(OR(OR(ISBLANK(E754),SUM(LEN(B754),LEN(C754))=0),AND(NOT(D754="Unknown"),ISBLANK(I754)),AND(NOT(N754="Unknown"),ISBLANK(Q754))),"Missing Information", INDEX(Table15[Entire Service Line Classification], MATCH(SUMIFS(Table15[Unique ID],Table15[System-Owned Portion],D754,Table15[If Material Anything Other than "Lead" in Column E,Was Material Ever Previously Lead?],F754,Table15[Customer-Owned Portion],N754),Table15[Unique ID],0),0)))</f>
        <v>Non-lead</v>
      </c>
      <c r="W754" s="189"/>
    </row>
    <row r="755" spans="1:23" s="190" customFormat="1" ht="37.5" x14ac:dyDescent="0.25">
      <c r="A755" s="180">
        <v>11840935</v>
      </c>
      <c r="B755" s="181" t="s">
        <v>1781</v>
      </c>
      <c r="C755" s="182" t="s">
        <v>1782</v>
      </c>
      <c r="D755" s="183" t="s">
        <v>43</v>
      </c>
      <c r="E755" s="181" t="s">
        <v>35</v>
      </c>
      <c r="F755" s="183" t="s">
        <v>35</v>
      </c>
      <c r="G755" s="181" t="s">
        <v>244</v>
      </c>
      <c r="H755" s="184">
        <v>1</v>
      </c>
      <c r="I755" s="185" t="s">
        <v>107</v>
      </c>
      <c r="J755" s="181" t="s">
        <v>37</v>
      </c>
      <c r="K755" s="181" t="s">
        <v>38</v>
      </c>
      <c r="L755" s="186">
        <v>45551</v>
      </c>
      <c r="M755" s="187" t="s">
        <v>7069</v>
      </c>
      <c r="N755" s="183" t="s">
        <v>43</v>
      </c>
      <c r="O755" s="181"/>
      <c r="P755" s="184">
        <v>0.75</v>
      </c>
      <c r="Q755" s="185" t="s">
        <v>107</v>
      </c>
      <c r="R755" s="181" t="s">
        <v>37</v>
      </c>
      <c r="S755" s="181" t="s">
        <v>96</v>
      </c>
      <c r="T755" s="186">
        <v>45551</v>
      </c>
      <c r="U755" s="187" t="s">
        <v>7069</v>
      </c>
      <c r="V755" s="188" t="str" cm="1">
        <f t="array" ref="V755">IF(SUM(LEN(A755:U755))=0,"",IF(OR(OR(ISBLANK(E755),SUM(LEN(B755),LEN(C755))=0),AND(NOT(D755="Unknown"),ISBLANK(I755)),AND(NOT(N755="Unknown"),ISBLANK(Q755))),"Missing Information", INDEX(Table15[Entire Service Line Classification], MATCH(SUMIFS(Table15[Unique ID],Table15[System-Owned Portion],D755,Table15[If Material Anything Other than "Lead" in Column E,Was Material Ever Previously Lead?],F755,Table15[Customer-Owned Portion],N755),Table15[Unique ID],0),0)))</f>
        <v>Non-lead</v>
      </c>
      <c r="W755" s="189"/>
    </row>
    <row r="756" spans="1:23" s="190" customFormat="1" ht="37.5" x14ac:dyDescent="0.25">
      <c r="A756" s="180">
        <v>11840934</v>
      </c>
      <c r="B756" s="181" t="s">
        <v>1783</v>
      </c>
      <c r="C756" s="182" t="s">
        <v>1784</v>
      </c>
      <c r="D756" s="183" t="s">
        <v>43</v>
      </c>
      <c r="E756" s="181" t="s">
        <v>35</v>
      </c>
      <c r="F756" s="183" t="s">
        <v>35</v>
      </c>
      <c r="G756" s="181" t="s">
        <v>232</v>
      </c>
      <c r="H756" s="184">
        <v>1</v>
      </c>
      <c r="I756" s="185" t="s">
        <v>107</v>
      </c>
      <c r="J756" s="181" t="s">
        <v>37</v>
      </c>
      <c r="K756" s="181" t="s">
        <v>38</v>
      </c>
      <c r="L756" s="186">
        <v>45541</v>
      </c>
      <c r="M756" s="187" t="s">
        <v>7068</v>
      </c>
      <c r="N756" s="183" t="s">
        <v>36</v>
      </c>
      <c r="O756" s="181"/>
      <c r="P756" s="184">
        <v>1</v>
      </c>
      <c r="Q756" s="185" t="s">
        <v>107</v>
      </c>
      <c r="R756" s="181" t="s">
        <v>37</v>
      </c>
      <c r="S756" s="181" t="s">
        <v>96</v>
      </c>
      <c r="T756" s="186">
        <v>45541</v>
      </c>
      <c r="U756" s="187" t="s">
        <v>225</v>
      </c>
      <c r="V756" s="188" t="str" cm="1">
        <f t="array" ref="V756">IF(SUM(LEN(A756:U756))=0,"",IF(OR(OR(ISBLANK(E756),SUM(LEN(B756),LEN(C756))=0),AND(NOT(D756="Unknown"),ISBLANK(I756)),AND(NOT(N756="Unknown"),ISBLANK(Q756))),"Missing Information", INDEX(Table15[Entire Service Line Classification], MATCH(SUMIFS(Table15[Unique ID],Table15[System-Owned Portion],D756,Table15[If Material Anything Other than "Lead" in Column E,Was Material Ever Previously Lead?],F756,Table15[Customer-Owned Portion],N756),Table15[Unique ID],0),0)))</f>
        <v>Non-lead</v>
      </c>
      <c r="W756" s="189"/>
    </row>
    <row r="757" spans="1:23" s="190" customFormat="1" ht="37.5" x14ac:dyDescent="0.25">
      <c r="A757" s="180">
        <v>11840926</v>
      </c>
      <c r="B757" s="181" t="s">
        <v>1785</v>
      </c>
      <c r="C757" s="182" t="s">
        <v>1786</v>
      </c>
      <c r="D757" s="183" t="s">
        <v>43</v>
      </c>
      <c r="E757" s="181" t="s">
        <v>35</v>
      </c>
      <c r="F757" s="183" t="s">
        <v>35</v>
      </c>
      <c r="G757" s="181" t="s">
        <v>252</v>
      </c>
      <c r="H757" s="184">
        <v>1</v>
      </c>
      <c r="I757" s="185" t="s">
        <v>107</v>
      </c>
      <c r="J757" s="181" t="s">
        <v>37</v>
      </c>
      <c r="K757" s="181" t="s">
        <v>38</v>
      </c>
      <c r="L757" s="186">
        <v>45538</v>
      </c>
      <c r="M757" s="187" t="s">
        <v>225</v>
      </c>
      <c r="N757" s="183" t="s">
        <v>43</v>
      </c>
      <c r="O757" s="181"/>
      <c r="P757" s="184">
        <v>0.75</v>
      </c>
      <c r="Q757" s="185" t="s">
        <v>107</v>
      </c>
      <c r="R757" s="181" t="s">
        <v>37</v>
      </c>
      <c r="S757" s="181" t="s">
        <v>96</v>
      </c>
      <c r="T757" s="186">
        <v>45538</v>
      </c>
      <c r="U757" s="187" t="s">
        <v>225</v>
      </c>
      <c r="V757" s="188" t="str" cm="1">
        <f t="array" ref="V757">IF(SUM(LEN(A757:U757))=0,"",IF(OR(OR(ISBLANK(E757),SUM(LEN(B757),LEN(C757))=0),AND(NOT(D757="Unknown"),ISBLANK(I757)),AND(NOT(N757="Unknown"),ISBLANK(Q757))),"Missing Information", INDEX(Table15[Entire Service Line Classification], MATCH(SUMIFS(Table15[Unique ID],Table15[System-Owned Portion],D757,Table15[If Material Anything Other than "Lead" in Column E,Was Material Ever Previously Lead?],F757,Table15[Customer-Owned Portion],N757),Table15[Unique ID],0),0)))</f>
        <v>Non-lead</v>
      </c>
      <c r="W757" s="189"/>
    </row>
    <row r="758" spans="1:23" s="190" customFormat="1" ht="37.5" x14ac:dyDescent="0.25">
      <c r="A758" s="180">
        <v>11840923</v>
      </c>
      <c r="B758" s="181" t="s">
        <v>1787</v>
      </c>
      <c r="C758" s="182" t="s">
        <v>1788</v>
      </c>
      <c r="D758" s="183" t="s">
        <v>43</v>
      </c>
      <c r="E758" s="181" t="s">
        <v>35</v>
      </c>
      <c r="F758" s="183" t="s">
        <v>35</v>
      </c>
      <c r="G758" s="181" t="s">
        <v>261</v>
      </c>
      <c r="H758" s="184">
        <v>1</v>
      </c>
      <c r="I758" s="185" t="s">
        <v>107</v>
      </c>
      <c r="J758" s="181" t="s">
        <v>37</v>
      </c>
      <c r="K758" s="181" t="s">
        <v>38</v>
      </c>
      <c r="L758" s="186">
        <v>45541</v>
      </c>
      <c r="M758" s="187" t="s">
        <v>7069</v>
      </c>
      <c r="N758" s="183" t="s">
        <v>43</v>
      </c>
      <c r="O758" s="181"/>
      <c r="P758" s="184">
        <v>0.75</v>
      </c>
      <c r="Q758" s="185" t="s">
        <v>107</v>
      </c>
      <c r="R758" s="181" t="s">
        <v>37</v>
      </c>
      <c r="S758" s="181" t="s">
        <v>96</v>
      </c>
      <c r="T758" s="186">
        <v>45541</v>
      </c>
      <c r="U758" s="187" t="s">
        <v>7069</v>
      </c>
      <c r="V758" s="188" t="str" cm="1">
        <f t="array" ref="V758">IF(SUM(LEN(A758:U758))=0,"",IF(OR(OR(ISBLANK(E758),SUM(LEN(B758),LEN(C758))=0),AND(NOT(D758="Unknown"),ISBLANK(I758)),AND(NOT(N758="Unknown"),ISBLANK(Q758))),"Missing Information", INDEX(Table15[Entire Service Line Classification], MATCH(SUMIFS(Table15[Unique ID],Table15[System-Owned Portion],D758,Table15[If Material Anything Other than "Lead" in Column E,Was Material Ever Previously Lead?],F758,Table15[Customer-Owned Portion],N758),Table15[Unique ID],0),0)))</f>
        <v>Non-lead</v>
      </c>
      <c r="W758" s="189"/>
    </row>
    <row r="759" spans="1:23" s="190" customFormat="1" ht="37.5" x14ac:dyDescent="0.25">
      <c r="A759" s="180">
        <v>11840932</v>
      </c>
      <c r="B759" s="181" t="s">
        <v>1789</v>
      </c>
      <c r="C759" s="182" t="s">
        <v>1790</v>
      </c>
      <c r="D759" s="183" t="s">
        <v>43</v>
      </c>
      <c r="E759" s="181" t="s">
        <v>35</v>
      </c>
      <c r="F759" s="183" t="s">
        <v>35</v>
      </c>
      <c r="G759" s="181" t="s">
        <v>243</v>
      </c>
      <c r="H759" s="184">
        <v>1</v>
      </c>
      <c r="I759" s="185" t="s">
        <v>107</v>
      </c>
      <c r="J759" s="181" t="s">
        <v>37</v>
      </c>
      <c r="K759" s="181" t="s">
        <v>38</v>
      </c>
      <c r="L759" s="186">
        <v>45541</v>
      </c>
      <c r="M759" s="187" t="s">
        <v>225</v>
      </c>
      <c r="N759" s="183" t="s">
        <v>43</v>
      </c>
      <c r="O759" s="181"/>
      <c r="P759" s="184">
        <v>1</v>
      </c>
      <c r="Q759" s="185" t="s">
        <v>107</v>
      </c>
      <c r="R759" s="181" t="s">
        <v>37</v>
      </c>
      <c r="S759" s="181" t="s">
        <v>96</v>
      </c>
      <c r="T759" s="186">
        <v>45541</v>
      </c>
      <c r="U759" s="187" t="s">
        <v>7068</v>
      </c>
      <c r="V759" s="188" t="str" cm="1">
        <f t="array" ref="V759">IF(SUM(LEN(A759:U759))=0,"",IF(OR(OR(ISBLANK(E759),SUM(LEN(B759),LEN(C759))=0),AND(NOT(D759="Unknown"),ISBLANK(I759)),AND(NOT(N759="Unknown"),ISBLANK(Q759))),"Missing Information", INDEX(Table15[Entire Service Line Classification], MATCH(SUMIFS(Table15[Unique ID],Table15[System-Owned Portion],D759,Table15[If Material Anything Other than "Lead" in Column E,Was Material Ever Previously Lead?],F759,Table15[Customer-Owned Portion],N759),Table15[Unique ID],0),0)))</f>
        <v>Non-lead</v>
      </c>
      <c r="W759" s="189"/>
    </row>
    <row r="760" spans="1:23" s="190" customFormat="1" ht="37.5" x14ac:dyDescent="0.25">
      <c r="A760" s="180">
        <v>11840933</v>
      </c>
      <c r="B760" s="181" t="s">
        <v>1791</v>
      </c>
      <c r="C760" s="182" t="s">
        <v>1792</v>
      </c>
      <c r="D760" s="183" t="s">
        <v>43</v>
      </c>
      <c r="E760" s="181" t="s">
        <v>35</v>
      </c>
      <c r="F760" s="183" t="s">
        <v>35</v>
      </c>
      <c r="G760" s="181" t="s">
        <v>236</v>
      </c>
      <c r="H760" s="184">
        <v>1</v>
      </c>
      <c r="I760" s="185" t="s">
        <v>107</v>
      </c>
      <c r="J760" s="181" t="s">
        <v>37</v>
      </c>
      <c r="K760" s="181" t="s">
        <v>38</v>
      </c>
      <c r="L760" s="186">
        <v>45552</v>
      </c>
      <c r="M760" s="187" t="s">
        <v>7069</v>
      </c>
      <c r="N760" s="183" t="s">
        <v>43</v>
      </c>
      <c r="O760" s="181"/>
      <c r="P760" s="184">
        <v>1</v>
      </c>
      <c r="Q760" s="185" t="s">
        <v>107</v>
      </c>
      <c r="R760" s="181" t="s">
        <v>37</v>
      </c>
      <c r="S760" s="181" t="s">
        <v>96</v>
      </c>
      <c r="T760" s="186">
        <v>45552</v>
      </c>
      <c r="U760" s="187" t="s">
        <v>7069</v>
      </c>
      <c r="V760" s="188" t="str" cm="1">
        <f t="array" ref="V760">IF(SUM(LEN(A760:U760))=0,"",IF(OR(OR(ISBLANK(E760),SUM(LEN(B760),LEN(C760))=0),AND(NOT(D760="Unknown"),ISBLANK(I760)),AND(NOT(N760="Unknown"),ISBLANK(Q760))),"Missing Information", INDEX(Table15[Entire Service Line Classification], MATCH(SUMIFS(Table15[Unique ID],Table15[System-Owned Portion],D760,Table15[If Material Anything Other than "Lead" in Column E,Was Material Ever Previously Lead?],F760,Table15[Customer-Owned Portion],N760),Table15[Unique ID],0),0)))</f>
        <v>Non-lead</v>
      </c>
      <c r="W760" s="189"/>
    </row>
    <row r="761" spans="1:23" s="190" customFormat="1" ht="37.5" x14ac:dyDescent="0.25">
      <c r="A761" s="180">
        <v>11840903</v>
      </c>
      <c r="B761" s="181" t="s">
        <v>1793</v>
      </c>
      <c r="C761" s="182" t="s">
        <v>1794</v>
      </c>
      <c r="D761" s="183" t="s">
        <v>36</v>
      </c>
      <c r="E761" s="181" t="s">
        <v>35</v>
      </c>
      <c r="F761" s="183" t="s">
        <v>35</v>
      </c>
      <c r="G761" s="181" t="s">
        <v>231</v>
      </c>
      <c r="H761" s="184">
        <v>1</v>
      </c>
      <c r="I761" s="185" t="s">
        <v>107</v>
      </c>
      <c r="J761" s="181" t="s">
        <v>37</v>
      </c>
      <c r="K761" s="181" t="s">
        <v>38</v>
      </c>
      <c r="L761" s="186">
        <v>45541</v>
      </c>
      <c r="M761" s="187" t="s">
        <v>225</v>
      </c>
      <c r="N761" s="183" t="s">
        <v>36</v>
      </c>
      <c r="O761" s="181"/>
      <c r="P761" s="184">
        <v>1</v>
      </c>
      <c r="Q761" s="185" t="s">
        <v>107</v>
      </c>
      <c r="R761" s="181" t="s">
        <v>37</v>
      </c>
      <c r="S761" s="181" t="s">
        <v>96</v>
      </c>
      <c r="T761" s="186">
        <v>45541</v>
      </c>
      <c r="U761" s="187" t="s">
        <v>225</v>
      </c>
      <c r="V761" s="188" t="str" cm="1">
        <f t="array" ref="V761">IF(SUM(LEN(A761:U761))=0,"",IF(OR(OR(ISBLANK(E761),SUM(LEN(B761),LEN(C761))=0),AND(NOT(D761="Unknown"),ISBLANK(I761)),AND(NOT(N761="Unknown"),ISBLANK(Q761))),"Missing Information", INDEX(Table15[Entire Service Line Classification], MATCH(SUMIFS(Table15[Unique ID],Table15[System-Owned Portion],D761,Table15[If Material Anything Other than "Lead" in Column E,Was Material Ever Previously Lead?],F761,Table15[Customer-Owned Portion],N761),Table15[Unique ID],0),0)))</f>
        <v>Non-lead</v>
      </c>
      <c r="W761" s="189"/>
    </row>
    <row r="762" spans="1:23" s="190" customFormat="1" ht="37.5" x14ac:dyDescent="0.25">
      <c r="A762" s="180">
        <v>11840895</v>
      </c>
      <c r="B762" s="181" t="s">
        <v>1795</v>
      </c>
      <c r="C762" s="182" t="s">
        <v>1796</v>
      </c>
      <c r="D762" s="183" t="s">
        <v>43</v>
      </c>
      <c r="E762" s="181" t="s">
        <v>35</v>
      </c>
      <c r="F762" s="183" t="s">
        <v>35</v>
      </c>
      <c r="G762" s="181" t="s">
        <v>262</v>
      </c>
      <c r="H762" s="184">
        <v>1</v>
      </c>
      <c r="I762" s="185" t="s">
        <v>107</v>
      </c>
      <c r="J762" s="181" t="s">
        <v>37</v>
      </c>
      <c r="K762" s="181" t="s">
        <v>38</v>
      </c>
      <c r="L762" s="186">
        <v>45541</v>
      </c>
      <c r="M762" s="187" t="s">
        <v>7068</v>
      </c>
      <c r="N762" s="183" t="s">
        <v>43</v>
      </c>
      <c r="O762" s="181"/>
      <c r="P762" s="184">
        <v>1</v>
      </c>
      <c r="Q762" s="185" t="s">
        <v>107</v>
      </c>
      <c r="R762" s="181" t="s">
        <v>37</v>
      </c>
      <c r="S762" s="181" t="s">
        <v>96</v>
      </c>
      <c r="T762" s="186">
        <v>45541</v>
      </c>
      <c r="U762" s="187" t="s">
        <v>7068</v>
      </c>
      <c r="V762" s="188" t="str" cm="1">
        <f t="array" ref="V762">IF(SUM(LEN(A762:U762))=0,"",IF(OR(OR(ISBLANK(E762),SUM(LEN(B762),LEN(C762))=0),AND(NOT(D762="Unknown"),ISBLANK(I762)),AND(NOT(N762="Unknown"),ISBLANK(Q762))),"Missing Information", INDEX(Table15[Entire Service Line Classification], MATCH(SUMIFS(Table15[Unique ID],Table15[System-Owned Portion],D762,Table15[If Material Anything Other than "Lead" in Column E,Was Material Ever Previously Lead?],F762,Table15[Customer-Owned Portion],N762),Table15[Unique ID],0),0)))</f>
        <v>Non-lead</v>
      </c>
      <c r="W762" s="189"/>
    </row>
    <row r="763" spans="1:23" s="190" customFormat="1" ht="37.5" x14ac:dyDescent="0.25">
      <c r="A763" s="180">
        <v>11840922</v>
      </c>
      <c r="B763" s="181" t="s">
        <v>1797</v>
      </c>
      <c r="C763" s="182" t="s">
        <v>1568</v>
      </c>
      <c r="D763" s="183" t="s">
        <v>43</v>
      </c>
      <c r="E763" s="181" t="s">
        <v>35</v>
      </c>
      <c r="F763" s="183" t="s">
        <v>35</v>
      </c>
      <c r="G763" s="181" t="s">
        <v>245</v>
      </c>
      <c r="H763" s="184">
        <v>2</v>
      </c>
      <c r="I763" s="185" t="s">
        <v>107</v>
      </c>
      <c r="J763" s="181" t="s">
        <v>37</v>
      </c>
      <c r="K763" s="181" t="s">
        <v>38</v>
      </c>
      <c r="L763" s="186">
        <v>45546</v>
      </c>
      <c r="M763" s="187" t="s">
        <v>7069</v>
      </c>
      <c r="N763" s="183" t="s">
        <v>43</v>
      </c>
      <c r="O763" s="181"/>
      <c r="P763" s="184">
        <v>2</v>
      </c>
      <c r="Q763" s="185" t="s">
        <v>107</v>
      </c>
      <c r="R763" s="181" t="s">
        <v>37</v>
      </c>
      <c r="S763" s="181" t="s">
        <v>96</v>
      </c>
      <c r="T763" s="186">
        <v>45546</v>
      </c>
      <c r="U763" s="187" t="s">
        <v>7069</v>
      </c>
      <c r="V763" s="188" t="str" cm="1">
        <f t="array" ref="V763">IF(SUM(LEN(A763:U763))=0,"",IF(OR(OR(ISBLANK(E763),SUM(LEN(B763),LEN(C763))=0),AND(NOT(D763="Unknown"),ISBLANK(I763)),AND(NOT(N763="Unknown"),ISBLANK(Q763))),"Missing Information", INDEX(Table15[Entire Service Line Classification], MATCH(SUMIFS(Table15[Unique ID],Table15[System-Owned Portion],D763,Table15[If Material Anything Other than "Lead" in Column E,Was Material Ever Previously Lead?],F763,Table15[Customer-Owned Portion],N763),Table15[Unique ID],0),0)))</f>
        <v>Non-lead</v>
      </c>
      <c r="W763" s="189"/>
    </row>
    <row r="764" spans="1:23" s="190" customFormat="1" ht="37.5" x14ac:dyDescent="0.25">
      <c r="A764" s="180">
        <v>11840915</v>
      </c>
      <c r="B764" s="181" t="s">
        <v>1798</v>
      </c>
      <c r="C764" s="182" t="s">
        <v>1799</v>
      </c>
      <c r="D764" s="183" t="s">
        <v>36</v>
      </c>
      <c r="E764" s="181" t="s">
        <v>35</v>
      </c>
      <c r="F764" s="183" t="s">
        <v>35</v>
      </c>
      <c r="G764" s="181" t="s">
        <v>233</v>
      </c>
      <c r="H764" s="184">
        <v>1</v>
      </c>
      <c r="I764" s="185" t="s">
        <v>107</v>
      </c>
      <c r="J764" s="181" t="s">
        <v>37</v>
      </c>
      <c r="K764" s="181" t="s">
        <v>38</v>
      </c>
      <c r="L764" s="186">
        <v>45551</v>
      </c>
      <c r="M764" s="187" t="s">
        <v>225</v>
      </c>
      <c r="N764" s="183" t="s">
        <v>43</v>
      </c>
      <c r="O764" s="181"/>
      <c r="P764" s="184">
        <v>0.75</v>
      </c>
      <c r="Q764" s="185" t="s">
        <v>107</v>
      </c>
      <c r="R764" s="181" t="s">
        <v>37</v>
      </c>
      <c r="S764" s="181" t="s">
        <v>96</v>
      </c>
      <c r="T764" s="186">
        <v>45551</v>
      </c>
      <c r="U764" s="187" t="s">
        <v>7069</v>
      </c>
      <c r="V764" s="188" t="str" cm="1">
        <f t="array" ref="V764">IF(SUM(LEN(A764:U764))=0,"",IF(OR(OR(ISBLANK(E764),SUM(LEN(B764),LEN(C764))=0),AND(NOT(D764="Unknown"),ISBLANK(I764)),AND(NOT(N764="Unknown"),ISBLANK(Q764))),"Missing Information", INDEX(Table15[Entire Service Line Classification], MATCH(SUMIFS(Table15[Unique ID],Table15[System-Owned Portion],D764,Table15[If Material Anything Other than "Lead" in Column E,Was Material Ever Previously Lead?],F764,Table15[Customer-Owned Portion],N764),Table15[Unique ID],0),0)))</f>
        <v>Non-lead</v>
      </c>
      <c r="W764" s="189"/>
    </row>
    <row r="765" spans="1:23" s="190" customFormat="1" ht="37.5" x14ac:dyDescent="0.25">
      <c r="A765" s="180">
        <v>11840896</v>
      </c>
      <c r="B765" s="181" t="s">
        <v>1800</v>
      </c>
      <c r="C765" s="182" t="s">
        <v>1801</v>
      </c>
      <c r="D765" s="183" t="s">
        <v>43</v>
      </c>
      <c r="E765" s="181" t="s">
        <v>35</v>
      </c>
      <c r="F765" s="183" t="s">
        <v>35</v>
      </c>
      <c r="G765" s="181" t="s">
        <v>238</v>
      </c>
      <c r="H765" s="184">
        <v>1</v>
      </c>
      <c r="I765" s="185" t="s">
        <v>107</v>
      </c>
      <c r="J765" s="181" t="s">
        <v>37</v>
      </c>
      <c r="K765" s="181" t="s">
        <v>38</v>
      </c>
      <c r="L765" s="186">
        <v>45541</v>
      </c>
      <c r="M765" s="187" t="s">
        <v>7069</v>
      </c>
      <c r="N765" s="183" t="s">
        <v>43</v>
      </c>
      <c r="O765" s="181"/>
      <c r="P765" s="184">
        <v>1</v>
      </c>
      <c r="Q765" s="185" t="s">
        <v>107</v>
      </c>
      <c r="R765" s="181" t="s">
        <v>37</v>
      </c>
      <c r="S765" s="181" t="s">
        <v>96</v>
      </c>
      <c r="T765" s="186">
        <v>45541</v>
      </c>
      <c r="U765" s="187" t="s">
        <v>7069</v>
      </c>
      <c r="V765" s="188" t="str" cm="1">
        <f t="array" ref="V765">IF(SUM(LEN(A765:U765))=0,"",IF(OR(OR(ISBLANK(E765),SUM(LEN(B765),LEN(C765))=0),AND(NOT(D765="Unknown"),ISBLANK(I765)),AND(NOT(N765="Unknown"),ISBLANK(Q765))),"Missing Information", INDEX(Table15[Entire Service Line Classification], MATCH(SUMIFS(Table15[Unique ID],Table15[System-Owned Portion],D765,Table15[If Material Anything Other than "Lead" in Column E,Was Material Ever Previously Lead?],F765,Table15[Customer-Owned Portion],N765),Table15[Unique ID],0),0)))</f>
        <v>Non-lead</v>
      </c>
      <c r="W765" s="189"/>
    </row>
    <row r="766" spans="1:23" s="190" customFormat="1" ht="37.5" x14ac:dyDescent="0.25">
      <c r="A766" s="180">
        <v>11840894</v>
      </c>
      <c r="B766" s="181" t="s">
        <v>1781</v>
      </c>
      <c r="C766" s="182" t="s">
        <v>1782</v>
      </c>
      <c r="D766" s="183" t="s">
        <v>43</v>
      </c>
      <c r="E766" s="181" t="s">
        <v>35</v>
      </c>
      <c r="F766" s="183" t="s">
        <v>35</v>
      </c>
      <c r="G766" s="181" t="s">
        <v>244</v>
      </c>
      <c r="H766" s="184">
        <v>2</v>
      </c>
      <c r="I766" s="185" t="s">
        <v>107</v>
      </c>
      <c r="J766" s="181" t="s">
        <v>37</v>
      </c>
      <c r="K766" s="181" t="s">
        <v>38</v>
      </c>
      <c r="L766" s="186">
        <v>45551</v>
      </c>
      <c r="M766" s="187" t="s">
        <v>7069</v>
      </c>
      <c r="N766" s="183" t="s">
        <v>43</v>
      </c>
      <c r="O766" s="181"/>
      <c r="P766" s="184">
        <v>2</v>
      </c>
      <c r="Q766" s="185" t="s">
        <v>107</v>
      </c>
      <c r="R766" s="181" t="s">
        <v>37</v>
      </c>
      <c r="S766" s="181" t="s">
        <v>96</v>
      </c>
      <c r="T766" s="186">
        <v>45551</v>
      </c>
      <c r="U766" s="187" t="s">
        <v>7069</v>
      </c>
      <c r="V766" s="188" t="str" cm="1">
        <f t="array" ref="V766">IF(SUM(LEN(A766:U766))=0,"",IF(OR(OR(ISBLANK(E766),SUM(LEN(B766),LEN(C766))=0),AND(NOT(D766="Unknown"),ISBLANK(I766)),AND(NOT(N766="Unknown"),ISBLANK(Q766))),"Missing Information", INDEX(Table15[Entire Service Line Classification], MATCH(SUMIFS(Table15[Unique ID],Table15[System-Owned Portion],D766,Table15[If Material Anything Other than "Lead" in Column E,Was Material Ever Previously Lead?],F766,Table15[Customer-Owned Portion],N766),Table15[Unique ID],0),0)))</f>
        <v>Non-lead</v>
      </c>
      <c r="W766" s="189"/>
    </row>
    <row r="767" spans="1:23" s="190" customFormat="1" ht="37.5" x14ac:dyDescent="0.25">
      <c r="A767" s="180">
        <v>11840921</v>
      </c>
      <c r="B767" s="181" t="s">
        <v>1802</v>
      </c>
      <c r="C767" s="182" t="s">
        <v>1803</v>
      </c>
      <c r="D767" s="183" t="s">
        <v>36</v>
      </c>
      <c r="E767" s="181" t="s">
        <v>35</v>
      </c>
      <c r="F767" s="183" t="s">
        <v>35</v>
      </c>
      <c r="G767" s="181" t="s">
        <v>238</v>
      </c>
      <c r="H767" s="184">
        <v>1</v>
      </c>
      <c r="I767" s="185" t="s">
        <v>107</v>
      </c>
      <c r="J767" s="181" t="s">
        <v>37</v>
      </c>
      <c r="K767" s="181" t="s">
        <v>38</v>
      </c>
      <c r="L767" s="186">
        <v>45541</v>
      </c>
      <c r="M767" s="187" t="s">
        <v>225</v>
      </c>
      <c r="N767" s="183" t="s">
        <v>36</v>
      </c>
      <c r="O767" s="181"/>
      <c r="P767" s="184">
        <v>1</v>
      </c>
      <c r="Q767" s="185" t="s">
        <v>107</v>
      </c>
      <c r="R767" s="181" t="s">
        <v>37</v>
      </c>
      <c r="S767" s="181" t="s">
        <v>96</v>
      </c>
      <c r="T767" s="186">
        <v>45541</v>
      </c>
      <c r="U767" s="187" t="s">
        <v>225</v>
      </c>
      <c r="V767" s="188" t="str" cm="1">
        <f t="array" ref="V767">IF(SUM(LEN(A767:U767))=0,"",IF(OR(OR(ISBLANK(E767),SUM(LEN(B767),LEN(C767))=0),AND(NOT(D767="Unknown"),ISBLANK(I767)),AND(NOT(N767="Unknown"),ISBLANK(Q767))),"Missing Information", INDEX(Table15[Entire Service Line Classification], MATCH(SUMIFS(Table15[Unique ID],Table15[System-Owned Portion],D767,Table15[If Material Anything Other than "Lead" in Column E,Was Material Ever Previously Lead?],F767,Table15[Customer-Owned Portion],N767),Table15[Unique ID],0),0)))</f>
        <v>Non-lead</v>
      </c>
      <c r="W767" s="189"/>
    </row>
    <row r="768" spans="1:23" s="190" customFormat="1" ht="37.5" x14ac:dyDescent="0.25">
      <c r="A768" s="180">
        <v>11840920</v>
      </c>
      <c r="B768" s="181" t="s">
        <v>1804</v>
      </c>
      <c r="C768" s="182" t="s">
        <v>1805</v>
      </c>
      <c r="D768" s="183" t="s">
        <v>36</v>
      </c>
      <c r="E768" s="181" t="s">
        <v>35</v>
      </c>
      <c r="F768" s="183" t="s">
        <v>35</v>
      </c>
      <c r="G768" s="181" t="s">
        <v>234</v>
      </c>
      <c r="H768" s="184">
        <v>2</v>
      </c>
      <c r="I768" s="185" t="s">
        <v>107</v>
      </c>
      <c r="J768" s="181" t="s">
        <v>37</v>
      </c>
      <c r="K768" s="181" t="s">
        <v>38</v>
      </c>
      <c r="L768" s="186">
        <v>45546</v>
      </c>
      <c r="M768" s="187" t="s">
        <v>225</v>
      </c>
      <c r="N768" s="183" t="s">
        <v>36</v>
      </c>
      <c r="O768" s="181"/>
      <c r="P768" s="184">
        <v>1</v>
      </c>
      <c r="Q768" s="185" t="s">
        <v>107</v>
      </c>
      <c r="R768" s="181" t="s">
        <v>37</v>
      </c>
      <c r="S768" s="181" t="s">
        <v>96</v>
      </c>
      <c r="T768" s="186">
        <v>45546</v>
      </c>
      <c r="U768" s="187" t="s">
        <v>7069</v>
      </c>
      <c r="V768" s="188" t="str" cm="1">
        <f t="array" ref="V768">IF(SUM(LEN(A768:U768))=0,"",IF(OR(OR(ISBLANK(E768),SUM(LEN(B768),LEN(C768))=0),AND(NOT(D768="Unknown"),ISBLANK(I768)),AND(NOT(N768="Unknown"),ISBLANK(Q768))),"Missing Information", INDEX(Table15[Entire Service Line Classification], MATCH(SUMIFS(Table15[Unique ID],Table15[System-Owned Portion],D768,Table15[If Material Anything Other than "Lead" in Column E,Was Material Ever Previously Lead?],F768,Table15[Customer-Owned Portion],N768),Table15[Unique ID],0),0)))</f>
        <v>Non-lead</v>
      </c>
      <c r="W768" s="189"/>
    </row>
    <row r="769" spans="1:23" s="190" customFormat="1" ht="37.5" x14ac:dyDescent="0.25">
      <c r="A769" s="180">
        <v>11840914</v>
      </c>
      <c r="B769" s="181" t="s">
        <v>1806</v>
      </c>
      <c r="C769" s="182" t="s">
        <v>1807</v>
      </c>
      <c r="D769" s="183" t="s">
        <v>36</v>
      </c>
      <c r="E769" s="181" t="s">
        <v>35</v>
      </c>
      <c r="F769" s="183" t="s">
        <v>35</v>
      </c>
      <c r="G769" s="181" t="s">
        <v>242</v>
      </c>
      <c r="H769" s="184">
        <v>1</v>
      </c>
      <c r="I769" s="185" t="s">
        <v>107</v>
      </c>
      <c r="J769" s="181" t="s">
        <v>37</v>
      </c>
      <c r="K769" s="181" t="s">
        <v>38</v>
      </c>
      <c r="L769" s="186">
        <v>45541</v>
      </c>
      <c r="M769" s="187" t="s">
        <v>225</v>
      </c>
      <c r="N769" s="183" t="s">
        <v>36</v>
      </c>
      <c r="O769" s="181"/>
      <c r="P769" s="184">
        <v>1</v>
      </c>
      <c r="Q769" s="185" t="s">
        <v>107</v>
      </c>
      <c r="R769" s="181" t="s">
        <v>37</v>
      </c>
      <c r="S769" s="181" t="s">
        <v>96</v>
      </c>
      <c r="T769" s="186">
        <v>45541</v>
      </c>
      <c r="U769" s="187" t="s">
        <v>225</v>
      </c>
      <c r="V769" s="188" t="str" cm="1">
        <f t="array" ref="V769">IF(SUM(LEN(A769:U769))=0,"",IF(OR(OR(ISBLANK(E769),SUM(LEN(B769),LEN(C769))=0),AND(NOT(D769="Unknown"),ISBLANK(I769)),AND(NOT(N769="Unknown"),ISBLANK(Q769))),"Missing Information", INDEX(Table15[Entire Service Line Classification], MATCH(SUMIFS(Table15[Unique ID],Table15[System-Owned Portion],D769,Table15[If Material Anything Other than "Lead" in Column E,Was Material Ever Previously Lead?],F769,Table15[Customer-Owned Portion],N769),Table15[Unique ID],0),0)))</f>
        <v>Non-lead</v>
      </c>
      <c r="W769" s="189"/>
    </row>
    <row r="770" spans="1:23" s="190" customFormat="1" ht="37.5" x14ac:dyDescent="0.25">
      <c r="A770" s="180">
        <v>11840908</v>
      </c>
      <c r="B770" s="181" t="s">
        <v>1808</v>
      </c>
      <c r="C770" s="182" t="s">
        <v>1809</v>
      </c>
      <c r="D770" s="183" t="s">
        <v>36</v>
      </c>
      <c r="E770" s="181" t="s">
        <v>35</v>
      </c>
      <c r="F770" s="183" t="s">
        <v>35</v>
      </c>
      <c r="G770" s="181" t="s">
        <v>272</v>
      </c>
      <c r="H770" s="184">
        <v>1</v>
      </c>
      <c r="I770" s="185" t="s">
        <v>107</v>
      </c>
      <c r="J770" s="181" t="s">
        <v>37</v>
      </c>
      <c r="K770" s="181" t="s">
        <v>38</v>
      </c>
      <c r="L770" s="186">
        <v>45552</v>
      </c>
      <c r="M770" s="187" t="s">
        <v>7069</v>
      </c>
      <c r="N770" s="183" t="s">
        <v>43</v>
      </c>
      <c r="O770" s="181"/>
      <c r="P770" s="184">
        <v>0.75</v>
      </c>
      <c r="Q770" s="185" t="s">
        <v>107</v>
      </c>
      <c r="R770" s="181" t="s">
        <v>37</v>
      </c>
      <c r="S770" s="181" t="s">
        <v>96</v>
      </c>
      <c r="T770" s="186">
        <v>45552</v>
      </c>
      <c r="U770" s="187" t="s">
        <v>7069</v>
      </c>
      <c r="V770" s="188" t="str" cm="1">
        <f t="array" ref="V770">IF(SUM(LEN(A770:U770))=0,"",IF(OR(OR(ISBLANK(E770),SUM(LEN(B770),LEN(C770))=0),AND(NOT(D770="Unknown"),ISBLANK(I770)),AND(NOT(N770="Unknown"),ISBLANK(Q770))),"Missing Information", INDEX(Table15[Entire Service Line Classification], MATCH(SUMIFS(Table15[Unique ID],Table15[System-Owned Portion],D770,Table15[If Material Anything Other than "Lead" in Column E,Was Material Ever Previously Lead?],F770,Table15[Customer-Owned Portion],N770),Table15[Unique ID],0),0)))</f>
        <v>Non-lead</v>
      </c>
      <c r="W770" s="189"/>
    </row>
    <row r="771" spans="1:23" s="190" customFormat="1" ht="37.5" x14ac:dyDescent="0.25">
      <c r="A771" s="180">
        <v>11840906</v>
      </c>
      <c r="B771" s="181" t="s">
        <v>1810</v>
      </c>
      <c r="C771" s="182" t="s">
        <v>1811</v>
      </c>
      <c r="D771" s="183" t="s">
        <v>36</v>
      </c>
      <c r="E771" s="181" t="s">
        <v>35</v>
      </c>
      <c r="F771" s="183" t="s">
        <v>35</v>
      </c>
      <c r="G771" s="181" t="s">
        <v>228</v>
      </c>
      <c r="H771" s="184">
        <v>1</v>
      </c>
      <c r="I771" s="185" t="s">
        <v>107</v>
      </c>
      <c r="J771" s="181" t="s">
        <v>37</v>
      </c>
      <c r="K771" s="181" t="s">
        <v>38</v>
      </c>
      <c r="L771" s="186">
        <v>45541</v>
      </c>
      <c r="M771" s="187" t="s">
        <v>225</v>
      </c>
      <c r="N771" s="183" t="s">
        <v>36</v>
      </c>
      <c r="O771" s="181"/>
      <c r="P771" s="184">
        <v>1</v>
      </c>
      <c r="Q771" s="185" t="s">
        <v>107</v>
      </c>
      <c r="R771" s="181" t="s">
        <v>37</v>
      </c>
      <c r="S771" s="181" t="s">
        <v>96</v>
      </c>
      <c r="T771" s="186">
        <v>45541</v>
      </c>
      <c r="U771" s="187" t="s">
        <v>225</v>
      </c>
      <c r="V771" s="188" t="str" cm="1">
        <f t="array" ref="V771">IF(SUM(LEN(A771:U771))=0,"",IF(OR(OR(ISBLANK(E771),SUM(LEN(B771),LEN(C771))=0),AND(NOT(D771="Unknown"),ISBLANK(I771)),AND(NOT(N771="Unknown"),ISBLANK(Q771))),"Missing Information", INDEX(Table15[Entire Service Line Classification], MATCH(SUMIFS(Table15[Unique ID],Table15[System-Owned Portion],D771,Table15[If Material Anything Other than "Lead" in Column E,Was Material Ever Previously Lead?],F771,Table15[Customer-Owned Portion],N771),Table15[Unique ID],0),0)))</f>
        <v>Non-lead</v>
      </c>
      <c r="W771" s="189"/>
    </row>
    <row r="772" spans="1:23" s="190" customFormat="1" ht="37.5" x14ac:dyDescent="0.25">
      <c r="A772" s="180">
        <v>11840904</v>
      </c>
      <c r="B772" s="181" t="s">
        <v>1812</v>
      </c>
      <c r="C772" s="182" t="s">
        <v>1813</v>
      </c>
      <c r="D772" s="183" t="s">
        <v>43</v>
      </c>
      <c r="E772" s="181" t="s">
        <v>35</v>
      </c>
      <c r="F772" s="183" t="s">
        <v>35</v>
      </c>
      <c r="G772" s="181" t="s">
        <v>240</v>
      </c>
      <c r="H772" s="184">
        <v>1</v>
      </c>
      <c r="I772" s="185" t="s">
        <v>107</v>
      </c>
      <c r="J772" s="181" t="s">
        <v>37</v>
      </c>
      <c r="K772" s="181" t="s">
        <v>38</v>
      </c>
      <c r="L772" s="186">
        <v>45541</v>
      </c>
      <c r="M772" s="187" t="s">
        <v>7068</v>
      </c>
      <c r="N772" s="183" t="s">
        <v>36</v>
      </c>
      <c r="O772" s="181"/>
      <c r="P772" s="184">
        <v>1</v>
      </c>
      <c r="Q772" s="185" t="s">
        <v>107</v>
      </c>
      <c r="R772" s="181" t="s">
        <v>37</v>
      </c>
      <c r="S772" s="181" t="s">
        <v>96</v>
      </c>
      <c r="T772" s="186">
        <v>45541</v>
      </c>
      <c r="U772" s="187" t="s">
        <v>225</v>
      </c>
      <c r="V772" s="188" t="str" cm="1">
        <f t="array" ref="V772">IF(SUM(LEN(A772:U772))=0,"",IF(OR(OR(ISBLANK(E772),SUM(LEN(B772),LEN(C772))=0),AND(NOT(D772="Unknown"),ISBLANK(I772)),AND(NOT(N772="Unknown"),ISBLANK(Q772))),"Missing Information", INDEX(Table15[Entire Service Line Classification], MATCH(SUMIFS(Table15[Unique ID],Table15[System-Owned Portion],D772,Table15[If Material Anything Other than "Lead" in Column E,Was Material Ever Previously Lead?],F772,Table15[Customer-Owned Portion],N772),Table15[Unique ID],0),0)))</f>
        <v>Non-lead</v>
      </c>
      <c r="W772" s="189"/>
    </row>
    <row r="773" spans="1:23" s="190" customFormat="1" ht="37.5" x14ac:dyDescent="0.25">
      <c r="A773" s="180">
        <v>11840902</v>
      </c>
      <c r="B773" s="181" t="s">
        <v>1814</v>
      </c>
      <c r="C773" s="182" t="s">
        <v>1815</v>
      </c>
      <c r="D773" s="183" t="s">
        <v>43</v>
      </c>
      <c r="E773" s="181" t="s">
        <v>35</v>
      </c>
      <c r="F773" s="183" t="s">
        <v>35</v>
      </c>
      <c r="G773" s="181" t="s">
        <v>249</v>
      </c>
      <c r="H773" s="184">
        <v>1</v>
      </c>
      <c r="I773" s="185" t="s">
        <v>107</v>
      </c>
      <c r="J773" s="181" t="s">
        <v>37</v>
      </c>
      <c r="K773" s="181" t="s">
        <v>38</v>
      </c>
      <c r="L773" s="186">
        <v>45552</v>
      </c>
      <c r="M773" s="187" t="s">
        <v>7069</v>
      </c>
      <c r="N773" s="183" t="s">
        <v>43</v>
      </c>
      <c r="O773" s="181"/>
      <c r="P773" s="184">
        <v>0.75</v>
      </c>
      <c r="Q773" s="185" t="s">
        <v>107</v>
      </c>
      <c r="R773" s="181" t="s">
        <v>37</v>
      </c>
      <c r="S773" s="181" t="s">
        <v>96</v>
      </c>
      <c r="T773" s="186">
        <v>45552</v>
      </c>
      <c r="U773" s="187" t="s">
        <v>7069</v>
      </c>
      <c r="V773" s="188" t="str" cm="1">
        <f t="array" ref="V773">IF(SUM(LEN(A773:U773))=0,"",IF(OR(OR(ISBLANK(E773),SUM(LEN(B773),LEN(C773))=0),AND(NOT(D773="Unknown"),ISBLANK(I773)),AND(NOT(N773="Unknown"),ISBLANK(Q773))),"Missing Information", INDEX(Table15[Entire Service Line Classification], MATCH(SUMIFS(Table15[Unique ID],Table15[System-Owned Portion],D773,Table15[If Material Anything Other than "Lead" in Column E,Was Material Ever Previously Lead?],F773,Table15[Customer-Owned Portion],N773),Table15[Unique ID],0),0)))</f>
        <v>Non-lead</v>
      </c>
      <c r="W773" s="189"/>
    </row>
    <row r="774" spans="1:23" s="190" customFormat="1" ht="37.5" x14ac:dyDescent="0.25">
      <c r="A774" s="180">
        <v>11840901</v>
      </c>
      <c r="B774" s="181" t="s">
        <v>1816</v>
      </c>
      <c r="C774" s="182" t="s">
        <v>1817</v>
      </c>
      <c r="D774" s="183" t="s">
        <v>36</v>
      </c>
      <c r="E774" s="181" t="s">
        <v>35</v>
      </c>
      <c r="F774" s="183" t="s">
        <v>35</v>
      </c>
      <c r="G774" s="181" t="s">
        <v>7041</v>
      </c>
      <c r="H774" s="184">
        <v>1</v>
      </c>
      <c r="I774" s="185" t="s">
        <v>107</v>
      </c>
      <c r="J774" s="181" t="s">
        <v>37</v>
      </c>
      <c r="K774" s="181" t="s">
        <v>38</v>
      </c>
      <c r="L774" s="186">
        <v>45541</v>
      </c>
      <c r="M774" s="187" t="s">
        <v>225</v>
      </c>
      <c r="N774" s="183" t="s">
        <v>43</v>
      </c>
      <c r="O774" s="181"/>
      <c r="P774" s="184">
        <v>1</v>
      </c>
      <c r="Q774" s="185" t="s">
        <v>107</v>
      </c>
      <c r="R774" s="181" t="s">
        <v>37</v>
      </c>
      <c r="S774" s="181" t="s">
        <v>96</v>
      </c>
      <c r="T774" s="186">
        <v>45541</v>
      </c>
      <c r="U774" s="187" t="s">
        <v>7068</v>
      </c>
      <c r="V774" s="188" t="str" cm="1">
        <f t="array" ref="V774">IF(SUM(LEN(A774:U774))=0,"",IF(OR(OR(ISBLANK(E774),SUM(LEN(B774),LEN(C774))=0),AND(NOT(D774="Unknown"),ISBLANK(I774)),AND(NOT(N774="Unknown"),ISBLANK(Q774))),"Missing Information", INDEX(Table15[Entire Service Line Classification], MATCH(SUMIFS(Table15[Unique ID],Table15[System-Owned Portion],D774,Table15[If Material Anything Other than "Lead" in Column E,Was Material Ever Previously Lead?],F774,Table15[Customer-Owned Portion],N774),Table15[Unique ID],0),0)))</f>
        <v>Non-lead</v>
      </c>
      <c r="W774" s="189"/>
    </row>
    <row r="775" spans="1:23" s="190" customFormat="1" ht="37.5" x14ac:dyDescent="0.25">
      <c r="A775" s="180">
        <v>11840898</v>
      </c>
      <c r="B775" s="181" t="s">
        <v>1818</v>
      </c>
      <c r="C775" s="182" t="s">
        <v>1819</v>
      </c>
      <c r="D775" s="183" t="s">
        <v>43</v>
      </c>
      <c r="E775" s="181" t="s">
        <v>35</v>
      </c>
      <c r="F775" s="183" t="s">
        <v>35</v>
      </c>
      <c r="G775" s="181" t="s">
        <v>238</v>
      </c>
      <c r="H775" s="184">
        <v>1</v>
      </c>
      <c r="I775" s="185" t="s">
        <v>107</v>
      </c>
      <c r="J775" s="181" t="s">
        <v>37</v>
      </c>
      <c r="K775" s="181" t="s">
        <v>38</v>
      </c>
      <c r="L775" s="186">
        <v>45541</v>
      </c>
      <c r="M775" s="187" t="s">
        <v>7068</v>
      </c>
      <c r="N775" s="183" t="s">
        <v>36</v>
      </c>
      <c r="O775" s="181"/>
      <c r="P775" s="184">
        <v>1</v>
      </c>
      <c r="Q775" s="185" t="s">
        <v>107</v>
      </c>
      <c r="R775" s="181" t="s">
        <v>37</v>
      </c>
      <c r="S775" s="181" t="s">
        <v>96</v>
      </c>
      <c r="T775" s="186">
        <v>45541</v>
      </c>
      <c r="U775" s="187" t="s">
        <v>225</v>
      </c>
      <c r="V775" s="188" t="str" cm="1">
        <f t="array" ref="V775">IF(SUM(LEN(A775:U775))=0,"",IF(OR(OR(ISBLANK(E775),SUM(LEN(B775),LEN(C775))=0),AND(NOT(D775="Unknown"),ISBLANK(I775)),AND(NOT(N775="Unknown"),ISBLANK(Q775))),"Missing Information", INDEX(Table15[Entire Service Line Classification], MATCH(SUMIFS(Table15[Unique ID],Table15[System-Owned Portion],D775,Table15[If Material Anything Other than "Lead" in Column E,Was Material Ever Previously Lead?],F775,Table15[Customer-Owned Portion],N775),Table15[Unique ID],0),0)))</f>
        <v>Non-lead</v>
      </c>
      <c r="W775" s="189"/>
    </row>
    <row r="776" spans="1:23" s="190" customFormat="1" ht="37.5" x14ac:dyDescent="0.25">
      <c r="A776" s="180">
        <v>11840897</v>
      </c>
      <c r="B776" s="181" t="s">
        <v>1820</v>
      </c>
      <c r="C776" s="182" t="s">
        <v>1821</v>
      </c>
      <c r="D776" s="183" t="s">
        <v>43</v>
      </c>
      <c r="E776" s="181" t="s">
        <v>35</v>
      </c>
      <c r="F776" s="183" t="s">
        <v>35</v>
      </c>
      <c r="G776" s="181" t="s">
        <v>228</v>
      </c>
      <c r="H776" s="184">
        <v>1</v>
      </c>
      <c r="I776" s="185" t="s">
        <v>107</v>
      </c>
      <c r="J776" s="181" t="s">
        <v>37</v>
      </c>
      <c r="K776" s="181" t="s">
        <v>38</v>
      </c>
      <c r="L776" s="186">
        <v>45541</v>
      </c>
      <c r="M776" s="187" t="s">
        <v>225</v>
      </c>
      <c r="N776" s="183" t="s">
        <v>43</v>
      </c>
      <c r="O776" s="181"/>
      <c r="P776" s="184">
        <v>1</v>
      </c>
      <c r="Q776" s="185" t="s">
        <v>107</v>
      </c>
      <c r="R776" s="181" t="s">
        <v>37</v>
      </c>
      <c r="S776" s="181" t="s">
        <v>96</v>
      </c>
      <c r="T776" s="186">
        <v>45541</v>
      </c>
      <c r="U776" s="187" t="s">
        <v>7068</v>
      </c>
      <c r="V776" s="188" t="str" cm="1">
        <f t="array" ref="V776">IF(SUM(LEN(A776:U776))=0,"",IF(OR(OR(ISBLANK(E776),SUM(LEN(B776),LEN(C776))=0),AND(NOT(D776="Unknown"),ISBLANK(I776)),AND(NOT(N776="Unknown"),ISBLANK(Q776))),"Missing Information", INDEX(Table15[Entire Service Line Classification], MATCH(SUMIFS(Table15[Unique ID],Table15[System-Owned Portion],D776,Table15[If Material Anything Other than "Lead" in Column E,Was Material Ever Previously Lead?],F776,Table15[Customer-Owned Portion],N776),Table15[Unique ID],0),0)))</f>
        <v>Non-lead</v>
      </c>
      <c r="W776" s="189"/>
    </row>
    <row r="777" spans="1:23" s="190" customFormat="1" ht="37.5" x14ac:dyDescent="0.25">
      <c r="A777" s="180">
        <v>11840893</v>
      </c>
      <c r="B777" s="181" t="s">
        <v>1822</v>
      </c>
      <c r="C777" s="182" t="s">
        <v>1823</v>
      </c>
      <c r="D777" s="183" t="s">
        <v>43</v>
      </c>
      <c r="E777" s="181" t="s">
        <v>35</v>
      </c>
      <c r="F777" s="183" t="s">
        <v>35</v>
      </c>
      <c r="G777" s="181" t="s">
        <v>234</v>
      </c>
      <c r="H777" s="184">
        <v>1</v>
      </c>
      <c r="I777" s="185" t="s">
        <v>107</v>
      </c>
      <c r="J777" s="181" t="s">
        <v>37</v>
      </c>
      <c r="K777" s="181" t="s">
        <v>38</v>
      </c>
      <c r="L777" s="186">
        <v>45541</v>
      </c>
      <c r="M777" s="187" t="s">
        <v>225</v>
      </c>
      <c r="N777" s="183" t="s">
        <v>36</v>
      </c>
      <c r="O777" s="181"/>
      <c r="P777" s="184">
        <v>1</v>
      </c>
      <c r="Q777" s="185" t="s">
        <v>107</v>
      </c>
      <c r="R777" s="181" t="s">
        <v>37</v>
      </c>
      <c r="S777" s="181" t="s">
        <v>96</v>
      </c>
      <c r="T777" s="186">
        <v>45541</v>
      </c>
      <c r="U777" s="187" t="s">
        <v>225</v>
      </c>
      <c r="V777" s="188" t="str" cm="1">
        <f t="array" ref="V777">IF(SUM(LEN(A777:U777))=0,"",IF(OR(OR(ISBLANK(E777),SUM(LEN(B777),LEN(C777))=0),AND(NOT(D777="Unknown"),ISBLANK(I777)),AND(NOT(N777="Unknown"),ISBLANK(Q777))),"Missing Information", INDEX(Table15[Entire Service Line Classification], MATCH(SUMIFS(Table15[Unique ID],Table15[System-Owned Portion],D777,Table15[If Material Anything Other than "Lead" in Column E,Was Material Ever Previously Lead?],F777,Table15[Customer-Owned Portion],N777),Table15[Unique ID],0),0)))</f>
        <v>Non-lead</v>
      </c>
      <c r="W777" s="189"/>
    </row>
    <row r="778" spans="1:23" s="190" customFormat="1" ht="37.5" x14ac:dyDescent="0.25">
      <c r="A778" s="180">
        <v>11840892</v>
      </c>
      <c r="B778" s="181" t="s">
        <v>1824</v>
      </c>
      <c r="C778" s="182" t="s">
        <v>1825</v>
      </c>
      <c r="D778" s="183" t="s">
        <v>36</v>
      </c>
      <c r="E778" s="181" t="s">
        <v>35</v>
      </c>
      <c r="F778" s="183" t="s">
        <v>35</v>
      </c>
      <c r="G778" s="181" t="s">
        <v>229</v>
      </c>
      <c r="H778" s="184">
        <v>1</v>
      </c>
      <c r="I778" s="185" t="s">
        <v>107</v>
      </c>
      <c r="J778" s="181" t="s">
        <v>37</v>
      </c>
      <c r="K778" s="181" t="s">
        <v>38</v>
      </c>
      <c r="L778" s="186">
        <v>45541</v>
      </c>
      <c r="M778" s="187" t="s">
        <v>225</v>
      </c>
      <c r="N778" s="183" t="s">
        <v>36</v>
      </c>
      <c r="O778" s="181"/>
      <c r="P778" s="184">
        <v>1</v>
      </c>
      <c r="Q778" s="185" t="s">
        <v>107</v>
      </c>
      <c r="R778" s="181" t="s">
        <v>37</v>
      </c>
      <c r="S778" s="181" t="s">
        <v>96</v>
      </c>
      <c r="T778" s="186">
        <v>45541</v>
      </c>
      <c r="U778" s="187" t="s">
        <v>225</v>
      </c>
      <c r="V778" s="188" t="str" cm="1">
        <f t="array" ref="V778">IF(SUM(LEN(A778:U778))=0,"",IF(OR(OR(ISBLANK(E778),SUM(LEN(B778),LEN(C778))=0),AND(NOT(D778="Unknown"),ISBLANK(I778)),AND(NOT(N778="Unknown"),ISBLANK(Q778))),"Missing Information", INDEX(Table15[Entire Service Line Classification], MATCH(SUMIFS(Table15[Unique ID],Table15[System-Owned Portion],D778,Table15[If Material Anything Other than "Lead" in Column E,Was Material Ever Previously Lead?],F778,Table15[Customer-Owned Portion],N778),Table15[Unique ID],0),0)))</f>
        <v>Non-lead</v>
      </c>
      <c r="W778" s="189"/>
    </row>
    <row r="779" spans="1:23" s="190" customFormat="1" ht="37.5" x14ac:dyDescent="0.25">
      <c r="A779" s="180">
        <v>11840936</v>
      </c>
      <c r="B779" s="181" t="s">
        <v>1826</v>
      </c>
      <c r="C779" s="182" t="s">
        <v>1827</v>
      </c>
      <c r="D779" s="183" t="s">
        <v>43</v>
      </c>
      <c r="E779" s="181" t="s">
        <v>35</v>
      </c>
      <c r="F779" s="183" t="s">
        <v>35</v>
      </c>
      <c r="G779" s="181" t="s">
        <v>226</v>
      </c>
      <c r="H779" s="184">
        <v>2</v>
      </c>
      <c r="I779" s="185" t="s">
        <v>107</v>
      </c>
      <c r="J779" s="181" t="s">
        <v>37</v>
      </c>
      <c r="K779" s="181" t="s">
        <v>38</v>
      </c>
      <c r="L779" s="186">
        <v>45546</v>
      </c>
      <c r="M779" s="187" t="s">
        <v>7069</v>
      </c>
      <c r="N779" s="183" t="s">
        <v>44</v>
      </c>
      <c r="O779" s="181"/>
      <c r="P779" s="184">
        <v>0.75</v>
      </c>
      <c r="Q779" s="185" t="s">
        <v>107</v>
      </c>
      <c r="R779" s="181" t="s">
        <v>37</v>
      </c>
      <c r="S779" s="181" t="s">
        <v>96</v>
      </c>
      <c r="T779" s="186">
        <v>45546</v>
      </c>
      <c r="U779" s="187" t="s">
        <v>7069</v>
      </c>
      <c r="V779" s="188" t="str" cm="1">
        <f t="array" ref="V779">IF(SUM(LEN(A779:U779))=0,"",IF(OR(OR(ISBLANK(E779),SUM(LEN(B779),LEN(C779))=0),AND(NOT(D779="Unknown"),ISBLANK(I779)),AND(NOT(N779="Unknown"),ISBLANK(Q779))),"Missing Information", INDEX(Table15[Entire Service Line Classification], MATCH(SUMIFS(Table15[Unique ID],Table15[System-Owned Portion],D779,Table15[If Material Anything Other than "Lead" in Column E,Was Material Ever Previously Lead?],F779,Table15[Customer-Owned Portion],N779),Table15[Unique ID],0),0)))</f>
        <v>Non-lead</v>
      </c>
      <c r="W779" s="189"/>
    </row>
    <row r="780" spans="1:23" s="190" customFormat="1" ht="37.5" x14ac:dyDescent="0.25">
      <c r="A780" s="180">
        <v>11840911</v>
      </c>
      <c r="B780" s="181" t="s">
        <v>1828</v>
      </c>
      <c r="C780" s="182" t="s">
        <v>1829</v>
      </c>
      <c r="D780" s="183" t="s">
        <v>43</v>
      </c>
      <c r="E780" s="181" t="s">
        <v>35</v>
      </c>
      <c r="F780" s="183" t="s">
        <v>35</v>
      </c>
      <c r="G780" s="181" t="s">
        <v>262</v>
      </c>
      <c r="H780" s="184">
        <v>1</v>
      </c>
      <c r="I780" s="185" t="s">
        <v>107</v>
      </c>
      <c r="J780" s="181" t="s">
        <v>37</v>
      </c>
      <c r="K780" s="181" t="s">
        <v>38</v>
      </c>
      <c r="L780" s="186">
        <v>45541</v>
      </c>
      <c r="M780" s="187" t="s">
        <v>7069</v>
      </c>
      <c r="N780" s="183" t="s">
        <v>43</v>
      </c>
      <c r="O780" s="181"/>
      <c r="P780" s="184">
        <v>0.75</v>
      </c>
      <c r="Q780" s="185" t="s">
        <v>107</v>
      </c>
      <c r="R780" s="181" t="s">
        <v>37</v>
      </c>
      <c r="S780" s="181" t="s">
        <v>96</v>
      </c>
      <c r="T780" s="186">
        <v>45541</v>
      </c>
      <c r="U780" s="187" t="s">
        <v>7069</v>
      </c>
      <c r="V780" s="188" t="str" cm="1">
        <f t="array" ref="V780">IF(SUM(LEN(A780:U780))=0,"",IF(OR(OR(ISBLANK(E780),SUM(LEN(B780),LEN(C780))=0),AND(NOT(D780="Unknown"),ISBLANK(I780)),AND(NOT(N780="Unknown"),ISBLANK(Q780))),"Missing Information", INDEX(Table15[Entire Service Line Classification], MATCH(SUMIFS(Table15[Unique ID],Table15[System-Owned Portion],D780,Table15[If Material Anything Other than "Lead" in Column E,Was Material Ever Previously Lead?],F780,Table15[Customer-Owned Portion],N780),Table15[Unique ID],0),0)))</f>
        <v>Non-lead</v>
      </c>
      <c r="W780" s="189"/>
    </row>
    <row r="781" spans="1:23" s="190" customFormat="1" ht="37.5" x14ac:dyDescent="0.25">
      <c r="A781" s="180">
        <v>11840909</v>
      </c>
      <c r="B781" s="181" t="s">
        <v>1830</v>
      </c>
      <c r="C781" s="182" t="s">
        <v>1831</v>
      </c>
      <c r="D781" s="183" t="s">
        <v>43</v>
      </c>
      <c r="E781" s="181" t="s">
        <v>35</v>
      </c>
      <c r="F781" s="183" t="s">
        <v>35</v>
      </c>
      <c r="G781" s="181" t="s">
        <v>7034</v>
      </c>
      <c r="H781" s="184">
        <v>1</v>
      </c>
      <c r="I781" s="185" t="s">
        <v>107</v>
      </c>
      <c r="J781" s="181" t="s">
        <v>37</v>
      </c>
      <c r="K781" s="181" t="s">
        <v>38</v>
      </c>
      <c r="L781" s="186">
        <v>45551</v>
      </c>
      <c r="M781" s="187" t="s">
        <v>7069</v>
      </c>
      <c r="N781" s="183" t="s">
        <v>43</v>
      </c>
      <c r="O781" s="181"/>
      <c r="P781" s="184">
        <v>0.75</v>
      </c>
      <c r="Q781" s="185" t="s">
        <v>107</v>
      </c>
      <c r="R781" s="181" t="s">
        <v>37</v>
      </c>
      <c r="S781" s="181" t="s">
        <v>96</v>
      </c>
      <c r="T781" s="186">
        <v>45551</v>
      </c>
      <c r="U781" s="187" t="s">
        <v>7069</v>
      </c>
      <c r="V781" s="188" t="str" cm="1">
        <f t="array" ref="V781">IF(SUM(LEN(A781:U781))=0,"",IF(OR(OR(ISBLANK(E781),SUM(LEN(B781),LEN(C781))=0),AND(NOT(D781="Unknown"),ISBLANK(I781)),AND(NOT(N781="Unknown"),ISBLANK(Q781))),"Missing Information", INDEX(Table15[Entire Service Line Classification], MATCH(SUMIFS(Table15[Unique ID],Table15[System-Owned Portion],D781,Table15[If Material Anything Other than "Lead" in Column E,Was Material Ever Previously Lead?],F781,Table15[Customer-Owned Portion],N781),Table15[Unique ID],0),0)))</f>
        <v>Non-lead</v>
      </c>
      <c r="W781" s="189"/>
    </row>
    <row r="782" spans="1:23" s="190" customFormat="1" ht="37.5" x14ac:dyDescent="0.25">
      <c r="A782" s="180">
        <v>11840890</v>
      </c>
      <c r="B782" s="181" t="s">
        <v>1832</v>
      </c>
      <c r="C782" s="182" t="s">
        <v>1833</v>
      </c>
      <c r="D782" s="183" t="s">
        <v>43</v>
      </c>
      <c r="E782" s="181" t="s">
        <v>35</v>
      </c>
      <c r="F782" s="183" t="s">
        <v>35</v>
      </c>
      <c r="G782" s="181" t="s">
        <v>238</v>
      </c>
      <c r="H782" s="184">
        <v>1</v>
      </c>
      <c r="I782" s="185" t="s">
        <v>107</v>
      </c>
      <c r="J782" s="181" t="s">
        <v>37</v>
      </c>
      <c r="K782" s="181" t="s">
        <v>38</v>
      </c>
      <c r="L782" s="186">
        <v>45541</v>
      </c>
      <c r="M782" s="187" t="s">
        <v>225</v>
      </c>
      <c r="N782" s="183" t="s">
        <v>36</v>
      </c>
      <c r="O782" s="181"/>
      <c r="P782" s="184">
        <v>1</v>
      </c>
      <c r="Q782" s="185" t="s">
        <v>107</v>
      </c>
      <c r="R782" s="181" t="s">
        <v>37</v>
      </c>
      <c r="S782" s="181" t="s">
        <v>96</v>
      </c>
      <c r="T782" s="186">
        <v>45541</v>
      </c>
      <c r="U782" s="187" t="s">
        <v>225</v>
      </c>
      <c r="V782" s="188" t="str" cm="1">
        <f t="array" ref="V782">IF(SUM(LEN(A782:U782))=0,"",IF(OR(OR(ISBLANK(E782),SUM(LEN(B782),LEN(C782))=0),AND(NOT(D782="Unknown"),ISBLANK(I782)),AND(NOT(N782="Unknown"),ISBLANK(Q782))),"Missing Information", INDEX(Table15[Entire Service Line Classification], MATCH(SUMIFS(Table15[Unique ID],Table15[System-Owned Portion],D782,Table15[If Material Anything Other than "Lead" in Column E,Was Material Ever Previously Lead?],F782,Table15[Customer-Owned Portion],N782),Table15[Unique ID],0),0)))</f>
        <v>Non-lead</v>
      </c>
      <c r="W782" s="189"/>
    </row>
    <row r="783" spans="1:23" s="190" customFormat="1" ht="37.5" x14ac:dyDescent="0.25">
      <c r="A783" s="180">
        <v>11840889</v>
      </c>
      <c r="B783" s="181" t="s">
        <v>1834</v>
      </c>
      <c r="C783" s="182" t="s">
        <v>1835</v>
      </c>
      <c r="D783" s="183" t="s">
        <v>43</v>
      </c>
      <c r="E783" s="181" t="s">
        <v>35</v>
      </c>
      <c r="F783" s="183" t="s">
        <v>35</v>
      </c>
      <c r="G783" s="181" t="s">
        <v>261</v>
      </c>
      <c r="H783" s="184">
        <v>1</v>
      </c>
      <c r="I783" s="185" t="s">
        <v>107</v>
      </c>
      <c r="J783" s="181" t="s">
        <v>37</v>
      </c>
      <c r="K783" s="181" t="s">
        <v>38</v>
      </c>
      <c r="L783" s="186">
        <v>45541</v>
      </c>
      <c r="M783" s="187" t="s">
        <v>7069</v>
      </c>
      <c r="N783" s="183" t="s">
        <v>43</v>
      </c>
      <c r="O783" s="181"/>
      <c r="P783" s="184">
        <v>0.75</v>
      </c>
      <c r="Q783" s="185" t="s">
        <v>107</v>
      </c>
      <c r="R783" s="181" t="s">
        <v>37</v>
      </c>
      <c r="S783" s="181" t="s">
        <v>96</v>
      </c>
      <c r="T783" s="186">
        <v>45541</v>
      </c>
      <c r="U783" s="187" t="s">
        <v>7069</v>
      </c>
      <c r="V783" s="188" t="str" cm="1">
        <f t="array" ref="V783">IF(SUM(LEN(A783:U783))=0,"",IF(OR(OR(ISBLANK(E783),SUM(LEN(B783),LEN(C783))=0),AND(NOT(D783="Unknown"),ISBLANK(I783)),AND(NOT(N783="Unknown"),ISBLANK(Q783))),"Missing Information", INDEX(Table15[Entire Service Line Classification], MATCH(SUMIFS(Table15[Unique ID],Table15[System-Owned Portion],D783,Table15[If Material Anything Other than "Lead" in Column E,Was Material Ever Previously Lead?],F783,Table15[Customer-Owned Portion],N783),Table15[Unique ID],0),0)))</f>
        <v>Non-lead</v>
      </c>
      <c r="W783" s="189"/>
    </row>
    <row r="784" spans="1:23" s="190" customFormat="1" ht="37.5" x14ac:dyDescent="0.25">
      <c r="A784" s="180">
        <v>11840888</v>
      </c>
      <c r="B784" s="181" t="s">
        <v>1836</v>
      </c>
      <c r="C784" s="182" t="s">
        <v>1837</v>
      </c>
      <c r="D784" s="183" t="s">
        <v>43</v>
      </c>
      <c r="E784" s="181" t="s">
        <v>35</v>
      </c>
      <c r="F784" s="183" t="s">
        <v>35</v>
      </c>
      <c r="G784" s="181" t="s">
        <v>7042</v>
      </c>
      <c r="H784" s="184">
        <v>1</v>
      </c>
      <c r="I784" s="185" t="s">
        <v>107</v>
      </c>
      <c r="J784" s="181" t="s">
        <v>37</v>
      </c>
      <c r="K784" s="181" t="s">
        <v>38</v>
      </c>
      <c r="L784" s="186">
        <v>45551</v>
      </c>
      <c r="M784" s="187" t="s">
        <v>7069</v>
      </c>
      <c r="N784" s="183" t="s">
        <v>43</v>
      </c>
      <c r="O784" s="181"/>
      <c r="P784" s="184">
        <v>0.75</v>
      </c>
      <c r="Q784" s="185" t="s">
        <v>107</v>
      </c>
      <c r="R784" s="181" t="s">
        <v>37</v>
      </c>
      <c r="S784" s="181" t="s">
        <v>96</v>
      </c>
      <c r="T784" s="186">
        <v>45551</v>
      </c>
      <c r="U784" s="187" t="s">
        <v>7069</v>
      </c>
      <c r="V784" s="188" t="str" cm="1">
        <f t="array" ref="V784">IF(SUM(LEN(A784:U784))=0,"",IF(OR(OR(ISBLANK(E784),SUM(LEN(B784),LEN(C784))=0),AND(NOT(D784="Unknown"),ISBLANK(I784)),AND(NOT(N784="Unknown"),ISBLANK(Q784))),"Missing Information", INDEX(Table15[Entire Service Line Classification], MATCH(SUMIFS(Table15[Unique ID],Table15[System-Owned Portion],D784,Table15[If Material Anything Other than "Lead" in Column E,Was Material Ever Previously Lead?],F784,Table15[Customer-Owned Portion],N784),Table15[Unique ID],0),0)))</f>
        <v>Non-lead</v>
      </c>
      <c r="W784" s="189"/>
    </row>
    <row r="785" spans="1:23" s="190" customFormat="1" ht="37.5" x14ac:dyDescent="0.25">
      <c r="A785" s="180">
        <v>11840887</v>
      </c>
      <c r="B785" s="181" t="s">
        <v>1838</v>
      </c>
      <c r="C785" s="182" t="s">
        <v>1839</v>
      </c>
      <c r="D785" s="183" t="s">
        <v>36</v>
      </c>
      <c r="E785" s="181" t="s">
        <v>35</v>
      </c>
      <c r="F785" s="183" t="s">
        <v>35</v>
      </c>
      <c r="G785" s="181" t="s">
        <v>7031</v>
      </c>
      <c r="H785" s="184">
        <v>1</v>
      </c>
      <c r="I785" s="185" t="s">
        <v>107</v>
      </c>
      <c r="J785" s="181" t="s">
        <v>37</v>
      </c>
      <c r="K785" s="181" t="s">
        <v>38</v>
      </c>
      <c r="L785" s="186">
        <v>45551</v>
      </c>
      <c r="M785" s="187" t="s">
        <v>225</v>
      </c>
      <c r="N785" s="183" t="s">
        <v>43</v>
      </c>
      <c r="O785" s="181"/>
      <c r="P785" s="184">
        <v>0.75</v>
      </c>
      <c r="Q785" s="185" t="s">
        <v>107</v>
      </c>
      <c r="R785" s="181" t="s">
        <v>37</v>
      </c>
      <c r="S785" s="181" t="s">
        <v>96</v>
      </c>
      <c r="T785" s="186">
        <v>45551</v>
      </c>
      <c r="U785" s="187" t="s">
        <v>7069</v>
      </c>
      <c r="V785" s="188" t="str" cm="1">
        <f t="array" ref="V785">IF(SUM(LEN(A785:U785))=0,"",IF(OR(OR(ISBLANK(E785),SUM(LEN(B785),LEN(C785))=0),AND(NOT(D785="Unknown"),ISBLANK(I785)),AND(NOT(N785="Unknown"),ISBLANK(Q785))),"Missing Information", INDEX(Table15[Entire Service Line Classification], MATCH(SUMIFS(Table15[Unique ID],Table15[System-Owned Portion],D785,Table15[If Material Anything Other than "Lead" in Column E,Was Material Ever Previously Lead?],F785,Table15[Customer-Owned Portion],N785),Table15[Unique ID],0),0)))</f>
        <v>Non-lead</v>
      </c>
      <c r="W785" s="189"/>
    </row>
    <row r="786" spans="1:23" s="190" customFormat="1" ht="37.5" x14ac:dyDescent="0.25">
      <c r="A786" s="180">
        <v>11840884</v>
      </c>
      <c r="B786" s="181" t="s">
        <v>1842</v>
      </c>
      <c r="C786" s="182" t="s">
        <v>1843</v>
      </c>
      <c r="D786" s="183" t="s">
        <v>36</v>
      </c>
      <c r="E786" s="181" t="s">
        <v>35</v>
      </c>
      <c r="F786" s="183" t="s">
        <v>35</v>
      </c>
      <c r="G786" s="181" t="s">
        <v>242</v>
      </c>
      <c r="H786" s="184">
        <v>1</v>
      </c>
      <c r="I786" s="185" t="s">
        <v>107</v>
      </c>
      <c r="J786" s="181" t="s">
        <v>37</v>
      </c>
      <c r="K786" s="181" t="s">
        <v>38</v>
      </c>
      <c r="L786" s="186">
        <v>45551</v>
      </c>
      <c r="M786" s="187" t="s">
        <v>225</v>
      </c>
      <c r="N786" s="183" t="s">
        <v>43</v>
      </c>
      <c r="O786" s="181"/>
      <c r="P786" s="184">
        <v>0.75</v>
      </c>
      <c r="Q786" s="185" t="s">
        <v>107</v>
      </c>
      <c r="R786" s="181" t="s">
        <v>37</v>
      </c>
      <c r="S786" s="181" t="s">
        <v>96</v>
      </c>
      <c r="T786" s="186">
        <v>45551</v>
      </c>
      <c r="U786" s="187" t="s">
        <v>7069</v>
      </c>
      <c r="V786" s="188" t="str" cm="1">
        <f t="array" ref="V786">IF(SUM(LEN(A786:U786))=0,"",IF(OR(OR(ISBLANK(E786),SUM(LEN(B786),LEN(C786))=0),AND(NOT(D786="Unknown"),ISBLANK(I786)),AND(NOT(N786="Unknown"),ISBLANK(Q786))),"Missing Information", INDEX(Table15[Entire Service Line Classification], MATCH(SUMIFS(Table15[Unique ID],Table15[System-Owned Portion],D786,Table15[If Material Anything Other than "Lead" in Column E,Was Material Ever Previously Lead?],F786,Table15[Customer-Owned Portion],N786),Table15[Unique ID],0),0)))</f>
        <v>Non-lead</v>
      </c>
      <c r="W786" s="189"/>
    </row>
    <row r="787" spans="1:23" s="190" customFormat="1" ht="37.5" x14ac:dyDescent="0.25">
      <c r="A787" s="180">
        <v>11840883</v>
      </c>
      <c r="B787" s="181" t="s">
        <v>1844</v>
      </c>
      <c r="C787" s="182" t="s">
        <v>1845</v>
      </c>
      <c r="D787" s="183" t="s">
        <v>36</v>
      </c>
      <c r="E787" s="181" t="s">
        <v>35</v>
      </c>
      <c r="F787" s="183" t="s">
        <v>35</v>
      </c>
      <c r="G787" s="181" t="s">
        <v>250</v>
      </c>
      <c r="H787" s="184">
        <v>1</v>
      </c>
      <c r="I787" s="185" t="s">
        <v>107</v>
      </c>
      <c r="J787" s="181" t="s">
        <v>37</v>
      </c>
      <c r="K787" s="181" t="s">
        <v>38</v>
      </c>
      <c r="L787" s="186">
        <v>45551</v>
      </c>
      <c r="M787" s="187" t="s">
        <v>225</v>
      </c>
      <c r="N787" s="183" t="s">
        <v>43</v>
      </c>
      <c r="O787" s="181"/>
      <c r="P787" s="184">
        <v>0.75</v>
      </c>
      <c r="Q787" s="185" t="s">
        <v>107</v>
      </c>
      <c r="R787" s="181" t="s">
        <v>37</v>
      </c>
      <c r="S787" s="181" t="s">
        <v>96</v>
      </c>
      <c r="T787" s="186">
        <v>45551</v>
      </c>
      <c r="U787" s="187" t="s">
        <v>7069</v>
      </c>
      <c r="V787" s="188" t="str" cm="1">
        <f t="array" ref="V787">IF(SUM(LEN(A787:U787))=0,"",IF(OR(OR(ISBLANK(E787),SUM(LEN(B787),LEN(C787))=0),AND(NOT(D787="Unknown"),ISBLANK(I787)),AND(NOT(N787="Unknown"),ISBLANK(Q787))),"Missing Information", INDEX(Table15[Entire Service Line Classification], MATCH(SUMIFS(Table15[Unique ID],Table15[System-Owned Portion],D787,Table15[If Material Anything Other than "Lead" in Column E,Was Material Ever Previously Lead?],F787,Table15[Customer-Owned Portion],N787),Table15[Unique ID],0),0)))</f>
        <v>Non-lead</v>
      </c>
      <c r="W787" s="189"/>
    </row>
    <row r="788" spans="1:23" s="190" customFormat="1" ht="37.5" x14ac:dyDescent="0.25">
      <c r="A788" s="180">
        <v>11840880</v>
      </c>
      <c r="B788" s="181" t="s">
        <v>1846</v>
      </c>
      <c r="C788" s="182" t="s">
        <v>1847</v>
      </c>
      <c r="D788" s="183" t="s">
        <v>43</v>
      </c>
      <c r="E788" s="181" t="s">
        <v>35</v>
      </c>
      <c r="F788" s="183" t="s">
        <v>35</v>
      </c>
      <c r="G788" s="181" t="s">
        <v>241</v>
      </c>
      <c r="H788" s="184">
        <v>1</v>
      </c>
      <c r="I788" s="185" t="s">
        <v>107</v>
      </c>
      <c r="J788" s="181" t="s">
        <v>37</v>
      </c>
      <c r="K788" s="181" t="s">
        <v>38</v>
      </c>
      <c r="L788" s="186">
        <v>45551</v>
      </c>
      <c r="M788" s="187" t="s">
        <v>7069</v>
      </c>
      <c r="N788" s="183" t="s">
        <v>43</v>
      </c>
      <c r="O788" s="181"/>
      <c r="P788" s="184">
        <v>0.75</v>
      </c>
      <c r="Q788" s="185" t="s">
        <v>107</v>
      </c>
      <c r="R788" s="181" t="s">
        <v>37</v>
      </c>
      <c r="S788" s="181" t="s">
        <v>96</v>
      </c>
      <c r="T788" s="186">
        <v>45551</v>
      </c>
      <c r="U788" s="187" t="s">
        <v>7069</v>
      </c>
      <c r="V788" s="188" t="str" cm="1">
        <f t="array" ref="V788">IF(SUM(LEN(A788:U788))=0,"",IF(OR(OR(ISBLANK(E788),SUM(LEN(B788),LEN(C788))=0),AND(NOT(D788="Unknown"),ISBLANK(I788)),AND(NOT(N788="Unknown"),ISBLANK(Q788))),"Missing Information", INDEX(Table15[Entire Service Line Classification], MATCH(SUMIFS(Table15[Unique ID],Table15[System-Owned Portion],D788,Table15[If Material Anything Other than "Lead" in Column E,Was Material Ever Previously Lead?],F788,Table15[Customer-Owned Portion],N788),Table15[Unique ID],0),0)))</f>
        <v>Non-lead</v>
      </c>
      <c r="W788" s="189"/>
    </row>
    <row r="789" spans="1:23" s="190" customFormat="1" ht="37.5" x14ac:dyDescent="0.25">
      <c r="A789" s="180">
        <v>11840878</v>
      </c>
      <c r="B789" s="181" t="s">
        <v>1848</v>
      </c>
      <c r="C789" s="182" t="s">
        <v>1849</v>
      </c>
      <c r="D789" s="183" t="s">
        <v>36</v>
      </c>
      <c r="E789" s="181" t="s">
        <v>35</v>
      </c>
      <c r="F789" s="183" t="s">
        <v>35</v>
      </c>
      <c r="G789" s="181" t="s">
        <v>235</v>
      </c>
      <c r="H789" s="184">
        <v>1</v>
      </c>
      <c r="I789" s="185" t="s">
        <v>107</v>
      </c>
      <c r="J789" s="181" t="s">
        <v>37</v>
      </c>
      <c r="K789" s="181" t="s">
        <v>38</v>
      </c>
      <c r="L789" s="186">
        <v>45551</v>
      </c>
      <c r="M789" s="187" t="s">
        <v>225</v>
      </c>
      <c r="N789" s="183" t="s">
        <v>43</v>
      </c>
      <c r="O789" s="181"/>
      <c r="P789" s="184">
        <v>0.75</v>
      </c>
      <c r="Q789" s="185" t="s">
        <v>107</v>
      </c>
      <c r="R789" s="181" t="s">
        <v>37</v>
      </c>
      <c r="S789" s="181" t="s">
        <v>96</v>
      </c>
      <c r="T789" s="186">
        <v>45551</v>
      </c>
      <c r="U789" s="187" t="s">
        <v>7069</v>
      </c>
      <c r="V789" s="188" t="str" cm="1">
        <f t="array" ref="V789">IF(SUM(LEN(A789:U789))=0,"",IF(OR(OR(ISBLANK(E789),SUM(LEN(B789),LEN(C789))=0),AND(NOT(D789="Unknown"),ISBLANK(I789)),AND(NOT(N789="Unknown"),ISBLANK(Q789))),"Missing Information", INDEX(Table15[Entire Service Line Classification], MATCH(SUMIFS(Table15[Unique ID],Table15[System-Owned Portion],D789,Table15[If Material Anything Other than "Lead" in Column E,Was Material Ever Previously Lead?],F789,Table15[Customer-Owned Portion],N789),Table15[Unique ID],0),0)))</f>
        <v>Non-lead</v>
      </c>
      <c r="W789" s="189"/>
    </row>
    <row r="790" spans="1:23" s="190" customFormat="1" ht="37.5" x14ac:dyDescent="0.25">
      <c r="A790" s="180">
        <v>11840876</v>
      </c>
      <c r="B790" s="181" t="s">
        <v>1850</v>
      </c>
      <c r="C790" s="182" t="s">
        <v>1851</v>
      </c>
      <c r="D790" s="183" t="s">
        <v>43</v>
      </c>
      <c r="E790" s="181" t="s">
        <v>35</v>
      </c>
      <c r="F790" s="183" t="s">
        <v>35</v>
      </c>
      <c r="G790" s="181" t="s">
        <v>260</v>
      </c>
      <c r="H790" s="184">
        <v>2</v>
      </c>
      <c r="I790" s="185" t="s">
        <v>107</v>
      </c>
      <c r="J790" s="181" t="s">
        <v>37</v>
      </c>
      <c r="K790" s="181" t="s">
        <v>38</v>
      </c>
      <c r="L790" s="186">
        <v>45552</v>
      </c>
      <c r="M790" s="187" t="s">
        <v>225</v>
      </c>
      <c r="N790" s="183" t="s">
        <v>43</v>
      </c>
      <c r="O790" s="181"/>
      <c r="P790" s="184">
        <v>1</v>
      </c>
      <c r="Q790" s="185" t="s">
        <v>107</v>
      </c>
      <c r="R790" s="181" t="s">
        <v>37</v>
      </c>
      <c r="S790" s="181" t="s">
        <v>96</v>
      </c>
      <c r="T790" s="186">
        <v>45552</v>
      </c>
      <c r="U790" s="187" t="s">
        <v>7068</v>
      </c>
      <c r="V790" s="188" t="str" cm="1">
        <f t="array" ref="V790">IF(SUM(LEN(A790:U790))=0,"",IF(OR(OR(ISBLANK(E790),SUM(LEN(B790),LEN(C790))=0),AND(NOT(D790="Unknown"),ISBLANK(I790)),AND(NOT(N790="Unknown"),ISBLANK(Q790))),"Missing Information", INDEX(Table15[Entire Service Line Classification], MATCH(SUMIFS(Table15[Unique ID],Table15[System-Owned Portion],D790,Table15[If Material Anything Other than "Lead" in Column E,Was Material Ever Previously Lead?],F790,Table15[Customer-Owned Portion],N790),Table15[Unique ID],0),0)))</f>
        <v>Non-lead</v>
      </c>
      <c r="W790" s="189"/>
    </row>
    <row r="791" spans="1:23" s="190" customFormat="1" ht="37.5" x14ac:dyDescent="0.25">
      <c r="A791" s="180">
        <v>11840882</v>
      </c>
      <c r="B791" s="181" t="s">
        <v>1854</v>
      </c>
      <c r="C791" s="182" t="s">
        <v>1855</v>
      </c>
      <c r="D791" s="183" t="s">
        <v>36</v>
      </c>
      <c r="E791" s="181" t="s">
        <v>35</v>
      </c>
      <c r="F791" s="183" t="s">
        <v>35</v>
      </c>
      <c r="G791" s="181" t="s">
        <v>242</v>
      </c>
      <c r="H791" s="184">
        <v>1</v>
      </c>
      <c r="I791" s="185" t="s">
        <v>107</v>
      </c>
      <c r="J791" s="181" t="s">
        <v>37</v>
      </c>
      <c r="K791" s="181" t="s">
        <v>38</v>
      </c>
      <c r="L791" s="186">
        <v>45551</v>
      </c>
      <c r="M791" s="187" t="s">
        <v>225</v>
      </c>
      <c r="N791" s="183" t="s">
        <v>43</v>
      </c>
      <c r="O791" s="181"/>
      <c r="P791" s="184">
        <v>0.75</v>
      </c>
      <c r="Q791" s="185" t="s">
        <v>107</v>
      </c>
      <c r="R791" s="181" t="s">
        <v>37</v>
      </c>
      <c r="S791" s="181" t="s">
        <v>96</v>
      </c>
      <c r="T791" s="186">
        <v>45551</v>
      </c>
      <c r="U791" s="187" t="s">
        <v>7069</v>
      </c>
      <c r="V791" s="188" t="str" cm="1">
        <f t="array" ref="V791">IF(SUM(LEN(A791:U791))=0,"",IF(OR(OR(ISBLANK(E791),SUM(LEN(B791),LEN(C791))=0),AND(NOT(D791="Unknown"),ISBLANK(I791)),AND(NOT(N791="Unknown"),ISBLANK(Q791))),"Missing Information", INDEX(Table15[Entire Service Line Classification], MATCH(SUMIFS(Table15[Unique ID],Table15[System-Owned Portion],D791,Table15[If Material Anything Other than "Lead" in Column E,Was Material Ever Previously Lead?],F791,Table15[Customer-Owned Portion],N791),Table15[Unique ID],0),0)))</f>
        <v>Non-lead</v>
      </c>
      <c r="W791" s="189"/>
    </row>
    <row r="792" spans="1:23" s="190" customFormat="1" ht="37.5" x14ac:dyDescent="0.25">
      <c r="A792" s="180">
        <v>11840881</v>
      </c>
      <c r="B792" s="181" t="s">
        <v>1856</v>
      </c>
      <c r="C792" s="182" t="s">
        <v>1857</v>
      </c>
      <c r="D792" s="183" t="s">
        <v>36</v>
      </c>
      <c r="E792" s="181" t="s">
        <v>35</v>
      </c>
      <c r="F792" s="183" t="s">
        <v>35</v>
      </c>
      <c r="G792" s="181" t="s">
        <v>242</v>
      </c>
      <c r="H792" s="184">
        <v>1</v>
      </c>
      <c r="I792" s="185" t="s">
        <v>107</v>
      </c>
      <c r="J792" s="181" t="s">
        <v>37</v>
      </c>
      <c r="K792" s="181" t="s">
        <v>38</v>
      </c>
      <c r="L792" s="186">
        <v>45551</v>
      </c>
      <c r="M792" s="187" t="s">
        <v>225</v>
      </c>
      <c r="N792" s="183" t="s">
        <v>43</v>
      </c>
      <c r="O792" s="181"/>
      <c r="P792" s="184">
        <v>0.75</v>
      </c>
      <c r="Q792" s="185" t="s">
        <v>107</v>
      </c>
      <c r="R792" s="181" t="s">
        <v>37</v>
      </c>
      <c r="S792" s="181" t="s">
        <v>96</v>
      </c>
      <c r="T792" s="186">
        <v>45551</v>
      </c>
      <c r="U792" s="187" t="s">
        <v>7069</v>
      </c>
      <c r="V792" s="188" t="str" cm="1">
        <f t="array" ref="V792">IF(SUM(LEN(A792:U792))=0,"",IF(OR(OR(ISBLANK(E792),SUM(LEN(B792),LEN(C792))=0),AND(NOT(D792="Unknown"),ISBLANK(I792)),AND(NOT(N792="Unknown"),ISBLANK(Q792))),"Missing Information", INDEX(Table15[Entire Service Line Classification], MATCH(SUMIFS(Table15[Unique ID],Table15[System-Owned Portion],D792,Table15[If Material Anything Other than "Lead" in Column E,Was Material Ever Previously Lead?],F792,Table15[Customer-Owned Portion],N792),Table15[Unique ID],0),0)))</f>
        <v>Non-lead</v>
      </c>
      <c r="W792" s="189"/>
    </row>
    <row r="793" spans="1:23" s="190" customFormat="1" ht="37.5" x14ac:dyDescent="0.25">
      <c r="A793" s="180">
        <v>11840879</v>
      </c>
      <c r="B793" s="181" t="s">
        <v>1858</v>
      </c>
      <c r="C793" s="182" t="s">
        <v>1859</v>
      </c>
      <c r="D793" s="183" t="s">
        <v>36</v>
      </c>
      <c r="E793" s="181" t="s">
        <v>35</v>
      </c>
      <c r="F793" s="183" t="s">
        <v>35</v>
      </c>
      <c r="G793" s="181" t="s">
        <v>7036</v>
      </c>
      <c r="H793" s="184">
        <v>1</v>
      </c>
      <c r="I793" s="185" t="s">
        <v>107</v>
      </c>
      <c r="J793" s="181" t="s">
        <v>37</v>
      </c>
      <c r="K793" s="181" t="s">
        <v>38</v>
      </c>
      <c r="L793" s="186">
        <v>45551</v>
      </c>
      <c r="M793" s="187" t="s">
        <v>225</v>
      </c>
      <c r="N793" s="183" t="s">
        <v>43</v>
      </c>
      <c r="O793" s="181"/>
      <c r="P793" s="184">
        <v>0.75</v>
      </c>
      <c r="Q793" s="185" t="s">
        <v>107</v>
      </c>
      <c r="R793" s="181" t="s">
        <v>37</v>
      </c>
      <c r="S793" s="181" t="s">
        <v>96</v>
      </c>
      <c r="T793" s="186">
        <v>45551</v>
      </c>
      <c r="U793" s="187" t="s">
        <v>7069</v>
      </c>
      <c r="V793" s="188" t="str" cm="1">
        <f t="array" ref="V793">IF(SUM(LEN(A793:U793))=0,"",IF(OR(OR(ISBLANK(E793),SUM(LEN(B793),LEN(C793))=0),AND(NOT(D793="Unknown"),ISBLANK(I793)),AND(NOT(N793="Unknown"),ISBLANK(Q793))),"Missing Information", INDEX(Table15[Entire Service Line Classification], MATCH(SUMIFS(Table15[Unique ID],Table15[System-Owned Portion],D793,Table15[If Material Anything Other than "Lead" in Column E,Was Material Ever Previously Lead?],F793,Table15[Customer-Owned Portion],N793),Table15[Unique ID],0),0)))</f>
        <v>Non-lead</v>
      </c>
      <c r="W793" s="189"/>
    </row>
    <row r="794" spans="1:23" s="190" customFormat="1" ht="37.5" x14ac:dyDescent="0.25">
      <c r="A794" s="180">
        <v>11840877</v>
      </c>
      <c r="B794" s="181" t="s">
        <v>1860</v>
      </c>
      <c r="C794" s="182" t="s">
        <v>1861</v>
      </c>
      <c r="D794" s="183" t="s">
        <v>36</v>
      </c>
      <c r="E794" s="181" t="s">
        <v>35</v>
      </c>
      <c r="F794" s="183" t="s">
        <v>35</v>
      </c>
      <c r="G794" s="181" t="s">
        <v>242</v>
      </c>
      <c r="H794" s="184">
        <v>1</v>
      </c>
      <c r="I794" s="185" t="s">
        <v>107</v>
      </c>
      <c r="J794" s="181" t="s">
        <v>37</v>
      </c>
      <c r="K794" s="181" t="s">
        <v>38</v>
      </c>
      <c r="L794" s="186">
        <v>45551</v>
      </c>
      <c r="M794" s="187" t="s">
        <v>225</v>
      </c>
      <c r="N794" s="183" t="s">
        <v>43</v>
      </c>
      <c r="O794" s="181"/>
      <c r="P794" s="184">
        <v>0.75</v>
      </c>
      <c r="Q794" s="185" t="s">
        <v>107</v>
      </c>
      <c r="R794" s="181" t="s">
        <v>37</v>
      </c>
      <c r="S794" s="181" t="s">
        <v>96</v>
      </c>
      <c r="T794" s="186">
        <v>45551</v>
      </c>
      <c r="U794" s="187" t="s">
        <v>7069</v>
      </c>
      <c r="V794" s="188" t="str" cm="1">
        <f t="array" ref="V794">IF(SUM(LEN(A794:U794))=0,"",IF(OR(OR(ISBLANK(E794),SUM(LEN(B794),LEN(C794))=0),AND(NOT(D794="Unknown"),ISBLANK(I794)),AND(NOT(N794="Unknown"),ISBLANK(Q794))),"Missing Information", INDEX(Table15[Entire Service Line Classification], MATCH(SUMIFS(Table15[Unique ID],Table15[System-Owned Portion],D794,Table15[If Material Anything Other than "Lead" in Column E,Was Material Ever Previously Lead?],F794,Table15[Customer-Owned Portion],N794),Table15[Unique ID],0),0)))</f>
        <v>Non-lead</v>
      </c>
      <c r="W794" s="189"/>
    </row>
    <row r="795" spans="1:23" s="190" customFormat="1" ht="37.5" x14ac:dyDescent="0.25">
      <c r="A795" s="180">
        <v>11840875</v>
      </c>
      <c r="B795" s="181" t="s">
        <v>1862</v>
      </c>
      <c r="C795" s="182" t="s">
        <v>1863</v>
      </c>
      <c r="D795" s="183" t="s">
        <v>36</v>
      </c>
      <c r="E795" s="181" t="s">
        <v>35</v>
      </c>
      <c r="F795" s="183" t="s">
        <v>35</v>
      </c>
      <c r="G795" s="181" t="s">
        <v>235</v>
      </c>
      <c r="H795" s="184">
        <v>1</v>
      </c>
      <c r="I795" s="185" t="s">
        <v>107</v>
      </c>
      <c r="J795" s="181" t="s">
        <v>37</v>
      </c>
      <c r="K795" s="181" t="s">
        <v>38</v>
      </c>
      <c r="L795" s="186">
        <v>45551</v>
      </c>
      <c r="M795" s="187" t="s">
        <v>225</v>
      </c>
      <c r="N795" s="183" t="s">
        <v>43</v>
      </c>
      <c r="O795" s="181"/>
      <c r="P795" s="184">
        <v>0.75</v>
      </c>
      <c r="Q795" s="185" t="s">
        <v>107</v>
      </c>
      <c r="R795" s="181" t="s">
        <v>37</v>
      </c>
      <c r="S795" s="181" t="s">
        <v>96</v>
      </c>
      <c r="T795" s="186">
        <v>45551</v>
      </c>
      <c r="U795" s="187" t="s">
        <v>7069</v>
      </c>
      <c r="V795" s="188" t="str" cm="1">
        <f t="array" ref="V795">IF(SUM(LEN(A795:U795))=0,"",IF(OR(OR(ISBLANK(E795),SUM(LEN(B795),LEN(C795))=0),AND(NOT(D795="Unknown"),ISBLANK(I795)),AND(NOT(N795="Unknown"),ISBLANK(Q795))),"Missing Information", INDEX(Table15[Entire Service Line Classification], MATCH(SUMIFS(Table15[Unique ID],Table15[System-Owned Portion],D795,Table15[If Material Anything Other than "Lead" in Column E,Was Material Ever Previously Lead?],F795,Table15[Customer-Owned Portion],N795),Table15[Unique ID],0),0)))</f>
        <v>Non-lead</v>
      </c>
      <c r="W795" s="189"/>
    </row>
    <row r="796" spans="1:23" s="190" customFormat="1" ht="37.5" x14ac:dyDescent="0.25">
      <c r="A796" s="180">
        <v>11840874</v>
      </c>
      <c r="B796" s="181" t="s">
        <v>1864</v>
      </c>
      <c r="C796" s="182" t="s">
        <v>1865</v>
      </c>
      <c r="D796" s="183" t="s">
        <v>36</v>
      </c>
      <c r="E796" s="181" t="s">
        <v>35</v>
      </c>
      <c r="F796" s="183" t="s">
        <v>35</v>
      </c>
      <c r="G796" s="181" t="s">
        <v>233</v>
      </c>
      <c r="H796" s="184">
        <v>1</v>
      </c>
      <c r="I796" s="185" t="s">
        <v>107</v>
      </c>
      <c r="J796" s="181" t="s">
        <v>37</v>
      </c>
      <c r="K796" s="181" t="s">
        <v>38</v>
      </c>
      <c r="L796" s="186">
        <v>45551</v>
      </c>
      <c r="M796" s="187" t="s">
        <v>225</v>
      </c>
      <c r="N796" s="183" t="s">
        <v>43</v>
      </c>
      <c r="O796" s="181"/>
      <c r="P796" s="184">
        <v>0.75</v>
      </c>
      <c r="Q796" s="185" t="s">
        <v>107</v>
      </c>
      <c r="R796" s="181" t="s">
        <v>37</v>
      </c>
      <c r="S796" s="181" t="s">
        <v>96</v>
      </c>
      <c r="T796" s="186">
        <v>45551</v>
      </c>
      <c r="U796" s="187" t="s">
        <v>7069</v>
      </c>
      <c r="V796" s="188" t="str" cm="1">
        <f t="array" ref="V796">IF(SUM(LEN(A796:U796))=0,"",IF(OR(OR(ISBLANK(E796),SUM(LEN(B796),LEN(C796))=0),AND(NOT(D796="Unknown"),ISBLANK(I796)),AND(NOT(N796="Unknown"),ISBLANK(Q796))),"Missing Information", INDEX(Table15[Entire Service Line Classification], MATCH(SUMIFS(Table15[Unique ID],Table15[System-Owned Portion],D796,Table15[If Material Anything Other than "Lead" in Column E,Was Material Ever Previously Lead?],F796,Table15[Customer-Owned Portion],N796),Table15[Unique ID],0),0)))</f>
        <v>Non-lead</v>
      </c>
      <c r="W796" s="189"/>
    </row>
    <row r="797" spans="1:23" s="190" customFormat="1" ht="37.5" x14ac:dyDescent="0.25">
      <c r="A797" s="180">
        <v>11840873</v>
      </c>
      <c r="B797" s="181" t="s">
        <v>1866</v>
      </c>
      <c r="C797" s="182" t="s">
        <v>1867</v>
      </c>
      <c r="D797" s="183" t="s">
        <v>36</v>
      </c>
      <c r="E797" s="181" t="s">
        <v>35</v>
      </c>
      <c r="F797" s="183" t="s">
        <v>35</v>
      </c>
      <c r="G797" s="181" t="s">
        <v>225</v>
      </c>
      <c r="H797" s="184">
        <v>1</v>
      </c>
      <c r="I797" s="185" t="s">
        <v>107</v>
      </c>
      <c r="J797" s="181" t="s">
        <v>37</v>
      </c>
      <c r="K797" s="181" t="s">
        <v>38</v>
      </c>
      <c r="L797" s="186">
        <v>45551</v>
      </c>
      <c r="M797" s="187" t="s">
        <v>225</v>
      </c>
      <c r="N797" s="183" t="s">
        <v>43</v>
      </c>
      <c r="O797" s="181"/>
      <c r="P797" s="184">
        <v>0.75</v>
      </c>
      <c r="Q797" s="185" t="s">
        <v>107</v>
      </c>
      <c r="R797" s="181" t="s">
        <v>37</v>
      </c>
      <c r="S797" s="181" t="s">
        <v>96</v>
      </c>
      <c r="T797" s="186">
        <v>45551</v>
      </c>
      <c r="U797" s="187" t="s">
        <v>7069</v>
      </c>
      <c r="V797" s="188" t="str" cm="1">
        <f t="array" ref="V797">IF(SUM(LEN(A797:U797))=0,"",IF(OR(OR(ISBLANK(E797),SUM(LEN(B797),LEN(C797))=0),AND(NOT(D797="Unknown"),ISBLANK(I797)),AND(NOT(N797="Unknown"),ISBLANK(Q797))),"Missing Information", INDEX(Table15[Entire Service Line Classification], MATCH(SUMIFS(Table15[Unique ID],Table15[System-Owned Portion],D797,Table15[If Material Anything Other than "Lead" in Column E,Was Material Ever Previously Lead?],F797,Table15[Customer-Owned Portion],N797),Table15[Unique ID],0),0)))</f>
        <v>Non-lead</v>
      </c>
      <c r="W797" s="189"/>
    </row>
    <row r="798" spans="1:23" s="190" customFormat="1" ht="37.5" x14ac:dyDescent="0.25">
      <c r="A798" s="180">
        <v>11810766</v>
      </c>
      <c r="B798" s="181" t="s">
        <v>1868</v>
      </c>
      <c r="C798" s="182" t="s">
        <v>1869</v>
      </c>
      <c r="D798" s="183" t="s">
        <v>36</v>
      </c>
      <c r="E798" s="181" t="s">
        <v>35</v>
      </c>
      <c r="F798" s="183" t="s">
        <v>35</v>
      </c>
      <c r="G798" s="181" t="s">
        <v>247</v>
      </c>
      <c r="H798" s="184">
        <v>1</v>
      </c>
      <c r="I798" s="185" t="s">
        <v>107</v>
      </c>
      <c r="J798" s="181" t="s">
        <v>37</v>
      </c>
      <c r="K798" s="181" t="s">
        <v>38</v>
      </c>
      <c r="L798" s="186">
        <v>45531</v>
      </c>
      <c r="M798" s="187" t="s">
        <v>225</v>
      </c>
      <c r="N798" s="183" t="s">
        <v>36</v>
      </c>
      <c r="O798" s="181"/>
      <c r="P798" s="184">
        <v>1</v>
      </c>
      <c r="Q798" s="185" t="s">
        <v>107</v>
      </c>
      <c r="R798" s="181" t="s">
        <v>37</v>
      </c>
      <c r="S798" s="181" t="s">
        <v>96</v>
      </c>
      <c r="T798" s="186">
        <v>45531</v>
      </c>
      <c r="U798" s="187" t="s">
        <v>225</v>
      </c>
      <c r="V798" s="188" t="str" cm="1">
        <f t="array" ref="V798">IF(SUM(LEN(A798:U798))=0,"",IF(OR(OR(ISBLANK(E798),SUM(LEN(B798),LEN(C798))=0),AND(NOT(D798="Unknown"),ISBLANK(I798)),AND(NOT(N798="Unknown"),ISBLANK(Q798))),"Missing Information", INDEX(Table15[Entire Service Line Classification], MATCH(SUMIFS(Table15[Unique ID],Table15[System-Owned Portion],D798,Table15[If Material Anything Other than "Lead" in Column E,Was Material Ever Previously Lead?],F798,Table15[Customer-Owned Portion],N798),Table15[Unique ID],0),0)))</f>
        <v>Non-lead</v>
      </c>
      <c r="W798" s="189"/>
    </row>
    <row r="799" spans="1:23" s="190" customFormat="1" ht="37.5" x14ac:dyDescent="0.25">
      <c r="A799" s="180">
        <v>11810764</v>
      </c>
      <c r="B799" s="181" t="s">
        <v>1870</v>
      </c>
      <c r="C799" s="182" t="s">
        <v>1871</v>
      </c>
      <c r="D799" s="183" t="s">
        <v>43</v>
      </c>
      <c r="E799" s="181" t="s">
        <v>35</v>
      </c>
      <c r="F799" s="183" t="s">
        <v>35</v>
      </c>
      <c r="G799" s="181" t="s">
        <v>7036</v>
      </c>
      <c r="H799" s="184">
        <v>2</v>
      </c>
      <c r="I799" s="185" t="s">
        <v>107</v>
      </c>
      <c r="J799" s="181" t="s">
        <v>37</v>
      </c>
      <c r="K799" s="181" t="s">
        <v>38</v>
      </c>
      <c r="L799" s="186">
        <v>45531</v>
      </c>
      <c r="M799" s="187" t="s">
        <v>7069</v>
      </c>
      <c r="N799" s="183" t="s">
        <v>43</v>
      </c>
      <c r="O799" s="181"/>
      <c r="P799" s="184">
        <v>2</v>
      </c>
      <c r="Q799" s="185" t="s">
        <v>107</v>
      </c>
      <c r="R799" s="181" t="s">
        <v>37</v>
      </c>
      <c r="S799" s="181" t="s">
        <v>96</v>
      </c>
      <c r="T799" s="186">
        <v>45531</v>
      </c>
      <c r="U799" s="187" t="s">
        <v>7069</v>
      </c>
      <c r="V799" s="188" t="str" cm="1">
        <f t="array" ref="V799">IF(SUM(LEN(A799:U799))=0,"",IF(OR(OR(ISBLANK(E799),SUM(LEN(B799),LEN(C799))=0),AND(NOT(D799="Unknown"),ISBLANK(I799)),AND(NOT(N799="Unknown"),ISBLANK(Q799))),"Missing Information", INDEX(Table15[Entire Service Line Classification], MATCH(SUMIFS(Table15[Unique ID],Table15[System-Owned Portion],D799,Table15[If Material Anything Other than "Lead" in Column E,Was Material Ever Previously Lead?],F799,Table15[Customer-Owned Portion],N799),Table15[Unique ID],0),0)))</f>
        <v>Non-lead</v>
      </c>
      <c r="W799" s="189"/>
    </row>
    <row r="800" spans="1:23" s="190" customFormat="1" ht="37.5" x14ac:dyDescent="0.25">
      <c r="A800" s="180">
        <v>11810763</v>
      </c>
      <c r="B800" s="181" t="s">
        <v>1872</v>
      </c>
      <c r="C800" s="182" t="s">
        <v>1873</v>
      </c>
      <c r="D800" s="183" t="s">
        <v>36</v>
      </c>
      <c r="E800" s="181" t="s">
        <v>35</v>
      </c>
      <c r="F800" s="183" t="s">
        <v>35</v>
      </c>
      <c r="G800" s="181" t="s">
        <v>7032</v>
      </c>
      <c r="H800" s="184">
        <v>2</v>
      </c>
      <c r="I800" s="185" t="s">
        <v>107</v>
      </c>
      <c r="J800" s="181" t="s">
        <v>37</v>
      </c>
      <c r="K800" s="181" t="s">
        <v>38</v>
      </c>
      <c r="L800" s="186">
        <v>45552</v>
      </c>
      <c r="M800" s="187" t="s">
        <v>7069</v>
      </c>
      <c r="N800" s="183" t="s">
        <v>43</v>
      </c>
      <c r="O800" s="181"/>
      <c r="P800" s="184">
        <v>1</v>
      </c>
      <c r="Q800" s="185" t="s">
        <v>107</v>
      </c>
      <c r="R800" s="181" t="s">
        <v>37</v>
      </c>
      <c r="S800" s="181" t="s">
        <v>96</v>
      </c>
      <c r="T800" s="186">
        <v>45552</v>
      </c>
      <c r="U800" s="187" t="s">
        <v>7069</v>
      </c>
      <c r="V800" s="188" t="str" cm="1">
        <f t="array" ref="V800">IF(SUM(LEN(A800:U800))=0,"",IF(OR(OR(ISBLANK(E800),SUM(LEN(B800),LEN(C800))=0),AND(NOT(D800="Unknown"),ISBLANK(I800)),AND(NOT(N800="Unknown"),ISBLANK(Q800))),"Missing Information", INDEX(Table15[Entire Service Line Classification], MATCH(SUMIFS(Table15[Unique ID],Table15[System-Owned Portion],D800,Table15[If Material Anything Other than "Lead" in Column E,Was Material Ever Previously Lead?],F800,Table15[Customer-Owned Portion],N800),Table15[Unique ID],0),0)))</f>
        <v>Non-lead</v>
      </c>
      <c r="W800" s="189"/>
    </row>
    <row r="801" spans="1:23" s="190" customFormat="1" ht="37.5" x14ac:dyDescent="0.25">
      <c r="A801" s="180">
        <v>11810761</v>
      </c>
      <c r="B801" s="181" t="s">
        <v>1874</v>
      </c>
      <c r="C801" s="182" t="s">
        <v>1875</v>
      </c>
      <c r="D801" s="183" t="s">
        <v>43</v>
      </c>
      <c r="E801" s="181" t="s">
        <v>35</v>
      </c>
      <c r="F801" s="183" t="s">
        <v>35</v>
      </c>
      <c r="G801" s="181" t="s">
        <v>240</v>
      </c>
      <c r="H801" s="184">
        <v>4</v>
      </c>
      <c r="I801" s="185" t="s">
        <v>107</v>
      </c>
      <c r="J801" s="181" t="s">
        <v>37</v>
      </c>
      <c r="K801" s="181" t="s">
        <v>38</v>
      </c>
      <c r="L801" s="186">
        <v>45534</v>
      </c>
      <c r="M801" s="187" t="s">
        <v>225</v>
      </c>
      <c r="N801" s="183" t="s">
        <v>43</v>
      </c>
      <c r="O801" s="181"/>
      <c r="P801" s="184">
        <v>4</v>
      </c>
      <c r="Q801" s="185" t="s">
        <v>107</v>
      </c>
      <c r="R801" s="181" t="s">
        <v>37</v>
      </c>
      <c r="S801" s="181" t="s">
        <v>96</v>
      </c>
      <c r="T801" s="186">
        <v>45534</v>
      </c>
      <c r="U801" s="187" t="s">
        <v>225</v>
      </c>
      <c r="V801" s="188" t="str" cm="1">
        <f t="array" ref="V801">IF(SUM(LEN(A801:U801))=0,"",IF(OR(OR(ISBLANK(E801),SUM(LEN(B801),LEN(C801))=0),AND(NOT(D801="Unknown"),ISBLANK(I801)),AND(NOT(N801="Unknown"),ISBLANK(Q801))),"Missing Information", INDEX(Table15[Entire Service Line Classification], MATCH(SUMIFS(Table15[Unique ID],Table15[System-Owned Portion],D801,Table15[If Material Anything Other than "Lead" in Column E,Was Material Ever Previously Lead?],F801,Table15[Customer-Owned Portion],N801),Table15[Unique ID],0),0)))</f>
        <v>Non-lead</v>
      </c>
      <c r="W801" s="189"/>
    </row>
    <row r="802" spans="1:23" s="190" customFormat="1" ht="37.5" x14ac:dyDescent="0.25">
      <c r="A802" s="180">
        <v>11810760</v>
      </c>
      <c r="B802" s="181" t="s">
        <v>1876</v>
      </c>
      <c r="C802" s="182" t="s">
        <v>1877</v>
      </c>
      <c r="D802" s="183" t="s">
        <v>36</v>
      </c>
      <c r="E802" s="181" t="s">
        <v>35</v>
      </c>
      <c r="F802" s="183" t="s">
        <v>35</v>
      </c>
      <c r="G802" s="181" t="s">
        <v>7031</v>
      </c>
      <c r="H802" s="184">
        <v>1</v>
      </c>
      <c r="I802" s="185" t="s">
        <v>107</v>
      </c>
      <c r="J802" s="181" t="s">
        <v>37</v>
      </c>
      <c r="K802" s="181" t="s">
        <v>38</v>
      </c>
      <c r="L802" s="186">
        <v>45531</v>
      </c>
      <c r="M802" s="187" t="s">
        <v>225</v>
      </c>
      <c r="N802" s="183" t="s">
        <v>36</v>
      </c>
      <c r="O802" s="181"/>
      <c r="P802" s="184">
        <v>1</v>
      </c>
      <c r="Q802" s="185" t="s">
        <v>107</v>
      </c>
      <c r="R802" s="181" t="s">
        <v>37</v>
      </c>
      <c r="S802" s="181" t="s">
        <v>96</v>
      </c>
      <c r="T802" s="186">
        <v>45531</v>
      </c>
      <c r="U802" s="187" t="s">
        <v>225</v>
      </c>
      <c r="V802" s="188" t="str" cm="1">
        <f t="array" ref="V802">IF(SUM(LEN(A802:U802))=0,"",IF(OR(OR(ISBLANK(E802),SUM(LEN(B802),LEN(C802))=0),AND(NOT(D802="Unknown"),ISBLANK(I802)),AND(NOT(N802="Unknown"),ISBLANK(Q802))),"Missing Information", INDEX(Table15[Entire Service Line Classification], MATCH(SUMIFS(Table15[Unique ID],Table15[System-Owned Portion],D802,Table15[If Material Anything Other than "Lead" in Column E,Was Material Ever Previously Lead?],F802,Table15[Customer-Owned Portion],N802),Table15[Unique ID],0),0)))</f>
        <v>Non-lead</v>
      </c>
      <c r="W802" s="189"/>
    </row>
    <row r="803" spans="1:23" s="190" customFormat="1" ht="37.5" x14ac:dyDescent="0.25">
      <c r="A803" s="180">
        <v>11810759</v>
      </c>
      <c r="B803" s="181" t="s">
        <v>1878</v>
      </c>
      <c r="C803" s="182" t="s">
        <v>1879</v>
      </c>
      <c r="D803" s="183" t="s">
        <v>36</v>
      </c>
      <c r="E803" s="181" t="s">
        <v>35</v>
      </c>
      <c r="F803" s="183" t="s">
        <v>35</v>
      </c>
      <c r="G803" s="181" t="s">
        <v>238</v>
      </c>
      <c r="H803" s="184">
        <v>2</v>
      </c>
      <c r="I803" s="185" t="s">
        <v>107</v>
      </c>
      <c r="J803" s="181" t="s">
        <v>37</v>
      </c>
      <c r="K803" s="181" t="s">
        <v>38</v>
      </c>
      <c r="L803" s="186">
        <v>45552</v>
      </c>
      <c r="M803" s="187" t="s">
        <v>7069</v>
      </c>
      <c r="N803" s="183" t="s">
        <v>36</v>
      </c>
      <c r="O803" s="181"/>
      <c r="P803" s="184">
        <v>1</v>
      </c>
      <c r="Q803" s="185" t="s">
        <v>107</v>
      </c>
      <c r="R803" s="181" t="s">
        <v>37</v>
      </c>
      <c r="S803" s="181" t="s">
        <v>96</v>
      </c>
      <c r="T803" s="186">
        <v>45552</v>
      </c>
      <c r="U803" s="187" t="s">
        <v>7069</v>
      </c>
      <c r="V803" s="188" t="str" cm="1">
        <f t="array" ref="V803">IF(SUM(LEN(A803:U803))=0,"",IF(OR(OR(ISBLANK(E803),SUM(LEN(B803),LEN(C803))=0),AND(NOT(D803="Unknown"),ISBLANK(I803)),AND(NOT(N803="Unknown"),ISBLANK(Q803))),"Missing Information", INDEX(Table15[Entire Service Line Classification], MATCH(SUMIFS(Table15[Unique ID],Table15[System-Owned Portion],D803,Table15[If Material Anything Other than "Lead" in Column E,Was Material Ever Previously Lead?],F803,Table15[Customer-Owned Portion],N803),Table15[Unique ID],0),0)))</f>
        <v>Non-lead</v>
      </c>
      <c r="W803" s="189"/>
    </row>
    <row r="804" spans="1:23" s="190" customFormat="1" ht="37.5" x14ac:dyDescent="0.25">
      <c r="A804" s="180">
        <v>11810758</v>
      </c>
      <c r="B804" s="181" t="s">
        <v>1880</v>
      </c>
      <c r="C804" s="182" t="s">
        <v>1881</v>
      </c>
      <c r="D804" s="183" t="s">
        <v>36</v>
      </c>
      <c r="E804" s="181" t="s">
        <v>35</v>
      </c>
      <c r="F804" s="183" t="s">
        <v>35</v>
      </c>
      <c r="G804" s="181" t="s">
        <v>225</v>
      </c>
      <c r="H804" s="184">
        <v>2</v>
      </c>
      <c r="I804" s="185" t="s">
        <v>107</v>
      </c>
      <c r="J804" s="181" t="s">
        <v>37</v>
      </c>
      <c r="K804" s="181" t="s">
        <v>38</v>
      </c>
      <c r="L804" s="186">
        <v>45531</v>
      </c>
      <c r="M804" s="187" t="s">
        <v>225</v>
      </c>
      <c r="N804" s="183" t="s">
        <v>43</v>
      </c>
      <c r="O804" s="181"/>
      <c r="P804" s="184">
        <v>2</v>
      </c>
      <c r="Q804" s="185" t="s">
        <v>107</v>
      </c>
      <c r="R804" s="181" t="s">
        <v>37</v>
      </c>
      <c r="S804" s="181" t="s">
        <v>96</v>
      </c>
      <c r="T804" s="186">
        <v>45531</v>
      </c>
      <c r="U804" s="187" t="s">
        <v>225</v>
      </c>
      <c r="V804" s="188" t="str" cm="1">
        <f t="array" ref="V804">IF(SUM(LEN(A804:U804))=0,"",IF(OR(OR(ISBLANK(E804),SUM(LEN(B804),LEN(C804))=0),AND(NOT(D804="Unknown"),ISBLANK(I804)),AND(NOT(N804="Unknown"),ISBLANK(Q804))),"Missing Information", INDEX(Table15[Entire Service Line Classification], MATCH(SUMIFS(Table15[Unique ID],Table15[System-Owned Portion],D804,Table15[If Material Anything Other than "Lead" in Column E,Was Material Ever Previously Lead?],F804,Table15[Customer-Owned Portion],N804),Table15[Unique ID],0),0)))</f>
        <v>Non-lead</v>
      </c>
      <c r="W804" s="189"/>
    </row>
    <row r="805" spans="1:23" s="190" customFormat="1" ht="37.5" x14ac:dyDescent="0.25">
      <c r="A805" s="180">
        <v>11810757</v>
      </c>
      <c r="B805" s="181" t="s">
        <v>1882</v>
      </c>
      <c r="C805" s="182" t="s">
        <v>1883</v>
      </c>
      <c r="D805" s="183" t="s">
        <v>36</v>
      </c>
      <c r="E805" s="181" t="s">
        <v>35</v>
      </c>
      <c r="F805" s="183" t="s">
        <v>35</v>
      </c>
      <c r="G805" s="181" t="s">
        <v>233</v>
      </c>
      <c r="H805" s="184">
        <v>1</v>
      </c>
      <c r="I805" s="185" t="s">
        <v>107</v>
      </c>
      <c r="J805" s="181" t="s">
        <v>37</v>
      </c>
      <c r="K805" s="181" t="s">
        <v>38</v>
      </c>
      <c r="L805" s="186">
        <v>45531</v>
      </c>
      <c r="M805" s="187" t="s">
        <v>225</v>
      </c>
      <c r="N805" s="183" t="s">
        <v>36</v>
      </c>
      <c r="O805" s="181"/>
      <c r="P805" s="184">
        <v>1</v>
      </c>
      <c r="Q805" s="185" t="s">
        <v>107</v>
      </c>
      <c r="R805" s="181" t="s">
        <v>37</v>
      </c>
      <c r="S805" s="181" t="s">
        <v>96</v>
      </c>
      <c r="T805" s="186">
        <v>45531</v>
      </c>
      <c r="U805" s="187" t="s">
        <v>225</v>
      </c>
      <c r="V805" s="188" t="str" cm="1">
        <f t="array" ref="V805">IF(SUM(LEN(A805:U805))=0,"",IF(OR(OR(ISBLANK(E805),SUM(LEN(B805),LEN(C805))=0),AND(NOT(D805="Unknown"),ISBLANK(I805)),AND(NOT(N805="Unknown"),ISBLANK(Q805))),"Missing Information", INDEX(Table15[Entire Service Line Classification], MATCH(SUMIFS(Table15[Unique ID],Table15[System-Owned Portion],D805,Table15[If Material Anything Other than "Lead" in Column E,Was Material Ever Previously Lead?],F805,Table15[Customer-Owned Portion],N805),Table15[Unique ID],0),0)))</f>
        <v>Non-lead</v>
      </c>
      <c r="W805" s="189"/>
    </row>
    <row r="806" spans="1:23" s="190" customFormat="1" ht="37.5" x14ac:dyDescent="0.25">
      <c r="A806" s="180">
        <v>11810756</v>
      </c>
      <c r="B806" s="181" t="s">
        <v>1884</v>
      </c>
      <c r="C806" s="182" t="s">
        <v>1885</v>
      </c>
      <c r="D806" s="183" t="s">
        <v>43</v>
      </c>
      <c r="E806" s="181" t="s">
        <v>35</v>
      </c>
      <c r="F806" s="183" t="s">
        <v>35</v>
      </c>
      <c r="G806" s="181" t="s">
        <v>7031</v>
      </c>
      <c r="H806" s="184">
        <v>1</v>
      </c>
      <c r="I806" s="185" t="s">
        <v>107</v>
      </c>
      <c r="J806" s="181" t="s">
        <v>37</v>
      </c>
      <c r="K806" s="181" t="s">
        <v>38</v>
      </c>
      <c r="L806" s="186">
        <v>45531</v>
      </c>
      <c r="M806" s="187" t="s">
        <v>225</v>
      </c>
      <c r="N806" s="183" t="s">
        <v>43</v>
      </c>
      <c r="O806" s="181"/>
      <c r="P806" s="184">
        <v>0.75</v>
      </c>
      <c r="Q806" s="185" t="s">
        <v>107</v>
      </c>
      <c r="R806" s="181" t="s">
        <v>37</v>
      </c>
      <c r="S806" s="181" t="s">
        <v>96</v>
      </c>
      <c r="T806" s="186">
        <v>45531</v>
      </c>
      <c r="U806" s="187" t="s">
        <v>7068</v>
      </c>
      <c r="V806" s="188" t="str" cm="1">
        <f t="array" ref="V806">IF(SUM(LEN(A806:U806))=0,"",IF(OR(OR(ISBLANK(E806),SUM(LEN(B806),LEN(C806))=0),AND(NOT(D806="Unknown"),ISBLANK(I806)),AND(NOT(N806="Unknown"),ISBLANK(Q806))),"Missing Information", INDEX(Table15[Entire Service Line Classification], MATCH(SUMIFS(Table15[Unique ID],Table15[System-Owned Portion],D806,Table15[If Material Anything Other than "Lead" in Column E,Was Material Ever Previously Lead?],F806,Table15[Customer-Owned Portion],N806),Table15[Unique ID],0),0)))</f>
        <v>Non-lead</v>
      </c>
      <c r="W806" s="189"/>
    </row>
    <row r="807" spans="1:23" s="190" customFormat="1" ht="37.5" x14ac:dyDescent="0.25">
      <c r="A807" s="180">
        <v>11810755</v>
      </c>
      <c r="B807" s="181" t="s">
        <v>1886</v>
      </c>
      <c r="C807" s="182" t="s">
        <v>1887</v>
      </c>
      <c r="D807" s="183" t="s">
        <v>44</v>
      </c>
      <c r="E807" s="181" t="s">
        <v>35</v>
      </c>
      <c r="F807" s="183" t="s">
        <v>35</v>
      </c>
      <c r="G807" s="181" t="s">
        <v>240</v>
      </c>
      <c r="H807" s="184">
        <v>1</v>
      </c>
      <c r="I807" s="185" t="s">
        <v>107</v>
      </c>
      <c r="J807" s="181" t="s">
        <v>37</v>
      </c>
      <c r="K807" s="181" t="s">
        <v>38</v>
      </c>
      <c r="L807" s="186">
        <v>45552</v>
      </c>
      <c r="M807" s="187" t="s">
        <v>7069</v>
      </c>
      <c r="N807" s="183" t="s">
        <v>43</v>
      </c>
      <c r="O807" s="181"/>
      <c r="P807" s="184">
        <v>1</v>
      </c>
      <c r="Q807" s="185" t="s">
        <v>107</v>
      </c>
      <c r="R807" s="181" t="s">
        <v>37</v>
      </c>
      <c r="S807" s="181" t="s">
        <v>96</v>
      </c>
      <c r="T807" s="186">
        <v>45552</v>
      </c>
      <c r="U807" s="187" t="s">
        <v>7069</v>
      </c>
      <c r="V807" s="188" t="str" cm="1">
        <f t="array" ref="V807">IF(SUM(LEN(A807:U807))=0,"",IF(OR(OR(ISBLANK(E807),SUM(LEN(B807),LEN(C807))=0),AND(NOT(D807="Unknown"),ISBLANK(I807)),AND(NOT(N807="Unknown"),ISBLANK(Q807))),"Missing Information", INDEX(Table15[Entire Service Line Classification], MATCH(SUMIFS(Table15[Unique ID],Table15[System-Owned Portion],D807,Table15[If Material Anything Other than "Lead" in Column E,Was Material Ever Previously Lead?],F807,Table15[Customer-Owned Portion],N807),Table15[Unique ID],0),0)))</f>
        <v>Non-lead</v>
      </c>
      <c r="W807" s="189"/>
    </row>
    <row r="808" spans="1:23" s="190" customFormat="1" ht="37.5" x14ac:dyDescent="0.25">
      <c r="A808" s="180">
        <v>11810754</v>
      </c>
      <c r="B808" s="181" t="s">
        <v>1888</v>
      </c>
      <c r="C808" s="182" t="s">
        <v>1889</v>
      </c>
      <c r="D808" s="183" t="s">
        <v>36</v>
      </c>
      <c r="E808" s="181" t="s">
        <v>35</v>
      </c>
      <c r="F808" s="183" t="s">
        <v>35</v>
      </c>
      <c r="G808" s="181" t="s">
        <v>240</v>
      </c>
      <c r="H808" s="184">
        <v>1</v>
      </c>
      <c r="I808" s="185" t="s">
        <v>107</v>
      </c>
      <c r="J808" s="181" t="s">
        <v>37</v>
      </c>
      <c r="K808" s="181" t="s">
        <v>38</v>
      </c>
      <c r="L808" s="186">
        <v>45545</v>
      </c>
      <c r="M808" s="187" t="s">
        <v>7069</v>
      </c>
      <c r="N808" s="183" t="s">
        <v>43</v>
      </c>
      <c r="O808" s="181"/>
      <c r="P808" s="184">
        <v>0.75</v>
      </c>
      <c r="Q808" s="185" t="s">
        <v>107</v>
      </c>
      <c r="R808" s="181" t="s">
        <v>37</v>
      </c>
      <c r="S808" s="181" t="s">
        <v>96</v>
      </c>
      <c r="T808" s="186">
        <v>45545</v>
      </c>
      <c r="U808" s="187" t="s">
        <v>7069</v>
      </c>
      <c r="V808" s="188" t="str" cm="1">
        <f t="array" ref="V808">IF(SUM(LEN(A808:U808))=0,"",IF(OR(OR(ISBLANK(E808),SUM(LEN(B808),LEN(C808))=0),AND(NOT(D808="Unknown"),ISBLANK(I808)),AND(NOT(N808="Unknown"),ISBLANK(Q808))),"Missing Information", INDEX(Table15[Entire Service Line Classification], MATCH(SUMIFS(Table15[Unique ID],Table15[System-Owned Portion],D808,Table15[If Material Anything Other than "Lead" in Column E,Was Material Ever Previously Lead?],F808,Table15[Customer-Owned Portion],N808),Table15[Unique ID],0),0)))</f>
        <v>Non-lead</v>
      </c>
      <c r="W808" s="189"/>
    </row>
    <row r="809" spans="1:23" s="190" customFormat="1" ht="37.5" x14ac:dyDescent="0.25">
      <c r="A809" s="180">
        <v>11810753</v>
      </c>
      <c r="B809" s="181" t="s">
        <v>1890</v>
      </c>
      <c r="C809" s="182" t="s">
        <v>1891</v>
      </c>
      <c r="D809" s="183" t="s">
        <v>36</v>
      </c>
      <c r="E809" s="181" t="s">
        <v>35</v>
      </c>
      <c r="F809" s="183" t="s">
        <v>35</v>
      </c>
      <c r="G809" s="181" t="s">
        <v>260</v>
      </c>
      <c r="H809" s="184">
        <v>2</v>
      </c>
      <c r="I809" s="185" t="s">
        <v>107</v>
      </c>
      <c r="J809" s="181" t="s">
        <v>37</v>
      </c>
      <c r="K809" s="181" t="s">
        <v>38</v>
      </c>
      <c r="L809" s="186">
        <v>45552</v>
      </c>
      <c r="M809" s="187" t="s">
        <v>225</v>
      </c>
      <c r="N809" s="183" t="s">
        <v>36</v>
      </c>
      <c r="O809" s="181"/>
      <c r="P809" s="184">
        <v>1</v>
      </c>
      <c r="Q809" s="185" t="s">
        <v>107</v>
      </c>
      <c r="R809" s="181" t="s">
        <v>37</v>
      </c>
      <c r="S809" s="181" t="s">
        <v>96</v>
      </c>
      <c r="T809" s="186">
        <v>45552</v>
      </c>
      <c r="U809" s="187" t="s">
        <v>7069</v>
      </c>
      <c r="V809" s="188" t="str" cm="1">
        <f t="array" ref="V809">IF(SUM(LEN(A809:U809))=0,"",IF(OR(OR(ISBLANK(E809),SUM(LEN(B809),LEN(C809))=0),AND(NOT(D809="Unknown"),ISBLANK(I809)),AND(NOT(N809="Unknown"),ISBLANK(Q809))),"Missing Information", INDEX(Table15[Entire Service Line Classification], MATCH(SUMIFS(Table15[Unique ID],Table15[System-Owned Portion],D809,Table15[If Material Anything Other than "Lead" in Column E,Was Material Ever Previously Lead?],F809,Table15[Customer-Owned Portion],N809),Table15[Unique ID],0),0)))</f>
        <v>Non-lead</v>
      </c>
      <c r="W809" s="189"/>
    </row>
    <row r="810" spans="1:23" s="190" customFormat="1" ht="37.5" x14ac:dyDescent="0.25">
      <c r="A810" s="180">
        <v>11810752</v>
      </c>
      <c r="B810" s="181" t="s">
        <v>1892</v>
      </c>
      <c r="C810" s="182" t="s">
        <v>1893</v>
      </c>
      <c r="D810" s="183" t="s">
        <v>36</v>
      </c>
      <c r="E810" s="181" t="s">
        <v>35</v>
      </c>
      <c r="F810" s="183" t="s">
        <v>35</v>
      </c>
      <c r="G810" s="181" t="s">
        <v>246</v>
      </c>
      <c r="H810" s="184">
        <v>2</v>
      </c>
      <c r="I810" s="185" t="s">
        <v>107</v>
      </c>
      <c r="J810" s="181" t="s">
        <v>37</v>
      </c>
      <c r="K810" s="181" t="s">
        <v>38</v>
      </c>
      <c r="L810" s="186">
        <v>45552</v>
      </c>
      <c r="M810" s="187" t="s">
        <v>225</v>
      </c>
      <c r="N810" s="183" t="s">
        <v>36</v>
      </c>
      <c r="O810" s="181"/>
      <c r="P810" s="184">
        <v>1</v>
      </c>
      <c r="Q810" s="185" t="s">
        <v>107</v>
      </c>
      <c r="R810" s="181" t="s">
        <v>37</v>
      </c>
      <c r="S810" s="181" t="s">
        <v>96</v>
      </c>
      <c r="T810" s="186">
        <v>45552</v>
      </c>
      <c r="U810" s="187" t="s">
        <v>225</v>
      </c>
      <c r="V810" s="188" t="str" cm="1">
        <f t="array" ref="V810">IF(SUM(LEN(A810:U810))=0,"",IF(OR(OR(ISBLANK(E810),SUM(LEN(B810),LEN(C810))=0),AND(NOT(D810="Unknown"),ISBLANK(I810)),AND(NOT(N810="Unknown"),ISBLANK(Q810))),"Missing Information", INDEX(Table15[Entire Service Line Classification], MATCH(SUMIFS(Table15[Unique ID],Table15[System-Owned Portion],D810,Table15[If Material Anything Other than "Lead" in Column E,Was Material Ever Previously Lead?],F810,Table15[Customer-Owned Portion],N810),Table15[Unique ID],0),0)))</f>
        <v>Non-lead</v>
      </c>
      <c r="W810" s="189"/>
    </row>
    <row r="811" spans="1:23" s="190" customFormat="1" ht="37.5" x14ac:dyDescent="0.25">
      <c r="A811" s="180">
        <v>11810751</v>
      </c>
      <c r="B811" s="181" t="s">
        <v>1894</v>
      </c>
      <c r="C811" s="182" t="s">
        <v>1895</v>
      </c>
      <c r="D811" s="183" t="s">
        <v>43</v>
      </c>
      <c r="E811" s="181" t="s">
        <v>35</v>
      </c>
      <c r="F811" s="183" t="s">
        <v>35</v>
      </c>
      <c r="G811" s="181" t="s">
        <v>241</v>
      </c>
      <c r="H811" s="184">
        <v>1</v>
      </c>
      <c r="I811" s="185" t="s">
        <v>107</v>
      </c>
      <c r="J811" s="181" t="s">
        <v>37</v>
      </c>
      <c r="K811" s="181" t="s">
        <v>38</v>
      </c>
      <c r="L811" s="186">
        <v>45531</v>
      </c>
      <c r="M811" s="187" t="s">
        <v>225</v>
      </c>
      <c r="N811" s="183" t="s">
        <v>43</v>
      </c>
      <c r="O811" s="181"/>
      <c r="P811" s="184">
        <v>0.75</v>
      </c>
      <c r="Q811" s="185" t="s">
        <v>107</v>
      </c>
      <c r="R811" s="181" t="s">
        <v>37</v>
      </c>
      <c r="S811" s="181" t="s">
        <v>96</v>
      </c>
      <c r="T811" s="186">
        <v>45531</v>
      </c>
      <c r="U811" s="187" t="s">
        <v>7068</v>
      </c>
      <c r="V811" s="188" t="str" cm="1">
        <f t="array" ref="V811">IF(SUM(LEN(A811:U811))=0,"",IF(OR(OR(ISBLANK(E811),SUM(LEN(B811),LEN(C811))=0),AND(NOT(D811="Unknown"),ISBLANK(I811)),AND(NOT(N811="Unknown"),ISBLANK(Q811))),"Missing Information", INDEX(Table15[Entire Service Line Classification], MATCH(SUMIFS(Table15[Unique ID],Table15[System-Owned Portion],D811,Table15[If Material Anything Other than "Lead" in Column E,Was Material Ever Previously Lead?],F811,Table15[Customer-Owned Portion],N811),Table15[Unique ID],0),0)))</f>
        <v>Non-lead</v>
      </c>
      <c r="W811" s="189"/>
    </row>
    <row r="812" spans="1:23" s="190" customFormat="1" ht="37.5" x14ac:dyDescent="0.25">
      <c r="A812" s="180">
        <v>11810748</v>
      </c>
      <c r="B812" s="181" t="s">
        <v>1880</v>
      </c>
      <c r="C812" s="182" t="s">
        <v>1881</v>
      </c>
      <c r="D812" s="183" t="s">
        <v>36</v>
      </c>
      <c r="E812" s="181" t="s">
        <v>35</v>
      </c>
      <c r="F812" s="183" t="s">
        <v>35</v>
      </c>
      <c r="G812" s="181" t="s">
        <v>7035</v>
      </c>
      <c r="H812" s="184">
        <v>2</v>
      </c>
      <c r="I812" s="185" t="s">
        <v>107</v>
      </c>
      <c r="J812" s="181" t="s">
        <v>37</v>
      </c>
      <c r="K812" s="181" t="s">
        <v>38</v>
      </c>
      <c r="L812" s="186">
        <v>45531</v>
      </c>
      <c r="M812" s="187" t="s">
        <v>225</v>
      </c>
      <c r="N812" s="183" t="s">
        <v>43</v>
      </c>
      <c r="O812" s="181"/>
      <c r="P812" s="184">
        <v>2</v>
      </c>
      <c r="Q812" s="185" t="s">
        <v>107</v>
      </c>
      <c r="R812" s="181" t="s">
        <v>37</v>
      </c>
      <c r="S812" s="181" t="s">
        <v>96</v>
      </c>
      <c r="T812" s="186">
        <v>45531</v>
      </c>
      <c r="U812" s="187" t="s">
        <v>225</v>
      </c>
      <c r="V812" s="188" t="str" cm="1">
        <f t="array" ref="V812">IF(SUM(LEN(A812:U812))=0,"",IF(OR(OR(ISBLANK(E812),SUM(LEN(B812),LEN(C812))=0),AND(NOT(D812="Unknown"),ISBLANK(I812)),AND(NOT(N812="Unknown"),ISBLANK(Q812))),"Missing Information", INDEX(Table15[Entire Service Line Classification], MATCH(SUMIFS(Table15[Unique ID],Table15[System-Owned Portion],D812,Table15[If Material Anything Other than "Lead" in Column E,Was Material Ever Previously Lead?],F812,Table15[Customer-Owned Portion],N812),Table15[Unique ID],0),0)))</f>
        <v>Non-lead</v>
      </c>
      <c r="W812" s="189"/>
    </row>
    <row r="813" spans="1:23" s="190" customFormat="1" ht="37.5" x14ac:dyDescent="0.25">
      <c r="A813" s="180">
        <v>11810747</v>
      </c>
      <c r="B813" s="181" t="s">
        <v>1896</v>
      </c>
      <c r="C813" s="182" t="s">
        <v>1897</v>
      </c>
      <c r="D813" s="183" t="s">
        <v>44</v>
      </c>
      <c r="E813" s="181" t="s">
        <v>35</v>
      </c>
      <c r="F813" s="183" t="s">
        <v>35</v>
      </c>
      <c r="G813" s="181" t="s">
        <v>246</v>
      </c>
      <c r="H813" s="184">
        <v>1</v>
      </c>
      <c r="I813" s="185" t="s">
        <v>107</v>
      </c>
      <c r="J813" s="181" t="s">
        <v>37</v>
      </c>
      <c r="K813" s="181" t="s">
        <v>38</v>
      </c>
      <c r="L813" s="186">
        <v>45552</v>
      </c>
      <c r="M813" s="187" t="s">
        <v>7069</v>
      </c>
      <c r="N813" s="183" t="s">
        <v>43</v>
      </c>
      <c r="O813" s="181"/>
      <c r="P813" s="184">
        <v>1</v>
      </c>
      <c r="Q813" s="185" t="s">
        <v>107</v>
      </c>
      <c r="R813" s="181" t="s">
        <v>37</v>
      </c>
      <c r="S813" s="181" t="s">
        <v>96</v>
      </c>
      <c r="T813" s="186">
        <v>45552</v>
      </c>
      <c r="U813" s="187" t="s">
        <v>7069</v>
      </c>
      <c r="V813" s="188" t="str" cm="1">
        <f t="array" ref="V813">IF(SUM(LEN(A813:U813))=0,"",IF(OR(OR(ISBLANK(E813),SUM(LEN(B813),LEN(C813))=0),AND(NOT(D813="Unknown"),ISBLANK(I813)),AND(NOT(N813="Unknown"),ISBLANK(Q813))),"Missing Information", INDEX(Table15[Entire Service Line Classification], MATCH(SUMIFS(Table15[Unique ID],Table15[System-Owned Portion],D813,Table15[If Material Anything Other than "Lead" in Column E,Was Material Ever Previously Lead?],F813,Table15[Customer-Owned Portion],N813),Table15[Unique ID],0),0)))</f>
        <v>Non-lead</v>
      </c>
      <c r="W813" s="189"/>
    </row>
    <row r="814" spans="1:23" s="190" customFormat="1" ht="37.5" x14ac:dyDescent="0.25">
      <c r="A814" s="180">
        <v>11810745</v>
      </c>
      <c r="B814" s="181" t="s">
        <v>1898</v>
      </c>
      <c r="C814" s="182" t="s">
        <v>1899</v>
      </c>
      <c r="D814" s="183" t="s">
        <v>36</v>
      </c>
      <c r="E814" s="181" t="s">
        <v>35</v>
      </c>
      <c r="F814" s="183" t="s">
        <v>35</v>
      </c>
      <c r="G814" s="181" t="s">
        <v>252</v>
      </c>
      <c r="H814" s="184">
        <v>1</v>
      </c>
      <c r="I814" s="185" t="s">
        <v>107</v>
      </c>
      <c r="J814" s="181" t="s">
        <v>37</v>
      </c>
      <c r="K814" s="181" t="s">
        <v>38</v>
      </c>
      <c r="L814" s="186">
        <v>45531</v>
      </c>
      <c r="M814" s="187" t="s">
        <v>225</v>
      </c>
      <c r="N814" s="183" t="s">
        <v>43</v>
      </c>
      <c r="O814" s="181"/>
      <c r="P814" s="184">
        <v>0.75</v>
      </c>
      <c r="Q814" s="185" t="s">
        <v>107</v>
      </c>
      <c r="R814" s="181" t="s">
        <v>37</v>
      </c>
      <c r="S814" s="181" t="s">
        <v>96</v>
      </c>
      <c r="T814" s="186">
        <v>45531</v>
      </c>
      <c r="U814" s="187" t="s">
        <v>7068</v>
      </c>
      <c r="V814" s="188" t="str" cm="1">
        <f t="array" ref="V814">IF(SUM(LEN(A814:U814))=0,"",IF(OR(OR(ISBLANK(E814),SUM(LEN(B814),LEN(C814))=0),AND(NOT(D814="Unknown"),ISBLANK(I814)),AND(NOT(N814="Unknown"),ISBLANK(Q814))),"Missing Information", INDEX(Table15[Entire Service Line Classification], MATCH(SUMIFS(Table15[Unique ID],Table15[System-Owned Portion],D814,Table15[If Material Anything Other than "Lead" in Column E,Was Material Ever Previously Lead?],F814,Table15[Customer-Owned Portion],N814),Table15[Unique ID],0),0)))</f>
        <v>Non-lead</v>
      </c>
      <c r="W814" s="189"/>
    </row>
    <row r="815" spans="1:23" s="190" customFormat="1" ht="37.5" x14ac:dyDescent="0.25">
      <c r="A815" s="180">
        <v>11810750</v>
      </c>
      <c r="B815" s="181" t="s">
        <v>1900</v>
      </c>
      <c r="C815" s="182" t="s">
        <v>1901</v>
      </c>
      <c r="D815" s="183" t="s">
        <v>36</v>
      </c>
      <c r="E815" s="181" t="s">
        <v>35</v>
      </c>
      <c r="F815" s="183" t="s">
        <v>35</v>
      </c>
      <c r="G815" s="181" t="s">
        <v>225</v>
      </c>
      <c r="H815" s="184">
        <v>1</v>
      </c>
      <c r="I815" s="185" t="s">
        <v>107</v>
      </c>
      <c r="J815" s="181" t="s">
        <v>37</v>
      </c>
      <c r="K815" s="181" t="s">
        <v>38</v>
      </c>
      <c r="L815" s="186">
        <v>45531</v>
      </c>
      <c r="M815" s="187" t="s">
        <v>225</v>
      </c>
      <c r="N815" s="183" t="s">
        <v>43</v>
      </c>
      <c r="O815" s="181"/>
      <c r="P815" s="184">
        <v>1</v>
      </c>
      <c r="Q815" s="185" t="s">
        <v>107</v>
      </c>
      <c r="R815" s="181" t="s">
        <v>37</v>
      </c>
      <c r="S815" s="181" t="s">
        <v>96</v>
      </c>
      <c r="T815" s="186">
        <v>45531</v>
      </c>
      <c r="U815" s="187" t="s">
        <v>7068</v>
      </c>
      <c r="V815" s="188" t="str" cm="1">
        <f t="array" ref="V815">IF(SUM(LEN(A815:U815))=0,"",IF(OR(OR(ISBLANK(E815),SUM(LEN(B815),LEN(C815))=0),AND(NOT(D815="Unknown"),ISBLANK(I815)),AND(NOT(N815="Unknown"),ISBLANK(Q815))),"Missing Information", INDEX(Table15[Entire Service Line Classification], MATCH(SUMIFS(Table15[Unique ID],Table15[System-Owned Portion],D815,Table15[If Material Anything Other than "Lead" in Column E,Was Material Ever Previously Lead?],F815,Table15[Customer-Owned Portion],N815),Table15[Unique ID],0),0)))</f>
        <v>Non-lead</v>
      </c>
      <c r="W815" s="189"/>
    </row>
    <row r="816" spans="1:23" s="190" customFormat="1" ht="37.5" x14ac:dyDescent="0.25">
      <c r="A816" s="180">
        <v>11810749</v>
      </c>
      <c r="B816" s="181" t="s">
        <v>1902</v>
      </c>
      <c r="C816" s="182" t="s">
        <v>1903</v>
      </c>
      <c r="D816" s="183" t="s">
        <v>43</v>
      </c>
      <c r="E816" s="181" t="s">
        <v>35</v>
      </c>
      <c r="F816" s="183" t="s">
        <v>35</v>
      </c>
      <c r="G816" s="181" t="s">
        <v>7031</v>
      </c>
      <c r="H816" s="184">
        <v>1</v>
      </c>
      <c r="I816" s="185" t="s">
        <v>107</v>
      </c>
      <c r="J816" s="181" t="s">
        <v>37</v>
      </c>
      <c r="K816" s="181" t="s">
        <v>38</v>
      </c>
      <c r="L816" s="186">
        <v>45531</v>
      </c>
      <c r="M816" s="187" t="s">
        <v>225</v>
      </c>
      <c r="N816" s="183" t="s">
        <v>43</v>
      </c>
      <c r="O816" s="181"/>
      <c r="P816" s="184">
        <v>0.75</v>
      </c>
      <c r="Q816" s="185" t="s">
        <v>107</v>
      </c>
      <c r="R816" s="181" t="s">
        <v>37</v>
      </c>
      <c r="S816" s="181" t="s">
        <v>96</v>
      </c>
      <c r="T816" s="186">
        <v>45531</v>
      </c>
      <c r="U816" s="187" t="s">
        <v>7068</v>
      </c>
      <c r="V816" s="188" t="str" cm="1">
        <f t="array" ref="V816">IF(SUM(LEN(A816:U816))=0,"",IF(OR(OR(ISBLANK(E816),SUM(LEN(B816),LEN(C816))=0),AND(NOT(D816="Unknown"),ISBLANK(I816)),AND(NOT(N816="Unknown"),ISBLANK(Q816))),"Missing Information", INDEX(Table15[Entire Service Line Classification], MATCH(SUMIFS(Table15[Unique ID],Table15[System-Owned Portion],D816,Table15[If Material Anything Other than "Lead" in Column E,Was Material Ever Previously Lead?],F816,Table15[Customer-Owned Portion],N816),Table15[Unique ID],0),0)))</f>
        <v>Non-lead</v>
      </c>
      <c r="W816" s="189"/>
    </row>
    <row r="817" spans="1:23" s="190" customFormat="1" ht="37.5" x14ac:dyDescent="0.25">
      <c r="A817" s="180">
        <v>11810743</v>
      </c>
      <c r="B817" s="181" t="s">
        <v>1886</v>
      </c>
      <c r="C817" s="182" t="s">
        <v>1887</v>
      </c>
      <c r="D817" s="183" t="s">
        <v>44</v>
      </c>
      <c r="E817" s="181" t="s">
        <v>35</v>
      </c>
      <c r="F817" s="183" t="s">
        <v>35</v>
      </c>
      <c r="G817" s="181" t="s">
        <v>240</v>
      </c>
      <c r="H817" s="184">
        <v>1</v>
      </c>
      <c r="I817" s="185" t="s">
        <v>107</v>
      </c>
      <c r="J817" s="181" t="s">
        <v>37</v>
      </c>
      <c r="K817" s="181" t="s">
        <v>38</v>
      </c>
      <c r="L817" s="186">
        <v>45552</v>
      </c>
      <c r="M817" s="187" t="s">
        <v>7069</v>
      </c>
      <c r="N817" s="183" t="s">
        <v>36</v>
      </c>
      <c r="O817" s="181"/>
      <c r="P817" s="184">
        <v>1</v>
      </c>
      <c r="Q817" s="185" t="s">
        <v>107</v>
      </c>
      <c r="R817" s="181" t="s">
        <v>37</v>
      </c>
      <c r="S817" s="181" t="s">
        <v>96</v>
      </c>
      <c r="T817" s="186">
        <v>45552</v>
      </c>
      <c r="U817" s="187" t="s">
        <v>7069</v>
      </c>
      <c r="V817" s="188" t="str" cm="1">
        <f t="array" ref="V817">IF(SUM(LEN(A817:U817))=0,"",IF(OR(OR(ISBLANK(E817),SUM(LEN(B817),LEN(C817))=0),AND(NOT(D817="Unknown"),ISBLANK(I817)),AND(NOT(N817="Unknown"),ISBLANK(Q817))),"Missing Information", INDEX(Table15[Entire Service Line Classification], MATCH(SUMIFS(Table15[Unique ID],Table15[System-Owned Portion],D817,Table15[If Material Anything Other than "Lead" in Column E,Was Material Ever Previously Lead?],F817,Table15[Customer-Owned Portion],N817),Table15[Unique ID],0),0)))</f>
        <v>Non-lead</v>
      </c>
      <c r="W817" s="189"/>
    </row>
    <row r="818" spans="1:23" s="190" customFormat="1" ht="37.5" x14ac:dyDescent="0.25">
      <c r="A818" s="180">
        <v>11810742</v>
      </c>
      <c r="B818" s="181" t="s">
        <v>1904</v>
      </c>
      <c r="C818" s="182" t="s">
        <v>1905</v>
      </c>
      <c r="D818" s="183" t="s">
        <v>36</v>
      </c>
      <c r="E818" s="181" t="s">
        <v>35</v>
      </c>
      <c r="F818" s="183" t="s">
        <v>35</v>
      </c>
      <c r="G818" s="181" t="s">
        <v>7036</v>
      </c>
      <c r="H818" s="184">
        <v>2</v>
      </c>
      <c r="I818" s="185" t="s">
        <v>107</v>
      </c>
      <c r="J818" s="181" t="s">
        <v>37</v>
      </c>
      <c r="K818" s="181" t="s">
        <v>38</v>
      </c>
      <c r="L818" s="186">
        <v>45545</v>
      </c>
      <c r="M818" s="187" t="s">
        <v>225</v>
      </c>
      <c r="N818" s="183" t="s">
        <v>36</v>
      </c>
      <c r="O818" s="181"/>
      <c r="P818" s="184">
        <v>1</v>
      </c>
      <c r="Q818" s="185" t="s">
        <v>107</v>
      </c>
      <c r="R818" s="181" t="s">
        <v>37</v>
      </c>
      <c r="S818" s="181" t="s">
        <v>96</v>
      </c>
      <c r="T818" s="186">
        <v>45545</v>
      </c>
      <c r="U818" s="187" t="s">
        <v>7069</v>
      </c>
      <c r="V818" s="188" t="str" cm="1">
        <f t="array" ref="V818">IF(SUM(LEN(A818:U818))=0,"",IF(OR(OR(ISBLANK(E818),SUM(LEN(B818),LEN(C818))=0),AND(NOT(D818="Unknown"),ISBLANK(I818)),AND(NOT(N818="Unknown"),ISBLANK(Q818))),"Missing Information", INDEX(Table15[Entire Service Line Classification], MATCH(SUMIFS(Table15[Unique ID],Table15[System-Owned Portion],D818,Table15[If Material Anything Other than "Lead" in Column E,Was Material Ever Previously Lead?],F818,Table15[Customer-Owned Portion],N818),Table15[Unique ID],0),0)))</f>
        <v>Non-lead</v>
      </c>
      <c r="W818" s="189"/>
    </row>
    <row r="819" spans="1:23" s="190" customFormat="1" ht="37.5" x14ac:dyDescent="0.25">
      <c r="A819" s="180">
        <v>11810741</v>
      </c>
      <c r="B819" s="181" t="s">
        <v>1906</v>
      </c>
      <c r="C819" s="182" t="s">
        <v>1907</v>
      </c>
      <c r="D819" s="183" t="s">
        <v>36</v>
      </c>
      <c r="E819" s="181" t="s">
        <v>35</v>
      </c>
      <c r="F819" s="183" t="s">
        <v>35</v>
      </c>
      <c r="G819" s="181" t="s">
        <v>7031</v>
      </c>
      <c r="H819" s="184">
        <v>1</v>
      </c>
      <c r="I819" s="185" t="s">
        <v>107</v>
      </c>
      <c r="J819" s="181" t="s">
        <v>37</v>
      </c>
      <c r="K819" s="181" t="s">
        <v>38</v>
      </c>
      <c r="L819" s="186">
        <v>45531</v>
      </c>
      <c r="M819" s="187" t="s">
        <v>225</v>
      </c>
      <c r="N819" s="183" t="s">
        <v>36</v>
      </c>
      <c r="O819" s="181"/>
      <c r="P819" s="184">
        <v>1</v>
      </c>
      <c r="Q819" s="185" t="s">
        <v>107</v>
      </c>
      <c r="R819" s="181" t="s">
        <v>37</v>
      </c>
      <c r="S819" s="181" t="s">
        <v>96</v>
      </c>
      <c r="T819" s="186">
        <v>45531</v>
      </c>
      <c r="U819" s="187" t="s">
        <v>225</v>
      </c>
      <c r="V819" s="188" t="str" cm="1">
        <f t="array" ref="V819">IF(SUM(LEN(A819:U819))=0,"",IF(OR(OR(ISBLANK(E819),SUM(LEN(B819),LEN(C819))=0),AND(NOT(D819="Unknown"),ISBLANK(I819)),AND(NOT(N819="Unknown"),ISBLANK(Q819))),"Missing Information", INDEX(Table15[Entire Service Line Classification], MATCH(SUMIFS(Table15[Unique ID],Table15[System-Owned Portion],D819,Table15[If Material Anything Other than "Lead" in Column E,Was Material Ever Previously Lead?],F819,Table15[Customer-Owned Portion],N819),Table15[Unique ID],0),0)))</f>
        <v>Non-lead</v>
      </c>
      <c r="W819" s="189"/>
    </row>
    <row r="820" spans="1:23" s="190" customFormat="1" ht="37.5" x14ac:dyDescent="0.25">
      <c r="A820" s="180">
        <v>11810746</v>
      </c>
      <c r="B820" s="181" t="s">
        <v>1908</v>
      </c>
      <c r="C820" s="182" t="s">
        <v>1909</v>
      </c>
      <c r="D820" s="183" t="s">
        <v>36</v>
      </c>
      <c r="E820" s="181" t="s">
        <v>35</v>
      </c>
      <c r="F820" s="183" t="s">
        <v>35</v>
      </c>
      <c r="G820" s="181" t="s">
        <v>269</v>
      </c>
      <c r="H820" s="184">
        <v>2</v>
      </c>
      <c r="I820" s="185" t="s">
        <v>107</v>
      </c>
      <c r="J820" s="181" t="s">
        <v>37</v>
      </c>
      <c r="K820" s="181" t="s">
        <v>38</v>
      </c>
      <c r="L820" s="186">
        <v>45552</v>
      </c>
      <c r="M820" s="187" t="s">
        <v>7069</v>
      </c>
      <c r="N820" s="183" t="s">
        <v>43</v>
      </c>
      <c r="O820" s="181"/>
      <c r="P820" s="184">
        <v>1.5</v>
      </c>
      <c r="Q820" s="185" t="s">
        <v>107</v>
      </c>
      <c r="R820" s="181" t="s">
        <v>37</v>
      </c>
      <c r="S820" s="181" t="s">
        <v>96</v>
      </c>
      <c r="T820" s="186">
        <v>45552</v>
      </c>
      <c r="U820" s="187" t="s">
        <v>7069</v>
      </c>
      <c r="V820" s="188" t="str" cm="1">
        <f t="array" ref="V820">IF(SUM(LEN(A820:U820))=0,"",IF(OR(OR(ISBLANK(E820),SUM(LEN(B820),LEN(C820))=0),AND(NOT(D820="Unknown"),ISBLANK(I820)),AND(NOT(N820="Unknown"),ISBLANK(Q820))),"Missing Information", INDEX(Table15[Entire Service Line Classification], MATCH(SUMIFS(Table15[Unique ID],Table15[System-Owned Portion],D820,Table15[If Material Anything Other than "Lead" in Column E,Was Material Ever Previously Lead?],F820,Table15[Customer-Owned Portion],N820),Table15[Unique ID],0),0)))</f>
        <v>Non-lead</v>
      </c>
      <c r="W820" s="189"/>
    </row>
    <row r="821" spans="1:23" s="190" customFormat="1" ht="37.5" x14ac:dyDescent="0.25">
      <c r="A821" s="180">
        <v>11810744</v>
      </c>
      <c r="B821" s="181" t="s">
        <v>1910</v>
      </c>
      <c r="C821" s="182" t="s">
        <v>1911</v>
      </c>
      <c r="D821" s="183" t="s">
        <v>36</v>
      </c>
      <c r="E821" s="181" t="s">
        <v>35</v>
      </c>
      <c r="F821" s="183" t="s">
        <v>35</v>
      </c>
      <c r="G821" s="181" t="s">
        <v>262</v>
      </c>
      <c r="H821" s="184">
        <v>1</v>
      </c>
      <c r="I821" s="185" t="s">
        <v>107</v>
      </c>
      <c r="J821" s="181" t="s">
        <v>37</v>
      </c>
      <c r="K821" s="181" t="s">
        <v>38</v>
      </c>
      <c r="L821" s="186">
        <v>45531</v>
      </c>
      <c r="M821" s="187" t="s">
        <v>225</v>
      </c>
      <c r="N821" s="183" t="s">
        <v>43</v>
      </c>
      <c r="O821" s="181"/>
      <c r="P821" s="184">
        <v>0.75</v>
      </c>
      <c r="Q821" s="185" t="s">
        <v>107</v>
      </c>
      <c r="R821" s="181" t="s">
        <v>37</v>
      </c>
      <c r="S821" s="181" t="s">
        <v>96</v>
      </c>
      <c r="T821" s="186">
        <v>45531</v>
      </c>
      <c r="U821" s="187" t="s">
        <v>7068</v>
      </c>
      <c r="V821" s="188" t="str" cm="1">
        <f t="array" ref="V821">IF(SUM(LEN(A821:U821))=0,"",IF(OR(OR(ISBLANK(E821),SUM(LEN(B821),LEN(C821))=0),AND(NOT(D821="Unknown"),ISBLANK(I821)),AND(NOT(N821="Unknown"),ISBLANK(Q821))),"Missing Information", INDEX(Table15[Entire Service Line Classification], MATCH(SUMIFS(Table15[Unique ID],Table15[System-Owned Portion],D821,Table15[If Material Anything Other than "Lead" in Column E,Was Material Ever Previously Lead?],F821,Table15[Customer-Owned Portion],N821),Table15[Unique ID],0),0)))</f>
        <v>Non-lead</v>
      </c>
      <c r="W821" s="189"/>
    </row>
    <row r="822" spans="1:23" s="190" customFormat="1" ht="37.5" x14ac:dyDescent="0.25">
      <c r="A822" s="180">
        <v>11810740</v>
      </c>
      <c r="B822" s="181" t="s">
        <v>1912</v>
      </c>
      <c r="C822" s="182" t="s">
        <v>1913</v>
      </c>
      <c r="D822" s="183" t="s">
        <v>36</v>
      </c>
      <c r="E822" s="181" t="s">
        <v>35</v>
      </c>
      <c r="F822" s="183" t="s">
        <v>35</v>
      </c>
      <c r="G822" s="181" t="s">
        <v>233</v>
      </c>
      <c r="H822" s="184">
        <v>1</v>
      </c>
      <c r="I822" s="185" t="s">
        <v>107</v>
      </c>
      <c r="J822" s="181" t="s">
        <v>37</v>
      </c>
      <c r="K822" s="181" t="s">
        <v>38</v>
      </c>
      <c r="L822" s="186">
        <v>45531</v>
      </c>
      <c r="M822" s="187" t="s">
        <v>225</v>
      </c>
      <c r="N822" s="183" t="s">
        <v>36</v>
      </c>
      <c r="O822" s="181"/>
      <c r="P822" s="184">
        <v>1</v>
      </c>
      <c r="Q822" s="185" t="s">
        <v>107</v>
      </c>
      <c r="R822" s="181" t="s">
        <v>37</v>
      </c>
      <c r="S822" s="181" t="s">
        <v>96</v>
      </c>
      <c r="T822" s="186">
        <v>45531</v>
      </c>
      <c r="U822" s="187" t="s">
        <v>225</v>
      </c>
      <c r="V822" s="188" t="str" cm="1">
        <f t="array" ref="V822">IF(SUM(LEN(A822:U822))=0,"",IF(OR(OR(ISBLANK(E822),SUM(LEN(B822),LEN(C822))=0),AND(NOT(D822="Unknown"),ISBLANK(I822)),AND(NOT(N822="Unknown"),ISBLANK(Q822))),"Missing Information", INDEX(Table15[Entire Service Line Classification], MATCH(SUMIFS(Table15[Unique ID],Table15[System-Owned Portion],D822,Table15[If Material Anything Other than "Lead" in Column E,Was Material Ever Previously Lead?],F822,Table15[Customer-Owned Portion],N822),Table15[Unique ID],0),0)))</f>
        <v>Non-lead</v>
      </c>
      <c r="W822" s="189"/>
    </row>
    <row r="823" spans="1:23" s="190" customFormat="1" ht="37.5" x14ac:dyDescent="0.25">
      <c r="A823" s="180">
        <v>11810737</v>
      </c>
      <c r="B823" s="181" t="s">
        <v>1914</v>
      </c>
      <c r="C823" s="182" t="s">
        <v>1915</v>
      </c>
      <c r="D823" s="183" t="s">
        <v>36</v>
      </c>
      <c r="E823" s="181" t="s">
        <v>35</v>
      </c>
      <c r="F823" s="183" t="s">
        <v>35</v>
      </c>
      <c r="G823" s="181" t="s">
        <v>235</v>
      </c>
      <c r="H823" s="184">
        <v>1</v>
      </c>
      <c r="I823" s="185" t="s">
        <v>107</v>
      </c>
      <c r="J823" s="181" t="s">
        <v>37</v>
      </c>
      <c r="K823" s="181" t="s">
        <v>38</v>
      </c>
      <c r="L823" s="186">
        <v>45532</v>
      </c>
      <c r="M823" s="187" t="s">
        <v>225</v>
      </c>
      <c r="N823" s="183" t="s">
        <v>36</v>
      </c>
      <c r="O823" s="181"/>
      <c r="P823" s="184">
        <v>0.75</v>
      </c>
      <c r="Q823" s="185" t="s">
        <v>107</v>
      </c>
      <c r="R823" s="181" t="s">
        <v>37</v>
      </c>
      <c r="S823" s="181" t="s">
        <v>96</v>
      </c>
      <c r="T823" s="186">
        <v>45532</v>
      </c>
      <c r="U823" s="187" t="s">
        <v>225</v>
      </c>
      <c r="V823" s="188" t="str" cm="1">
        <f t="array" ref="V823">IF(SUM(LEN(A823:U823))=0,"",IF(OR(OR(ISBLANK(E823),SUM(LEN(B823),LEN(C823))=0),AND(NOT(D823="Unknown"),ISBLANK(I823)),AND(NOT(N823="Unknown"),ISBLANK(Q823))),"Missing Information", INDEX(Table15[Entire Service Line Classification], MATCH(SUMIFS(Table15[Unique ID],Table15[System-Owned Portion],D823,Table15[If Material Anything Other than "Lead" in Column E,Was Material Ever Previously Lead?],F823,Table15[Customer-Owned Portion],N823),Table15[Unique ID],0),0)))</f>
        <v>Non-lead</v>
      </c>
      <c r="W823" s="189"/>
    </row>
    <row r="824" spans="1:23" s="190" customFormat="1" ht="37.5" x14ac:dyDescent="0.25">
      <c r="A824" s="180">
        <v>11810735</v>
      </c>
      <c r="B824" s="181" t="s">
        <v>1916</v>
      </c>
      <c r="C824" s="182" t="s">
        <v>1917</v>
      </c>
      <c r="D824" s="183" t="s">
        <v>36</v>
      </c>
      <c r="E824" s="181" t="s">
        <v>35</v>
      </c>
      <c r="F824" s="183" t="s">
        <v>35</v>
      </c>
      <c r="G824" s="181" t="s">
        <v>235</v>
      </c>
      <c r="H824" s="184">
        <v>1</v>
      </c>
      <c r="I824" s="185" t="s">
        <v>107</v>
      </c>
      <c r="J824" s="181" t="s">
        <v>37</v>
      </c>
      <c r="K824" s="181" t="s">
        <v>38</v>
      </c>
      <c r="L824" s="186">
        <v>45531</v>
      </c>
      <c r="M824" s="187" t="s">
        <v>225</v>
      </c>
      <c r="N824" s="183" t="s">
        <v>36</v>
      </c>
      <c r="O824" s="181"/>
      <c r="P824" s="184">
        <v>1</v>
      </c>
      <c r="Q824" s="185" t="s">
        <v>107</v>
      </c>
      <c r="R824" s="181" t="s">
        <v>37</v>
      </c>
      <c r="S824" s="181" t="s">
        <v>96</v>
      </c>
      <c r="T824" s="186">
        <v>45531</v>
      </c>
      <c r="U824" s="187" t="s">
        <v>225</v>
      </c>
      <c r="V824" s="188" t="str" cm="1">
        <f t="array" ref="V824">IF(SUM(LEN(A824:U824))=0,"",IF(OR(OR(ISBLANK(E824),SUM(LEN(B824),LEN(C824))=0),AND(NOT(D824="Unknown"),ISBLANK(I824)),AND(NOT(N824="Unknown"),ISBLANK(Q824))),"Missing Information", INDEX(Table15[Entire Service Line Classification], MATCH(SUMIFS(Table15[Unique ID],Table15[System-Owned Portion],D824,Table15[If Material Anything Other than "Lead" in Column E,Was Material Ever Previously Lead?],F824,Table15[Customer-Owned Portion],N824),Table15[Unique ID],0),0)))</f>
        <v>Non-lead</v>
      </c>
      <c r="W824" s="189"/>
    </row>
    <row r="825" spans="1:23" s="190" customFormat="1" ht="37.5" x14ac:dyDescent="0.25">
      <c r="A825" s="180">
        <v>11810738</v>
      </c>
      <c r="B825" s="181" t="s">
        <v>1918</v>
      </c>
      <c r="C825" s="182" t="s">
        <v>1919</v>
      </c>
      <c r="D825" s="183" t="s">
        <v>36</v>
      </c>
      <c r="E825" s="181" t="s">
        <v>35</v>
      </c>
      <c r="F825" s="183" t="s">
        <v>35</v>
      </c>
      <c r="G825" s="181" t="s">
        <v>233</v>
      </c>
      <c r="H825" s="184">
        <v>1</v>
      </c>
      <c r="I825" s="185" t="s">
        <v>107</v>
      </c>
      <c r="J825" s="181" t="s">
        <v>37</v>
      </c>
      <c r="K825" s="181" t="s">
        <v>38</v>
      </c>
      <c r="L825" s="186">
        <v>45531</v>
      </c>
      <c r="M825" s="187" t="s">
        <v>225</v>
      </c>
      <c r="N825" s="183" t="s">
        <v>36</v>
      </c>
      <c r="O825" s="181"/>
      <c r="P825" s="184">
        <v>1</v>
      </c>
      <c r="Q825" s="185" t="s">
        <v>107</v>
      </c>
      <c r="R825" s="181" t="s">
        <v>37</v>
      </c>
      <c r="S825" s="181" t="s">
        <v>96</v>
      </c>
      <c r="T825" s="186">
        <v>45531</v>
      </c>
      <c r="U825" s="187" t="s">
        <v>225</v>
      </c>
      <c r="V825" s="188" t="str" cm="1">
        <f t="array" ref="V825">IF(SUM(LEN(A825:U825))=0,"",IF(OR(OR(ISBLANK(E825),SUM(LEN(B825),LEN(C825))=0),AND(NOT(D825="Unknown"),ISBLANK(I825)),AND(NOT(N825="Unknown"),ISBLANK(Q825))),"Missing Information", INDEX(Table15[Entire Service Line Classification], MATCH(SUMIFS(Table15[Unique ID],Table15[System-Owned Portion],D825,Table15[If Material Anything Other than "Lead" in Column E,Was Material Ever Previously Lead?],F825,Table15[Customer-Owned Portion],N825),Table15[Unique ID],0),0)))</f>
        <v>Non-lead</v>
      </c>
      <c r="W825" s="189"/>
    </row>
    <row r="826" spans="1:23" s="190" customFormat="1" ht="37.5" x14ac:dyDescent="0.25">
      <c r="A826" s="180">
        <v>11810736</v>
      </c>
      <c r="B826" s="181" t="s">
        <v>1920</v>
      </c>
      <c r="C826" s="182" t="s">
        <v>1921</v>
      </c>
      <c r="D826" s="183" t="s">
        <v>36</v>
      </c>
      <c r="E826" s="181" t="s">
        <v>35</v>
      </c>
      <c r="F826" s="183" t="s">
        <v>35</v>
      </c>
      <c r="G826" s="181" t="s">
        <v>235</v>
      </c>
      <c r="H826" s="184">
        <v>1</v>
      </c>
      <c r="I826" s="185" t="s">
        <v>107</v>
      </c>
      <c r="J826" s="181" t="s">
        <v>37</v>
      </c>
      <c r="K826" s="181" t="s">
        <v>38</v>
      </c>
      <c r="L826" s="186">
        <v>45531</v>
      </c>
      <c r="M826" s="187" t="s">
        <v>225</v>
      </c>
      <c r="N826" s="183" t="s">
        <v>36</v>
      </c>
      <c r="O826" s="181"/>
      <c r="P826" s="184">
        <v>1</v>
      </c>
      <c r="Q826" s="185" t="s">
        <v>107</v>
      </c>
      <c r="R826" s="181" t="s">
        <v>37</v>
      </c>
      <c r="S826" s="181" t="s">
        <v>96</v>
      </c>
      <c r="T826" s="186">
        <v>45531</v>
      </c>
      <c r="U826" s="187" t="s">
        <v>225</v>
      </c>
      <c r="V826" s="188" t="str" cm="1">
        <f t="array" ref="V826">IF(SUM(LEN(A826:U826))=0,"",IF(OR(OR(ISBLANK(E826),SUM(LEN(B826),LEN(C826))=0),AND(NOT(D826="Unknown"),ISBLANK(I826)),AND(NOT(N826="Unknown"),ISBLANK(Q826))),"Missing Information", INDEX(Table15[Entire Service Line Classification], MATCH(SUMIFS(Table15[Unique ID],Table15[System-Owned Portion],D826,Table15[If Material Anything Other than "Lead" in Column E,Was Material Ever Previously Lead?],F826,Table15[Customer-Owned Portion],N826),Table15[Unique ID],0),0)))</f>
        <v>Non-lead</v>
      </c>
      <c r="W826" s="189"/>
    </row>
    <row r="827" spans="1:23" s="190" customFormat="1" ht="37.5" x14ac:dyDescent="0.25">
      <c r="A827" s="180">
        <v>11810734</v>
      </c>
      <c r="B827" s="181" t="s">
        <v>1922</v>
      </c>
      <c r="C827" s="182" t="s">
        <v>1923</v>
      </c>
      <c r="D827" s="183" t="s">
        <v>36</v>
      </c>
      <c r="E827" s="181" t="s">
        <v>35</v>
      </c>
      <c r="F827" s="183" t="s">
        <v>35</v>
      </c>
      <c r="G827" s="181" t="s">
        <v>235</v>
      </c>
      <c r="H827" s="184">
        <v>1</v>
      </c>
      <c r="I827" s="185" t="s">
        <v>107</v>
      </c>
      <c r="J827" s="181" t="s">
        <v>37</v>
      </c>
      <c r="K827" s="181" t="s">
        <v>38</v>
      </c>
      <c r="L827" s="186">
        <v>45531</v>
      </c>
      <c r="M827" s="187" t="s">
        <v>225</v>
      </c>
      <c r="N827" s="183" t="s">
        <v>36</v>
      </c>
      <c r="O827" s="181"/>
      <c r="P827" s="184">
        <v>1</v>
      </c>
      <c r="Q827" s="185" t="s">
        <v>107</v>
      </c>
      <c r="R827" s="181" t="s">
        <v>37</v>
      </c>
      <c r="S827" s="181" t="s">
        <v>96</v>
      </c>
      <c r="T827" s="186">
        <v>45531</v>
      </c>
      <c r="U827" s="187" t="s">
        <v>225</v>
      </c>
      <c r="V827" s="188" t="str" cm="1">
        <f t="array" ref="V827">IF(SUM(LEN(A827:U827))=0,"",IF(OR(OR(ISBLANK(E827),SUM(LEN(B827),LEN(C827))=0),AND(NOT(D827="Unknown"),ISBLANK(I827)),AND(NOT(N827="Unknown"),ISBLANK(Q827))),"Missing Information", INDEX(Table15[Entire Service Line Classification], MATCH(SUMIFS(Table15[Unique ID],Table15[System-Owned Portion],D827,Table15[If Material Anything Other than "Lead" in Column E,Was Material Ever Previously Lead?],F827,Table15[Customer-Owned Portion],N827),Table15[Unique ID],0),0)))</f>
        <v>Non-lead</v>
      </c>
      <c r="W827" s="189"/>
    </row>
    <row r="828" spans="1:23" s="190" customFormat="1" ht="37.5" x14ac:dyDescent="0.25">
      <c r="A828" s="180">
        <v>11810733</v>
      </c>
      <c r="B828" s="181" t="s">
        <v>1924</v>
      </c>
      <c r="C828" s="182" t="s">
        <v>1925</v>
      </c>
      <c r="D828" s="183" t="s">
        <v>36</v>
      </c>
      <c r="E828" s="181" t="s">
        <v>35</v>
      </c>
      <c r="F828" s="183" t="s">
        <v>35</v>
      </c>
      <c r="G828" s="181" t="s">
        <v>235</v>
      </c>
      <c r="H828" s="184">
        <v>1</v>
      </c>
      <c r="I828" s="185" t="s">
        <v>107</v>
      </c>
      <c r="J828" s="181" t="s">
        <v>37</v>
      </c>
      <c r="K828" s="181" t="s">
        <v>38</v>
      </c>
      <c r="L828" s="186">
        <v>45531</v>
      </c>
      <c r="M828" s="187" t="s">
        <v>225</v>
      </c>
      <c r="N828" s="183" t="s">
        <v>36</v>
      </c>
      <c r="O828" s="181"/>
      <c r="P828" s="184">
        <v>1</v>
      </c>
      <c r="Q828" s="185" t="s">
        <v>107</v>
      </c>
      <c r="R828" s="181" t="s">
        <v>37</v>
      </c>
      <c r="S828" s="181" t="s">
        <v>96</v>
      </c>
      <c r="T828" s="186">
        <v>45531</v>
      </c>
      <c r="U828" s="187" t="s">
        <v>225</v>
      </c>
      <c r="V828" s="188" t="str" cm="1">
        <f t="array" ref="V828">IF(SUM(LEN(A828:U828))=0,"",IF(OR(OR(ISBLANK(E828),SUM(LEN(B828),LEN(C828))=0),AND(NOT(D828="Unknown"),ISBLANK(I828)),AND(NOT(N828="Unknown"),ISBLANK(Q828))),"Missing Information", INDEX(Table15[Entire Service Line Classification], MATCH(SUMIFS(Table15[Unique ID],Table15[System-Owned Portion],D828,Table15[If Material Anything Other than "Lead" in Column E,Was Material Ever Previously Lead?],F828,Table15[Customer-Owned Portion],N828),Table15[Unique ID],0),0)))</f>
        <v>Non-lead</v>
      </c>
      <c r="W828" s="189"/>
    </row>
    <row r="829" spans="1:23" s="190" customFormat="1" ht="37.5" x14ac:dyDescent="0.25">
      <c r="A829" s="180">
        <v>11810732</v>
      </c>
      <c r="B829" s="181" t="s">
        <v>1926</v>
      </c>
      <c r="C829" s="182" t="s">
        <v>1927</v>
      </c>
      <c r="D829" s="183" t="s">
        <v>36</v>
      </c>
      <c r="E829" s="181" t="s">
        <v>35</v>
      </c>
      <c r="F829" s="183" t="s">
        <v>35</v>
      </c>
      <c r="G829" s="181" t="s">
        <v>235</v>
      </c>
      <c r="H829" s="184">
        <v>1</v>
      </c>
      <c r="I829" s="185" t="s">
        <v>107</v>
      </c>
      <c r="J829" s="181" t="s">
        <v>37</v>
      </c>
      <c r="K829" s="181" t="s">
        <v>38</v>
      </c>
      <c r="L829" s="186">
        <v>45532</v>
      </c>
      <c r="M829" s="187" t="s">
        <v>225</v>
      </c>
      <c r="N829" s="183" t="s">
        <v>36</v>
      </c>
      <c r="O829" s="181"/>
      <c r="P829" s="184">
        <v>0.75</v>
      </c>
      <c r="Q829" s="185" t="s">
        <v>107</v>
      </c>
      <c r="R829" s="181" t="s">
        <v>37</v>
      </c>
      <c r="S829" s="181" t="s">
        <v>96</v>
      </c>
      <c r="T829" s="186">
        <v>45532</v>
      </c>
      <c r="U829" s="187" t="s">
        <v>225</v>
      </c>
      <c r="V829" s="188" t="str" cm="1">
        <f t="array" ref="V829">IF(SUM(LEN(A829:U829))=0,"",IF(OR(OR(ISBLANK(E829),SUM(LEN(B829),LEN(C829))=0),AND(NOT(D829="Unknown"),ISBLANK(I829)),AND(NOT(N829="Unknown"),ISBLANK(Q829))),"Missing Information", INDEX(Table15[Entire Service Line Classification], MATCH(SUMIFS(Table15[Unique ID],Table15[System-Owned Portion],D829,Table15[If Material Anything Other than "Lead" in Column E,Was Material Ever Previously Lead?],F829,Table15[Customer-Owned Portion],N829),Table15[Unique ID],0),0)))</f>
        <v>Non-lead</v>
      </c>
      <c r="W829" s="189"/>
    </row>
    <row r="830" spans="1:23" s="190" customFormat="1" ht="37.5" x14ac:dyDescent="0.25">
      <c r="A830" s="180">
        <v>11810731</v>
      </c>
      <c r="B830" s="181" t="s">
        <v>1928</v>
      </c>
      <c r="C830" s="182" t="s">
        <v>1929</v>
      </c>
      <c r="D830" s="183" t="s">
        <v>36</v>
      </c>
      <c r="E830" s="181" t="s">
        <v>35</v>
      </c>
      <c r="F830" s="183" t="s">
        <v>35</v>
      </c>
      <c r="G830" s="181" t="s">
        <v>235</v>
      </c>
      <c r="H830" s="184">
        <v>1</v>
      </c>
      <c r="I830" s="185" t="s">
        <v>107</v>
      </c>
      <c r="J830" s="181" t="s">
        <v>37</v>
      </c>
      <c r="K830" s="181" t="s">
        <v>38</v>
      </c>
      <c r="L830" s="186">
        <v>45532</v>
      </c>
      <c r="M830" s="187" t="s">
        <v>225</v>
      </c>
      <c r="N830" s="183" t="s">
        <v>36</v>
      </c>
      <c r="O830" s="181"/>
      <c r="P830" s="184">
        <v>0.75</v>
      </c>
      <c r="Q830" s="185" t="s">
        <v>107</v>
      </c>
      <c r="R830" s="181" t="s">
        <v>37</v>
      </c>
      <c r="S830" s="181" t="s">
        <v>96</v>
      </c>
      <c r="T830" s="186">
        <v>45532</v>
      </c>
      <c r="U830" s="187" t="s">
        <v>225</v>
      </c>
      <c r="V830" s="188" t="str" cm="1">
        <f t="array" ref="V830">IF(SUM(LEN(A830:U830))=0,"",IF(OR(OR(ISBLANK(E830),SUM(LEN(B830),LEN(C830))=0),AND(NOT(D830="Unknown"),ISBLANK(I830)),AND(NOT(N830="Unknown"),ISBLANK(Q830))),"Missing Information", INDEX(Table15[Entire Service Line Classification], MATCH(SUMIFS(Table15[Unique ID],Table15[System-Owned Portion],D830,Table15[If Material Anything Other than "Lead" in Column E,Was Material Ever Previously Lead?],F830,Table15[Customer-Owned Portion],N830),Table15[Unique ID],0),0)))</f>
        <v>Non-lead</v>
      </c>
      <c r="W830" s="189"/>
    </row>
    <row r="831" spans="1:23" s="190" customFormat="1" ht="37.5" x14ac:dyDescent="0.25">
      <c r="A831" s="180">
        <v>11810730</v>
      </c>
      <c r="B831" s="181" t="s">
        <v>1930</v>
      </c>
      <c r="C831" s="182" t="s">
        <v>1931</v>
      </c>
      <c r="D831" s="183" t="s">
        <v>36</v>
      </c>
      <c r="E831" s="181" t="s">
        <v>35</v>
      </c>
      <c r="F831" s="183" t="s">
        <v>35</v>
      </c>
      <c r="G831" s="181" t="s">
        <v>233</v>
      </c>
      <c r="H831" s="184">
        <v>1</v>
      </c>
      <c r="I831" s="185" t="s">
        <v>107</v>
      </c>
      <c r="J831" s="181" t="s">
        <v>37</v>
      </c>
      <c r="K831" s="181" t="s">
        <v>38</v>
      </c>
      <c r="L831" s="186">
        <v>45532</v>
      </c>
      <c r="M831" s="187" t="s">
        <v>225</v>
      </c>
      <c r="N831" s="183" t="s">
        <v>36</v>
      </c>
      <c r="O831" s="181"/>
      <c r="P831" s="184">
        <v>0.75</v>
      </c>
      <c r="Q831" s="185" t="s">
        <v>107</v>
      </c>
      <c r="R831" s="181" t="s">
        <v>37</v>
      </c>
      <c r="S831" s="181" t="s">
        <v>96</v>
      </c>
      <c r="T831" s="186">
        <v>45532</v>
      </c>
      <c r="U831" s="187" t="s">
        <v>225</v>
      </c>
      <c r="V831" s="188" t="str" cm="1">
        <f t="array" ref="V831">IF(SUM(LEN(A831:U831))=0,"",IF(OR(OR(ISBLANK(E831),SUM(LEN(B831),LEN(C831))=0),AND(NOT(D831="Unknown"),ISBLANK(I831)),AND(NOT(N831="Unknown"),ISBLANK(Q831))),"Missing Information", INDEX(Table15[Entire Service Line Classification], MATCH(SUMIFS(Table15[Unique ID],Table15[System-Owned Portion],D831,Table15[If Material Anything Other than "Lead" in Column E,Was Material Ever Previously Lead?],F831,Table15[Customer-Owned Portion],N831),Table15[Unique ID],0),0)))</f>
        <v>Non-lead</v>
      </c>
      <c r="W831" s="189"/>
    </row>
    <row r="832" spans="1:23" s="190" customFormat="1" ht="37.5" x14ac:dyDescent="0.25">
      <c r="A832" s="180">
        <v>11810728</v>
      </c>
      <c r="B832" s="181" t="s">
        <v>1932</v>
      </c>
      <c r="C832" s="182" t="s">
        <v>1933</v>
      </c>
      <c r="D832" s="183" t="s">
        <v>36</v>
      </c>
      <c r="E832" s="181" t="s">
        <v>35</v>
      </c>
      <c r="F832" s="183" t="s">
        <v>35</v>
      </c>
      <c r="G832" s="181" t="s">
        <v>233</v>
      </c>
      <c r="H832" s="184">
        <v>1</v>
      </c>
      <c r="I832" s="185" t="s">
        <v>107</v>
      </c>
      <c r="J832" s="181" t="s">
        <v>37</v>
      </c>
      <c r="K832" s="181" t="s">
        <v>38</v>
      </c>
      <c r="L832" s="186">
        <v>45531</v>
      </c>
      <c r="M832" s="187" t="s">
        <v>225</v>
      </c>
      <c r="N832" s="183" t="s">
        <v>36</v>
      </c>
      <c r="O832" s="181"/>
      <c r="P832" s="184">
        <v>1</v>
      </c>
      <c r="Q832" s="185" t="s">
        <v>107</v>
      </c>
      <c r="R832" s="181" t="s">
        <v>37</v>
      </c>
      <c r="S832" s="181" t="s">
        <v>96</v>
      </c>
      <c r="T832" s="186">
        <v>45531</v>
      </c>
      <c r="U832" s="187" t="s">
        <v>225</v>
      </c>
      <c r="V832" s="188" t="str" cm="1">
        <f t="array" ref="V832">IF(SUM(LEN(A832:U832))=0,"",IF(OR(OR(ISBLANK(E832),SUM(LEN(B832),LEN(C832))=0),AND(NOT(D832="Unknown"),ISBLANK(I832)),AND(NOT(N832="Unknown"),ISBLANK(Q832))),"Missing Information", INDEX(Table15[Entire Service Line Classification], MATCH(SUMIFS(Table15[Unique ID],Table15[System-Owned Portion],D832,Table15[If Material Anything Other than "Lead" in Column E,Was Material Ever Previously Lead?],F832,Table15[Customer-Owned Portion],N832),Table15[Unique ID],0),0)))</f>
        <v>Non-lead</v>
      </c>
      <c r="W832" s="189"/>
    </row>
    <row r="833" spans="1:23" s="190" customFormat="1" ht="37.5" x14ac:dyDescent="0.25">
      <c r="A833" s="180">
        <v>11810729</v>
      </c>
      <c r="B833" s="181" t="s">
        <v>1934</v>
      </c>
      <c r="C833" s="182" t="s">
        <v>1935</v>
      </c>
      <c r="D833" s="183" t="s">
        <v>36</v>
      </c>
      <c r="E833" s="181" t="s">
        <v>35</v>
      </c>
      <c r="F833" s="183" t="s">
        <v>35</v>
      </c>
      <c r="G833" s="181" t="s">
        <v>233</v>
      </c>
      <c r="H833" s="184">
        <v>1</v>
      </c>
      <c r="I833" s="185" t="s">
        <v>107</v>
      </c>
      <c r="J833" s="181" t="s">
        <v>37</v>
      </c>
      <c r="K833" s="181" t="s">
        <v>38</v>
      </c>
      <c r="L833" s="186">
        <v>45532</v>
      </c>
      <c r="M833" s="187" t="s">
        <v>225</v>
      </c>
      <c r="N833" s="183" t="s">
        <v>36</v>
      </c>
      <c r="O833" s="181"/>
      <c r="P833" s="184">
        <v>0.75</v>
      </c>
      <c r="Q833" s="185" t="s">
        <v>107</v>
      </c>
      <c r="R833" s="181" t="s">
        <v>37</v>
      </c>
      <c r="S833" s="181" t="s">
        <v>96</v>
      </c>
      <c r="T833" s="186">
        <v>45532</v>
      </c>
      <c r="U833" s="187" t="s">
        <v>225</v>
      </c>
      <c r="V833" s="188" t="str" cm="1">
        <f t="array" ref="V833">IF(SUM(LEN(A833:U833))=0,"",IF(OR(OR(ISBLANK(E833),SUM(LEN(B833),LEN(C833))=0),AND(NOT(D833="Unknown"),ISBLANK(I833)),AND(NOT(N833="Unknown"),ISBLANK(Q833))),"Missing Information", INDEX(Table15[Entire Service Line Classification], MATCH(SUMIFS(Table15[Unique ID],Table15[System-Owned Portion],D833,Table15[If Material Anything Other than "Lead" in Column E,Was Material Ever Previously Lead?],F833,Table15[Customer-Owned Portion],N833),Table15[Unique ID],0),0)))</f>
        <v>Non-lead</v>
      </c>
      <c r="W833" s="189"/>
    </row>
    <row r="834" spans="1:23" s="190" customFormat="1" ht="37.5" x14ac:dyDescent="0.25">
      <c r="A834" s="180">
        <v>11810727</v>
      </c>
      <c r="B834" s="181" t="s">
        <v>1936</v>
      </c>
      <c r="C834" s="182" t="s">
        <v>1937</v>
      </c>
      <c r="D834" s="183" t="s">
        <v>36</v>
      </c>
      <c r="E834" s="181" t="s">
        <v>35</v>
      </c>
      <c r="F834" s="183" t="s">
        <v>35</v>
      </c>
      <c r="G834" s="181" t="s">
        <v>225</v>
      </c>
      <c r="H834" s="184">
        <v>1</v>
      </c>
      <c r="I834" s="185" t="s">
        <v>107</v>
      </c>
      <c r="J834" s="181" t="s">
        <v>37</v>
      </c>
      <c r="K834" s="181" t="s">
        <v>38</v>
      </c>
      <c r="L834" s="186">
        <v>45531</v>
      </c>
      <c r="M834" s="187" t="s">
        <v>225</v>
      </c>
      <c r="N834" s="183" t="s">
        <v>36</v>
      </c>
      <c r="O834" s="181"/>
      <c r="P834" s="184">
        <v>1</v>
      </c>
      <c r="Q834" s="185" t="s">
        <v>107</v>
      </c>
      <c r="R834" s="181" t="s">
        <v>37</v>
      </c>
      <c r="S834" s="181" t="s">
        <v>96</v>
      </c>
      <c r="T834" s="186">
        <v>45531</v>
      </c>
      <c r="U834" s="187" t="s">
        <v>225</v>
      </c>
      <c r="V834" s="188" t="str" cm="1">
        <f t="array" ref="V834">IF(SUM(LEN(A834:U834))=0,"",IF(OR(OR(ISBLANK(E834),SUM(LEN(B834),LEN(C834))=0),AND(NOT(D834="Unknown"),ISBLANK(I834)),AND(NOT(N834="Unknown"),ISBLANK(Q834))),"Missing Information", INDEX(Table15[Entire Service Line Classification], MATCH(SUMIFS(Table15[Unique ID],Table15[System-Owned Portion],D834,Table15[If Material Anything Other than "Lead" in Column E,Was Material Ever Previously Lead?],F834,Table15[Customer-Owned Portion],N834),Table15[Unique ID],0),0)))</f>
        <v>Non-lead</v>
      </c>
      <c r="W834" s="189"/>
    </row>
    <row r="835" spans="1:23" s="190" customFormat="1" ht="37.5" x14ac:dyDescent="0.25">
      <c r="A835" s="180">
        <v>11810726</v>
      </c>
      <c r="B835" s="181" t="s">
        <v>1938</v>
      </c>
      <c r="C835" s="182" t="s">
        <v>1939</v>
      </c>
      <c r="D835" s="183" t="s">
        <v>36</v>
      </c>
      <c r="E835" s="181" t="s">
        <v>35</v>
      </c>
      <c r="F835" s="183" t="s">
        <v>35</v>
      </c>
      <c r="G835" s="181" t="s">
        <v>233</v>
      </c>
      <c r="H835" s="184">
        <v>1</v>
      </c>
      <c r="I835" s="185" t="s">
        <v>107</v>
      </c>
      <c r="J835" s="181" t="s">
        <v>37</v>
      </c>
      <c r="K835" s="181" t="s">
        <v>38</v>
      </c>
      <c r="L835" s="186">
        <v>45531</v>
      </c>
      <c r="M835" s="187" t="s">
        <v>225</v>
      </c>
      <c r="N835" s="183" t="s">
        <v>36</v>
      </c>
      <c r="O835" s="181"/>
      <c r="P835" s="184">
        <v>1</v>
      </c>
      <c r="Q835" s="185" t="s">
        <v>107</v>
      </c>
      <c r="R835" s="181" t="s">
        <v>37</v>
      </c>
      <c r="S835" s="181" t="s">
        <v>96</v>
      </c>
      <c r="T835" s="186">
        <v>45531</v>
      </c>
      <c r="U835" s="187" t="s">
        <v>225</v>
      </c>
      <c r="V835" s="188" t="str" cm="1">
        <f t="array" ref="V835">IF(SUM(LEN(A835:U835))=0,"",IF(OR(OR(ISBLANK(E835),SUM(LEN(B835),LEN(C835))=0),AND(NOT(D835="Unknown"),ISBLANK(I835)),AND(NOT(N835="Unknown"),ISBLANK(Q835))),"Missing Information", INDEX(Table15[Entire Service Line Classification], MATCH(SUMIFS(Table15[Unique ID],Table15[System-Owned Portion],D835,Table15[If Material Anything Other than "Lead" in Column E,Was Material Ever Previously Lead?],F835,Table15[Customer-Owned Portion],N835),Table15[Unique ID],0),0)))</f>
        <v>Non-lead</v>
      </c>
      <c r="W835" s="189"/>
    </row>
    <row r="836" spans="1:23" s="190" customFormat="1" ht="37.5" x14ac:dyDescent="0.25">
      <c r="A836" s="180">
        <v>11810725</v>
      </c>
      <c r="B836" s="181" t="s">
        <v>1940</v>
      </c>
      <c r="C836" s="182" t="s">
        <v>1941</v>
      </c>
      <c r="D836" s="183" t="s">
        <v>36</v>
      </c>
      <c r="E836" s="181" t="s">
        <v>35</v>
      </c>
      <c r="F836" s="183" t="s">
        <v>35</v>
      </c>
      <c r="G836" s="181" t="s">
        <v>233</v>
      </c>
      <c r="H836" s="184">
        <v>1</v>
      </c>
      <c r="I836" s="185" t="s">
        <v>107</v>
      </c>
      <c r="J836" s="181" t="s">
        <v>37</v>
      </c>
      <c r="K836" s="181" t="s">
        <v>38</v>
      </c>
      <c r="L836" s="186">
        <v>45531</v>
      </c>
      <c r="M836" s="187" t="s">
        <v>225</v>
      </c>
      <c r="N836" s="183" t="s">
        <v>36</v>
      </c>
      <c r="O836" s="181"/>
      <c r="P836" s="184">
        <v>1</v>
      </c>
      <c r="Q836" s="185" t="s">
        <v>107</v>
      </c>
      <c r="R836" s="181" t="s">
        <v>37</v>
      </c>
      <c r="S836" s="181" t="s">
        <v>96</v>
      </c>
      <c r="T836" s="186">
        <v>45531</v>
      </c>
      <c r="U836" s="187" t="s">
        <v>225</v>
      </c>
      <c r="V836" s="188" t="str" cm="1">
        <f t="array" ref="V836">IF(SUM(LEN(A836:U836))=0,"",IF(OR(OR(ISBLANK(E836),SUM(LEN(B836),LEN(C836))=0),AND(NOT(D836="Unknown"),ISBLANK(I836)),AND(NOT(N836="Unknown"),ISBLANK(Q836))),"Missing Information", INDEX(Table15[Entire Service Line Classification], MATCH(SUMIFS(Table15[Unique ID],Table15[System-Owned Portion],D836,Table15[If Material Anything Other than "Lead" in Column E,Was Material Ever Previously Lead?],F836,Table15[Customer-Owned Portion],N836),Table15[Unique ID],0),0)))</f>
        <v>Non-lead</v>
      </c>
      <c r="W836" s="189"/>
    </row>
    <row r="837" spans="1:23" s="190" customFormat="1" ht="37.5" x14ac:dyDescent="0.25">
      <c r="A837" s="180">
        <v>11810724</v>
      </c>
      <c r="B837" s="181" t="s">
        <v>1942</v>
      </c>
      <c r="C837" s="182" t="s">
        <v>1943</v>
      </c>
      <c r="D837" s="183" t="s">
        <v>36</v>
      </c>
      <c r="E837" s="181" t="s">
        <v>35</v>
      </c>
      <c r="F837" s="183" t="s">
        <v>35</v>
      </c>
      <c r="G837" s="181" t="s">
        <v>235</v>
      </c>
      <c r="H837" s="184">
        <v>1</v>
      </c>
      <c r="I837" s="185" t="s">
        <v>107</v>
      </c>
      <c r="J837" s="181" t="s">
        <v>37</v>
      </c>
      <c r="K837" s="181" t="s">
        <v>38</v>
      </c>
      <c r="L837" s="186">
        <v>45532</v>
      </c>
      <c r="M837" s="187" t="s">
        <v>225</v>
      </c>
      <c r="N837" s="183" t="s">
        <v>36</v>
      </c>
      <c r="O837" s="181"/>
      <c r="P837" s="184">
        <v>0.75</v>
      </c>
      <c r="Q837" s="185" t="s">
        <v>107</v>
      </c>
      <c r="R837" s="181" t="s">
        <v>37</v>
      </c>
      <c r="S837" s="181" t="s">
        <v>96</v>
      </c>
      <c r="T837" s="186">
        <v>45532</v>
      </c>
      <c r="U837" s="187" t="s">
        <v>225</v>
      </c>
      <c r="V837" s="188" t="str" cm="1">
        <f t="array" ref="V837">IF(SUM(LEN(A837:U837))=0,"",IF(OR(OR(ISBLANK(E837),SUM(LEN(B837),LEN(C837))=0),AND(NOT(D837="Unknown"),ISBLANK(I837)),AND(NOT(N837="Unknown"),ISBLANK(Q837))),"Missing Information", INDEX(Table15[Entire Service Line Classification], MATCH(SUMIFS(Table15[Unique ID],Table15[System-Owned Portion],D837,Table15[If Material Anything Other than "Lead" in Column E,Was Material Ever Previously Lead?],F837,Table15[Customer-Owned Portion],N837),Table15[Unique ID],0),0)))</f>
        <v>Non-lead</v>
      </c>
      <c r="W837" s="189"/>
    </row>
    <row r="838" spans="1:23" s="190" customFormat="1" ht="37.5" x14ac:dyDescent="0.25">
      <c r="A838" s="180">
        <v>11810723</v>
      </c>
      <c r="B838" s="181" t="s">
        <v>1944</v>
      </c>
      <c r="C838" s="182" t="s">
        <v>1945</v>
      </c>
      <c r="D838" s="183" t="s">
        <v>36</v>
      </c>
      <c r="E838" s="181" t="s">
        <v>35</v>
      </c>
      <c r="F838" s="183" t="s">
        <v>35</v>
      </c>
      <c r="G838" s="181" t="s">
        <v>235</v>
      </c>
      <c r="H838" s="184">
        <v>1</v>
      </c>
      <c r="I838" s="185" t="s">
        <v>107</v>
      </c>
      <c r="J838" s="181" t="s">
        <v>37</v>
      </c>
      <c r="K838" s="181" t="s">
        <v>38</v>
      </c>
      <c r="L838" s="186">
        <v>45532</v>
      </c>
      <c r="M838" s="187" t="s">
        <v>225</v>
      </c>
      <c r="N838" s="183" t="s">
        <v>36</v>
      </c>
      <c r="O838" s="181"/>
      <c r="P838" s="184">
        <v>0.75</v>
      </c>
      <c r="Q838" s="185" t="s">
        <v>107</v>
      </c>
      <c r="R838" s="181" t="s">
        <v>37</v>
      </c>
      <c r="S838" s="181" t="s">
        <v>96</v>
      </c>
      <c r="T838" s="186">
        <v>45532</v>
      </c>
      <c r="U838" s="187" t="s">
        <v>225</v>
      </c>
      <c r="V838" s="188" t="str" cm="1">
        <f t="array" ref="V838">IF(SUM(LEN(A838:U838))=0,"",IF(OR(OR(ISBLANK(E838),SUM(LEN(B838),LEN(C838))=0),AND(NOT(D838="Unknown"),ISBLANK(I838)),AND(NOT(N838="Unknown"),ISBLANK(Q838))),"Missing Information", INDEX(Table15[Entire Service Line Classification], MATCH(SUMIFS(Table15[Unique ID],Table15[System-Owned Portion],D838,Table15[If Material Anything Other than "Lead" in Column E,Was Material Ever Previously Lead?],F838,Table15[Customer-Owned Portion],N838),Table15[Unique ID],0),0)))</f>
        <v>Non-lead</v>
      </c>
      <c r="W838" s="189"/>
    </row>
    <row r="839" spans="1:23" s="190" customFormat="1" ht="37.5" x14ac:dyDescent="0.25">
      <c r="A839" s="180">
        <v>11810722</v>
      </c>
      <c r="B839" s="181" t="s">
        <v>1946</v>
      </c>
      <c r="C839" s="182" t="s">
        <v>1947</v>
      </c>
      <c r="D839" s="183" t="s">
        <v>36</v>
      </c>
      <c r="E839" s="181" t="s">
        <v>35</v>
      </c>
      <c r="F839" s="183" t="s">
        <v>35</v>
      </c>
      <c r="G839" s="181" t="s">
        <v>233</v>
      </c>
      <c r="H839" s="184">
        <v>1</v>
      </c>
      <c r="I839" s="185" t="s">
        <v>107</v>
      </c>
      <c r="J839" s="181" t="s">
        <v>37</v>
      </c>
      <c r="K839" s="181" t="s">
        <v>38</v>
      </c>
      <c r="L839" s="186">
        <v>45532</v>
      </c>
      <c r="M839" s="187" t="s">
        <v>225</v>
      </c>
      <c r="N839" s="183" t="s">
        <v>36</v>
      </c>
      <c r="O839" s="181"/>
      <c r="P839" s="184">
        <v>0.75</v>
      </c>
      <c r="Q839" s="185" t="s">
        <v>107</v>
      </c>
      <c r="R839" s="181" t="s">
        <v>37</v>
      </c>
      <c r="S839" s="181" t="s">
        <v>96</v>
      </c>
      <c r="T839" s="186">
        <v>45532</v>
      </c>
      <c r="U839" s="187" t="s">
        <v>225</v>
      </c>
      <c r="V839" s="188" t="str" cm="1">
        <f t="array" ref="V839">IF(SUM(LEN(A839:U839))=0,"",IF(OR(OR(ISBLANK(E839),SUM(LEN(B839),LEN(C839))=0),AND(NOT(D839="Unknown"),ISBLANK(I839)),AND(NOT(N839="Unknown"),ISBLANK(Q839))),"Missing Information", INDEX(Table15[Entire Service Line Classification], MATCH(SUMIFS(Table15[Unique ID],Table15[System-Owned Portion],D839,Table15[If Material Anything Other than "Lead" in Column E,Was Material Ever Previously Lead?],F839,Table15[Customer-Owned Portion],N839),Table15[Unique ID],0),0)))</f>
        <v>Non-lead</v>
      </c>
      <c r="W839" s="189"/>
    </row>
    <row r="840" spans="1:23" s="190" customFormat="1" ht="37.5" x14ac:dyDescent="0.25">
      <c r="A840" s="180">
        <v>11810721</v>
      </c>
      <c r="B840" s="181" t="s">
        <v>1948</v>
      </c>
      <c r="C840" s="182" t="s">
        <v>1949</v>
      </c>
      <c r="D840" s="183" t="s">
        <v>36</v>
      </c>
      <c r="E840" s="181" t="s">
        <v>35</v>
      </c>
      <c r="F840" s="183" t="s">
        <v>35</v>
      </c>
      <c r="G840" s="181" t="s">
        <v>225</v>
      </c>
      <c r="H840" s="184">
        <v>1</v>
      </c>
      <c r="I840" s="185" t="s">
        <v>107</v>
      </c>
      <c r="J840" s="181" t="s">
        <v>37</v>
      </c>
      <c r="K840" s="181" t="s">
        <v>38</v>
      </c>
      <c r="L840" s="186">
        <v>45532</v>
      </c>
      <c r="M840" s="187" t="s">
        <v>225</v>
      </c>
      <c r="N840" s="183" t="s">
        <v>36</v>
      </c>
      <c r="O840" s="181"/>
      <c r="P840" s="184">
        <v>0.75</v>
      </c>
      <c r="Q840" s="185" t="s">
        <v>107</v>
      </c>
      <c r="R840" s="181" t="s">
        <v>37</v>
      </c>
      <c r="S840" s="181" t="s">
        <v>96</v>
      </c>
      <c r="T840" s="186">
        <v>45532</v>
      </c>
      <c r="U840" s="187" t="s">
        <v>225</v>
      </c>
      <c r="V840" s="188" t="str" cm="1">
        <f t="array" ref="V840">IF(SUM(LEN(A840:U840))=0,"",IF(OR(OR(ISBLANK(E840),SUM(LEN(B840),LEN(C840))=0),AND(NOT(D840="Unknown"),ISBLANK(I840)),AND(NOT(N840="Unknown"),ISBLANK(Q840))),"Missing Information", INDEX(Table15[Entire Service Line Classification], MATCH(SUMIFS(Table15[Unique ID],Table15[System-Owned Portion],D840,Table15[If Material Anything Other than "Lead" in Column E,Was Material Ever Previously Lead?],F840,Table15[Customer-Owned Portion],N840),Table15[Unique ID],0),0)))</f>
        <v>Non-lead</v>
      </c>
      <c r="W840" s="189"/>
    </row>
    <row r="841" spans="1:23" s="190" customFormat="1" ht="37.5" x14ac:dyDescent="0.25">
      <c r="A841" s="180">
        <v>11810719</v>
      </c>
      <c r="B841" s="181" t="s">
        <v>1950</v>
      </c>
      <c r="C841" s="182" t="s">
        <v>1951</v>
      </c>
      <c r="D841" s="183" t="s">
        <v>36</v>
      </c>
      <c r="E841" s="181" t="s">
        <v>35</v>
      </c>
      <c r="F841" s="183" t="s">
        <v>35</v>
      </c>
      <c r="G841" s="181" t="s">
        <v>233</v>
      </c>
      <c r="H841" s="184">
        <v>1</v>
      </c>
      <c r="I841" s="185" t="s">
        <v>107</v>
      </c>
      <c r="J841" s="181" t="s">
        <v>37</v>
      </c>
      <c r="K841" s="181" t="s">
        <v>38</v>
      </c>
      <c r="L841" s="186">
        <v>45531</v>
      </c>
      <c r="M841" s="187" t="s">
        <v>225</v>
      </c>
      <c r="N841" s="183" t="s">
        <v>36</v>
      </c>
      <c r="O841" s="181"/>
      <c r="P841" s="184">
        <v>1</v>
      </c>
      <c r="Q841" s="185" t="s">
        <v>107</v>
      </c>
      <c r="R841" s="181" t="s">
        <v>37</v>
      </c>
      <c r="S841" s="181" t="s">
        <v>96</v>
      </c>
      <c r="T841" s="186">
        <v>45531</v>
      </c>
      <c r="U841" s="187" t="s">
        <v>225</v>
      </c>
      <c r="V841" s="188" t="str" cm="1">
        <f t="array" ref="V841">IF(SUM(LEN(A841:U841))=0,"",IF(OR(OR(ISBLANK(E841),SUM(LEN(B841),LEN(C841))=0),AND(NOT(D841="Unknown"),ISBLANK(I841)),AND(NOT(N841="Unknown"),ISBLANK(Q841))),"Missing Information", INDEX(Table15[Entire Service Line Classification], MATCH(SUMIFS(Table15[Unique ID],Table15[System-Owned Portion],D841,Table15[If Material Anything Other than "Lead" in Column E,Was Material Ever Previously Lead?],F841,Table15[Customer-Owned Portion],N841),Table15[Unique ID],0),0)))</f>
        <v>Non-lead</v>
      </c>
      <c r="W841" s="189"/>
    </row>
    <row r="842" spans="1:23" s="190" customFormat="1" ht="37.5" x14ac:dyDescent="0.25">
      <c r="A842" s="180">
        <v>11810717</v>
      </c>
      <c r="B842" s="181" t="s">
        <v>1952</v>
      </c>
      <c r="C842" s="182" t="s">
        <v>1953</v>
      </c>
      <c r="D842" s="183" t="s">
        <v>36</v>
      </c>
      <c r="E842" s="181" t="s">
        <v>35</v>
      </c>
      <c r="F842" s="183" t="s">
        <v>35</v>
      </c>
      <c r="G842" s="181" t="s">
        <v>233</v>
      </c>
      <c r="H842" s="184">
        <v>1</v>
      </c>
      <c r="I842" s="185" t="s">
        <v>107</v>
      </c>
      <c r="J842" s="181" t="s">
        <v>37</v>
      </c>
      <c r="K842" s="181" t="s">
        <v>38</v>
      </c>
      <c r="L842" s="186">
        <v>45532</v>
      </c>
      <c r="M842" s="187" t="s">
        <v>225</v>
      </c>
      <c r="N842" s="183" t="s">
        <v>36</v>
      </c>
      <c r="O842" s="181"/>
      <c r="P842" s="184">
        <v>0.75</v>
      </c>
      <c r="Q842" s="185" t="s">
        <v>107</v>
      </c>
      <c r="R842" s="181" t="s">
        <v>37</v>
      </c>
      <c r="S842" s="181" t="s">
        <v>96</v>
      </c>
      <c r="T842" s="186">
        <v>45532</v>
      </c>
      <c r="U842" s="187" t="s">
        <v>225</v>
      </c>
      <c r="V842" s="188" t="str" cm="1">
        <f t="array" ref="V842">IF(SUM(LEN(A842:U842))=0,"",IF(OR(OR(ISBLANK(E842),SUM(LEN(B842),LEN(C842))=0),AND(NOT(D842="Unknown"),ISBLANK(I842)),AND(NOT(N842="Unknown"),ISBLANK(Q842))),"Missing Information", INDEX(Table15[Entire Service Line Classification], MATCH(SUMIFS(Table15[Unique ID],Table15[System-Owned Portion],D842,Table15[If Material Anything Other than "Lead" in Column E,Was Material Ever Previously Lead?],F842,Table15[Customer-Owned Portion],N842),Table15[Unique ID],0),0)))</f>
        <v>Non-lead</v>
      </c>
      <c r="W842" s="189"/>
    </row>
    <row r="843" spans="1:23" s="190" customFormat="1" ht="37.5" x14ac:dyDescent="0.25">
      <c r="A843" s="180">
        <v>11810718</v>
      </c>
      <c r="B843" s="181" t="s">
        <v>1954</v>
      </c>
      <c r="C843" s="182" t="s">
        <v>1955</v>
      </c>
      <c r="D843" s="183" t="s">
        <v>36</v>
      </c>
      <c r="E843" s="181" t="s">
        <v>35</v>
      </c>
      <c r="F843" s="183" t="s">
        <v>35</v>
      </c>
      <c r="G843" s="181" t="s">
        <v>233</v>
      </c>
      <c r="H843" s="184">
        <v>1</v>
      </c>
      <c r="I843" s="185" t="s">
        <v>107</v>
      </c>
      <c r="J843" s="181" t="s">
        <v>37</v>
      </c>
      <c r="K843" s="181" t="s">
        <v>38</v>
      </c>
      <c r="L843" s="186">
        <v>45531</v>
      </c>
      <c r="M843" s="187" t="s">
        <v>225</v>
      </c>
      <c r="N843" s="183" t="s">
        <v>36</v>
      </c>
      <c r="O843" s="181"/>
      <c r="P843" s="184">
        <v>1</v>
      </c>
      <c r="Q843" s="185" t="s">
        <v>107</v>
      </c>
      <c r="R843" s="181" t="s">
        <v>37</v>
      </c>
      <c r="S843" s="181" t="s">
        <v>96</v>
      </c>
      <c r="T843" s="186">
        <v>45531</v>
      </c>
      <c r="U843" s="187" t="s">
        <v>225</v>
      </c>
      <c r="V843" s="188" t="str" cm="1">
        <f t="array" ref="V843">IF(SUM(LEN(A843:U843))=0,"",IF(OR(OR(ISBLANK(E843),SUM(LEN(B843),LEN(C843))=0),AND(NOT(D843="Unknown"),ISBLANK(I843)),AND(NOT(N843="Unknown"),ISBLANK(Q843))),"Missing Information", INDEX(Table15[Entire Service Line Classification], MATCH(SUMIFS(Table15[Unique ID],Table15[System-Owned Portion],D843,Table15[If Material Anything Other than "Lead" in Column E,Was Material Ever Previously Lead?],F843,Table15[Customer-Owned Portion],N843),Table15[Unique ID],0),0)))</f>
        <v>Non-lead</v>
      </c>
      <c r="W843" s="189"/>
    </row>
    <row r="844" spans="1:23" s="190" customFormat="1" ht="37.5" x14ac:dyDescent="0.25">
      <c r="A844" s="180">
        <v>11810715</v>
      </c>
      <c r="B844" s="181" t="s">
        <v>1956</v>
      </c>
      <c r="C844" s="182" t="s">
        <v>1957</v>
      </c>
      <c r="D844" s="183" t="s">
        <v>36</v>
      </c>
      <c r="E844" s="181" t="s">
        <v>35</v>
      </c>
      <c r="F844" s="183" t="s">
        <v>35</v>
      </c>
      <c r="G844" s="181" t="s">
        <v>235</v>
      </c>
      <c r="H844" s="184">
        <v>1</v>
      </c>
      <c r="I844" s="185" t="s">
        <v>107</v>
      </c>
      <c r="J844" s="181" t="s">
        <v>37</v>
      </c>
      <c r="K844" s="181" t="s">
        <v>38</v>
      </c>
      <c r="L844" s="186">
        <v>45531</v>
      </c>
      <c r="M844" s="187" t="s">
        <v>225</v>
      </c>
      <c r="N844" s="183" t="s">
        <v>36</v>
      </c>
      <c r="O844" s="181"/>
      <c r="P844" s="184">
        <v>1</v>
      </c>
      <c r="Q844" s="185" t="s">
        <v>107</v>
      </c>
      <c r="R844" s="181" t="s">
        <v>37</v>
      </c>
      <c r="S844" s="181" t="s">
        <v>96</v>
      </c>
      <c r="T844" s="186">
        <v>45531</v>
      </c>
      <c r="U844" s="187" t="s">
        <v>225</v>
      </c>
      <c r="V844" s="188" t="str" cm="1">
        <f t="array" ref="V844">IF(SUM(LEN(A844:U844))=0,"",IF(OR(OR(ISBLANK(E844),SUM(LEN(B844),LEN(C844))=0),AND(NOT(D844="Unknown"),ISBLANK(I844)),AND(NOT(N844="Unknown"),ISBLANK(Q844))),"Missing Information", INDEX(Table15[Entire Service Line Classification], MATCH(SUMIFS(Table15[Unique ID],Table15[System-Owned Portion],D844,Table15[If Material Anything Other than "Lead" in Column E,Was Material Ever Previously Lead?],F844,Table15[Customer-Owned Portion],N844),Table15[Unique ID],0),0)))</f>
        <v>Non-lead</v>
      </c>
      <c r="W844" s="189"/>
    </row>
    <row r="845" spans="1:23" s="190" customFormat="1" ht="37.5" x14ac:dyDescent="0.25">
      <c r="A845" s="180">
        <v>11810714</v>
      </c>
      <c r="B845" s="181" t="s">
        <v>1958</v>
      </c>
      <c r="C845" s="182" t="s">
        <v>1959</v>
      </c>
      <c r="D845" s="183" t="s">
        <v>36</v>
      </c>
      <c r="E845" s="181" t="s">
        <v>35</v>
      </c>
      <c r="F845" s="183" t="s">
        <v>35</v>
      </c>
      <c r="G845" s="181" t="s">
        <v>235</v>
      </c>
      <c r="H845" s="184">
        <v>1</v>
      </c>
      <c r="I845" s="185" t="s">
        <v>107</v>
      </c>
      <c r="J845" s="181" t="s">
        <v>37</v>
      </c>
      <c r="K845" s="181" t="s">
        <v>38</v>
      </c>
      <c r="L845" s="186">
        <v>45532</v>
      </c>
      <c r="M845" s="187" t="s">
        <v>225</v>
      </c>
      <c r="N845" s="183" t="s">
        <v>36</v>
      </c>
      <c r="O845" s="181"/>
      <c r="P845" s="184">
        <v>0.75</v>
      </c>
      <c r="Q845" s="185" t="s">
        <v>107</v>
      </c>
      <c r="R845" s="181" t="s">
        <v>37</v>
      </c>
      <c r="S845" s="181" t="s">
        <v>96</v>
      </c>
      <c r="T845" s="186">
        <v>45532</v>
      </c>
      <c r="U845" s="187" t="s">
        <v>225</v>
      </c>
      <c r="V845" s="188" t="str" cm="1">
        <f t="array" ref="V845">IF(SUM(LEN(A845:U845))=0,"",IF(OR(OR(ISBLANK(E845),SUM(LEN(B845),LEN(C845))=0),AND(NOT(D845="Unknown"),ISBLANK(I845)),AND(NOT(N845="Unknown"),ISBLANK(Q845))),"Missing Information", INDEX(Table15[Entire Service Line Classification], MATCH(SUMIFS(Table15[Unique ID],Table15[System-Owned Portion],D845,Table15[If Material Anything Other than "Lead" in Column E,Was Material Ever Previously Lead?],F845,Table15[Customer-Owned Portion],N845),Table15[Unique ID],0),0)))</f>
        <v>Non-lead</v>
      </c>
      <c r="W845" s="189"/>
    </row>
    <row r="846" spans="1:23" s="190" customFormat="1" ht="37.5" x14ac:dyDescent="0.25">
      <c r="A846" s="180">
        <v>11810720</v>
      </c>
      <c r="B846" s="181" t="s">
        <v>1960</v>
      </c>
      <c r="C846" s="182" t="s">
        <v>1961</v>
      </c>
      <c r="D846" s="183" t="s">
        <v>36</v>
      </c>
      <c r="E846" s="181" t="s">
        <v>35</v>
      </c>
      <c r="F846" s="183" t="s">
        <v>35</v>
      </c>
      <c r="G846" s="181" t="s">
        <v>235</v>
      </c>
      <c r="H846" s="184">
        <v>1</v>
      </c>
      <c r="I846" s="185" t="s">
        <v>107</v>
      </c>
      <c r="J846" s="181" t="s">
        <v>37</v>
      </c>
      <c r="K846" s="181" t="s">
        <v>38</v>
      </c>
      <c r="L846" s="186">
        <v>45532</v>
      </c>
      <c r="M846" s="187" t="s">
        <v>225</v>
      </c>
      <c r="N846" s="183" t="s">
        <v>36</v>
      </c>
      <c r="O846" s="181"/>
      <c r="P846" s="184">
        <v>0.75</v>
      </c>
      <c r="Q846" s="185" t="s">
        <v>107</v>
      </c>
      <c r="R846" s="181" t="s">
        <v>37</v>
      </c>
      <c r="S846" s="181" t="s">
        <v>96</v>
      </c>
      <c r="T846" s="186">
        <v>45532</v>
      </c>
      <c r="U846" s="187" t="s">
        <v>225</v>
      </c>
      <c r="V846" s="188" t="str" cm="1">
        <f t="array" ref="V846">IF(SUM(LEN(A846:U846))=0,"",IF(OR(OR(ISBLANK(E846),SUM(LEN(B846),LEN(C846))=0),AND(NOT(D846="Unknown"),ISBLANK(I846)),AND(NOT(N846="Unknown"),ISBLANK(Q846))),"Missing Information", INDEX(Table15[Entire Service Line Classification], MATCH(SUMIFS(Table15[Unique ID],Table15[System-Owned Portion],D846,Table15[If Material Anything Other than "Lead" in Column E,Was Material Ever Previously Lead?],F846,Table15[Customer-Owned Portion],N846),Table15[Unique ID],0),0)))</f>
        <v>Non-lead</v>
      </c>
      <c r="W846" s="189"/>
    </row>
    <row r="847" spans="1:23" s="190" customFormat="1" ht="37.5" x14ac:dyDescent="0.25">
      <c r="A847" s="180">
        <v>11810716</v>
      </c>
      <c r="B847" s="181" t="s">
        <v>1962</v>
      </c>
      <c r="C847" s="182" t="s">
        <v>1963</v>
      </c>
      <c r="D847" s="183" t="s">
        <v>36</v>
      </c>
      <c r="E847" s="181" t="s">
        <v>35</v>
      </c>
      <c r="F847" s="183" t="s">
        <v>35</v>
      </c>
      <c r="G847" s="181" t="s">
        <v>235</v>
      </c>
      <c r="H847" s="184">
        <v>1</v>
      </c>
      <c r="I847" s="185" t="s">
        <v>107</v>
      </c>
      <c r="J847" s="181" t="s">
        <v>37</v>
      </c>
      <c r="K847" s="181" t="s">
        <v>38</v>
      </c>
      <c r="L847" s="186">
        <v>45532</v>
      </c>
      <c r="M847" s="187" t="s">
        <v>225</v>
      </c>
      <c r="N847" s="183" t="s">
        <v>36</v>
      </c>
      <c r="O847" s="181"/>
      <c r="P847" s="184">
        <v>0.75</v>
      </c>
      <c r="Q847" s="185" t="s">
        <v>107</v>
      </c>
      <c r="R847" s="181" t="s">
        <v>37</v>
      </c>
      <c r="S847" s="181" t="s">
        <v>96</v>
      </c>
      <c r="T847" s="186">
        <v>45532</v>
      </c>
      <c r="U847" s="187" t="s">
        <v>225</v>
      </c>
      <c r="V847" s="188" t="str" cm="1">
        <f t="array" ref="V847">IF(SUM(LEN(A847:U847))=0,"",IF(OR(OR(ISBLANK(E847),SUM(LEN(B847),LEN(C847))=0),AND(NOT(D847="Unknown"),ISBLANK(I847)),AND(NOT(N847="Unknown"),ISBLANK(Q847))),"Missing Information", INDEX(Table15[Entire Service Line Classification], MATCH(SUMIFS(Table15[Unique ID],Table15[System-Owned Portion],D847,Table15[If Material Anything Other than "Lead" in Column E,Was Material Ever Previously Lead?],F847,Table15[Customer-Owned Portion],N847),Table15[Unique ID],0),0)))</f>
        <v>Non-lead</v>
      </c>
      <c r="W847" s="189"/>
    </row>
    <row r="848" spans="1:23" s="190" customFormat="1" ht="37.5" x14ac:dyDescent="0.25">
      <c r="A848" s="180">
        <v>11810713</v>
      </c>
      <c r="B848" s="181" t="s">
        <v>1964</v>
      </c>
      <c r="C848" s="182" t="s">
        <v>1965</v>
      </c>
      <c r="D848" s="183" t="s">
        <v>36</v>
      </c>
      <c r="E848" s="181" t="s">
        <v>35</v>
      </c>
      <c r="F848" s="183" t="s">
        <v>35</v>
      </c>
      <c r="G848" s="181" t="s">
        <v>235</v>
      </c>
      <c r="H848" s="184">
        <v>1</v>
      </c>
      <c r="I848" s="185" t="s">
        <v>107</v>
      </c>
      <c r="J848" s="181" t="s">
        <v>37</v>
      </c>
      <c r="K848" s="181" t="s">
        <v>38</v>
      </c>
      <c r="L848" s="186">
        <v>45532</v>
      </c>
      <c r="M848" s="187" t="s">
        <v>225</v>
      </c>
      <c r="N848" s="183" t="s">
        <v>36</v>
      </c>
      <c r="O848" s="181"/>
      <c r="P848" s="184">
        <v>0.75</v>
      </c>
      <c r="Q848" s="185" t="s">
        <v>107</v>
      </c>
      <c r="R848" s="181" t="s">
        <v>37</v>
      </c>
      <c r="S848" s="181" t="s">
        <v>96</v>
      </c>
      <c r="T848" s="186">
        <v>45532</v>
      </c>
      <c r="U848" s="187" t="s">
        <v>225</v>
      </c>
      <c r="V848" s="188" t="str" cm="1">
        <f t="array" ref="V848">IF(SUM(LEN(A848:U848))=0,"",IF(OR(OR(ISBLANK(E848),SUM(LEN(B848),LEN(C848))=0),AND(NOT(D848="Unknown"),ISBLANK(I848)),AND(NOT(N848="Unknown"),ISBLANK(Q848))),"Missing Information", INDEX(Table15[Entire Service Line Classification], MATCH(SUMIFS(Table15[Unique ID],Table15[System-Owned Portion],D848,Table15[If Material Anything Other than "Lead" in Column E,Was Material Ever Previously Lead?],F848,Table15[Customer-Owned Portion],N848),Table15[Unique ID],0),0)))</f>
        <v>Non-lead</v>
      </c>
      <c r="W848" s="189"/>
    </row>
    <row r="849" spans="1:23" s="190" customFormat="1" ht="37.5" x14ac:dyDescent="0.25">
      <c r="A849" s="180">
        <v>11810712</v>
      </c>
      <c r="B849" s="181" t="s">
        <v>1966</v>
      </c>
      <c r="C849" s="182" t="s">
        <v>1967</v>
      </c>
      <c r="D849" s="183" t="s">
        <v>36</v>
      </c>
      <c r="E849" s="181" t="s">
        <v>35</v>
      </c>
      <c r="F849" s="183" t="s">
        <v>35</v>
      </c>
      <c r="G849" s="181" t="s">
        <v>235</v>
      </c>
      <c r="H849" s="184">
        <v>1</v>
      </c>
      <c r="I849" s="185" t="s">
        <v>107</v>
      </c>
      <c r="J849" s="181" t="s">
        <v>37</v>
      </c>
      <c r="K849" s="181" t="s">
        <v>38</v>
      </c>
      <c r="L849" s="186">
        <v>45531</v>
      </c>
      <c r="M849" s="187" t="s">
        <v>225</v>
      </c>
      <c r="N849" s="183" t="s">
        <v>36</v>
      </c>
      <c r="O849" s="181"/>
      <c r="P849" s="184">
        <v>1</v>
      </c>
      <c r="Q849" s="185" t="s">
        <v>107</v>
      </c>
      <c r="R849" s="181" t="s">
        <v>37</v>
      </c>
      <c r="S849" s="181" t="s">
        <v>96</v>
      </c>
      <c r="T849" s="186">
        <v>45531</v>
      </c>
      <c r="U849" s="187" t="s">
        <v>225</v>
      </c>
      <c r="V849" s="188" t="str" cm="1">
        <f t="array" ref="V849">IF(SUM(LEN(A849:U849))=0,"",IF(OR(OR(ISBLANK(E849),SUM(LEN(B849),LEN(C849))=0),AND(NOT(D849="Unknown"),ISBLANK(I849)),AND(NOT(N849="Unknown"),ISBLANK(Q849))),"Missing Information", INDEX(Table15[Entire Service Line Classification], MATCH(SUMIFS(Table15[Unique ID],Table15[System-Owned Portion],D849,Table15[If Material Anything Other than "Lead" in Column E,Was Material Ever Previously Lead?],F849,Table15[Customer-Owned Portion],N849),Table15[Unique ID],0),0)))</f>
        <v>Non-lead</v>
      </c>
      <c r="W849" s="189"/>
    </row>
    <row r="850" spans="1:23" s="190" customFormat="1" ht="37.5" x14ac:dyDescent="0.25">
      <c r="A850" s="180">
        <v>11810711</v>
      </c>
      <c r="B850" s="181" t="s">
        <v>1968</v>
      </c>
      <c r="C850" s="182" t="s">
        <v>1969</v>
      </c>
      <c r="D850" s="183" t="s">
        <v>36</v>
      </c>
      <c r="E850" s="181" t="s">
        <v>35</v>
      </c>
      <c r="F850" s="183" t="s">
        <v>35</v>
      </c>
      <c r="G850" s="181" t="s">
        <v>233</v>
      </c>
      <c r="H850" s="184">
        <v>1</v>
      </c>
      <c r="I850" s="185" t="s">
        <v>107</v>
      </c>
      <c r="J850" s="181" t="s">
        <v>37</v>
      </c>
      <c r="K850" s="181" t="s">
        <v>38</v>
      </c>
      <c r="L850" s="186">
        <v>45532</v>
      </c>
      <c r="M850" s="187" t="s">
        <v>225</v>
      </c>
      <c r="N850" s="183" t="s">
        <v>36</v>
      </c>
      <c r="O850" s="181"/>
      <c r="P850" s="184">
        <v>0.75</v>
      </c>
      <c r="Q850" s="185" t="s">
        <v>107</v>
      </c>
      <c r="R850" s="181" t="s">
        <v>37</v>
      </c>
      <c r="S850" s="181" t="s">
        <v>96</v>
      </c>
      <c r="T850" s="186">
        <v>45532</v>
      </c>
      <c r="U850" s="187" t="s">
        <v>225</v>
      </c>
      <c r="V850" s="188" t="str" cm="1">
        <f t="array" ref="V850">IF(SUM(LEN(A850:U850))=0,"",IF(OR(OR(ISBLANK(E850),SUM(LEN(B850),LEN(C850))=0),AND(NOT(D850="Unknown"),ISBLANK(I850)),AND(NOT(N850="Unknown"),ISBLANK(Q850))),"Missing Information", INDEX(Table15[Entire Service Line Classification], MATCH(SUMIFS(Table15[Unique ID],Table15[System-Owned Portion],D850,Table15[If Material Anything Other than "Lead" in Column E,Was Material Ever Previously Lead?],F850,Table15[Customer-Owned Portion],N850),Table15[Unique ID],0),0)))</f>
        <v>Non-lead</v>
      </c>
      <c r="W850" s="189"/>
    </row>
    <row r="851" spans="1:23" s="190" customFormat="1" ht="37.5" x14ac:dyDescent="0.25">
      <c r="A851" s="180">
        <v>11810710</v>
      </c>
      <c r="B851" s="181" t="s">
        <v>1970</v>
      </c>
      <c r="C851" s="182" t="s">
        <v>1971</v>
      </c>
      <c r="D851" s="183" t="s">
        <v>36</v>
      </c>
      <c r="E851" s="181" t="s">
        <v>35</v>
      </c>
      <c r="F851" s="183" t="s">
        <v>35</v>
      </c>
      <c r="G851" s="181" t="s">
        <v>235</v>
      </c>
      <c r="H851" s="184">
        <v>1</v>
      </c>
      <c r="I851" s="185" t="s">
        <v>107</v>
      </c>
      <c r="J851" s="181" t="s">
        <v>37</v>
      </c>
      <c r="K851" s="181" t="s">
        <v>38</v>
      </c>
      <c r="L851" s="186">
        <v>45531</v>
      </c>
      <c r="M851" s="187" t="s">
        <v>225</v>
      </c>
      <c r="N851" s="183" t="s">
        <v>36</v>
      </c>
      <c r="O851" s="181"/>
      <c r="P851" s="184">
        <v>1</v>
      </c>
      <c r="Q851" s="185" t="s">
        <v>107</v>
      </c>
      <c r="R851" s="181" t="s">
        <v>37</v>
      </c>
      <c r="S851" s="181" t="s">
        <v>96</v>
      </c>
      <c r="T851" s="186">
        <v>45531</v>
      </c>
      <c r="U851" s="187" t="s">
        <v>225</v>
      </c>
      <c r="V851" s="188" t="str" cm="1">
        <f t="array" ref="V851">IF(SUM(LEN(A851:U851))=0,"",IF(OR(OR(ISBLANK(E851),SUM(LEN(B851),LEN(C851))=0),AND(NOT(D851="Unknown"),ISBLANK(I851)),AND(NOT(N851="Unknown"),ISBLANK(Q851))),"Missing Information", INDEX(Table15[Entire Service Line Classification], MATCH(SUMIFS(Table15[Unique ID],Table15[System-Owned Portion],D851,Table15[If Material Anything Other than "Lead" in Column E,Was Material Ever Previously Lead?],F851,Table15[Customer-Owned Portion],N851),Table15[Unique ID],0),0)))</f>
        <v>Non-lead</v>
      </c>
      <c r="W851" s="189"/>
    </row>
    <row r="852" spans="1:23" s="190" customFormat="1" ht="37.5" x14ac:dyDescent="0.25">
      <c r="A852" s="180">
        <v>11810709</v>
      </c>
      <c r="B852" s="181" t="s">
        <v>1972</v>
      </c>
      <c r="C852" s="182" t="s">
        <v>1973</v>
      </c>
      <c r="D852" s="183" t="s">
        <v>36</v>
      </c>
      <c r="E852" s="181" t="s">
        <v>35</v>
      </c>
      <c r="F852" s="183" t="s">
        <v>35</v>
      </c>
      <c r="G852" s="181" t="s">
        <v>233</v>
      </c>
      <c r="H852" s="184">
        <v>1</v>
      </c>
      <c r="I852" s="185" t="s">
        <v>107</v>
      </c>
      <c r="J852" s="181" t="s">
        <v>37</v>
      </c>
      <c r="K852" s="181" t="s">
        <v>38</v>
      </c>
      <c r="L852" s="186">
        <v>45531</v>
      </c>
      <c r="M852" s="187" t="s">
        <v>225</v>
      </c>
      <c r="N852" s="183" t="s">
        <v>36</v>
      </c>
      <c r="O852" s="181"/>
      <c r="P852" s="184">
        <v>1</v>
      </c>
      <c r="Q852" s="185" t="s">
        <v>107</v>
      </c>
      <c r="R852" s="181" t="s">
        <v>37</v>
      </c>
      <c r="S852" s="181" t="s">
        <v>96</v>
      </c>
      <c r="T852" s="186">
        <v>45531</v>
      </c>
      <c r="U852" s="187" t="s">
        <v>225</v>
      </c>
      <c r="V852" s="188" t="str" cm="1">
        <f t="array" ref="V852">IF(SUM(LEN(A852:U852))=0,"",IF(OR(OR(ISBLANK(E852),SUM(LEN(B852),LEN(C852))=0),AND(NOT(D852="Unknown"),ISBLANK(I852)),AND(NOT(N852="Unknown"),ISBLANK(Q852))),"Missing Information", INDEX(Table15[Entire Service Line Classification], MATCH(SUMIFS(Table15[Unique ID],Table15[System-Owned Portion],D852,Table15[If Material Anything Other than "Lead" in Column E,Was Material Ever Previously Lead?],F852,Table15[Customer-Owned Portion],N852),Table15[Unique ID],0),0)))</f>
        <v>Non-lead</v>
      </c>
      <c r="W852" s="189"/>
    </row>
    <row r="853" spans="1:23" s="190" customFormat="1" ht="37.5" x14ac:dyDescent="0.25">
      <c r="A853" s="180">
        <v>11810708</v>
      </c>
      <c r="B853" s="181" t="s">
        <v>1974</v>
      </c>
      <c r="C853" s="182" t="s">
        <v>1975</v>
      </c>
      <c r="D853" s="183" t="s">
        <v>36</v>
      </c>
      <c r="E853" s="181" t="s">
        <v>35</v>
      </c>
      <c r="F853" s="183" t="s">
        <v>35</v>
      </c>
      <c r="G853" s="181" t="s">
        <v>225</v>
      </c>
      <c r="H853" s="184">
        <v>1</v>
      </c>
      <c r="I853" s="185" t="s">
        <v>107</v>
      </c>
      <c r="J853" s="181" t="s">
        <v>37</v>
      </c>
      <c r="K853" s="181" t="s">
        <v>38</v>
      </c>
      <c r="L853" s="186">
        <v>45532</v>
      </c>
      <c r="M853" s="187" t="s">
        <v>225</v>
      </c>
      <c r="N853" s="183" t="s">
        <v>36</v>
      </c>
      <c r="O853" s="181"/>
      <c r="P853" s="184">
        <v>0.75</v>
      </c>
      <c r="Q853" s="185" t="s">
        <v>107</v>
      </c>
      <c r="R853" s="181" t="s">
        <v>37</v>
      </c>
      <c r="S853" s="181" t="s">
        <v>96</v>
      </c>
      <c r="T853" s="186">
        <v>45532</v>
      </c>
      <c r="U853" s="187" t="s">
        <v>225</v>
      </c>
      <c r="V853" s="188" t="str" cm="1">
        <f t="array" ref="V853">IF(SUM(LEN(A853:U853))=0,"",IF(OR(OR(ISBLANK(E853),SUM(LEN(B853),LEN(C853))=0),AND(NOT(D853="Unknown"),ISBLANK(I853)),AND(NOT(N853="Unknown"),ISBLANK(Q853))),"Missing Information", INDEX(Table15[Entire Service Line Classification], MATCH(SUMIFS(Table15[Unique ID],Table15[System-Owned Portion],D853,Table15[If Material Anything Other than "Lead" in Column E,Was Material Ever Previously Lead?],F853,Table15[Customer-Owned Portion],N853),Table15[Unique ID],0),0)))</f>
        <v>Non-lead</v>
      </c>
      <c r="W853" s="189"/>
    </row>
    <row r="854" spans="1:23" s="190" customFormat="1" ht="37.5" x14ac:dyDescent="0.25">
      <c r="A854" s="180">
        <v>11810707</v>
      </c>
      <c r="B854" s="181" t="s">
        <v>1976</v>
      </c>
      <c r="C854" s="182" t="s">
        <v>1977</v>
      </c>
      <c r="D854" s="183" t="s">
        <v>36</v>
      </c>
      <c r="E854" s="181" t="s">
        <v>35</v>
      </c>
      <c r="F854" s="183" t="s">
        <v>35</v>
      </c>
      <c r="G854" s="181" t="s">
        <v>235</v>
      </c>
      <c r="H854" s="184">
        <v>1</v>
      </c>
      <c r="I854" s="185" t="s">
        <v>107</v>
      </c>
      <c r="J854" s="181" t="s">
        <v>37</v>
      </c>
      <c r="K854" s="181" t="s">
        <v>38</v>
      </c>
      <c r="L854" s="186">
        <v>45531</v>
      </c>
      <c r="M854" s="187" t="s">
        <v>225</v>
      </c>
      <c r="N854" s="183" t="s">
        <v>36</v>
      </c>
      <c r="O854" s="181"/>
      <c r="P854" s="184">
        <v>1</v>
      </c>
      <c r="Q854" s="185" t="s">
        <v>107</v>
      </c>
      <c r="R854" s="181" t="s">
        <v>37</v>
      </c>
      <c r="S854" s="181" t="s">
        <v>96</v>
      </c>
      <c r="T854" s="186">
        <v>45531</v>
      </c>
      <c r="U854" s="187" t="s">
        <v>225</v>
      </c>
      <c r="V854" s="188" t="str" cm="1">
        <f t="array" ref="V854">IF(SUM(LEN(A854:U854))=0,"",IF(OR(OR(ISBLANK(E854),SUM(LEN(B854),LEN(C854))=0),AND(NOT(D854="Unknown"),ISBLANK(I854)),AND(NOT(N854="Unknown"),ISBLANK(Q854))),"Missing Information", INDEX(Table15[Entire Service Line Classification], MATCH(SUMIFS(Table15[Unique ID],Table15[System-Owned Portion],D854,Table15[If Material Anything Other than "Lead" in Column E,Was Material Ever Previously Lead?],F854,Table15[Customer-Owned Portion],N854),Table15[Unique ID],0),0)))</f>
        <v>Non-lead</v>
      </c>
      <c r="W854" s="189"/>
    </row>
    <row r="855" spans="1:23" s="190" customFormat="1" ht="37.5" x14ac:dyDescent="0.25">
      <c r="A855" s="180">
        <v>11810706</v>
      </c>
      <c r="B855" s="181" t="s">
        <v>1978</v>
      </c>
      <c r="C855" s="182" t="s">
        <v>1979</v>
      </c>
      <c r="D855" s="183" t="s">
        <v>36</v>
      </c>
      <c r="E855" s="181" t="s">
        <v>35</v>
      </c>
      <c r="F855" s="183" t="s">
        <v>35</v>
      </c>
      <c r="G855" s="181" t="s">
        <v>233</v>
      </c>
      <c r="H855" s="184">
        <v>1</v>
      </c>
      <c r="I855" s="185" t="s">
        <v>107</v>
      </c>
      <c r="J855" s="181" t="s">
        <v>37</v>
      </c>
      <c r="K855" s="181" t="s">
        <v>38</v>
      </c>
      <c r="L855" s="186">
        <v>45531</v>
      </c>
      <c r="M855" s="187" t="s">
        <v>225</v>
      </c>
      <c r="N855" s="183" t="s">
        <v>36</v>
      </c>
      <c r="O855" s="181"/>
      <c r="P855" s="184">
        <v>1</v>
      </c>
      <c r="Q855" s="185" t="s">
        <v>107</v>
      </c>
      <c r="R855" s="181" t="s">
        <v>37</v>
      </c>
      <c r="S855" s="181" t="s">
        <v>96</v>
      </c>
      <c r="T855" s="186">
        <v>45531</v>
      </c>
      <c r="U855" s="187" t="s">
        <v>225</v>
      </c>
      <c r="V855" s="188" t="str" cm="1">
        <f t="array" ref="V855">IF(SUM(LEN(A855:U855))=0,"",IF(OR(OR(ISBLANK(E855),SUM(LEN(B855),LEN(C855))=0),AND(NOT(D855="Unknown"),ISBLANK(I855)),AND(NOT(N855="Unknown"),ISBLANK(Q855))),"Missing Information", INDEX(Table15[Entire Service Line Classification], MATCH(SUMIFS(Table15[Unique ID],Table15[System-Owned Portion],D855,Table15[If Material Anything Other than "Lead" in Column E,Was Material Ever Previously Lead?],F855,Table15[Customer-Owned Portion],N855),Table15[Unique ID],0),0)))</f>
        <v>Non-lead</v>
      </c>
      <c r="W855" s="189"/>
    </row>
    <row r="856" spans="1:23" s="190" customFormat="1" ht="37.5" x14ac:dyDescent="0.25">
      <c r="A856" s="180">
        <v>11810705</v>
      </c>
      <c r="B856" s="181" t="s">
        <v>1980</v>
      </c>
      <c r="C856" s="182" t="s">
        <v>1981</v>
      </c>
      <c r="D856" s="183" t="s">
        <v>36</v>
      </c>
      <c r="E856" s="181" t="s">
        <v>35</v>
      </c>
      <c r="F856" s="183" t="s">
        <v>35</v>
      </c>
      <c r="G856" s="181" t="s">
        <v>235</v>
      </c>
      <c r="H856" s="184">
        <v>1</v>
      </c>
      <c r="I856" s="185" t="s">
        <v>107</v>
      </c>
      <c r="J856" s="181" t="s">
        <v>37</v>
      </c>
      <c r="K856" s="181" t="s">
        <v>38</v>
      </c>
      <c r="L856" s="186">
        <v>45531</v>
      </c>
      <c r="M856" s="187" t="s">
        <v>225</v>
      </c>
      <c r="N856" s="183" t="s">
        <v>36</v>
      </c>
      <c r="O856" s="181"/>
      <c r="P856" s="184">
        <v>1</v>
      </c>
      <c r="Q856" s="185" t="s">
        <v>107</v>
      </c>
      <c r="R856" s="181" t="s">
        <v>37</v>
      </c>
      <c r="S856" s="181" t="s">
        <v>96</v>
      </c>
      <c r="T856" s="186">
        <v>45531</v>
      </c>
      <c r="U856" s="187" t="s">
        <v>225</v>
      </c>
      <c r="V856" s="188" t="str" cm="1">
        <f t="array" ref="V856">IF(SUM(LEN(A856:U856))=0,"",IF(OR(OR(ISBLANK(E856),SUM(LEN(B856),LEN(C856))=0),AND(NOT(D856="Unknown"),ISBLANK(I856)),AND(NOT(N856="Unknown"),ISBLANK(Q856))),"Missing Information", INDEX(Table15[Entire Service Line Classification], MATCH(SUMIFS(Table15[Unique ID],Table15[System-Owned Portion],D856,Table15[If Material Anything Other than "Lead" in Column E,Was Material Ever Previously Lead?],F856,Table15[Customer-Owned Portion],N856),Table15[Unique ID],0),0)))</f>
        <v>Non-lead</v>
      </c>
      <c r="W856" s="189"/>
    </row>
    <row r="857" spans="1:23" s="190" customFormat="1" ht="37.5" x14ac:dyDescent="0.25">
      <c r="A857" s="180">
        <v>11810704</v>
      </c>
      <c r="B857" s="181" t="s">
        <v>1982</v>
      </c>
      <c r="C857" s="182" t="s">
        <v>1983</v>
      </c>
      <c r="D857" s="183" t="s">
        <v>36</v>
      </c>
      <c r="E857" s="181" t="s">
        <v>35</v>
      </c>
      <c r="F857" s="183" t="s">
        <v>35</v>
      </c>
      <c r="G857" s="181" t="s">
        <v>233</v>
      </c>
      <c r="H857" s="184">
        <v>1</v>
      </c>
      <c r="I857" s="185" t="s">
        <v>107</v>
      </c>
      <c r="J857" s="181" t="s">
        <v>37</v>
      </c>
      <c r="K857" s="181" t="s">
        <v>38</v>
      </c>
      <c r="L857" s="186">
        <v>45531</v>
      </c>
      <c r="M857" s="187" t="s">
        <v>225</v>
      </c>
      <c r="N857" s="183" t="s">
        <v>36</v>
      </c>
      <c r="O857" s="181"/>
      <c r="P857" s="184">
        <v>1</v>
      </c>
      <c r="Q857" s="185" t="s">
        <v>107</v>
      </c>
      <c r="R857" s="181" t="s">
        <v>37</v>
      </c>
      <c r="S857" s="181" t="s">
        <v>96</v>
      </c>
      <c r="T857" s="186">
        <v>45531</v>
      </c>
      <c r="U857" s="187" t="s">
        <v>225</v>
      </c>
      <c r="V857" s="188" t="str" cm="1">
        <f t="array" ref="V857">IF(SUM(LEN(A857:U857))=0,"",IF(OR(OR(ISBLANK(E857),SUM(LEN(B857),LEN(C857))=0),AND(NOT(D857="Unknown"),ISBLANK(I857)),AND(NOT(N857="Unknown"),ISBLANK(Q857))),"Missing Information", INDEX(Table15[Entire Service Line Classification], MATCH(SUMIFS(Table15[Unique ID],Table15[System-Owned Portion],D857,Table15[If Material Anything Other than "Lead" in Column E,Was Material Ever Previously Lead?],F857,Table15[Customer-Owned Portion],N857),Table15[Unique ID],0),0)))</f>
        <v>Non-lead</v>
      </c>
      <c r="W857" s="189"/>
    </row>
    <row r="858" spans="1:23" s="190" customFormat="1" ht="37.5" x14ac:dyDescent="0.25">
      <c r="A858" s="180">
        <v>11810703</v>
      </c>
      <c r="B858" s="181" t="s">
        <v>1984</v>
      </c>
      <c r="C858" s="182" t="s">
        <v>1985</v>
      </c>
      <c r="D858" s="183" t="s">
        <v>36</v>
      </c>
      <c r="E858" s="181" t="s">
        <v>35</v>
      </c>
      <c r="F858" s="183" t="s">
        <v>35</v>
      </c>
      <c r="G858" s="181" t="s">
        <v>233</v>
      </c>
      <c r="H858" s="184">
        <v>1</v>
      </c>
      <c r="I858" s="185" t="s">
        <v>107</v>
      </c>
      <c r="J858" s="181" t="s">
        <v>37</v>
      </c>
      <c r="K858" s="181" t="s">
        <v>38</v>
      </c>
      <c r="L858" s="186">
        <v>45532</v>
      </c>
      <c r="M858" s="187" t="s">
        <v>225</v>
      </c>
      <c r="N858" s="183" t="s">
        <v>36</v>
      </c>
      <c r="O858" s="181"/>
      <c r="P858" s="184">
        <v>0.75</v>
      </c>
      <c r="Q858" s="185" t="s">
        <v>107</v>
      </c>
      <c r="R858" s="181" t="s">
        <v>37</v>
      </c>
      <c r="S858" s="181" t="s">
        <v>96</v>
      </c>
      <c r="T858" s="186">
        <v>45532</v>
      </c>
      <c r="U858" s="187" t="s">
        <v>225</v>
      </c>
      <c r="V858" s="188" t="str" cm="1">
        <f t="array" ref="V858">IF(SUM(LEN(A858:U858))=0,"",IF(OR(OR(ISBLANK(E858),SUM(LEN(B858),LEN(C858))=0),AND(NOT(D858="Unknown"),ISBLANK(I858)),AND(NOT(N858="Unknown"),ISBLANK(Q858))),"Missing Information", INDEX(Table15[Entire Service Line Classification], MATCH(SUMIFS(Table15[Unique ID],Table15[System-Owned Portion],D858,Table15[If Material Anything Other than "Lead" in Column E,Was Material Ever Previously Lead?],F858,Table15[Customer-Owned Portion],N858),Table15[Unique ID],0),0)))</f>
        <v>Non-lead</v>
      </c>
      <c r="W858" s="189"/>
    </row>
    <row r="859" spans="1:23" s="190" customFormat="1" ht="37.5" x14ac:dyDescent="0.25">
      <c r="A859" s="180">
        <v>11810702</v>
      </c>
      <c r="B859" s="181" t="s">
        <v>1986</v>
      </c>
      <c r="C859" s="182" t="s">
        <v>1987</v>
      </c>
      <c r="D859" s="183" t="s">
        <v>36</v>
      </c>
      <c r="E859" s="181" t="s">
        <v>35</v>
      </c>
      <c r="F859" s="183" t="s">
        <v>35</v>
      </c>
      <c r="G859" s="181" t="s">
        <v>235</v>
      </c>
      <c r="H859" s="184">
        <v>1</v>
      </c>
      <c r="I859" s="185" t="s">
        <v>107</v>
      </c>
      <c r="J859" s="181" t="s">
        <v>37</v>
      </c>
      <c r="K859" s="181" t="s">
        <v>38</v>
      </c>
      <c r="L859" s="186">
        <v>45531</v>
      </c>
      <c r="M859" s="187" t="s">
        <v>225</v>
      </c>
      <c r="N859" s="183" t="s">
        <v>36</v>
      </c>
      <c r="O859" s="181"/>
      <c r="P859" s="184">
        <v>0.75</v>
      </c>
      <c r="Q859" s="185" t="s">
        <v>107</v>
      </c>
      <c r="R859" s="181" t="s">
        <v>37</v>
      </c>
      <c r="S859" s="181" t="s">
        <v>96</v>
      </c>
      <c r="T859" s="186">
        <v>45531</v>
      </c>
      <c r="U859" s="187" t="s">
        <v>225</v>
      </c>
      <c r="V859" s="188" t="str" cm="1">
        <f t="array" ref="V859">IF(SUM(LEN(A859:U859))=0,"",IF(OR(OR(ISBLANK(E859),SUM(LEN(B859),LEN(C859))=0),AND(NOT(D859="Unknown"),ISBLANK(I859)),AND(NOT(N859="Unknown"),ISBLANK(Q859))),"Missing Information", INDEX(Table15[Entire Service Line Classification], MATCH(SUMIFS(Table15[Unique ID],Table15[System-Owned Portion],D859,Table15[If Material Anything Other than "Lead" in Column E,Was Material Ever Previously Lead?],F859,Table15[Customer-Owned Portion],N859),Table15[Unique ID],0),0)))</f>
        <v>Non-lead</v>
      </c>
      <c r="W859" s="189"/>
    </row>
    <row r="860" spans="1:23" s="190" customFormat="1" ht="37.5" x14ac:dyDescent="0.25">
      <c r="A860" s="180">
        <v>11810700</v>
      </c>
      <c r="B860" s="181" t="s">
        <v>1988</v>
      </c>
      <c r="C860" s="182" t="s">
        <v>1989</v>
      </c>
      <c r="D860" s="183" t="s">
        <v>36</v>
      </c>
      <c r="E860" s="181" t="s">
        <v>35</v>
      </c>
      <c r="F860" s="183" t="s">
        <v>35</v>
      </c>
      <c r="G860" s="181" t="s">
        <v>235</v>
      </c>
      <c r="H860" s="184">
        <v>1</v>
      </c>
      <c r="I860" s="185" t="s">
        <v>107</v>
      </c>
      <c r="J860" s="181" t="s">
        <v>37</v>
      </c>
      <c r="K860" s="181" t="s">
        <v>38</v>
      </c>
      <c r="L860" s="186">
        <v>45531</v>
      </c>
      <c r="M860" s="187" t="s">
        <v>225</v>
      </c>
      <c r="N860" s="183" t="s">
        <v>36</v>
      </c>
      <c r="O860" s="181"/>
      <c r="P860" s="184">
        <v>0.75</v>
      </c>
      <c r="Q860" s="185" t="s">
        <v>107</v>
      </c>
      <c r="R860" s="181" t="s">
        <v>37</v>
      </c>
      <c r="S860" s="181" t="s">
        <v>96</v>
      </c>
      <c r="T860" s="186">
        <v>45531</v>
      </c>
      <c r="U860" s="187" t="s">
        <v>225</v>
      </c>
      <c r="V860" s="188" t="str" cm="1">
        <f t="array" ref="V860">IF(SUM(LEN(A860:U860))=0,"",IF(OR(OR(ISBLANK(E860),SUM(LEN(B860),LEN(C860))=0),AND(NOT(D860="Unknown"),ISBLANK(I860)),AND(NOT(N860="Unknown"),ISBLANK(Q860))),"Missing Information", INDEX(Table15[Entire Service Line Classification], MATCH(SUMIFS(Table15[Unique ID],Table15[System-Owned Portion],D860,Table15[If Material Anything Other than "Lead" in Column E,Was Material Ever Previously Lead?],F860,Table15[Customer-Owned Portion],N860),Table15[Unique ID],0),0)))</f>
        <v>Non-lead</v>
      </c>
      <c r="W860" s="189"/>
    </row>
    <row r="861" spans="1:23" s="190" customFormat="1" ht="37.5" x14ac:dyDescent="0.25">
      <c r="A861" s="180">
        <v>11810698</v>
      </c>
      <c r="B861" s="181" t="s">
        <v>1990</v>
      </c>
      <c r="C861" s="182" t="s">
        <v>1991</v>
      </c>
      <c r="D861" s="183" t="s">
        <v>36</v>
      </c>
      <c r="E861" s="181" t="s">
        <v>35</v>
      </c>
      <c r="F861" s="183" t="s">
        <v>35</v>
      </c>
      <c r="G861" s="181" t="s">
        <v>235</v>
      </c>
      <c r="H861" s="184">
        <v>1</v>
      </c>
      <c r="I861" s="185" t="s">
        <v>107</v>
      </c>
      <c r="J861" s="181" t="s">
        <v>37</v>
      </c>
      <c r="K861" s="181" t="s">
        <v>38</v>
      </c>
      <c r="L861" s="186">
        <v>45531</v>
      </c>
      <c r="M861" s="187" t="s">
        <v>225</v>
      </c>
      <c r="N861" s="183" t="s">
        <v>36</v>
      </c>
      <c r="O861" s="181"/>
      <c r="P861" s="184">
        <v>0.75</v>
      </c>
      <c r="Q861" s="185" t="s">
        <v>107</v>
      </c>
      <c r="R861" s="181" t="s">
        <v>37</v>
      </c>
      <c r="S861" s="181" t="s">
        <v>96</v>
      </c>
      <c r="T861" s="186">
        <v>45531</v>
      </c>
      <c r="U861" s="187" t="s">
        <v>225</v>
      </c>
      <c r="V861" s="188" t="str" cm="1">
        <f t="array" ref="V861">IF(SUM(LEN(A861:U861))=0,"",IF(OR(OR(ISBLANK(E861),SUM(LEN(B861),LEN(C861))=0),AND(NOT(D861="Unknown"),ISBLANK(I861)),AND(NOT(N861="Unknown"),ISBLANK(Q861))),"Missing Information", INDEX(Table15[Entire Service Line Classification], MATCH(SUMIFS(Table15[Unique ID],Table15[System-Owned Portion],D861,Table15[If Material Anything Other than "Lead" in Column E,Was Material Ever Previously Lead?],F861,Table15[Customer-Owned Portion],N861),Table15[Unique ID],0),0)))</f>
        <v>Non-lead</v>
      </c>
      <c r="W861" s="189"/>
    </row>
    <row r="862" spans="1:23" s="190" customFormat="1" ht="37.5" x14ac:dyDescent="0.25">
      <c r="A862" s="180">
        <v>11810701</v>
      </c>
      <c r="B862" s="181" t="s">
        <v>1992</v>
      </c>
      <c r="C862" s="182" t="s">
        <v>1993</v>
      </c>
      <c r="D862" s="183" t="s">
        <v>36</v>
      </c>
      <c r="E862" s="181" t="s">
        <v>35</v>
      </c>
      <c r="F862" s="183" t="s">
        <v>35</v>
      </c>
      <c r="G862" s="181" t="s">
        <v>235</v>
      </c>
      <c r="H862" s="184">
        <v>1</v>
      </c>
      <c r="I862" s="185" t="s">
        <v>107</v>
      </c>
      <c r="J862" s="181" t="s">
        <v>37</v>
      </c>
      <c r="K862" s="181" t="s">
        <v>38</v>
      </c>
      <c r="L862" s="186">
        <v>45531</v>
      </c>
      <c r="M862" s="187" t="s">
        <v>225</v>
      </c>
      <c r="N862" s="183" t="s">
        <v>36</v>
      </c>
      <c r="O862" s="181"/>
      <c r="P862" s="184">
        <v>1</v>
      </c>
      <c r="Q862" s="185" t="s">
        <v>107</v>
      </c>
      <c r="R862" s="181" t="s">
        <v>37</v>
      </c>
      <c r="S862" s="181" t="s">
        <v>96</v>
      </c>
      <c r="T862" s="186">
        <v>45531</v>
      </c>
      <c r="U862" s="187" t="s">
        <v>225</v>
      </c>
      <c r="V862" s="188" t="str" cm="1">
        <f t="array" ref="V862">IF(SUM(LEN(A862:U862))=0,"",IF(OR(OR(ISBLANK(E862),SUM(LEN(B862),LEN(C862))=0),AND(NOT(D862="Unknown"),ISBLANK(I862)),AND(NOT(N862="Unknown"),ISBLANK(Q862))),"Missing Information", INDEX(Table15[Entire Service Line Classification], MATCH(SUMIFS(Table15[Unique ID],Table15[System-Owned Portion],D862,Table15[If Material Anything Other than "Lead" in Column E,Was Material Ever Previously Lead?],F862,Table15[Customer-Owned Portion],N862),Table15[Unique ID],0),0)))</f>
        <v>Non-lead</v>
      </c>
      <c r="W862" s="189"/>
    </row>
    <row r="863" spans="1:23" s="190" customFormat="1" ht="37.5" x14ac:dyDescent="0.25">
      <c r="A863" s="180">
        <v>11810699</v>
      </c>
      <c r="B863" s="181" t="s">
        <v>1994</v>
      </c>
      <c r="C863" s="182" t="s">
        <v>1995</v>
      </c>
      <c r="D863" s="183" t="s">
        <v>36</v>
      </c>
      <c r="E863" s="181" t="s">
        <v>35</v>
      </c>
      <c r="F863" s="183" t="s">
        <v>35</v>
      </c>
      <c r="G863" s="181" t="s">
        <v>235</v>
      </c>
      <c r="H863" s="184">
        <v>1</v>
      </c>
      <c r="I863" s="185" t="s">
        <v>107</v>
      </c>
      <c r="J863" s="181" t="s">
        <v>37</v>
      </c>
      <c r="K863" s="181" t="s">
        <v>38</v>
      </c>
      <c r="L863" s="186">
        <v>45531</v>
      </c>
      <c r="M863" s="187" t="s">
        <v>225</v>
      </c>
      <c r="N863" s="183" t="s">
        <v>36</v>
      </c>
      <c r="O863" s="181"/>
      <c r="P863" s="184">
        <v>1</v>
      </c>
      <c r="Q863" s="185" t="s">
        <v>107</v>
      </c>
      <c r="R863" s="181" t="s">
        <v>37</v>
      </c>
      <c r="S863" s="181" t="s">
        <v>96</v>
      </c>
      <c r="T863" s="186">
        <v>45531</v>
      </c>
      <c r="U863" s="187" t="s">
        <v>225</v>
      </c>
      <c r="V863" s="188" t="str" cm="1">
        <f t="array" ref="V863">IF(SUM(LEN(A863:U863))=0,"",IF(OR(OR(ISBLANK(E863),SUM(LEN(B863),LEN(C863))=0),AND(NOT(D863="Unknown"),ISBLANK(I863)),AND(NOT(N863="Unknown"),ISBLANK(Q863))),"Missing Information", INDEX(Table15[Entire Service Line Classification], MATCH(SUMIFS(Table15[Unique ID],Table15[System-Owned Portion],D863,Table15[If Material Anything Other than "Lead" in Column E,Was Material Ever Previously Lead?],F863,Table15[Customer-Owned Portion],N863),Table15[Unique ID],0),0)))</f>
        <v>Non-lead</v>
      </c>
      <c r="W863" s="189"/>
    </row>
    <row r="864" spans="1:23" s="190" customFormat="1" ht="37.5" x14ac:dyDescent="0.25">
      <c r="A864" s="180">
        <v>11810697</v>
      </c>
      <c r="B864" s="181" t="s">
        <v>1996</v>
      </c>
      <c r="C864" s="182" t="s">
        <v>1997</v>
      </c>
      <c r="D864" s="183" t="s">
        <v>36</v>
      </c>
      <c r="E864" s="181" t="s">
        <v>35</v>
      </c>
      <c r="F864" s="183" t="s">
        <v>35</v>
      </c>
      <c r="G864" s="181" t="s">
        <v>235</v>
      </c>
      <c r="H864" s="184">
        <v>1</v>
      </c>
      <c r="I864" s="185" t="s">
        <v>107</v>
      </c>
      <c r="J864" s="181" t="s">
        <v>37</v>
      </c>
      <c r="K864" s="181" t="s">
        <v>38</v>
      </c>
      <c r="L864" s="186">
        <v>45531</v>
      </c>
      <c r="M864" s="187" t="s">
        <v>225</v>
      </c>
      <c r="N864" s="183" t="s">
        <v>36</v>
      </c>
      <c r="O864" s="181"/>
      <c r="P864" s="184">
        <v>1</v>
      </c>
      <c r="Q864" s="185" t="s">
        <v>107</v>
      </c>
      <c r="R864" s="181" t="s">
        <v>37</v>
      </c>
      <c r="S864" s="181" t="s">
        <v>96</v>
      </c>
      <c r="T864" s="186">
        <v>45531</v>
      </c>
      <c r="U864" s="187" t="s">
        <v>225</v>
      </c>
      <c r="V864" s="188" t="str" cm="1">
        <f t="array" ref="V864">IF(SUM(LEN(A864:U864))=0,"",IF(OR(OR(ISBLANK(E864),SUM(LEN(B864),LEN(C864))=0),AND(NOT(D864="Unknown"),ISBLANK(I864)),AND(NOT(N864="Unknown"),ISBLANK(Q864))),"Missing Information", INDEX(Table15[Entire Service Line Classification], MATCH(SUMIFS(Table15[Unique ID],Table15[System-Owned Portion],D864,Table15[If Material Anything Other than "Lead" in Column E,Was Material Ever Previously Lead?],F864,Table15[Customer-Owned Portion],N864),Table15[Unique ID],0),0)))</f>
        <v>Non-lead</v>
      </c>
      <c r="W864" s="189"/>
    </row>
    <row r="865" spans="1:23" s="190" customFormat="1" ht="37.5" x14ac:dyDescent="0.25">
      <c r="A865" s="180">
        <v>11810696</v>
      </c>
      <c r="B865" s="181" t="s">
        <v>1998</v>
      </c>
      <c r="C865" s="182" t="s">
        <v>1999</v>
      </c>
      <c r="D865" s="183" t="s">
        <v>36</v>
      </c>
      <c r="E865" s="181" t="s">
        <v>35</v>
      </c>
      <c r="F865" s="183" t="s">
        <v>35</v>
      </c>
      <c r="G865" s="181" t="s">
        <v>235</v>
      </c>
      <c r="H865" s="184">
        <v>1</v>
      </c>
      <c r="I865" s="185" t="s">
        <v>107</v>
      </c>
      <c r="J865" s="181" t="s">
        <v>37</v>
      </c>
      <c r="K865" s="181" t="s">
        <v>38</v>
      </c>
      <c r="L865" s="186">
        <v>45531</v>
      </c>
      <c r="M865" s="187" t="s">
        <v>225</v>
      </c>
      <c r="N865" s="183" t="s">
        <v>36</v>
      </c>
      <c r="O865" s="181"/>
      <c r="P865" s="184">
        <v>0.75</v>
      </c>
      <c r="Q865" s="185" t="s">
        <v>107</v>
      </c>
      <c r="R865" s="181" t="s">
        <v>37</v>
      </c>
      <c r="S865" s="181" t="s">
        <v>96</v>
      </c>
      <c r="T865" s="186">
        <v>45531</v>
      </c>
      <c r="U865" s="187" t="s">
        <v>225</v>
      </c>
      <c r="V865" s="188" t="str" cm="1">
        <f t="array" ref="V865">IF(SUM(LEN(A865:U865))=0,"",IF(OR(OR(ISBLANK(E865),SUM(LEN(B865),LEN(C865))=0),AND(NOT(D865="Unknown"),ISBLANK(I865)),AND(NOT(N865="Unknown"),ISBLANK(Q865))),"Missing Information", INDEX(Table15[Entire Service Line Classification], MATCH(SUMIFS(Table15[Unique ID],Table15[System-Owned Portion],D865,Table15[If Material Anything Other than "Lead" in Column E,Was Material Ever Previously Lead?],F865,Table15[Customer-Owned Portion],N865),Table15[Unique ID],0),0)))</f>
        <v>Non-lead</v>
      </c>
      <c r="W865" s="189"/>
    </row>
    <row r="866" spans="1:23" s="190" customFormat="1" ht="37.5" x14ac:dyDescent="0.25">
      <c r="A866" s="180">
        <v>11810695</v>
      </c>
      <c r="B866" s="181" t="s">
        <v>2000</v>
      </c>
      <c r="C866" s="182" t="s">
        <v>2001</v>
      </c>
      <c r="D866" s="183" t="s">
        <v>36</v>
      </c>
      <c r="E866" s="181" t="s">
        <v>35</v>
      </c>
      <c r="F866" s="183" t="s">
        <v>35</v>
      </c>
      <c r="G866" s="181" t="s">
        <v>235</v>
      </c>
      <c r="H866" s="184">
        <v>1</v>
      </c>
      <c r="I866" s="185" t="s">
        <v>107</v>
      </c>
      <c r="J866" s="181" t="s">
        <v>37</v>
      </c>
      <c r="K866" s="181" t="s">
        <v>38</v>
      </c>
      <c r="L866" s="186">
        <v>45531</v>
      </c>
      <c r="M866" s="187" t="s">
        <v>225</v>
      </c>
      <c r="N866" s="183" t="s">
        <v>36</v>
      </c>
      <c r="O866" s="181"/>
      <c r="P866" s="184">
        <v>1</v>
      </c>
      <c r="Q866" s="185" t="s">
        <v>107</v>
      </c>
      <c r="R866" s="181" t="s">
        <v>37</v>
      </c>
      <c r="S866" s="181" t="s">
        <v>96</v>
      </c>
      <c r="T866" s="186">
        <v>45531</v>
      </c>
      <c r="U866" s="187" t="s">
        <v>225</v>
      </c>
      <c r="V866" s="188" t="str" cm="1">
        <f t="array" ref="V866">IF(SUM(LEN(A866:U866))=0,"",IF(OR(OR(ISBLANK(E866),SUM(LEN(B866),LEN(C866))=0),AND(NOT(D866="Unknown"),ISBLANK(I866)),AND(NOT(N866="Unknown"),ISBLANK(Q866))),"Missing Information", INDEX(Table15[Entire Service Line Classification], MATCH(SUMIFS(Table15[Unique ID],Table15[System-Owned Portion],D866,Table15[If Material Anything Other than "Lead" in Column E,Was Material Ever Previously Lead?],F866,Table15[Customer-Owned Portion],N866),Table15[Unique ID],0),0)))</f>
        <v>Non-lead</v>
      </c>
      <c r="W866" s="189"/>
    </row>
    <row r="867" spans="1:23" s="190" customFormat="1" ht="37.5" x14ac:dyDescent="0.25">
      <c r="A867" s="180">
        <v>11810694</v>
      </c>
      <c r="B867" s="181" t="s">
        <v>2002</v>
      </c>
      <c r="C867" s="182" t="s">
        <v>2003</v>
      </c>
      <c r="D867" s="183" t="s">
        <v>36</v>
      </c>
      <c r="E867" s="181" t="s">
        <v>35</v>
      </c>
      <c r="F867" s="183" t="s">
        <v>35</v>
      </c>
      <c r="G867" s="181" t="s">
        <v>233</v>
      </c>
      <c r="H867" s="184">
        <v>1</v>
      </c>
      <c r="I867" s="185" t="s">
        <v>107</v>
      </c>
      <c r="J867" s="181" t="s">
        <v>37</v>
      </c>
      <c r="K867" s="181" t="s">
        <v>38</v>
      </c>
      <c r="L867" s="186">
        <v>45531</v>
      </c>
      <c r="M867" s="187" t="s">
        <v>225</v>
      </c>
      <c r="N867" s="183" t="s">
        <v>36</v>
      </c>
      <c r="O867" s="181"/>
      <c r="P867" s="184">
        <v>1</v>
      </c>
      <c r="Q867" s="185" t="s">
        <v>107</v>
      </c>
      <c r="R867" s="181" t="s">
        <v>37</v>
      </c>
      <c r="S867" s="181" t="s">
        <v>96</v>
      </c>
      <c r="T867" s="186">
        <v>45531</v>
      </c>
      <c r="U867" s="187" t="s">
        <v>225</v>
      </c>
      <c r="V867" s="188" t="str" cm="1">
        <f t="array" ref="V867">IF(SUM(LEN(A867:U867))=0,"",IF(OR(OR(ISBLANK(E867),SUM(LEN(B867),LEN(C867))=0),AND(NOT(D867="Unknown"),ISBLANK(I867)),AND(NOT(N867="Unknown"),ISBLANK(Q867))),"Missing Information", INDEX(Table15[Entire Service Line Classification], MATCH(SUMIFS(Table15[Unique ID],Table15[System-Owned Portion],D867,Table15[If Material Anything Other than "Lead" in Column E,Was Material Ever Previously Lead?],F867,Table15[Customer-Owned Portion],N867),Table15[Unique ID],0),0)))</f>
        <v>Non-lead</v>
      </c>
      <c r="W867" s="189"/>
    </row>
    <row r="868" spans="1:23" s="190" customFormat="1" ht="37.5" x14ac:dyDescent="0.25">
      <c r="A868" s="180">
        <v>11810693</v>
      </c>
      <c r="B868" s="181" t="s">
        <v>2004</v>
      </c>
      <c r="C868" s="182" t="s">
        <v>2005</v>
      </c>
      <c r="D868" s="183" t="s">
        <v>36</v>
      </c>
      <c r="E868" s="181" t="s">
        <v>35</v>
      </c>
      <c r="F868" s="183" t="s">
        <v>35</v>
      </c>
      <c r="G868" s="181" t="s">
        <v>235</v>
      </c>
      <c r="H868" s="184">
        <v>1</v>
      </c>
      <c r="I868" s="185" t="s">
        <v>107</v>
      </c>
      <c r="J868" s="181" t="s">
        <v>37</v>
      </c>
      <c r="K868" s="181" t="s">
        <v>38</v>
      </c>
      <c r="L868" s="186">
        <v>45531</v>
      </c>
      <c r="M868" s="187" t="s">
        <v>225</v>
      </c>
      <c r="N868" s="183" t="s">
        <v>36</v>
      </c>
      <c r="O868" s="181"/>
      <c r="P868" s="184">
        <v>1</v>
      </c>
      <c r="Q868" s="185" t="s">
        <v>107</v>
      </c>
      <c r="R868" s="181" t="s">
        <v>37</v>
      </c>
      <c r="S868" s="181" t="s">
        <v>96</v>
      </c>
      <c r="T868" s="186">
        <v>45531</v>
      </c>
      <c r="U868" s="187" t="s">
        <v>225</v>
      </c>
      <c r="V868" s="188" t="str" cm="1">
        <f t="array" ref="V868">IF(SUM(LEN(A868:U868))=0,"",IF(OR(OR(ISBLANK(E868),SUM(LEN(B868),LEN(C868))=0),AND(NOT(D868="Unknown"),ISBLANK(I868)),AND(NOT(N868="Unknown"),ISBLANK(Q868))),"Missing Information", INDEX(Table15[Entire Service Line Classification], MATCH(SUMIFS(Table15[Unique ID],Table15[System-Owned Portion],D868,Table15[If Material Anything Other than "Lead" in Column E,Was Material Ever Previously Lead?],F868,Table15[Customer-Owned Portion],N868),Table15[Unique ID],0),0)))</f>
        <v>Non-lead</v>
      </c>
      <c r="W868" s="189"/>
    </row>
    <row r="869" spans="1:23" s="190" customFormat="1" ht="37.5" x14ac:dyDescent="0.25">
      <c r="A869" s="180">
        <v>11810692</v>
      </c>
      <c r="B869" s="181" t="s">
        <v>2006</v>
      </c>
      <c r="C869" s="182" t="s">
        <v>2007</v>
      </c>
      <c r="D869" s="183" t="s">
        <v>36</v>
      </c>
      <c r="E869" s="181" t="s">
        <v>35</v>
      </c>
      <c r="F869" s="183" t="s">
        <v>35</v>
      </c>
      <c r="G869" s="181" t="s">
        <v>235</v>
      </c>
      <c r="H869" s="184">
        <v>1</v>
      </c>
      <c r="I869" s="185" t="s">
        <v>107</v>
      </c>
      <c r="J869" s="181" t="s">
        <v>37</v>
      </c>
      <c r="K869" s="181" t="s">
        <v>38</v>
      </c>
      <c r="L869" s="186">
        <v>45531</v>
      </c>
      <c r="M869" s="187" t="s">
        <v>225</v>
      </c>
      <c r="N869" s="183" t="s">
        <v>36</v>
      </c>
      <c r="O869" s="181"/>
      <c r="P869" s="184">
        <v>1</v>
      </c>
      <c r="Q869" s="185" t="s">
        <v>107</v>
      </c>
      <c r="R869" s="181" t="s">
        <v>37</v>
      </c>
      <c r="S869" s="181" t="s">
        <v>96</v>
      </c>
      <c r="T869" s="186">
        <v>45531</v>
      </c>
      <c r="U869" s="187" t="s">
        <v>225</v>
      </c>
      <c r="V869" s="188" t="str" cm="1">
        <f t="array" ref="V869">IF(SUM(LEN(A869:U869))=0,"",IF(OR(OR(ISBLANK(E869),SUM(LEN(B869),LEN(C869))=0),AND(NOT(D869="Unknown"),ISBLANK(I869)),AND(NOT(N869="Unknown"),ISBLANK(Q869))),"Missing Information", INDEX(Table15[Entire Service Line Classification], MATCH(SUMIFS(Table15[Unique ID],Table15[System-Owned Portion],D869,Table15[If Material Anything Other than "Lead" in Column E,Was Material Ever Previously Lead?],F869,Table15[Customer-Owned Portion],N869),Table15[Unique ID],0),0)))</f>
        <v>Non-lead</v>
      </c>
      <c r="W869" s="189"/>
    </row>
    <row r="870" spans="1:23" s="190" customFormat="1" ht="37.5" x14ac:dyDescent="0.25">
      <c r="A870" s="180">
        <v>11810691</v>
      </c>
      <c r="B870" s="181" t="s">
        <v>2008</v>
      </c>
      <c r="C870" s="182" t="s">
        <v>2009</v>
      </c>
      <c r="D870" s="183" t="s">
        <v>36</v>
      </c>
      <c r="E870" s="181" t="s">
        <v>35</v>
      </c>
      <c r="F870" s="183" t="s">
        <v>35</v>
      </c>
      <c r="G870" s="181" t="s">
        <v>233</v>
      </c>
      <c r="H870" s="184">
        <v>1</v>
      </c>
      <c r="I870" s="185" t="s">
        <v>107</v>
      </c>
      <c r="J870" s="181" t="s">
        <v>37</v>
      </c>
      <c r="K870" s="181" t="s">
        <v>38</v>
      </c>
      <c r="L870" s="186">
        <v>45531</v>
      </c>
      <c r="M870" s="187" t="s">
        <v>225</v>
      </c>
      <c r="N870" s="183" t="s">
        <v>36</v>
      </c>
      <c r="O870" s="181"/>
      <c r="P870" s="184">
        <v>1</v>
      </c>
      <c r="Q870" s="185" t="s">
        <v>107</v>
      </c>
      <c r="R870" s="181" t="s">
        <v>37</v>
      </c>
      <c r="S870" s="181" t="s">
        <v>96</v>
      </c>
      <c r="T870" s="186">
        <v>45531</v>
      </c>
      <c r="U870" s="187" t="s">
        <v>225</v>
      </c>
      <c r="V870" s="188" t="str" cm="1">
        <f t="array" ref="V870">IF(SUM(LEN(A870:U870))=0,"",IF(OR(OR(ISBLANK(E870),SUM(LEN(B870),LEN(C870))=0),AND(NOT(D870="Unknown"),ISBLANK(I870)),AND(NOT(N870="Unknown"),ISBLANK(Q870))),"Missing Information", INDEX(Table15[Entire Service Line Classification], MATCH(SUMIFS(Table15[Unique ID],Table15[System-Owned Portion],D870,Table15[If Material Anything Other than "Lead" in Column E,Was Material Ever Previously Lead?],F870,Table15[Customer-Owned Portion],N870),Table15[Unique ID],0),0)))</f>
        <v>Non-lead</v>
      </c>
      <c r="W870" s="189"/>
    </row>
    <row r="871" spans="1:23" s="190" customFormat="1" ht="37.5" x14ac:dyDescent="0.25">
      <c r="A871" s="180">
        <v>11810690</v>
      </c>
      <c r="B871" s="181" t="s">
        <v>2010</v>
      </c>
      <c r="C871" s="182" t="s">
        <v>2011</v>
      </c>
      <c r="D871" s="183" t="s">
        <v>36</v>
      </c>
      <c r="E871" s="181" t="s">
        <v>35</v>
      </c>
      <c r="F871" s="183" t="s">
        <v>35</v>
      </c>
      <c r="G871" s="181" t="s">
        <v>235</v>
      </c>
      <c r="H871" s="184">
        <v>1</v>
      </c>
      <c r="I871" s="185" t="s">
        <v>107</v>
      </c>
      <c r="J871" s="181" t="s">
        <v>37</v>
      </c>
      <c r="K871" s="181" t="s">
        <v>38</v>
      </c>
      <c r="L871" s="186">
        <v>45531</v>
      </c>
      <c r="M871" s="187" t="s">
        <v>225</v>
      </c>
      <c r="N871" s="183" t="s">
        <v>36</v>
      </c>
      <c r="O871" s="181"/>
      <c r="P871" s="184">
        <v>1</v>
      </c>
      <c r="Q871" s="185" t="s">
        <v>107</v>
      </c>
      <c r="R871" s="181" t="s">
        <v>37</v>
      </c>
      <c r="S871" s="181" t="s">
        <v>96</v>
      </c>
      <c r="T871" s="186">
        <v>45531</v>
      </c>
      <c r="U871" s="187" t="s">
        <v>225</v>
      </c>
      <c r="V871" s="188" t="str" cm="1">
        <f t="array" ref="V871">IF(SUM(LEN(A871:U871))=0,"",IF(OR(OR(ISBLANK(E871),SUM(LEN(B871),LEN(C871))=0),AND(NOT(D871="Unknown"),ISBLANK(I871)),AND(NOT(N871="Unknown"),ISBLANK(Q871))),"Missing Information", INDEX(Table15[Entire Service Line Classification], MATCH(SUMIFS(Table15[Unique ID],Table15[System-Owned Portion],D871,Table15[If Material Anything Other than "Lead" in Column E,Was Material Ever Previously Lead?],F871,Table15[Customer-Owned Portion],N871),Table15[Unique ID],0),0)))</f>
        <v>Non-lead</v>
      </c>
      <c r="W871" s="189"/>
    </row>
    <row r="872" spans="1:23" s="190" customFormat="1" ht="37.5" x14ac:dyDescent="0.25">
      <c r="A872" s="180">
        <v>11810688</v>
      </c>
      <c r="B872" s="181" t="s">
        <v>2012</v>
      </c>
      <c r="C872" s="182" t="s">
        <v>2013</v>
      </c>
      <c r="D872" s="183" t="s">
        <v>36</v>
      </c>
      <c r="E872" s="181" t="s">
        <v>35</v>
      </c>
      <c r="F872" s="183" t="s">
        <v>35</v>
      </c>
      <c r="G872" s="181" t="s">
        <v>233</v>
      </c>
      <c r="H872" s="184">
        <v>1</v>
      </c>
      <c r="I872" s="185" t="s">
        <v>107</v>
      </c>
      <c r="J872" s="181" t="s">
        <v>37</v>
      </c>
      <c r="K872" s="181" t="s">
        <v>38</v>
      </c>
      <c r="L872" s="186">
        <v>45531</v>
      </c>
      <c r="M872" s="187" t="s">
        <v>225</v>
      </c>
      <c r="N872" s="183" t="s">
        <v>36</v>
      </c>
      <c r="O872" s="181"/>
      <c r="P872" s="184">
        <v>1</v>
      </c>
      <c r="Q872" s="185" t="s">
        <v>107</v>
      </c>
      <c r="R872" s="181" t="s">
        <v>37</v>
      </c>
      <c r="S872" s="181" t="s">
        <v>96</v>
      </c>
      <c r="T872" s="186">
        <v>45531</v>
      </c>
      <c r="U872" s="187" t="s">
        <v>225</v>
      </c>
      <c r="V872" s="188" t="str" cm="1">
        <f t="array" ref="V872">IF(SUM(LEN(A872:U872))=0,"",IF(OR(OR(ISBLANK(E872),SUM(LEN(B872),LEN(C872))=0),AND(NOT(D872="Unknown"),ISBLANK(I872)),AND(NOT(N872="Unknown"),ISBLANK(Q872))),"Missing Information", INDEX(Table15[Entire Service Line Classification], MATCH(SUMIFS(Table15[Unique ID],Table15[System-Owned Portion],D872,Table15[If Material Anything Other than "Lead" in Column E,Was Material Ever Previously Lead?],F872,Table15[Customer-Owned Portion],N872),Table15[Unique ID],0),0)))</f>
        <v>Non-lead</v>
      </c>
      <c r="W872" s="189"/>
    </row>
    <row r="873" spans="1:23" s="190" customFormat="1" ht="37.5" x14ac:dyDescent="0.25">
      <c r="A873" s="180">
        <v>11810687</v>
      </c>
      <c r="B873" s="181" t="s">
        <v>2014</v>
      </c>
      <c r="C873" s="182" t="s">
        <v>2015</v>
      </c>
      <c r="D873" s="183" t="s">
        <v>36</v>
      </c>
      <c r="E873" s="181" t="s">
        <v>35</v>
      </c>
      <c r="F873" s="183" t="s">
        <v>35</v>
      </c>
      <c r="G873" s="181" t="s">
        <v>233</v>
      </c>
      <c r="H873" s="184">
        <v>1</v>
      </c>
      <c r="I873" s="185" t="s">
        <v>107</v>
      </c>
      <c r="J873" s="181" t="s">
        <v>37</v>
      </c>
      <c r="K873" s="181" t="s">
        <v>38</v>
      </c>
      <c r="L873" s="186">
        <v>45531</v>
      </c>
      <c r="M873" s="187" t="s">
        <v>225</v>
      </c>
      <c r="N873" s="183" t="s">
        <v>36</v>
      </c>
      <c r="O873" s="181"/>
      <c r="P873" s="184">
        <v>1</v>
      </c>
      <c r="Q873" s="185" t="s">
        <v>107</v>
      </c>
      <c r="R873" s="181" t="s">
        <v>37</v>
      </c>
      <c r="S873" s="181" t="s">
        <v>96</v>
      </c>
      <c r="T873" s="186">
        <v>45531</v>
      </c>
      <c r="U873" s="187" t="s">
        <v>225</v>
      </c>
      <c r="V873" s="188" t="str" cm="1">
        <f t="array" ref="V873">IF(SUM(LEN(A873:U873))=0,"",IF(OR(OR(ISBLANK(E873),SUM(LEN(B873),LEN(C873))=0),AND(NOT(D873="Unknown"),ISBLANK(I873)),AND(NOT(N873="Unknown"),ISBLANK(Q873))),"Missing Information", INDEX(Table15[Entire Service Line Classification], MATCH(SUMIFS(Table15[Unique ID],Table15[System-Owned Portion],D873,Table15[If Material Anything Other than "Lead" in Column E,Was Material Ever Previously Lead?],F873,Table15[Customer-Owned Portion],N873),Table15[Unique ID],0),0)))</f>
        <v>Non-lead</v>
      </c>
      <c r="W873" s="189"/>
    </row>
    <row r="874" spans="1:23" s="190" customFormat="1" ht="37.5" x14ac:dyDescent="0.25">
      <c r="A874" s="180">
        <v>11810686</v>
      </c>
      <c r="B874" s="181" t="s">
        <v>2016</v>
      </c>
      <c r="C874" s="182" t="s">
        <v>2017</v>
      </c>
      <c r="D874" s="183" t="s">
        <v>36</v>
      </c>
      <c r="E874" s="181" t="s">
        <v>35</v>
      </c>
      <c r="F874" s="183" t="s">
        <v>35</v>
      </c>
      <c r="G874" s="181" t="s">
        <v>233</v>
      </c>
      <c r="H874" s="184">
        <v>1</v>
      </c>
      <c r="I874" s="185" t="s">
        <v>107</v>
      </c>
      <c r="J874" s="181" t="s">
        <v>37</v>
      </c>
      <c r="K874" s="181" t="s">
        <v>38</v>
      </c>
      <c r="L874" s="186">
        <v>45531</v>
      </c>
      <c r="M874" s="187" t="s">
        <v>225</v>
      </c>
      <c r="N874" s="183" t="s">
        <v>36</v>
      </c>
      <c r="O874" s="181"/>
      <c r="P874" s="184">
        <v>1</v>
      </c>
      <c r="Q874" s="185" t="s">
        <v>107</v>
      </c>
      <c r="R874" s="181" t="s">
        <v>37</v>
      </c>
      <c r="S874" s="181" t="s">
        <v>96</v>
      </c>
      <c r="T874" s="186">
        <v>45531</v>
      </c>
      <c r="U874" s="187" t="s">
        <v>225</v>
      </c>
      <c r="V874" s="188" t="str" cm="1">
        <f t="array" ref="V874">IF(SUM(LEN(A874:U874))=0,"",IF(OR(OR(ISBLANK(E874),SUM(LEN(B874),LEN(C874))=0),AND(NOT(D874="Unknown"),ISBLANK(I874)),AND(NOT(N874="Unknown"),ISBLANK(Q874))),"Missing Information", INDEX(Table15[Entire Service Line Classification], MATCH(SUMIFS(Table15[Unique ID],Table15[System-Owned Portion],D874,Table15[If Material Anything Other than "Lead" in Column E,Was Material Ever Previously Lead?],F874,Table15[Customer-Owned Portion],N874),Table15[Unique ID],0),0)))</f>
        <v>Non-lead</v>
      </c>
      <c r="W874" s="189"/>
    </row>
    <row r="875" spans="1:23" s="190" customFormat="1" ht="37.5" x14ac:dyDescent="0.25">
      <c r="A875" s="180">
        <v>11810689</v>
      </c>
      <c r="B875" s="181" t="s">
        <v>2018</v>
      </c>
      <c r="C875" s="182" t="s">
        <v>2019</v>
      </c>
      <c r="D875" s="183" t="s">
        <v>36</v>
      </c>
      <c r="E875" s="181" t="s">
        <v>35</v>
      </c>
      <c r="F875" s="183" t="s">
        <v>35</v>
      </c>
      <c r="G875" s="181" t="s">
        <v>233</v>
      </c>
      <c r="H875" s="184">
        <v>1</v>
      </c>
      <c r="I875" s="185" t="s">
        <v>107</v>
      </c>
      <c r="J875" s="181" t="s">
        <v>37</v>
      </c>
      <c r="K875" s="181" t="s">
        <v>38</v>
      </c>
      <c r="L875" s="186">
        <v>45531</v>
      </c>
      <c r="M875" s="187" t="s">
        <v>225</v>
      </c>
      <c r="N875" s="183" t="s">
        <v>36</v>
      </c>
      <c r="O875" s="181"/>
      <c r="P875" s="184">
        <v>1</v>
      </c>
      <c r="Q875" s="185" t="s">
        <v>107</v>
      </c>
      <c r="R875" s="181" t="s">
        <v>37</v>
      </c>
      <c r="S875" s="181" t="s">
        <v>96</v>
      </c>
      <c r="T875" s="186">
        <v>45531</v>
      </c>
      <c r="U875" s="187" t="s">
        <v>225</v>
      </c>
      <c r="V875" s="188" t="str" cm="1">
        <f t="array" ref="V875">IF(SUM(LEN(A875:U875))=0,"",IF(OR(OR(ISBLANK(E875),SUM(LEN(B875),LEN(C875))=0),AND(NOT(D875="Unknown"),ISBLANK(I875)),AND(NOT(N875="Unknown"),ISBLANK(Q875))),"Missing Information", INDEX(Table15[Entire Service Line Classification], MATCH(SUMIFS(Table15[Unique ID],Table15[System-Owned Portion],D875,Table15[If Material Anything Other than "Lead" in Column E,Was Material Ever Previously Lead?],F875,Table15[Customer-Owned Portion],N875),Table15[Unique ID],0),0)))</f>
        <v>Non-lead</v>
      </c>
      <c r="W875" s="189"/>
    </row>
    <row r="876" spans="1:23" s="190" customFormat="1" ht="37.5" x14ac:dyDescent="0.25">
      <c r="A876" s="180">
        <v>11810685</v>
      </c>
      <c r="B876" s="181" t="s">
        <v>2020</v>
      </c>
      <c r="C876" s="182" t="s">
        <v>2021</v>
      </c>
      <c r="D876" s="183" t="s">
        <v>36</v>
      </c>
      <c r="E876" s="181" t="s">
        <v>35</v>
      </c>
      <c r="F876" s="183" t="s">
        <v>35</v>
      </c>
      <c r="G876" s="181" t="s">
        <v>233</v>
      </c>
      <c r="H876" s="184">
        <v>1</v>
      </c>
      <c r="I876" s="185" t="s">
        <v>107</v>
      </c>
      <c r="J876" s="181" t="s">
        <v>37</v>
      </c>
      <c r="K876" s="181" t="s">
        <v>38</v>
      </c>
      <c r="L876" s="186">
        <v>45531</v>
      </c>
      <c r="M876" s="187" t="s">
        <v>225</v>
      </c>
      <c r="N876" s="183" t="s">
        <v>36</v>
      </c>
      <c r="O876" s="181"/>
      <c r="P876" s="184">
        <v>1</v>
      </c>
      <c r="Q876" s="185" t="s">
        <v>107</v>
      </c>
      <c r="R876" s="181" t="s">
        <v>37</v>
      </c>
      <c r="S876" s="181" t="s">
        <v>96</v>
      </c>
      <c r="T876" s="186">
        <v>45531</v>
      </c>
      <c r="U876" s="187" t="s">
        <v>225</v>
      </c>
      <c r="V876" s="188" t="str" cm="1">
        <f t="array" ref="V876">IF(SUM(LEN(A876:U876))=0,"",IF(OR(OR(ISBLANK(E876),SUM(LEN(B876),LEN(C876))=0),AND(NOT(D876="Unknown"),ISBLANK(I876)),AND(NOT(N876="Unknown"),ISBLANK(Q876))),"Missing Information", INDEX(Table15[Entire Service Line Classification], MATCH(SUMIFS(Table15[Unique ID],Table15[System-Owned Portion],D876,Table15[If Material Anything Other than "Lead" in Column E,Was Material Ever Previously Lead?],F876,Table15[Customer-Owned Portion],N876),Table15[Unique ID],0),0)))</f>
        <v>Non-lead</v>
      </c>
      <c r="W876" s="189"/>
    </row>
    <row r="877" spans="1:23" s="190" customFormat="1" ht="37.5" x14ac:dyDescent="0.25">
      <c r="A877" s="180">
        <v>11810684</v>
      </c>
      <c r="B877" s="181" t="s">
        <v>2022</v>
      </c>
      <c r="C877" s="182" t="s">
        <v>2023</v>
      </c>
      <c r="D877" s="183" t="s">
        <v>36</v>
      </c>
      <c r="E877" s="181" t="s">
        <v>35</v>
      </c>
      <c r="F877" s="183" t="s">
        <v>35</v>
      </c>
      <c r="G877" s="181" t="s">
        <v>255</v>
      </c>
      <c r="H877" s="184">
        <v>1</v>
      </c>
      <c r="I877" s="185" t="s">
        <v>107</v>
      </c>
      <c r="J877" s="181" t="s">
        <v>37</v>
      </c>
      <c r="K877" s="181" t="s">
        <v>38</v>
      </c>
      <c r="L877" s="186">
        <v>45531</v>
      </c>
      <c r="M877" s="187" t="s">
        <v>225</v>
      </c>
      <c r="N877" s="183" t="s">
        <v>36</v>
      </c>
      <c r="O877" s="181"/>
      <c r="P877" s="184">
        <v>1</v>
      </c>
      <c r="Q877" s="185" t="s">
        <v>107</v>
      </c>
      <c r="R877" s="181" t="s">
        <v>37</v>
      </c>
      <c r="S877" s="181" t="s">
        <v>96</v>
      </c>
      <c r="T877" s="186">
        <v>45531</v>
      </c>
      <c r="U877" s="187" t="s">
        <v>225</v>
      </c>
      <c r="V877" s="188" t="str" cm="1">
        <f t="array" ref="V877">IF(SUM(LEN(A877:U877))=0,"",IF(OR(OR(ISBLANK(E877),SUM(LEN(B877),LEN(C877))=0),AND(NOT(D877="Unknown"),ISBLANK(I877)),AND(NOT(N877="Unknown"),ISBLANK(Q877))),"Missing Information", INDEX(Table15[Entire Service Line Classification], MATCH(SUMIFS(Table15[Unique ID],Table15[System-Owned Portion],D877,Table15[If Material Anything Other than "Lead" in Column E,Was Material Ever Previously Lead?],F877,Table15[Customer-Owned Portion],N877),Table15[Unique ID],0),0)))</f>
        <v>Non-lead</v>
      </c>
      <c r="W877" s="189"/>
    </row>
    <row r="878" spans="1:23" s="190" customFormat="1" ht="37.5" x14ac:dyDescent="0.25">
      <c r="A878" s="180">
        <v>11810683</v>
      </c>
      <c r="B878" s="181" t="s">
        <v>2024</v>
      </c>
      <c r="C878" s="182" t="s">
        <v>2025</v>
      </c>
      <c r="D878" s="183" t="s">
        <v>36</v>
      </c>
      <c r="E878" s="181" t="s">
        <v>35</v>
      </c>
      <c r="F878" s="183" t="s">
        <v>35</v>
      </c>
      <c r="G878" s="181" t="s">
        <v>233</v>
      </c>
      <c r="H878" s="184">
        <v>1</v>
      </c>
      <c r="I878" s="185" t="s">
        <v>107</v>
      </c>
      <c r="J878" s="181" t="s">
        <v>37</v>
      </c>
      <c r="K878" s="181" t="s">
        <v>38</v>
      </c>
      <c r="L878" s="186">
        <v>45531</v>
      </c>
      <c r="M878" s="187" t="s">
        <v>225</v>
      </c>
      <c r="N878" s="183" t="s">
        <v>36</v>
      </c>
      <c r="O878" s="181"/>
      <c r="P878" s="184">
        <v>0.75</v>
      </c>
      <c r="Q878" s="185" t="s">
        <v>107</v>
      </c>
      <c r="R878" s="181" t="s">
        <v>37</v>
      </c>
      <c r="S878" s="181" t="s">
        <v>96</v>
      </c>
      <c r="T878" s="186">
        <v>45531</v>
      </c>
      <c r="U878" s="187" t="s">
        <v>225</v>
      </c>
      <c r="V878" s="188" t="str" cm="1">
        <f t="array" ref="V878">IF(SUM(LEN(A878:U878))=0,"",IF(OR(OR(ISBLANK(E878),SUM(LEN(B878),LEN(C878))=0),AND(NOT(D878="Unknown"),ISBLANK(I878)),AND(NOT(N878="Unknown"),ISBLANK(Q878))),"Missing Information", INDEX(Table15[Entire Service Line Classification], MATCH(SUMIFS(Table15[Unique ID],Table15[System-Owned Portion],D878,Table15[If Material Anything Other than "Lead" in Column E,Was Material Ever Previously Lead?],F878,Table15[Customer-Owned Portion],N878),Table15[Unique ID],0),0)))</f>
        <v>Non-lead</v>
      </c>
      <c r="W878" s="189"/>
    </row>
    <row r="879" spans="1:23" s="190" customFormat="1" ht="37.5" x14ac:dyDescent="0.25">
      <c r="A879" s="180">
        <v>11810682</v>
      </c>
      <c r="B879" s="181" t="s">
        <v>2026</v>
      </c>
      <c r="C879" s="182" t="s">
        <v>2027</v>
      </c>
      <c r="D879" s="183" t="s">
        <v>36</v>
      </c>
      <c r="E879" s="181" t="s">
        <v>35</v>
      </c>
      <c r="F879" s="183" t="s">
        <v>35</v>
      </c>
      <c r="G879" s="181" t="s">
        <v>233</v>
      </c>
      <c r="H879" s="184">
        <v>1</v>
      </c>
      <c r="I879" s="185" t="s">
        <v>107</v>
      </c>
      <c r="J879" s="181" t="s">
        <v>37</v>
      </c>
      <c r="K879" s="181" t="s">
        <v>38</v>
      </c>
      <c r="L879" s="186">
        <v>45531</v>
      </c>
      <c r="M879" s="187" t="s">
        <v>225</v>
      </c>
      <c r="N879" s="183" t="s">
        <v>36</v>
      </c>
      <c r="O879" s="181"/>
      <c r="P879" s="184">
        <v>1</v>
      </c>
      <c r="Q879" s="185" t="s">
        <v>107</v>
      </c>
      <c r="R879" s="181" t="s">
        <v>37</v>
      </c>
      <c r="S879" s="181" t="s">
        <v>96</v>
      </c>
      <c r="T879" s="186">
        <v>45531</v>
      </c>
      <c r="U879" s="187" t="s">
        <v>225</v>
      </c>
      <c r="V879" s="188" t="str" cm="1">
        <f t="array" ref="V879">IF(SUM(LEN(A879:U879))=0,"",IF(OR(OR(ISBLANK(E879),SUM(LEN(B879),LEN(C879))=0),AND(NOT(D879="Unknown"),ISBLANK(I879)),AND(NOT(N879="Unknown"),ISBLANK(Q879))),"Missing Information", INDEX(Table15[Entire Service Line Classification], MATCH(SUMIFS(Table15[Unique ID],Table15[System-Owned Portion],D879,Table15[If Material Anything Other than "Lead" in Column E,Was Material Ever Previously Lead?],F879,Table15[Customer-Owned Portion],N879),Table15[Unique ID],0),0)))</f>
        <v>Non-lead</v>
      </c>
      <c r="W879" s="189"/>
    </row>
    <row r="880" spans="1:23" s="190" customFormat="1" ht="37.5" x14ac:dyDescent="0.25">
      <c r="A880" s="180">
        <v>11810681</v>
      </c>
      <c r="B880" s="181" t="s">
        <v>2028</v>
      </c>
      <c r="C880" s="182" t="s">
        <v>2029</v>
      </c>
      <c r="D880" s="183" t="s">
        <v>36</v>
      </c>
      <c r="E880" s="181" t="s">
        <v>35</v>
      </c>
      <c r="F880" s="183" t="s">
        <v>35</v>
      </c>
      <c r="G880" s="181" t="s">
        <v>233</v>
      </c>
      <c r="H880" s="184">
        <v>1</v>
      </c>
      <c r="I880" s="185" t="s">
        <v>107</v>
      </c>
      <c r="J880" s="181" t="s">
        <v>37</v>
      </c>
      <c r="K880" s="181" t="s">
        <v>38</v>
      </c>
      <c r="L880" s="186">
        <v>45531</v>
      </c>
      <c r="M880" s="187" t="s">
        <v>225</v>
      </c>
      <c r="N880" s="183" t="s">
        <v>36</v>
      </c>
      <c r="O880" s="181"/>
      <c r="P880" s="184">
        <v>1</v>
      </c>
      <c r="Q880" s="185" t="s">
        <v>107</v>
      </c>
      <c r="R880" s="181" t="s">
        <v>37</v>
      </c>
      <c r="S880" s="181" t="s">
        <v>96</v>
      </c>
      <c r="T880" s="186">
        <v>45531</v>
      </c>
      <c r="U880" s="187" t="s">
        <v>225</v>
      </c>
      <c r="V880" s="188" t="str" cm="1">
        <f t="array" ref="V880">IF(SUM(LEN(A880:U880))=0,"",IF(OR(OR(ISBLANK(E880),SUM(LEN(B880),LEN(C880))=0),AND(NOT(D880="Unknown"),ISBLANK(I880)),AND(NOT(N880="Unknown"),ISBLANK(Q880))),"Missing Information", INDEX(Table15[Entire Service Line Classification], MATCH(SUMIFS(Table15[Unique ID],Table15[System-Owned Portion],D880,Table15[If Material Anything Other than "Lead" in Column E,Was Material Ever Previously Lead?],F880,Table15[Customer-Owned Portion],N880),Table15[Unique ID],0),0)))</f>
        <v>Non-lead</v>
      </c>
      <c r="W880" s="189"/>
    </row>
    <row r="881" spans="1:23" s="190" customFormat="1" ht="37.5" x14ac:dyDescent="0.25">
      <c r="A881" s="180">
        <v>11810680</v>
      </c>
      <c r="B881" s="181" t="s">
        <v>2030</v>
      </c>
      <c r="C881" s="182" t="s">
        <v>2031</v>
      </c>
      <c r="D881" s="183" t="s">
        <v>36</v>
      </c>
      <c r="E881" s="181" t="s">
        <v>35</v>
      </c>
      <c r="F881" s="183" t="s">
        <v>35</v>
      </c>
      <c r="G881" s="181" t="s">
        <v>255</v>
      </c>
      <c r="H881" s="184">
        <v>1</v>
      </c>
      <c r="I881" s="185" t="s">
        <v>107</v>
      </c>
      <c r="J881" s="181" t="s">
        <v>37</v>
      </c>
      <c r="K881" s="181" t="s">
        <v>38</v>
      </c>
      <c r="L881" s="186">
        <v>45531</v>
      </c>
      <c r="M881" s="187" t="s">
        <v>225</v>
      </c>
      <c r="N881" s="183" t="s">
        <v>36</v>
      </c>
      <c r="O881" s="181"/>
      <c r="P881" s="184">
        <v>1</v>
      </c>
      <c r="Q881" s="185" t="s">
        <v>107</v>
      </c>
      <c r="R881" s="181" t="s">
        <v>37</v>
      </c>
      <c r="S881" s="181" t="s">
        <v>96</v>
      </c>
      <c r="T881" s="186">
        <v>45531</v>
      </c>
      <c r="U881" s="187" t="s">
        <v>225</v>
      </c>
      <c r="V881" s="188" t="str" cm="1">
        <f t="array" ref="V881">IF(SUM(LEN(A881:U881))=0,"",IF(OR(OR(ISBLANK(E881),SUM(LEN(B881),LEN(C881))=0),AND(NOT(D881="Unknown"),ISBLANK(I881)),AND(NOT(N881="Unknown"),ISBLANK(Q881))),"Missing Information", INDEX(Table15[Entire Service Line Classification], MATCH(SUMIFS(Table15[Unique ID],Table15[System-Owned Portion],D881,Table15[If Material Anything Other than "Lead" in Column E,Was Material Ever Previously Lead?],F881,Table15[Customer-Owned Portion],N881),Table15[Unique ID],0),0)))</f>
        <v>Non-lead</v>
      </c>
      <c r="W881" s="189"/>
    </row>
    <row r="882" spans="1:23" s="190" customFormat="1" ht="37.5" x14ac:dyDescent="0.25">
      <c r="A882" s="180">
        <v>11810679</v>
      </c>
      <c r="B882" s="181" t="s">
        <v>2032</v>
      </c>
      <c r="C882" s="182" t="s">
        <v>2033</v>
      </c>
      <c r="D882" s="183" t="s">
        <v>36</v>
      </c>
      <c r="E882" s="181" t="s">
        <v>35</v>
      </c>
      <c r="F882" s="183" t="s">
        <v>35</v>
      </c>
      <c r="G882" s="181" t="s">
        <v>255</v>
      </c>
      <c r="H882" s="184">
        <v>1</v>
      </c>
      <c r="I882" s="185" t="s">
        <v>107</v>
      </c>
      <c r="J882" s="181" t="s">
        <v>37</v>
      </c>
      <c r="K882" s="181" t="s">
        <v>38</v>
      </c>
      <c r="L882" s="186">
        <v>45531</v>
      </c>
      <c r="M882" s="187" t="s">
        <v>225</v>
      </c>
      <c r="N882" s="183" t="s">
        <v>36</v>
      </c>
      <c r="O882" s="181"/>
      <c r="P882" s="184">
        <v>1</v>
      </c>
      <c r="Q882" s="185" t="s">
        <v>107</v>
      </c>
      <c r="R882" s="181" t="s">
        <v>37</v>
      </c>
      <c r="S882" s="181" t="s">
        <v>96</v>
      </c>
      <c r="T882" s="186">
        <v>45531</v>
      </c>
      <c r="U882" s="187" t="s">
        <v>225</v>
      </c>
      <c r="V882" s="188" t="str" cm="1">
        <f t="array" ref="V882">IF(SUM(LEN(A882:U882))=0,"",IF(OR(OR(ISBLANK(E882),SUM(LEN(B882),LEN(C882))=0),AND(NOT(D882="Unknown"),ISBLANK(I882)),AND(NOT(N882="Unknown"),ISBLANK(Q882))),"Missing Information", INDEX(Table15[Entire Service Line Classification], MATCH(SUMIFS(Table15[Unique ID],Table15[System-Owned Portion],D882,Table15[If Material Anything Other than "Lead" in Column E,Was Material Ever Previously Lead?],F882,Table15[Customer-Owned Portion],N882),Table15[Unique ID],0),0)))</f>
        <v>Non-lead</v>
      </c>
      <c r="W882" s="189"/>
    </row>
    <row r="883" spans="1:23" s="190" customFormat="1" ht="37.5" x14ac:dyDescent="0.25">
      <c r="A883" s="180">
        <v>11810678</v>
      </c>
      <c r="B883" s="181" t="s">
        <v>2034</v>
      </c>
      <c r="C883" s="182" t="s">
        <v>2035</v>
      </c>
      <c r="D883" s="183" t="s">
        <v>36</v>
      </c>
      <c r="E883" s="181" t="s">
        <v>35</v>
      </c>
      <c r="F883" s="183" t="s">
        <v>35</v>
      </c>
      <c r="G883" s="181" t="s">
        <v>255</v>
      </c>
      <c r="H883" s="184">
        <v>1</v>
      </c>
      <c r="I883" s="185" t="s">
        <v>107</v>
      </c>
      <c r="J883" s="181" t="s">
        <v>37</v>
      </c>
      <c r="K883" s="181" t="s">
        <v>38</v>
      </c>
      <c r="L883" s="186">
        <v>45531</v>
      </c>
      <c r="M883" s="187" t="s">
        <v>225</v>
      </c>
      <c r="N883" s="183" t="s">
        <v>36</v>
      </c>
      <c r="O883" s="181"/>
      <c r="P883" s="184">
        <v>1</v>
      </c>
      <c r="Q883" s="185" t="s">
        <v>107</v>
      </c>
      <c r="R883" s="181" t="s">
        <v>37</v>
      </c>
      <c r="S883" s="181" t="s">
        <v>96</v>
      </c>
      <c r="T883" s="186">
        <v>45531</v>
      </c>
      <c r="U883" s="187" t="s">
        <v>225</v>
      </c>
      <c r="V883" s="188" t="str" cm="1">
        <f t="array" ref="V883">IF(SUM(LEN(A883:U883))=0,"",IF(OR(OR(ISBLANK(E883),SUM(LEN(B883),LEN(C883))=0),AND(NOT(D883="Unknown"),ISBLANK(I883)),AND(NOT(N883="Unknown"),ISBLANK(Q883))),"Missing Information", INDEX(Table15[Entire Service Line Classification], MATCH(SUMIFS(Table15[Unique ID],Table15[System-Owned Portion],D883,Table15[If Material Anything Other than "Lead" in Column E,Was Material Ever Previously Lead?],F883,Table15[Customer-Owned Portion],N883),Table15[Unique ID],0),0)))</f>
        <v>Non-lead</v>
      </c>
      <c r="W883" s="189"/>
    </row>
    <row r="884" spans="1:23" s="190" customFormat="1" ht="37.5" x14ac:dyDescent="0.25">
      <c r="A884" s="180">
        <v>11810676</v>
      </c>
      <c r="B884" s="181" t="s">
        <v>2036</v>
      </c>
      <c r="C884" s="182" t="s">
        <v>2037</v>
      </c>
      <c r="D884" s="183" t="s">
        <v>36</v>
      </c>
      <c r="E884" s="181" t="s">
        <v>35</v>
      </c>
      <c r="F884" s="183" t="s">
        <v>35</v>
      </c>
      <c r="G884" s="181" t="s">
        <v>255</v>
      </c>
      <c r="H884" s="184">
        <v>1</v>
      </c>
      <c r="I884" s="185" t="s">
        <v>107</v>
      </c>
      <c r="J884" s="181" t="s">
        <v>37</v>
      </c>
      <c r="K884" s="181" t="s">
        <v>38</v>
      </c>
      <c r="L884" s="186">
        <v>45531</v>
      </c>
      <c r="M884" s="187" t="s">
        <v>225</v>
      </c>
      <c r="N884" s="183" t="s">
        <v>43</v>
      </c>
      <c r="O884" s="181"/>
      <c r="P884" s="184">
        <v>0.75</v>
      </c>
      <c r="Q884" s="185" t="s">
        <v>107</v>
      </c>
      <c r="R884" s="181" t="s">
        <v>37</v>
      </c>
      <c r="S884" s="181" t="s">
        <v>96</v>
      </c>
      <c r="T884" s="186">
        <v>45531</v>
      </c>
      <c r="U884" s="187" t="s">
        <v>225</v>
      </c>
      <c r="V884" s="188" t="str" cm="1">
        <f t="array" ref="V884">IF(SUM(LEN(A884:U884))=0,"",IF(OR(OR(ISBLANK(E884),SUM(LEN(B884),LEN(C884))=0),AND(NOT(D884="Unknown"),ISBLANK(I884)),AND(NOT(N884="Unknown"),ISBLANK(Q884))),"Missing Information", INDEX(Table15[Entire Service Line Classification], MATCH(SUMIFS(Table15[Unique ID],Table15[System-Owned Portion],D884,Table15[If Material Anything Other than "Lead" in Column E,Was Material Ever Previously Lead?],F884,Table15[Customer-Owned Portion],N884),Table15[Unique ID],0),0)))</f>
        <v>Non-lead</v>
      </c>
      <c r="W884" s="189"/>
    </row>
    <row r="885" spans="1:23" s="190" customFormat="1" ht="37.5" x14ac:dyDescent="0.25">
      <c r="A885" s="180">
        <v>11810674</v>
      </c>
      <c r="B885" s="181" t="s">
        <v>2038</v>
      </c>
      <c r="C885" s="182" t="s">
        <v>2039</v>
      </c>
      <c r="D885" s="183" t="s">
        <v>36</v>
      </c>
      <c r="E885" s="181" t="s">
        <v>35</v>
      </c>
      <c r="F885" s="183" t="s">
        <v>35</v>
      </c>
      <c r="G885" s="181" t="s">
        <v>255</v>
      </c>
      <c r="H885" s="184">
        <v>1</v>
      </c>
      <c r="I885" s="185" t="s">
        <v>107</v>
      </c>
      <c r="J885" s="181" t="s">
        <v>37</v>
      </c>
      <c r="K885" s="181" t="s">
        <v>38</v>
      </c>
      <c r="L885" s="186">
        <v>45531</v>
      </c>
      <c r="M885" s="187" t="s">
        <v>225</v>
      </c>
      <c r="N885" s="183" t="s">
        <v>36</v>
      </c>
      <c r="O885" s="181"/>
      <c r="P885" s="184">
        <v>1</v>
      </c>
      <c r="Q885" s="185" t="s">
        <v>107</v>
      </c>
      <c r="R885" s="181" t="s">
        <v>37</v>
      </c>
      <c r="S885" s="181" t="s">
        <v>96</v>
      </c>
      <c r="T885" s="186">
        <v>45531</v>
      </c>
      <c r="U885" s="187" t="s">
        <v>225</v>
      </c>
      <c r="V885" s="188" t="str" cm="1">
        <f t="array" ref="V885">IF(SUM(LEN(A885:U885))=0,"",IF(OR(OR(ISBLANK(E885),SUM(LEN(B885),LEN(C885))=0),AND(NOT(D885="Unknown"),ISBLANK(I885)),AND(NOT(N885="Unknown"),ISBLANK(Q885))),"Missing Information", INDEX(Table15[Entire Service Line Classification], MATCH(SUMIFS(Table15[Unique ID],Table15[System-Owned Portion],D885,Table15[If Material Anything Other than "Lead" in Column E,Was Material Ever Previously Lead?],F885,Table15[Customer-Owned Portion],N885),Table15[Unique ID],0),0)))</f>
        <v>Non-lead</v>
      </c>
      <c r="W885" s="189"/>
    </row>
    <row r="886" spans="1:23" s="190" customFormat="1" ht="37.5" x14ac:dyDescent="0.25">
      <c r="A886" s="180">
        <v>11810677</v>
      </c>
      <c r="B886" s="181" t="s">
        <v>2040</v>
      </c>
      <c r="C886" s="182" t="s">
        <v>2041</v>
      </c>
      <c r="D886" s="183" t="s">
        <v>36</v>
      </c>
      <c r="E886" s="181" t="s">
        <v>35</v>
      </c>
      <c r="F886" s="183" t="s">
        <v>35</v>
      </c>
      <c r="G886" s="181" t="s">
        <v>233</v>
      </c>
      <c r="H886" s="184">
        <v>1</v>
      </c>
      <c r="I886" s="185" t="s">
        <v>107</v>
      </c>
      <c r="J886" s="181" t="s">
        <v>37</v>
      </c>
      <c r="K886" s="181" t="s">
        <v>38</v>
      </c>
      <c r="L886" s="186">
        <v>45531</v>
      </c>
      <c r="M886" s="187" t="s">
        <v>225</v>
      </c>
      <c r="N886" s="183" t="s">
        <v>36</v>
      </c>
      <c r="O886" s="181"/>
      <c r="P886" s="184">
        <v>1</v>
      </c>
      <c r="Q886" s="185" t="s">
        <v>107</v>
      </c>
      <c r="R886" s="181" t="s">
        <v>37</v>
      </c>
      <c r="S886" s="181" t="s">
        <v>96</v>
      </c>
      <c r="T886" s="186">
        <v>45531</v>
      </c>
      <c r="U886" s="187" t="s">
        <v>225</v>
      </c>
      <c r="V886" s="188" t="str" cm="1">
        <f t="array" ref="V886">IF(SUM(LEN(A886:U886))=0,"",IF(OR(OR(ISBLANK(E886),SUM(LEN(B886),LEN(C886))=0),AND(NOT(D886="Unknown"),ISBLANK(I886)),AND(NOT(N886="Unknown"),ISBLANK(Q886))),"Missing Information", INDEX(Table15[Entire Service Line Classification], MATCH(SUMIFS(Table15[Unique ID],Table15[System-Owned Portion],D886,Table15[If Material Anything Other than "Lead" in Column E,Was Material Ever Previously Lead?],F886,Table15[Customer-Owned Portion],N886),Table15[Unique ID],0),0)))</f>
        <v>Non-lead</v>
      </c>
      <c r="W886" s="189"/>
    </row>
    <row r="887" spans="1:23" s="190" customFormat="1" ht="37.5" x14ac:dyDescent="0.25">
      <c r="A887" s="180">
        <v>11810675</v>
      </c>
      <c r="B887" s="181" t="s">
        <v>2042</v>
      </c>
      <c r="C887" s="182" t="s">
        <v>2043</v>
      </c>
      <c r="D887" s="183" t="s">
        <v>36</v>
      </c>
      <c r="E887" s="181" t="s">
        <v>35</v>
      </c>
      <c r="F887" s="183" t="s">
        <v>35</v>
      </c>
      <c r="G887" s="181" t="s">
        <v>255</v>
      </c>
      <c r="H887" s="184">
        <v>1</v>
      </c>
      <c r="I887" s="185" t="s">
        <v>107</v>
      </c>
      <c r="J887" s="181" t="s">
        <v>37</v>
      </c>
      <c r="K887" s="181" t="s">
        <v>38</v>
      </c>
      <c r="L887" s="186">
        <v>45531</v>
      </c>
      <c r="M887" s="187" t="s">
        <v>225</v>
      </c>
      <c r="N887" s="183" t="s">
        <v>43</v>
      </c>
      <c r="O887" s="181"/>
      <c r="P887" s="184">
        <v>0.75</v>
      </c>
      <c r="Q887" s="185" t="s">
        <v>107</v>
      </c>
      <c r="R887" s="181" t="s">
        <v>37</v>
      </c>
      <c r="S887" s="181" t="s">
        <v>96</v>
      </c>
      <c r="T887" s="186">
        <v>45531</v>
      </c>
      <c r="U887" s="187" t="s">
        <v>225</v>
      </c>
      <c r="V887" s="188" t="str" cm="1">
        <f t="array" ref="V887">IF(SUM(LEN(A887:U887))=0,"",IF(OR(OR(ISBLANK(E887),SUM(LEN(B887),LEN(C887))=0),AND(NOT(D887="Unknown"),ISBLANK(I887)),AND(NOT(N887="Unknown"),ISBLANK(Q887))),"Missing Information", INDEX(Table15[Entire Service Line Classification], MATCH(SUMIFS(Table15[Unique ID],Table15[System-Owned Portion],D887,Table15[If Material Anything Other than "Lead" in Column E,Was Material Ever Previously Lead?],F887,Table15[Customer-Owned Portion],N887),Table15[Unique ID],0),0)))</f>
        <v>Non-lead</v>
      </c>
      <c r="W887" s="189"/>
    </row>
    <row r="888" spans="1:23" s="190" customFormat="1" ht="37.5" x14ac:dyDescent="0.25">
      <c r="A888" s="180">
        <v>11810673</v>
      </c>
      <c r="B888" s="181" t="s">
        <v>2044</v>
      </c>
      <c r="C888" s="182" t="s">
        <v>2045</v>
      </c>
      <c r="D888" s="183" t="s">
        <v>36</v>
      </c>
      <c r="E888" s="181" t="s">
        <v>35</v>
      </c>
      <c r="F888" s="183" t="s">
        <v>35</v>
      </c>
      <c r="G888" s="181" t="s">
        <v>233</v>
      </c>
      <c r="H888" s="184">
        <v>1</v>
      </c>
      <c r="I888" s="185" t="s">
        <v>107</v>
      </c>
      <c r="J888" s="181" t="s">
        <v>37</v>
      </c>
      <c r="K888" s="181" t="s">
        <v>38</v>
      </c>
      <c r="L888" s="186">
        <v>45532</v>
      </c>
      <c r="M888" s="187" t="s">
        <v>225</v>
      </c>
      <c r="N888" s="183" t="s">
        <v>36</v>
      </c>
      <c r="O888" s="181"/>
      <c r="P888" s="184">
        <v>0.75</v>
      </c>
      <c r="Q888" s="185" t="s">
        <v>107</v>
      </c>
      <c r="R888" s="181" t="s">
        <v>37</v>
      </c>
      <c r="S888" s="181" t="s">
        <v>96</v>
      </c>
      <c r="T888" s="186">
        <v>45532</v>
      </c>
      <c r="U888" s="187" t="s">
        <v>225</v>
      </c>
      <c r="V888" s="188" t="str" cm="1">
        <f t="array" ref="V888">IF(SUM(LEN(A888:U888))=0,"",IF(OR(OR(ISBLANK(E888),SUM(LEN(B888),LEN(C888))=0),AND(NOT(D888="Unknown"),ISBLANK(I888)),AND(NOT(N888="Unknown"),ISBLANK(Q888))),"Missing Information", INDEX(Table15[Entire Service Line Classification], MATCH(SUMIFS(Table15[Unique ID],Table15[System-Owned Portion],D888,Table15[If Material Anything Other than "Lead" in Column E,Was Material Ever Previously Lead?],F888,Table15[Customer-Owned Portion],N888),Table15[Unique ID],0),0)))</f>
        <v>Non-lead</v>
      </c>
      <c r="W888" s="189"/>
    </row>
    <row r="889" spans="1:23" s="190" customFormat="1" ht="37.5" x14ac:dyDescent="0.25">
      <c r="A889" s="180">
        <v>11810672</v>
      </c>
      <c r="B889" s="181" t="s">
        <v>2046</v>
      </c>
      <c r="C889" s="182" t="s">
        <v>2047</v>
      </c>
      <c r="D889" s="183" t="s">
        <v>36</v>
      </c>
      <c r="E889" s="181" t="s">
        <v>35</v>
      </c>
      <c r="F889" s="183" t="s">
        <v>35</v>
      </c>
      <c r="G889" s="181" t="s">
        <v>225</v>
      </c>
      <c r="H889" s="184">
        <v>1</v>
      </c>
      <c r="I889" s="185" t="s">
        <v>107</v>
      </c>
      <c r="J889" s="181" t="s">
        <v>37</v>
      </c>
      <c r="K889" s="181" t="s">
        <v>38</v>
      </c>
      <c r="L889" s="186">
        <v>45531</v>
      </c>
      <c r="M889" s="187" t="s">
        <v>225</v>
      </c>
      <c r="N889" s="183" t="s">
        <v>43</v>
      </c>
      <c r="O889" s="181"/>
      <c r="P889" s="184">
        <v>0.75</v>
      </c>
      <c r="Q889" s="185" t="s">
        <v>107</v>
      </c>
      <c r="R889" s="181" t="s">
        <v>37</v>
      </c>
      <c r="S889" s="181" t="s">
        <v>96</v>
      </c>
      <c r="T889" s="186">
        <v>45531</v>
      </c>
      <c r="U889" s="187" t="s">
        <v>225</v>
      </c>
      <c r="V889" s="188" t="str" cm="1">
        <f t="array" ref="V889">IF(SUM(LEN(A889:U889))=0,"",IF(OR(OR(ISBLANK(E889),SUM(LEN(B889),LEN(C889))=0),AND(NOT(D889="Unknown"),ISBLANK(I889)),AND(NOT(N889="Unknown"),ISBLANK(Q889))),"Missing Information", INDEX(Table15[Entire Service Line Classification], MATCH(SUMIFS(Table15[Unique ID],Table15[System-Owned Portion],D889,Table15[If Material Anything Other than "Lead" in Column E,Was Material Ever Previously Lead?],F889,Table15[Customer-Owned Portion],N889),Table15[Unique ID],0),0)))</f>
        <v>Non-lead</v>
      </c>
      <c r="W889" s="189"/>
    </row>
    <row r="890" spans="1:23" s="190" customFormat="1" ht="37.5" x14ac:dyDescent="0.25">
      <c r="A890" s="180">
        <v>11810671</v>
      </c>
      <c r="B890" s="181" t="s">
        <v>2048</v>
      </c>
      <c r="C890" s="182" t="s">
        <v>2049</v>
      </c>
      <c r="D890" s="183" t="s">
        <v>36</v>
      </c>
      <c r="E890" s="181" t="s">
        <v>35</v>
      </c>
      <c r="F890" s="183" t="s">
        <v>35</v>
      </c>
      <c r="G890" s="181" t="s">
        <v>233</v>
      </c>
      <c r="H890" s="184">
        <v>1</v>
      </c>
      <c r="I890" s="185" t="s">
        <v>107</v>
      </c>
      <c r="J890" s="181" t="s">
        <v>37</v>
      </c>
      <c r="K890" s="181" t="s">
        <v>38</v>
      </c>
      <c r="L890" s="186">
        <v>45531</v>
      </c>
      <c r="M890" s="187" t="s">
        <v>225</v>
      </c>
      <c r="N890" s="183" t="s">
        <v>36</v>
      </c>
      <c r="O890" s="181"/>
      <c r="P890" s="184">
        <v>1</v>
      </c>
      <c r="Q890" s="185" t="s">
        <v>107</v>
      </c>
      <c r="R890" s="181" t="s">
        <v>37</v>
      </c>
      <c r="S890" s="181" t="s">
        <v>96</v>
      </c>
      <c r="T890" s="186">
        <v>45531</v>
      </c>
      <c r="U890" s="187" t="s">
        <v>225</v>
      </c>
      <c r="V890" s="188" t="str" cm="1">
        <f t="array" ref="V890">IF(SUM(LEN(A890:U890))=0,"",IF(OR(OR(ISBLANK(E890),SUM(LEN(B890),LEN(C890))=0),AND(NOT(D890="Unknown"),ISBLANK(I890)),AND(NOT(N890="Unknown"),ISBLANK(Q890))),"Missing Information", INDEX(Table15[Entire Service Line Classification], MATCH(SUMIFS(Table15[Unique ID],Table15[System-Owned Portion],D890,Table15[If Material Anything Other than "Lead" in Column E,Was Material Ever Previously Lead?],F890,Table15[Customer-Owned Portion],N890),Table15[Unique ID],0),0)))</f>
        <v>Non-lead</v>
      </c>
      <c r="W890" s="189"/>
    </row>
    <row r="891" spans="1:23" s="190" customFormat="1" ht="37.5" x14ac:dyDescent="0.25">
      <c r="A891" s="180">
        <v>11810670</v>
      </c>
      <c r="B891" s="181" t="s">
        <v>2050</v>
      </c>
      <c r="C891" s="182" t="s">
        <v>2051</v>
      </c>
      <c r="D891" s="183" t="s">
        <v>36</v>
      </c>
      <c r="E891" s="181" t="s">
        <v>35</v>
      </c>
      <c r="F891" s="183" t="s">
        <v>35</v>
      </c>
      <c r="G891" s="181" t="s">
        <v>255</v>
      </c>
      <c r="H891" s="184">
        <v>1</v>
      </c>
      <c r="I891" s="185" t="s">
        <v>107</v>
      </c>
      <c r="J891" s="181" t="s">
        <v>37</v>
      </c>
      <c r="K891" s="181" t="s">
        <v>38</v>
      </c>
      <c r="L891" s="186">
        <v>45531</v>
      </c>
      <c r="M891" s="187" t="s">
        <v>225</v>
      </c>
      <c r="N891" s="183" t="s">
        <v>36</v>
      </c>
      <c r="O891" s="181"/>
      <c r="P891" s="184">
        <v>1</v>
      </c>
      <c r="Q891" s="185" t="s">
        <v>107</v>
      </c>
      <c r="R891" s="181" t="s">
        <v>37</v>
      </c>
      <c r="S891" s="181" t="s">
        <v>96</v>
      </c>
      <c r="T891" s="186">
        <v>45531</v>
      </c>
      <c r="U891" s="187" t="s">
        <v>225</v>
      </c>
      <c r="V891" s="188" t="str" cm="1">
        <f t="array" ref="V891">IF(SUM(LEN(A891:U891))=0,"",IF(OR(OR(ISBLANK(E891),SUM(LEN(B891),LEN(C891))=0),AND(NOT(D891="Unknown"),ISBLANK(I891)),AND(NOT(N891="Unknown"),ISBLANK(Q891))),"Missing Information", INDEX(Table15[Entire Service Line Classification], MATCH(SUMIFS(Table15[Unique ID],Table15[System-Owned Portion],D891,Table15[If Material Anything Other than "Lead" in Column E,Was Material Ever Previously Lead?],F891,Table15[Customer-Owned Portion],N891),Table15[Unique ID],0),0)))</f>
        <v>Non-lead</v>
      </c>
      <c r="W891" s="189"/>
    </row>
    <row r="892" spans="1:23" s="190" customFormat="1" ht="37.5" x14ac:dyDescent="0.25">
      <c r="A892" s="180">
        <v>11810669</v>
      </c>
      <c r="B892" s="181" t="s">
        <v>2052</v>
      </c>
      <c r="C892" s="182" t="s">
        <v>2053</v>
      </c>
      <c r="D892" s="183" t="s">
        <v>36</v>
      </c>
      <c r="E892" s="181" t="s">
        <v>35</v>
      </c>
      <c r="F892" s="183" t="s">
        <v>35</v>
      </c>
      <c r="G892" s="181" t="s">
        <v>255</v>
      </c>
      <c r="H892" s="184">
        <v>1</v>
      </c>
      <c r="I892" s="185" t="s">
        <v>107</v>
      </c>
      <c r="J892" s="181" t="s">
        <v>37</v>
      </c>
      <c r="K892" s="181" t="s">
        <v>38</v>
      </c>
      <c r="L892" s="186">
        <v>45531</v>
      </c>
      <c r="M892" s="187" t="s">
        <v>225</v>
      </c>
      <c r="N892" s="183" t="s">
        <v>43</v>
      </c>
      <c r="O892" s="181"/>
      <c r="P892" s="184">
        <v>0.75</v>
      </c>
      <c r="Q892" s="185" t="s">
        <v>107</v>
      </c>
      <c r="R892" s="181" t="s">
        <v>37</v>
      </c>
      <c r="S892" s="181" t="s">
        <v>96</v>
      </c>
      <c r="T892" s="186">
        <v>45531</v>
      </c>
      <c r="U892" s="187" t="s">
        <v>225</v>
      </c>
      <c r="V892" s="188" t="str" cm="1">
        <f t="array" ref="V892">IF(SUM(LEN(A892:U892))=0,"",IF(OR(OR(ISBLANK(E892),SUM(LEN(B892),LEN(C892))=0),AND(NOT(D892="Unknown"),ISBLANK(I892)),AND(NOT(N892="Unknown"),ISBLANK(Q892))),"Missing Information", INDEX(Table15[Entire Service Line Classification], MATCH(SUMIFS(Table15[Unique ID],Table15[System-Owned Portion],D892,Table15[If Material Anything Other than "Lead" in Column E,Was Material Ever Previously Lead?],F892,Table15[Customer-Owned Portion],N892),Table15[Unique ID],0),0)))</f>
        <v>Non-lead</v>
      </c>
      <c r="W892" s="189"/>
    </row>
    <row r="893" spans="1:23" s="190" customFormat="1" ht="37.5" x14ac:dyDescent="0.25">
      <c r="A893" s="180">
        <v>11810668</v>
      </c>
      <c r="B893" s="181" t="s">
        <v>2054</v>
      </c>
      <c r="C893" s="182" t="s">
        <v>2055</v>
      </c>
      <c r="D893" s="183" t="s">
        <v>36</v>
      </c>
      <c r="E893" s="181" t="s">
        <v>35</v>
      </c>
      <c r="F893" s="183" t="s">
        <v>35</v>
      </c>
      <c r="G893" s="181" t="s">
        <v>255</v>
      </c>
      <c r="H893" s="184">
        <v>1</v>
      </c>
      <c r="I893" s="185" t="s">
        <v>107</v>
      </c>
      <c r="J893" s="181" t="s">
        <v>37</v>
      </c>
      <c r="K893" s="181" t="s">
        <v>38</v>
      </c>
      <c r="L893" s="186">
        <v>45531</v>
      </c>
      <c r="M893" s="187" t="s">
        <v>225</v>
      </c>
      <c r="N893" s="183" t="s">
        <v>43</v>
      </c>
      <c r="O893" s="181"/>
      <c r="P893" s="184">
        <v>0.75</v>
      </c>
      <c r="Q893" s="185" t="s">
        <v>107</v>
      </c>
      <c r="R893" s="181" t="s">
        <v>37</v>
      </c>
      <c r="S893" s="181" t="s">
        <v>96</v>
      </c>
      <c r="T893" s="186">
        <v>45531</v>
      </c>
      <c r="U893" s="187" t="s">
        <v>225</v>
      </c>
      <c r="V893" s="188" t="str" cm="1">
        <f t="array" ref="V893">IF(SUM(LEN(A893:U893))=0,"",IF(OR(OR(ISBLANK(E893),SUM(LEN(B893),LEN(C893))=0),AND(NOT(D893="Unknown"),ISBLANK(I893)),AND(NOT(N893="Unknown"),ISBLANK(Q893))),"Missing Information", INDEX(Table15[Entire Service Line Classification], MATCH(SUMIFS(Table15[Unique ID],Table15[System-Owned Portion],D893,Table15[If Material Anything Other than "Lead" in Column E,Was Material Ever Previously Lead?],F893,Table15[Customer-Owned Portion],N893),Table15[Unique ID],0),0)))</f>
        <v>Non-lead</v>
      </c>
      <c r="W893" s="189"/>
    </row>
    <row r="894" spans="1:23" s="190" customFormat="1" ht="37.5" x14ac:dyDescent="0.25">
      <c r="A894" s="180">
        <v>11810667</v>
      </c>
      <c r="B894" s="181" t="s">
        <v>2056</v>
      </c>
      <c r="C894" s="182" t="s">
        <v>2057</v>
      </c>
      <c r="D894" s="183" t="s">
        <v>36</v>
      </c>
      <c r="E894" s="181" t="s">
        <v>35</v>
      </c>
      <c r="F894" s="183" t="s">
        <v>35</v>
      </c>
      <c r="G894" s="181" t="s">
        <v>233</v>
      </c>
      <c r="H894" s="184">
        <v>1</v>
      </c>
      <c r="I894" s="185" t="s">
        <v>107</v>
      </c>
      <c r="J894" s="181" t="s">
        <v>37</v>
      </c>
      <c r="K894" s="181" t="s">
        <v>38</v>
      </c>
      <c r="L894" s="186">
        <v>45531</v>
      </c>
      <c r="M894" s="187" t="s">
        <v>225</v>
      </c>
      <c r="N894" s="183" t="s">
        <v>36</v>
      </c>
      <c r="O894" s="181"/>
      <c r="P894" s="184">
        <v>1</v>
      </c>
      <c r="Q894" s="185" t="s">
        <v>107</v>
      </c>
      <c r="R894" s="181" t="s">
        <v>37</v>
      </c>
      <c r="S894" s="181" t="s">
        <v>96</v>
      </c>
      <c r="T894" s="186">
        <v>45531</v>
      </c>
      <c r="U894" s="187" t="s">
        <v>225</v>
      </c>
      <c r="V894" s="188" t="str" cm="1">
        <f t="array" ref="V894">IF(SUM(LEN(A894:U894))=0,"",IF(OR(OR(ISBLANK(E894),SUM(LEN(B894),LEN(C894))=0),AND(NOT(D894="Unknown"),ISBLANK(I894)),AND(NOT(N894="Unknown"),ISBLANK(Q894))),"Missing Information", INDEX(Table15[Entire Service Line Classification], MATCH(SUMIFS(Table15[Unique ID],Table15[System-Owned Portion],D894,Table15[If Material Anything Other than "Lead" in Column E,Was Material Ever Previously Lead?],F894,Table15[Customer-Owned Portion],N894),Table15[Unique ID],0),0)))</f>
        <v>Non-lead</v>
      </c>
      <c r="W894" s="189"/>
    </row>
    <row r="895" spans="1:23" s="190" customFormat="1" ht="37.5" x14ac:dyDescent="0.25">
      <c r="A895" s="180">
        <v>11810666</v>
      </c>
      <c r="B895" s="181" t="s">
        <v>2058</v>
      </c>
      <c r="C895" s="182" t="s">
        <v>2059</v>
      </c>
      <c r="D895" s="183" t="s">
        <v>36</v>
      </c>
      <c r="E895" s="181" t="s">
        <v>35</v>
      </c>
      <c r="F895" s="183" t="s">
        <v>35</v>
      </c>
      <c r="G895" s="181" t="s">
        <v>233</v>
      </c>
      <c r="H895" s="184">
        <v>1</v>
      </c>
      <c r="I895" s="185" t="s">
        <v>107</v>
      </c>
      <c r="J895" s="181" t="s">
        <v>37</v>
      </c>
      <c r="K895" s="181" t="s">
        <v>38</v>
      </c>
      <c r="L895" s="186">
        <v>45531</v>
      </c>
      <c r="M895" s="187" t="s">
        <v>225</v>
      </c>
      <c r="N895" s="183" t="s">
        <v>36</v>
      </c>
      <c r="O895" s="181"/>
      <c r="P895" s="184">
        <v>1</v>
      </c>
      <c r="Q895" s="185" t="s">
        <v>107</v>
      </c>
      <c r="R895" s="181" t="s">
        <v>37</v>
      </c>
      <c r="S895" s="181" t="s">
        <v>96</v>
      </c>
      <c r="T895" s="186">
        <v>45531</v>
      </c>
      <c r="U895" s="187" t="s">
        <v>225</v>
      </c>
      <c r="V895" s="188" t="str" cm="1">
        <f t="array" ref="V895">IF(SUM(LEN(A895:U895))=0,"",IF(OR(OR(ISBLANK(E895),SUM(LEN(B895),LEN(C895))=0),AND(NOT(D895="Unknown"),ISBLANK(I895)),AND(NOT(N895="Unknown"),ISBLANK(Q895))),"Missing Information", INDEX(Table15[Entire Service Line Classification], MATCH(SUMIFS(Table15[Unique ID],Table15[System-Owned Portion],D895,Table15[If Material Anything Other than "Lead" in Column E,Was Material Ever Previously Lead?],F895,Table15[Customer-Owned Portion],N895),Table15[Unique ID],0),0)))</f>
        <v>Non-lead</v>
      </c>
      <c r="W895" s="189"/>
    </row>
    <row r="896" spans="1:23" s="190" customFormat="1" ht="37.5" x14ac:dyDescent="0.25">
      <c r="A896" s="180">
        <v>11810665</v>
      </c>
      <c r="B896" s="181" t="s">
        <v>2060</v>
      </c>
      <c r="C896" s="182" t="s">
        <v>2061</v>
      </c>
      <c r="D896" s="183" t="s">
        <v>36</v>
      </c>
      <c r="E896" s="181" t="s">
        <v>35</v>
      </c>
      <c r="F896" s="183" t="s">
        <v>35</v>
      </c>
      <c r="G896" s="181" t="s">
        <v>233</v>
      </c>
      <c r="H896" s="184">
        <v>1</v>
      </c>
      <c r="I896" s="185" t="s">
        <v>107</v>
      </c>
      <c r="J896" s="181" t="s">
        <v>37</v>
      </c>
      <c r="K896" s="181" t="s">
        <v>38</v>
      </c>
      <c r="L896" s="186">
        <v>45531</v>
      </c>
      <c r="M896" s="187" t="s">
        <v>225</v>
      </c>
      <c r="N896" s="183" t="s">
        <v>43</v>
      </c>
      <c r="O896" s="181"/>
      <c r="P896" s="184">
        <v>0.75</v>
      </c>
      <c r="Q896" s="185" t="s">
        <v>107</v>
      </c>
      <c r="R896" s="181" t="s">
        <v>37</v>
      </c>
      <c r="S896" s="181" t="s">
        <v>96</v>
      </c>
      <c r="T896" s="186">
        <v>45531</v>
      </c>
      <c r="U896" s="187" t="s">
        <v>225</v>
      </c>
      <c r="V896" s="188" t="str" cm="1">
        <f t="array" ref="V896">IF(SUM(LEN(A896:U896))=0,"",IF(OR(OR(ISBLANK(E896),SUM(LEN(B896),LEN(C896))=0),AND(NOT(D896="Unknown"),ISBLANK(I896)),AND(NOT(N896="Unknown"),ISBLANK(Q896))),"Missing Information", INDEX(Table15[Entire Service Line Classification], MATCH(SUMIFS(Table15[Unique ID],Table15[System-Owned Portion],D896,Table15[If Material Anything Other than "Lead" in Column E,Was Material Ever Previously Lead?],F896,Table15[Customer-Owned Portion],N896),Table15[Unique ID],0),0)))</f>
        <v>Non-lead</v>
      </c>
      <c r="W896" s="189"/>
    </row>
    <row r="897" spans="1:23" s="190" customFormat="1" ht="37.5" x14ac:dyDescent="0.25">
      <c r="A897" s="180">
        <v>11810664</v>
      </c>
      <c r="B897" s="181" t="s">
        <v>2062</v>
      </c>
      <c r="C897" s="182" t="s">
        <v>2063</v>
      </c>
      <c r="D897" s="183" t="s">
        <v>36</v>
      </c>
      <c r="E897" s="181" t="s">
        <v>35</v>
      </c>
      <c r="F897" s="183" t="s">
        <v>35</v>
      </c>
      <c r="G897" s="181" t="s">
        <v>233</v>
      </c>
      <c r="H897" s="184">
        <v>1</v>
      </c>
      <c r="I897" s="185" t="s">
        <v>107</v>
      </c>
      <c r="J897" s="181" t="s">
        <v>37</v>
      </c>
      <c r="K897" s="181" t="s">
        <v>38</v>
      </c>
      <c r="L897" s="186">
        <v>45532</v>
      </c>
      <c r="M897" s="187" t="s">
        <v>225</v>
      </c>
      <c r="N897" s="183" t="s">
        <v>36</v>
      </c>
      <c r="O897" s="181"/>
      <c r="P897" s="184">
        <v>0.75</v>
      </c>
      <c r="Q897" s="185" t="s">
        <v>107</v>
      </c>
      <c r="R897" s="181" t="s">
        <v>37</v>
      </c>
      <c r="S897" s="181" t="s">
        <v>96</v>
      </c>
      <c r="T897" s="186">
        <v>45532</v>
      </c>
      <c r="U897" s="187" t="s">
        <v>225</v>
      </c>
      <c r="V897" s="188" t="str" cm="1">
        <f t="array" ref="V897">IF(SUM(LEN(A897:U897))=0,"",IF(OR(OR(ISBLANK(E897),SUM(LEN(B897),LEN(C897))=0),AND(NOT(D897="Unknown"),ISBLANK(I897)),AND(NOT(N897="Unknown"),ISBLANK(Q897))),"Missing Information", INDEX(Table15[Entire Service Line Classification], MATCH(SUMIFS(Table15[Unique ID],Table15[System-Owned Portion],D897,Table15[If Material Anything Other than "Lead" in Column E,Was Material Ever Previously Lead?],F897,Table15[Customer-Owned Portion],N897),Table15[Unique ID],0),0)))</f>
        <v>Non-lead</v>
      </c>
      <c r="W897" s="189"/>
    </row>
    <row r="898" spans="1:23" s="190" customFormat="1" ht="37.5" x14ac:dyDescent="0.25">
      <c r="A898" s="180">
        <v>11810663</v>
      </c>
      <c r="B898" s="181" t="s">
        <v>2064</v>
      </c>
      <c r="C898" s="182" t="s">
        <v>2065</v>
      </c>
      <c r="D898" s="183" t="s">
        <v>36</v>
      </c>
      <c r="E898" s="181" t="s">
        <v>35</v>
      </c>
      <c r="F898" s="183" t="s">
        <v>35</v>
      </c>
      <c r="G898" s="181" t="s">
        <v>233</v>
      </c>
      <c r="H898" s="184">
        <v>1</v>
      </c>
      <c r="I898" s="185" t="s">
        <v>107</v>
      </c>
      <c r="J898" s="181" t="s">
        <v>37</v>
      </c>
      <c r="K898" s="181" t="s">
        <v>38</v>
      </c>
      <c r="L898" s="186">
        <v>45532</v>
      </c>
      <c r="M898" s="187" t="s">
        <v>225</v>
      </c>
      <c r="N898" s="183" t="s">
        <v>36</v>
      </c>
      <c r="O898" s="181"/>
      <c r="P898" s="184">
        <v>0.75</v>
      </c>
      <c r="Q898" s="185" t="s">
        <v>107</v>
      </c>
      <c r="R898" s="181" t="s">
        <v>37</v>
      </c>
      <c r="S898" s="181" t="s">
        <v>96</v>
      </c>
      <c r="T898" s="186">
        <v>45532</v>
      </c>
      <c r="U898" s="187" t="s">
        <v>225</v>
      </c>
      <c r="V898" s="188" t="str" cm="1">
        <f t="array" ref="V898">IF(SUM(LEN(A898:U898))=0,"",IF(OR(OR(ISBLANK(E898),SUM(LEN(B898),LEN(C898))=0),AND(NOT(D898="Unknown"),ISBLANK(I898)),AND(NOT(N898="Unknown"),ISBLANK(Q898))),"Missing Information", INDEX(Table15[Entire Service Line Classification], MATCH(SUMIFS(Table15[Unique ID],Table15[System-Owned Portion],D898,Table15[If Material Anything Other than "Lead" in Column E,Was Material Ever Previously Lead?],F898,Table15[Customer-Owned Portion],N898),Table15[Unique ID],0),0)))</f>
        <v>Non-lead</v>
      </c>
      <c r="W898" s="189"/>
    </row>
    <row r="899" spans="1:23" s="190" customFormat="1" ht="37.5" x14ac:dyDescent="0.25">
      <c r="A899" s="180">
        <v>11810662</v>
      </c>
      <c r="B899" s="181" t="s">
        <v>2066</v>
      </c>
      <c r="C899" s="182" t="s">
        <v>2067</v>
      </c>
      <c r="D899" s="183" t="s">
        <v>36</v>
      </c>
      <c r="E899" s="181" t="s">
        <v>35</v>
      </c>
      <c r="F899" s="183" t="s">
        <v>35</v>
      </c>
      <c r="G899" s="181" t="s">
        <v>233</v>
      </c>
      <c r="H899" s="184">
        <v>1</v>
      </c>
      <c r="I899" s="185" t="s">
        <v>107</v>
      </c>
      <c r="J899" s="181" t="s">
        <v>37</v>
      </c>
      <c r="K899" s="181" t="s">
        <v>38</v>
      </c>
      <c r="L899" s="186">
        <v>45532</v>
      </c>
      <c r="M899" s="187" t="s">
        <v>225</v>
      </c>
      <c r="N899" s="183" t="s">
        <v>36</v>
      </c>
      <c r="O899" s="181"/>
      <c r="P899" s="184">
        <v>0.75</v>
      </c>
      <c r="Q899" s="185" t="s">
        <v>107</v>
      </c>
      <c r="R899" s="181" t="s">
        <v>37</v>
      </c>
      <c r="S899" s="181" t="s">
        <v>96</v>
      </c>
      <c r="T899" s="186">
        <v>45532</v>
      </c>
      <c r="U899" s="187" t="s">
        <v>225</v>
      </c>
      <c r="V899" s="188" t="str" cm="1">
        <f t="array" ref="V899">IF(SUM(LEN(A899:U899))=0,"",IF(OR(OR(ISBLANK(E899),SUM(LEN(B899),LEN(C899))=0),AND(NOT(D899="Unknown"),ISBLANK(I899)),AND(NOT(N899="Unknown"),ISBLANK(Q899))),"Missing Information", INDEX(Table15[Entire Service Line Classification], MATCH(SUMIFS(Table15[Unique ID],Table15[System-Owned Portion],D899,Table15[If Material Anything Other than "Lead" in Column E,Was Material Ever Previously Lead?],F899,Table15[Customer-Owned Portion],N899),Table15[Unique ID],0),0)))</f>
        <v>Non-lead</v>
      </c>
      <c r="W899" s="189"/>
    </row>
    <row r="900" spans="1:23" s="190" customFormat="1" ht="37.5" x14ac:dyDescent="0.25">
      <c r="A900" s="180">
        <v>11810661</v>
      </c>
      <c r="B900" s="181" t="s">
        <v>2068</v>
      </c>
      <c r="C900" s="182" t="s">
        <v>2069</v>
      </c>
      <c r="D900" s="183" t="s">
        <v>36</v>
      </c>
      <c r="E900" s="181" t="s">
        <v>35</v>
      </c>
      <c r="F900" s="183" t="s">
        <v>35</v>
      </c>
      <c r="G900" s="181" t="s">
        <v>233</v>
      </c>
      <c r="H900" s="184">
        <v>1</v>
      </c>
      <c r="I900" s="185" t="s">
        <v>107</v>
      </c>
      <c r="J900" s="181" t="s">
        <v>37</v>
      </c>
      <c r="K900" s="181" t="s">
        <v>38</v>
      </c>
      <c r="L900" s="186">
        <v>45532</v>
      </c>
      <c r="M900" s="187" t="s">
        <v>225</v>
      </c>
      <c r="N900" s="183" t="s">
        <v>36</v>
      </c>
      <c r="O900" s="181"/>
      <c r="P900" s="184">
        <v>0.75</v>
      </c>
      <c r="Q900" s="185" t="s">
        <v>107</v>
      </c>
      <c r="R900" s="181" t="s">
        <v>37</v>
      </c>
      <c r="S900" s="181" t="s">
        <v>96</v>
      </c>
      <c r="T900" s="186">
        <v>45532</v>
      </c>
      <c r="U900" s="187" t="s">
        <v>225</v>
      </c>
      <c r="V900" s="188" t="str" cm="1">
        <f t="array" ref="V900">IF(SUM(LEN(A900:U900))=0,"",IF(OR(OR(ISBLANK(E900),SUM(LEN(B900),LEN(C900))=0),AND(NOT(D900="Unknown"),ISBLANK(I900)),AND(NOT(N900="Unknown"),ISBLANK(Q900))),"Missing Information", INDEX(Table15[Entire Service Line Classification], MATCH(SUMIFS(Table15[Unique ID],Table15[System-Owned Portion],D900,Table15[If Material Anything Other than "Lead" in Column E,Was Material Ever Previously Lead?],F900,Table15[Customer-Owned Portion],N900),Table15[Unique ID],0),0)))</f>
        <v>Non-lead</v>
      </c>
      <c r="W900" s="189"/>
    </row>
    <row r="901" spans="1:23" s="190" customFormat="1" ht="37.5" x14ac:dyDescent="0.25">
      <c r="A901" s="180">
        <v>11810660</v>
      </c>
      <c r="B901" s="181" t="s">
        <v>2070</v>
      </c>
      <c r="C901" s="182" t="s">
        <v>2071</v>
      </c>
      <c r="D901" s="183" t="s">
        <v>36</v>
      </c>
      <c r="E901" s="181" t="s">
        <v>35</v>
      </c>
      <c r="F901" s="183" t="s">
        <v>35</v>
      </c>
      <c r="G901" s="181" t="s">
        <v>233</v>
      </c>
      <c r="H901" s="184">
        <v>1</v>
      </c>
      <c r="I901" s="185" t="s">
        <v>107</v>
      </c>
      <c r="J901" s="181" t="s">
        <v>37</v>
      </c>
      <c r="K901" s="181" t="s">
        <v>38</v>
      </c>
      <c r="L901" s="186">
        <v>45532</v>
      </c>
      <c r="M901" s="187" t="s">
        <v>225</v>
      </c>
      <c r="N901" s="183" t="s">
        <v>36</v>
      </c>
      <c r="O901" s="181"/>
      <c r="P901" s="184">
        <v>0.75</v>
      </c>
      <c r="Q901" s="185" t="s">
        <v>107</v>
      </c>
      <c r="R901" s="181" t="s">
        <v>37</v>
      </c>
      <c r="S901" s="181" t="s">
        <v>96</v>
      </c>
      <c r="T901" s="186">
        <v>45532</v>
      </c>
      <c r="U901" s="187" t="s">
        <v>225</v>
      </c>
      <c r="V901" s="188" t="str" cm="1">
        <f t="array" ref="V901">IF(SUM(LEN(A901:U901))=0,"",IF(OR(OR(ISBLANK(E901),SUM(LEN(B901),LEN(C901))=0),AND(NOT(D901="Unknown"),ISBLANK(I901)),AND(NOT(N901="Unknown"),ISBLANK(Q901))),"Missing Information", INDEX(Table15[Entire Service Line Classification], MATCH(SUMIFS(Table15[Unique ID],Table15[System-Owned Portion],D901,Table15[If Material Anything Other than "Lead" in Column E,Was Material Ever Previously Lead?],F901,Table15[Customer-Owned Portion],N901),Table15[Unique ID],0),0)))</f>
        <v>Non-lead</v>
      </c>
      <c r="W901" s="189"/>
    </row>
    <row r="902" spans="1:23" s="190" customFormat="1" ht="37.5" x14ac:dyDescent="0.25">
      <c r="A902" s="180">
        <v>11810659</v>
      </c>
      <c r="B902" s="181" t="s">
        <v>2072</v>
      </c>
      <c r="C902" s="182" t="s">
        <v>2073</v>
      </c>
      <c r="D902" s="183" t="s">
        <v>36</v>
      </c>
      <c r="E902" s="181" t="s">
        <v>35</v>
      </c>
      <c r="F902" s="183" t="s">
        <v>35</v>
      </c>
      <c r="G902" s="181" t="s">
        <v>233</v>
      </c>
      <c r="H902" s="184">
        <v>1</v>
      </c>
      <c r="I902" s="185" t="s">
        <v>107</v>
      </c>
      <c r="J902" s="181" t="s">
        <v>37</v>
      </c>
      <c r="K902" s="181" t="s">
        <v>38</v>
      </c>
      <c r="L902" s="186">
        <v>45532</v>
      </c>
      <c r="M902" s="187" t="s">
        <v>225</v>
      </c>
      <c r="N902" s="183" t="s">
        <v>36</v>
      </c>
      <c r="O902" s="181"/>
      <c r="P902" s="184">
        <v>0.75</v>
      </c>
      <c r="Q902" s="185" t="s">
        <v>107</v>
      </c>
      <c r="R902" s="181" t="s">
        <v>37</v>
      </c>
      <c r="S902" s="181" t="s">
        <v>96</v>
      </c>
      <c r="T902" s="186">
        <v>45532</v>
      </c>
      <c r="U902" s="187" t="s">
        <v>225</v>
      </c>
      <c r="V902" s="188" t="str" cm="1">
        <f t="array" ref="V902">IF(SUM(LEN(A902:U902))=0,"",IF(OR(OR(ISBLANK(E902),SUM(LEN(B902),LEN(C902))=0),AND(NOT(D902="Unknown"),ISBLANK(I902)),AND(NOT(N902="Unknown"),ISBLANK(Q902))),"Missing Information", INDEX(Table15[Entire Service Line Classification], MATCH(SUMIFS(Table15[Unique ID],Table15[System-Owned Portion],D902,Table15[If Material Anything Other than "Lead" in Column E,Was Material Ever Previously Lead?],F902,Table15[Customer-Owned Portion],N902),Table15[Unique ID],0),0)))</f>
        <v>Non-lead</v>
      </c>
      <c r="W902" s="189"/>
    </row>
    <row r="903" spans="1:23" s="190" customFormat="1" ht="37.5" x14ac:dyDescent="0.25">
      <c r="A903" s="180">
        <v>11810657</v>
      </c>
      <c r="B903" s="181" t="s">
        <v>2074</v>
      </c>
      <c r="C903" s="182" t="s">
        <v>2075</v>
      </c>
      <c r="D903" s="183" t="s">
        <v>36</v>
      </c>
      <c r="E903" s="181" t="s">
        <v>35</v>
      </c>
      <c r="F903" s="183" t="s">
        <v>35</v>
      </c>
      <c r="G903" s="181" t="s">
        <v>233</v>
      </c>
      <c r="H903" s="184">
        <v>1</v>
      </c>
      <c r="I903" s="185" t="s">
        <v>107</v>
      </c>
      <c r="J903" s="181" t="s">
        <v>37</v>
      </c>
      <c r="K903" s="181" t="s">
        <v>38</v>
      </c>
      <c r="L903" s="186">
        <v>45532</v>
      </c>
      <c r="M903" s="187" t="s">
        <v>225</v>
      </c>
      <c r="N903" s="183" t="s">
        <v>36</v>
      </c>
      <c r="O903" s="181"/>
      <c r="P903" s="184">
        <v>0.75</v>
      </c>
      <c r="Q903" s="185" t="s">
        <v>107</v>
      </c>
      <c r="R903" s="181" t="s">
        <v>37</v>
      </c>
      <c r="S903" s="181" t="s">
        <v>96</v>
      </c>
      <c r="T903" s="186">
        <v>45532</v>
      </c>
      <c r="U903" s="187" t="s">
        <v>225</v>
      </c>
      <c r="V903" s="188" t="str" cm="1">
        <f t="array" ref="V903">IF(SUM(LEN(A903:U903))=0,"",IF(OR(OR(ISBLANK(E903),SUM(LEN(B903),LEN(C903))=0),AND(NOT(D903="Unknown"),ISBLANK(I903)),AND(NOT(N903="Unknown"),ISBLANK(Q903))),"Missing Information", INDEX(Table15[Entire Service Line Classification], MATCH(SUMIFS(Table15[Unique ID],Table15[System-Owned Portion],D903,Table15[If Material Anything Other than "Lead" in Column E,Was Material Ever Previously Lead?],F903,Table15[Customer-Owned Portion],N903),Table15[Unique ID],0),0)))</f>
        <v>Non-lead</v>
      </c>
      <c r="W903" s="189"/>
    </row>
    <row r="904" spans="1:23" s="190" customFormat="1" ht="37.5" x14ac:dyDescent="0.25">
      <c r="A904" s="180">
        <v>11810658</v>
      </c>
      <c r="B904" s="181" t="s">
        <v>2076</v>
      </c>
      <c r="C904" s="182" t="s">
        <v>2077</v>
      </c>
      <c r="D904" s="183" t="s">
        <v>36</v>
      </c>
      <c r="E904" s="181" t="s">
        <v>35</v>
      </c>
      <c r="F904" s="183" t="s">
        <v>35</v>
      </c>
      <c r="G904" s="181" t="s">
        <v>233</v>
      </c>
      <c r="H904" s="184">
        <v>1</v>
      </c>
      <c r="I904" s="185" t="s">
        <v>107</v>
      </c>
      <c r="J904" s="181" t="s">
        <v>37</v>
      </c>
      <c r="K904" s="181" t="s">
        <v>38</v>
      </c>
      <c r="L904" s="186">
        <v>45531</v>
      </c>
      <c r="M904" s="187" t="s">
        <v>225</v>
      </c>
      <c r="N904" s="183" t="s">
        <v>36</v>
      </c>
      <c r="O904" s="181"/>
      <c r="P904" s="184">
        <v>1</v>
      </c>
      <c r="Q904" s="185" t="s">
        <v>107</v>
      </c>
      <c r="R904" s="181" t="s">
        <v>37</v>
      </c>
      <c r="S904" s="181" t="s">
        <v>96</v>
      </c>
      <c r="T904" s="186">
        <v>45531</v>
      </c>
      <c r="U904" s="187" t="s">
        <v>225</v>
      </c>
      <c r="V904" s="188" t="str" cm="1">
        <f t="array" ref="V904">IF(SUM(LEN(A904:U904))=0,"",IF(OR(OR(ISBLANK(E904),SUM(LEN(B904),LEN(C904))=0),AND(NOT(D904="Unknown"),ISBLANK(I904)),AND(NOT(N904="Unknown"),ISBLANK(Q904))),"Missing Information", INDEX(Table15[Entire Service Line Classification], MATCH(SUMIFS(Table15[Unique ID],Table15[System-Owned Portion],D904,Table15[If Material Anything Other than "Lead" in Column E,Was Material Ever Previously Lead?],F904,Table15[Customer-Owned Portion],N904),Table15[Unique ID],0),0)))</f>
        <v>Non-lead</v>
      </c>
      <c r="W904" s="189"/>
    </row>
    <row r="905" spans="1:23" s="190" customFormat="1" ht="37.5" x14ac:dyDescent="0.25">
      <c r="A905" s="180">
        <v>11810656</v>
      </c>
      <c r="B905" s="181" t="s">
        <v>2078</v>
      </c>
      <c r="C905" s="182" t="s">
        <v>2079</v>
      </c>
      <c r="D905" s="183" t="s">
        <v>36</v>
      </c>
      <c r="E905" s="181" t="s">
        <v>35</v>
      </c>
      <c r="F905" s="183" t="s">
        <v>35</v>
      </c>
      <c r="G905" s="181" t="s">
        <v>233</v>
      </c>
      <c r="H905" s="184">
        <v>1</v>
      </c>
      <c r="I905" s="185" t="s">
        <v>107</v>
      </c>
      <c r="J905" s="181" t="s">
        <v>37</v>
      </c>
      <c r="K905" s="181" t="s">
        <v>38</v>
      </c>
      <c r="L905" s="186">
        <v>45533</v>
      </c>
      <c r="M905" s="187" t="s">
        <v>225</v>
      </c>
      <c r="N905" s="183" t="s">
        <v>36</v>
      </c>
      <c r="O905" s="181"/>
      <c r="P905" s="184">
        <v>0.75</v>
      </c>
      <c r="Q905" s="185" t="s">
        <v>107</v>
      </c>
      <c r="R905" s="181" t="s">
        <v>37</v>
      </c>
      <c r="S905" s="181" t="s">
        <v>96</v>
      </c>
      <c r="T905" s="186">
        <v>45533</v>
      </c>
      <c r="U905" s="187" t="s">
        <v>225</v>
      </c>
      <c r="V905" s="188" t="str" cm="1">
        <f t="array" ref="V905">IF(SUM(LEN(A905:U905))=0,"",IF(OR(OR(ISBLANK(E905),SUM(LEN(B905),LEN(C905))=0),AND(NOT(D905="Unknown"),ISBLANK(I905)),AND(NOT(N905="Unknown"),ISBLANK(Q905))),"Missing Information", INDEX(Table15[Entire Service Line Classification], MATCH(SUMIFS(Table15[Unique ID],Table15[System-Owned Portion],D905,Table15[If Material Anything Other than "Lead" in Column E,Was Material Ever Previously Lead?],F905,Table15[Customer-Owned Portion],N905),Table15[Unique ID],0),0)))</f>
        <v>Non-lead</v>
      </c>
      <c r="W905" s="189"/>
    </row>
    <row r="906" spans="1:23" s="190" customFormat="1" ht="37.5" x14ac:dyDescent="0.25">
      <c r="A906" s="180">
        <v>11810650</v>
      </c>
      <c r="B906" s="181" t="s">
        <v>2080</v>
      </c>
      <c r="C906" s="182" t="s">
        <v>2081</v>
      </c>
      <c r="D906" s="183" t="s">
        <v>36</v>
      </c>
      <c r="E906" s="181" t="s">
        <v>35</v>
      </c>
      <c r="F906" s="183" t="s">
        <v>35</v>
      </c>
      <c r="G906" s="181" t="s">
        <v>233</v>
      </c>
      <c r="H906" s="184">
        <v>1</v>
      </c>
      <c r="I906" s="185" t="s">
        <v>107</v>
      </c>
      <c r="J906" s="181" t="s">
        <v>37</v>
      </c>
      <c r="K906" s="181" t="s">
        <v>38</v>
      </c>
      <c r="L906" s="186">
        <v>45532</v>
      </c>
      <c r="M906" s="187" t="s">
        <v>225</v>
      </c>
      <c r="N906" s="183" t="s">
        <v>36</v>
      </c>
      <c r="O906" s="181"/>
      <c r="P906" s="184">
        <v>0.75</v>
      </c>
      <c r="Q906" s="185" t="s">
        <v>107</v>
      </c>
      <c r="R906" s="181" t="s">
        <v>37</v>
      </c>
      <c r="S906" s="181" t="s">
        <v>96</v>
      </c>
      <c r="T906" s="186">
        <v>45532</v>
      </c>
      <c r="U906" s="187" t="s">
        <v>225</v>
      </c>
      <c r="V906" s="188" t="str" cm="1">
        <f t="array" ref="V906">IF(SUM(LEN(A906:U906))=0,"",IF(OR(OR(ISBLANK(E906),SUM(LEN(B906),LEN(C906))=0),AND(NOT(D906="Unknown"),ISBLANK(I906)),AND(NOT(N906="Unknown"),ISBLANK(Q906))),"Missing Information", INDEX(Table15[Entire Service Line Classification], MATCH(SUMIFS(Table15[Unique ID],Table15[System-Owned Portion],D906,Table15[If Material Anything Other than "Lead" in Column E,Was Material Ever Previously Lead?],F906,Table15[Customer-Owned Portion],N906),Table15[Unique ID],0),0)))</f>
        <v>Non-lead</v>
      </c>
      <c r="W906" s="189"/>
    </row>
    <row r="907" spans="1:23" s="190" customFormat="1" ht="37.5" x14ac:dyDescent="0.25">
      <c r="A907" s="180">
        <v>11810648</v>
      </c>
      <c r="B907" s="181" t="s">
        <v>2082</v>
      </c>
      <c r="C907" s="182" t="s">
        <v>2083</v>
      </c>
      <c r="D907" s="183" t="s">
        <v>36</v>
      </c>
      <c r="E907" s="181" t="s">
        <v>35</v>
      </c>
      <c r="F907" s="183" t="s">
        <v>35</v>
      </c>
      <c r="G907" s="181" t="s">
        <v>233</v>
      </c>
      <c r="H907" s="184">
        <v>1</v>
      </c>
      <c r="I907" s="185" t="s">
        <v>107</v>
      </c>
      <c r="J907" s="181" t="s">
        <v>37</v>
      </c>
      <c r="K907" s="181" t="s">
        <v>38</v>
      </c>
      <c r="L907" s="186">
        <v>45532</v>
      </c>
      <c r="M907" s="187" t="s">
        <v>225</v>
      </c>
      <c r="N907" s="183" t="s">
        <v>36</v>
      </c>
      <c r="O907" s="181"/>
      <c r="P907" s="184">
        <v>0.75</v>
      </c>
      <c r="Q907" s="185" t="s">
        <v>107</v>
      </c>
      <c r="R907" s="181" t="s">
        <v>37</v>
      </c>
      <c r="S907" s="181" t="s">
        <v>96</v>
      </c>
      <c r="T907" s="186">
        <v>45532</v>
      </c>
      <c r="U907" s="187" t="s">
        <v>225</v>
      </c>
      <c r="V907" s="188" t="str" cm="1">
        <f t="array" ref="V907">IF(SUM(LEN(A907:U907))=0,"",IF(OR(OR(ISBLANK(E907),SUM(LEN(B907),LEN(C907))=0),AND(NOT(D907="Unknown"),ISBLANK(I907)),AND(NOT(N907="Unknown"),ISBLANK(Q907))),"Missing Information", INDEX(Table15[Entire Service Line Classification], MATCH(SUMIFS(Table15[Unique ID],Table15[System-Owned Portion],D907,Table15[If Material Anything Other than "Lead" in Column E,Was Material Ever Previously Lead?],F907,Table15[Customer-Owned Portion],N907),Table15[Unique ID],0),0)))</f>
        <v>Non-lead</v>
      </c>
      <c r="W907" s="189"/>
    </row>
    <row r="908" spans="1:23" s="190" customFormat="1" ht="37.5" x14ac:dyDescent="0.25">
      <c r="A908" s="180">
        <v>11810647</v>
      </c>
      <c r="B908" s="181" t="s">
        <v>2084</v>
      </c>
      <c r="C908" s="182" t="s">
        <v>2085</v>
      </c>
      <c r="D908" s="183" t="s">
        <v>36</v>
      </c>
      <c r="E908" s="181" t="s">
        <v>35</v>
      </c>
      <c r="F908" s="183" t="s">
        <v>35</v>
      </c>
      <c r="G908" s="181" t="s">
        <v>233</v>
      </c>
      <c r="H908" s="184">
        <v>1</v>
      </c>
      <c r="I908" s="185" t="s">
        <v>107</v>
      </c>
      <c r="J908" s="181" t="s">
        <v>37</v>
      </c>
      <c r="K908" s="181" t="s">
        <v>38</v>
      </c>
      <c r="L908" s="186">
        <v>45532</v>
      </c>
      <c r="M908" s="187" t="s">
        <v>225</v>
      </c>
      <c r="N908" s="183" t="s">
        <v>36</v>
      </c>
      <c r="O908" s="181"/>
      <c r="P908" s="184">
        <v>0.75</v>
      </c>
      <c r="Q908" s="185" t="s">
        <v>107</v>
      </c>
      <c r="R908" s="181" t="s">
        <v>37</v>
      </c>
      <c r="S908" s="181" t="s">
        <v>96</v>
      </c>
      <c r="T908" s="186">
        <v>45532</v>
      </c>
      <c r="U908" s="187" t="s">
        <v>225</v>
      </c>
      <c r="V908" s="188" t="str" cm="1">
        <f t="array" ref="V908">IF(SUM(LEN(A908:U908))=0,"",IF(OR(OR(ISBLANK(E908),SUM(LEN(B908),LEN(C908))=0),AND(NOT(D908="Unknown"),ISBLANK(I908)),AND(NOT(N908="Unknown"),ISBLANK(Q908))),"Missing Information", INDEX(Table15[Entire Service Line Classification], MATCH(SUMIFS(Table15[Unique ID],Table15[System-Owned Portion],D908,Table15[If Material Anything Other than "Lead" in Column E,Was Material Ever Previously Lead?],F908,Table15[Customer-Owned Portion],N908),Table15[Unique ID],0),0)))</f>
        <v>Non-lead</v>
      </c>
      <c r="W908" s="189"/>
    </row>
    <row r="909" spans="1:23" s="190" customFormat="1" ht="37.5" x14ac:dyDescent="0.25">
      <c r="A909" s="180">
        <v>11810646</v>
      </c>
      <c r="B909" s="181" t="s">
        <v>2086</v>
      </c>
      <c r="C909" s="182" t="s">
        <v>2087</v>
      </c>
      <c r="D909" s="183" t="s">
        <v>36</v>
      </c>
      <c r="E909" s="181" t="s">
        <v>35</v>
      </c>
      <c r="F909" s="183" t="s">
        <v>35</v>
      </c>
      <c r="G909" s="181" t="s">
        <v>233</v>
      </c>
      <c r="H909" s="184">
        <v>1</v>
      </c>
      <c r="I909" s="185" t="s">
        <v>107</v>
      </c>
      <c r="J909" s="181" t="s">
        <v>37</v>
      </c>
      <c r="K909" s="181" t="s">
        <v>38</v>
      </c>
      <c r="L909" s="186">
        <v>45531</v>
      </c>
      <c r="M909" s="187" t="s">
        <v>225</v>
      </c>
      <c r="N909" s="183" t="s">
        <v>36</v>
      </c>
      <c r="O909" s="181"/>
      <c r="P909" s="184">
        <v>1</v>
      </c>
      <c r="Q909" s="185" t="s">
        <v>107</v>
      </c>
      <c r="R909" s="181" t="s">
        <v>37</v>
      </c>
      <c r="S909" s="181" t="s">
        <v>96</v>
      </c>
      <c r="T909" s="186">
        <v>45531</v>
      </c>
      <c r="U909" s="187" t="s">
        <v>225</v>
      </c>
      <c r="V909" s="188" t="str" cm="1">
        <f t="array" ref="V909">IF(SUM(LEN(A909:U909))=0,"",IF(OR(OR(ISBLANK(E909),SUM(LEN(B909),LEN(C909))=0),AND(NOT(D909="Unknown"),ISBLANK(I909)),AND(NOT(N909="Unknown"),ISBLANK(Q909))),"Missing Information", INDEX(Table15[Entire Service Line Classification], MATCH(SUMIFS(Table15[Unique ID],Table15[System-Owned Portion],D909,Table15[If Material Anything Other than "Lead" in Column E,Was Material Ever Previously Lead?],F909,Table15[Customer-Owned Portion],N909),Table15[Unique ID],0),0)))</f>
        <v>Non-lead</v>
      </c>
      <c r="W909" s="189"/>
    </row>
    <row r="910" spans="1:23" s="190" customFormat="1" ht="37.5" x14ac:dyDescent="0.25">
      <c r="A910" s="180">
        <v>11810645</v>
      </c>
      <c r="B910" s="181" t="s">
        <v>2088</v>
      </c>
      <c r="C910" s="182" t="s">
        <v>2089</v>
      </c>
      <c r="D910" s="183" t="s">
        <v>36</v>
      </c>
      <c r="E910" s="181" t="s">
        <v>35</v>
      </c>
      <c r="F910" s="183" t="s">
        <v>35</v>
      </c>
      <c r="G910" s="181" t="s">
        <v>233</v>
      </c>
      <c r="H910" s="184">
        <v>1</v>
      </c>
      <c r="I910" s="185" t="s">
        <v>107</v>
      </c>
      <c r="J910" s="181" t="s">
        <v>37</v>
      </c>
      <c r="K910" s="181" t="s">
        <v>38</v>
      </c>
      <c r="L910" s="186">
        <v>45531</v>
      </c>
      <c r="M910" s="187" t="s">
        <v>225</v>
      </c>
      <c r="N910" s="183" t="s">
        <v>36</v>
      </c>
      <c r="O910" s="181"/>
      <c r="P910" s="184">
        <v>1</v>
      </c>
      <c r="Q910" s="185" t="s">
        <v>107</v>
      </c>
      <c r="R910" s="181" t="s">
        <v>37</v>
      </c>
      <c r="S910" s="181" t="s">
        <v>96</v>
      </c>
      <c r="T910" s="186">
        <v>45531</v>
      </c>
      <c r="U910" s="187" t="s">
        <v>225</v>
      </c>
      <c r="V910" s="188" t="str" cm="1">
        <f t="array" ref="V910">IF(SUM(LEN(A910:U910))=0,"",IF(OR(OR(ISBLANK(E910),SUM(LEN(B910),LEN(C910))=0),AND(NOT(D910="Unknown"),ISBLANK(I910)),AND(NOT(N910="Unknown"),ISBLANK(Q910))),"Missing Information", INDEX(Table15[Entire Service Line Classification], MATCH(SUMIFS(Table15[Unique ID],Table15[System-Owned Portion],D910,Table15[If Material Anything Other than "Lead" in Column E,Was Material Ever Previously Lead?],F910,Table15[Customer-Owned Portion],N910),Table15[Unique ID],0),0)))</f>
        <v>Non-lead</v>
      </c>
      <c r="W910" s="189"/>
    </row>
    <row r="911" spans="1:23" s="190" customFormat="1" ht="37.5" x14ac:dyDescent="0.25">
      <c r="A911" s="180">
        <v>11810643</v>
      </c>
      <c r="B911" s="181" t="s">
        <v>2090</v>
      </c>
      <c r="C911" s="182" t="s">
        <v>2091</v>
      </c>
      <c r="D911" s="183" t="s">
        <v>36</v>
      </c>
      <c r="E911" s="181" t="s">
        <v>35</v>
      </c>
      <c r="F911" s="183" t="s">
        <v>35</v>
      </c>
      <c r="G911" s="181" t="s">
        <v>233</v>
      </c>
      <c r="H911" s="184">
        <v>1</v>
      </c>
      <c r="I911" s="185" t="s">
        <v>107</v>
      </c>
      <c r="J911" s="181" t="s">
        <v>37</v>
      </c>
      <c r="K911" s="181" t="s">
        <v>38</v>
      </c>
      <c r="L911" s="186">
        <v>45531</v>
      </c>
      <c r="M911" s="187" t="s">
        <v>225</v>
      </c>
      <c r="N911" s="183" t="s">
        <v>36</v>
      </c>
      <c r="O911" s="181"/>
      <c r="P911" s="184">
        <v>1</v>
      </c>
      <c r="Q911" s="185" t="s">
        <v>107</v>
      </c>
      <c r="R911" s="181" t="s">
        <v>37</v>
      </c>
      <c r="S911" s="181" t="s">
        <v>96</v>
      </c>
      <c r="T911" s="186">
        <v>45531</v>
      </c>
      <c r="U911" s="187" t="s">
        <v>225</v>
      </c>
      <c r="V911" s="188" t="str" cm="1">
        <f t="array" ref="V911">IF(SUM(LEN(A911:U911))=0,"",IF(OR(OR(ISBLANK(E911),SUM(LEN(B911),LEN(C911))=0),AND(NOT(D911="Unknown"),ISBLANK(I911)),AND(NOT(N911="Unknown"),ISBLANK(Q911))),"Missing Information", INDEX(Table15[Entire Service Line Classification], MATCH(SUMIFS(Table15[Unique ID],Table15[System-Owned Portion],D911,Table15[If Material Anything Other than "Lead" in Column E,Was Material Ever Previously Lead?],F911,Table15[Customer-Owned Portion],N911),Table15[Unique ID],0),0)))</f>
        <v>Non-lead</v>
      </c>
      <c r="W911" s="189"/>
    </row>
    <row r="912" spans="1:23" s="190" customFormat="1" ht="37.5" x14ac:dyDescent="0.25">
      <c r="A912" s="180">
        <v>11810655</v>
      </c>
      <c r="B912" s="181" t="s">
        <v>2092</v>
      </c>
      <c r="C912" s="182" t="s">
        <v>2093</v>
      </c>
      <c r="D912" s="183" t="s">
        <v>36</v>
      </c>
      <c r="E912" s="181" t="s">
        <v>35</v>
      </c>
      <c r="F912" s="183" t="s">
        <v>35</v>
      </c>
      <c r="G912" s="181" t="s">
        <v>255</v>
      </c>
      <c r="H912" s="184">
        <v>1</v>
      </c>
      <c r="I912" s="185" t="s">
        <v>107</v>
      </c>
      <c r="J912" s="181" t="s">
        <v>37</v>
      </c>
      <c r="K912" s="181" t="s">
        <v>38</v>
      </c>
      <c r="L912" s="186">
        <v>45531</v>
      </c>
      <c r="M912" s="187" t="s">
        <v>225</v>
      </c>
      <c r="N912" s="183" t="s">
        <v>36</v>
      </c>
      <c r="O912" s="181"/>
      <c r="P912" s="184">
        <v>1</v>
      </c>
      <c r="Q912" s="185" t="s">
        <v>107</v>
      </c>
      <c r="R912" s="181" t="s">
        <v>37</v>
      </c>
      <c r="S912" s="181" t="s">
        <v>96</v>
      </c>
      <c r="T912" s="186">
        <v>45531</v>
      </c>
      <c r="U912" s="187" t="s">
        <v>225</v>
      </c>
      <c r="V912" s="188" t="str" cm="1">
        <f t="array" ref="V912">IF(SUM(LEN(A912:U912))=0,"",IF(OR(OR(ISBLANK(E912),SUM(LEN(B912),LEN(C912))=0),AND(NOT(D912="Unknown"),ISBLANK(I912)),AND(NOT(N912="Unknown"),ISBLANK(Q912))),"Missing Information", INDEX(Table15[Entire Service Line Classification], MATCH(SUMIFS(Table15[Unique ID],Table15[System-Owned Portion],D912,Table15[If Material Anything Other than "Lead" in Column E,Was Material Ever Previously Lead?],F912,Table15[Customer-Owned Portion],N912),Table15[Unique ID],0),0)))</f>
        <v>Non-lead</v>
      </c>
      <c r="W912" s="189"/>
    </row>
    <row r="913" spans="1:23" s="190" customFormat="1" ht="37.5" x14ac:dyDescent="0.25">
      <c r="A913" s="180">
        <v>11810654</v>
      </c>
      <c r="B913" s="181" t="s">
        <v>2094</v>
      </c>
      <c r="C913" s="182" t="s">
        <v>2095</v>
      </c>
      <c r="D913" s="183" t="s">
        <v>36</v>
      </c>
      <c r="E913" s="181" t="s">
        <v>35</v>
      </c>
      <c r="F913" s="183" t="s">
        <v>35</v>
      </c>
      <c r="G913" s="181" t="s">
        <v>233</v>
      </c>
      <c r="H913" s="184">
        <v>1</v>
      </c>
      <c r="I913" s="185" t="s">
        <v>107</v>
      </c>
      <c r="J913" s="181" t="s">
        <v>37</v>
      </c>
      <c r="K913" s="181" t="s">
        <v>38</v>
      </c>
      <c r="L913" s="186">
        <v>45533</v>
      </c>
      <c r="M913" s="187" t="s">
        <v>225</v>
      </c>
      <c r="N913" s="183" t="s">
        <v>36</v>
      </c>
      <c r="O913" s="181"/>
      <c r="P913" s="184">
        <v>0.75</v>
      </c>
      <c r="Q913" s="185" t="s">
        <v>107</v>
      </c>
      <c r="R913" s="181" t="s">
        <v>37</v>
      </c>
      <c r="S913" s="181" t="s">
        <v>96</v>
      </c>
      <c r="T913" s="186">
        <v>45533</v>
      </c>
      <c r="U913" s="187" t="s">
        <v>225</v>
      </c>
      <c r="V913" s="188" t="str" cm="1">
        <f t="array" ref="V913">IF(SUM(LEN(A913:U913))=0,"",IF(OR(OR(ISBLANK(E913),SUM(LEN(B913),LEN(C913))=0),AND(NOT(D913="Unknown"),ISBLANK(I913)),AND(NOT(N913="Unknown"),ISBLANK(Q913))),"Missing Information", INDEX(Table15[Entire Service Line Classification], MATCH(SUMIFS(Table15[Unique ID],Table15[System-Owned Portion],D913,Table15[If Material Anything Other than "Lead" in Column E,Was Material Ever Previously Lead?],F913,Table15[Customer-Owned Portion],N913),Table15[Unique ID],0),0)))</f>
        <v>Non-lead</v>
      </c>
      <c r="W913" s="189"/>
    </row>
    <row r="914" spans="1:23" s="190" customFormat="1" ht="37.5" x14ac:dyDescent="0.25">
      <c r="A914" s="180">
        <v>11810653</v>
      </c>
      <c r="B914" s="181" t="s">
        <v>2096</v>
      </c>
      <c r="C914" s="182" t="s">
        <v>2097</v>
      </c>
      <c r="D914" s="183" t="s">
        <v>36</v>
      </c>
      <c r="E914" s="181" t="s">
        <v>35</v>
      </c>
      <c r="F914" s="183" t="s">
        <v>35</v>
      </c>
      <c r="G914" s="181" t="s">
        <v>233</v>
      </c>
      <c r="H914" s="184">
        <v>1</v>
      </c>
      <c r="I914" s="185" t="s">
        <v>107</v>
      </c>
      <c r="J914" s="181" t="s">
        <v>37</v>
      </c>
      <c r="K914" s="181" t="s">
        <v>38</v>
      </c>
      <c r="L914" s="186">
        <v>45532</v>
      </c>
      <c r="M914" s="187" t="s">
        <v>225</v>
      </c>
      <c r="N914" s="183" t="s">
        <v>36</v>
      </c>
      <c r="O914" s="181"/>
      <c r="P914" s="184">
        <v>0.75</v>
      </c>
      <c r="Q914" s="185" t="s">
        <v>107</v>
      </c>
      <c r="R914" s="181" t="s">
        <v>37</v>
      </c>
      <c r="S914" s="181" t="s">
        <v>96</v>
      </c>
      <c r="T914" s="186">
        <v>45532</v>
      </c>
      <c r="U914" s="187" t="s">
        <v>225</v>
      </c>
      <c r="V914" s="188" t="str" cm="1">
        <f t="array" ref="V914">IF(SUM(LEN(A914:U914))=0,"",IF(OR(OR(ISBLANK(E914),SUM(LEN(B914),LEN(C914))=0),AND(NOT(D914="Unknown"),ISBLANK(I914)),AND(NOT(N914="Unknown"),ISBLANK(Q914))),"Missing Information", INDEX(Table15[Entire Service Line Classification], MATCH(SUMIFS(Table15[Unique ID],Table15[System-Owned Portion],D914,Table15[If Material Anything Other than "Lead" in Column E,Was Material Ever Previously Lead?],F914,Table15[Customer-Owned Portion],N914),Table15[Unique ID],0),0)))</f>
        <v>Non-lead</v>
      </c>
      <c r="W914" s="189"/>
    </row>
    <row r="915" spans="1:23" s="190" customFormat="1" ht="37.5" x14ac:dyDescent="0.25">
      <c r="A915" s="180">
        <v>11810652</v>
      </c>
      <c r="B915" s="181" t="s">
        <v>2098</v>
      </c>
      <c r="C915" s="182" t="s">
        <v>2099</v>
      </c>
      <c r="D915" s="183" t="s">
        <v>36</v>
      </c>
      <c r="E915" s="181" t="s">
        <v>35</v>
      </c>
      <c r="F915" s="183" t="s">
        <v>35</v>
      </c>
      <c r="G915" s="181" t="s">
        <v>233</v>
      </c>
      <c r="H915" s="184">
        <v>1</v>
      </c>
      <c r="I915" s="185" t="s">
        <v>107</v>
      </c>
      <c r="J915" s="181" t="s">
        <v>37</v>
      </c>
      <c r="K915" s="181" t="s">
        <v>38</v>
      </c>
      <c r="L915" s="186">
        <v>45531</v>
      </c>
      <c r="M915" s="187" t="s">
        <v>225</v>
      </c>
      <c r="N915" s="183" t="s">
        <v>36</v>
      </c>
      <c r="O915" s="181"/>
      <c r="P915" s="184">
        <v>1</v>
      </c>
      <c r="Q915" s="185" t="s">
        <v>107</v>
      </c>
      <c r="R915" s="181" t="s">
        <v>37</v>
      </c>
      <c r="S915" s="181" t="s">
        <v>96</v>
      </c>
      <c r="T915" s="186">
        <v>45531</v>
      </c>
      <c r="U915" s="187" t="s">
        <v>225</v>
      </c>
      <c r="V915" s="188" t="str" cm="1">
        <f t="array" ref="V915">IF(SUM(LEN(A915:U915))=0,"",IF(OR(OR(ISBLANK(E915),SUM(LEN(B915),LEN(C915))=0),AND(NOT(D915="Unknown"),ISBLANK(I915)),AND(NOT(N915="Unknown"),ISBLANK(Q915))),"Missing Information", INDEX(Table15[Entire Service Line Classification], MATCH(SUMIFS(Table15[Unique ID],Table15[System-Owned Portion],D915,Table15[If Material Anything Other than "Lead" in Column E,Was Material Ever Previously Lead?],F915,Table15[Customer-Owned Portion],N915),Table15[Unique ID],0),0)))</f>
        <v>Non-lead</v>
      </c>
      <c r="W915" s="189"/>
    </row>
    <row r="916" spans="1:23" s="190" customFormat="1" ht="37.5" x14ac:dyDescent="0.25">
      <c r="A916" s="180">
        <v>11810651</v>
      </c>
      <c r="B916" s="181" t="s">
        <v>2100</v>
      </c>
      <c r="C916" s="182" t="s">
        <v>2101</v>
      </c>
      <c r="D916" s="183" t="s">
        <v>36</v>
      </c>
      <c r="E916" s="181" t="s">
        <v>35</v>
      </c>
      <c r="F916" s="183" t="s">
        <v>35</v>
      </c>
      <c r="G916" s="181" t="s">
        <v>233</v>
      </c>
      <c r="H916" s="184">
        <v>1</v>
      </c>
      <c r="I916" s="185" t="s">
        <v>107</v>
      </c>
      <c r="J916" s="181" t="s">
        <v>37</v>
      </c>
      <c r="K916" s="181" t="s">
        <v>38</v>
      </c>
      <c r="L916" s="186">
        <v>45533</v>
      </c>
      <c r="M916" s="187" t="s">
        <v>225</v>
      </c>
      <c r="N916" s="183" t="s">
        <v>36</v>
      </c>
      <c r="O916" s="181"/>
      <c r="P916" s="184">
        <v>0.75</v>
      </c>
      <c r="Q916" s="185" t="s">
        <v>107</v>
      </c>
      <c r="R916" s="181" t="s">
        <v>37</v>
      </c>
      <c r="S916" s="181" t="s">
        <v>96</v>
      </c>
      <c r="T916" s="186">
        <v>45533</v>
      </c>
      <c r="U916" s="187" t="s">
        <v>225</v>
      </c>
      <c r="V916" s="188" t="str" cm="1">
        <f t="array" ref="V916">IF(SUM(LEN(A916:U916))=0,"",IF(OR(OR(ISBLANK(E916),SUM(LEN(B916),LEN(C916))=0),AND(NOT(D916="Unknown"),ISBLANK(I916)),AND(NOT(N916="Unknown"),ISBLANK(Q916))),"Missing Information", INDEX(Table15[Entire Service Line Classification], MATCH(SUMIFS(Table15[Unique ID],Table15[System-Owned Portion],D916,Table15[If Material Anything Other than "Lead" in Column E,Was Material Ever Previously Lead?],F916,Table15[Customer-Owned Portion],N916),Table15[Unique ID],0),0)))</f>
        <v>Non-lead</v>
      </c>
      <c r="W916" s="189"/>
    </row>
    <row r="917" spans="1:23" s="190" customFormat="1" ht="37.5" x14ac:dyDescent="0.25">
      <c r="A917" s="180">
        <v>11810649</v>
      </c>
      <c r="B917" s="181" t="s">
        <v>2102</v>
      </c>
      <c r="C917" s="182" t="s">
        <v>2103</v>
      </c>
      <c r="D917" s="183" t="s">
        <v>36</v>
      </c>
      <c r="E917" s="181" t="s">
        <v>35</v>
      </c>
      <c r="F917" s="183" t="s">
        <v>35</v>
      </c>
      <c r="G917" s="181" t="s">
        <v>233</v>
      </c>
      <c r="H917" s="184">
        <v>1</v>
      </c>
      <c r="I917" s="185" t="s">
        <v>107</v>
      </c>
      <c r="J917" s="181" t="s">
        <v>37</v>
      </c>
      <c r="K917" s="181" t="s">
        <v>38</v>
      </c>
      <c r="L917" s="186">
        <v>45533</v>
      </c>
      <c r="M917" s="187" t="s">
        <v>225</v>
      </c>
      <c r="N917" s="183" t="s">
        <v>36</v>
      </c>
      <c r="O917" s="181"/>
      <c r="P917" s="184">
        <v>0.75</v>
      </c>
      <c r="Q917" s="185" t="s">
        <v>107</v>
      </c>
      <c r="R917" s="181" t="s">
        <v>37</v>
      </c>
      <c r="S917" s="181" t="s">
        <v>96</v>
      </c>
      <c r="T917" s="186">
        <v>45533</v>
      </c>
      <c r="U917" s="187" t="s">
        <v>225</v>
      </c>
      <c r="V917" s="188" t="str" cm="1">
        <f t="array" ref="V917">IF(SUM(LEN(A917:U917))=0,"",IF(OR(OR(ISBLANK(E917),SUM(LEN(B917),LEN(C917))=0),AND(NOT(D917="Unknown"),ISBLANK(I917)),AND(NOT(N917="Unknown"),ISBLANK(Q917))),"Missing Information", INDEX(Table15[Entire Service Line Classification], MATCH(SUMIFS(Table15[Unique ID],Table15[System-Owned Portion],D917,Table15[If Material Anything Other than "Lead" in Column E,Was Material Ever Previously Lead?],F917,Table15[Customer-Owned Portion],N917),Table15[Unique ID],0),0)))</f>
        <v>Non-lead</v>
      </c>
      <c r="W917" s="189"/>
    </row>
    <row r="918" spans="1:23" s="190" customFormat="1" ht="37.5" x14ac:dyDescent="0.25">
      <c r="A918" s="180">
        <v>11810644</v>
      </c>
      <c r="B918" s="181" t="s">
        <v>2104</v>
      </c>
      <c r="C918" s="182" t="s">
        <v>2105</v>
      </c>
      <c r="D918" s="183" t="s">
        <v>36</v>
      </c>
      <c r="E918" s="181" t="s">
        <v>35</v>
      </c>
      <c r="F918" s="183" t="s">
        <v>35</v>
      </c>
      <c r="G918" s="181" t="s">
        <v>233</v>
      </c>
      <c r="H918" s="184">
        <v>1</v>
      </c>
      <c r="I918" s="185" t="s">
        <v>107</v>
      </c>
      <c r="J918" s="181" t="s">
        <v>37</v>
      </c>
      <c r="K918" s="181" t="s">
        <v>38</v>
      </c>
      <c r="L918" s="186">
        <v>45532</v>
      </c>
      <c r="M918" s="187" t="s">
        <v>225</v>
      </c>
      <c r="N918" s="183" t="s">
        <v>36</v>
      </c>
      <c r="O918" s="181"/>
      <c r="P918" s="184">
        <v>0.75</v>
      </c>
      <c r="Q918" s="185" t="s">
        <v>107</v>
      </c>
      <c r="R918" s="181" t="s">
        <v>37</v>
      </c>
      <c r="S918" s="181" t="s">
        <v>96</v>
      </c>
      <c r="T918" s="186">
        <v>45532</v>
      </c>
      <c r="U918" s="187" t="s">
        <v>225</v>
      </c>
      <c r="V918" s="188" t="str" cm="1">
        <f t="array" ref="V918">IF(SUM(LEN(A918:U918))=0,"",IF(OR(OR(ISBLANK(E918),SUM(LEN(B918),LEN(C918))=0),AND(NOT(D918="Unknown"),ISBLANK(I918)),AND(NOT(N918="Unknown"),ISBLANK(Q918))),"Missing Information", INDEX(Table15[Entire Service Line Classification], MATCH(SUMIFS(Table15[Unique ID],Table15[System-Owned Portion],D918,Table15[If Material Anything Other than "Lead" in Column E,Was Material Ever Previously Lead?],F918,Table15[Customer-Owned Portion],N918),Table15[Unique ID],0),0)))</f>
        <v>Non-lead</v>
      </c>
      <c r="W918" s="189"/>
    </row>
    <row r="919" spans="1:23" s="190" customFormat="1" ht="37.5" x14ac:dyDescent="0.25">
      <c r="A919" s="180">
        <v>11810642</v>
      </c>
      <c r="B919" s="181" t="s">
        <v>2106</v>
      </c>
      <c r="C919" s="182" t="s">
        <v>2107</v>
      </c>
      <c r="D919" s="183" t="s">
        <v>36</v>
      </c>
      <c r="E919" s="181" t="s">
        <v>35</v>
      </c>
      <c r="F919" s="183" t="s">
        <v>35</v>
      </c>
      <c r="G919" s="181" t="s">
        <v>233</v>
      </c>
      <c r="H919" s="184">
        <v>1</v>
      </c>
      <c r="I919" s="185" t="s">
        <v>107</v>
      </c>
      <c r="J919" s="181" t="s">
        <v>37</v>
      </c>
      <c r="K919" s="181" t="s">
        <v>38</v>
      </c>
      <c r="L919" s="186">
        <v>45532</v>
      </c>
      <c r="M919" s="187" t="s">
        <v>225</v>
      </c>
      <c r="N919" s="183" t="s">
        <v>36</v>
      </c>
      <c r="O919" s="181"/>
      <c r="P919" s="184">
        <v>0.75</v>
      </c>
      <c r="Q919" s="185" t="s">
        <v>107</v>
      </c>
      <c r="R919" s="181" t="s">
        <v>37</v>
      </c>
      <c r="S919" s="181" t="s">
        <v>96</v>
      </c>
      <c r="T919" s="186">
        <v>45532</v>
      </c>
      <c r="U919" s="187" t="s">
        <v>225</v>
      </c>
      <c r="V919" s="188" t="str" cm="1">
        <f t="array" ref="V919">IF(SUM(LEN(A919:U919))=0,"",IF(OR(OR(ISBLANK(E919),SUM(LEN(B919),LEN(C919))=0),AND(NOT(D919="Unknown"),ISBLANK(I919)),AND(NOT(N919="Unknown"),ISBLANK(Q919))),"Missing Information", INDEX(Table15[Entire Service Line Classification], MATCH(SUMIFS(Table15[Unique ID],Table15[System-Owned Portion],D919,Table15[If Material Anything Other than "Lead" in Column E,Was Material Ever Previously Lead?],F919,Table15[Customer-Owned Portion],N919),Table15[Unique ID],0),0)))</f>
        <v>Non-lead</v>
      </c>
      <c r="W919" s="189"/>
    </row>
    <row r="920" spans="1:23" s="190" customFormat="1" ht="37.5" x14ac:dyDescent="0.25">
      <c r="A920" s="180">
        <v>11810641</v>
      </c>
      <c r="B920" s="181" t="s">
        <v>2108</v>
      </c>
      <c r="C920" s="182" t="s">
        <v>2109</v>
      </c>
      <c r="D920" s="183" t="s">
        <v>36</v>
      </c>
      <c r="E920" s="181" t="s">
        <v>35</v>
      </c>
      <c r="F920" s="183" t="s">
        <v>35</v>
      </c>
      <c r="G920" s="181" t="s">
        <v>233</v>
      </c>
      <c r="H920" s="184">
        <v>1</v>
      </c>
      <c r="I920" s="185" t="s">
        <v>107</v>
      </c>
      <c r="J920" s="181" t="s">
        <v>37</v>
      </c>
      <c r="K920" s="181" t="s">
        <v>38</v>
      </c>
      <c r="L920" s="186">
        <v>45531</v>
      </c>
      <c r="M920" s="187" t="s">
        <v>225</v>
      </c>
      <c r="N920" s="183" t="s">
        <v>36</v>
      </c>
      <c r="O920" s="181"/>
      <c r="P920" s="184">
        <v>1</v>
      </c>
      <c r="Q920" s="185" t="s">
        <v>107</v>
      </c>
      <c r="R920" s="181" t="s">
        <v>37</v>
      </c>
      <c r="S920" s="181" t="s">
        <v>96</v>
      </c>
      <c r="T920" s="186">
        <v>45531</v>
      </c>
      <c r="U920" s="187" t="s">
        <v>225</v>
      </c>
      <c r="V920" s="188" t="str" cm="1">
        <f t="array" ref="V920">IF(SUM(LEN(A920:U920))=0,"",IF(OR(OR(ISBLANK(E920),SUM(LEN(B920),LEN(C920))=0),AND(NOT(D920="Unknown"),ISBLANK(I920)),AND(NOT(N920="Unknown"),ISBLANK(Q920))),"Missing Information", INDEX(Table15[Entire Service Line Classification], MATCH(SUMIFS(Table15[Unique ID],Table15[System-Owned Portion],D920,Table15[If Material Anything Other than "Lead" in Column E,Was Material Ever Previously Lead?],F920,Table15[Customer-Owned Portion],N920),Table15[Unique ID],0),0)))</f>
        <v>Non-lead</v>
      </c>
      <c r="W920" s="189"/>
    </row>
    <row r="921" spans="1:23" s="190" customFormat="1" ht="37.5" x14ac:dyDescent="0.25">
      <c r="A921" s="180">
        <v>11810640</v>
      </c>
      <c r="B921" s="181" t="s">
        <v>2110</v>
      </c>
      <c r="C921" s="182" t="s">
        <v>2111</v>
      </c>
      <c r="D921" s="183" t="s">
        <v>36</v>
      </c>
      <c r="E921" s="181" t="s">
        <v>35</v>
      </c>
      <c r="F921" s="183" t="s">
        <v>35</v>
      </c>
      <c r="G921" s="181" t="s">
        <v>233</v>
      </c>
      <c r="H921" s="184">
        <v>1</v>
      </c>
      <c r="I921" s="185" t="s">
        <v>107</v>
      </c>
      <c r="J921" s="181" t="s">
        <v>37</v>
      </c>
      <c r="K921" s="181" t="s">
        <v>38</v>
      </c>
      <c r="L921" s="186">
        <v>45531</v>
      </c>
      <c r="M921" s="187" t="s">
        <v>225</v>
      </c>
      <c r="N921" s="183" t="s">
        <v>36</v>
      </c>
      <c r="O921" s="181"/>
      <c r="P921" s="184">
        <v>1</v>
      </c>
      <c r="Q921" s="185" t="s">
        <v>107</v>
      </c>
      <c r="R921" s="181" t="s">
        <v>37</v>
      </c>
      <c r="S921" s="181" t="s">
        <v>96</v>
      </c>
      <c r="T921" s="186">
        <v>45531</v>
      </c>
      <c r="U921" s="187" t="s">
        <v>225</v>
      </c>
      <c r="V921" s="188" t="str" cm="1">
        <f t="array" ref="V921">IF(SUM(LEN(A921:U921))=0,"",IF(OR(OR(ISBLANK(E921),SUM(LEN(B921),LEN(C921))=0),AND(NOT(D921="Unknown"),ISBLANK(I921)),AND(NOT(N921="Unknown"),ISBLANK(Q921))),"Missing Information", INDEX(Table15[Entire Service Line Classification], MATCH(SUMIFS(Table15[Unique ID],Table15[System-Owned Portion],D921,Table15[If Material Anything Other than "Lead" in Column E,Was Material Ever Previously Lead?],F921,Table15[Customer-Owned Portion],N921),Table15[Unique ID],0),0)))</f>
        <v>Non-lead</v>
      </c>
      <c r="W921" s="189"/>
    </row>
    <row r="922" spans="1:23" s="190" customFormat="1" ht="37.5" x14ac:dyDescent="0.25">
      <c r="A922" s="180">
        <v>11810639</v>
      </c>
      <c r="B922" s="181" t="s">
        <v>2112</v>
      </c>
      <c r="C922" s="182" t="s">
        <v>2113</v>
      </c>
      <c r="D922" s="183" t="s">
        <v>36</v>
      </c>
      <c r="E922" s="181" t="s">
        <v>35</v>
      </c>
      <c r="F922" s="183" t="s">
        <v>35</v>
      </c>
      <c r="G922" s="181" t="s">
        <v>233</v>
      </c>
      <c r="H922" s="184">
        <v>1</v>
      </c>
      <c r="I922" s="185" t="s">
        <v>107</v>
      </c>
      <c r="J922" s="181" t="s">
        <v>37</v>
      </c>
      <c r="K922" s="181" t="s">
        <v>38</v>
      </c>
      <c r="L922" s="186">
        <v>45531</v>
      </c>
      <c r="M922" s="187" t="s">
        <v>225</v>
      </c>
      <c r="N922" s="183" t="s">
        <v>36</v>
      </c>
      <c r="O922" s="181"/>
      <c r="P922" s="184">
        <v>1</v>
      </c>
      <c r="Q922" s="185" t="s">
        <v>107</v>
      </c>
      <c r="R922" s="181" t="s">
        <v>37</v>
      </c>
      <c r="S922" s="181" t="s">
        <v>96</v>
      </c>
      <c r="T922" s="186">
        <v>45531</v>
      </c>
      <c r="U922" s="187" t="s">
        <v>225</v>
      </c>
      <c r="V922" s="188" t="str" cm="1">
        <f t="array" ref="V922">IF(SUM(LEN(A922:U922))=0,"",IF(OR(OR(ISBLANK(E922),SUM(LEN(B922),LEN(C922))=0),AND(NOT(D922="Unknown"),ISBLANK(I922)),AND(NOT(N922="Unknown"),ISBLANK(Q922))),"Missing Information", INDEX(Table15[Entire Service Line Classification], MATCH(SUMIFS(Table15[Unique ID],Table15[System-Owned Portion],D922,Table15[If Material Anything Other than "Lead" in Column E,Was Material Ever Previously Lead?],F922,Table15[Customer-Owned Portion],N922),Table15[Unique ID],0),0)))</f>
        <v>Non-lead</v>
      </c>
      <c r="W922" s="189"/>
    </row>
    <row r="923" spans="1:23" s="190" customFormat="1" ht="37.5" x14ac:dyDescent="0.25">
      <c r="A923" s="180">
        <v>11810636</v>
      </c>
      <c r="B923" s="181" t="s">
        <v>2114</v>
      </c>
      <c r="C923" s="182" t="s">
        <v>2115</v>
      </c>
      <c r="D923" s="183" t="s">
        <v>36</v>
      </c>
      <c r="E923" s="181" t="s">
        <v>35</v>
      </c>
      <c r="F923" s="183" t="s">
        <v>35</v>
      </c>
      <c r="G923" s="181" t="s">
        <v>233</v>
      </c>
      <c r="H923" s="184">
        <v>1</v>
      </c>
      <c r="I923" s="185" t="s">
        <v>107</v>
      </c>
      <c r="J923" s="181" t="s">
        <v>37</v>
      </c>
      <c r="K923" s="181" t="s">
        <v>38</v>
      </c>
      <c r="L923" s="186">
        <v>45532</v>
      </c>
      <c r="M923" s="187" t="s">
        <v>225</v>
      </c>
      <c r="N923" s="183" t="s">
        <v>36</v>
      </c>
      <c r="O923" s="181"/>
      <c r="P923" s="184">
        <v>0.75</v>
      </c>
      <c r="Q923" s="185" t="s">
        <v>107</v>
      </c>
      <c r="R923" s="181" t="s">
        <v>37</v>
      </c>
      <c r="S923" s="181" t="s">
        <v>96</v>
      </c>
      <c r="T923" s="186">
        <v>45532</v>
      </c>
      <c r="U923" s="187" t="s">
        <v>225</v>
      </c>
      <c r="V923" s="188" t="str" cm="1">
        <f t="array" ref="V923">IF(SUM(LEN(A923:U923))=0,"",IF(OR(OR(ISBLANK(E923),SUM(LEN(B923),LEN(C923))=0),AND(NOT(D923="Unknown"),ISBLANK(I923)),AND(NOT(N923="Unknown"),ISBLANK(Q923))),"Missing Information", INDEX(Table15[Entire Service Line Classification], MATCH(SUMIFS(Table15[Unique ID],Table15[System-Owned Portion],D923,Table15[If Material Anything Other than "Lead" in Column E,Was Material Ever Previously Lead?],F923,Table15[Customer-Owned Portion],N923),Table15[Unique ID],0),0)))</f>
        <v>Non-lead</v>
      </c>
      <c r="W923" s="189"/>
    </row>
    <row r="924" spans="1:23" s="190" customFormat="1" ht="37.5" x14ac:dyDescent="0.25">
      <c r="A924" s="180">
        <v>11810635</v>
      </c>
      <c r="B924" s="181" t="s">
        <v>2116</v>
      </c>
      <c r="C924" s="182" t="s">
        <v>2117</v>
      </c>
      <c r="D924" s="183" t="s">
        <v>36</v>
      </c>
      <c r="E924" s="181" t="s">
        <v>35</v>
      </c>
      <c r="F924" s="183" t="s">
        <v>35</v>
      </c>
      <c r="G924" s="181" t="s">
        <v>233</v>
      </c>
      <c r="H924" s="184">
        <v>1</v>
      </c>
      <c r="I924" s="185" t="s">
        <v>107</v>
      </c>
      <c r="J924" s="181" t="s">
        <v>37</v>
      </c>
      <c r="K924" s="181" t="s">
        <v>38</v>
      </c>
      <c r="L924" s="186">
        <v>45531</v>
      </c>
      <c r="M924" s="187" t="s">
        <v>225</v>
      </c>
      <c r="N924" s="183" t="s">
        <v>36</v>
      </c>
      <c r="O924" s="181"/>
      <c r="P924" s="184">
        <v>1</v>
      </c>
      <c r="Q924" s="185" t="s">
        <v>107</v>
      </c>
      <c r="R924" s="181" t="s">
        <v>37</v>
      </c>
      <c r="S924" s="181" t="s">
        <v>96</v>
      </c>
      <c r="T924" s="186">
        <v>45531</v>
      </c>
      <c r="U924" s="187" t="s">
        <v>225</v>
      </c>
      <c r="V924" s="188" t="str" cm="1">
        <f t="array" ref="V924">IF(SUM(LEN(A924:U924))=0,"",IF(OR(OR(ISBLANK(E924),SUM(LEN(B924),LEN(C924))=0),AND(NOT(D924="Unknown"),ISBLANK(I924)),AND(NOT(N924="Unknown"),ISBLANK(Q924))),"Missing Information", INDEX(Table15[Entire Service Line Classification], MATCH(SUMIFS(Table15[Unique ID],Table15[System-Owned Portion],D924,Table15[If Material Anything Other than "Lead" in Column E,Was Material Ever Previously Lead?],F924,Table15[Customer-Owned Portion],N924),Table15[Unique ID],0),0)))</f>
        <v>Non-lead</v>
      </c>
      <c r="W924" s="189"/>
    </row>
    <row r="925" spans="1:23" s="190" customFormat="1" ht="37.5" x14ac:dyDescent="0.25">
      <c r="A925" s="180">
        <v>11810638</v>
      </c>
      <c r="B925" s="181" t="s">
        <v>2118</v>
      </c>
      <c r="C925" s="182" t="s">
        <v>2119</v>
      </c>
      <c r="D925" s="183" t="s">
        <v>36</v>
      </c>
      <c r="E925" s="181" t="s">
        <v>35</v>
      </c>
      <c r="F925" s="183" t="s">
        <v>35</v>
      </c>
      <c r="G925" s="181" t="s">
        <v>233</v>
      </c>
      <c r="H925" s="184">
        <v>1</v>
      </c>
      <c r="I925" s="185" t="s">
        <v>107</v>
      </c>
      <c r="J925" s="181" t="s">
        <v>37</v>
      </c>
      <c r="K925" s="181" t="s">
        <v>38</v>
      </c>
      <c r="L925" s="186">
        <v>45531</v>
      </c>
      <c r="M925" s="187" t="s">
        <v>225</v>
      </c>
      <c r="N925" s="183" t="s">
        <v>36</v>
      </c>
      <c r="O925" s="181"/>
      <c r="P925" s="184">
        <v>1</v>
      </c>
      <c r="Q925" s="185" t="s">
        <v>107</v>
      </c>
      <c r="R925" s="181" t="s">
        <v>37</v>
      </c>
      <c r="S925" s="181" t="s">
        <v>96</v>
      </c>
      <c r="T925" s="186">
        <v>45531</v>
      </c>
      <c r="U925" s="187" t="s">
        <v>225</v>
      </c>
      <c r="V925" s="188" t="str" cm="1">
        <f t="array" ref="V925">IF(SUM(LEN(A925:U925))=0,"",IF(OR(OR(ISBLANK(E925),SUM(LEN(B925),LEN(C925))=0),AND(NOT(D925="Unknown"),ISBLANK(I925)),AND(NOT(N925="Unknown"),ISBLANK(Q925))),"Missing Information", INDEX(Table15[Entire Service Line Classification], MATCH(SUMIFS(Table15[Unique ID],Table15[System-Owned Portion],D925,Table15[If Material Anything Other than "Lead" in Column E,Was Material Ever Previously Lead?],F925,Table15[Customer-Owned Portion],N925),Table15[Unique ID],0),0)))</f>
        <v>Non-lead</v>
      </c>
      <c r="W925" s="189"/>
    </row>
    <row r="926" spans="1:23" s="190" customFormat="1" ht="37.5" x14ac:dyDescent="0.25">
      <c r="A926" s="180">
        <v>11810637</v>
      </c>
      <c r="B926" s="181" t="s">
        <v>2120</v>
      </c>
      <c r="C926" s="182" t="s">
        <v>2121</v>
      </c>
      <c r="D926" s="183" t="s">
        <v>36</v>
      </c>
      <c r="E926" s="181" t="s">
        <v>35</v>
      </c>
      <c r="F926" s="183" t="s">
        <v>35</v>
      </c>
      <c r="G926" s="181" t="s">
        <v>233</v>
      </c>
      <c r="H926" s="184">
        <v>1</v>
      </c>
      <c r="I926" s="185" t="s">
        <v>107</v>
      </c>
      <c r="J926" s="181" t="s">
        <v>37</v>
      </c>
      <c r="K926" s="181" t="s">
        <v>38</v>
      </c>
      <c r="L926" s="186">
        <v>45532</v>
      </c>
      <c r="M926" s="187" t="s">
        <v>225</v>
      </c>
      <c r="N926" s="183" t="s">
        <v>36</v>
      </c>
      <c r="O926" s="181"/>
      <c r="P926" s="184">
        <v>0.75</v>
      </c>
      <c r="Q926" s="185" t="s">
        <v>107</v>
      </c>
      <c r="R926" s="181" t="s">
        <v>37</v>
      </c>
      <c r="S926" s="181" t="s">
        <v>96</v>
      </c>
      <c r="T926" s="186">
        <v>45532</v>
      </c>
      <c r="U926" s="187" t="s">
        <v>225</v>
      </c>
      <c r="V926" s="188" t="str" cm="1">
        <f t="array" ref="V926">IF(SUM(LEN(A926:U926))=0,"",IF(OR(OR(ISBLANK(E926),SUM(LEN(B926),LEN(C926))=0),AND(NOT(D926="Unknown"),ISBLANK(I926)),AND(NOT(N926="Unknown"),ISBLANK(Q926))),"Missing Information", INDEX(Table15[Entire Service Line Classification], MATCH(SUMIFS(Table15[Unique ID],Table15[System-Owned Portion],D926,Table15[If Material Anything Other than "Lead" in Column E,Was Material Ever Previously Lead?],F926,Table15[Customer-Owned Portion],N926),Table15[Unique ID],0),0)))</f>
        <v>Non-lead</v>
      </c>
      <c r="W926" s="189"/>
    </row>
    <row r="927" spans="1:23" s="190" customFormat="1" ht="37.5" x14ac:dyDescent="0.25">
      <c r="A927" s="180">
        <v>11810634</v>
      </c>
      <c r="B927" s="181" t="s">
        <v>2122</v>
      </c>
      <c r="C927" s="182" t="s">
        <v>2123</v>
      </c>
      <c r="D927" s="183" t="s">
        <v>36</v>
      </c>
      <c r="E927" s="181" t="s">
        <v>35</v>
      </c>
      <c r="F927" s="183" t="s">
        <v>35</v>
      </c>
      <c r="G927" s="181" t="s">
        <v>233</v>
      </c>
      <c r="H927" s="184">
        <v>1</v>
      </c>
      <c r="I927" s="185" t="s">
        <v>107</v>
      </c>
      <c r="J927" s="181" t="s">
        <v>37</v>
      </c>
      <c r="K927" s="181" t="s">
        <v>38</v>
      </c>
      <c r="L927" s="186">
        <v>45533</v>
      </c>
      <c r="M927" s="187" t="s">
        <v>225</v>
      </c>
      <c r="N927" s="183" t="s">
        <v>36</v>
      </c>
      <c r="O927" s="181"/>
      <c r="P927" s="184">
        <v>0.75</v>
      </c>
      <c r="Q927" s="185" t="s">
        <v>107</v>
      </c>
      <c r="R927" s="181" t="s">
        <v>37</v>
      </c>
      <c r="S927" s="181" t="s">
        <v>96</v>
      </c>
      <c r="T927" s="186">
        <v>45533</v>
      </c>
      <c r="U927" s="187" t="s">
        <v>225</v>
      </c>
      <c r="V927" s="188" t="str" cm="1">
        <f t="array" ref="V927">IF(SUM(LEN(A927:U927))=0,"",IF(OR(OR(ISBLANK(E927),SUM(LEN(B927),LEN(C927))=0),AND(NOT(D927="Unknown"),ISBLANK(I927)),AND(NOT(N927="Unknown"),ISBLANK(Q927))),"Missing Information", INDEX(Table15[Entire Service Line Classification], MATCH(SUMIFS(Table15[Unique ID],Table15[System-Owned Portion],D927,Table15[If Material Anything Other than "Lead" in Column E,Was Material Ever Previously Lead?],F927,Table15[Customer-Owned Portion],N927),Table15[Unique ID],0),0)))</f>
        <v>Non-lead</v>
      </c>
      <c r="W927" s="189"/>
    </row>
    <row r="928" spans="1:23" s="190" customFormat="1" ht="37.5" x14ac:dyDescent="0.25">
      <c r="A928" s="180">
        <v>11810633</v>
      </c>
      <c r="B928" s="181" t="s">
        <v>2124</v>
      </c>
      <c r="C928" s="182" t="s">
        <v>2125</v>
      </c>
      <c r="D928" s="183" t="s">
        <v>36</v>
      </c>
      <c r="E928" s="181" t="s">
        <v>35</v>
      </c>
      <c r="F928" s="183" t="s">
        <v>35</v>
      </c>
      <c r="G928" s="181" t="s">
        <v>255</v>
      </c>
      <c r="H928" s="184">
        <v>1</v>
      </c>
      <c r="I928" s="185" t="s">
        <v>107</v>
      </c>
      <c r="J928" s="181" t="s">
        <v>37</v>
      </c>
      <c r="K928" s="181" t="s">
        <v>38</v>
      </c>
      <c r="L928" s="186">
        <v>45531</v>
      </c>
      <c r="M928" s="187" t="s">
        <v>225</v>
      </c>
      <c r="N928" s="183" t="s">
        <v>36</v>
      </c>
      <c r="O928" s="181"/>
      <c r="P928" s="184">
        <v>1</v>
      </c>
      <c r="Q928" s="185" t="s">
        <v>107</v>
      </c>
      <c r="R928" s="181" t="s">
        <v>37</v>
      </c>
      <c r="S928" s="181" t="s">
        <v>96</v>
      </c>
      <c r="T928" s="186">
        <v>45531</v>
      </c>
      <c r="U928" s="187" t="s">
        <v>225</v>
      </c>
      <c r="V928" s="188" t="str" cm="1">
        <f t="array" ref="V928">IF(SUM(LEN(A928:U928))=0,"",IF(OR(OR(ISBLANK(E928),SUM(LEN(B928),LEN(C928))=0),AND(NOT(D928="Unknown"),ISBLANK(I928)),AND(NOT(N928="Unknown"),ISBLANK(Q928))),"Missing Information", INDEX(Table15[Entire Service Line Classification], MATCH(SUMIFS(Table15[Unique ID],Table15[System-Owned Portion],D928,Table15[If Material Anything Other than "Lead" in Column E,Was Material Ever Previously Lead?],F928,Table15[Customer-Owned Portion],N928),Table15[Unique ID],0),0)))</f>
        <v>Non-lead</v>
      </c>
      <c r="W928" s="189"/>
    </row>
    <row r="929" spans="1:23" s="190" customFormat="1" ht="37.5" x14ac:dyDescent="0.25">
      <c r="A929" s="180">
        <v>11810632</v>
      </c>
      <c r="B929" s="181" t="s">
        <v>2126</v>
      </c>
      <c r="C929" s="182" t="s">
        <v>2127</v>
      </c>
      <c r="D929" s="183" t="s">
        <v>36</v>
      </c>
      <c r="E929" s="181" t="s">
        <v>35</v>
      </c>
      <c r="F929" s="183" t="s">
        <v>35</v>
      </c>
      <c r="G929" s="181" t="s">
        <v>255</v>
      </c>
      <c r="H929" s="184">
        <v>1</v>
      </c>
      <c r="I929" s="185" t="s">
        <v>107</v>
      </c>
      <c r="J929" s="181" t="s">
        <v>37</v>
      </c>
      <c r="K929" s="181" t="s">
        <v>38</v>
      </c>
      <c r="L929" s="186">
        <v>45531</v>
      </c>
      <c r="M929" s="187" t="s">
        <v>225</v>
      </c>
      <c r="N929" s="183" t="s">
        <v>36</v>
      </c>
      <c r="O929" s="181"/>
      <c r="P929" s="184">
        <v>1</v>
      </c>
      <c r="Q929" s="185" t="s">
        <v>107</v>
      </c>
      <c r="R929" s="181" t="s">
        <v>37</v>
      </c>
      <c r="S929" s="181" t="s">
        <v>96</v>
      </c>
      <c r="T929" s="186">
        <v>45531</v>
      </c>
      <c r="U929" s="187" t="s">
        <v>225</v>
      </c>
      <c r="V929" s="188" t="str" cm="1">
        <f t="array" ref="V929">IF(SUM(LEN(A929:U929))=0,"",IF(OR(OR(ISBLANK(E929),SUM(LEN(B929),LEN(C929))=0),AND(NOT(D929="Unknown"),ISBLANK(I929)),AND(NOT(N929="Unknown"),ISBLANK(Q929))),"Missing Information", INDEX(Table15[Entire Service Line Classification], MATCH(SUMIFS(Table15[Unique ID],Table15[System-Owned Portion],D929,Table15[If Material Anything Other than "Lead" in Column E,Was Material Ever Previously Lead?],F929,Table15[Customer-Owned Portion],N929),Table15[Unique ID],0),0)))</f>
        <v>Non-lead</v>
      </c>
      <c r="W929" s="189"/>
    </row>
    <row r="930" spans="1:23" s="190" customFormat="1" ht="37.5" x14ac:dyDescent="0.25">
      <c r="A930" s="180">
        <v>11810631</v>
      </c>
      <c r="B930" s="181" t="s">
        <v>2128</v>
      </c>
      <c r="C930" s="182" t="s">
        <v>2129</v>
      </c>
      <c r="D930" s="183" t="s">
        <v>36</v>
      </c>
      <c r="E930" s="181" t="s">
        <v>35</v>
      </c>
      <c r="F930" s="183" t="s">
        <v>35</v>
      </c>
      <c r="G930" s="181" t="s">
        <v>255</v>
      </c>
      <c r="H930" s="184">
        <v>1</v>
      </c>
      <c r="I930" s="185" t="s">
        <v>107</v>
      </c>
      <c r="J930" s="181" t="s">
        <v>37</v>
      </c>
      <c r="K930" s="181" t="s">
        <v>38</v>
      </c>
      <c r="L930" s="186">
        <v>45531</v>
      </c>
      <c r="M930" s="187" t="s">
        <v>225</v>
      </c>
      <c r="N930" s="183" t="s">
        <v>36</v>
      </c>
      <c r="O930" s="181"/>
      <c r="P930" s="184">
        <v>1</v>
      </c>
      <c r="Q930" s="185" t="s">
        <v>107</v>
      </c>
      <c r="R930" s="181" t="s">
        <v>37</v>
      </c>
      <c r="S930" s="181" t="s">
        <v>96</v>
      </c>
      <c r="T930" s="186">
        <v>45531</v>
      </c>
      <c r="U930" s="187" t="s">
        <v>225</v>
      </c>
      <c r="V930" s="188" t="str" cm="1">
        <f t="array" ref="V930">IF(SUM(LEN(A930:U930))=0,"",IF(OR(OR(ISBLANK(E930),SUM(LEN(B930),LEN(C930))=0),AND(NOT(D930="Unknown"),ISBLANK(I930)),AND(NOT(N930="Unknown"),ISBLANK(Q930))),"Missing Information", INDEX(Table15[Entire Service Line Classification], MATCH(SUMIFS(Table15[Unique ID],Table15[System-Owned Portion],D930,Table15[If Material Anything Other than "Lead" in Column E,Was Material Ever Previously Lead?],F930,Table15[Customer-Owned Portion],N930),Table15[Unique ID],0),0)))</f>
        <v>Non-lead</v>
      </c>
      <c r="W930" s="189"/>
    </row>
    <row r="931" spans="1:23" s="190" customFormat="1" ht="37.5" x14ac:dyDescent="0.25">
      <c r="A931" s="180">
        <v>11810630</v>
      </c>
      <c r="B931" s="181" t="s">
        <v>2130</v>
      </c>
      <c r="C931" s="182" t="s">
        <v>2131</v>
      </c>
      <c r="D931" s="183" t="s">
        <v>36</v>
      </c>
      <c r="E931" s="181" t="s">
        <v>35</v>
      </c>
      <c r="F931" s="183" t="s">
        <v>35</v>
      </c>
      <c r="G931" s="181" t="s">
        <v>233</v>
      </c>
      <c r="H931" s="184">
        <v>1</v>
      </c>
      <c r="I931" s="185" t="s">
        <v>107</v>
      </c>
      <c r="J931" s="181" t="s">
        <v>37</v>
      </c>
      <c r="K931" s="181" t="s">
        <v>38</v>
      </c>
      <c r="L931" s="186">
        <v>45532</v>
      </c>
      <c r="M931" s="187" t="s">
        <v>225</v>
      </c>
      <c r="N931" s="183" t="s">
        <v>36</v>
      </c>
      <c r="O931" s="181"/>
      <c r="P931" s="184">
        <v>0.75</v>
      </c>
      <c r="Q931" s="185" t="s">
        <v>107</v>
      </c>
      <c r="R931" s="181" t="s">
        <v>37</v>
      </c>
      <c r="S931" s="181" t="s">
        <v>96</v>
      </c>
      <c r="T931" s="186">
        <v>45532</v>
      </c>
      <c r="U931" s="187" t="s">
        <v>225</v>
      </c>
      <c r="V931" s="188" t="str" cm="1">
        <f t="array" ref="V931">IF(SUM(LEN(A931:U931))=0,"",IF(OR(OR(ISBLANK(E931),SUM(LEN(B931),LEN(C931))=0),AND(NOT(D931="Unknown"),ISBLANK(I931)),AND(NOT(N931="Unknown"),ISBLANK(Q931))),"Missing Information", INDEX(Table15[Entire Service Line Classification], MATCH(SUMIFS(Table15[Unique ID],Table15[System-Owned Portion],D931,Table15[If Material Anything Other than "Lead" in Column E,Was Material Ever Previously Lead?],F931,Table15[Customer-Owned Portion],N931),Table15[Unique ID],0),0)))</f>
        <v>Non-lead</v>
      </c>
      <c r="W931" s="189"/>
    </row>
    <row r="932" spans="1:23" s="190" customFormat="1" ht="37.5" x14ac:dyDescent="0.25">
      <c r="A932" s="180">
        <v>11810629</v>
      </c>
      <c r="B932" s="181" t="s">
        <v>2132</v>
      </c>
      <c r="C932" s="182" t="s">
        <v>2133</v>
      </c>
      <c r="D932" s="183" t="s">
        <v>36</v>
      </c>
      <c r="E932" s="181" t="s">
        <v>35</v>
      </c>
      <c r="F932" s="183" t="s">
        <v>35</v>
      </c>
      <c r="G932" s="181" t="s">
        <v>255</v>
      </c>
      <c r="H932" s="184">
        <v>1</v>
      </c>
      <c r="I932" s="185" t="s">
        <v>107</v>
      </c>
      <c r="J932" s="181" t="s">
        <v>37</v>
      </c>
      <c r="K932" s="181" t="s">
        <v>38</v>
      </c>
      <c r="L932" s="186">
        <v>45531</v>
      </c>
      <c r="M932" s="187" t="s">
        <v>225</v>
      </c>
      <c r="N932" s="183" t="s">
        <v>36</v>
      </c>
      <c r="O932" s="181"/>
      <c r="P932" s="184">
        <v>1</v>
      </c>
      <c r="Q932" s="185" t="s">
        <v>107</v>
      </c>
      <c r="R932" s="181" t="s">
        <v>37</v>
      </c>
      <c r="S932" s="181" t="s">
        <v>96</v>
      </c>
      <c r="T932" s="186">
        <v>45531</v>
      </c>
      <c r="U932" s="187" t="s">
        <v>225</v>
      </c>
      <c r="V932" s="188" t="str" cm="1">
        <f t="array" ref="V932">IF(SUM(LEN(A932:U932))=0,"",IF(OR(OR(ISBLANK(E932),SUM(LEN(B932),LEN(C932))=0),AND(NOT(D932="Unknown"),ISBLANK(I932)),AND(NOT(N932="Unknown"),ISBLANK(Q932))),"Missing Information", INDEX(Table15[Entire Service Line Classification], MATCH(SUMIFS(Table15[Unique ID],Table15[System-Owned Portion],D932,Table15[If Material Anything Other than "Lead" in Column E,Was Material Ever Previously Lead?],F932,Table15[Customer-Owned Portion],N932),Table15[Unique ID],0),0)))</f>
        <v>Non-lead</v>
      </c>
      <c r="W932" s="189"/>
    </row>
    <row r="933" spans="1:23" s="190" customFormat="1" ht="37.5" x14ac:dyDescent="0.25">
      <c r="A933" s="180">
        <v>11810628</v>
      </c>
      <c r="B933" s="181" t="s">
        <v>2134</v>
      </c>
      <c r="C933" s="182" t="s">
        <v>2135</v>
      </c>
      <c r="D933" s="183" t="s">
        <v>36</v>
      </c>
      <c r="E933" s="181" t="s">
        <v>35</v>
      </c>
      <c r="F933" s="183" t="s">
        <v>35</v>
      </c>
      <c r="G933" s="181" t="s">
        <v>255</v>
      </c>
      <c r="H933" s="184">
        <v>1</v>
      </c>
      <c r="I933" s="185" t="s">
        <v>107</v>
      </c>
      <c r="J933" s="181" t="s">
        <v>37</v>
      </c>
      <c r="K933" s="181" t="s">
        <v>38</v>
      </c>
      <c r="L933" s="186">
        <v>45531</v>
      </c>
      <c r="M933" s="187" t="s">
        <v>225</v>
      </c>
      <c r="N933" s="183" t="s">
        <v>36</v>
      </c>
      <c r="O933" s="181"/>
      <c r="P933" s="184">
        <v>1</v>
      </c>
      <c r="Q933" s="185" t="s">
        <v>107</v>
      </c>
      <c r="R933" s="181" t="s">
        <v>37</v>
      </c>
      <c r="S933" s="181" t="s">
        <v>96</v>
      </c>
      <c r="T933" s="186">
        <v>45531</v>
      </c>
      <c r="U933" s="187" t="s">
        <v>225</v>
      </c>
      <c r="V933" s="188" t="str" cm="1">
        <f t="array" ref="V933">IF(SUM(LEN(A933:U933))=0,"",IF(OR(OR(ISBLANK(E933),SUM(LEN(B933),LEN(C933))=0),AND(NOT(D933="Unknown"),ISBLANK(I933)),AND(NOT(N933="Unknown"),ISBLANK(Q933))),"Missing Information", INDEX(Table15[Entire Service Line Classification], MATCH(SUMIFS(Table15[Unique ID],Table15[System-Owned Portion],D933,Table15[If Material Anything Other than "Lead" in Column E,Was Material Ever Previously Lead?],F933,Table15[Customer-Owned Portion],N933),Table15[Unique ID],0),0)))</f>
        <v>Non-lead</v>
      </c>
      <c r="W933" s="189"/>
    </row>
    <row r="934" spans="1:23" s="190" customFormat="1" ht="37.5" x14ac:dyDescent="0.25">
      <c r="A934" s="180">
        <v>11810627</v>
      </c>
      <c r="B934" s="181" t="s">
        <v>2136</v>
      </c>
      <c r="C934" s="182" t="s">
        <v>2137</v>
      </c>
      <c r="D934" s="183" t="s">
        <v>36</v>
      </c>
      <c r="E934" s="181" t="s">
        <v>35</v>
      </c>
      <c r="F934" s="183" t="s">
        <v>35</v>
      </c>
      <c r="G934" s="181" t="s">
        <v>255</v>
      </c>
      <c r="H934" s="184">
        <v>1</v>
      </c>
      <c r="I934" s="185" t="s">
        <v>107</v>
      </c>
      <c r="J934" s="181" t="s">
        <v>37</v>
      </c>
      <c r="K934" s="181" t="s">
        <v>38</v>
      </c>
      <c r="L934" s="186">
        <v>45531</v>
      </c>
      <c r="M934" s="187" t="s">
        <v>225</v>
      </c>
      <c r="N934" s="183" t="s">
        <v>36</v>
      </c>
      <c r="O934" s="181"/>
      <c r="P934" s="184">
        <v>1</v>
      </c>
      <c r="Q934" s="185" t="s">
        <v>107</v>
      </c>
      <c r="R934" s="181" t="s">
        <v>37</v>
      </c>
      <c r="S934" s="181" t="s">
        <v>96</v>
      </c>
      <c r="T934" s="186">
        <v>45531</v>
      </c>
      <c r="U934" s="187" t="s">
        <v>225</v>
      </c>
      <c r="V934" s="188" t="str" cm="1">
        <f t="array" ref="V934">IF(SUM(LEN(A934:U934))=0,"",IF(OR(OR(ISBLANK(E934),SUM(LEN(B934),LEN(C934))=0),AND(NOT(D934="Unknown"),ISBLANK(I934)),AND(NOT(N934="Unknown"),ISBLANK(Q934))),"Missing Information", INDEX(Table15[Entire Service Line Classification], MATCH(SUMIFS(Table15[Unique ID],Table15[System-Owned Portion],D934,Table15[If Material Anything Other than "Lead" in Column E,Was Material Ever Previously Lead?],F934,Table15[Customer-Owned Portion],N934),Table15[Unique ID],0),0)))</f>
        <v>Non-lead</v>
      </c>
      <c r="W934" s="189"/>
    </row>
    <row r="935" spans="1:23" s="190" customFormat="1" ht="37.5" x14ac:dyDescent="0.25">
      <c r="A935" s="180">
        <v>11810626</v>
      </c>
      <c r="B935" s="181" t="s">
        <v>2138</v>
      </c>
      <c r="C935" s="182" t="s">
        <v>2139</v>
      </c>
      <c r="D935" s="183" t="s">
        <v>36</v>
      </c>
      <c r="E935" s="181" t="s">
        <v>35</v>
      </c>
      <c r="F935" s="183" t="s">
        <v>35</v>
      </c>
      <c r="G935" s="181" t="s">
        <v>255</v>
      </c>
      <c r="H935" s="184">
        <v>1</v>
      </c>
      <c r="I935" s="185" t="s">
        <v>107</v>
      </c>
      <c r="J935" s="181" t="s">
        <v>37</v>
      </c>
      <c r="K935" s="181" t="s">
        <v>38</v>
      </c>
      <c r="L935" s="186">
        <v>45531</v>
      </c>
      <c r="M935" s="187" t="s">
        <v>225</v>
      </c>
      <c r="N935" s="183" t="s">
        <v>36</v>
      </c>
      <c r="O935" s="181"/>
      <c r="P935" s="184">
        <v>1</v>
      </c>
      <c r="Q935" s="185" t="s">
        <v>107</v>
      </c>
      <c r="R935" s="181" t="s">
        <v>37</v>
      </c>
      <c r="S935" s="181" t="s">
        <v>96</v>
      </c>
      <c r="T935" s="186">
        <v>45531</v>
      </c>
      <c r="U935" s="187" t="s">
        <v>225</v>
      </c>
      <c r="V935" s="188" t="str" cm="1">
        <f t="array" ref="V935">IF(SUM(LEN(A935:U935))=0,"",IF(OR(OR(ISBLANK(E935),SUM(LEN(B935),LEN(C935))=0),AND(NOT(D935="Unknown"),ISBLANK(I935)),AND(NOT(N935="Unknown"),ISBLANK(Q935))),"Missing Information", INDEX(Table15[Entire Service Line Classification], MATCH(SUMIFS(Table15[Unique ID],Table15[System-Owned Portion],D935,Table15[If Material Anything Other than "Lead" in Column E,Was Material Ever Previously Lead?],F935,Table15[Customer-Owned Portion],N935),Table15[Unique ID],0),0)))</f>
        <v>Non-lead</v>
      </c>
      <c r="W935" s="189"/>
    </row>
    <row r="936" spans="1:23" s="190" customFormat="1" ht="37.5" x14ac:dyDescent="0.25">
      <c r="A936" s="180">
        <v>11810625</v>
      </c>
      <c r="B936" s="181" t="s">
        <v>2140</v>
      </c>
      <c r="C936" s="182" t="s">
        <v>2141</v>
      </c>
      <c r="D936" s="183" t="s">
        <v>36</v>
      </c>
      <c r="E936" s="181" t="s">
        <v>35</v>
      </c>
      <c r="F936" s="183" t="s">
        <v>35</v>
      </c>
      <c r="G936" s="181" t="s">
        <v>255</v>
      </c>
      <c r="H936" s="184">
        <v>1</v>
      </c>
      <c r="I936" s="185" t="s">
        <v>107</v>
      </c>
      <c r="J936" s="181" t="s">
        <v>37</v>
      </c>
      <c r="K936" s="181" t="s">
        <v>38</v>
      </c>
      <c r="L936" s="186">
        <v>45531</v>
      </c>
      <c r="M936" s="187" t="s">
        <v>225</v>
      </c>
      <c r="N936" s="183" t="s">
        <v>36</v>
      </c>
      <c r="O936" s="181"/>
      <c r="P936" s="184">
        <v>1</v>
      </c>
      <c r="Q936" s="185" t="s">
        <v>107</v>
      </c>
      <c r="R936" s="181" t="s">
        <v>37</v>
      </c>
      <c r="S936" s="181" t="s">
        <v>96</v>
      </c>
      <c r="T936" s="186">
        <v>45531</v>
      </c>
      <c r="U936" s="187" t="s">
        <v>225</v>
      </c>
      <c r="V936" s="188" t="str" cm="1">
        <f t="array" ref="V936">IF(SUM(LEN(A936:U936))=0,"",IF(OR(OR(ISBLANK(E936),SUM(LEN(B936),LEN(C936))=0),AND(NOT(D936="Unknown"),ISBLANK(I936)),AND(NOT(N936="Unknown"),ISBLANK(Q936))),"Missing Information", INDEX(Table15[Entire Service Line Classification], MATCH(SUMIFS(Table15[Unique ID],Table15[System-Owned Portion],D936,Table15[If Material Anything Other than "Lead" in Column E,Was Material Ever Previously Lead?],F936,Table15[Customer-Owned Portion],N936),Table15[Unique ID],0),0)))</f>
        <v>Non-lead</v>
      </c>
      <c r="W936" s="189"/>
    </row>
    <row r="937" spans="1:23" s="190" customFormat="1" ht="37.5" x14ac:dyDescent="0.25">
      <c r="A937" s="180">
        <v>11810621</v>
      </c>
      <c r="B937" s="181" t="s">
        <v>2142</v>
      </c>
      <c r="C937" s="182" t="s">
        <v>2143</v>
      </c>
      <c r="D937" s="183" t="s">
        <v>36</v>
      </c>
      <c r="E937" s="181" t="s">
        <v>35</v>
      </c>
      <c r="F937" s="183" t="s">
        <v>35</v>
      </c>
      <c r="G937" s="181" t="s">
        <v>246</v>
      </c>
      <c r="H937" s="184">
        <v>2</v>
      </c>
      <c r="I937" s="185" t="s">
        <v>107</v>
      </c>
      <c r="J937" s="181" t="s">
        <v>37</v>
      </c>
      <c r="K937" s="181" t="s">
        <v>38</v>
      </c>
      <c r="L937" s="186">
        <v>45552</v>
      </c>
      <c r="M937" s="187" t="s">
        <v>7069</v>
      </c>
      <c r="N937" s="183" t="s">
        <v>36</v>
      </c>
      <c r="O937" s="181"/>
      <c r="P937" s="184">
        <v>1</v>
      </c>
      <c r="Q937" s="185" t="s">
        <v>107</v>
      </c>
      <c r="R937" s="181" t="s">
        <v>37</v>
      </c>
      <c r="S937" s="181" t="s">
        <v>96</v>
      </c>
      <c r="T937" s="186">
        <v>45552</v>
      </c>
      <c r="U937" s="187" t="s">
        <v>7069</v>
      </c>
      <c r="V937" s="188" t="str" cm="1">
        <f t="array" ref="V937">IF(SUM(LEN(A937:U937))=0,"",IF(OR(OR(ISBLANK(E937),SUM(LEN(B937),LEN(C937))=0),AND(NOT(D937="Unknown"),ISBLANK(I937)),AND(NOT(N937="Unknown"),ISBLANK(Q937))),"Missing Information", INDEX(Table15[Entire Service Line Classification], MATCH(SUMIFS(Table15[Unique ID],Table15[System-Owned Portion],D937,Table15[If Material Anything Other than "Lead" in Column E,Was Material Ever Previously Lead?],F937,Table15[Customer-Owned Portion],N937),Table15[Unique ID],0),0)))</f>
        <v>Non-lead</v>
      </c>
      <c r="W937" s="189"/>
    </row>
    <row r="938" spans="1:23" s="190" customFormat="1" ht="37.5" x14ac:dyDescent="0.25">
      <c r="A938" s="180">
        <v>11810620</v>
      </c>
      <c r="B938" s="181" t="s">
        <v>2144</v>
      </c>
      <c r="C938" s="182" t="s">
        <v>2145</v>
      </c>
      <c r="D938" s="183" t="s">
        <v>36</v>
      </c>
      <c r="E938" s="181" t="s">
        <v>35</v>
      </c>
      <c r="F938" s="183" t="s">
        <v>35</v>
      </c>
      <c r="G938" s="181" t="s">
        <v>255</v>
      </c>
      <c r="H938" s="184">
        <v>1</v>
      </c>
      <c r="I938" s="185" t="s">
        <v>107</v>
      </c>
      <c r="J938" s="181" t="s">
        <v>37</v>
      </c>
      <c r="K938" s="181" t="s">
        <v>38</v>
      </c>
      <c r="L938" s="186">
        <v>45531</v>
      </c>
      <c r="M938" s="187" t="s">
        <v>225</v>
      </c>
      <c r="N938" s="183" t="s">
        <v>36</v>
      </c>
      <c r="O938" s="181"/>
      <c r="P938" s="184">
        <v>1</v>
      </c>
      <c r="Q938" s="185" t="s">
        <v>107</v>
      </c>
      <c r="R938" s="181" t="s">
        <v>37</v>
      </c>
      <c r="S938" s="181" t="s">
        <v>96</v>
      </c>
      <c r="T938" s="186">
        <v>45531</v>
      </c>
      <c r="U938" s="187" t="s">
        <v>225</v>
      </c>
      <c r="V938" s="188" t="str" cm="1">
        <f t="array" ref="V938">IF(SUM(LEN(A938:U938))=0,"",IF(OR(OR(ISBLANK(E938),SUM(LEN(B938),LEN(C938))=0),AND(NOT(D938="Unknown"),ISBLANK(I938)),AND(NOT(N938="Unknown"),ISBLANK(Q938))),"Missing Information", INDEX(Table15[Entire Service Line Classification], MATCH(SUMIFS(Table15[Unique ID],Table15[System-Owned Portion],D938,Table15[If Material Anything Other than "Lead" in Column E,Was Material Ever Previously Lead?],F938,Table15[Customer-Owned Portion],N938),Table15[Unique ID],0),0)))</f>
        <v>Non-lead</v>
      </c>
      <c r="W938" s="189"/>
    </row>
    <row r="939" spans="1:23" s="190" customFormat="1" ht="37.5" x14ac:dyDescent="0.25">
      <c r="A939" s="180">
        <v>11810619</v>
      </c>
      <c r="B939" s="181" t="s">
        <v>2146</v>
      </c>
      <c r="C939" s="182" t="s">
        <v>2147</v>
      </c>
      <c r="D939" s="183" t="s">
        <v>36</v>
      </c>
      <c r="E939" s="181" t="s">
        <v>35</v>
      </c>
      <c r="F939" s="183" t="s">
        <v>35</v>
      </c>
      <c r="G939" s="181" t="s">
        <v>255</v>
      </c>
      <c r="H939" s="184">
        <v>1</v>
      </c>
      <c r="I939" s="185" t="s">
        <v>107</v>
      </c>
      <c r="J939" s="181" t="s">
        <v>37</v>
      </c>
      <c r="K939" s="181" t="s">
        <v>38</v>
      </c>
      <c r="L939" s="186">
        <v>45531</v>
      </c>
      <c r="M939" s="187" t="s">
        <v>225</v>
      </c>
      <c r="N939" s="183" t="s">
        <v>36</v>
      </c>
      <c r="O939" s="181"/>
      <c r="P939" s="184">
        <v>1</v>
      </c>
      <c r="Q939" s="185" t="s">
        <v>107</v>
      </c>
      <c r="R939" s="181" t="s">
        <v>37</v>
      </c>
      <c r="S939" s="181" t="s">
        <v>96</v>
      </c>
      <c r="T939" s="186">
        <v>45531</v>
      </c>
      <c r="U939" s="187" t="s">
        <v>225</v>
      </c>
      <c r="V939" s="188" t="str" cm="1">
        <f t="array" ref="V939">IF(SUM(LEN(A939:U939))=0,"",IF(OR(OR(ISBLANK(E939),SUM(LEN(B939),LEN(C939))=0),AND(NOT(D939="Unknown"),ISBLANK(I939)),AND(NOT(N939="Unknown"),ISBLANK(Q939))),"Missing Information", INDEX(Table15[Entire Service Line Classification], MATCH(SUMIFS(Table15[Unique ID],Table15[System-Owned Portion],D939,Table15[If Material Anything Other than "Lead" in Column E,Was Material Ever Previously Lead?],F939,Table15[Customer-Owned Portion],N939),Table15[Unique ID],0),0)))</f>
        <v>Non-lead</v>
      </c>
      <c r="W939" s="189"/>
    </row>
    <row r="940" spans="1:23" s="190" customFormat="1" ht="37.5" x14ac:dyDescent="0.25">
      <c r="A940" s="180">
        <v>11810624</v>
      </c>
      <c r="B940" s="181" t="s">
        <v>2148</v>
      </c>
      <c r="C940" s="182" t="s">
        <v>2149</v>
      </c>
      <c r="D940" s="183" t="s">
        <v>36</v>
      </c>
      <c r="E940" s="181" t="s">
        <v>35</v>
      </c>
      <c r="F940" s="183" t="s">
        <v>35</v>
      </c>
      <c r="G940" s="181" t="s">
        <v>255</v>
      </c>
      <c r="H940" s="184">
        <v>1</v>
      </c>
      <c r="I940" s="185" t="s">
        <v>107</v>
      </c>
      <c r="J940" s="181" t="s">
        <v>37</v>
      </c>
      <c r="K940" s="181" t="s">
        <v>38</v>
      </c>
      <c r="L940" s="186">
        <v>45531</v>
      </c>
      <c r="M940" s="187" t="s">
        <v>225</v>
      </c>
      <c r="N940" s="183" t="s">
        <v>36</v>
      </c>
      <c r="O940" s="181"/>
      <c r="P940" s="184">
        <v>1</v>
      </c>
      <c r="Q940" s="185" t="s">
        <v>107</v>
      </c>
      <c r="R940" s="181" t="s">
        <v>37</v>
      </c>
      <c r="S940" s="181" t="s">
        <v>96</v>
      </c>
      <c r="T940" s="186">
        <v>45531</v>
      </c>
      <c r="U940" s="187" t="s">
        <v>225</v>
      </c>
      <c r="V940" s="188" t="str" cm="1">
        <f t="array" ref="V940">IF(SUM(LEN(A940:U940))=0,"",IF(OR(OR(ISBLANK(E940),SUM(LEN(B940),LEN(C940))=0),AND(NOT(D940="Unknown"),ISBLANK(I940)),AND(NOT(N940="Unknown"),ISBLANK(Q940))),"Missing Information", INDEX(Table15[Entire Service Line Classification], MATCH(SUMIFS(Table15[Unique ID],Table15[System-Owned Portion],D940,Table15[If Material Anything Other than "Lead" in Column E,Was Material Ever Previously Lead?],F940,Table15[Customer-Owned Portion],N940),Table15[Unique ID],0),0)))</f>
        <v>Non-lead</v>
      </c>
      <c r="W940" s="189"/>
    </row>
    <row r="941" spans="1:23" s="190" customFormat="1" ht="37.5" x14ac:dyDescent="0.25">
      <c r="A941" s="180">
        <v>11810623</v>
      </c>
      <c r="B941" s="181" t="s">
        <v>2150</v>
      </c>
      <c r="C941" s="182" t="s">
        <v>2151</v>
      </c>
      <c r="D941" s="183" t="s">
        <v>36</v>
      </c>
      <c r="E941" s="181" t="s">
        <v>35</v>
      </c>
      <c r="F941" s="183" t="s">
        <v>35</v>
      </c>
      <c r="G941" s="181" t="s">
        <v>255</v>
      </c>
      <c r="H941" s="184">
        <v>1</v>
      </c>
      <c r="I941" s="185" t="s">
        <v>107</v>
      </c>
      <c r="J941" s="181" t="s">
        <v>37</v>
      </c>
      <c r="K941" s="181" t="s">
        <v>38</v>
      </c>
      <c r="L941" s="186">
        <v>45531</v>
      </c>
      <c r="M941" s="187" t="s">
        <v>225</v>
      </c>
      <c r="N941" s="183" t="s">
        <v>36</v>
      </c>
      <c r="O941" s="181"/>
      <c r="P941" s="184">
        <v>1</v>
      </c>
      <c r="Q941" s="185" t="s">
        <v>107</v>
      </c>
      <c r="R941" s="181" t="s">
        <v>37</v>
      </c>
      <c r="S941" s="181" t="s">
        <v>96</v>
      </c>
      <c r="T941" s="186">
        <v>45531</v>
      </c>
      <c r="U941" s="187" t="s">
        <v>225</v>
      </c>
      <c r="V941" s="188" t="str" cm="1">
        <f t="array" ref="V941">IF(SUM(LEN(A941:U941))=0,"",IF(OR(OR(ISBLANK(E941),SUM(LEN(B941),LEN(C941))=0),AND(NOT(D941="Unknown"),ISBLANK(I941)),AND(NOT(N941="Unknown"),ISBLANK(Q941))),"Missing Information", INDEX(Table15[Entire Service Line Classification], MATCH(SUMIFS(Table15[Unique ID],Table15[System-Owned Portion],D941,Table15[If Material Anything Other than "Lead" in Column E,Was Material Ever Previously Lead?],F941,Table15[Customer-Owned Portion],N941),Table15[Unique ID],0),0)))</f>
        <v>Non-lead</v>
      </c>
      <c r="W941" s="189"/>
    </row>
    <row r="942" spans="1:23" s="190" customFormat="1" ht="37.5" x14ac:dyDescent="0.25">
      <c r="A942" s="180">
        <v>11810622</v>
      </c>
      <c r="B942" s="181" t="s">
        <v>2152</v>
      </c>
      <c r="C942" s="182" t="s">
        <v>2153</v>
      </c>
      <c r="D942" s="183" t="s">
        <v>36</v>
      </c>
      <c r="E942" s="181" t="s">
        <v>35</v>
      </c>
      <c r="F942" s="183" t="s">
        <v>35</v>
      </c>
      <c r="G942" s="181" t="s">
        <v>255</v>
      </c>
      <c r="H942" s="184">
        <v>1</v>
      </c>
      <c r="I942" s="185" t="s">
        <v>107</v>
      </c>
      <c r="J942" s="181" t="s">
        <v>37</v>
      </c>
      <c r="K942" s="181" t="s">
        <v>38</v>
      </c>
      <c r="L942" s="186">
        <v>45531</v>
      </c>
      <c r="M942" s="187" t="s">
        <v>225</v>
      </c>
      <c r="N942" s="183" t="s">
        <v>36</v>
      </c>
      <c r="O942" s="181"/>
      <c r="P942" s="184">
        <v>1</v>
      </c>
      <c r="Q942" s="185" t="s">
        <v>107</v>
      </c>
      <c r="R942" s="181" t="s">
        <v>37</v>
      </c>
      <c r="S942" s="181" t="s">
        <v>96</v>
      </c>
      <c r="T942" s="186">
        <v>45531</v>
      </c>
      <c r="U942" s="187" t="s">
        <v>225</v>
      </c>
      <c r="V942" s="188" t="str" cm="1">
        <f t="array" ref="V942">IF(SUM(LEN(A942:U942))=0,"",IF(OR(OR(ISBLANK(E942),SUM(LEN(B942),LEN(C942))=0),AND(NOT(D942="Unknown"),ISBLANK(I942)),AND(NOT(N942="Unknown"),ISBLANK(Q942))),"Missing Information", INDEX(Table15[Entire Service Line Classification], MATCH(SUMIFS(Table15[Unique ID],Table15[System-Owned Portion],D942,Table15[If Material Anything Other than "Lead" in Column E,Was Material Ever Previously Lead?],F942,Table15[Customer-Owned Portion],N942),Table15[Unique ID],0),0)))</f>
        <v>Non-lead</v>
      </c>
      <c r="W942" s="189"/>
    </row>
    <row r="943" spans="1:23" s="190" customFormat="1" ht="37.5" x14ac:dyDescent="0.25">
      <c r="A943" s="180">
        <v>11810618</v>
      </c>
      <c r="B943" s="181" t="s">
        <v>2154</v>
      </c>
      <c r="C943" s="182" t="s">
        <v>2155</v>
      </c>
      <c r="D943" s="183" t="s">
        <v>36</v>
      </c>
      <c r="E943" s="181" t="s">
        <v>35</v>
      </c>
      <c r="F943" s="183" t="s">
        <v>35</v>
      </c>
      <c r="G943" s="181" t="s">
        <v>255</v>
      </c>
      <c r="H943" s="184">
        <v>1</v>
      </c>
      <c r="I943" s="185" t="s">
        <v>107</v>
      </c>
      <c r="J943" s="181" t="s">
        <v>37</v>
      </c>
      <c r="K943" s="181" t="s">
        <v>38</v>
      </c>
      <c r="L943" s="186">
        <v>45531</v>
      </c>
      <c r="M943" s="187" t="s">
        <v>225</v>
      </c>
      <c r="N943" s="183" t="s">
        <v>36</v>
      </c>
      <c r="O943" s="181"/>
      <c r="P943" s="184">
        <v>1</v>
      </c>
      <c r="Q943" s="185" t="s">
        <v>107</v>
      </c>
      <c r="R943" s="181" t="s">
        <v>37</v>
      </c>
      <c r="S943" s="181" t="s">
        <v>96</v>
      </c>
      <c r="T943" s="186">
        <v>45531</v>
      </c>
      <c r="U943" s="187" t="s">
        <v>225</v>
      </c>
      <c r="V943" s="188" t="str" cm="1">
        <f t="array" ref="V943">IF(SUM(LEN(A943:U943))=0,"",IF(OR(OR(ISBLANK(E943),SUM(LEN(B943),LEN(C943))=0),AND(NOT(D943="Unknown"),ISBLANK(I943)),AND(NOT(N943="Unknown"),ISBLANK(Q943))),"Missing Information", INDEX(Table15[Entire Service Line Classification], MATCH(SUMIFS(Table15[Unique ID],Table15[System-Owned Portion],D943,Table15[If Material Anything Other than "Lead" in Column E,Was Material Ever Previously Lead?],F943,Table15[Customer-Owned Portion],N943),Table15[Unique ID],0),0)))</f>
        <v>Non-lead</v>
      </c>
      <c r="W943" s="189"/>
    </row>
    <row r="944" spans="1:23" s="190" customFormat="1" ht="37.5" x14ac:dyDescent="0.25">
      <c r="A944" s="180">
        <v>11810617</v>
      </c>
      <c r="B944" s="181" t="s">
        <v>2156</v>
      </c>
      <c r="C944" s="182" t="s">
        <v>2157</v>
      </c>
      <c r="D944" s="183" t="s">
        <v>36</v>
      </c>
      <c r="E944" s="181" t="s">
        <v>35</v>
      </c>
      <c r="F944" s="183" t="s">
        <v>35</v>
      </c>
      <c r="G944" s="181" t="s">
        <v>255</v>
      </c>
      <c r="H944" s="184">
        <v>1</v>
      </c>
      <c r="I944" s="185" t="s">
        <v>107</v>
      </c>
      <c r="J944" s="181" t="s">
        <v>37</v>
      </c>
      <c r="K944" s="181" t="s">
        <v>38</v>
      </c>
      <c r="L944" s="186">
        <v>45531</v>
      </c>
      <c r="M944" s="187" t="s">
        <v>225</v>
      </c>
      <c r="N944" s="183" t="s">
        <v>36</v>
      </c>
      <c r="O944" s="181"/>
      <c r="P944" s="184">
        <v>1</v>
      </c>
      <c r="Q944" s="185" t="s">
        <v>107</v>
      </c>
      <c r="R944" s="181" t="s">
        <v>37</v>
      </c>
      <c r="S944" s="181" t="s">
        <v>96</v>
      </c>
      <c r="T944" s="186">
        <v>45531</v>
      </c>
      <c r="U944" s="187" t="s">
        <v>225</v>
      </c>
      <c r="V944" s="188" t="str" cm="1">
        <f t="array" ref="V944">IF(SUM(LEN(A944:U944))=0,"",IF(OR(OR(ISBLANK(E944),SUM(LEN(B944),LEN(C944))=0),AND(NOT(D944="Unknown"),ISBLANK(I944)),AND(NOT(N944="Unknown"),ISBLANK(Q944))),"Missing Information", INDEX(Table15[Entire Service Line Classification], MATCH(SUMIFS(Table15[Unique ID],Table15[System-Owned Portion],D944,Table15[If Material Anything Other than "Lead" in Column E,Was Material Ever Previously Lead?],F944,Table15[Customer-Owned Portion],N944),Table15[Unique ID],0),0)))</f>
        <v>Non-lead</v>
      </c>
      <c r="W944" s="189"/>
    </row>
    <row r="945" spans="1:23" s="190" customFormat="1" ht="37.5" x14ac:dyDescent="0.25">
      <c r="A945" s="180">
        <v>11810616</v>
      </c>
      <c r="B945" s="181" t="s">
        <v>2158</v>
      </c>
      <c r="C945" s="182" t="s">
        <v>2159</v>
      </c>
      <c r="D945" s="183" t="s">
        <v>43</v>
      </c>
      <c r="E945" s="181" t="s">
        <v>35</v>
      </c>
      <c r="F945" s="183" t="s">
        <v>35</v>
      </c>
      <c r="G945" s="181" t="s">
        <v>7036</v>
      </c>
      <c r="H945" s="184">
        <v>2</v>
      </c>
      <c r="I945" s="185" t="s">
        <v>107</v>
      </c>
      <c r="J945" s="181" t="s">
        <v>37</v>
      </c>
      <c r="K945" s="181" t="s">
        <v>38</v>
      </c>
      <c r="L945" s="186">
        <v>45552</v>
      </c>
      <c r="M945" s="187" t="s">
        <v>7069</v>
      </c>
      <c r="N945" s="183" t="s">
        <v>36</v>
      </c>
      <c r="O945" s="181"/>
      <c r="P945" s="184">
        <v>1</v>
      </c>
      <c r="Q945" s="185" t="s">
        <v>107</v>
      </c>
      <c r="R945" s="181" t="s">
        <v>37</v>
      </c>
      <c r="S945" s="181" t="s">
        <v>96</v>
      </c>
      <c r="T945" s="186">
        <v>45552</v>
      </c>
      <c r="U945" s="187" t="s">
        <v>7069</v>
      </c>
      <c r="V945" s="188" t="str" cm="1">
        <f t="array" ref="V945">IF(SUM(LEN(A945:U945))=0,"",IF(OR(OR(ISBLANK(E945),SUM(LEN(B945),LEN(C945))=0),AND(NOT(D945="Unknown"),ISBLANK(I945)),AND(NOT(N945="Unknown"),ISBLANK(Q945))),"Missing Information", INDEX(Table15[Entire Service Line Classification], MATCH(SUMIFS(Table15[Unique ID],Table15[System-Owned Portion],D945,Table15[If Material Anything Other than "Lead" in Column E,Was Material Ever Previously Lead?],F945,Table15[Customer-Owned Portion],N945),Table15[Unique ID],0),0)))</f>
        <v>Non-lead</v>
      </c>
      <c r="W945" s="189"/>
    </row>
    <row r="946" spans="1:23" s="190" customFormat="1" ht="37.5" x14ac:dyDescent="0.25">
      <c r="A946" s="180">
        <v>11810615</v>
      </c>
      <c r="B946" s="181" t="s">
        <v>2160</v>
      </c>
      <c r="C946" s="182" t="s">
        <v>2161</v>
      </c>
      <c r="D946" s="183" t="s">
        <v>36</v>
      </c>
      <c r="E946" s="181" t="s">
        <v>35</v>
      </c>
      <c r="F946" s="183" t="s">
        <v>35</v>
      </c>
      <c r="G946" s="181" t="s">
        <v>255</v>
      </c>
      <c r="H946" s="184">
        <v>1</v>
      </c>
      <c r="I946" s="185" t="s">
        <v>107</v>
      </c>
      <c r="J946" s="181" t="s">
        <v>37</v>
      </c>
      <c r="K946" s="181" t="s">
        <v>38</v>
      </c>
      <c r="L946" s="186">
        <v>45531</v>
      </c>
      <c r="M946" s="187" t="s">
        <v>225</v>
      </c>
      <c r="N946" s="183" t="s">
        <v>36</v>
      </c>
      <c r="O946" s="181"/>
      <c r="P946" s="184">
        <v>1</v>
      </c>
      <c r="Q946" s="185" t="s">
        <v>107</v>
      </c>
      <c r="R946" s="181" t="s">
        <v>37</v>
      </c>
      <c r="S946" s="181" t="s">
        <v>96</v>
      </c>
      <c r="T946" s="186">
        <v>45531</v>
      </c>
      <c r="U946" s="187" t="s">
        <v>225</v>
      </c>
      <c r="V946" s="188" t="str" cm="1">
        <f t="array" ref="V946">IF(SUM(LEN(A946:U946))=0,"",IF(OR(OR(ISBLANK(E946),SUM(LEN(B946),LEN(C946))=0),AND(NOT(D946="Unknown"),ISBLANK(I946)),AND(NOT(N946="Unknown"),ISBLANK(Q946))),"Missing Information", INDEX(Table15[Entire Service Line Classification], MATCH(SUMIFS(Table15[Unique ID],Table15[System-Owned Portion],D946,Table15[If Material Anything Other than "Lead" in Column E,Was Material Ever Previously Lead?],F946,Table15[Customer-Owned Portion],N946),Table15[Unique ID],0),0)))</f>
        <v>Non-lead</v>
      </c>
      <c r="W946" s="189"/>
    </row>
    <row r="947" spans="1:23" s="190" customFormat="1" ht="37.5" x14ac:dyDescent="0.25">
      <c r="A947" s="180">
        <v>11810614</v>
      </c>
      <c r="B947" s="181" t="s">
        <v>2162</v>
      </c>
      <c r="C947" s="182" t="s">
        <v>2163</v>
      </c>
      <c r="D947" s="183" t="s">
        <v>36</v>
      </c>
      <c r="E947" s="181" t="s">
        <v>35</v>
      </c>
      <c r="F947" s="183" t="s">
        <v>35</v>
      </c>
      <c r="G947" s="181" t="s">
        <v>255</v>
      </c>
      <c r="H947" s="184">
        <v>1</v>
      </c>
      <c r="I947" s="185" t="s">
        <v>107</v>
      </c>
      <c r="J947" s="181" t="s">
        <v>37</v>
      </c>
      <c r="K947" s="181" t="s">
        <v>38</v>
      </c>
      <c r="L947" s="186">
        <v>45531</v>
      </c>
      <c r="M947" s="187" t="s">
        <v>225</v>
      </c>
      <c r="N947" s="183" t="s">
        <v>36</v>
      </c>
      <c r="O947" s="181"/>
      <c r="P947" s="184">
        <v>1</v>
      </c>
      <c r="Q947" s="185" t="s">
        <v>107</v>
      </c>
      <c r="R947" s="181" t="s">
        <v>37</v>
      </c>
      <c r="S947" s="181" t="s">
        <v>96</v>
      </c>
      <c r="T947" s="186">
        <v>45531</v>
      </c>
      <c r="U947" s="187" t="s">
        <v>225</v>
      </c>
      <c r="V947" s="188" t="str" cm="1">
        <f t="array" ref="V947">IF(SUM(LEN(A947:U947))=0,"",IF(OR(OR(ISBLANK(E947),SUM(LEN(B947),LEN(C947))=0),AND(NOT(D947="Unknown"),ISBLANK(I947)),AND(NOT(N947="Unknown"),ISBLANK(Q947))),"Missing Information", INDEX(Table15[Entire Service Line Classification], MATCH(SUMIFS(Table15[Unique ID],Table15[System-Owned Portion],D947,Table15[If Material Anything Other than "Lead" in Column E,Was Material Ever Previously Lead?],F947,Table15[Customer-Owned Portion],N947),Table15[Unique ID],0),0)))</f>
        <v>Non-lead</v>
      </c>
      <c r="W947" s="189"/>
    </row>
    <row r="948" spans="1:23" s="190" customFormat="1" ht="37.5" x14ac:dyDescent="0.25">
      <c r="A948" s="180">
        <v>11810613</v>
      </c>
      <c r="B948" s="181" t="s">
        <v>2164</v>
      </c>
      <c r="C948" s="182" t="s">
        <v>2165</v>
      </c>
      <c r="D948" s="183" t="s">
        <v>36</v>
      </c>
      <c r="E948" s="181" t="s">
        <v>35</v>
      </c>
      <c r="F948" s="183" t="s">
        <v>35</v>
      </c>
      <c r="G948" s="181" t="s">
        <v>255</v>
      </c>
      <c r="H948" s="184">
        <v>1</v>
      </c>
      <c r="I948" s="185" t="s">
        <v>107</v>
      </c>
      <c r="J948" s="181" t="s">
        <v>37</v>
      </c>
      <c r="K948" s="181" t="s">
        <v>38</v>
      </c>
      <c r="L948" s="186">
        <v>45531</v>
      </c>
      <c r="M948" s="187" t="s">
        <v>225</v>
      </c>
      <c r="N948" s="183" t="s">
        <v>36</v>
      </c>
      <c r="O948" s="181"/>
      <c r="P948" s="184">
        <v>1</v>
      </c>
      <c r="Q948" s="185" t="s">
        <v>107</v>
      </c>
      <c r="R948" s="181" t="s">
        <v>37</v>
      </c>
      <c r="S948" s="181" t="s">
        <v>96</v>
      </c>
      <c r="T948" s="186">
        <v>45531</v>
      </c>
      <c r="U948" s="187" t="s">
        <v>225</v>
      </c>
      <c r="V948" s="188" t="str" cm="1">
        <f t="array" ref="V948">IF(SUM(LEN(A948:U948))=0,"",IF(OR(OR(ISBLANK(E948),SUM(LEN(B948),LEN(C948))=0),AND(NOT(D948="Unknown"),ISBLANK(I948)),AND(NOT(N948="Unknown"),ISBLANK(Q948))),"Missing Information", INDEX(Table15[Entire Service Line Classification], MATCH(SUMIFS(Table15[Unique ID],Table15[System-Owned Portion],D948,Table15[If Material Anything Other than "Lead" in Column E,Was Material Ever Previously Lead?],F948,Table15[Customer-Owned Portion],N948),Table15[Unique ID],0),0)))</f>
        <v>Non-lead</v>
      </c>
      <c r="W948" s="189"/>
    </row>
    <row r="949" spans="1:23" s="190" customFormat="1" ht="37.5" x14ac:dyDescent="0.25">
      <c r="A949" s="180">
        <v>11810612</v>
      </c>
      <c r="B949" s="181" t="s">
        <v>2166</v>
      </c>
      <c r="C949" s="182" t="s">
        <v>1891</v>
      </c>
      <c r="D949" s="183" t="s">
        <v>36</v>
      </c>
      <c r="E949" s="181" t="s">
        <v>35</v>
      </c>
      <c r="F949" s="183" t="s">
        <v>35</v>
      </c>
      <c r="G949" s="181" t="s">
        <v>260</v>
      </c>
      <c r="H949" s="184">
        <v>2</v>
      </c>
      <c r="I949" s="185" t="s">
        <v>107</v>
      </c>
      <c r="J949" s="181" t="s">
        <v>37</v>
      </c>
      <c r="K949" s="181" t="s">
        <v>38</v>
      </c>
      <c r="L949" s="186">
        <v>45552</v>
      </c>
      <c r="M949" s="187" t="s">
        <v>225</v>
      </c>
      <c r="N949" s="183" t="s">
        <v>36</v>
      </c>
      <c r="O949" s="181"/>
      <c r="P949" s="184">
        <v>1</v>
      </c>
      <c r="Q949" s="185" t="s">
        <v>107</v>
      </c>
      <c r="R949" s="181" t="s">
        <v>37</v>
      </c>
      <c r="S949" s="181" t="s">
        <v>96</v>
      </c>
      <c r="T949" s="186">
        <v>45552</v>
      </c>
      <c r="U949" s="187" t="s">
        <v>7069</v>
      </c>
      <c r="V949" s="188" t="str" cm="1">
        <f t="array" ref="V949">IF(SUM(LEN(A949:U949))=0,"",IF(OR(OR(ISBLANK(E949),SUM(LEN(B949),LEN(C949))=0),AND(NOT(D949="Unknown"),ISBLANK(I949)),AND(NOT(N949="Unknown"),ISBLANK(Q949))),"Missing Information", INDEX(Table15[Entire Service Line Classification], MATCH(SUMIFS(Table15[Unique ID],Table15[System-Owned Portion],D949,Table15[If Material Anything Other than "Lead" in Column E,Was Material Ever Previously Lead?],F949,Table15[Customer-Owned Portion],N949),Table15[Unique ID],0),0)))</f>
        <v>Non-lead</v>
      </c>
      <c r="W949" s="189"/>
    </row>
    <row r="950" spans="1:23" s="190" customFormat="1" ht="37.5" x14ac:dyDescent="0.25">
      <c r="A950" s="180">
        <v>11810611</v>
      </c>
      <c r="B950" s="181" t="s">
        <v>2167</v>
      </c>
      <c r="C950" s="182" t="s">
        <v>2168</v>
      </c>
      <c r="D950" s="183" t="s">
        <v>44</v>
      </c>
      <c r="E950" s="181" t="s">
        <v>35</v>
      </c>
      <c r="F950" s="183" t="s">
        <v>35</v>
      </c>
      <c r="G950" s="181" t="s">
        <v>246</v>
      </c>
      <c r="H950" s="184">
        <v>1</v>
      </c>
      <c r="I950" s="185" t="s">
        <v>107</v>
      </c>
      <c r="J950" s="181" t="s">
        <v>37</v>
      </c>
      <c r="K950" s="181" t="s">
        <v>38</v>
      </c>
      <c r="L950" s="186">
        <v>45545</v>
      </c>
      <c r="M950" s="187" t="s">
        <v>7069</v>
      </c>
      <c r="N950" s="183" t="s">
        <v>36</v>
      </c>
      <c r="O950" s="181"/>
      <c r="P950" s="184">
        <v>0.75</v>
      </c>
      <c r="Q950" s="185" t="s">
        <v>107</v>
      </c>
      <c r="R950" s="181" t="s">
        <v>37</v>
      </c>
      <c r="S950" s="181" t="s">
        <v>96</v>
      </c>
      <c r="T950" s="186">
        <v>45545</v>
      </c>
      <c r="U950" s="187" t="s">
        <v>7069</v>
      </c>
      <c r="V950" s="188" t="str" cm="1">
        <f t="array" ref="V950">IF(SUM(LEN(A950:U950))=0,"",IF(OR(OR(ISBLANK(E950),SUM(LEN(B950),LEN(C950))=0),AND(NOT(D950="Unknown"),ISBLANK(I950)),AND(NOT(N950="Unknown"),ISBLANK(Q950))),"Missing Information", INDEX(Table15[Entire Service Line Classification], MATCH(SUMIFS(Table15[Unique ID],Table15[System-Owned Portion],D950,Table15[If Material Anything Other than "Lead" in Column E,Was Material Ever Previously Lead?],F950,Table15[Customer-Owned Portion],N950),Table15[Unique ID],0),0)))</f>
        <v>Non-lead</v>
      </c>
      <c r="W950" s="189"/>
    </row>
    <row r="951" spans="1:23" s="190" customFormat="1" ht="37.5" x14ac:dyDescent="0.25">
      <c r="A951" s="180">
        <v>11806491</v>
      </c>
      <c r="B951" s="181" t="s">
        <v>2169</v>
      </c>
      <c r="C951" s="182" t="s">
        <v>2170</v>
      </c>
      <c r="D951" s="183" t="s">
        <v>36</v>
      </c>
      <c r="E951" s="181" t="s">
        <v>35</v>
      </c>
      <c r="F951" s="183" t="s">
        <v>35</v>
      </c>
      <c r="G951" s="181" t="s">
        <v>7036</v>
      </c>
      <c r="H951" s="184">
        <v>2</v>
      </c>
      <c r="I951" s="185" t="s">
        <v>107</v>
      </c>
      <c r="J951" s="181" t="s">
        <v>37</v>
      </c>
      <c r="K951" s="181" t="s">
        <v>38</v>
      </c>
      <c r="L951" s="186">
        <v>45546</v>
      </c>
      <c r="M951" s="187" t="s">
        <v>225</v>
      </c>
      <c r="N951" s="183" t="s">
        <v>36</v>
      </c>
      <c r="O951" s="181"/>
      <c r="P951" s="184">
        <v>1</v>
      </c>
      <c r="Q951" s="185" t="s">
        <v>107</v>
      </c>
      <c r="R951" s="181" t="s">
        <v>37</v>
      </c>
      <c r="S951" s="181" t="s">
        <v>96</v>
      </c>
      <c r="T951" s="186">
        <v>45546</v>
      </c>
      <c r="U951" s="187" t="s">
        <v>7069</v>
      </c>
      <c r="V951" s="188" t="str" cm="1">
        <f t="array" ref="V951">IF(SUM(LEN(A951:U951))=0,"",IF(OR(OR(ISBLANK(E951),SUM(LEN(B951),LEN(C951))=0),AND(NOT(D951="Unknown"),ISBLANK(I951)),AND(NOT(N951="Unknown"),ISBLANK(Q951))),"Missing Information", INDEX(Table15[Entire Service Line Classification], MATCH(SUMIFS(Table15[Unique ID],Table15[System-Owned Portion],D951,Table15[If Material Anything Other than "Lead" in Column E,Was Material Ever Previously Lead?],F951,Table15[Customer-Owned Portion],N951),Table15[Unique ID],0),0)))</f>
        <v>Non-lead</v>
      </c>
      <c r="W951" s="189"/>
    </row>
    <row r="952" spans="1:23" s="190" customFormat="1" ht="37.5" x14ac:dyDescent="0.25">
      <c r="A952" s="180">
        <v>11806490</v>
      </c>
      <c r="B952" s="181" t="s">
        <v>2171</v>
      </c>
      <c r="C952" s="182" t="s">
        <v>2172</v>
      </c>
      <c r="D952" s="183" t="s">
        <v>36</v>
      </c>
      <c r="E952" s="181" t="s">
        <v>35</v>
      </c>
      <c r="F952" s="183" t="s">
        <v>35</v>
      </c>
      <c r="G952" s="181" t="s">
        <v>225</v>
      </c>
      <c r="H952" s="184">
        <v>1</v>
      </c>
      <c r="I952" s="185" t="s">
        <v>107</v>
      </c>
      <c r="J952" s="181" t="s">
        <v>37</v>
      </c>
      <c r="K952" s="181" t="s">
        <v>38</v>
      </c>
      <c r="L952" s="186">
        <v>45551</v>
      </c>
      <c r="M952" s="187" t="s">
        <v>225</v>
      </c>
      <c r="N952" s="183" t="s">
        <v>36</v>
      </c>
      <c r="O952" s="181"/>
      <c r="P952" s="184">
        <v>1</v>
      </c>
      <c r="Q952" s="185" t="s">
        <v>107</v>
      </c>
      <c r="R952" s="181" t="s">
        <v>37</v>
      </c>
      <c r="S952" s="181" t="s">
        <v>96</v>
      </c>
      <c r="T952" s="186">
        <v>45551</v>
      </c>
      <c r="U952" s="187" t="s">
        <v>225</v>
      </c>
      <c r="V952" s="188" t="str" cm="1">
        <f t="array" ref="V952">IF(SUM(LEN(A952:U952))=0,"",IF(OR(OR(ISBLANK(E952),SUM(LEN(B952),LEN(C952))=0),AND(NOT(D952="Unknown"),ISBLANK(I952)),AND(NOT(N952="Unknown"),ISBLANK(Q952))),"Missing Information", INDEX(Table15[Entire Service Line Classification], MATCH(SUMIFS(Table15[Unique ID],Table15[System-Owned Portion],D952,Table15[If Material Anything Other than "Lead" in Column E,Was Material Ever Previously Lead?],F952,Table15[Customer-Owned Portion],N952),Table15[Unique ID],0),0)))</f>
        <v>Non-lead</v>
      </c>
      <c r="W952" s="189"/>
    </row>
    <row r="953" spans="1:23" s="190" customFormat="1" ht="37.5" x14ac:dyDescent="0.25">
      <c r="A953" s="180">
        <v>11806489</v>
      </c>
      <c r="B953" s="181" t="s">
        <v>2173</v>
      </c>
      <c r="C953" s="182" t="s">
        <v>2174</v>
      </c>
      <c r="D953" s="183" t="s">
        <v>36</v>
      </c>
      <c r="E953" s="181" t="s">
        <v>35</v>
      </c>
      <c r="F953" s="183" t="s">
        <v>35</v>
      </c>
      <c r="G953" s="181" t="s">
        <v>225</v>
      </c>
      <c r="H953" s="184">
        <v>1</v>
      </c>
      <c r="I953" s="185" t="s">
        <v>107</v>
      </c>
      <c r="J953" s="181" t="s">
        <v>37</v>
      </c>
      <c r="K953" s="181" t="s">
        <v>38</v>
      </c>
      <c r="L953" s="186">
        <v>45551</v>
      </c>
      <c r="M953" s="187" t="s">
        <v>225</v>
      </c>
      <c r="N953" s="183" t="s">
        <v>36</v>
      </c>
      <c r="O953" s="181"/>
      <c r="P953" s="184">
        <v>0.75</v>
      </c>
      <c r="Q953" s="185" t="s">
        <v>107</v>
      </c>
      <c r="R953" s="181" t="s">
        <v>37</v>
      </c>
      <c r="S953" s="181" t="s">
        <v>96</v>
      </c>
      <c r="T953" s="186">
        <v>45551</v>
      </c>
      <c r="U953" s="187" t="s">
        <v>225</v>
      </c>
      <c r="V953" s="188" t="str" cm="1">
        <f t="array" ref="V953">IF(SUM(LEN(A953:U953))=0,"",IF(OR(OR(ISBLANK(E953),SUM(LEN(B953),LEN(C953))=0),AND(NOT(D953="Unknown"),ISBLANK(I953)),AND(NOT(N953="Unknown"),ISBLANK(Q953))),"Missing Information", INDEX(Table15[Entire Service Line Classification], MATCH(SUMIFS(Table15[Unique ID],Table15[System-Owned Portion],D953,Table15[If Material Anything Other than "Lead" in Column E,Was Material Ever Previously Lead?],F953,Table15[Customer-Owned Portion],N953),Table15[Unique ID],0),0)))</f>
        <v>Non-lead</v>
      </c>
      <c r="W953" s="189"/>
    </row>
    <row r="954" spans="1:23" s="190" customFormat="1" ht="37.5" x14ac:dyDescent="0.25">
      <c r="A954" s="180">
        <v>11806487</v>
      </c>
      <c r="B954" s="181" t="s">
        <v>2175</v>
      </c>
      <c r="C954" s="182" t="s">
        <v>2176</v>
      </c>
      <c r="D954" s="183" t="s">
        <v>43</v>
      </c>
      <c r="E954" s="181" t="s">
        <v>35</v>
      </c>
      <c r="F954" s="183" t="s">
        <v>35</v>
      </c>
      <c r="G954" s="181" t="s">
        <v>225</v>
      </c>
      <c r="H954" s="184">
        <v>4</v>
      </c>
      <c r="I954" s="185" t="s">
        <v>107</v>
      </c>
      <c r="J954" s="181" t="s">
        <v>37</v>
      </c>
      <c r="K954" s="181" t="s">
        <v>38</v>
      </c>
      <c r="L954" s="186">
        <v>45545</v>
      </c>
      <c r="M954" s="187" t="s">
        <v>7069</v>
      </c>
      <c r="N954" s="183" t="s">
        <v>43</v>
      </c>
      <c r="O954" s="181"/>
      <c r="P954" s="184">
        <v>4</v>
      </c>
      <c r="Q954" s="185" t="s">
        <v>107</v>
      </c>
      <c r="R954" s="181" t="s">
        <v>37</v>
      </c>
      <c r="S954" s="181" t="s">
        <v>96</v>
      </c>
      <c r="T954" s="186">
        <v>45545</v>
      </c>
      <c r="U954" s="187" t="s">
        <v>7069</v>
      </c>
      <c r="V954" s="188" t="str" cm="1">
        <f t="array" ref="V954">IF(SUM(LEN(A954:U954))=0,"",IF(OR(OR(ISBLANK(E954),SUM(LEN(B954),LEN(C954))=0),AND(NOT(D954="Unknown"),ISBLANK(I954)),AND(NOT(N954="Unknown"),ISBLANK(Q954))),"Missing Information", INDEX(Table15[Entire Service Line Classification], MATCH(SUMIFS(Table15[Unique ID],Table15[System-Owned Portion],D954,Table15[If Material Anything Other than "Lead" in Column E,Was Material Ever Previously Lead?],F954,Table15[Customer-Owned Portion],N954),Table15[Unique ID],0),0)))</f>
        <v>Non-lead</v>
      </c>
      <c r="W954" s="189"/>
    </row>
    <row r="955" spans="1:23" s="190" customFormat="1" ht="37.5" x14ac:dyDescent="0.25">
      <c r="A955" s="180">
        <v>11806486</v>
      </c>
      <c r="B955" s="181" t="s">
        <v>2177</v>
      </c>
      <c r="C955" s="182" t="s">
        <v>2178</v>
      </c>
      <c r="D955" s="183" t="s">
        <v>36</v>
      </c>
      <c r="E955" s="181" t="s">
        <v>35</v>
      </c>
      <c r="F955" s="183" t="s">
        <v>35</v>
      </c>
      <c r="G955" s="181" t="s">
        <v>7045</v>
      </c>
      <c r="H955" s="184">
        <v>1</v>
      </c>
      <c r="I955" s="185" t="s">
        <v>107</v>
      </c>
      <c r="J955" s="181" t="s">
        <v>37</v>
      </c>
      <c r="K955" s="181" t="s">
        <v>38</v>
      </c>
      <c r="L955" s="186">
        <v>45534</v>
      </c>
      <c r="M955" s="187" t="s">
        <v>225</v>
      </c>
      <c r="N955" s="183" t="s">
        <v>36</v>
      </c>
      <c r="O955" s="181"/>
      <c r="P955" s="184" t="s">
        <v>225</v>
      </c>
      <c r="Q955" s="185" t="s">
        <v>107</v>
      </c>
      <c r="R955" s="181" t="s">
        <v>37</v>
      </c>
      <c r="S955" s="181" t="s">
        <v>96</v>
      </c>
      <c r="T955" s="186">
        <v>45534</v>
      </c>
      <c r="U955" s="187" t="s">
        <v>225</v>
      </c>
      <c r="V955" s="188" t="str" cm="1">
        <f t="array" ref="V955">IF(SUM(LEN(A955:U955))=0,"",IF(OR(OR(ISBLANK(E955),SUM(LEN(B955),LEN(C955))=0),AND(NOT(D955="Unknown"),ISBLANK(I955)),AND(NOT(N955="Unknown"),ISBLANK(Q955))),"Missing Information", INDEX(Table15[Entire Service Line Classification], MATCH(SUMIFS(Table15[Unique ID],Table15[System-Owned Portion],D955,Table15[If Material Anything Other than "Lead" in Column E,Was Material Ever Previously Lead?],F955,Table15[Customer-Owned Portion],N955),Table15[Unique ID],0),0)))</f>
        <v>Non-lead</v>
      </c>
      <c r="W955" s="189"/>
    </row>
    <row r="956" spans="1:23" s="190" customFormat="1" ht="37.5" x14ac:dyDescent="0.25">
      <c r="A956" s="180">
        <v>11806484</v>
      </c>
      <c r="B956" s="181" t="s">
        <v>2179</v>
      </c>
      <c r="C956" s="182" t="s">
        <v>2180</v>
      </c>
      <c r="D956" s="183" t="s">
        <v>36</v>
      </c>
      <c r="E956" s="181" t="s">
        <v>35</v>
      </c>
      <c r="F956" s="183" t="s">
        <v>35</v>
      </c>
      <c r="G956" s="181" t="s">
        <v>225</v>
      </c>
      <c r="H956" s="184">
        <v>2</v>
      </c>
      <c r="I956" s="185" t="s">
        <v>107</v>
      </c>
      <c r="J956" s="181" t="s">
        <v>37</v>
      </c>
      <c r="K956" s="181" t="s">
        <v>38</v>
      </c>
      <c r="L956" s="186">
        <v>45534</v>
      </c>
      <c r="M956" s="187" t="s">
        <v>225</v>
      </c>
      <c r="N956" s="183" t="s">
        <v>43</v>
      </c>
      <c r="O956" s="181"/>
      <c r="P956" s="184">
        <v>2</v>
      </c>
      <c r="Q956" s="185" t="s">
        <v>107</v>
      </c>
      <c r="R956" s="181" t="s">
        <v>37</v>
      </c>
      <c r="S956" s="181" t="s">
        <v>96</v>
      </c>
      <c r="T956" s="186">
        <v>45534</v>
      </c>
      <c r="U956" s="187" t="s">
        <v>225</v>
      </c>
      <c r="V956" s="188" t="str" cm="1">
        <f t="array" ref="V956">IF(SUM(LEN(A956:U956))=0,"",IF(OR(OR(ISBLANK(E956),SUM(LEN(B956),LEN(C956))=0),AND(NOT(D956="Unknown"),ISBLANK(I956)),AND(NOT(N956="Unknown"),ISBLANK(Q956))),"Missing Information", INDEX(Table15[Entire Service Line Classification], MATCH(SUMIFS(Table15[Unique ID],Table15[System-Owned Portion],D956,Table15[If Material Anything Other than "Lead" in Column E,Was Material Ever Previously Lead?],F956,Table15[Customer-Owned Portion],N956),Table15[Unique ID],0),0)))</f>
        <v>Non-lead</v>
      </c>
      <c r="W956" s="189"/>
    </row>
    <row r="957" spans="1:23" s="190" customFormat="1" ht="37.5" x14ac:dyDescent="0.25">
      <c r="A957" s="180">
        <v>11806477</v>
      </c>
      <c r="B957" s="181" t="s">
        <v>2181</v>
      </c>
      <c r="C957" s="182" t="s">
        <v>2182</v>
      </c>
      <c r="D957" s="183" t="s">
        <v>36</v>
      </c>
      <c r="E957" s="181" t="s">
        <v>35</v>
      </c>
      <c r="F957" s="183" t="s">
        <v>35</v>
      </c>
      <c r="G957" s="181" t="s">
        <v>237</v>
      </c>
      <c r="H957" s="184">
        <v>2</v>
      </c>
      <c r="I957" s="185" t="s">
        <v>107</v>
      </c>
      <c r="J957" s="181" t="s">
        <v>37</v>
      </c>
      <c r="K957" s="181" t="s">
        <v>38</v>
      </c>
      <c r="L957" s="186">
        <v>45534</v>
      </c>
      <c r="M957" s="187" t="s">
        <v>225</v>
      </c>
      <c r="N957" s="183" t="s">
        <v>36</v>
      </c>
      <c r="O957" s="181"/>
      <c r="P957" s="184">
        <v>2</v>
      </c>
      <c r="Q957" s="185" t="s">
        <v>107</v>
      </c>
      <c r="R957" s="181" t="s">
        <v>37</v>
      </c>
      <c r="S957" s="181" t="s">
        <v>96</v>
      </c>
      <c r="T957" s="186">
        <v>45534</v>
      </c>
      <c r="U957" s="187" t="s">
        <v>225</v>
      </c>
      <c r="V957" s="188" t="str" cm="1">
        <f t="array" ref="V957">IF(SUM(LEN(A957:U957))=0,"",IF(OR(OR(ISBLANK(E957),SUM(LEN(B957),LEN(C957))=0),AND(NOT(D957="Unknown"),ISBLANK(I957)),AND(NOT(N957="Unknown"),ISBLANK(Q957))),"Missing Information", INDEX(Table15[Entire Service Line Classification], MATCH(SUMIFS(Table15[Unique ID],Table15[System-Owned Portion],D957,Table15[If Material Anything Other than "Lead" in Column E,Was Material Ever Previously Lead?],F957,Table15[Customer-Owned Portion],N957),Table15[Unique ID],0),0)))</f>
        <v>Non-lead</v>
      </c>
      <c r="W957" s="189"/>
    </row>
    <row r="958" spans="1:23" s="190" customFormat="1" ht="37.5" x14ac:dyDescent="0.25">
      <c r="A958" s="180">
        <v>11806478</v>
      </c>
      <c r="B958" s="181" t="s">
        <v>2183</v>
      </c>
      <c r="C958" s="182" t="s">
        <v>2184</v>
      </c>
      <c r="D958" s="183" t="s">
        <v>43</v>
      </c>
      <c r="E958" s="181" t="s">
        <v>35</v>
      </c>
      <c r="F958" s="183" t="s">
        <v>35</v>
      </c>
      <c r="G958" s="181" t="s">
        <v>240</v>
      </c>
      <c r="H958" s="184">
        <v>1</v>
      </c>
      <c r="I958" s="185" t="s">
        <v>107</v>
      </c>
      <c r="J958" s="181" t="s">
        <v>37</v>
      </c>
      <c r="K958" s="181" t="s">
        <v>38</v>
      </c>
      <c r="L958" s="186">
        <v>45545</v>
      </c>
      <c r="M958" s="187" t="s">
        <v>7069</v>
      </c>
      <c r="N958" s="183" t="s">
        <v>43</v>
      </c>
      <c r="O958" s="181"/>
      <c r="P958" s="184">
        <v>1</v>
      </c>
      <c r="Q958" s="185" t="s">
        <v>107</v>
      </c>
      <c r="R958" s="181" t="s">
        <v>37</v>
      </c>
      <c r="S958" s="181" t="s">
        <v>96</v>
      </c>
      <c r="T958" s="186">
        <v>45545</v>
      </c>
      <c r="U958" s="187" t="s">
        <v>7069</v>
      </c>
      <c r="V958" s="188" t="str" cm="1">
        <f t="array" ref="V958">IF(SUM(LEN(A958:U958))=0,"",IF(OR(OR(ISBLANK(E958),SUM(LEN(B958),LEN(C958))=0),AND(NOT(D958="Unknown"),ISBLANK(I958)),AND(NOT(N958="Unknown"),ISBLANK(Q958))),"Missing Information", INDEX(Table15[Entire Service Line Classification], MATCH(SUMIFS(Table15[Unique ID],Table15[System-Owned Portion],D958,Table15[If Material Anything Other than "Lead" in Column E,Was Material Ever Previously Lead?],F958,Table15[Customer-Owned Portion],N958),Table15[Unique ID],0),0)))</f>
        <v>Non-lead</v>
      </c>
      <c r="W958" s="189"/>
    </row>
    <row r="959" spans="1:23" s="190" customFormat="1" ht="37.5" x14ac:dyDescent="0.25">
      <c r="A959" s="180">
        <v>11806476</v>
      </c>
      <c r="B959" s="181" t="s">
        <v>2185</v>
      </c>
      <c r="C959" s="182" t="s">
        <v>2186</v>
      </c>
      <c r="D959" s="183" t="s">
        <v>36</v>
      </c>
      <c r="E959" s="181" t="s">
        <v>35</v>
      </c>
      <c r="F959" s="183" t="s">
        <v>35</v>
      </c>
      <c r="G959" s="181" t="s">
        <v>241</v>
      </c>
      <c r="H959" s="184">
        <v>1</v>
      </c>
      <c r="I959" s="185" t="s">
        <v>107</v>
      </c>
      <c r="J959" s="181" t="s">
        <v>37</v>
      </c>
      <c r="K959" s="181" t="s">
        <v>38</v>
      </c>
      <c r="L959" s="186">
        <v>45531</v>
      </c>
      <c r="M959" s="187" t="s">
        <v>225</v>
      </c>
      <c r="N959" s="183" t="s">
        <v>43</v>
      </c>
      <c r="O959" s="181"/>
      <c r="P959" s="184">
        <v>0.75</v>
      </c>
      <c r="Q959" s="185" t="s">
        <v>107</v>
      </c>
      <c r="R959" s="181" t="s">
        <v>37</v>
      </c>
      <c r="S959" s="181" t="s">
        <v>96</v>
      </c>
      <c r="T959" s="186">
        <v>45531</v>
      </c>
      <c r="U959" s="187" t="s">
        <v>225</v>
      </c>
      <c r="V959" s="188" t="str" cm="1">
        <f t="array" ref="V959">IF(SUM(LEN(A959:U959))=0,"",IF(OR(OR(ISBLANK(E959),SUM(LEN(B959),LEN(C959))=0),AND(NOT(D959="Unknown"),ISBLANK(I959)),AND(NOT(N959="Unknown"),ISBLANK(Q959))),"Missing Information", INDEX(Table15[Entire Service Line Classification], MATCH(SUMIFS(Table15[Unique ID],Table15[System-Owned Portion],D959,Table15[If Material Anything Other than "Lead" in Column E,Was Material Ever Previously Lead?],F959,Table15[Customer-Owned Portion],N959),Table15[Unique ID],0),0)))</f>
        <v>Non-lead</v>
      </c>
      <c r="W959" s="189"/>
    </row>
    <row r="960" spans="1:23" s="190" customFormat="1" ht="37.5" x14ac:dyDescent="0.25">
      <c r="A960" s="180">
        <v>11806473</v>
      </c>
      <c r="B960" s="181" t="s">
        <v>2187</v>
      </c>
      <c r="C960" s="182" t="s">
        <v>2188</v>
      </c>
      <c r="D960" s="183" t="s">
        <v>36</v>
      </c>
      <c r="E960" s="181" t="s">
        <v>35</v>
      </c>
      <c r="F960" s="183" t="s">
        <v>35</v>
      </c>
      <c r="G960" s="181" t="s">
        <v>225</v>
      </c>
      <c r="H960" s="184">
        <v>2</v>
      </c>
      <c r="I960" s="185" t="s">
        <v>107</v>
      </c>
      <c r="J960" s="181" t="s">
        <v>37</v>
      </c>
      <c r="K960" s="181" t="s">
        <v>38</v>
      </c>
      <c r="L960" s="186">
        <v>45531</v>
      </c>
      <c r="M960" s="187" t="s">
        <v>225</v>
      </c>
      <c r="N960" s="183" t="s">
        <v>36</v>
      </c>
      <c r="O960" s="181"/>
      <c r="P960" s="184">
        <v>2</v>
      </c>
      <c r="Q960" s="185" t="s">
        <v>107</v>
      </c>
      <c r="R960" s="181" t="s">
        <v>37</v>
      </c>
      <c r="S960" s="181" t="s">
        <v>96</v>
      </c>
      <c r="T960" s="186">
        <v>45531</v>
      </c>
      <c r="U960" s="187" t="s">
        <v>225</v>
      </c>
      <c r="V960" s="188" t="str" cm="1">
        <f t="array" ref="V960">IF(SUM(LEN(A960:U960))=0,"",IF(OR(OR(ISBLANK(E960),SUM(LEN(B960),LEN(C960))=0),AND(NOT(D960="Unknown"),ISBLANK(I960)),AND(NOT(N960="Unknown"),ISBLANK(Q960))),"Missing Information", INDEX(Table15[Entire Service Line Classification], MATCH(SUMIFS(Table15[Unique ID],Table15[System-Owned Portion],D960,Table15[If Material Anything Other than "Lead" in Column E,Was Material Ever Previously Lead?],F960,Table15[Customer-Owned Portion],N960),Table15[Unique ID],0),0)))</f>
        <v>Non-lead</v>
      </c>
      <c r="W960" s="189"/>
    </row>
    <row r="961" spans="1:23" s="190" customFormat="1" ht="37.5" x14ac:dyDescent="0.25">
      <c r="A961" s="180">
        <v>11806488</v>
      </c>
      <c r="B961" s="181" t="s">
        <v>2189</v>
      </c>
      <c r="C961" s="182" t="s">
        <v>2190</v>
      </c>
      <c r="D961" s="183" t="s">
        <v>36</v>
      </c>
      <c r="E961" s="181" t="s">
        <v>35</v>
      </c>
      <c r="F961" s="183" t="s">
        <v>35</v>
      </c>
      <c r="G961" s="181" t="s">
        <v>225</v>
      </c>
      <c r="H961" s="184">
        <v>1</v>
      </c>
      <c r="I961" s="185" t="s">
        <v>107</v>
      </c>
      <c r="J961" s="181" t="s">
        <v>37</v>
      </c>
      <c r="K961" s="181" t="s">
        <v>38</v>
      </c>
      <c r="L961" s="186">
        <v>45531</v>
      </c>
      <c r="M961" s="187" t="s">
        <v>225</v>
      </c>
      <c r="N961" s="183" t="s">
        <v>36</v>
      </c>
      <c r="O961" s="181"/>
      <c r="P961" s="184">
        <v>0.75</v>
      </c>
      <c r="Q961" s="185" t="s">
        <v>107</v>
      </c>
      <c r="R961" s="181" t="s">
        <v>37</v>
      </c>
      <c r="S961" s="181" t="s">
        <v>96</v>
      </c>
      <c r="T961" s="186">
        <v>45531</v>
      </c>
      <c r="U961" s="187" t="s">
        <v>225</v>
      </c>
      <c r="V961" s="188" t="str" cm="1">
        <f t="array" ref="V961">IF(SUM(LEN(A961:U961))=0,"",IF(OR(OR(ISBLANK(E961),SUM(LEN(B961),LEN(C961))=0),AND(NOT(D961="Unknown"),ISBLANK(I961)),AND(NOT(N961="Unknown"),ISBLANK(Q961))),"Missing Information", INDEX(Table15[Entire Service Line Classification], MATCH(SUMIFS(Table15[Unique ID],Table15[System-Owned Portion],D961,Table15[If Material Anything Other than "Lead" in Column E,Was Material Ever Previously Lead?],F961,Table15[Customer-Owned Portion],N961),Table15[Unique ID],0),0)))</f>
        <v>Non-lead</v>
      </c>
      <c r="W961" s="189"/>
    </row>
    <row r="962" spans="1:23" s="190" customFormat="1" ht="37.5" x14ac:dyDescent="0.25">
      <c r="A962" s="180">
        <v>11806482</v>
      </c>
      <c r="B962" s="181" t="s">
        <v>2191</v>
      </c>
      <c r="C962" s="182" t="s">
        <v>2192</v>
      </c>
      <c r="D962" s="183" t="s">
        <v>36</v>
      </c>
      <c r="E962" s="181" t="s">
        <v>35</v>
      </c>
      <c r="F962" s="183" t="s">
        <v>35</v>
      </c>
      <c r="G962" s="181" t="s">
        <v>225</v>
      </c>
      <c r="H962" s="184">
        <v>1</v>
      </c>
      <c r="I962" s="185" t="s">
        <v>107</v>
      </c>
      <c r="J962" s="181" t="s">
        <v>37</v>
      </c>
      <c r="K962" s="181" t="s">
        <v>38</v>
      </c>
      <c r="L962" s="186">
        <v>45531</v>
      </c>
      <c r="M962" s="187" t="s">
        <v>225</v>
      </c>
      <c r="N962" s="183" t="s">
        <v>36</v>
      </c>
      <c r="O962" s="181"/>
      <c r="P962" s="184">
        <v>1</v>
      </c>
      <c r="Q962" s="185" t="s">
        <v>107</v>
      </c>
      <c r="R962" s="181" t="s">
        <v>37</v>
      </c>
      <c r="S962" s="181" t="s">
        <v>96</v>
      </c>
      <c r="T962" s="186">
        <v>45531</v>
      </c>
      <c r="U962" s="187" t="s">
        <v>225</v>
      </c>
      <c r="V962" s="188" t="str" cm="1">
        <f t="array" ref="V962">IF(SUM(LEN(A962:U962))=0,"",IF(OR(OR(ISBLANK(E962),SUM(LEN(B962),LEN(C962))=0),AND(NOT(D962="Unknown"),ISBLANK(I962)),AND(NOT(N962="Unknown"),ISBLANK(Q962))),"Missing Information", INDEX(Table15[Entire Service Line Classification], MATCH(SUMIFS(Table15[Unique ID],Table15[System-Owned Portion],D962,Table15[If Material Anything Other than "Lead" in Column E,Was Material Ever Previously Lead?],F962,Table15[Customer-Owned Portion],N962),Table15[Unique ID],0),0)))</f>
        <v>Non-lead</v>
      </c>
      <c r="W962" s="189"/>
    </row>
    <row r="963" spans="1:23" s="190" customFormat="1" ht="37.5" x14ac:dyDescent="0.25">
      <c r="A963" s="180">
        <v>11806481</v>
      </c>
      <c r="B963" s="181" t="s">
        <v>2193</v>
      </c>
      <c r="C963" s="182" t="s">
        <v>2194</v>
      </c>
      <c r="D963" s="183" t="s">
        <v>43</v>
      </c>
      <c r="E963" s="181" t="s">
        <v>35</v>
      </c>
      <c r="F963" s="183" t="s">
        <v>35</v>
      </c>
      <c r="G963" s="181" t="s">
        <v>274</v>
      </c>
      <c r="H963" s="184">
        <v>1</v>
      </c>
      <c r="I963" s="185" t="s">
        <v>107</v>
      </c>
      <c r="J963" s="181" t="s">
        <v>37</v>
      </c>
      <c r="K963" s="181" t="s">
        <v>38</v>
      </c>
      <c r="L963" s="186">
        <v>45552</v>
      </c>
      <c r="M963" s="187" t="s">
        <v>7068</v>
      </c>
      <c r="N963" s="183" t="s">
        <v>43</v>
      </c>
      <c r="O963" s="181"/>
      <c r="P963" s="184">
        <v>1</v>
      </c>
      <c r="Q963" s="185" t="s">
        <v>107</v>
      </c>
      <c r="R963" s="181" t="s">
        <v>37</v>
      </c>
      <c r="S963" s="181" t="s">
        <v>96</v>
      </c>
      <c r="T963" s="186">
        <v>45552</v>
      </c>
      <c r="U963" s="187" t="s">
        <v>7069</v>
      </c>
      <c r="V963" s="188" t="str" cm="1">
        <f t="array" ref="V963">IF(SUM(LEN(A963:U963))=0,"",IF(OR(OR(ISBLANK(E963),SUM(LEN(B963),LEN(C963))=0),AND(NOT(D963="Unknown"),ISBLANK(I963)),AND(NOT(N963="Unknown"),ISBLANK(Q963))),"Missing Information", INDEX(Table15[Entire Service Line Classification], MATCH(SUMIFS(Table15[Unique ID],Table15[System-Owned Portion],D963,Table15[If Material Anything Other than "Lead" in Column E,Was Material Ever Previously Lead?],F963,Table15[Customer-Owned Portion],N963),Table15[Unique ID],0),0)))</f>
        <v>Non-lead</v>
      </c>
      <c r="W963" s="189"/>
    </row>
    <row r="964" spans="1:23" s="190" customFormat="1" ht="37.5" x14ac:dyDescent="0.25">
      <c r="A964" s="180">
        <v>11806479</v>
      </c>
      <c r="B964" s="181" t="s">
        <v>2195</v>
      </c>
      <c r="C964" s="182" t="s">
        <v>2184</v>
      </c>
      <c r="D964" s="183" t="s">
        <v>43</v>
      </c>
      <c r="E964" s="181" t="s">
        <v>35</v>
      </c>
      <c r="F964" s="183" t="s">
        <v>35</v>
      </c>
      <c r="G964" s="181" t="s">
        <v>240</v>
      </c>
      <c r="H964" s="184">
        <v>1</v>
      </c>
      <c r="I964" s="185" t="s">
        <v>107</v>
      </c>
      <c r="J964" s="181" t="s">
        <v>37</v>
      </c>
      <c r="K964" s="181" t="s">
        <v>38</v>
      </c>
      <c r="L964" s="186">
        <v>45545</v>
      </c>
      <c r="M964" s="187" t="s">
        <v>7069</v>
      </c>
      <c r="N964" s="183" t="s">
        <v>43</v>
      </c>
      <c r="O964" s="181"/>
      <c r="P964" s="184">
        <v>1</v>
      </c>
      <c r="Q964" s="185" t="s">
        <v>107</v>
      </c>
      <c r="R964" s="181" t="s">
        <v>37</v>
      </c>
      <c r="S964" s="181" t="s">
        <v>96</v>
      </c>
      <c r="T964" s="186">
        <v>45545</v>
      </c>
      <c r="U964" s="187" t="s">
        <v>7069</v>
      </c>
      <c r="V964" s="188" t="str" cm="1">
        <f t="array" ref="V964">IF(SUM(LEN(A964:U964))=0,"",IF(OR(OR(ISBLANK(E964),SUM(LEN(B964),LEN(C964))=0),AND(NOT(D964="Unknown"),ISBLANK(I964)),AND(NOT(N964="Unknown"),ISBLANK(Q964))),"Missing Information", INDEX(Table15[Entire Service Line Classification], MATCH(SUMIFS(Table15[Unique ID],Table15[System-Owned Portion],D964,Table15[If Material Anything Other than "Lead" in Column E,Was Material Ever Previously Lead?],F964,Table15[Customer-Owned Portion],N964),Table15[Unique ID],0),0)))</f>
        <v>Non-lead</v>
      </c>
      <c r="W964" s="189"/>
    </row>
    <row r="965" spans="1:23" s="190" customFormat="1" ht="37.5" x14ac:dyDescent="0.25">
      <c r="A965" s="180">
        <v>11806475</v>
      </c>
      <c r="B965" s="181" t="s">
        <v>2196</v>
      </c>
      <c r="C965" s="182" t="s">
        <v>2197</v>
      </c>
      <c r="D965" s="183" t="s">
        <v>36</v>
      </c>
      <c r="E965" s="181" t="s">
        <v>35</v>
      </c>
      <c r="F965" s="183" t="s">
        <v>35</v>
      </c>
      <c r="G965" s="181" t="s">
        <v>249</v>
      </c>
      <c r="H965" s="184">
        <v>1</v>
      </c>
      <c r="I965" s="185" t="s">
        <v>107</v>
      </c>
      <c r="J965" s="181" t="s">
        <v>37</v>
      </c>
      <c r="K965" s="181" t="s">
        <v>38</v>
      </c>
      <c r="L965" s="186">
        <v>45551</v>
      </c>
      <c r="M965" s="187" t="s">
        <v>225</v>
      </c>
      <c r="N965" s="183" t="s">
        <v>36</v>
      </c>
      <c r="O965" s="181"/>
      <c r="P965" s="184">
        <v>0.75</v>
      </c>
      <c r="Q965" s="185" t="s">
        <v>107</v>
      </c>
      <c r="R965" s="181" t="s">
        <v>37</v>
      </c>
      <c r="S965" s="181" t="s">
        <v>96</v>
      </c>
      <c r="T965" s="186">
        <v>45551</v>
      </c>
      <c r="U965" s="187" t="s">
        <v>225</v>
      </c>
      <c r="V965" s="188" t="str" cm="1">
        <f t="array" ref="V965">IF(SUM(LEN(A965:U965))=0,"",IF(OR(OR(ISBLANK(E965),SUM(LEN(B965),LEN(C965))=0),AND(NOT(D965="Unknown"),ISBLANK(I965)),AND(NOT(N965="Unknown"),ISBLANK(Q965))),"Missing Information", INDEX(Table15[Entire Service Line Classification], MATCH(SUMIFS(Table15[Unique ID],Table15[System-Owned Portion],D965,Table15[If Material Anything Other than "Lead" in Column E,Was Material Ever Previously Lead?],F965,Table15[Customer-Owned Portion],N965),Table15[Unique ID],0),0)))</f>
        <v>Non-lead</v>
      </c>
      <c r="W965" s="189"/>
    </row>
    <row r="966" spans="1:23" s="190" customFormat="1" ht="37.5" x14ac:dyDescent="0.25">
      <c r="A966" s="180">
        <v>11806472</v>
      </c>
      <c r="B966" s="181" t="s">
        <v>2198</v>
      </c>
      <c r="C966" s="182" t="s">
        <v>2199</v>
      </c>
      <c r="D966" s="183" t="s">
        <v>36</v>
      </c>
      <c r="E966" s="181" t="s">
        <v>35</v>
      </c>
      <c r="F966" s="183" t="s">
        <v>35</v>
      </c>
      <c r="G966" s="181" t="s">
        <v>231</v>
      </c>
      <c r="H966" s="184">
        <v>2</v>
      </c>
      <c r="I966" s="185" t="s">
        <v>107</v>
      </c>
      <c r="J966" s="181" t="s">
        <v>37</v>
      </c>
      <c r="K966" s="181" t="s">
        <v>38</v>
      </c>
      <c r="L966" s="186">
        <v>45545</v>
      </c>
      <c r="M966" s="187" t="s">
        <v>7069</v>
      </c>
      <c r="N966" s="183" t="s">
        <v>43</v>
      </c>
      <c r="O966" s="181"/>
      <c r="P966" s="184">
        <v>1</v>
      </c>
      <c r="Q966" s="185" t="s">
        <v>107</v>
      </c>
      <c r="R966" s="181" t="s">
        <v>37</v>
      </c>
      <c r="S966" s="181" t="s">
        <v>96</v>
      </c>
      <c r="T966" s="186">
        <v>45545</v>
      </c>
      <c r="U966" s="187" t="s">
        <v>7069</v>
      </c>
      <c r="V966" s="188" t="str" cm="1">
        <f t="array" ref="V966">IF(SUM(LEN(A966:U966))=0,"",IF(OR(OR(ISBLANK(E966),SUM(LEN(B966),LEN(C966))=0),AND(NOT(D966="Unknown"),ISBLANK(I966)),AND(NOT(N966="Unknown"),ISBLANK(Q966))),"Missing Information", INDEX(Table15[Entire Service Line Classification], MATCH(SUMIFS(Table15[Unique ID],Table15[System-Owned Portion],D966,Table15[If Material Anything Other than "Lead" in Column E,Was Material Ever Previously Lead?],F966,Table15[Customer-Owned Portion],N966),Table15[Unique ID],0),0)))</f>
        <v>Non-lead</v>
      </c>
      <c r="W966" s="189"/>
    </row>
    <row r="967" spans="1:23" s="190" customFormat="1" ht="37.5" x14ac:dyDescent="0.25">
      <c r="A967" s="180">
        <v>11806471</v>
      </c>
      <c r="B967" s="181" t="s">
        <v>2200</v>
      </c>
      <c r="C967" s="182" t="s">
        <v>2201</v>
      </c>
      <c r="D967" s="183" t="s">
        <v>43</v>
      </c>
      <c r="E967" s="181" t="s">
        <v>35</v>
      </c>
      <c r="F967" s="183" t="s">
        <v>35</v>
      </c>
      <c r="G967" s="181" t="s">
        <v>237</v>
      </c>
      <c r="H967" s="184">
        <v>1</v>
      </c>
      <c r="I967" s="185" t="s">
        <v>107</v>
      </c>
      <c r="J967" s="181" t="s">
        <v>37</v>
      </c>
      <c r="K967" s="181" t="s">
        <v>38</v>
      </c>
      <c r="L967" s="186">
        <v>45531</v>
      </c>
      <c r="M967" s="187" t="s">
        <v>225</v>
      </c>
      <c r="N967" s="183" t="s">
        <v>43</v>
      </c>
      <c r="O967" s="181"/>
      <c r="P967" s="184">
        <v>1</v>
      </c>
      <c r="Q967" s="185" t="s">
        <v>107</v>
      </c>
      <c r="R967" s="181" t="s">
        <v>37</v>
      </c>
      <c r="S967" s="181" t="s">
        <v>96</v>
      </c>
      <c r="T967" s="186">
        <v>45531</v>
      </c>
      <c r="U967" s="187" t="s">
        <v>225</v>
      </c>
      <c r="V967" s="188" t="str" cm="1">
        <f t="array" ref="V967">IF(SUM(LEN(A967:U967))=0,"",IF(OR(OR(ISBLANK(E967),SUM(LEN(B967),LEN(C967))=0),AND(NOT(D967="Unknown"),ISBLANK(I967)),AND(NOT(N967="Unknown"),ISBLANK(Q967))),"Missing Information", INDEX(Table15[Entire Service Line Classification], MATCH(SUMIFS(Table15[Unique ID],Table15[System-Owned Portion],D967,Table15[If Material Anything Other than "Lead" in Column E,Was Material Ever Previously Lead?],F967,Table15[Customer-Owned Portion],N967),Table15[Unique ID],0),0)))</f>
        <v>Non-lead</v>
      </c>
      <c r="W967" s="189"/>
    </row>
    <row r="968" spans="1:23" s="190" customFormat="1" ht="37.5" x14ac:dyDescent="0.25">
      <c r="A968" s="180">
        <v>11806470</v>
      </c>
      <c r="B968" s="181" t="s">
        <v>2183</v>
      </c>
      <c r="C968" s="182" t="s">
        <v>2184</v>
      </c>
      <c r="D968" s="183" t="s">
        <v>43</v>
      </c>
      <c r="E968" s="181" t="s">
        <v>35</v>
      </c>
      <c r="F968" s="183" t="s">
        <v>35</v>
      </c>
      <c r="G968" s="181" t="s">
        <v>240</v>
      </c>
      <c r="H968" s="184">
        <v>1</v>
      </c>
      <c r="I968" s="185" t="s">
        <v>107</v>
      </c>
      <c r="J968" s="181" t="s">
        <v>37</v>
      </c>
      <c r="K968" s="181" t="s">
        <v>38</v>
      </c>
      <c r="L968" s="186">
        <v>45552</v>
      </c>
      <c r="M968" s="187" t="s">
        <v>7068</v>
      </c>
      <c r="N968" s="183" t="s">
        <v>43</v>
      </c>
      <c r="O968" s="181"/>
      <c r="P968" s="184">
        <v>0.75</v>
      </c>
      <c r="Q968" s="185" t="s">
        <v>107</v>
      </c>
      <c r="R968" s="181" t="s">
        <v>37</v>
      </c>
      <c r="S968" s="181" t="s">
        <v>96</v>
      </c>
      <c r="T968" s="186">
        <v>45552</v>
      </c>
      <c r="U968" s="187" t="s">
        <v>7069</v>
      </c>
      <c r="V968" s="188" t="str" cm="1">
        <f t="array" ref="V968">IF(SUM(LEN(A968:U968))=0,"",IF(OR(OR(ISBLANK(E968),SUM(LEN(B968),LEN(C968))=0),AND(NOT(D968="Unknown"),ISBLANK(I968)),AND(NOT(N968="Unknown"),ISBLANK(Q968))),"Missing Information", INDEX(Table15[Entire Service Line Classification], MATCH(SUMIFS(Table15[Unique ID],Table15[System-Owned Portion],D968,Table15[If Material Anything Other than "Lead" in Column E,Was Material Ever Previously Lead?],F968,Table15[Customer-Owned Portion],N968),Table15[Unique ID],0),0)))</f>
        <v>Non-lead</v>
      </c>
      <c r="W968" s="189"/>
    </row>
    <row r="969" spans="1:23" s="190" customFormat="1" ht="37.5" x14ac:dyDescent="0.25">
      <c r="A969" s="180">
        <v>11806469</v>
      </c>
      <c r="B969" s="181" t="s">
        <v>2202</v>
      </c>
      <c r="C969" s="182" t="s">
        <v>2203</v>
      </c>
      <c r="D969" s="183" t="s">
        <v>36</v>
      </c>
      <c r="E969" s="181" t="s">
        <v>35</v>
      </c>
      <c r="F969" s="183" t="s">
        <v>35</v>
      </c>
      <c r="G969" s="181" t="s">
        <v>225</v>
      </c>
      <c r="H969" s="184">
        <v>2</v>
      </c>
      <c r="I969" s="185" t="s">
        <v>107</v>
      </c>
      <c r="J969" s="181" t="s">
        <v>37</v>
      </c>
      <c r="K969" s="181" t="s">
        <v>38</v>
      </c>
      <c r="L969" s="186">
        <v>45531</v>
      </c>
      <c r="M969" s="187" t="s">
        <v>225</v>
      </c>
      <c r="N969" s="183" t="s">
        <v>43</v>
      </c>
      <c r="O969" s="181"/>
      <c r="P969" s="184">
        <v>1.5</v>
      </c>
      <c r="Q969" s="185" t="s">
        <v>107</v>
      </c>
      <c r="R969" s="181" t="s">
        <v>37</v>
      </c>
      <c r="S969" s="181" t="s">
        <v>96</v>
      </c>
      <c r="T969" s="186">
        <v>45531</v>
      </c>
      <c r="U969" s="187" t="s">
        <v>225</v>
      </c>
      <c r="V969" s="188" t="str" cm="1">
        <f t="array" ref="V969">IF(SUM(LEN(A969:U969))=0,"",IF(OR(OR(ISBLANK(E969),SUM(LEN(B969),LEN(C969))=0),AND(NOT(D969="Unknown"),ISBLANK(I969)),AND(NOT(N969="Unknown"),ISBLANK(Q969))),"Missing Information", INDEX(Table15[Entire Service Line Classification], MATCH(SUMIFS(Table15[Unique ID],Table15[System-Owned Portion],D969,Table15[If Material Anything Other than "Lead" in Column E,Was Material Ever Previously Lead?],F969,Table15[Customer-Owned Portion],N969),Table15[Unique ID],0),0)))</f>
        <v>Non-lead</v>
      </c>
      <c r="W969" s="189"/>
    </row>
    <row r="970" spans="1:23" s="190" customFormat="1" ht="37.5" x14ac:dyDescent="0.25">
      <c r="A970" s="180">
        <v>11806467</v>
      </c>
      <c r="B970" s="181" t="s">
        <v>2204</v>
      </c>
      <c r="C970" s="182" t="s">
        <v>2205</v>
      </c>
      <c r="D970" s="183" t="s">
        <v>36</v>
      </c>
      <c r="E970" s="181" t="s">
        <v>35</v>
      </c>
      <c r="F970" s="183" t="s">
        <v>35</v>
      </c>
      <c r="G970" s="181" t="s">
        <v>252</v>
      </c>
      <c r="H970" s="184">
        <v>1</v>
      </c>
      <c r="I970" s="185" t="s">
        <v>107</v>
      </c>
      <c r="J970" s="181" t="s">
        <v>37</v>
      </c>
      <c r="K970" s="181" t="s">
        <v>38</v>
      </c>
      <c r="L970" s="186">
        <v>45551</v>
      </c>
      <c r="M970" s="187" t="s">
        <v>225</v>
      </c>
      <c r="N970" s="183" t="s">
        <v>36</v>
      </c>
      <c r="O970" s="181"/>
      <c r="P970" s="184">
        <v>0.75</v>
      </c>
      <c r="Q970" s="185" t="s">
        <v>107</v>
      </c>
      <c r="R970" s="181" t="s">
        <v>37</v>
      </c>
      <c r="S970" s="181" t="s">
        <v>96</v>
      </c>
      <c r="T970" s="186">
        <v>45551</v>
      </c>
      <c r="U970" s="187" t="s">
        <v>225</v>
      </c>
      <c r="V970" s="188" t="str" cm="1">
        <f t="array" ref="V970">IF(SUM(LEN(A970:U970))=0,"",IF(OR(OR(ISBLANK(E970),SUM(LEN(B970),LEN(C970))=0),AND(NOT(D970="Unknown"),ISBLANK(I970)),AND(NOT(N970="Unknown"),ISBLANK(Q970))),"Missing Information", INDEX(Table15[Entire Service Line Classification], MATCH(SUMIFS(Table15[Unique ID],Table15[System-Owned Portion],D970,Table15[If Material Anything Other than "Lead" in Column E,Was Material Ever Previously Lead?],F970,Table15[Customer-Owned Portion],N970),Table15[Unique ID],0),0)))</f>
        <v>Non-lead</v>
      </c>
      <c r="W970" s="189"/>
    </row>
    <row r="971" spans="1:23" s="190" customFormat="1" ht="37.5" x14ac:dyDescent="0.25">
      <c r="A971" s="180">
        <v>11806463</v>
      </c>
      <c r="B971" s="181" t="s">
        <v>2206</v>
      </c>
      <c r="C971" s="182" t="s">
        <v>2207</v>
      </c>
      <c r="D971" s="183" t="s">
        <v>36</v>
      </c>
      <c r="E971" s="181" t="s">
        <v>35</v>
      </c>
      <c r="F971" s="183" t="s">
        <v>35</v>
      </c>
      <c r="G971" s="181" t="s">
        <v>239</v>
      </c>
      <c r="H971" s="184">
        <v>1</v>
      </c>
      <c r="I971" s="185" t="s">
        <v>107</v>
      </c>
      <c r="J971" s="181" t="s">
        <v>37</v>
      </c>
      <c r="K971" s="181" t="s">
        <v>38</v>
      </c>
      <c r="L971" s="186">
        <v>45534</v>
      </c>
      <c r="M971" s="187" t="s">
        <v>225</v>
      </c>
      <c r="N971" s="183" t="s">
        <v>44</v>
      </c>
      <c r="O971" s="181"/>
      <c r="P971" s="184">
        <v>0.75</v>
      </c>
      <c r="Q971" s="185" t="s">
        <v>107</v>
      </c>
      <c r="R971" s="181" t="s">
        <v>37</v>
      </c>
      <c r="S971" s="181" t="s">
        <v>96</v>
      </c>
      <c r="T971" s="186">
        <v>45534</v>
      </c>
      <c r="U971" s="187" t="s">
        <v>225</v>
      </c>
      <c r="V971" s="188" t="str" cm="1">
        <f t="array" ref="V971">IF(SUM(LEN(A971:U971))=0,"",IF(OR(OR(ISBLANK(E971),SUM(LEN(B971),LEN(C971))=0),AND(NOT(D971="Unknown"),ISBLANK(I971)),AND(NOT(N971="Unknown"),ISBLANK(Q971))),"Missing Information", INDEX(Table15[Entire Service Line Classification], MATCH(SUMIFS(Table15[Unique ID],Table15[System-Owned Portion],D971,Table15[If Material Anything Other than "Lead" in Column E,Was Material Ever Previously Lead?],F971,Table15[Customer-Owned Portion],N971),Table15[Unique ID],0),0)))</f>
        <v>Non-lead</v>
      </c>
      <c r="W971" s="189"/>
    </row>
    <row r="972" spans="1:23" s="190" customFormat="1" ht="37.5" x14ac:dyDescent="0.25">
      <c r="A972" s="180">
        <v>11806461</v>
      </c>
      <c r="B972" s="181" t="s">
        <v>2208</v>
      </c>
      <c r="C972" s="182" t="s">
        <v>2209</v>
      </c>
      <c r="D972" s="183" t="s">
        <v>36</v>
      </c>
      <c r="E972" s="181" t="s">
        <v>35</v>
      </c>
      <c r="F972" s="183" t="s">
        <v>35</v>
      </c>
      <c r="G972" s="181" t="s">
        <v>238</v>
      </c>
      <c r="H972" s="184">
        <v>2</v>
      </c>
      <c r="I972" s="185" t="s">
        <v>107</v>
      </c>
      <c r="J972" s="181" t="s">
        <v>37</v>
      </c>
      <c r="K972" s="181" t="s">
        <v>38</v>
      </c>
      <c r="L972" s="186">
        <v>45545</v>
      </c>
      <c r="M972" s="187" t="s">
        <v>225</v>
      </c>
      <c r="N972" s="183" t="s">
        <v>36</v>
      </c>
      <c r="O972" s="181"/>
      <c r="P972" s="184">
        <v>2</v>
      </c>
      <c r="Q972" s="185" t="s">
        <v>107</v>
      </c>
      <c r="R972" s="181" t="s">
        <v>37</v>
      </c>
      <c r="S972" s="181" t="s">
        <v>96</v>
      </c>
      <c r="T972" s="186">
        <v>45545</v>
      </c>
      <c r="U972" s="187" t="s">
        <v>7069</v>
      </c>
      <c r="V972" s="188" t="str" cm="1">
        <f t="array" ref="V972">IF(SUM(LEN(A972:U972))=0,"",IF(OR(OR(ISBLANK(E972),SUM(LEN(B972),LEN(C972))=0),AND(NOT(D972="Unknown"),ISBLANK(I972)),AND(NOT(N972="Unknown"),ISBLANK(Q972))),"Missing Information", INDEX(Table15[Entire Service Line Classification], MATCH(SUMIFS(Table15[Unique ID],Table15[System-Owned Portion],D972,Table15[If Material Anything Other than "Lead" in Column E,Was Material Ever Previously Lead?],F972,Table15[Customer-Owned Portion],N972),Table15[Unique ID],0),0)))</f>
        <v>Non-lead</v>
      </c>
      <c r="W972" s="189"/>
    </row>
    <row r="973" spans="1:23" s="190" customFormat="1" ht="37.5" x14ac:dyDescent="0.25">
      <c r="A973" s="180">
        <v>11806483</v>
      </c>
      <c r="B973" s="181" t="s">
        <v>2210</v>
      </c>
      <c r="C973" s="182" t="s">
        <v>2211</v>
      </c>
      <c r="D973" s="183" t="s">
        <v>36</v>
      </c>
      <c r="E973" s="181" t="s">
        <v>35</v>
      </c>
      <c r="F973" s="183" t="s">
        <v>35</v>
      </c>
      <c r="G973" s="181" t="s">
        <v>255</v>
      </c>
      <c r="H973" s="184">
        <v>2</v>
      </c>
      <c r="I973" s="185" t="s">
        <v>107</v>
      </c>
      <c r="J973" s="181" t="s">
        <v>37</v>
      </c>
      <c r="K973" s="181" t="s">
        <v>38</v>
      </c>
      <c r="L973" s="186">
        <v>45551</v>
      </c>
      <c r="M973" s="187" t="s">
        <v>225</v>
      </c>
      <c r="N973" s="183" t="s">
        <v>36</v>
      </c>
      <c r="O973" s="181"/>
      <c r="P973" s="184">
        <v>2</v>
      </c>
      <c r="Q973" s="185" t="s">
        <v>107</v>
      </c>
      <c r="R973" s="181" t="s">
        <v>37</v>
      </c>
      <c r="S973" s="181" t="s">
        <v>96</v>
      </c>
      <c r="T973" s="186">
        <v>45551</v>
      </c>
      <c r="U973" s="187" t="s">
        <v>225</v>
      </c>
      <c r="V973" s="188" t="str" cm="1">
        <f t="array" ref="V973">IF(SUM(LEN(A973:U973))=0,"",IF(OR(OR(ISBLANK(E973),SUM(LEN(B973),LEN(C973))=0),AND(NOT(D973="Unknown"),ISBLANK(I973)),AND(NOT(N973="Unknown"),ISBLANK(Q973))),"Missing Information", INDEX(Table15[Entire Service Line Classification], MATCH(SUMIFS(Table15[Unique ID],Table15[System-Owned Portion],D973,Table15[If Material Anything Other than "Lead" in Column E,Was Material Ever Previously Lead?],F973,Table15[Customer-Owned Portion],N973),Table15[Unique ID],0),0)))</f>
        <v>Non-lead</v>
      </c>
      <c r="W973" s="189"/>
    </row>
    <row r="974" spans="1:23" s="190" customFormat="1" ht="37.5" x14ac:dyDescent="0.25">
      <c r="A974" s="180">
        <v>11806464</v>
      </c>
      <c r="B974" s="181" t="s">
        <v>2212</v>
      </c>
      <c r="C974" s="182" t="s">
        <v>2213</v>
      </c>
      <c r="D974" s="183" t="s">
        <v>36</v>
      </c>
      <c r="E974" s="181" t="s">
        <v>35</v>
      </c>
      <c r="F974" s="183" t="s">
        <v>35</v>
      </c>
      <c r="G974" s="181" t="s">
        <v>242</v>
      </c>
      <c r="H974" s="184">
        <v>1</v>
      </c>
      <c r="I974" s="185" t="s">
        <v>107</v>
      </c>
      <c r="J974" s="181" t="s">
        <v>37</v>
      </c>
      <c r="K974" s="181" t="s">
        <v>38</v>
      </c>
      <c r="L974" s="186">
        <v>45531</v>
      </c>
      <c r="M974" s="187" t="s">
        <v>225</v>
      </c>
      <c r="N974" s="183" t="s">
        <v>43</v>
      </c>
      <c r="O974" s="181"/>
      <c r="P974" s="184">
        <v>0.75</v>
      </c>
      <c r="Q974" s="185" t="s">
        <v>107</v>
      </c>
      <c r="R974" s="181" t="s">
        <v>37</v>
      </c>
      <c r="S974" s="181" t="s">
        <v>96</v>
      </c>
      <c r="T974" s="186">
        <v>45531</v>
      </c>
      <c r="U974" s="187" t="s">
        <v>225</v>
      </c>
      <c r="V974" s="188" t="str" cm="1">
        <f t="array" ref="V974">IF(SUM(LEN(A974:U974))=0,"",IF(OR(OR(ISBLANK(E974),SUM(LEN(B974),LEN(C974))=0),AND(NOT(D974="Unknown"),ISBLANK(I974)),AND(NOT(N974="Unknown"),ISBLANK(Q974))),"Missing Information", INDEX(Table15[Entire Service Line Classification], MATCH(SUMIFS(Table15[Unique ID],Table15[System-Owned Portion],D974,Table15[If Material Anything Other than "Lead" in Column E,Was Material Ever Previously Lead?],F974,Table15[Customer-Owned Portion],N974),Table15[Unique ID],0),0)))</f>
        <v>Non-lead</v>
      </c>
      <c r="W974" s="189"/>
    </row>
    <row r="975" spans="1:23" s="190" customFormat="1" ht="37.5" x14ac:dyDescent="0.25">
      <c r="A975" s="180">
        <v>11806462</v>
      </c>
      <c r="B975" s="181" t="s">
        <v>2214</v>
      </c>
      <c r="C975" s="182" t="s">
        <v>2215</v>
      </c>
      <c r="D975" s="183" t="s">
        <v>36</v>
      </c>
      <c r="E975" s="181" t="s">
        <v>35</v>
      </c>
      <c r="F975" s="183" t="s">
        <v>35</v>
      </c>
      <c r="G975" s="181" t="s">
        <v>241</v>
      </c>
      <c r="H975" s="184">
        <v>1</v>
      </c>
      <c r="I975" s="185" t="s">
        <v>107</v>
      </c>
      <c r="J975" s="181" t="s">
        <v>37</v>
      </c>
      <c r="K975" s="181" t="s">
        <v>38</v>
      </c>
      <c r="L975" s="186">
        <v>45551</v>
      </c>
      <c r="M975" s="187" t="s">
        <v>225</v>
      </c>
      <c r="N975" s="183" t="s">
        <v>36</v>
      </c>
      <c r="O975" s="181"/>
      <c r="P975" s="184">
        <v>1</v>
      </c>
      <c r="Q975" s="185" t="s">
        <v>107</v>
      </c>
      <c r="R975" s="181" t="s">
        <v>37</v>
      </c>
      <c r="S975" s="181" t="s">
        <v>96</v>
      </c>
      <c r="T975" s="186">
        <v>45551</v>
      </c>
      <c r="U975" s="187" t="s">
        <v>225</v>
      </c>
      <c r="V975" s="188" t="str" cm="1">
        <f t="array" ref="V975">IF(SUM(LEN(A975:U975))=0,"",IF(OR(OR(ISBLANK(E975),SUM(LEN(B975),LEN(C975))=0),AND(NOT(D975="Unknown"),ISBLANK(I975)),AND(NOT(N975="Unknown"),ISBLANK(Q975))),"Missing Information", INDEX(Table15[Entire Service Line Classification], MATCH(SUMIFS(Table15[Unique ID],Table15[System-Owned Portion],D975,Table15[If Material Anything Other than "Lead" in Column E,Was Material Ever Previously Lead?],F975,Table15[Customer-Owned Portion],N975),Table15[Unique ID],0),0)))</f>
        <v>Non-lead</v>
      </c>
      <c r="W975" s="189"/>
    </row>
    <row r="976" spans="1:23" s="190" customFormat="1" ht="37.5" x14ac:dyDescent="0.25">
      <c r="A976" s="180">
        <v>11806311</v>
      </c>
      <c r="B976" s="181" t="s">
        <v>2216</v>
      </c>
      <c r="C976" s="182" t="s">
        <v>2217</v>
      </c>
      <c r="D976" s="183" t="s">
        <v>36</v>
      </c>
      <c r="E976" s="181" t="s">
        <v>35</v>
      </c>
      <c r="F976" s="183" t="s">
        <v>35</v>
      </c>
      <c r="G976" s="181" t="s">
        <v>273</v>
      </c>
      <c r="H976" s="184">
        <v>1</v>
      </c>
      <c r="I976" s="185" t="s">
        <v>107</v>
      </c>
      <c r="J976" s="181" t="s">
        <v>37</v>
      </c>
      <c r="K976" s="181" t="s">
        <v>38</v>
      </c>
      <c r="L976" s="186">
        <v>45530</v>
      </c>
      <c r="M976" s="187" t="s">
        <v>225</v>
      </c>
      <c r="N976" s="183" t="s">
        <v>36</v>
      </c>
      <c r="O976" s="181"/>
      <c r="P976" s="184">
        <v>1</v>
      </c>
      <c r="Q976" s="185" t="s">
        <v>107</v>
      </c>
      <c r="R976" s="181" t="s">
        <v>37</v>
      </c>
      <c r="S976" s="181" t="s">
        <v>96</v>
      </c>
      <c r="T976" s="186">
        <v>45530</v>
      </c>
      <c r="U976" s="187" t="s">
        <v>225</v>
      </c>
      <c r="V976" s="188" t="str" cm="1">
        <f t="array" ref="V976">IF(SUM(LEN(A976:U976))=0,"",IF(OR(OR(ISBLANK(E976),SUM(LEN(B976),LEN(C976))=0),AND(NOT(D976="Unknown"),ISBLANK(I976)),AND(NOT(N976="Unknown"),ISBLANK(Q976))),"Missing Information", INDEX(Table15[Entire Service Line Classification], MATCH(SUMIFS(Table15[Unique ID],Table15[System-Owned Portion],D976,Table15[If Material Anything Other than "Lead" in Column E,Was Material Ever Previously Lead?],F976,Table15[Customer-Owned Portion],N976),Table15[Unique ID],0),0)))</f>
        <v>Non-lead</v>
      </c>
      <c r="W976" s="189"/>
    </row>
    <row r="977" spans="1:23" s="190" customFormat="1" ht="37.5" x14ac:dyDescent="0.25">
      <c r="A977" s="180">
        <v>11806292</v>
      </c>
      <c r="B977" s="181" t="s">
        <v>2218</v>
      </c>
      <c r="C977" s="182" t="s">
        <v>2219</v>
      </c>
      <c r="D977" s="183" t="s">
        <v>43</v>
      </c>
      <c r="E977" s="181" t="s">
        <v>35</v>
      </c>
      <c r="F977" s="183" t="s">
        <v>35</v>
      </c>
      <c r="G977" s="181" t="s">
        <v>268</v>
      </c>
      <c r="H977" s="184">
        <v>1</v>
      </c>
      <c r="I977" s="185" t="s">
        <v>107</v>
      </c>
      <c r="J977" s="181" t="s">
        <v>37</v>
      </c>
      <c r="K977" s="181" t="s">
        <v>38</v>
      </c>
      <c r="L977" s="186">
        <v>45530</v>
      </c>
      <c r="M977" s="187" t="s">
        <v>7069</v>
      </c>
      <c r="N977" s="183" t="s">
        <v>43</v>
      </c>
      <c r="O977" s="181"/>
      <c r="P977" s="184">
        <v>0.75</v>
      </c>
      <c r="Q977" s="185" t="s">
        <v>107</v>
      </c>
      <c r="R977" s="181" t="s">
        <v>37</v>
      </c>
      <c r="S977" s="181" t="s">
        <v>96</v>
      </c>
      <c r="T977" s="186">
        <v>45530</v>
      </c>
      <c r="U977" s="187" t="s">
        <v>7069</v>
      </c>
      <c r="V977" s="188" t="str" cm="1">
        <f t="array" ref="V977">IF(SUM(LEN(A977:U977))=0,"",IF(OR(OR(ISBLANK(E977),SUM(LEN(B977),LEN(C977))=0),AND(NOT(D977="Unknown"),ISBLANK(I977)),AND(NOT(N977="Unknown"),ISBLANK(Q977))),"Missing Information", INDEX(Table15[Entire Service Line Classification], MATCH(SUMIFS(Table15[Unique ID],Table15[System-Owned Portion],D977,Table15[If Material Anything Other than "Lead" in Column E,Was Material Ever Previously Lead?],F977,Table15[Customer-Owned Portion],N977),Table15[Unique ID],0),0)))</f>
        <v>Non-lead</v>
      </c>
      <c r="W977" s="189"/>
    </row>
    <row r="978" spans="1:23" s="190" customFormat="1" ht="37.5" x14ac:dyDescent="0.25">
      <c r="A978" s="180">
        <v>11806287</v>
      </c>
      <c r="B978" s="181" t="s">
        <v>2220</v>
      </c>
      <c r="C978" s="182" t="s">
        <v>2221</v>
      </c>
      <c r="D978" s="183" t="s">
        <v>36</v>
      </c>
      <c r="E978" s="181" t="s">
        <v>35</v>
      </c>
      <c r="F978" s="183" t="s">
        <v>35</v>
      </c>
      <c r="G978" s="181" t="s">
        <v>254</v>
      </c>
      <c r="H978" s="184">
        <v>1</v>
      </c>
      <c r="I978" s="185" t="s">
        <v>107</v>
      </c>
      <c r="J978" s="181" t="s">
        <v>37</v>
      </c>
      <c r="K978" s="181" t="s">
        <v>38</v>
      </c>
      <c r="L978" s="186">
        <v>45530</v>
      </c>
      <c r="M978" s="187" t="s">
        <v>225</v>
      </c>
      <c r="N978" s="183" t="s">
        <v>43</v>
      </c>
      <c r="O978" s="181"/>
      <c r="P978" s="184">
        <v>0.75</v>
      </c>
      <c r="Q978" s="185" t="s">
        <v>107</v>
      </c>
      <c r="R978" s="181" t="s">
        <v>37</v>
      </c>
      <c r="S978" s="181" t="s">
        <v>96</v>
      </c>
      <c r="T978" s="186">
        <v>45530</v>
      </c>
      <c r="U978" s="187" t="s">
        <v>7069</v>
      </c>
      <c r="V978" s="188" t="str" cm="1">
        <f t="array" ref="V978">IF(SUM(LEN(A978:U978))=0,"",IF(OR(OR(ISBLANK(E978),SUM(LEN(B978),LEN(C978))=0),AND(NOT(D978="Unknown"),ISBLANK(I978)),AND(NOT(N978="Unknown"),ISBLANK(Q978))),"Missing Information", INDEX(Table15[Entire Service Line Classification], MATCH(SUMIFS(Table15[Unique ID],Table15[System-Owned Portion],D978,Table15[If Material Anything Other than "Lead" in Column E,Was Material Ever Previously Lead?],F978,Table15[Customer-Owned Portion],N978),Table15[Unique ID],0),0)))</f>
        <v>Non-lead</v>
      </c>
      <c r="W978" s="189"/>
    </row>
    <row r="979" spans="1:23" s="190" customFormat="1" ht="37.5" x14ac:dyDescent="0.25">
      <c r="A979" s="180">
        <v>11806286</v>
      </c>
      <c r="B979" s="181" t="s">
        <v>2222</v>
      </c>
      <c r="C979" s="182" t="s">
        <v>2223</v>
      </c>
      <c r="D979" s="183" t="s">
        <v>36</v>
      </c>
      <c r="E979" s="181" t="s">
        <v>35</v>
      </c>
      <c r="F979" s="183" t="s">
        <v>35</v>
      </c>
      <c r="G979" s="181" t="s">
        <v>281</v>
      </c>
      <c r="H979" s="184">
        <v>1</v>
      </c>
      <c r="I979" s="185" t="s">
        <v>107</v>
      </c>
      <c r="J979" s="181" t="s">
        <v>37</v>
      </c>
      <c r="K979" s="181" t="s">
        <v>38</v>
      </c>
      <c r="L979" s="186">
        <v>45530</v>
      </c>
      <c r="M979" s="187" t="s">
        <v>225</v>
      </c>
      <c r="N979" s="183" t="s">
        <v>36</v>
      </c>
      <c r="O979" s="181"/>
      <c r="P979" s="184">
        <v>1</v>
      </c>
      <c r="Q979" s="185" t="s">
        <v>107</v>
      </c>
      <c r="R979" s="181" t="s">
        <v>37</v>
      </c>
      <c r="S979" s="181" t="s">
        <v>96</v>
      </c>
      <c r="T979" s="186">
        <v>45530</v>
      </c>
      <c r="U979" s="187" t="s">
        <v>225</v>
      </c>
      <c r="V979" s="188" t="str" cm="1">
        <f t="array" ref="V979">IF(SUM(LEN(A979:U979))=0,"",IF(OR(OR(ISBLANK(E979),SUM(LEN(B979),LEN(C979))=0),AND(NOT(D979="Unknown"),ISBLANK(I979)),AND(NOT(N979="Unknown"),ISBLANK(Q979))),"Missing Information", INDEX(Table15[Entire Service Line Classification], MATCH(SUMIFS(Table15[Unique ID],Table15[System-Owned Portion],D979,Table15[If Material Anything Other than "Lead" in Column E,Was Material Ever Previously Lead?],F979,Table15[Customer-Owned Portion],N979),Table15[Unique ID],0),0)))</f>
        <v>Non-lead</v>
      </c>
      <c r="W979" s="189"/>
    </row>
    <row r="980" spans="1:23" s="190" customFormat="1" ht="37.5" x14ac:dyDescent="0.25">
      <c r="A980" s="180">
        <v>11806297</v>
      </c>
      <c r="B980" s="181" t="s">
        <v>2224</v>
      </c>
      <c r="C980" s="182" t="s">
        <v>2225</v>
      </c>
      <c r="D980" s="183" t="s">
        <v>36</v>
      </c>
      <c r="E980" s="181" t="s">
        <v>35</v>
      </c>
      <c r="F980" s="183" t="s">
        <v>35</v>
      </c>
      <c r="G980" s="181" t="s">
        <v>225</v>
      </c>
      <c r="H980" s="184">
        <v>1</v>
      </c>
      <c r="I980" s="185" t="s">
        <v>107</v>
      </c>
      <c r="J980" s="181" t="s">
        <v>37</v>
      </c>
      <c r="K980" s="181" t="s">
        <v>38</v>
      </c>
      <c r="L980" s="186">
        <v>45531</v>
      </c>
      <c r="M980" s="187" t="s">
        <v>225</v>
      </c>
      <c r="N980" s="183" t="s">
        <v>43</v>
      </c>
      <c r="O980" s="181"/>
      <c r="P980" s="184">
        <v>0.75</v>
      </c>
      <c r="Q980" s="185" t="s">
        <v>107</v>
      </c>
      <c r="R980" s="181" t="s">
        <v>37</v>
      </c>
      <c r="S980" s="181" t="s">
        <v>96</v>
      </c>
      <c r="T980" s="186">
        <v>45531</v>
      </c>
      <c r="U980" s="187" t="s">
        <v>225</v>
      </c>
      <c r="V980" s="188" t="str" cm="1">
        <f t="array" ref="V980">IF(SUM(LEN(A980:U980))=0,"",IF(OR(OR(ISBLANK(E980),SUM(LEN(B980),LEN(C980))=0),AND(NOT(D980="Unknown"),ISBLANK(I980)),AND(NOT(N980="Unknown"),ISBLANK(Q980))),"Missing Information", INDEX(Table15[Entire Service Line Classification], MATCH(SUMIFS(Table15[Unique ID],Table15[System-Owned Portion],D980,Table15[If Material Anything Other than "Lead" in Column E,Was Material Ever Previously Lead?],F980,Table15[Customer-Owned Portion],N980),Table15[Unique ID],0),0)))</f>
        <v>Non-lead</v>
      </c>
      <c r="W980" s="189"/>
    </row>
    <row r="981" spans="1:23" s="190" customFormat="1" ht="37.5" x14ac:dyDescent="0.25">
      <c r="A981" s="180">
        <v>11806278</v>
      </c>
      <c r="B981" s="181" t="s">
        <v>2226</v>
      </c>
      <c r="C981" s="182" t="s">
        <v>2227</v>
      </c>
      <c r="D981" s="183" t="s">
        <v>43</v>
      </c>
      <c r="E981" s="181" t="s">
        <v>35</v>
      </c>
      <c r="F981" s="183" t="s">
        <v>35</v>
      </c>
      <c r="G981" s="181" t="s">
        <v>240</v>
      </c>
      <c r="H981" s="184">
        <v>1</v>
      </c>
      <c r="I981" s="185" t="s">
        <v>107</v>
      </c>
      <c r="J981" s="181" t="s">
        <v>37</v>
      </c>
      <c r="K981" s="181" t="s">
        <v>38</v>
      </c>
      <c r="L981" s="186">
        <v>45546</v>
      </c>
      <c r="M981" s="187" t="s">
        <v>7068</v>
      </c>
      <c r="N981" s="183" t="s">
        <v>43</v>
      </c>
      <c r="O981" s="181"/>
      <c r="P981" s="184">
        <v>1</v>
      </c>
      <c r="Q981" s="185" t="s">
        <v>107</v>
      </c>
      <c r="R981" s="181" t="s">
        <v>37</v>
      </c>
      <c r="S981" s="181" t="s">
        <v>96</v>
      </c>
      <c r="T981" s="186">
        <v>45546</v>
      </c>
      <c r="U981" s="187" t="s">
        <v>7069</v>
      </c>
      <c r="V981" s="188" t="str" cm="1">
        <f t="array" ref="V981">IF(SUM(LEN(A981:U981))=0,"",IF(OR(OR(ISBLANK(E981),SUM(LEN(B981),LEN(C981))=0),AND(NOT(D981="Unknown"),ISBLANK(I981)),AND(NOT(N981="Unknown"),ISBLANK(Q981))),"Missing Information", INDEX(Table15[Entire Service Line Classification], MATCH(SUMIFS(Table15[Unique ID],Table15[System-Owned Portion],D981,Table15[If Material Anything Other than "Lead" in Column E,Was Material Ever Previously Lead?],F981,Table15[Customer-Owned Portion],N981),Table15[Unique ID],0),0)))</f>
        <v>Non-lead</v>
      </c>
      <c r="W981" s="189"/>
    </row>
    <row r="982" spans="1:23" s="190" customFormat="1" ht="37.5" x14ac:dyDescent="0.25">
      <c r="A982" s="180">
        <v>11806276</v>
      </c>
      <c r="B982" s="181" t="s">
        <v>2228</v>
      </c>
      <c r="C982" s="182" t="s">
        <v>2229</v>
      </c>
      <c r="D982" s="183" t="s">
        <v>36</v>
      </c>
      <c r="E982" s="181" t="s">
        <v>35</v>
      </c>
      <c r="F982" s="183" t="s">
        <v>35</v>
      </c>
      <c r="G982" s="181" t="s">
        <v>243</v>
      </c>
      <c r="H982" s="184">
        <v>1</v>
      </c>
      <c r="I982" s="185" t="s">
        <v>107</v>
      </c>
      <c r="J982" s="181" t="s">
        <v>37</v>
      </c>
      <c r="K982" s="181" t="s">
        <v>38</v>
      </c>
      <c r="L982" s="186">
        <v>45530</v>
      </c>
      <c r="M982" s="187" t="s">
        <v>225</v>
      </c>
      <c r="N982" s="183" t="s">
        <v>43</v>
      </c>
      <c r="O982" s="181"/>
      <c r="P982" s="184">
        <v>0.75</v>
      </c>
      <c r="Q982" s="185" t="s">
        <v>107</v>
      </c>
      <c r="R982" s="181" t="s">
        <v>37</v>
      </c>
      <c r="S982" s="181" t="s">
        <v>96</v>
      </c>
      <c r="T982" s="186">
        <v>45530</v>
      </c>
      <c r="U982" s="187" t="s">
        <v>7069</v>
      </c>
      <c r="V982" s="188" t="str" cm="1">
        <f t="array" ref="V982">IF(SUM(LEN(A982:U982))=0,"",IF(OR(OR(ISBLANK(E982),SUM(LEN(B982),LEN(C982))=0),AND(NOT(D982="Unknown"),ISBLANK(I982)),AND(NOT(N982="Unknown"),ISBLANK(Q982))),"Missing Information", INDEX(Table15[Entire Service Line Classification], MATCH(SUMIFS(Table15[Unique ID],Table15[System-Owned Portion],D982,Table15[If Material Anything Other than "Lead" in Column E,Was Material Ever Previously Lead?],F982,Table15[Customer-Owned Portion],N982),Table15[Unique ID],0),0)))</f>
        <v>Non-lead</v>
      </c>
      <c r="W982" s="189"/>
    </row>
    <row r="983" spans="1:23" s="190" customFormat="1" ht="37.5" x14ac:dyDescent="0.25">
      <c r="A983" s="180">
        <v>11806273</v>
      </c>
      <c r="B983" s="181" t="s">
        <v>2230</v>
      </c>
      <c r="C983" s="182" t="s">
        <v>2231</v>
      </c>
      <c r="D983" s="183" t="s">
        <v>43</v>
      </c>
      <c r="E983" s="181" t="s">
        <v>35</v>
      </c>
      <c r="F983" s="183" t="s">
        <v>35</v>
      </c>
      <c r="G983" s="181" t="s">
        <v>225</v>
      </c>
      <c r="H983" s="184">
        <v>4</v>
      </c>
      <c r="I983" s="185" t="s">
        <v>107</v>
      </c>
      <c r="J983" s="181" t="s">
        <v>37</v>
      </c>
      <c r="K983" s="181" t="s">
        <v>38</v>
      </c>
      <c r="L983" s="186">
        <v>45551</v>
      </c>
      <c r="M983" s="187" t="s">
        <v>7069</v>
      </c>
      <c r="N983" s="183" t="s">
        <v>43</v>
      </c>
      <c r="O983" s="181"/>
      <c r="P983" s="184">
        <v>4</v>
      </c>
      <c r="Q983" s="185" t="s">
        <v>107</v>
      </c>
      <c r="R983" s="181" t="s">
        <v>37</v>
      </c>
      <c r="S983" s="181" t="s">
        <v>96</v>
      </c>
      <c r="T983" s="186">
        <v>45551</v>
      </c>
      <c r="U983" s="187" t="s">
        <v>7069</v>
      </c>
      <c r="V983" s="188" t="str" cm="1">
        <f t="array" ref="V983">IF(SUM(LEN(A983:U983))=0,"",IF(OR(OR(ISBLANK(E983),SUM(LEN(B983),LEN(C983))=0),AND(NOT(D983="Unknown"),ISBLANK(I983)),AND(NOT(N983="Unknown"),ISBLANK(Q983))),"Missing Information", INDEX(Table15[Entire Service Line Classification], MATCH(SUMIFS(Table15[Unique ID],Table15[System-Owned Portion],D983,Table15[If Material Anything Other than "Lead" in Column E,Was Material Ever Previously Lead?],F983,Table15[Customer-Owned Portion],N983),Table15[Unique ID],0),0)))</f>
        <v>Non-lead</v>
      </c>
      <c r="W983" s="189"/>
    </row>
    <row r="984" spans="1:23" s="190" customFormat="1" ht="37.5" x14ac:dyDescent="0.25">
      <c r="A984" s="180">
        <v>11806272</v>
      </c>
      <c r="B984" s="181" t="s">
        <v>2232</v>
      </c>
      <c r="C984" s="182" t="s">
        <v>2233</v>
      </c>
      <c r="D984" s="183" t="s">
        <v>36</v>
      </c>
      <c r="E984" s="181" t="s">
        <v>35</v>
      </c>
      <c r="F984" s="183" t="s">
        <v>35</v>
      </c>
      <c r="G984" s="181" t="s">
        <v>261</v>
      </c>
      <c r="H984" s="184">
        <v>1</v>
      </c>
      <c r="I984" s="185" t="s">
        <v>107</v>
      </c>
      <c r="J984" s="181" t="s">
        <v>37</v>
      </c>
      <c r="K984" s="181" t="s">
        <v>38</v>
      </c>
      <c r="L984" s="186">
        <v>45530</v>
      </c>
      <c r="M984" s="187" t="s">
        <v>225</v>
      </c>
      <c r="N984" s="183" t="s">
        <v>43</v>
      </c>
      <c r="O984" s="181"/>
      <c r="P984" s="184">
        <v>0.75</v>
      </c>
      <c r="Q984" s="185" t="s">
        <v>107</v>
      </c>
      <c r="R984" s="181" t="s">
        <v>37</v>
      </c>
      <c r="S984" s="181" t="s">
        <v>96</v>
      </c>
      <c r="T984" s="186">
        <v>45530</v>
      </c>
      <c r="U984" s="187" t="s">
        <v>7069</v>
      </c>
      <c r="V984" s="188" t="str" cm="1">
        <f t="array" ref="V984">IF(SUM(LEN(A984:U984))=0,"",IF(OR(OR(ISBLANK(E984),SUM(LEN(B984),LEN(C984))=0),AND(NOT(D984="Unknown"),ISBLANK(I984)),AND(NOT(N984="Unknown"),ISBLANK(Q984))),"Missing Information", INDEX(Table15[Entire Service Line Classification], MATCH(SUMIFS(Table15[Unique ID],Table15[System-Owned Portion],D984,Table15[If Material Anything Other than "Lead" in Column E,Was Material Ever Previously Lead?],F984,Table15[Customer-Owned Portion],N984),Table15[Unique ID],0),0)))</f>
        <v>Non-lead</v>
      </c>
      <c r="W984" s="189"/>
    </row>
    <row r="985" spans="1:23" s="190" customFormat="1" ht="37.5" x14ac:dyDescent="0.25">
      <c r="A985" s="180">
        <v>11806259</v>
      </c>
      <c r="B985" s="181" t="s">
        <v>2234</v>
      </c>
      <c r="C985" s="182" t="s">
        <v>2235</v>
      </c>
      <c r="D985" s="183" t="s">
        <v>43</v>
      </c>
      <c r="E985" s="181" t="s">
        <v>35</v>
      </c>
      <c r="F985" s="183" t="s">
        <v>35</v>
      </c>
      <c r="G985" s="181" t="s">
        <v>247</v>
      </c>
      <c r="H985" s="184">
        <v>4</v>
      </c>
      <c r="I985" s="185" t="s">
        <v>107</v>
      </c>
      <c r="J985" s="181" t="s">
        <v>37</v>
      </c>
      <c r="K985" s="181" t="s">
        <v>38</v>
      </c>
      <c r="L985" s="186">
        <v>45531</v>
      </c>
      <c r="M985" s="187" t="s">
        <v>225</v>
      </c>
      <c r="N985" s="183" t="s">
        <v>43</v>
      </c>
      <c r="O985" s="181"/>
      <c r="P985" s="184">
        <v>4</v>
      </c>
      <c r="Q985" s="185" t="s">
        <v>107</v>
      </c>
      <c r="R985" s="181" t="s">
        <v>37</v>
      </c>
      <c r="S985" s="181" t="s">
        <v>96</v>
      </c>
      <c r="T985" s="186">
        <v>45531</v>
      </c>
      <c r="U985" s="187" t="s">
        <v>225</v>
      </c>
      <c r="V985" s="188" t="str" cm="1">
        <f t="array" ref="V985">IF(SUM(LEN(A985:U985))=0,"",IF(OR(OR(ISBLANK(E985),SUM(LEN(B985),LEN(C985))=0),AND(NOT(D985="Unknown"),ISBLANK(I985)),AND(NOT(N985="Unknown"),ISBLANK(Q985))),"Missing Information", INDEX(Table15[Entire Service Line Classification], MATCH(SUMIFS(Table15[Unique ID],Table15[System-Owned Portion],D985,Table15[If Material Anything Other than "Lead" in Column E,Was Material Ever Previously Lead?],F985,Table15[Customer-Owned Portion],N985),Table15[Unique ID],0),0)))</f>
        <v>Non-lead</v>
      </c>
      <c r="W985" s="189"/>
    </row>
    <row r="986" spans="1:23" s="190" customFormat="1" ht="37.5" x14ac:dyDescent="0.25">
      <c r="A986" s="180">
        <v>11806249</v>
      </c>
      <c r="B986" s="181" t="s">
        <v>2236</v>
      </c>
      <c r="C986" s="182" t="s">
        <v>2237</v>
      </c>
      <c r="D986" s="183" t="s">
        <v>43</v>
      </c>
      <c r="E986" s="181" t="s">
        <v>35</v>
      </c>
      <c r="F986" s="183" t="s">
        <v>35</v>
      </c>
      <c r="G986" s="181" t="s">
        <v>234</v>
      </c>
      <c r="H986" s="184">
        <v>1</v>
      </c>
      <c r="I986" s="185" t="s">
        <v>107</v>
      </c>
      <c r="J986" s="181" t="s">
        <v>37</v>
      </c>
      <c r="K986" s="181" t="s">
        <v>38</v>
      </c>
      <c r="L986" s="186">
        <v>45530</v>
      </c>
      <c r="M986" s="187" t="s">
        <v>7069</v>
      </c>
      <c r="N986" s="183" t="s">
        <v>43</v>
      </c>
      <c r="O986" s="181"/>
      <c r="P986" s="184">
        <v>0.75</v>
      </c>
      <c r="Q986" s="185" t="s">
        <v>107</v>
      </c>
      <c r="R986" s="181" t="s">
        <v>37</v>
      </c>
      <c r="S986" s="181" t="s">
        <v>96</v>
      </c>
      <c r="T986" s="186">
        <v>45530</v>
      </c>
      <c r="U986" s="187" t="s">
        <v>7069</v>
      </c>
      <c r="V986" s="188" t="str" cm="1">
        <f t="array" ref="V986">IF(SUM(LEN(A986:U986))=0,"",IF(OR(OR(ISBLANK(E986),SUM(LEN(B986),LEN(C986))=0),AND(NOT(D986="Unknown"),ISBLANK(I986)),AND(NOT(N986="Unknown"),ISBLANK(Q986))),"Missing Information", INDEX(Table15[Entire Service Line Classification], MATCH(SUMIFS(Table15[Unique ID],Table15[System-Owned Portion],D986,Table15[If Material Anything Other than "Lead" in Column E,Was Material Ever Previously Lead?],F986,Table15[Customer-Owned Portion],N986),Table15[Unique ID],0),0)))</f>
        <v>Non-lead</v>
      </c>
      <c r="W986" s="189"/>
    </row>
    <row r="987" spans="1:23" s="190" customFormat="1" ht="37.5" x14ac:dyDescent="0.25">
      <c r="A987" s="180">
        <v>11806250</v>
      </c>
      <c r="B987" s="181" t="s">
        <v>2238</v>
      </c>
      <c r="C987" s="182" t="s">
        <v>2239</v>
      </c>
      <c r="D987" s="183" t="s">
        <v>43</v>
      </c>
      <c r="E987" s="181" t="s">
        <v>35</v>
      </c>
      <c r="F987" s="183" t="s">
        <v>35</v>
      </c>
      <c r="G987" s="181" t="s">
        <v>225</v>
      </c>
      <c r="H987" s="184">
        <v>1</v>
      </c>
      <c r="I987" s="185" t="s">
        <v>107</v>
      </c>
      <c r="J987" s="181" t="s">
        <v>37</v>
      </c>
      <c r="K987" s="181" t="s">
        <v>38</v>
      </c>
      <c r="L987" s="186">
        <v>45551</v>
      </c>
      <c r="M987" s="187" t="s">
        <v>7069</v>
      </c>
      <c r="N987" s="183" t="s">
        <v>43</v>
      </c>
      <c r="O987" s="181"/>
      <c r="P987" s="184">
        <v>0.75</v>
      </c>
      <c r="Q987" s="185" t="s">
        <v>107</v>
      </c>
      <c r="R987" s="181" t="s">
        <v>37</v>
      </c>
      <c r="S987" s="181" t="s">
        <v>96</v>
      </c>
      <c r="T987" s="186">
        <v>45551</v>
      </c>
      <c r="U987" s="187" t="s">
        <v>7069</v>
      </c>
      <c r="V987" s="188" t="str" cm="1">
        <f t="array" ref="V987">IF(SUM(LEN(A987:U987))=0,"",IF(OR(OR(ISBLANK(E987),SUM(LEN(B987),LEN(C987))=0),AND(NOT(D987="Unknown"),ISBLANK(I987)),AND(NOT(N987="Unknown"),ISBLANK(Q987))),"Missing Information", INDEX(Table15[Entire Service Line Classification], MATCH(SUMIFS(Table15[Unique ID],Table15[System-Owned Portion],D987,Table15[If Material Anything Other than "Lead" in Column E,Was Material Ever Previously Lead?],F987,Table15[Customer-Owned Portion],N987),Table15[Unique ID],0),0)))</f>
        <v>Non-lead</v>
      </c>
      <c r="W987" s="189"/>
    </row>
    <row r="988" spans="1:23" s="190" customFormat="1" ht="37.5" x14ac:dyDescent="0.25">
      <c r="A988" s="180">
        <v>11806231</v>
      </c>
      <c r="B988" s="181" t="s">
        <v>2240</v>
      </c>
      <c r="C988" s="182" t="s">
        <v>2241</v>
      </c>
      <c r="D988" s="183" t="s">
        <v>36</v>
      </c>
      <c r="E988" s="181" t="s">
        <v>35</v>
      </c>
      <c r="F988" s="183" t="s">
        <v>35</v>
      </c>
      <c r="G988" s="181" t="s">
        <v>225</v>
      </c>
      <c r="H988" s="184">
        <v>1</v>
      </c>
      <c r="I988" s="185" t="s">
        <v>107</v>
      </c>
      <c r="J988" s="181" t="s">
        <v>37</v>
      </c>
      <c r="K988" s="181" t="s">
        <v>38</v>
      </c>
      <c r="L988" s="186">
        <v>45530</v>
      </c>
      <c r="M988" s="187" t="s">
        <v>225</v>
      </c>
      <c r="N988" s="183" t="s">
        <v>43</v>
      </c>
      <c r="O988" s="181"/>
      <c r="P988" s="184">
        <v>1</v>
      </c>
      <c r="Q988" s="185" t="s">
        <v>107</v>
      </c>
      <c r="R988" s="181" t="s">
        <v>37</v>
      </c>
      <c r="S988" s="181" t="s">
        <v>96</v>
      </c>
      <c r="T988" s="186">
        <v>45530</v>
      </c>
      <c r="U988" s="187" t="s">
        <v>7069</v>
      </c>
      <c r="V988" s="188" t="str" cm="1">
        <f t="array" ref="V988">IF(SUM(LEN(A988:U988))=0,"",IF(OR(OR(ISBLANK(E988),SUM(LEN(B988),LEN(C988))=0),AND(NOT(D988="Unknown"),ISBLANK(I988)),AND(NOT(N988="Unknown"),ISBLANK(Q988))),"Missing Information", INDEX(Table15[Entire Service Line Classification], MATCH(SUMIFS(Table15[Unique ID],Table15[System-Owned Portion],D988,Table15[If Material Anything Other than "Lead" in Column E,Was Material Ever Previously Lead?],F988,Table15[Customer-Owned Portion],N988),Table15[Unique ID],0),0)))</f>
        <v>Non-lead</v>
      </c>
      <c r="W988" s="189"/>
    </row>
    <row r="989" spans="1:23" s="190" customFormat="1" ht="37.5" x14ac:dyDescent="0.25">
      <c r="A989" s="180">
        <v>11806230</v>
      </c>
      <c r="B989" s="181" t="s">
        <v>2242</v>
      </c>
      <c r="C989" s="182" t="s">
        <v>2243</v>
      </c>
      <c r="D989" s="183" t="s">
        <v>43</v>
      </c>
      <c r="E989" s="181" t="s">
        <v>35</v>
      </c>
      <c r="F989" s="183" t="s">
        <v>35</v>
      </c>
      <c r="G989" s="181" t="s">
        <v>245</v>
      </c>
      <c r="H989" s="184">
        <v>1</v>
      </c>
      <c r="I989" s="185" t="s">
        <v>107</v>
      </c>
      <c r="J989" s="181" t="s">
        <v>37</v>
      </c>
      <c r="K989" s="181" t="s">
        <v>38</v>
      </c>
      <c r="L989" s="186">
        <v>45530</v>
      </c>
      <c r="M989" s="187" t="s">
        <v>7069</v>
      </c>
      <c r="N989" s="183" t="s">
        <v>43</v>
      </c>
      <c r="O989" s="181"/>
      <c r="P989" s="184">
        <v>0.75</v>
      </c>
      <c r="Q989" s="185" t="s">
        <v>107</v>
      </c>
      <c r="R989" s="181" t="s">
        <v>37</v>
      </c>
      <c r="S989" s="181" t="s">
        <v>96</v>
      </c>
      <c r="T989" s="186">
        <v>45530</v>
      </c>
      <c r="U989" s="187" t="s">
        <v>7069</v>
      </c>
      <c r="V989" s="188" t="str" cm="1">
        <f t="array" ref="V989">IF(SUM(LEN(A989:U989))=0,"",IF(OR(OR(ISBLANK(E989),SUM(LEN(B989),LEN(C989))=0),AND(NOT(D989="Unknown"),ISBLANK(I989)),AND(NOT(N989="Unknown"),ISBLANK(Q989))),"Missing Information", INDEX(Table15[Entire Service Line Classification], MATCH(SUMIFS(Table15[Unique ID],Table15[System-Owned Portion],D989,Table15[If Material Anything Other than "Lead" in Column E,Was Material Ever Previously Lead?],F989,Table15[Customer-Owned Portion],N989),Table15[Unique ID],0),0)))</f>
        <v>Non-lead</v>
      </c>
      <c r="W989" s="189"/>
    </row>
    <row r="990" spans="1:23" s="190" customFormat="1" ht="37.5" x14ac:dyDescent="0.25">
      <c r="A990" s="180">
        <v>11806229</v>
      </c>
      <c r="B990" s="181" t="s">
        <v>2244</v>
      </c>
      <c r="C990" s="182" t="s">
        <v>2245</v>
      </c>
      <c r="D990" s="183" t="s">
        <v>43</v>
      </c>
      <c r="E990" s="181" t="s">
        <v>35</v>
      </c>
      <c r="F990" s="183" t="s">
        <v>35</v>
      </c>
      <c r="G990" s="181" t="s">
        <v>234</v>
      </c>
      <c r="H990" s="184">
        <v>1</v>
      </c>
      <c r="I990" s="185" t="s">
        <v>107</v>
      </c>
      <c r="J990" s="181" t="s">
        <v>37</v>
      </c>
      <c r="K990" s="181" t="s">
        <v>38</v>
      </c>
      <c r="L990" s="186">
        <v>45530</v>
      </c>
      <c r="M990" s="187" t="s">
        <v>7069</v>
      </c>
      <c r="N990" s="183" t="s">
        <v>43</v>
      </c>
      <c r="O990" s="181"/>
      <c r="P990" s="184">
        <v>0.75</v>
      </c>
      <c r="Q990" s="185" t="s">
        <v>107</v>
      </c>
      <c r="R990" s="181" t="s">
        <v>37</v>
      </c>
      <c r="S990" s="181" t="s">
        <v>96</v>
      </c>
      <c r="T990" s="186">
        <v>45530</v>
      </c>
      <c r="U990" s="187" t="s">
        <v>7069</v>
      </c>
      <c r="V990" s="188" t="str" cm="1">
        <f t="array" ref="V990">IF(SUM(LEN(A990:U990))=0,"",IF(OR(OR(ISBLANK(E990),SUM(LEN(B990),LEN(C990))=0),AND(NOT(D990="Unknown"),ISBLANK(I990)),AND(NOT(N990="Unknown"),ISBLANK(Q990))),"Missing Information", INDEX(Table15[Entire Service Line Classification], MATCH(SUMIFS(Table15[Unique ID],Table15[System-Owned Portion],D990,Table15[If Material Anything Other than "Lead" in Column E,Was Material Ever Previously Lead?],F990,Table15[Customer-Owned Portion],N990),Table15[Unique ID],0),0)))</f>
        <v>Non-lead</v>
      </c>
      <c r="W990" s="189"/>
    </row>
    <row r="991" spans="1:23" s="190" customFormat="1" ht="37.5" x14ac:dyDescent="0.25">
      <c r="A991" s="180">
        <v>11806228</v>
      </c>
      <c r="B991" s="181" t="s">
        <v>2246</v>
      </c>
      <c r="C991" s="182" t="s">
        <v>2247</v>
      </c>
      <c r="D991" s="183" t="s">
        <v>43</v>
      </c>
      <c r="E991" s="181" t="s">
        <v>35</v>
      </c>
      <c r="F991" s="183" t="s">
        <v>35</v>
      </c>
      <c r="G991" s="181" t="s">
        <v>228</v>
      </c>
      <c r="H991" s="184">
        <v>1</v>
      </c>
      <c r="I991" s="185" t="s">
        <v>107</v>
      </c>
      <c r="J991" s="181" t="s">
        <v>37</v>
      </c>
      <c r="K991" s="181" t="s">
        <v>38</v>
      </c>
      <c r="L991" s="186">
        <v>45530</v>
      </c>
      <c r="M991" s="187" t="s">
        <v>7069</v>
      </c>
      <c r="N991" s="183" t="s">
        <v>43</v>
      </c>
      <c r="O991" s="181"/>
      <c r="P991" s="184">
        <v>0.75</v>
      </c>
      <c r="Q991" s="185" t="s">
        <v>107</v>
      </c>
      <c r="R991" s="181" t="s">
        <v>37</v>
      </c>
      <c r="S991" s="181" t="s">
        <v>96</v>
      </c>
      <c r="T991" s="186">
        <v>45530</v>
      </c>
      <c r="U991" s="187" t="s">
        <v>7069</v>
      </c>
      <c r="V991" s="188" t="str" cm="1">
        <f t="array" ref="V991">IF(SUM(LEN(A991:U991))=0,"",IF(OR(OR(ISBLANK(E991),SUM(LEN(B991),LEN(C991))=0),AND(NOT(D991="Unknown"),ISBLANK(I991)),AND(NOT(N991="Unknown"),ISBLANK(Q991))),"Missing Information", INDEX(Table15[Entire Service Line Classification], MATCH(SUMIFS(Table15[Unique ID],Table15[System-Owned Portion],D991,Table15[If Material Anything Other than "Lead" in Column E,Was Material Ever Previously Lead?],F991,Table15[Customer-Owned Portion],N991),Table15[Unique ID],0),0)))</f>
        <v>Non-lead</v>
      </c>
      <c r="W991" s="189"/>
    </row>
    <row r="992" spans="1:23" s="190" customFormat="1" ht="37.5" x14ac:dyDescent="0.25">
      <c r="A992" s="180">
        <v>11806227</v>
      </c>
      <c r="B992" s="181" t="s">
        <v>2248</v>
      </c>
      <c r="C992" s="182" t="s">
        <v>2249</v>
      </c>
      <c r="D992" s="183" t="s">
        <v>43</v>
      </c>
      <c r="E992" s="181" t="s">
        <v>35</v>
      </c>
      <c r="F992" s="183" t="s">
        <v>35</v>
      </c>
      <c r="G992" s="181" t="s">
        <v>234</v>
      </c>
      <c r="H992" s="184">
        <v>1</v>
      </c>
      <c r="I992" s="185" t="s">
        <v>107</v>
      </c>
      <c r="J992" s="181" t="s">
        <v>37</v>
      </c>
      <c r="K992" s="181" t="s">
        <v>38</v>
      </c>
      <c r="L992" s="186">
        <v>45530</v>
      </c>
      <c r="M992" s="187" t="s">
        <v>7069</v>
      </c>
      <c r="N992" s="183" t="s">
        <v>43</v>
      </c>
      <c r="O992" s="181"/>
      <c r="P992" s="184">
        <v>0.75</v>
      </c>
      <c r="Q992" s="185" t="s">
        <v>107</v>
      </c>
      <c r="R992" s="181" t="s">
        <v>37</v>
      </c>
      <c r="S992" s="181" t="s">
        <v>96</v>
      </c>
      <c r="T992" s="186">
        <v>45530</v>
      </c>
      <c r="U992" s="187" t="s">
        <v>7069</v>
      </c>
      <c r="V992" s="188" t="str" cm="1">
        <f t="array" ref="V992">IF(SUM(LEN(A992:U992))=0,"",IF(OR(OR(ISBLANK(E992),SUM(LEN(B992),LEN(C992))=0),AND(NOT(D992="Unknown"),ISBLANK(I992)),AND(NOT(N992="Unknown"),ISBLANK(Q992))),"Missing Information", INDEX(Table15[Entire Service Line Classification], MATCH(SUMIFS(Table15[Unique ID],Table15[System-Owned Portion],D992,Table15[If Material Anything Other than "Lead" in Column E,Was Material Ever Previously Lead?],F992,Table15[Customer-Owned Portion],N992),Table15[Unique ID],0),0)))</f>
        <v>Non-lead</v>
      </c>
      <c r="W992" s="189"/>
    </row>
    <row r="993" spans="1:23" s="190" customFormat="1" ht="37.5" x14ac:dyDescent="0.25">
      <c r="A993" s="180">
        <v>11806226</v>
      </c>
      <c r="B993" s="181" t="s">
        <v>2250</v>
      </c>
      <c r="C993" s="182" t="s">
        <v>2251</v>
      </c>
      <c r="D993" s="183" t="s">
        <v>43</v>
      </c>
      <c r="E993" s="181" t="s">
        <v>35</v>
      </c>
      <c r="F993" s="183" t="s">
        <v>35</v>
      </c>
      <c r="G993" s="181" t="s">
        <v>243</v>
      </c>
      <c r="H993" s="184">
        <v>1</v>
      </c>
      <c r="I993" s="185" t="s">
        <v>107</v>
      </c>
      <c r="J993" s="181" t="s">
        <v>37</v>
      </c>
      <c r="K993" s="181" t="s">
        <v>38</v>
      </c>
      <c r="L993" s="186">
        <v>45530</v>
      </c>
      <c r="M993" s="187" t="s">
        <v>7069</v>
      </c>
      <c r="N993" s="183" t="s">
        <v>43</v>
      </c>
      <c r="O993" s="181"/>
      <c r="P993" s="184">
        <v>1</v>
      </c>
      <c r="Q993" s="185" t="s">
        <v>107</v>
      </c>
      <c r="R993" s="181" t="s">
        <v>37</v>
      </c>
      <c r="S993" s="181" t="s">
        <v>96</v>
      </c>
      <c r="T993" s="186">
        <v>45530</v>
      </c>
      <c r="U993" s="187" t="s">
        <v>7069</v>
      </c>
      <c r="V993" s="188" t="str" cm="1">
        <f t="array" ref="V993">IF(SUM(LEN(A993:U993))=0,"",IF(OR(OR(ISBLANK(E993),SUM(LEN(B993),LEN(C993))=0),AND(NOT(D993="Unknown"),ISBLANK(I993)),AND(NOT(N993="Unknown"),ISBLANK(Q993))),"Missing Information", INDEX(Table15[Entire Service Line Classification], MATCH(SUMIFS(Table15[Unique ID],Table15[System-Owned Portion],D993,Table15[If Material Anything Other than "Lead" in Column E,Was Material Ever Previously Lead?],F993,Table15[Customer-Owned Portion],N993),Table15[Unique ID],0),0)))</f>
        <v>Non-lead</v>
      </c>
      <c r="W993" s="189"/>
    </row>
    <row r="994" spans="1:23" s="190" customFormat="1" ht="37.5" x14ac:dyDescent="0.25">
      <c r="A994" s="180">
        <v>11806224</v>
      </c>
      <c r="B994" s="181" t="s">
        <v>2252</v>
      </c>
      <c r="C994" s="182" t="s">
        <v>2253</v>
      </c>
      <c r="D994" s="183" t="s">
        <v>36</v>
      </c>
      <c r="E994" s="181" t="s">
        <v>35</v>
      </c>
      <c r="F994" s="183" t="s">
        <v>35</v>
      </c>
      <c r="G994" s="181" t="s">
        <v>225</v>
      </c>
      <c r="H994" s="184">
        <v>1</v>
      </c>
      <c r="I994" s="185" t="s">
        <v>107</v>
      </c>
      <c r="J994" s="181" t="s">
        <v>37</v>
      </c>
      <c r="K994" s="181" t="s">
        <v>38</v>
      </c>
      <c r="L994" s="186">
        <v>45530</v>
      </c>
      <c r="M994" s="187" t="s">
        <v>225</v>
      </c>
      <c r="N994" s="183" t="s">
        <v>43</v>
      </c>
      <c r="O994" s="181"/>
      <c r="P994" s="184">
        <v>0.75</v>
      </c>
      <c r="Q994" s="185" t="s">
        <v>107</v>
      </c>
      <c r="R994" s="181" t="s">
        <v>37</v>
      </c>
      <c r="S994" s="181" t="s">
        <v>96</v>
      </c>
      <c r="T994" s="186">
        <v>45530</v>
      </c>
      <c r="U994" s="187" t="s">
        <v>7069</v>
      </c>
      <c r="V994" s="188" t="str" cm="1">
        <f t="array" ref="V994">IF(SUM(LEN(A994:U994))=0,"",IF(OR(OR(ISBLANK(E994),SUM(LEN(B994),LEN(C994))=0),AND(NOT(D994="Unknown"),ISBLANK(I994)),AND(NOT(N994="Unknown"),ISBLANK(Q994))),"Missing Information", INDEX(Table15[Entire Service Line Classification], MATCH(SUMIFS(Table15[Unique ID],Table15[System-Owned Portion],D994,Table15[If Material Anything Other than "Lead" in Column E,Was Material Ever Previously Lead?],F994,Table15[Customer-Owned Portion],N994),Table15[Unique ID],0),0)))</f>
        <v>Non-lead</v>
      </c>
      <c r="W994" s="189"/>
    </row>
    <row r="995" spans="1:23" s="190" customFormat="1" ht="37.5" x14ac:dyDescent="0.25">
      <c r="A995" s="180">
        <v>11806223</v>
      </c>
      <c r="B995" s="181" t="s">
        <v>2254</v>
      </c>
      <c r="C995" s="182" t="s">
        <v>2255</v>
      </c>
      <c r="D995" s="183" t="s">
        <v>36</v>
      </c>
      <c r="E995" s="181" t="s">
        <v>35</v>
      </c>
      <c r="F995" s="183" t="s">
        <v>35</v>
      </c>
      <c r="G995" s="181" t="s">
        <v>225</v>
      </c>
      <c r="H995" s="184">
        <v>1</v>
      </c>
      <c r="I995" s="185" t="s">
        <v>107</v>
      </c>
      <c r="J995" s="181" t="s">
        <v>37</v>
      </c>
      <c r="K995" s="181" t="s">
        <v>38</v>
      </c>
      <c r="L995" s="186">
        <v>45551</v>
      </c>
      <c r="M995" s="187" t="s">
        <v>225</v>
      </c>
      <c r="N995" s="183" t="s">
        <v>36</v>
      </c>
      <c r="O995" s="181"/>
      <c r="P995" s="184">
        <v>1</v>
      </c>
      <c r="Q995" s="185" t="s">
        <v>107</v>
      </c>
      <c r="R995" s="181" t="s">
        <v>37</v>
      </c>
      <c r="S995" s="181" t="s">
        <v>96</v>
      </c>
      <c r="T995" s="186">
        <v>45551</v>
      </c>
      <c r="U995" s="187" t="s">
        <v>225</v>
      </c>
      <c r="V995" s="188" t="str" cm="1">
        <f t="array" ref="V995">IF(SUM(LEN(A995:U995))=0,"",IF(OR(OR(ISBLANK(E995),SUM(LEN(B995),LEN(C995))=0),AND(NOT(D995="Unknown"),ISBLANK(I995)),AND(NOT(N995="Unknown"),ISBLANK(Q995))),"Missing Information", INDEX(Table15[Entire Service Line Classification], MATCH(SUMIFS(Table15[Unique ID],Table15[System-Owned Portion],D995,Table15[If Material Anything Other than "Lead" in Column E,Was Material Ever Previously Lead?],F995,Table15[Customer-Owned Portion],N995),Table15[Unique ID],0),0)))</f>
        <v>Non-lead</v>
      </c>
      <c r="W995" s="189"/>
    </row>
    <row r="996" spans="1:23" s="190" customFormat="1" ht="37.5" x14ac:dyDescent="0.25">
      <c r="A996" s="180">
        <v>11806305</v>
      </c>
      <c r="B996" s="181" t="s">
        <v>2256</v>
      </c>
      <c r="C996" s="182" t="s">
        <v>2257</v>
      </c>
      <c r="D996" s="183" t="s">
        <v>43</v>
      </c>
      <c r="E996" s="181" t="s">
        <v>35</v>
      </c>
      <c r="F996" s="183" t="s">
        <v>35</v>
      </c>
      <c r="G996" s="181" t="s">
        <v>225</v>
      </c>
      <c r="H996" s="184">
        <v>4</v>
      </c>
      <c r="I996" s="185" t="s">
        <v>107</v>
      </c>
      <c r="J996" s="181" t="s">
        <v>37</v>
      </c>
      <c r="K996" s="181" t="s">
        <v>38</v>
      </c>
      <c r="L996" s="186">
        <v>45552</v>
      </c>
      <c r="M996" s="187" t="s">
        <v>7069</v>
      </c>
      <c r="N996" s="183" t="s">
        <v>43</v>
      </c>
      <c r="O996" s="181"/>
      <c r="P996" s="184">
        <v>4</v>
      </c>
      <c r="Q996" s="185" t="s">
        <v>107</v>
      </c>
      <c r="R996" s="181" t="s">
        <v>37</v>
      </c>
      <c r="S996" s="181" t="s">
        <v>96</v>
      </c>
      <c r="T996" s="186">
        <v>45552</v>
      </c>
      <c r="U996" s="187" t="s">
        <v>7069</v>
      </c>
      <c r="V996" s="188" t="str" cm="1">
        <f t="array" ref="V996">IF(SUM(LEN(A996:U996))=0,"",IF(OR(OR(ISBLANK(E996),SUM(LEN(B996),LEN(C996))=0),AND(NOT(D996="Unknown"),ISBLANK(I996)),AND(NOT(N996="Unknown"),ISBLANK(Q996))),"Missing Information", INDEX(Table15[Entire Service Line Classification], MATCH(SUMIFS(Table15[Unique ID],Table15[System-Owned Portion],D996,Table15[If Material Anything Other than "Lead" in Column E,Was Material Ever Previously Lead?],F996,Table15[Customer-Owned Portion],N996),Table15[Unique ID],0),0)))</f>
        <v>Non-lead</v>
      </c>
      <c r="W996" s="189"/>
    </row>
    <row r="997" spans="1:23" s="190" customFormat="1" ht="37.5" x14ac:dyDescent="0.25">
      <c r="A997" s="180">
        <v>11806304</v>
      </c>
      <c r="B997" s="181" t="s">
        <v>2258</v>
      </c>
      <c r="C997" s="182" t="s">
        <v>2259</v>
      </c>
      <c r="D997" s="183" t="s">
        <v>36</v>
      </c>
      <c r="E997" s="181" t="s">
        <v>35</v>
      </c>
      <c r="F997" s="183" t="s">
        <v>35</v>
      </c>
      <c r="G997" s="181" t="s">
        <v>242</v>
      </c>
      <c r="H997" s="184">
        <v>1</v>
      </c>
      <c r="I997" s="185" t="s">
        <v>107</v>
      </c>
      <c r="J997" s="181" t="s">
        <v>37</v>
      </c>
      <c r="K997" s="181" t="s">
        <v>38</v>
      </c>
      <c r="L997" s="186">
        <v>45530</v>
      </c>
      <c r="M997" s="187" t="s">
        <v>225</v>
      </c>
      <c r="N997" s="183" t="s">
        <v>43</v>
      </c>
      <c r="O997" s="181"/>
      <c r="P997" s="184">
        <v>1</v>
      </c>
      <c r="Q997" s="185" t="s">
        <v>107</v>
      </c>
      <c r="R997" s="181" t="s">
        <v>37</v>
      </c>
      <c r="S997" s="181" t="s">
        <v>96</v>
      </c>
      <c r="T997" s="186">
        <v>45530</v>
      </c>
      <c r="U997" s="187" t="s">
        <v>7068</v>
      </c>
      <c r="V997" s="188" t="str" cm="1">
        <f t="array" ref="V997">IF(SUM(LEN(A997:U997))=0,"",IF(OR(OR(ISBLANK(E997),SUM(LEN(B997),LEN(C997))=0),AND(NOT(D997="Unknown"),ISBLANK(I997)),AND(NOT(N997="Unknown"),ISBLANK(Q997))),"Missing Information", INDEX(Table15[Entire Service Line Classification], MATCH(SUMIFS(Table15[Unique ID],Table15[System-Owned Portion],D997,Table15[If Material Anything Other than "Lead" in Column E,Was Material Ever Previously Lead?],F997,Table15[Customer-Owned Portion],N997),Table15[Unique ID],0),0)))</f>
        <v>Non-lead</v>
      </c>
      <c r="W997" s="189"/>
    </row>
    <row r="998" spans="1:23" s="190" customFormat="1" ht="75" x14ac:dyDescent="0.25">
      <c r="A998" s="180">
        <v>11806282</v>
      </c>
      <c r="B998" s="181" t="s">
        <v>2260</v>
      </c>
      <c r="C998" s="182" t="s">
        <v>2261</v>
      </c>
      <c r="D998" s="183" t="s">
        <v>36</v>
      </c>
      <c r="E998" s="181" t="s">
        <v>35</v>
      </c>
      <c r="F998" s="183" t="s">
        <v>35</v>
      </c>
      <c r="G998" s="181" t="s">
        <v>225</v>
      </c>
      <c r="H998" s="184">
        <v>2</v>
      </c>
      <c r="I998" s="185" t="s">
        <v>107</v>
      </c>
      <c r="J998" s="181" t="s">
        <v>37</v>
      </c>
      <c r="K998" s="181" t="s">
        <v>38</v>
      </c>
      <c r="L998" s="186">
        <v>45545</v>
      </c>
      <c r="M998" s="187" t="s">
        <v>7069</v>
      </c>
      <c r="N998" s="183" t="s">
        <v>36</v>
      </c>
      <c r="O998" s="181"/>
      <c r="P998" s="184">
        <v>2</v>
      </c>
      <c r="Q998" s="185" t="s">
        <v>107</v>
      </c>
      <c r="R998" s="181" t="s">
        <v>37</v>
      </c>
      <c r="S998" s="181" t="s">
        <v>96</v>
      </c>
      <c r="T998" s="186">
        <v>45545</v>
      </c>
      <c r="U998" s="187" t="s">
        <v>7069</v>
      </c>
      <c r="V998" s="188" t="str" cm="1">
        <f t="array" ref="V998">IF(SUM(LEN(A998:U998))=0,"",IF(OR(OR(ISBLANK(E998),SUM(LEN(B998),LEN(C998))=0),AND(NOT(D998="Unknown"),ISBLANK(I998)),AND(NOT(N998="Unknown"),ISBLANK(Q998))),"Missing Information", INDEX(Table15[Entire Service Line Classification], MATCH(SUMIFS(Table15[Unique ID],Table15[System-Owned Portion],D998,Table15[If Material Anything Other than "Lead" in Column E,Was Material Ever Previously Lead?],F998,Table15[Customer-Owned Portion],N998),Table15[Unique ID],0),0)))</f>
        <v>Non-lead</v>
      </c>
      <c r="W998" s="189"/>
    </row>
    <row r="999" spans="1:23" s="190" customFormat="1" ht="37.5" x14ac:dyDescent="0.25">
      <c r="A999" s="180">
        <v>11806270</v>
      </c>
      <c r="B999" s="181" t="s">
        <v>2262</v>
      </c>
      <c r="C999" s="182" t="s">
        <v>2263</v>
      </c>
      <c r="D999" s="183" t="s">
        <v>36</v>
      </c>
      <c r="E999" s="181" t="s">
        <v>35</v>
      </c>
      <c r="F999" s="183" t="s">
        <v>35</v>
      </c>
      <c r="G999" s="181" t="s">
        <v>225</v>
      </c>
      <c r="H999" s="184">
        <v>1</v>
      </c>
      <c r="I999" s="185" t="s">
        <v>107</v>
      </c>
      <c r="J999" s="181" t="s">
        <v>37</v>
      </c>
      <c r="K999" s="181" t="s">
        <v>38</v>
      </c>
      <c r="L999" s="186">
        <v>45531</v>
      </c>
      <c r="M999" s="187" t="s">
        <v>225</v>
      </c>
      <c r="N999" s="183" t="s">
        <v>36</v>
      </c>
      <c r="O999" s="181"/>
      <c r="P999" s="184">
        <v>1</v>
      </c>
      <c r="Q999" s="185" t="s">
        <v>107</v>
      </c>
      <c r="R999" s="181" t="s">
        <v>37</v>
      </c>
      <c r="S999" s="181" t="s">
        <v>96</v>
      </c>
      <c r="T999" s="186">
        <v>45531</v>
      </c>
      <c r="U999" s="187" t="s">
        <v>225</v>
      </c>
      <c r="V999" s="188" t="str" cm="1">
        <f t="array" ref="V999">IF(SUM(LEN(A999:U999))=0,"",IF(OR(OR(ISBLANK(E999),SUM(LEN(B999),LEN(C999))=0),AND(NOT(D999="Unknown"),ISBLANK(I999)),AND(NOT(N999="Unknown"),ISBLANK(Q999))),"Missing Information", INDEX(Table15[Entire Service Line Classification], MATCH(SUMIFS(Table15[Unique ID],Table15[System-Owned Portion],D999,Table15[If Material Anything Other than "Lead" in Column E,Was Material Ever Previously Lead?],F999,Table15[Customer-Owned Portion],N999),Table15[Unique ID],0),0)))</f>
        <v>Non-lead</v>
      </c>
      <c r="W999" s="189"/>
    </row>
    <row r="1000" spans="1:23" s="190" customFormat="1" ht="37.5" x14ac:dyDescent="0.25">
      <c r="A1000" s="180">
        <v>11806219</v>
      </c>
      <c r="B1000" s="181" t="s">
        <v>2264</v>
      </c>
      <c r="C1000" s="182" t="s">
        <v>2265</v>
      </c>
      <c r="D1000" s="183" t="s">
        <v>43</v>
      </c>
      <c r="E1000" s="181" t="s">
        <v>35</v>
      </c>
      <c r="F1000" s="183" t="s">
        <v>35</v>
      </c>
      <c r="G1000" s="181" t="s">
        <v>225</v>
      </c>
      <c r="H1000" s="184">
        <v>2</v>
      </c>
      <c r="I1000" s="185" t="s">
        <v>107</v>
      </c>
      <c r="J1000" s="181" t="s">
        <v>37</v>
      </c>
      <c r="K1000" s="181" t="s">
        <v>38</v>
      </c>
      <c r="L1000" s="186">
        <v>45551</v>
      </c>
      <c r="M1000" s="187" t="s">
        <v>7069</v>
      </c>
      <c r="N1000" s="183" t="s">
        <v>43</v>
      </c>
      <c r="O1000" s="181"/>
      <c r="P1000" s="184">
        <v>2</v>
      </c>
      <c r="Q1000" s="185" t="s">
        <v>107</v>
      </c>
      <c r="R1000" s="181" t="s">
        <v>37</v>
      </c>
      <c r="S1000" s="181" t="s">
        <v>96</v>
      </c>
      <c r="T1000" s="186">
        <v>45551</v>
      </c>
      <c r="U1000" s="187" t="s">
        <v>7069</v>
      </c>
      <c r="V1000" s="188" t="str" cm="1">
        <f t="array" ref="V1000">IF(SUM(LEN(A1000:U1000))=0,"",IF(OR(OR(ISBLANK(E1000),SUM(LEN(B1000),LEN(C1000))=0),AND(NOT(D1000="Unknown"),ISBLANK(I1000)),AND(NOT(N1000="Unknown"),ISBLANK(Q1000))),"Missing Information", INDEX(Table15[Entire Service Line Classification], MATCH(SUMIFS(Table15[Unique ID],Table15[System-Owned Portion],D1000,Table15[If Material Anything Other than "Lead" in Column E,Was Material Ever Previously Lead?],F1000,Table15[Customer-Owned Portion],N1000),Table15[Unique ID],0),0)))</f>
        <v>Non-lead</v>
      </c>
      <c r="W1000" s="189"/>
    </row>
    <row r="1001" spans="1:23" s="190" customFormat="1" ht="37.5" x14ac:dyDescent="0.25">
      <c r="A1001" s="180">
        <v>11806217</v>
      </c>
      <c r="B1001" s="181" t="s">
        <v>2266</v>
      </c>
      <c r="C1001" s="182" t="s">
        <v>2267</v>
      </c>
      <c r="D1001" s="183" t="s">
        <v>36</v>
      </c>
      <c r="E1001" s="181" t="s">
        <v>35</v>
      </c>
      <c r="F1001" s="183" t="s">
        <v>35</v>
      </c>
      <c r="G1001" s="181" t="s">
        <v>225</v>
      </c>
      <c r="H1001" s="184">
        <v>1</v>
      </c>
      <c r="I1001" s="185" t="s">
        <v>107</v>
      </c>
      <c r="J1001" s="181" t="s">
        <v>37</v>
      </c>
      <c r="K1001" s="181" t="s">
        <v>38</v>
      </c>
      <c r="L1001" s="186">
        <v>45551</v>
      </c>
      <c r="M1001" s="187" t="s">
        <v>225</v>
      </c>
      <c r="N1001" s="183" t="s">
        <v>36</v>
      </c>
      <c r="O1001" s="181"/>
      <c r="P1001" s="184">
        <v>0.75</v>
      </c>
      <c r="Q1001" s="185" t="s">
        <v>107</v>
      </c>
      <c r="R1001" s="181" t="s">
        <v>37</v>
      </c>
      <c r="S1001" s="181" t="s">
        <v>96</v>
      </c>
      <c r="T1001" s="186">
        <v>45551</v>
      </c>
      <c r="U1001" s="187" t="s">
        <v>225</v>
      </c>
      <c r="V1001" s="188" t="str" cm="1">
        <f t="array" ref="V1001">IF(SUM(LEN(A1001:U1001))=0,"",IF(OR(OR(ISBLANK(E1001),SUM(LEN(B1001),LEN(C1001))=0),AND(NOT(D1001="Unknown"),ISBLANK(I1001)),AND(NOT(N1001="Unknown"),ISBLANK(Q1001))),"Missing Information", INDEX(Table15[Entire Service Line Classification], MATCH(SUMIFS(Table15[Unique ID],Table15[System-Owned Portion],D1001,Table15[If Material Anything Other than "Lead" in Column E,Was Material Ever Previously Lead?],F1001,Table15[Customer-Owned Portion],N1001),Table15[Unique ID],0),0)))</f>
        <v>Non-lead</v>
      </c>
      <c r="W1001" s="189"/>
    </row>
    <row r="1002" spans="1:23" s="190" customFormat="1" ht="37.5" x14ac:dyDescent="0.25">
      <c r="A1002" s="180">
        <v>11806216</v>
      </c>
      <c r="B1002" s="181" t="s">
        <v>2234</v>
      </c>
      <c r="C1002" s="182" t="s">
        <v>2235</v>
      </c>
      <c r="D1002" s="183" t="s">
        <v>43</v>
      </c>
      <c r="E1002" s="181" t="s">
        <v>35</v>
      </c>
      <c r="F1002" s="183" t="s">
        <v>35</v>
      </c>
      <c r="G1002" s="181" t="s">
        <v>247</v>
      </c>
      <c r="H1002" s="184">
        <v>4</v>
      </c>
      <c r="I1002" s="185" t="s">
        <v>107</v>
      </c>
      <c r="J1002" s="181" t="s">
        <v>37</v>
      </c>
      <c r="K1002" s="181" t="s">
        <v>38</v>
      </c>
      <c r="L1002" s="186">
        <v>45531</v>
      </c>
      <c r="M1002" s="187" t="s">
        <v>225</v>
      </c>
      <c r="N1002" s="183" t="s">
        <v>43</v>
      </c>
      <c r="O1002" s="181"/>
      <c r="P1002" s="184">
        <v>4</v>
      </c>
      <c r="Q1002" s="185" t="s">
        <v>107</v>
      </c>
      <c r="R1002" s="181" t="s">
        <v>37</v>
      </c>
      <c r="S1002" s="181" t="s">
        <v>96</v>
      </c>
      <c r="T1002" s="186">
        <v>45531</v>
      </c>
      <c r="U1002" s="187" t="s">
        <v>225</v>
      </c>
      <c r="V1002" s="188" t="str" cm="1">
        <f t="array" ref="V1002">IF(SUM(LEN(A1002:U1002))=0,"",IF(OR(OR(ISBLANK(E1002),SUM(LEN(B1002),LEN(C1002))=0),AND(NOT(D1002="Unknown"),ISBLANK(I1002)),AND(NOT(N1002="Unknown"),ISBLANK(Q1002))),"Missing Information", INDEX(Table15[Entire Service Line Classification], MATCH(SUMIFS(Table15[Unique ID],Table15[System-Owned Portion],D1002,Table15[If Material Anything Other than "Lead" in Column E,Was Material Ever Previously Lead?],F1002,Table15[Customer-Owned Portion],N1002),Table15[Unique ID],0),0)))</f>
        <v>Non-lead</v>
      </c>
      <c r="W1002" s="189"/>
    </row>
    <row r="1003" spans="1:23" s="190" customFormat="1" ht="37.5" x14ac:dyDescent="0.25">
      <c r="A1003" s="180">
        <v>11806294</v>
      </c>
      <c r="B1003" s="181" t="s">
        <v>2268</v>
      </c>
      <c r="C1003" s="182" t="s">
        <v>2269</v>
      </c>
      <c r="D1003" s="183" t="s">
        <v>36</v>
      </c>
      <c r="E1003" s="181" t="s">
        <v>35</v>
      </c>
      <c r="F1003" s="183" t="s">
        <v>35</v>
      </c>
      <c r="G1003" s="181" t="s">
        <v>280</v>
      </c>
      <c r="H1003" s="184">
        <v>1</v>
      </c>
      <c r="I1003" s="185" t="s">
        <v>107</v>
      </c>
      <c r="J1003" s="181" t="s">
        <v>37</v>
      </c>
      <c r="K1003" s="181" t="s">
        <v>38</v>
      </c>
      <c r="L1003" s="186">
        <v>45530</v>
      </c>
      <c r="M1003" s="187" t="s">
        <v>225</v>
      </c>
      <c r="N1003" s="183" t="s">
        <v>43</v>
      </c>
      <c r="O1003" s="181"/>
      <c r="P1003" s="184">
        <v>0.75</v>
      </c>
      <c r="Q1003" s="185" t="s">
        <v>107</v>
      </c>
      <c r="R1003" s="181" t="s">
        <v>37</v>
      </c>
      <c r="S1003" s="181" t="s">
        <v>96</v>
      </c>
      <c r="T1003" s="186">
        <v>45530</v>
      </c>
      <c r="U1003" s="187" t="s">
        <v>7068</v>
      </c>
      <c r="V1003" s="188" t="str" cm="1">
        <f t="array" ref="V1003">IF(SUM(LEN(A1003:U1003))=0,"",IF(OR(OR(ISBLANK(E1003),SUM(LEN(B1003),LEN(C1003))=0),AND(NOT(D1003="Unknown"),ISBLANK(I1003)),AND(NOT(N1003="Unknown"),ISBLANK(Q1003))),"Missing Information", INDEX(Table15[Entire Service Line Classification], MATCH(SUMIFS(Table15[Unique ID],Table15[System-Owned Portion],D1003,Table15[If Material Anything Other than "Lead" in Column E,Was Material Ever Previously Lead?],F1003,Table15[Customer-Owned Portion],N1003),Table15[Unique ID],0),0)))</f>
        <v>Non-lead</v>
      </c>
      <c r="W1003" s="189"/>
    </row>
    <row r="1004" spans="1:23" s="190" customFormat="1" ht="37.5" x14ac:dyDescent="0.25">
      <c r="A1004" s="180">
        <v>11806268</v>
      </c>
      <c r="B1004" s="181" t="s">
        <v>2270</v>
      </c>
      <c r="C1004" s="182" t="s">
        <v>2271</v>
      </c>
      <c r="D1004" s="183" t="s">
        <v>43</v>
      </c>
      <c r="E1004" s="181" t="s">
        <v>35</v>
      </c>
      <c r="F1004" s="183" t="s">
        <v>35</v>
      </c>
      <c r="G1004" s="181" t="s">
        <v>259</v>
      </c>
      <c r="H1004" s="184">
        <v>1</v>
      </c>
      <c r="I1004" s="185" t="s">
        <v>107</v>
      </c>
      <c r="J1004" s="181" t="s">
        <v>37</v>
      </c>
      <c r="K1004" s="181" t="s">
        <v>38</v>
      </c>
      <c r="L1004" s="186">
        <v>45551</v>
      </c>
      <c r="M1004" s="187" t="s">
        <v>7069</v>
      </c>
      <c r="N1004" s="183" t="s">
        <v>43</v>
      </c>
      <c r="O1004" s="181"/>
      <c r="P1004" s="184">
        <v>0.75</v>
      </c>
      <c r="Q1004" s="185" t="s">
        <v>107</v>
      </c>
      <c r="R1004" s="181" t="s">
        <v>37</v>
      </c>
      <c r="S1004" s="181" t="s">
        <v>96</v>
      </c>
      <c r="T1004" s="186">
        <v>45551</v>
      </c>
      <c r="U1004" s="187" t="s">
        <v>7069</v>
      </c>
      <c r="V1004" s="188" t="str" cm="1">
        <f t="array" ref="V1004">IF(SUM(LEN(A1004:U1004))=0,"",IF(OR(OR(ISBLANK(E1004),SUM(LEN(B1004),LEN(C1004))=0),AND(NOT(D1004="Unknown"),ISBLANK(I1004)),AND(NOT(N1004="Unknown"),ISBLANK(Q1004))),"Missing Information", INDEX(Table15[Entire Service Line Classification], MATCH(SUMIFS(Table15[Unique ID],Table15[System-Owned Portion],D1004,Table15[If Material Anything Other than "Lead" in Column E,Was Material Ever Previously Lead?],F1004,Table15[Customer-Owned Portion],N1004),Table15[Unique ID],0),0)))</f>
        <v>Non-lead</v>
      </c>
      <c r="W1004" s="189"/>
    </row>
    <row r="1005" spans="1:23" s="190" customFormat="1" ht="37.5" x14ac:dyDescent="0.25">
      <c r="A1005" s="180">
        <v>11806261</v>
      </c>
      <c r="B1005" s="181" t="s">
        <v>2272</v>
      </c>
      <c r="C1005" s="182" t="s">
        <v>2273</v>
      </c>
      <c r="D1005" s="183" t="s">
        <v>36</v>
      </c>
      <c r="E1005" s="181" t="s">
        <v>35</v>
      </c>
      <c r="F1005" s="183" t="s">
        <v>35</v>
      </c>
      <c r="G1005" s="181" t="s">
        <v>268</v>
      </c>
      <c r="H1005" s="184">
        <v>1</v>
      </c>
      <c r="I1005" s="185" t="s">
        <v>107</v>
      </c>
      <c r="J1005" s="181" t="s">
        <v>37</v>
      </c>
      <c r="K1005" s="181" t="s">
        <v>38</v>
      </c>
      <c r="L1005" s="186">
        <v>45530</v>
      </c>
      <c r="M1005" s="187" t="s">
        <v>225</v>
      </c>
      <c r="N1005" s="183" t="s">
        <v>36</v>
      </c>
      <c r="O1005" s="181"/>
      <c r="P1005" s="184">
        <v>1</v>
      </c>
      <c r="Q1005" s="185" t="s">
        <v>107</v>
      </c>
      <c r="R1005" s="181" t="s">
        <v>37</v>
      </c>
      <c r="S1005" s="181" t="s">
        <v>96</v>
      </c>
      <c r="T1005" s="186">
        <v>45530</v>
      </c>
      <c r="U1005" s="187" t="s">
        <v>225</v>
      </c>
      <c r="V1005" s="188" t="str" cm="1">
        <f t="array" ref="V1005">IF(SUM(LEN(A1005:U1005))=0,"",IF(OR(OR(ISBLANK(E1005),SUM(LEN(B1005),LEN(C1005))=0),AND(NOT(D1005="Unknown"),ISBLANK(I1005)),AND(NOT(N1005="Unknown"),ISBLANK(Q1005))),"Missing Information", INDEX(Table15[Entire Service Line Classification], MATCH(SUMIFS(Table15[Unique ID],Table15[System-Owned Portion],D1005,Table15[If Material Anything Other than "Lead" in Column E,Was Material Ever Previously Lead?],F1005,Table15[Customer-Owned Portion],N1005),Table15[Unique ID],0),0)))</f>
        <v>Non-lead</v>
      </c>
      <c r="W1005" s="189"/>
    </row>
    <row r="1006" spans="1:23" s="190" customFormat="1" ht="37.5" x14ac:dyDescent="0.25">
      <c r="A1006" s="180">
        <v>11806218</v>
      </c>
      <c r="B1006" s="181" t="s">
        <v>2274</v>
      </c>
      <c r="C1006" s="182" t="s">
        <v>2275</v>
      </c>
      <c r="D1006" s="183" t="s">
        <v>43</v>
      </c>
      <c r="E1006" s="181" t="s">
        <v>35</v>
      </c>
      <c r="F1006" s="183" t="s">
        <v>35</v>
      </c>
      <c r="G1006" s="181" t="s">
        <v>225</v>
      </c>
      <c r="H1006" s="184">
        <v>2</v>
      </c>
      <c r="I1006" s="185" t="s">
        <v>107</v>
      </c>
      <c r="J1006" s="181" t="s">
        <v>37</v>
      </c>
      <c r="K1006" s="181" t="s">
        <v>38</v>
      </c>
      <c r="L1006" s="186">
        <v>45530</v>
      </c>
      <c r="M1006" s="187" t="s">
        <v>7069</v>
      </c>
      <c r="N1006" s="183" t="s">
        <v>43</v>
      </c>
      <c r="O1006" s="181"/>
      <c r="P1006" s="184">
        <v>2</v>
      </c>
      <c r="Q1006" s="185" t="s">
        <v>107</v>
      </c>
      <c r="R1006" s="181" t="s">
        <v>37</v>
      </c>
      <c r="S1006" s="181" t="s">
        <v>96</v>
      </c>
      <c r="T1006" s="186">
        <v>45530</v>
      </c>
      <c r="U1006" s="187" t="s">
        <v>7069</v>
      </c>
      <c r="V1006" s="188" t="str" cm="1">
        <f t="array" ref="V1006">IF(SUM(LEN(A1006:U1006))=0,"",IF(OR(OR(ISBLANK(E1006),SUM(LEN(B1006),LEN(C1006))=0),AND(NOT(D1006="Unknown"),ISBLANK(I1006)),AND(NOT(N1006="Unknown"),ISBLANK(Q1006))),"Missing Information", INDEX(Table15[Entire Service Line Classification], MATCH(SUMIFS(Table15[Unique ID],Table15[System-Owned Portion],D1006,Table15[If Material Anything Other than "Lead" in Column E,Was Material Ever Previously Lead?],F1006,Table15[Customer-Owned Portion],N1006),Table15[Unique ID],0),0)))</f>
        <v>Non-lead</v>
      </c>
      <c r="W1006" s="189"/>
    </row>
    <row r="1007" spans="1:23" s="190" customFormat="1" ht="37.5" x14ac:dyDescent="0.25">
      <c r="A1007" s="180">
        <v>11806213</v>
      </c>
      <c r="B1007" s="181" t="s">
        <v>2276</v>
      </c>
      <c r="C1007" s="182" t="s">
        <v>2277</v>
      </c>
      <c r="D1007" s="183" t="s">
        <v>36</v>
      </c>
      <c r="E1007" s="181" t="s">
        <v>35</v>
      </c>
      <c r="F1007" s="183" t="s">
        <v>35</v>
      </c>
      <c r="G1007" s="181" t="s">
        <v>225</v>
      </c>
      <c r="H1007" s="184">
        <v>1</v>
      </c>
      <c r="I1007" s="185" t="s">
        <v>107</v>
      </c>
      <c r="J1007" s="181" t="s">
        <v>37</v>
      </c>
      <c r="K1007" s="181" t="s">
        <v>38</v>
      </c>
      <c r="L1007" s="186">
        <v>45530</v>
      </c>
      <c r="M1007" s="187" t="s">
        <v>225</v>
      </c>
      <c r="N1007" s="183" t="s">
        <v>36</v>
      </c>
      <c r="O1007" s="181"/>
      <c r="P1007" s="184">
        <v>1</v>
      </c>
      <c r="Q1007" s="185" t="s">
        <v>107</v>
      </c>
      <c r="R1007" s="181" t="s">
        <v>37</v>
      </c>
      <c r="S1007" s="181" t="s">
        <v>96</v>
      </c>
      <c r="T1007" s="186">
        <v>45530</v>
      </c>
      <c r="U1007" s="187" t="s">
        <v>225</v>
      </c>
      <c r="V1007" s="188" t="str" cm="1">
        <f t="array" ref="V1007">IF(SUM(LEN(A1007:U1007))=0,"",IF(OR(OR(ISBLANK(E1007),SUM(LEN(B1007),LEN(C1007))=0),AND(NOT(D1007="Unknown"),ISBLANK(I1007)),AND(NOT(N1007="Unknown"),ISBLANK(Q1007))),"Missing Information", INDEX(Table15[Entire Service Line Classification], MATCH(SUMIFS(Table15[Unique ID],Table15[System-Owned Portion],D1007,Table15[If Material Anything Other than "Lead" in Column E,Was Material Ever Previously Lead?],F1007,Table15[Customer-Owned Portion],N1007),Table15[Unique ID],0),0)))</f>
        <v>Non-lead</v>
      </c>
      <c r="W1007" s="189"/>
    </row>
    <row r="1008" spans="1:23" s="190" customFormat="1" ht="37.5" x14ac:dyDescent="0.25">
      <c r="A1008" s="180">
        <v>11806306</v>
      </c>
      <c r="B1008" s="181" t="s">
        <v>2278</v>
      </c>
      <c r="C1008" s="182" t="s">
        <v>2279</v>
      </c>
      <c r="D1008" s="183" t="s">
        <v>36</v>
      </c>
      <c r="E1008" s="181" t="s">
        <v>35</v>
      </c>
      <c r="F1008" s="183" t="s">
        <v>35</v>
      </c>
      <c r="G1008" s="181" t="s">
        <v>225</v>
      </c>
      <c r="H1008" s="184">
        <v>2</v>
      </c>
      <c r="I1008" s="185" t="s">
        <v>107</v>
      </c>
      <c r="J1008" s="181" t="s">
        <v>37</v>
      </c>
      <c r="K1008" s="181" t="s">
        <v>38</v>
      </c>
      <c r="L1008" s="186">
        <v>45531</v>
      </c>
      <c r="M1008" s="187" t="s">
        <v>225</v>
      </c>
      <c r="N1008" s="183" t="s">
        <v>43</v>
      </c>
      <c r="O1008" s="181"/>
      <c r="P1008" s="184">
        <v>2</v>
      </c>
      <c r="Q1008" s="185" t="s">
        <v>107</v>
      </c>
      <c r="R1008" s="181" t="s">
        <v>37</v>
      </c>
      <c r="S1008" s="181" t="s">
        <v>96</v>
      </c>
      <c r="T1008" s="186">
        <v>45531</v>
      </c>
      <c r="U1008" s="187" t="s">
        <v>225</v>
      </c>
      <c r="V1008" s="188" t="str" cm="1">
        <f t="array" ref="V1008">IF(SUM(LEN(A1008:U1008))=0,"",IF(OR(OR(ISBLANK(E1008),SUM(LEN(B1008),LEN(C1008))=0),AND(NOT(D1008="Unknown"),ISBLANK(I1008)),AND(NOT(N1008="Unknown"),ISBLANK(Q1008))),"Missing Information", INDEX(Table15[Entire Service Line Classification], MATCH(SUMIFS(Table15[Unique ID],Table15[System-Owned Portion],D1008,Table15[If Material Anything Other than "Lead" in Column E,Was Material Ever Previously Lead?],F1008,Table15[Customer-Owned Portion],N1008),Table15[Unique ID],0),0)))</f>
        <v>Non-lead</v>
      </c>
      <c r="W1008" s="189"/>
    </row>
    <row r="1009" spans="1:23" s="190" customFormat="1" ht="37.5" x14ac:dyDescent="0.25">
      <c r="A1009" s="180">
        <v>11806303</v>
      </c>
      <c r="B1009" s="181" t="s">
        <v>2280</v>
      </c>
      <c r="C1009" s="182" t="s">
        <v>2281</v>
      </c>
      <c r="D1009" s="183" t="s">
        <v>43</v>
      </c>
      <c r="E1009" s="181" t="s">
        <v>35</v>
      </c>
      <c r="F1009" s="183" t="s">
        <v>35</v>
      </c>
      <c r="G1009" s="181" t="s">
        <v>7046</v>
      </c>
      <c r="H1009" s="184">
        <v>1</v>
      </c>
      <c r="I1009" s="185" t="s">
        <v>107</v>
      </c>
      <c r="J1009" s="181" t="s">
        <v>37</v>
      </c>
      <c r="K1009" s="181" t="s">
        <v>38</v>
      </c>
      <c r="L1009" s="186">
        <v>45551</v>
      </c>
      <c r="M1009" s="187" t="s">
        <v>7068</v>
      </c>
      <c r="N1009" s="183" t="s">
        <v>36</v>
      </c>
      <c r="O1009" s="181"/>
      <c r="P1009" s="184">
        <v>0.75</v>
      </c>
      <c r="Q1009" s="185" t="s">
        <v>107</v>
      </c>
      <c r="R1009" s="181" t="s">
        <v>37</v>
      </c>
      <c r="S1009" s="181" t="s">
        <v>96</v>
      </c>
      <c r="T1009" s="186">
        <v>45551</v>
      </c>
      <c r="U1009" s="187" t="s">
        <v>225</v>
      </c>
      <c r="V1009" s="188" t="str" cm="1">
        <f t="array" ref="V1009">IF(SUM(LEN(A1009:U1009))=0,"",IF(OR(OR(ISBLANK(E1009),SUM(LEN(B1009),LEN(C1009))=0),AND(NOT(D1009="Unknown"),ISBLANK(I1009)),AND(NOT(N1009="Unknown"),ISBLANK(Q1009))),"Missing Information", INDEX(Table15[Entire Service Line Classification], MATCH(SUMIFS(Table15[Unique ID],Table15[System-Owned Portion],D1009,Table15[If Material Anything Other than "Lead" in Column E,Was Material Ever Previously Lead?],F1009,Table15[Customer-Owned Portion],N1009),Table15[Unique ID],0),0)))</f>
        <v>Non-lead</v>
      </c>
      <c r="W1009" s="189"/>
    </row>
    <row r="1010" spans="1:23" s="190" customFormat="1" ht="37.5" x14ac:dyDescent="0.25">
      <c r="A1010" s="180">
        <v>11806293</v>
      </c>
      <c r="B1010" s="181" t="s">
        <v>2282</v>
      </c>
      <c r="C1010" s="182" t="s">
        <v>2283</v>
      </c>
      <c r="D1010" s="183" t="s">
        <v>36</v>
      </c>
      <c r="E1010" s="181" t="s">
        <v>35</v>
      </c>
      <c r="F1010" s="183" t="s">
        <v>35</v>
      </c>
      <c r="G1010" s="181" t="s">
        <v>230</v>
      </c>
      <c r="H1010" s="184">
        <v>1</v>
      </c>
      <c r="I1010" s="185" t="s">
        <v>107</v>
      </c>
      <c r="J1010" s="181" t="s">
        <v>37</v>
      </c>
      <c r="K1010" s="181" t="s">
        <v>38</v>
      </c>
      <c r="L1010" s="186">
        <v>45530</v>
      </c>
      <c r="M1010" s="187" t="s">
        <v>225</v>
      </c>
      <c r="N1010" s="183" t="s">
        <v>43</v>
      </c>
      <c r="O1010" s="181"/>
      <c r="P1010" s="184">
        <v>1</v>
      </c>
      <c r="Q1010" s="185" t="s">
        <v>107</v>
      </c>
      <c r="R1010" s="181" t="s">
        <v>37</v>
      </c>
      <c r="S1010" s="181" t="s">
        <v>96</v>
      </c>
      <c r="T1010" s="186">
        <v>45530</v>
      </c>
      <c r="U1010" s="187" t="s">
        <v>7068</v>
      </c>
      <c r="V1010" s="188" t="str" cm="1">
        <f t="array" ref="V1010">IF(SUM(LEN(A1010:U1010))=0,"",IF(OR(OR(ISBLANK(E1010),SUM(LEN(B1010),LEN(C1010))=0),AND(NOT(D1010="Unknown"),ISBLANK(I1010)),AND(NOT(N1010="Unknown"),ISBLANK(Q1010))),"Missing Information", INDEX(Table15[Entire Service Line Classification], MATCH(SUMIFS(Table15[Unique ID],Table15[System-Owned Portion],D1010,Table15[If Material Anything Other than "Lead" in Column E,Was Material Ever Previously Lead?],F1010,Table15[Customer-Owned Portion],N1010),Table15[Unique ID],0),0)))</f>
        <v>Non-lead</v>
      </c>
      <c r="W1010" s="189"/>
    </row>
    <row r="1011" spans="1:23" s="190" customFormat="1" ht="37.5" x14ac:dyDescent="0.25">
      <c r="A1011" s="180">
        <v>11806291</v>
      </c>
      <c r="B1011" s="181" t="s">
        <v>2284</v>
      </c>
      <c r="C1011" s="182" t="s">
        <v>2285</v>
      </c>
      <c r="D1011" s="183" t="s">
        <v>36</v>
      </c>
      <c r="E1011" s="181" t="s">
        <v>35</v>
      </c>
      <c r="F1011" s="183" t="s">
        <v>35</v>
      </c>
      <c r="G1011" s="181" t="s">
        <v>225</v>
      </c>
      <c r="H1011" s="184">
        <v>1</v>
      </c>
      <c r="I1011" s="185" t="s">
        <v>107</v>
      </c>
      <c r="J1011" s="181" t="s">
        <v>37</v>
      </c>
      <c r="K1011" s="181" t="s">
        <v>38</v>
      </c>
      <c r="L1011" s="186">
        <v>45551</v>
      </c>
      <c r="M1011" s="187" t="s">
        <v>225</v>
      </c>
      <c r="N1011" s="183" t="s">
        <v>36</v>
      </c>
      <c r="O1011" s="181"/>
      <c r="P1011" s="184">
        <v>0.75</v>
      </c>
      <c r="Q1011" s="185" t="s">
        <v>107</v>
      </c>
      <c r="R1011" s="181" t="s">
        <v>37</v>
      </c>
      <c r="S1011" s="181" t="s">
        <v>96</v>
      </c>
      <c r="T1011" s="186">
        <v>45551</v>
      </c>
      <c r="U1011" s="187" t="s">
        <v>7069</v>
      </c>
      <c r="V1011" s="188" t="str" cm="1">
        <f t="array" ref="V1011">IF(SUM(LEN(A1011:U1011))=0,"",IF(OR(OR(ISBLANK(E1011),SUM(LEN(B1011),LEN(C1011))=0),AND(NOT(D1011="Unknown"),ISBLANK(I1011)),AND(NOT(N1011="Unknown"),ISBLANK(Q1011))),"Missing Information", INDEX(Table15[Entire Service Line Classification], MATCH(SUMIFS(Table15[Unique ID],Table15[System-Owned Portion],D1011,Table15[If Material Anything Other than "Lead" in Column E,Was Material Ever Previously Lead?],F1011,Table15[Customer-Owned Portion],N1011),Table15[Unique ID],0),0)))</f>
        <v>Non-lead</v>
      </c>
      <c r="W1011" s="189"/>
    </row>
    <row r="1012" spans="1:23" s="190" customFormat="1" ht="37.5" x14ac:dyDescent="0.25">
      <c r="A1012" s="180">
        <v>11806258</v>
      </c>
      <c r="B1012" s="181" t="s">
        <v>2286</v>
      </c>
      <c r="C1012" s="182" t="s">
        <v>2287</v>
      </c>
      <c r="D1012" s="183" t="s">
        <v>36</v>
      </c>
      <c r="E1012" s="181" t="s">
        <v>35</v>
      </c>
      <c r="F1012" s="183" t="s">
        <v>35</v>
      </c>
      <c r="G1012" s="181" t="s">
        <v>242</v>
      </c>
      <c r="H1012" s="184">
        <v>1</v>
      </c>
      <c r="I1012" s="185" t="s">
        <v>107</v>
      </c>
      <c r="J1012" s="181" t="s">
        <v>37</v>
      </c>
      <c r="K1012" s="181" t="s">
        <v>38</v>
      </c>
      <c r="L1012" s="186">
        <v>45530</v>
      </c>
      <c r="M1012" s="187" t="s">
        <v>225</v>
      </c>
      <c r="N1012" s="183" t="s">
        <v>43</v>
      </c>
      <c r="O1012" s="181"/>
      <c r="P1012" s="184">
        <v>0.75</v>
      </c>
      <c r="Q1012" s="185" t="s">
        <v>107</v>
      </c>
      <c r="R1012" s="181" t="s">
        <v>37</v>
      </c>
      <c r="S1012" s="181" t="s">
        <v>96</v>
      </c>
      <c r="T1012" s="186">
        <v>45530</v>
      </c>
      <c r="U1012" s="187" t="s">
        <v>7068</v>
      </c>
      <c r="V1012" s="188" t="str" cm="1">
        <f t="array" ref="V1012">IF(SUM(LEN(A1012:U1012))=0,"",IF(OR(OR(ISBLANK(E1012),SUM(LEN(B1012),LEN(C1012))=0),AND(NOT(D1012="Unknown"),ISBLANK(I1012)),AND(NOT(N1012="Unknown"),ISBLANK(Q1012))),"Missing Information", INDEX(Table15[Entire Service Line Classification], MATCH(SUMIFS(Table15[Unique ID],Table15[System-Owned Portion],D1012,Table15[If Material Anything Other than "Lead" in Column E,Was Material Ever Previously Lead?],F1012,Table15[Customer-Owned Portion],N1012),Table15[Unique ID],0),0)))</f>
        <v>Non-lead</v>
      </c>
      <c r="W1012" s="189"/>
    </row>
    <row r="1013" spans="1:23" s="190" customFormat="1" ht="37.5" x14ac:dyDescent="0.25">
      <c r="A1013" s="180">
        <v>11806225</v>
      </c>
      <c r="B1013" s="181" t="s">
        <v>2288</v>
      </c>
      <c r="C1013" s="182" t="s">
        <v>2289</v>
      </c>
      <c r="D1013" s="183" t="s">
        <v>36</v>
      </c>
      <c r="E1013" s="181" t="s">
        <v>35</v>
      </c>
      <c r="F1013" s="183" t="s">
        <v>35</v>
      </c>
      <c r="G1013" s="181" t="s">
        <v>247</v>
      </c>
      <c r="H1013" s="184">
        <v>1</v>
      </c>
      <c r="I1013" s="185" t="s">
        <v>107</v>
      </c>
      <c r="J1013" s="181" t="s">
        <v>37</v>
      </c>
      <c r="K1013" s="181" t="s">
        <v>38</v>
      </c>
      <c r="L1013" s="186">
        <v>45531</v>
      </c>
      <c r="M1013" s="187" t="s">
        <v>225</v>
      </c>
      <c r="N1013" s="183" t="s">
        <v>43</v>
      </c>
      <c r="O1013" s="181"/>
      <c r="P1013" s="184">
        <v>0.75</v>
      </c>
      <c r="Q1013" s="185" t="s">
        <v>107</v>
      </c>
      <c r="R1013" s="181" t="s">
        <v>37</v>
      </c>
      <c r="S1013" s="181" t="s">
        <v>96</v>
      </c>
      <c r="T1013" s="186">
        <v>45531</v>
      </c>
      <c r="U1013" s="187" t="s">
        <v>225</v>
      </c>
      <c r="V1013" s="188" t="str" cm="1">
        <f t="array" ref="V1013">IF(SUM(LEN(A1013:U1013))=0,"",IF(OR(OR(ISBLANK(E1013),SUM(LEN(B1013),LEN(C1013))=0),AND(NOT(D1013="Unknown"),ISBLANK(I1013)),AND(NOT(N1013="Unknown"),ISBLANK(Q1013))),"Missing Information", INDEX(Table15[Entire Service Line Classification], MATCH(SUMIFS(Table15[Unique ID],Table15[System-Owned Portion],D1013,Table15[If Material Anything Other than "Lead" in Column E,Was Material Ever Previously Lead?],F1013,Table15[Customer-Owned Portion],N1013),Table15[Unique ID],0),0)))</f>
        <v>Non-lead</v>
      </c>
      <c r="W1013" s="189"/>
    </row>
    <row r="1014" spans="1:23" s="190" customFormat="1" ht="37.5" x14ac:dyDescent="0.25">
      <c r="A1014" s="180">
        <v>11806308</v>
      </c>
      <c r="B1014" s="181" t="s">
        <v>2290</v>
      </c>
      <c r="C1014" s="182" t="s">
        <v>2291</v>
      </c>
      <c r="D1014" s="183" t="s">
        <v>43</v>
      </c>
      <c r="E1014" s="181" t="s">
        <v>35</v>
      </c>
      <c r="F1014" s="183" t="s">
        <v>35</v>
      </c>
      <c r="G1014" s="181" t="s">
        <v>234</v>
      </c>
      <c r="H1014" s="184">
        <v>1</v>
      </c>
      <c r="I1014" s="185" t="s">
        <v>107</v>
      </c>
      <c r="J1014" s="181" t="s">
        <v>37</v>
      </c>
      <c r="K1014" s="181" t="s">
        <v>38</v>
      </c>
      <c r="L1014" s="186">
        <v>45530</v>
      </c>
      <c r="M1014" s="187" t="s">
        <v>7069</v>
      </c>
      <c r="N1014" s="183" t="s">
        <v>43</v>
      </c>
      <c r="O1014" s="181"/>
      <c r="P1014" s="184">
        <v>0.75</v>
      </c>
      <c r="Q1014" s="185" t="s">
        <v>107</v>
      </c>
      <c r="R1014" s="181" t="s">
        <v>37</v>
      </c>
      <c r="S1014" s="181" t="s">
        <v>96</v>
      </c>
      <c r="T1014" s="186">
        <v>45530</v>
      </c>
      <c r="U1014" s="187" t="s">
        <v>7069</v>
      </c>
      <c r="V1014" s="188" t="str" cm="1">
        <f t="array" ref="V1014">IF(SUM(LEN(A1014:U1014))=0,"",IF(OR(OR(ISBLANK(E1014),SUM(LEN(B1014),LEN(C1014))=0),AND(NOT(D1014="Unknown"),ISBLANK(I1014)),AND(NOT(N1014="Unknown"),ISBLANK(Q1014))),"Missing Information", INDEX(Table15[Entire Service Line Classification], MATCH(SUMIFS(Table15[Unique ID],Table15[System-Owned Portion],D1014,Table15[If Material Anything Other than "Lead" in Column E,Was Material Ever Previously Lead?],F1014,Table15[Customer-Owned Portion],N1014),Table15[Unique ID],0),0)))</f>
        <v>Non-lead</v>
      </c>
      <c r="W1014" s="189"/>
    </row>
    <row r="1015" spans="1:23" s="190" customFormat="1" ht="37.5" x14ac:dyDescent="0.25">
      <c r="A1015" s="180">
        <v>11806300</v>
      </c>
      <c r="B1015" s="181" t="s">
        <v>2292</v>
      </c>
      <c r="C1015" s="182" t="s">
        <v>2281</v>
      </c>
      <c r="D1015" s="183" t="s">
        <v>43</v>
      </c>
      <c r="E1015" s="181" t="s">
        <v>35</v>
      </c>
      <c r="F1015" s="183" t="s">
        <v>35</v>
      </c>
      <c r="G1015" s="181" t="s">
        <v>7046</v>
      </c>
      <c r="H1015" s="184">
        <v>1</v>
      </c>
      <c r="I1015" s="185" t="s">
        <v>107</v>
      </c>
      <c r="J1015" s="181" t="s">
        <v>37</v>
      </c>
      <c r="K1015" s="181" t="s">
        <v>38</v>
      </c>
      <c r="L1015" s="186">
        <v>45551</v>
      </c>
      <c r="M1015" s="187" t="s">
        <v>7069</v>
      </c>
      <c r="N1015" s="183" t="s">
        <v>36</v>
      </c>
      <c r="O1015" s="181"/>
      <c r="P1015" s="184">
        <v>1</v>
      </c>
      <c r="Q1015" s="185" t="s">
        <v>107</v>
      </c>
      <c r="R1015" s="181" t="s">
        <v>37</v>
      </c>
      <c r="S1015" s="181" t="s">
        <v>96</v>
      </c>
      <c r="T1015" s="186">
        <v>45551</v>
      </c>
      <c r="U1015" s="187" t="s">
        <v>225</v>
      </c>
      <c r="V1015" s="188" t="str" cm="1">
        <f t="array" ref="V1015">IF(SUM(LEN(A1015:U1015))=0,"",IF(OR(OR(ISBLANK(E1015),SUM(LEN(B1015),LEN(C1015))=0),AND(NOT(D1015="Unknown"),ISBLANK(I1015)),AND(NOT(N1015="Unknown"),ISBLANK(Q1015))),"Missing Information", INDEX(Table15[Entire Service Line Classification], MATCH(SUMIFS(Table15[Unique ID],Table15[System-Owned Portion],D1015,Table15[If Material Anything Other than "Lead" in Column E,Was Material Ever Previously Lead?],F1015,Table15[Customer-Owned Portion],N1015),Table15[Unique ID],0),0)))</f>
        <v>Non-lead</v>
      </c>
      <c r="W1015" s="189"/>
    </row>
    <row r="1016" spans="1:23" s="190" customFormat="1" ht="37.5" x14ac:dyDescent="0.25">
      <c r="A1016" s="180">
        <v>11806295</v>
      </c>
      <c r="B1016" s="181" t="s">
        <v>2293</v>
      </c>
      <c r="C1016" s="182" t="s">
        <v>2294</v>
      </c>
      <c r="D1016" s="183" t="s">
        <v>36</v>
      </c>
      <c r="E1016" s="181" t="s">
        <v>35</v>
      </c>
      <c r="F1016" s="183" t="s">
        <v>35</v>
      </c>
      <c r="G1016" s="181" t="s">
        <v>269</v>
      </c>
      <c r="H1016" s="184">
        <v>1</v>
      </c>
      <c r="I1016" s="185" t="s">
        <v>107</v>
      </c>
      <c r="J1016" s="181" t="s">
        <v>37</v>
      </c>
      <c r="K1016" s="181" t="s">
        <v>38</v>
      </c>
      <c r="L1016" s="186">
        <v>45545</v>
      </c>
      <c r="M1016" s="187" t="s">
        <v>7069</v>
      </c>
      <c r="N1016" s="183" t="s">
        <v>43</v>
      </c>
      <c r="O1016" s="181"/>
      <c r="P1016" s="184">
        <v>0.75</v>
      </c>
      <c r="Q1016" s="185" t="s">
        <v>107</v>
      </c>
      <c r="R1016" s="181" t="s">
        <v>37</v>
      </c>
      <c r="S1016" s="181" t="s">
        <v>96</v>
      </c>
      <c r="T1016" s="186">
        <v>45545</v>
      </c>
      <c r="U1016" s="187" t="s">
        <v>7068</v>
      </c>
      <c r="V1016" s="188" t="str" cm="1">
        <f t="array" ref="V1016">IF(SUM(LEN(A1016:U1016))=0,"",IF(OR(OR(ISBLANK(E1016),SUM(LEN(B1016),LEN(C1016))=0),AND(NOT(D1016="Unknown"),ISBLANK(I1016)),AND(NOT(N1016="Unknown"),ISBLANK(Q1016))),"Missing Information", INDEX(Table15[Entire Service Line Classification], MATCH(SUMIFS(Table15[Unique ID],Table15[System-Owned Portion],D1016,Table15[If Material Anything Other than "Lead" in Column E,Was Material Ever Previously Lead?],F1016,Table15[Customer-Owned Portion],N1016),Table15[Unique ID],0),0)))</f>
        <v>Non-lead</v>
      </c>
      <c r="W1016" s="189"/>
    </row>
    <row r="1017" spans="1:23" s="190" customFormat="1" ht="37.5" x14ac:dyDescent="0.25">
      <c r="A1017" s="180">
        <v>11806290</v>
      </c>
      <c r="B1017" s="181" t="s">
        <v>2295</v>
      </c>
      <c r="C1017" s="182" t="s">
        <v>2296</v>
      </c>
      <c r="D1017" s="183" t="s">
        <v>36</v>
      </c>
      <c r="E1017" s="181" t="s">
        <v>35</v>
      </c>
      <c r="F1017" s="183" t="s">
        <v>35</v>
      </c>
      <c r="G1017" s="181" t="s">
        <v>7035</v>
      </c>
      <c r="H1017" s="184">
        <v>2</v>
      </c>
      <c r="I1017" s="185" t="s">
        <v>107</v>
      </c>
      <c r="J1017" s="181" t="s">
        <v>37</v>
      </c>
      <c r="K1017" s="181" t="s">
        <v>38</v>
      </c>
      <c r="L1017" s="186">
        <v>45551</v>
      </c>
      <c r="M1017" s="187" t="s">
        <v>225</v>
      </c>
      <c r="N1017" s="183" t="s">
        <v>36</v>
      </c>
      <c r="O1017" s="181"/>
      <c r="P1017" s="184">
        <v>0.75</v>
      </c>
      <c r="Q1017" s="185" t="s">
        <v>107</v>
      </c>
      <c r="R1017" s="181" t="s">
        <v>37</v>
      </c>
      <c r="S1017" s="181" t="s">
        <v>96</v>
      </c>
      <c r="T1017" s="186">
        <v>45551</v>
      </c>
      <c r="U1017" s="187" t="s">
        <v>225</v>
      </c>
      <c r="V1017" s="188" t="str" cm="1">
        <f t="array" ref="V1017">IF(SUM(LEN(A1017:U1017))=0,"",IF(OR(OR(ISBLANK(E1017),SUM(LEN(B1017),LEN(C1017))=0),AND(NOT(D1017="Unknown"),ISBLANK(I1017)),AND(NOT(N1017="Unknown"),ISBLANK(Q1017))),"Missing Information", INDEX(Table15[Entire Service Line Classification], MATCH(SUMIFS(Table15[Unique ID],Table15[System-Owned Portion],D1017,Table15[If Material Anything Other than "Lead" in Column E,Was Material Ever Previously Lead?],F1017,Table15[Customer-Owned Portion],N1017),Table15[Unique ID],0),0)))</f>
        <v>Non-lead</v>
      </c>
      <c r="W1017" s="189"/>
    </row>
    <row r="1018" spans="1:23" s="190" customFormat="1" ht="37.5" x14ac:dyDescent="0.25">
      <c r="A1018" s="180">
        <v>11806285</v>
      </c>
      <c r="B1018" s="181" t="s">
        <v>2297</v>
      </c>
      <c r="C1018" s="182" t="s">
        <v>2298</v>
      </c>
      <c r="D1018" s="183" t="s">
        <v>43</v>
      </c>
      <c r="E1018" s="181" t="s">
        <v>35</v>
      </c>
      <c r="F1018" s="183" t="s">
        <v>35</v>
      </c>
      <c r="G1018" s="181" t="s">
        <v>242</v>
      </c>
      <c r="H1018" s="184">
        <v>1</v>
      </c>
      <c r="I1018" s="185" t="s">
        <v>107</v>
      </c>
      <c r="J1018" s="181" t="s">
        <v>37</v>
      </c>
      <c r="K1018" s="181" t="s">
        <v>38</v>
      </c>
      <c r="L1018" s="186">
        <v>45530</v>
      </c>
      <c r="M1018" s="187" t="s">
        <v>7069</v>
      </c>
      <c r="N1018" s="183" t="s">
        <v>43</v>
      </c>
      <c r="O1018" s="181"/>
      <c r="P1018" s="184">
        <v>0.75</v>
      </c>
      <c r="Q1018" s="185" t="s">
        <v>107</v>
      </c>
      <c r="R1018" s="181" t="s">
        <v>37</v>
      </c>
      <c r="S1018" s="181" t="s">
        <v>96</v>
      </c>
      <c r="T1018" s="186">
        <v>45530</v>
      </c>
      <c r="U1018" s="187" t="s">
        <v>7069</v>
      </c>
      <c r="V1018" s="188" t="str" cm="1">
        <f t="array" ref="V1018">IF(SUM(LEN(A1018:U1018))=0,"",IF(OR(OR(ISBLANK(E1018),SUM(LEN(B1018),LEN(C1018))=0),AND(NOT(D1018="Unknown"),ISBLANK(I1018)),AND(NOT(N1018="Unknown"),ISBLANK(Q1018))),"Missing Information", INDEX(Table15[Entire Service Line Classification], MATCH(SUMIFS(Table15[Unique ID],Table15[System-Owned Portion],D1018,Table15[If Material Anything Other than "Lead" in Column E,Was Material Ever Previously Lead?],F1018,Table15[Customer-Owned Portion],N1018),Table15[Unique ID],0),0)))</f>
        <v>Non-lead</v>
      </c>
      <c r="W1018" s="189"/>
    </row>
    <row r="1019" spans="1:23" s="190" customFormat="1" ht="37.5" x14ac:dyDescent="0.25">
      <c r="A1019" s="180">
        <v>11806283</v>
      </c>
      <c r="B1019" s="181" t="s">
        <v>2299</v>
      </c>
      <c r="C1019" s="182" t="s">
        <v>2281</v>
      </c>
      <c r="D1019" s="183" t="s">
        <v>36</v>
      </c>
      <c r="E1019" s="181" t="s">
        <v>35</v>
      </c>
      <c r="F1019" s="183" t="s">
        <v>35</v>
      </c>
      <c r="G1019" s="181" t="s">
        <v>7046</v>
      </c>
      <c r="H1019" s="184">
        <v>1</v>
      </c>
      <c r="I1019" s="185" t="s">
        <v>107</v>
      </c>
      <c r="J1019" s="181" t="s">
        <v>37</v>
      </c>
      <c r="K1019" s="181" t="s">
        <v>38</v>
      </c>
      <c r="L1019" s="186">
        <v>45551</v>
      </c>
      <c r="M1019" s="187" t="s">
        <v>225</v>
      </c>
      <c r="N1019" s="183" t="s">
        <v>36</v>
      </c>
      <c r="O1019" s="181"/>
      <c r="P1019" s="184">
        <v>1</v>
      </c>
      <c r="Q1019" s="185" t="s">
        <v>107</v>
      </c>
      <c r="R1019" s="181" t="s">
        <v>37</v>
      </c>
      <c r="S1019" s="181" t="s">
        <v>96</v>
      </c>
      <c r="T1019" s="186">
        <v>45551</v>
      </c>
      <c r="U1019" s="187" t="s">
        <v>225</v>
      </c>
      <c r="V1019" s="188" t="str" cm="1">
        <f t="array" ref="V1019">IF(SUM(LEN(A1019:U1019))=0,"",IF(OR(OR(ISBLANK(E1019),SUM(LEN(B1019),LEN(C1019))=0),AND(NOT(D1019="Unknown"),ISBLANK(I1019)),AND(NOT(N1019="Unknown"),ISBLANK(Q1019))),"Missing Information", INDEX(Table15[Entire Service Line Classification], MATCH(SUMIFS(Table15[Unique ID],Table15[System-Owned Portion],D1019,Table15[If Material Anything Other than "Lead" in Column E,Was Material Ever Previously Lead?],F1019,Table15[Customer-Owned Portion],N1019),Table15[Unique ID],0),0)))</f>
        <v>Non-lead</v>
      </c>
      <c r="W1019" s="189"/>
    </row>
    <row r="1020" spans="1:23" s="190" customFormat="1" ht="37.5" x14ac:dyDescent="0.25">
      <c r="A1020" s="180">
        <v>11806279</v>
      </c>
      <c r="B1020" s="181" t="s">
        <v>2300</v>
      </c>
      <c r="C1020" s="182" t="s">
        <v>2301</v>
      </c>
      <c r="D1020" s="183" t="s">
        <v>36</v>
      </c>
      <c r="E1020" s="181" t="s">
        <v>35</v>
      </c>
      <c r="F1020" s="183" t="s">
        <v>35</v>
      </c>
      <c r="G1020" s="181" t="s">
        <v>245</v>
      </c>
      <c r="H1020" s="184">
        <v>1</v>
      </c>
      <c r="I1020" s="185" t="s">
        <v>107</v>
      </c>
      <c r="J1020" s="181" t="s">
        <v>37</v>
      </c>
      <c r="K1020" s="181" t="s">
        <v>38</v>
      </c>
      <c r="L1020" s="186">
        <v>45530</v>
      </c>
      <c r="M1020" s="187" t="s">
        <v>225</v>
      </c>
      <c r="N1020" s="183" t="s">
        <v>43</v>
      </c>
      <c r="O1020" s="181"/>
      <c r="P1020" s="184">
        <v>0.75</v>
      </c>
      <c r="Q1020" s="185" t="s">
        <v>107</v>
      </c>
      <c r="R1020" s="181" t="s">
        <v>37</v>
      </c>
      <c r="S1020" s="181" t="s">
        <v>96</v>
      </c>
      <c r="T1020" s="186">
        <v>45530</v>
      </c>
      <c r="U1020" s="187" t="s">
        <v>225</v>
      </c>
      <c r="V1020" s="188" t="str" cm="1">
        <f t="array" ref="V1020">IF(SUM(LEN(A1020:U1020))=0,"",IF(OR(OR(ISBLANK(E1020),SUM(LEN(B1020),LEN(C1020))=0),AND(NOT(D1020="Unknown"),ISBLANK(I1020)),AND(NOT(N1020="Unknown"),ISBLANK(Q1020))),"Missing Information", INDEX(Table15[Entire Service Line Classification], MATCH(SUMIFS(Table15[Unique ID],Table15[System-Owned Portion],D1020,Table15[If Material Anything Other than "Lead" in Column E,Was Material Ever Previously Lead?],F1020,Table15[Customer-Owned Portion],N1020),Table15[Unique ID],0),0)))</f>
        <v>Non-lead</v>
      </c>
      <c r="W1020" s="189"/>
    </row>
    <row r="1021" spans="1:23" s="190" customFormat="1" ht="37.5" x14ac:dyDescent="0.25">
      <c r="A1021" s="180">
        <v>11806234</v>
      </c>
      <c r="B1021" s="181" t="s">
        <v>2302</v>
      </c>
      <c r="C1021" s="182" t="s">
        <v>2303</v>
      </c>
      <c r="D1021" s="183" t="s">
        <v>36</v>
      </c>
      <c r="E1021" s="181" t="s">
        <v>35</v>
      </c>
      <c r="F1021" s="183" t="s">
        <v>35</v>
      </c>
      <c r="G1021" s="181" t="s">
        <v>259</v>
      </c>
      <c r="H1021" s="184">
        <v>2</v>
      </c>
      <c r="I1021" s="185" t="s">
        <v>107</v>
      </c>
      <c r="J1021" s="181" t="s">
        <v>37</v>
      </c>
      <c r="K1021" s="181" t="s">
        <v>38</v>
      </c>
      <c r="L1021" s="186">
        <v>45551</v>
      </c>
      <c r="M1021" s="187" t="s">
        <v>225</v>
      </c>
      <c r="N1021" s="183" t="s">
        <v>36</v>
      </c>
      <c r="O1021" s="181"/>
      <c r="P1021" s="184">
        <v>1</v>
      </c>
      <c r="Q1021" s="185" t="s">
        <v>107</v>
      </c>
      <c r="R1021" s="181" t="s">
        <v>37</v>
      </c>
      <c r="S1021" s="181" t="s">
        <v>96</v>
      </c>
      <c r="T1021" s="186">
        <v>45551</v>
      </c>
      <c r="U1021" s="187" t="s">
        <v>225</v>
      </c>
      <c r="V1021" s="188" t="str" cm="1">
        <f t="array" ref="V1021">IF(SUM(LEN(A1021:U1021))=0,"",IF(OR(OR(ISBLANK(E1021),SUM(LEN(B1021),LEN(C1021))=0),AND(NOT(D1021="Unknown"),ISBLANK(I1021)),AND(NOT(N1021="Unknown"),ISBLANK(Q1021))),"Missing Information", INDEX(Table15[Entire Service Line Classification], MATCH(SUMIFS(Table15[Unique ID],Table15[System-Owned Portion],D1021,Table15[If Material Anything Other than "Lead" in Column E,Was Material Ever Previously Lead?],F1021,Table15[Customer-Owned Portion],N1021),Table15[Unique ID],0),0)))</f>
        <v>Non-lead</v>
      </c>
      <c r="W1021" s="189"/>
    </row>
    <row r="1022" spans="1:23" s="190" customFormat="1" ht="37.5" x14ac:dyDescent="0.25">
      <c r="A1022" s="180">
        <v>11806211</v>
      </c>
      <c r="B1022" s="181" t="s">
        <v>2304</v>
      </c>
      <c r="C1022" s="182" t="s">
        <v>2305</v>
      </c>
      <c r="D1022" s="183" t="s">
        <v>36</v>
      </c>
      <c r="E1022" s="181" t="s">
        <v>35</v>
      </c>
      <c r="F1022" s="183" t="s">
        <v>35</v>
      </c>
      <c r="G1022" s="181" t="s">
        <v>225</v>
      </c>
      <c r="H1022" s="184">
        <v>1</v>
      </c>
      <c r="I1022" s="185" t="s">
        <v>107</v>
      </c>
      <c r="J1022" s="181" t="s">
        <v>37</v>
      </c>
      <c r="K1022" s="181" t="s">
        <v>38</v>
      </c>
      <c r="L1022" s="186">
        <v>45530</v>
      </c>
      <c r="M1022" s="187" t="s">
        <v>225</v>
      </c>
      <c r="N1022" s="183" t="s">
        <v>43</v>
      </c>
      <c r="O1022" s="181"/>
      <c r="P1022" s="184">
        <v>0.75</v>
      </c>
      <c r="Q1022" s="185" t="s">
        <v>107</v>
      </c>
      <c r="R1022" s="181" t="s">
        <v>37</v>
      </c>
      <c r="S1022" s="181" t="s">
        <v>96</v>
      </c>
      <c r="T1022" s="186">
        <v>45530</v>
      </c>
      <c r="U1022" s="187" t="s">
        <v>225</v>
      </c>
      <c r="V1022" s="188" t="str" cm="1">
        <f t="array" ref="V1022">IF(SUM(LEN(A1022:U1022))=0,"",IF(OR(OR(ISBLANK(E1022),SUM(LEN(B1022),LEN(C1022))=0),AND(NOT(D1022="Unknown"),ISBLANK(I1022)),AND(NOT(N1022="Unknown"),ISBLANK(Q1022))),"Missing Information", INDEX(Table15[Entire Service Line Classification], MATCH(SUMIFS(Table15[Unique ID],Table15[System-Owned Portion],D1022,Table15[If Material Anything Other than "Lead" in Column E,Was Material Ever Previously Lead?],F1022,Table15[Customer-Owned Portion],N1022),Table15[Unique ID],0),0)))</f>
        <v>Non-lead</v>
      </c>
      <c r="W1022" s="189"/>
    </row>
    <row r="1023" spans="1:23" s="190" customFormat="1" ht="37.5" x14ac:dyDescent="0.25">
      <c r="A1023" s="180">
        <v>11806210</v>
      </c>
      <c r="B1023" s="181" t="s">
        <v>2306</v>
      </c>
      <c r="C1023" s="182" t="s">
        <v>2307</v>
      </c>
      <c r="D1023" s="183" t="s">
        <v>36</v>
      </c>
      <c r="E1023" s="181" t="s">
        <v>35</v>
      </c>
      <c r="F1023" s="183" t="s">
        <v>35</v>
      </c>
      <c r="G1023" s="181" t="s">
        <v>238</v>
      </c>
      <c r="H1023" s="184">
        <v>1</v>
      </c>
      <c r="I1023" s="185" t="s">
        <v>107</v>
      </c>
      <c r="J1023" s="181" t="s">
        <v>37</v>
      </c>
      <c r="K1023" s="181" t="s">
        <v>38</v>
      </c>
      <c r="L1023" s="186">
        <v>45551</v>
      </c>
      <c r="M1023" s="187" t="s">
        <v>225</v>
      </c>
      <c r="N1023" s="183" t="s">
        <v>36</v>
      </c>
      <c r="O1023" s="181"/>
      <c r="P1023" s="184">
        <v>0.75</v>
      </c>
      <c r="Q1023" s="185" t="s">
        <v>107</v>
      </c>
      <c r="R1023" s="181" t="s">
        <v>37</v>
      </c>
      <c r="S1023" s="181" t="s">
        <v>96</v>
      </c>
      <c r="T1023" s="186">
        <v>45551</v>
      </c>
      <c r="U1023" s="187" t="s">
        <v>225</v>
      </c>
      <c r="V1023" s="188" t="str" cm="1">
        <f t="array" ref="V1023">IF(SUM(LEN(A1023:U1023))=0,"",IF(OR(OR(ISBLANK(E1023),SUM(LEN(B1023),LEN(C1023))=0),AND(NOT(D1023="Unknown"),ISBLANK(I1023)),AND(NOT(N1023="Unknown"),ISBLANK(Q1023))),"Missing Information", INDEX(Table15[Entire Service Line Classification], MATCH(SUMIFS(Table15[Unique ID],Table15[System-Owned Portion],D1023,Table15[If Material Anything Other than "Lead" in Column E,Was Material Ever Previously Lead?],F1023,Table15[Customer-Owned Portion],N1023),Table15[Unique ID],0),0)))</f>
        <v>Non-lead</v>
      </c>
      <c r="W1023" s="189"/>
    </row>
    <row r="1024" spans="1:23" s="190" customFormat="1" ht="37.5" x14ac:dyDescent="0.25">
      <c r="A1024" s="180">
        <v>11806209</v>
      </c>
      <c r="B1024" s="181" t="s">
        <v>2295</v>
      </c>
      <c r="C1024" s="182" t="s">
        <v>2296</v>
      </c>
      <c r="D1024" s="183" t="s">
        <v>36</v>
      </c>
      <c r="E1024" s="181" t="s">
        <v>35</v>
      </c>
      <c r="F1024" s="183" t="s">
        <v>35</v>
      </c>
      <c r="G1024" s="181" t="s">
        <v>225</v>
      </c>
      <c r="H1024" s="184">
        <v>1</v>
      </c>
      <c r="I1024" s="185" t="s">
        <v>107</v>
      </c>
      <c r="J1024" s="181" t="s">
        <v>37</v>
      </c>
      <c r="K1024" s="181" t="s">
        <v>38</v>
      </c>
      <c r="L1024" s="186">
        <v>45551</v>
      </c>
      <c r="M1024" s="187" t="s">
        <v>225</v>
      </c>
      <c r="N1024" s="183" t="s">
        <v>43</v>
      </c>
      <c r="O1024" s="181"/>
      <c r="P1024" s="184">
        <v>0.75</v>
      </c>
      <c r="Q1024" s="185" t="s">
        <v>107</v>
      </c>
      <c r="R1024" s="181" t="s">
        <v>37</v>
      </c>
      <c r="S1024" s="181" t="s">
        <v>96</v>
      </c>
      <c r="T1024" s="186">
        <v>45551</v>
      </c>
      <c r="U1024" s="187" t="s">
        <v>7069</v>
      </c>
      <c r="V1024" s="188" t="str" cm="1">
        <f t="array" ref="V1024">IF(SUM(LEN(A1024:U1024))=0,"",IF(OR(OR(ISBLANK(E1024),SUM(LEN(B1024),LEN(C1024))=0),AND(NOT(D1024="Unknown"),ISBLANK(I1024)),AND(NOT(N1024="Unknown"),ISBLANK(Q1024))),"Missing Information", INDEX(Table15[Entire Service Line Classification], MATCH(SUMIFS(Table15[Unique ID],Table15[System-Owned Portion],D1024,Table15[If Material Anything Other than "Lead" in Column E,Was Material Ever Previously Lead?],F1024,Table15[Customer-Owned Portion],N1024),Table15[Unique ID],0),0)))</f>
        <v>Non-lead</v>
      </c>
      <c r="W1024" s="189"/>
    </row>
    <row r="1025" spans="1:23" s="190" customFormat="1" ht="37.5" x14ac:dyDescent="0.25">
      <c r="A1025" s="180">
        <v>11806302</v>
      </c>
      <c r="B1025" s="181" t="s">
        <v>2308</v>
      </c>
      <c r="C1025" s="182" t="s">
        <v>2309</v>
      </c>
      <c r="D1025" s="183" t="s">
        <v>36</v>
      </c>
      <c r="E1025" s="181" t="s">
        <v>35</v>
      </c>
      <c r="F1025" s="183" t="s">
        <v>35</v>
      </c>
      <c r="G1025" s="181" t="s">
        <v>225</v>
      </c>
      <c r="H1025" s="184">
        <v>1</v>
      </c>
      <c r="I1025" s="185" t="s">
        <v>107</v>
      </c>
      <c r="J1025" s="181" t="s">
        <v>37</v>
      </c>
      <c r="K1025" s="181" t="s">
        <v>38</v>
      </c>
      <c r="L1025" s="186">
        <v>45530</v>
      </c>
      <c r="M1025" s="187" t="s">
        <v>225</v>
      </c>
      <c r="N1025" s="183" t="s">
        <v>43</v>
      </c>
      <c r="O1025" s="181"/>
      <c r="P1025" s="184">
        <v>0.75</v>
      </c>
      <c r="Q1025" s="185" t="s">
        <v>107</v>
      </c>
      <c r="R1025" s="181" t="s">
        <v>37</v>
      </c>
      <c r="S1025" s="181" t="s">
        <v>96</v>
      </c>
      <c r="T1025" s="186">
        <v>45530</v>
      </c>
      <c r="U1025" s="187" t="s">
        <v>225</v>
      </c>
      <c r="V1025" s="188" t="str" cm="1">
        <f t="array" ref="V1025">IF(SUM(LEN(A1025:U1025))=0,"",IF(OR(OR(ISBLANK(E1025),SUM(LEN(B1025),LEN(C1025))=0),AND(NOT(D1025="Unknown"),ISBLANK(I1025)),AND(NOT(N1025="Unknown"),ISBLANK(Q1025))),"Missing Information", INDEX(Table15[Entire Service Line Classification], MATCH(SUMIFS(Table15[Unique ID],Table15[System-Owned Portion],D1025,Table15[If Material Anything Other than "Lead" in Column E,Was Material Ever Previously Lead?],F1025,Table15[Customer-Owned Portion],N1025),Table15[Unique ID],0),0)))</f>
        <v>Non-lead</v>
      </c>
      <c r="W1025" s="189"/>
    </row>
    <row r="1026" spans="1:23" s="190" customFormat="1" ht="37.5" x14ac:dyDescent="0.25">
      <c r="A1026" s="180">
        <v>11806299</v>
      </c>
      <c r="B1026" s="181" t="s">
        <v>2310</v>
      </c>
      <c r="C1026" s="182" t="s">
        <v>2311</v>
      </c>
      <c r="D1026" s="183" t="s">
        <v>43</v>
      </c>
      <c r="E1026" s="181" t="s">
        <v>35</v>
      </c>
      <c r="F1026" s="183" t="s">
        <v>35</v>
      </c>
      <c r="G1026" s="181" t="s">
        <v>259</v>
      </c>
      <c r="H1026" s="184">
        <v>1</v>
      </c>
      <c r="I1026" s="185" t="s">
        <v>107</v>
      </c>
      <c r="J1026" s="181" t="s">
        <v>37</v>
      </c>
      <c r="K1026" s="181" t="s">
        <v>38</v>
      </c>
      <c r="L1026" s="186">
        <v>45546</v>
      </c>
      <c r="M1026" s="187" t="s">
        <v>7069</v>
      </c>
      <c r="N1026" s="183" t="s">
        <v>43</v>
      </c>
      <c r="O1026" s="181"/>
      <c r="P1026" s="184">
        <v>0.75</v>
      </c>
      <c r="Q1026" s="185" t="s">
        <v>107</v>
      </c>
      <c r="R1026" s="181" t="s">
        <v>37</v>
      </c>
      <c r="S1026" s="181" t="s">
        <v>96</v>
      </c>
      <c r="T1026" s="186">
        <v>45546</v>
      </c>
      <c r="U1026" s="187" t="s">
        <v>7069</v>
      </c>
      <c r="V1026" s="188" t="str" cm="1">
        <f t="array" ref="V1026">IF(SUM(LEN(A1026:U1026))=0,"",IF(OR(OR(ISBLANK(E1026),SUM(LEN(B1026),LEN(C1026))=0),AND(NOT(D1026="Unknown"),ISBLANK(I1026)),AND(NOT(N1026="Unknown"),ISBLANK(Q1026))),"Missing Information", INDEX(Table15[Entire Service Line Classification], MATCH(SUMIFS(Table15[Unique ID],Table15[System-Owned Portion],D1026,Table15[If Material Anything Other than "Lead" in Column E,Was Material Ever Previously Lead?],F1026,Table15[Customer-Owned Portion],N1026),Table15[Unique ID],0),0)))</f>
        <v>Non-lead</v>
      </c>
      <c r="W1026" s="189"/>
    </row>
    <row r="1027" spans="1:23" s="190" customFormat="1" ht="37.5" x14ac:dyDescent="0.25">
      <c r="A1027" s="180">
        <v>11806242</v>
      </c>
      <c r="B1027" s="181" t="s">
        <v>2312</v>
      </c>
      <c r="C1027" s="182" t="s">
        <v>2313</v>
      </c>
      <c r="D1027" s="183" t="s">
        <v>36</v>
      </c>
      <c r="E1027" s="181" t="s">
        <v>35</v>
      </c>
      <c r="F1027" s="183" t="s">
        <v>35</v>
      </c>
      <c r="G1027" s="181" t="s">
        <v>247</v>
      </c>
      <c r="H1027" s="184">
        <v>1</v>
      </c>
      <c r="I1027" s="185" t="s">
        <v>107</v>
      </c>
      <c r="J1027" s="181" t="s">
        <v>37</v>
      </c>
      <c r="K1027" s="181" t="s">
        <v>38</v>
      </c>
      <c r="L1027" s="186">
        <v>45531</v>
      </c>
      <c r="M1027" s="187" t="s">
        <v>225</v>
      </c>
      <c r="N1027" s="183" t="s">
        <v>43</v>
      </c>
      <c r="O1027" s="181"/>
      <c r="P1027" s="184">
        <v>0.75</v>
      </c>
      <c r="Q1027" s="185" t="s">
        <v>107</v>
      </c>
      <c r="R1027" s="181" t="s">
        <v>37</v>
      </c>
      <c r="S1027" s="181" t="s">
        <v>96</v>
      </c>
      <c r="T1027" s="186">
        <v>45531</v>
      </c>
      <c r="U1027" s="187" t="s">
        <v>225</v>
      </c>
      <c r="V1027" s="188" t="str" cm="1">
        <f t="array" ref="V1027">IF(SUM(LEN(A1027:U1027))=0,"",IF(OR(OR(ISBLANK(E1027),SUM(LEN(B1027),LEN(C1027))=0),AND(NOT(D1027="Unknown"),ISBLANK(I1027)),AND(NOT(N1027="Unknown"),ISBLANK(Q1027))),"Missing Information", INDEX(Table15[Entire Service Line Classification], MATCH(SUMIFS(Table15[Unique ID],Table15[System-Owned Portion],D1027,Table15[If Material Anything Other than "Lead" in Column E,Was Material Ever Previously Lead?],F1027,Table15[Customer-Owned Portion],N1027),Table15[Unique ID],0),0)))</f>
        <v>Non-lead</v>
      </c>
      <c r="W1027" s="189"/>
    </row>
    <row r="1028" spans="1:23" s="190" customFormat="1" ht="37.5" x14ac:dyDescent="0.25">
      <c r="A1028" s="180">
        <v>11806240</v>
      </c>
      <c r="B1028" s="181" t="s">
        <v>2230</v>
      </c>
      <c r="C1028" s="182" t="s">
        <v>2231</v>
      </c>
      <c r="D1028" s="183" t="s">
        <v>36</v>
      </c>
      <c r="E1028" s="181" t="s">
        <v>35</v>
      </c>
      <c r="F1028" s="183" t="s">
        <v>35</v>
      </c>
      <c r="G1028" s="181" t="s">
        <v>7035</v>
      </c>
      <c r="H1028" s="184">
        <v>1</v>
      </c>
      <c r="I1028" s="185" t="s">
        <v>107</v>
      </c>
      <c r="J1028" s="181" t="s">
        <v>37</v>
      </c>
      <c r="K1028" s="181" t="s">
        <v>38</v>
      </c>
      <c r="L1028" s="186">
        <v>45551</v>
      </c>
      <c r="M1028" s="187" t="s">
        <v>225</v>
      </c>
      <c r="N1028" s="183" t="s">
        <v>36</v>
      </c>
      <c r="O1028" s="181"/>
      <c r="P1028" s="184">
        <v>0.75</v>
      </c>
      <c r="Q1028" s="185" t="s">
        <v>107</v>
      </c>
      <c r="R1028" s="181" t="s">
        <v>37</v>
      </c>
      <c r="S1028" s="181" t="s">
        <v>96</v>
      </c>
      <c r="T1028" s="186">
        <v>45551</v>
      </c>
      <c r="U1028" s="187" t="s">
        <v>225</v>
      </c>
      <c r="V1028" s="188" t="str" cm="1">
        <f t="array" ref="V1028">IF(SUM(LEN(A1028:U1028))=0,"",IF(OR(OR(ISBLANK(E1028),SUM(LEN(B1028),LEN(C1028))=0),AND(NOT(D1028="Unknown"),ISBLANK(I1028)),AND(NOT(N1028="Unknown"),ISBLANK(Q1028))),"Missing Information", INDEX(Table15[Entire Service Line Classification], MATCH(SUMIFS(Table15[Unique ID],Table15[System-Owned Portion],D1028,Table15[If Material Anything Other than "Lead" in Column E,Was Material Ever Previously Lead?],F1028,Table15[Customer-Owned Portion],N1028),Table15[Unique ID],0),0)))</f>
        <v>Non-lead</v>
      </c>
      <c r="W1028" s="189"/>
    </row>
    <row r="1029" spans="1:23" s="190" customFormat="1" ht="37.5" x14ac:dyDescent="0.25">
      <c r="A1029" s="180">
        <v>11806244</v>
      </c>
      <c r="B1029" s="181" t="s">
        <v>2314</v>
      </c>
      <c r="C1029" s="182" t="s">
        <v>2315</v>
      </c>
      <c r="D1029" s="183" t="s">
        <v>36</v>
      </c>
      <c r="E1029" s="181" t="s">
        <v>35</v>
      </c>
      <c r="F1029" s="183" t="s">
        <v>35</v>
      </c>
      <c r="G1029" s="181" t="s">
        <v>233</v>
      </c>
      <c r="H1029" s="184">
        <v>1</v>
      </c>
      <c r="I1029" s="185" t="s">
        <v>107</v>
      </c>
      <c r="J1029" s="181" t="s">
        <v>37</v>
      </c>
      <c r="K1029" s="181" t="s">
        <v>38</v>
      </c>
      <c r="L1029" s="186">
        <v>45530</v>
      </c>
      <c r="M1029" s="187" t="s">
        <v>225</v>
      </c>
      <c r="N1029" s="183" t="s">
        <v>43</v>
      </c>
      <c r="O1029" s="181"/>
      <c r="P1029" s="184">
        <v>0.75</v>
      </c>
      <c r="Q1029" s="185" t="s">
        <v>107</v>
      </c>
      <c r="R1029" s="181" t="s">
        <v>37</v>
      </c>
      <c r="S1029" s="181" t="s">
        <v>96</v>
      </c>
      <c r="T1029" s="186">
        <v>45530</v>
      </c>
      <c r="U1029" s="187" t="s">
        <v>225</v>
      </c>
      <c r="V1029" s="188" t="str" cm="1">
        <f t="array" ref="V1029">IF(SUM(LEN(A1029:U1029))=0,"",IF(OR(OR(ISBLANK(E1029),SUM(LEN(B1029),LEN(C1029))=0),AND(NOT(D1029="Unknown"),ISBLANK(I1029)),AND(NOT(N1029="Unknown"),ISBLANK(Q1029))),"Missing Information", INDEX(Table15[Entire Service Line Classification], MATCH(SUMIFS(Table15[Unique ID],Table15[System-Owned Portion],D1029,Table15[If Material Anything Other than "Lead" in Column E,Was Material Ever Previously Lead?],F1029,Table15[Customer-Owned Portion],N1029),Table15[Unique ID],0),0)))</f>
        <v>Non-lead</v>
      </c>
      <c r="W1029" s="189"/>
    </row>
    <row r="1030" spans="1:23" s="190" customFormat="1" ht="37.5" x14ac:dyDescent="0.25">
      <c r="A1030" s="180">
        <v>11806238</v>
      </c>
      <c r="B1030" s="181" t="s">
        <v>2316</v>
      </c>
      <c r="C1030" s="182" t="s">
        <v>2317</v>
      </c>
      <c r="D1030" s="183" t="s">
        <v>43</v>
      </c>
      <c r="E1030" s="181" t="s">
        <v>35</v>
      </c>
      <c r="F1030" s="183" t="s">
        <v>35</v>
      </c>
      <c r="G1030" s="181" t="s">
        <v>245</v>
      </c>
      <c r="H1030" s="184">
        <v>1</v>
      </c>
      <c r="I1030" s="185" t="s">
        <v>107</v>
      </c>
      <c r="J1030" s="181" t="s">
        <v>37</v>
      </c>
      <c r="K1030" s="181" t="s">
        <v>38</v>
      </c>
      <c r="L1030" s="186">
        <v>45530</v>
      </c>
      <c r="M1030" s="187" t="s">
        <v>7069</v>
      </c>
      <c r="N1030" s="183" t="s">
        <v>43</v>
      </c>
      <c r="O1030" s="181"/>
      <c r="P1030" s="184">
        <v>1</v>
      </c>
      <c r="Q1030" s="185" t="s">
        <v>107</v>
      </c>
      <c r="R1030" s="181" t="s">
        <v>37</v>
      </c>
      <c r="S1030" s="181" t="s">
        <v>96</v>
      </c>
      <c r="T1030" s="186">
        <v>45530</v>
      </c>
      <c r="U1030" s="187" t="s">
        <v>7069</v>
      </c>
      <c r="V1030" s="188" t="str" cm="1">
        <f t="array" ref="V1030">IF(SUM(LEN(A1030:U1030))=0,"",IF(OR(OR(ISBLANK(E1030),SUM(LEN(B1030),LEN(C1030))=0),AND(NOT(D1030="Unknown"),ISBLANK(I1030)),AND(NOT(N1030="Unknown"),ISBLANK(Q1030))),"Missing Information", INDEX(Table15[Entire Service Line Classification], MATCH(SUMIFS(Table15[Unique ID],Table15[System-Owned Portion],D1030,Table15[If Material Anything Other than "Lead" in Column E,Was Material Ever Previously Lead?],F1030,Table15[Customer-Owned Portion],N1030),Table15[Unique ID],0),0)))</f>
        <v>Non-lead</v>
      </c>
      <c r="W1030" s="189"/>
    </row>
    <row r="1031" spans="1:23" s="190" customFormat="1" ht="37.5" x14ac:dyDescent="0.25">
      <c r="A1031" s="180">
        <v>11806206</v>
      </c>
      <c r="B1031" s="181" t="s">
        <v>2318</v>
      </c>
      <c r="C1031" s="182" t="s">
        <v>2319</v>
      </c>
      <c r="D1031" s="183" t="s">
        <v>36</v>
      </c>
      <c r="E1031" s="181" t="s">
        <v>35</v>
      </c>
      <c r="F1031" s="183" t="s">
        <v>35</v>
      </c>
      <c r="G1031" s="181" t="s">
        <v>7033</v>
      </c>
      <c r="H1031" s="184">
        <v>1</v>
      </c>
      <c r="I1031" s="185" t="s">
        <v>107</v>
      </c>
      <c r="J1031" s="181" t="s">
        <v>37</v>
      </c>
      <c r="K1031" s="181" t="s">
        <v>38</v>
      </c>
      <c r="L1031" s="186">
        <v>45530</v>
      </c>
      <c r="M1031" s="187" t="s">
        <v>225</v>
      </c>
      <c r="N1031" s="183" t="s">
        <v>43</v>
      </c>
      <c r="O1031" s="181"/>
      <c r="P1031" s="184">
        <v>0.75</v>
      </c>
      <c r="Q1031" s="185" t="s">
        <v>107</v>
      </c>
      <c r="R1031" s="181" t="s">
        <v>37</v>
      </c>
      <c r="S1031" s="181" t="s">
        <v>96</v>
      </c>
      <c r="T1031" s="186">
        <v>45530</v>
      </c>
      <c r="U1031" s="187" t="s">
        <v>225</v>
      </c>
      <c r="V1031" s="188" t="str" cm="1">
        <f t="array" ref="V1031">IF(SUM(LEN(A1031:U1031))=0,"",IF(OR(OR(ISBLANK(E1031),SUM(LEN(B1031),LEN(C1031))=0),AND(NOT(D1031="Unknown"),ISBLANK(I1031)),AND(NOT(N1031="Unknown"),ISBLANK(Q1031))),"Missing Information", INDEX(Table15[Entire Service Line Classification], MATCH(SUMIFS(Table15[Unique ID],Table15[System-Owned Portion],D1031,Table15[If Material Anything Other than "Lead" in Column E,Was Material Ever Previously Lead?],F1031,Table15[Customer-Owned Portion],N1031),Table15[Unique ID],0),0)))</f>
        <v>Non-lead</v>
      </c>
      <c r="W1031" s="189"/>
    </row>
    <row r="1032" spans="1:23" s="190" customFormat="1" ht="37.5" x14ac:dyDescent="0.25">
      <c r="A1032" s="180">
        <v>11806204</v>
      </c>
      <c r="B1032" s="181" t="s">
        <v>2320</v>
      </c>
      <c r="C1032" s="182" t="s">
        <v>2321</v>
      </c>
      <c r="D1032" s="183" t="s">
        <v>36</v>
      </c>
      <c r="E1032" s="181" t="s">
        <v>35</v>
      </c>
      <c r="F1032" s="183" t="s">
        <v>35</v>
      </c>
      <c r="G1032" s="181" t="s">
        <v>247</v>
      </c>
      <c r="H1032" s="184">
        <v>1</v>
      </c>
      <c r="I1032" s="185" t="s">
        <v>107</v>
      </c>
      <c r="J1032" s="181" t="s">
        <v>37</v>
      </c>
      <c r="K1032" s="181" t="s">
        <v>38</v>
      </c>
      <c r="L1032" s="186">
        <v>45531</v>
      </c>
      <c r="M1032" s="187" t="s">
        <v>225</v>
      </c>
      <c r="N1032" s="183" t="s">
        <v>43</v>
      </c>
      <c r="O1032" s="181"/>
      <c r="P1032" s="184">
        <v>1</v>
      </c>
      <c r="Q1032" s="185" t="s">
        <v>107</v>
      </c>
      <c r="R1032" s="181" t="s">
        <v>37</v>
      </c>
      <c r="S1032" s="181" t="s">
        <v>96</v>
      </c>
      <c r="T1032" s="186">
        <v>45531</v>
      </c>
      <c r="U1032" s="187" t="s">
        <v>225</v>
      </c>
      <c r="V1032" s="188" t="str" cm="1">
        <f t="array" ref="V1032">IF(SUM(LEN(A1032:U1032))=0,"",IF(OR(OR(ISBLANK(E1032),SUM(LEN(B1032),LEN(C1032))=0),AND(NOT(D1032="Unknown"),ISBLANK(I1032)),AND(NOT(N1032="Unknown"),ISBLANK(Q1032))),"Missing Information", INDEX(Table15[Entire Service Line Classification], MATCH(SUMIFS(Table15[Unique ID],Table15[System-Owned Portion],D1032,Table15[If Material Anything Other than "Lead" in Column E,Was Material Ever Previously Lead?],F1032,Table15[Customer-Owned Portion],N1032),Table15[Unique ID],0),0)))</f>
        <v>Non-lead</v>
      </c>
      <c r="W1032" s="189"/>
    </row>
    <row r="1033" spans="1:23" s="190" customFormat="1" ht="37.5" x14ac:dyDescent="0.25">
      <c r="A1033" s="180">
        <v>11806202</v>
      </c>
      <c r="B1033" s="181" t="s">
        <v>2322</v>
      </c>
      <c r="C1033" s="182" t="s">
        <v>2323</v>
      </c>
      <c r="D1033" s="183" t="s">
        <v>36</v>
      </c>
      <c r="E1033" s="181" t="s">
        <v>35</v>
      </c>
      <c r="F1033" s="183" t="s">
        <v>35</v>
      </c>
      <c r="G1033" s="181" t="s">
        <v>259</v>
      </c>
      <c r="H1033" s="184">
        <v>2</v>
      </c>
      <c r="I1033" s="185" t="s">
        <v>107</v>
      </c>
      <c r="J1033" s="181" t="s">
        <v>37</v>
      </c>
      <c r="K1033" s="181" t="s">
        <v>38</v>
      </c>
      <c r="L1033" s="186">
        <v>45551</v>
      </c>
      <c r="M1033" s="187" t="s">
        <v>225</v>
      </c>
      <c r="N1033" s="183" t="s">
        <v>43</v>
      </c>
      <c r="O1033" s="181"/>
      <c r="P1033" s="184">
        <v>1</v>
      </c>
      <c r="Q1033" s="185" t="s">
        <v>107</v>
      </c>
      <c r="R1033" s="181" t="s">
        <v>37</v>
      </c>
      <c r="S1033" s="181" t="s">
        <v>96</v>
      </c>
      <c r="T1033" s="186">
        <v>45551</v>
      </c>
      <c r="U1033" s="187" t="s">
        <v>7069</v>
      </c>
      <c r="V1033" s="188" t="str" cm="1">
        <f t="array" ref="V1033">IF(SUM(LEN(A1033:U1033))=0,"",IF(OR(OR(ISBLANK(E1033),SUM(LEN(B1033),LEN(C1033))=0),AND(NOT(D1033="Unknown"),ISBLANK(I1033)),AND(NOT(N1033="Unknown"),ISBLANK(Q1033))),"Missing Information", INDEX(Table15[Entire Service Line Classification], MATCH(SUMIFS(Table15[Unique ID],Table15[System-Owned Portion],D1033,Table15[If Material Anything Other than "Lead" in Column E,Was Material Ever Previously Lead?],F1033,Table15[Customer-Owned Portion],N1033),Table15[Unique ID],0),0)))</f>
        <v>Non-lead</v>
      </c>
      <c r="W1033" s="189"/>
    </row>
    <row r="1034" spans="1:23" s="190" customFormat="1" ht="37.5" x14ac:dyDescent="0.25">
      <c r="A1034" s="180">
        <v>11806201</v>
      </c>
      <c r="B1034" s="181" t="s">
        <v>2324</v>
      </c>
      <c r="C1034" s="182" t="s">
        <v>2325</v>
      </c>
      <c r="D1034" s="183" t="s">
        <v>36</v>
      </c>
      <c r="E1034" s="181" t="s">
        <v>35</v>
      </c>
      <c r="F1034" s="183" t="s">
        <v>35</v>
      </c>
      <c r="G1034" s="181" t="s">
        <v>249</v>
      </c>
      <c r="H1034" s="184">
        <v>1</v>
      </c>
      <c r="I1034" s="185" t="s">
        <v>107</v>
      </c>
      <c r="J1034" s="181" t="s">
        <v>37</v>
      </c>
      <c r="K1034" s="181" t="s">
        <v>38</v>
      </c>
      <c r="L1034" s="186">
        <v>45530</v>
      </c>
      <c r="M1034" s="187" t="s">
        <v>225</v>
      </c>
      <c r="N1034" s="183" t="s">
        <v>43</v>
      </c>
      <c r="O1034" s="181"/>
      <c r="P1034" s="184">
        <v>0.75</v>
      </c>
      <c r="Q1034" s="185" t="s">
        <v>107</v>
      </c>
      <c r="R1034" s="181" t="s">
        <v>37</v>
      </c>
      <c r="S1034" s="181" t="s">
        <v>96</v>
      </c>
      <c r="T1034" s="186">
        <v>45530</v>
      </c>
      <c r="U1034" s="187" t="s">
        <v>7069</v>
      </c>
      <c r="V1034" s="188" t="str" cm="1">
        <f t="array" ref="V1034">IF(SUM(LEN(A1034:U1034))=0,"",IF(OR(OR(ISBLANK(E1034),SUM(LEN(B1034),LEN(C1034))=0),AND(NOT(D1034="Unknown"),ISBLANK(I1034)),AND(NOT(N1034="Unknown"),ISBLANK(Q1034))),"Missing Information", INDEX(Table15[Entire Service Line Classification], MATCH(SUMIFS(Table15[Unique ID],Table15[System-Owned Portion],D1034,Table15[If Material Anything Other than "Lead" in Column E,Was Material Ever Previously Lead?],F1034,Table15[Customer-Owned Portion],N1034),Table15[Unique ID],0),0)))</f>
        <v>Non-lead</v>
      </c>
      <c r="W1034" s="189"/>
    </row>
    <row r="1035" spans="1:23" s="190" customFormat="1" ht="37.5" x14ac:dyDescent="0.25">
      <c r="A1035" s="180">
        <v>11806263</v>
      </c>
      <c r="B1035" s="181" t="s">
        <v>2326</v>
      </c>
      <c r="C1035" s="182" t="s">
        <v>2327</v>
      </c>
      <c r="D1035" s="183" t="s">
        <v>36</v>
      </c>
      <c r="E1035" s="181" t="s">
        <v>35</v>
      </c>
      <c r="F1035" s="183" t="s">
        <v>35</v>
      </c>
      <c r="G1035" s="181" t="s">
        <v>259</v>
      </c>
      <c r="H1035" s="184">
        <v>1</v>
      </c>
      <c r="I1035" s="185" t="s">
        <v>107</v>
      </c>
      <c r="J1035" s="181" t="s">
        <v>37</v>
      </c>
      <c r="K1035" s="181" t="s">
        <v>38</v>
      </c>
      <c r="L1035" s="186">
        <v>45545</v>
      </c>
      <c r="M1035" s="187" t="s">
        <v>225</v>
      </c>
      <c r="N1035" s="183" t="s">
        <v>43</v>
      </c>
      <c r="O1035" s="181"/>
      <c r="P1035" s="184">
        <v>1</v>
      </c>
      <c r="Q1035" s="185" t="s">
        <v>107</v>
      </c>
      <c r="R1035" s="181" t="s">
        <v>37</v>
      </c>
      <c r="S1035" s="181" t="s">
        <v>96</v>
      </c>
      <c r="T1035" s="186">
        <v>45545</v>
      </c>
      <c r="U1035" s="187" t="s">
        <v>7068</v>
      </c>
      <c r="V1035" s="188" t="str" cm="1">
        <f t="array" ref="V1035">IF(SUM(LEN(A1035:U1035))=0,"",IF(OR(OR(ISBLANK(E1035),SUM(LEN(B1035),LEN(C1035))=0),AND(NOT(D1035="Unknown"),ISBLANK(I1035)),AND(NOT(N1035="Unknown"),ISBLANK(Q1035))),"Missing Information", INDEX(Table15[Entire Service Line Classification], MATCH(SUMIFS(Table15[Unique ID],Table15[System-Owned Portion],D1035,Table15[If Material Anything Other than "Lead" in Column E,Was Material Ever Previously Lead?],F1035,Table15[Customer-Owned Portion],N1035),Table15[Unique ID],0),0)))</f>
        <v>Non-lead</v>
      </c>
      <c r="W1035" s="189"/>
    </row>
    <row r="1036" spans="1:23" s="190" customFormat="1" ht="37.5" x14ac:dyDescent="0.25">
      <c r="A1036" s="180">
        <v>11806200</v>
      </c>
      <c r="B1036" s="181" t="s">
        <v>2328</v>
      </c>
      <c r="C1036" s="182" t="s">
        <v>2329</v>
      </c>
      <c r="D1036" s="183" t="s">
        <v>36</v>
      </c>
      <c r="E1036" s="181" t="s">
        <v>35</v>
      </c>
      <c r="F1036" s="183" t="s">
        <v>35</v>
      </c>
      <c r="G1036" s="181" t="s">
        <v>256</v>
      </c>
      <c r="H1036" s="184">
        <v>1</v>
      </c>
      <c r="I1036" s="185" t="s">
        <v>107</v>
      </c>
      <c r="J1036" s="181" t="s">
        <v>37</v>
      </c>
      <c r="K1036" s="181" t="s">
        <v>38</v>
      </c>
      <c r="L1036" s="186">
        <v>45530</v>
      </c>
      <c r="M1036" s="187" t="s">
        <v>225</v>
      </c>
      <c r="N1036" s="183" t="s">
        <v>43</v>
      </c>
      <c r="O1036" s="181"/>
      <c r="P1036" s="184">
        <v>0.75</v>
      </c>
      <c r="Q1036" s="185" t="s">
        <v>107</v>
      </c>
      <c r="R1036" s="181" t="s">
        <v>37</v>
      </c>
      <c r="S1036" s="181" t="s">
        <v>96</v>
      </c>
      <c r="T1036" s="186">
        <v>45530</v>
      </c>
      <c r="U1036" s="187" t="s">
        <v>7069</v>
      </c>
      <c r="V1036" s="188" t="str" cm="1">
        <f t="array" ref="V1036">IF(SUM(LEN(A1036:U1036))=0,"",IF(OR(OR(ISBLANK(E1036),SUM(LEN(B1036),LEN(C1036))=0),AND(NOT(D1036="Unknown"),ISBLANK(I1036)),AND(NOT(N1036="Unknown"),ISBLANK(Q1036))),"Missing Information", INDEX(Table15[Entire Service Line Classification], MATCH(SUMIFS(Table15[Unique ID],Table15[System-Owned Portion],D1036,Table15[If Material Anything Other than "Lead" in Column E,Was Material Ever Previously Lead?],F1036,Table15[Customer-Owned Portion],N1036),Table15[Unique ID],0),0)))</f>
        <v>Non-lead</v>
      </c>
      <c r="W1036" s="189"/>
    </row>
    <row r="1037" spans="1:23" s="190" customFormat="1" ht="37.5" x14ac:dyDescent="0.25">
      <c r="A1037" s="180">
        <v>11806199</v>
      </c>
      <c r="B1037" s="181" t="s">
        <v>2330</v>
      </c>
      <c r="C1037" s="182" t="s">
        <v>2331</v>
      </c>
      <c r="D1037" s="183" t="s">
        <v>36</v>
      </c>
      <c r="E1037" s="181" t="s">
        <v>35</v>
      </c>
      <c r="F1037" s="183" t="s">
        <v>35</v>
      </c>
      <c r="G1037" s="181" t="s">
        <v>259</v>
      </c>
      <c r="H1037" s="184">
        <v>2</v>
      </c>
      <c r="I1037" s="185" t="s">
        <v>107</v>
      </c>
      <c r="J1037" s="181" t="s">
        <v>37</v>
      </c>
      <c r="K1037" s="181" t="s">
        <v>38</v>
      </c>
      <c r="L1037" s="186">
        <v>45551</v>
      </c>
      <c r="M1037" s="187" t="s">
        <v>225</v>
      </c>
      <c r="N1037" s="183" t="s">
        <v>43</v>
      </c>
      <c r="O1037" s="181"/>
      <c r="P1037" s="184">
        <v>1</v>
      </c>
      <c r="Q1037" s="185" t="s">
        <v>107</v>
      </c>
      <c r="R1037" s="181" t="s">
        <v>37</v>
      </c>
      <c r="S1037" s="181" t="s">
        <v>96</v>
      </c>
      <c r="T1037" s="186">
        <v>45551</v>
      </c>
      <c r="U1037" s="187" t="s">
        <v>7069</v>
      </c>
      <c r="V1037" s="188" t="str" cm="1">
        <f t="array" ref="V1037">IF(SUM(LEN(A1037:U1037))=0,"",IF(OR(OR(ISBLANK(E1037),SUM(LEN(B1037),LEN(C1037))=0),AND(NOT(D1037="Unknown"),ISBLANK(I1037)),AND(NOT(N1037="Unknown"),ISBLANK(Q1037))),"Missing Information", INDEX(Table15[Entire Service Line Classification], MATCH(SUMIFS(Table15[Unique ID],Table15[System-Owned Portion],D1037,Table15[If Material Anything Other than "Lead" in Column E,Was Material Ever Previously Lead?],F1037,Table15[Customer-Owned Portion],N1037),Table15[Unique ID],0),0)))</f>
        <v>Non-lead</v>
      </c>
      <c r="W1037" s="189"/>
    </row>
    <row r="1038" spans="1:23" s="190" customFormat="1" ht="37.5" x14ac:dyDescent="0.25">
      <c r="A1038" s="180">
        <v>11806198</v>
      </c>
      <c r="B1038" s="181" t="s">
        <v>2332</v>
      </c>
      <c r="C1038" s="182" t="s">
        <v>2333</v>
      </c>
      <c r="D1038" s="183" t="s">
        <v>36</v>
      </c>
      <c r="E1038" s="181" t="s">
        <v>35</v>
      </c>
      <c r="F1038" s="183" t="s">
        <v>35</v>
      </c>
      <c r="G1038" s="181" t="s">
        <v>247</v>
      </c>
      <c r="H1038" s="184">
        <v>1</v>
      </c>
      <c r="I1038" s="185" t="s">
        <v>107</v>
      </c>
      <c r="J1038" s="181" t="s">
        <v>37</v>
      </c>
      <c r="K1038" s="181" t="s">
        <v>38</v>
      </c>
      <c r="L1038" s="186">
        <v>45531</v>
      </c>
      <c r="M1038" s="187" t="s">
        <v>225</v>
      </c>
      <c r="N1038" s="183" t="s">
        <v>43</v>
      </c>
      <c r="O1038" s="181"/>
      <c r="P1038" s="184">
        <v>0.75</v>
      </c>
      <c r="Q1038" s="185" t="s">
        <v>107</v>
      </c>
      <c r="R1038" s="181" t="s">
        <v>37</v>
      </c>
      <c r="S1038" s="181" t="s">
        <v>96</v>
      </c>
      <c r="T1038" s="186">
        <v>45531</v>
      </c>
      <c r="U1038" s="187" t="s">
        <v>225</v>
      </c>
      <c r="V1038" s="188" t="str" cm="1">
        <f t="array" ref="V1038">IF(SUM(LEN(A1038:U1038))=0,"",IF(OR(OR(ISBLANK(E1038),SUM(LEN(B1038),LEN(C1038))=0),AND(NOT(D1038="Unknown"),ISBLANK(I1038)),AND(NOT(N1038="Unknown"),ISBLANK(Q1038))),"Missing Information", INDEX(Table15[Entire Service Line Classification], MATCH(SUMIFS(Table15[Unique ID],Table15[System-Owned Portion],D1038,Table15[If Material Anything Other than "Lead" in Column E,Was Material Ever Previously Lead?],F1038,Table15[Customer-Owned Portion],N1038),Table15[Unique ID],0),0)))</f>
        <v>Non-lead</v>
      </c>
      <c r="W1038" s="189"/>
    </row>
    <row r="1039" spans="1:23" s="190" customFormat="1" ht="37.5" x14ac:dyDescent="0.25">
      <c r="A1039" s="180">
        <v>11806284</v>
      </c>
      <c r="B1039" s="181" t="s">
        <v>2334</v>
      </c>
      <c r="C1039" s="182" t="s">
        <v>2333</v>
      </c>
      <c r="D1039" s="183" t="s">
        <v>36</v>
      </c>
      <c r="E1039" s="181" t="s">
        <v>35</v>
      </c>
      <c r="F1039" s="183" t="s">
        <v>35</v>
      </c>
      <c r="G1039" s="181" t="s">
        <v>225</v>
      </c>
      <c r="H1039" s="184">
        <v>1</v>
      </c>
      <c r="I1039" s="185" t="s">
        <v>107</v>
      </c>
      <c r="J1039" s="181" t="s">
        <v>37</v>
      </c>
      <c r="K1039" s="181" t="s">
        <v>38</v>
      </c>
      <c r="L1039" s="186">
        <v>45531</v>
      </c>
      <c r="M1039" s="187" t="s">
        <v>225</v>
      </c>
      <c r="N1039" s="183" t="s">
        <v>43</v>
      </c>
      <c r="O1039" s="181"/>
      <c r="P1039" s="184">
        <v>0.75</v>
      </c>
      <c r="Q1039" s="185" t="s">
        <v>107</v>
      </c>
      <c r="R1039" s="181" t="s">
        <v>37</v>
      </c>
      <c r="S1039" s="181" t="s">
        <v>96</v>
      </c>
      <c r="T1039" s="186">
        <v>45531</v>
      </c>
      <c r="U1039" s="187" t="s">
        <v>225</v>
      </c>
      <c r="V1039" s="188" t="str" cm="1">
        <f t="array" ref="V1039">IF(SUM(LEN(A1039:U1039))=0,"",IF(OR(OR(ISBLANK(E1039),SUM(LEN(B1039),LEN(C1039))=0),AND(NOT(D1039="Unknown"),ISBLANK(I1039)),AND(NOT(N1039="Unknown"),ISBLANK(Q1039))),"Missing Information", INDEX(Table15[Entire Service Line Classification], MATCH(SUMIFS(Table15[Unique ID],Table15[System-Owned Portion],D1039,Table15[If Material Anything Other than "Lead" in Column E,Was Material Ever Previously Lead?],F1039,Table15[Customer-Owned Portion],N1039),Table15[Unique ID],0),0)))</f>
        <v>Non-lead</v>
      </c>
      <c r="W1039" s="189"/>
    </row>
    <row r="1040" spans="1:23" s="190" customFormat="1" ht="37.5" x14ac:dyDescent="0.25">
      <c r="A1040" s="180">
        <v>11806265</v>
      </c>
      <c r="B1040" s="181" t="s">
        <v>2335</v>
      </c>
      <c r="C1040" s="182" t="s">
        <v>2336</v>
      </c>
      <c r="D1040" s="183" t="s">
        <v>43</v>
      </c>
      <c r="E1040" s="181" t="s">
        <v>35</v>
      </c>
      <c r="F1040" s="183" t="s">
        <v>35</v>
      </c>
      <c r="G1040" s="181" t="s">
        <v>225</v>
      </c>
      <c r="H1040" s="184">
        <v>1</v>
      </c>
      <c r="I1040" s="185" t="s">
        <v>107</v>
      </c>
      <c r="J1040" s="181" t="s">
        <v>37</v>
      </c>
      <c r="K1040" s="181" t="s">
        <v>38</v>
      </c>
      <c r="L1040" s="186">
        <v>45530</v>
      </c>
      <c r="M1040" s="187" t="s">
        <v>7069</v>
      </c>
      <c r="N1040" s="183" t="s">
        <v>43</v>
      </c>
      <c r="O1040" s="181"/>
      <c r="P1040" s="184">
        <v>0.75</v>
      </c>
      <c r="Q1040" s="185" t="s">
        <v>107</v>
      </c>
      <c r="R1040" s="181" t="s">
        <v>37</v>
      </c>
      <c r="S1040" s="181" t="s">
        <v>96</v>
      </c>
      <c r="T1040" s="186">
        <v>45530</v>
      </c>
      <c r="U1040" s="187" t="s">
        <v>7069</v>
      </c>
      <c r="V1040" s="188" t="str" cm="1">
        <f t="array" ref="V1040">IF(SUM(LEN(A1040:U1040))=0,"",IF(OR(OR(ISBLANK(E1040),SUM(LEN(B1040),LEN(C1040))=0),AND(NOT(D1040="Unknown"),ISBLANK(I1040)),AND(NOT(N1040="Unknown"),ISBLANK(Q1040))),"Missing Information", INDEX(Table15[Entire Service Line Classification], MATCH(SUMIFS(Table15[Unique ID],Table15[System-Owned Portion],D1040,Table15[If Material Anything Other than "Lead" in Column E,Was Material Ever Previously Lead?],F1040,Table15[Customer-Owned Portion],N1040),Table15[Unique ID],0),0)))</f>
        <v>Non-lead</v>
      </c>
      <c r="W1040" s="189"/>
    </row>
    <row r="1041" spans="1:23" s="190" customFormat="1" ht="37.5" x14ac:dyDescent="0.25">
      <c r="A1041" s="180">
        <v>11806253</v>
      </c>
      <c r="B1041" s="181" t="s">
        <v>2337</v>
      </c>
      <c r="C1041" s="182" t="s">
        <v>2338</v>
      </c>
      <c r="D1041" s="183" t="s">
        <v>36</v>
      </c>
      <c r="E1041" s="181" t="s">
        <v>35</v>
      </c>
      <c r="F1041" s="183" t="s">
        <v>35</v>
      </c>
      <c r="G1041" s="181" t="s">
        <v>225</v>
      </c>
      <c r="H1041" s="184">
        <v>1</v>
      </c>
      <c r="I1041" s="185" t="s">
        <v>107</v>
      </c>
      <c r="J1041" s="181" t="s">
        <v>37</v>
      </c>
      <c r="K1041" s="181" t="s">
        <v>38</v>
      </c>
      <c r="L1041" s="186">
        <v>45531</v>
      </c>
      <c r="M1041" s="187" t="s">
        <v>225</v>
      </c>
      <c r="N1041" s="183" t="s">
        <v>43</v>
      </c>
      <c r="O1041" s="181"/>
      <c r="P1041" s="184">
        <v>0.75</v>
      </c>
      <c r="Q1041" s="185" t="s">
        <v>107</v>
      </c>
      <c r="R1041" s="181" t="s">
        <v>37</v>
      </c>
      <c r="S1041" s="181" t="s">
        <v>96</v>
      </c>
      <c r="T1041" s="186">
        <v>45531</v>
      </c>
      <c r="U1041" s="187" t="s">
        <v>225</v>
      </c>
      <c r="V1041" s="188" t="str" cm="1">
        <f t="array" ref="V1041">IF(SUM(LEN(A1041:U1041))=0,"",IF(OR(OR(ISBLANK(E1041),SUM(LEN(B1041),LEN(C1041))=0),AND(NOT(D1041="Unknown"),ISBLANK(I1041)),AND(NOT(N1041="Unknown"),ISBLANK(Q1041))),"Missing Information", INDEX(Table15[Entire Service Line Classification], MATCH(SUMIFS(Table15[Unique ID],Table15[System-Owned Portion],D1041,Table15[If Material Anything Other than "Lead" in Column E,Was Material Ever Previously Lead?],F1041,Table15[Customer-Owned Portion],N1041),Table15[Unique ID],0),0)))</f>
        <v>Non-lead</v>
      </c>
      <c r="W1041" s="189"/>
    </row>
    <row r="1042" spans="1:23" s="190" customFormat="1" ht="37.5" x14ac:dyDescent="0.25">
      <c r="A1042" s="180">
        <v>11806248</v>
      </c>
      <c r="B1042" s="181" t="s">
        <v>2339</v>
      </c>
      <c r="C1042" s="182" t="s">
        <v>2221</v>
      </c>
      <c r="D1042" s="183" t="s">
        <v>36</v>
      </c>
      <c r="E1042" s="181" t="s">
        <v>35</v>
      </c>
      <c r="F1042" s="183" t="s">
        <v>35</v>
      </c>
      <c r="G1042" s="181" t="s">
        <v>254</v>
      </c>
      <c r="H1042" s="184">
        <v>1</v>
      </c>
      <c r="I1042" s="185" t="s">
        <v>107</v>
      </c>
      <c r="J1042" s="181" t="s">
        <v>37</v>
      </c>
      <c r="K1042" s="181" t="s">
        <v>38</v>
      </c>
      <c r="L1042" s="186">
        <v>45530</v>
      </c>
      <c r="M1042" s="187" t="s">
        <v>225</v>
      </c>
      <c r="N1042" s="183" t="s">
        <v>43</v>
      </c>
      <c r="O1042" s="181"/>
      <c r="P1042" s="184">
        <v>0.75</v>
      </c>
      <c r="Q1042" s="185" t="s">
        <v>107</v>
      </c>
      <c r="R1042" s="181" t="s">
        <v>37</v>
      </c>
      <c r="S1042" s="181" t="s">
        <v>96</v>
      </c>
      <c r="T1042" s="186">
        <v>45530</v>
      </c>
      <c r="U1042" s="187" t="s">
        <v>7069</v>
      </c>
      <c r="V1042" s="188" t="str" cm="1">
        <f t="array" ref="V1042">IF(SUM(LEN(A1042:U1042))=0,"",IF(OR(OR(ISBLANK(E1042),SUM(LEN(B1042),LEN(C1042))=0),AND(NOT(D1042="Unknown"),ISBLANK(I1042)),AND(NOT(N1042="Unknown"),ISBLANK(Q1042))),"Missing Information", INDEX(Table15[Entire Service Line Classification], MATCH(SUMIFS(Table15[Unique ID],Table15[System-Owned Portion],D1042,Table15[If Material Anything Other than "Lead" in Column E,Was Material Ever Previously Lead?],F1042,Table15[Customer-Owned Portion],N1042),Table15[Unique ID],0),0)))</f>
        <v>Non-lead</v>
      </c>
      <c r="W1042" s="189"/>
    </row>
    <row r="1043" spans="1:23" s="190" customFormat="1" ht="37.5" x14ac:dyDescent="0.25">
      <c r="A1043" s="180">
        <v>11806301</v>
      </c>
      <c r="B1043" s="181" t="s">
        <v>2340</v>
      </c>
      <c r="C1043" s="182" t="s">
        <v>2341</v>
      </c>
      <c r="D1043" s="183" t="s">
        <v>36</v>
      </c>
      <c r="E1043" s="181" t="s">
        <v>35</v>
      </c>
      <c r="F1043" s="183" t="s">
        <v>35</v>
      </c>
      <c r="G1043" s="181" t="s">
        <v>242</v>
      </c>
      <c r="H1043" s="184">
        <v>1</v>
      </c>
      <c r="I1043" s="185" t="s">
        <v>107</v>
      </c>
      <c r="J1043" s="181" t="s">
        <v>37</v>
      </c>
      <c r="K1043" s="181" t="s">
        <v>38</v>
      </c>
      <c r="L1043" s="186">
        <v>45530</v>
      </c>
      <c r="M1043" s="187" t="s">
        <v>225</v>
      </c>
      <c r="N1043" s="183" t="s">
        <v>43</v>
      </c>
      <c r="O1043" s="181"/>
      <c r="P1043" s="184">
        <v>1</v>
      </c>
      <c r="Q1043" s="185" t="s">
        <v>107</v>
      </c>
      <c r="R1043" s="181" t="s">
        <v>37</v>
      </c>
      <c r="S1043" s="181" t="s">
        <v>96</v>
      </c>
      <c r="T1043" s="186">
        <v>45530</v>
      </c>
      <c r="U1043" s="187" t="s">
        <v>7068</v>
      </c>
      <c r="V1043" s="188" t="str" cm="1">
        <f t="array" ref="V1043">IF(SUM(LEN(A1043:U1043))=0,"",IF(OR(OR(ISBLANK(E1043),SUM(LEN(B1043),LEN(C1043))=0),AND(NOT(D1043="Unknown"),ISBLANK(I1043)),AND(NOT(N1043="Unknown"),ISBLANK(Q1043))),"Missing Information", INDEX(Table15[Entire Service Line Classification], MATCH(SUMIFS(Table15[Unique ID],Table15[System-Owned Portion],D1043,Table15[If Material Anything Other than "Lead" in Column E,Was Material Ever Previously Lead?],F1043,Table15[Customer-Owned Portion],N1043),Table15[Unique ID],0),0)))</f>
        <v>Non-lead</v>
      </c>
      <c r="W1043" s="189"/>
    </row>
    <row r="1044" spans="1:23" s="190" customFormat="1" ht="37.5" x14ac:dyDescent="0.25">
      <c r="A1044" s="180">
        <v>11806266</v>
      </c>
      <c r="B1044" s="181" t="s">
        <v>2342</v>
      </c>
      <c r="C1044" s="182" t="s">
        <v>2343</v>
      </c>
      <c r="D1044" s="183" t="s">
        <v>36</v>
      </c>
      <c r="E1044" s="181" t="s">
        <v>35</v>
      </c>
      <c r="F1044" s="183" t="s">
        <v>35</v>
      </c>
      <c r="G1044" s="181" t="s">
        <v>245</v>
      </c>
      <c r="H1044" s="184">
        <v>1</v>
      </c>
      <c r="I1044" s="185" t="s">
        <v>107</v>
      </c>
      <c r="J1044" s="181" t="s">
        <v>37</v>
      </c>
      <c r="K1044" s="181" t="s">
        <v>38</v>
      </c>
      <c r="L1044" s="186">
        <v>45530</v>
      </c>
      <c r="M1044" s="187" t="s">
        <v>225</v>
      </c>
      <c r="N1044" s="183" t="s">
        <v>43</v>
      </c>
      <c r="O1044" s="181"/>
      <c r="P1044" s="184">
        <v>0.75</v>
      </c>
      <c r="Q1044" s="185" t="s">
        <v>107</v>
      </c>
      <c r="R1044" s="181" t="s">
        <v>37</v>
      </c>
      <c r="S1044" s="181" t="s">
        <v>96</v>
      </c>
      <c r="T1044" s="186">
        <v>45530</v>
      </c>
      <c r="U1044" s="187" t="s">
        <v>225</v>
      </c>
      <c r="V1044" s="188" t="str" cm="1">
        <f t="array" ref="V1044">IF(SUM(LEN(A1044:U1044))=0,"",IF(OR(OR(ISBLANK(E1044),SUM(LEN(B1044),LEN(C1044))=0),AND(NOT(D1044="Unknown"),ISBLANK(I1044)),AND(NOT(N1044="Unknown"),ISBLANK(Q1044))),"Missing Information", INDEX(Table15[Entire Service Line Classification], MATCH(SUMIFS(Table15[Unique ID],Table15[System-Owned Portion],D1044,Table15[If Material Anything Other than "Lead" in Column E,Was Material Ever Previously Lead?],F1044,Table15[Customer-Owned Portion],N1044),Table15[Unique ID],0),0)))</f>
        <v>Non-lead</v>
      </c>
      <c r="W1044" s="189"/>
    </row>
    <row r="1045" spans="1:23" s="190" customFormat="1" ht="37.5" x14ac:dyDescent="0.25">
      <c r="A1045" s="180">
        <v>11806257</v>
      </c>
      <c r="B1045" s="181" t="s">
        <v>2344</v>
      </c>
      <c r="C1045" s="182" t="s">
        <v>2345</v>
      </c>
      <c r="D1045" s="183" t="s">
        <v>36</v>
      </c>
      <c r="E1045" s="181" t="s">
        <v>35</v>
      </c>
      <c r="F1045" s="183" t="s">
        <v>35</v>
      </c>
      <c r="G1045" s="181" t="s">
        <v>233</v>
      </c>
      <c r="H1045" s="184">
        <v>1</v>
      </c>
      <c r="I1045" s="185" t="s">
        <v>107</v>
      </c>
      <c r="J1045" s="181" t="s">
        <v>37</v>
      </c>
      <c r="K1045" s="181" t="s">
        <v>38</v>
      </c>
      <c r="L1045" s="186">
        <v>45530</v>
      </c>
      <c r="M1045" s="187" t="s">
        <v>225</v>
      </c>
      <c r="N1045" s="183" t="s">
        <v>36</v>
      </c>
      <c r="O1045" s="181"/>
      <c r="P1045" s="184">
        <v>1</v>
      </c>
      <c r="Q1045" s="185" t="s">
        <v>107</v>
      </c>
      <c r="R1045" s="181" t="s">
        <v>37</v>
      </c>
      <c r="S1045" s="181" t="s">
        <v>96</v>
      </c>
      <c r="T1045" s="186">
        <v>45530</v>
      </c>
      <c r="U1045" s="187" t="s">
        <v>225</v>
      </c>
      <c r="V1045" s="188" t="str" cm="1">
        <f t="array" ref="V1045">IF(SUM(LEN(A1045:U1045))=0,"",IF(OR(OR(ISBLANK(E1045),SUM(LEN(B1045),LEN(C1045))=0),AND(NOT(D1045="Unknown"),ISBLANK(I1045)),AND(NOT(N1045="Unknown"),ISBLANK(Q1045))),"Missing Information", INDEX(Table15[Entire Service Line Classification], MATCH(SUMIFS(Table15[Unique ID],Table15[System-Owned Portion],D1045,Table15[If Material Anything Other than "Lead" in Column E,Was Material Ever Previously Lead?],F1045,Table15[Customer-Owned Portion],N1045),Table15[Unique ID],0),0)))</f>
        <v>Non-lead</v>
      </c>
      <c r="W1045" s="189"/>
    </row>
    <row r="1046" spans="1:23" s="190" customFormat="1" ht="37.5" x14ac:dyDescent="0.25">
      <c r="A1046" s="180">
        <v>11806256</v>
      </c>
      <c r="B1046" s="181" t="s">
        <v>2346</v>
      </c>
      <c r="C1046" s="182" t="s">
        <v>2347</v>
      </c>
      <c r="D1046" s="183" t="s">
        <v>36</v>
      </c>
      <c r="E1046" s="181" t="s">
        <v>35</v>
      </c>
      <c r="F1046" s="183" t="s">
        <v>35</v>
      </c>
      <c r="G1046" s="181" t="s">
        <v>225</v>
      </c>
      <c r="H1046" s="184">
        <v>1</v>
      </c>
      <c r="I1046" s="185" t="s">
        <v>107</v>
      </c>
      <c r="J1046" s="181" t="s">
        <v>37</v>
      </c>
      <c r="K1046" s="181" t="s">
        <v>38</v>
      </c>
      <c r="L1046" s="186">
        <v>45530</v>
      </c>
      <c r="M1046" s="187" t="s">
        <v>225</v>
      </c>
      <c r="N1046" s="183" t="s">
        <v>36</v>
      </c>
      <c r="O1046" s="181"/>
      <c r="P1046" s="184">
        <v>1</v>
      </c>
      <c r="Q1046" s="185" t="s">
        <v>107</v>
      </c>
      <c r="R1046" s="181" t="s">
        <v>37</v>
      </c>
      <c r="S1046" s="181" t="s">
        <v>96</v>
      </c>
      <c r="T1046" s="186">
        <v>45530</v>
      </c>
      <c r="U1046" s="187" t="s">
        <v>225</v>
      </c>
      <c r="V1046" s="188" t="str" cm="1">
        <f t="array" ref="V1046">IF(SUM(LEN(A1046:U1046))=0,"",IF(OR(OR(ISBLANK(E1046),SUM(LEN(B1046),LEN(C1046))=0),AND(NOT(D1046="Unknown"),ISBLANK(I1046)),AND(NOT(N1046="Unknown"),ISBLANK(Q1046))),"Missing Information", INDEX(Table15[Entire Service Line Classification], MATCH(SUMIFS(Table15[Unique ID],Table15[System-Owned Portion],D1046,Table15[If Material Anything Other than "Lead" in Column E,Was Material Ever Previously Lead?],F1046,Table15[Customer-Owned Portion],N1046),Table15[Unique ID],0),0)))</f>
        <v>Non-lead</v>
      </c>
      <c r="W1046" s="189"/>
    </row>
    <row r="1047" spans="1:23" s="190" customFormat="1" ht="37.5" x14ac:dyDescent="0.25">
      <c r="A1047" s="180">
        <v>11806254</v>
      </c>
      <c r="B1047" s="181" t="s">
        <v>2348</v>
      </c>
      <c r="C1047" s="182" t="s">
        <v>2349</v>
      </c>
      <c r="D1047" s="183" t="s">
        <v>43</v>
      </c>
      <c r="E1047" s="181" t="s">
        <v>35</v>
      </c>
      <c r="F1047" s="183" t="s">
        <v>35</v>
      </c>
      <c r="G1047" s="181" t="s">
        <v>256</v>
      </c>
      <c r="H1047" s="184">
        <v>1</v>
      </c>
      <c r="I1047" s="185" t="s">
        <v>107</v>
      </c>
      <c r="J1047" s="181" t="s">
        <v>37</v>
      </c>
      <c r="K1047" s="181" t="s">
        <v>38</v>
      </c>
      <c r="L1047" s="186">
        <v>45531</v>
      </c>
      <c r="M1047" s="187" t="s">
        <v>225</v>
      </c>
      <c r="N1047" s="183" t="s">
        <v>43</v>
      </c>
      <c r="O1047" s="181"/>
      <c r="P1047" s="184">
        <v>0.75</v>
      </c>
      <c r="Q1047" s="185" t="s">
        <v>107</v>
      </c>
      <c r="R1047" s="181" t="s">
        <v>37</v>
      </c>
      <c r="S1047" s="181" t="s">
        <v>96</v>
      </c>
      <c r="T1047" s="186">
        <v>45531</v>
      </c>
      <c r="U1047" s="187" t="s">
        <v>225</v>
      </c>
      <c r="V1047" s="188" t="str" cm="1">
        <f t="array" ref="V1047">IF(SUM(LEN(A1047:U1047))=0,"",IF(OR(OR(ISBLANK(E1047),SUM(LEN(B1047),LEN(C1047))=0),AND(NOT(D1047="Unknown"),ISBLANK(I1047)),AND(NOT(N1047="Unknown"),ISBLANK(Q1047))),"Missing Information", INDEX(Table15[Entire Service Line Classification], MATCH(SUMIFS(Table15[Unique ID],Table15[System-Owned Portion],D1047,Table15[If Material Anything Other than "Lead" in Column E,Was Material Ever Previously Lead?],F1047,Table15[Customer-Owned Portion],N1047),Table15[Unique ID],0),0)))</f>
        <v>Non-lead</v>
      </c>
      <c r="W1047" s="189"/>
    </row>
    <row r="1048" spans="1:23" s="190" customFormat="1" ht="37.5" x14ac:dyDescent="0.25">
      <c r="A1048" s="180">
        <v>11806207</v>
      </c>
      <c r="B1048" s="181" t="s">
        <v>2350</v>
      </c>
      <c r="C1048" s="182" t="s">
        <v>2351</v>
      </c>
      <c r="D1048" s="183" t="s">
        <v>36</v>
      </c>
      <c r="E1048" s="181" t="s">
        <v>35</v>
      </c>
      <c r="F1048" s="183" t="s">
        <v>35</v>
      </c>
      <c r="G1048" s="181" t="s">
        <v>260</v>
      </c>
      <c r="H1048" s="184">
        <v>1</v>
      </c>
      <c r="I1048" s="185" t="s">
        <v>107</v>
      </c>
      <c r="J1048" s="181" t="s">
        <v>37</v>
      </c>
      <c r="K1048" s="181" t="s">
        <v>38</v>
      </c>
      <c r="L1048" s="186">
        <v>45531</v>
      </c>
      <c r="M1048" s="187" t="s">
        <v>225</v>
      </c>
      <c r="N1048" s="183" t="s">
        <v>43</v>
      </c>
      <c r="O1048" s="181"/>
      <c r="P1048" s="184">
        <v>1</v>
      </c>
      <c r="Q1048" s="185" t="s">
        <v>107</v>
      </c>
      <c r="R1048" s="181" t="s">
        <v>37</v>
      </c>
      <c r="S1048" s="181" t="s">
        <v>96</v>
      </c>
      <c r="T1048" s="186">
        <v>45531</v>
      </c>
      <c r="U1048" s="187" t="s">
        <v>225</v>
      </c>
      <c r="V1048" s="188" t="str" cm="1">
        <f t="array" ref="V1048">IF(SUM(LEN(A1048:U1048))=0,"",IF(OR(OR(ISBLANK(E1048),SUM(LEN(B1048),LEN(C1048))=0),AND(NOT(D1048="Unknown"),ISBLANK(I1048)),AND(NOT(N1048="Unknown"),ISBLANK(Q1048))),"Missing Information", INDEX(Table15[Entire Service Line Classification], MATCH(SUMIFS(Table15[Unique ID],Table15[System-Owned Portion],D1048,Table15[If Material Anything Other than "Lead" in Column E,Was Material Ever Previously Lead?],F1048,Table15[Customer-Owned Portion],N1048),Table15[Unique ID],0),0)))</f>
        <v>Non-lead</v>
      </c>
      <c r="W1048" s="189"/>
    </row>
    <row r="1049" spans="1:23" s="190" customFormat="1" ht="37.5" x14ac:dyDescent="0.25">
      <c r="A1049" s="180">
        <v>11806267</v>
      </c>
      <c r="B1049" s="181" t="s">
        <v>2352</v>
      </c>
      <c r="C1049" s="182" t="s">
        <v>2353</v>
      </c>
      <c r="D1049" s="183" t="s">
        <v>36</v>
      </c>
      <c r="E1049" s="181" t="s">
        <v>35</v>
      </c>
      <c r="F1049" s="183" t="s">
        <v>35</v>
      </c>
      <c r="G1049" s="181" t="s">
        <v>234</v>
      </c>
      <c r="H1049" s="184">
        <v>1</v>
      </c>
      <c r="I1049" s="185" t="s">
        <v>107</v>
      </c>
      <c r="J1049" s="181" t="s">
        <v>37</v>
      </c>
      <c r="K1049" s="181" t="s">
        <v>38</v>
      </c>
      <c r="L1049" s="186">
        <v>45546</v>
      </c>
      <c r="M1049" s="187" t="s">
        <v>225</v>
      </c>
      <c r="N1049" s="183" t="s">
        <v>36</v>
      </c>
      <c r="O1049" s="181"/>
      <c r="P1049" s="184">
        <v>0.75</v>
      </c>
      <c r="Q1049" s="185" t="s">
        <v>107</v>
      </c>
      <c r="R1049" s="181" t="s">
        <v>37</v>
      </c>
      <c r="S1049" s="181" t="s">
        <v>96</v>
      </c>
      <c r="T1049" s="186">
        <v>45546</v>
      </c>
      <c r="U1049" s="187" t="s">
        <v>7069</v>
      </c>
      <c r="V1049" s="188" t="str" cm="1">
        <f t="array" ref="V1049">IF(SUM(LEN(A1049:U1049))=0,"",IF(OR(OR(ISBLANK(E1049),SUM(LEN(B1049),LEN(C1049))=0),AND(NOT(D1049="Unknown"),ISBLANK(I1049)),AND(NOT(N1049="Unknown"),ISBLANK(Q1049))),"Missing Information", INDEX(Table15[Entire Service Line Classification], MATCH(SUMIFS(Table15[Unique ID],Table15[System-Owned Portion],D1049,Table15[If Material Anything Other than "Lead" in Column E,Was Material Ever Previously Lead?],F1049,Table15[Customer-Owned Portion],N1049),Table15[Unique ID],0),0)))</f>
        <v>Non-lead</v>
      </c>
      <c r="W1049" s="189"/>
    </row>
    <row r="1050" spans="1:23" s="190" customFormat="1" ht="37.5" x14ac:dyDescent="0.25">
      <c r="A1050" s="180">
        <v>11806260</v>
      </c>
      <c r="B1050" s="181" t="s">
        <v>2354</v>
      </c>
      <c r="C1050" s="182" t="s">
        <v>2355</v>
      </c>
      <c r="D1050" s="183" t="s">
        <v>36</v>
      </c>
      <c r="E1050" s="181" t="s">
        <v>35</v>
      </c>
      <c r="F1050" s="183" t="s">
        <v>35</v>
      </c>
      <c r="G1050" s="181" t="s">
        <v>230</v>
      </c>
      <c r="H1050" s="184">
        <v>1</v>
      </c>
      <c r="I1050" s="185" t="s">
        <v>107</v>
      </c>
      <c r="J1050" s="181" t="s">
        <v>37</v>
      </c>
      <c r="K1050" s="181" t="s">
        <v>38</v>
      </c>
      <c r="L1050" s="186">
        <v>45530</v>
      </c>
      <c r="M1050" s="187" t="s">
        <v>225</v>
      </c>
      <c r="N1050" s="183" t="s">
        <v>43</v>
      </c>
      <c r="O1050" s="181"/>
      <c r="P1050" s="184">
        <v>0.75</v>
      </c>
      <c r="Q1050" s="185" t="s">
        <v>107</v>
      </c>
      <c r="R1050" s="181" t="s">
        <v>37</v>
      </c>
      <c r="S1050" s="181" t="s">
        <v>96</v>
      </c>
      <c r="T1050" s="186">
        <v>45530</v>
      </c>
      <c r="U1050" s="187" t="s">
        <v>7068</v>
      </c>
      <c r="V1050" s="188" t="str" cm="1">
        <f t="array" ref="V1050">IF(SUM(LEN(A1050:U1050))=0,"",IF(OR(OR(ISBLANK(E1050),SUM(LEN(B1050),LEN(C1050))=0),AND(NOT(D1050="Unknown"),ISBLANK(I1050)),AND(NOT(N1050="Unknown"),ISBLANK(Q1050))),"Missing Information", INDEX(Table15[Entire Service Line Classification], MATCH(SUMIFS(Table15[Unique ID],Table15[System-Owned Portion],D1050,Table15[If Material Anything Other than "Lead" in Column E,Was Material Ever Previously Lead?],F1050,Table15[Customer-Owned Portion],N1050),Table15[Unique ID],0),0)))</f>
        <v>Non-lead</v>
      </c>
      <c r="W1050" s="189"/>
    </row>
    <row r="1051" spans="1:23" s="190" customFormat="1" ht="37.5" x14ac:dyDescent="0.25">
      <c r="A1051" s="180">
        <v>11806252</v>
      </c>
      <c r="B1051" s="181" t="s">
        <v>2356</v>
      </c>
      <c r="C1051" s="182" t="s">
        <v>2357</v>
      </c>
      <c r="D1051" s="183" t="s">
        <v>36</v>
      </c>
      <c r="E1051" s="181" t="s">
        <v>35</v>
      </c>
      <c r="F1051" s="183" t="s">
        <v>35</v>
      </c>
      <c r="G1051" s="181" t="s">
        <v>238</v>
      </c>
      <c r="H1051" s="184">
        <v>1</v>
      </c>
      <c r="I1051" s="185" t="s">
        <v>107</v>
      </c>
      <c r="J1051" s="181" t="s">
        <v>37</v>
      </c>
      <c r="K1051" s="181" t="s">
        <v>38</v>
      </c>
      <c r="L1051" s="186">
        <v>45546</v>
      </c>
      <c r="M1051" s="187" t="s">
        <v>225</v>
      </c>
      <c r="N1051" s="183" t="s">
        <v>43</v>
      </c>
      <c r="O1051" s="181"/>
      <c r="P1051" s="184">
        <v>0.75</v>
      </c>
      <c r="Q1051" s="185" t="s">
        <v>107</v>
      </c>
      <c r="R1051" s="181" t="s">
        <v>37</v>
      </c>
      <c r="S1051" s="181" t="s">
        <v>96</v>
      </c>
      <c r="T1051" s="186">
        <v>45546</v>
      </c>
      <c r="U1051" s="187" t="s">
        <v>7069</v>
      </c>
      <c r="V1051" s="188" t="str" cm="1">
        <f t="array" ref="V1051">IF(SUM(LEN(A1051:U1051))=0,"",IF(OR(OR(ISBLANK(E1051),SUM(LEN(B1051),LEN(C1051))=0),AND(NOT(D1051="Unknown"),ISBLANK(I1051)),AND(NOT(N1051="Unknown"),ISBLANK(Q1051))),"Missing Information", INDEX(Table15[Entire Service Line Classification], MATCH(SUMIFS(Table15[Unique ID],Table15[System-Owned Portion],D1051,Table15[If Material Anything Other than "Lead" in Column E,Was Material Ever Previously Lead?],F1051,Table15[Customer-Owned Portion],N1051),Table15[Unique ID],0),0)))</f>
        <v>Non-lead</v>
      </c>
      <c r="W1051" s="189"/>
    </row>
    <row r="1052" spans="1:23" s="190" customFormat="1" ht="37.5" x14ac:dyDescent="0.25">
      <c r="A1052" s="180">
        <v>11806235</v>
      </c>
      <c r="B1052" s="181" t="s">
        <v>2358</v>
      </c>
      <c r="C1052" s="182" t="s">
        <v>2359</v>
      </c>
      <c r="D1052" s="183" t="s">
        <v>36</v>
      </c>
      <c r="E1052" s="181" t="s">
        <v>35</v>
      </c>
      <c r="F1052" s="183" t="s">
        <v>35</v>
      </c>
      <c r="G1052" s="181" t="s">
        <v>234</v>
      </c>
      <c r="H1052" s="184">
        <v>1</v>
      </c>
      <c r="I1052" s="185" t="s">
        <v>107</v>
      </c>
      <c r="J1052" s="181" t="s">
        <v>37</v>
      </c>
      <c r="K1052" s="181" t="s">
        <v>38</v>
      </c>
      <c r="L1052" s="186">
        <v>45530</v>
      </c>
      <c r="M1052" s="187" t="s">
        <v>7069</v>
      </c>
      <c r="N1052" s="183" t="s">
        <v>43</v>
      </c>
      <c r="O1052" s="181"/>
      <c r="P1052" s="184">
        <v>0.75</v>
      </c>
      <c r="Q1052" s="185" t="s">
        <v>107</v>
      </c>
      <c r="R1052" s="181" t="s">
        <v>37</v>
      </c>
      <c r="S1052" s="181" t="s">
        <v>96</v>
      </c>
      <c r="T1052" s="186">
        <v>45530</v>
      </c>
      <c r="U1052" s="187" t="s">
        <v>7069</v>
      </c>
      <c r="V1052" s="188" t="str" cm="1">
        <f t="array" ref="V1052">IF(SUM(LEN(A1052:U1052))=0,"",IF(OR(OR(ISBLANK(E1052),SUM(LEN(B1052),LEN(C1052))=0),AND(NOT(D1052="Unknown"),ISBLANK(I1052)),AND(NOT(N1052="Unknown"),ISBLANK(Q1052))),"Missing Information", INDEX(Table15[Entire Service Line Classification], MATCH(SUMIFS(Table15[Unique ID],Table15[System-Owned Portion],D1052,Table15[If Material Anything Other than "Lead" in Column E,Was Material Ever Previously Lead?],F1052,Table15[Customer-Owned Portion],N1052),Table15[Unique ID],0),0)))</f>
        <v>Non-lead</v>
      </c>
      <c r="W1052" s="189"/>
    </row>
    <row r="1053" spans="1:23" s="190" customFormat="1" ht="37.5" x14ac:dyDescent="0.25">
      <c r="A1053" s="180">
        <v>11806233</v>
      </c>
      <c r="B1053" s="181" t="s">
        <v>2360</v>
      </c>
      <c r="C1053" s="182" t="s">
        <v>2361</v>
      </c>
      <c r="D1053" s="183" t="s">
        <v>36</v>
      </c>
      <c r="E1053" s="181" t="s">
        <v>35</v>
      </c>
      <c r="F1053" s="183" t="s">
        <v>35</v>
      </c>
      <c r="G1053" s="181" t="s">
        <v>234</v>
      </c>
      <c r="H1053" s="184">
        <v>1</v>
      </c>
      <c r="I1053" s="185" t="s">
        <v>107</v>
      </c>
      <c r="J1053" s="181" t="s">
        <v>37</v>
      </c>
      <c r="K1053" s="181" t="s">
        <v>38</v>
      </c>
      <c r="L1053" s="186">
        <v>45530</v>
      </c>
      <c r="M1053" s="187" t="s">
        <v>225</v>
      </c>
      <c r="N1053" s="183" t="s">
        <v>36</v>
      </c>
      <c r="O1053" s="181"/>
      <c r="P1053" s="184">
        <v>1</v>
      </c>
      <c r="Q1053" s="185" t="s">
        <v>107</v>
      </c>
      <c r="R1053" s="181" t="s">
        <v>37</v>
      </c>
      <c r="S1053" s="181" t="s">
        <v>96</v>
      </c>
      <c r="T1053" s="186">
        <v>45530</v>
      </c>
      <c r="U1053" s="187" t="s">
        <v>225</v>
      </c>
      <c r="V1053" s="188" t="str" cm="1">
        <f t="array" ref="V1053">IF(SUM(LEN(A1053:U1053))=0,"",IF(OR(OR(ISBLANK(E1053),SUM(LEN(B1053),LEN(C1053))=0),AND(NOT(D1053="Unknown"),ISBLANK(I1053)),AND(NOT(N1053="Unknown"),ISBLANK(Q1053))),"Missing Information", INDEX(Table15[Entire Service Line Classification], MATCH(SUMIFS(Table15[Unique ID],Table15[System-Owned Portion],D1053,Table15[If Material Anything Other than "Lead" in Column E,Was Material Ever Previously Lead?],F1053,Table15[Customer-Owned Portion],N1053),Table15[Unique ID],0),0)))</f>
        <v>Non-lead</v>
      </c>
      <c r="W1053" s="189"/>
    </row>
    <row r="1054" spans="1:23" s="190" customFormat="1" ht="37.5" x14ac:dyDescent="0.25">
      <c r="A1054" s="180">
        <v>11806197</v>
      </c>
      <c r="B1054" s="181" t="s">
        <v>2362</v>
      </c>
      <c r="C1054" s="182" t="s">
        <v>2363</v>
      </c>
      <c r="D1054" s="183" t="s">
        <v>36</v>
      </c>
      <c r="E1054" s="181" t="s">
        <v>35</v>
      </c>
      <c r="F1054" s="183" t="s">
        <v>35</v>
      </c>
      <c r="G1054" s="181" t="s">
        <v>7033</v>
      </c>
      <c r="H1054" s="184">
        <v>1.5</v>
      </c>
      <c r="I1054" s="185" t="s">
        <v>107</v>
      </c>
      <c r="J1054" s="181" t="s">
        <v>37</v>
      </c>
      <c r="K1054" s="181" t="s">
        <v>38</v>
      </c>
      <c r="L1054" s="186">
        <v>45531</v>
      </c>
      <c r="M1054" s="187" t="s">
        <v>225</v>
      </c>
      <c r="N1054" s="183" t="s">
        <v>43</v>
      </c>
      <c r="O1054" s="181"/>
      <c r="P1054" s="184">
        <v>0.75</v>
      </c>
      <c r="Q1054" s="185" t="s">
        <v>107</v>
      </c>
      <c r="R1054" s="181" t="s">
        <v>37</v>
      </c>
      <c r="S1054" s="181" t="s">
        <v>96</v>
      </c>
      <c r="T1054" s="186">
        <v>45531</v>
      </c>
      <c r="U1054" s="187" t="s">
        <v>225</v>
      </c>
      <c r="V1054" s="188" t="str" cm="1">
        <f t="array" ref="V1054">IF(SUM(LEN(A1054:U1054))=0,"",IF(OR(OR(ISBLANK(E1054),SUM(LEN(B1054),LEN(C1054))=0),AND(NOT(D1054="Unknown"),ISBLANK(I1054)),AND(NOT(N1054="Unknown"),ISBLANK(Q1054))),"Missing Information", INDEX(Table15[Entire Service Line Classification], MATCH(SUMIFS(Table15[Unique ID],Table15[System-Owned Portion],D1054,Table15[If Material Anything Other than "Lead" in Column E,Was Material Ever Previously Lead?],F1054,Table15[Customer-Owned Portion],N1054),Table15[Unique ID],0),0)))</f>
        <v>Non-lead</v>
      </c>
      <c r="W1054" s="189"/>
    </row>
    <row r="1055" spans="1:23" s="190" customFormat="1" ht="37.5" x14ac:dyDescent="0.25">
      <c r="A1055" s="180">
        <v>11806195</v>
      </c>
      <c r="B1055" s="181" t="s">
        <v>2364</v>
      </c>
      <c r="C1055" s="182" t="s">
        <v>2365</v>
      </c>
      <c r="D1055" s="183" t="s">
        <v>36</v>
      </c>
      <c r="E1055" s="181" t="s">
        <v>35</v>
      </c>
      <c r="F1055" s="183" t="s">
        <v>35</v>
      </c>
      <c r="G1055" s="181" t="s">
        <v>240</v>
      </c>
      <c r="H1055" s="184">
        <v>2</v>
      </c>
      <c r="I1055" s="185" t="s">
        <v>107</v>
      </c>
      <c r="J1055" s="181" t="s">
        <v>37</v>
      </c>
      <c r="K1055" s="181" t="s">
        <v>38</v>
      </c>
      <c r="L1055" s="186">
        <v>45552</v>
      </c>
      <c r="M1055" s="187" t="s">
        <v>7069</v>
      </c>
      <c r="N1055" s="183" t="s">
        <v>43</v>
      </c>
      <c r="O1055" s="181"/>
      <c r="P1055" s="184">
        <v>2</v>
      </c>
      <c r="Q1055" s="185" t="s">
        <v>107</v>
      </c>
      <c r="R1055" s="181" t="s">
        <v>37</v>
      </c>
      <c r="S1055" s="181" t="s">
        <v>96</v>
      </c>
      <c r="T1055" s="186">
        <v>45552</v>
      </c>
      <c r="U1055" s="187" t="s">
        <v>7069</v>
      </c>
      <c r="V1055" s="188" t="str" cm="1">
        <f t="array" ref="V1055">IF(SUM(LEN(A1055:U1055))=0,"",IF(OR(OR(ISBLANK(E1055),SUM(LEN(B1055),LEN(C1055))=0),AND(NOT(D1055="Unknown"),ISBLANK(I1055)),AND(NOT(N1055="Unknown"),ISBLANK(Q1055))),"Missing Information", INDEX(Table15[Entire Service Line Classification], MATCH(SUMIFS(Table15[Unique ID],Table15[System-Owned Portion],D1055,Table15[If Material Anything Other than "Lead" in Column E,Was Material Ever Previously Lead?],F1055,Table15[Customer-Owned Portion],N1055),Table15[Unique ID],0),0)))</f>
        <v>Non-lead</v>
      </c>
      <c r="W1055" s="189"/>
    </row>
    <row r="1056" spans="1:23" s="190" customFormat="1" ht="37.5" x14ac:dyDescent="0.25">
      <c r="A1056" s="180">
        <v>11806194</v>
      </c>
      <c r="B1056" s="181" t="s">
        <v>2366</v>
      </c>
      <c r="C1056" s="182" t="s">
        <v>2367</v>
      </c>
      <c r="D1056" s="183" t="s">
        <v>43</v>
      </c>
      <c r="E1056" s="181" t="s">
        <v>35</v>
      </c>
      <c r="F1056" s="183" t="s">
        <v>35</v>
      </c>
      <c r="G1056" s="181" t="s">
        <v>245</v>
      </c>
      <c r="H1056" s="184">
        <v>1</v>
      </c>
      <c r="I1056" s="185" t="s">
        <v>107</v>
      </c>
      <c r="J1056" s="181" t="s">
        <v>37</v>
      </c>
      <c r="K1056" s="181" t="s">
        <v>38</v>
      </c>
      <c r="L1056" s="186">
        <v>45530</v>
      </c>
      <c r="M1056" s="187" t="s">
        <v>7069</v>
      </c>
      <c r="N1056" s="183" t="s">
        <v>43</v>
      </c>
      <c r="O1056" s="181"/>
      <c r="P1056" s="184">
        <v>0.75</v>
      </c>
      <c r="Q1056" s="185" t="s">
        <v>107</v>
      </c>
      <c r="R1056" s="181" t="s">
        <v>37</v>
      </c>
      <c r="S1056" s="181" t="s">
        <v>96</v>
      </c>
      <c r="T1056" s="186">
        <v>45530</v>
      </c>
      <c r="U1056" s="187" t="s">
        <v>7069</v>
      </c>
      <c r="V1056" s="188" t="str" cm="1">
        <f t="array" ref="V1056">IF(SUM(LEN(A1056:U1056))=0,"",IF(OR(OR(ISBLANK(E1056),SUM(LEN(B1056),LEN(C1056))=0),AND(NOT(D1056="Unknown"),ISBLANK(I1056)),AND(NOT(N1056="Unknown"),ISBLANK(Q1056))),"Missing Information", INDEX(Table15[Entire Service Line Classification], MATCH(SUMIFS(Table15[Unique ID],Table15[System-Owned Portion],D1056,Table15[If Material Anything Other than "Lead" in Column E,Was Material Ever Previously Lead?],F1056,Table15[Customer-Owned Portion],N1056),Table15[Unique ID],0),0)))</f>
        <v>Non-lead</v>
      </c>
      <c r="W1056" s="189"/>
    </row>
    <row r="1057" spans="1:23" s="190" customFormat="1" ht="37.5" x14ac:dyDescent="0.25">
      <c r="A1057" s="180">
        <v>11806192</v>
      </c>
      <c r="B1057" s="181" t="s">
        <v>2368</v>
      </c>
      <c r="C1057" s="182" t="s">
        <v>2369</v>
      </c>
      <c r="D1057" s="183" t="s">
        <v>36</v>
      </c>
      <c r="E1057" s="181" t="s">
        <v>35</v>
      </c>
      <c r="F1057" s="183" t="s">
        <v>35</v>
      </c>
      <c r="G1057" s="181" t="s">
        <v>234</v>
      </c>
      <c r="H1057" s="184">
        <v>1</v>
      </c>
      <c r="I1057" s="185" t="s">
        <v>107</v>
      </c>
      <c r="J1057" s="181" t="s">
        <v>37</v>
      </c>
      <c r="K1057" s="181" t="s">
        <v>38</v>
      </c>
      <c r="L1057" s="186">
        <v>45531</v>
      </c>
      <c r="M1057" s="187" t="s">
        <v>225</v>
      </c>
      <c r="N1057" s="183" t="s">
        <v>43</v>
      </c>
      <c r="O1057" s="181"/>
      <c r="P1057" s="184">
        <v>0.75</v>
      </c>
      <c r="Q1057" s="185" t="s">
        <v>107</v>
      </c>
      <c r="R1057" s="181" t="s">
        <v>37</v>
      </c>
      <c r="S1057" s="181" t="s">
        <v>96</v>
      </c>
      <c r="T1057" s="186">
        <v>45531</v>
      </c>
      <c r="U1057" s="187" t="s">
        <v>225</v>
      </c>
      <c r="V1057" s="188" t="str" cm="1">
        <f t="array" ref="V1057">IF(SUM(LEN(A1057:U1057))=0,"",IF(OR(OR(ISBLANK(E1057),SUM(LEN(B1057),LEN(C1057))=0),AND(NOT(D1057="Unknown"),ISBLANK(I1057)),AND(NOT(N1057="Unknown"),ISBLANK(Q1057))),"Missing Information", INDEX(Table15[Entire Service Line Classification], MATCH(SUMIFS(Table15[Unique ID],Table15[System-Owned Portion],D1057,Table15[If Material Anything Other than "Lead" in Column E,Was Material Ever Previously Lead?],F1057,Table15[Customer-Owned Portion],N1057),Table15[Unique ID],0),0)))</f>
        <v>Non-lead</v>
      </c>
      <c r="W1057" s="189"/>
    </row>
    <row r="1058" spans="1:23" s="190" customFormat="1" ht="75" x14ac:dyDescent="0.25">
      <c r="A1058" s="180">
        <v>11806190</v>
      </c>
      <c r="B1058" s="181" t="s">
        <v>2370</v>
      </c>
      <c r="C1058" s="182" t="s">
        <v>2371</v>
      </c>
      <c r="D1058" s="183" t="s">
        <v>36</v>
      </c>
      <c r="E1058" s="181" t="s">
        <v>35</v>
      </c>
      <c r="F1058" s="183" t="s">
        <v>35</v>
      </c>
      <c r="G1058" s="181" t="s">
        <v>247</v>
      </c>
      <c r="H1058" s="184">
        <v>1</v>
      </c>
      <c r="I1058" s="185" t="s">
        <v>107</v>
      </c>
      <c r="J1058" s="181" t="s">
        <v>37</v>
      </c>
      <c r="K1058" s="181" t="s">
        <v>38</v>
      </c>
      <c r="L1058" s="186">
        <v>45531</v>
      </c>
      <c r="M1058" s="187" t="s">
        <v>225</v>
      </c>
      <c r="N1058" s="183" t="s">
        <v>36</v>
      </c>
      <c r="O1058" s="181"/>
      <c r="P1058" s="184">
        <v>0.75</v>
      </c>
      <c r="Q1058" s="185" t="s">
        <v>107</v>
      </c>
      <c r="R1058" s="181" t="s">
        <v>37</v>
      </c>
      <c r="S1058" s="181" t="s">
        <v>96</v>
      </c>
      <c r="T1058" s="186">
        <v>45531</v>
      </c>
      <c r="U1058" s="187" t="s">
        <v>225</v>
      </c>
      <c r="V1058" s="188" t="str" cm="1">
        <f t="array" ref="V1058">IF(SUM(LEN(A1058:U1058))=0,"",IF(OR(OR(ISBLANK(E1058),SUM(LEN(B1058),LEN(C1058))=0),AND(NOT(D1058="Unknown"),ISBLANK(I1058)),AND(NOT(N1058="Unknown"),ISBLANK(Q1058))),"Missing Information", INDEX(Table15[Entire Service Line Classification], MATCH(SUMIFS(Table15[Unique ID],Table15[System-Owned Portion],D1058,Table15[If Material Anything Other than "Lead" in Column E,Was Material Ever Previously Lead?],F1058,Table15[Customer-Owned Portion],N1058),Table15[Unique ID],0),0)))</f>
        <v>Non-lead</v>
      </c>
      <c r="W1058" s="189"/>
    </row>
    <row r="1059" spans="1:23" s="190" customFormat="1" ht="37.5" x14ac:dyDescent="0.25">
      <c r="A1059" s="180">
        <v>11806185</v>
      </c>
      <c r="B1059" s="181" t="s">
        <v>2372</v>
      </c>
      <c r="C1059" s="182" t="s">
        <v>2373</v>
      </c>
      <c r="D1059" s="183" t="s">
        <v>36</v>
      </c>
      <c r="E1059" s="181" t="s">
        <v>35</v>
      </c>
      <c r="F1059" s="183" t="s">
        <v>35</v>
      </c>
      <c r="G1059" s="181" t="s">
        <v>232</v>
      </c>
      <c r="H1059" s="184">
        <v>1</v>
      </c>
      <c r="I1059" s="185" t="s">
        <v>107</v>
      </c>
      <c r="J1059" s="181" t="s">
        <v>37</v>
      </c>
      <c r="K1059" s="181" t="s">
        <v>38</v>
      </c>
      <c r="L1059" s="186">
        <v>45530</v>
      </c>
      <c r="M1059" s="187" t="s">
        <v>225</v>
      </c>
      <c r="N1059" s="183" t="s">
        <v>43</v>
      </c>
      <c r="O1059" s="181"/>
      <c r="P1059" s="184">
        <v>1</v>
      </c>
      <c r="Q1059" s="185" t="s">
        <v>107</v>
      </c>
      <c r="R1059" s="181" t="s">
        <v>37</v>
      </c>
      <c r="S1059" s="181" t="s">
        <v>96</v>
      </c>
      <c r="T1059" s="186">
        <v>45530</v>
      </c>
      <c r="U1059" s="187" t="s">
        <v>7068</v>
      </c>
      <c r="V1059" s="188" t="str" cm="1">
        <f t="array" ref="V1059">IF(SUM(LEN(A1059:U1059))=0,"",IF(OR(OR(ISBLANK(E1059),SUM(LEN(B1059),LEN(C1059))=0),AND(NOT(D1059="Unknown"),ISBLANK(I1059)),AND(NOT(N1059="Unknown"),ISBLANK(Q1059))),"Missing Information", INDEX(Table15[Entire Service Line Classification], MATCH(SUMIFS(Table15[Unique ID],Table15[System-Owned Portion],D1059,Table15[If Material Anything Other than "Lead" in Column E,Was Material Ever Previously Lead?],F1059,Table15[Customer-Owned Portion],N1059),Table15[Unique ID],0),0)))</f>
        <v>Non-lead</v>
      </c>
      <c r="W1059" s="189"/>
    </row>
    <row r="1060" spans="1:23" s="190" customFormat="1" ht="37.5" x14ac:dyDescent="0.25">
      <c r="A1060" s="180">
        <v>11806180</v>
      </c>
      <c r="B1060" s="181" t="s">
        <v>2374</v>
      </c>
      <c r="C1060" s="182" t="s">
        <v>2375</v>
      </c>
      <c r="D1060" s="183" t="s">
        <v>36</v>
      </c>
      <c r="E1060" s="181" t="s">
        <v>35</v>
      </c>
      <c r="F1060" s="183" t="s">
        <v>35</v>
      </c>
      <c r="G1060" s="181" t="s">
        <v>234</v>
      </c>
      <c r="H1060" s="184">
        <v>1</v>
      </c>
      <c r="I1060" s="185" t="s">
        <v>107</v>
      </c>
      <c r="J1060" s="181" t="s">
        <v>37</v>
      </c>
      <c r="K1060" s="181" t="s">
        <v>38</v>
      </c>
      <c r="L1060" s="186">
        <v>45531</v>
      </c>
      <c r="M1060" s="187" t="s">
        <v>225</v>
      </c>
      <c r="N1060" s="183" t="s">
        <v>36</v>
      </c>
      <c r="O1060" s="181"/>
      <c r="P1060" s="184">
        <v>0.75</v>
      </c>
      <c r="Q1060" s="185" t="s">
        <v>107</v>
      </c>
      <c r="R1060" s="181" t="s">
        <v>37</v>
      </c>
      <c r="S1060" s="181" t="s">
        <v>96</v>
      </c>
      <c r="T1060" s="186">
        <v>45531</v>
      </c>
      <c r="U1060" s="187" t="s">
        <v>225</v>
      </c>
      <c r="V1060" s="188" t="str" cm="1">
        <f t="array" ref="V1060">IF(SUM(LEN(A1060:U1060))=0,"",IF(OR(OR(ISBLANK(E1060),SUM(LEN(B1060),LEN(C1060))=0),AND(NOT(D1060="Unknown"),ISBLANK(I1060)),AND(NOT(N1060="Unknown"),ISBLANK(Q1060))),"Missing Information", INDEX(Table15[Entire Service Line Classification], MATCH(SUMIFS(Table15[Unique ID],Table15[System-Owned Portion],D1060,Table15[If Material Anything Other than "Lead" in Column E,Was Material Ever Previously Lead?],F1060,Table15[Customer-Owned Portion],N1060),Table15[Unique ID],0),0)))</f>
        <v>Non-lead</v>
      </c>
      <c r="W1060" s="189"/>
    </row>
    <row r="1061" spans="1:23" s="190" customFormat="1" ht="37.5" x14ac:dyDescent="0.25">
      <c r="A1061" s="180">
        <v>11806179</v>
      </c>
      <c r="B1061" s="181" t="s">
        <v>2376</v>
      </c>
      <c r="C1061" s="182" t="s">
        <v>2377</v>
      </c>
      <c r="D1061" s="183" t="s">
        <v>36</v>
      </c>
      <c r="E1061" s="181" t="s">
        <v>35</v>
      </c>
      <c r="F1061" s="183" t="s">
        <v>35</v>
      </c>
      <c r="G1061" s="181" t="s">
        <v>229</v>
      </c>
      <c r="H1061" s="184">
        <v>1</v>
      </c>
      <c r="I1061" s="185" t="s">
        <v>107</v>
      </c>
      <c r="J1061" s="181" t="s">
        <v>37</v>
      </c>
      <c r="K1061" s="181" t="s">
        <v>38</v>
      </c>
      <c r="L1061" s="186">
        <v>45531</v>
      </c>
      <c r="M1061" s="187" t="s">
        <v>225</v>
      </c>
      <c r="N1061" s="183" t="s">
        <v>43</v>
      </c>
      <c r="O1061" s="181"/>
      <c r="P1061" s="184">
        <v>0.75</v>
      </c>
      <c r="Q1061" s="185" t="s">
        <v>107</v>
      </c>
      <c r="R1061" s="181" t="s">
        <v>37</v>
      </c>
      <c r="S1061" s="181" t="s">
        <v>96</v>
      </c>
      <c r="T1061" s="186">
        <v>45531</v>
      </c>
      <c r="U1061" s="187" t="s">
        <v>225</v>
      </c>
      <c r="V1061" s="188" t="str" cm="1">
        <f t="array" ref="V1061">IF(SUM(LEN(A1061:U1061))=0,"",IF(OR(OR(ISBLANK(E1061),SUM(LEN(B1061),LEN(C1061))=0),AND(NOT(D1061="Unknown"),ISBLANK(I1061)),AND(NOT(N1061="Unknown"),ISBLANK(Q1061))),"Missing Information", INDEX(Table15[Entire Service Line Classification], MATCH(SUMIFS(Table15[Unique ID],Table15[System-Owned Portion],D1061,Table15[If Material Anything Other than "Lead" in Column E,Was Material Ever Previously Lead?],F1061,Table15[Customer-Owned Portion],N1061),Table15[Unique ID],0),0)))</f>
        <v>Non-lead</v>
      </c>
      <c r="W1061" s="189"/>
    </row>
    <row r="1062" spans="1:23" s="190" customFormat="1" ht="37.5" x14ac:dyDescent="0.25">
      <c r="A1062" s="180">
        <v>11806178</v>
      </c>
      <c r="B1062" s="181" t="s">
        <v>2378</v>
      </c>
      <c r="C1062" s="182" t="s">
        <v>2379</v>
      </c>
      <c r="D1062" s="183" t="s">
        <v>36</v>
      </c>
      <c r="E1062" s="181" t="s">
        <v>35</v>
      </c>
      <c r="F1062" s="183" t="s">
        <v>35</v>
      </c>
      <c r="G1062" s="181" t="s">
        <v>235</v>
      </c>
      <c r="H1062" s="184">
        <v>1.5</v>
      </c>
      <c r="I1062" s="185" t="s">
        <v>107</v>
      </c>
      <c r="J1062" s="181" t="s">
        <v>37</v>
      </c>
      <c r="K1062" s="181" t="s">
        <v>38</v>
      </c>
      <c r="L1062" s="186">
        <v>45531</v>
      </c>
      <c r="M1062" s="187" t="s">
        <v>225</v>
      </c>
      <c r="N1062" s="183" t="s">
        <v>43</v>
      </c>
      <c r="O1062" s="181"/>
      <c r="P1062" s="184">
        <v>1.5</v>
      </c>
      <c r="Q1062" s="185" t="s">
        <v>107</v>
      </c>
      <c r="R1062" s="181" t="s">
        <v>37</v>
      </c>
      <c r="S1062" s="181" t="s">
        <v>96</v>
      </c>
      <c r="T1062" s="186">
        <v>45531</v>
      </c>
      <c r="U1062" s="187" t="s">
        <v>225</v>
      </c>
      <c r="V1062" s="188" t="str" cm="1">
        <f t="array" ref="V1062">IF(SUM(LEN(A1062:U1062))=0,"",IF(OR(OR(ISBLANK(E1062),SUM(LEN(B1062),LEN(C1062))=0),AND(NOT(D1062="Unknown"),ISBLANK(I1062)),AND(NOT(N1062="Unknown"),ISBLANK(Q1062))),"Missing Information", INDEX(Table15[Entire Service Line Classification], MATCH(SUMIFS(Table15[Unique ID],Table15[System-Owned Portion],D1062,Table15[If Material Anything Other than "Lead" in Column E,Was Material Ever Previously Lead?],F1062,Table15[Customer-Owned Portion],N1062),Table15[Unique ID],0),0)))</f>
        <v>Non-lead</v>
      </c>
      <c r="W1062" s="189"/>
    </row>
    <row r="1063" spans="1:23" s="190" customFormat="1" ht="37.5" x14ac:dyDescent="0.25">
      <c r="A1063" s="180">
        <v>11806186</v>
      </c>
      <c r="B1063" s="181" t="s">
        <v>2380</v>
      </c>
      <c r="C1063" s="182" t="s">
        <v>2381</v>
      </c>
      <c r="D1063" s="183" t="s">
        <v>36</v>
      </c>
      <c r="E1063" s="181" t="s">
        <v>35</v>
      </c>
      <c r="F1063" s="183" t="s">
        <v>35</v>
      </c>
      <c r="G1063" s="181" t="s">
        <v>225</v>
      </c>
      <c r="H1063" s="184">
        <v>2</v>
      </c>
      <c r="I1063" s="185" t="s">
        <v>107</v>
      </c>
      <c r="J1063" s="181" t="s">
        <v>37</v>
      </c>
      <c r="K1063" s="181" t="s">
        <v>38</v>
      </c>
      <c r="L1063" s="186">
        <v>45530</v>
      </c>
      <c r="M1063" s="187" t="s">
        <v>225</v>
      </c>
      <c r="N1063" s="183" t="s">
        <v>36</v>
      </c>
      <c r="O1063" s="181"/>
      <c r="P1063" s="184">
        <v>2</v>
      </c>
      <c r="Q1063" s="185" t="s">
        <v>107</v>
      </c>
      <c r="R1063" s="181" t="s">
        <v>37</v>
      </c>
      <c r="S1063" s="181" t="s">
        <v>96</v>
      </c>
      <c r="T1063" s="186">
        <v>45530</v>
      </c>
      <c r="U1063" s="187" t="s">
        <v>225</v>
      </c>
      <c r="V1063" s="188" t="str" cm="1">
        <f t="array" ref="V1063">IF(SUM(LEN(A1063:U1063))=0,"",IF(OR(OR(ISBLANK(E1063),SUM(LEN(B1063),LEN(C1063))=0),AND(NOT(D1063="Unknown"),ISBLANK(I1063)),AND(NOT(N1063="Unknown"),ISBLANK(Q1063))),"Missing Information", INDEX(Table15[Entire Service Line Classification], MATCH(SUMIFS(Table15[Unique ID],Table15[System-Owned Portion],D1063,Table15[If Material Anything Other than "Lead" in Column E,Was Material Ever Previously Lead?],F1063,Table15[Customer-Owned Portion],N1063),Table15[Unique ID],0),0)))</f>
        <v>Non-lead</v>
      </c>
      <c r="W1063" s="189"/>
    </row>
    <row r="1064" spans="1:23" s="190" customFormat="1" ht="37.5" x14ac:dyDescent="0.25">
      <c r="A1064" s="180">
        <v>11806196</v>
      </c>
      <c r="B1064" s="181" t="s">
        <v>2382</v>
      </c>
      <c r="C1064" s="182" t="s">
        <v>2383</v>
      </c>
      <c r="D1064" s="183" t="s">
        <v>43</v>
      </c>
      <c r="E1064" s="181" t="s">
        <v>35</v>
      </c>
      <c r="F1064" s="183" t="s">
        <v>35</v>
      </c>
      <c r="G1064" s="181" t="s">
        <v>227</v>
      </c>
      <c r="H1064" s="184">
        <v>1</v>
      </c>
      <c r="I1064" s="185" t="s">
        <v>107</v>
      </c>
      <c r="J1064" s="181" t="s">
        <v>37</v>
      </c>
      <c r="K1064" s="181" t="s">
        <v>38</v>
      </c>
      <c r="L1064" s="186">
        <v>45531</v>
      </c>
      <c r="M1064" s="187" t="s">
        <v>225</v>
      </c>
      <c r="N1064" s="183" t="s">
        <v>43</v>
      </c>
      <c r="O1064" s="181"/>
      <c r="P1064" s="184">
        <v>0.75</v>
      </c>
      <c r="Q1064" s="185" t="s">
        <v>107</v>
      </c>
      <c r="R1064" s="181" t="s">
        <v>37</v>
      </c>
      <c r="S1064" s="181" t="s">
        <v>96</v>
      </c>
      <c r="T1064" s="186">
        <v>45531</v>
      </c>
      <c r="U1064" s="187" t="s">
        <v>225</v>
      </c>
      <c r="V1064" s="188" t="str" cm="1">
        <f t="array" ref="V1064">IF(SUM(LEN(A1064:U1064))=0,"",IF(OR(OR(ISBLANK(E1064),SUM(LEN(B1064),LEN(C1064))=0),AND(NOT(D1064="Unknown"),ISBLANK(I1064)),AND(NOT(N1064="Unknown"),ISBLANK(Q1064))),"Missing Information", INDEX(Table15[Entire Service Line Classification], MATCH(SUMIFS(Table15[Unique ID],Table15[System-Owned Portion],D1064,Table15[If Material Anything Other than "Lead" in Column E,Was Material Ever Previously Lead?],F1064,Table15[Customer-Owned Portion],N1064),Table15[Unique ID],0),0)))</f>
        <v>Non-lead</v>
      </c>
      <c r="W1064" s="189"/>
    </row>
    <row r="1065" spans="1:23" s="190" customFormat="1" ht="37.5" x14ac:dyDescent="0.25">
      <c r="A1065" s="180">
        <v>11806189</v>
      </c>
      <c r="B1065" s="181" t="s">
        <v>2384</v>
      </c>
      <c r="C1065" s="182" t="s">
        <v>2385</v>
      </c>
      <c r="D1065" s="183" t="s">
        <v>36</v>
      </c>
      <c r="E1065" s="181" t="s">
        <v>35</v>
      </c>
      <c r="F1065" s="183" t="s">
        <v>35</v>
      </c>
      <c r="G1065" s="181" t="s">
        <v>244</v>
      </c>
      <c r="H1065" s="184">
        <v>1</v>
      </c>
      <c r="I1065" s="185" t="s">
        <v>107</v>
      </c>
      <c r="J1065" s="181" t="s">
        <v>37</v>
      </c>
      <c r="K1065" s="181" t="s">
        <v>38</v>
      </c>
      <c r="L1065" s="186">
        <v>45530</v>
      </c>
      <c r="M1065" s="187" t="s">
        <v>225</v>
      </c>
      <c r="N1065" s="183" t="s">
        <v>43</v>
      </c>
      <c r="O1065" s="181"/>
      <c r="P1065" s="184">
        <v>1</v>
      </c>
      <c r="Q1065" s="185" t="s">
        <v>107</v>
      </c>
      <c r="R1065" s="181" t="s">
        <v>37</v>
      </c>
      <c r="S1065" s="181" t="s">
        <v>96</v>
      </c>
      <c r="T1065" s="186">
        <v>45530</v>
      </c>
      <c r="U1065" s="187" t="s">
        <v>7068</v>
      </c>
      <c r="V1065" s="188" t="str" cm="1">
        <f t="array" ref="V1065">IF(SUM(LEN(A1065:U1065))=0,"",IF(OR(OR(ISBLANK(E1065),SUM(LEN(B1065),LEN(C1065))=0),AND(NOT(D1065="Unknown"),ISBLANK(I1065)),AND(NOT(N1065="Unknown"),ISBLANK(Q1065))),"Missing Information", INDEX(Table15[Entire Service Line Classification], MATCH(SUMIFS(Table15[Unique ID],Table15[System-Owned Portion],D1065,Table15[If Material Anything Other than "Lead" in Column E,Was Material Ever Previously Lead?],F1065,Table15[Customer-Owned Portion],N1065),Table15[Unique ID],0),0)))</f>
        <v>Non-lead</v>
      </c>
      <c r="W1065" s="189"/>
    </row>
    <row r="1066" spans="1:23" s="190" customFormat="1" ht="37.5" x14ac:dyDescent="0.25">
      <c r="A1066" s="180">
        <v>11806188</v>
      </c>
      <c r="B1066" s="181" t="s">
        <v>2386</v>
      </c>
      <c r="C1066" s="182" t="s">
        <v>2387</v>
      </c>
      <c r="D1066" s="183" t="s">
        <v>36</v>
      </c>
      <c r="E1066" s="181" t="s">
        <v>35</v>
      </c>
      <c r="F1066" s="183" t="s">
        <v>35</v>
      </c>
      <c r="G1066" s="181" t="s">
        <v>249</v>
      </c>
      <c r="H1066" s="184">
        <v>1</v>
      </c>
      <c r="I1066" s="185" t="s">
        <v>107</v>
      </c>
      <c r="J1066" s="181" t="s">
        <v>37</v>
      </c>
      <c r="K1066" s="181" t="s">
        <v>38</v>
      </c>
      <c r="L1066" s="186">
        <v>45530</v>
      </c>
      <c r="M1066" s="187" t="s">
        <v>225</v>
      </c>
      <c r="N1066" s="183" t="s">
        <v>43</v>
      </c>
      <c r="O1066" s="181"/>
      <c r="P1066" s="184">
        <v>0.75</v>
      </c>
      <c r="Q1066" s="185" t="s">
        <v>107</v>
      </c>
      <c r="R1066" s="181" t="s">
        <v>37</v>
      </c>
      <c r="S1066" s="181" t="s">
        <v>96</v>
      </c>
      <c r="T1066" s="186">
        <v>45530</v>
      </c>
      <c r="U1066" s="187" t="s">
        <v>7069</v>
      </c>
      <c r="V1066" s="188" t="str" cm="1">
        <f t="array" ref="V1066">IF(SUM(LEN(A1066:U1066))=0,"",IF(OR(OR(ISBLANK(E1066),SUM(LEN(B1066),LEN(C1066))=0),AND(NOT(D1066="Unknown"),ISBLANK(I1066)),AND(NOT(N1066="Unknown"),ISBLANK(Q1066))),"Missing Information", INDEX(Table15[Entire Service Line Classification], MATCH(SUMIFS(Table15[Unique ID],Table15[System-Owned Portion],D1066,Table15[If Material Anything Other than "Lead" in Column E,Was Material Ever Previously Lead?],F1066,Table15[Customer-Owned Portion],N1066),Table15[Unique ID],0),0)))</f>
        <v>Non-lead</v>
      </c>
      <c r="W1066" s="189"/>
    </row>
    <row r="1067" spans="1:23" s="190" customFormat="1" ht="37.5" x14ac:dyDescent="0.25">
      <c r="A1067" s="180">
        <v>11806177</v>
      </c>
      <c r="B1067" s="181" t="s">
        <v>2388</v>
      </c>
      <c r="C1067" s="182" t="s">
        <v>2389</v>
      </c>
      <c r="D1067" s="183" t="s">
        <v>36</v>
      </c>
      <c r="E1067" s="181" t="s">
        <v>35</v>
      </c>
      <c r="F1067" s="183" t="s">
        <v>35</v>
      </c>
      <c r="G1067" s="181" t="s">
        <v>235</v>
      </c>
      <c r="H1067" s="184">
        <v>1</v>
      </c>
      <c r="I1067" s="185" t="s">
        <v>107</v>
      </c>
      <c r="J1067" s="181" t="s">
        <v>37</v>
      </c>
      <c r="K1067" s="181" t="s">
        <v>38</v>
      </c>
      <c r="L1067" s="186">
        <v>45530</v>
      </c>
      <c r="M1067" s="187" t="s">
        <v>225</v>
      </c>
      <c r="N1067" s="183" t="s">
        <v>43</v>
      </c>
      <c r="O1067" s="181"/>
      <c r="P1067" s="184">
        <v>1</v>
      </c>
      <c r="Q1067" s="185" t="s">
        <v>107</v>
      </c>
      <c r="R1067" s="181" t="s">
        <v>37</v>
      </c>
      <c r="S1067" s="181" t="s">
        <v>96</v>
      </c>
      <c r="T1067" s="186">
        <v>45530</v>
      </c>
      <c r="U1067" s="187" t="s">
        <v>7068</v>
      </c>
      <c r="V1067" s="188" t="str" cm="1">
        <f t="array" ref="V1067">IF(SUM(LEN(A1067:U1067))=0,"",IF(OR(OR(ISBLANK(E1067),SUM(LEN(B1067),LEN(C1067))=0),AND(NOT(D1067="Unknown"),ISBLANK(I1067)),AND(NOT(N1067="Unknown"),ISBLANK(Q1067))),"Missing Information", INDEX(Table15[Entire Service Line Classification], MATCH(SUMIFS(Table15[Unique ID],Table15[System-Owned Portion],D1067,Table15[If Material Anything Other than "Lead" in Column E,Was Material Ever Previously Lead?],F1067,Table15[Customer-Owned Portion],N1067),Table15[Unique ID],0),0)))</f>
        <v>Non-lead</v>
      </c>
      <c r="W1067" s="189"/>
    </row>
    <row r="1068" spans="1:23" s="190" customFormat="1" ht="37.5" x14ac:dyDescent="0.25">
      <c r="A1068" s="180">
        <v>11806183</v>
      </c>
      <c r="B1068" s="181" t="s">
        <v>2390</v>
      </c>
      <c r="C1068" s="182" t="s">
        <v>2391</v>
      </c>
      <c r="D1068" s="183" t="s">
        <v>36</v>
      </c>
      <c r="E1068" s="181" t="s">
        <v>35</v>
      </c>
      <c r="F1068" s="183" t="s">
        <v>35</v>
      </c>
      <c r="G1068" s="181" t="s">
        <v>249</v>
      </c>
      <c r="H1068" s="184">
        <v>1</v>
      </c>
      <c r="I1068" s="185" t="s">
        <v>107</v>
      </c>
      <c r="J1068" s="181" t="s">
        <v>37</v>
      </c>
      <c r="K1068" s="181" t="s">
        <v>38</v>
      </c>
      <c r="L1068" s="186">
        <v>45530</v>
      </c>
      <c r="M1068" s="187" t="s">
        <v>225</v>
      </c>
      <c r="N1068" s="183" t="s">
        <v>36</v>
      </c>
      <c r="O1068" s="181"/>
      <c r="P1068" s="184">
        <v>0.75</v>
      </c>
      <c r="Q1068" s="185" t="s">
        <v>107</v>
      </c>
      <c r="R1068" s="181" t="s">
        <v>37</v>
      </c>
      <c r="S1068" s="181" t="s">
        <v>96</v>
      </c>
      <c r="T1068" s="186">
        <v>45530</v>
      </c>
      <c r="U1068" s="187" t="s">
        <v>225</v>
      </c>
      <c r="V1068" s="188" t="str" cm="1">
        <f t="array" ref="V1068">IF(SUM(LEN(A1068:U1068))=0,"",IF(OR(OR(ISBLANK(E1068),SUM(LEN(B1068),LEN(C1068))=0),AND(NOT(D1068="Unknown"),ISBLANK(I1068)),AND(NOT(N1068="Unknown"),ISBLANK(Q1068))),"Missing Information", INDEX(Table15[Entire Service Line Classification], MATCH(SUMIFS(Table15[Unique ID],Table15[System-Owned Portion],D1068,Table15[If Material Anything Other than "Lead" in Column E,Was Material Ever Previously Lead?],F1068,Table15[Customer-Owned Portion],N1068),Table15[Unique ID],0),0)))</f>
        <v>Non-lead</v>
      </c>
      <c r="W1068" s="189"/>
    </row>
    <row r="1069" spans="1:23" s="190" customFormat="1" ht="37.5" x14ac:dyDescent="0.25">
      <c r="A1069" s="180">
        <v>11806187</v>
      </c>
      <c r="B1069" s="181" t="s">
        <v>2392</v>
      </c>
      <c r="C1069" s="182" t="s">
        <v>2393</v>
      </c>
      <c r="D1069" s="183" t="s">
        <v>43</v>
      </c>
      <c r="E1069" s="181" t="s">
        <v>35</v>
      </c>
      <c r="F1069" s="183" t="s">
        <v>35</v>
      </c>
      <c r="G1069" s="181" t="s">
        <v>225</v>
      </c>
      <c r="H1069" s="184">
        <v>2</v>
      </c>
      <c r="I1069" s="185" t="s">
        <v>107</v>
      </c>
      <c r="J1069" s="181" t="s">
        <v>37</v>
      </c>
      <c r="K1069" s="181" t="s">
        <v>38</v>
      </c>
      <c r="L1069" s="186">
        <v>45552</v>
      </c>
      <c r="M1069" s="187" t="s">
        <v>7069</v>
      </c>
      <c r="N1069" s="183" t="s">
        <v>43</v>
      </c>
      <c r="O1069" s="181"/>
      <c r="P1069" s="184">
        <v>2</v>
      </c>
      <c r="Q1069" s="185" t="s">
        <v>107</v>
      </c>
      <c r="R1069" s="181" t="s">
        <v>37</v>
      </c>
      <c r="S1069" s="181" t="s">
        <v>96</v>
      </c>
      <c r="T1069" s="186">
        <v>45552</v>
      </c>
      <c r="U1069" s="187" t="s">
        <v>7069</v>
      </c>
      <c r="V1069" s="188" t="str" cm="1">
        <f t="array" ref="V1069">IF(SUM(LEN(A1069:U1069))=0,"",IF(OR(OR(ISBLANK(E1069),SUM(LEN(B1069),LEN(C1069))=0),AND(NOT(D1069="Unknown"),ISBLANK(I1069)),AND(NOT(N1069="Unknown"),ISBLANK(Q1069))),"Missing Information", INDEX(Table15[Entire Service Line Classification], MATCH(SUMIFS(Table15[Unique ID],Table15[System-Owned Portion],D1069,Table15[If Material Anything Other than "Lead" in Column E,Was Material Ever Previously Lead?],F1069,Table15[Customer-Owned Portion],N1069),Table15[Unique ID],0),0)))</f>
        <v>Non-lead</v>
      </c>
      <c r="W1069" s="189"/>
    </row>
    <row r="1070" spans="1:23" s="190" customFormat="1" ht="37.5" x14ac:dyDescent="0.25">
      <c r="A1070" s="180">
        <v>11806174</v>
      </c>
      <c r="B1070" s="181" t="s">
        <v>2394</v>
      </c>
      <c r="C1070" s="182" t="s">
        <v>2395</v>
      </c>
      <c r="D1070" s="183" t="s">
        <v>36</v>
      </c>
      <c r="E1070" s="181" t="s">
        <v>35</v>
      </c>
      <c r="F1070" s="183" t="s">
        <v>35</v>
      </c>
      <c r="G1070" s="181" t="s">
        <v>232</v>
      </c>
      <c r="H1070" s="184">
        <v>1</v>
      </c>
      <c r="I1070" s="185" t="s">
        <v>107</v>
      </c>
      <c r="J1070" s="181" t="s">
        <v>37</v>
      </c>
      <c r="K1070" s="181" t="s">
        <v>38</v>
      </c>
      <c r="L1070" s="186">
        <v>45530</v>
      </c>
      <c r="M1070" s="187" t="s">
        <v>225</v>
      </c>
      <c r="N1070" s="183" t="s">
        <v>43</v>
      </c>
      <c r="O1070" s="181"/>
      <c r="P1070" s="184">
        <v>0.75</v>
      </c>
      <c r="Q1070" s="185" t="s">
        <v>107</v>
      </c>
      <c r="R1070" s="181" t="s">
        <v>37</v>
      </c>
      <c r="S1070" s="181" t="s">
        <v>96</v>
      </c>
      <c r="T1070" s="186">
        <v>45530</v>
      </c>
      <c r="U1070" s="187" t="s">
        <v>7068</v>
      </c>
      <c r="V1070" s="188" t="str" cm="1">
        <f t="array" ref="V1070">IF(SUM(LEN(A1070:U1070))=0,"",IF(OR(OR(ISBLANK(E1070),SUM(LEN(B1070),LEN(C1070))=0),AND(NOT(D1070="Unknown"),ISBLANK(I1070)),AND(NOT(N1070="Unknown"),ISBLANK(Q1070))),"Missing Information", INDEX(Table15[Entire Service Line Classification], MATCH(SUMIFS(Table15[Unique ID],Table15[System-Owned Portion],D1070,Table15[If Material Anything Other than "Lead" in Column E,Was Material Ever Previously Lead?],F1070,Table15[Customer-Owned Portion],N1070),Table15[Unique ID],0),0)))</f>
        <v>Non-lead</v>
      </c>
      <c r="W1070" s="189"/>
    </row>
    <row r="1071" spans="1:23" s="190" customFormat="1" ht="37.5" x14ac:dyDescent="0.25">
      <c r="A1071" s="180">
        <v>11806160</v>
      </c>
      <c r="B1071" s="181" t="s">
        <v>2396</v>
      </c>
      <c r="C1071" s="182" t="s">
        <v>2397</v>
      </c>
      <c r="D1071" s="183" t="s">
        <v>43</v>
      </c>
      <c r="E1071" s="181" t="s">
        <v>35</v>
      </c>
      <c r="F1071" s="183" t="s">
        <v>35</v>
      </c>
      <c r="G1071" s="181" t="s">
        <v>227</v>
      </c>
      <c r="H1071" s="184">
        <v>1</v>
      </c>
      <c r="I1071" s="185" t="s">
        <v>107</v>
      </c>
      <c r="J1071" s="181" t="s">
        <v>37</v>
      </c>
      <c r="K1071" s="181" t="s">
        <v>38</v>
      </c>
      <c r="L1071" s="186">
        <v>45530</v>
      </c>
      <c r="M1071" s="187" t="s">
        <v>225</v>
      </c>
      <c r="N1071" s="183" t="s">
        <v>43</v>
      </c>
      <c r="O1071" s="181"/>
      <c r="P1071" s="184">
        <v>1</v>
      </c>
      <c r="Q1071" s="185" t="s">
        <v>107</v>
      </c>
      <c r="R1071" s="181" t="s">
        <v>37</v>
      </c>
      <c r="S1071" s="181" t="s">
        <v>96</v>
      </c>
      <c r="T1071" s="186">
        <v>45530</v>
      </c>
      <c r="U1071" s="187" t="s">
        <v>7068</v>
      </c>
      <c r="V1071" s="188" t="str" cm="1">
        <f t="array" ref="V1071">IF(SUM(LEN(A1071:U1071))=0,"",IF(OR(OR(ISBLANK(E1071),SUM(LEN(B1071),LEN(C1071))=0),AND(NOT(D1071="Unknown"),ISBLANK(I1071)),AND(NOT(N1071="Unknown"),ISBLANK(Q1071))),"Missing Information", INDEX(Table15[Entire Service Line Classification], MATCH(SUMIFS(Table15[Unique ID],Table15[System-Owned Portion],D1071,Table15[If Material Anything Other than "Lead" in Column E,Was Material Ever Previously Lead?],F1071,Table15[Customer-Owned Portion],N1071),Table15[Unique ID],0),0)))</f>
        <v>Non-lead</v>
      </c>
      <c r="W1071" s="189"/>
    </row>
    <row r="1072" spans="1:23" s="190" customFormat="1" ht="37.5" x14ac:dyDescent="0.25">
      <c r="A1072" s="180">
        <v>11806176</v>
      </c>
      <c r="B1072" s="181" t="s">
        <v>2398</v>
      </c>
      <c r="C1072" s="182" t="s">
        <v>2399</v>
      </c>
      <c r="D1072" s="183" t="s">
        <v>36</v>
      </c>
      <c r="E1072" s="181" t="s">
        <v>35</v>
      </c>
      <c r="F1072" s="183" t="s">
        <v>35</v>
      </c>
      <c r="G1072" s="181" t="s">
        <v>247</v>
      </c>
      <c r="H1072" s="184">
        <v>1</v>
      </c>
      <c r="I1072" s="185" t="s">
        <v>107</v>
      </c>
      <c r="J1072" s="181" t="s">
        <v>37</v>
      </c>
      <c r="K1072" s="181" t="s">
        <v>38</v>
      </c>
      <c r="L1072" s="186">
        <v>45531</v>
      </c>
      <c r="M1072" s="187" t="s">
        <v>225</v>
      </c>
      <c r="N1072" s="183" t="s">
        <v>43</v>
      </c>
      <c r="O1072" s="181"/>
      <c r="P1072" s="184">
        <v>0.75</v>
      </c>
      <c r="Q1072" s="185" t="s">
        <v>107</v>
      </c>
      <c r="R1072" s="181" t="s">
        <v>37</v>
      </c>
      <c r="S1072" s="181" t="s">
        <v>96</v>
      </c>
      <c r="T1072" s="186">
        <v>45531</v>
      </c>
      <c r="U1072" s="187" t="s">
        <v>225</v>
      </c>
      <c r="V1072" s="188" t="str" cm="1">
        <f t="array" ref="V1072">IF(SUM(LEN(A1072:U1072))=0,"",IF(OR(OR(ISBLANK(E1072),SUM(LEN(B1072),LEN(C1072))=0),AND(NOT(D1072="Unknown"),ISBLANK(I1072)),AND(NOT(N1072="Unknown"),ISBLANK(Q1072))),"Missing Information", INDEX(Table15[Entire Service Line Classification], MATCH(SUMIFS(Table15[Unique ID],Table15[System-Owned Portion],D1072,Table15[If Material Anything Other than "Lead" in Column E,Was Material Ever Previously Lead?],F1072,Table15[Customer-Owned Portion],N1072),Table15[Unique ID],0),0)))</f>
        <v>Non-lead</v>
      </c>
      <c r="W1072" s="189"/>
    </row>
    <row r="1073" spans="1:23" s="190" customFormat="1" ht="37.5" x14ac:dyDescent="0.25">
      <c r="A1073" s="180">
        <v>11806159</v>
      </c>
      <c r="B1073" s="181" t="s">
        <v>2400</v>
      </c>
      <c r="C1073" s="182" t="s">
        <v>2401</v>
      </c>
      <c r="D1073" s="183" t="s">
        <v>36</v>
      </c>
      <c r="E1073" s="181" t="s">
        <v>35</v>
      </c>
      <c r="F1073" s="183" t="s">
        <v>35</v>
      </c>
      <c r="G1073" s="181" t="s">
        <v>249</v>
      </c>
      <c r="H1073" s="184">
        <v>1</v>
      </c>
      <c r="I1073" s="185" t="s">
        <v>107</v>
      </c>
      <c r="J1073" s="181" t="s">
        <v>37</v>
      </c>
      <c r="K1073" s="181" t="s">
        <v>38</v>
      </c>
      <c r="L1073" s="186">
        <v>45530</v>
      </c>
      <c r="M1073" s="187" t="s">
        <v>225</v>
      </c>
      <c r="N1073" s="183" t="s">
        <v>43</v>
      </c>
      <c r="O1073" s="181"/>
      <c r="P1073" s="184">
        <v>1</v>
      </c>
      <c r="Q1073" s="185" t="s">
        <v>107</v>
      </c>
      <c r="R1073" s="181" t="s">
        <v>37</v>
      </c>
      <c r="S1073" s="181" t="s">
        <v>96</v>
      </c>
      <c r="T1073" s="186">
        <v>45530</v>
      </c>
      <c r="U1073" s="187" t="s">
        <v>7068</v>
      </c>
      <c r="V1073" s="188" t="str" cm="1">
        <f t="array" ref="V1073">IF(SUM(LEN(A1073:U1073))=0,"",IF(OR(OR(ISBLANK(E1073),SUM(LEN(B1073),LEN(C1073))=0),AND(NOT(D1073="Unknown"),ISBLANK(I1073)),AND(NOT(N1073="Unknown"),ISBLANK(Q1073))),"Missing Information", INDEX(Table15[Entire Service Line Classification], MATCH(SUMIFS(Table15[Unique ID],Table15[System-Owned Portion],D1073,Table15[If Material Anything Other than "Lead" in Column E,Was Material Ever Previously Lead?],F1073,Table15[Customer-Owned Portion],N1073),Table15[Unique ID],0),0)))</f>
        <v>Non-lead</v>
      </c>
      <c r="W1073" s="189"/>
    </row>
    <row r="1074" spans="1:23" s="190" customFormat="1" ht="37.5" x14ac:dyDescent="0.25">
      <c r="A1074" s="180">
        <v>11806157</v>
      </c>
      <c r="B1074" s="181" t="s">
        <v>2402</v>
      </c>
      <c r="C1074" s="182" t="s">
        <v>2403</v>
      </c>
      <c r="D1074" s="183" t="s">
        <v>36</v>
      </c>
      <c r="E1074" s="181" t="s">
        <v>35</v>
      </c>
      <c r="F1074" s="183" t="s">
        <v>35</v>
      </c>
      <c r="G1074" s="181" t="s">
        <v>249</v>
      </c>
      <c r="H1074" s="184">
        <v>1</v>
      </c>
      <c r="I1074" s="185" t="s">
        <v>107</v>
      </c>
      <c r="J1074" s="181" t="s">
        <v>37</v>
      </c>
      <c r="K1074" s="181" t="s">
        <v>38</v>
      </c>
      <c r="L1074" s="186">
        <v>45531</v>
      </c>
      <c r="M1074" s="187" t="s">
        <v>225</v>
      </c>
      <c r="N1074" s="183" t="s">
        <v>43</v>
      </c>
      <c r="O1074" s="181"/>
      <c r="P1074" s="184">
        <v>0.75</v>
      </c>
      <c r="Q1074" s="185" t="s">
        <v>107</v>
      </c>
      <c r="R1074" s="181" t="s">
        <v>37</v>
      </c>
      <c r="S1074" s="181" t="s">
        <v>96</v>
      </c>
      <c r="T1074" s="186">
        <v>45531</v>
      </c>
      <c r="U1074" s="187" t="s">
        <v>225</v>
      </c>
      <c r="V1074" s="188" t="str" cm="1">
        <f t="array" ref="V1074">IF(SUM(LEN(A1074:U1074))=0,"",IF(OR(OR(ISBLANK(E1074),SUM(LEN(B1074),LEN(C1074))=0),AND(NOT(D1074="Unknown"),ISBLANK(I1074)),AND(NOT(N1074="Unknown"),ISBLANK(Q1074))),"Missing Information", INDEX(Table15[Entire Service Line Classification], MATCH(SUMIFS(Table15[Unique ID],Table15[System-Owned Portion],D1074,Table15[If Material Anything Other than "Lead" in Column E,Was Material Ever Previously Lead?],F1074,Table15[Customer-Owned Portion],N1074),Table15[Unique ID],0),0)))</f>
        <v>Non-lead</v>
      </c>
      <c r="W1074" s="189"/>
    </row>
    <row r="1075" spans="1:23" s="190" customFormat="1" ht="37.5" x14ac:dyDescent="0.25">
      <c r="A1075" s="180">
        <v>11806154</v>
      </c>
      <c r="B1075" s="181" t="s">
        <v>2404</v>
      </c>
      <c r="C1075" s="182" t="s">
        <v>2405</v>
      </c>
      <c r="D1075" s="183" t="s">
        <v>36</v>
      </c>
      <c r="E1075" s="181" t="s">
        <v>35</v>
      </c>
      <c r="F1075" s="183" t="s">
        <v>35</v>
      </c>
      <c r="G1075" s="181" t="s">
        <v>254</v>
      </c>
      <c r="H1075" s="184">
        <v>1</v>
      </c>
      <c r="I1075" s="185" t="s">
        <v>107</v>
      </c>
      <c r="J1075" s="181" t="s">
        <v>37</v>
      </c>
      <c r="K1075" s="181" t="s">
        <v>38</v>
      </c>
      <c r="L1075" s="186">
        <v>45530</v>
      </c>
      <c r="M1075" s="187" t="s">
        <v>225</v>
      </c>
      <c r="N1075" s="183" t="s">
        <v>43</v>
      </c>
      <c r="O1075" s="181"/>
      <c r="P1075" s="184">
        <v>0.75</v>
      </c>
      <c r="Q1075" s="185" t="s">
        <v>107</v>
      </c>
      <c r="R1075" s="181" t="s">
        <v>37</v>
      </c>
      <c r="S1075" s="181" t="s">
        <v>96</v>
      </c>
      <c r="T1075" s="186">
        <v>45530</v>
      </c>
      <c r="U1075" s="187" t="s">
        <v>7069</v>
      </c>
      <c r="V1075" s="188" t="str" cm="1">
        <f t="array" ref="V1075">IF(SUM(LEN(A1075:U1075))=0,"",IF(OR(OR(ISBLANK(E1075),SUM(LEN(B1075),LEN(C1075))=0),AND(NOT(D1075="Unknown"),ISBLANK(I1075)),AND(NOT(N1075="Unknown"),ISBLANK(Q1075))),"Missing Information", INDEX(Table15[Entire Service Line Classification], MATCH(SUMIFS(Table15[Unique ID],Table15[System-Owned Portion],D1075,Table15[If Material Anything Other than "Lead" in Column E,Was Material Ever Previously Lead?],F1075,Table15[Customer-Owned Portion],N1075),Table15[Unique ID],0),0)))</f>
        <v>Non-lead</v>
      </c>
      <c r="W1075" s="189"/>
    </row>
    <row r="1076" spans="1:23" s="190" customFormat="1" ht="56.25" x14ac:dyDescent="0.25">
      <c r="A1076" s="180">
        <v>11806175</v>
      </c>
      <c r="B1076" s="181" t="s">
        <v>2406</v>
      </c>
      <c r="C1076" s="182" t="s">
        <v>2407</v>
      </c>
      <c r="D1076" s="183" t="s">
        <v>43</v>
      </c>
      <c r="E1076" s="181" t="s">
        <v>35</v>
      </c>
      <c r="F1076" s="183" t="s">
        <v>35</v>
      </c>
      <c r="G1076" s="181" t="s">
        <v>249</v>
      </c>
      <c r="H1076" s="184">
        <v>1</v>
      </c>
      <c r="I1076" s="185" t="s">
        <v>107</v>
      </c>
      <c r="J1076" s="181" t="s">
        <v>37</v>
      </c>
      <c r="K1076" s="181" t="s">
        <v>38</v>
      </c>
      <c r="L1076" s="186">
        <v>45530</v>
      </c>
      <c r="M1076" s="187" t="s">
        <v>7072</v>
      </c>
      <c r="N1076" s="183" t="s">
        <v>36</v>
      </c>
      <c r="O1076" s="181"/>
      <c r="P1076" s="184">
        <v>0.75</v>
      </c>
      <c r="Q1076" s="185" t="s">
        <v>107</v>
      </c>
      <c r="R1076" s="181" t="s">
        <v>37</v>
      </c>
      <c r="S1076" s="181" t="s">
        <v>96</v>
      </c>
      <c r="T1076" s="186">
        <v>45530</v>
      </c>
      <c r="U1076" s="187" t="s">
        <v>225</v>
      </c>
      <c r="V1076" s="188" t="str" cm="1">
        <f t="array" ref="V1076">IF(SUM(LEN(A1076:U1076))=0,"",IF(OR(OR(ISBLANK(E1076),SUM(LEN(B1076),LEN(C1076))=0),AND(NOT(D1076="Unknown"),ISBLANK(I1076)),AND(NOT(N1076="Unknown"),ISBLANK(Q1076))),"Missing Information", INDEX(Table15[Entire Service Line Classification], MATCH(SUMIFS(Table15[Unique ID],Table15[System-Owned Portion],D1076,Table15[If Material Anything Other than "Lead" in Column E,Was Material Ever Previously Lead?],F1076,Table15[Customer-Owned Portion],N1076),Table15[Unique ID],0),0)))</f>
        <v>Non-lead</v>
      </c>
      <c r="W1076" s="189"/>
    </row>
    <row r="1077" spans="1:23" s="190" customFormat="1" ht="37.5" x14ac:dyDescent="0.25">
      <c r="A1077" s="180">
        <v>11806168</v>
      </c>
      <c r="B1077" s="181" t="s">
        <v>2408</v>
      </c>
      <c r="C1077" s="182" t="s">
        <v>2409</v>
      </c>
      <c r="D1077" s="183" t="s">
        <v>36</v>
      </c>
      <c r="E1077" s="181" t="s">
        <v>35</v>
      </c>
      <c r="F1077" s="183" t="s">
        <v>35</v>
      </c>
      <c r="G1077" s="181" t="s">
        <v>257</v>
      </c>
      <c r="H1077" s="184">
        <v>1</v>
      </c>
      <c r="I1077" s="185" t="s">
        <v>107</v>
      </c>
      <c r="J1077" s="181" t="s">
        <v>37</v>
      </c>
      <c r="K1077" s="181" t="s">
        <v>38</v>
      </c>
      <c r="L1077" s="186">
        <v>45531</v>
      </c>
      <c r="M1077" s="187" t="s">
        <v>225</v>
      </c>
      <c r="N1077" s="183" t="s">
        <v>43</v>
      </c>
      <c r="O1077" s="181"/>
      <c r="P1077" s="184">
        <v>0.75</v>
      </c>
      <c r="Q1077" s="185" t="s">
        <v>107</v>
      </c>
      <c r="R1077" s="181" t="s">
        <v>37</v>
      </c>
      <c r="S1077" s="181" t="s">
        <v>96</v>
      </c>
      <c r="T1077" s="186">
        <v>45531</v>
      </c>
      <c r="U1077" s="187" t="s">
        <v>225</v>
      </c>
      <c r="V1077" s="188" t="str" cm="1">
        <f t="array" ref="V1077">IF(SUM(LEN(A1077:U1077))=0,"",IF(OR(OR(ISBLANK(E1077),SUM(LEN(B1077),LEN(C1077))=0),AND(NOT(D1077="Unknown"),ISBLANK(I1077)),AND(NOT(N1077="Unknown"),ISBLANK(Q1077))),"Missing Information", INDEX(Table15[Entire Service Line Classification], MATCH(SUMIFS(Table15[Unique ID],Table15[System-Owned Portion],D1077,Table15[If Material Anything Other than "Lead" in Column E,Was Material Ever Previously Lead?],F1077,Table15[Customer-Owned Portion],N1077),Table15[Unique ID],0),0)))</f>
        <v>Non-lead</v>
      </c>
      <c r="W1077" s="189"/>
    </row>
    <row r="1078" spans="1:23" s="190" customFormat="1" ht="37.5" x14ac:dyDescent="0.25">
      <c r="A1078" s="180">
        <v>11806162</v>
      </c>
      <c r="B1078" s="181" t="s">
        <v>2410</v>
      </c>
      <c r="C1078" s="182" t="s">
        <v>2411</v>
      </c>
      <c r="D1078" s="183" t="s">
        <v>36</v>
      </c>
      <c r="E1078" s="181" t="s">
        <v>35</v>
      </c>
      <c r="F1078" s="183" t="s">
        <v>35</v>
      </c>
      <c r="G1078" s="181" t="s">
        <v>273</v>
      </c>
      <c r="H1078" s="184">
        <v>1</v>
      </c>
      <c r="I1078" s="185" t="s">
        <v>107</v>
      </c>
      <c r="J1078" s="181" t="s">
        <v>37</v>
      </c>
      <c r="K1078" s="181" t="s">
        <v>38</v>
      </c>
      <c r="L1078" s="186">
        <v>45530</v>
      </c>
      <c r="M1078" s="187" t="s">
        <v>225</v>
      </c>
      <c r="N1078" s="183" t="s">
        <v>36</v>
      </c>
      <c r="O1078" s="181"/>
      <c r="P1078" s="184">
        <v>1</v>
      </c>
      <c r="Q1078" s="185" t="s">
        <v>107</v>
      </c>
      <c r="R1078" s="181" t="s">
        <v>37</v>
      </c>
      <c r="S1078" s="181" t="s">
        <v>96</v>
      </c>
      <c r="T1078" s="186">
        <v>45530</v>
      </c>
      <c r="U1078" s="187" t="s">
        <v>225</v>
      </c>
      <c r="V1078" s="188" t="str" cm="1">
        <f t="array" ref="V1078">IF(SUM(LEN(A1078:U1078))=0,"",IF(OR(OR(ISBLANK(E1078),SUM(LEN(B1078),LEN(C1078))=0),AND(NOT(D1078="Unknown"),ISBLANK(I1078)),AND(NOT(N1078="Unknown"),ISBLANK(Q1078))),"Missing Information", INDEX(Table15[Entire Service Line Classification], MATCH(SUMIFS(Table15[Unique ID],Table15[System-Owned Portion],D1078,Table15[If Material Anything Other than "Lead" in Column E,Was Material Ever Previously Lead?],F1078,Table15[Customer-Owned Portion],N1078),Table15[Unique ID],0),0)))</f>
        <v>Non-lead</v>
      </c>
      <c r="W1078" s="189"/>
    </row>
    <row r="1079" spans="1:23" s="190" customFormat="1" ht="37.5" x14ac:dyDescent="0.25">
      <c r="A1079" s="180">
        <v>11806156</v>
      </c>
      <c r="B1079" s="181" t="s">
        <v>2412</v>
      </c>
      <c r="C1079" s="182" t="s">
        <v>2413</v>
      </c>
      <c r="D1079" s="183" t="s">
        <v>36</v>
      </c>
      <c r="E1079" s="181" t="s">
        <v>35</v>
      </c>
      <c r="F1079" s="183" t="s">
        <v>35</v>
      </c>
      <c r="G1079" s="181" t="s">
        <v>7033</v>
      </c>
      <c r="H1079" s="184">
        <v>1</v>
      </c>
      <c r="I1079" s="185" t="s">
        <v>107</v>
      </c>
      <c r="J1079" s="181" t="s">
        <v>37</v>
      </c>
      <c r="K1079" s="181" t="s">
        <v>38</v>
      </c>
      <c r="L1079" s="186">
        <v>45530</v>
      </c>
      <c r="M1079" s="187" t="s">
        <v>225</v>
      </c>
      <c r="N1079" s="183" t="s">
        <v>43</v>
      </c>
      <c r="O1079" s="181"/>
      <c r="P1079" s="184">
        <v>0.75</v>
      </c>
      <c r="Q1079" s="185" t="s">
        <v>107</v>
      </c>
      <c r="R1079" s="181" t="s">
        <v>37</v>
      </c>
      <c r="S1079" s="181" t="s">
        <v>96</v>
      </c>
      <c r="T1079" s="186">
        <v>45530</v>
      </c>
      <c r="U1079" s="187" t="s">
        <v>7069</v>
      </c>
      <c r="V1079" s="188" t="str" cm="1">
        <f t="array" ref="V1079">IF(SUM(LEN(A1079:U1079))=0,"",IF(OR(OR(ISBLANK(E1079),SUM(LEN(B1079),LEN(C1079))=0),AND(NOT(D1079="Unknown"),ISBLANK(I1079)),AND(NOT(N1079="Unknown"),ISBLANK(Q1079))),"Missing Information", INDEX(Table15[Entire Service Line Classification], MATCH(SUMIFS(Table15[Unique ID],Table15[System-Owned Portion],D1079,Table15[If Material Anything Other than "Lead" in Column E,Was Material Ever Previously Lead?],F1079,Table15[Customer-Owned Portion],N1079),Table15[Unique ID],0),0)))</f>
        <v>Non-lead</v>
      </c>
      <c r="W1079" s="189"/>
    </row>
    <row r="1080" spans="1:23" s="190" customFormat="1" ht="37.5" x14ac:dyDescent="0.25">
      <c r="A1080" s="180">
        <v>11806236</v>
      </c>
      <c r="B1080" s="181" t="s">
        <v>2414</v>
      </c>
      <c r="C1080" s="182" t="s">
        <v>2415</v>
      </c>
      <c r="D1080" s="183" t="s">
        <v>36</v>
      </c>
      <c r="E1080" s="181" t="s">
        <v>35</v>
      </c>
      <c r="F1080" s="183" t="s">
        <v>35</v>
      </c>
      <c r="G1080" s="181" t="s">
        <v>238</v>
      </c>
      <c r="H1080" s="184">
        <v>1</v>
      </c>
      <c r="I1080" s="185" t="s">
        <v>107</v>
      </c>
      <c r="J1080" s="181" t="s">
        <v>37</v>
      </c>
      <c r="K1080" s="181" t="s">
        <v>38</v>
      </c>
      <c r="L1080" s="186">
        <v>45531</v>
      </c>
      <c r="M1080" s="187" t="s">
        <v>225</v>
      </c>
      <c r="N1080" s="183" t="s">
        <v>43</v>
      </c>
      <c r="O1080" s="181"/>
      <c r="P1080" s="184">
        <v>1</v>
      </c>
      <c r="Q1080" s="185" t="s">
        <v>107</v>
      </c>
      <c r="R1080" s="181" t="s">
        <v>37</v>
      </c>
      <c r="S1080" s="181" t="s">
        <v>96</v>
      </c>
      <c r="T1080" s="186">
        <v>45531</v>
      </c>
      <c r="U1080" s="187" t="s">
        <v>225</v>
      </c>
      <c r="V1080" s="188" t="str" cm="1">
        <f t="array" ref="V1080">IF(SUM(LEN(A1080:U1080))=0,"",IF(OR(OR(ISBLANK(E1080),SUM(LEN(B1080),LEN(C1080))=0),AND(NOT(D1080="Unknown"),ISBLANK(I1080)),AND(NOT(N1080="Unknown"),ISBLANK(Q1080))),"Missing Information", INDEX(Table15[Entire Service Line Classification], MATCH(SUMIFS(Table15[Unique ID],Table15[System-Owned Portion],D1080,Table15[If Material Anything Other than "Lead" in Column E,Was Material Ever Previously Lead?],F1080,Table15[Customer-Owned Portion],N1080),Table15[Unique ID],0),0)))</f>
        <v>Non-lead</v>
      </c>
      <c r="W1080" s="189"/>
    </row>
    <row r="1081" spans="1:23" s="190" customFormat="1" ht="37.5" x14ac:dyDescent="0.25">
      <c r="A1081" s="180">
        <v>11806182</v>
      </c>
      <c r="B1081" s="181" t="s">
        <v>2416</v>
      </c>
      <c r="C1081" s="182" t="s">
        <v>2417</v>
      </c>
      <c r="D1081" s="183" t="s">
        <v>36</v>
      </c>
      <c r="E1081" s="181" t="s">
        <v>35</v>
      </c>
      <c r="F1081" s="183" t="s">
        <v>35</v>
      </c>
      <c r="G1081" s="181" t="s">
        <v>251</v>
      </c>
      <c r="H1081" s="184">
        <v>1</v>
      </c>
      <c r="I1081" s="185" t="s">
        <v>107</v>
      </c>
      <c r="J1081" s="181" t="s">
        <v>37</v>
      </c>
      <c r="K1081" s="181" t="s">
        <v>38</v>
      </c>
      <c r="L1081" s="186">
        <v>45530</v>
      </c>
      <c r="M1081" s="187" t="s">
        <v>225</v>
      </c>
      <c r="N1081" s="183" t="s">
        <v>43</v>
      </c>
      <c r="O1081" s="181"/>
      <c r="P1081" s="184">
        <v>1</v>
      </c>
      <c r="Q1081" s="185" t="s">
        <v>107</v>
      </c>
      <c r="R1081" s="181" t="s">
        <v>37</v>
      </c>
      <c r="S1081" s="181" t="s">
        <v>96</v>
      </c>
      <c r="T1081" s="186">
        <v>45530</v>
      </c>
      <c r="U1081" s="187" t="s">
        <v>7068</v>
      </c>
      <c r="V1081" s="188" t="str" cm="1">
        <f t="array" ref="V1081">IF(SUM(LEN(A1081:U1081))=0,"",IF(OR(OR(ISBLANK(E1081),SUM(LEN(B1081),LEN(C1081))=0),AND(NOT(D1081="Unknown"),ISBLANK(I1081)),AND(NOT(N1081="Unknown"),ISBLANK(Q1081))),"Missing Information", INDEX(Table15[Entire Service Line Classification], MATCH(SUMIFS(Table15[Unique ID],Table15[System-Owned Portion],D1081,Table15[If Material Anything Other than "Lead" in Column E,Was Material Ever Previously Lead?],F1081,Table15[Customer-Owned Portion],N1081),Table15[Unique ID],0),0)))</f>
        <v>Non-lead</v>
      </c>
      <c r="W1081" s="189"/>
    </row>
    <row r="1082" spans="1:23" s="190" customFormat="1" ht="37.5" x14ac:dyDescent="0.25">
      <c r="A1082" s="180">
        <v>11806153</v>
      </c>
      <c r="B1082" s="181" t="s">
        <v>2418</v>
      </c>
      <c r="C1082" s="182" t="s">
        <v>2419</v>
      </c>
      <c r="D1082" s="183" t="s">
        <v>36</v>
      </c>
      <c r="E1082" s="181" t="s">
        <v>35</v>
      </c>
      <c r="F1082" s="183" t="s">
        <v>35</v>
      </c>
      <c r="G1082" s="181" t="s">
        <v>238</v>
      </c>
      <c r="H1082" s="184">
        <v>2</v>
      </c>
      <c r="I1082" s="185" t="s">
        <v>107</v>
      </c>
      <c r="J1082" s="181" t="s">
        <v>37</v>
      </c>
      <c r="K1082" s="181" t="s">
        <v>38</v>
      </c>
      <c r="L1082" s="186">
        <v>45546</v>
      </c>
      <c r="M1082" s="187" t="s">
        <v>7069</v>
      </c>
      <c r="N1082" s="183" t="s">
        <v>44</v>
      </c>
      <c r="O1082" s="181"/>
      <c r="P1082" s="184">
        <v>1.5</v>
      </c>
      <c r="Q1082" s="185" t="s">
        <v>107</v>
      </c>
      <c r="R1082" s="181" t="s">
        <v>37</v>
      </c>
      <c r="S1082" s="181" t="s">
        <v>96</v>
      </c>
      <c r="T1082" s="186">
        <v>45546</v>
      </c>
      <c r="U1082" s="187" t="s">
        <v>7069</v>
      </c>
      <c r="V1082" s="188" t="str" cm="1">
        <f t="array" ref="V1082">IF(SUM(LEN(A1082:U1082))=0,"",IF(OR(OR(ISBLANK(E1082),SUM(LEN(B1082),LEN(C1082))=0),AND(NOT(D1082="Unknown"),ISBLANK(I1082)),AND(NOT(N1082="Unknown"),ISBLANK(Q1082))),"Missing Information", INDEX(Table15[Entire Service Line Classification], MATCH(SUMIFS(Table15[Unique ID],Table15[System-Owned Portion],D1082,Table15[If Material Anything Other than "Lead" in Column E,Was Material Ever Previously Lead?],F1082,Table15[Customer-Owned Portion],N1082),Table15[Unique ID],0),0)))</f>
        <v>Non-lead</v>
      </c>
      <c r="W1082" s="189"/>
    </row>
    <row r="1083" spans="1:23" s="190" customFormat="1" ht="37.5" x14ac:dyDescent="0.25">
      <c r="A1083" s="180">
        <v>11806241</v>
      </c>
      <c r="B1083" s="181" t="s">
        <v>2420</v>
      </c>
      <c r="C1083" s="182" t="s">
        <v>2421</v>
      </c>
      <c r="D1083" s="183" t="s">
        <v>43</v>
      </c>
      <c r="E1083" s="181" t="s">
        <v>35</v>
      </c>
      <c r="F1083" s="183" t="s">
        <v>35</v>
      </c>
      <c r="G1083" s="181" t="s">
        <v>275</v>
      </c>
      <c r="H1083" s="184">
        <v>1</v>
      </c>
      <c r="I1083" s="185" t="s">
        <v>107</v>
      </c>
      <c r="J1083" s="181" t="s">
        <v>37</v>
      </c>
      <c r="K1083" s="181" t="s">
        <v>38</v>
      </c>
      <c r="L1083" s="186">
        <v>45530</v>
      </c>
      <c r="M1083" s="187" t="s">
        <v>7068</v>
      </c>
      <c r="N1083" s="183" t="s">
        <v>36</v>
      </c>
      <c r="O1083" s="181"/>
      <c r="P1083" s="184">
        <v>1</v>
      </c>
      <c r="Q1083" s="185" t="s">
        <v>107</v>
      </c>
      <c r="R1083" s="181" t="s">
        <v>37</v>
      </c>
      <c r="S1083" s="181" t="s">
        <v>96</v>
      </c>
      <c r="T1083" s="186">
        <v>45530</v>
      </c>
      <c r="U1083" s="187" t="s">
        <v>225</v>
      </c>
      <c r="V1083" s="188" t="str" cm="1">
        <f t="array" ref="V1083">IF(SUM(LEN(A1083:U1083))=0,"",IF(OR(OR(ISBLANK(E1083),SUM(LEN(B1083),LEN(C1083))=0),AND(NOT(D1083="Unknown"),ISBLANK(I1083)),AND(NOT(N1083="Unknown"),ISBLANK(Q1083))),"Missing Information", INDEX(Table15[Entire Service Line Classification], MATCH(SUMIFS(Table15[Unique ID],Table15[System-Owned Portion],D1083,Table15[If Material Anything Other than "Lead" in Column E,Was Material Ever Previously Lead?],F1083,Table15[Customer-Owned Portion],N1083),Table15[Unique ID],0),0)))</f>
        <v>Non-lead</v>
      </c>
      <c r="W1083" s="189"/>
    </row>
    <row r="1084" spans="1:23" s="190" customFormat="1" ht="37.5" x14ac:dyDescent="0.25">
      <c r="A1084" s="180">
        <v>11806193</v>
      </c>
      <c r="B1084" s="181" t="s">
        <v>2422</v>
      </c>
      <c r="C1084" s="182" t="s">
        <v>2423</v>
      </c>
      <c r="D1084" s="183" t="s">
        <v>36</v>
      </c>
      <c r="E1084" s="181" t="s">
        <v>35</v>
      </c>
      <c r="F1084" s="183" t="s">
        <v>35</v>
      </c>
      <c r="G1084" s="181" t="s">
        <v>245</v>
      </c>
      <c r="H1084" s="184">
        <v>1</v>
      </c>
      <c r="I1084" s="185" t="s">
        <v>107</v>
      </c>
      <c r="J1084" s="181" t="s">
        <v>37</v>
      </c>
      <c r="K1084" s="181" t="s">
        <v>38</v>
      </c>
      <c r="L1084" s="186">
        <v>45530</v>
      </c>
      <c r="M1084" s="187" t="s">
        <v>225</v>
      </c>
      <c r="N1084" s="183" t="s">
        <v>43</v>
      </c>
      <c r="O1084" s="181"/>
      <c r="P1084" s="184">
        <v>1</v>
      </c>
      <c r="Q1084" s="185" t="s">
        <v>107</v>
      </c>
      <c r="R1084" s="181" t="s">
        <v>37</v>
      </c>
      <c r="S1084" s="181" t="s">
        <v>96</v>
      </c>
      <c r="T1084" s="186">
        <v>45530</v>
      </c>
      <c r="U1084" s="187" t="s">
        <v>7068</v>
      </c>
      <c r="V1084" s="188" t="str" cm="1">
        <f t="array" ref="V1084">IF(SUM(LEN(A1084:U1084))=0,"",IF(OR(OR(ISBLANK(E1084),SUM(LEN(B1084),LEN(C1084))=0),AND(NOT(D1084="Unknown"),ISBLANK(I1084)),AND(NOT(N1084="Unknown"),ISBLANK(Q1084))),"Missing Information", INDEX(Table15[Entire Service Line Classification], MATCH(SUMIFS(Table15[Unique ID],Table15[System-Owned Portion],D1084,Table15[If Material Anything Other than "Lead" in Column E,Was Material Ever Previously Lead?],F1084,Table15[Customer-Owned Portion],N1084),Table15[Unique ID],0),0)))</f>
        <v>Non-lead</v>
      </c>
      <c r="W1084" s="189"/>
    </row>
    <row r="1085" spans="1:23" s="190" customFormat="1" ht="37.5" x14ac:dyDescent="0.25">
      <c r="A1085" s="180">
        <v>11806155</v>
      </c>
      <c r="B1085" s="181" t="s">
        <v>2424</v>
      </c>
      <c r="C1085" s="182" t="s">
        <v>2425</v>
      </c>
      <c r="D1085" s="183" t="s">
        <v>36</v>
      </c>
      <c r="E1085" s="181" t="s">
        <v>35</v>
      </c>
      <c r="F1085" s="183" t="s">
        <v>35</v>
      </c>
      <c r="G1085" s="181" t="s">
        <v>255</v>
      </c>
      <c r="H1085" s="184">
        <v>1.5</v>
      </c>
      <c r="I1085" s="185" t="s">
        <v>107</v>
      </c>
      <c r="J1085" s="181" t="s">
        <v>37</v>
      </c>
      <c r="K1085" s="181" t="s">
        <v>38</v>
      </c>
      <c r="L1085" s="186">
        <v>45530</v>
      </c>
      <c r="M1085" s="187" t="s">
        <v>225</v>
      </c>
      <c r="N1085" s="183" t="s">
        <v>36</v>
      </c>
      <c r="O1085" s="181"/>
      <c r="P1085" s="184">
        <v>1.5</v>
      </c>
      <c r="Q1085" s="185" t="s">
        <v>107</v>
      </c>
      <c r="R1085" s="181" t="s">
        <v>37</v>
      </c>
      <c r="S1085" s="181" t="s">
        <v>96</v>
      </c>
      <c r="T1085" s="186">
        <v>45530</v>
      </c>
      <c r="U1085" s="187" t="s">
        <v>225</v>
      </c>
      <c r="V1085" s="188" t="str" cm="1">
        <f t="array" ref="V1085">IF(SUM(LEN(A1085:U1085))=0,"",IF(OR(OR(ISBLANK(E1085),SUM(LEN(B1085),LEN(C1085))=0),AND(NOT(D1085="Unknown"),ISBLANK(I1085)),AND(NOT(N1085="Unknown"),ISBLANK(Q1085))),"Missing Information", INDEX(Table15[Entire Service Line Classification], MATCH(SUMIFS(Table15[Unique ID],Table15[System-Owned Portion],D1085,Table15[If Material Anything Other than "Lead" in Column E,Was Material Ever Previously Lead?],F1085,Table15[Customer-Owned Portion],N1085),Table15[Unique ID],0),0)))</f>
        <v>Non-lead</v>
      </c>
      <c r="W1085" s="189"/>
    </row>
    <row r="1086" spans="1:23" s="190" customFormat="1" ht="37.5" x14ac:dyDescent="0.25">
      <c r="A1086" s="180">
        <v>11806171</v>
      </c>
      <c r="B1086" s="181" t="s">
        <v>2426</v>
      </c>
      <c r="C1086" s="182" t="s">
        <v>2427</v>
      </c>
      <c r="D1086" s="183" t="s">
        <v>36</v>
      </c>
      <c r="E1086" s="181" t="s">
        <v>35</v>
      </c>
      <c r="F1086" s="183" t="s">
        <v>35</v>
      </c>
      <c r="G1086" s="181" t="s">
        <v>259</v>
      </c>
      <c r="H1086" s="184">
        <v>1</v>
      </c>
      <c r="I1086" s="185" t="s">
        <v>107</v>
      </c>
      <c r="J1086" s="181" t="s">
        <v>37</v>
      </c>
      <c r="K1086" s="181" t="s">
        <v>38</v>
      </c>
      <c r="L1086" s="186">
        <v>45530</v>
      </c>
      <c r="M1086" s="187" t="s">
        <v>225</v>
      </c>
      <c r="N1086" s="183" t="s">
        <v>36</v>
      </c>
      <c r="O1086" s="181"/>
      <c r="P1086" s="184">
        <v>0.75</v>
      </c>
      <c r="Q1086" s="185" t="s">
        <v>107</v>
      </c>
      <c r="R1086" s="181" t="s">
        <v>37</v>
      </c>
      <c r="S1086" s="181" t="s">
        <v>96</v>
      </c>
      <c r="T1086" s="186">
        <v>45530</v>
      </c>
      <c r="U1086" s="187" t="s">
        <v>225</v>
      </c>
      <c r="V1086" s="188" t="str" cm="1">
        <f t="array" ref="V1086">IF(SUM(LEN(A1086:U1086))=0,"",IF(OR(OR(ISBLANK(E1086),SUM(LEN(B1086),LEN(C1086))=0),AND(NOT(D1086="Unknown"),ISBLANK(I1086)),AND(NOT(N1086="Unknown"),ISBLANK(Q1086))),"Missing Information", INDEX(Table15[Entire Service Line Classification], MATCH(SUMIFS(Table15[Unique ID],Table15[System-Owned Portion],D1086,Table15[If Material Anything Other than "Lead" in Column E,Was Material Ever Previously Lead?],F1086,Table15[Customer-Owned Portion],N1086),Table15[Unique ID],0),0)))</f>
        <v>Non-lead</v>
      </c>
      <c r="W1086" s="189"/>
    </row>
    <row r="1087" spans="1:23" s="190" customFormat="1" ht="37.5" x14ac:dyDescent="0.25">
      <c r="A1087" s="180">
        <v>11806167</v>
      </c>
      <c r="B1087" s="181" t="s">
        <v>2428</v>
      </c>
      <c r="C1087" s="182" t="s">
        <v>2429</v>
      </c>
      <c r="D1087" s="183" t="s">
        <v>36</v>
      </c>
      <c r="E1087" s="181" t="s">
        <v>35</v>
      </c>
      <c r="F1087" s="183" t="s">
        <v>35</v>
      </c>
      <c r="G1087" s="181" t="s">
        <v>269</v>
      </c>
      <c r="H1087" s="184">
        <v>2</v>
      </c>
      <c r="I1087" s="185" t="s">
        <v>107</v>
      </c>
      <c r="J1087" s="181" t="s">
        <v>37</v>
      </c>
      <c r="K1087" s="181" t="s">
        <v>38</v>
      </c>
      <c r="L1087" s="186">
        <v>45552</v>
      </c>
      <c r="M1087" s="187" t="s">
        <v>225</v>
      </c>
      <c r="N1087" s="183" t="s">
        <v>36</v>
      </c>
      <c r="O1087" s="181"/>
      <c r="P1087" s="184">
        <v>1</v>
      </c>
      <c r="Q1087" s="185" t="s">
        <v>107</v>
      </c>
      <c r="R1087" s="181" t="s">
        <v>37</v>
      </c>
      <c r="S1087" s="181" t="s">
        <v>96</v>
      </c>
      <c r="T1087" s="186">
        <v>45552</v>
      </c>
      <c r="U1087" s="187" t="s">
        <v>7069</v>
      </c>
      <c r="V1087" s="188" t="str" cm="1">
        <f t="array" ref="V1087">IF(SUM(LEN(A1087:U1087))=0,"",IF(OR(OR(ISBLANK(E1087),SUM(LEN(B1087),LEN(C1087))=0),AND(NOT(D1087="Unknown"),ISBLANK(I1087)),AND(NOT(N1087="Unknown"),ISBLANK(Q1087))),"Missing Information", INDEX(Table15[Entire Service Line Classification], MATCH(SUMIFS(Table15[Unique ID],Table15[System-Owned Portion],D1087,Table15[If Material Anything Other than "Lead" in Column E,Was Material Ever Previously Lead?],F1087,Table15[Customer-Owned Portion],N1087),Table15[Unique ID],0),0)))</f>
        <v>Non-lead</v>
      </c>
      <c r="W1087" s="189"/>
    </row>
    <row r="1088" spans="1:23" s="190" customFormat="1" ht="37.5" x14ac:dyDescent="0.25">
      <c r="A1088" s="180">
        <v>11806165</v>
      </c>
      <c r="B1088" s="181" t="s">
        <v>2420</v>
      </c>
      <c r="C1088" s="182" t="s">
        <v>2421</v>
      </c>
      <c r="D1088" s="183" t="s">
        <v>43</v>
      </c>
      <c r="E1088" s="181" t="s">
        <v>35</v>
      </c>
      <c r="F1088" s="183" t="s">
        <v>35</v>
      </c>
      <c r="G1088" s="181" t="s">
        <v>233</v>
      </c>
      <c r="H1088" s="184">
        <v>1</v>
      </c>
      <c r="I1088" s="185" t="s">
        <v>107</v>
      </c>
      <c r="J1088" s="181" t="s">
        <v>37</v>
      </c>
      <c r="K1088" s="181" t="s">
        <v>38</v>
      </c>
      <c r="L1088" s="186">
        <v>45530</v>
      </c>
      <c r="M1088" s="187" t="s">
        <v>225</v>
      </c>
      <c r="N1088" s="183" t="s">
        <v>36</v>
      </c>
      <c r="O1088" s="181"/>
      <c r="P1088" s="184">
        <v>1</v>
      </c>
      <c r="Q1088" s="185" t="s">
        <v>107</v>
      </c>
      <c r="R1088" s="181" t="s">
        <v>37</v>
      </c>
      <c r="S1088" s="181" t="s">
        <v>96</v>
      </c>
      <c r="T1088" s="186">
        <v>45530</v>
      </c>
      <c r="U1088" s="187" t="s">
        <v>225</v>
      </c>
      <c r="V1088" s="188" t="str" cm="1">
        <f t="array" ref="V1088">IF(SUM(LEN(A1088:U1088))=0,"",IF(OR(OR(ISBLANK(E1088),SUM(LEN(B1088),LEN(C1088))=0),AND(NOT(D1088="Unknown"),ISBLANK(I1088)),AND(NOT(N1088="Unknown"),ISBLANK(Q1088))),"Missing Information", INDEX(Table15[Entire Service Line Classification], MATCH(SUMIFS(Table15[Unique ID],Table15[System-Owned Portion],D1088,Table15[If Material Anything Other than "Lead" in Column E,Was Material Ever Previously Lead?],F1088,Table15[Customer-Owned Portion],N1088),Table15[Unique ID],0),0)))</f>
        <v>Non-lead</v>
      </c>
      <c r="W1088" s="189"/>
    </row>
    <row r="1089" spans="1:23" s="190" customFormat="1" ht="37.5" x14ac:dyDescent="0.25">
      <c r="A1089" s="180">
        <v>11806164</v>
      </c>
      <c r="B1089" s="181" t="s">
        <v>2430</v>
      </c>
      <c r="C1089" s="182" t="s">
        <v>2431</v>
      </c>
      <c r="D1089" s="183" t="s">
        <v>36</v>
      </c>
      <c r="E1089" s="181" t="s">
        <v>35</v>
      </c>
      <c r="F1089" s="183" t="s">
        <v>35</v>
      </c>
      <c r="G1089" s="181" t="s">
        <v>238</v>
      </c>
      <c r="H1089" s="184">
        <v>1</v>
      </c>
      <c r="I1089" s="185" t="s">
        <v>107</v>
      </c>
      <c r="J1089" s="181" t="s">
        <v>37</v>
      </c>
      <c r="K1089" s="181" t="s">
        <v>38</v>
      </c>
      <c r="L1089" s="186">
        <v>45530</v>
      </c>
      <c r="M1089" s="187" t="s">
        <v>225</v>
      </c>
      <c r="N1089" s="183" t="s">
        <v>43</v>
      </c>
      <c r="O1089" s="181"/>
      <c r="P1089" s="184">
        <v>0.75</v>
      </c>
      <c r="Q1089" s="185" t="s">
        <v>107</v>
      </c>
      <c r="R1089" s="181" t="s">
        <v>37</v>
      </c>
      <c r="S1089" s="181" t="s">
        <v>96</v>
      </c>
      <c r="T1089" s="186">
        <v>45530</v>
      </c>
      <c r="U1089" s="187" t="s">
        <v>7068</v>
      </c>
      <c r="V1089" s="188" t="str" cm="1">
        <f t="array" ref="V1089">IF(SUM(LEN(A1089:U1089))=0,"",IF(OR(OR(ISBLANK(E1089),SUM(LEN(B1089),LEN(C1089))=0),AND(NOT(D1089="Unknown"),ISBLANK(I1089)),AND(NOT(N1089="Unknown"),ISBLANK(Q1089))),"Missing Information", INDEX(Table15[Entire Service Line Classification], MATCH(SUMIFS(Table15[Unique ID],Table15[System-Owned Portion],D1089,Table15[If Material Anything Other than "Lead" in Column E,Was Material Ever Previously Lead?],F1089,Table15[Customer-Owned Portion],N1089),Table15[Unique ID],0),0)))</f>
        <v>Non-lead</v>
      </c>
      <c r="W1089" s="189"/>
    </row>
    <row r="1090" spans="1:23" s="190" customFormat="1" ht="37.5" x14ac:dyDescent="0.25">
      <c r="A1090" s="180">
        <v>11806152</v>
      </c>
      <c r="B1090" s="181" t="s">
        <v>2434</v>
      </c>
      <c r="C1090" s="182" t="s">
        <v>2435</v>
      </c>
      <c r="D1090" s="183" t="s">
        <v>43</v>
      </c>
      <c r="E1090" s="181" t="s">
        <v>35</v>
      </c>
      <c r="F1090" s="183" t="s">
        <v>35</v>
      </c>
      <c r="G1090" s="181" t="s">
        <v>263</v>
      </c>
      <c r="H1090" s="184">
        <v>0.75</v>
      </c>
      <c r="I1090" s="185" t="s">
        <v>107</v>
      </c>
      <c r="J1090" s="181" t="s">
        <v>37</v>
      </c>
      <c r="K1090" s="181" t="s">
        <v>38</v>
      </c>
      <c r="L1090" s="186">
        <v>45530</v>
      </c>
      <c r="M1090" s="187" t="s">
        <v>225</v>
      </c>
      <c r="N1090" s="183" t="s">
        <v>43</v>
      </c>
      <c r="O1090" s="181"/>
      <c r="P1090" s="184">
        <v>0.75</v>
      </c>
      <c r="Q1090" s="185" t="s">
        <v>107</v>
      </c>
      <c r="R1090" s="181" t="s">
        <v>37</v>
      </c>
      <c r="S1090" s="181" t="s">
        <v>96</v>
      </c>
      <c r="T1090" s="186">
        <v>45530</v>
      </c>
      <c r="U1090" s="187" t="s">
        <v>7068</v>
      </c>
      <c r="V1090" s="188" t="str" cm="1">
        <f t="array" ref="V1090">IF(SUM(LEN(A1090:U1090))=0,"",IF(OR(OR(ISBLANK(E1090),SUM(LEN(B1090),LEN(C1090))=0),AND(NOT(D1090="Unknown"),ISBLANK(I1090)),AND(NOT(N1090="Unknown"),ISBLANK(Q1090))),"Missing Information", INDEX(Table15[Entire Service Line Classification], MATCH(SUMIFS(Table15[Unique ID],Table15[System-Owned Portion],D1090,Table15[If Material Anything Other than "Lead" in Column E,Was Material Ever Previously Lead?],F1090,Table15[Customer-Owned Portion],N1090),Table15[Unique ID],0),0)))</f>
        <v>Non-lead</v>
      </c>
      <c r="W1090" s="189"/>
    </row>
    <row r="1091" spans="1:23" s="190" customFormat="1" ht="37.5" x14ac:dyDescent="0.25">
      <c r="A1091" s="180">
        <v>11806151</v>
      </c>
      <c r="B1091" s="181" t="s">
        <v>2436</v>
      </c>
      <c r="C1091" s="182" t="s">
        <v>2437</v>
      </c>
      <c r="D1091" s="183" t="s">
        <v>36</v>
      </c>
      <c r="E1091" s="181" t="s">
        <v>35</v>
      </c>
      <c r="F1091" s="183" t="s">
        <v>35</v>
      </c>
      <c r="G1091" s="181" t="s">
        <v>233</v>
      </c>
      <c r="H1091" s="184">
        <v>1</v>
      </c>
      <c r="I1091" s="185" t="s">
        <v>107</v>
      </c>
      <c r="J1091" s="181" t="s">
        <v>37</v>
      </c>
      <c r="K1091" s="181" t="s">
        <v>38</v>
      </c>
      <c r="L1091" s="186">
        <v>45530</v>
      </c>
      <c r="M1091" s="187" t="s">
        <v>225</v>
      </c>
      <c r="N1091" s="183" t="s">
        <v>36</v>
      </c>
      <c r="O1091" s="181"/>
      <c r="P1091" s="184">
        <v>1</v>
      </c>
      <c r="Q1091" s="185" t="s">
        <v>107</v>
      </c>
      <c r="R1091" s="181" t="s">
        <v>37</v>
      </c>
      <c r="S1091" s="181" t="s">
        <v>96</v>
      </c>
      <c r="T1091" s="186">
        <v>45530</v>
      </c>
      <c r="U1091" s="187" t="s">
        <v>225</v>
      </c>
      <c r="V1091" s="188" t="str" cm="1">
        <f t="array" ref="V1091">IF(SUM(LEN(A1091:U1091))=0,"",IF(OR(OR(ISBLANK(E1091),SUM(LEN(B1091),LEN(C1091))=0),AND(NOT(D1091="Unknown"),ISBLANK(I1091)),AND(NOT(N1091="Unknown"),ISBLANK(Q1091))),"Missing Information", INDEX(Table15[Entire Service Line Classification], MATCH(SUMIFS(Table15[Unique ID],Table15[System-Owned Portion],D1091,Table15[If Material Anything Other than "Lead" in Column E,Was Material Ever Previously Lead?],F1091,Table15[Customer-Owned Portion],N1091),Table15[Unique ID],0),0)))</f>
        <v>Non-lead</v>
      </c>
      <c r="W1091" s="189"/>
    </row>
    <row r="1092" spans="1:23" s="190" customFormat="1" ht="37.5" x14ac:dyDescent="0.25">
      <c r="A1092" s="180">
        <v>11806129</v>
      </c>
      <c r="B1092" s="181" t="s">
        <v>2438</v>
      </c>
      <c r="C1092" s="182" t="s">
        <v>2439</v>
      </c>
      <c r="D1092" s="183" t="s">
        <v>36</v>
      </c>
      <c r="E1092" s="181" t="s">
        <v>35</v>
      </c>
      <c r="F1092" s="183" t="s">
        <v>35</v>
      </c>
      <c r="G1092" s="181" t="s">
        <v>232</v>
      </c>
      <c r="H1092" s="184">
        <v>1</v>
      </c>
      <c r="I1092" s="185" t="s">
        <v>107</v>
      </c>
      <c r="J1092" s="181" t="s">
        <v>37</v>
      </c>
      <c r="K1092" s="181" t="s">
        <v>38</v>
      </c>
      <c r="L1092" s="186">
        <v>45530</v>
      </c>
      <c r="M1092" s="187" t="s">
        <v>225</v>
      </c>
      <c r="N1092" s="183" t="s">
        <v>43</v>
      </c>
      <c r="O1092" s="181"/>
      <c r="P1092" s="184">
        <v>1</v>
      </c>
      <c r="Q1092" s="185" t="s">
        <v>107</v>
      </c>
      <c r="R1092" s="181" t="s">
        <v>37</v>
      </c>
      <c r="S1092" s="181" t="s">
        <v>96</v>
      </c>
      <c r="T1092" s="186">
        <v>45530</v>
      </c>
      <c r="U1092" s="187" t="s">
        <v>7068</v>
      </c>
      <c r="V1092" s="188" t="str" cm="1">
        <f t="array" ref="V1092">IF(SUM(LEN(A1092:U1092))=0,"",IF(OR(OR(ISBLANK(E1092),SUM(LEN(B1092),LEN(C1092))=0),AND(NOT(D1092="Unknown"),ISBLANK(I1092)),AND(NOT(N1092="Unknown"),ISBLANK(Q1092))),"Missing Information", INDEX(Table15[Entire Service Line Classification], MATCH(SUMIFS(Table15[Unique ID],Table15[System-Owned Portion],D1092,Table15[If Material Anything Other than "Lead" in Column E,Was Material Ever Previously Lead?],F1092,Table15[Customer-Owned Portion],N1092),Table15[Unique ID],0),0)))</f>
        <v>Non-lead</v>
      </c>
      <c r="W1092" s="189"/>
    </row>
    <row r="1093" spans="1:23" s="190" customFormat="1" ht="37.5" x14ac:dyDescent="0.25">
      <c r="A1093" s="180">
        <v>11806191</v>
      </c>
      <c r="B1093" s="181" t="s">
        <v>2440</v>
      </c>
      <c r="C1093" s="182" t="s">
        <v>2441</v>
      </c>
      <c r="D1093" s="183" t="s">
        <v>36</v>
      </c>
      <c r="E1093" s="181" t="s">
        <v>35</v>
      </c>
      <c r="F1093" s="183" t="s">
        <v>35</v>
      </c>
      <c r="G1093" s="181" t="s">
        <v>225</v>
      </c>
      <c r="H1093" s="184">
        <v>1</v>
      </c>
      <c r="I1093" s="185" t="s">
        <v>107</v>
      </c>
      <c r="J1093" s="181" t="s">
        <v>37</v>
      </c>
      <c r="K1093" s="181" t="s">
        <v>38</v>
      </c>
      <c r="L1093" s="186">
        <v>45530</v>
      </c>
      <c r="M1093" s="187" t="s">
        <v>225</v>
      </c>
      <c r="N1093" s="183" t="s">
        <v>43</v>
      </c>
      <c r="O1093" s="181"/>
      <c r="P1093" s="184">
        <v>0.75</v>
      </c>
      <c r="Q1093" s="185" t="s">
        <v>107</v>
      </c>
      <c r="R1093" s="181" t="s">
        <v>37</v>
      </c>
      <c r="S1093" s="181" t="s">
        <v>96</v>
      </c>
      <c r="T1093" s="186">
        <v>45530</v>
      </c>
      <c r="U1093" s="187" t="s">
        <v>7068</v>
      </c>
      <c r="V1093" s="188" t="str" cm="1">
        <f t="array" ref="V1093">IF(SUM(LEN(A1093:U1093))=0,"",IF(OR(OR(ISBLANK(E1093),SUM(LEN(B1093),LEN(C1093))=0),AND(NOT(D1093="Unknown"),ISBLANK(I1093)),AND(NOT(N1093="Unknown"),ISBLANK(Q1093))),"Missing Information", INDEX(Table15[Entire Service Line Classification], MATCH(SUMIFS(Table15[Unique ID],Table15[System-Owned Portion],D1093,Table15[If Material Anything Other than "Lead" in Column E,Was Material Ever Previously Lead?],F1093,Table15[Customer-Owned Portion],N1093),Table15[Unique ID],0),0)))</f>
        <v>Non-lead</v>
      </c>
      <c r="W1093" s="189"/>
    </row>
    <row r="1094" spans="1:23" s="190" customFormat="1" ht="37.5" x14ac:dyDescent="0.25">
      <c r="A1094" s="180">
        <v>11806184</v>
      </c>
      <c r="B1094" s="181" t="s">
        <v>2442</v>
      </c>
      <c r="C1094" s="182" t="s">
        <v>2443</v>
      </c>
      <c r="D1094" s="183" t="s">
        <v>36</v>
      </c>
      <c r="E1094" s="181" t="s">
        <v>35</v>
      </c>
      <c r="F1094" s="183" t="s">
        <v>35</v>
      </c>
      <c r="G1094" s="181" t="s">
        <v>247</v>
      </c>
      <c r="H1094" s="184">
        <v>1</v>
      </c>
      <c r="I1094" s="185" t="s">
        <v>107</v>
      </c>
      <c r="J1094" s="181" t="s">
        <v>37</v>
      </c>
      <c r="K1094" s="181" t="s">
        <v>38</v>
      </c>
      <c r="L1094" s="186">
        <v>45530</v>
      </c>
      <c r="M1094" s="187" t="s">
        <v>225</v>
      </c>
      <c r="N1094" s="183" t="s">
        <v>43</v>
      </c>
      <c r="O1094" s="181"/>
      <c r="P1094" s="184">
        <v>0.75</v>
      </c>
      <c r="Q1094" s="185" t="s">
        <v>107</v>
      </c>
      <c r="R1094" s="181" t="s">
        <v>37</v>
      </c>
      <c r="S1094" s="181" t="s">
        <v>96</v>
      </c>
      <c r="T1094" s="186">
        <v>45530</v>
      </c>
      <c r="U1094" s="187" t="s">
        <v>7068</v>
      </c>
      <c r="V1094" s="188" t="str" cm="1">
        <f t="array" ref="V1094">IF(SUM(LEN(A1094:U1094))=0,"",IF(OR(OR(ISBLANK(E1094),SUM(LEN(B1094),LEN(C1094))=0),AND(NOT(D1094="Unknown"),ISBLANK(I1094)),AND(NOT(N1094="Unknown"),ISBLANK(Q1094))),"Missing Information", INDEX(Table15[Entire Service Line Classification], MATCH(SUMIFS(Table15[Unique ID],Table15[System-Owned Portion],D1094,Table15[If Material Anything Other than "Lead" in Column E,Was Material Ever Previously Lead?],F1094,Table15[Customer-Owned Portion],N1094),Table15[Unique ID],0),0)))</f>
        <v>Non-lead</v>
      </c>
      <c r="W1094" s="189"/>
    </row>
    <row r="1095" spans="1:23" s="190" customFormat="1" ht="37.5" x14ac:dyDescent="0.25">
      <c r="A1095" s="180">
        <v>11806173</v>
      </c>
      <c r="B1095" s="181" t="s">
        <v>2444</v>
      </c>
      <c r="C1095" s="182" t="s">
        <v>2445</v>
      </c>
      <c r="D1095" s="183" t="s">
        <v>36</v>
      </c>
      <c r="E1095" s="181" t="s">
        <v>35</v>
      </c>
      <c r="F1095" s="183" t="s">
        <v>35</v>
      </c>
      <c r="G1095" s="181" t="s">
        <v>271</v>
      </c>
      <c r="H1095" s="184">
        <v>1</v>
      </c>
      <c r="I1095" s="185" t="s">
        <v>107</v>
      </c>
      <c r="J1095" s="181" t="s">
        <v>37</v>
      </c>
      <c r="K1095" s="181" t="s">
        <v>38</v>
      </c>
      <c r="L1095" s="186">
        <v>45530</v>
      </c>
      <c r="M1095" s="187" t="s">
        <v>225</v>
      </c>
      <c r="N1095" s="183" t="s">
        <v>43</v>
      </c>
      <c r="O1095" s="181"/>
      <c r="P1095" s="184">
        <v>0.75</v>
      </c>
      <c r="Q1095" s="185" t="s">
        <v>107</v>
      </c>
      <c r="R1095" s="181" t="s">
        <v>37</v>
      </c>
      <c r="S1095" s="181" t="s">
        <v>96</v>
      </c>
      <c r="T1095" s="186">
        <v>45530</v>
      </c>
      <c r="U1095" s="187" t="s">
        <v>7068</v>
      </c>
      <c r="V1095" s="188" t="str" cm="1">
        <f t="array" ref="V1095">IF(SUM(LEN(A1095:U1095))=0,"",IF(OR(OR(ISBLANK(E1095),SUM(LEN(B1095),LEN(C1095))=0),AND(NOT(D1095="Unknown"),ISBLANK(I1095)),AND(NOT(N1095="Unknown"),ISBLANK(Q1095))),"Missing Information", INDEX(Table15[Entire Service Line Classification], MATCH(SUMIFS(Table15[Unique ID],Table15[System-Owned Portion],D1095,Table15[If Material Anything Other than "Lead" in Column E,Was Material Ever Previously Lead?],F1095,Table15[Customer-Owned Portion],N1095),Table15[Unique ID],0),0)))</f>
        <v>Non-lead</v>
      </c>
      <c r="W1095" s="189"/>
    </row>
    <row r="1096" spans="1:23" s="190" customFormat="1" ht="37.5" x14ac:dyDescent="0.25">
      <c r="A1096" s="180">
        <v>11806169</v>
      </c>
      <c r="B1096" s="181" t="s">
        <v>2446</v>
      </c>
      <c r="C1096" s="182" t="s">
        <v>2447</v>
      </c>
      <c r="D1096" s="183" t="s">
        <v>36</v>
      </c>
      <c r="E1096" s="181" t="s">
        <v>35</v>
      </c>
      <c r="F1096" s="183" t="s">
        <v>35</v>
      </c>
      <c r="G1096" s="181" t="s">
        <v>7033</v>
      </c>
      <c r="H1096" s="184">
        <v>2</v>
      </c>
      <c r="I1096" s="185" t="s">
        <v>107</v>
      </c>
      <c r="J1096" s="181" t="s">
        <v>37</v>
      </c>
      <c r="K1096" s="181" t="s">
        <v>38</v>
      </c>
      <c r="L1096" s="186">
        <v>45546</v>
      </c>
      <c r="M1096" s="187" t="s">
        <v>225</v>
      </c>
      <c r="N1096" s="183" t="s">
        <v>36</v>
      </c>
      <c r="O1096" s="181"/>
      <c r="P1096" s="184">
        <v>2</v>
      </c>
      <c r="Q1096" s="185" t="s">
        <v>107</v>
      </c>
      <c r="R1096" s="181" t="s">
        <v>37</v>
      </c>
      <c r="S1096" s="181" t="s">
        <v>96</v>
      </c>
      <c r="T1096" s="186">
        <v>45546</v>
      </c>
      <c r="U1096" s="187" t="s">
        <v>225</v>
      </c>
      <c r="V1096" s="188" t="str" cm="1">
        <f t="array" ref="V1096">IF(SUM(LEN(A1096:U1096))=0,"",IF(OR(OR(ISBLANK(E1096),SUM(LEN(B1096),LEN(C1096))=0),AND(NOT(D1096="Unknown"),ISBLANK(I1096)),AND(NOT(N1096="Unknown"),ISBLANK(Q1096))),"Missing Information", INDEX(Table15[Entire Service Line Classification], MATCH(SUMIFS(Table15[Unique ID],Table15[System-Owned Portion],D1096,Table15[If Material Anything Other than "Lead" in Column E,Was Material Ever Previously Lead?],F1096,Table15[Customer-Owned Portion],N1096),Table15[Unique ID],0),0)))</f>
        <v>Non-lead</v>
      </c>
      <c r="W1096" s="189"/>
    </row>
    <row r="1097" spans="1:23" s="190" customFormat="1" ht="37.5" x14ac:dyDescent="0.25">
      <c r="A1097" s="180">
        <v>11806166</v>
      </c>
      <c r="B1097" s="181" t="s">
        <v>2448</v>
      </c>
      <c r="C1097" s="182" t="s">
        <v>2449</v>
      </c>
      <c r="D1097" s="183" t="s">
        <v>36</v>
      </c>
      <c r="E1097" s="181" t="s">
        <v>35</v>
      </c>
      <c r="F1097" s="183" t="s">
        <v>35</v>
      </c>
      <c r="G1097" s="181" t="s">
        <v>271</v>
      </c>
      <c r="H1097" s="184">
        <v>1</v>
      </c>
      <c r="I1097" s="185" t="s">
        <v>107</v>
      </c>
      <c r="J1097" s="181" t="s">
        <v>37</v>
      </c>
      <c r="K1097" s="181" t="s">
        <v>38</v>
      </c>
      <c r="L1097" s="186">
        <v>45530</v>
      </c>
      <c r="M1097" s="187" t="s">
        <v>225</v>
      </c>
      <c r="N1097" s="183" t="s">
        <v>43</v>
      </c>
      <c r="O1097" s="181"/>
      <c r="P1097" s="184">
        <v>0.75</v>
      </c>
      <c r="Q1097" s="185" t="s">
        <v>107</v>
      </c>
      <c r="R1097" s="181" t="s">
        <v>37</v>
      </c>
      <c r="S1097" s="181" t="s">
        <v>96</v>
      </c>
      <c r="T1097" s="186">
        <v>45530</v>
      </c>
      <c r="U1097" s="187" t="s">
        <v>7068</v>
      </c>
      <c r="V1097" s="188" t="str" cm="1">
        <f t="array" ref="V1097">IF(SUM(LEN(A1097:U1097))=0,"",IF(OR(OR(ISBLANK(E1097),SUM(LEN(B1097),LEN(C1097))=0),AND(NOT(D1097="Unknown"),ISBLANK(I1097)),AND(NOT(N1097="Unknown"),ISBLANK(Q1097))),"Missing Information", INDEX(Table15[Entire Service Line Classification], MATCH(SUMIFS(Table15[Unique ID],Table15[System-Owned Portion],D1097,Table15[If Material Anything Other than "Lead" in Column E,Was Material Ever Previously Lead?],F1097,Table15[Customer-Owned Portion],N1097),Table15[Unique ID],0),0)))</f>
        <v>Non-lead</v>
      </c>
      <c r="W1097" s="189"/>
    </row>
    <row r="1098" spans="1:23" s="190" customFormat="1" ht="37.5" x14ac:dyDescent="0.25">
      <c r="A1098" s="180">
        <v>11806158</v>
      </c>
      <c r="B1098" s="181" t="s">
        <v>2450</v>
      </c>
      <c r="C1098" s="182" t="s">
        <v>2451</v>
      </c>
      <c r="D1098" s="183" t="s">
        <v>43</v>
      </c>
      <c r="E1098" s="181" t="s">
        <v>35</v>
      </c>
      <c r="F1098" s="183" t="s">
        <v>35</v>
      </c>
      <c r="G1098" s="181" t="s">
        <v>234</v>
      </c>
      <c r="H1098" s="184">
        <v>1</v>
      </c>
      <c r="I1098" s="185" t="s">
        <v>107</v>
      </c>
      <c r="J1098" s="181" t="s">
        <v>37</v>
      </c>
      <c r="K1098" s="181" t="s">
        <v>38</v>
      </c>
      <c r="L1098" s="186">
        <v>45530</v>
      </c>
      <c r="M1098" s="187" t="s">
        <v>7069</v>
      </c>
      <c r="N1098" s="183" t="s">
        <v>36</v>
      </c>
      <c r="O1098" s="181"/>
      <c r="P1098" s="184">
        <v>0.75</v>
      </c>
      <c r="Q1098" s="185" t="s">
        <v>107</v>
      </c>
      <c r="R1098" s="181" t="s">
        <v>37</v>
      </c>
      <c r="S1098" s="181" t="s">
        <v>96</v>
      </c>
      <c r="T1098" s="186">
        <v>45530</v>
      </c>
      <c r="U1098" s="187" t="s">
        <v>225</v>
      </c>
      <c r="V1098" s="188" t="str" cm="1">
        <f t="array" ref="V1098">IF(SUM(LEN(A1098:U1098))=0,"",IF(OR(OR(ISBLANK(E1098),SUM(LEN(B1098),LEN(C1098))=0),AND(NOT(D1098="Unknown"),ISBLANK(I1098)),AND(NOT(N1098="Unknown"),ISBLANK(Q1098))),"Missing Information", INDEX(Table15[Entire Service Line Classification], MATCH(SUMIFS(Table15[Unique ID],Table15[System-Owned Portion],D1098,Table15[If Material Anything Other than "Lead" in Column E,Was Material Ever Previously Lead?],F1098,Table15[Customer-Owned Portion],N1098),Table15[Unique ID],0),0)))</f>
        <v>Non-lead</v>
      </c>
      <c r="W1098" s="189"/>
    </row>
    <row r="1099" spans="1:23" s="190" customFormat="1" ht="37.5" x14ac:dyDescent="0.25">
      <c r="A1099" s="180">
        <v>11806148</v>
      </c>
      <c r="B1099" s="181" t="s">
        <v>2452</v>
      </c>
      <c r="C1099" s="182" t="s">
        <v>2453</v>
      </c>
      <c r="D1099" s="183" t="s">
        <v>36</v>
      </c>
      <c r="E1099" s="181" t="s">
        <v>35</v>
      </c>
      <c r="F1099" s="183" t="s">
        <v>35</v>
      </c>
      <c r="G1099" s="181" t="s">
        <v>7047</v>
      </c>
      <c r="H1099" s="184">
        <v>1</v>
      </c>
      <c r="I1099" s="185" t="s">
        <v>107</v>
      </c>
      <c r="J1099" s="181" t="s">
        <v>37</v>
      </c>
      <c r="K1099" s="181" t="s">
        <v>38</v>
      </c>
      <c r="L1099" s="186">
        <v>45530</v>
      </c>
      <c r="M1099" s="187" t="s">
        <v>225</v>
      </c>
      <c r="N1099" s="183" t="s">
        <v>43</v>
      </c>
      <c r="O1099" s="181"/>
      <c r="P1099" s="184">
        <v>0.75</v>
      </c>
      <c r="Q1099" s="185" t="s">
        <v>107</v>
      </c>
      <c r="R1099" s="181" t="s">
        <v>37</v>
      </c>
      <c r="S1099" s="181" t="s">
        <v>96</v>
      </c>
      <c r="T1099" s="186">
        <v>45530</v>
      </c>
      <c r="U1099" s="187" t="s">
        <v>7068</v>
      </c>
      <c r="V1099" s="188" t="str" cm="1">
        <f t="array" ref="V1099">IF(SUM(LEN(A1099:U1099))=0,"",IF(OR(OR(ISBLANK(E1099),SUM(LEN(B1099),LEN(C1099))=0),AND(NOT(D1099="Unknown"),ISBLANK(I1099)),AND(NOT(N1099="Unknown"),ISBLANK(Q1099))),"Missing Information", INDEX(Table15[Entire Service Line Classification], MATCH(SUMIFS(Table15[Unique ID],Table15[System-Owned Portion],D1099,Table15[If Material Anything Other than "Lead" in Column E,Was Material Ever Previously Lead?],F1099,Table15[Customer-Owned Portion],N1099),Table15[Unique ID],0),0)))</f>
        <v>Non-lead</v>
      </c>
      <c r="W1099" s="189"/>
    </row>
    <row r="1100" spans="1:23" s="190" customFormat="1" ht="37.5" x14ac:dyDescent="0.25">
      <c r="A1100" s="180">
        <v>11806146</v>
      </c>
      <c r="B1100" s="181" t="s">
        <v>2454</v>
      </c>
      <c r="C1100" s="182" t="s">
        <v>2455</v>
      </c>
      <c r="D1100" s="183" t="s">
        <v>43</v>
      </c>
      <c r="E1100" s="181" t="s">
        <v>35</v>
      </c>
      <c r="F1100" s="183" t="s">
        <v>35</v>
      </c>
      <c r="G1100" s="181" t="s">
        <v>232</v>
      </c>
      <c r="H1100" s="184">
        <v>1</v>
      </c>
      <c r="I1100" s="185" t="s">
        <v>107</v>
      </c>
      <c r="J1100" s="181" t="s">
        <v>37</v>
      </c>
      <c r="K1100" s="181" t="s">
        <v>38</v>
      </c>
      <c r="L1100" s="186">
        <v>45552</v>
      </c>
      <c r="M1100" s="187" t="s">
        <v>7069</v>
      </c>
      <c r="N1100" s="183" t="s">
        <v>36</v>
      </c>
      <c r="O1100" s="181"/>
      <c r="P1100" s="184">
        <v>1</v>
      </c>
      <c r="Q1100" s="185" t="s">
        <v>107</v>
      </c>
      <c r="R1100" s="181" t="s">
        <v>37</v>
      </c>
      <c r="S1100" s="181" t="s">
        <v>96</v>
      </c>
      <c r="T1100" s="186">
        <v>45552</v>
      </c>
      <c r="U1100" s="187" t="s">
        <v>7069</v>
      </c>
      <c r="V1100" s="188" t="str" cm="1">
        <f t="array" ref="V1100">IF(SUM(LEN(A1100:U1100))=0,"",IF(OR(OR(ISBLANK(E1100),SUM(LEN(B1100),LEN(C1100))=0),AND(NOT(D1100="Unknown"),ISBLANK(I1100)),AND(NOT(N1100="Unknown"),ISBLANK(Q1100))),"Missing Information", INDEX(Table15[Entire Service Line Classification], MATCH(SUMIFS(Table15[Unique ID],Table15[System-Owned Portion],D1100,Table15[If Material Anything Other than "Lead" in Column E,Was Material Ever Previously Lead?],F1100,Table15[Customer-Owned Portion],N1100),Table15[Unique ID],0),0)))</f>
        <v>Non-lead</v>
      </c>
      <c r="W1100" s="189"/>
    </row>
    <row r="1101" spans="1:23" s="190" customFormat="1" ht="37.5" x14ac:dyDescent="0.25">
      <c r="A1101" s="180">
        <v>11806145</v>
      </c>
      <c r="B1101" s="181" t="s">
        <v>2456</v>
      </c>
      <c r="C1101" s="182" t="s">
        <v>2457</v>
      </c>
      <c r="D1101" s="183" t="s">
        <v>43</v>
      </c>
      <c r="E1101" s="181" t="s">
        <v>35</v>
      </c>
      <c r="F1101" s="183" t="s">
        <v>35</v>
      </c>
      <c r="G1101" s="181" t="s">
        <v>234</v>
      </c>
      <c r="H1101" s="184">
        <v>1</v>
      </c>
      <c r="I1101" s="185" t="s">
        <v>107</v>
      </c>
      <c r="J1101" s="181" t="s">
        <v>37</v>
      </c>
      <c r="K1101" s="181" t="s">
        <v>38</v>
      </c>
      <c r="L1101" s="186">
        <v>45530</v>
      </c>
      <c r="M1101" s="187" t="s">
        <v>7069</v>
      </c>
      <c r="N1101" s="183" t="s">
        <v>43</v>
      </c>
      <c r="O1101" s="181"/>
      <c r="P1101" s="184">
        <v>0.75</v>
      </c>
      <c r="Q1101" s="185" t="s">
        <v>107</v>
      </c>
      <c r="R1101" s="181" t="s">
        <v>37</v>
      </c>
      <c r="S1101" s="181" t="s">
        <v>96</v>
      </c>
      <c r="T1101" s="186">
        <v>45530</v>
      </c>
      <c r="U1101" s="187" t="s">
        <v>7069</v>
      </c>
      <c r="V1101" s="188" t="str" cm="1">
        <f t="array" ref="V1101">IF(SUM(LEN(A1101:U1101))=0,"",IF(OR(OR(ISBLANK(E1101),SUM(LEN(B1101),LEN(C1101))=0),AND(NOT(D1101="Unknown"),ISBLANK(I1101)),AND(NOT(N1101="Unknown"),ISBLANK(Q1101))),"Missing Information", INDEX(Table15[Entire Service Line Classification], MATCH(SUMIFS(Table15[Unique ID],Table15[System-Owned Portion],D1101,Table15[If Material Anything Other than "Lead" in Column E,Was Material Ever Previously Lead?],F1101,Table15[Customer-Owned Portion],N1101),Table15[Unique ID],0),0)))</f>
        <v>Non-lead</v>
      </c>
      <c r="W1101" s="189"/>
    </row>
    <row r="1102" spans="1:23" s="190" customFormat="1" ht="37.5" x14ac:dyDescent="0.25">
      <c r="A1102" s="180">
        <v>11806142</v>
      </c>
      <c r="B1102" s="181" t="s">
        <v>2458</v>
      </c>
      <c r="C1102" s="182" t="s">
        <v>2459</v>
      </c>
      <c r="D1102" s="183" t="s">
        <v>36</v>
      </c>
      <c r="E1102" s="181" t="s">
        <v>35</v>
      </c>
      <c r="F1102" s="183" t="s">
        <v>35</v>
      </c>
      <c r="G1102" s="181" t="s">
        <v>261</v>
      </c>
      <c r="H1102" s="184">
        <v>2</v>
      </c>
      <c r="I1102" s="185" t="s">
        <v>107</v>
      </c>
      <c r="J1102" s="181" t="s">
        <v>37</v>
      </c>
      <c r="K1102" s="181" t="s">
        <v>38</v>
      </c>
      <c r="L1102" s="186">
        <v>45531</v>
      </c>
      <c r="M1102" s="187" t="s">
        <v>225</v>
      </c>
      <c r="N1102" s="183" t="s">
        <v>43</v>
      </c>
      <c r="O1102" s="181"/>
      <c r="P1102" s="184">
        <v>2</v>
      </c>
      <c r="Q1102" s="185" t="s">
        <v>107</v>
      </c>
      <c r="R1102" s="181" t="s">
        <v>37</v>
      </c>
      <c r="S1102" s="181" t="s">
        <v>96</v>
      </c>
      <c r="T1102" s="186">
        <v>45531</v>
      </c>
      <c r="U1102" s="187" t="s">
        <v>225</v>
      </c>
      <c r="V1102" s="188" t="str" cm="1">
        <f t="array" ref="V1102">IF(SUM(LEN(A1102:U1102))=0,"",IF(OR(OR(ISBLANK(E1102),SUM(LEN(B1102),LEN(C1102))=0),AND(NOT(D1102="Unknown"),ISBLANK(I1102)),AND(NOT(N1102="Unknown"),ISBLANK(Q1102))),"Missing Information", INDEX(Table15[Entire Service Line Classification], MATCH(SUMIFS(Table15[Unique ID],Table15[System-Owned Portion],D1102,Table15[If Material Anything Other than "Lead" in Column E,Was Material Ever Previously Lead?],F1102,Table15[Customer-Owned Portion],N1102),Table15[Unique ID],0),0)))</f>
        <v>Non-lead</v>
      </c>
      <c r="W1102" s="189"/>
    </row>
    <row r="1103" spans="1:23" s="190" customFormat="1" ht="37.5" x14ac:dyDescent="0.25">
      <c r="A1103" s="180">
        <v>11806139</v>
      </c>
      <c r="B1103" s="181" t="s">
        <v>2460</v>
      </c>
      <c r="C1103" s="182" t="s">
        <v>2461</v>
      </c>
      <c r="D1103" s="183" t="s">
        <v>36</v>
      </c>
      <c r="E1103" s="181" t="s">
        <v>35</v>
      </c>
      <c r="F1103" s="183" t="s">
        <v>35</v>
      </c>
      <c r="G1103" s="181" t="s">
        <v>255</v>
      </c>
      <c r="H1103" s="184">
        <v>1</v>
      </c>
      <c r="I1103" s="185" t="s">
        <v>107</v>
      </c>
      <c r="J1103" s="181" t="s">
        <v>37</v>
      </c>
      <c r="K1103" s="181" t="s">
        <v>38</v>
      </c>
      <c r="L1103" s="186">
        <v>45530</v>
      </c>
      <c r="M1103" s="187" t="s">
        <v>225</v>
      </c>
      <c r="N1103" s="183" t="s">
        <v>43</v>
      </c>
      <c r="O1103" s="181"/>
      <c r="P1103" s="184">
        <v>1</v>
      </c>
      <c r="Q1103" s="185" t="s">
        <v>107</v>
      </c>
      <c r="R1103" s="181" t="s">
        <v>37</v>
      </c>
      <c r="S1103" s="181" t="s">
        <v>96</v>
      </c>
      <c r="T1103" s="186">
        <v>45530</v>
      </c>
      <c r="U1103" s="187" t="s">
        <v>7068</v>
      </c>
      <c r="V1103" s="188" t="str" cm="1">
        <f t="array" ref="V1103">IF(SUM(LEN(A1103:U1103))=0,"",IF(OR(OR(ISBLANK(E1103),SUM(LEN(B1103),LEN(C1103))=0),AND(NOT(D1103="Unknown"),ISBLANK(I1103)),AND(NOT(N1103="Unknown"),ISBLANK(Q1103))),"Missing Information", INDEX(Table15[Entire Service Line Classification], MATCH(SUMIFS(Table15[Unique ID],Table15[System-Owned Portion],D1103,Table15[If Material Anything Other than "Lead" in Column E,Was Material Ever Previously Lead?],F1103,Table15[Customer-Owned Portion],N1103),Table15[Unique ID],0),0)))</f>
        <v>Non-lead</v>
      </c>
      <c r="W1103" s="189"/>
    </row>
    <row r="1104" spans="1:23" s="190" customFormat="1" ht="37.5" x14ac:dyDescent="0.25">
      <c r="A1104" s="180">
        <v>11806138</v>
      </c>
      <c r="B1104" s="181" t="s">
        <v>2462</v>
      </c>
      <c r="C1104" s="182" t="s">
        <v>2463</v>
      </c>
      <c r="D1104" s="183" t="s">
        <v>36</v>
      </c>
      <c r="E1104" s="181" t="s">
        <v>35</v>
      </c>
      <c r="F1104" s="183" t="s">
        <v>35</v>
      </c>
      <c r="G1104" s="181" t="s">
        <v>231</v>
      </c>
      <c r="H1104" s="184">
        <v>1</v>
      </c>
      <c r="I1104" s="185" t="s">
        <v>107</v>
      </c>
      <c r="J1104" s="181" t="s">
        <v>37</v>
      </c>
      <c r="K1104" s="181" t="s">
        <v>38</v>
      </c>
      <c r="L1104" s="186">
        <v>45530</v>
      </c>
      <c r="M1104" s="187" t="s">
        <v>225</v>
      </c>
      <c r="N1104" s="183" t="s">
        <v>43</v>
      </c>
      <c r="O1104" s="181"/>
      <c r="P1104" s="184">
        <v>0.75</v>
      </c>
      <c r="Q1104" s="185" t="s">
        <v>107</v>
      </c>
      <c r="R1104" s="181" t="s">
        <v>37</v>
      </c>
      <c r="S1104" s="181" t="s">
        <v>96</v>
      </c>
      <c r="T1104" s="186">
        <v>45530</v>
      </c>
      <c r="U1104" s="187" t="s">
        <v>225</v>
      </c>
      <c r="V1104" s="188" t="str" cm="1">
        <f t="array" ref="V1104">IF(SUM(LEN(A1104:U1104))=0,"",IF(OR(OR(ISBLANK(E1104),SUM(LEN(B1104),LEN(C1104))=0),AND(NOT(D1104="Unknown"),ISBLANK(I1104)),AND(NOT(N1104="Unknown"),ISBLANK(Q1104))),"Missing Information", INDEX(Table15[Entire Service Line Classification], MATCH(SUMIFS(Table15[Unique ID],Table15[System-Owned Portion],D1104,Table15[If Material Anything Other than "Lead" in Column E,Was Material Ever Previously Lead?],F1104,Table15[Customer-Owned Portion],N1104),Table15[Unique ID],0),0)))</f>
        <v>Non-lead</v>
      </c>
      <c r="W1104" s="189"/>
    </row>
    <row r="1105" spans="1:23" s="190" customFormat="1" ht="37.5" x14ac:dyDescent="0.25">
      <c r="A1105" s="180">
        <v>11806136</v>
      </c>
      <c r="B1105" s="181" t="s">
        <v>2464</v>
      </c>
      <c r="C1105" s="182" t="s">
        <v>2465</v>
      </c>
      <c r="D1105" s="183" t="s">
        <v>36</v>
      </c>
      <c r="E1105" s="181" t="s">
        <v>35</v>
      </c>
      <c r="F1105" s="183" t="s">
        <v>35</v>
      </c>
      <c r="G1105" s="181" t="s">
        <v>272</v>
      </c>
      <c r="H1105" s="184">
        <v>1</v>
      </c>
      <c r="I1105" s="185" t="s">
        <v>107</v>
      </c>
      <c r="J1105" s="181" t="s">
        <v>37</v>
      </c>
      <c r="K1105" s="181" t="s">
        <v>38</v>
      </c>
      <c r="L1105" s="186">
        <v>45531</v>
      </c>
      <c r="M1105" s="187" t="s">
        <v>225</v>
      </c>
      <c r="N1105" s="183" t="s">
        <v>43</v>
      </c>
      <c r="O1105" s="181"/>
      <c r="P1105" s="184">
        <v>0.75</v>
      </c>
      <c r="Q1105" s="185" t="s">
        <v>107</v>
      </c>
      <c r="R1105" s="181" t="s">
        <v>37</v>
      </c>
      <c r="S1105" s="181" t="s">
        <v>96</v>
      </c>
      <c r="T1105" s="186">
        <v>45531</v>
      </c>
      <c r="U1105" s="187" t="s">
        <v>225</v>
      </c>
      <c r="V1105" s="188" t="str" cm="1">
        <f t="array" ref="V1105">IF(SUM(LEN(A1105:U1105))=0,"",IF(OR(OR(ISBLANK(E1105),SUM(LEN(B1105),LEN(C1105))=0),AND(NOT(D1105="Unknown"),ISBLANK(I1105)),AND(NOT(N1105="Unknown"),ISBLANK(Q1105))),"Missing Information", INDEX(Table15[Entire Service Line Classification], MATCH(SUMIFS(Table15[Unique ID],Table15[System-Owned Portion],D1105,Table15[If Material Anything Other than "Lead" in Column E,Was Material Ever Previously Lead?],F1105,Table15[Customer-Owned Portion],N1105),Table15[Unique ID],0),0)))</f>
        <v>Non-lead</v>
      </c>
      <c r="W1105" s="189"/>
    </row>
    <row r="1106" spans="1:23" s="190" customFormat="1" ht="37.5" x14ac:dyDescent="0.25">
      <c r="A1106" s="180">
        <v>11806133</v>
      </c>
      <c r="B1106" s="181" t="s">
        <v>2466</v>
      </c>
      <c r="C1106" s="182" t="s">
        <v>2467</v>
      </c>
      <c r="D1106" s="183" t="s">
        <v>36</v>
      </c>
      <c r="E1106" s="181" t="s">
        <v>35</v>
      </c>
      <c r="F1106" s="183" t="s">
        <v>35</v>
      </c>
      <c r="G1106" s="181" t="s">
        <v>225</v>
      </c>
      <c r="H1106" s="184">
        <v>1</v>
      </c>
      <c r="I1106" s="185" t="s">
        <v>107</v>
      </c>
      <c r="J1106" s="181" t="s">
        <v>37</v>
      </c>
      <c r="K1106" s="181" t="s">
        <v>38</v>
      </c>
      <c r="L1106" s="186">
        <v>45530</v>
      </c>
      <c r="M1106" s="187" t="s">
        <v>225</v>
      </c>
      <c r="N1106" s="183" t="s">
        <v>43</v>
      </c>
      <c r="O1106" s="181"/>
      <c r="P1106" s="184">
        <v>0.75</v>
      </c>
      <c r="Q1106" s="185" t="s">
        <v>107</v>
      </c>
      <c r="R1106" s="181" t="s">
        <v>37</v>
      </c>
      <c r="S1106" s="181" t="s">
        <v>96</v>
      </c>
      <c r="T1106" s="186">
        <v>45530</v>
      </c>
      <c r="U1106" s="187" t="s">
        <v>7068</v>
      </c>
      <c r="V1106" s="188" t="str" cm="1">
        <f t="array" ref="V1106">IF(SUM(LEN(A1106:U1106))=0,"",IF(OR(OR(ISBLANK(E1106),SUM(LEN(B1106),LEN(C1106))=0),AND(NOT(D1106="Unknown"),ISBLANK(I1106)),AND(NOT(N1106="Unknown"),ISBLANK(Q1106))),"Missing Information", INDEX(Table15[Entire Service Line Classification], MATCH(SUMIFS(Table15[Unique ID],Table15[System-Owned Portion],D1106,Table15[If Material Anything Other than "Lead" in Column E,Was Material Ever Previously Lead?],F1106,Table15[Customer-Owned Portion],N1106),Table15[Unique ID],0),0)))</f>
        <v>Non-lead</v>
      </c>
      <c r="W1106" s="189"/>
    </row>
    <row r="1107" spans="1:23" s="190" customFormat="1" ht="37.5" x14ac:dyDescent="0.25">
      <c r="A1107" s="180">
        <v>11806127</v>
      </c>
      <c r="B1107" s="181" t="s">
        <v>2468</v>
      </c>
      <c r="C1107" s="182" t="s">
        <v>2469</v>
      </c>
      <c r="D1107" s="183" t="s">
        <v>43</v>
      </c>
      <c r="E1107" s="181" t="s">
        <v>35</v>
      </c>
      <c r="F1107" s="183" t="s">
        <v>35</v>
      </c>
      <c r="G1107" s="181" t="s">
        <v>228</v>
      </c>
      <c r="H1107" s="184">
        <v>1</v>
      </c>
      <c r="I1107" s="185" t="s">
        <v>107</v>
      </c>
      <c r="J1107" s="181" t="s">
        <v>37</v>
      </c>
      <c r="K1107" s="181" t="s">
        <v>38</v>
      </c>
      <c r="L1107" s="186">
        <v>45530</v>
      </c>
      <c r="M1107" s="187" t="s">
        <v>7069</v>
      </c>
      <c r="N1107" s="183" t="s">
        <v>43</v>
      </c>
      <c r="O1107" s="181"/>
      <c r="P1107" s="184">
        <v>0.75</v>
      </c>
      <c r="Q1107" s="185" t="s">
        <v>107</v>
      </c>
      <c r="R1107" s="181" t="s">
        <v>37</v>
      </c>
      <c r="S1107" s="181" t="s">
        <v>96</v>
      </c>
      <c r="T1107" s="186">
        <v>45530</v>
      </c>
      <c r="U1107" s="187" t="s">
        <v>7069</v>
      </c>
      <c r="V1107" s="188" t="str" cm="1">
        <f t="array" ref="V1107">IF(SUM(LEN(A1107:U1107))=0,"",IF(OR(OR(ISBLANK(E1107),SUM(LEN(B1107),LEN(C1107))=0),AND(NOT(D1107="Unknown"),ISBLANK(I1107)),AND(NOT(N1107="Unknown"),ISBLANK(Q1107))),"Missing Information", INDEX(Table15[Entire Service Line Classification], MATCH(SUMIFS(Table15[Unique ID],Table15[System-Owned Portion],D1107,Table15[If Material Anything Other than "Lead" in Column E,Was Material Ever Previously Lead?],F1107,Table15[Customer-Owned Portion],N1107),Table15[Unique ID],0),0)))</f>
        <v>Non-lead</v>
      </c>
      <c r="W1107" s="189"/>
    </row>
    <row r="1108" spans="1:23" s="190" customFormat="1" ht="37.5" x14ac:dyDescent="0.25">
      <c r="A1108" s="180">
        <v>11806126</v>
      </c>
      <c r="B1108" s="181" t="s">
        <v>2470</v>
      </c>
      <c r="C1108" s="182" t="s">
        <v>2471</v>
      </c>
      <c r="D1108" s="183" t="s">
        <v>36</v>
      </c>
      <c r="E1108" s="181" t="s">
        <v>35</v>
      </c>
      <c r="F1108" s="183" t="s">
        <v>35</v>
      </c>
      <c r="G1108" s="181" t="s">
        <v>225</v>
      </c>
      <c r="H1108" s="184">
        <v>1</v>
      </c>
      <c r="I1108" s="185" t="s">
        <v>107</v>
      </c>
      <c r="J1108" s="181" t="s">
        <v>37</v>
      </c>
      <c r="K1108" s="181" t="s">
        <v>38</v>
      </c>
      <c r="L1108" s="186">
        <v>45530</v>
      </c>
      <c r="M1108" s="187" t="s">
        <v>225</v>
      </c>
      <c r="N1108" s="183" t="s">
        <v>36</v>
      </c>
      <c r="O1108" s="181"/>
      <c r="P1108" s="184">
        <v>0.75</v>
      </c>
      <c r="Q1108" s="185" t="s">
        <v>107</v>
      </c>
      <c r="R1108" s="181" t="s">
        <v>37</v>
      </c>
      <c r="S1108" s="181" t="s">
        <v>96</v>
      </c>
      <c r="T1108" s="186">
        <v>45530</v>
      </c>
      <c r="U1108" s="187" t="s">
        <v>225</v>
      </c>
      <c r="V1108" s="188" t="str" cm="1">
        <f t="array" ref="V1108">IF(SUM(LEN(A1108:U1108))=0,"",IF(OR(OR(ISBLANK(E1108),SUM(LEN(B1108),LEN(C1108))=0),AND(NOT(D1108="Unknown"),ISBLANK(I1108)),AND(NOT(N1108="Unknown"),ISBLANK(Q1108))),"Missing Information", INDEX(Table15[Entire Service Line Classification], MATCH(SUMIFS(Table15[Unique ID],Table15[System-Owned Portion],D1108,Table15[If Material Anything Other than "Lead" in Column E,Was Material Ever Previously Lead?],F1108,Table15[Customer-Owned Portion],N1108),Table15[Unique ID],0),0)))</f>
        <v>Non-lead</v>
      </c>
      <c r="W1108" s="189"/>
    </row>
    <row r="1109" spans="1:23" s="190" customFormat="1" ht="37.5" x14ac:dyDescent="0.25">
      <c r="A1109" s="180">
        <v>11806123</v>
      </c>
      <c r="B1109" s="181" t="s">
        <v>2472</v>
      </c>
      <c r="C1109" s="182" t="s">
        <v>2473</v>
      </c>
      <c r="D1109" s="183" t="s">
        <v>36</v>
      </c>
      <c r="E1109" s="181" t="s">
        <v>35</v>
      </c>
      <c r="F1109" s="183" t="s">
        <v>35</v>
      </c>
      <c r="G1109" s="181" t="s">
        <v>249</v>
      </c>
      <c r="H1109" s="184">
        <v>1</v>
      </c>
      <c r="I1109" s="185" t="s">
        <v>107</v>
      </c>
      <c r="J1109" s="181" t="s">
        <v>37</v>
      </c>
      <c r="K1109" s="181" t="s">
        <v>38</v>
      </c>
      <c r="L1109" s="186">
        <v>45545</v>
      </c>
      <c r="M1109" s="187" t="s">
        <v>7069</v>
      </c>
      <c r="N1109" s="183" t="s">
        <v>36</v>
      </c>
      <c r="O1109" s="181"/>
      <c r="P1109" s="184">
        <v>0.75</v>
      </c>
      <c r="Q1109" s="185" t="s">
        <v>107</v>
      </c>
      <c r="R1109" s="181" t="s">
        <v>37</v>
      </c>
      <c r="S1109" s="181" t="s">
        <v>96</v>
      </c>
      <c r="T1109" s="186">
        <v>45545</v>
      </c>
      <c r="U1109" s="187" t="s">
        <v>7069</v>
      </c>
      <c r="V1109" s="188" t="str" cm="1">
        <f t="array" ref="V1109">IF(SUM(LEN(A1109:U1109))=0,"",IF(OR(OR(ISBLANK(E1109),SUM(LEN(B1109),LEN(C1109))=0),AND(NOT(D1109="Unknown"),ISBLANK(I1109)),AND(NOT(N1109="Unknown"),ISBLANK(Q1109))),"Missing Information", INDEX(Table15[Entire Service Line Classification], MATCH(SUMIFS(Table15[Unique ID],Table15[System-Owned Portion],D1109,Table15[If Material Anything Other than "Lead" in Column E,Was Material Ever Previously Lead?],F1109,Table15[Customer-Owned Portion],N1109),Table15[Unique ID],0),0)))</f>
        <v>Non-lead</v>
      </c>
      <c r="W1109" s="189"/>
    </row>
    <row r="1110" spans="1:23" s="190" customFormat="1" ht="37.5" x14ac:dyDescent="0.25">
      <c r="A1110" s="180">
        <v>11806122</v>
      </c>
      <c r="B1110" s="181" t="s">
        <v>2474</v>
      </c>
      <c r="C1110" s="182" t="s">
        <v>2475</v>
      </c>
      <c r="D1110" s="183" t="s">
        <v>36</v>
      </c>
      <c r="E1110" s="181" t="s">
        <v>35</v>
      </c>
      <c r="F1110" s="183" t="s">
        <v>35</v>
      </c>
      <c r="G1110" s="181" t="s">
        <v>259</v>
      </c>
      <c r="H1110" s="184">
        <v>1</v>
      </c>
      <c r="I1110" s="185" t="s">
        <v>107</v>
      </c>
      <c r="J1110" s="181" t="s">
        <v>37</v>
      </c>
      <c r="K1110" s="181" t="s">
        <v>38</v>
      </c>
      <c r="L1110" s="186">
        <v>45530</v>
      </c>
      <c r="M1110" s="187" t="s">
        <v>225</v>
      </c>
      <c r="N1110" s="183" t="s">
        <v>36</v>
      </c>
      <c r="O1110" s="181"/>
      <c r="P1110" s="184">
        <v>0.75</v>
      </c>
      <c r="Q1110" s="185" t="s">
        <v>107</v>
      </c>
      <c r="R1110" s="181" t="s">
        <v>37</v>
      </c>
      <c r="S1110" s="181" t="s">
        <v>96</v>
      </c>
      <c r="T1110" s="186">
        <v>45530</v>
      </c>
      <c r="U1110" s="187" t="s">
        <v>225</v>
      </c>
      <c r="V1110" s="188" t="str" cm="1">
        <f t="array" ref="V1110">IF(SUM(LEN(A1110:U1110))=0,"",IF(OR(OR(ISBLANK(E1110),SUM(LEN(B1110),LEN(C1110))=0),AND(NOT(D1110="Unknown"),ISBLANK(I1110)),AND(NOT(N1110="Unknown"),ISBLANK(Q1110))),"Missing Information", INDEX(Table15[Entire Service Line Classification], MATCH(SUMIFS(Table15[Unique ID],Table15[System-Owned Portion],D1110,Table15[If Material Anything Other than "Lead" in Column E,Was Material Ever Previously Lead?],F1110,Table15[Customer-Owned Portion],N1110),Table15[Unique ID],0),0)))</f>
        <v>Non-lead</v>
      </c>
      <c r="W1110" s="189"/>
    </row>
    <row r="1111" spans="1:23" s="190" customFormat="1" ht="37.5" x14ac:dyDescent="0.25">
      <c r="A1111" s="180">
        <v>11806109</v>
      </c>
      <c r="B1111" s="181" t="s">
        <v>2476</v>
      </c>
      <c r="C1111" s="182" t="s">
        <v>2477</v>
      </c>
      <c r="D1111" s="183" t="s">
        <v>36</v>
      </c>
      <c r="E1111" s="181" t="s">
        <v>35</v>
      </c>
      <c r="F1111" s="183" t="s">
        <v>35</v>
      </c>
      <c r="G1111" s="181" t="s">
        <v>7034</v>
      </c>
      <c r="H1111" s="184">
        <v>1</v>
      </c>
      <c r="I1111" s="185" t="s">
        <v>107</v>
      </c>
      <c r="J1111" s="181" t="s">
        <v>37</v>
      </c>
      <c r="K1111" s="181" t="s">
        <v>38</v>
      </c>
      <c r="L1111" s="186">
        <v>45530</v>
      </c>
      <c r="M1111" s="187" t="s">
        <v>225</v>
      </c>
      <c r="N1111" s="183" t="s">
        <v>43</v>
      </c>
      <c r="O1111" s="181"/>
      <c r="P1111" s="184">
        <v>0.75</v>
      </c>
      <c r="Q1111" s="185" t="s">
        <v>107</v>
      </c>
      <c r="R1111" s="181" t="s">
        <v>37</v>
      </c>
      <c r="S1111" s="181" t="s">
        <v>96</v>
      </c>
      <c r="T1111" s="186">
        <v>45530</v>
      </c>
      <c r="U1111" s="187" t="s">
        <v>225</v>
      </c>
      <c r="V1111" s="188" t="str" cm="1">
        <f t="array" ref="V1111">IF(SUM(LEN(A1111:U1111))=0,"",IF(OR(OR(ISBLANK(E1111),SUM(LEN(B1111),LEN(C1111))=0),AND(NOT(D1111="Unknown"),ISBLANK(I1111)),AND(NOT(N1111="Unknown"),ISBLANK(Q1111))),"Missing Information", INDEX(Table15[Entire Service Line Classification], MATCH(SUMIFS(Table15[Unique ID],Table15[System-Owned Portion],D1111,Table15[If Material Anything Other than "Lead" in Column E,Was Material Ever Previously Lead?],F1111,Table15[Customer-Owned Portion],N1111),Table15[Unique ID],0),0)))</f>
        <v>Non-lead</v>
      </c>
      <c r="W1111" s="189"/>
    </row>
    <row r="1112" spans="1:23" s="190" customFormat="1" ht="37.5" x14ac:dyDescent="0.25">
      <c r="A1112" s="180">
        <v>11806108</v>
      </c>
      <c r="B1112" s="181" t="s">
        <v>2478</v>
      </c>
      <c r="C1112" s="182" t="s">
        <v>2479</v>
      </c>
      <c r="D1112" s="183" t="s">
        <v>36</v>
      </c>
      <c r="E1112" s="181" t="s">
        <v>35</v>
      </c>
      <c r="F1112" s="183" t="s">
        <v>35</v>
      </c>
      <c r="G1112" s="181" t="s">
        <v>263</v>
      </c>
      <c r="H1112" s="184">
        <v>1</v>
      </c>
      <c r="I1112" s="185" t="s">
        <v>107</v>
      </c>
      <c r="J1112" s="181" t="s">
        <v>37</v>
      </c>
      <c r="K1112" s="181" t="s">
        <v>38</v>
      </c>
      <c r="L1112" s="186">
        <v>45530</v>
      </c>
      <c r="M1112" s="187" t="s">
        <v>225</v>
      </c>
      <c r="N1112" s="183" t="s">
        <v>36</v>
      </c>
      <c r="O1112" s="181"/>
      <c r="P1112" s="184">
        <v>0.75</v>
      </c>
      <c r="Q1112" s="185" t="s">
        <v>107</v>
      </c>
      <c r="R1112" s="181" t="s">
        <v>37</v>
      </c>
      <c r="S1112" s="181" t="s">
        <v>96</v>
      </c>
      <c r="T1112" s="186">
        <v>45530</v>
      </c>
      <c r="U1112" s="187" t="s">
        <v>225</v>
      </c>
      <c r="V1112" s="188" t="str" cm="1">
        <f t="array" ref="V1112">IF(SUM(LEN(A1112:U1112))=0,"",IF(OR(OR(ISBLANK(E1112),SUM(LEN(B1112),LEN(C1112))=0),AND(NOT(D1112="Unknown"),ISBLANK(I1112)),AND(NOT(N1112="Unknown"),ISBLANK(Q1112))),"Missing Information", INDEX(Table15[Entire Service Line Classification], MATCH(SUMIFS(Table15[Unique ID],Table15[System-Owned Portion],D1112,Table15[If Material Anything Other than "Lead" in Column E,Was Material Ever Previously Lead?],F1112,Table15[Customer-Owned Portion],N1112),Table15[Unique ID],0),0)))</f>
        <v>Non-lead</v>
      </c>
      <c r="W1112" s="189"/>
    </row>
    <row r="1113" spans="1:23" s="190" customFormat="1" ht="37.5" x14ac:dyDescent="0.25">
      <c r="A1113" s="180">
        <v>11806095</v>
      </c>
      <c r="B1113" s="181" t="s">
        <v>2480</v>
      </c>
      <c r="C1113" s="182" t="s">
        <v>2481</v>
      </c>
      <c r="D1113" s="183" t="s">
        <v>36</v>
      </c>
      <c r="E1113" s="181" t="s">
        <v>35</v>
      </c>
      <c r="F1113" s="183" t="s">
        <v>35</v>
      </c>
      <c r="G1113" s="181" t="s">
        <v>225</v>
      </c>
      <c r="H1113" s="184">
        <v>1</v>
      </c>
      <c r="I1113" s="185" t="s">
        <v>107</v>
      </c>
      <c r="J1113" s="181" t="s">
        <v>37</v>
      </c>
      <c r="K1113" s="181" t="s">
        <v>38</v>
      </c>
      <c r="L1113" s="186">
        <v>45530</v>
      </c>
      <c r="M1113" s="187" t="s">
        <v>225</v>
      </c>
      <c r="N1113" s="183" t="s">
        <v>43</v>
      </c>
      <c r="O1113" s="181"/>
      <c r="P1113" s="184">
        <v>0.75</v>
      </c>
      <c r="Q1113" s="185" t="s">
        <v>107</v>
      </c>
      <c r="R1113" s="181" t="s">
        <v>37</v>
      </c>
      <c r="S1113" s="181" t="s">
        <v>96</v>
      </c>
      <c r="T1113" s="186">
        <v>45530</v>
      </c>
      <c r="U1113" s="187" t="s">
        <v>225</v>
      </c>
      <c r="V1113" s="188" t="str" cm="1">
        <f t="array" ref="V1113">IF(SUM(LEN(A1113:U1113))=0,"",IF(OR(OR(ISBLANK(E1113),SUM(LEN(B1113),LEN(C1113))=0),AND(NOT(D1113="Unknown"),ISBLANK(I1113)),AND(NOT(N1113="Unknown"),ISBLANK(Q1113))),"Missing Information", INDEX(Table15[Entire Service Line Classification], MATCH(SUMIFS(Table15[Unique ID],Table15[System-Owned Portion],D1113,Table15[If Material Anything Other than "Lead" in Column E,Was Material Ever Previously Lead?],F1113,Table15[Customer-Owned Portion],N1113),Table15[Unique ID],0),0)))</f>
        <v>Non-lead</v>
      </c>
      <c r="W1113" s="189"/>
    </row>
    <row r="1114" spans="1:23" s="190" customFormat="1" ht="37.5" x14ac:dyDescent="0.25">
      <c r="A1114" s="180">
        <v>11806094</v>
      </c>
      <c r="B1114" s="181" t="s">
        <v>2482</v>
      </c>
      <c r="C1114" s="182" t="s">
        <v>2483</v>
      </c>
      <c r="D1114" s="183" t="s">
        <v>43</v>
      </c>
      <c r="E1114" s="181" t="s">
        <v>35</v>
      </c>
      <c r="F1114" s="183" t="s">
        <v>35</v>
      </c>
      <c r="G1114" s="181" t="s">
        <v>7048</v>
      </c>
      <c r="H1114" s="184">
        <v>1</v>
      </c>
      <c r="I1114" s="185" t="s">
        <v>107</v>
      </c>
      <c r="J1114" s="181" t="s">
        <v>37</v>
      </c>
      <c r="K1114" s="181" t="s">
        <v>38</v>
      </c>
      <c r="L1114" s="186">
        <v>45551</v>
      </c>
      <c r="M1114" s="187" t="s">
        <v>7069</v>
      </c>
      <c r="N1114" s="183" t="s">
        <v>43</v>
      </c>
      <c r="O1114" s="181"/>
      <c r="P1114" s="184">
        <v>0.75</v>
      </c>
      <c r="Q1114" s="185" t="s">
        <v>107</v>
      </c>
      <c r="R1114" s="181" t="s">
        <v>37</v>
      </c>
      <c r="S1114" s="181" t="s">
        <v>96</v>
      </c>
      <c r="T1114" s="186">
        <v>45551</v>
      </c>
      <c r="U1114" s="187" t="s">
        <v>7069</v>
      </c>
      <c r="V1114" s="188" t="str" cm="1">
        <f t="array" ref="V1114">IF(SUM(LEN(A1114:U1114))=0,"",IF(OR(OR(ISBLANK(E1114),SUM(LEN(B1114),LEN(C1114))=0),AND(NOT(D1114="Unknown"),ISBLANK(I1114)),AND(NOT(N1114="Unknown"),ISBLANK(Q1114))),"Missing Information", INDEX(Table15[Entire Service Line Classification], MATCH(SUMIFS(Table15[Unique ID],Table15[System-Owned Portion],D1114,Table15[If Material Anything Other than "Lead" in Column E,Was Material Ever Previously Lead?],F1114,Table15[Customer-Owned Portion],N1114),Table15[Unique ID],0),0)))</f>
        <v>Non-lead</v>
      </c>
      <c r="W1114" s="189"/>
    </row>
    <row r="1115" spans="1:23" s="190" customFormat="1" ht="37.5" x14ac:dyDescent="0.25">
      <c r="A1115" s="180">
        <v>11806093</v>
      </c>
      <c r="B1115" s="181" t="s">
        <v>2484</v>
      </c>
      <c r="C1115" s="182" t="s">
        <v>2485</v>
      </c>
      <c r="D1115" s="183" t="s">
        <v>36</v>
      </c>
      <c r="E1115" s="181" t="s">
        <v>35</v>
      </c>
      <c r="F1115" s="183" t="s">
        <v>35</v>
      </c>
      <c r="G1115" s="181" t="s">
        <v>242</v>
      </c>
      <c r="H1115" s="184">
        <v>1</v>
      </c>
      <c r="I1115" s="185" t="s">
        <v>107</v>
      </c>
      <c r="J1115" s="181" t="s">
        <v>37</v>
      </c>
      <c r="K1115" s="181" t="s">
        <v>38</v>
      </c>
      <c r="L1115" s="186">
        <v>45531</v>
      </c>
      <c r="M1115" s="187" t="s">
        <v>225</v>
      </c>
      <c r="N1115" s="183" t="s">
        <v>36</v>
      </c>
      <c r="O1115" s="181"/>
      <c r="P1115" s="184">
        <v>1</v>
      </c>
      <c r="Q1115" s="185" t="s">
        <v>107</v>
      </c>
      <c r="R1115" s="181" t="s">
        <v>37</v>
      </c>
      <c r="S1115" s="181" t="s">
        <v>96</v>
      </c>
      <c r="T1115" s="186">
        <v>45531</v>
      </c>
      <c r="U1115" s="187" t="s">
        <v>225</v>
      </c>
      <c r="V1115" s="188" t="str" cm="1">
        <f t="array" ref="V1115">IF(SUM(LEN(A1115:U1115))=0,"",IF(OR(OR(ISBLANK(E1115),SUM(LEN(B1115),LEN(C1115))=0),AND(NOT(D1115="Unknown"),ISBLANK(I1115)),AND(NOT(N1115="Unknown"),ISBLANK(Q1115))),"Missing Information", INDEX(Table15[Entire Service Line Classification], MATCH(SUMIFS(Table15[Unique ID],Table15[System-Owned Portion],D1115,Table15[If Material Anything Other than "Lead" in Column E,Was Material Ever Previously Lead?],F1115,Table15[Customer-Owned Portion],N1115),Table15[Unique ID],0),0)))</f>
        <v>Non-lead</v>
      </c>
      <c r="W1115" s="189"/>
    </row>
    <row r="1116" spans="1:23" s="190" customFormat="1" ht="37.5" x14ac:dyDescent="0.25">
      <c r="A1116" s="180">
        <v>11806092</v>
      </c>
      <c r="B1116" s="181" t="s">
        <v>2486</v>
      </c>
      <c r="C1116" s="182" t="s">
        <v>2487</v>
      </c>
      <c r="D1116" s="183" t="s">
        <v>36</v>
      </c>
      <c r="E1116" s="181" t="s">
        <v>35</v>
      </c>
      <c r="F1116" s="183" t="s">
        <v>35</v>
      </c>
      <c r="G1116" s="181" t="s">
        <v>262</v>
      </c>
      <c r="H1116" s="184">
        <v>1</v>
      </c>
      <c r="I1116" s="185" t="s">
        <v>107</v>
      </c>
      <c r="J1116" s="181" t="s">
        <v>37</v>
      </c>
      <c r="K1116" s="181" t="s">
        <v>38</v>
      </c>
      <c r="L1116" s="186">
        <v>45530</v>
      </c>
      <c r="M1116" s="187" t="s">
        <v>225</v>
      </c>
      <c r="N1116" s="183" t="s">
        <v>43</v>
      </c>
      <c r="O1116" s="181"/>
      <c r="P1116" s="184">
        <v>1</v>
      </c>
      <c r="Q1116" s="185" t="s">
        <v>107</v>
      </c>
      <c r="R1116" s="181" t="s">
        <v>37</v>
      </c>
      <c r="S1116" s="181" t="s">
        <v>96</v>
      </c>
      <c r="T1116" s="186">
        <v>45530</v>
      </c>
      <c r="U1116" s="187" t="s">
        <v>7068</v>
      </c>
      <c r="V1116" s="188" t="str" cm="1">
        <f t="array" ref="V1116">IF(SUM(LEN(A1116:U1116))=0,"",IF(OR(OR(ISBLANK(E1116),SUM(LEN(B1116),LEN(C1116))=0),AND(NOT(D1116="Unknown"),ISBLANK(I1116)),AND(NOT(N1116="Unknown"),ISBLANK(Q1116))),"Missing Information", INDEX(Table15[Entire Service Line Classification], MATCH(SUMIFS(Table15[Unique ID],Table15[System-Owned Portion],D1116,Table15[If Material Anything Other than "Lead" in Column E,Was Material Ever Previously Lead?],F1116,Table15[Customer-Owned Portion],N1116),Table15[Unique ID],0),0)))</f>
        <v>Non-lead</v>
      </c>
      <c r="W1116" s="189"/>
    </row>
    <row r="1117" spans="1:23" s="190" customFormat="1" ht="37.5" x14ac:dyDescent="0.25">
      <c r="A1117" s="180">
        <v>11806090</v>
      </c>
      <c r="B1117" s="181" t="s">
        <v>2488</v>
      </c>
      <c r="C1117" s="182" t="s">
        <v>2489</v>
      </c>
      <c r="D1117" s="183" t="s">
        <v>43</v>
      </c>
      <c r="E1117" s="181" t="s">
        <v>35</v>
      </c>
      <c r="F1117" s="183" t="s">
        <v>35</v>
      </c>
      <c r="G1117" s="181" t="s">
        <v>234</v>
      </c>
      <c r="H1117" s="184">
        <v>1</v>
      </c>
      <c r="I1117" s="185" t="s">
        <v>107</v>
      </c>
      <c r="J1117" s="181" t="s">
        <v>37</v>
      </c>
      <c r="K1117" s="181" t="s">
        <v>38</v>
      </c>
      <c r="L1117" s="186">
        <v>45530</v>
      </c>
      <c r="M1117" s="187" t="s">
        <v>7069</v>
      </c>
      <c r="N1117" s="183" t="s">
        <v>43</v>
      </c>
      <c r="O1117" s="181"/>
      <c r="P1117" s="184">
        <v>0.75</v>
      </c>
      <c r="Q1117" s="185" t="s">
        <v>107</v>
      </c>
      <c r="R1117" s="181" t="s">
        <v>37</v>
      </c>
      <c r="S1117" s="181" t="s">
        <v>96</v>
      </c>
      <c r="T1117" s="186">
        <v>45530</v>
      </c>
      <c r="U1117" s="187" t="s">
        <v>7069</v>
      </c>
      <c r="V1117" s="188" t="str" cm="1">
        <f t="array" ref="V1117">IF(SUM(LEN(A1117:U1117))=0,"",IF(OR(OR(ISBLANK(E1117),SUM(LEN(B1117),LEN(C1117))=0),AND(NOT(D1117="Unknown"),ISBLANK(I1117)),AND(NOT(N1117="Unknown"),ISBLANK(Q1117))),"Missing Information", INDEX(Table15[Entire Service Line Classification], MATCH(SUMIFS(Table15[Unique ID],Table15[System-Owned Portion],D1117,Table15[If Material Anything Other than "Lead" in Column E,Was Material Ever Previously Lead?],F1117,Table15[Customer-Owned Portion],N1117),Table15[Unique ID],0),0)))</f>
        <v>Non-lead</v>
      </c>
      <c r="W1117" s="189"/>
    </row>
    <row r="1118" spans="1:23" s="190" customFormat="1" ht="37.5" x14ac:dyDescent="0.25">
      <c r="A1118" s="180">
        <v>11806087</v>
      </c>
      <c r="B1118" s="181" t="s">
        <v>2490</v>
      </c>
      <c r="C1118" s="182" t="s">
        <v>2491</v>
      </c>
      <c r="D1118" s="183" t="s">
        <v>36</v>
      </c>
      <c r="E1118" s="181" t="s">
        <v>35</v>
      </c>
      <c r="F1118" s="183" t="s">
        <v>35</v>
      </c>
      <c r="G1118" s="181" t="s">
        <v>7037</v>
      </c>
      <c r="H1118" s="184">
        <v>1</v>
      </c>
      <c r="I1118" s="185" t="s">
        <v>107</v>
      </c>
      <c r="J1118" s="181" t="s">
        <v>37</v>
      </c>
      <c r="K1118" s="181" t="s">
        <v>38</v>
      </c>
      <c r="L1118" s="186">
        <v>45530</v>
      </c>
      <c r="M1118" s="187" t="s">
        <v>225</v>
      </c>
      <c r="N1118" s="183" t="s">
        <v>43</v>
      </c>
      <c r="O1118" s="181"/>
      <c r="P1118" s="184">
        <v>0.75</v>
      </c>
      <c r="Q1118" s="185" t="s">
        <v>107</v>
      </c>
      <c r="R1118" s="181" t="s">
        <v>37</v>
      </c>
      <c r="S1118" s="181" t="s">
        <v>96</v>
      </c>
      <c r="T1118" s="186">
        <v>45530</v>
      </c>
      <c r="U1118" s="187" t="s">
        <v>7068</v>
      </c>
      <c r="V1118" s="188" t="str" cm="1">
        <f t="array" ref="V1118">IF(SUM(LEN(A1118:U1118))=0,"",IF(OR(OR(ISBLANK(E1118),SUM(LEN(B1118),LEN(C1118))=0),AND(NOT(D1118="Unknown"),ISBLANK(I1118)),AND(NOT(N1118="Unknown"),ISBLANK(Q1118))),"Missing Information", INDEX(Table15[Entire Service Line Classification], MATCH(SUMIFS(Table15[Unique ID],Table15[System-Owned Portion],D1118,Table15[If Material Anything Other than "Lead" in Column E,Was Material Ever Previously Lead?],F1118,Table15[Customer-Owned Portion],N1118),Table15[Unique ID],0),0)))</f>
        <v>Non-lead</v>
      </c>
      <c r="W1118" s="189"/>
    </row>
    <row r="1119" spans="1:23" s="190" customFormat="1" ht="37.5" x14ac:dyDescent="0.25">
      <c r="A1119" s="180">
        <v>11806085</v>
      </c>
      <c r="B1119" s="181" t="s">
        <v>2492</v>
      </c>
      <c r="C1119" s="182" t="s">
        <v>2493</v>
      </c>
      <c r="D1119" s="183" t="s">
        <v>43</v>
      </c>
      <c r="E1119" s="181" t="s">
        <v>35</v>
      </c>
      <c r="F1119" s="183" t="s">
        <v>35</v>
      </c>
      <c r="G1119" s="181" t="s">
        <v>242</v>
      </c>
      <c r="H1119" s="184">
        <v>1</v>
      </c>
      <c r="I1119" s="185" t="s">
        <v>107</v>
      </c>
      <c r="J1119" s="181" t="s">
        <v>37</v>
      </c>
      <c r="K1119" s="181" t="s">
        <v>38</v>
      </c>
      <c r="L1119" s="186">
        <v>45530</v>
      </c>
      <c r="M1119" s="187" t="s">
        <v>225</v>
      </c>
      <c r="N1119" s="183" t="s">
        <v>43</v>
      </c>
      <c r="O1119" s="181"/>
      <c r="P1119" s="184">
        <v>1</v>
      </c>
      <c r="Q1119" s="185" t="s">
        <v>107</v>
      </c>
      <c r="R1119" s="181" t="s">
        <v>37</v>
      </c>
      <c r="S1119" s="181" t="s">
        <v>96</v>
      </c>
      <c r="T1119" s="186">
        <v>45530</v>
      </c>
      <c r="U1119" s="187" t="s">
        <v>7068</v>
      </c>
      <c r="V1119" s="188" t="str" cm="1">
        <f t="array" ref="V1119">IF(SUM(LEN(A1119:U1119))=0,"",IF(OR(OR(ISBLANK(E1119),SUM(LEN(B1119),LEN(C1119))=0),AND(NOT(D1119="Unknown"),ISBLANK(I1119)),AND(NOT(N1119="Unknown"),ISBLANK(Q1119))),"Missing Information", INDEX(Table15[Entire Service Line Classification], MATCH(SUMIFS(Table15[Unique ID],Table15[System-Owned Portion],D1119,Table15[If Material Anything Other than "Lead" in Column E,Was Material Ever Previously Lead?],F1119,Table15[Customer-Owned Portion],N1119),Table15[Unique ID],0),0)))</f>
        <v>Non-lead</v>
      </c>
      <c r="W1119" s="189"/>
    </row>
    <row r="1120" spans="1:23" s="190" customFormat="1" ht="37.5" x14ac:dyDescent="0.25">
      <c r="A1120" s="180">
        <v>11806084</v>
      </c>
      <c r="B1120" s="181" t="s">
        <v>2494</v>
      </c>
      <c r="C1120" s="182" t="s">
        <v>2495</v>
      </c>
      <c r="D1120" s="183" t="s">
        <v>36</v>
      </c>
      <c r="E1120" s="181" t="s">
        <v>35</v>
      </c>
      <c r="F1120" s="183" t="s">
        <v>35</v>
      </c>
      <c r="G1120" s="181" t="s">
        <v>239</v>
      </c>
      <c r="H1120" s="184">
        <v>1</v>
      </c>
      <c r="I1120" s="185" t="s">
        <v>107</v>
      </c>
      <c r="J1120" s="181" t="s">
        <v>37</v>
      </c>
      <c r="K1120" s="181" t="s">
        <v>38</v>
      </c>
      <c r="L1120" s="186">
        <v>45551</v>
      </c>
      <c r="M1120" s="187" t="s">
        <v>225</v>
      </c>
      <c r="N1120" s="183" t="s">
        <v>36</v>
      </c>
      <c r="O1120" s="181"/>
      <c r="P1120" s="184">
        <v>0.75</v>
      </c>
      <c r="Q1120" s="185" t="s">
        <v>107</v>
      </c>
      <c r="R1120" s="181" t="s">
        <v>37</v>
      </c>
      <c r="S1120" s="181" t="s">
        <v>96</v>
      </c>
      <c r="T1120" s="186">
        <v>45551</v>
      </c>
      <c r="U1120" s="187" t="s">
        <v>225</v>
      </c>
      <c r="V1120" s="188" t="str" cm="1">
        <f t="array" ref="V1120">IF(SUM(LEN(A1120:U1120))=0,"",IF(OR(OR(ISBLANK(E1120),SUM(LEN(B1120),LEN(C1120))=0),AND(NOT(D1120="Unknown"),ISBLANK(I1120)),AND(NOT(N1120="Unknown"),ISBLANK(Q1120))),"Missing Information", INDEX(Table15[Entire Service Line Classification], MATCH(SUMIFS(Table15[Unique ID],Table15[System-Owned Portion],D1120,Table15[If Material Anything Other than "Lead" in Column E,Was Material Ever Previously Lead?],F1120,Table15[Customer-Owned Portion],N1120),Table15[Unique ID],0),0)))</f>
        <v>Non-lead</v>
      </c>
      <c r="W1120" s="189"/>
    </row>
    <row r="1121" spans="1:23" s="190" customFormat="1" ht="37.5" x14ac:dyDescent="0.25">
      <c r="A1121" s="180">
        <v>11806149</v>
      </c>
      <c r="B1121" s="181" t="s">
        <v>2496</v>
      </c>
      <c r="C1121" s="182" t="s">
        <v>2497</v>
      </c>
      <c r="D1121" s="183" t="s">
        <v>36</v>
      </c>
      <c r="E1121" s="181" t="s">
        <v>35</v>
      </c>
      <c r="F1121" s="183" t="s">
        <v>35</v>
      </c>
      <c r="G1121" s="181" t="s">
        <v>7032</v>
      </c>
      <c r="H1121" s="184">
        <v>1</v>
      </c>
      <c r="I1121" s="185" t="s">
        <v>107</v>
      </c>
      <c r="J1121" s="181" t="s">
        <v>37</v>
      </c>
      <c r="K1121" s="181" t="s">
        <v>38</v>
      </c>
      <c r="L1121" s="186">
        <v>45551</v>
      </c>
      <c r="M1121" s="187" t="s">
        <v>225</v>
      </c>
      <c r="N1121" s="183" t="s">
        <v>36</v>
      </c>
      <c r="O1121" s="181"/>
      <c r="P1121" s="184">
        <v>0.75</v>
      </c>
      <c r="Q1121" s="185" t="s">
        <v>107</v>
      </c>
      <c r="R1121" s="181" t="s">
        <v>37</v>
      </c>
      <c r="S1121" s="181" t="s">
        <v>96</v>
      </c>
      <c r="T1121" s="186">
        <v>45551</v>
      </c>
      <c r="U1121" s="187" t="s">
        <v>225</v>
      </c>
      <c r="V1121" s="188" t="str" cm="1">
        <f t="array" ref="V1121">IF(SUM(LEN(A1121:U1121))=0,"",IF(OR(OR(ISBLANK(E1121),SUM(LEN(B1121),LEN(C1121))=0),AND(NOT(D1121="Unknown"),ISBLANK(I1121)),AND(NOT(N1121="Unknown"),ISBLANK(Q1121))),"Missing Information", INDEX(Table15[Entire Service Line Classification], MATCH(SUMIFS(Table15[Unique ID],Table15[System-Owned Portion],D1121,Table15[If Material Anything Other than "Lead" in Column E,Was Material Ever Previously Lead?],F1121,Table15[Customer-Owned Portion],N1121),Table15[Unique ID],0),0)))</f>
        <v>Non-lead</v>
      </c>
      <c r="W1121" s="189"/>
    </row>
    <row r="1122" spans="1:23" s="190" customFormat="1" ht="37.5" x14ac:dyDescent="0.25">
      <c r="A1122" s="180">
        <v>11806147</v>
      </c>
      <c r="B1122" s="181" t="s">
        <v>2498</v>
      </c>
      <c r="C1122" s="182" t="s">
        <v>2499</v>
      </c>
      <c r="D1122" s="183" t="s">
        <v>36</v>
      </c>
      <c r="E1122" s="181" t="s">
        <v>35</v>
      </c>
      <c r="F1122" s="183" t="s">
        <v>35</v>
      </c>
      <c r="G1122" s="181" t="s">
        <v>225</v>
      </c>
      <c r="H1122" s="184">
        <v>1</v>
      </c>
      <c r="I1122" s="185" t="s">
        <v>107</v>
      </c>
      <c r="J1122" s="181" t="s">
        <v>37</v>
      </c>
      <c r="K1122" s="181" t="s">
        <v>38</v>
      </c>
      <c r="L1122" s="186">
        <v>45530</v>
      </c>
      <c r="M1122" s="187" t="s">
        <v>225</v>
      </c>
      <c r="N1122" s="183" t="s">
        <v>43</v>
      </c>
      <c r="O1122" s="181"/>
      <c r="P1122" s="184">
        <v>0.75</v>
      </c>
      <c r="Q1122" s="185" t="s">
        <v>107</v>
      </c>
      <c r="R1122" s="181" t="s">
        <v>37</v>
      </c>
      <c r="S1122" s="181" t="s">
        <v>96</v>
      </c>
      <c r="T1122" s="186">
        <v>45530</v>
      </c>
      <c r="U1122" s="187" t="s">
        <v>225</v>
      </c>
      <c r="V1122" s="188" t="str" cm="1">
        <f t="array" ref="V1122">IF(SUM(LEN(A1122:U1122))=0,"",IF(OR(OR(ISBLANK(E1122),SUM(LEN(B1122),LEN(C1122))=0),AND(NOT(D1122="Unknown"),ISBLANK(I1122)),AND(NOT(N1122="Unknown"),ISBLANK(Q1122))),"Missing Information", INDEX(Table15[Entire Service Line Classification], MATCH(SUMIFS(Table15[Unique ID],Table15[System-Owned Portion],D1122,Table15[If Material Anything Other than "Lead" in Column E,Was Material Ever Previously Lead?],F1122,Table15[Customer-Owned Portion],N1122),Table15[Unique ID],0),0)))</f>
        <v>Non-lead</v>
      </c>
      <c r="W1122" s="189"/>
    </row>
    <row r="1123" spans="1:23" s="190" customFormat="1" ht="37.5" x14ac:dyDescent="0.25">
      <c r="A1123" s="180">
        <v>11806132</v>
      </c>
      <c r="B1123" s="181" t="s">
        <v>2500</v>
      </c>
      <c r="C1123" s="182" t="s">
        <v>2501</v>
      </c>
      <c r="D1123" s="183" t="s">
        <v>43</v>
      </c>
      <c r="E1123" s="181" t="s">
        <v>35</v>
      </c>
      <c r="F1123" s="183" t="s">
        <v>35</v>
      </c>
      <c r="G1123" s="181" t="s">
        <v>252</v>
      </c>
      <c r="H1123" s="184">
        <v>1</v>
      </c>
      <c r="I1123" s="185" t="s">
        <v>107</v>
      </c>
      <c r="J1123" s="181" t="s">
        <v>37</v>
      </c>
      <c r="K1123" s="181" t="s">
        <v>38</v>
      </c>
      <c r="L1123" s="186">
        <v>45530</v>
      </c>
      <c r="M1123" s="187" t="s">
        <v>7069</v>
      </c>
      <c r="N1123" s="183" t="s">
        <v>43</v>
      </c>
      <c r="O1123" s="181"/>
      <c r="P1123" s="184">
        <v>0.75</v>
      </c>
      <c r="Q1123" s="185" t="s">
        <v>107</v>
      </c>
      <c r="R1123" s="181" t="s">
        <v>37</v>
      </c>
      <c r="S1123" s="181" t="s">
        <v>96</v>
      </c>
      <c r="T1123" s="186">
        <v>45530</v>
      </c>
      <c r="U1123" s="187" t="s">
        <v>7069</v>
      </c>
      <c r="V1123" s="188" t="str" cm="1">
        <f t="array" ref="V1123">IF(SUM(LEN(A1123:U1123))=0,"",IF(OR(OR(ISBLANK(E1123),SUM(LEN(B1123),LEN(C1123))=0),AND(NOT(D1123="Unknown"),ISBLANK(I1123)),AND(NOT(N1123="Unknown"),ISBLANK(Q1123))),"Missing Information", INDEX(Table15[Entire Service Line Classification], MATCH(SUMIFS(Table15[Unique ID],Table15[System-Owned Portion],D1123,Table15[If Material Anything Other than "Lead" in Column E,Was Material Ever Previously Lead?],F1123,Table15[Customer-Owned Portion],N1123),Table15[Unique ID],0),0)))</f>
        <v>Non-lead</v>
      </c>
      <c r="W1123" s="189"/>
    </row>
    <row r="1124" spans="1:23" s="190" customFormat="1" ht="37.5" x14ac:dyDescent="0.25">
      <c r="A1124" s="180">
        <v>11806131</v>
      </c>
      <c r="B1124" s="181" t="s">
        <v>2502</v>
      </c>
      <c r="C1124" s="182" t="s">
        <v>2503</v>
      </c>
      <c r="D1124" s="183" t="s">
        <v>36</v>
      </c>
      <c r="E1124" s="181" t="s">
        <v>35</v>
      </c>
      <c r="F1124" s="183" t="s">
        <v>35</v>
      </c>
      <c r="G1124" s="181" t="s">
        <v>7038</v>
      </c>
      <c r="H1124" s="184">
        <v>1</v>
      </c>
      <c r="I1124" s="185" t="s">
        <v>107</v>
      </c>
      <c r="J1124" s="181" t="s">
        <v>37</v>
      </c>
      <c r="K1124" s="181" t="s">
        <v>38</v>
      </c>
      <c r="L1124" s="186">
        <v>45530</v>
      </c>
      <c r="M1124" s="187" t="s">
        <v>225</v>
      </c>
      <c r="N1124" s="183" t="s">
        <v>43</v>
      </c>
      <c r="O1124" s="181"/>
      <c r="P1124" s="184">
        <v>0.75</v>
      </c>
      <c r="Q1124" s="185" t="s">
        <v>107</v>
      </c>
      <c r="R1124" s="181" t="s">
        <v>37</v>
      </c>
      <c r="S1124" s="181" t="s">
        <v>96</v>
      </c>
      <c r="T1124" s="186">
        <v>45530</v>
      </c>
      <c r="U1124" s="187" t="s">
        <v>225</v>
      </c>
      <c r="V1124" s="188" t="str" cm="1">
        <f t="array" ref="V1124">IF(SUM(LEN(A1124:U1124))=0,"",IF(OR(OR(ISBLANK(E1124),SUM(LEN(B1124),LEN(C1124))=0),AND(NOT(D1124="Unknown"),ISBLANK(I1124)),AND(NOT(N1124="Unknown"),ISBLANK(Q1124))),"Missing Information", INDEX(Table15[Entire Service Line Classification], MATCH(SUMIFS(Table15[Unique ID],Table15[System-Owned Portion],D1124,Table15[If Material Anything Other than "Lead" in Column E,Was Material Ever Previously Lead?],F1124,Table15[Customer-Owned Portion],N1124),Table15[Unique ID],0),0)))</f>
        <v>Non-lead</v>
      </c>
      <c r="W1124" s="189"/>
    </row>
    <row r="1125" spans="1:23" s="190" customFormat="1" ht="37.5" x14ac:dyDescent="0.25">
      <c r="A1125" s="180">
        <v>11806119</v>
      </c>
      <c r="B1125" s="181" t="s">
        <v>2504</v>
      </c>
      <c r="C1125" s="182" t="s">
        <v>2505</v>
      </c>
      <c r="D1125" s="183" t="s">
        <v>36</v>
      </c>
      <c r="E1125" s="181" t="s">
        <v>35</v>
      </c>
      <c r="F1125" s="183" t="s">
        <v>35</v>
      </c>
      <c r="G1125" s="181" t="s">
        <v>261</v>
      </c>
      <c r="H1125" s="184">
        <v>1</v>
      </c>
      <c r="I1125" s="185" t="s">
        <v>107</v>
      </c>
      <c r="J1125" s="181" t="s">
        <v>37</v>
      </c>
      <c r="K1125" s="181" t="s">
        <v>38</v>
      </c>
      <c r="L1125" s="186">
        <v>45530</v>
      </c>
      <c r="M1125" s="187" t="s">
        <v>225</v>
      </c>
      <c r="N1125" s="183" t="s">
        <v>43</v>
      </c>
      <c r="O1125" s="181"/>
      <c r="P1125" s="184">
        <v>0.75</v>
      </c>
      <c r="Q1125" s="185" t="s">
        <v>107</v>
      </c>
      <c r="R1125" s="181" t="s">
        <v>37</v>
      </c>
      <c r="S1125" s="181" t="s">
        <v>96</v>
      </c>
      <c r="T1125" s="186">
        <v>45530</v>
      </c>
      <c r="U1125" s="187" t="s">
        <v>225</v>
      </c>
      <c r="V1125" s="188" t="str" cm="1">
        <f t="array" ref="V1125">IF(SUM(LEN(A1125:U1125))=0,"",IF(OR(OR(ISBLANK(E1125),SUM(LEN(B1125),LEN(C1125))=0),AND(NOT(D1125="Unknown"),ISBLANK(I1125)),AND(NOT(N1125="Unknown"),ISBLANK(Q1125))),"Missing Information", INDEX(Table15[Entire Service Line Classification], MATCH(SUMIFS(Table15[Unique ID],Table15[System-Owned Portion],D1125,Table15[If Material Anything Other than "Lead" in Column E,Was Material Ever Previously Lead?],F1125,Table15[Customer-Owned Portion],N1125),Table15[Unique ID],0),0)))</f>
        <v>Non-lead</v>
      </c>
      <c r="W1125" s="189"/>
    </row>
    <row r="1126" spans="1:23" s="190" customFormat="1" ht="37.5" x14ac:dyDescent="0.25">
      <c r="A1126" s="180">
        <v>11806118</v>
      </c>
      <c r="B1126" s="181" t="s">
        <v>2506</v>
      </c>
      <c r="C1126" s="182" t="s">
        <v>2507</v>
      </c>
      <c r="D1126" s="183" t="s">
        <v>36</v>
      </c>
      <c r="E1126" s="181" t="s">
        <v>35</v>
      </c>
      <c r="F1126" s="183" t="s">
        <v>35</v>
      </c>
      <c r="G1126" s="181" t="s">
        <v>242</v>
      </c>
      <c r="H1126" s="184">
        <v>1</v>
      </c>
      <c r="I1126" s="185" t="s">
        <v>107</v>
      </c>
      <c r="J1126" s="181" t="s">
        <v>37</v>
      </c>
      <c r="K1126" s="181" t="s">
        <v>38</v>
      </c>
      <c r="L1126" s="186">
        <v>45530</v>
      </c>
      <c r="M1126" s="187" t="s">
        <v>225</v>
      </c>
      <c r="N1126" s="183" t="s">
        <v>43</v>
      </c>
      <c r="O1126" s="181"/>
      <c r="P1126" s="184">
        <v>0.75</v>
      </c>
      <c r="Q1126" s="185" t="s">
        <v>107</v>
      </c>
      <c r="R1126" s="181" t="s">
        <v>37</v>
      </c>
      <c r="S1126" s="181" t="s">
        <v>96</v>
      </c>
      <c r="T1126" s="186">
        <v>45530</v>
      </c>
      <c r="U1126" s="187" t="s">
        <v>7069</v>
      </c>
      <c r="V1126" s="188" t="str" cm="1">
        <f t="array" ref="V1126">IF(SUM(LEN(A1126:U1126))=0,"",IF(OR(OR(ISBLANK(E1126),SUM(LEN(B1126),LEN(C1126))=0),AND(NOT(D1126="Unknown"),ISBLANK(I1126)),AND(NOT(N1126="Unknown"),ISBLANK(Q1126))),"Missing Information", INDEX(Table15[Entire Service Line Classification], MATCH(SUMIFS(Table15[Unique ID],Table15[System-Owned Portion],D1126,Table15[If Material Anything Other than "Lead" in Column E,Was Material Ever Previously Lead?],F1126,Table15[Customer-Owned Portion],N1126),Table15[Unique ID],0),0)))</f>
        <v>Non-lead</v>
      </c>
      <c r="W1126" s="189"/>
    </row>
    <row r="1127" spans="1:23" s="190" customFormat="1" ht="37.5" x14ac:dyDescent="0.25">
      <c r="A1127" s="180">
        <v>11806116</v>
      </c>
      <c r="B1127" s="181" t="s">
        <v>2508</v>
      </c>
      <c r="C1127" s="182" t="s">
        <v>2509</v>
      </c>
      <c r="D1127" s="183" t="s">
        <v>36</v>
      </c>
      <c r="E1127" s="181" t="s">
        <v>35</v>
      </c>
      <c r="F1127" s="183" t="s">
        <v>35</v>
      </c>
      <c r="G1127" s="181" t="s">
        <v>227</v>
      </c>
      <c r="H1127" s="184">
        <v>1</v>
      </c>
      <c r="I1127" s="185" t="s">
        <v>107</v>
      </c>
      <c r="J1127" s="181" t="s">
        <v>37</v>
      </c>
      <c r="K1127" s="181" t="s">
        <v>38</v>
      </c>
      <c r="L1127" s="186">
        <v>45551</v>
      </c>
      <c r="M1127" s="187" t="s">
        <v>225</v>
      </c>
      <c r="N1127" s="183" t="s">
        <v>43</v>
      </c>
      <c r="O1127" s="181"/>
      <c r="P1127" s="184">
        <v>1</v>
      </c>
      <c r="Q1127" s="185" t="s">
        <v>107</v>
      </c>
      <c r="R1127" s="181" t="s">
        <v>37</v>
      </c>
      <c r="S1127" s="181" t="s">
        <v>96</v>
      </c>
      <c r="T1127" s="186">
        <v>45551</v>
      </c>
      <c r="U1127" s="187" t="s">
        <v>7069</v>
      </c>
      <c r="V1127" s="188" t="str" cm="1">
        <f t="array" ref="V1127">IF(SUM(LEN(A1127:U1127))=0,"",IF(OR(OR(ISBLANK(E1127),SUM(LEN(B1127),LEN(C1127))=0),AND(NOT(D1127="Unknown"),ISBLANK(I1127)),AND(NOT(N1127="Unknown"),ISBLANK(Q1127))),"Missing Information", INDEX(Table15[Entire Service Line Classification], MATCH(SUMIFS(Table15[Unique ID],Table15[System-Owned Portion],D1127,Table15[If Material Anything Other than "Lead" in Column E,Was Material Ever Previously Lead?],F1127,Table15[Customer-Owned Portion],N1127),Table15[Unique ID],0),0)))</f>
        <v>Non-lead</v>
      </c>
      <c r="W1127" s="189"/>
    </row>
    <row r="1128" spans="1:23" s="190" customFormat="1" ht="37.5" x14ac:dyDescent="0.25">
      <c r="A1128" s="180">
        <v>11806115</v>
      </c>
      <c r="B1128" s="181" t="s">
        <v>2510</v>
      </c>
      <c r="C1128" s="182" t="s">
        <v>2511</v>
      </c>
      <c r="D1128" s="183" t="s">
        <v>43</v>
      </c>
      <c r="E1128" s="181" t="s">
        <v>35</v>
      </c>
      <c r="F1128" s="183" t="s">
        <v>35</v>
      </c>
      <c r="G1128" s="181" t="s">
        <v>259</v>
      </c>
      <c r="H1128" s="184">
        <v>1</v>
      </c>
      <c r="I1128" s="185" t="s">
        <v>107</v>
      </c>
      <c r="J1128" s="181" t="s">
        <v>37</v>
      </c>
      <c r="K1128" s="181" t="s">
        <v>38</v>
      </c>
      <c r="L1128" s="186">
        <v>45546</v>
      </c>
      <c r="M1128" s="187" t="s">
        <v>7069</v>
      </c>
      <c r="N1128" s="183" t="s">
        <v>43</v>
      </c>
      <c r="O1128" s="181"/>
      <c r="P1128" s="184">
        <v>0.75</v>
      </c>
      <c r="Q1128" s="185" t="s">
        <v>107</v>
      </c>
      <c r="R1128" s="181" t="s">
        <v>37</v>
      </c>
      <c r="S1128" s="181" t="s">
        <v>96</v>
      </c>
      <c r="T1128" s="186">
        <v>45546</v>
      </c>
      <c r="U1128" s="187" t="s">
        <v>7069</v>
      </c>
      <c r="V1128" s="188" t="str" cm="1">
        <f t="array" ref="V1128">IF(SUM(LEN(A1128:U1128))=0,"",IF(OR(OR(ISBLANK(E1128),SUM(LEN(B1128),LEN(C1128))=0),AND(NOT(D1128="Unknown"),ISBLANK(I1128)),AND(NOT(N1128="Unknown"),ISBLANK(Q1128))),"Missing Information", INDEX(Table15[Entire Service Line Classification], MATCH(SUMIFS(Table15[Unique ID],Table15[System-Owned Portion],D1128,Table15[If Material Anything Other than "Lead" in Column E,Was Material Ever Previously Lead?],F1128,Table15[Customer-Owned Portion],N1128),Table15[Unique ID],0),0)))</f>
        <v>Non-lead</v>
      </c>
      <c r="W1128" s="189"/>
    </row>
    <row r="1129" spans="1:23" s="190" customFormat="1" ht="37.5" x14ac:dyDescent="0.25">
      <c r="A1129" s="180">
        <v>11806114</v>
      </c>
      <c r="B1129" s="181" t="s">
        <v>2512</v>
      </c>
      <c r="C1129" s="182" t="s">
        <v>2513</v>
      </c>
      <c r="D1129" s="183" t="s">
        <v>36</v>
      </c>
      <c r="E1129" s="181" t="s">
        <v>35</v>
      </c>
      <c r="F1129" s="183" t="s">
        <v>35</v>
      </c>
      <c r="G1129" s="181" t="s">
        <v>261</v>
      </c>
      <c r="H1129" s="184">
        <v>1</v>
      </c>
      <c r="I1129" s="185" t="s">
        <v>107</v>
      </c>
      <c r="J1129" s="181" t="s">
        <v>37</v>
      </c>
      <c r="K1129" s="181" t="s">
        <v>38</v>
      </c>
      <c r="L1129" s="186">
        <v>45530</v>
      </c>
      <c r="M1129" s="187" t="s">
        <v>225</v>
      </c>
      <c r="N1129" s="183" t="s">
        <v>43</v>
      </c>
      <c r="O1129" s="181"/>
      <c r="P1129" s="184">
        <v>0.75</v>
      </c>
      <c r="Q1129" s="185" t="s">
        <v>107</v>
      </c>
      <c r="R1129" s="181" t="s">
        <v>37</v>
      </c>
      <c r="S1129" s="181" t="s">
        <v>96</v>
      </c>
      <c r="T1129" s="186">
        <v>45530</v>
      </c>
      <c r="U1129" s="187" t="s">
        <v>225</v>
      </c>
      <c r="V1129" s="188" t="str" cm="1">
        <f t="array" ref="V1129">IF(SUM(LEN(A1129:U1129))=0,"",IF(OR(OR(ISBLANK(E1129),SUM(LEN(B1129),LEN(C1129))=0),AND(NOT(D1129="Unknown"),ISBLANK(I1129)),AND(NOT(N1129="Unknown"),ISBLANK(Q1129))),"Missing Information", INDEX(Table15[Entire Service Line Classification], MATCH(SUMIFS(Table15[Unique ID],Table15[System-Owned Portion],D1129,Table15[If Material Anything Other than "Lead" in Column E,Was Material Ever Previously Lead?],F1129,Table15[Customer-Owned Portion],N1129),Table15[Unique ID],0),0)))</f>
        <v>Non-lead</v>
      </c>
      <c r="W1129" s="189"/>
    </row>
    <row r="1130" spans="1:23" s="190" customFormat="1" ht="37.5" x14ac:dyDescent="0.25">
      <c r="A1130" s="180">
        <v>11806113</v>
      </c>
      <c r="B1130" s="181" t="s">
        <v>2514</v>
      </c>
      <c r="C1130" s="182" t="s">
        <v>2515</v>
      </c>
      <c r="D1130" s="183" t="s">
        <v>43</v>
      </c>
      <c r="E1130" s="181" t="s">
        <v>35</v>
      </c>
      <c r="F1130" s="183" t="s">
        <v>35</v>
      </c>
      <c r="G1130" s="181" t="s">
        <v>243</v>
      </c>
      <c r="H1130" s="184">
        <v>1</v>
      </c>
      <c r="I1130" s="185" t="s">
        <v>107</v>
      </c>
      <c r="J1130" s="181" t="s">
        <v>37</v>
      </c>
      <c r="K1130" s="181" t="s">
        <v>38</v>
      </c>
      <c r="L1130" s="186">
        <v>45530</v>
      </c>
      <c r="M1130" s="187" t="s">
        <v>7069</v>
      </c>
      <c r="N1130" s="183" t="s">
        <v>43</v>
      </c>
      <c r="O1130" s="181"/>
      <c r="P1130" s="184">
        <v>0.75</v>
      </c>
      <c r="Q1130" s="185" t="s">
        <v>107</v>
      </c>
      <c r="R1130" s="181" t="s">
        <v>37</v>
      </c>
      <c r="S1130" s="181" t="s">
        <v>96</v>
      </c>
      <c r="T1130" s="186">
        <v>45530</v>
      </c>
      <c r="U1130" s="187" t="s">
        <v>7069</v>
      </c>
      <c r="V1130" s="188" t="str" cm="1">
        <f t="array" ref="V1130">IF(SUM(LEN(A1130:U1130))=0,"",IF(OR(OR(ISBLANK(E1130),SUM(LEN(B1130),LEN(C1130))=0),AND(NOT(D1130="Unknown"),ISBLANK(I1130)),AND(NOT(N1130="Unknown"),ISBLANK(Q1130))),"Missing Information", INDEX(Table15[Entire Service Line Classification], MATCH(SUMIFS(Table15[Unique ID],Table15[System-Owned Portion],D1130,Table15[If Material Anything Other than "Lead" in Column E,Was Material Ever Previously Lead?],F1130,Table15[Customer-Owned Portion],N1130),Table15[Unique ID],0),0)))</f>
        <v>Non-lead</v>
      </c>
      <c r="W1130" s="189"/>
    </row>
    <row r="1131" spans="1:23" s="190" customFormat="1" ht="37.5" x14ac:dyDescent="0.25">
      <c r="A1131" s="180">
        <v>11806110</v>
      </c>
      <c r="B1131" s="181" t="s">
        <v>2516</v>
      </c>
      <c r="C1131" s="182" t="s">
        <v>2517</v>
      </c>
      <c r="D1131" s="183" t="s">
        <v>43</v>
      </c>
      <c r="E1131" s="181" t="s">
        <v>35</v>
      </c>
      <c r="F1131" s="183" t="s">
        <v>35</v>
      </c>
      <c r="G1131" s="181" t="s">
        <v>242</v>
      </c>
      <c r="H1131" s="184">
        <v>1</v>
      </c>
      <c r="I1131" s="185" t="s">
        <v>107</v>
      </c>
      <c r="J1131" s="181" t="s">
        <v>37</v>
      </c>
      <c r="K1131" s="181" t="s">
        <v>38</v>
      </c>
      <c r="L1131" s="186">
        <v>45530</v>
      </c>
      <c r="M1131" s="187" t="s">
        <v>7069</v>
      </c>
      <c r="N1131" s="183" t="s">
        <v>43</v>
      </c>
      <c r="O1131" s="181"/>
      <c r="P1131" s="184">
        <v>0.75</v>
      </c>
      <c r="Q1131" s="185" t="s">
        <v>107</v>
      </c>
      <c r="R1131" s="181" t="s">
        <v>37</v>
      </c>
      <c r="S1131" s="181" t="s">
        <v>96</v>
      </c>
      <c r="T1131" s="186">
        <v>45530</v>
      </c>
      <c r="U1131" s="187" t="s">
        <v>7069</v>
      </c>
      <c r="V1131" s="188" t="str" cm="1">
        <f t="array" ref="V1131">IF(SUM(LEN(A1131:U1131))=0,"",IF(OR(OR(ISBLANK(E1131),SUM(LEN(B1131),LEN(C1131))=0),AND(NOT(D1131="Unknown"),ISBLANK(I1131)),AND(NOT(N1131="Unknown"),ISBLANK(Q1131))),"Missing Information", INDEX(Table15[Entire Service Line Classification], MATCH(SUMIFS(Table15[Unique ID],Table15[System-Owned Portion],D1131,Table15[If Material Anything Other than "Lead" in Column E,Was Material Ever Previously Lead?],F1131,Table15[Customer-Owned Portion],N1131),Table15[Unique ID],0),0)))</f>
        <v>Non-lead</v>
      </c>
      <c r="W1131" s="189"/>
    </row>
    <row r="1132" spans="1:23" s="190" customFormat="1" ht="37.5" x14ac:dyDescent="0.25">
      <c r="A1132" s="180">
        <v>11806099</v>
      </c>
      <c r="B1132" s="181" t="s">
        <v>2518</v>
      </c>
      <c r="C1132" s="182" t="s">
        <v>2519</v>
      </c>
      <c r="D1132" s="183" t="s">
        <v>43</v>
      </c>
      <c r="E1132" s="181" t="s">
        <v>35</v>
      </c>
      <c r="F1132" s="183" t="s">
        <v>35</v>
      </c>
      <c r="G1132" s="181" t="s">
        <v>243</v>
      </c>
      <c r="H1132" s="184">
        <v>1</v>
      </c>
      <c r="I1132" s="185" t="s">
        <v>107</v>
      </c>
      <c r="J1132" s="181" t="s">
        <v>37</v>
      </c>
      <c r="K1132" s="181" t="s">
        <v>38</v>
      </c>
      <c r="L1132" s="186">
        <v>45530</v>
      </c>
      <c r="M1132" s="187" t="s">
        <v>7069</v>
      </c>
      <c r="N1132" s="183" t="s">
        <v>43</v>
      </c>
      <c r="O1132" s="181"/>
      <c r="P1132" s="184">
        <v>0.75</v>
      </c>
      <c r="Q1132" s="185" t="s">
        <v>107</v>
      </c>
      <c r="R1132" s="181" t="s">
        <v>37</v>
      </c>
      <c r="S1132" s="181" t="s">
        <v>96</v>
      </c>
      <c r="T1132" s="186">
        <v>45530</v>
      </c>
      <c r="U1132" s="187" t="s">
        <v>7069</v>
      </c>
      <c r="V1132" s="188" t="str" cm="1">
        <f t="array" ref="V1132">IF(SUM(LEN(A1132:U1132))=0,"",IF(OR(OR(ISBLANK(E1132),SUM(LEN(B1132),LEN(C1132))=0),AND(NOT(D1132="Unknown"),ISBLANK(I1132)),AND(NOT(N1132="Unknown"),ISBLANK(Q1132))),"Missing Information", INDEX(Table15[Entire Service Line Classification], MATCH(SUMIFS(Table15[Unique ID],Table15[System-Owned Portion],D1132,Table15[If Material Anything Other than "Lead" in Column E,Was Material Ever Previously Lead?],F1132,Table15[Customer-Owned Portion],N1132),Table15[Unique ID],0),0)))</f>
        <v>Non-lead</v>
      </c>
      <c r="W1132" s="189"/>
    </row>
    <row r="1133" spans="1:23" s="190" customFormat="1" ht="37.5" x14ac:dyDescent="0.25">
      <c r="A1133" s="180">
        <v>11806096</v>
      </c>
      <c r="B1133" s="181" t="s">
        <v>2520</v>
      </c>
      <c r="C1133" s="182" t="s">
        <v>2521</v>
      </c>
      <c r="D1133" s="183" t="s">
        <v>36</v>
      </c>
      <c r="E1133" s="181" t="s">
        <v>35</v>
      </c>
      <c r="F1133" s="183" t="s">
        <v>35</v>
      </c>
      <c r="G1133" s="181" t="s">
        <v>243</v>
      </c>
      <c r="H1133" s="184">
        <v>1</v>
      </c>
      <c r="I1133" s="185" t="s">
        <v>107</v>
      </c>
      <c r="J1133" s="181" t="s">
        <v>37</v>
      </c>
      <c r="K1133" s="181" t="s">
        <v>38</v>
      </c>
      <c r="L1133" s="186">
        <v>45530</v>
      </c>
      <c r="M1133" s="187" t="s">
        <v>225</v>
      </c>
      <c r="N1133" s="183" t="s">
        <v>43</v>
      </c>
      <c r="O1133" s="181"/>
      <c r="P1133" s="184">
        <v>0.75</v>
      </c>
      <c r="Q1133" s="185" t="s">
        <v>107</v>
      </c>
      <c r="R1133" s="181" t="s">
        <v>37</v>
      </c>
      <c r="S1133" s="181" t="s">
        <v>96</v>
      </c>
      <c r="T1133" s="186">
        <v>45530</v>
      </c>
      <c r="U1133" s="187" t="s">
        <v>225</v>
      </c>
      <c r="V1133" s="188" t="str" cm="1">
        <f t="array" ref="V1133">IF(SUM(LEN(A1133:U1133))=0,"",IF(OR(OR(ISBLANK(E1133),SUM(LEN(B1133),LEN(C1133))=0),AND(NOT(D1133="Unknown"),ISBLANK(I1133)),AND(NOT(N1133="Unknown"),ISBLANK(Q1133))),"Missing Information", INDEX(Table15[Entire Service Line Classification], MATCH(SUMIFS(Table15[Unique ID],Table15[System-Owned Portion],D1133,Table15[If Material Anything Other than "Lead" in Column E,Was Material Ever Previously Lead?],F1133,Table15[Customer-Owned Portion],N1133),Table15[Unique ID],0),0)))</f>
        <v>Non-lead</v>
      </c>
      <c r="W1133" s="189"/>
    </row>
    <row r="1134" spans="1:23" s="190" customFormat="1" ht="37.5" x14ac:dyDescent="0.25">
      <c r="A1134" s="180">
        <v>11806091</v>
      </c>
      <c r="B1134" s="181" t="s">
        <v>2522</v>
      </c>
      <c r="C1134" s="182" t="s">
        <v>2523</v>
      </c>
      <c r="D1134" s="183" t="s">
        <v>36</v>
      </c>
      <c r="E1134" s="181" t="s">
        <v>35</v>
      </c>
      <c r="F1134" s="183" t="s">
        <v>35</v>
      </c>
      <c r="G1134" s="181" t="s">
        <v>247</v>
      </c>
      <c r="H1134" s="184">
        <v>1</v>
      </c>
      <c r="I1134" s="185" t="s">
        <v>107</v>
      </c>
      <c r="J1134" s="181" t="s">
        <v>37</v>
      </c>
      <c r="K1134" s="181" t="s">
        <v>38</v>
      </c>
      <c r="L1134" s="186">
        <v>45530</v>
      </c>
      <c r="M1134" s="187" t="s">
        <v>225</v>
      </c>
      <c r="N1134" s="183" t="s">
        <v>43</v>
      </c>
      <c r="O1134" s="181"/>
      <c r="P1134" s="184">
        <v>0.75</v>
      </c>
      <c r="Q1134" s="185" t="s">
        <v>107</v>
      </c>
      <c r="R1134" s="181" t="s">
        <v>37</v>
      </c>
      <c r="S1134" s="181" t="s">
        <v>96</v>
      </c>
      <c r="T1134" s="186">
        <v>45530</v>
      </c>
      <c r="U1134" s="187" t="s">
        <v>225</v>
      </c>
      <c r="V1134" s="188" t="str" cm="1">
        <f t="array" ref="V1134">IF(SUM(LEN(A1134:U1134))=0,"",IF(OR(OR(ISBLANK(E1134),SUM(LEN(B1134),LEN(C1134))=0),AND(NOT(D1134="Unknown"),ISBLANK(I1134)),AND(NOT(N1134="Unknown"),ISBLANK(Q1134))),"Missing Information", INDEX(Table15[Entire Service Line Classification], MATCH(SUMIFS(Table15[Unique ID],Table15[System-Owned Portion],D1134,Table15[If Material Anything Other than "Lead" in Column E,Was Material Ever Previously Lead?],F1134,Table15[Customer-Owned Portion],N1134),Table15[Unique ID],0),0)))</f>
        <v>Non-lead</v>
      </c>
      <c r="W1134" s="189"/>
    </row>
    <row r="1135" spans="1:23" s="190" customFormat="1" ht="37.5" x14ac:dyDescent="0.25">
      <c r="A1135" s="180">
        <v>11806089</v>
      </c>
      <c r="B1135" s="181" t="s">
        <v>2524</v>
      </c>
      <c r="C1135" s="182" t="s">
        <v>2525</v>
      </c>
      <c r="D1135" s="183" t="s">
        <v>36</v>
      </c>
      <c r="E1135" s="181" t="s">
        <v>35</v>
      </c>
      <c r="F1135" s="183" t="s">
        <v>35</v>
      </c>
      <c r="G1135" s="181" t="s">
        <v>243</v>
      </c>
      <c r="H1135" s="184">
        <v>1</v>
      </c>
      <c r="I1135" s="185" t="s">
        <v>107</v>
      </c>
      <c r="J1135" s="181" t="s">
        <v>37</v>
      </c>
      <c r="K1135" s="181" t="s">
        <v>38</v>
      </c>
      <c r="L1135" s="186">
        <v>45530</v>
      </c>
      <c r="M1135" s="187" t="s">
        <v>225</v>
      </c>
      <c r="N1135" s="183" t="s">
        <v>43</v>
      </c>
      <c r="O1135" s="181"/>
      <c r="P1135" s="184">
        <v>0.75</v>
      </c>
      <c r="Q1135" s="185" t="s">
        <v>107</v>
      </c>
      <c r="R1135" s="181" t="s">
        <v>37</v>
      </c>
      <c r="S1135" s="181" t="s">
        <v>96</v>
      </c>
      <c r="T1135" s="186">
        <v>45530</v>
      </c>
      <c r="U1135" s="187" t="s">
        <v>225</v>
      </c>
      <c r="V1135" s="188" t="str" cm="1">
        <f t="array" ref="V1135">IF(SUM(LEN(A1135:U1135))=0,"",IF(OR(OR(ISBLANK(E1135),SUM(LEN(B1135),LEN(C1135))=0),AND(NOT(D1135="Unknown"),ISBLANK(I1135)),AND(NOT(N1135="Unknown"),ISBLANK(Q1135))),"Missing Information", INDEX(Table15[Entire Service Line Classification], MATCH(SUMIFS(Table15[Unique ID],Table15[System-Owned Portion],D1135,Table15[If Material Anything Other than "Lead" in Column E,Was Material Ever Previously Lead?],F1135,Table15[Customer-Owned Portion],N1135),Table15[Unique ID],0),0)))</f>
        <v>Non-lead</v>
      </c>
      <c r="W1135" s="189"/>
    </row>
    <row r="1136" spans="1:23" s="190" customFormat="1" ht="37.5" x14ac:dyDescent="0.25">
      <c r="A1136" s="180">
        <v>11806088</v>
      </c>
      <c r="B1136" s="181" t="s">
        <v>2526</v>
      </c>
      <c r="C1136" s="182" t="s">
        <v>2527</v>
      </c>
      <c r="D1136" s="183" t="s">
        <v>43</v>
      </c>
      <c r="E1136" s="181" t="s">
        <v>35</v>
      </c>
      <c r="F1136" s="183" t="s">
        <v>35</v>
      </c>
      <c r="G1136" s="181" t="s">
        <v>242</v>
      </c>
      <c r="H1136" s="184">
        <v>1</v>
      </c>
      <c r="I1136" s="185" t="s">
        <v>107</v>
      </c>
      <c r="J1136" s="181" t="s">
        <v>37</v>
      </c>
      <c r="K1136" s="181" t="s">
        <v>38</v>
      </c>
      <c r="L1136" s="186">
        <v>45551</v>
      </c>
      <c r="M1136" s="187" t="s">
        <v>7069</v>
      </c>
      <c r="N1136" s="183" t="s">
        <v>43</v>
      </c>
      <c r="O1136" s="181"/>
      <c r="P1136" s="184">
        <v>0.75</v>
      </c>
      <c r="Q1136" s="185" t="s">
        <v>107</v>
      </c>
      <c r="R1136" s="181" t="s">
        <v>37</v>
      </c>
      <c r="S1136" s="181" t="s">
        <v>96</v>
      </c>
      <c r="T1136" s="186">
        <v>45551</v>
      </c>
      <c r="U1136" s="187" t="s">
        <v>7069</v>
      </c>
      <c r="V1136" s="188" t="str" cm="1">
        <f t="array" ref="V1136">IF(SUM(LEN(A1136:U1136))=0,"",IF(OR(OR(ISBLANK(E1136),SUM(LEN(B1136),LEN(C1136))=0),AND(NOT(D1136="Unknown"),ISBLANK(I1136)),AND(NOT(N1136="Unknown"),ISBLANK(Q1136))),"Missing Information", INDEX(Table15[Entire Service Line Classification], MATCH(SUMIFS(Table15[Unique ID],Table15[System-Owned Portion],D1136,Table15[If Material Anything Other than "Lead" in Column E,Was Material Ever Previously Lead?],F1136,Table15[Customer-Owned Portion],N1136),Table15[Unique ID],0),0)))</f>
        <v>Non-lead</v>
      </c>
      <c r="W1136" s="189"/>
    </row>
    <row r="1137" spans="1:23" s="190" customFormat="1" ht="37.5" x14ac:dyDescent="0.25">
      <c r="A1137" s="180">
        <v>11806086</v>
      </c>
      <c r="B1137" s="181" t="s">
        <v>2528</v>
      </c>
      <c r="C1137" s="182" t="s">
        <v>2529</v>
      </c>
      <c r="D1137" s="183" t="s">
        <v>36</v>
      </c>
      <c r="E1137" s="181" t="s">
        <v>35</v>
      </c>
      <c r="F1137" s="183" t="s">
        <v>35</v>
      </c>
      <c r="G1137" s="181" t="s">
        <v>225</v>
      </c>
      <c r="H1137" s="184">
        <v>1</v>
      </c>
      <c r="I1137" s="185" t="s">
        <v>107</v>
      </c>
      <c r="J1137" s="181" t="s">
        <v>37</v>
      </c>
      <c r="K1137" s="181" t="s">
        <v>38</v>
      </c>
      <c r="L1137" s="186">
        <v>45530</v>
      </c>
      <c r="M1137" s="187" t="s">
        <v>225</v>
      </c>
      <c r="N1137" s="183" t="s">
        <v>43</v>
      </c>
      <c r="O1137" s="181"/>
      <c r="P1137" s="184">
        <v>0.75</v>
      </c>
      <c r="Q1137" s="185" t="s">
        <v>107</v>
      </c>
      <c r="R1137" s="181" t="s">
        <v>37</v>
      </c>
      <c r="S1137" s="181" t="s">
        <v>96</v>
      </c>
      <c r="T1137" s="186">
        <v>45530</v>
      </c>
      <c r="U1137" s="187" t="s">
        <v>225</v>
      </c>
      <c r="V1137" s="188" t="str" cm="1">
        <f t="array" ref="V1137">IF(SUM(LEN(A1137:U1137))=0,"",IF(OR(OR(ISBLANK(E1137),SUM(LEN(B1137),LEN(C1137))=0),AND(NOT(D1137="Unknown"),ISBLANK(I1137)),AND(NOT(N1137="Unknown"),ISBLANK(Q1137))),"Missing Information", INDEX(Table15[Entire Service Line Classification], MATCH(SUMIFS(Table15[Unique ID],Table15[System-Owned Portion],D1137,Table15[If Material Anything Other than "Lead" in Column E,Was Material Ever Previously Lead?],F1137,Table15[Customer-Owned Portion],N1137),Table15[Unique ID],0),0)))</f>
        <v>Non-lead</v>
      </c>
      <c r="W1137" s="189"/>
    </row>
    <row r="1138" spans="1:23" s="190" customFormat="1" ht="37.5" x14ac:dyDescent="0.25">
      <c r="A1138" s="180">
        <v>11806083</v>
      </c>
      <c r="B1138" s="181" t="s">
        <v>2530</v>
      </c>
      <c r="C1138" s="182" t="s">
        <v>2531</v>
      </c>
      <c r="D1138" s="183" t="s">
        <v>43</v>
      </c>
      <c r="E1138" s="181" t="s">
        <v>35</v>
      </c>
      <c r="F1138" s="183" t="s">
        <v>35</v>
      </c>
      <c r="G1138" s="181" t="s">
        <v>236</v>
      </c>
      <c r="H1138" s="184">
        <v>1</v>
      </c>
      <c r="I1138" s="185" t="s">
        <v>107</v>
      </c>
      <c r="J1138" s="181" t="s">
        <v>37</v>
      </c>
      <c r="K1138" s="181" t="s">
        <v>38</v>
      </c>
      <c r="L1138" s="186">
        <v>45530</v>
      </c>
      <c r="M1138" s="187" t="s">
        <v>7069</v>
      </c>
      <c r="N1138" s="183" t="s">
        <v>43</v>
      </c>
      <c r="O1138" s="181"/>
      <c r="P1138" s="184">
        <v>0.75</v>
      </c>
      <c r="Q1138" s="185" t="s">
        <v>107</v>
      </c>
      <c r="R1138" s="181" t="s">
        <v>37</v>
      </c>
      <c r="S1138" s="181" t="s">
        <v>96</v>
      </c>
      <c r="T1138" s="186">
        <v>45530</v>
      </c>
      <c r="U1138" s="187" t="s">
        <v>7069</v>
      </c>
      <c r="V1138" s="188" t="str" cm="1">
        <f t="array" ref="V1138">IF(SUM(LEN(A1138:U1138))=0,"",IF(OR(OR(ISBLANK(E1138),SUM(LEN(B1138),LEN(C1138))=0),AND(NOT(D1138="Unknown"),ISBLANK(I1138)),AND(NOT(N1138="Unknown"),ISBLANK(Q1138))),"Missing Information", INDEX(Table15[Entire Service Line Classification], MATCH(SUMIFS(Table15[Unique ID],Table15[System-Owned Portion],D1138,Table15[If Material Anything Other than "Lead" in Column E,Was Material Ever Previously Lead?],F1138,Table15[Customer-Owned Portion],N1138),Table15[Unique ID],0),0)))</f>
        <v>Non-lead</v>
      </c>
      <c r="W1138" s="189"/>
    </row>
    <row r="1139" spans="1:23" s="190" customFormat="1" ht="37.5" x14ac:dyDescent="0.25">
      <c r="A1139" s="180">
        <v>11806082</v>
      </c>
      <c r="B1139" s="181" t="s">
        <v>2532</v>
      </c>
      <c r="C1139" s="182" t="s">
        <v>2533</v>
      </c>
      <c r="D1139" s="183" t="s">
        <v>36</v>
      </c>
      <c r="E1139" s="181" t="s">
        <v>35</v>
      </c>
      <c r="F1139" s="183" t="s">
        <v>35</v>
      </c>
      <c r="G1139" s="181" t="s">
        <v>273</v>
      </c>
      <c r="H1139" s="184">
        <v>1</v>
      </c>
      <c r="I1139" s="185" t="s">
        <v>107</v>
      </c>
      <c r="J1139" s="181" t="s">
        <v>37</v>
      </c>
      <c r="K1139" s="181" t="s">
        <v>38</v>
      </c>
      <c r="L1139" s="186">
        <v>45531</v>
      </c>
      <c r="M1139" s="187" t="s">
        <v>225</v>
      </c>
      <c r="N1139" s="183" t="s">
        <v>43</v>
      </c>
      <c r="O1139" s="181"/>
      <c r="P1139" s="184">
        <v>0.75</v>
      </c>
      <c r="Q1139" s="185" t="s">
        <v>107</v>
      </c>
      <c r="R1139" s="181" t="s">
        <v>37</v>
      </c>
      <c r="S1139" s="181" t="s">
        <v>96</v>
      </c>
      <c r="T1139" s="186">
        <v>45531</v>
      </c>
      <c r="U1139" s="187" t="s">
        <v>225</v>
      </c>
      <c r="V1139" s="188" t="str" cm="1">
        <f t="array" ref="V1139">IF(SUM(LEN(A1139:U1139))=0,"",IF(OR(OR(ISBLANK(E1139),SUM(LEN(B1139),LEN(C1139))=0),AND(NOT(D1139="Unknown"),ISBLANK(I1139)),AND(NOT(N1139="Unknown"),ISBLANK(Q1139))),"Missing Information", INDEX(Table15[Entire Service Line Classification], MATCH(SUMIFS(Table15[Unique ID],Table15[System-Owned Portion],D1139,Table15[If Material Anything Other than "Lead" in Column E,Was Material Ever Previously Lead?],F1139,Table15[Customer-Owned Portion],N1139),Table15[Unique ID],0),0)))</f>
        <v>Non-lead</v>
      </c>
      <c r="W1139" s="189"/>
    </row>
    <row r="1140" spans="1:23" s="190" customFormat="1" ht="37.5" x14ac:dyDescent="0.25">
      <c r="A1140" s="180">
        <v>11806170</v>
      </c>
      <c r="B1140" s="181" t="s">
        <v>2534</v>
      </c>
      <c r="C1140" s="182" t="s">
        <v>2535</v>
      </c>
      <c r="D1140" s="183" t="s">
        <v>43</v>
      </c>
      <c r="E1140" s="181" t="s">
        <v>35</v>
      </c>
      <c r="F1140" s="183" t="s">
        <v>35</v>
      </c>
      <c r="G1140" s="181" t="s">
        <v>243</v>
      </c>
      <c r="H1140" s="184">
        <v>1</v>
      </c>
      <c r="I1140" s="185" t="s">
        <v>107</v>
      </c>
      <c r="J1140" s="181" t="s">
        <v>37</v>
      </c>
      <c r="K1140" s="181" t="s">
        <v>38</v>
      </c>
      <c r="L1140" s="186">
        <v>45530</v>
      </c>
      <c r="M1140" s="187" t="s">
        <v>7069</v>
      </c>
      <c r="N1140" s="183" t="s">
        <v>43</v>
      </c>
      <c r="O1140" s="181"/>
      <c r="P1140" s="184">
        <v>0.75</v>
      </c>
      <c r="Q1140" s="185" t="s">
        <v>107</v>
      </c>
      <c r="R1140" s="181" t="s">
        <v>37</v>
      </c>
      <c r="S1140" s="181" t="s">
        <v>96</v>
      </c>
      <c r="T1140" s="186">
        <v>45530</v>
      </c>
      <c r="U1140" s="187" t="s">
        <v>7069</v>
      </c>
      <c r="V1140" s="188" t="str" cm="1">
        <f t="array" ref="V1140">IF(SUM(LEN(A1140:U1140))=0,"",IF(OR(OR(ISBLANK(E1140),SUM(LEN(B1140),LEN(C1140))=0),AND(NOT(D1140="Unknown"),ISBLANK(I1140)),AND(NOT(N1140="Unknown"),ISBLANK(Q1140))),"Missing Information", INDEX(Table15[Entire Service Line Classification], MATCH(SUMIFS(Table15[Unique ID],Table15[System-Owned Portion],D1140,Table15[If Material Anything Other than "Lead" in Column E,Was Material Ever Previously Lead?],F1140,Table15[Customer-Owned Portion],N1140),Table15[Unique ID],0),0)))</f>
        <v>Non-lead</v>
      </c>
      <c r="W1140" s="189"/>
    </row>
    <row r="1141" spans="1:23" s="190" customFormat="1" ht="37.5" x14ac:dyDescent="0.25">
      <c r="A1141" s="180">
        <v>11806161</v>
      </c>
      <c r="B1141" s="181" t="s">
        <v>2536</v>
      </c>
      <c r="C1141" s="182" t="s">
        <v>2537</v>
      </c>
      <c r="D1141" s="183" t="s">
        <v>36</v>
      </c>
      <c r="E1141" s="181" t="s">
        <v>35</v>
      </c>
      <c r="F1141" s="183" t="s">
        <v>35</v>
      </c>
      <c r="G1141" s="181" t="s">
        <v>243</v>
      </c>
      <c r="H1141" s="184">
        <v>1</v>
      </c>
      <c r="I1141" s="185" t="s">
        <v>107</v>
      </c>
      <c r="J1141" s="181" t="s">
        <v>37</v>
      </c>
      <c r="K1141" s="181" t="s">
        <v>38</v>
      </c>
      <c r="L1141" s="186">
        <v>45530</v>
      </c>
      <c r="M1141" s="187" t="s">
        <v>225</v>
      </c>
      <c r="N1141" s="183" t="s">
        <v>43</v>
      </c>
      <c r="O1141" s="181"/>
      <c r="P1141" s="184">
        <v>0.75</v>
      </c>
      <c r="Q1141" s="185" t="s">
        <v>107</v>
      </c>
      <c r="R1141" s="181" t="s">
        <v>37</v>
      </c>
      <c r="S1141" s="181" t="s">
        <v>96</v>
      </c>
      <c r="T1141" s="186">
        <v>45530</v>
      </c>
      <c r="U1141" s="187" t="s">
        <v>225</v>
      </c>
      <c r="V1141" s="188" t="str" cm="1">
        <f t="array" ref="V1141">IF(SUM(LEN(A1141:U1141))=0,"",IF(OR(OR(ISBLANK(E1141),SUM(LEN(B1141),LEN(C1141))=0),AND(NOT(D1141="Unknown"),ISBLANK(I1141)),AND(NOT(N1141="Unknown"),ISBLANK(Q1141))),"Missing Information", INDEX(Table15[Entire Service Line Classification], MATCH(SUMIFS(Table15[Unique ID],Table15[System-Owned Portion],D1141,Table15[If Material Anything Other than "Lead" in Column E,Was Material Ever Previously Lead?],F1141,Table15[Customer-Owned Portion],N1141),Table15[Unique ID],0),0)))</f>
        <v>Non-lead</v>
      </c>
      <c r="W1141" s="189"/>
    </row>
    <row r="1142" spans="1:23" s="190" customFormat="1" ht="37.5" x14ac:dyDescent="0.25">
      <c r="A1142" s="180">
        <v>11806141</v>
      </c>
      <c r="B1142" s="181" t="s">
        <v>2538</v>
      </c>
      <c r="C1142" s="182" t="s">
        <v>2539</v>
      </c>
      <c r="D1142" s="183" t="s">
        <v>43</v>
      </c>
      <c r="E1142" s="181" t="s">
        <v>35</v>
      </c>
      <c r="F1142" s="183" t="s">
        <v>35</v>
      </c>
      <c r="G1142" s="181" t="s">
        <v>243</v>
      </c>
      <c r="H1142" s="184">
        <v>1</v>
      </c>
      <c r="I1142" s="185" t="s">
        <v>107</v>
      </c>
      <c r="J1142" s="181" t="s">
        <v>37</v>
      </c>
      <c r="K1142" s="181" t="s">
        <v>38</v>
      </c>
      <c r="L1142" s="186">
        <v>45530</v>
      </c>
      <c r="M1142" s="187" t="s">
        <v>7069</v>
      </c>
      <c r="N1142" s="183" t="s">
        <v>43</v>
      </c>
      <c r="O1142" s="181"/>
      <c r="P1142" s="184">
        <v>0.75</v>
      </c>
      <c r="Q1142" s="185" t="s">
        <v>107</v>
      </c>
      <c r="R1142" s="181" t="s">
        <v>37</v>
      </c>
      <c r="S1142" s="181" t="s">
        <v>96</v>
      </c>
      <c r="T1142" s="186">
        <v>45530</v>
      </c>
      <c r="U1142" s="187" t="s">
        <v>7069</v>
      </c>
      <c r="V1142" s="188" t="str" cm="1">
        <f t="array" ref="V1142">IF(SUM(LEN(A1142:U1142))=0,"",IF(OR(OR(ISBLANK(E1142),SUM(LEN(B1142),LEN(C1142))=0),AND(NOT(D1142="Unknown"),ISBLANK(I1142)),AND(NOT(N1142="Unknown"),ISBLANK(Q1142))),"Missing Information", INDEX(Table15[Entire Service Line Classification], MATCH(SUMIFS(Table15[Unique ID],Table15[System-Owned Portion],D1142,Table15[If Material Anything Other than "Lead" in Column E,Was Material Ever Previously Lead?],F1142,Table15[Customer-Owned Portion],N1142),Table15[Unique ID],0),0)))</f>
        <v>Non-lead</v>
      </c>
      <c r="W1142" s="189"/>
    </row>
    <row r="1143" spans="1:23" s="190" customFormat="1" ht="37.5" x14ac:dyDescent="0.25">
      <c r="A1143" s="180">
        <v>11806135</v>
      </c>
      <c r="B1143" s="181" t="s">
        <v>2540</v>
      </c>
      <c r="C1143" s="182" t="s">
        <v>2541</v>
      </c>
      <c r="D1143" s="183" t="s">
        <v>43</v>
      </c>
      <c r="E1143" s="181" t="s">
        <v>35</v>
      </c>
      <c r="F1143" s="183" t="s">
        <v>35</v>
      </c>
      <c r="G1143" s="181" t="s">
        <v>245</v>
      </c>
      <c r="H1143" s="184">
        <v>1</v>
      </c>
      <c r="I1143" s="185" t="s">
        <v>107</v>
      </c>
      <c r="J1143" s="181" t="s">
        <v>37</v>
      </c>
      <c r="K1143" s="181" t="s">
        <v>38</v>
      </c>
      <c r="L1143" s="186">
        <v>45530</v>
      </c>
      <c r="M1143" s="187" t="s">
        <v>7069</v>
      </c>
      <c r="N1143" s="183" t="s">
        <v>43</v>
      </c>
      <c r="O1143" s="181"/>
      <c r="P1143" s="184">
        <v>1</v>
      </c>
      <c r="Q1143" s="185" t="s">
        <v>107</v>
      </c>
      <c r="R1143" s="181" t="s">
        <v>37</v>
      </c>
      <c r="S1143" s="181" t="s">
        <v>96</v>
      </c>
      <c r="T1143" s="186">
        <v>45530</v>
      </c>
      <c r="U1143" s="187" t="s">
        <v>7069</v>
      </c>
      <c r="V1143" s="188" t="str" cm="1">
        <f t="array" ref="V1143">IF(SUM(LEN(A1143:U1143))=0,"",IF(OR(OR(ISBLANK(E1143),SUM(LEN(B1143),LEN(C1143))=0),AND(NOT(D1143="Unknown"),ISBLANK(I1143)),AND(NOT(N1143="Unknown"),ISBLANK(Q1143))),"Missing Information", INDEX(Table15[Entire Service Line Classification], MATCH(SUMIFS(Table15[Unique ID],Table15[System-Owned Portion],D1143,Table15[If Material Anything Other than "Lead" in Column E,Was Material Ever Previously Lead?],F1143,Table15[Customer-Owned Portion],N1143),Table15[Unique ID],0),0)))</f>
        <v>Non-lead</v>
      </c>
      <c r="W1143" s="189"/>
    </row>
    <row r="1144" spans="1:23" s="190" customFormat="1" ht="37.5" x14ac:dyDescent="0.25">
      <c r="A1144" s="180">
        <v>11806134</v>
      </c>
      <c r="B1144" s="181" t="s">
        <v>2542</v>
      </c>
      <c r="C1144" s="182" t="s">
        <v>2543</v>
      </c>
      <c r="D1144" s="183" t="s">
        <v>43</v>
      </c>
      <c r="E1144" s="181" t="s">
        <v>35</v>
      </c>
      <c r="F1144" s="183" t="s">
        <v>35</v>
      </c>
      <c r="G1144" s="181" t="s">
        <v>247</v>
      </c>
      <c r="H1144" s="184">
        <v>1</v>
      </c>
      <c r="I1144" s="185" t="s">
        <v>107</v>
      </c>
      <c r="J1144" s="181" t="s">
        <v>37</v>
      </c>
      <c r="K1144" s="181" t="s">
        <v>38</v>
      </c>
      <c r="L1144" s="186">
        <v>45530</v>
      </c>
      <c r="M1144" s="187" t="s">
        <v>7069</v>
      </c>
      <c r="N1144" s="183" t="s">
        <v>43</v>
      </c>
      <c r="O1144" s="181"/>
      <c r="P1144" s="184">
        <v>0.75</v>
      </c>
      <c r="Q1144" s="185" t="s">
        <v>107</v>
      </c>
      <c r="R1144" s="181" t="s">
        <v>37</v>
      </c>
      <c r="S1144" s="181" t="s">
        <v>96</v>
      </c>
      <c r="T1144" s="186">
        <v>45530</v>
      </c>
      <c r="U1144" s="187" t="s">
        <v>7069</v>
      </c>
      <c r="V1144" s="188" t="str" cm="1">
        <f t="array" ref="V1144">IF(SUM(LEN(A1144:U1144))=0,"",IF(OR(OR(ISBLANK(E1144),SUM(LEN(B1144),LEN(C1144))=0),AND(NOT(D1144="Unknown"),ISBLANK(I1144)),AND(NOT(N1144="Unknown"),ISBLANK(Q1144))),"Missing Information", INDEX(Table15[Entire Service Line Classification], MATCH(SUMIFS(Table15[Unique ID],Table15[System-Owned Portion],D1144,Table15[If Material Anything Other than "Lead" in Column E,Was Material Ever Previously Lead?],F1144,Table15[Customer-Owned Portion],N1144),Table15[Unique ID],0),0)))</f>
        <v>Non-lead</v>
      </c>
      <c r="W1144" s="189"/>
    </row>
    <row r="1145" spans="1:23" s="190" customFormat="1" ht="37.5" x14ac:dyDescent="0.25">
      <c r="A1145" s="180">
        <v>11806111</v>
      </c>
      <c r="B1145" s="181" t="s">
        <v>2544</v>
      </c>
      <c r="C1145" s="182" t="s">
        <v>2545</v>
      </c>
      <c r="D1145" s="183" t="s">
        <v>43</v>
      </c>
      <c r="E1145" s="181" t="s">
        <v>35</v>
      </c>
      <c r="F1145" s="183" t="s">
        <v>35</v>
      </c>
      <c r="G1145" s="181" t="s">
        <v>7032</v>
      </c>
      <c r="H1145" s="184">
        <v>1</v>
      </c>
      <c r="I1145" s="185" t="s">
        <v>107</v>
      </c>
      <c r="J1145" s="181" t="s">
        <v>37</v>
      </c>
      <c r="K1145" s="181" t="s">
        <v>38</v>
      </c>
      <c r="L1145" s="186">
        <v>45552</v>
      </c>
      <c r="M1145" s="187" t="s">
        <v>7069</v>
      </c>
      <c r="N1145" s="183" t="s">
        <v>43</v>
      </c>
      <c r="O1145" s="181"/>
      <c r="P1145" s="184">
        <v>0.75</v>
      </c>
      <c r="Q1145" s="185" t="s">
        <v>107</v>
      </c>
      <c r="R1145" s="181" t="s">
        <v>37</v>
      </c>
      <c r="S1145" s="181" t="s">
        <v>96</v>
      </c>
      <c r="T1145" s="186">
        <v>45552</v>
      </c>
      <c r="U1145" s="187" t="s">
        <v>7069</v>
      </c>
      <c r="V1145" s="188" t="str" cm="1">
        <f t="array" ref="V1145">IF(SUM(LEN(A1145:U1145))=0,"",IF(OR(OR(ISBLANK(E1145),SUM(LEN(B1145),LEN(C1145))=0),AND(NOT(D1145="Unknown"),ISBLANK(I1145)),AND(NOT(N1145="Unknown"),ISBLANK(Q1145))),"Missing Information", INDEX(Table15[Entire Service Line Classification], MATCH(SUMIFS(Table15[Unique ID],Table15[System-Owned Portion],D1145,Table15[If Material Anything Other than "Lead" in Column E,Was Material Ever Previously Lead?],F1145,Table15[Customer-Owned Portion],N1145),Table15[Unique ID],0),0)))</f>
        <v>Non-lead</v>
      </c>
      <c r="W1145" s="189"/>
    </row>
    <row r="1146" spans="1:23" s="190" customFormat="1" ht="37.5" x14ac:dyDescent="0.25">
      <c r="A1146" s="180">
        <v>11806106</v>
      </c>
      <c r="B1146" s="181" t="s">
        <v>2546</v>
      </c>
      <c r="C1146" s="182" t="s">
        <v>2547</v>
      </c>
      <c r="D1146" s="183" t="s">
        <v>43</v>
      </c>
      <c r="E1146" s="181" t="s">
        <v>35</v>
      </c>
      <c r="F1146" s="183" t="s">
        <v>35</v>
      </c>
      <c r="G1146" s="181" t="s">
        <v>233</v>
      </c>
      <c r="H1146" s="184">
        <v>1</v>
      </c>
      <c r="I1146" s="185" t="s">
        <v>107</v>
      </c>
      <c r="J1146" s="181" t="s">
        <v>37</v>
      </c>
      <c r="K1146" s="181" t="s">
        <v>38</v>
      </c>
      <c r="L1146" s="186">
        <v>45530</v>
      </c>
      <c r="M1146" s="187" t="s">
        <v>7069</v>
      </c>
      <c r="N1146" s="183" t="s">
        <v>43</v>
      </c>
      <c r="O1146" s="181"/>
      <c r="P1146" s="184">
        <v>0.75</v>
      </c>
      <c r="Q1146" s="185" t="s">
        <v>107</v>
      </c>
      <c r="R1146" s="181" t="s">
        <v>37</v>
      </c>
      <c r="S1146" s="181" t="s">
        <v>96</v>
      </c>
      <c r="T1146" s="186">
        <v>45530</v>
      </c>
      <c r="U1146" s="187" t="s">
        <v>7069</v>
      </c>
      <c r="V1146" s="188" t="str" cm="1">
        <f t="array" ref="V1146">IF(SUM(LEN(A1146:U1146))=0,"",IF(OR(OR(ISBLANK(E1146),SUM(LEN(B1146),LEN(C1146))=0),AND(NOT(D1146="Unknown"),ISBLANK(I1146)),AND(NOT(N1146="Unknown"),ISBLANK(Q1146))),"Missing Information", INDEX(Table15[Entire Service Line Classification], MATCH(SUMIFS(Table15[Unique ID],Table15[System-Owned Portion],D1146,Table15[If Material Anything Other than "Lead" in Column E,Was Material Ever Previously Lead?],F1146,Table15[Customer-Owned Portion],N1146),Table15[Unique ID],0),0)))</f>
        <v>Non-lead</v>
      </c>
      <c r="W1146" s="189"/>
    </row>
    <row r="1147" spans="1:23" s="190" customFormat="1" ht="37.5" x14ac:dyDescent="0.25">
      <c r="A1147" s="180">
        <v>11806105</v>
      </c>
      <c r="B1147" s="181" t="s">
        <v>2548</v>
      </c>
      <c r="C1147" s="182" t="s">
        <v>2549</v>
      </c>
      <c r="D1147" s="183" t="s">
        <v>36</v>
      </c>
      <c r="E1147" s="181" t="s">
        <v>35</v>
      </c>
      <c r="F1147" s="183" t="s">
        <v>35</v>
      </c>
      <c r="G1147" s="181" t="s">
        <v>225</v>
      </c>
      <c r="H1147" s="184">
        <v>1</v>
      </c>
      <c r="I1147" s="185" t="s">
        <v>107</v>
      </c>
      <c r="J1147" s="181" t="s">
        <v>37</v>
      </c>
      <c r="K1147" s="181" t="s">
        <v>38</v>
      </c>
      <c r="L1147" s="186">
        <v>45530</v>
      </c>
      <c r="M1147" s="187" t="s">
        <v>225</v>
      </c>
      <c r="N1147" s="183" t="s">
        <v>43</v>
      </c>
      <c r="O1147" s="181"/>
      <c r="P1147" s="184">
        <v>0.75</v>
      </c>
      <c r="Q1147" s="185" t="s">
        <v>107</v>
      </c>
      <c r="R1147" s="181" t="s">
        <v>37</v>
      </c>
      <c r="S1147" s="181" t="s">
        <v>96</v>
      </c>
      <c r="T1147" s="186">
        <v>45530</v>
      </c>
      <c r="U1147" s="187" t="s">
        <v>225</v>
      </c>
      <c r="V1147" s="188" t="str" cm="1">
        <f t="array" ref="V1147">IF(SUM(LEN(A1147:U1147))=0,"",IF(OR(OR(ISBLANK(E1147),SUM(LEN(B1147),LEN(C1147))=0),AND(NOT(D1147="Unknown"),ISBLANK(I1147)),AND(NOT(N1147="Unknown"),ISBLANK(Q1147))),"Missing Information", INDEX(Table15[Entire Service Line Classification], MATCH(SUMIFS(Table15[Unique ID],Table15[System-Owned Portion],D1147,Table15[If Material Anything Other than "Lead" in Column E,Was Material Ever Previously Lead?],F1147,Table15[Customer-Owned Portion],N1147),Table15[Unique ID],0),0)))</f>
        <v>Non-lead</v>
      </c>
      <c r="W1147" s="189"/>
    </row>
    <row r="1148" spans="1:23" s="190" customFormat="1" ht="37.5" x14ac:dyDescent="0.25">
      <c r="A1148" s="180">
        <v>11806104</v>
      </c>
      <c r="B1148" s="181" t="s">
        <v>2550</v>
      </c>
      <c r="C1148" s="182" t="s">
        <v>2551</v>
      </c>
      <c r="D1148" s="183" t="s">
        <v>43</v>
      </c>
      <c r="E1148" s="181" t="s">
        <v>35</v>
      </c>
      <c r="F1148" s="183" t="s">
        <v>35</v>
      </c>
      <c r="G1148" s="181" t="s">
        <v>243</v>
      </c>
      <c r="H1148" s="184">
        <v>1</v>
      </c>
      <c r="I1148" s="185" t="s">
        <v>107</v>
      </c>
      <c r="J1148" s="181" t="s">
        <v>37</v>
      </c>
      <c r="K1148" s="181" t="s">
        <v>38</v>
      </c>
      <c r="L1148" s="186">
        <v>45530</v>
      </c>
      <c r="M1148" s="187" t="s">
        <v>7069</v>
      </c>
      <c r="N1148" s="183" t="s">
        <v>43</v>
      </c>
      <c r="O1148" s="181"/>
      <c r="P1148" s="184">
        <v>0.75</v>
      </c>
      <c r="Q1148" s="185" t="s">
        <v>107</v>
      </c>
      <c r="R1148" s="181" t="s">
        <v>37</v>
      </c>
      <c r="S1148" s="181" t="s">
        <v>96</v>
      </c>
      <c r="T1148" s="186">
        <v>45530</v>
      </c>
      <c r="U1148" s="187" t="s">
        <v>7069</v>
      </c>
      <c r="V1148" s="188" t="str" cm="1">
        <f t="array" ref="V1148">IF(SUM(LEN(A1148:U1148))=0,"",IF(OR(OR(ISBLANK(E1148),SUM(LEN(B1148),LEN(C1148))=0),AND(NOT(D1148="Unknown"),ISBLANK(I1148)),AND(NOT(N1148="Unknown"),ISBLANK(Q1148))),"Missing Information", INDEX(Table15[Entire Service Line Classification], MATCH(SUMIFS(Table15[Unique ID],Table15[System-Owned Portion],D1148,Table15[If Material Anything Other than "Lead" in Column E,Was Material Ever Previously Lead?],F1148,Table15[Customer-Owned Portion],N1148),Table15[Unique ID],0),0)))</f>
        <v>Non-lead</v>
      </c>
      <c r="W1148" s="189"/>
    </row>
    <row r="1149" spans="1:23" s="190" customFormat="1" ht="37.5" x14ac:dyDescent="0.25">
      <c r="A1149" s="180">
        <v>11806103</v>
      </c>
      <c r="B1149" s="181" t="s">
        <v>2552</v>
      </c>
      <c r="C1149" s="182" t="s">
        <v>2553</v>
      </c>
      <c r="D1149" s="183" t="s">
        <v>43</v>
      </c>
      <c r="E1149" s="181" t="s">
        <v>35</v>
      </c>
      <c r="F1149" s="183" t="s">
        <v>35</v>
      </c>
      <c r="G1149" s="181" t="s">
        <v>243</v>
      </c>
      <c r="H1149" s="184">
        <v>1</v>
      </c>
      <c r="I1149" s="185" t="s">
        <v>107</v>
      </c>
      <c r="J1149" s="181" t="s">
        <v>37</v>
      </c>
      <c r="K1149" s="181" t="s">
        <v>38</v>
      </c>
      <c r="L1149" s="186">
        <v>45530</v>
      </c>
      <c r="M1149" s="187" t="s">
        <v>7069</v>
      </c>
      <c r="N1149" s="183" t="s">
        <v>43</v>
      </c>
      <c r="O1149" s="181"/>
      <c r="P1149" s="184">
        <v>0.75</v>
      </c>
      <c r="Q1149" s="185" t="s">
        <v>107</v>
      </c>
      <c r="R1149" s="181" t="s">
        <v>37</v>
      </c>
      <c r="S1149" s="181" t="s">
        <v>96</v>
      </c>
      <c r="T1149" s="186">
        <v>45530</v>
      </c>
      <c r="U1149" s="187" t="s">
        <v>7069</v>
      </c>
      <c r="V1149" s="188" t="str" cm="1">
        <f t="array" ref="V1149">IF(SUM(LEN(A1149:U1149))=0,"",IF(OR(OR(ISBLANK(E1149),SUM(LEN(B1149),LEN(C1149))=0),AND(NOT(D1149="Unknown"),ISBLANK(I1149)),AND(NOT(N1149="Unknown"),ISBLANK(Q1149))),"Missing Information", INDEX(Table15[Entire Service Line Classification], MATCH(SUMIFS(Table15[Unique ID],Table15[System-Owned Portion],D1149,Table15[If Material Anything Other than "Lead" in Column E,Was Material Ever Previously Lead?],F1149,Table15[Customer-Owned Portion],N1149),Table15[Unique ID],0),0)))</f>
        <v>Non-lead</v>
      </c>
      <c r="W1149" s="189"/>
    </row>
    <row r="1150" spans="1:23" s="190" customFormat="1" ht="37.5" x14ac:dyDescent="0.25">
      <c r="A1150" s="180">
        <v>11806102</v>
      </c>
      <c r="B1150" s="181" t="s">
        <v>2554</v>
      </c>
      <c r="C1150" s="182" t="s">
        <v>2555</v>
      </c>
      <c r="D1150" s="183" t="s">
        <v>36</v>
      </c>
      <c r="E1150" s="181" t="s">
        <v>35</v>
      </c>
      <c r="F1150" s="183" t="s">
        <v>35</v>
      </c>
      <c r="G1150" s="181" t="s">
        <v>243</v>
      </c>
      <c r="H1150" s="184">
        <v>1</v>
      </c>
      <c r="I1150" s="185" t="s">
        <v>107</v>
      </c>
      <c r="J1150" s="181" t="s">
        <v>37</v>
      </c>
      <c r="K1150" s="181" t="s">
        <v>38</v>
      </c>
      <c r="L1150" s="186">
        <v>45530</v>
      </c>
      <c r="M1150" s="187" t="s">
        <v>225</v>
      </c>
      <c r="N1150" s="183" t="s">
        <v>43</v>
      </c>
      <c r="O1150" s="181"/>
      <c r="P1150" s="184">
        <v>0.75</v>
      </c>
      <c r="Q1150" s="185" t="s">
        <v>107</v>
      </c>
      <c r="R1150" s="181" t="s">
        <v>37</v>
      </c>
      <c r="S1150" s="181" t="s">
        <v>96</v>
      </c>
      <c r="T1150" s="186">
        <v>45530</v>
      </c>
      <c r="U1150" s="187" t="s">
        <v>7069</v>
      </c>
      <c r="V1150" s="188" t="str" cm="1">
        <f t="array" ref="V1150">IF(SUM(LEN(A1150:U1150))=0,"",IF(OR(OR(ISBLANK(E1150),SUM(LEN(B1150),LEN(C1150))=0),AND(NOT(D1150="Unknown"),ISBLANK(I1150)),AND(NOT(N1150="Unknown"),ISBLANK(Q1150))),"Missing Information", INDEX(Table15[Entire Service Line Classification], MATCH(SUMIFS(Table15[Unique ID],Table15[System-Owned Portion],D1150,Table15[If Material Anything Other than "Lead" in Column E,Was Material Ever Previously Lead?],F1150,Table15[Customer-Owned Portion],N1150),Table15[Unique ID],0),0)))</f>
        <v>Non-lead</v>
      </c>
      <c r="W1150" s="189"/>
    </row>
    <row r="1151" spans="1:23" s="190" customFormat="1" ht="37.5" x14ac:dyDescent="0.25">
      <c r="A1151" s="180">
        <v>11806101</v>
      </c>
      <c r="B1151" s="181" t="s">
        <v>2556</v>
      </c>
      <c r="C1151" s="182" t="s">
        <v>2557</v>
      </c>
      <c r="D1151" s="183" t="s">
        <v>43</v>
      </c>
      <c r="E1151" s="181" t="s">
        <v>35</v>
      </c>
      <c r="F1151" s="183" t="s">
        <v>35</v>
      </c>
      <c r="G1151" s="181" t="s">
        <v>238</v>
      </c>
      <c r="H1151" s="184">
        <v>1</v>
      </c>
      <c r="I1151" s="185" t="s">
        <v>107</v>
      </c>
      <c r="J1151" s="181" t="s">
        <v>37</v>
      </c>
      <c r="K1151" s="181" t="s">
        <v>38</v>
      </c>
      <c r="L1151" s="186">
        <v>45530</v>
      </c>
      <c r="M1151" s="187" t="s">
        <v>7069</v>
      </c>
      <c r="N1151" s="183" t="s">
        <v>43</v>
      </c>
      <c r="O1151" s="181"/>
      <c r="P1151" s="184">
        <v>0.75</v>
      </c>
      <c r="Q1151" s="185" t="s">
        <v>107</v>
      </c>
      <c r="R1151" s="181" t="s">
        <v>37</v>
      </c>
      <c r="S1151" s="181" t="s">
        <v>96</v>
      </c>
      <c r="T1151" s="186">
        <v>45530</v>
      </c>
      <c r="U1151" s="187" t="s">
        <v>7069</v>
      </c>
      <c r="V1151" s="188" t="str" cm="1">
        <f t="array" ref="V1151">IF(SUM(LEN(A1151:U1151))=0,"",IF(OR(OR(ISBLANK(E1151),SUM(LEN(B1151),LEN(C1151))=0),AND(NOT(D1151="Unknown"),ISBLANK(I1151)),AND(NOT(N1151="Unknown"),ISBLANK(Q1151))),"Missing Information", INDEX(Table15[Entire Service Line Classification], MATCH(SUMIFS(Table15[Unique ID],Table15[System-Owned Portion],D1151,Table15[If Material Anything Other than "Lead" in Column E,Was Material Ever Previously Lead?],F1151,Table15[Customer-Owned Portion],N1151),Table15[Unique ID],0),0)))</f>
        <v>Non-lead</v>
      </c>
      <c r="W1151" s="189"/>
    </row>
    <row r="1152" spans="1:23" s="190" customFormat="1" ht="37.5" x14ac:dyDescent="0.25">
      <c r="A1152" s="180">
        <v>11806100</v>
      </c>
      <c r="B1152" s="181" t="s">
        <v>2558</v>
      </c>
      <c r="C1152" s="182" t="s">
        <v>2559</v>
      </c>
      <c r="D1152" s="183" t="s">
        <v>43</v>
      </c>
      <c r="E1152" s="181" t="s">
        <v>35</v>
      </c>
      <c r="F1152" s="183" t="s">
        <v>35</v>
      </c>
      <c r="G1152" s="181" t="s">
        <v>242</v>
      </c>
      <c r="H1152" s="184">
        <v>1</v>
      </c>
      <c r="I1152" s="185" t="s">
        <v>107</v>
      </c>
      <c r="J1152" s="181" t="s">
        <v>37</v>
      </c>
      <c r="K1152" s="181" t="s">
        <v>38</v>
      </c>
      <c r="L1152" s="186">
        <v>45530</v>
      </c>
      <c r="M1152" s="187" t="s">
        <v>7069</v>
      </c>
      <c r="N1152" s="183" t="s">
        <v>43</v>
      </c>
      <c r="O1152" s="181"/>
      <c r="P1152" s="184">
        <v>0.75</v>
      </c>
      <c r="Q1152" s="185" t="s">
        <v>107</v>
      </c>
      <c r="R1152" s="181" t="s">
        <v>37</v>
      </c>
      <c r="S1152" s="181" t="s">
        <v>96</v>
      </c>
      <c r="T1152" s="186">
        <v>45530</v>
      </c>
      <c r="U1152" s="187" t="s">
        <v>7069</v>
      </c>
      <c r="V1152" s="188" t="str" cm="1">
        <f t="array" ref="V1152">IF(SUM(LEN(A1152:U1152))=0,"",IF(OR(OR(ISBLANK(E1152),SUM(LEN(B1152),LEN(C1152))=0),AND(NOT(D1152="Unknown"),ISBLANK(I1152)),AND(NOT(N1152="Unknown"),ISBLANK(Q1152))),"Missing Information", INDEX(Table15[Entire Service Line Classification], MATCH(SUMIFS(Table15[Unique ID],Table15[System-Owned Portion],D1152,Table15[If Material Anything Other than "Lead" in Column E,Was Material Ever Previously Lead?],F1152,Table15[Customer-Owned Portion],N1152),Table15[Unique ID],0),0)))</f>
        <v>Non-lead</v>
      </c>
      <c r="W1152" s="189"/>
    </row>
    <row r="1153" spans="1:23" s="190" customFormat="1" ht="37.5" x14ac:dyDescent="0.25">
      <c r="A1153" s="180">
        <v>11806097</v>
      </c>
      <c r="B1153" s="181" t="s">
        <v>2560</v>
      </c>
      <c r="C1153" s="182" t="s">
        <v>2561</v>
      </c>
      <c r="D1153" s="183" t="s">
        <v>43</v>
      </c>
      <c r="E1153" s="181" t="s">
        <v>35</v>
      </c>
      <c r="F1153" s="183" t="s">
        <v>35</v>
      </c>
      <c r="G1153" s="181" t="s">
        <v>242</v>
      </c>
      <c r="H1153" s="184">
        <v>1</v>
      </c>
      <c r="I1153" s="185" t="s">
        <v>107</v>
      </c>
      <c r="J1153" s="181" t="s">
        <v>37</v>
      </c>
      <c r="K1153" s="181" t="s">
        <v>38</v>
      </c>
      <c r="L1153" s="186">
        <v>45530</v>
      </c>
      <c r="M1153" s="187" t="s">
        <v>7069</v>
      </c>
      <c r="N1153" s="183" t="s">
        <v>43</v>
      </c>
      <c r="O1153" s="181"/>
      <c r="P1153" s="184">
        <v>0.75</v>
      </c>
      <c r="Q1153" s="185" t="s">
        <v>107</v>
      </c>
      <c r="R1153" s="181" t="s">
        <v>37</v>
      </c>
      <c r="S1153" s="181" t="s">
        <v>96</v>
      </c>
      <c r="T1153" s="186">
        <v>45530</v>
      </c>
      <c r="U1153" s="187" t="s">
        <v>7069</v>
      </c>
      <c r="V1153" s="188" t="str" cm="1">
        <f t="array" ref="V1153">IF(SUM(LEN(A1153:U1153))=0,"",IF(OR(OR(ISBLANK(E1153),SUM(LEN(B1153),LEN(C1153))=0),AND(NOT(D1153="Unknown"),ISBLANK(I1153)),AND(NOT(N1153="Unknown"),ISBLANK(Q1153))),"Missing Information", INDEX(Table15[Entire Service Line Classification], MATCH(SUMIFS(Table15[Unique ID],Table15[System-Owned Portion],D1153,Table15[If Material Anything Other than "Lead" in Column E,Was Material Ever Previously Lead?],F1153,Table15[Customer-Owned Portion],N1153),Table15[Unique ID],0),0)))</f>
        <v>Non-lead</v>
      </c>
      <c r="W1153" s="189"/>
    </row>
    <row r="1154" spans="1:23" s="190" customFormat="1" ht="37.5" x14ac:dyDescent="0.25">
      <c r="A1154" s="180">
        <v>11806130</v>
      </c>
      <c r="B1154" s="181" t="s">
        <v>2562</v>
      </c>
      <c r="C1154" s="182" t="s">
        <v>2563</v>
      </c>
      <c r="D1154" s="183" t="s">
        <v>36</v>
      </c>
      <c r="E1154" s="181" t="s">
        <v>35</v>
      </c>
      <c r="F1154" s="183" t="s">
        <v>35</v>
      </c>
      <c r="G1154" s="181" t="s">
        <v>243</v>
      </c>
      <c r="H1154" s="184">
        <v>1</v>
      </c>
      <c r="I1154" s="185" t="s">
        <v>107</v>
      </c>
      <c r="J1154" s="181" t="s">
        <v>37</v>
      </c>
      <c r="K1154" s="181" t="s">
        <v>38</v>
      </c>
      <c r="L1154" s="186">
        <v>45530</v>
      </c>
      <c r="M1154" s="187" t="s">
        <v>225</v>
      </c>
      <c r="N1154" s="183" t="s">
        <v>43</v>
      </c>
      <c r="O1154" s="181"/>
      <c r="P1154" s="184">
        <v>0.75</v>
      </c>
      <c r="Q1154" s="185" t="s">
        <v>107</v>
      </c>
      <c r="R1154" s="181" t="s">
        <v>37</v>
      </c>
      <c r="S1154" s="181" t="s">
        <v>96</v>
      </c>
      <c r="T1154" s="186">
        <v>45530</v>
      </c>
      <c r="U1154" s="187" t="s">
        <v>225</v>
      </c>
      <c r="V1154" s="188" t="str" cm="1">
        <f t="array" ref="V1154">IF(SUM(LEN(A1154:U1154))=0,"",IF(OR(OR(ISBLANK(E1154),SUM(LEN(B1154),LEN(C1154))=0),AND(NOT(D1154="Unknown"),ISBLANK(I1154)),AND(NOT(N1154="Unknown"),ISBLANK(Q1154))),"Missing Information", INDEX(Table15[Entire Service Line Classification], MATCH(SUMIFS(Table15[Unique ID],Table15[System-Owned Portion],D1154,Table15[If Material Anything Other than "Lead" in Column E,Was Material Ever Previously Lead?],F1154,Table15[Customer-Owned Portion],N1154),Table15[Unique ID],0),0)))</f>
        <v>Non-lead</v>
      </c>
      <c r="W1154" s="189"/>
    </row>
    <row r="1155" spans="1:23" s="190" customFormat="1" ht="37.5" x14ac:dyDescent="0.25">
      <c r="A1155" s="180">
        <v>11806124</v>
      </c>
      <c r="B1155" s="181" t="s">
        <v>2564</v>
      </c>
      <c r="C1155" s="182" t="s">
        <v>2565</v>
      </c>
      <c r="D1155" s="183" t="s">
        <v>43</v>
      </c>
      <c r="E1155" s="181" t="s">
        <v>35</v>
      </c>
      <c r="F1155" s="183" t="s">
        <v>35</v>
      </c>
      <c r="G1155" s="181" t="s">
        <v>243</v>
      </c>
      <c r="H1155" s="184">
        <v>1</v>
      </c>
      <c r="I1155" s="185" t="s">
        <v>107</v>
      </c>
      <c r="J1155" s="181" t="s">
        <v>37</v>
      </c>
      <c r="K1155" s="181" t="s">
        <v>38</v>
      </c>
      <c r="L1155" s="186">
        <v>45530</v>
      </c>
      <c r="M1155" s="187" t="s">
        <v>7069</v>
      </c>
      <c r="N1155" s="183" t="s">
        <v>43</v>
      </c>
      <c r="O1155" s="181"/>
      <c r="P1155" s="184">
        <v>0.75</v>
      </c>
      <c r="Q1155" s="185" t="s">
        <v>107</v>
      </c>
      <c r="R1155" s="181" t="s">
        <v>37</v>
      </c>
      <c r="S1155" s="181" t="s">
        <v>96</v>
      </c>
      <c r="T1155" s="186">
        <v>45530</v>
      </c>
      <c r="U1155" s="187" t="s">
        <v>7069</v>
      </c>
      <c r="V1155" s="188" t="str" cm="1">
        <f t="array" ref="V1155">IF(SUM(LEN(A1155:U1155))=0,"",IF(OR(OR(ISBLANK(E1155),SUM(LEN(B1155),LEN(C1155))=0),AND(NOT(D1155="Unknown"),ISBLANK(I1155)),AND(NOT(N1155="Unknown"),ISBLANK(Q1155))),"Missing Information", INDEX(Table15[Entire Service Line Classification], MATCH(SUMIFS(Table15[Unique ID],Table15[System-Owned Portion],D1155,Table15[If Material Anything Other than "Lead" in Column E,Was Material Ever Previously Lead?],F1155,Table15[Customer-Owned Portion],N1155),Table15[Unique ID],0),0)))</f>
        <v>Non-lead</v>
      </c>
      <c r="W1155" s="189"/>
    </row>
    <row r="1156" spans="1:23" s="190" customFormat="1" ht="37.5" x14ac:dyDescent="0.25">
      <c r="A1156" s="180">
        <v>11806121</v>
      </c>
      <c r="B1156" s="181" t="s">
        <v>2566</v>
      </c>
      <c r="C1156" s="182" t="s">
        <v>2567</v>
      </c>
      <c r="D1156" s="183" t="s">
        <v>43</v>
      </c>
      <c r="E1156" s="181" t="s">
        <v>35</v>
      </c>
      <c r="F1156" s="183" t="s">
        <v>35</v>
      </c>
      <c r="G1156" s="181" t="s">
        <v>243</v>
      </c>
      <c r="H1156" s="184">
        <v>1</v>
      </c>
      <c r="I1156" s="185" t="s">
        <v>107</v>
      </c>
      <c r="J1156" s="181" t="s">
        <v>37</v>
      </c>
      <c r="K1156" s="181" t="s">
        <v>38</v>
      </c>
      <c r="L1156" s="186">
        <v>45530</v>
      </c>
      <c r="M1156" s="187" t="s">
        <v>7069</v>
      </c>
      <c r="N1156" s="183" t="s">
        <v>43</v>
      </c>
      <c r="O1156" s="181"/>
      <c r="P1156" s="184">
        <v>0.75</v>
      </c>
      <c r="Q1156" s="185" t="s">
        <v>107</v>
      </c>
      <c r="R1156" s="181" t="s">
        <v>37</v>
      </c>
      <c r="S1156" s="181" t="s">
        <v>96</v>
      </c>
      <c r="T1156" s="186">
        <v>45530</v>
      </c>
      <c r="U1156" s="187" t="s">
        <v>7069</v>
      </c>
      <c r="V1156" s="188" t="str" cm="1">
        <f t="array" ref="V1156">IF(SUM(LEN(A1156:U1156))=0,"",IF(OR(OR(ISBLANK(E1156),SUM(LEN(B1156),LEN(C1156))=0),AND(NOT(D1156="Unknown"),ISBLANK(I1156)),AND(NOT(N1156="Unknown"),ISBLANK(Q1156))),"Missing Information", INDEX(Table15[Entire Service Line Classification], MATCH(SUMIFS(Table15[Unique ID],Table15[System-Owned Portion],D1156,Table15[If Material Anything Other than "Lead" in Column E,Was Material Ever Previously Lead?],F1156,Table15[Customer-Owned Portion],N1156),Table15[Unique ID],0),0)))</f>
        <v>Non-lead</v>
      </c>
      <c r="W1156" s="189"/>
    </row>
    <row r="1157" spans="1:23" s="190" customFormat="1" ht="37.5" x14ac:dyDescent="0.25">
      <c r="A1157" s="180">
        <v>11806117</v>
      </c>
      <c r="B1157" s="181" t="s">
        <v>2568</v>
      </c>
      <c r="C1157" s="182" t="s">
        <v>2569</v>
      </c>
      <c r="D1157" s="183" t="s">
        <v>43</v>
      </c>
      <c r="E1157" s="181" t="s">
        <v>35</v>
      </c>
      <c r="F1157" s="183" t="s">
        <v>35</v>
      </c>
      <c r="G1157" s="181" t="s">
        <v>242</v>
      </c>
      <c r="H1157" s="184">
        <v>1</v>
      </c>
      <c r="I1157" s="185" t="s">
        <v>107</v>
      </c>
      <c r="J1157" s="181" t="s">
        <v>37</v>
      </c>
      <c r="K1157" s="181" t="s">
        <v>38</v>
      </c>
      <c r="L1157" s="186">
        <v>45530</v>
      </c>
      <c r="M1157" s="187" t="s">
        <v>7069</v>
      </c>
      <c r="N1157" s="183" t="s">
        <v>43</v>
      </c>
      <c r="O1157" s="181"/>
      <c r="P1157" s="184">
        <v>0.75</v>
      </c>
      <c r="Q1157" s="185" t="s">
        <v>107</v>
      </c>
      <c r="R1157" s="181" t="s">
        <v>37</v>
      </c>
      <c r="S1157" s="181" t="s">
        <v>96</v>
      </c>
      <c r="T1157" s="186">
        <v>45530</v>
      </c>
      <c r="U1157" s="187" t="s">
        <v>7069</v>
      </c>
      <c r="V1157" s="188" t="str" cm="1">
        <f t="array" ref="V1157">IF(SUM(LEN(A1157:U1157))=0,"",IF(OR(OR(ISBLANK(E1157),SUM(LEN(B1157),LEN(C1157))=0),AND(NOT(D1157="Unknown"),ISBLANK(I1157)),AND(NOT(N1157="Unknown"),ISBLANK(Q1157))),"Missing Information", INDEX(Table15[Entire Service Line Classification], MATCH(SUMIFS(Table15[Unique ID],Table15[System-Owned Portion],D1157,Table15[If Material Anything Other than "Lead" in Column E,Was Material Ever Previously Lead?],F1157,Table15[Customer-Owned Portion],N1157),Table15[Unique ID],0),0)))</f>
        <v>Non-lead</v>
      </c>
      <c r="W1157" s="189"/>
    </row>
    <row r="1158" spans="1:23" s="190" customFormat="1" ht="37.5" x14ac:dyDescent="0.25">
      <c r="A1158" s="180">
        <v>11806112</v>
      </c>
      <c r="B1158" s="181" t="s">
        <v>2570</v>
      </c>
      <c r="C1158" s="182" t="s">
        <v>2571</v>
      </c>
      <c r="D1158" s="183" t="s">
        <v>43</v>
      </c>
      <c r="E1158" s="181" t="s">
        <v>35</v>
      </c>
      <c r="F1158" s="183" t="s">
        <v>35</v>
      </c>
      <c r="G1158" s="181" t="s">
        <v>243</v>
      </c>
      <c r="H1158" s="184">
        <v>1</v>
      </c>
      <c r="I1158" s="185" t="s">
        <v>107</v>
      </c>
      <c r="J1158" s="181" t="s">
        <v>37</v>
      </c>
      <c r="K1158" s="181" t="s">
        <v>38</v>
      </c>
      <c r="L1158" s="186">
        <v>45530</v>
      </c>
      <c r="M1158" s="187" t="s">
        <v>7069</v>
      </c>
      <c r="N1158" s="183" t="s">
        <v>43</v>
      </c>
      <c r="O1158" s="181"/>
      <c r="P1158" s="184">
        <v>0.75</v>
      </c>
      <c r="Q1158" s="185" t="s">
        <v>107</v>
      </c>
      <c r="R1158" s="181" t="s">
        <v>37</v>
      </c>
      <c r="S1158" s="181" t="s">
        <v>96</v>
      </c>
      <c r="T1158" s="186">
        <v>45530</v>
      </c>
      <c r="U1158" s="187" t="s">
        <v>7069</v>
      </c>
      <c r="V1158" s="188" t="str" cm="1">
        <f t="array" ref="V1158">IF(SUM(LEN(A1158:U1158))=0,"",IF(OR(OR(ISBLANK(E1158),SUM(LEN(B1158),LEN(C1158))=0),AND(NOT(D1158="Unknown"),ISBLANK(I1158)),AND(NOT(N1158="Unknown"),ISBLANK(Q1158))),"Missing Information", INDEX(Table15[Entire Service Line Classification], MATCH(SUMIFS(Table15[Unique ID],Table15[System-Owned Portion],D1158,Table15[If Material Anything Other than "Lead" in Column E,Was Material Ever Previously Lead?],F1158,Table15[Customer-Owned Portion],N1158),Table15[Unique ID],0),0)))</f>
        <v>Non-lead</v>
      </c>
      <c r="W1158" s="189"/>
    </row>
    <row r="1159" spans="1:23" s="190" customFormat="1" ht="37.5" x14ac:dyDescent="0.25">
      <c r="A1159" s="180">
        <v>11806081</v>
      </c>
      <c r="B1159" s="181" t="s">
        <v>2572</v>
      </c>
      <c r="C1159" s="182" t="s">
        <v>2573</v>
      </c>
      <c r="D1159" s="183" t="s">
        <v>43</v>
      </c>
      <c r="E1159" s="181" t="s">
        <v>35</v>
      </c>
      <c r="F1159" s="183" t="s">
        <v>35</v>
      </c>
      <c r="G1159" s="181" t="s">
        <v>7032</v>
      </c>
      <c r="H1159" s="184">
        <v>1</v>
      </c>
      <c r="I1159" s="185" t="s">
        <v>107</v>
      </c>
      <c r="J1159" s="181" t="s">
        <v>37</v>
      </c>
      <c r="K1159" s="181" t="s">
        <v>38</v>
      </c>
      <c r="L1159" s="186">
        <v>45552</v>
      </c>
      <c r="M1159" s="187" t="s">
        <v>7069</v>
      </c>
      <c r="N1159" s="183" t="s">
        <v>43</v>
      </c>
      <c r="O1159" s="181"/>
      <c r="P1159" s="184">
        <v>1</v>
      </c>
      <c r="Q1159" s="185" t="s">
        <v>107</v>
      </c>
      <c r="R1159" s="181" t="s">
        <v>37</v>
      </c>
      <c r="S1159" s="181" t="s">
        <v>96</v>
      </c>
      <c r="T1159" s="186">
        <v>45552</v>
      </c>
      <c r="U1159" s="187" t="s">
        <v>7069</v>
      </c>
      <c r="V1159" s="188" t="str" cm="1">
        <f t="array" ref="V1159">IF(SUM(LEN(A1159:U1159))=0,"",IF(OR(OR(ISBLANK(E1159),SUM(LEN(B1159),LEN(C1159))=0),AND(NOT(D1159="Unknown"),ISBLANK(I1159)),AND(NOT(N1159="Unknown"),ISBLANK(Q1159))),"Missing Information", INDEX(Table15[Entire Service Line Classification], MATCH(SUMIFS(Table15[Unique ID],Table15[System-Owned Portion],D1159,Table15[If Material Anything Other than "Lead" in Column E,Was Material Ever Previously Lead?],F1159,Table15[Customer-Owned Portion],N1159),Table15[Unique ID],0),0)))</f>
        <v>Non-lead</v>
      </c>
      <c r="W1159" s="189"/>
    </row>
    <row r="1160" spans="1:23" s="190" customFormat="1" ht="37.5" x14ac:dyDescent="0.25">
      <c r="A1160" s="180">
        <v>11806078</v>
      </c>
      <c r="B1160" s="181" t="s">
        <v>2574</v>
      </c>
      <c r="C1160" s="182" t="s">
        <v>2575</v>
      </c>
      <c r="D1160" s="183" t="s">
        <v>43</v>
      </c>
      <c r="E1160" s="181" t="s">
        <v>35</v>
      </c>
      <c r="F1160" s="183" t="s">
        <v>35</v>
      </c>
      <c r="G1160" s="181" t="s">
        <v>243</v>
      </c>
      <c r="H1160" s="184">
        <v>1</v>
      </c>
      <c r="I1160" s="185" t="s">
        <v>107</v>
      </c>
      <c r="J1160" s="181" t="s">
        <v>37</v>
      </c>
      <c r="K1160" s="181" t="s">
        <v>38</v>
      </c>
      <c r="L1160" s="186">
        <v>45530</v>
      </c>
      <c r="M1160" s="187" t="s">
        <v>7069</v>
      </c>
      <c r="N1160" s="183" t="s">
        <v>43</v>
      </c>
      <c r="O1160" s="181"/>
      <c r="P1160" s="184">
        <v>0.75</v>
      </c>
      <c r="Q1160" s="185" t="s">
        <v>107</v>
      </c>
      <c r="R1160" s="181" t="s">
        <v>37</v>
      </c>
      <c r="S1160" s="181" t="s">
        <v>96</v>
      </c>
      <c r="T1160" s="186">
        <v>45530</v>
      </c>
      <c r="U1160" s="187" t="s">
        <v>7069</v>
      </c>
      <c r="V1160" s="188" t="str" cm="1">
        <f t="array" ref="V1160">IF(SUM(LEN(A1160:U1160))=0,"",IF(OR(OR(ISBLANK(E1160),SUM(LEN(B1160),LEN(C1160))=0),AND(NOT(D1160="Unknown"),ISBLANK(I1160)),AND(NOT(N1160="Unknown"),ISBLANK(Q1160))),"Missing Information", INDEX(Table15[Entire Service Line Classification], MATCH(SUMIFS(Table15[Unique ID],Table15[System-Owned Portion],D1160,Table15[If Material Anything Other than "Lead" in Column E,Was Material Ever Previously Lead?],F1160,Table15[Customer-Owned Portion],N1160),Table15[Unique ID],0),0)))</f>
        <v>Non-lead</v>
      </c>
      <c r="W1160" s="189"/>
    </row>
    <row r="1161" spans="1:23" s="190" customFormat="1" ht="37.5" x14ac:dyDescent="0.25">
      <c r="A1161" s="180">
        <v>11806077</v>
      </c>
      <c r="B1161" s="181" t="s">
        <v>2576</v>
      </c>
      <c r="C1161" s="182" t="s">
        <v>2577</v>
      </c>
      <c r="D1161" s="183" t="s">
        <v>36</v>
      </c>
      <c r="E1161" s="181" t="s">
        <v>35</v>
      </c>
      <c r="F1161" s="183" t="s">
        <v>35</v>
      </c>
      <c r="G1161" s="181" t="s">
        <v>246</v>
      </c>
      <c r="H1161" s="184">
        <v>1</v>
      </c>
      <c r="I1161" s="185" t="s">
        <v>107</v>
      </c>
      <c r="J1161" s="181" t="s">
        <v>37</v>
      </c>
      <c r="K1161" s="181" t="s">
        <v>38</v>
      </c>
      <c r="L1161" s="186">
        <v>45551</v>
      </c>
      <c r="M1161" s="187" t="s">
        <v>225</v>
      </c>
      <c r="N1161" s="183" t="s">
        <v>36</v>
      </c>
      <c r="O1161" s="181"/>
      <c r="P1161" s="184">
        <v>0.75</v>
      </c>
      <c r="Q1161" s="185" t="s">
        <v>107</v>
      </c>
      <c r="R1161" s="181" t="s">
        <v>37</v>
      </c>
      <c r="S1161" s="181" t="s">
        <v>96</v>
      </c>
      <c r="T1161" s="186">
        <v>45551</v>
      </c>
      <c r="U1161" s="187" t="s">
        <v>225</v>
      </c>
      <c r="V1161" s="188" t="str" cm="1">
        <f t="array" ref="V1161">IF(SUM(LEN(A1161:U1161))=0,"",IF(OR(OR(ISBLANK(E1161),SUM(LEN(B1161),LEN(C1161))=0),AND(NOT(D1161="Unknown"),ISBLANK(I1161)),AND(NOT(N1161="Unknown"),ISBLANK(Q1161))),"Missing Information", INDEX(Table15[Entire Service Line Classification], MATCH(SUMIFS(Table15[Unique ID],Table15[System-Owned Portion],D1161,Table15[If Material Anything Other than "Lead" in Column E,Was Material Ever Previously Lead?],F1161,Table15[Customer-Owned Portion],N1161),Table15[Unique ID],0),0)))</f>
        <v>Non-lead</v>
      </c>
      <c r="W1161" s="189"/>
    </row>
    <row r="1162" spans="1:23" s="190" customFormat="1" ht="37.5" x14ac:dyDescent="0.25">
      <c r="A1162" s="180">
        <v>11806076</v>
      </c>
      <c r="B1162" s="181" t="s">
        <v>2578</v>
      </c>
      <c r="C1162" s="182" t="s">
        <v>2579</v>
      </c>
      <c r="D1162" s="183" t="s">
        <v>36</v>
      </c>
      <c r="E1162" s="181" t="s">
        <v>35</v>
      </c>
      <c r="F1162" s="183" t="s">
        <v>35</v>
      </c>
      <c r="G1162" s="181" t="s">
        <v>235</v>
      </c>
      <c r="H1162" s="184">
        <v>1</v>
      </c>
      <c r="I1162" s="185" t="s">
        <v>107</v>
      </c>
      <c r="J1162" s="181" t="s">
        <v>37</v>
      </c>
      <c r="K1162" s="181" t="s">
        <v>38</v>
      </c>
      <c r="L1162" s="186">
        <v>45530</v>
      </c>
      <c r="M1162" s="187" t="s">
        <v>225</v>
      </c>
      <c r="N1162" s="183" t="s">
        <v>43</v>
      </c>
      <c r="O1162" s="181"/>
      <c r="P1162" s="184">
        <v>0.75</v>
      </c>
      <c r="Q1162" s="185" t="s">
        <v>107</v>
      </c>
      <c r="R1162" s="181" t="s">
        <v>37</v>
      </c>
      <c r="S1162" s="181" t="s">
        <v>96</v>
      </c>
      <c r="T1162" s="186">
        <v>45530</v>
      </c>
      <c r="U1162" s="187" t="s">
        <v>7069</v>
      </c>
      <c r="V1162" s="188" t="str" cm="1">
        <f t="array" ref="V1162">IF(SUM(LEN(A1162:U1162))=0,"",IF(OR(OR(ISBLANK(E1162),SUM(LEN(B1162),LEN(C1162))=0),AND(NOT(D1162="Unknown"),ISBLANK(I1162)),AND(NOT(N1162="Unknown"),ISBLANK(Q1162))),"Missing Information", INDEX(Table15[Entire Service Line Classification], MATCH(SUMIFS(Table15[Unique ID],Table15[System-Owned Portion],D1162,Table15[If Material Anything Other than "Lead" in Column E,Was Material Ever Previously Lead?],F1162,Table15[Customer-Owned Portion],N1162),Table15[Unique ID],0),0)))</f>
        <v>Non-lead</v>
      </c>
      <c r="W1162" s="189"/>
    </row>
    <row r="1163" spans="1:23" s="190" customFormat="1" ht="37.5" x14ac:dyDescent="0.25">
      <c r="A1163" s="180">
        <v>11806075</v>
      </c>
      <c r="B1163" s="181" t="s">
        <v>2580</v>
      </c>
      <c r="C1163" s="182" t="s">
        <v>2581</v>
      </c>
      <c r="D1163" s="183" t="s">
        <v>36</v>
      </c>
      <c r="E1163" s="181" t="s">
        <v>35</v>
      </c>
      <c r="F1163" s="183" t="s">
        <v>35</v>
      </c>
      <c r="G1163" s="181" t="s">
        <v>7034</v>
      </c>
      <c r="H1163" s="184">
        <v>2</v>
      </c>
      <c r="I1163" s="185" t="s">
        <v>107</v>
      </c>
      <c r="J1163" s="181" t="s">
        <v>37</v>
      </c>
      <c r="K1163" s="181" t="s">
        <v>38</v>
      </c>
      <c r="L1163" s="186">
        <v>45546</v>
      </c>
      <c r="M1163" s="187" t="s">
        <v>225</v>
      </c>
      <c r="N1163" s="183" t="s">
        <v>36</v>
      </c>
      <c r="O1163" s="181"/>
      <c r="P1163" s="184">
        <v>1</v>
      </c>
      <c r="Q1163" s="185" t="s">
        <v>107</v>
      </c>
      <c r="R1163" s="181" t="s">
        <v>37</v>
      </c>
      <c r="S1163" s="181" t="s">
        <v>96</v>
      </c>
      <c r="T1163" s="186">
        <v>45546</v>
      </c>
      <c r="U1163" s="187" t="s">
        <v>7069</v>
      </c>
      <c r="V1163" s="188" t="str" cm="1">
        <f t="array" ref="V1163">IF(SUM(LEN(A1163:U1163))=0,"",IF(OR(OR(ISBLANK(E1163),SUM(LEN(B1163),LEN(C1163))=0),AND(NOT(D1163="Unknown"),ISBLANK(I1163)),AND(NOT(N1163="Unknown"),ISBLANK(Q1163))),"Missing Information", INDEX(Table15[Entire Service Line Classification], MATCH(SUMIFS(Table15[Unique ID],Table15[System-Owned Portion],D1163,Table15[If Material Anything Other than "Lead" in Column E,Was Material Ever Previously Lead?],F1163,Table15[Customer-Owned Portion],N1163),Table15[Unique ID],0),0)))</f>
        <v>Non-lead</v>
      </c>
      <c r="W1163" s="189"/>
    </row>
    <row r="1164" spans="1:23" s="190" customFormat="1" ht="37.5" x14ac:dyDescent="0.25">
      <c r="A1164" s="180">
        <v>11806080</v>
      </c>
      <c r="B1164" s="181" t="s">
        <v>2582</v>
      </c>
      <c r="C1164" s="182" t="s">
        <v>2583</v>
      </c>
      <c r="D1164" s="183" t="s">
        <v>36</v>
      </c>
      <c r="E1164" s="181" t="s">
        <v>35</v>
      </c>
      <c r="F1164" s="183" t="s">
        <v>35</v>
      </c>
      <c r="G1164" s="181" t="s">
        <v>225</v>
      </c>
      <c r="H1164" s="184">
        <v>2</v>
      </c>
      <c r="I1164" s="185" t="s">
        <v>107</v>
      </c>
      <c r="J1164" s="181" t="s">
        <v>37</v>
      </c>
      <c r="K1164" s="181" t="s">
        <v>38</v>
      </c>
      <c r="L1164" s="186">
        <v>45551</v>
      </c>
      <c r="M1164" s="187" t="s">
        <v>225</v>
      </c>
      <c r="N1164" s="183" t="s">
        <v>36</v>
      </c>
      <c r="O1164" s="181"/>
      <c r="P1164" s="184">
        <v>1</v>
      </c>
      <c r="Q1164" s="185" t="s">
        <v>107</v>
      </c>
      <c r="R1164" s="181" t="s">
        <v>37</v>
      </c>
      <c r="S1164" s="181" t="s">
        <v>96</v>
      </c>
      <c r="T1164" s="186">
        <v>45551</v>
      </c>
      <c r="U1164" s="187" t="s">
        <v>225</v>
      </c>
      <c r="V1164" s="188" t="str" cm="1">
        <f t="array" ref="V1164">IF(SUM(LEN(A1164:U1164))=0,"",IF(OR(OR(ISBLANK(E1164),SUM(LEN(B1164),LEN(C1164))=0),AND(NOT(D1164="Unknown"),ISBLANK(I1164)),AND(NOT(N1164="Unknown"),ISBLANK(Q1164))),"Missing Information", INDEX(Table15[Entire Service Line Classification], MATCH(SUMIFS(Table15[Unique ID],Table15[System-Owned Portion],D1164,Table15[If Material Anything Other than "Lead" in Column E,Was Material Ever Previously Lead?],F1164,Table15[Customer-Owned Portion],N1164),Table15[Unique ID],0),0)))</f>
        <v>Non-lead</v>
      </c>
      <c r="W1164" s="189"/>
    </row>
    <row r="1165" spans="1:23" s="190" customFormat="1" ht="37.5" x14ac:dyDescent="0.25">
      <c r="A1165" s="180">
        <v>11806079</v>
      </c>
      <c r="B1165" s="181" t="s">
        <v>2584</v>
      </c>
      <c r="C1165" s="182" t="s">
        <v>2585</v>
      </c>
      <c r="D1165" s="183" t="s">
        <v>36</v>
      </c>
      <c r="E1165" s="181" t="s">
        <v>35</v>
      </c>
      <c r="F1165" s="183" t="s">
        <v>35</v>
      </c>
      <c r="G1165" s="181" t="s">
        <v>232</v>
      </c>
      <c r="H1165" s="184">
        <v>1</v>
      </c>
      <c r="I1165" s="185" t="s">
        <v>107</v>
      </c>
      <c r="J1165" s="181" t="s">
        <v>37</v>
      </c>
      <c r="K1165" s="181" t="s">
        <v>38</v>
      </c>
      <c r="L1165" s="186">
        <v>45530</v>
      </c>
      <c r="M1165" s="187" t="s">
        <v>225</v>
      </c>
      <c r="N1165" s="183" t="s">
        <v>43</v>
      </c>
      <c r="O1165" s="181"/>
      <c r="P1165" s="184">
        <v>0.75</v>
      </c>
      <c r="Q1165" s="185" t="s">
        <v>107</v>
      </c>
      <c r="R1165" s="181" t="s">
        <v>37</v>
      </c>
      <c r="S1165" s="181" t="s">
        <v>96</v>
      </c>
      <c r="T1165" s="186">
        <v>45530</v>
      </c>
      <c r="U1165" s="187" t="s">
        <v>7069</v>
      </c>
      <c r="V1165" s="188" t="str" cm="1">
        <f t="array" ref="V1165">IF(SUM(LEN(A1165:U1165))=0,"",IF(OR(OR(ISBLANK(E1165),SUM(LEN(B1165),LEN(C1165))=0),AND(NOT(D1165="Unknown"),ISBLANK(I1165)),AND(NOT(N1165="Unknown"),ISBLANK(Q1165))),"Missing Information", INDEX(Table15[Entire Service Line Classification], MATCH(SUMIFS(Table15[Unique ID],Table15[System-Owned Portion],D1165,Table15[If Material Anything Other than "Lead" in Column E,Was Material Ever Previously Lead?],F1165,Table15[Customer-Owned Portion],N1165),Table15[Unique ID],0),0)))</f>
        <v>Non-lead</v>
      </c>
      <c r="W1165" s="189"/>
    </row>
    <row r="1166" spans="1:23" s="190" customFormat="1" ht="37.5" x14ac:dyDescent="0.25">
      <c r="A1166" s="180">
        <v>11806074</v>
      </c>
      <c r="B1166" s="181" t="s">
        <v>2586</v>
      </c>
      <c r="C1166" s="182" t="s">
        <v>2587</v>
      </c>
      <c r="D1166" s="183" t="s">
        <v>36</v>
      </c>
      <c r="E1166" s="181" t="s">
        <v>35</v>
      </c>
      <c r="F1166" s="183" t="s">
        <v>35</v>
      </c>
      <c r="G1166" s="181" t="s">
        <v>232</v>
      </c>
      <c r="H1166" s="184">
        <v>1</v>
      </c>
      <c r="I1166" s="185" t="s">
        <v>107</v>
      </c>
      <c r="J1166" s="181" t="s">
        <v>37</v>
      </c>
      <c r="K1166" s="181" t="s">
        <v>38</v>
      </c>
      <c r="L1166" s="186">
        <v>45530</v>
      </c>
      <c r="M1166" s="187" t="s">
        <v>225</v>
      </c>
      <c r="N1166" s="183" t="s">
        <v>43</v>
      </c>
      <c r="O1166" s="181"/>
      <c r="P1166" s="184">
        <v>0.75</v>
      </c>
      <c r="Q1166" s="185" t="s">
        <v>107</v>
      </c>
      <c r="R1166" s="181" t="s">
        <v>37</v>
      </c>
      <c r="S1166" s="181" t="s">
        <v>96</v>
      </c>
      <c r="T1166" s="186">
        <v>45530</v>
      </c>
      <c r="U1166" s="187" t="s">
        <v>225</v>
      </c>
      <c r="V1166" s="188" t="str" cm="1">
        <f t="array" ref="V1166">IF(SUM(LEN(A1166:U1166))=0,"",IF(OR(OR(ISBLANK(E1166),SUM(LEN(B1166),LEN(C1166))=0),AND(NOT(D1166="Unknown"),ISBLANK(I1166)),AND(NOT(N1166="Unknown"),ISBLANK(Q1166))),"Missing Information", INDEX(Table15[Entire Service Line Classification], MATCH(SUMIFS(Table15[Unique ID],Table15[System-Owned Portion],D1166,Table15[If Material Anything Other than "Lead" in Column E,Was Material Ever Previously Lead?],F1166,Table15[Customer-Owned Portion],N1166),Table15[Unique ID],0),0)))</f>
        <v>Non-lead</v>
      </c>
      <c r="W1166" s="189"/>
    </row>
    <row r="1167" spans="1:23" s="190" customFormat="1" ht="37.5" x14ac:dyDescent="0.25">
      <c r="A1167" s="180">
        <v>11806073</v>
      </c>
      <c r="B1167" s="181" t="s">
        <v>2588</v>
      </c>
      <c r="C1167" s="182" t="s">
        <v>2589</v>
      </c>
      <c r="D1167" s="183" t="s">
        <v>36</v>
      </c>
      <c r="E1167" s="181" t="s">
        <v>35</v>
      </c>
      <c r="F1167" s="183" t="s">
        <v>35</v>
      </c>
      <c r="G1167" s="181" t="s">
        <v>225</v>
      </c>
      <c r="H1167" s="184">
        <v>1</v>
      </c>
      <c r="I1167" s="185" t="s">
        <v>107</v>
      </c>
      <c r="J1167" s="181" t="s">
        <v>37</v>
      </c>
      <c r="K1167" s="181" t="s">
        <v>38</v>
      </c>
      <c r="L1167" s="186">
        <v>45545</v>
      </c>
      <c r="M1167" s="187" t="s">
        <v>7069</v>
      </c>
      <c r="N1167" s="183" t="s">
        <v>36</v>
      </c>
      <c r="O1167" s="181"/>
      <c r="P1167" s="184">
        <v>1</v>
      </c>
      <c r="Q1167" s="185" t="s">
        <v>107</v>
      </c>
      <c r="R1167" s="181" t="s">
        <v>37</v>
      </c>
      <c r="S1167" s="181" t="s">
        <v>96</v>
      </c>
      <c r="T1167" s="186">
        <v>45545</v>
      </c>
      <c r="U1167" s="187" t="s">
        <v>7069</v>
      </c>
      <c r="V1167" s="188" t="str" cm="1">
        <f t="array" ref="V1167">IF(SUM(LEN(A1167:U1167))=0,"",IF(OR(OR(ISBLANK(E1167),SUM(LEN(B1167),LEN(C1167))=0),AND(NOT(D1167="Unknown"),ISBLANK(I1167)),AND(NOT(N1167="Unknown"),ISBLANK(Q1167))),"Missing Information", INDEX(Table15[Entire Service Line Classification], MATCH(SUMIFS(Table15[Unique ID],Table15[System-Owned Portion],D1167,Table15[If Material Anything Other than "Lead" in Column E,Was Material Ever Previously Lead?],F1167,Table15[Customer-Owned Portion],N1167),Table15[Unique ID],0),0)))</f>
        <v>Non-lead</v>
      </c>
      <c r="W1167" s="189"/>
    </row>
    <row r="1168" spans="1:23" s="190" customFormat="1" ht="37.5" x14ac:dyDescent="0.25">
      <c r="A1168" s="180">
        <v>11806069</v>
      </c>
      <c r="B1168" s="181" t="s">
        <v>2334</v>
      </c>
      <c r="C1168" s="182" t="s">
        <v>2333</v>
      </c>
      <c r="D1168" s="183" t="s">
        <v>36</v>
      </c>
      <c r="E1168" s="181" t="s">
        <v>35</v>
      </c>
      <c r="F1168" s="183" t="s">
        <v>35</v>
      </c>
      <c r="G1168" s="181" t="s">
        <v>225</v>
      </c>
      <c r="H1168" s="184">
        <v>1</v>
      </c>
      <c r="I1168" s="185" t="s">
        <v>107</v>
      </c>
      <c r="J1168" s="181" t="s">
        <v>37</v>
      </c>
      <c r="K1168" s="181" t="s">
        <v>38</v>
      </c>
      <c r="L1168" s="186">
        <v>45531</v>
      </c>
      <c r="M1168" s="187" t="s">
        <v>225</v>
      </c>
      <c r="N1168" s="183" t="s">
        <v>43</v>
      </c>
      <c r="O1168" s="181"/>
      <c r="P1168" s="184">
        <v>0.75</v>
      </c>
      <c r="Q1168" s="185" t="s">
        <v>107</v>
      </c>
      <c r="R1168" s="181" t="s">
        <v>37</v>
      </c>
      <c r="S1168" s="181" t="s">
        <v>96</v>
      </c>
      <c r="T1168" s="186">
        <v>45531</v>
      </c>
      <c r="U1168" s="187" t="s">
        <v>225</v>
      </c>
      <c r="V1168" s="188" t="str" cm="1">
        <f t="array" ref="V1168">IF(SUM(LEN(A1168:U1168))=0,"",IF(OR(OR(ISBLANK(E1168),SUM(LEN(B1168),LEN(C1168))=0),AND(NOT(D1168="Unknown"),ISBLANK(I1168)),AND(NOT(N1168="Unknown"),ISBLANK(Q1168))),"Missing Information", INDEX(Table15[Entire Service Line Classification], MATCH(SUMIFS(Table15[Unique ID],Table15[System-Owned Portion],D1168,Table15[If Material Anything Other than "Lead" in Column E,Was Material Ever Previously Lead?],F1168,Table15[Customer-Owned Portion],N1168),Table15[Unique ID],0),0)))</f>
        <v>Non-lead</v>
      </c>
      <c r="W1168" s="189"/>
    </row>
    <row r="1169" spans="1:23" s="190" customFormat="1" ht="37.5" x14ac:dyDescent="0.25">
      <c r="A1169" s="180">
        <v>11806070</v>
      </c>
      <c r="B1169" s="181" t="s">
        <v>2266</v>
      </c>
      <c r="C1169" s="182" t="s">
        <v>2267</v>
      </c>
      <c r="D1169" s="183" t="s">
        <v>36</v>
      </c>
      <c r="E1169" s="181" t="s">
        <v>35</v>
      </c>
      <c r="F1169" s="183" t="s">
        <v>35</v>
      </c>
      <c r="G1169" s="181" t="s">
        <v>225</v>
      </c>
      <c r="H1169" s="184">
        <v>1</v>
      </c>
      <c r="I1169" s="185" t="s">
        <v>107</v>
      </c>
      <c r="J1169" s="181" t="s">
        <v>37</v>
      </c>
      <c r="K1169" s="181" t="s">
        <v>38</v>
      </c>
      <c r="L1169" s="186">
        <v>45551</v>
      </c>
      <c r="M1169" s="187" t="s">
        <v>225</v>
      </c>
      <c r="N1169" s="183" t="s">
        <v>36</v>
      </c>
      <c r="O1169" s="181"/>
      <c r="P1169" s="184">
        <v>1</v>
      </c>
      <c r="Q1169" s="185" t="s">
        <v>107</v>
      </c>
      <c r="R1169" s="181" t="s">
        <v>37</v>
      </c>
      <c r="S1169" s="181" t="s">
        <v>96</v>
      </c>
      <c r="T1169" s="186">
        <v>45551</v>
      </c>
      <c r="U1169" s="187" t="s">
        <v>225</v>
      </c>
      <c r="V1169" s="188" t="str" cm="1">
        <f t="array" ref="V1169">IF(SUM(LEN(A1169:U1169))=0,"",IF(OR(OR(ISBLANK(E1169),SUM(LEN(B1169),LEN(C1169))=0),AND(NOT(D1169="Unknown"),ISBLANK(I1169)),AND(NOT(N1169="Unknown"),ISBLANK(Q1169))),"Missing Information", INDEX(Table15[Entire Service Line Classification], MATCH(SUMIFS(Table15[Unique ID],Table15[System-Owned Portion],D1169,Table15[If Material Anything Other than "Lead" in Column E,Was Material Ever Previously Lead?],F1169,Table15[Customer-Owned Portion],N1169),Table15[Unique ID],0),0)))</f>
        <v>Non-lead</v>
      </c>
      <c r="W1169" s="189"/>
    </row>
    <row r="1170" spans="1:23" s="190" customFormat="1" ht="37.5" x14ac:dyDescent="0.25">
      <c r="A1170" s="180">
        <v>11806066</v>
      </c>
      <c r="B1170" s="181" t="s">
        <v>2264</v>
      </c>
      <c r="C1170" s="182" t="s">
        <v>2265</v>
      </c>
      <c r="D1170" s="183" t="s">
        <v>43</v>
      </c>
      <c r="E1170" s="181" t="s">
        <v>35</v>
      </c>
      <c r="F1170" s="183" t="s">
        <v>35</v>
      </c>
      <c r="G1170" s="181" t="s">
        <v>225</v>
      </c>
      <c r="H1170" s="184">
        <v>2</v>
      </c>
      <c r="I1170" s="185" t="s">
        <v>107</v>
      </c>
      <c r="J1170" s="181" t="s">
        <v>37</v>
      </c>
      <c r="K1170" s="181" t="s">
        <v>38</v>
      </c>
      <c r="L1170" s="186">
        <v>45545</v>
      </c>
      <c r="M1170" s="187" t="s">
        <v>7069</v>
      </c>
      <c r="N1170" s="183" t="s">
        <v>43</v>
      </c>
      <c r="O1170" s="181"/>
      <c r="P1170" s="184">
        <v>2</v>
      </c>
      <c r="Q1170" s="185" t="s">
        <v>107</v>
      </c>
      <c r="R1170" s="181" t="s">
        <v>37</v>
      </c>
      <c r="S1170" s="181" t="s">
        <v>96</v>
      </c>
      <c r="T1170" s="186">
        <v>45545</v>
      </c>
      <c r="U1170" s="187" t="s">
        <v>7069</v>
      </c>
      <c r="V1170" s="188" t="str" cm="1">
        <f t="array" ref="V1170">IF(SUM(LEN(A1170:U1170))=0,"",IF(OR(OR(ISBLANK(E1170),SUM(LEN(B1170),LEN(C1170))=0),AND(NOT(D1170="Unknown"),ISBLANK(I1170)),AND(NOT(N1170="Unknown"),ISBLANK(Q1170))),"Missing Information", INDEX(Table15[Entire Service Line Classification], MATCH(SUMIFS(Table15[Unique ID],Table15[System-Owned Portion],D1170,Table15[If Material Anything Other than "Lead" in Column E,Was Material Ever Previously Lead?],F1170,Table15[Customer-Owned Portion],N1170),Table15[Unique ID],0),0)))</f>
        <v>Non-lead</v>
      </c>
      <c r="W1170" s="189"/>
    </row>
    <row r="1171" spans="1:23" s="190" customFormat="1" ht="37.5" x14ac:dyDescent="0.25">
      <c r="A1171" s="180">
        <v>11806064</v>
      </c>
      <c r="B1171" s="181" t="s">
        <v>2380</v>
      </c>
      <c r="C1171" s="182" t="s">
        <v>2381</v>
      </c>
      <c r="D1171" s="183" t="s">
        <v>36</v>
      </c>
      <c r="E1171" s="181" t="s">
        <v>35</v>
      </c>
      <c r="F1171" s="183" t="s">
        <v>35</v>
      </c>
      <c r="G1171" s="181" t="s">
        <v>225</v>
      </c>
      <c r="H1171" s="184">
        <v>2</v>
      </c>
      <c r="I1171" s="185" t="s">
        <v>107</v>
      </c>
      <c r="J1171" s="181" t="s">
        <v>37</v>
      </c>
      <c r="K1171" s="181" t="s">
        <v>38</v>
      </c>
      <c r="L1171" s="186">
        <v>45530</v>
      </c>
      <c r="M1171" s="187" t="s">
        <v>225</v>
      </c>
      <c r="N1171" s="183" t="s">
        <v>36</v>
      </c>
      <c r="O1171" s="181"/>
      <c r="P1171" s="184">
        <v>2</v>
      </c>
      <c r="Q1171" s="185" t="s">
        <v>107</v>
      </c>
      <c r="R1171" s="181" t="s">
        <v>37</v>
      </c>
      <c r="S1171" s="181" t="s">
        <v>96</v>
      </c>
      <c r="T1171" s="186">
        <v>45530</v>
      </c>
      <c r="U1171" s="187" t="s">
        <v>225</v>
      </c>
      <c r="V1171" s="188" t="str" cm="1">
        <f t="array" ref="V1171">IF(SUM(LEN(A1171:U1171))=0,"",IF(OR(OR(ISBLANK(E1171),SUM(LEN(B1171),LEN(C1171))=0),AND(NOT(D1171="Unknown"),ISBLANK(I1171)),AND(NOT(N1171="Unknown"),ISBLANK(Q1171))),"Missing Information", INDEX(Table15[Entire Service Line Classification], MATCH(SUMIFS(Table15[Unique ID],Table15[System-Owned Portion],D1171,Table15[If Material Anything Other than "Lead" in Column E,Was Material Ever Previously Lead?],F1171,Table15[Customer-Owned Portion],N1171),Table15[Unique ID],0),0)))</f>
        <v>Non-lead</v>
      </c>
      <c r="W1171" s="189"/>
    </row>
    <row r="1172" spans="1:23" s="190" customFormat="1" ht="37.5" x14ac:dyDescent="0.25">
      <c r="A1172" s="180">
        <v>11806063</v>
      </c>
      <c r="B1172" s="181" t="s">
        <v>2346</v>
      </c>
      <c r="C1172" s="182" t="s">
        <v>2347</v>
      </c>
      <c r="D1172" s="183" t="s">
        <v>36</v>
      </c>
      <c r="E1172" s="181" t="s">
        <v>35</v>
      </c>
      <c r="F1172" s="183" t="s">
        <v>35</v>
      </c>
      <c r="G1172" s="181" t="s">
        <v>225</v>
      </c>
      <c r="H1172" s="184">
        <v>1</v>
      </c>
      <c r="I1172" s="185" t="s">
        <v>107</v>
      </c>
      <c r="J1172" s="181" t="s">
        <v>37</v>
      </c>
      <c r="K1172" s="181" t="s">
        <v>38</v>
      </c>
      <c r="L1172" s="186">
        <v>45530</v>
      </c>
      <c r="M1172" s="187" t="s">
        <v>225</v>
      </c>
      <c r="N1172" s="183" t="s">
        <v>36</v>
      </c>
      <c r="O1172" s="181"/>
      <c r="P1172" s="184">
        <v>1</v>
      </c>
      <c r="Q1172" s="185" t="s">
        <v>107</v>
      </c>
      <c r="R1172" s="181" t="s">
        <v>37</v>
      </c>
      <c r="S1172" s="181" t="s">
        <v>96</v>
      </c>
      <c r="T1172" s="186">
        <v>45530</v>
      </c>
      <c r="U1172" s="187" t="s">
        <v>225</v>
      </c>
      <c r="V1172" s="188" t="str" cm="1">
        <f t="array" ref="V1172">IF(SUM(LEN(A1172:U1172))=0,"",IF(OR(OR(ISBLANK(E1172),SUM(LEN(B1172),LEN(C1172))=0),AND(NOT(D1172="Unknown"),ISBLANK(I1172)),AND(NOT(N1172="Unknown"),ISBLANK(Q1172))),"Missing Information", INDEX(Table15[Entire Service Line Classification], MATCH(SUMIFS(Table15[Unique ID],Table15[System-Owned Portion],D1172,Table15[If Material Anything Other than "Lead" in Column E,Was Material Ever Previously Lead?],F1172,Table15[Customer-Owned Portion],N1172),Table15[Unique ID],0),0)))</f>
        <v>Non-lead</v>
      </c>
      <c r="W1172" s="189"/>
    </row>
    <row r="1173" spans="1:23" s="190" customFormat="1" ht="37.5" x14ac:dyDescent="0.25">
      <c r="A1173" s="180">
        <v>11806059</v>
      </c>
      <c r="B1173" s="181" t="s">
        <v>2295</v>
      </c>
      <c r="C1173" s="182" t="s">
        <v>2296</v>
      </c>
      <c r="D1173" s="183" t="s">
        <v>36</v>
      </c>
      <c r="E1173" s="181" t="s">
        <v>35</v>
      </c>
      <c r="F1173" s="183" t="s">
        <v>35</v>
      </c>
      <c r="G1173" s="181" t="s">
        <v>225</v>
      </c>
      <c r="H1173" s="184">
        <v>1</v>
      </c>
      <c r="I1173" s="185" t="s">
        <v>107</v>
      </c>
      <c r="J1173" s="181" t="s">
        <v>37</v>
      </c>
      <c r="K1173" s="181" t="s">
        <v>38</v>
      </c>
      <c r="L1173" s="186">
        <v>45551</v>
      </c>
      <c r="M1173" s="187" t="s">
        <v>225</v>
      </c>
      <c r="N1173" s="183" t="s">
        <v>36</v>
      </c>
      <c r="O1173" s="181"/>
      <c r="P1173" s="184">
        <v>0.75</v>
      </c>
      <c r="Q1173" s="185" t="s">
        <v>107</v>
      </c>
      <c r="R1173" s="181" t="s">
        <v>37</v>
      </c>
      <c r="S1173" s="181" t="s">
        <v>96</v>
      </c>
      <c r="T1173" s="186">
        <v>45551</v>
      </c>
      <c r="U1173" s="187" t="s">
        <v>225</v>
      </c>
      <c r="V1173" s="188" t="str" cm="1">
        <f t="array" ref="V1173">IF(SUM(LEN(A1173:U1173))=0,"",IF(OR(OR(ISBLANK(E1173),SUM(LEN(B1173),LEN(C1173))=0),AND(NOT(D1173="Unknown"),ISBLANK(I1173)),AND(NOT(N1173="Unknown"),ISBLANK(Q1173))),"Missing Information", INDEX(Table15[Entire Service Line Classification], MATCH(SUMIFS(Table15[Unique ID],Table15[System-Owned Portion],D1173,Table15[If Material Anything Other than "Lead" in Column E,Was Material Ever Previously Lead?],F1173,Table15[Customer-Owned Portion],N1173),Table15[Unique ID],0),0)))</f>
        <v>Non-lead</v>
      </c>
      <c r="W1173" s="189"/>
    </row>
    <row r="1174" spans="1:23" s="190" customFormat="1" ht="37.5" x14ac:dyDescent="0.25">
      <c r="A1174" s="180">
        <v>11806062</v>
      </c>
      <c r="B1174" s="181" t="s">
        <v>2274</v>
      </c>
      <c r="C1174" s="182" t="s">
        <v>2275</v>
      </c>
      <c r="D1174" s="183" t="s">
        <v>43</v>
      </c>
      <c r="E1174" s="181" t="s">
        <v>35</v>
      </c>
      <c r="F1174" s="183" t="s">
        <v>35</v>
      </c>
      <c r="G1174" s="181" t="s">
        <v>225</v>
      </c>
      <c r="H1174" s="184">
        <v>2</v>
      </c>
      <c r="I1174" s="185" t="s">
        <v>107</v>
      </c>
      <c r="J1174" s="181" t="s">
        <v>37</v>
      </c>
      <c r="K1174" s="181" t="s">
        <v>38</v>
      </c>
      <c r="L1174" s="186">
        <v>45530</v>
      </c>
      <c r="M1174" s="187" t="s">
        <v>7069</v>
      </c>
      <c r="N1174" s="183" t="s">
        <v>43</v>
      </c>
      <c r="O1174" s="181"/>
      <c r="P1174" s="184">
        <v>2</v>
      </c>
      <c r="Q1174" s="185" t="s">
        <v>107</v>
      </c>
      <c r="R1174" s="181" t="s">
        <v>37</v>
      </c>
      <c r="S1174" s="181" t="s">
        <v>96</v>
      </c>
      <c r="T1174" s="186">
        <v>45530</v>
      </c>
      <c r="U1174" s="187" t="s">
        <v>7069</v>
      </c>
      <c r="V1174" s="188" t="str" cm="1">
        <f t="array" ref="V1174">IF(SUM(LEN(A1174:U1174))=0,"",IF(OR(OR(ISBLANK(E1174),SUM(LEN(B1174),LEN(C1174))=0),AND(NOT(D1174="Unknown"),ISBLANK(I1174)),AND(NOT(N1174="Unknown"),ISBLANK(Q1174))),"Missing Information", INDEX(Table15[Entire Service Line Classification], MATCH(SUMIFS(Table15[Unique ID],Table15[System-Owned Portion],D1174,Table15[If Material Anything Other than "Lead" in Column E,Was Material Ever Previously Lead?],F1174,Table15[Customer-Owned Portion],N1174),Table15[Unique ID],0),0)))</f>
        <v>Non-lead</v>
      </c>
      <c r="W1174" s="189"/>
    </row>
    <row r="1175" spans="1:23" s="190" customFormat="1" ht="37.5" x14ac:dyDescent="0.25">
      <c r="A1175" s="180">
        <v>11806061</v>
      </c>
      <c r="B1175" s="181" t="s">
        <v>2262</v>
      </c>
      <c r="C1175" s="182" t="s">
        <v>2263</v>
      </c>
      <c r="D1175" s="183" t="s">
        <v>36</v>
      </c>
      <c r="E1175" s="181" t="s">
        <v>35</v>
      </c>
      <c r="F1175" s="183" t="s">
        <v>35</v>
      </c>
      <c r="G1175" s="181" t="s">
        <v>225</v>
      </c>
      <c r="H1175" s="184">
        <v>1</v>
      </c>
      <c r="I1175" s="185" t="s">
        <v>107</v>
      </c>
      <c r="J1175" s="181" t="s">
        <v>37</v>
      </c>
      <c r="K1175" s="181" t="s">
        <v>38</v>
      </c>
      <c r="L1175" s="186">
        <v>45531</v>
      </c>
      <c r="M1175" s="187" t="s">
        <v>225</v>
      </c>
      <c r="N1175" s="183" t="s">
        <v>36</v>
      </c>
      <c r="O1175" s="181"/>
      <c r="P1175" s="184">
        <v>1</v>
      </c>
      <c r="Q1175" s="185" t="s">
        <v>107</v>
      </c>
      <c r="R1175" s="181" t="s">
        <v>37</v>
      </c>
      <c r="S1175" s="181" t="s">
        <v>96</v>
      </c>
      <c r="T1175" s="186">
        <v>45531</v>
      </c>
      <c r="U1175" s="187" t="s">
        <v>225</v>
      </c>
      <c r="V1175" s="188" t="str" cm="1">
        <f t="array" ref="V1175">IF(SUM(LEN(A1175:U1175))=0,"",IF(OR(OR(ISBLANK(E1175),SUM(LEN(B1175),LEN(C1175))=0),AND(NOT(D1175="Unknown"),ISBLANK(I1175)),AND(NOT(N1175="Unknown"),ISBLANK(Q1175))),"Missing Information", INDEX(Table15[Entire Service Line Classification], MATCH(SUMIFS(Table15[Unique ID],Table15[System-Owned Portion],D1175,Table15[If Material Anything Other than "Lead" in Column E,Was Material Ever Previously Lead?],F1175,Table15[Customer-Owned Portion],N1175),Table15[Unique ID],0),0)))</f>
        <v>Non-lead</v>
      </c>
      <c r="W1175" s="189"/>
    </row>
    <row r="1176" spans="1:23" s="190" customFormat="1" ht="37.5" x14ac:dyDescent="0.25">
      <c r="A1176" s="180">
        <v>11806060</v>
      </c>
      <c r="B1176" s="181" t="s">
        <v>2304</v>
      </c>
      <c r="C1176" s="182" t="s">
        <v>2305</v>
      </c>
      <c r="D1176" s="183" t="s">
        <v>36</v>
      </c>
      <c r="E1176" s="181" t="s">
        <v>35</v>
      </c>
      <c r="F1176" s="183" t="s">
        <v>35</v>
      </c>
      <c r="G1176" s="181" t="s">
        <v>225</v>
      </c>
      <c r="H1176" s="184">
        <v>1</v>
      </c>
      <c r="I1176" s="185" t="s">
        <v>107</v>
      </c>
      <c r="J1176" s="181" t="s">
        <v>37</v>
      </c>
      <c r="K1176" s="181" t="s">
        <v>38</v>
      </c>
      <c r="L1176" s="186">
        <v>45530</v>
      </c>
      <c r="M1176" s="187" t="s">
        <v>225</v>
      </c>
      <c r="N1176" s="183" t="s">
        <v>43</v>
      </c>
      <c r="O1176" s="181"/>
      <c r="P1176" s="184">
        <v>0.75</v>
      </c>
      <c r="Q1176" s="185" t="s">
        <v>107</v>
      </c>
      <c r="R1176" s="181" t="s">
        <v>37</v>
      </c>
      <c r="S1176" s="181" t="s">
        <v>96</v>
      </c>
      <c r="T1176" s="186">
        <v>45530</v>
      </c>
      <c r="U1176" s="187" t="s">
        <v>225</v>
      </c>
      <c r="V1176" s="188" t="str" cm="1">
        <f t="array" ref="V1176">IF(SUM(LEN(A1176:U1176))=0,"",IF(OR(OR(ISBLANK(E1176),SUM(LEN(B1176),LEN(C1176))=0),AND(NOT(D1176="Unknown"),ISBLANK(I1176)),AND(NOT(N1176="Unknown"),ISBLANK(Q1176))),"Missing Information", INDEX(Table15[Entire Service Line Classification], MATCH(SUMIFS(Table15[Unique ID],Table15[System-Owned Portion],D1176,Table15[If Material Anything Other than "Lead" in Column E,Was Material Ever Previously Lead?],F1176,Table15[Customer-Owned Portion],N1176),Table15[Unique ID],0),0)))</f>
        <v>Non-lead</v>
      </c>
      <c r="W1176" s="189"/>
    </row>
    <row r="1177" spans="1:23" s="190" customFormat="1" ht="37.5" x14ac:dyDescent="0.25">
      <c r="A1177" s="180">
        <v>11806057</v>
      </c>
      <c r="B1177" s="181" t="s">
        <v>2392</v>
      </c>
      <c r="C1177" s="182" t="s">
        <v>2393</v>
      </c>
      <c r="D1177" s="183" t="s">
        <v>43</v>
      </c>
      <c r="E1177" s="181" t="s">
        <v>35</v>
      </c>
      <c r="F1177" s="183" t="s">
        <v>35</v>
      </c>
      <c r="G1177" s="181" t="s">
        <v>225</v>
      </c>
      <c r="H1177" s="184">
        <v>2</v>
      </c>
      <c r="I1177" s="185" t="s">
        <v>107</v>
      </c>
      <c r="J1177" s="181" t="s">
        <v>37</v>
      </c>
      <c r="K1177" s="181" t="s">
        <v>38</v>
      </c>
      <c r="L1177" s="186">
        <v>45552</v>
      </c>
      <c r="M1177" s="187" t="s">
        <v>7069</v>
      </c>
      <c r="N1177" s="183" t="s">
        <v>43</v>
      </c>
      <c r="O1177" s="181"/>
      <c r="P1177" s="184">
        <v>2</v>
      </c>
      <c r="Q1177" s="185" t="s">
        <v>107</v>
      </c>
      <c r="R1177" s="181" t="s">
        <v>37</v>
      </c>
      <c r="S1177" s="181" t="s">
        <v>96</v>
      </c>
      <c r="T1177" s="186">
        <v>45552</v>
      </c>
      <c r="U1177" s="187" t="s">
        <v>7069</v>
      </c>
      <c r="V1177" s="188" t="str" cm="1">
        <f t="array" ref="V1177">IF(SUM(LEN(A1177:U1177))=0,"",IF(OR(OR(ISBLANK(E1177),SUM(LEN(B1177),LEN(C1177))=0),AND(NOT(D1177="Unknown"),ISBLANK(I1177)),AND(NOT(N1177="Unknown"),ISBLANK(Q1177))),"Missing Information", INDEX(Table15[Entire Service Line Classification], MATCH(SUMIFS(Table15[Unique ID],Table15[System-Owned Portion],D1177,Table15[If Material Anything Other than "Lead" in Column E,Was Material Ever Previously Lead?],F1177,Table15[Customer-Owned Portion],N1177),Table15[Unique ID],0),0)))</f>
        <v>Non-lead</v>
      </c>
      <c r="W1177" s="189"/>
    </row>
    <row r="1178" spans="1:23" s="190" customFormat="1" ht="37.5" x14ac:dyDescent="0.25">
      <c r="A1178" s="180">
        <v>11806054</v>
      </c>
      <c r="B1178" s="181" t="s">
        <v>2252</v>
      </c>
      <c r="C1178" s="182" t="s">
        <v>2253</v>
      </c>
      <c r="D1178" s="183" t="s">
        <v>36</v>
      </c>
      <c r="E1178" s="181" t="s">
        <v>35</v>
      </c>
      <c r="F1178" s="183" t="s">
        <v>35</v>
      </c>
      <c r="G1178" s="181" t="s">
        <v>225</v>
      </c>
      <c r="H1178" s="184">
        <v>1</v>
      </c>
      <c r="I1178" s="185" t="s">
        <v>107</v>
      </c>
      <c r="J1178" s="181" t="s">
        <v>37</v>
      </c>
      <c r="K1178" s="181" t="s">
        <v>38</v>
      </c>
      <c r="L1178" s="186">
        <v>45530</v>
      </c>
      <c r="M1178" s="187" t="s">
        <v>225</v>
      </c>
      <c r="N1178" s="183" t="s">
        <v>43</v>
      </c>
      <c r="O1178" s="181"/>
      <c r="P1178" s="184">
        <v>0.75</v>
      </c>
      <c r="Q1178" s="185" t="s">
        <v>107</v>
      </c>
      <c r="R1178" s="181" t="s">
        <v>37</v>
      </c>
      <c r="S1178" s="181" t="s">
        <v>96</v>
      </c>
      <c r="T1178" s="186">
        <v>45530</v>
      </c>
      <c r="U1178" s="187" t="s">
        <v>7069</v>
      </c>
      <c r="V1178" s="188" t="str" cm="1">
        <f t="array" ref="V1178">IF(SUM(LEN(A1178:U1178))=0,"",IF(OR(OR(ISBLANK(E1178),SUM(LEN(B1178),LEN(C1178))=0),AND(NOT(D1178="Unknown"),ISBLANK(I1178)),AND(NOT(N1178="Unknown"),ISBLANK(Q1178))),"Missing Information", INDEX(Table15[Entire Service Line Classification], MATCH(SUMIFS(Table15[Unique ID],Table15[System-Owned Portion],D1178,Table15[If Material Anything Other than "Lead" in Column E,Was Material Ever Previously Lead?],F1178,Table15[Customer-Owned Portion],N1178),Table15[Unique ID],0),0)))</f>
        <v>Non-lead</v>
      </c>
      <c r="W1178" s="189"/>
    </row>
    <row r="1179" spans="1:23" s="190" customFormat="1" ht="37.5" x14ac:dyDescent="0.25">
      <c r="A1179" s="180">
        <v>11806058</v>
      </c>
      <c r="B1179" s="181" t="s">
        <v>2278</v>
      </c>
      <c r="C1179" s="182" t="s">
        <v>2279</v>
      </c>
      <c r="D1179" s="183" t="s">
        <v>36</v>
      </c>
      <c r="E1179" s="181" t="s">
        <v>35</v>
      </c>
      <c r="F1179" s="183" t="s">
        <v>35</v>
      </c>
      <c r="G1179" s="181" t="s">
        <v>225</v>
      </c>
      <c r="H1179" s="184">
        <v>2</v>
      </c>
      <c r="I1179" s="185" t="s">
        <v>107</v>
      </c>
      <c r="J1179" s="181" t="s">
        <v>37</v>
      </c>
      <c r="K1179" s="181" t="s">
        <v>38</v>
      </c>
      <c r="L1179" s="186">
        <v>45531</v>
      </c>
      <c r="M1179" s="187" t="s">
        <v>225</v>
      </c>
      <c r="N1179" s="183" t="s">
        <v>43</v>
      </c>
      <c r="O1179" s="181"/>
      <c r="P1179" s="184">
        <v>2</v>
      </c>
      <c r="Q1179" s="185" t="s">
        <v>107</v>
      </c>
      <c r="R1179" s="181" t="s">
        <v>37</v>
      </c>
      <c r="S1179" s="181" t="s">
        <v>96</v>
      </c>
      <c r="T1179" s="186">
        <v>45531</v>
      </c>
      <c r="U1179" s="187" t="s">
        <v>225</v>
      </c>
      <c r="V1179" s="188" t="str" cm="1">
        <f t="array" ref="V1179">IF(SUM(LEN(A1179:U1179))=0,"",IF(OR(OR(ISBLANK(E1179),SUM(LEN(B1179),LEN(C1179))=0),AND(NOT(D1179="Unknown"),ISBLANK(I1179)),AND(NOT(N1179="Unknown"),ISBLANK(Q1179))),"Missing Information", INDEX(Table15[Entire Service Line Classification], MATCH(SUMIFS(Table15[Unique ID],Table15[System-Owned Portion],D1179,Table15[If Material Anything Other than "Lead" in Column E,Was Material Ever Previously Lead?],F1179,Table15[Customer-Owned Portion],N1179),Table15[Unique ID],0),0)))</f>
        <v>Non-lead</v>
      </c>
      <c r="W1179" s="189"/>
    </row>
    <row r="1180" spans="1:23" s="190" customFormat="1" ht="37.5" x14ac:dyDescent="0.25">
      <c r="A1180" s="180">
        <v>11806053</v>
      </c>
      <c r="B1180" s="181" t="s">
        <v>2276</v>
      </c>
      <c r="C1180" s="182" t="s">
        <v>2277</v>
      </c>
      <c r="D1180" s="183" t="s">
        <v>36</v>
      </c>
      <c r="E1180" s="181" t="s">
        <v>35</v>
      </c>
      <c r="F1180" s="183" t="s">
        <v>35</v>
      </c>
      <c r="G1180" s="181" t="s">
        <v>225</v>
      </c>
      <c r="H1180" s="184">
        <v>1</v>
      </c>
      <c r="I1180" s="185" t="s">
        <v>107</v>
      </c>
      <c r="J1180" s="181" t="s">
        <v>37</v>
      </c>
      <c r="K1180" s="181" t="s">
        <v>38</v>
      </c>
      <c r="L1180" s="186">
        <v>45530</v>
      </c>
      <c r="M1180" s="187" t="s">
        <v>225</v>
      </c>
      <c r="N1180" s="183" t="s">
        <v>36</v>
      </c>
      <c r="O1180" s="181"/>
      <c r="P1180" s="184">
        <v>1</v>
      </c>
      <c r="Q1180" s="185" t="s">
        <v>107</v>
      </c>
      <c r="R1180" s="181" t="s">
        <v>37</v>
      </c>
      <c r="S1180" s="181" t="s">
        <v>96</v>
      </c>
      <c r="T1180" s="186">
        <v>45530</v>
      </c>
      <c r="U1180" s="187" t="s">
        <v>225</v>
      </c>
      <c r="V1180" s="188" t="str" cm="1">
        <f t="array" ref="V1180">IF(SUM(LEN(A1180:U1180))=0,"",IF(OR(OR(ISBLANK(E1180),SUM(LEN(B1180),LEN(C1180))=0),AND(NOT(D1180="Unknown"),ISBLANK(I1180)),AND(NOT(N1180="Unknown"),ISBLANK(Q1180))),"Missing Information", INDEX(Table15[Entire Service Line Classification], MATCH(SUMIFS(Table15[Unique ID],Table15[System-Owned Portion],D1180,Table15[If Material Anything Other than "Lead" in Column E,Was Material Ever Previously Lead?],F1180,Table15[Customer-Owned Portion],N1180),Table15[Unique ID],0),0)))</f>
        <v>Non-lead</v>
      </c>
      <c r="W1180" s="189"/>
    </row>
    <row r="1181" spans="1:23" s="190" customFormat="1" ht="37.5" x14ac:dyDescent="0.25">
      <c r="A1181" s="180">
        <v>11806051</v>
      </c>
      <c r="B1181" s="181" t="s">
        <v>2284</v>
      </c>
      <c r="C1181" s="182" t="s">
        <v>2285</v>
      </c>
      <c r="D1181" s="183" t="s">
        <v>36</v>
      </c>
      <c r="E1181" s="181" t="s">
        <v>35</v>
      </c>
      <c r="F1181" s="183" t="s">
        <v>35</v>
      </c>
      <c r="G1181" s="181" t="s">
        <v>225</v>
      </c>
      <c r="H1181" s="184">
        <v>1</v>
      </c>
      <c r="I1181" s="185" t="s">
        <v>107</v>
      </c>
      <c r="J1181" s="181" t="s">
        <v>37</v>
      </c>
      <c r="K1181" s="181" t="s">
        <v>38</v>
      </c>
      <c r="L1181" s="186">
        <v>45545</v>
      </c>
      <c r="M1181" s="187" t="s">
        <v>225</v>
      </c>
      <c r="N1181" s="183" t="s">
        <v>36</v>
      </c>
      <c r="O1181" s="181"/>
      <c r="P1181" s="184">
        <v>0.75</v>
      </c>
      <c r="Q1181" s="185" t="s">
        <v>107</v>
      </c>
      <c r="R1181" s="181" t="s">
        <v>37</v>
      </c>
      <c r="S1181" s="181" t="s">
        <v>96</v>
      </c>
      <c r="T1181" s="186">
        <v>45545</v>
      </c>
      <c r="U1181" s="187" t="s">
        <v>225</v>
      </c>
      <c r="V1181" s="188" t="str" cm="1">
        <f t="array" ref="V1181">IF(SUM(LEN(A1181:U1181))=0,"",IF(OR(OR(ISBLANK(E1181),SUM(LEN(B1181),LEN(C1181))=0),AND(NOT(D1181="Unknown"),ISBLANK(I1181)),AND(NOT(N1181="Unknown"),ISBLANK(Q1181))),"Missing Information", INDEX(Table15[Entire Service Line Classification], MATCH(SUMIFS(Table15[Unique ID],Table15[System-Owned Portion],D1181,Table15[If Material Anything Other than "Lead" in Column E,Was Material Ever Previously Lead?],F1181,Table15[Customer-Owned Portion],N1181),Table15[Unique ID],0),0)))</f>
        <v>Non-lead</v>
      </c>
      <c r="W1181" s="189"/>
    </row>
    <row r="1182" spans="1:23" s="190" customFormat="1" ht="37.5" x14ac:dyDescent="0.25">
      <c r="A1182" s="180">
        <v>11806050</v>
      </c>
      <c r="B1182" s="181" t="s">
        <v>2224</v>
      </c>
      <c r="C1182" s="182" t="s">
        <v>2225</v>
      </c>
      <c r="D1182" s="183" t="s">
        <v>36</v>
      </c>
      <c r="E1182" s="181" t="s">
        <v>35</v>
      </c>
      <c r="F1182" s="183" t="s">
        <v>35</v>
      </c>
      <c r="G1182" s="181" t="s">
        <v>225</v>
      </c>
      <c r="H1182" s="184">
        <v>1</v>
      </c>
      <c r="I1182" s="185" t="s">
        <v>107</v>
      </c>
      <c r="J1182" s="181" t="s">
        <v>37</v>
      </c>
      <c r="K1182" s="181" t="s">
        <v>38</v>
      </c>
      <c r="L1182" s="186">
        <v>45531</v>
      </c>
      <c r="M1182" s="187" t="s">
        <v>225</v>
      </c>
      <c r="N1182" s="183" t="s">
        <v>43</v>
      </c>
      <c r="O1182" s="181"/>
      <c r="P1182" s="184">
        <v>0.75</v>
      </c>
      <c r="Q1182" s="185" t="s">
        <v>107</v>
      </c>
      <c r="R1182" s="181" t="s">
        <v>37</v>
      </c>
      <c r="S1182" s="181" t="s">
        <v>96</v>
      </c>
      <c r="T1182" s="186">
        <v>45531</v>
      </c>
      <c r="U1182" s="187" t="s">
        <v>225</v>
      </c>
      <c r="V1182" s="188" t="str" cm="1">
        <f t="array" ref="V1182">IF(SUM(LEN(A1182:U1182))=0,"",IF(OR(OR(ISBLANK(E1182),SUM(LEN(B1182),LEN(C1182))=0),AND(NOT(D1182="Unknown"),ISBLANK(I1182)),AND(NOT(N1182="Unknown"),ISBLANK(Q1182))),"Missing Information", INDEX(Table15[Entire Service Line Classification], MATCH(SUMIFS(Table15[Unique ID],Table15[System-Owned Portion],D1182,Table15[If Material Anything Other than "Lead" in Column E,Was Material Ever Previously Lead?],F1182,Table15[Customer-Owned Portion],N1182),Table15[Unique ID],0),0)))</f>
        <v>Non-lead</v>
      </c>
      <c r="W1182" s="189"/>
    </row>
    <row r="1183" spans="1:23" s="190" customFormat="1" ht="37.5" x14ac:dyDescent="0.25">
      <c r="A1183" s="180">
        <v>11806049</v>
      </c>
      <c r="B1183" s="181" t="s">
        <v>2254</v>
      </c>
      <c r="C1183" s="182" t="s">
        <v>2255</v>
      </c>
      <c r="D1183" s="183" t="s">
        <v>36</v>
      </c>
      <c r="E1183" s="181" t="s">
        <v>35</v>
      </c>
      <c r="F1183" s="183" t="s">
        <v>35</v>
      </c>
      <c r="G1183" s="181" t="s">
        <v>225</v>
      </c>
      <c r="H1183" s="184">
        <v>1</v>
      </c>
      <c r="I1183" s="185" t="s">
        <v>107</v>
      </c>
      <c r="J1183" s="181" t="s">
        <v>37</v>
      </c>
      <c r="K1183" s="181" t="s">
        <v>38</v>
      </c>
      <c r="L1183" s="186">
        <v>45551</v>
      </c>
      <c r="M1183" s="187" t="s">
        <v>225</v>
      </c>
      <c r="N1183" s="183" t="s">
        <v>43</v>
      </c>
      <c r="O1183" s="181"/>
      <c r="P1183" s="184">
        <v>1</v>
      </c>
      <c r="Q1183" s="185" t="s">
        <v>107</v>
      </c>
      <c r="R1183" s="181" t="s">
        <v>37</v>
      </c>
      <c r="S1183" s="181" t="s">
        <v>96</v>
      </c>
      <c r="T1183" s="186">
        <v>45551</v>
      </c>
      <c r="U1183" s="187" t="s">
        <v>7069</v>
      </c>
      <c r="V1183" s="188" t="str" cm="1">
        <f t="array" ref="V1183">IF(SUM(LEN(A1183:U1183))=0,"",IF(OR(OR(ISBLANK(E1183),SUM(LEN(B1183),LEN(C1183))=0),AND(NOT(D1183="Unknown"),ISBLANK(I1183)),AND(NOT(N1183="Unknown"),ISBLANK(Q1183))),"Missing Information", INDEX(Table15[Entire Service Line Classification], MATCH(SUMIFS(Table15[Unique ID],Table15[System-Owned Portion],D1183,Table15[If Material Anything Other than "Lead" in Column E,Was Material Ever Previously Lead?],F1183,Table15[Customer-Owned Portion],N1183),Table15[Unique ID],0),0)))</f>
        <v>Non-lead</v>
      </c>
      <c r="W1183" s="189"/>
    </row>
    <row r="1184" spans="1:23" s="190" customFormat="1" ht="75" x14ac:dyDescent="0.25">
      <c r="A1184" s="180">
        <v>11806055</v>
      </c>
      <c r="B1184" s="181" t="s">
        <v>2260</v>
      </c>
      <c r="C1184" s="182" t="s">
        <v>2261</v>
      </c>
      <c r="D1184" s="183" t="s">
        <v>43</v>
      </c>
      <c r="E1184" s="181" t="s">
        <v>35</v>
      </c>
      <c r="F1184" s="183" t="s">
        <v>35</v>
      </c>
      <c r="G1184" s="181" t="s">
        <v>225</v>
      </c>
      <c r="H1184" s="184">
        <v>2</v>
      </c>
      <c r="I1184" s="185" t="s">
        <v>107</v>
      </c>
      <c r="J1184" s="181" t="s">
        <v>37</v>
      </c>
      <c r="K1184" s="181" t="s">
        <v>38</v>
      </c>
      <c r="L1184" s="186">
        <v>45552</v>
      </c>
      <c r="M1184" s="187" t="s">
        <v>7069</v>
      </c>
      <c r="N1184" s="183" t="s">
        <v>43</v>
      </c>
      <c r="O1184" s="181"/>
      <c r="P1184" s="184">
        <v>2</v>
      </c>
      <c r="Q1184" s="185" t="s">
        <v>107</v>
      </c>
      <c r="R1184" s="181" t="s">
        <v>37</v>
      </c>
      <c r="S1184" s="181" t="s">
        <v>96</v>
      </c>
      <c r="T1184" s="186">
        <v>45552</v>
      </c>
      <c r="U1184" s="187" t="s">
        <v>7069</v>
      </c>
      <c r="V1184" s="188" t="str" cm="1">
        <f t="array" ref="V1184">IF(SUM(LEN(A1184:U1184))=0,"",IF(OR(OR(ISBLANK(E1184),SUM(LEN(B1184),LEN(C1184))=0),AND(NOT(D1184="Unknown"),ISBLANK(I1184)),AND(NOT(N1184="Unknown"),ISBLANK(Q1184))),"Missing Information", INDEX(Table15[Entire Service Line Classification], MATCH(SUMIFS(Table15[Unique ID],Table15[System-Owned Portion],D1184,Table15[If Material Anything Other than "Lead" in Column E,Was Material Ever Previously Lead?],F1184,Table15[Customer-Owned Portion],N1184),Table15[Unique ID],0),0)))</f>
        <v>Non-lead</v>
      </c>
      <c r="W1184" s="189"/>
    </row>
    <row r="1185" spans="1:23" s="190" customFormat="1" ht="37.5" x14ac:dyDescent="0.25">
      <c r="A1185" s="180">
        <v>11806048</v>
      </c>
      <c r="B1185" s="181" t="s">
        <v>2240</v>
      </c>
      <c r="C1185" s="182" t="s">
        <v>2241</v>
      </c>
      <c r="D1185" s="183" t="s">
        <v>36</v>
      </c>
      <c r="E1185" s="181" t="s">
        <v>35</v>
      </c>
      <c r="F1185" s="183" t="s">
        <v>35</v>
      </c>
      <c r="G1185" s="181" t="s">
        <v>225</v>
      </c>
      <c r="H1185" s="184">
        <v>1</v>
      </c>
      <c r="I1185" s="185" t="s">
        <v>107</v>
      </c>
      <c r="J1185" s="181" t="s">
        <v>37</v>
      </c>
      <c r="K1185" s="181" t="s">
        <v>38</v>
      </c>
      <c r="L1185" s="186">
        <v>45530</v>
      </c>
      <c r="M1185" s="187" t="s">
        <v>225</v>
      </c>
      <c r="N1185" s="183" t="s">
        <v>43</v>
      </c>
      <c r="O1185" s="181"/>
      <c r="P1185" s="184">
        <v>1</v>
      </c>
      <c r="Q1185" s="185" t="s">
        <v>107</v>
      </c>
      <c r="R1185" s="181" t="s">
        <v>37</v>
      </c>
      <c r="S1185" s="181" t="s">
        <v>96</v>
      </c>
      <c r="T1185" s="186">
        <v>45530</v>
      </c>
      <c r="U1185" s="187" t="s">
        <v>7069</v>
      </c>
      <c r="V1185" s="188" t="str" cm="1">
        <f t="array" ref="V1185">IF(SUM(LEN(A1185:U1185))=0,"",IF(OR(OR(ISBLANK(E1185),SUM(LEN(B1185),LEN(C1185))=0),AND(NOT(D1185="Unknown"),ISBLANK(I1185)),AND(NOT(N1185="Unknown"),ISBLANK(Q1185))),"Missing Information", INDEX(Table15[Entire Service Line Classification], MATCH(SUMIFS(Table15[Unique ID],Table15[System-Owned Portion],D1185,Table15[If Material Anything Other than "Lead" in Column E,Was Material Ever Previously Lead?],F1185,Table15[Customer-Owned Portion],N1185),Table15[Unique ID],0),0)))</f>
        <v>Non-lead</v>
      </c>
      <c r="W1185" s="189"/>
    </row>
    <row r="1186" spans="1:23" s="190" customFormat="1" ht="37.5" x14ac:dyDescent="0.25">
      <c r="A1186" s="180">
        <v>11806047</v>
      </c>
      <c r="B1186" s="181" t="s">
        <v>2256</v>
      </c>
      <c r="C1186" s="182" t="s">
        <v>2257</v>
      </c>
      <c r="D1186" s="183" t="s">
        <v>43</v>
      </c>
      <c r="E1186" s="181" t="s">
        <v>35</v>
      </c>
      <c r="F1186" s="183" t="s">
        <v>35</v>
      </c>
      <c r="G1186" s="181" t="s">
        <v>225</v>
      </c>
      <c r="H1186" s="184">
        <v>4</v>
      </c>
      <c r="I1186" s="185" t="s">
        <v>107</v>
      </c>
      <c r="J1186" s="181" t="s">
        <v>37</v>
      </c>
      <c r="K1186" s="181" t="s">
        <v>38</v>
      </c>
      <c r="L1186" s="186">
        <v>45545</v>
      </c>
      <c r="M1186" s="187" t="s">
        <v>7069</v>
      </c>
      <c r="N1186" s="183" t="s">
        <v>43</v>
      </c>
      <c r="O1186" s="181"/>
      <c r="P1186" s="184">
        <v>4</v>
      </c>
      <c r="Q1186" s="185" t="s">
        <v>107</v>
      </c>
      <c r="R1186" s="181" t="s">
        <v>37</v>
      </c>
      <c r="S1186" s="181" t="s">
        <v>96</v>
      </c>
      <c r="T1186" s="186">
        <v>45545</v>
      </c>
      <c r="U1186" s="187" t="s">
        <v>7069</v>
      </c>
      <c r="V1186" s="188" t="str" cm="1">
        <f t="array" ref="V1186">IF(SUM(LEN(A1186:U1186))=0,"",IF(OR(OR(ISBLANK(E1186),SUM(LEN(B1186),LEN(C1186))=0),AND(NOT(D1186="Unknown"),ISBLANK(I1186)),AND(NOT(N1186="Unknown"),ISBLANK(Q1186))),"Missing Information", INDEX(Table15[Entire Service Line Classification], MATCH(SUMIFS(Table15[Unique ID],Table15[System-Owned Portion],D1186,Table15[If Material Anything Other than "Lead" in Column E,Was Material Ever Previously Lead?],F1186,Table15[Customer-Owned Portion],N1186),Table15[Unique ID],0),0)))</f>
        <v>Non-lead</v>
      </c>
      <c r="W1186" s="189"/>
    </row>
    <row r="1187" spans="1:23" s="190" customFormat="1" ht="37.5" x14ac:dyDescent="0.25">
      <c r="A1187" s="180">
        <v>11806046</v>
      </c>
      <c r="B1187" s="181" t="s">
        <v>2295</v>
      </c>
      <c r="C1187" s="182" t="s">
        <v>2296</v>
      </c>
      <c r="D1187" s="183" t="s">
        <v>36</v>
      </c>
      <c r="E1187" s="181" t="s">
        <v>35</v>
      </c>
      <c r="F1187" s="183" t="s">
        <v>35</v>
      </c>
      <c r="G1187" s="181" t="s">
        <v>7035</v>
      </c>
      <c r="H1187" s="184">
        <v>2</v>
      </c>
      <c r="I1187" s="185" t="s">
        <v>107</v>
      </c>
      <c r="J1187" s="181" t="s">
        <v>37</v>
      </c>
      <c r="K1187" s="181" t="s">
        <v>38</v>
      </c>
      <c r="L1187" s="186">
        <v>45551</v>
      </c>
      <c r="M1187" s="187" t="s">
        <v>225</v>
      </c>
      <c r="N1187" s="183" t="s">
        <v>43</v>
      </c>
      <c r="O1187" s="181"/>
      <c r="P1187" s="184">
        <v>0.75</v>
      </c>
      <c r="Q1187" s="185" t="s">
        <v>107</v>
      </c>
      <c r="R1187" s="181" t="s">
        <v>37</v>
      </c>
      <c r="S1187" s="181" t="s">
        <v>96</v>
      </c>
      <c r="T1187" s="186">
        <v>45551</v>
      </c>
      <c r="U1187" s="187" t="s">
        <v>7069</v>
      </c>
      <c r="V1187" s="188" t="str" cm="1">
        <f t="array" ref="V1187">IF(SUM(LEN(A1187:U1187))=0,"",IF(OR(OR(ISBLANK(E1187),SUM(LEN(B1187),LEN(C1187))=0),AND(NOT(D1187="Unknown"),ISBLANK(I1187)),AND(NOT(N1187="Unknown"),ISBLANK(Q1187))),"Missing Information", INDEX(Table15[Entire Service Line Classification], MATCH(SUMIFS(Table15[Unique ID],Table15[System-Owned Portion],D1187,Table15[If Material Anything Other than "Lead" in Column E,Was Material Ever Previously Lead?],F1187,Table15[Customer-Owned Portion],N1187),Table15[Unique ID],0),0)))</f>
        <v>Non-lead</v>
      </c>
      <c r="W1187" s="189"/>
    </row>
    <row r="1188" spans="1:23" s="190" customFormat="1" ht="37.5" x14ac:dyDescent="0.25">
      <c r="A1188" s="180">
        <v>11806045</v>
      </c>
      <c r="B1188" s="181" t="s">
        <v>2337</v>
      </c>
      <c r="C1188" s="182" t="s">
        <v>2338</v>
      </c>
      <c r="D1188" s="183" t="s">
        <v>36</v>
      </c>
      <c r="E1188" s="181" t="s">
        <v>35</v>
      </c>
      <c r="F1188" s="183" t="s">
        <v>35</v>
      </c>
      <c r="G1188" s="181" t="s">
        <v>225</v>
      </c>
      <c r="H1188" s="184">
        <v>1</v>
      </c>
      <c r="I1188" s="185" t="s">
        <v>107</v>
      </c>
      <c r="J1188" s="181" t="s">
        <v>37</v>
      </c>
      <c r="K1188" s="181" t="s">
        <v>38</v>
      </c>
      <c r="L1188" s="186">
        <v>45531</v>
      </c>
      <c r="M1188" s="187" t="s">
        <v>225</v>
      </c>
      <c r="N1188" s="183" t="s">
        <v>43</v>
      </c>
      <c r="O1188" s="181"/>
      <c r="P1188" s="184">
        <v>0.75</v>
      </c>
      <c r="Q1188" s="185" t="s">
        <v>107</v>
      </c>
      <c r="R1188" s="181" t="s">
        <v>37</v>
      </c>
      <c r="S1188" s="181" t="s">
        <v>96</v>
      </c>
      <c r="T1188" s="186">
        <v>45531</v>
      </c>
      <c r="U1188" s="187" t="s">
        <v>225</v>
      </c>
      <c r="V1188" s="188" t="str" cm="1">
        <f t="array" ref="V1188">IF(SUM(LEN(A1188:U1188))=0,"",IF(OR(OR(ISBLANK(E1188),SUM(LEN(B1188),LEN(C1188))=0),AND(NOT(D1188="Unknown"),ISBLANK(I1188)),AND(NOT(N1188="Unknown"),ISBLANK(Q1188))),"Missing Information", INDEX(Table15[Entire Service Line Classification], MATCH(SUMIFS(Table15[Unique ID],Table15[System-Owned Portion],D1188,Table15[If Material Anything Other than "Lead" in Column E,Was Material Ever Previously Lead?],F1188,Table15[Customer-Owned Portion],N1188),Table15[Unique ID],0),0)))</f>
        <v>Non-lead</v>
      </c>
      <c r="W1188" s="189"/>
    </row>
    <row r="1189" spans="1:23" s="190" customFormat="1" ht="37.5" x14ac:dyDescent="0.25">
      <c r="A1189" s="180">
        <v>11806043</v>
      </c>
      <c r="B1189" s="181" t="s">
        <v>2230</v>
      </c>
      <c r="C1189" s="182" t="s">
        <v>2231</v>
      </c>
      <c r="D1189" s="183" t="s">
        <v>43</v>
      </c>
      <c r="E1189" s="181" t="s">
        <v>35</v>
      </c>
      <c r="F1189" s="183" t="s">
        <v>35</v>
      </c>
      <c r="G1189" s="181" t="s">
        <v>225</v>
      </c>
      <c r="H1189" s="184">
        <v>4</v>
      </c>
      <c r="I1189" s="185" t="s">
        <v>107</v>
      </c>
      <c r="J1189" s="181" t="s">
        <v>37</v>
      </c>
      <c r="K1189" s="181" t="s">
        <v>38</v>
      </c>
      <c r="L1189" s="186">
        <v>45545</v>
      </c>
      <c r="M1189" s="187" t="s">
        <v>7069</v>
      </c>
      <c r="N1189" s="183" t="s">
        <v>43</v>
      </c>
      <c r="O1189" s="181"/>
      <c r="P1189" s="184">
        <v>4</v>
      </c>
      <c r="Q1189" s="185" t="s">
        <v>107</v>
      </c>
      <c r="R1189" s="181" t="s">
        <v>37</v>
      </c>
      <c r="S1189" s="181" t="s">
        <v>96</v>
      </c>
      <c r="T1189" s="186">
        <v>45545</v>
      </c>
      <c r="U1189" s="187" t="s">
        <v>7069</v>
      </c>
      <c r="V1189" s="188" t="str" cm="1">
        <f t="array" ref="V1189">IF(SUM(LEN(A1189:U1189))=0,"",IF(OR(OR(ISBLANK(E1189),SUM(LEN(B1189),LEN(C1189))=0),AND(NOT(D1189="Unknown"),ISBLANK(I1189)),AND(NOT(N1189="Unknown"),ISBLANK(Q1189))),"Missing Information", INDEX(Table15[Entire Service Line Classification], MATCH(SUMIFS(Table15[Unique ID],Table15[System-Owned Portion],D1189,Table15[If Material Anything Other than "Lead" in Column E,Was Material Ever Previously Lead?],F1189,Table15[Customer-Owned Portion],N1189),Table15[Unique ID],0),0)))</f>
        <v>Non-lead</v>
      </c>
      <c r="W1189" s="189"/>
    </row>
    <row r="1190" spans="1:23" s="190" customFormat="1" ht="37.5" x14ac:dyDescent="0.25">
      <c r="A1190" s="180">
        <v>11806042</v>
      </c>
      <c r="B1190" s="181" t="s">
        <v>2335</v>
      </c>
      <c r="C1190" s="182" t="s">
        <v>2336</v>
      </c>
      <c r="D1190" s="183" t="s">
        <v>43</v>
      </c>
      <c r="E1190" s="181" t="s">
        <v>35</v>
      </c>
      <c r="F1190" s="183" t="s">
        <v>35</v>
      </c>
      <c r="G1190" s="181" t="s">
        <v>225</v>
      </c>
      <c r="H1190" s="184">
        <v>1</v>
      </c>
      <c r="I1190" s="185" t="s">
        <v>107</v>
      </c>
      <c r="J1190" s="181" t="s">
        <v>37</v>
      </c>
      <c r="K1190" s="181" t="s">
        <v>38</v>
      </c>
      <c r="L1190" s="186">
        <v>45530</v>
      </c>
      <c r="M1190" s="187" t="s">
        <v>7069</v>
      </c>
      <c r="N1190" s="183" t="s">
        <v>43</v>
      </c>
      <c r="O1190" s="181"/>
      <c r="P1190" s="184">
        <v>0.75</v>
      </c>
      <c r="Q1190" s="185" t="s">
        <v>107</v>
      </c>
      <c r="R1190" s="181" t="s">
        <v>37</v>
      </c>
      <c r="S1190" s="181" t="s">
        <v>96</v>
      </c>
      <c r="T1190" s="186">
        <v>45530</v>
      </c>
      <c r="U1190" s="187" t="s">
        <v>7069</v>
      </c>
      <c r="V1190" s="188" t="str" cm="1">
        <f t="array" ref="V1190">IF(SUM(LEN(A1190:U1190))=0,"",IF(OR(OR(ISBLANK(E1190),SUM(LEN(B1190),LEN(C1190))=0),AND(NOT(D1190="Unknown"),ISBLANK(I1190)),AND(NOT(N1190="Unknown"),ISBLANK(Q1190))),"Missing Information", INDEX(Table15[Entire Service Line Classification], MATCH(SUMIFS(Table15[Unique ID],Table15[System-Owned Portion],D1190,Table15[If Material Anything Other than "Lead" in Column E,Was Material Ever Previously Lead?],F1190,Table15[Customer-Owned Portion],N1190),Table15[Unique ID],0),0)))</f>
        <v>Non-lead</v>
      </c>
      <c r="W1190" s="189"/>
    </row>
    <row r="1191" spans="1:23" s="190" customFormat="1" ht="37.5" x14ac:dyDescent="0.25">
      <c r="A1191" s="180">
        <v>11806041</v>
      </c>
      <c r="B1191" s="181" t="s">
        <v>2308</v>
      </c>
      <c r="C1191" s="182" t="s">
        <v>2309</v>
      </c>
      <c r="D1191" s="183" t="s">
        <v>36</v>
      </c>
      <c r="E1191" s="181" t="s">
        <v>35</v>
      </c>
      <c r="F1191" s="183" t="s">
        <v>35</v>
      </c>
      <c r="G1191" s="181" t="s">
        <v>225</v>
      </c>
      <c r="H1191" s="184">
        <v>1</v>
      </c>
      <c r="I1191" s="185" t="s">
        <v>107</v>
      </c>
      <c r="J1191" s="181" t="s">
        <v>37</v>
      </c>
      <c r="K1191" s="181" t="s">
        <v>38</v>
      </c>
      <c r="L1191" s="186">
        <v>45530</v>
      </c>
      <c r="M1191" s="187" t="s">
        <v>225</v>
      </c>
      <c r="N1191" s="183" t="s">
        <v>43</v>
      </c>
      <c r="O1191" s="181"/>
      <c r="P1191" s="184">
        <v>0.75</v>
      </c>
      <c r="Q1191" s="185" t="s">
        <v>107</v>
      </c>
      <c r="R1191" s="181" t="s">
        <v>37</v>
      </c>
      <c r="S1191" s="181" t="s">
        <v>96</v>
      </c>
      <c r="T1191" s="186">
        <v>45530</v>
      </c>
      <c r="U1191" s="187" t="s">
        <v>225</v>
      </c>
      <c r="V1191" s="188" t="str" cm="1">
        <f t="array" ref="V1191">IF(SUM(LEN(A1191:U1191))=0,"",IF(OR(OR(ISBLANK(E1191),SUM(LEN(B1191),LEN(C1191))=0),AND(NOT(D1191="Unknown"),ISBLANK(I1191)),AND(NOT(N1191="Unknown"),ISBLANK(Q1191))),"Missing Information", INDEX(Table15[Entire Service Line Classification], MATCH(SUMIFS(Table15[Unique ID],Table15[System-Owned Portion],D1191,Table15[If Material Anything Other than "Lead" in Column E,Was Material Ever Previously Lead?],F1191,Table15[Customer-Owned Portion],N1191),Table15[Unique ID],0),0)))</f>
        <v>Non-lead</v>
      </c>
      <c r="W1191" s="189"/>
    </row>
    <row r="1192" spans="1:23" s="190" customFormat="1" ht="37.5" x14ac:dyDescent="0.25">
      <c r="A1192" s="180">
        <v>11806040</v>
      </c>
      <c r="B1192" s="181" t="s">
        <v>2238</v>
      </c>
      <c r="C1192" s="182" t="s">
        <v>2239</v>
      </c>
      <c r="D1192" s="183" t="s">
        <v>43</v>
      </c>
      <c r="E1192" s="181" t="s">
        <v>35</v>
      </c>
      <c r="F1192" s="183" t="s">
        <v>35</v>
      </c>
      <c r="G1192" s="181" t="s">
        <v>225</v>
      </c>
      <c r="H1192" s="184">
        <v>1</v>
      </c>
      <c r="I1192" s="185" t="s">
        <v>107</v>
      </c>
      <c r="J1192" s="181" t="s">
        <v>37</v>
      </c>
      <c r="K1192" s="181" t="s">
        <v>38</v>
      </c>
      <c r="L1192" s="186">
        <v>45551</v>
      </c>
      <c r="M1192" s="187" t="s">
        <v>7069</v>
      </c>
      <c r="N1192" s="183" t="s">
        <v>43</v>
      </c>
      <c r="O1192" s="181"/>
      <c r="P1192" s="184">
        <v>0.75</v>
      </c>
      <c r="Q1192" s="185" t="s">
        <v>107</v>
      </c>
      <c r="R1192" s="181" t="s">
        <v>37</v>
      </c>
      <c r="S1192" s="181" t="s">
        <v>96</v>
      </c>
      <c r="T1192" s="186">
        <v>45551</v>
      </c>
      <c r="U1192" s="187" t="s">
        <v>7069</v>
      </c>
      <c r="V1192" s="188" t="str" cm="1">
        <f t="array" ref="V1192">IF(SUM(LEN(A1192:U1192))=0,"",IF(OR(OR(ISBLANK(E1192),SUM(LEN(B1192),LEN(C1192))=0),AND(NOT(D1192="Unknown"),ISBLANK(I1192)),AND(NOT(N1192="Unknown"),ISBLANK(Q1192))),"Missing Information", INDEX(Table15[Entire Service Line Classification], MATCH(SUMIFS(Table15[Unique ID],Table15[System-Owned Portion],D1192,Table15[If Material Anything Other than "Lead" in Column E,Was Material Ever Previously Lead?],F1192,Table15[Customer-Owned Portion],N1192),Table15[Unique ID],0),0)))</f>
        <v>Non-lead</v>
      </c>
      <c r="W1192" s="189"/>
    </row>
    <row r="1193" spans="1:23" s="190" customFormat="1" ht="37.5" x14ac:dyDescent="0.25">
      <c r="A1193" s="180">
        <v>11806037</v>
      </c>
      <c r="B1193" s="181" t="s">
        <v>2230</v>
      </c>
      <c r="C1193" s="182" t="s">
        <v>2231</v>
      </c>
      <c r="D1193" s="183" t="s">
        <v>36</v>
      </c>
      <c r="E1193" s="181" t="s">
        <v>35</v>
      </c>
      <c r="F1193" s="183" t="s">
        <v>35</v>
      </c>
      <c r="G1193" s="181" t="s">
        <v>7035</v>
      </c>
      <c r="H1193" s="184">
        <v>1</v>
      </c>
      <c r="I1193" s="185" t="s">
        <v>107</v>
      </c>
      <c r="J1193" s="181" t="s">
        <v>37</v>
      </c>
      <c r="K1193" s="181" t="s">
        <v>38</v>
      </c>
      <c r="L1193" s="186">
        <v>45551</v>
      </c>
      <c r="M1193" s="187" t="s">
        <v>225</v>
      </c>
      <c r="N1193" s="183" t="s">
        <v>36</v>
      </c>
      <c r="O1193" s="181"/>
      <c r="P1193" s="184">
        <v>0.75</v>
      </c>
      <c r="Q1193" s="185" t="s">
        <v>107</v>
      </c>
      <c r="R1193" s="181" t="s">
        <v>37</v>
      </c>
      <c r="S1193" s="181" t="s">
        <v>96</v>
      </c>
      <c r="T1193" s="186">
        <v>45551</v>
      </c>
      <c r="U1193" s="187" t="s">
        <v>225</v>
      </c>
      <c r="V1193" s="188" t="str" cm="1">
        <f t="array" ref="V1193">IF(SUM(LEN(A1193:U1193))=0,"",IF(OR(OR(ISBLANK(E1193),SUM(LEN(B1193),LEN(C1193))=0),AND(NOT(D1193="Unknown"),ISBLANK(I1193)),AND(NOT(N1193="Unknown"),ISBLANK(Q1193))),"Missing Information", INDEX(Table15[Entire Service Line Classification], MATCH(SUMIFS(Table15[Unique ID],Table15[System-Owned Portion],D1193,Table15[If Material Anything Other than "Lead" in Column E,Was Material Ever Previously Lead?],F1193,Table15[Customer-Owned Portion],N1193),Table15[Unique ID],0),0)))</f>
        <v>Non-lead</v>
      </c>
      <c r="W1193" s="189"/>
    </row>
    <row r="1194" spans="1:23" s="190" customFormat="1" ht="37.5" x14ac:dyDescent="0.25">
      <c r="A1194" s="180">
        <v>11806036</v>
      </c>
      <c r="B1194" s="181" t="s">
        <v>2528</v>
      </c>
      <c r="C1194" s="182" t="s">
        <v>2529</v>
      </c>
      <c r="D1194" s="183" t="s">
        <v>36</v>
      </c>
      <c r="E1194" s="181" t="s">
        <v>35</v>
      </c>
      <c r="F1194" s="183" t="s">
        <v>35</v>
      </c>
      <c r="G1194" s="181" t="s">
        <v>225</v>
      </c>
      <c r="H1194" s="184">
        <v>1</v>
      </c>
      <c r="I1194" s="185" t="s">
        <v>107</v>
      </c>
      <c r="J1194" s="181" t="s">
        <v>37</v>
      </c>
      <c r="K1194" s="181" t="s">
        <v>38</v>
      </c>
      <c r="L1194" s="186">
        <v>45530</v>
      </c>
      <c r="M1194" s="187" t="s">
        <v>225</v>
      </c>
      <c r="N1194" s="183" t="s">
        <v>43</v>
      </c>
      <c r="O1194" s="181"/>
      <c r="P1194" s="184">
        <v>0.75</v>
      </c>
      <c r="Q1194" s="185" t="s">
        <v>107</v>
      </c>
      <c r="R1194" s="181" t="s">
        <v>37</v>
      </c>
      <c r="S1194" s="181" t="s">
        <v>96</v>
      </c>
      <c r="T1194" s="186">
        <v>45530</v>
      </c>
      <c r="U1194" s="187" t="s">
        <v>225</v>
      </c>
      <c r="V1194" s="188" t="str" cm="1">
        <f t="array" ref="V1194">IF(SUM(LEN(A1194:U1194))=0,"",IF(OR(OR(ISBLANK(E1194),SUM(LEN(B1194),LEN(C1194))=0),AND(NOT(D1194="Unknown"),ISBLANK(I1194)),AND(NOT(N1194="Unknown"),ISBLANK(Q1194))),"Missing Information", INDEX(Table15[Entire Service Line Classification], MATCH(SUMIFS(Table15[Unique ID],Table15[System-Owned Portion],D1194,Table15[If Material Anything Other than "Lead" in Column E,Was Material Ever Previously Lead?],F1194,Table15[Customer-Owned Portion],N1194),Table15[Unique ID],0),0)))</f>
        <v>Non-lead</v>
      </c>
      <c r="W1194" s="189"/>
    </row>
    <row r="1195" spans="1:23" s="190" customFormat="1" ht="37.5" x14ac:dyDescent="0.25">
      <c r="A1195" s="180">
        <v>11806035</v>
      </c>
      <c r="B1195" s="181" t="s">
        <v>2480</v>
      </c>
      <c r="C1195" s="182" t="s">
        <v>2481</v>
      </c>
      <c r="D1195" s="183" t="s">
        <v>36</v>
      </c>
      <c r="E1195" s="181" t="s">
        <v>35</v>
      </c>
      <c r="F1195" s="183" t="s">
        <v>35</v>
      </c>
      <c r="G1195" s="181" t="s">
        <v>225</v>
      </c>
      <c r="H1195" s="184">
        <v>1</v>
      </c>
      <c r="I1195" s="185" t="s">
        <v>107</v>
      </c>
      <c r="J1195" s="181" t="s">
        <v>37</v>
      </c>
      <c r="K1195" s="181" t="s">
        <v>38</v>
      </c>
      <c r="L1195" s="186">
        <v>45530</v>
      </c>
      <c r="M1195" s="187" t="s">
        <v>225</v>
      </c>
      <c r="N1195" s="183" t="s">
        <v>43</v>
      </c>
      <c r="O1195" s="181"/>
      <c r="P1195" s="184">
        <v>0.75</v>
      </c>
      <c r="Q1195" s="185" t="s">
        <v>107</v>
      </c>
      <c r="R1195" s="181" t="s">
        <v>37</v>
      </c>
      <c r="S1195" s="181" t="s">
        <v>96</v>
      </c>
      <c r="T1195" s="186">
        <v>45530</v>
      </c>
      <c r="U1195" s="187" t="s">
        <v>225</v>
      </c>
      <c r="V1195" s="188" t="str" cm="1">
        <f t="array" ref="V1195">IF(SUM(LEN(A1195:U1195))=0,"",IF(OR(OR(ISBLANK(E1195),SUM(LEN(B1195),LEN(C1195))=0),AND(NOT(D1195="Unknown"),ISBLANK(I1195)),AND(NOT(N1195="Unknown"),ISBLANK(Q1195))),"Missing Information", INDEX(Table15[Entire Service Line Classification], MATCH(SUMIFS(Table15[Unique ID],Table15[System-Owned Portion],D1195,Table15[If Material Anything Other than "Lead" in Column E,Was Material Ever Previously Lead?],F1195,Table15[Customer-Owned Portion],N1195),Table15[Unique ID],0),0)))</f>
        <v>Non-lead</v>
      </c>
      <c r="W1195" s="189"/>
    </row>
    <row r="1196" spans="1:23" s="190" customFormat="1" ht="37.5" x14ac:dyDescent="0.25">
      <c r="A1196" s="180">
        <v>11806033</v>
      </c>
      <c r="B1196" s="181" t="s">
        <v>2548</v>
      </c>
      <c r="C1196" s="182" t="s">
        <v>2549</v>
      </c>
      <c r="D1196" s="183" t="s">
        <v>36</v>
      </c>
      <c r="E1196" s="181" t="s">
        <v>35</v>
      </c>
      <c r="F1196" s="183" t="s">
        <v>35</v>
      </c>
      <c r="G1196" s="181" t="s">
        <v>225</v>
      </c>
      <c r="H1196" s="184">
        <v>1</v>
      </c>
      <c r="I1196" s="185" t="s">
        <v>107</v>
      </c>
      <c r="J1196" s="181" t="s">
        <v>37</v>
      </c>
      <c r="K1196" s="181" t="s">
        <v>38</v>
      </c>
      <c r="L1196" s="186">
        <v>45530</v>
      </c>
      <c r="M1196" s="187" t="s">
        <v>225</v>
      </c>
      <c r="N1196" s="183" t="s">
        <v>43</v>
      </c>
      <c r="O1196" s="181"/>
      <c r="P1196" s="184">
        <v>0.75</v>
      </c>
      <c r="Q1196" s="185" t="s">
        <v>107</v>
      </c>
      <c r="R1196" s="181" t="s">
        <v>37</v>
      </c>
      <c r="S1196" s="181" t="s">
        <v>96</v>
      </c>
      <c r="T1196" s="186">
        <v>45530</v>
      </c>
      <c r="U1196" s="187" t="s">
        <v>225</v>
      </c>
      <c r="V1196" s="188" t="str" cm="1">
        <f t="array" ref="V1196">IF(SUM(LEN(A1196:U1196))=0,"",IF(OR(OR(ISBLANK(E1196),SUM(LEN(B1196),LEN(C1196))=0),AND(NOT(D1196="Unknown"),ISBLANK(I1196)),AND(NOT(N1196="Unknown"),ISBLANK(Q1196))),"Missing Information", INDEX(Table15[Entire Service Line Classification], MATCH(SUMIFS(Table15[Unique ID],Table15[System-Owned Portion],D1196,Table15[If Material Anything Other than "Lead" in Column E,Was Material Ever Previously Lead?],F1196,Table15[Customer-Owned Portion],N1196),Table15[Unique ID],0),0)))</f>
        <v>Non-lead</v>
      </c>
      <c r="W1196" s="189"/>
    </row>
    <row r="1197" spans="1:23" s="190" customFormat="1" ht="37.5" x14ac:dyDescent="0.25">
      <c r="A1197" s="180">
        <v>11806032</v>
      </c>
      <c r="B1197" s="181" t="s">
        <v>2440</v>
      </c>
      <c r="C1197" s="182" t="s">
        <v>2441</v>
      </c>
      <c r="D1197" s="183" t="s">
        <v>36</v>
      </c>
      <c r="E1197" s="181" t="s">
        <v>35</v>
      </c>
      <c r="F1197" s="183" t="s">
        <v>35</v>
      </c>
      <c r="G1197" s="181" t="s">
        <v>225</v>
      </c>
      <c r="H1197" s="184">
        <v>1</v>
      </c>
      <c r="I1197" s="185" t="s">
        <v>107</v>
      </c>
      <c r="J1197" s="181" t="s">
        <v>37</v>
      </c>
      <c r="K1197" s="181" t="s">
        <v>38</v>
      </c>
      <c r="L1197" s="186">
        <v>45530</v>
      </c>
      <c r="M1197" s="187" t="s">
        <v>225</v>
      </c>
      <c r="N1197" s="183" t="s">
        <v>43</v>
      </c>
      <c r="O1197" s="181"/>
      <c r="P1197" s="184">
        <v>0.75</v>
      </c>
      <c r="Q1197" s="185" t="s">
        <v>107</v>
      </c>
      <c r="R1197" s="181" t="s">
        <v>37</v>
      </c>
      <c r="S1197" s="181" t="s">
        <v>96</v>
      </c>
      <c r="T1197" s="186">
        <v>45530</v>
      </c>
      <c r="U1197" s="187" t="s">
        <v>7068</v>
      </c>
      <c r="V1197" s="188" t="str" cm="1">
        <f t="array" ref="V1197">IF(SUM(LEN(A1197:U1197))=0,"",IF(OR(OR(ISBLANK(E1197),SUM(LEN(B1197),LEN(C1197))=0),AND(NOT(D1197="Unknown"),ISBLANK(I1197)),AND(NOT(N1197="Unknown"),ISBLANK(Q1197))),"Missing Information", INDEX(Table15[Entire Service Line Classification], MATCH(SUMIFS(Table15[Unique ID],Table15[System-Owned Portion],D1197,Table15[If Material Anything Other than "Lead" in Column E,Was Material Ever Previously Lead?],F1197,Table15[Customer-Owned Portion],N1197),Table15[Unique ID],0),0)))</f>
        <v>Non-lead</v>
      </c>
      <c r="W1197" s="189"/>
    </row>
    <row r="1198" spans="1:23" s="190" customFormat="1" ht="37.5" x14ac:dyDescent="0.25">
      <c r="A1198" s="180">
        <v>11806031</v>
      </c>
      <c r="B1198" s="181" t="s">
        <v>2466</v>
      </c>
      <c r="C1198" s="182" t="s">
        <v>2467</v>
      </c>
      <c r="D1198" s="183" t="s">
        <v>36</v>
      </c>
      <c r="E1198" s="181" t="s">
        <v>35</v>
      </c>
      <c r="F1198" s="183" t="s">
        <v>35</v>
      </c>
      <c r="G1198" s="181" t="s">
        <v>225</v>
      </c>
      <c r="H1198" s="184">
        <v>1</v>
      </c>
      <c r="I1198" s="185" t="s">
        <v>107</v>
      </c>
      <c r="J1198" s="181" t="s">
        <v>37</v>
      </c>
      <c r="K1198" s="181" t="s">
        <v>38</v>
      </c>
      <c r="L1198" s="186">
        <v>45530</v>
      </c>
      <c r="M1198" s="187" t="s">
        <v>225</v>
      </c>
      <c r="N1198" s="183" t="s">
        <v>43</v>
      </c>
      <c r="O1198" s="181"/>
      <c r="P1198" s="184">
        <v>0.75</v>
      </c>
      <c r="Q1198" s="185" t="s">
        <v>107</v>
      </c>
      <c r="R1198" s="181" t="s">
        <v>37</v>
      </c>
      <c r="S1198" s="181" t="s">
        <v>96</v>
      </c>
      <c r="T1198" s="186">
        <v>45530</v>
      </c>
      <c r="U1198" s="187" t="s">
        <v>7068</v>
      </c>
      <c r="V1198" s="188" t="str" cm="1">
        <f t="array" ref="V1198">IF(SUM(LEN(A1198:U1198))=0,"",IF(OR(OR(ISBLANK(E1198),SUM(LEN(B1198),LEN(C1198))=0),AND(NOT(D1198="Unknown"),ISBLANK(I1198)),AND(NOT(N1198="Unknown"),ISBLANK(Q1198))),"Missing Information", INDEX(Table15[Entire Service Line Classification], MATCH(SUMIFS(Table15[Unique ID],Table15[System-Owned Portion],D1198,Table15[If Material Anything Other than "Lead" in Column E,Was Material Ever Previously Lead?],F1198,Table15[Customer-Owned Portion],N1198),Table15[Unique ID],0),0)))</f>
        <v>Non-lead</v>
      </c>
      <c r="W1198" s="189"/>
    </row>
    <row r="1199" spans="1:23" s="190" customFormat="1" ht="37.5" x14ac:dyDescent="0.25">
      <c r="A1199" s="180">
        <v>11806030</v>
      </c>
      <c r="B1199" s="181" t="s">
        <v>2470</v>
      </c>
      <c r="C1199" s="182" t="s">
        <v>2471</v>
      </c>
      <c r="D1199" s="183" t="s">
        <v>36</v>
      </c>
      <c r="E1199" s="181" t="s">
        <v>35</v>
      </c>
      <c r="F1199" s="183" t="s">
        <v>35</v>
      </c>
      <c r="G1199" s="181" t="s">
        <v>225</v>
      </c>
      <c r="H1199" s="184">
        <v>1</v>
      </c>
      <c r="I1199" s="185" t="s">
        <v>107</v>
      </c>
      <c r="J1199" s="181" t="s">
        <v>37</v>
      </c>
      <c r="K1199" s="181" t="s">
        <v>38</v>
      </c>
      <c r="L1199" s="186">
        <v>45530</v>
      </c>
      <c r="M1199" s="187" t="s">
        <v>225</v>
      </c>
      <c r="N1199" s="183" t="s">
        <v>43</v>
      </c>
      <c r="O1199" s="181"/>
      <c r="P1199" s="184">
        <v>0.75</v>
      </c>
      <c r="Q1199" s="185" t="s">
        <v>107</v>
      </c>
      <c r="R1199" s="181" t="s">
        <v>37</v>
      </c>
      <c r="S1199" s="181" t="s">
        <v>96</v>
      </c>
      <c r="T1199" s="186">
        <v>45530</v>
      </c>
      <c r="U1199" s="187" t="s">
        <v>7068</v>
      </c>
      <c r="V1199" s="188" t="str" cm="1">
        <f t="array" ref="V1199">IF(SUM(LEN(A1199:U1199))=0,"",IF(OR(OR(ISBLANK(E1199),SUM(LEN(B1199),LEN(C1199))=0),AND(NOT(D1199="Unknown"),ISBLANK(I1199)),AND(NOT(N1199="Unknown"),ISBLANK(Q1199))),"Missing Information", INDEX(Table15[Entire Service Line Classification], MATCH(SUMIFS(Table15[Unique ID],Table15[System-Owned Portion],D1199,Table15[If Material Anything Other than "Lead" in Column E,Was Material Ever Previously Lead?],F1199,Table15[Customer-Owned Portion],N1199),Table15[Unique ID],0),0)))</f>
        <v>Non-lead</v>
      </c>
      <c r="W1199" s="189"/>
    </row>
    <row r="1200" spans="1:23" s="190" customFormat="1" ht="37.5" x14ac:dyDescent="0.25">
      <c r="A1200" s="180">
        <v>11806029</v>
      </c>
      <c r="B1200" s="181" t="s">
        <v>2588</v>
      </c>
      <c r="C1200" s="182" t="s">
        <v>2589</v>
      </c>
      <c r="D1200" s="183" t="s">
        <v>36</v>
      </c>
      <c r="E1200" s="181" t="s">
        <v>35</v>
      </c>
      <c r="F1200" s="183" t="s">
        <v>35</v>
      </c>
      <c r="G1200" s="181" t="s">
        <v>225</v>
      </c>
      <c r="H1200" s="184">
        <v>1</v>
      </c>
      <c r="I1200" s="185" t="s">
        <v>107</v>
      </c>
      <c r="J1200" s="181" t="s">
        <v>37</v>
      </c>
      <c r="K1200" s="181" t="s">
        <v>38</v>
      </c>
      <c r="L1200" s="186">
        <v>45552</v>
      </c>
      <c r="M1200" s="187" t="s">
        <v>7069</v>
      </c>
      <c r="N1200" s="183" t="s">
        <v>36</v>
      </c>
      <c r="O1200" s="181"/>
      <c r="P1200" s="184">
        <v>1</v>
      </c>
      <c r="Q1200" s="185" t="s">
        <v>107</v>
      </c>
      <c r="R1200" s="181" t="s">
        <v>37</v>
      </c>
      <c r="S1200" s="181" t="s">
        <v>96</v>
      </c>
      <c r="T1200" s="186">
        <v>45552</v>
      </c>
      <c r="U1200" s="187" t="s">
        <v>7069</v>
      </c>
      <c r="V1200" s="188" t="str" cm="1">
        <f t="array" ref="V1200">IF(SUM(LEN(A1200:U1200))=0,"",IF(OR(OR(ISBLANK(E1200),SUM(LEN(B1200),LEN(C1200))=0),AND(NOT(D1200="Unknown"),ISBLANK(I1200)),AND(NOT(N1200="Unknown"),ISBLANK(Q1200))),"Missing Information", INDEX(Table15[Entire Service Line Classification], MATCH(SUMIFS(Table15[Unique ID],Table15[System-Owned Portion],D1200,Table15[If Material Anything Other than "Lead" in Column E,Was Material Ever Previously Lead?],F1200,Table15[Customer-Owned Portion],N1200),Table15[Unique ID],0),0)))</f>
        <v>Non-lead</v>
      </c>
      <c r="W1200" s="189"/>
    </row>
    <row r="1201" spans="1:23" s="190" customFormat="1" ht="37.5" x14ac:dyDescent="0.25">
      <c r="A1201" s="180">
        <v>11806028</v>
      </c>
      <c r="B1201" s="181" t="s">
        <v>2498</v>
      </c>
      <c r="C1201" s="182" t="s">
        <v>2499</v>
      </c>
      <c r="D1201" s="183" t="s">
        <v>36</v>
      </c>
      <c r="E1201" s="181" t="s">
        <v>35</v>
      </c>
      <c r="F1201" s="183" t="s">
        <v>35</v>
      </c>
      <c r="G1201" s="181" t="s">
        <v>225</v>
      </c>
      <c r="H1201" s="184">
        <v>1</v>
      </c>
      <c r="I1201" s="185" t="s">
        <v>107</v>
      </c>
      <c r="J1201" s="181" t="s">
        <v>37</v>
      </c>
      <c r="K1201" s="181" t="s">
        <v>38</v>
      </c>
      <c r="L1201" s="186">
        <v>45530</v>
      </c>
      <c r="M1201" s="187" t="s">
        <v>225</v>
      </c>
      <c r="N1201" s="183" t="s">
        <v>43</v>
      </c>
      <c r="O1201" s="181"/>
      <c r="P1201" s="184">
        <v>0.75</v>
      </c>
      <c r="Q1201" s="185" t="s">
        <v>107</v>
      </c>
      <c r="R1201" s="181" t="s">
        <v>37</v>
      </c>
      <c r="S1201" s="181" t="s">
        <v>96</v>
      </c>
      <c r="T1201" s="186">
        <v>45530</v>
      </c>
      <c r="U1201" s="187" t="s">
        <v>225</v>
      </c>
      <c r="V1201" s="188" t="str" cm="1">
        <f t="array" ref="V1201">IF(SUM(LEN(A1201:U1201))=0,"",IF(OR(OR(ISBLANK(E1201),SUM(LEN(B1201),LEN(C1201))=0),AND(NOT(D1201="Unknown"),ISBLANK(I1201)),AND(NOT(N1201="Unknown"),ISBLANK(Q1201))),"Missing Information", INDEX(Table15[Entire Service Line Classification], MATCH(SUMIFS(Table15[Unique ID],Table15[System-Owned Portion],D1201,Table15[If Material Anything Other than "Lead" in Column E,Was Material Ever Previously Lead?],F1201,Table15[Customer-Owned Portion],N1201),Table15[Unique ID],0),0)))</f>
        <v>Non-lead</v>
      </c>
      <c r="W1201" s="189"/>
    </row>
    <row r="1202" spans="1:23" s="190" customFormat="1" ht="37.5" x14ac:dyDescent="0.25">
      <c r="A1202" s="180">
        <v>11783362</v>
      </c>
      <c r="B1202" s="181" t="s">
        <v>2590</v>
      </c>
      <c r="C1202" s="182" t="s">
        <v>2591</v>
      </c>
      <c r="D1202" s="183" t="s">
        <v>36</v>
      </c>
      <c r="E1202" s="181" t="s">
        <v>35</v>
      </c>
      <c r="F1202" s="183" t="s">
        <v>35</v>
      </c>
      <c r="G1202" s="181" t="s">
        <v>225</v>
      </c>
      <c r="H1202" s="184">
        <v>2</v>
      </c>
      <c r="I1202" s="185" t="s">
        <v>107</v>
      </c>
      <c r="J1202" s="181" t="s">
        <v>37</v>
      </c>
      <c r="K1202" s="181" t="s">
        <v>38</v>
      </c>
      <c r="L1202" s="186">
        <v>45530</v>
      </c>
      <c r="M1202" s="187" t="s">
        <v>225</v>
      </c>
      <c r="N1202" s="183" t="s">
        <v>36</v>
      </c>
      <c r="O1202" s="181"/>
      <c r="P1202" s="184">
        <v>2</v>
      </c>
      <c r="Q1202" s="185" t="s">
        <v>107</v>
      </c>
      <c r="R1202" s="181" t="s">
        <v>37</v>
      </c>
      <c r="S1202" s="181" t="s">
        <v>96</v>
      </c>
      <c r="T1202" s="186">
        <v>45530</v>
      </c>
      <c r="U1202" s="187" t="s">
        <v>225</v>
      </c>
      <c r="V1202" s="188" t="str" cm="1">
        <f t="array" ref="V1202">IF(SUM(LEN(A1202:U1202))=0,"",IF(OR(OR(ISBLANK(E1202),SUM(LEN(B1202),LEN(C1202))=0),AND(NOT(D1202="Unknown"),ISBLANK(I1202)),AND(NOT(N1202="Unknown"),ISBLANK(Q1202))),"Missing Information", INDEX(Table15[Entire Service Line Classification], MATCH(SUMIFS(Table15[Unique ID],Table15[System-Owned Portion],D1202,Table15[If Material Anything Other than "Lead" in Column E,Was Material Ever Previously Lead?],F1202,Table15[Customer-Owned Portion],N1202),Table15[Unique ID],0),0)))</f>
        <v>Non-lead</v>
      </c>
      <c r="W1202" s="189"/>
    </row>
    <row r="1203" spans="1:23" s="190" customFormat="1" ht="37.5" x14ac:dyDescent="0.25">
      <c r="A1203" s="180">
        <v>11783361</v>
      </c>
      <c r="B1203" s="181" t="s">
        <v>2590</v>
      </c>
      <c r="C1203" s="182" t="s">
        <v>2591</v>
      </c>
      <c r="D1203" s="183" t="s">
        <v>36</v>
      </c>
      <c r="E1203" s="181" t="s">
        <v>35</v>
      </c>
      <c r="F1203" s="183" t="s">
        <v>35</v>
      </c>
      <c r="G1203" s="181" t="s">
        <v>7035</v>
      </c>
      <c r="H1203" s="184">
        <v>2</v>
      </c>
      <c r="I1203" s="185" t="s">
        <v>107</v>
      </c>
      <c r="J1203" s="181" t="s">
        <v>37</v>
      </c>
      <c r="K1203" s="181" t="s">
        <v>38</v>
      </c>
      <c r="L1203" s="186">
        <v>45530</v>
      </c>
      <c r="M1203" s="187" t="s">
        <v>225</v>
      </c>
      <c r="N1203" s="183" t="s">
        <v>36</v>
      </c>
      <c r="O1203" s="181"/>
      <c r="P1203" s="184">
        <v>2</v>
      </c>
      <c r="Q1203" s="185" t="s">
        <v>107</v>
      </c>
      <c r="R1203" s="181" t="s">
        <v>37</v>
      </c>
      <c r="S1203" s="181" t="s">
        <v>96</v>
      </c>
      <c r="T1203" s="186">
        <v>45530</v>
      </c>
      <c r="U1203" s="187" t="s">
        <v>225</v>
      </c>
      <c r="V1203" s="188" t="str" cm="1">
        <f t="array" ref="V1203">IF(SUM(LEN(A1203:U1203))=0,"",IF(OR(OR(ISBLANK(E1203),SUM(LEN(B1203),LEN(C1203))=0),AND(NOT(D1203="Unknown"),ISBLANK(I1203)),AND(NOT(N1203="Unknown"),ISBLANK(Q1203))),"Missing Information", INDEX(Table15[Entire Service Line Classification], MATCH(SUMIFS(Table15[Unique ID],Table15[System-Owned Portion],D1203,Table15[If Material Anything Other than "Lead" in Column E,Was Material Ever Previously Lead?],F1203,Table15[Customer-Owned Portion],N1203),Table15[Unique ID],0),0)))</f>
        <v>Non-lead</v>
      </c>
      <c r="W1203" s="189"/>
    </row>
    <row r="1204" spans="1:23" s="190" customFormat="1" ht="37.5" x14ac:dyDescent="0.25">
      <c r="A1204" s="180">
        <v>11783359</v>
      </c>
      <c r="B1204" s="181" t="s">
        <v>2592</v>
      </c>
      <c r="C1204" s="182" t="s">
        <v>2593</v>
      </c>
      <c r="D1204" s="183" t="s">
        <v>36</v>
      </c>
      <c r="E1204" s="181" t="s">
        <v>35</v>
      </c>
      <c r="F1204" s="183" t="s">
        <v>35</v>
      </c>
      <c r="G1204" s="181" t="s">
        <v>225</v>
      </c>
      <c r="H1204" s="184">
        <v>2</v>
      </c>
      <c r="I1204" s="185" t="s">
        <v>107</v>
      </c>
      <c r="J1204" s="181" t="s">
        <v>37</v>
      </c>
      <c r="K1204" s="181" t="s">
        <v>38</v>
      </c>
      <c r="L1204" s="186">
        <v>45530</v>
      </c>
      <c r="M1204" s="187" t="s">
        <v>225</v>
      </c>
      <c r="N1204" s="183" t="s">
        <v>43</v>
      </c>
      <c r="O1204" s="181"/>
      <c r="P1204" s="184">
        <v>2</v>
      </c>
      <c r="Q1204" s="185" t="s">
        <v>107</v>
      </c>
      <c r="R1204" s="181" t="s">
        <v>37</v>
      </c>
      <c r="S1204" s="181" t="s">
        <v>96</v>
      </c>
      <c r="T1204" s="186">
        <v>45530</v>
      </c>
      <c r="U1204" s="187" t="s">
        <v>225</v>
      </c>
      <c r="V1204" s="188" t="str" cm="1">
        <f t="array" ref="V1204">IF(SUM(LEN(A1204:U1204))=0,"",IF(OR(OR(ISBLANK(E1204),SUM(LEN(B1204),LEN(C1204))=0),AND(NOT(D1204="Unknown"),ISBLANK(I1204)),AND(NOT(N1204="Unknown"),ISBLANK(Q1204))),"Missing Information", INDEX(Table15[Entire Service Line Classification], MATCH(SUMIFS(Table15[Unique ID],Table15[System-Owned Portion],D1204,Table15[If Material Anything Other than "Lead" in Column E,Was Material Ever Previously Lead?],F1204,Table15[Customer-Owned Portion],N1204),Table15[Unique ID],0),0)))</f>
        <v>Non-lead</v>
      </c>
      <c r="W1204" s="189"/>
    </row>
    <row r="1205" spans="1:23" s="190" customFormat="1" ht="37.5" x14ac:dyDescent="0.25">
      <c r="A1205" s="180">
        <v>11783360</v>
      </c>
      <c r="B1205" s="181" t="s">
        <v>2594</v>
      </c>
      <c r="C1205" s="182" t="s">
        <v>2595</v>
      </c>
      <c r="D1205" s="183" t="s">
        <v>36</v>
      </c>
      <c r="E1205" s="181" t="s">
        <v>35</v>
      </c>
      <c r="F1205" s="183" t="s">
        <v>35</v>
      </c>
      <c r="G1205" s="181" t="s">
        <v>225</v>
      </c>
      <c r="H1205" s="184">
        <v>1</v>
      </c>
      <c r="I1205" s="185" t="s">
        <v>107</v>
      </c>
      <c r="J1205" s="181" t="s">
        <v>37</v>
      </c>
      <c r="K1205" s="181" t="s">
        <v>38</v>
      </c>
      <c r="L1205" s="186">
        <v>45530</v>
      </c>
      <c r="M1205" s="187" t="s">
        <v>225</v>
      </c>
      <c r="N1205" s="183" t="s">
        <v>43</v>
      </c>
      <c r="O1205" s="181"/>
      <c r="P1205" s="184">
        <v>1</v>
      </c>
      <c r="Q1205" s="185" t="s">
        <v>107</v>
      </c>
      <c r="R1205" s="181" t="s">
        <v>37</v>
      </c>
      <c r="S1205" s="181" t="s">
        <v>96</v>
      </c>
      <c r="T1205" s="186">
        <v>45530</v>
      </c>
      <c r="U1205" s="187" t="s">
        <v>225</v>
      </c>
      <c r="V1205" s="188" t="str" cm="1">
        <f t="array" ref="V1205">IF(SUM(LEN(A1205:U1205))=0,"",IF(OR(OR(ISBLANK(E1205),SUM(LEN(B1205),LEN(C1205))=0),AND(NOT(D1205="Unknown"),ISBLANK(I1205)),AND(NOT(N1205="Unknown"),ISBLANK(Q1205))),"Missing Information", INDEX(Table15[Entire Service Line Classification], MATCH(SUMIFS(Table15[Unique ID],Table15[System-Owned Portion],D1205,Table15[If Material Anything Other than "Lead" in Column E,Was Material Ever Previously Lead?],F1205,Table15[Customer-Owned Portion],N1205),Table15[Unique ID],0),0)))</f>
        <v>Non-lead</v>
      </c>
      <c r="W1205" s="189"/>
    </row>
    <row r="1206" spans="1:23" s="190" customFormat="1" ht="37.5" x14ac:dyDescent="0.25">
      <c r="A1206" s="180">
        <v>11783358</v>
      </c>
      <c r="B1206" s="181" t="s">
        <v>2596</v>
      </c>
      <c r="C1206" s="182" t="s">
        <v>2597</v>
      </c>
      <c r="D1206" s="183" t="s">
        <v>36</v>
      </c>
      <c r="E1206" s="181" t="s">
        <v>37</v>
      </c>
      <c r="F1206" s="183" t="s">
        <v>35</v>
      </c>
      <c r="G1206" s="181" t="s">
        <v>7033</v>
      </c>
      <c r="H1206" s="184">
        <v>1</v>
      </c>
      <c r="I1206" s="185" t="s">
        <v>107</v>
      </c>
      <c r="J1206" s="181" t="s">
        <v>37</v>
      </c>
      <c r="K1206" s="181" t="s">
        <v>38</v>
      </c>
      <c r="L1206" s="186">
        <v>45530</v>
      </c>
      <c r="M1206" s="187" t="s">
        <v>225</v>
      </c>
      <c r="N1206" s="183" t="s">
        <v>36</v>
      </c>
      <c r="O1206" s="181"/>
      <c r="P1206" s="184">
        <v>1</v>
      </c>
      <c r="Q1206" s="185" t="s">
        <v>107</v>
      </c>
      <c r="R1206" s="181" t="s">
        <v>37</v>
      </c>
      <c r="S1206" s="181" t="s">
        <v>96</v>
      </c>
      <c r="T1206" s="186">
        <v>45530</v>
      </c>
      <c r="U1206" s="187" t="s">
        <v>225</v>
      </c>
      <c r="V1206" s="188" t="str" cm="1">
        <f t="array" ref="V1206">IF(SUM(LEN(A1206:U1206))=0,"",IF(OR(OR(ISBLANK(E1206),SUM(LEN(B1206),LEN(C1206))=0),AND(NOT(D1206="Unknown"),ISBLANK(I1206)),AND(NOT(N1206="Unknown"),ISBLANK(Q1206))),"Missing Information", INDEX(Table15[Entire Service Line Classification], MATCH(SUMIFS(Table15[Unique ID],Table15[System-Owned Portion],D1206,Table15[If Material Anything Other than "Lead" in Column E,Was Material Ever Previously Lead?],F1206,Table15[Customer-Owned Portion],N1206),Table15[Unique ID],0),0)))</f>
        <v>Non-lead</v>
      </c>
      <c r="W1206" s="189"/>
    </row>
    <row r="1207" spans="1:23" s="190" customFormat="1" ht="37.5" x14ac:dyDescent="0.25">
      <c r="A1207" s="180">
        <v>11783356</v>
      </c>
      <c r="B1207" s="181" t="s">
        <v>2598</v>
      </c>
      <c r="C1207" s="182" t="s">
        <v>2599</v>
      </c>
      <c r="D1207" s="183" t="s">
        <v>36</v>
      </c>
      <c r="E1207" s="181" t="s">
        <v>35</v>
      </c>
      <c r="F1207" s="183" t="s">
        <v>35</v>
      </c>
      <c r="G1207" s="181" t="s">
        <v>225</v>
      </c>
      <c r="H1207" s="184">
        <v>4</v>
      </c>
      <c r="I1207" s="185" t="s">
        <v>107</v>
      </c>
      <c r="J1207" s="181" t="s">
        <v>37</v>
      </c>
      <c r="K1207" s="181" t="s">
        <v>38</v>
      </c>
      <c r="L1207" s="186">
        <v>45525</v>
      </c>
      <c r="M1207" s="187" t="s">
        <v>225</v>
      </c>
      <c r="N1207" s="183" t="s">
        <v>43</v>
      </c>
      <c r="O1207" s="181"/>
      <c r="P1207" s="184">
        <v>4</v>
      </c>
      <c r="Q1207" s="185" t="s">
        <v>107</v>
      </c>
      <c r="R1207" s="181" t="s">
        <v>37</v>
      </c>
      <c r="S1207" s="181" t="s">
        <v>96</v>
      </c>
      <c r="T1207" s="186">
        <v>45525</v>
      </c>
      <c r="U1207" s="187" t="s">
        <v>225</v>
      </c>
      <c r="V1207" s="188" t="str" cm="1">
        <f t="array" ref="V1207">IF(SUM(LEN(A1207:U1207))=0,"",IF(OR(OR(ISBLANK(E1207),SUM(LEN(B1207),LEN(C1207))=0),AND(NOT(D1207="Unknown"),ISBLANK(I1207)),AND(NOT(N1207="Unknown"),ISBLANK(Q1207))),"Missing Information", INDEX(Table15[Entire Service Line Classification], MATCH(SUMIFS(Table15[Unique ID],Table15[System-Owned Portion],D1207,Table15[If Material Anything Other than "Lead" in Column E,Was Material Ever Previously Lead?],F1207,Table15[Customer-Owned Portion],N1207),Table15[Unique ID],0),0)))</f>
        <v>Non-lead</v>
      </c>
      <c r="W1207" s="189"/>
    </row>
    <row r="1208" spans="1:23" s="190" customFormat="1" ht="37.5" x14ac:dyDescent="0.25">
      <c r="A1208" s="180">
        <v>11783357</v>
      </c>
      <c r="B1208" s="181" t="s">
        <v>2600</v>
      </c>
      <c r="C1208" s="182" t="s">
        <v>2601</v>
      </c>
      <c r="D1208" s="183" t="s">
        <v>36</v>
      </c>
      <c r="E1208" s="181" t="s">
        <v>35</v>
      </c>
      <c r="F1208" s="183" t="s">
        <v>35</v>
      </c>
      <c r="G1208" s="181" t="s">
        <v>233</v>
      </c>
      <c r="H1208" s="184">
        <v>1</v>
      </c>
      <c r="I1208" s="185" t="s">
        <v>107</v>
      </c>
      <c r="J1208" s="181" t="s">
        <v>37</v>
      </c>
      <c r="K1208" s="181" t="s">
        <v>38</v>
      </c>
      <c r="L1208" s="186">
        <v>45530</v>
      </c>
      <c r="M1208" s="187" t="s">
        <v>225</v>
      </c>
      <c r="N1208" s="183" t="s">
        <v>36</v>
      </c>
      <c r="O1208" s="181"/>
      <c r="P1208" s="184">
        <v>0.75</v>
      </c>
      <c r="Q1208" s="185" t="s">
        <v>107</v>
      </c>
      <c r="R1208" s="181" t="s">
        <v>37</v>
      </c>
      <c r="S1208" s="181" t="s">
        <v>96</v>
      </c>
      <c r="T1208" s="186">
        <v>45530</v>
      </c>
      <c r="U1208" s="187" t="s">
        <v>225</v>
      </c>
      <c r="V1208" s="188" t="str" cm="1">
        <f t="array" ref="V1208">IF(SUM(LEN(A1208:U1208))=0,"",IF(OR(OR(ISBLANK(E1208),SUM(LEN(B1208),LEN(C1208))=0),AND(NOT(D1208="Unknown"),ISBLANK(I1208)),AND(NOT(N1208="Unknown"),ISBLANK(Q1208))),"Missing Information", INDEX(Table15[Entire Service Line Classification], MATCH(SUMIFS(Table15[Unique ID],Table15[System-Owned Portion],D1208,Table15[If Material Anything Other than "Lead" in Column E,Was Material Ever Previously Lead?],F1208,Table15[Customer-Owned Portion],N1208),Table15[Unique ID],0),0)))</f>
        <v>Non-lead</v>
      </c>
      <c r="W1208" s="189"/>
    </row>
    <row r="1209" spans="1:23" s="190" customFormat="1" ht="37.5" x14ac:dyDescent="0.25">
      <c r="A1209" s="180">
        <v>11783355</v>
      </c>
      <c r="B1209" s="181" t="s">
        <v>2602</v>
      </c>
      <c r="C1209" s="182" t="s">
        <v>2603</v>
      </c>
      <c r="D1209" s="183" t="s">
        <v>36</v>
      </c>
      <c r="E1209" s="181" t="s">
        <v>35</v>
      </c>
      <c r="F1209" s="183" t="s">
        <v>35</v>
      </c>
      <c r="G1209" s="181" t="s">
        <v>261</v>
      </c>
      <c r="H1209" s="184">
        <v>1</v>
      </c>
      <c r="I1209" s="185" t="s">
        <v>107</v>
      </c>
      <c r="J1209" s="181" t="s">
        <v>37</v>
      </c>
      <c r="K1209" s="181" t="s">
        <v>38</v>
      </c>
      <c r="L1209" s="186">
        <v>45530</v>
      </c>
      <c r="M1209" s="187" t="s">
        <v>225</v>
      </c>
      <c r="N1209" s="183" t="s">
        <v>43</v>
      </c>
      <c r="O1209" s="181"/>
      <c r="P1209" s="184">
        <v>0.75</v>
      </c>
      <c r="Q1209" s="185" t="s">
        <v>107</v>
      </c>
      <c r="R1209" s="181" t="s">
        <v>37</v>
      </c>
      <c r="S1209" s="181" t="s">
        <v>96</v>
      </c>
      <c r="T1209" s="186">
        <v>45530</v>
      </c>
      <c r="U1209" s="187" t="s">
        <v>225</v>
      </c>
      <c r="V1209" s="188" t="str" cm="1">
        <f t="array" ref="V1209">IF(SUM(LEN(A1209:U1209))=0,"",IF(OR(OR(ISBLANK(E1209),SUM(LEN(B1209),LEN(C1209))=0),AND(NOT(D1209="Unknown"),ISBLANK(I1209)),AND(NOT(N1209="Unknown"),ISBLANK(Q1209))),"Missing Information", INDEX(Table15[Entire Service Line Classification], MATCH(SUMIFS(Table15[Unique ID],Table15[System-Owned Portion],D1209,Table15[If Material Anything Other than "Lead" in Column E,Was Material Ever Previously Lead?],F1209,Table15[Customer-Owned Portion],N1209),Table15[Unique ID],0),0)))</f>
        <v>Non-lead</v>
      </c>
      <c r="W1209" s="189"/>
    </row>
    <row r="1210" spans="1:23" s="190" customFormat="1" ht="37.5" x14ac:dyDescent="0.25">
      <c r="A1210" s="180">
        <v>11783354</v>
      </c>
      <c r="B1210" s="181" t="s">
        <v>2590</v>
      </c>
      <c r="C1210" s="182" t="s">
        <v>2591</v>
      </c>
      <c r="D1210" s="183" t="s">
        <v>36</v>
      </c>
      <c r="E1210" s="181" t="s">
        <v>35</v>
      </c>
      <c r="F1210" s="183" t="s">
        <v>35</v>
      </c>
      <c r="G1210" s="181" t="s">
        <v>7035</v>
      </c>
      <c r="H1210" s="184">
        <v>2</v>
      </c>
      <c r="I1210" s="185" t="s">
        <v>107</v>
      </c>
      <c r="J1210" s="181" t="s">
        <v>37</v>
      </c>
      <c r="K1210" s="181" t="s">
        <v>38</v>
      </c>
      <c r="L1210" s="186">
        <v>45530</v>
      </c>
      <c r="M1210" s="187" t="s">
        <v>225</v>
      </c>
      <c r="N1210" s="183" t="s">
        <v>36</v>
      </c>
      <c r="O1210" s="181"/>
      <c r="P1210" s="184">
        <v>2</v>
      </c>
      <c r="Q1210" s="185" t="s">
        <v>107</v>
      </c>
      <c r="R1210" s="181" t="s">
        <v>37</v>
      </c>
      <c r="S1210" s="181" t="s">
        <v>96</v>
      </c>
      <c r="T1210" s="186">
        <v>45530</v>
      </c>
      <c r="U1210" s="187" t="s">
        <v>225</v>
      </c>
      <c r="V1210" s="188" t="str" cm="1">
        <f t="array" ref="V1210">IF(SUM(LEN(A1210:U1210))=0,"",IF(OR(OR(ISBLANK(E1210),SUM(LEN(B1210),LEN(C1210))=0),AND(NOT(D1210="Unknown"),ISBLANK(I1210)),AND(NOT(N1210="Unknown"),ISBLANK(Q1210))),"Missing Information", INDEX(Table15[Entire Service Line Classification], MATCH(SUMIFS(Table15[Unique ID],Table15[System-Owned Portion],D1210,Table15[If Material Anything Other than "Lead" in Column E,Was Material Ever Previously Lead?],F1210,Table15[Customer-Owned Portion],N1210),Table15[Unique ID],0),0)))</f>
        <v>Non-lead</v>
      </c>
      <c r="W1210" s="189"/>
    </row>
    <row r="1211" spans="1:23" s="190" customFormat="1" ht="75" x14ac:dyDescent="0.25">
      <c r="A1211" s="180">
        <v>11783353</v>
      </c>
      <c r="B1211" s="181" t="s">
        <v>2604</v>
      </c>
      <c r="C1211" s="182" t="s">
        <v>2605</v>
      </c>
      <c r="D1211" s="183" t="s">
        <v>36</v>
      </c>
      <c r="E1211" s="181" t="s">
        <v>35</v>
      </c>
      <c r="F1211" s="183" t="s">
        <v>35</v>
      </c>
      <c r="G1211" s="181" t="s">
        <v>225</v>
      </c>
      <c r="H1211" s="184">
        <v>1</v>
      </c>
      <c r="I1211" s="185" t="s">
        <v>107</v>
      </c>
      <c r="J1211" s="181" t="s">
        <v>37</v>
      </c>
      <c r="K1211" s="181" t="s">
        <v>38</v>
      </c>
      <c r="L1211" s="186">
        <v>45530</v>
      </c>
      <c r="M1211" s="187" t="s">
        <v>225</v>
      </c>
      <c r="N1211" s="183" t="s">
        <v>43</v>
      </c>
      <c r="O1211" s="181"/>
      <c r="P1211" s="184">
        <v>1</v>
      </c>
      <c r="Q1211" s="185" t="s">
        <v>107</v>
      </c>
      <c r="R1211" s="181" t="s">
        <v>37</v>
      </c>
      <c r="S1211" s="181" t="s">
        <v>96</v>
      </c>
      <c r="T1211" s="186">
        <v>45530</v>
      </c>
      <c r="U1211" s="187" t="s">
        <v>225</v>
      </c>
      <c r="V1211" s="188" t="str" cm="1">
        <f t="array" ref="V1211">IF(SUM(LEN(A1211:U1211))=0,"",IF(OR(OR(ISBLANK(E1211),SUM(LEN(B1211),LEN(C1211))=0),AND(NOT(D1211="Unknown"),ISBLANK(I1211)),AND(NOT(N1211="Unknown"),ISBLANK(Q1211))),"Missing Information", INDEX(Table15[Entire Service Line Classification], MATCH(SUMIFS(Table15[Unique ID],Table15[System-Owned Portion],D1211,Table15[If Material Anything Other than "Lead" in Column E,Was Material Ever Previously Lead?],F1211,Table15[Customer-Owned Portion],N1211),Table15[Unique ID],0),0)))</f>
        <v>Non-lead</v>
      </c>
      <c r="W1211" s="189"/>
    </row>
    <row r="1212" spans="1:23" s="190" customFormat="1" ht="37.5" x14ac:dyDescent="0.25">
      <c r="A1212" s="180">
        <v>11783350</v>
      </c>
      <c r="B1212" s="181" t="s">
        <v>2606</v>
      </c>
      <c r="C1212" s="182" t="s">
        <v>2607</v>
      </c>
      <c r="D1212" s="183" t="s">
        <v>36</v>
      </c>
      <c r="E1212" s="181" t="s">
        <v>35</v>
      </c>
      <c r="F1212" s="183" t="s">
        <v>35</v>
      </c>
      <c r="G1212" s="181" t="s">
        <v>233</v>
      </c>
      <c r="H1212" s="184">
        <v>1</v>
      </c>
      <c r="I1212" s="185" t="s">
        <v>107</v>
      </c>
      <c r="J1212" s="181" t="s">
        <v>37</v>
      </c>
      <c r="K1212" s="181" t="s">
        <v>38</v>
      </c>
      <c r="L1212" s="186">
        <v>45530</v>
      </c>
      <c r="M1212" s="187" t="s">
        <v>225</v>
      </c>
      <c r="N1212" s="183" t="s">
        <v>43</v>
      </c>
      <c r="O1212" s="181"/>
      <c r="P1212" s="184">
        <v>0.75</v>
      </c>
      <c r="Q1212" s="185" t="s">
        <v>107</v>
      </c>
      <c r="R1212" s="181" t="s">
        <v>37</v>
      </c>
      <c r="S1212" s="181" t="s">
        <v>96</v>
      </c>
      <c r="T1212" s="186">
        <v>45530</v>
      </c>
      <c r="U1212" s="187" t="s">
        <v>225</v>
      </c>
      <c r="V1212" s="188" t="str" cm="1">
        <f t="array" ref="V1212">IF(SUM(LEN(A1212:U1212))=0,"",IF(OR(OR(ISBLANK(E1212),SUM(LEN(B1212),LEN(C1212))=0),AND(NOT(D1212="Unknown"),ISBLANK(I1212)),AND(NOT(N1212="Unknown"),ISBLANK(Q1212))),"Missing Information", INDEX(Table15[Entire Service Line Classification], MATCH(SUMIFS(Table15[Unique ID],Table15[System-Owned Portion],D1212,Table15[If Material Anything Other than "Lead" in Column E,Was Material Ever Previously Lead?],F1212,Table15[Customer-Owned Portion],N1212),Table15[Unique ID],0),0)))</f>
        <v>Non-lead</v>
      </c>
      <c r="W1212" s="189"/>
    </row>
    <row r="1213" spans="1:23" s="190" customFormat="1" ht="37.5" x14ac:dyDescent="0.25">
      <c r="A1213" s="180">
        <v>11783352</v>
      </c>
      <c r="B1213" s="181" t="s">
        <v>2608</v>
      </c>
      <c r="C1213" s="182" t="s">
        <v>2609</v>
      </c>
      <c r="D1213" s="183" t="s">
        <v>36</v>
      </c>
      <c r="E1213" s="181" t="s">
        <v>35</v>
      </c>
      <c r="F1213" s="183" t="s">
        <v>35</v>
      </c>
      <c r="G1213" s="181" t="s">
        <v>281</v>
      </c>
      <c r="H1213" s="184">
        <v>1</v>
      </c>
      <c r="I1213" s="185" t="s">
        <v>107</v>
      </c>
      <c r="J1213" s="181" t="s">
        <v>37</v>
      </c>
      <c r="K1213" s="181" t="s">
        <v>38</v>
      </c>
      <c r="L1213" s="186">
        <v>45530</v>
      </c>
      <c r="M1213" s="187" t="s">
        <v>225</v>
      </c>
      <c r="N1213" s="183" t="s">
        <v>43</v>
      </c>
      <c r="O1213" s="181"/>
      <c r="P1213" s="184">
        <v>1</v>
      </c>
      <c r="Q1213" s="185" t="s">
        <v>107</v>
      </c>
      <c r="R1213" s="181" t="s">
        <v>37</v>
      </c>
      <c r="S1213" s="181" t="s">
        <v>96</v>
      </c>
      <c r="T1213" s="186">
        <v>45530</v>
      </c>
      <c r="U1213" s="187" t="s">
        <v>225</v>
      </c>
      <c r="V1213" s="188" t="str" cm="1">
        <f t="array" ref="V1213">IF(SUM(LEN(A1213:U1213))=0,"",IF(OR(OR(ISBLANK(E1213),SUM(LEN(B1213),LEN(C1213))=0),AND(NOT(D1213="Unknown"),ISBLANK(I1213)),AND(NOT(N1213="Unknown"),ISBLANK(Q1213))),"Missing Information", INDEX(Table15[Entire Service Line Classification], MATCH(SUMIFS(Table15[Unique ID],Table15[System-Owned Portion],D1213,Table15[If Material Anything Other than "Lead" in Column E,Was Material Ever Previously Lead?],F1213,Table15[Customer-Owned Portion],N1213),Table15[Unique ID],0),0)))</f>
        <v>Non-lead</v>
      </c>
      <c r="W1213" s="189"/>
    </row>
    <row r="1214" spans="1:23" s="190" customFormat="1" ht="37.5" x14ac:dyDescent="0.25">
      <c r="A1214" s="180">
        <v>11783351</v>
      </c>
      <c r="B1214" s="181" t="s">
        <v>2610</v>
      </c>
      <c r="C1214" s="182" t="s">
        <v>2611</v>
      </c>
      <c r="D1214" s="183" t="s">
        <v>36</v>
      </c>
      <c r="E1214" s="181" t="s">
        <v>35</v>
      </c>
      <c r="F1214" s="183" t="s">
        <v>35</v>
      </c>
      <c r="G1214" s="181" t="s">
        <v>235</v>
      </c>
      <c r="H1214" s="184">
        <v>4</v>
      </c>
      <c r="I1214" s="185" t="s">
        <v>107</v>
      </c>
      <c r="J1214" s="181" t="s">
        <v>37</v>
      </c>
      <c r="K1214" s="181" t="s">
        <v>38</v>
      </c>
      <c r="L1214" s="186">
        <v>45530</v>
      </c>
      <c r="M1214" s="187" t="s">
        <v>225</v>
      </c>
      <c r="N1214" s="183" t="s">
        <v>43</v>
      </c>
      <c r="O1214" s="181"/>
      <c r="P1214" s="184">
        <v>4</v>
      </c>
      <c r="Q1214" s="185" t="s">
        <v>107</v>
      </c>
      <c r="R1214" s="181" t="s">
        <v>37</v>
      </c>
      <c r="S1214" s="181" t="s">
        <v>96</v>
      </c>
      <c r="T1214" s="186">
        <v>45530</v>
      </c>
      <c r="U1214" s="187" t="s">
        <v>225</v>
      </c>
      <c r="V1214" s="188" t="str" cm="1">
        <f t="array" ref="V1214">IF(SUM(LEN(A1214:U1214))=0,"",IF(OR(OR(ISBLANK(E1214),SUM(LEN(B1214),LEN(C1214))=0),AND(NOT(D1214="Unknown"),ISBLANK(I1214)),AND(NOT(N1214="Unknown"),ISBLANK(Q1214))),"Missing Information", INDEX(Table15[Entire Service Line Classification], MATCH(SUMIFS(Table15[Unique ID],Table15[System-Owned Portion],D1214,Table15[If Material Anything Other than "Lead" in Column E,Was Material Ever Previously Lead?],F1214,Table15[Customer-Owned Portion],N1214),Table15[Unique ID],0),0)))</f>
        <v>Non-lead</v>
      </c>
      <c r="W1214" s="189"/>
    </row>
    <row r="1215" spans="1:23" s="190" customFormat="1" ht="37.5" x14ac:dyDescent="0.25">
      <c r="A1215" s="180">
        <v>11783349</v>
      </c>
      <c r="B1215" s="181" t="s">
        <v>2612</v>
      </c>
      <c r="C1215" s="182" t="s">
        <v>2613</v>
      </c>
      <c r="D1215" s="183" t="s">
        <v>43</v>
      </c>
      <c r="E1215" s="181" t="s">
        <v>35</v>
      </c>
      <c r="F1215" s="183" t="s">
        <v>35</v>
      </c>
      <c r="G1215" s="181" t="s">
        <v>225</v>
      </c>
      <c r="H1215" s="184">
        <v>4</v>
      </c>
      <c r="I1215" s="185" t="s">
        <v>107</v>
      </c>
      <c r="J1215" s="181" t="s">
        <v>37</v>
      </c>
      <c r="K1215" s="181" t="s">
        <v>38</v>
      </c>
      <c r="L1215" s="186">
        <v>45530</v>
      </c>
      <c r="M1215" s="187" t="s">
        <v>225</v>
      </c>
      <c r="N1215" s="183" t="s">
        <v>43</v>
      </c>
      <c r="O1215" s="181"/>
      <c r="P1215" s="184">
        <v>4</v>
      </c>
      <c r="Q1215" s="185" t="s">
        <v>107</v>
      </c>
      <c r="R1215" s="181" t="s">
        <v>37</v>
      </c>
      <c r="S1215" s="181" t="s">
        <v>96</v>
      </c>
      <c r="T1215" s="186">
        <v>45530</v>
      </c>
      <c r="U1215" s="187" t="s">
        <v>225</v>
      </c>
      <c r="V1215" s="188" t="str" cm="1">
        <f t="array" ref="V1215">IF(SUM(LEN(A1215:U1215))=0,"",IF(OR(OR(ISBLANK(E1215),SUM(LEN(B1215),LEN(C1215))=0),AND(NOT(D1215="Unknown"),ISBLANK(I1215)),AND(NOT(N1215="Unknown"),ISBLANK(Q1215))),"Missing Information", INDEX(Table15[Entire Service Line Classification], MATCH(SUMIFS(Table15[Unique ID],Table15[System-Owned Portion],D1215,Table15[If Material Anything Other than "Lead" in Column E,Was Material Ever Previously Lead?],F1215,Table15[Customer-Owned Portion],N1215),Table15[Unique ID],0),0)))</f>
        <v>Non-lead</v>
      </c>
      <c r="W1215" s="189"/>
    </row>
    <row r="1216" spans="1:23" s="190" customFormat="1" ht="75" x14ac:dyDescent="0.25">
      <c r="A1216" s="180">
        <v>11783346</v>
      </c>
      <c r="B1216" s="181" t="s">
        <v>2614</v>
      </c>
      <c r="C1216" s="182" t="s">
        <v>2615</v>
      </c>
      <c r="D1216" s="183" t="s">
        <v>36</v>
      </c>
      <c r="E1216" s="181" t="s">
        <v>35</v>
      </c>
      <c r="F1216" s="183" t="s">
        <v>35</v>
      </c>
      <c r="G1216" s="181" t="s">
        <v>225</v>
      </c>
      <c r="H1216" s="184">
        <v>1</v>
      </c>
      <c r="I1216" s="185" t="s">
        <v>107</v>
      </c>
      <c r="J1216" s="181" t="s">
        <v>37</v>
      </c>
      <c r="K1216" s="181" t="s">
        <v>38</v>
      </c>
      <c r="L1216" s="186">
        <v>45530</v>
      </c>
      <c r="M1216" s="187" t="s">
        <v>225</v>
      </c>
      <c r="N1216" s="183" t="s">
        <v>43</v>
      </c>
      <c r="O1216" s="181"/>
      <c r="P1216" s="184">
        <v>1</v>
      </c>
      <c r="Q1216" s="185" t="s">
        <v>107</v>
      </c>
      <c r="R1216" s="181" t="s">
        <v>37</v>
      </c>
      <c r="S1216" s="181" t="s">
        <v>96</v>
      </c>
      <c r="T1216" s="186">
        <v>45530</v>
      </c>
      <c r="U1216" s="187" t="s">
        <v>225</v>
      </c>
      <c r="V1216" s="188" t="str" cm="1">
        <f t="array" ref="V1216">IF(SUM(LEN(A1216:U1216))=0,"",IF(OR(OR(ISBLANK(E1216),SUM(LEN(B1216),LEN(C1216))=0),AND(NOT(D1216="Unknown"),ISBLANK(I1216)),AND(NOT(N1216="Unknown"),ISBLANK(Q1216))),"Missing Information", INDEX(Table15[Entire Service Line Classification], MATCH(SUMIFS(Table15[Unique ID],Table15[System-Owned Portion],D1216,Table15[If Material Anything Other than "Lead" in Column E,Was Material Ever Previously Lead?],F1216,Table15[Customer-Owned Portion],N1216),Table15[Unique ID],0),0)))</f>
        <v>Non-lead</v>
      </c>
      <c r="W1216" s="189"/>
    </row>
    <row r="1217" spans="1:23" s="190" customFormat="1" ht="37.5" x14ac:dyDescent="0.25">
      <c r="A1217" s="180">
        <v>11783340</v>
      </c>
      <c r="B1217" s="181" t="s">
        <v>2616</v>
      </c>
      <c r="C1217" s="182" t="s">
        <v>2617</v>
      </c>
      <c r="D1217" s="183" t="s">
        <v>36</v>
      </c>
      <c r="E1217" s="181" t="s">
        <v>35</v>
      </c>
      <c r="F1217" s="183" t="s">
        <v>35</v>
      </c>
      <c r="G1217" s="181" t="s">
        <v>261</v>
      </c>
      <c r="H1217" s="184">
        <v>1.5</v>
      </c>
      <c r="I1217" s="185" t="s">
        <v>107</v>
      </c>
      <c r="J1217" s="181" t="s">
        <v>37</v>
      </c>
      <c r="K1217" s="181" t="s">
        <v>38</v>
      </c>
      <c r="L1217" s="186">
        <v>45530</v>
      </c>
      <c r="M1217" s="187" t="s">
        <v>225</v>
      </c>
      <c r="N1217" s="183" t="s">
        <v>43</v>
      </c>
      <c r="O1217" s="181"/>
      <c r="P1217" s="184">
        <v>1</v>
      </c>
      <c r="Q1217" s="185" t="s">
        <v>107</v>
      </c>
      <c r="R1217" s="181" t="s">
        <v>37</v>
      </c>
      <c r="S1217" s="181" t="s">
        <v>96</v>
      </c>
      <c r="T1217" s="186">
        <v>45530</v>
      </c>
      <c r="U1217" s="187" t="s">
        <v>225</v>
      </c>
      <c r="V1217" s="188" t="str" cm="1">
        <f t="array" ref="V1217">IF(SUM(LEN(A1217:U1217))=0,"",IF(OR(OR(ISBLANK(E1217),SUM(LEN(B1217),LEN(C1217))=0),AND(NOT(D1217="Unknown"),ISBLANK(I1217)),AND(NOT(N1217="Unknown"),ISBLANK(Q1217))),"Missing Information", INDEX(Table15[Entire Service Line Classification], MATCH(SUMIFS(Table15[Unique ID],Table15[System-Owned Portion],D1217,Table15[If Material Anything Other than "Lead" in Column E,Was Material Ever Previously Lead?],F1217,Table15[Customer-Owned Portion],N1217),Table15[Unique ID],0),0)))</f>
        <v>Non-lead</v>
      </c>
      <c r="W1217" s="189"/>
    </row>
    <row r="1218" spans="1:23" s="190" customFormat="1" ht="37.5" x14ac:dyDescent="0.25">
      <c r="A1218" s="180">
        <v>11783337</v>
      </c>
      <c r="B1218" s="181" t="s">
        <v>2618</v>
      </c>
      <c r="C1218" s="182" t="s">
        <v>2619</v>
      </c>
      <c r="D1218" s="183" t="s">
        <v>44</v>
      </c>
      <c r="E1218" s="181" t="s">
        <v>35</v>
      </c>
      <c r="F1218" s="183" t="s">
        <v>35</v>
      </c>
      <c r="G1218" s="181" t="s">
        <v>225</v>
      </c>
      <c r="H1218" s="184">
        <v>2</v>
      </c>
      <c r="I1218" s="185" t="s">
        <v>107</v>
      </c>
      <c r="J1218" s="181" t="s">
        <v>37</v>
      </c>
      <c r="K1218" s="181" t="s">
        <v>38</v>
      </c>
      <c r="L1218" s="186">
        <v>45530</v>
      </c>
      <c r="M1218" s="187" t="s">
        <v>225</v>
      </c>
      <c r="N1218" s="183" t="s">
        <v>43</v>
      </c>
      <c r="O1218" s="181"/>
      <c r="P1218" s="184">
        <v>2</v>
      </c>
      <c r="Q1218" s="185" t="s">
        <v>107</v>
      </c>
      <c r="R1218" s="181" t="s">
        <v>37</v>
      </c>
      <c r="S1218" s="181" t="s">
        <v>96</v>
      </c>
      <c r="T1218" s="186">
        <v>45530</v>
      </c>
      <c r="U1218" s="187" t="s">
        <v>225</v>
      </c>
      <c r="V1218" s="188" t="str" cm="1">
        <f t="array" ref="V1218">IF(SUM(LEN(A1218:U1218))=0,"",IF(OR(OR(ISBLANK(E1218),SUM(LEN(B1218),LEN(C1218))=0),AND(NOT(D1218="Unknown"),ISBLANK(I1218)),AND(NOT(N1218="Unknown"),ISBLANK(Q1218))),"Missing Information", INDEX(Table15[Entire Service Line Classification], MATCH(SUMIFS(Table15[Unique ID],Table15[System-Owned Portion],D1218,Table15[If Material Anything Other than "Lead" in Column E,Was Material Ever Previously Lead?],F1218,Table15[Customer-Owned Portion],N1218),Table15[Unique ID],0),0)))</f>
        <v>Non-lead</v>
      </c>
      <c r="W1218" s="189"/>
    </row>
    <row r="1219" spans="1:23" s="190" customFormat="1" ht="37.5" x14ac:dyDescent="0.25">
      <c r="A1219" s="180">
        <v>11783336</v>
      </c>
      <c r="B1219" s="181" t="s">
        <v>2620</v>
      </c>
      <c r="C1219" s="182" t="s">
        <v>2611</v>
      </c>
      <c r="D1219" s="183" t="s">
        <v>36</v>
      </c>
      <c r="E1219" s="181" t="s">
        <v>35</v>
      </c>
      <c r="F1219" s="183" t="s">
        <v>35</v>
      </c>
      <c r="G1219" s="181" t="s">
        <v>235</v>
      </c>
      <c r="H1219" s="184">
        <v>2</v>
      </c>
      <c r="I1219" s="185" t="s">
        <v>107</v>
      </c>
      <c r="J1219" s="181" t="s">
        <v>37</v>
      </c>
      <c r="K1219" s="181" t="s">
        <v>38</v>
      </c>
      <c r="L1219" s="186">
        <v>45530</v>
      </c>
      <c r="M1219" s="187" t="s">
        <v>225</v>
      </c>
      <c r="N1219" s="183" t="s">
        <v>43</v>
      </c>
      <c r="O1219" s="181"/>
      <c r="P1219" s="184">
        <v>2</v>
      </c>
      <c r="Q1219" s="185" t="s">
        <v>107</v>
      </c>
      <c r="R1219" s="181" t="s">
        <v>37</v>
      </c>
      <c r="S1219" s="181" t="s">
        <v>96</v>
      </c>
      <c r="T1219" s="186">
        <v>45530</v>
      </c>
      <c r="U1219" s="187" t="s">
        <v>225</v>
      </c>
      <c r="V1219" s="188" t="str" cm="1">
        <f t="array" ref="V1219">IF(SUM(LEN(A1219:U1219))=0,"",IF(OR(OR(ISBLANK(E1219),SUM(LEN(B1219),LEN(C1219))=0),AND(NOT(D1219="Unknown"),ISBLANK(I1219)),AND(NOT(N1219="Unknown"),ISBLANK(Q1219))),"Missing Information", INDEX(Table15[Entire Service Line Classification], MATCH(SUMIFS(Table15[Unique ID],Table15[System-Owned Portion],D1219,Table15[If Material Anything Other than "Lead" in Column E,Was Material Ever Previously Lead?],F1219,Table15[Customer-Owned Portion],N1219),Table15[Unique ID],0),0)))</f>
        <v>Non-lead</v>
      </c>
      <c r="W1219" s="189"/>
    </row>
    <row r="1220" spans="1:23" s="190" customFormat="1" ht="75" x14ac:dyDescent="0.25">
      <c r="A1220" s="180">
        <v>11783335</v>
      </c>
      <c r="B1220" s="181" t="s">
        <v>2621</v>
      </c>
      <c r="C1220" s="182" t="s">
        <v>2622</v>
      </c>
      <c r="D1220" s="183" t="s">
        <v>43</v>
      </c>
      <c r="E1220" s="181" t="s">
        <v>35</v>
      </c>
      <c r="F1220" s="183" t="s">
        <v>35</v>
      </c>
      <c r="G1220" s="181" t="s">
        <v>225</v>
      </c>
      <c r="H1220" s="184">
        <v>2</v>
      </c>
      <c r="I1220" s="185" t="s">
        <v>107</v>
      </c>
      <c r="J1220" s="181" t="s">
        <v>37</v>
      </c>
      <c r="K1220" s="181" t="s">
        <v>38</v>
      </c>
      <c r="L1220" s="186">
        <v>45530</v>
      </c>
      <c r="M1220" s="187" t="s">
        <v>225</v>
      </c>
      <c r="N1220" s="183" t="s">
        <v>43</v>
      </c>
      <c r="O1220" s="181"/>
      <c r="P1220" s="184">
        <v>2</v>
      </c>
      <c r="Q1220" s="185" t="s">
        <v>107</v>
      </c>
      <c r="R1220" s="181" t="s">
        <v>37</v>
      </c>
      <c r="S1220" s="181" t="s">
        <v>96</v>
      </c>
      <c r="T1220" s="186">
        <v>45530</v>
      </c>
      <c r="U1220" s="187" t="s">
        <v>225</v>
      </c>
      <c r="V1220" s="188" t="str" cm="1">
        <f t="array" ref="V1220">IF(SUM(LEN(A1220:U1220))=0,"",IF(OR(OR(ISBLANK(E1220),SUM(LEN(B1220),LEN(C1220))=0),AND(NOT(D1220="Unknown"),ISBLANK(I1220)),AND(NOT(N1220="Unknown"),ISBLANK(Q1220))),"Missing Information", INDEX(Table15[Entire Service Line Classification], MATCH(SUMIFS(Table15[Unique ID],Table15[System-Owned Portion],D1220,Table15[If Material Anything Other than "Lead" in Column E,Was Material Ever Previously Lead?],F1220,Table15[Customer-Owned Portion],N1220),Table15[Unique ID],0),0)))</f>
        <v>Non-lead</v>
      </c>
      <c r="W1220" s="189"/>
    </row>
    <row r="1221" spans="1:23" s="190" customFormat="1" ht="37.5" x14ac:dyDescent="0.25">
      <c r="A1221" s="180">
        <v>11783327</v>
      </c>
      <c r="B1221" s="181" t="s">
        <v>2623</v>
      </c>
      <c r="C1221" s="182" t="s">
        <v>2624</v>
      </c>
      <c r="D1221" s="183" t="s">
        <v>36</v>
      </c>
      <c r="E1221" s="181" t="s">
        <v>35</v>
      </c>
      <c r="F1221" s="183" t="s">
        <v>35</v>
      </c>
      <c r="G1221" s="181" t="s">
        <v>234</v>
      </c>
      <c r="H1221" s="184">
        <v>2</v>
      </c>
      <c r="I1221" s="185" t="s">
        <v>107</v>
      </c>
      <c r="J1221" s="181" t="s">
        <v>37</v>
      </c>
      <c r="K1221" s="181" t="s">
        <v>38</v>
      </c>
      <c r="L1221" s="186">
        <v>45530</v>
      </c>
      <c r="M1221" s="187" t="s">
        <v>225</v>
      </c>
      <c r="N1221" s="183" t="s">
        <v>43</v>
      </c>
      <c r="O1221" s="181"/>
      <c r="P1221" s="184">
        <v>2</v>
      </c>
      <c r="Q1221" s="185" t="s">
        <v>107</v>
      </c>
      <c r="R1221" s="181" t="s">
        <v>37</v>
      </c>
      <c r="S1221" s="181" t="s">
        <v>96</v>
      </c>
      <c r="T1221" s="186">
        <v>45530</v>
      </c>
      <c r="U1221" s="187" t="s">
        <v>225</v>
      </c>
      <c r="V1221" s="188" t="str" cm="1">
        <f t="array" ref="V1221">IF(SUM(LEN(A1221:U1221))=0,"",IF(OR(OR(ISBLANK(E1221),SUM(LEN(B1221),LEN(C1221))=0),AND(NOT(D1221="Unknown"),ISBLANK(I1221)),AND(NOT(N1221="Unknown"),ISBLANK(Q1221))),"Missing Information", INDEX(Table15[Entire Service Line Classification], MATCH(SUMIFS(Table15[Unique ID],Table15[System-Owned Portion],D1221,Table15[If Material Anything Other than "Lead" in Column E,Was Material Ever Previously Lead?],F1221,Table15[Customer-Owned Portion],N1221),Table15[Unique ID],0),0)))</f>
        <v>Non-lead</v>
      </c>
      <c r="W1221" s="189"/>
    </row>
    <row r="1222" spans="1:23" s="190" customFormat="1" ht="37.5" x14ac:dyDescent="0.25">
      <c r="A1222" s="180">
        <v>11783348</v>
      </c>
      <c r="B1222" s="181" t="s">
        <v>2625</v>
      </c>
      <c r="C1222" s="182" t="s">
        <v>2626</v>
      </c>
      <c r="D1222" s="183" t="s">
        <v>36</v>
      </c>
      <c r="E1222" s="181" t="s">
        <v>35</v>
      </c>
      <c r="F1222" s="183" t="s">
        <v>35</v>
      </c>
      <c r="G1222" s="181" t="s">
        <v>235</v>
      </c>
      <c r="H1222" s="184">
        <v>1</v>
      </c>
      <c r="I1222" s="185" t="s">
        <v>107</v>
      </c>
      <c r="J1222" s="181" t="s">
        <v>37</v>
      </c>
      <c r="K1222" s="181" t="s">
        <v>38</v>
      </c>
      <c r="L1222" s="186">
        <v>45530</v>
      </c>
      <c r="M1222" s="187" t="s">
        <v>225</v>
      </c>
      <c r="N1222" s="183" t="s">
        <v>43</v>
      </c>
      <c r="O1222" s="181"/>
      <c r="P1222" s="184">
        <v>0.75</v>
      </c>
      <c r="Q1222" s="185" t="s">
        <v>107</v>
      </c>
      <c r="R1222" s="181" t="s">
        <v>37</v>
      </c>
      <c r="S1222" s="181" t="s">
        <v>96</v>
      </c>
      <c r="T1222" s="186">
        <v>45530</v>
      </c>
      <c r="U1222" s="187" t="s">
        <v>225</v>
      </c>
      <c r="V1222" s="188" t="str" cm="1">
        <f t="array" ref="V1222">IF(SUM(LEN(A1222:U1222))=0,"",IF(OR(OR(ISBLANK(E1222),SUM(LEN(B1222),LEN(C1222))=0),AND(NOT(D1222="Unknown"),ISBLANK(I1222)),AND(NOT(N1222="Unknown"),ISBLANK(Q1222))),"Missing Information", INDEX(Table15[Entire Service Line Classification], MATCH(SUMIFS(Table15[Unique ID],Table15[System-Owned Portion],D1222,Table15[If Material Anything Other than "Lead" in Column E,Was Material Ever Previously Lead?],F1222,Table15[Customer-Owned Portion],N1222),Table15[Unique ID],0),0)))</f>
        <v>Non-lead</v>
      </c>
      <c r="W1222" s="189"/>
    </row>
    <row r="1223" spans="1:23" s="190" customFormat="1" ht="37.5" x14ac:dyDescent="0.25">
      <c r="A1223" s="180">
        <v>11783347</v>
      </c>
      <c r="B1223" s="181" t="s">
        <v>2627</v>
      </c>
      <c r="C1223" s="182" t="s">
        <v>2628</v>
      </c>
      <c r="D1223" s="183" t="s">
        <v>36</v>
      </c>
      <c r="E1223" s="181" t="s">
        <v>35</v>
      </c>
      <c r="F1223" s="183" t="s">
        <v>35</v>
      </c>
      <c r="G1223" s="181" t="s">
        <v>255</v>
      </c>
      <c r="H1223" s="184">
        <v>1</v>
      </c>
      <c r="I1223" s="185" t="s">
        <v>107</v>
      </c>
      <c r="J1223" s="181" t="s">
        <v>37</v>
      </c>
      <c r="K1223" s="181" t="s">
        <v>38</v>
      </c>
      <c r="L1223" s="186">
        <v>45530</v>
      </c>
      <c r="M1223" s="187" t="s">
        <v>225</v>
      </c>
      <c r="N1223" s="183" t="s">
        <v>43</v>
      </c>
      <c r="O1223" s="181"/>
      <c r="P1223" s="184">
        <v>1</v>
      </c>
      <c r="Q1223" s="185" t="s">
        <v>107</v>
      </c>
      <c r="R1223" s="181" t="s">
        <v>37</v>
      </c>
      <c r="S1223" s="181" t="s">
        <v>96</v>
      </c>
      <c r="T1223" s="186">
        <v>45530</v>
      </c>
      <c r="U1223" s="187" t="s">
        <v>225</v>
      </c>
      <c r="V1223" s="188" t="str" cm="1">
        <f t="array" ref="V1223">IF(SUM(LEN(A1223:U1223))=0,"",IF(OR(OR(ISBLANK(E1223),SUM(LEN(B1223),LEN(C1223))=0),AND(NOT(D1223="Unknown"),ISBLANK(I1223)),AND(NOT(N1223="Unknown"),ISBLANK(Q1223))),"Missing Information", INDEX(Table15[Entire Service Line Classification], MATCH(SUMIFS(Table15[Unique ID],Table15[System-Owned Portion],D1223,Table15[If Material Anything Other than "Lead" in Column E,Was Material Ever Previously Lead?],F1223,Table15[Customer-Owned Portion],N1223),Table15[Unique ID],0),0)))</f>
        <v>Non-lead</v>
      </c>
      <c r="W1223" s="189"/>
    </row>
    <row r="1224" spans="1:23" s="190" customFormat="1" ht="37.5" x14ac:dyDescent="0.25">
      <c r="A1224" s="180">
        <v>11783345</v>
      </c>
      <c r="B1224" s="181" t="s">
        <v>2629</v>
      </c>
      <c r="C1224" s="182" t="s">
        <v>2630</v>
      </c>
      <c r="D1224" s="183" t="s">
        <v>36</v>
      </c>
      <c r="E1224" s="181" t="s">
        <v>35</v>
      </c>
      <c r="F1224" s="183" t="s">
        <v>35</v>
      </c>
      <c r="G1224" s="181" t="s">
        <v>243</v>
      </c>
      <c r="H1224" s="184">
        <v>1</v>
      </c>
      <c r="I1224" s="185" t="s">
        <v>107</v>
      </c>
      <c r="J1224" s="181" t="s">
        <v>37</v>
      </c>
      <c r="K1224" s="181" t="s">
        <v>38</v>
      </c>
      <c r="L1224" s="186">
        <v>45530</v>
      </c>
      <c r="M1224" s="187" t="s">
        <v>225</v>
      </c>
      <c r="N1224" s="183" t="s">
        <v>43</v>
      </c>
      <c r="O1224" s="181"/>
      <c r="P1224" s="184">
        <v>0.75</v>
      </c>
      <c r="Q1224" s="185" t="s">
        <v>107</v>
      </c>
      <c r="R1224" s="181" t="s">
        <v>37</v>
      </c>
      <c r="S1224" s="181" t="s">
        <v>96</v>
      </c>
      <c r="T1224" s="186">
        <v>45530</v>
      </c>
      <c r="U1224" s="187" t="s">
        <v>225</v>
      </c>
      <c r="V1224" s="188" t="str" cm="1">
        <f t="array" ref="V1224">IF(SUM(LEN(A1224:U1224))=0,"",IF(OR(OR(ISBLANK(E1224),SUM(LEN(B1224),LEN(C1224))=0),AND(NOT(D1224="Unknown"),ISBLANK(I1224)),AND(NOT(N1224="Unknown"),ISBLANK(Q1224))),"Missing Information", INDEX(Table15[Entire Service Line Classification], MATCH(SUMIFS(Table15[Unique ID],Table15[System-Owned Portion],D1224,Table15[If Material Anything Other than "Lead" in Column E,Was Material Ever Previously Lead?],F1224,Table15[Customer-Owned Portion],N1224),Table15[Unique ID],0),0)))</f>
        <v>Non-lead</v>
      </c>
      <c r="W1224" s="189"/>
    </row>
    <row r="1225" spans="1:23" s="190" customFormat="1" ht="37.5" x14ac:dyDescent="0.25">
      <c r="A1225" s="180">
        <v>11783344</v>
      </c>
      <c r="B1225" s="181" t="s">
        <v>2631</v>
      </c>
      <c r="C1225" s="182" t="s">
        <v>2632</v>
      </c>
      <c r="D1225" s="183" t="s">
        <v>36</v>
      </c>
      <c r="E1225" s="181" t="s">
        <v>35</v>
      </c>
      <c r="F1225" s="183" t="s">
        <v>35</v>
      </c>
      <c r="G1225" s="181" t="s">
        <v>225</v>
      </c>
      <c r="H1225" s="184">
        <v>1</v>
      </c>
      <c r="I1225" s="185" t="s">
        <v>107</v>
      </c>
      <c r="J1225" s="181" t="s">
        <v>37</v>
      </c>
      <c r="K1225" s="181" t="s">
        <v>38</v>
      </c>
      <c r="L1225" s="186">
        <v>45530</v>
      </c>
      <c r="M1225" s="187" t="s">
        <v>225</v>
      </c>
      <c r="N1225" s="183" t="s">
        <v>43</v>
      </c>
      <c r="O1225" s="181"/>
      <c r="P1225" s="184">
        <v>1</v>
      </c>
      <c r="Q1225" s="185" t="s">
        <v>107</v>
      </c>
      <c r="R1225" s="181" t="s">
        <v>37</v>
      </c>
      <c r="S1225" s="181" t="s">
        <v>96</v>
      </c>
      <c r="T1225" s="186">
        <v>45530</v>
      </c>
      <c r="U1225" s="187" t="s">
        <v>225</v>
      </c>
      <c r="V1225" s="188" t="str" cm="1">
        <f t="array" ref="V1225">IF(SUM(LEN(A1225:U1225))=0,"",IF(OR(OR(ISBLANK(E1225),SUM(LEN(B1225),LEN(C1225))=0),AND(NOT(D1225="Unknown"),ISBLANK(I1225)),AND(NOT(N1225="Unknown"),ISBLANK(Q1225))),"Missing Information", INDEX(Table15[Entire Service Line Classification], MATCH(SUMIFS(Table15[Unique ID],Table15[System-Owned Portion],D1225,Table15[If Material Anything Other than "Lead" in Column E,Was Material Ever Previously Lead?],F1225,Table15[Customer-Owned Portion],N1225),Table15[Unique ID],0),0)))</f>
        <v>Non-lead</v>
      </c>
      <c r="W1225" s="189"/>
    </row>
    <row r="1226" spans="1:23" s="190" customFormat="1" ht="37.5" x14ac:dyDescent="0.25">
      <c r="A1226" s="180">
        <v>11783343</v>
      </c>
      <c r="B1226" s="181" t="s">
        <v>2633</v>
      </c>
      <c r="C1226" s="182" t="s">
        <v>2634</v>
      </c>
      <c r="D1226" s="183" t="s">
        <v>36</v>
      </c>
      <c r="E1226" s="181" t="s">
        <v>37</v>
      </c>
      <c r="F1226" s="183" t="s">
        <v>35</v>
      </c>
      <c r="G1226" s="181" t="s">
        <v>7033</v>
      </c>
      <c r="H1226" s="184">
        <v>1</v>
      </c>
      <c r="I1226" s="185" t="s">
        <v>107</v>
      </c>
      <c r="J1226" s="181" t="s">
        <v>37</v>
      </c>
      <c r="K1226" s="181" t="s">
        <v>38</v>
      </c>
      <c r="L1226" s="186">
        <v>45530</v>
      </c>
      <c r="M1226" s="187" t="s">
        <v>225</v>
      </c>
      <c r="N1226" s="183" t="s">
        <v>36</v>
      </c>
      <c r="O1226" s="181"/>
      <c r="P1226" s="184">
        <v>1</v>
      </c>
      <c r="Q1226" s="185" t="s">
        <v>107</v>
      </c>
      <c r="R1226" s="181" t="s">
        <v>37</v>
      </c>
      <c r="S1226" s="181" t="s">
        <v>96</v>
      </c>
      <c r="T1226" s="186">
        <v>45530</v>
      </c>
      <c r="U1226" s="187" t="s">
        <v>225</v>
      </c>
      <c r="V1226" s="188" t="str" cm="1">
        <f t="array" ref="V1226">IF(SUM(LEN(A1226:U1226))=0,"",IF(OR(OR(ISBLANK(E1226),SUM(LEN(B1226),LEN(C1226))=0),AND(NOT(D1226="Unknown"),ISBLANK(I1226)),AND(NOT(N1226="Unknown"),ISBLANK(Q1226))),"Missing Information", INDEX(Table15[Entire Service Line Classification], MATCH(SUMIFS(Table15[Unique ID],Table15[System-Owned Portion],D1226,Table15[If Material Anything Other than "Lead" in Column E,Was Material Ever Previously Lead?],F1226,Table15[Customer-Owned Portion],N1226),Table15[Unique ID],0),0)))</f>
        <v>Non-lead</v>
      </c>
      <c r="W1226" s="189"/>
    </row>
    <row r="1227" spans="1:23" s="190" customFormat="1" ht="37.5" x14ac:dyDescent="0.25">
      <c r="A1227" s="180">
        <v>11783342</v>
      </c>
      <c r="B1227" s="181" t="s">
        <v>2635</v>
      </c>
      <c r="C1227" s="182" t="s">
        <v>1837</v>
      </c>
      <c r="D1227" s="183" t="s">
        <v>43</v>
      </c>
      <c r="E1227" s="181" t="s">
        <v>35</v>
      </c>
      <c r="F1227" s="183" t="s">
        <v>35</v>
      </c>
      <c r="G1227" s="181" t="s">
        <v>255</v>
      </c>
      <c r="H1227" s="184">
        <v>2</v>
      </c>
      <c r="I1227" s="185" t="s">
        <v>107</v>
      </c>
      <c r="J1227" s="181" t="s">
        <v>37</v>
      </c>
      <c r="K1227" s="181" t="s">
        <v>38</v>
      </c>
      <c r="L1227" s="186">
        <v>45551</v>
      </c>
      <c r="M1227" s="187" t="s">
        <v>7069</v>
      </c>
      <c r="N1227" s="183" t="s">
        <v>43</v>
      </c>
      <c r="O1227" s="181"/>
      <c r="P1227" s="184">
        <v>2</v>
      </c>
      <c r="Q1227" s="185" t="s">
        <v>107</v>
      </c>
      <c r="R1227" s="181" t="s">
        <v>37</v>
      </c>
      <c r="S1227" s="181" t="s">
        <v>96</v>
      </c>
      <c r="T1227" s="186">
        <v>45551</v>
      </c>
      <c r="U1227" s="187" t="s">
        <v>7069</v>
      </c>
      <c r="V1227" s="188" t="str" cm="1">
        <f t="array" ref="V1227">IF(SUM(LEN(A1227:U1227))=0,"",IF(OR(OR(ISBLANK(E1227),SUM(LEN(B1227),LEN(C1227))=0),AND(NOT(D1227="Unknown"),ISBLANK(I1227)),AND(NOT(N1227="Unknown"),ISBLANK(Q1227))),"Missing Information", INDEX(Table15[Entire Service Line Classification], MATCH(SUMIFS(Table15[Unique ID],Table15[System-Owned Portion],D1227,Table15[If Material Anything Other than "Lead" in Column E,Was Material Ever Previously Lead?],F1227,Table15[Customer-Owned Portion],N1227),Table15[Unique ID],0),0)))</f>
        <v>Non-lead</v>
      </c>
      <c r="W1227" s="189"/>
    </row>
    <row r="1228" spans="1:23" s="190" customFormat="1" ht="37.5" x14ac:dyDescent="0.25">
      <c r="A1228" s="180">
        <v>11783341</v>
      </c>
      <c r="B1228" s="181" t="s">
        <v>2636</v>
      </c>
      <c r="C1228" s="182" t="s">
        <v>2637</v>
      </c>
      <c r="D1228" s="183" t="s">
        <v>36</v>
      </c>
      <c r="E1228" s="181" t="s">
        <v>37</v>
      </c>
      <c r="F1228" s="183" t="s">
        <v>35</v>
      </c>
      <c r="G1228" s="181" t="s">
        <v>233</v>
      </c>
      <c r="H1228" s="184">
        <v>1</v>
      </c>
      <c r="I1228" s="185" t="s">
        <v>107</v>
      </c>
      <c r="J1228" s="181" t="s">
        <v>37</v>
      </c>
      <c r="K1228" s="181" t="s">
        <v>38</v>
      </c>
      <c r="L1228" s="186">
        <v>45530</v>
      </c>
      <c r="M1228" s="187" t="s">
        <v>225</v>
      </c>
      <c r="N1228" s="183" t="s">
        <v>43</v>
      </c>
      <c r="O1228" s="181"/>
      <c r="P1228" s="184">
        <v>0.75</v>
      </c>
      <c r="Q1228" s="185" t="s">
        <v>107</v>
      </c>
      <c r="R1228" s="181" t="s">
        <v>37</v>
      </c>
      <c r="S1228" s="181" t="s">
        <v>96</v>
      </c>
      <c r="T1228" s="186">
        <v>45530</v>
      </c>
      <c r="U1228" s="187" t="s">
        <v>7069</v>
      </c>
      <c r="V1228" s="188" t="str" cm="1">
        <f t="array" ref="V1228">IF(SUM(LEN(A1228:U1228))=0,"",IF(OR(OR(ISBLANK(E1228),SUM(LEN(B1228),LEN(C1228))=0),AND(NOT(D1228="Unknown"),ISBLANK(I1228)),AND(NOT(N1228="Unknown"),ISBLANK(Q1228))),"Missing Information", INDEX(Table15[Entire Service Line Classification], MATCH(SUMIFS(Table15[Unique ID],Table15[System-Owned Portion],D1228,Table15[If Material Anything Other than "Lead" in Column E,Was Material Ever Previously Lead?],F1228,Table15[Customer-Owned Portion],N1228),Table15[Unique ID],0),0)))</f>
        <v>Non-lead</v>
      </c>
      <c r="W1228" s="189"/>
    </row>
    <row r="1229" spans="1:23" s="190" customFormat="1" ht="37.5" x14ac:dyDescent="0.25">
      <c r="A1229" s="180">
        <v>11783339</v>
      </c>
      <c r="B1229" s="181" t="s">
        <v>2638</v>
      </c>
      <c r="C1229" s="182" t="s">
        <v>2639</v>
      </c>
      <c r="D1229" s="183" t="s">
        <v>36</v>
      </c>
      <c r="E1229" s="181" t="s">
        <v>35</v>
      </c>
      <c r="F1229" s="183" t="s">
        <v>35</v>
      </c>
      <c r="G1229" s="181" t="s">
        <v>225</v>
      </c>
      <c r="H1229" s="184">
        <v>1</v>
      </c>
      <c r="I1229" s="185" t="s">
        <v>107</v>
      </c>
      <c r="J1229" s="181" t="s">
        <v>37</v>
      </c>
      <c r="K1229" s="181" t="s">
        <v>38</v>
      </c>
      <c r="L1229" s="186">
        <v>45530</v>
      </c>
      <c r="M1229" s="187" t="s">
        <v>225</v>
      </c>
      <c r="N1229" s="183" t="s">
        <v>43</v>
      </c>
      <c r="O1229" s="181"/>
      <c r="P1229" s="184">
        <v>1</v>
      </c>
      <c r="Q1229" s="185" t="s">
        <v>107</v>
      </c>
      <c r="R1229" s="181" t="s">
        <v>37</v>
      </c>
      <c r="S1229" s="181" t="s">
        <v>96</v>
      </c>
      <c r="T1229" s="186">
        <v>45530</v>
      </c>
      <c r="U1229" s="187" t="s">
        <v>225</v>
      </c>
      <c r="V1229" s="188" t="str" cm="1">
        <f t="array" ref="V1229">IF(SUM(LEN(A1229:U1229))=0,"",IF(OR(OR(ISBLANK(E1229),SUM(LEN(B1229),LEN(C1229))=0),AND(NOT(D1229="Unknown"),ISBLANK(I1229)),AND(NOT(N1229="Unknown"),ISBLANK(Q1229))),"Missing Information", INDEX(Table15[Entire Service Line Classification], MATCH(SUMIFS(Table15[Unique ID],Table15[System-Owned Portion],D1229,Table15[If Material Anything Other than "Lead" in Column E,Was Material Ever Previously Lead?],F1229,Table15[Customer-Owned Portion],N1229),Table15[Unique ID],0),0)))</f>
        <v>Non-lead</v>
      </c>
      <c r="W1229" s="189"/>
    </row>
    <row r="1230" spans="1:23" s="190" customFormat="1" ht="37.5" x14ac:dyDescent="0.25">
      <c r="A1230" s="180">
        <v>11783338</v>
      </c>
      <c r="B1230" s="181" t="s">
        <v>2640</v>
      </c>
      <c r="C1230" s="182" t="s">
        <v>2641</v>
      </c>
      <c r="D1230" s="183" t="s">
        <v>36</v>
      </c>
      <c r="E1230" s="181" t="s">
        <v>35</v>
      </c>
      <c r="F1230" s="183" t="s">
        <v>35</v>
      </c>
      <c r="G1230" s="181" t="s">
        <v>261</v>
      </c>
      <c r="H1230" s="184">
        <v>1</v>
      </c>
      <c r="I1230" s="185" t="s">
        <v>107</v>
      </c>
      <c r="J1230" s="181" t="s">
        <v>37</v>
      </c>
      <c r="K1230" s="181" t="s">
        <v>38</v>
      </c>
      <c r="L1230" s="186">
        <v>45530</v>
      </c>
      <c r="M1230" s="187" t="s">
        <v>225</v>
      </c>
      <c r="N1230" s="183" t="s">
        <v>43</v>
      </c>
      <c r="O1230" s="181"/>
      <c r="P1230" s="184">
        <v>0.75</v>
      </c>
      <c r="Q1230" s="185" t="s">
        <v>107</v>
      </c>
      <c r="R1230" s="181" t="s">
        <v>37</v>
      </c>
      <c r="S1230" s="181" t="s">
        <v>96</v>
      </c>
      <c r="T1230" s="186">
        <v>45530</v>
      </c>
      <c r="U1230" s="187" t="s">
        <v>225</v>
      </c>
      <c r="V1230" s="188" t="str" cm="1">
        <f t="array" ref="V1230">IF(SUM(LEN(A1230:U1230))=0,"",IF(OR(OR(ISBLANK(E1230),SUM(LEN(B1230),LEN(C1230))=0),AND(NOT(D1230="Unknown"),ISBLANK(I1230)),AND(NOT(N1230="Unknown"),ISBLANK(Q1230))),"Missing Information", INDEX(Table15[Entire Service Line Classification], MATCH(SUMIFS(Table15[Unique ID],Table15[System-Owned Portion],D1230,Table15[If Material Anything Other than "Lead" in Column E,Was Material Ever Previously Lead?],F1230,Table15[Customer-Owned Portion],N1230),Table15[Unique ID],0),0)))</f>
        <v>Non-lead</v>
      </c>
      <c r="W1230" s="189"/>
    </row>
    <row r="1231" spans="1:23" s="190" customFormat="1" ht="37.5" x14ac:dyDescent="0.25">
      <c r="A1231" s="180">
        <v>11783334</v>
      </c>
      <c r="B1231" s="181" t="s">
        <v>2642</v>
      </c>
      <c r="C1231" s="182" t="s">
        <v>2643</v>
      </c>
      <c r="D1231" s="183" t="s">
        <v>36</v>
      </c>
      <c r="E1231" s="181" t="s">
        <v>35</v>
      </c>
      <c r="F1231" s="183" t="s">
        <v>35</v>
      </c>
      <c r="G1231" s="181" t="s">
        <v>243</v>
      </c>
      <c r="H1231" s="184">
        <v>2</v>
      </c>
      <c r="I1231" s="185" t="s">
        <v>107</v>
      </c>
      <c r="J1231" s="181" t="s">
        <v>37</v>
      </c>
      <c r="K1231" s="181" t="s">
        <v>38</v>
      </c>
      <c r="L1231" s="186">
        <v>45530</v>
      </c>
      <c r="M1231" s="187" t="s">
        <v>225</v>
      </c>
      <c r="N1231" s="183" t="s">
        <v>36</v>
      </c>
      <c r="O1231" s="181"/>
      <c r="P1231" s="184">
        <v>2</v>
      </c>
      <c r="Q1231" s="185" t="s">
        <v>107</v>
      </c>
      <c r="R1231" s="181" t="s">
        <v>37</v>
      </c>
      <c r="S1231" s="181" t="s">
        <v>96</v>
      </c>
      <c r="T1231" s="186">
        <v>45530</v>
      </c>
      <c r="U1231" s="187" t="s">
        <v>225</v>
      </c>
      <c r="V1231" s="188" t="str" cm="1">
        <f t="array" ref="V1231">IF(SUM(LEN(A1231:U1231))=0,"",IF(OR(OR(ISBLANK(E1231),SUM(LEN(B1231),LEN(C1231))=0),AND(NOT(D1231="Unknown"),ISBLANK(I1231)),AND(NOT(N1231="Unknown"),ISBLANK(Q1231))),"Missing Information", INDEX(Table15[Entire Service Line Classification], MATCH(SUMIFS(Table15[Unique ID],Table15[System-Owned Portion],D1231,Table15[If Material Anything Other than "Lead" in Column E,Was Material Ever Previously Lead?],F1231,Table15[Customer-Owned Portion],N1231),Table15[Unique ID],0),0)))</f>
        <v>Non-lead</v>
      </c>
      <c r="W1231" s="189"/>
    </row>
    <row r="1232" spans="1:23" s="190" customFormat="1" ht="75" x14ac:dyDescent="0.25">
      <c r="A1232" s="180">
        <v>11783333</v>
      </c>
      <c r="B1232" s="181" t="s">
        <v>2644</v>
      </c>
      <c r="C1232" s="182" t="s">
        <v>2645</v>
      </c>
      <c r="D1232" s="183" t="s">
        <v>36</v>
      </c>
      <c r="E1232" s="181" t="s">
        <v>35</v>
      </c>
      <c r="F1232" s="183" t="s">
        <v>35</v>
      </c>
      <c r="G1232" s="181" t="s">
        <v>225</v>
      </c>
      <c r="H1232" s="184">
        <v>1</v>
      </c>
      <c r="I1232" s="185" t="s">
        <v>107</v>
      </c>
      <c r="J1232" s="181" t="s">
        <v>37</v>
      </c>
      <c r="K1232" s="181" t="s">
        <v>38</v>
      </c>
      <c r="L1232" s="186">
        <v>45530</v>
      </c>
      <c r="M1232" s="187" t="s">
        <v>225</v>
      </c>
      <c r="N1232" s="183" t="s">
        <v>43</v>
      </c>
      <c r="O1232" s="181"/>
      <c r="P1232" s="184">
        <v>0.75</v>
      </c>
      <c r="Q1232" s="185" t="s">
        <v>107</v>
      </c>
      <c r="R1232" s="181" t="s">
        <v>37</v>
      </c>
      <c r="S1232" s="181" t="s">
        <v>96</v>
      </c>
      <c r="T1232" s="186">
        <v>45530</v>
      </c>
      <c r="U1232" s="187" t="s">
        <v>225</v>
      </c>
      <c r="V1232" s="188" t="str" cm="1">
        <f t="array" ref="V1232">IF(SUM(LEN(A1232:U1232))=0,"",IF(OR(OR(ISBLANK(E1232),SUM(LEN(B1232),LEN(C1232))=0),AND(NOT(D1232="Unknown"),ISBLANK(I1232)),AND(NOT(N1232="Unknown"),ISBLANK(Q1232))),"Missing Information", INDEX(Table15[Entire Service Line Classification], MATCH(SUMIFS(Table15[Unique ID],Table15[System-Owned Portion],D1232,Table15[If Material Anything Other than "Lead" in Column E,Was Material Ever Previously Lead?],F1232,Table15[Customer-Owned Portion],N1232),Table15[Unique ID],0),0)))</f>
        <v>Non-lead</v>
      </c>
      <c r="W1232" s="189"/>
    </row>
    <row r="1233" spans="1:23" s="190" customFormat="1" ht="37.5" x14ac:dyDescent="0.25">
      <c r="A1233" s="180">
        <v>11783332</v>
      </c>
      <c r="B1233" s="181" t="s">
        <v>2646</v>
      </c>
      <c r="C1233" s="182" t="s">
        <v>2647</v>
      </c>
      <c r="D1233" s="183" t="s">
        <v>36</v>
      </c>
      <c r="E1233" s="181" t="s">
        <v>35</v>
      </c>
      <c r="F1233" s="183" t="s">
        <v>35</v>
      </c>
      <c r="G1233" s="181" t="s">
        <v>233</v>
      </c>
      <c r="H1233" s="184">
        <v>1.5</v>
      </c>
      <c r="I1233" s="185" t="s">
        <v>107</v>
      </c>
      <c r="J1233" s="181" t="s">
        <v>37</v>
      </c>
      <c r="K1233" s="181" t="s">
        <v>38</v>
      </c>
      <c r="L1233" s="186">
        <v>45530</v>
      </c>
      <c r="M1233" s="187" t="s">
        <v>225</v>
      </c>
      <c r="N1233" s="183" t="s">
        <v>43</v>
      </c>
      <c r="O1233" s="181"/>
      <c r="P1233" s="184">
        <v>0.75</v>
      </c>
      <c r="Q1233" s="185" t="s">
        <v>107</v>
      </c>
      <c r="R1233" s="181" t="s">
        <v>37</v>
      </c>
      <c r="S1233" s="181" t="s">
        <v>96</v>
      </c>
      <c r="T1233" s="186">
        <v>45530</v>
      </c>
      <c r="U1233" s="187" t="s">
        <v>225</v>
      </c>
      <c r="V1233" s="188" t="str" cm="1">
        <f t="array" ref="V1233">IF(SUM(LEN(A1233:U1233))=0,"",IF(OR(OR(ISBLANK(E1233),SUM(LEN(B1233),LEN(C1233))=0),AND(NOT(D1233="Unknown"),ISBLANK(I1233)),AND(NOT(N1233="Unknown"),ISBLANK(Q1233))),"Missing Information", INDEX(Table15[Entire Service Line Classification], MATCH(SUMIFS(Table15[Unique ID],Table15[System-Owned Portion],D1233,Table15[If Material Anything Other than "Lead" in Column E,Was Material Ever Previously Lead?],F1233,Table15[Customer-Owned Portion],N1233),Table15[Unique ID],0),0)))</f>
        <v>Non-lead</v>
      </c>
      <c r="W1233" s="189"/>
    </row>
    <row r="1234" spans="1:23" s="190" customFormat="1" ht="37.5" x14ac:dyDescent="0.25">
      <c r="A1234" s="180">
        <v>11783331</v>
      </c>
      <c r="B1234" s="181" t="s">
        <v>2648</v>
      </c>
      <c r="C1234" s="182" t="s">
        <v>2649</v>
      </c>
      <c r="D1234" s="183" t="s">
        <v>36</v>
      </c>
      <c r="E1234" s="181" t="s">
        <v>35</v>
      </c>
      <c r="F1234" s="183" t="s">
        <v>35</v>
      </c>
      <c r="G1234" s="181" t="s">
        <v>261</v>
      </c>
      <c r="H1234" s="184">
        <v>1</v>
      </c>
      <c r="I1234" s="185" t="s">
        <v>107</v>
      </c>
      <c r="J1234" s="181" t="s">
        <v>37</v>
      </c>
      <c r="K1234" s="181" t="s">
        <v>38</v>
      </c>
      <c r="L1234" s="186">
        <v>45530</v>
      </c>
      <c r="M1234" s="187" t="s">
        <v>225</v>
      </c>
      <c r="N1234" s="183" t="s">
        <v>43</v>
      </c>
      <c r="O1234" s="181"/>
      <c r="P1234" s="184">
        <v>1</v>
      </c>
      <c r="Q1234" s="185" t="s">
        <v>107</v>
      </c>
      <c r="R1234" s="181" t="s">
        <v>37</v>
      </c>
      <c r="S1234" s="181" t="s">
        <v>96</v>
      </c>
      <c r="T1234" s="186">
        <v>45530</v>
      </c>
      <c r="U1234" s="187" t="s">
        <v>225</v>
      </c>
      <c r="V1234" s="188" t="str" cm="1">
        <f t="array" ref="V1234">IF(SUM(LEN(A1234:U1234))=0,"",IF(OR(OR(ISBLANK(E1234),SUM(LEN(B1234),LEN(C1234))=0),AND(NOT(D1234="Unknown"),ISBLANK(I1234)),AND(NOT(N1234="Unknown"),ISBLANK(Q1234))),"Missing Information", INDEX(Table15[Entire Service Line Classification], MATCH(SUMIFS(Table15[Unique ID],Table15[System-Owned Portion],D1234,Table15[If Material Anything Other than "Lead" in Column E,Was Material Ever Previously Lead?],F1234,Table15[Customer-Owned Portion],N1234),Table15[Unique ID],0),0)))</f>
        <v>Non-lead</v>
      </c>
      <c r="W1234" s="189"/>
    </row>
    <row r="1235" spans="1:23" s="190" customFormat="1" ht="37.5" x14ac:dyDescent="0.25">
      <c r="A1235" s="180">
        <v>11783329</v>
      </c>
      <c r="B1235" s="181" t="s">
        <v>2650</v>
      </c>
      <c r="C1235" s="182" t="s">
        <v>2651</v>
      </c>
      <c r="D1235" s="183" t="s">
        <v>36</v>
      </c>
      <c r="E1235" s="181" t="s">
        <v>35</v>
      </c>
      <c r="F1235" s="183" t="s">
        <v>35</v>
      </c>
      <c r="G1235" s="181" t="s">
        <v>255</v>
      </c>
      <c r="H1235" s="184">
        <v>1.5</v>
      </c>
      <c r="I1235" s="185" t="s">
        <v>107</v>
      </c>
      <c r="J1235" s="181" t="s">
        <v>37</v>
      </c>
      <c r="K1235" s="181" t="s">
        <v>38</v>
      </c>
      <c r="L1235" s="186">
        <v>45530</v>
      </c>
      <c r="M1235" s="187" t="s">
        <v>225</v>
      </c>
      <c r="N1235" s="183" t="s">
        <v>36</v>
      </c>
      <c r="O1235" s="181"/>
      <c r="P1235" s="184">
        <v>0.75</v>
      </c>
      <c r="Q1235" s="185" t="s">
        <v>107</v>
      </c>
      <c r="R1235" s="181" t="s">
        <v>37</v>
      </c>
      <c r="S1235" s="181" t="s">
        <v>96</v>
      </c>
      <c r="T1235" s="186">
        <v>45530</v>
      </c>
      <c r="U1235" s="187" t="s">
        <v>225</v>
      </c>
      <c r="V1235" s="188" t="str" cm="1">
        <f t="array" ref="V1235">IF(SUM(LEN(A1235:U1235))=0,"",IF(OR(OR(ISBLANK(E1235),SUM(LEN(B1235),LEN(C1235))=0),AND(NOT(D1235="Unknown"),ISBLANK(I1235)),AND(NOT(N1235="Unknown"),ISBLANK(Q1235))),"Missing Information", INDEX(Table15[Entire Service Line Classification], MATCH(SUMIFS(Table15[Unique ID],Table15[System-Owned Portion],D1235,Table15[If Material Anything Other than "Lead" in Column E,Was Material Ever Previously Lead?],F1235,Table15[Customer-Owned Portion],N1235),Table15[Unique ID],0),0)))</f>
        <v>Non-lead</v>
      </c>
      <c r="W1235" s="189"/>
    </row>
    <row r="1236" spans="1:23" s="190" customFormat="1" ht="37.5" x14ac:dyDescent="0.25">
      <c r="A1236" s="180">
        <v>11783328</v>
      </c>
      <c r="B1236" s="181" t="s">
        <v>2652</v>
      </c>
      <c r="C1236" s="182" t="s">
        <v>2609</v>
      </c>
      <c r="D1236" s="183" t="s">
        <v>36</v>
      </c>
      <c r="E1236" s="181" t="s">
        <v>35</v>
      </c>
      <c r="F1236" s="183" t="s">
        <v>35</v>
      </c>
      <c r="G1236" s="181" t="s">
        <v>281</v>
      </c>
      <c r="H1236" s="184">
        <v>1</v>
      </c>
      <c r="I1236" s="185" t="s">
        <v>107</v>
      </c>
      <c r="J1236" s="181" t="s">
        <v>37</v>
      </c>
      <c r="K1236" s="181" t="s">
        <v>38</v>
      </c>
      <c r="L1236" s="186">
        <v>45525</v>
      </c>
      <c r="M1236" s="187" t="s">
        <v>225</v>
      </c>
      <c r="N1236" s="183" t="s">
        <v>43</v>
      </c>
      <c r="O1236" s="181"/>
      <c r="P1236" s="184">
        <v>1</v>
      </c>
      <c r="Q1236" s="185" t="s">
        <v>107</v>
      </c>
      <c r="R1236" s="181" t="s">
        <v>37</v>
      </c>
      <c r="S1236" s="181" t="s">
        <v>96</v>
      </c>
      <c r="T1236" s="186">
        <v>45525</v>
      </c>
      <c r="U1236" s="187" t="s">
        <v>225</v>
      </c>
      <c r="V1236" s="188" t="str" cm="1">
        <f t="array" ref="V1236">IF(SUM(LEN(A1236:U1236))=0,"",IF(OR(OR(ISBLANK(E1236),SUM(LEN(B1236),LEN(C1236))=0),AND(NOT(D1236="Unknown"),ISBLANK(I1236)),AND(NOT(N1236="Unknown"),ISBLANK(Q1236))),"Missing Information", INDEX(Table15[Entire Service Line Classification], MATCH(SUMIFS(Table15[Unique ID],Table15[System-Owned Portion],D1236,Table15[If Material Anything Other than "Lead" in Column E,Was Material Ever Previously Lead?],F1236,Table15[Customer-Owned Portion],N1236),Table15[Unique ID],0),0)))</f>
        <v>Non-lead</v>
      </c>
      <c r="W1236" s="189"/>
    </row>
    <row r="1237" spans="1:23" s="190" customFormat="1" ht="37.5" x14ac:dyDescent="0.25">
      <c r="A1237" s="180">
        <v>11783326</v>
      </c>
      <c r="B1237" s="181" t="s">
        <v>2653</v>
      </c>
      <c r="C1237" s="182" t="s">
        <v>2654</v>
      </c>
      <c r="D1237" s="183" t="s">
        <v>36</v>
      </c>
      <c r="E1237" s="181" t="s">
        <v>35</v>
      </c>
      <c r="F1237" s="183" t="s">
        <v>35</v>
      </c>
      <c r="G1237" s="181" t="s">
        <v>245</v>
      </c>
      <c r="H1237" s="184">
        <v>1.5</v>
      </c>
      <c r="I1237" s="185" t="s">
        <v>107</v>
      </c>
      <c r="J1237" s="181" t="s">
        <v>37</v>
      </c>
      <c r="K1237" s="181" t="s">
        <v>38</v>
      </c>
      <c r="L1237" s="186">
        <v>45530</v>
      </c>
      <c r="M1237" s="187" t="s">
        <v>225</v>
      </c>
      <c r="N1237" s="183" t="s">
        <v>43</v>
      </c>
      <c r="O1237" s="181"/>
      <c r="P1237" s="184">
        <v>1.5</v>
      </c>
      <c r="Q1237" s="185" t="s">
        <v>107</v>
      </c>
      <c r="R1237" s="181" t="s">
        <v>37</v>
      </c>
      <c r="S1237" s="181" t="s">
        <v>96</v>
      </c>
      <c r="T1237" s="186">
        <v>45530</v>
      </c>
      <c r="U1237" s="187" t="s">
        <v>225</v>
      </c>
      <c r="V1237" s="188" t="str" cm="1">
        <f t="array" ref="V1237">IF(SUM(LEN(A1237:U1237))=0,"",IF(OR(OR(ISBLANK(E1237),SUM(LEN(B1237),LEN(C1237))=0),AND(NOT(D1237="Unknown"),ISBLANK(I1237)),AND(NOT(N1237="Unknown"),ISBLANK(Q1237))),"Missing Information", INDEX(Table15[Entire Service Line Classification], MATCH(SUMIFS(Table15[Unique ID],Table15[System-Owned Portion],D1237,Table15[If Material Anything Other than "Lead" in Column E,Was Material Ever Previously Lead?],F1237,Table15[Customer-Owned Portion],N1237),Table15[Unique ID],0),0)))</f>
        <v>Non-lead</v>
      </c>
      <c r="W1237" s="189"/>
    </row>
    <row r="1238" spans="1:23" s="190" customFormat="1" ht="37.5" x14ac:dyDescent="0.25">
      <c r="A1238" s="180">
        <v>11783325</v>
      </c>
      <c r="B1238" s="181" t="s">
        <v>2655</v>
      </c>
      <c r="C1238" s="182" t="s">
        <v>2656</v>
      </c>
      <c r="D1238" s="183" t="s">
        <v>36</v>
      </c>
      <c r="E1238" s="181" t="s">
        <v>37</v>
      </c>
      <c r="F1238" s="183" t="s">
        <v>35</v>
      </c>
      <c r="G1238" s="181" t="s">
        <v>233</v>
      </c>
      <c r="H1238" s="184">
        <v>1</v>
      </c>
      <c r="I1238" s="185" t="s">
        <v>107</v>
      </c>
      <c r="J1238" s="181" t="s">
        <v>37</v>
      </c>
      <c r="K1238" s="181" t="s">
        <v>38</v>
      </c>
      <c r="L1238" s="186">
        <v>45530</v>
      </c>
      <c r="M1238" s="187" t="s">
        <v>225</v>
      </c>
      <c r="N1238" s="183" t="s">
        <v>43</v>
      </c>
      <c r="O1238" s="181"/>
      <c r="P1238" s="184">
        <v>0.75</v>
      </c>
      <c r="Q1238" s="185" t="s">
        <v>107</v>
      </c>
      <c r="R1238" s="181" t="s">
        <v>37</v>
      </c>
      <c r="S1238" s="181" t="s">
        <v>96</v>
      </c>
      <c r="T1238" s="186">
        <v>45530</v>
      </c>
      <c r="U1238" s="187" t="s">
        <v>225</v>
      </c>
      <c r="V1238" s="188" t="str" cm="1">
        <f t="array" ref="V1238">IF(SUM(LEN(A1238:U1238))=0,"",IF(OR(OR(ISBLANK(E1238),SUM(LEN(B1238),LEN(C1238))=0),AND(NOT(D1238="Unknown"),ISBLANK(I1238)),AND(NOT(N1238="Unknown"),ISBLANK(Q1238))),"Missing Information", INDEX(Table15[Entire Service Line Classification], MATCH(SUMIFS(Table15[Unique ID],Table15[System-Owned Portion],D1238,Table15[If Material Anything Other than "Lead" in Column E,Was Material Ever Previously Lead?],F1238,Table15[Customer-Owned Portion],N1238),Table15[Unique ID],0),0)))</f>
        <v>Non-lead</v>
      </c>
      <c r="W1238" s="189"/>
    </row>
    <row r="1239" spans="1:23" s="190" customFormat="1" ht="37.5" x14ac:dyDescent="0.25">
      <c r="A1239" s="180">
        <v>11783324</v>
      </c>
      <c r="B1239" s="181" t="s">
        <v>2657</v>
      </c>
      <c r="C1239" s="182" t="s">
        <v>2658</v>
      </c>
      <c r="D1239" s="183" t="s">
        <v>36</v>
      </c>
      <c r="E1239" s="181" t="s">
        <v>35</v>
      </c>
      <c r="F1239" s="183" t="s">
        <v>35</v>
      </c>
      <c r="G1239" s="181" t="s">
        <v>233</v>
      </c>
      <c r="H1239" s="184">
        <v>1</v>
      </c>
      <c r="I1239" s="185" t="s">
        <v>107</v>
      </c>
      <c r="J1239" s="181" t="s">
        <v>37</v>
      </c>
      <c r="K1239" s="181" t="s">
        <v>38</v>
      </c>
      <c r="L1239" s="186">
        <v>45530</v>
      </c>
      <c r="M1239" s="187" t="s">
        <v>225</v>
      </c>
      <c r="N1239" s="183" t="s">
        <v>43</v>
      </c>
      <c r="O1239" s="181"/>
      <c r="P1239" s="184">
        <v>0.75</v>
      </c>
      <c r="Q1239" s="185" t="s">
        <v>107</v>
      </c>
      <c r="R1239" s="181" t="s">
        <v>37</v>
      </c>
      <c r="S1239" s="181" t="s">
        <v>96</v>
      </c>
      <c r="T1239" s="186">
        <v>45530</v>
      </c>
      <c r="U1239" s="187" t="s">
        <v>225</v>
      </c>
      <c r="V1239" s="188" t="str" cm="1">
        <f t="array" ref="V1239">IF(SUM(LEN(A1239:U1239))=0,"",IF(OR(OR(ISBLANK(E1239),SUM(LEN(B1239),LEN(C1239))=0),AND(NOT(D1239="Unknown"),ISBLANK(I1239)),AND(NOT(N1239="Unknown"),ISBLANK(Q1239))),"Missing Information", INDEX(Table15[Entire Service Line Classification], MATCH(SUMIFS(Table15[Unique ID],Table15[System-Owned Portion],D1239,Table15[If Material Anything Other than "Lead" in Column E,Was Material Ever Previously Lead?],F1239,Table15[Customer-Owned Portion],N1239),Table15[Unique ID],0),0)))</f>
        <v>Non-lead</v>
      </c>
      <c r="W1239" s="189"/>
    </row>
    <row r="1240" spans="1:23" s="190" customFormat="1" ht="37.5" x14ac:dyDescent="0.25">
      <c r="A1240" s="180">
        <v>11783323</v>
      </c>
      <c r="B1240" s="181" t="s">
        <v>2659</v>
      </c>
      <c r="C1240" s="182" t="s">
        <v>2660</v>
      </c>
      <c r="D1240" s="183" t="s">
        <v>36</v>
      </c>
      <c r="E1240" s="181" t="s">
        <v>35</v>
      </c>
      <c r="F1240" s="183" t="s">
        <v>35</v>
      </c>
      <c r="G1240" s="181" t="s">
        <v>225</v>
      </c>
      <c r="H1240" s="184">
        <v>1</v>
      </c>
      <c r="I1240" s="185" t="s">
        <v>107</v>
      </c>
      <c r="J1240" s="181" t="s">
        <v>37</v>
      </c>
      <c r="K1240" s="181" t="s">
        <v>38</v>
      </c>
      <c r="L1240" s="186">
        <v>45530</v>
      </c>
      <c r="M1240" s="187" t="s">
        <v>225</v>
      </c>
      <c r="N1240" s="183" t="s">
        <v>43</v>
      </c>
      <c r="O1240" s="181"/>
      <c r="P1240" s="184">
        <v>0.75</v>
      </c>
      <c r="Q1240" s="185" t="s">
        <v>107</v>
      </c>
      <c r="R1240" s="181" t="s">
        <v>37</v>
      </c>
      <c r="S1240" s="181" t="s">
        <v>96</v>
      </c>
      <c r="T1240" s="186">
        <v>45530</v>
      </c>
      <c r="U1240" s="187" t="s">
        <v>225</v>
      </c>
      <c r="V1240" s="188" t="str" cm="1">
        <f t="array" ref="V1240">IF(SUM(LEN(A1240:U1240))=0,"",IF(OR(OR(ISBLANK(E1240),SUM(LEN(B1240),LEN(C1240))=0),AND(NOT(D1240="Unknown"),ISBLANK(I1240)),AND(NOT(N1240="Unknown"),ISBLANK(Q1240))),"Missing Information", INDEX(Table15[Entire Service Line Classification], MATCH(SUMIFS(Table15[Unique ID],Table15[System-Owned Portion],D1240,Table15[If Material Anything Other than "Lead" in Column E,Was Material Ever Previously Lead?],F1240,Table15[Customer-Owned Portion],N1240),Table15[Unique ID],0),0)))</f>
        <v>Non-lead</v>
      </c>
      <c r="W1240" s="189"/>
    </row>
    <row r="1241" spans="1:23" s="190" customFormat="1" ht="37.5" x14ac:dyDescent="0.25">
      <c r="A1241" s="180">
        <v>11783322</v>
      </c>
      <c r="B1241" s="181" t="s">
        <v>2661</v>
      </c>
      <c r="C1241" s="182" t="s">
        <v>2662</v>
      </c>
      <c r="D1241" s="183" t="s">
        <v>36</v>
      </c>
      <c r="E1241" s="181" t="s">
        <v>35</v>
      </c>
      <c r="F1241" s="183" t="s">
        <v>35</v>
      </c>
      <c r="G1241" s="181" t="s">
        <v>243</v>
      </c>
      <c r="H1241" s="184">
        <v>1</v>
      </c>
      <c r="I1241" s="185" t="s">
        <v>107</v>
      </c>
      <c r="J1241" s="181" t="s">
        <v>37</v>
      </c>
      <c r="K1241" s="181" t="s">
        <v>38</v>
      </c>
      <c r="L1241" s="186">
        <v>45530</v>
      </c>
      <c r="M1241" s="187" t="s">
        <v>225</v>
      </c>
      <c r="N1241" s="183" t="s">
        <v>43</v>
      </c>
      <c r="O1241" s="181"/>
      <c r="P1241" s="184">
        <v>0.75</v>
      </c>
      <c r="Q1241" s="185" t="s">
        <v>107</v>
      </c>
      <c r="R1241" s="181" t="s">
        <v>37</v>
      </c>
      <c r="S1241" s="181" t="s">
        <v>96</v>
      </c>
      <c r="T1241" s="186">
        <v>45530</v>
      </c>
      <c r="U1241" s="187" t="s">
        <v>225</v>
      </c>
      <c r="V1241" s="188" t="str" cm="1">
        <f t="array" ref="V1241">IF(SUM(LEN(A1241:U1241))=0,"",IF(OR(OR(ISBLANK(E1241),SUM(LEN(B1241),LEN(C1241))=0),AND(NOT(D1241="Unknown"),ISBLANK(I1241)),AND(NOT(N1241="Unknown"),ISBLANK(Q1241))),"Missing Information", INDEX(Table15[Entire Service Line Classification], MATCH(SUMIFS(Table15[Unique ID],Table15[System-Owned Portion],D1241,Table15[If Material Anything Other than "Lead" in Column E,Was Material Ever Previously Lead?],F1241,Table15[Customer-Owned Portion],N1241),Table15[Unique ID],0),0)))</f>
        <v>Non-lead</v>
      </c>
      <c r="W1241" s="189"/>
    </row>
    <row r="1242" spans="1:23" s="190" customFormat="1" ht="37.5" x14ac:dyDescent="0.25">
      <c r="A1242" s="180">
        <v>11783320</v>
      </c>
      <c r="B1242" s="181" t="s">
        <v>2663</v>
      </c>
      <c r="C1242" s="182" t="s">
        <v>2664</v>
      </c>
      <c r="D1242" s="183" t="s">
        <v>36</v>
      </c>
      <c r="E1242" s="181" t="s">
        <v>35</v>
      </c>
      <c r="F1242" s="183" t="s">
        <v>35</v>
      </c>
      <c r="G1242" s="181" t="s">
        <v>245</v>
      </c>
      <c r="H1242" s="184">
        <v>1</v>
      </c>
      <c r="I1242" s="185" t="s">
        <v>107</v>
      </c>
      <c r="J1242" s="181" t="s">
        <v>37</v>
      </c>
      <c r="K1242" s="181" t="s">
        <v>38</v>
      </c>
      <c r="L1242" s="186">
        <v>45530</v>
      </c>
      <c r="M1242" s="187" t="s">
        <v>225</v>
      </c>
      <c r="N1242" s="183" t="s">
        <v>36</v>
      </c>
      <c r="O1242" s="181"/>
      <c r="P1242" s="184">
        <v>0.75</v>
      </c>
      <c r="Q1242" s="185" t="s">
        <v>107</v>
      </c>
      <c r="R1242" s="181" t="s">
        <v>37</v>
      </c>
      <c r="S1242" s="181" t="s">
        <v>96</v>
      </c>
      <c r="T1242" s="186">
        <v>45530</v>
      </c>
      <c r="U1242" s="187" t="s">
        <v>225</v>
      </c>
      <c r="V1242" s="188" t="str" cm="1">
        <f t="array" ref="V1242">IF(SUM(LEN(A1242:U1242))=0,"",IF(OR(OR(ISBLANK(E1242),SUM(LEN(B1242),LEN(C1242))=0),AND(NOT(D1242="Unknown"),ISBLANK(I1242)),AND(NOT(N1242="Unknown"),ISBLANK(Q1242))),"Missing Information", INDEX(Table15[Entire Service Line Classification], MATCH(SUMIFS(Table15[Unique ID],Table15[System-Owned Portion],D1242,Table15[If Material Anything Other than "Lead" in Column E,Was Material Ever Previously Lead?],F1242,Table15[Customer-Owned Portion],N1242),Table15[Unique ID],0),0)))</f>
        <v>Non-lead</v>
      </c>
      <c r="W1242" s="189"/>
    </row>
    <row r="1243" spans="1:23" s="190" customFormat="1" ht="37.5" x14ac:dyDescent="0.25">
      <c r="A1243" s="180">
        <v>11783321</v>
      </c>
      <c r="B1243" s="181" t="s">
        <v>2665</v>
      </c>
      <c r="C1243" s="182" t="s">
        <v>2666</v>
      </c>
      <c r="D1243" s="183" t="s">
        <v>36</v>
      </c>
      <c r="E1243" s="181" t="s">
        <v>35</v>
      </c>
      <c r="F1243" s="183" t="s">
        <v>35</v>
      </c>
      <c r="G1243" s="181" t="s">
        <v>255</v>
      </c>
      <c r="H1243" s="184">
        <v>1</v>
      </c>
      <c r="I1243" s="185" t="s">
        <v>107</v>
      </c>
      <c r="J1243" s="181" t="s">
        <v>37</v>
      </c>
      <c r="K1243" s="181" t="s">
        <v>38</v>
      </c>
      <c r="L1243" s="186">
        <v>45530</v>
      </c>
      <c r="M1243" s="187" t="s">
        <v>225</v>
      </c>
      <c r="N1243" s="183" t="s">
        <v>36</v>
      </c>
      <c r="O1243" s="181"/>
      <c r="P1243" s="184">
        <v>0.75</v>
      </c>
      <c r="Q1243" s="185" t="s">
        <v>107</v>
      </c>
      <c r="R1243" s="181" t="s">
        <v>37</v>
      </c>
      <c r="S1243" s="181" t="s">
        <v>96</v>
      </c>
      <c r="T1243" s="186">
        <v>45530</v>
      </c>
      <c r="U1243" s="187" t="s">
        <v>225</v>
      </c>
      <c r="V1243" s="188" t="str" cm="1">
        <f t="array" ref="V1243">IF(SUM(LEN(A1243:U1243))=0,"",IF(OR(OR(ISBLANK(E1243),SUM(LEN(B1243),LEN(C1243))=0),AND(NOT(D1243="Unknown"),ISBLANK(I1243)),AND(NOT(N1243="Unknown"),ISBLANK(Q1243))),"Missing Information", INDEX(Table15[Entire Service Line Classification], MATCH(SUMIFS(Table15[Unique ID],Table15[System-Owned Portion],D1243,Table15[If Material Anything Other than "Lead" in Column E,Was Material Ever Previously Lead?],F1243,Table15[Customer-Owned Portion],N1243),Table15[Unique ID],0),0)))</f>
        <v>Non-lead</v>
      </c>
      <c r="W1243" s="189"/>
    </row>
    <row r="1244" spans="1:23" s="190" customFormat="1" ht="37.5" x14ac:dyDescent="0.25">
      <c r="A1244" s="180">
        <v>11783319</v>
      </c>
      <c r="B1244" s="181" t="s">
        <v>2667</v>
      </c>
      <c r="C1244" s="182" t="s">
        <v>2668</v>
      </c>
      <c r="D1244" s="183" t="s">
        <v>36</v>
      </c>
      <c r="E1244" s="181" t="s">
        <v>35</v>
      </c>
      <c r="F1244" s="183" t="s">
        <v>35</v>
      </c>
      <c r="G1244" s="181" t="s">
        <v>251</v>
      </c>
      <c r="H1244" s="184">
        <v>1</v>
      </c>
      <c r="I1244" s="185" t="s">
        <v>107</v>
      </c>
      <c r="J1244" s="181" t="s">
        <v>37</v>
      </c>
      <c r="K1244" s="181" t="s">
        <v>38</v>
      </c>
      <c r="L1244" s="186">
        <v>45530</v>
      </c>
      <c r="M1244" s="187" t="s">
        <v>225</v>
      </c>
      <c r="N1244" s="183" t="s">
        <v>43</v>
      </c>
      <c r="O1244" s="181"/>
      <c r="P1244" s="184">
        <v>0.75</v>
      </c>
      <c r="Q1244" s="185" t="s">
        <v>107</v>
      </c>
      <c r="R1244" s="181" t="s">
        <v>37</v>
      </c>
      <c r="S1244" s="181" t="s">
        <v>96</v>
      </c>
      <c r="T1244" s="186">
        <v>45530</v>
      </c>
      <c r="U1244" s="187" t="s">
        <v>225</v>
      </c>
      <c r="V1244" s="188" t="str" cm="1">
        <f t="array" ref="V1244">IF(SUM(LEN(A1244:U1244))=0,"",IF(OR(OR(ISBLANK(E1244),SUM(LEN(B1244),LEN(C1244))=0),AND(NOT(D1244="Unknown"),ISBLANK(I1244)),AND(NOT(N1244="Unknown"),ISBLANK(Q1244))),"Missing Information", INDEX(Table15[Entire Service Line Classification], MATCH(SUMIFS(Table15[Unique ID],Table15[System-Owned Portion],D1244,Table15[If Material Anything Other than "Lead" in Column E,Was Material Ever Previously Lead?],F1244,Table15[Customer-Owned Portion],N1244),Table15[Unique ID],0),0)))</f>
        <v>Non-lead</v>
      </c>
      <c r="W1244" s="189"/>
    </row>
    <row r="1245" spans="1:23" s="190" customFormat="1" ht="37.5" x14ac:dyDescent="0.25">
      <c r="A1245" s="180">
        <v>11783318</v>
      </c>
      <c r="B1245" s="181" t="s">
        <v>2669</v>
      </c>
      <c r="C1245" s="182" t="s">
        <v>2670</v>
      </c>
      <c r="D1245" s="183" t="s">
        <v>36</v>
      </c>
      <c r="E1245" s="181" t="s">
        <v>35</v>
      </c>
      <c r="F1245" s="183" t="s">
        <v>35</v>
      </c>
      <c r="G1245" s="181" t="s">
        <v>251</v>
      </c>
      <c r="H1245" s="184">
        <v>2</v>
      </c>
      <c r="I1245" s="185" t="s">
        <v>107</v>
      </c>
      <c r="J1245" s="181" t="s">
        <v>37</v>
      </c>
      <c r="K1245" s="181" t="s">
        <v>38</v>
      </c>
      <c r="L1245" s="186">
        <v>45530</v>
      </c>
      <c r="M1245" s="187" t="s">
        <v>225</v>
      </c>
      <c r="N1245" s="183" t="s">
        <v>36</v>
      </c>
      <c r="O1245" s="181"/>
      <c r="P1245" s="184">
        <v>2</v>
      </c>
      <c r="Q1245" s="185" t="s">
        <v>107</v>
      </c>
      <c r="R1245" s="181" t="s">
        <v>37</v>
      </c>
      <c r="S1245" s="181" t="s">
        <v>96</v>
      </c>
      <c r="T1245" s="186">
        <v>45530</v>
      </c>
      <c r="U1245" s="187" t="s">
        <v>225</v>
      </c>
      <c r="V1245" s="188" t="str" cm="1">
        <f t="array" ref="V1245">IF(SUM(LEN(A1245:U1245))=0,"",IF(OR(OR(ISBLANK(E1245),SUM(LEN(B1245),LEN(C1245))=0),AND(NOT(D1245="Unknown"),ISBLANK(I1245)),AND(NOT(N1245="Unknown"),ISBLANK(Q1245))),"Missing Information", INDEX(Table15[Entire Service Line Classification], MATCH(SUMIFS(Table15[Unique ID],Table15[System-Owned Portion],D1245,Table15[If Material Anything Other than "Lead" in Column E,Was Material Ever Previously Lead?],F1245,Table15[Customer-Owned Portion],N1245),Table15[Unique ID],0),0)))</f>
        <v>Non-lead</v>
      </c>
      <c r="W1245" s="189"/>
    </row>
    <row r="1246" spans="1:23" s="190" customFormat="1" ht="37.5" x14ac:dyDescent="0.25">
      <c r="A1246" s="180">
        <v>11783317</v>
      </c>
      <c r="B1246" s="181" t="s">
        <v>2671</v>
      </c>
      <c r="C1246" s="182" t="s">
        <v>2672</v>
      </c>
      <c r="D1246" s="183" t="s">
        <v>36</v>
      </c>
      <c r="E1246" s="181" t="s">
        <v>35</v>
      </c>
      <c r="F1246" s="183" t="s">
        <v>35</v>
      </c>
      <c r="G1246" s="181" t="s">
        <v>233</v>
      </c>
      <c r="H1246" s="184">
        <v>1</v>
      </c>
      <c r="I1246" s="185" t="s">
        <v>107</v>
      </c>
      <c r="J1246" s="181" t="s">
        <v>37</v>
      </c>
      <c r="K1246" s="181" t="s">
        <v>38</v>
      </c>
      <c r="L1246" s="186">
        <v>45530</v>
      </c>
      <c r="M1246" s="187" t="s">
        <v>225</v>
      </c>
      <c r="N1246" s="183" t="s">
        <v>43</v>
      </c>
      <c r="O1246" s="181"/>
      <c r="P1246" s="184">
        <v>0.75</v>
      </c>
      <c r="Q1246" s="185" t="s">
        <v>107</v>
      </c>
      <c r="R1246" s="181" t="s">
        <v>37</v>
      </c>
      <c r="S1246" s="181" t="s">
        <v>96</v>
      </c>
      <c r="T1246" s="186">
        <v>45530</v>
      </c>
      <c r="U1246" s="187" t="s">
        <v>225</v>
      </c>
      <c r="V1246" s="188" t="str" cm="1">
        <f t="array" ref="V1246">IF(SUM(LEN(A1246:U1246))=0,"",IF(OR(OR(ISBLANK(E1246),SUM(LEN(B1246),LEN(C1246))=0),AND(NOT(D1246="Unknown"),ISBLANK(I1246)),AND(NOT(N1246="Unknown"),ISBLANK(Q1246))),"Missing Information", INDEX(Table15[Entire Service Line Classification], MATCH(SUMIFS(Table15[Unique ID],Table15[System-Owned Portion],D1246,Table15[If Material Anything Other than "Lead" in Column E,Was Material Ever Previously Lead?],F1246,Table15[Customer-Owned Portion],N1246),Table15[Unique ID],0),0)))</f>
        <v>Non-lead</v>
      </c>
      <c r="W1246" s="189"/>
    </row>
    <row r="1247" spans="1:23" s="190" customFormat="1" ht="75" x14ac:dyDescent="0.25">
      <c r="A1247" s="180">
        <v>11783316</v>
      </c>
      <c r="B1247" s="181" t="s">
        <v>2673</v>
      </c>
      <c r="C1247" s="182" t="s">
        <v>2674</v>
      </c>
      <c r="D1247" s="183" t="s">
        <v>36</v>
      </c>
      <c r="E1247" s="181" t="s">
        <v>35</v>
      </c>
      <c r="F1247" s="183" t="s">
        <v>35</v>
      </c>
      <c r="G1247" s="181" t="s">
        <v>225</v>
      </c>
      <c r="H1247" s="184">
        <v>2</v>
      </c>
      <c r="I1247" s="185" t="s">
        <v>107</v>
      </c>
      <c r="J1247" s="181" t="s">
        <v>37</v>
      </c>
      <c r="K1247" s="181" t="s">
        <v>38</v>
      </c>
      <c r="L1247" s="186">
        <v>45534</v>
      </c>
      <c r="M1247" s="187" t="s">
        <v>225</v>
      </c>
      <c r="N1247" s="183" t="s">
        <v>36</v>
      </c>
      <c r="O1247" s="181"/>
      <c r="P1247" s="184">
        <v>2</v>
      </c>
      <c r="Q1247" s="185" t="s">
        <v>107</v>
      </c>
      <c r="R1247" s="181" t="s">
        <v>37</v>
      </c>
      <c r="S1247" s="181" t="s">
        <v>96</v>
      </c>
      <c r="T1247" s="186">
        <v>45534</v>
      </c>
      <c r="U1247" s="187" t="s">
        <v>225</v>
      </c>
      <c r="V1247" s="188" t="str" cm="1">
        <f t="array" ref="V1247">IF(SUM(LEN(A1247:U1247))=0,"",IF(OR(OR(ISBLANK(E1247),SUM(LEN(B1247),LEN(C1247))=0),AND(NOT(D1247="Unknown"),ISBLANK(I1247)),AND(NOT(N1247="Unknown"),ISBLANK(Q1247))),"Missing Information", INDEX(Table15[Entire Service Line Classification], MATCH(SUMIFS(Table15[Unique ID],Table15[System-Owned Portion],D1247,Table15[If Material Anything Other than "Lead" in Column E,Was Material Ever Previously Lead?],F1247,Table15[Customer-Owned Portion],N1247),Table15[Unique ID],0),0)))</f>
        <v>Non-lead</v>
      </c>
      <c r="W1247" s="189"/>
    </row>
    <row r="1248" spans="1:23" s="190" customFormat="1" ht="37.5" x14ac:dyDescent="0.25">
      <c r="A1248" s="180">
        <v>11783315</v>
      </c>
      <c r="B1248" s="181" t="s">
        <v>2675</v>
      </c>
      <c r="C1248" s="182" t="s">
        <v>2676</v>
      </c>
      <c r="D1248" s="183" t="s">
        <v>36</v>
      </c>
      <c r="E1248" s="181" t="s">
        <v>35</v>
      </c>
      <c r="F1248" s="183" t="s">
        <v>35</v>
      </c>
      <c r="G1248" s="181" t="s">
        <v>261</v>
      </c>
      <c r="H1248" s="184">
        <v>1</v>
      </c>
      <c r="I1248" s="185" t="s">
        <v>107</v>
      </c>
      <c r="J1248" s="181" t="s">
        <v>37</v>
      </c>
      <c r="K1248" s="181" t="s">
        <v>38</v>
      </c>
      <c r="L1248" s="186">
        <v>45530</v>
      </c>
      <c r="M1248" s="187" t="s">
        <v>225</v>
      </c>
      <c r="N1248" s="183" t="s">
        <v>43</v>
      </c>
      <c r="O1248" s="181"/>
      <c r="P1248" s="184">
        <v>0.75</v>
      </c>
      <c r="Q1248" s="185" t="s">
        <v>107</v>
      </c>
      <c r="R1248" s="181" t="s">
        <v>37</v>
      </c>
      <c r="S1248" s="181" t="s">
        <v>96</v>
      </c>
      <c r="T1248" s="186">
        <v>45530</v>
      </c>
      <c r="U1248" s="187" t="s">
        <v>225</v>
      </c>
      <c r="V1248" s="188" t="str" cm="1">
        <f t="array" ref="V1248">IF(SUM(LEN(A1248:U1248))=0,"",IF(OR(OR(ISBLANK(E1248),SUM(LEN(B1248),LEN(C1248))=0),AND(NOT(D1248="Unknown"),ISBLANK(I1248)),AND(NOT(N1248="Unknown"),ISBLANK(Q1248))),"Missing Information", INDEX(Table15[Entire Service Line Classification], MATCH(SUMIFS(Table15[Unique ID],Table15[System-Owned Portion],D1248,Table15[If Material Anything Other than "Lead" in Column E,Was Material Ever Previously Lead?],F1248,Table15[Customer-Owned Portion],N1248),Table15[Unique ID],0),0)))</f>
        <v>Non-lead</v>
      </c>
      <c r="W1248" s="189"/>
    </row>
    <row r="1249" spans="1:23" s="190" customFormat="1" ht="37.5" x14ac:dyDescent="0.25">
      <c r="A1249" s="180">
        <v>11783314</v>
      </c>
      <c r="B1249" s="181" t="s">
        <v>2677</v>
      </c>
      <c r="C1249" s="182" t="s">
        <v>2678</v>
      </c>
      <c r="D1249" s="183" t="s">
        <v>36</v>
      </c>
      <c r="E1249" s="181" t="s">
        <v>37</v>
      </c>
      <c r="F1249" s="183" t="s">
        <v>35</v>
      </c>
      <c r="G1249" s="181" t="s">
        <v>233</v>
      </c>
      <c r="H1249" s="184">
        <v>1</v>
      </c>
      <c r="I1249" s="185" t="s">
        <v>107</v>
      </c>
      <c r="J1249" s="181" t="s">
        <v>37</v>
      </c>
      <c r="K1249" s="181" t="s">
        <v>38</v>
      </c>
      <c r="L1249" s="186">
        <v>45530</v>
      </c>
      <c r="M1249" s="187" t="s">
        <v>225</v>
      </c>
      <c r="N1249" s="183" t="s">
        <v>43</v>
      </c>
      <c r="O1249" s="181"/>
      <c r="P1249" s="184">
        <v>0.75</v>
      </c>
      <c r="Q1249" s="185" t="s">
        <v>107</v>
      </c>
      <c r="R1249" s="181" t="s">
        <v>37</v>
      </c>
      <c r="S1249" s="181" t="s">
        <v>96</v>
      </c>
      <c r="T1249" s="186">
        <v>45530</v>
      </c>
      <c r="U1249" s="187" t="s">
        <v>225</v>
      </c>
      <c r="V1249" s="188" t="str" cm="1">
        <f t="array" ref="V1249">IF(SUM(LEN(A1249:U1249))=0,"",IF(OR(OR(ISBLANK(E1249),SUM(LEN(B1249),LEN(C1249))=0),AND(NOT(D1249="Unknown"),ISBLANK(I1249)),AND(NOT(N1249="Unknown"),ISBLANK(Q1249))),"Missing Information", INDEX(Table15[Entire Service Line Classification], MATCH(SUMIFS(Table15[Unique ID],Table15[System-Owned Portion],D1249,Table15[If Material Anything Other than "Lead" in Column E,Was Material Ever Previously Lead?],F1249,Table15[Customer-Owned Portion],N1249),Table15[Unique ID],0),0)))</f>
        <v>Non-lead</v>
      </c>
      <c r="W1249" s="189"/>
    </row>
    <row r="1250" spans="1:23" s="190" customFormat="1" ht="37.5" x14ac:dyDescent="0.25">
      <c r="A1250" s="180">
        <v>11744231</v>
      </c>
      <c r="B1250" s="181" t="s">
        <v>2679</v>
      </c>
      <c r="C1250" s="182" t="s">
        <v>2680</v>
      </c>
      <c r="D1250" s="183" t="s">
        <v>43</v>
      </c>
      <c r="E1250" s="181" t="s">
        <v>35</v>
      </c>
      <c r="F1250" s="183" t="s">
        <v>35</v>
      </c>
      <c r="G1250" s="181" t="s">
        <v>7041</v>
      </c>
      <c r="H1250" s="184">
        <v>1</v>
      </c>
      <c r="I1250" s="185" t="s">
        <v>107</v>
      </c>
      <c r="J1250" s="181" t="s">
        <v>37</v>
      </c>
      <c r="K1250" s="181" t="s">
        <v>38</v>
      </c>
      <c r="L1250" s="186">
        <v>45523</v>
      </c>
      <c r="M1250" s="187" t="s">
        <v>225</v>
      </c>
      <c r="N1250" s="183" t="s">
        <v>43</v>
      </c>
      <c r="O1250" s="181"/>
      <c r="P1250" s="184">
        <v>0.75</v>
      </c>
      <c r="Q1250" s="185" t="s">
        <v>107</v>
      </c>
      <c r="R1250" s="181" t="s">
        <v>37</v>
      </c>
      <c r="S1250" s="181" t="s">
        <v>96</v>
      </c>
      <c r="T1250" s="186">
        <v>45523</v>
      </c>
      <c r="U1250" s="187" t="s">
        <v>225</v>
      </c>
      <c r="V1250" s="188" t="str" cm="1">
        <f t="array" ref="V1250">IF(SUM(LEN(A1250:U1250))=0,"",IF(OR(OR(ISBLANK(E1250),SUM(LEN(B1250),LEN(C1250))=0),AND(NOT(D1250="Unknown"),ISBLANK(I1250)),AND(NOT(N1250="Unknown"),ISBLANK(Q1250))),"Missing Information", INDEX(Table15[Entire Service Line Classification], MATCH(SUMIFS(Table15[Unique ID],Table15[System-Owned Portion],D1250,Table15[If Material Anything Other than "Lead" in Column E,Was Material Ever Previously Lead?],F1250,Table15[Customer-Owned Portion],N1250),Table15[Unique ID],0),0)))</f>
        <v>Non-lead</v>
      </c>
      <c r="W1250" s="189"/>
    </row>
    <row r="1251" spans="1:23" s="190" customFormat="1" ht="37.5" x14ac:dyDescent="0.25">
      <c r="A1251" s="180">
        <v>11744232</v>
      </c>
      <c r="B1251" s="181" t="s">
        <v>2681</v>
      </c>
      <c r="C1251" s="182" t="s">
        <v>2682</v>
      </c>
      <c r="D1251" s="183" t="s">
        <v>43</v>
      </c>
      <c r="E1251" s="181" t="s">
        <v>35</v>
      </c>
      <c r="F1251" s="183" t="s">
        <v>35</v>
      </c>
      <c r="G1251" s="181" t="s">
        <v>238</v>
      </c>
      <c r="H1251" s="184">
        <v>1</v>
      </c>
      <c r="I1251" s="185" t="s">
        <v>107</v>
      </c>
      <c r="J1251" s="181" t="s">
        <v>37</v>
      </c>
      <c r="K1251" s="181" t="s">
        <v>38</v>
      </c>
      <c r="L1251" s="186">
        <v>45526</v>
      </c>
      <c r="M1251" s="187" t="s">
        <v>7069</v>
      </c>
      <c r="N1251" s="183" t="s">
        <v>43</v>
      </c>
      <c r="O1251" s="181"/>
      <c r="P1251" s="184">
        <v>0.75</v>
      </c>
      <c r="Q1251" s="185" t="s">
        <v>107</v>
      </c>
      <c r="R1251" s="181" t="s">
        <v>37</v>
      </c>
      <c r="S1251" s="181" t="s">
        <v>96</v>
      </c>
      <c r="T1251" s="186">
        <v>45526</v>
      </c>
      <c r="U1251" s="187" t="s">
        <v>7069</v>
      </c>
      <c r="V1251" s="188" t="str" cm="1">
        <f t="array" ref="V1251">IF(SUM(LEN(A1251:U1251))=0,"",IF(OR(OR(ISBLANK(E1251),SUM(LEN(B1251),LEN(C1251))=0),AND(NOT(D1251="Unknown"),ISBLANK(I1251)),AND(NOT(N1251="Unknown"),ISBLANK(Q1251))),"Missing Information", INDEX(Table15[Entire Service Line Classification], MATCH(SUMIFS(Table15[Unique ID],Table15[System-Owned Portion],D1251,Table15[If Material Anything Other than "Lead" in Column E,Was Material Ever Previously Lead?],F1251,Table15[Customer-Owned Portion],N1251),Table15[Unique ID],0),0)))</f>
        <v>Non-lead</v>
      </c>
      <c r="W1251" s="189"/>
    </row>
    <row r="1252" spans="1:23" s="190" customFormat="1" ht="37.5" x14ac:dyDescent="0.25">
      <c r="A1252" s="180">
        <v>11744229</v>
      </c>
      <c r="B1252" s="181" t="s">
        <v>2683</v>
      </c>
      <c r="C1252" s="182" t="s">
        <v>2684</v>
      </c>
      <c r="D1252" s="183" t="s">
        <v>43</v>
      </c>
      <c r="E1252" s="181" t="s">
        <v>35</v>
      </c>
      <c r="F1252" s="183" t="s">
        <v>35</v>
      </c>
      <c r="G1252" s="181" t="s">
        <v>239</v>
      </c>
      <c r="H1252" s="184">
        <v>1</v>
      </c>
      <c r="I1252" s="185" t="s">
        <v>107</v>
      </c>
      <c r="J1252" s="181" t="s">
        <v>37</v>
      </c>
      <c r="K1252" s="181" t="s">
        <v>38</v>
      </c>
      <c r="L1252" s="186">
        <v>45526</v>
      </c>
      <c r="M1252" s="187" t="s">
        <v>7069</v>
      </c>
      <c r="N1252" s="183" t="s">
        <v>43</v>
      </c>
      <c r="O1252" s="181"/>
      <c r="P1252" s="184">
        <v>0.75</v>
      </c>
      <c r="Q1252" s="185" t="s">
        <v>107</v>
      </c>
      <c r="R1252" s="181" t="s">
        <v>37</v>
      </c>
      <c r="S1252" s="181" t="s">
        <v>96</v>
      </c>
      <c r="T1252" s="186">
        <v>45526</v>
      </c>
      <c r="U1252" s="187" t="s">
        <v>7069</v>
      </c>
      <c r="V1252" s="188" t="str" cm="1">
        <f t="array" ref="V1252">IF(SUM(LEN(A1252:U1252))=0,"",IF(OR(OR(ISBLANK(E1252),SUM(LEN(B1252),LEN(C1252))=0),AND(NOT(D1252="Unknown"),ISBLANK(I1252)),AND(NOT(N1252="Unknown"),ISBLANK(Q1252))),"Missing Information", INDEX(Table15[Entire Service Line Classification], MATCH(SUMIFS(Table15[Unique ID],Table15[System-Owned Portion],D1252,Table15[If Material Anything Other than "Lead" in Column E,Was Material Ever Previously Lead?],F1252,Table15[Customer-Owned Portion],N1252),Table15[Unique ID],0),0)))</f>
        <v>Non-lead</v>
      </c>
      <c r="W1252" s="189"/>
    </row>
    <row r="1253" spans="1:23" s="190" customFormat="1" ht="37.5" x14ac:dyDescent="0.25">
      <c r="A1253" s="180">
        <v>11744227</v>
      </c>
      <c r="B1253" s="181" t="s">
        <v>2685</v>
      </c>
      <c r="C1253" s="182" t="s">
        <v>2686</v>
      </c>
      <c r="D1253" s="183" t="s">
        <v>36</v>
      </c>
      <c r="E1253" s="181" t="s">
        <v>35</v>
      </c>
      <c r="F1253" s="183" t="s">
        <v>35</v>
      </c>
      <c r="G1253" s="181" t="s">
        <v>7036</v>
      </c>
      <c r="H1253" s="184">
        <v>1</v>
      </c>
      <c r="I1253" s="185" t="s">
        <v>107</v>
      </c>
      <c r="J1253" s="181" t="s">
        <v>37</v>
      </c>
      <c r="K1253" s="181" t="s">
        <v>38</v>
      </c>
      <c r="L1253" s="186">
        <v>45525</v>
      </c>
      <c r="M1253" s="187" t="s">
        <v>225</v>
      </c>
      <c r="N1253" s="183" t="s">
        <v>43</v>
      </c>
      <c r="O1253" s="181"/>
      <c r="P1253" s="184">
        <v>0.75</v>
      </c>
      <c r="Q1253" s="185" t="s">
        <v>107</v>
      </c>
      <c r="R1253" s="181" t="s">
        <v>37</v>
      </c>
      <c r="S1253" s="181" t="s">
        <v>96</v>
      </c>
      <c r="T1253" s="186">
        <v>45525</v>
      </c>
      <c r="U1253" s="187" t="s">
        <v>225</v>
      </c>
      <c r="V1253" s="188" t="str" cm="1">
        <f t="array" ref="V1253">IF(SUM(LEN(A1253:U1253))=0,"",IF(OR(OR(ISBLANK(E1253),SUM(LEN(B1253),LEN(C1253))=0),AND(NOT(D1253="Unknown"),ISBLANK(I1253)),AND(NOT(N1253="Unknown"),ISBLANK(Q1253))),"Missing Information", INDEX(Table15[Entire Service Line Classification], MATCH(SUMIFS(Table15[Unique ID],Table15[System-Owned Portion],D1253,Table15[If Material Anything Other than "Lead" in Column E,Was Material Ever Previously Lead?],F1253,Table15[Customer-Owned Portion],N1253),Table15[Unique ID],0),0)))</f>
        <v>Non-lead</v>
      </c>
      <c r="W1253" s="189"/>
    </row>
    <row r="1254" spans="1:23" s="190" customFormat="1" ht="37.5" x14ac:dyDescent="0.25">
      <c r="A1254" s="180">
        <v>11744224</v>
      </c>
      <c r="B1254" s="181" t="s">
        <v>2687</v>
      </c>
      <c r="C1254" s="182" t="s">
        <v>2688</v>
      </c>
      <c r="D1254" s="183" t="s">
        <v>36</v>
      </c>
      <c r="E1254" s="181" t="s">
        <v>35</v>
      </c>
      <c r="F1254" s="183" t="s">
        <v>35</v>
      </c>
      <c r="G1254" s="181" t="s">
        <v>232</v>
      </c>
      <c r="H1254" s="184">
        <v>1.5</v>
      </c>
      <c r="I1254" s="185" t="s">
        <v>107</v>
      </c>
      <c r="J1254" s="181" t="s">
        <v>37</v>
      </c>
      <c r="K1254" s="181" t="s">
        <v>38</v>
      </c>
      <c r="L1254" s="186">
        <v>45531</v>
      </c>
      <c r="M1254" s="187" t="s">
        <v>225</v>
      </c>
      <c r="N1254" s="183" t="s">
        <v>43</v>
      </c>
      <c r="O1254" s="181"/>
      <c r="P1254" s="184">
        <v>1</v>
      </c>
      <c r="Q1254" s="185" t="s">
        <v>107</v>
      </c>
      <c r="R1254" s="181" t="s">
        <v>37</v>
      </c>
      <c r="S1254" s="181" t="s">
        <v>96</v>
      </c>
      <c r="T1254" s="186">
        <v>45531</v>
      </c>
      <c r="U1254" s="187" t="s">
        <v>7068</v>
      </c>
      <c r="V1254" s="188" t="str" cm="1">
        <f t="array" ref="V1254">IF(SUM(LEN(A1254:U1254))=0,"",IF(OR(OR(ISBLANK(E1254),SUM(LEN(B1254),LEN(C1254))=0),AND(NOT(D1254="Unknown"),ISBLANK(I1254)),AND(NOT(N1254="Unknown"),ISBLANK(Q1254))),"Missing Information", INDEX(Table15[Entire Service Line Classification], MATCH(SUMIFS(Table15[Unique ID],Table15[System-Owned Portion],D1254,Table15[If Material Anything Other than "Lead" in Column E,Was Material Ever Previously Lead?],F1254,Table15[Customer-Owned Portion],N1254),Table15[Unique ID],0),0)))</f>
        <v>Non-lead</v>
      </c>
      <c r="W1254" s="189"/>
    </row>
    <row r="1255" spans="1:23" s="190" customFormat="1" ht="37.5" x14ac:dyDescent="0.25">
      <c r="A1255" s="180">
        <v>11744211</v>
      </c>
      <c r="B1255" s="181" t="s">
        <v>2689</v>
      </c>
      <c r="C1255" s="182" t="s">
        <v>2690</v>
      </c>
      <c r="D1255" s="183" t="s">
        <v>43</v>
      </c>
      <c r="E1255" s="181" t="s">
        <v>35</v>
      </c>
      <c r="F1255" s="183" t="s">
        <v>35</v>
      </c>
      <c r="G1255" s="181" t="s">
        <v>232</v>
      </c>
      <c r="H1255" s="184">
        <v>1</v>
      </c>
      <c r="I1255" s="185" t="s">
        <v>107</v>
      </c>
      <c r="J1255" s="181" t="s">
        <v>37</v>
      </c>
      <c r="K1255" s="181" t="s">
        <v>38</v>
      </c>
      <c r="L1255" s="186">
        <v>45523</v>
      </c>
      <c r="M1255" s="187" t="s">
        <v>225</v>
      </c>
      <c r="N1255" s="183" t="s">
        <v>43</v>
      </c>
      <c r="O1255" s="181"/>
      <c r="P1255" s="184">
        <v>0.75</v>
      </c>
      <c r="Q1255" s="185" t="s">
        <v>107</v>
      </c>
      <c r="R1255" s="181" t="s">
        <v>37</v>
      </c>
      <c r="S1255" s="181" t="s">
        <v>96</v>
      </c>
      <c r="T1255" s="186">
        <v>45523</v>
      </c>
      <c r="U1255" s="187" t="s">
        <v>225</v>
      </c>
      <c r="V1255" s="188" t="str" cm="1">
        <f t="array" ref="V1255">IF(SUM(LEN(A1255:U1255))=0,"",IF(OR(OR(ISBLANK(E1255),SUM(LEN(B1255),LEN(C1255))=0),AND(NOT(D1255="Unknown"),ISBLANK(I1255)),AND(NOT(N1255="Unknown"),ISBLANK(Q1255))),"Missing Information", INDEX(Table15[Entire Service Line Classification], MATCH(SUMIFS(Table15[Unique ID],Table15[System-Owned Portion],D1255,Table15[If Material Anything Other than "Lead" in Column E,Was Material Ever Previously Lead?],F1255,Table15[Customer-Owned Portion],N1255),Table15[Unique ID],0),0)))</f>
        <v>Non-lead</v>
      </c>
      <c r="W1255" s="189"/>
    </row>
    <row r="1256" spans="1:23" s="190" customFormat="1" ht="37.5" x14ac:dyDescent="0.25">
      <c r="A1256" s="180">
        <v>11744219</v>
      </c>
      <c r="B1256" s="181" t="s">
        <v>2691</v>
      </c>
      <c r="C1256" s="182" t="s">
        <v>2692</v>
      </c>
      <c r="D1256" s="183" t="s">
        <v>43</v>
      </c>
      <c r="E1256" s="181" t="s">
        <v>35</v>
      </c>
      <c r="F1256" s="183" t="s">
        <v>35</v>
      </c>
      <c r="G1256" s="181" t="s">
        <v>236</v>
      </c>
      <c r="H1256" s="184">
        <v>1</v>
      </c>
      <c r="I1256" s="185" t="s">
        <v>107</v>
      </c>
      <c r="J1256" s="181" t="s">
        <v>37</v>
      </c>
      <c r="K1256" s="181" t="s">
        <v>38</v>
      </c>
      <c r="L1256" s="186">
        <v>45523</v>
      </c>
      <c r="M1256" s="187" t="s">
        <v>225</v>
      </c>
      <c r="N1256" s="183" t="s">
        <v>43</v>
      </c>
      <c r="O1256" s="181"/>
      <c r="P1256" s="184">
        <v>0.75</v>
      </c>
      <c r="Q1256" s="185" t="s">
        <v>107</v>
      </c>
      <c r="R1256" s="181" t="s">
        <v>37</v>
      </c>
      <c r="S1256" s="181" t="s">
        <v>96</v>
      </c>
      <c r="T1256" s="186">
        <v>45523</v>
      </c>
      <c r="U1256" s="187" t="s">
        <v>225</v>
      </c>
      <c r="V1256" s="188" t="str" cm="1">
        <f t="array" ref="V1256">IF(SUM(LEN(A1256:U1256))=0,"",IF(OR(OR(ISBLANK(E1256),SUM(LEN(B1256),LEN(C1256))=0),AND(NOT(D1256="Unknown"),ISBLANK(I1256)),AND(NOT(N1256="Unknown"),ISBLANK(Q1256))),"Missing Information", INDEX(Table15[Entire Service Line Classification], MATCH(SUMIFS(Table15[Unique ID],Table15[System-Owned Portion],D1256,Table15[If Material Anything Other than "Lead" in Column E,Was Material Ever Previously Lead?],F1256,Table15[Customer-Owned Portion],N1256),Table15[Unique ID],0),0)))</f>
        <v>Non-lead</v>
      </c>
      <c r="W1256" s="189"/>
    </row>
    <row r="1257" spans="1:23" s="190" customFormat="1" ht="37.5" x14ac:dyDescent="0.25">
      <c r="A1257" s="180">
        <v>11744208</v>
      </c>
      <c r="B1257" s="181" t="s">
        <v>2693</v>
      </c>
      <c r="C1257" s="182" t="s">
        <v>2694</v>
      </c>
      <c r="D1257" s="183" t="s">
        <v>43</v>
      </c>
      <c r="E1257" s="181" t="s">
        <v>35</v>
      </c>
      <c r="F1257" s="183" t="s">
        <v>35</v>
      </c>
      <c r="G1257" s="181" t="s">
        <v>7032</v>
      </c>
      <c r="H1257" s="184">
        <v>1</v>
      </c>
      <c r="I1257" s="185" t="s">
        <v>107</v>
      </c>
      <c r="J1257" s="181" t="s">
        <v>37</v>
      </c>
      <c r="K1257" s="181" t="s">
        <v>38</v>
      </c>
      <c r="L1257" s="186">
        <v>45523</v>
      </c>
      <c r="M1257" s="187" t="s">
        <v>225</v>
      </c>
      <c r="N1257" s="183" t="s">
        <v>43</v>
      </c>
      <c r="O1257" s="181"/>
      <c r="P1257" s="184">
        <v>0.75</v>
      </c>
      <c r="Q1257" s="185" t="s">
        <v>107</v>
      </c>
      <c r="R1257" s="181" t="s">
        <v>37</v>
      </c>
      <c r="S1257" s="181" t="s">
        <v>96</v>
      </c>
      <c r="T1257" s="186">
        <v>45523</v>
      </c>
      <c r="U1257" s="187" t="s">
        <v>225</v>
      </c>
      <c r="V1257" s="188" t="str" cm="1">
        <f t="array" ref="V1257">IF(SUM(LEN(A1257:U1257))=0,"",IF(OR(OR(ISBLANK(E1257),SUM(LEN(B1257),LEN(C1257))=0),AND(NOT(D1257="Unknown"),ISBLANK(I1257)),AND(NOT(N1257="Unknown"),ISBLANK(Q1257))),"Missing Information", INDEX(Table15[Entire Service Line Classification], MATCH(SUMIFS(Table15[Unique ID],Table15[System-Owned Portion],D1257,Table15[If Material Anything Other than "Lead" in Column E,Was Material Ever Previously Lead?],F1257,Table15[Customer-Owned Portion],N1257),Table15[Unique ID],0),0)))</f>
        <v>Non-lead</v>
      </c>
      <c r="W1257" s="189"/>
    </row>
    <row r="1258" spans="1:23" s="190" customFormat="1" ht="37.5" x14ac:dyDescent="0.25">
      <c r="A1258" s="180">
        <v>11744218</v>
      </c>
      <c r="B1258" s="181" t="s">
        <v>2695</v>
      </c>
      <c r="C1258" s="182" t="s">
        <v>2696</v>
      </c>
      <c r="D1258" s="183" t="s">
        <v>36</v>
      </c>
      <c r="E1258" s="181" t="s">
        <v>35</v>
      </c>
      <c r="F1258" s="183" t="s">
        <v>35</v>
      </c>
      <c r="G1258" s="181" t="s">
        <v>229</v>
      </c>
      <c r="H1258" s="184">
        <v>1</v>
      </c>
      <c r="I1258" s="185" t="s">
        <v>107</v>
      </c>
      <c r="J1258" s="181" t="s">
        <v>37</v>
      </c>
      <c r="K1258" s="181" t="s">
        <v>38</v>
      </c>
      <c r="L1258" s="186">
        <v>45519</v>
      </c>
      <c r="M1258" s="187" t="s">
        <v>225</v>
      </c>
      <c r="N1258" s="183" t="s">
        <v>43</v>
      </c>
      <c r="O1258" s="181"/>
      <c r="P1258" s="184">
        <v>0.75</v>
      </c>
      <c r="Q1258" s="185" t="s">
        <v>107</v>
      </c>
      <c r="R1258" s="181" t="s">
        <v>37</v>
      </c>
      <c r="S1258" s="181" t="s">
        <v>96</v>
      </c>
      <c r="T1258" s="186">
        <v>45519</v>
      </c>
      <c r="U1258" s="187" t="s">
        <v>7069</v>
      </c>
      <c r="V1258" s="188" t="str" cm="1">
        <f t="array" ref="V1258">IF(SUM(LEN(A1258:U1258))=0,"",IF(OR(OR(ISBLANK(E1258),SUM(LEN(B1258),LEN(C1258))=0),AND(NOT(D1258="Unknown"),ISBLANK(I1258)),AND(NOT(N1258="Unknown"),ISBLANK(Q1258))),"Missing Information", INDEX(Table15[Entire Service Line Classification], MATCH(SUMIFS(Table15[Unique ID],Table15[System-Owned Portion],D1258,Table15[If Material Anything Other than "Lead" in Column E,Was Material Ever Previously Lead?],F1258,Table15[Customer-Owned Portion],N1258),Table15[Unique ID],0),0)))</f>
        <v>Non-lead</v>
      </c>
      <c r="W1258" s="189"/>
    </row>
    <row r="1259" spans="1:23" s="190" customFormat="1" ht="37.5" x14ac:dyDescent="0.25">
      <c r="A1259" s="180">
        <v>11744213</v>
      </c>
      <c r="B1259" s="181" t="s">
        <v>2697</v>
      </c>
      <c r="C1259" s="182" t="s">
        <v>2698</v>
      </c>
      <c r="D1259" s="183" t="s">
        <v>43</v>
      </c>
      <c r="E1259" s="181" t="s">
        <v>35</v>
      </c>
      <c r="F1259" s="183" t="s">
        <v>35</v>
      </c>
      <c r="G1259" s="181" t="s">
        <v>277</v>
      </c>
      <c r="H1259" s="184">
        <v>1</v>
      </c>
      <c r="I1259" s="185" t="s">
        <v>107</v>
      </c>
      <c r="J1259" s="181" t="s">
        <v>37</v>
      </c>
      <c r="K1259" s="181" t="s">
        <v>38</v>
      </c>
      <c r="L1259" s="186">
        <v>45523</v>
      </c>
      <c r="M1259" s="187" t="s">
        <v>225</v>
      </c>
      <c r="N1259" s="183" t="s">
        <v>43</v>
      </c>
      <c r="O1259" s="181"/>
      <c r="P1259" s="184">
        <v>0.75</v>
      </c>
      <c r="Q1259" s="185" t="s">
        <v>107</v>
      </c>
      <c r="R1259" s="181" t="s">
        <v>37</v>
      </c>
      <c r="S1259" s="181" t="s">
        <v>96</v>
      </c>
      <c r="T1259" s="186">
        <v>45523</v>
      </c>
      <c r="U1259" s="187" t="s">
        <v>225</v>
      </c>
      <c r="V1259" s="188" t="str" cm="1">
        <f t="array" ref="V1259">IF(SUM(LEN(A1259:U1259))=0,"",IF(OR(OR(ISBLANK(E1259),SUM(LEN(B1259),LEN(C1259))=0),AND(NOT(D1259="Unknown"),ISBLANK(I1259)),AND(NOT(N1259="Unknown"),ISBLANK(Q1259))),"Missing Information", INDEX(Table15[Entire Service Line Classification], MATCH(SUMIFS(Table15[Unique ID],Table15[System-Owned Portion],D1259,Table15[If Material Anything Other than "Lead" in Column E,Was Material Ever Previously Lead?],F1259,Table15[Customer-Owned Portion],N1259),Table15[Unique ID],0),0)))</f>
        <v>Non-lead</v>
      </c>
      <c r="W1259" s="189"/>
    </row>
    <row r="1260" spans="1:23" s="190" customFormat="1" ht="37.5" x14ac:dyDescent="0.25">
      <c r="A1260" s="180">
        <v>11744226</v>
      </c>
      <c r="B1260" s="181" t="s">
        <v>2699</v>
      </c>
      <c r="C1260" s="182" t="s">
        <v>2700</v>
      </c>
      <c r="D1260" s="183" t="s">
        <v>36</v>
      </c>
      <c r="E1260" s="181" t="s">
        <v>35</v>
      </c>
      <c r="F1260" s="183" t="s">
        <v>35</v>
      </c>
      <c r="G1260" s="181" t="s">
        <v>249</v>
      </c>
      <c r="H1260" s="184">
        <v>1</v>
      </c>
      <c r="I1260" s="185" t="s">
        <v>107</v>
      </c>
      <c r="J1260" s="181" t="s">
        <v>37</v>
      </c>
      <c r="K1260" s="181" t="s">
        <v>38</v>
      </c>
      <c r="L1260" s="186">
        <v>45531</v>
      </c>
      <c r="M1260" s="187" t="s">
        <v>225</v>
      </c>
      <c r="N1260" s="183" t="s">
        <v>36</v>
      </c>
      <c r="O1260" s="181"/>
      <c r="P1260" s="184">
        <v>1</v>
      </c>
      <c r="Q1260" s="185" t="s">
        <v>107</v>
      </c>
      <c r="R1260" s="181" t="s">
        <v>37</v>
      </c>
      <c r="S1260" s="181" t="s">
        <v>96</v>
      </c>
      <c r="T1260" s="186">
        <v>45531</v>
      </c>
      <c r="U1260" s="187" t="s">
        <v>225</v>
      </c>
      <c r="V1260" s="188" t="str" cm="1">
        <f t="array" ref="V1260">IF(SUM(LEN(A1260:U1260))=0,"",IF(OR(OR(ISBLANK(E1260),SUM(LEN(B1260),LEN(C1260))=0),AND(NOT(D1260="Unknown"),ISBLANK(I1260)),AND(NOT(N1260="Unknown"),ISBLANK(Q1260))),"Missing Information", INDEX(Table15[Entire Service Line Classification], MATCH(SUMIFS(Table15[Unique ID],Table15[System-Owned Portion],D1260,Table15[If Material Anything Other than "Lead" in Column E,Was Material Ever Previously Lead?],F1260,Table15[Customer-Owned Portion],N1260),Table15[Unique ID],0),0)))</f>
        <v>Non-lead</v>
      </c>
      <c r="W1260" s="189"/>
    </row>
    <row r="1261" spans="1:23" s="190" customFormat="1" ht="37.5" x14ac:dyDescent="0.25">
      <c r="A1261" s="180">
        <v>11744222</v>
      </c>
      <c r="B1261" s="181" t="s">
        <v>2701</v>
      </c>
      <c r="C1261" s="182" t="s">
        <v>2702</v>
      </c>
      <c r="D1261" s="183" t="s">
        <v>36</v>
      </c>
      <c r="E1261" s="181" t="s">
        <v>35</v>
      </c>
      <c r="F1261" s="183" t="s">
        <v>35</v>
      </c>
      <c r="G1261" s="181" t="s">
        <v>232</v>
      </c>
      <c r="H1261" s="184">
        <v>1</v>
      </c>
      <c r="I1261" s="185" t="s">
        <v>107</v>
      </c>
      <c r="J1261" s="181" t="s">
        <v>37</v>
      </c>
      <c r="K1261" s="181" t="s">
        <v>38</v>
      </c>
      <c r="L1261" s="186">
        <v>45524</v>
      </c>
      <c r="M1261" s="187" t="s">
        <v>225</v>
      </c>
      <c r="N1261" s="183" t="s">
        <v>43</v>
      </c>
      <c r="O1261" s="181"/>
      <c r="P1261" s="184">
        <v>0.75</v>
      </c>
      <c r="Q1261" s="185" t="s">
        <v>107</v>
      </c>
      <c r="R1261" s="181" t="s">
        <v>37</v>
      </c>
      <c r="S1261" s="181" t="s">
        <v>96</v>
      </c>
      <c r="T1261" s="186">
        <v>45524</v>
      </c>
      <c r="U1261" s="187" t="s">
        <v>225</v>
      </c>
      <c r="V1261" s="188" t="str" cm="1">
        <f t="array" ref="V1261">IF(SUM(LEN(A1261:U1261))=0,"",IF(OR(OR(ISBLANK(E1261),SUM(LEN(B1261),LEN(C1261))=0),AND(NOT(D1261="Unknown"),ISBLANK(I1261)),AND(NOT(N1261="Unknown"),ISBLANK(Q1261))),"Missing Information", INDEX(Table15[Entire Service Line Classification], MATCH(SUMIFS(Table15[Unique ID],Table15[System-Owned Portion],D1261,Table15[If Material Anything Other than "Lead" in Column E,Was Material Ever Previously Lead?],F1261,Table15[Customer-Owned Portion],N1261),Table15[Unique ID],0),0)))</f>
        <v>Non-lead</v>
      </c>
      <c r="W1261" s="189"/>
    </row>
    <row r="1262" spans="1:23" s="190" customFormat="1" ht="37.5" x14ac:dyDescent="0.25">
      <c r="A1262" s="180">
        <v>11744220</v>
      </c>
      <c r="B1262" s="181" t="s">
        <v>2703</v>
      </c>
      <c r="C1262" s="182" t="s">
        <v>2704</v>
      </c>
      <c r="D1262" s="183" t="s">
        <v>43</v>
      </c>
      <c r="E1262" s="181" t="s">
        <v>35</v>
      </c>
      <c r="F1262" s="183" t="s">
        <v>35</v>
      </c>
      <c r="G1262" s="181" t="s">
        <v>262</v>
      </c>
      <c r="H1262" s="184">
        <v>1</v>
      </c>
      <c r="I1262" s="185" t="s">
        <v>107</v>
      </c>
      <c r="J1262" s="181" t="s">
        <v>37</v>
      </c>
      <c r="K1262" s="181" t="s">
        <v>38</v>
      </c>
      <c r="L1262" s="186">
        <v>45523</v>
      </c>
      <c r="M1262" s="187" t="s">
        <v>225</v>
      </c>
      <c r="N1262" s="183" t="s">
        <v>43</v>
      </c>
      <c r="O1262" s="181"/>
      <c r="P1262" s="184">
        <v>0.75</v>
      </c>
      <c r="Q1262" s="185" t="s">
        <v>107</v>
      </c>
      <c r="R1262" s="181" t="s">
        <v>37</v>
      </c>
      <c r="S1262" s="181" t="s">
        <v>96</v>
      </c>
      <c r="T1262" s="186">
        <v>45523</v>
      </c>
      <c r="U1262" s="187" t="s">
        <v>225</v>
      </c>
      <c r="V1262" s="188" t="str" cm="1">
        <f t="array" ref="V1262">IF(SUM(LEN(A1262:U1262))=0,"",IF(OR(OR(ISBLANK(E1262),SUM(LEN(B1262),LEN(C1262))=0),AND(NOT(D1262="Unknown"),ISBLANK(I1262)),AND(NOT(N1262="Unknown"),ISBLANK(Q1262))),"Missing Information", INDEX(Table15[Entire Service Line Classification], MATCH(SUMIFS(Table15[Unique ID],Table15[System-Owned Portion],D1262,Table15[If Material Anything Other than "Lead" in Column E,Was Material Ever Previously Lead?],F1262,Table15[Customer-Owned Portion],N1262),Table15[Unique ID],0),0)))</f>
        <v>Non-lead</v>
      </c>
      <c r="W1262" s="189"/>
    </row>
    <row r="1263" spans="1:23" s="190" customFormat="1" ht="37.5" x14ac:dyDescent="0.25">
      <c r="A1263" s="180">
        <v>11744215</v>
      </c>
      <c r="B1263" s="181" t="s">
        <v>2705</v>
      </c>
      <c r="C1263" s="182" t="s">
        <v>2706</v>
      </c>
      <c r="D1263" s="183" t="s">
        <v>36</v>
      </c>
      <c r="E1263" s="181" t="s">
        <v>35</v>
      </c>
      <c r="F1263" s="183" t="s">
        <v>35</v>
      </c>
      <c r="G1263" s="181" t="s">
        <v>7034</v>
      </c>
      <c r="H1263" s="184">
        <v>1</v>
      </c>
      <c r="I1263" s="185" t="s">
        <v>107</v>
      </c>
      <c r="J1263" s="181" t="s">
        <v>37</v>
      </c>
      <c r="K1263" s="181" t="s">
        <v>38</v>
      </c>
      <c r="L1263" s="186">
        <v>45525</v>
      </c>
      <c r="M1263" s="187" t="s">
        <v>225</v>
      </c>
      <c r="N1263" s="183" t="s">
        <v>36</v>
      </c>
      <c r="O1263" s="181"/>
      <c r="P1263" s="184">
        <v>0.75</v>
      </c>
      <c r="Q1263" s="185" t="s">
        <v>107</v>
      </c>
      <c r="R1263" s="181" t="s">
        <v>37</v>
      </c>
      <c r="S1263" s="181" t="s">
        <v>96</v>
      </c>
      <c r="T1263" s="186">
        <v>45525</v>
      </c>
      <c r="U1263" s="187" t="s">
        <v>225</v>
      </c>
      <c r="V1263" s="188" t="str" cm="1">
        <f t="array" ref="V1263">IF(SUM(LEN(A1263:U1263))=0,"",IF(OR(OR(ISBLANK(E1263),SUM(LEN(B1263),LEN(C1263))=0),AND(NOT(D1263="Unknown"),ISBLANK(I1263)),AND(NOT(N1263="Unknown"),ISBLANK(Q1263))),"Missing Information", INDEX(Table15[Entire Service Line Classification], MATCH(SUMIFS(Table15[Unique ID],Table15[System-Owned Portion],D1263,Table15[If Material Anything Other than "Lead" in Column E,Was Material Ever Previously Lead?],F1263,Table15[Customer-Owned Portion],N1263),Table15[Unique ID],0),0)))</f>
        <v>Non-lead</v>
      </c>
      <c r="W1263" s="189"/>
    </row>
    <row r="1264" spans="1:23" s="190" customFormat="1" ht="37.5" x14ac:dyDescent="0.25">
      <c r="A1264" s="180">
        <v>11744206</v>
      </c>
      <c r="B1264" s="181" t="s">
        <v>2707</v>
      </c>
      <c r="C1264" s="182" t="s">
        <v>2708</v>
      </c>
      <c r="D1264" s="183" t="s">
        <v>36</v>
      </c>
      <c r="E1264" s="181" t="s">
        <v>35</v>
      </c>
      <c r="F1264" s="183" t="s">
        <v>35</v>
      </c>
      <c r="G1264" s="181" t="s">
        <v>247</v>
      </c>
      <c r="H1264" s="184">
        <v>1</v>
      </c>
      <c r="I1264" s="185" t="s">
        <v>107</v>
      </c>
      <c r="J1264" s="181" t="s">
        <v>37</v>
      </c>
      <c r="K1264" s="181" t="s">
        <v>38</v>
      </c>
      <c r="L1264" s="186">
        <v>45523</v>
      </c>
      <c r="M1264" s="187" t="s">
        <v>225</v>
      </c>
      <c r="N1264" s="183" t="s">
        <v>43</v>
      </c>
      <c r="O1264" s="181"/>
      <c r="P1264" s="184">
        <v>0.75</v>
      </c>
      <c r="Q1264" s="185" t="s">
        <v>107</v>
      </c>
      <c r="R1264" s="181" t="s">
        <v>37</v>
      </c>
      <c r="S1264" s="181" t="s">
        <v>96</v>
      </c>
      <c r="T1264" s="186">
        <v>45523</v>
      </c>
      <c r="U1264" s="187" t="s">
        <v>225</v>
      </c>
      <c r="V1264" s="188" t="str" cm="1">
        <f t="array" ref="V1264">IF(SUM(LEN(A1264:U1264))=0,"",IF(OR(OR(ISBLANK(E1264),SUM(LEN(B1264),LEN(C1264))=0),AND(NOT(D1264="Unknown"),ISBLANK(I1264)),AND(NOT(N1264="Unknown"),ISBLANK(Q1264))),"Missing Information", INDEX(Table15[Entire Service Line Classification], MATCH(SUMIFS(Table15[Unique ID],Table15[System-Owned Portion],D1264,Table15[If Material Anything Other than "Lead" in Column E,Was Material Ever Previously Lead?],F1264,Table15[Customer-Owned Portion],N1264),Table15[Unique ID],0),0)))</f>
        <v>Non-lead</v>
      </c>
      <c r="W1264" s="189"/>
    </row>
    <row r="1265" spans="1:23" s="190" customFormat="1" ht="37.5" x14ac:dyDescent="0.25">
      <c r="A1265" s="180">
        <v>11744228</v>
      </c>
      <c r="B1265" s="181" t="s">
        <v>2709</v>
      </c>
      <c r="C1265" s="182" t="s">
        <v>299</v>
      </c>
      <c r="D1265" s="183" t="s">
        <v>36</v>
      </c>
      <c r="E1265" s="181" t="s">
        <v>35</v>
      </c>
      <c r="F1265" s="183" t="s">
        <v>35</v>
      </c>
      <c r="G1265" s="181" t="s">
        <v>7031</v>
      </c>
      <c r="H1265" s="184">
        <v>1</v>
      </c>
      <c r="I1265" s="185" t="s">
        <v>107</v>
      </c>
      <c r="J1265" s="181" t="s">
        <v>37</v>
      </c>
      <c r="K1265" s="181" t="s">
        <v>38</v>
      </c>
      <c r="L1265" s="186">
        <v>45524</v>
      </c>
      <c r="M1265" s="187" t="s">
        <v>225</v>
      </c>
      <c r="N1265" s="183" t="s">
        <v>43</v>
      </c>
      <c r="O1265" s="181"/>
      <c r="P1265" s="184">
        <v>0.75</v>
      </c>
      <c r="Q1265" s="185" t="s">
        <v>107</v>
      </c>
      <c r="R1265" s="181" t="s">
        <v>37</v>
      </c>
      <c r="S1265" s="181" t="s">
        <v>96</v>
      </c>
      <c r="T1265" s="186">
        <v>45524</v>
      </c>
      <c r="U1265" s="187" t="s">
        <v>225</v>
      </c>
      <c r="V1265" s="188" t="str" cm="1">
        <f t="array" ref="V1265">IF(SUM(LEN(A1265:U1265))=0,"",IF(OR(OR(ISBLANK(E1265),SUM(LEN(B1265),LEN(C1265))=0),AND(NOT(D1265="Unknown"),ISBLANK(I1265)),AND(NOT(N1265="Unknown"),ISBLANK(Q1265))),"Missing Information", INDEX(Table15[Entire Service Line Classification], MATCH(SUMIFS(Table15[Unique ID],Table15[System-Owned Portion],D1265,Table15[If Material Anything Other than "Lead" in Column E,Was Material Ever Previously Lead?],F1265,Table15[Customer-Owned Portion],N1265),Table15[Unique ID],0),0)))</f>
        <v>Non-lead</v>
      </c>
      <c r="W1265" s="189"/>
    </row>
    <row r="1266" spans="1:23" s="190" customFormat="1" ht="37.5" x14ac:dyDescent="0.25">
      <c r="A1266" s="180">
        <v>11744223</v>
      </c>
      <c r="B1266" s="181" t="s">
        <v>2710</v>
      </c>
      <c r="C1266" s="182" t="s">
        <v>2711</v>
      </c>
      <c r="D1266" s="183" t="s">
        <v>36</v>
      </c>
      <c r="E1266" s="181" t="s">
        <v>35</v>
      </c>
      <c r="F1266" s="183" t="s">
        <v>35</v>
      </c>
      <c r="G1266" s="181" t="s">
        <v>256</v>
      </c>
      <c r="H1266" s="184">
        <v>0.75</v>
      </c>
      <c r="I1266" s="185" t="s">
        <v>107</v>
      </c>
      <c r="J1266" s="181" t="s">
        <v>37</v>
      </c>
      <c r="K1266" s="181" t="s">
        <v>38</v>
      </c>
      <c r="L1266" s="186">
        <v>45531</v>
      </c>
      <c r="M1266" s="187" t="s">
        <v>225</v>
      </c>
      <c r="N1266" s="183" t="s">
        <v>36</v>
      </c>
      <c r="O1266" s="181"/>
      <c r="P1266" s="184">
        <v>0.5</v>
      </c>
      <c r="Q1266" s="185" t="s">
        <v>107</v>
      </c>
      <c r="R1266" s="181" t="s">
        <v>37</v>
      </c>
      <c r="S1266" s="181" t="s">
        <v>96</v>
      </c>
      <c r="T1266" s="186">
        <v>45531</v>
      </c>
      <c r="U1266" s="187" t="s">
        <v>11944</v>
      </c>
      <c r="V1266" s="188" t="str" cm="1">
        <f t="array" ref="V1266">IF(SUM(LEN(A1266:U1266))=0,"",IF(OR(OR(ISBLANK(E1266),SUM(LEN(B1266),LEN(C1266))=0),AND(NOT(D1266="Unknown"),ISBLANK(I1266)),AND(NOT(N1266="Unknown"),ISBLANK(Q1266))),"Missing Information", INDEX(Table15[Entire Service Line Classification], MATCH(SUMIFS(Table15[Unique ID],Table15[System-Owned Portion],D1266,Table15[If Material Anything Other than "Lead" in Column E,Was Material Ever Previously Lead?],F1266,Table15[Customer-Owned Portion],N1266),Table15[Unique ID],0),0)))</f>
        <v>Non-lead</v>
      </c>
      <c r="W1266" s="189"/>
    </row>
    <row r="1267" spans="1:23" s="190" customFormat="1" ht="37.5" x14ac:dyDescent="0.25">
      <c r="A1267" s="180">
        <v>11744210</v>
      </c>
      <c r="B1267" s="181" t="s">
        <v>2712</v>
      </c>
      <c r="C1267" s="182" t="s">
        <v>299</v>
      </c>
      <c r="D1267" s="183" t="s">
        <v>36</v>
      </c>
      <c r="E1267" s="181" t="s">
        <v>35</v>
      </c>
      <c r="F1267" s="183" t="s">
        <v>35</v>
      </c>
      <c r="G1267" s="181" t="s">
        <v>7031</v>
      </c>
      <c r="H1267" s="184">
        <v>1</v>
      </c>
      <c r="I1267" s="185" t="s">
        <v>107</v>
      </c>
      <c r="J1267" s="181" t="s">
        <v>37</v>
      </c>
      <c r="K1267" s="181" t="s">
        <v>38</v>
      </c>
      <c r="L1267" s="186">
        <v>45524</v>
      </c>
      <c r="M1267" s="187" t="s">
        <v>225</v>
      </c>
      <c r="N1267" s="183" t="s">
        <v>43</v>
      </c>
      <c r="O1267" s="181"/>
      <c r="P1267" s="184">
        <v>0.75</v>
      </c>
      <c r="Q1267" s="185" t="s">
        <v>107</v>
      </c>
      <c r="R1267" s="181" t="s">
        <v>37</v>
      </c>
      <c r="S1267" s="181" t="s">
        <v>96</v>
      </c>
      <c r="T1267" s="186">
        <v>45524</v>
      </c>
      <c r="U1267" s="187" t="s">
        <v>225</v>
      </c>
      <c r="V1267" s="188" t="str" cm="1">
        <f t="array" ref="V1267">IF(SUM(LEN(A1267:U1267))=0,"",IF(OR(OR(ISBLANK(E1267),SUM(LEN(B1267),LEN(C1267))=0),AND(NOT(D1267="Unknown"),ISBLANK(I1267)),AND(NOT(N1267="Unknown"),ISBLANK(Q1267))),"Missing Information", INDEX(Table15[Entire Service Line Classification], MATCH(SUMIFS(Table15[Unique ID],Table15[System-Owned Portion],D1267,Table15[If Material Anything Other than "Lead" in Column E,Was Material Ever Previously Lead?],F1267,Table15[Customer-Owned Portion],N1267),Table15[Unique ID],0),0)))</f>
        <v>Non-lead</v>
      </c>
      <c r="W1267" s="189"/>
    </row>
    <row r="1268" spans="1:23" s="190" customFormat="1" ht="37.5" x14ac:dyDescent="0.25">
      <c r="A1268" s="180">
        <v>11744203</v>
      </c>
      <c r="B1268" s="181" t="s">
        <v>2713</v>
      </c>
      <c r="C1268" s="182" t="s">
        <v>2714</v>
      </c>
      <c r="D1268" s="183" t="s">
        <v>36</v>
      </c>
      <c r="E1268" s="181" t="s">
        <v>35</v>
      </c>
      <c r="F1268" s="183" t="s">
        <v>35</v>
      </c>
      <c r="G1268" s="181" t="s">
        <v>261</v>
      </c>
      <c r="H1268" s="184">
        <v>1</v>
      </c>
      <c r="I1268" s="185" t="s">
        <v>107</v>
      </c>
      <c r="J1268" s="181" t="s">
        <v>37</v>
      </c>
      <c r="K1268" s="181" t="s">
        <v>38</v>
      </c>
      <c r="L1268" s="186">
        <v>45525</v>
      </c>
      <c r="M1268" s="187" t="s">
        <v>225</v>
      </c>
      <c r="N1268" s="183" t="s">
        <v>43</v>
      </c>
      <c r="O1268" s="181"/>
      <c r="P1268" s="184">
        <v>0.75</v>
      </c>
      <c r="Q1268" s="185" t="s">
        <v>107</v>
      </c>
      <c r="R1268" s="181" t="s">
        <v>37</v>
      </c>
      <c r="S1268" s="181" t="s">
        <v>96</v>
      </c>
      <c r="T1268" s="186">
        <v>45525</v>
      </c>
      <c r="U1268" s="187" t="s">
        <v>225</v>
      </c>
      <c r="V1268" s="188" t="str" cm="1">
        <f t="array" ref="V1268">IF(SUM(LEN(A1268:U1268))=0,"",IF(OR(OR(ISBLANK(E1268),SUM(LEN(B1268),LEN(C1268))=0),AND(NOT(D1268="Unknown"),ISBLANK(I1268)),AND(NOT(N1268="Unknown"),ISBLANK(Q1268))),"Missing Information", INDEX(Table15[Entire Service Line Classification], MATCH(SUMIFS(Table15[Unique ID],Table15[System-Owned Portion],D1268,Table15[If Material Anything Other than "Lead" in Column E,Was Material Ever Previously Lead?],F1268,Table15[Customer-Owned Portion],N1268),Table15[Unique ID],0),0)))</f>
        <v>Non-lead</v>
      </c>
      <c r="W1268" s="189"/>
    </row>
    <row r="1269" spans="1:23" s="190" customFormat="1" ht="37.5" x14ac:dyDescent="0.25">
      <c r="A1269" s="180">
        <v>11744217</v>
      </c>
      <c r="B1269" s="181" t="s">
        <v>2715</v>
      </c>
      <c r="C1269" s="182" t="s">
        <v>2716</v>
      </c>
      <c r="D1269" s="183" t="s">
        <v>43</v>
      </c>
      <c r="E1269" s="181" t="s">
        <v>35</v>
      </c>
      <c r="F1269" s="183" t="s">
        <v>35</v>
      </c>
      <c r="G1269" s="181" t="s">
        <v>262</v>
      </c>
      <c r="H1269" s="184">
        <v>1.5</v>
      </c>
      <c r="I1269" s="185" t="s">
        <v>107</v>
      </c>
      <c r="J1269" s="181" t="s">
        <v>37</v>
      </c>
      <c r="K1269" s="181" t="s">
        <v>38</v>
      </c>
      <c r="L1269" s="186">
        <v>45517</v>
      </c>
      <c r="M1269" s="187" t="s">
        <v>7069</v>
      </c>
      <c r="N1269" s="183" t="s">
        <v>43</v>
      </c>
      <c r="O1269" s="181"/>
      <c r="P1269" s="184">
        <v>1.5</v>
      </c>
      <c r="Q1269" s="185" t="s">
        <v>107</v>
      </c>
      <c r="R1269" s="181" t="s">
        <v>37</v>
      </c>
      <c r="S1269" s="181" t="s">
        <v>96</v>
      </c>
      <c r="T1269" s="186">
        <v>45517</v>
      </c>
      <c r="U1269" s="187" t="s">
        <v>7069</v>
      </c>
      <c r="V1269" s="188" t="str" cm="1">
        <f t="array" ref="V1269">IF(SUM(LEN(A1269:U1269))=0,"",IF(OR(OR(ISBLANK(E1269),SUM(LEN(B1269),LEN(C1269))=0),AND(NOT(D1269="Unknown"),ISBLANK(I1269)),AND(NOT(N1269="Unknown"),ISBLANK(Q1269))),"Missing Information", INDEX(Table15[Entire Service Line Classification], MATCH(SUMIFS(Table15[Unique ID],Table15[System-Owned Portion],D1269,Table15[If Material Anything Other than "Lead" in Column E,Was Material Ever Previously Lead?],F1269,Table15[Customer-Owned Portion],N1269),Table15[Unique ID],0),0)))</f>
        <v>Non-lead</v>
      </c>
      <c r="W1269" s="189"/>
    </row>
    <row r="1270" spans="1:23" s="190" customFormat="1" ht="37.5" x14ac:dyDescent="0.25">
      <c r="A1270" s="180">
        <v>11744212</v>
      </c>
      <c r="B1270" s="181" t="s">
        <v>2717</v>
      </c>
      <c r="C1270" s="182" t="s">
        <v>2716</v>
      </c>
      <c r="D1270" s="183" t="s">
        <v>36</v>
      </c>
      <c r="E1270" s="181" t="s">
        <v>35</v>
      </c>
      <c r="F1270" s="183" t="s">
        <v>35</v>
      </c>
      <c r="G1270" s="181" t="s">
        <v>262</v>
      </c>
      <c r="H1270" s="184">
        <v>1</v>
      </c>
      <c r="I1270" s="185" t="s">
        <v>107</v>
      </c>
      <c r="J1270" s="181" t="s">
        <v>37</v>
      </c>
      <c r="K1270" s="181" t="s">
        <v>38</v>
      </c>
      <c r="L1270" s="186">
        <v>45517</v>
      </c>
      <c r="M1270" s="187" t="s">
        <v>225</v>
      </c>
      <c r="N1270" s="183" t="s">
        <v>43</v>
      </c>
      <c r="O1270" s="181"/>
      <c r="P1270" s="184">
        <v>0.75</v>
      </c>
      <c r="Q1270" s="185" t="s">
        <v>107</v>
      </c>
      <c r="R1270" s="181" t="s">
        <v>37</v>
      </c>
      <c r="S1270" s="181" t="s">
        <v>96</v>
      </c>
      <c r="T1270" s="186">
        <v>45517</v>
      </c>
      <c r="U1270" s="187" t="s">
        <v>225</v>
      </c>
      <c r="V1270" s="188" t="str" cm="1">
        <f t="array" ref="V1270">IF(SUM(LEN(A1270:U1270))=0,"",IF(OR(OR(ISBLANK(E1270),SUM(LEN(B1270),LEN(C1270))=0),AND(NOT(D1270="Unknown"),ISBLANK(I1270)),AND(NOT(N1270="Unknown"),ISBLANK(Q1270))),"Missing Information", INDEX(Table15[Entire Service Line Classification], MATCH(SUMIFS(Table15[Unique ID],Table15[System-Owned Portion],D1270,Table15[If Material Anything Other than "Lead" in Column E,Was Material Ever Previously Lead?],F1270,Table15[Customer-Owned Portion],N1270),Table15[Unique ID],0),0)))</f>
        <v>Non-lead</v>
      </c>
      <c r="W1270" s="189"/>
    </row>
    <row r="1271" spans="1:23" s="190" customFormat="1" ht="37.5" x14ac:dyDescent="0.25">
      <c r="A1271" s="180">
        <v>11744202</v>
      </c>
      <c r="B1271" s="181" t="s">
        <v>2718</v>
      </c>
      <c r="C1271" s="182" t="s">
        <v>2719</v>
      </c>
      <c r="D1271" s="183" t="s">
        <v>36</v>
      </c>
      <c r="E1271" s="181" t="s">
        <v>35</v>
      </c>
      <c r="F1271" s="183" t="s">
        <v>35</v>
      </c>
      <c r="G1271" s="181" t="s">
        <v>239</v>
      </c>
      <c r="H1271" s="184">
        <v>1</v>
      </c>
      <c r="I1271" s="185" t="s">
        <v>107</v>
      </c>
      <c r="J1271" s="181" t="s">
        <v>37</v>
      </c>
      <c r="K1271" s="181" t="s">
        <v>38</v>
      </c>
      <c r="L1271" s="186">
        <v>45517</v>
      </c>
      <c r="M1271" s="187" t="s">
        <v>225</v>
      </c>
      <c r="N1271" s="183" t="s">
        <v>43</v>
      </c>
      <c r="O1271" s="181"/>
      <c r="P1271" s="184">
        <v>0.75</v>
      </c>
      <c r="Q1271" s="185" t="s">
        <v>107</v>
      </c>
      <c r="R1271" s="181" t="s">
        <v>37</v>
      </c>
      <c r="S1271" s="181" t="s">
        <v>96</v>
      </c>
      <c r="T1271" s="186">
        <v>45517</v>
      </c>
      <c r="U1271" s="187" t="s">
        <v>7068</v>
      </c>
      <c r="V1271" s="188" t="str" cm="1">
        <f t="array" ref="V1271">IF(SUM(LEN(A1271:U1271))=0,"",IF(OR(OR(ISBLANK(E1271),SUM(LEN(B1271),LEN(C1271))=0),AND(NOT(D1271="Unknown"),ISBLANK(I1271)),AND(NOT(N1271="Unknown"),ISBLANK(Q1271))),"Missing Information", INDEX(Table15[Entire Service Line Classification], MATCH(SUMIFS(Table15[Unique ID],Table15[System-Owned Portion],D1271,Table15[If Material Anything Other than "Lead" in Column E,Was Material Ever Previously Lead?],F1271,Table15[Customer-Owned Portion],N1271),Table15[Unique ID],0),0)))</f>
        <v>Non-lead</v>
      </c>
      <c r="W1271" s="189"/>
    </row>
    <row r="1272" spans="1:23" s="190" customFormat="1" ht="37.5" x14ac:dyDescent="0.25">
      <c r="A1272" s="180">
        <v>11744198</v>
      </c>
      <c r="B1272" s="181" t="s">
        <v>2720</v>
      </c>
      <c r="C1272" s="182" t="s">
        <v>2721</v>
      </c>
      <c r="D1272" s="183" t="s">
        <v>43</v>
      </c>
      <c r="E1272" s="181" t="s">
        <v>35</v>
      </c>
      <c r="F1272" s="183" t="s">
        <v>35</v>
      </c>
      <c r="G1272" s="181" t="s">
        <v>247</v>
      </c>
      <c r="H1272" s="184">
        <v>1</v>
      </c>
      <c r="I1272" s="185" t="s">
        <v>107</v>
      </c>
      <c r="J1272" s="181" t="s">
        <v>37</v>
      </c>
      <c r="K1272" s="181" t="s">
        <v>38</v>
      </c>
      <c r="L1272" s="186">
        <v>45523</v>
      </c>
      <c r="M1272" s="187" t="s">
        <v>225</v>
      </c>
      <c r="N1272" s="183" t="s">
        <v>43</v>
      </c>
      <c r="O1272" s="181"/>
      <c r="P1272" s="184">
        <v>0.75</v>
      </c>
      <c r="Q1272" s="185" t="s">
        <v>107</v>
      </c>
      <c r="R1272" s="181" t="s">
        <v>37</v>
      </c>
      <c r="S1272" s="181" t="s">
        <v>96</v>
      </c>
      <c r="T1272" s="186">
        <v>45523</v>
      </c>
      <c r="U1272" s="187" t="s">
        <v>225</v>
      </c>
      <c r="V1272" s="188" t="str" cm="1">
        <f t="array" ref="V1272">IF(SUM(LEN(A1272:U1272))=0,"",IF(OR(OR(ISBLANK(E1272),SUM(LEN(B1272),LEN(C1272))=0),AND(NOT(D1272="Unknown"),ISBLANK(I1272)),AND(NOT(N1272="Unknown"),ISBLANK(Q1272))),"Missing Information", INDEX(Table15[Entire Service Line Classification], MATCH(SUMIFS(Table15[Unique ID],Table15[System-Owned Portion],D1272,Table15[If Material Anything Other than "Lead" in Column E,Was Material Ever Previously Lead?],F1272,Table15[Customer-Owned Portion],N1272),Table15[Unique ID],0),0)))</f>
        <v>Non-lead</v>
      </c>
      <c r="W1272" s="189"/>
    </row>
    <row r="1273" spans="1:23" s="190" customFormat="1" ht="37.5" x14ac:dyDescent="0.25">
      <c r="A1273" s="180">
        <v>11744197</v>
      </c>
      <c r="B1273" s="181" t="s">
        <v>2722</v>
      </c>
      <c r="C1273" s="182" t="s">
        <v>2723</v>
      </c>
      <c r="D1273" s="183" t="s">
        <v>43</v>
      </c>
      <c r="E1273" s="181" t="s">
        <v>35</v>
      </c>
      <c r="F1273" s="183" t="s">
        <v>35</v>
      </c>
      <c r="G1273" s="181" t="s">
        <v>277</v>
      </c>
      <c r="H1273" s="184">
        <v>1</v>
      </c>
      <c r="I1273" s="185" t="s">
        <v>107</v>
      </c>
      <c r="J1273" s="181" t="s">
        <v>37</v>
      </c>
      <c r="K1273" s="181" t="s">
        <v>38</v>
      </c>
      <c r="L1273" s="186">
        <v>45517</v>
      </c>
      <c r="M1273" s="187" t="s">
        <v>225</v>
      </c>
      <c r="N1273" s="183" t="s">
        <v>43</v>
      </c>
      <c r="O1273" s="181"/>
      <c r="P1273" s="184">
        <v>0.75</v>
      </c>
      <c r="Q1273" s="185" t="s">
        <v>107</v>
      </c>
      <c r="R1273" s="181" t="s">
        <v>37</v>
      </c>
      <c r="S1273" s="181" t="s">
        <v>96</v>
      </c>
      <c r="T1273" s="186">
        <v>45517</v>
      </c>
      <c r="U1273" s="187" t="s">
        <v>225</v>
      </c>
      <c r="V1273" s="188" t="str" cm="1">
        <f t="array" ref="V1273">IF(SUM(LEN(A1273:U1273))=0,"",IF(OR(OR(ISBLANK(E1273),SUM(LEN(B1273),LEN(C1273))=0),AND(NOT(D1273="Unknown"),ISBLANK(I1273)),AND(NOT(N1273="Unknown"),ISBLANK(Q1273))),"Missing Information", INDEX(Table15[Entire Service Line Classification], MATCH(SUMIFS(Table15[Unique ID],Table15[System-Owned Portion],D1273,Table15[If Material Anything Other than "Lead" in Column E,Was Material Ever Previously Lead?],F1273,Table15[Customer-Owned Portion],N1273),Table15[Unique ID],0),0)))</f>
        <v>Non-lead</v>
      </c>
      <c r="W1273" s="189"/>
    </row>
    <row r="1274" spans="1:23" s="190" customFormat="1" ht="37.5" x14ac:dyDescent="0.25">
      <c r="A1274" s="180">
        <v>11744209</v>
      </c>
      <c r="B1274" s="181" t="s">
        <v>2724</v>
      </c>
      <c r="C1274" s="182" t="s">
        <v>2725</v>
      </c>
      <c r="D1274" s="183" t="s">
        <v>43</v>
      </c>
      <c r="E1274" s="181" t="s">
        <v>35</v>
      </c>
      <c r="F1274" s="183" t="s">
        <v>35</v>
      </c>
      <c r="G1274" s="181" t="s">
        <v>277</v>
      </c>
      <c r="H1274" s="184">
        <v>1</v>
      </c>
      <c r="I1274" s="185" t="s">
        <v>107</v>
      </c>
      <c r="J1274" s="181" t="s">
        <v>37</v>
      </c>
      <c r="K1274" s="181" t="s">
        <v>38</v>
      </c>
      <c r="L1274" s="186">
        <v>45523</v>
      </c>
      <c r="M1274" s="187" t="s">
        <v>225</v>
      </c>
      <c r="N1274" s="183" t="s">
        <v>43</v>
      </c>
      <c r="O1274" s="181"/>
      <c r="P1274" s="184">
        <v>0.75</v>
      </c>
      <c r="Q1274" s="185" t="s">
        <v>107</v>
      </c>
      <c r="R1274" s="181" t="s">
        <v>37</v>
      </c>
      <c r="S1274" s="181" t="s">
        <v>96</v>
      </c>
      <c r="T1274" s="186">
        <v>45523</v>
      </c>
      <c r="U1274" s="187" t="s">
        <v>225</v>
      </c>
      <c r="V1274" s="188" t="str" cm="1">
        <f t="array" ref="V1274">IF(SUM(LEN(A1274:U1274))=0,"",IF(OR(OR(ISBLANK(E1274),SUM(LEN(B1274),LEN(C1274))=0),AND(NOT(D1274="Unknown"),ISBLANK(I1274)),AND(NOT(N1274="Unknown"),ISBLANK(Q1274))),"Missing Information", INDEX(Table15[Entire Service Line Classification], MATCH(SUMIFS(Table15[Unique ID],Table15[System-Owned Portion],D1274,Table15[If Material Anything Other than "Lead" in Column E,Was Material Ever Previously Lead?],F1274,Table15[Customer-Owned Portion],N1274),Table15[Unique ID],0),0)))</f>
        <v>Non-lead</v>
      </c>
      <c r="W1274" s="189"/>
    </row>
    <row r="1275" spans="1:23" s="190" customFormat="1" ht="37.5" x14ac:dyDescent="0.25">
      <c r="A1275" s="180">
        <v>11744199</v>
      </c>
      <c r="B1275" s="181" t="s">
        <v>2726</v>
      </c>
      <c r="C1275" s="182" t="s">
        <v>402</v>
      </c>
      <c r="D1275" s="183" t="s">
        <v>43</v>
      </c>
      <c r="E1275" s="181" t="s">
        <v>35</v>
      </c>
      <c r="F1275" s="183" t="s">
        <v>35</v>
      </c>
      <c r="G1275" s="181" t="s">
        <v>262</v>
      </c>
      <c r="H1275" s="184">
        <v>1</v>
      </c>
      <c r="I1275" s="185" t="s">
        <v>107</v>
      </c>
      <c r="J1275" s="181" t="s">
        <v>37</v>
      </c>
      <c r="K1275" s="181" t="s">
        <v>38</v>
      </c>
      <c r="L1275" s="186">
        <v>45517</v>
      </c>
      <c r="M1275" s="187" t="s">
        <v>7068</v>
      </c>
      <c r="N1275" s="183" t="s">
        <v>43</v>
      </c>
      <c r="O1275" s="181"/>
      <c r="P1275" s="184">
        <v>0.75</v>
      </c>
      <c r="Q1275" s="185" t="s">
        <v>107</v>
      </c>
      <c r="R1275" s="181" t="s">
        <v>37</v>
      </c>
      <c r="S1275" s="181" t="s">
        <v>96</v>
      </c>
      <c r="T1275" s="186">
        <v>45517</v>
      </c>
      <c r="U1275" s="187" t="s">
        <v>7068</v>
      </c>
      <c r="V1275" s="188" t="str" cm="1">
        <f t="array" ref="V1275">IF(SUM(LEN(A1275:U1275))=0,"",IF(OR(OR(ISBLANK(E1275),SUM(LEN(B1275),LEN(C1275))=0),AND(NOT(D1275="Unknown"),ISBLANK(I1275)),AND(NOT(N1275="Unknown"),ISBLANK(Q1275))),"Missing Information", INDEX(Table15[Entire Service Line Classification], MATCH(SUMIFS(Table15[Unique ID],Table15[System-Owned Portion],D1275,Table15[If Material Anything Other than "Lead" in Column E,Was Material Ever Previously Lead?],F1275,Table15[Customer-Owned Portion],N1275),Table15[Unique ID],0),0)))</f>
        <v>Non-lead</v>
      </c>
      <c r="W1275" s="189"/>
    </row>
    <row r="1276" spans="1:23" s="190" customFormat="1" ht="37.5" x14ac:dyDescent="0.25">
      <c r="A1276" s="180">
        <v>11744194</v>
      </c>
      <c r="B1276" s="181" t="s">
        <v>2727</v>
      </c>
      <c r="C1276" s="182" t="s">
        <v>2728</v>
      </c>
      <c r="D1276" s="183" t="s">
        <v>36</v>
      </c>
      <c r="E1276" s="181" t="s">
        <v>35</v>
      </c>
      <c r="F1276" s="183" t="s">
        <v>35</v>
      </c>
      <c r="G1276" s="181" t="s">
        <v>250</v>
      </c>
      <c r="H1276" s="184">
        <v>1</v>
      </c>
      <c r="I1276" s="185" t="s">
        <v>107</v>
      </c>
      <c r="J1276" s="181" t="s">
        <v>37</v>
      </c>
      <c r="K1276" s="181" t="s">
        <v>38</v>
      </c>
      <c r="L1276" s="186">
        <v>45523</v>
      </c>
      <c r="M1276" s="187" t="s">
        <v>225</v>
      </c>
      <c r="N1276" s="183" t="s">
        <v>36</v>
      </c>
      <c r="O1276" s="181"/>
      <c r="P1276" s="184">
        <v>0.75</v>
      </c>
      <c r="Q1276" s="185" t="s">
        <v>107</v>
      </c>
      <c r="R1276" s="181" t="s">
        <v>37</v>
      </c>
      <c r="S1276" s="181" t="s">
        <v>96</v>
      </c>
      <c r="T1276" s="186">
        <v>45523</v>
      </c>
      <c r="U1276" s="187" t="s">
        <v>225</v>
      </c>
      <c r="V1276" s="188" t="str" cm="1">
        <f t="array" ref="V1276">IF(SUM(LEN(A1276:U1276))=0,"",IF(OR(OR(ISBLANK(E1276),SUM(LEN(B1276),LEN(C1276))=0),AND(NOT(D1276="Unknown"),ISBLANK(I1276)),AND(NOT(N1276="Unknown"),ISBLANK(Q1276))),"Missing Information", INDEX(Table15[Entire Service Line Classification], MATCH(SUMIFS(Table15[Unique ID],Table15[System-Owned Portion],D1276,Table15[If Material Anything Other than "Lead" in Column E,Was Material Ever Previously Lead?],F1276,Table15[Customer-Owned Portion],N1276),Table15[Unique ID],0),0)))</f>
        <v>Non-lead</v>
      </c>
      <c r="W1276" s="189"/>
    </row>
    <row r="1277" spans="1:23" s="190" customFormat="1" ht="37.5" x14ac:dyDescent="0.25">
      <c r="A1277" s="180">
        <v>11744205</v>
      </c>
      <c r="B1277" s="181" t="s">
        <v>2729</v>
      </c>
      <c r="C1277" s="182" t="s">
        <v>299</v>
      </c>
      <c r="D1277" s="183" t="s">
        <v>36</v>
      </c>
      <c r="E1277" s="181" t="s">
        <v>35</v>
      </c>
      <c r="F1277" s="183" t="s">
        <v>35</v>
      </c>
      <c r="G1277" s="181" t="s">
        <v>7031</v>
      </c>
      <c r="H1277" s="184">
        <v>1</v>
      </c>
      <c r="I1277" s="185" t="s">
        <v>107</v>
      </c>
      <c r="J1277" s="181" t="s">
        <v>37</v>
      </c>
      <c r="K1277" s="181" t="s">
        <v>38</v>
      </c>
      <c r="L1277" s="186">
        <v>45524</v>
      </c>
      <c r="M1277" s="187" t="s">
        <v>225</v>
      </c>
      <c r="N1277" s="183" t="s">
        <v>43</v>
      </c>
      <c r="O1277" s="181"/>
      <c r="P1277" s="184">
        <v>0.75</v>
      </c>
      <c r="Q1277" s="185" t="s">
        <v>107</v>
      </c>
      <c r="R1277" s="181" t="s">
        <v>37</v>
      </c>
      <c r="S1277" s="181" t="s">
        <v>96</v>
      </c>
      <c r="T1277" s="186">
        <v>45524</v>
      </c>
      <c r="U1277" s="187" t="s">
        <v>225</v>
      </c>
      <c r="V1277" s="188" t="str" cm="1">
        <f t="array" ref="V1277">IF(SUM(LEN(A1277:U1277))=0,"",IF(OR(OR(ISBLANK(E1277),SUM(LEN(B1277),LEN(C1277))=0),AND(NOT(D1277="Unknown"),ISBLANK(I1277)),AND(NOT(N1277="Unknown"),ISBLANK(Q1277))),"Missing Information", INDEX(Table15[Entire Service Line Classification], MATCH(SUMIFS(Table15[Unique ID],Table15[System-Owned Portion],D1277,Table15[If Material Anything Other than "Lead" in Column E,Was Material Ever Previously Lead?],F1277,Table15[Customer-Owned Portion],N1277),Table15[Unique ID],0),0)))</f>
        <v>Non-lead</v>
      </c>
      <c r="W1277" s="189"/>
    </row>
    <row r="1278" spans="1:23" s="190" customFormat="1" ht="37.5" x14ac:dyDescent="0.25">
      <c r="A1278" s="180">
        <v>11744200</v>
      </c>
      <c r="B1278" s="181" t="s">
        <v>2730</v>
      </c>
      <c r="C1278" s="182" t="s">
        <v>2731</v>
      </c>
      <c r="D1278" s="183" t="s">
        <v>36</v>
      </c>
      <c r="E1278" s="181" t="s">
        <v>35</v>
      </c>
      <c r="F1278" s="183" t="s">
        <v>35</v>
      </c>
      <c r="G1278" s="181" t="s">
        <v>233</v>
      </c>
      <c r="H1278" s="184">
        <v>1</v>
      </c>
      <c r="I1278" s="185" t="s">
        <v>107</v>
      </c>
      <c r="J1278" s="181" t="s">
        <v>37</v>
      </c>
      <c r="K1278" s="181" t="s">
        <v>38</v>
      </c>
      <c r="L1278" s="186">
        <v>45519</v>
      </c>
      <c r="M1278" s="187" t="s">
        <v>225</v>
      </c>
      <c r="N1278" s="183" t="s">
        <v>43</v>
      </c>
      <c r="O1278" s="181"/>
      <c r="P1278" s="184">
        <v>0.75</v>
      </c>
      <c r="Q1278" s="185" t="s">
        <v>107</v>
      </c>
      <c r="R1278" s="181" t="s">
        <v>37</v>
      </c>
      <c r="S1278" s="181" t="s">
        <v>96</v>
      </c>
      <c r="T1278" s="186">
        <v>45519</v>
      </c>
      <c r="U1278" s="187" t="s">
        <v>7069</v>
      </c>
      <c r="V1278" s="188" t="str" cm="1">
        <f t="array" ref="V1278">IF(SUM(LEN(A1278:U1278))=0,"",IF(OR(OR(ISBLANK(E1278),SUM(LEN(B1278),LEN(C1278))=0),AND(NOT(D1278="Unknown"),ISBLANK(I1278)),AND(NOT(N1278="Unknown"),ISBLANK(Q1278))),"Missing Information", INDEX(Table15[Entire Service Line Classification], MATCH(SUMIFS(Table15[Unique ID],Table15[System-Owned Portion],D1278,Table15[If Material Anything Other than "Lead" in Column E,Was Material Ever Previously Lead?],F1278,Table15[Customer-Owned Portion],N1278),Table15[Unique ID],0),0)))</f>
        <v>Non-lead</v>
      </c>
      <c r="W1278" s="189"/>
    </row>
    <row r="1279" spans="1:23" s="190" customFormat="1" ht="37.5" x14ac:dyDescent="0.25">
      <c r="A1279" s="180">
        <v>11744190</v>
      </c>
      <c r="B1279" s="181" t="s">
        <v>2732</v>
      </c>
      <c r="C1279" s="182" t="s">
        <v>2733</v>
      </c>
      <c r="D1279" s="183" t="s">
        <v>43</v>
      </c>
      <c r="E1279" s="181" t="s">
        <v>35</v>
      </c>
      <c r="F1279" s="183" t="s">
        <v>35</v>
      </c>
      <c r="G1279" s="181" t="s">
        <v>255</v>
      </c>
      <c r="H1279" s="184">
        <v>1</v>
      </c>
      <c r="I1279" s="185" t="s">
        <v>107</v>
      </c>
      <c r="J1279" s="181" t="s">
        <v>37</v>
      </c>
      <c r="K1279" s="181" t="s">
        <v>38</v>
      </c>
      <c r="L1279" s="186">
        <v>45523</v>
      </c>
      <c r="M1279" s="187" t="s">
        <v>225</v>
      </c>
      <c r="N1279" s="183" t="s">
        <v>43</v>
      </c>
      <c r="O1279" s="181"/>
      <c r="P1279" s="184">
        <v>0.75</v>
      </c>
      <c r="Q1279" s="185" t="s">
        <v>107</v>
      </c>
      <c r="R1279" s="181" t="s">
        <v>37</v>
      </c>
      <c r="S1279" s="181" t="s">
        <v>96</v>
      </c>
      <c r="T1279" s="186">
        <v>45523</v>
      </c>
      <c r="U1279" s="187" t="s">
        <v>225</v>
      </c>
      <c r="V1279" s="188" t="str" cm="1">
        <f t="array" ref="V1279">IF(SUM(LEN(A1279:U1279))=0,"",IF(OR(OR(ISBLANK(E1279),SUM(LEN(B1279),LEN(C1279))=0),AND(NOT(D1279="Unknown"),ISBLANK(I1279)),AND(NOT(N1279="Unknown"),ISBLANK(Q1279))),"Missing Information", INDEX(Table15[Entire Service Line Classification], MATCH(SUMIFS(Table15[Unique ID],Table15[System-Owned Portion],D1279,Table15[If Material Anything Other than "Lead" in Column E,Was Material Ever Previously Lead?],F1279,Table15[Customer-Owned Portion],N1279),Table15[Unique ID],0),0)))</f>
        <v>Non-lead</v>
      </c>
      <c r="W1279" s="189"/>
    </row>
    <row r="1280" spans="1:23" s="190" customFormat="1" ht="37.5" x14ac:dyDescent="0.25">
      <c r="A1280" s="180">
        <v>11744187</v>
      </c>
      <c r="B1280" s="181" t="s">
        <v>2734</v>
      </c>
      <c r="C1280" s="182" t="s">
        <v>2735</v>
      </c>
      <c r="D1280" s="183" t="s">
        <v>43</v>
      </c>
      <c r="E1280" s="181" t="s">
        <v>35</v>
      </c>
      <c r="F1280" s="183" t="s">
        <v>35</v>
      </c>
      <c r="G1280" s="181" t="s">
        <v>274</v>
      </c>
      <c r="H1280" s="184">
        <v>1</v>
      </c>
      <c r="I1280" s="185" t="s">
        <v>107</v>
      </c>
      <c r="J1280" s="181" t="s">
        <v>37</v>
      </c>
      <c r="K1280" s="181" t="s">
        <v>38</v>
      </c>
      <c r="L1280" s="186">
        <v>45523</v>
      </c>
      <c r="M1280" s="187" t="s">
        <v>225</v>
      </c>
      <c r="N1280" s="183" t="s">
        <v>43</v>
      </c>
      <c r="O1280" s="181"/>
      <c r="P1280" s="184">
        <v>0.75</v>
      </c>
      <c r="Q1280" s="185" t="s">
        <v>107</v>
      </c>
      <c r="R1280" s="181" t="s">
        <v>37</v>
      </c>
      <c r="S1280" s="181" t="s">
        <v>96</v>
      </c>
      <c r="T1280" s="186">
        <v>45523</v>
      </c>
      <c r="U1280" s="187" t="s">
        <v>225</v>
      </c>
      <c r="V1280" s="188" t="str" cm="1">
        <f t="array" ref="V1280">IF(SUM(LEN(A1280:U1280))=0,"",IF(OR(OR(ISBLANK(E1280),SUM(LEN(B1280),LEN(C1280))=0),AND(NOT(D1280="Unknown"),ISBLANK(I1280)),AND(NOT(N1280="Unknown"),ISBLANK(Q1280))),"Missing Information", INDEX(Table15[Entire Service Line Classification], MATCH(SUMIFS(Table15[Unique ID],Table15[System-Owned Portion],D1280,Table15[If Material Anything Other than "Lead" in Column E,Was Material Ever Previously Lead?],F1280,Table15[Customer-Owned Portion],N1280),Table15[Unique ID],0),0)))</f>
        <v>Non-lead</v>
      </c>
      <c r="W1280" s="189"/>
    </row>
    <row r="1281" spans="1:23" s="190" customFormat="1" ht="37.5" x14ac:dyDescent="0.25">
      <c r="A1281" s="180">
        <v>11744147</v>
      </c>
      <c r="B1281" s="181" t="s">
        <v>2736</v>
      </c>
      <c r="C1281" s="182" t="s">
        <v>2737</v>
      </c>
      <c r="D1281" s="183" t="s">
        <v>36</v>
      </c>
      <c r="E1281" s="181" t="s">
        <v>35</v>
      </c>
      <c r="F1281" s="183" t="s">
        <v>35</v>
      </c>
      <c r="G1281" s="181" t="s">
        <v>232</v>
      </c>
      <c r="H1281" s="184">
        <v>1</v>
      </c>
      <c r="I1281" s="185" t="s">
        <v>107</v>
      </c>
      <c r="J1281" s="181" t="s">
        <v>37</v>
      </c>
      <c r="K1281" s="181" t="s">
        <v>38</v>
      </c>
      <c r="L1281" s="186">
        <v>45524</v>
      </c>
      <c r="M1281" s="187" t="s">
        <v>225</v>
      </c>
      <c r="N1281" s="183" t="s">
        <v>43</v>
      </c>
      <c r="O1281" s="181"/>
      <c r="P1281" s="184">
        <v>0.75</v>
      </c>
      <c r="Q1281" s="185" t="s">
        <v>107</v>
      </c>
      <c r="R1281" s="181" t="s">
        <v>37</v>
      </c>
      <c r="S1281" s="181" t="s">
        <v>96</v>
      </c>
      <c r="T1281" s="186">
        <v>45524</v>
      </c>
      <c r="U1281" s="187" t="s">
        <v>225</v>
      </c>
      <c r="V1281" s="188" t="str" cm="1">
        <f t="array" ref="V1281">IF(SUM(LEN(A1281:U1281))=0,"",IF(OR(OR(ISBLANK(E1281),SUM(LEN(B1281),LEN(C1281))=0),AND(NOT(D1281="Unknown"),ISBLANK(I1281)),AND(NOT(N1281="Unknown"),ISBLANK(Q1281))),"Missing Information", INDEX(Table15[Entire Service Line Classification], MATCH(SUMIFS(Table15[Unique ID],Table15[System-Owned Portion],D1281,Table15[If Material Anything Other than "Lead" in Column E,Was Material Ever Previously Lead?],F1281,Table15[Customer-Owned Portion],N1281),Table15[Unique ID],0),0)))</f>
        <v>Non-lead</v>
      </c>
      <c r="W1281" s="189"/>
    </row>
    <row r="1282" spans="1:23" s="190" customFormat="1" ht="37.5" x14ac:dyDescent="0.25">
      <c r="A1282" s="180">
        <v>11744207</v>
      </c>
      <c r="B1282" s="181" t="s">
        <v>2738</v>
      </c>
      <c r="C1282" s="182" t="s">
        <v>2739</v>
      </c>
      <c r="D1282" s="183" t="s">
        <v>36</v>
      </c>
      <c r="E1282" s="181" t="s">
        <v>35</v>
      </c>
      <c r="F1282" s="183" t="s">
        <v>35</v>
      </c>
      <c r="G1282" s="181" t="s">
        <v>239</v>
      </c>
      <c r="H1282" s="184">
        <v>1</v>
      </c>
      <c r="I1282" s="185" t="s">
        <v>107</v>
      </c>
      <c r="J1282" s="181" t="s">
        <v>37</v>
      </c>
      <c r="K1282" s="181" t="s">
        <v>38</v>
      </c>
      <c r="L1282" s="186">
        <v>45524</v>
      </c>
      <c r="M1282" s="187" t="s">
        <v>225</v>
      </c>
      <c r="N1282" s="183" t="s">
        <v>43</v>
      </c>
      <c r="O1282" s="181"/>
      <c r="P1282" s="184">
        <v>0.75</v>
      </c>
      <c r="Q1282" s="185" t="s">
        <v>107</v>
      </c>
      <c r="R1282" s="181" t="s">
        <v>37</v>
      </c>
      <c r="S1282" s="181" t="s">
        <v>96</v>
      </c>
      <c r="T1282" s="186">
        <v>45524</v>
      </c>
      <c r="U1282" s="187" t="s">
        <v>225</v>
      </c>
      <c r="V1282" s="188" t="str" cm="1">
        <f t="array" ref="V1282">IF(SUM(LEN(A1282:U1282))=0,"",IF(OR(OR(ISBLANK(E1282),SUM(LEN(B1282),LEN(C1282))=0),AND(NOT(D1282="Unknown"),ISBLANK(I1282)),AND(NOT(N1282="Unknown"),ISBLANK(Q1282))),"Missing Information", INDEX(Table15[Entire Service Line Classification], MATCH(SUMIFS(Table15[Unique ID],Table15[System-Owned Portion],D1282,Table15[If Material Anything Other than "Lead" in Column E,Was Material Ever Previously Lead?],F1282,Table15[Customer-Owned Portion],N1282),Table15[Unique ID],0),0)))</f>
        <v>Non-lead</v>
      </c>
      <c r="W1282" s="189"/>
    </row>
    <row r="1283" spans="1:23" s="190" customFormat="1" ht="37.5" x14ac:dyDescent="0.25">
      <c r="A1283" s="180">
        <v>11744193</v>
      </c>
      <c r="B1283" s="181" t="s">
        <v>2740</v>
      </c>
      <c r="C1283" s="182" t="s">
        <v>2741</v>
      </c>
      <c r="D1283" s="183" t="s">
        <v>36</v>
      </c>
      <c r="E1283" s="181" t="s">
        <v>35</v>
      </c>
      <c r="F1283" s="183" t="s">
        <v>35</v>
      </c>
      <c r="G1283" s="181" t="s">
        <v>7049</v>
      </c>
      <c r="H1283" s="184">
        <v>1</v>
      </c>
      <c r="I1283" s="185" t="s">
        <v>107</v>
      </c>
      <c r="J1283" s="181" t="s">
        <v>37</v>
      </c>
      <c r="K1283" s="181" t="s">
        <v>38</v>
      </c>
      <c r="L1283" s="186">
        <v>45517</v>
      </c>
      <c r="M1283" s="187" t="s">
        <v>225</v>
      </c>
      <c r="N1283" s="183" t="s">
        <v>43</v>
      </c>
      <c r="O1283" s="181"/>
      <c r="P1283" s="184">
        <v>0.75</v>
      </c>
      <c r="Q1283" s="185" t="s">
        <v>107</v>
      </c>
      <c r="R1283" s="181" t="s">
        <v>37</v>
      </c>
      <c r="S1283" s="181" t="s">
        <v>96</v>
      </c>
      <c r="T1283" s="186">
        <v>45517</v>
      </c>
      <c r="U1283" s="187" t="s">
        <v>7069</v>
      </c>
      <c r="V1283" s="188" t="str" cm="1">
        <f t="array" ref="V1283">IF(SUM(LEN(A1283:U1283))=0,"",IF(OR(OR(ISBLANK(E1283),SUM(LEN(B1283),LEN(C1283))=0),AND(NOT(D1283="Unknown"),ISBLANK(I1283)),AND(NOT(N1283="Unknown"),ISBLANK(Q1283))),"Missing Information", INDEX(Table15[Entire Service Line Classification], MATCH(SUMIFS(Table15[Unique ID],Table15[System-Owned Portion],D1283,Table15[If Material Anything Other than "Lead" in Column E,Was Material Ever Previously Lead?],F1283,Table15[Customer-Owned Portion],N1283),Table15[Unique ID],0),0)))</f>
        <v>Non-lead</v>
      </c>
      <c r="W1283" s="189"/>
    </row>
    <row r="1284" spans="1:23" s="190" customFormat="1" ht="37.5" x14ac:dyDescent="0.25">
      <c r="A1284" s="180">
        <v>11744181</v>
      </c>
      <c r="B1284" s="181" t="s">
        <v>2742</v>
      </c>
      <c r="C1284" s="182" t="s">
        <v>2743</v>
      </c>
      <c r="D1284" s="183" t="s">
        <v>43</v>
      </c>
      <c r="E1284" s="181" t="s">
        <v>35</v>
      </c>
      <c r="F1284" s="183" t="s">
        <v>35</v>
      </c>
      <c r="G1284" s="181" t="s">
        <v>264</v>
      </c>
      <c r="H1284" s="184">
        <v>1</v>
      </c>
      <c r="I1284" s="185" t="s">
        <v>107</v>
      </c>
      <c r="J1284" s="181" t="s">
        <v>37</v>
      </c>
      <c r="K1284" s="181" t="s">
        <v>38</v>
      </c>
      <c r="L1284" s="186">
        <v>45523</v>
      </c>
      <c r="M1284" s="187" t="s">
        <v>225</v>
      </c>
      <c r="N1284" s="183" t="s">
        <v>36</v>
      </c>
      <c r="O1284" s="181"/>
      <c r="P1284" s="184">
        <v>1</v>
      </c>
      <c r="Q1284" s="185" t="s">
        <v>107</v>
      </c>
      <c r="R1284" s="181" t="s">
        <v>37</v>
      </c>
      <c r="S1284" s="181" t="s">
        <v>96</v>
      </c>
      <c r="T1284" s="186">
        <v>45523</v>
      </c>
      <c r="U1284" s="187" t="s">
        <v>225</v>
      </c>
      <c r="V1284" s="188" t="str" cm="1">
        <f t="array" ref="V1284">IF(SUM(LEN(A1284:U1284))=0,"",IF(OR(OR(ISBLANK(E1284),SUM(LEN(B1284),LEN(C1284))=0),AND(NOT(D1284="Unknown"),ISBLANK(I1284)),AND(NOT(N1284="Unknown"),ISBLANK(Q1284))),"Missing Information", INDEX(Table15[Entire Service Line Classification], MATCH(SUMIFS(Table15[Unique ID],Table15[System-Owned Portion],D1284,Table15[If Material Anything Other than "Lead" in Column E,Was Material Ever Previously Lead?],F1284,Table15[Customer-Owned Portion],N1284),Table15[Unique ID],0),0)))</f>
        <v>Non-lead</v>
      </c>
      <c r="W1284" s="189"/>
    </row>
    <row r="1285" spans="1:23" s="190" customFormat="1" ht="37.5" x14ac:dyDescent="0.25">
      <c r="A1285" s="180">
        <v>11744179</v>
      </c>
      <c r="B1285" s="181" t="s">
        <v>2744</v>
      </c>
      <c r="C1285" s="182" t="s">
        <v>2745</v>
      </c>
      <c r="D1285" s="183" t="s">
        <v>43</v>
      </c>
      <c r="E1285" s="181" t="s">
        <v>35</v>
      </c>
      <c r="F1285" s="183" t="s">
        <v>35</v>
      </c>
      <c r="G1285" s="181" t="s">
        <v>233</v>
      </c>
      <c r="H1285" s="184">
        <v>1</v>
      </c>
      <c r="I1285" s="185" t="s">
        <v>107</v>
      </c>
      <c r="J1285" s="181" t="s">
        <v>37</v>
      </c>
      <c r="K1285" s="181" t="s">
        <v>38</v>
      </c>
      <c r="L1285" s="186">
        <v>45523</v>
      </c>
      <c r="M1285" s="187" t="s">
        <v>225</v>
      </c>
      <c r="N1285" s="183" t="s">
        <v>43</v>
      </c>
      <c r="O1285" s="181"/>
      <c r="P1285" s="184">
        <v>0.75</v>
      </c>
      <c r="Q1285" s="185" t="s">
        <v>107</v>
      </c>
      <c r="R1285" s="181" t="s">
        <v>37</v>
      </c>
      <c r="S1285" s="181" t="s">
        <v>96</v>
      </c>
      <c r="T1285" s="186">
        <v>45523</v>
      </c>
      <c r="U1285" s="187" t="s">
        <v>225</v>
      </c>
      <c r="V1285" s="188" t="str" cm="1">
        <f t="array" ref="V1285">IF(SUM(LEN(A1285:U1285))=0,"",IF(OR(OR(ISBLANK(E1285),SUM(LEN(B1285),LEN(C1285))=0),AND(NOT(D1285="Unknown"),ISBLANK(I1285)),AND(NOT(N1285="Unknown"),ISBLANK(Q1285))),"Missing Information", INDEX(Table15[Entire Service Line Classification], MATCH(SUMIFS(Table15[Unique ID],Table15[System-Owned Portion],D1285,Table15[If Material Anything Other than "Lead" in Column E,Was Material Ever Previously Lead?],F1285,Table15[Customer-Owned Portion],N1285),Table15[Unique ID],0),0)))</f>
        <v>Non-lead</v>
      </c>
      <c r="W1285" s="189"/>
    </row>
    <row r="1286" spans="1:23" s="190" customFormat="1" ht="37.5" x14ac:dyDescent="0.25">
      <c r="A1286" s="180">
        <v>11744173</v>
      </c>
      <c r="B1286" s="181" t="s">
        <v>2746</v>
      </c>
      <c r="C1286" s="182" t="s">
        <v>2747</v>
      </c>
      <c r="D1286" s="183" t="s">
        <v>43</v>
      </c>
      <c r="E1286" s="181" t="s">
        <v>35</v>
      </c>
      <c r="F1286" s="183" t="s">
        <v>35</v>
      </c>
      <c r="G1286" s="181" t="s">
        <v>254</v>
      </c>
      <c r="H1286" s="184">
        <v>1</v>
      </c>
      <c r="I1286" s="185" t="s">
        <v>107</v>
      </c>
      <c r="J1286" s="181" t="s">
        <v>37</v>
      </c>
      <c r="K1286" s="181" t="s">
        <v>38</v>
      </c>
      <c r="L1286" s="186">
        <v>45518</v>
      </c>
      <c r="M1286" s="187" t="s">
        <v>7069</v>
      </c>
      <c r="N1286" s="183" t="s">
        <v>43</v>
      </c>
      <c r="O1286" s="181"/>
      <c r="P1286" s="184">
        <v>1</v>
      </c>
      <c r="Q1286" s="185" t="s">
        <v>107</v>
      </c>
      <c r="R1286" s="181" t="s">
        <v>37</v>
      </c>
      <c r="S1286" s="181" t="s">
        <v>96</v>
      </c>
      <c r="T1286" s="186">
        <v>45518</v>
      </c>
      <c r="U1286" s="187" t="s">
        <v>7069</v>
      </c>
      <c r="V1286" s="188" t="str" cm="1">
        <f t="array" ref="V1286">IF(SUM(LEN(A1286:U1286))=0,"",IF(OR(OR(ISBLANK(E1286),SUM(LEN(B1286),LEN(C1286))=0),AND(NOT(D1286="Unknown"),ISBLANK(I1286)),AND(NOT(N1286="Unknown"),ISBLANK(Q1286))),"Missing Information", INDEX(Table15[Entire Service Line Classification], MATCH(SUMIFS(Table15[Unique ID],Table15[System-Owned Portion],D1286,Table15[If Material Anything Other than "Lead" in Column E,Was Material Ever Previously Lead?],F1286,Table15[Customer-Owned Portion],N1286),Table15[Unique ID],0),0)))</f>
        <v>Non-lead</v>
      </c>
      <c r="W1286" s="189"/>
    </row>
    <row r="1287" spans="1:23" s="190" customFormat="1" ht="37.5" x14ac:dyDescent="0.25">
      <c r="A1287" s="180">
        <v>11744168</v>
      </c>
      <c r="B1287" s="181" t="s">
        <v>2748</v>
      </c>
      <c r="C1287" s="182" t="s">
        <v>2749</v>
      </c>
      <c r="D1287" s="183" t="s">
        <v>36</v>
      </c>
      <c r="E1287" s="181" t="s">
        <v>35</v>
      </c>
      <c r="F1287" s="183" t="s">
        <v>35</v>
      </c>
      <c r="G1287" s="181" t="s">
        <v>7049</v>
      </c>
      <c r="H1287" s="184">
        <v>1</v>
      </c>
      <c r="I1287" s="185" t="s">
        <v>107</v>
      </c>
      <c r="J1287" s="181" t="s">
        <v>37</v>
      </c>
      <c r="K1287" s="181" t="s">
        <v>38</v>
      </c>
      <c r="L1287" s="186">
        <v>45524</v>
      </c>
      <c r="M1287" s="187" t="s">
        <v>225</v>
      </c>
      <c r="N1287" s="183" t="s">
        <v>43</v>
      </c>
      <c r="O1287" s="181"/>
      <c r="P1287" s="184">
        <v>0.75</v>
      </c>
      <c r="Q1287" s="185" t="s">
        <v>107</v>
      </c>
      <c r="R1287" s="181" t="s">
        <v>37</v>
      </c>
      <c r="S1287" s="181" t="s">
        <v>96</v>
      </c>
      <c r="T1287" s="186">
        <v>45524</v>
      </c>
      <c r="U1287" s="187" t="s">
        <v>225</v>
      </c>
      <c r="V1287" s="188" t="str" cm="1">
        <f t="array" ref="V1287">IF(SUM(LEN(A1287:U1287))=0,"",IF(OR(OR(ISBLANK(E1287),SUM(LEN(B1287),LEN(C1287))=0),AND(NOT(D1287="Unknown"),ISBLANK(I1287)),AND(NOT(N1287="Unknown"),ISBLANK(Q1287))),"Missing Information", INDEX(Table15[Entire Service Line Classification], MATCH(SUMIFS(Table15[Unique ID],Table15[System-Owned Portion],D1287,Table15[If Material Anything Other than "Lead" in Column E,Was Material Ever Previously Lead?],F1287,Table15[Customer-Owned Portion],N1287),Table15[Unique ID],0),0)))</f>
        <v>Non-lead</v>
      </c>
      <c r="W1287" s="189"/>
    </row>
    <row r="1288" spans="1:23" s="190" customFormat="1" ht="37.5" x14ac:dyDescent="0.25">
      <c r="A1288" s="180">
        <v>11744166</v>
      </c>
      <c r="B1288" s="181" t="s">
        <v>2750</v>
      </c>
      <c r="C1288" s="182" t="s">
        <v>2751</v>
      </c>
      <c r="D1288" s="183" t="s">
        <v>36</v>
      </c>
      <c r="E1288" s="181" t="s">
        <v>35</v>
      </c>
      <c r="F1288" s="183" t="s">
        <v>35</v>
      </c>
      <c r="G1288" s="181" t="s">
        <v>274</v>
      </c>
      <c r="H1288" s="184">
        <v>1</v>
      </c>
      <c r="I1288" s="185" t="s">
        <v>107</v>
      </c>
      <c r="J1288" s="181" t="s">
        <v>37</v>
      </c>
      <c r="K1288" s="181" t="s">
        <v>38</v>
      </c>
      <c r="L1288" s="186">
        <v>45518</v>
      </c>
      <c r="M1288" s="187" t="s">
        <v>225</v>
      </c>
      <c r="N1288" s="183" t="s">
        <v>43</v>
      </c>
      <c r="O1288" s="181"/>
      <c r="P1288" s="184">
        <v>0.75</v>
      </c>
      <c r="Q1288" s="185" t="s">
        <v>107</v>
      </c>
      <c r="R1288" s="181" t="s">
        <v>37</v>
      </c>
      <c r="S1288" s="181" t="s">
        <v>96</v>
      </c>
      <c r="T1288" s="186">
        <v>45518</v>
      </c>
      <c r="U1288" s="187" t="s">
        <v>7069</v>
      </c>
      <c r="V1288" s="188" t="str" cm="1">
        <f t="array" ref="V1288">IF(SUM(LEN(A1288:U1288))=0,"",IF(OR(OR(ISBLANK(E1288),SUM(LEN(B1288),LEN(C1288))=0),AND(NOT(D1288="Unknown"),ISBLANK(I1288)),AND(NOT(N1288="Unknown"),ISBLANK(Q1288))),"Missing Information", INDEX(Table15[Entire Service Line Classification], MATCH(SUMIFS(Table15[Unique ID],Table15[System-Owned Portion],D1288,Table15[If Material Anything Other than "Lead" in Column E,Was Material Ever Previously Lead?],F1288,Table15[Customer-Owned Portion],N1288),Table15[Unique ID],0),0)))</f>
        <v>Non-lead</v>
      </c>
      <c r="W1288" s="189"/>
    </row>
    <row r="1289" spans="1:23" s="190" customFormat="1" ht="37.5" x14ac:dyDescent="0.25">
      <c r="A1289" s="180">
        <v>11744162</v>
      </c>
      <c r="B1289" s="181" t="s">
        <v>2752</v>
      </c>
      <c r="C1289" s="182" t="s">
        <v>2753</v>
      </c>
      <c r="D1289" s="183" t="s">
        <v>43</v>
      </c>
      <c r="E1289" s="181" t="s">
        <v>35</v>
      </c>
      <c r="F1289" s="183" t="s">
        <v>35</v>
      </c>
      <c r="G1289" s="181" t="s">
        <v>231</v>
      </c>
      <c r="H1289" s="184">
        <v>1</v>
      </c>
      <c r="I1289" s="185" t="s">
        <v>107</v>
      </c>
      <c r="J1289" s="181" t="s">
        <v>37</v>
      </c>
      <c r="K1289" s="181" t="s">
        <v>38</v>
      </c>
      <c r="L1289" s="186">
        <v>45519</v>
      </c>
      <c r="M1289" s="187" t="s">
        <v>7069</v>
      </c>
      <c r="N1289" s="183" t="s">
        <v>43</v>
      </c>
      <c r="O1289" s="181"/>
      <c r="P1289" s="184">
        <v>0.75</v>
      </c>
      <c r="Q1289" s="185" t="s">
        <v>107</v>
      </c>
      <c r="R1289" s="181" t="s">
        <v>37</v>
      </c>
      <c r="S1289" s="181" t="s">
        <v>96</v>
      </c>
      <c r="T1289" s="186">
        <v>45519</v>
      </c>
      <c r="U1289" s="187" t="s">
        <v>7069</v>
      </c>
      <c r="V1289" s="188" t="str" cm="1">
        <f t="array" ref="V1289">IF(SUM(LEN(A1289:U1289))=0,"",IF(OR(OR(ISBLANK(E1289),SUM(LEN(B1289),LEN(C1289))=0),AND(NOT(D1289="Unknown"),ISBLANK(I1289)),AND(NOT(N1289="Unknown"),ISBLANK(Q1289))),"Missing Information", INDEX(Table15[Entire Service Line Classification], MATCH(SUMIFS(Table15[Unique ID],Table15[System-Owned Portion],D1289,Table15[If Material Anything Other than "Lead" in Column E,Was Material Ever Previously Lead?],F1289,Table15[Customer-Owned Portion],N1289),Table15[Unique ID],0),0)))</f>
        <v>Non-lead</v>
      </c>
      <c r="W1289" s="189"/>
    </row>
    <row r="1290" spans="1:23" s="190" customFormat="1" ht="37.5" x14ac:dyDescent="0.25">
      <c r="A1290" s="180">
        <v>11744149</v>
      </c>
      <c r="B1290" s="181" t="s">
        <v>2754</v>
      </c>
      <c r="C1290" s="182" t="s">
        <v>2755</v>
      </c>
      <c r="D1290" s="183" t="s">
        <v>36</v>
      </c>
      <c r="E1290" s="181" t="s">
        <v>35</v>
      </c>
      <c r="F1290" s="183" t="s">
        <v>35</v>
      </c>
      <c r="G1290" s="181" t="s">
        <v>256</v>
      </c>
      <c r="H1290" s="184">
        <v>1</v>
      </c>
      <c r="I1290" s="185" t="s">
        <v>107</v>
      </c>
      <c r="J1290" s="181" t="s">
        <v>37</v>
      </c>
      <c r="K1290" s="181" t="s">
        <v>38</v>
      </c>
      <c r="L1290" s="186">
        <v>45517</v>
      </c>
      <c r="M1290" s="187" t="s">
        <v>225</v>
      </c>
      <c r="N1290" s="183" t="s">
        <v>43</v>
      </c>
      <c r="O1290" s="181"/>
      <c r="P1290" s="184">
        <v>0.75</v>
      </c>
      <c r="Q1290" s="185" t="s">
        <v>107</v>
      </c>
      <c r="R1290" s="181" t="s">
        <v>37</v>
      </c>
      <c r="S1290" s="181" t="s">
        <v>96</v>
      </c>
      <c r="T1290" s="186">
        <v>45517</v>
      </c>
      <c r="U1290" s="187" t="s">
        <v>7068</v>
      </c>
      <c r="V1290" s="188" t="str" cm="1">
        <f t="array" ref="V1290">IF(SUM(LEN(A1290:U1290))=0,"",IF(OR(OR(ISBLANK(E1290),SUM(LEN(B1290),LEN(C1290))=0),AND(NOT(D1290="Unknown"),ISBLANK(I1290)),AND(NOT(N1290="Unknown"),ISBLANK(Q1290))),"Missing Information", INDEX(Table15[Entire Service Line Classification], MATCH(SUMIFS(Table15[Unique ID],Table15[System-Owned Portion],D1290,Table15[If Material Anything Other than "Lead" in Column E,Was Material Ever Previously Lead?],F1290,Table15[Customer-Owned Portion],N1290),Table15[Unique ID],0),0)))</f>
        <v>Non-lead</v>
      </c>
      <c r="W1290" s="189"/>
    </row>
    <row r="1291" spans="1:23" s="190" customFormat="1" ht="37.5" x14ac:dyDescent="0.25">
      <c r="A1291" s="180">
        <v>11744146</v>
      </c>
      <c r="B1291" s="181" t="s">
        <v>2756</v>
      </c>
      <c r="C1291" s="182" t="s">
        <v>2757</v>
      </c>
      <c r="D1291" s="183" t="s">
        <v>36</v>
      </c>
      <c r="E1291" s="181" t="s">
        <v>35</v>
      </c>
      <c r="F1291" s="183" t="s">
        <v>35</v>
      </c>
      <c r="G1291" s="181" t="s">
        <v>262</v>
      </c>
      <c r="H1291" s="184">
        <v>1</v>
      </c>
      <c r="I1291" s="185" t="s">
        <v>107</v>
      </c>
      <c r="J1291" s="181" t="s">
        <v>37</v>
      </c>
      <c r="K1291" s="181" t="s">
        <v>38</v>
      </c>
      <c r="L1291" s="186">
        <v>45523</v>
      </c>
      <c r="M1291" s="187" t="s">
        <v>225</v>
      </c>
      <c r="N1291" s="183" t="s">
        <v>43</v>
      </c>
      <c r="O1291" s="181"/>
      <c r="P1291" s="184">
        <v>0.75</v>
      </c>
      <c r="Q1291" s="185" t="s">
        <v>107</v>
      </c>
      <c r="R1291" s="181" t="s">
        <v>37</v>
      </c>
      <c r="S1291" s="181" t="s">
        <v>96</v>
      </c>
      <c r="T1291" s="186">
        <v>45523</v>
      </c>
      <c r="U1291" s="187" t="s">
        <v>225</v>
      </c>
      <c r="V1291" s="188" t="str" cm="1">
        <f t="array" ref="V1291">IF(SUM(LEN(A1291:U1291))=0,"",IF(OR(OR(ISBLANK(E1291),SUM(LEN(B1291),LEN(C1291))=0),AND(NOT(D1291="Unknown"),ISBLANK(I1291)),AND(NOT(N1291="Unknown"),ISBLANK(Q1291))),"Missing Information", INDEX(Table15[Entire Service Line Classification], MATCH(SUMIFS(Table15[Unique ID],Table15[System-Owned Portion],D1291,Table15[If Material Anything Other than "Lead" in Column E,Was Material Ever Previously Lead?],F1291,Table15[Customer-Owned Portion],N1291),Table15[Unique ID],0),0)))</f>
        <v>Non-lead</v>
      </c>
      <c r="W1291" s="189"/>
    </row>
    <row r="1292" spans="1:23" s="190" customFormat="1" ht="37.5" x14ac:dyDescent="0.25">
      <c r="A1292" s="180">
        <v>11744142</v>
      </c>
      <c r="B1292" s="181" t="s">
        <v>2758</v>
      </c>
      <c r="C1292" s="182" t="s">
        <v>2759</v>
      </c>
      <c r="D1292" s="183" t="s">
        <v>36</v>
      </c>
      <c r="E1292" s="181" t="s">
        <v>35</v>
      </c>
      <c r="F1292" s="183" t="s">
        <v>35</v>
      </c>
      <c r="G1292" s="181" t="s">
        <v>254</v>
      </c>
      <c r="H1292" s="184">
        <v>1</v>
      </c>
      <c r="I1292" s="185" t="s">
        <v>107</v>
      </c>
      <c r="J1292" s="181" t="s">
        <v>37</v>
      </c>
      <c r="K1292" s="181" t="s">
        <v>38</v>
      </c>
      <c r="L1292" s="186">
        <v>45517</v>
      </c>
      <c r="M1292" s="187" t="s">
        <v>225</v>
      </c>
      <c r="N1292" s="183" t="s">
        <v>43</v>
      </c>
      <c r="O1292" s="181"/>
      <c r="P1292" s="184">
        <v>0.75</v>
      </c>
      <c r="Q1292" s="185" t="s">
        <v>107</v>
      </c>
      <c r="R1292" s="181" t="s">
        <v>37</v>
      </c>
      <c r="S1292" s="181" t="s">
        <v>96</v>
      </c>
      <c r="T1292" s="186">
        <v>45517</v>
      </c>
      <c r="U1292" s="187" t="s">
        <v>7068</v>
      </c>
      <c r="V1292" s="188" t="str" cm="1">
        <f t="array" ref="V1292">IF(SUM(LEN(A1292:U1292))=0,"",IF(OR(OR(ISBLANK(E1292),SUM(LEN(B1292),LEN(C1292))=0),AND(NOT(D1292="Unknown"),ISBLANK(I1292)),AND(NOT(N1292="Unknown"),ISBLANK(Q1292))),"Missing Information", INDEX(Table15[Entire Service Line Classification], MATCH(SUMIFS(Table15[Unique ID],Table15[System-Owned Portion],D1292,Table15[If Material Anything Other than "Lead" in Column E,Was Material Ever Previously Lead?],F1292,Table15[Customer-Owned Portion],N1292),Table15[Unique ID],0),0)))</f>
        <v>Non-lead</v>
      </c>
      <c r="W1292" s="189"/>
    </row>
    <row r="1293" spans="1:23" s="190" customFormat="1" ht="37.5" x14ac:dyDescent="0.25">
      <c r="A1293" s="180">
        <v>11744139</v>
      </c>
      <c r="B1293" s="181" t="s">
        <v>2760</v>
      </c>
      <c r="C1293" s="182" t="s">
        <v>2761</v>
      </c>
      <c r="D1293" s="183" t="s">
        <v>43</v>
      </c>
      <c r="E1293" s="181" t="s">
        <v>35</v>
      </c>
      <c r="F1293" s="183" t="s">
        <v>35</v>
      </c>
      <c r="G1293" s="181" t="s">
        <v>277</v>
      </c>
      <c r="H1293" s="184">
        <v>1</v>
      </c>
      <c r="I1293" s="185" t="s">
        <v>107</v>
      </c>
      <c r="J1293" s="181" t="s">
        <v>37</v>
      </c>
      <c r="K1293" s="181" t="s">
        <v>38</v>
      </c>
      <c r="L1293" s="186">
        <v>45523</v>
      </c>
      <c r="M1293" s="187" t="s">
        <v>225</v>
      </c>
      <c r="N1293" s="183" t="s">
        <v>43</v>
      </c>
      <c r="O1293" s="181"/>
      <c r="P1293" s="184">
        <v>0.75</v>
      </c>
      <c r="Q1293" s="185" t="s">
        <v>107</v>
      </c>
      <c r="R1293" s="181" t="s">
        <v>37</v>
      </c>
      <c r="S1293" s="181" t="s">
        <v>96</v>
      </c>
      <c r="T1293" s="186">
        <v>45523</v>
      </c>
      <c r="U1293" s="187" t="s">
        <v>225</v>
      </c>
      <c r="V1293" s="188" t="str" cm="1">
        <f t="array" ref="V1293">IF(SUM(LEN(A1293:U1293))=0,"",IF(OR(OR(ISBLANK(E1293),SUM(LEN(B1293),LEN(C1293))=0),AND(NOT(D1293="Unknown"),ISBLANK(I1293)),AND(NOT(N1293="Unknown"),ISBLANK(Q1293))),"Missing Information", INDEX(Table15[Entire Service Line Classification], MATCH(SUMIFS(Table15[Unique ID],Table15[System-Owned Portion],D1293,Table15[If Material Anything Other than "Lead" in Column E,Was Material Ever Previously Lead?],F1293,Table15[Customer-Owned Portion],N1293),Table15[Unique ID],0),0)))</f>
        <v>Non-lead</v>
      </c>
      <c r="W1293" s="189"/>
    </row>
    <row r="1294" spans="1:23" s="190" customFormat="1" ht="37.5" x14ac:dyDescent="0.25">
      <c r="A1294" s="180">
        <v>11744134</v>
      </c>
      <c r="B1294" s="181" t="s">
        <v>2762</v>
      </c>
      <c r="C1294" s="182" t="s">
        <v>2696</v>
      </c>
      <c r="D1294" s="183" t="s">
        <v>36</v>
      </c>
      <c r="E1294" s="181" t="s">
        <v>35</v>
      </c>
      <c r="F1294" s="183" t="s">
        <v>35</v>
      </c>
      <c r="G1294" s="181" t="s">
        <v>229</v>
      </c>
      <c r="H1294" s="184">
        <v>1</v>
      </c>
      <c r="I1294" s="185" t="s">
        <v>107</v>
      </c>
      <c r="J1294" s="181" t="s">
        <v>37</v>
      </c>
      <c r="K1294" s="181" t="s">
        <v>38</v>
      </c>
      <c r="L1294" s="186">
        <v>45519</v>
      </c>
      <c r="M1294" s="187" t="s">
        <v>225</v>
      </c>
      <c r="N1294" s="183" t="s">
        <v>43</v>
      </c>
      <c r="O1294" s="181"/>
      <c r="P1294" s="184">
        <v>0.75</v>
      </c>
      <c r="Q1294" s="185" t="s">
        <v>107</v>
      </c>
      <c r="R1294" s="181" t="s">
        <v>37</v>
      </c>
      <c r="S1294" s="181" t="s">
        <v>96</v>
      </c>
      <c r="T1294" s="186">
        <v>45519</v>
      </c>
      <c r="U1294" s="187" t="s">
        <v>7069</v>
      </c>
      <c r="V1294" s="188" t="str" cm="1">
        <f t="array" ref="V1294">IF(SUM(LEN(A1294:U1294))=0,"",IF(OR(OR(ISBLANK(E1294),SUM(LEN(B1294),LEN(C1294))=0),AND(NOT(D1294="Unknown"),ISBLANK(I1294)),AND(NOT(N1294="Unknown"),ISBLANK(Q1294))),"Missing Information", INDEX(Table15[Entire Service Line Classification], MATCH(SUMIFS(Table15[Unique ID],Table15[System-Owned Portion],D1294,Table15[If Material Anything Other than "Lead" in Column E,Was Material Ever Previously Lead?],F1294,Table15[Customer-Owned Portion],N1294),Table15[Unique ID],0),0)))</f>
        <v>Non-lead</v>
      </c>
      <c r="W1294" s="189"/>
    </row>
    <row r="1295" spans="1:23" s="190" customFormat="1" ht="37.5" x14ac:dyDescent="0.25">
      <c r="A1295" s="180">
        <v>11744133</v>
      </c>
      <c r="B1295" s="181" t="s">
        <v>2763</v>
      </c>
      <c r="C1295" s="182" t="s">
        <v>2764</v>
      </c>
      <c r="D1295" s="183" t="s">
        <v>36</v>
      </c>
      <c r="E1295" s="181" t="s">
        <v>35</v>
      </c>
      <c r="F1295" s="183" t="s">
        <v>35</v>
      </c>
      <c r="G1295" s="181" t="s">
        <v>239</v>
      </c>
      <c r="H1295" s="184">
        <v>1</v>
      </c>
      <c r="I1295" s="185" t="s">
        <v>107</v>
      </c>
      <c r="J1295" s="181" t="s">
        <v>37</v>
      </c>
      <c r="K1295" s="181" t="s">
        <v>38</v>
      </c>
      <c r="L1295" s="186">
        <v>45519</v>
      </c>
      <c r="M1295" s="187" t="s">
        <v>225</v>
      </c>
      <c r="N1295" s="183" t="s">
        <v>43</v>
      </c>
      <c r="O1295" s="181"/>
      <c r="P1295" s="184">
        <v>0.75</v>
      </c>
      <c r="Q1295" s="185" t="s">
        <v>107</v>
      </c>
      <c r="R1295" s="181" t="s">
        <v>37</v>
      </c>
      <c r="S1295" s="181" t="s">
        <v>96</v>
      </c>
      <c r="T1295" s="186">
        <v>45519</v>
      </c>
      <c r="U1295" s="187" t="s">
        <v>7069</v>
      </c>
      <c r="V1295" s="188" t="str" cm="1">
        <f t="array" ref="V1295">IF(SUM(LEN(A1295:U1295))=0,"",IF(OR(OR(ISBLANK(E1295),SUM(LEN(B1295),LEN(C1295))=0),AND(NOT(D1295="Unknown"),ISBLANK(I1295)),AND(NOT(N1295="Unknown"),ISBLANK(Q1295))),"Missing Information", INDEX(Table15[Entire Service Line Classification], MATCH(SUMIFS(Table15[Unique ID],Table15[System-Owned Portion],D1295,Table15[If Material Anything Other than "Lead" in Column E,Was Material Ever Previously Lead?],F1295,Table15[Customer-Owned Portion],N1295),Table15[Unique ID],0),0)))</f>
        <v>Non-lead</v>
      </c>
      <c r="W1295" s="189"/>
    </row>
    <row r="1296" spans="1:23" s="190" customFormat="1" ht="37.5" x14ac:dyDescent="0.25">
      <c r="A1296" s="180">
        <v>11744131</v>
      </c>
      <c r="B1296" s="181" t="s">
        <v>2765</v>
      </c>
      <c r="C1296" s="182" t="s">
        <v>2766</v>
      </c>
      <c r="D1296" s="183" t="s">
        <v>43</v>
      </c>
      <c r="E1296" s="181" t="s">
        <v>35</v>
      </c>
      <c r="F1296" s="183" t="s">
        <v>35</v>
      </c>
      <c r="G1296" s="181" t="s">
        <v>262</v>
      </c>
      <c r="H1296" s="184">
        <v>1</v>
      </c>
      <c r="I1296" s="185" t="s">
        <v>107</v>
      </c>
      <c r="J1296" s="181" t="s">
        <v>37</v>
      </c>
      <c r="K1296" s="181" t="s">
        <v>38</v>
      </c>
      <c r="L1296" s="186">
        <v>45517</v>
      </c>
      <c r="M1296" s="187" t="s">
        <v>7068</v>
      </c>
      <c r="N1296" s="183" t="s">
        <v>43</v>
      </c>
      <c r="O1296" s="181"/>
      <c r="P1296" s="184">
        <v>0.75</v>
      </c>
      <c r="Q1296" s="185" t="s">
        <v>107</v>
      </c>
      <c r="R1296" s="181" t="s">
        <v>37</v>
      </c>
      <c r="S1296" s="181" t="s">
        <v>96</v>
      </c>
      <c r="T1296" s="186">
        <v>45517</v>
      </c>
      <c r="U1296" s="187" t="s">
        <v>7068</v>
      </c>
      <c r="V1296" s="188" t="str" cm="1">
        <f t="array" ref="V1296">IF(SUM(LEN(A1296:U1296))=0,"",IF(OR(OR(ISBLANK(E1296),SUM(LEN(B1296),LEN(C1296))=0),AND(NOT(D1296="Unknown"),ISBLANK(I1296)),AND(NOT(N1296="Unknown"),ISBLANK(Q1296))),"Missing Information", INDEX(Table15[Entire Service Line Classification], MATCH(SUMIFS(Table15[Unique ID],Table15[System-Owned Portion],D1296,Table15[If Material Anything Other than "Lead" in Column E,Was Material Ever Previously Lead?],F1296,Table15[Customer-Owned Portion],N1296),Table15[Unique ID],0),0)))</f>
        <v>Non-lead</v>
      </c>
      <c r="W1296" s="189"/>
    </row>
    <row r="1297" spans="1:23" s="190" customFormat="1" ht="37.5" x14ac:dyDescent="0.25">
      <c r="A1297" s="180">
        <v>11744196</v>
      </c>
      <c r="B1297" s="181" t="s">
        <v>2767</v>
      </c>
      <c r="C1297" s="182" t="s">
        <v>2768</v>
      </c>
      <c r="D1297" s="183" t="s">
        <v>36</v>
      </c>
      <c r="E1297" s="181" t="s">
        <v>35</v>
      </c>
      <c r="F1297" s="183" t="s">
        <v>35</v>
      </c>
      <c r="G1297" s="181" t="s">
        <v>249</v>
      </c>
      <c r="H1297" s="184">
        <v>2</v>
      </c>
      <c r="I1297" s="185" t="s">
        <v>107</v>
      </c>
      <c r="J1297" s="181" t="s">
        <v>37</v>
      </c>
      <c r="K1297" s="181" t="s">
        <v>38</v>
      </c>
      <c r="L1297" s="186">
        <v>45517</v>
      </c>
      <c r="M1297" s="187" t="s">
        <v>225</v>
      </c>
      <c r="N1297" s="183" t="s">
        <v>36</v>
      </c>
      <c r="O1297" s="181"/>
      <c r="P1297" s="184">
        <v>0.75</v>
      </c>
      <c r="Q1297" s="185" t="s">
        <v>107</v>
      </c>
      <c r="R1297" s="181" t="s">
        <v>37</v>
      </c>
      <c r="S1297" s="181" t="s">
        <v>96</v>
      </c>
      <c r="T1297" s="186">
        <v>45517</v>
      </c>
      <c r="U1297" s="187" t="s">
        <v>225</v>
      </c>
      <c r="V1297" s="188" t="str" cm="1">
        <f t="array" ref="V1297">IF(SUM(LEN(A1297:U1297))=0,"",IF(OR(OR(ISBLANK(E1297),SUM(LEN(B1297),LEN(C1297))=0),AND(NOT(D1297="Unknown"),ISBLANK(I1297)),AND(NOT(N1297="Unknown"),ISBLANK(Q1297))),"Missing Information", INDEX(Table15[Entire Service Line Classification], MATCH(SUMIFS(Table15[Unique ID],Table15[System-Owned Portion],D1297,Table15[If Material Anything Other than "Lead" in Column E,Was Material Ever Previously Lead?],F1297,Table15[Customer-Owned Portion],N1297),Table15[Unique ID],0),0)))</f>
        <v>Non-lead</v>
      </c>
      <c r="W1297" s="189"/>
    </row>
    <row r="1298" spans="1:23" s="190" customFormat="1" ht="37.5" x14ac:dyDescent="0.25">
      <c r="A1298" s="180">
        <v>11744191</v>
      </c>
      <c r="B1298" s="181" t="s">
        <v>2769</v>
      </c>
      <c r="C1298" s="182" t="s">
        <v>2770</v>
      </c>
      <c r="D1298" s="183" t="s">
        <v>36</v>
      </c>
      <c r="E1298" s="181" t="s">
        <v>35</v>
      </c>
      <c r="F1298" s="183" t="s">
        <v>35</v>
      </c>
      <c r="G1298" s="181" t="s">
        <v>277</v>
      </c>
      <c r="H1298" s="184">
        <v>1</v>
      </c>
      <c r="I1298" s="185" t="s">
        <v>107</v>
      </c>
      <c r="J1298" s="181" t="s">
        <v>37</v>
      </c>
      <c r="K1298" s="181" t="s">
        <v>38</v>
      </c>
      <c r="L1298" s="186">
        <v>45517</v>
      </c>
      <c r="M1298" s="187" t="s">
        <v>225</v>
      </c>
      <c r="N1298" s="183" t="s">
        <v>43</v>
      </c>
      <c r="O1298" s="181"/>
      <c r="P1298" s="184">
        <v>0.75</v>
      </c>
      <c r="Q1298" s="185" t="s">
        <v>107</v>
      </c>
      <c r="R1298" s="181" t="s">
        <v>37</v>
      </c>
      <c r="S1298" s="181" t="s">
        <v>96</v>
      </c>
      <c r="T1298" s="186">
        <v>45517</v>
      </c>
      <c r="U1298" s="187" t="s">
        <v>7069</v>
      </c>
      <c r="V1298" s="188" t="str" cm="1">
        <f t="array" ref="V1298">IF(SUM(LEN(A1298:U1298))=0,"",IF(OR(OR(ISBLANK(E1298),SUM(LEN(B1298),LEN(C1298))=0),AND(NOT(D1298="Unknown"),ISBLANK(I1298)),AND(NOT(N1298="Unknown"),ISBLANK(Q1298))),"Missing Information", INDEX(Table15[Entire Service Line Classification], MATCH(SUMIFS(Table15[Unique ID],Table15[System-Owned Portion],D1298,Table15[If Material Anything Other than "Lead" in Column E,Was Material Ever Previously Lead?],F1298,Table15[Customer-Owned Portion],N1298),Table15[Unique ID],0),0)))</f>
        <v>Non-lead</v>
      </c>
      <c r="W1298" s="189"/>
    </row>
    <row r="1299" spans="1:23" s="190" customFormat="1" ht="37.5" x14ac:dyDescent="0.25">
      <c r="A1299" s="180">
        <v>11744186</v>
      </c>
      <c r="B1299" s="181" t="s">
        <v>2771</v>
      </c>
      <c r="C1299" s="182" t="s">
        <v>2772</v>
      </c>
      <c r="D1299" s="183" t="s">
        <v>43</v>
      </c>
      <c r="E1299" s="181" t="s">
        <v>35</v>
      </c>
      <c r="F1299" s="183" t="s">
        <v>35</v>
      </c>
      <c r="G1299" s="181" t="s">
        <v>234</v>
      </c>
      <c r="H1299" s="184">
        <v>1</v>
      </c>
      <c r="I1299" s="185" t="s">
        <v>107</v>
      </c>
      <c r="J1299" s="181" t="s">
        <v>37</v>
      </c>
      <c r="K1299" s="181" t="s">
        <v>38</v>
      </c>
      <c r="L1299" s="186">
        <v>45517</v>
      </c>
      <c r="M1299" s="187" t="s">
        <v>7068</v>
      </c>
      <c r="N1299" s="183" t="s">
        <v>43</v>
      </c>
      <c r="O1299" s="181"/>
      <c r="P1299" s="184">
        <v>1</v>
      </c>
      <c r="Q1299" s="185" t="s">
        <v>107</v>
      </c>
      <c r="R1299" s="181" t="s">
        <v>37</v>
      </c>
      <c r="S1299" s="181" t="s">
        <v>96</v>
      </c>
      <c r="T1299" s="186">
        <v>45517</v>
      </c>
      <c r="U1299" s="187" t="s">
        <v>7068</v>
      </c>
      <c r="V1299" s="188" t="str" cm="1">
        <f t="array" ref="V1299">IF(SUM(LEN(A1299:U1299))=0,"",IF(OR(OR(ISBLANK(E1299),SUM(LEN(B1299),LEN(C1299))=0),AND(NOT(D1299="Unknown"),ISBLANK(I1299)),AND(NOT(N1299="Unknown"),ISBLANK(Q1299))),"Missing Information", INDEX(Table15[Entire Service Line Classification], MATCH(SUMIFS(Table15[Unique ID],Table15[System-Owned Portion],D1299,Table15[If Material Anything Other than "Lead" in Column E,Was Material Ever Previously Lead?],F1299,Table15[Customer-Owned Portion],N1299),Table15[Unique ID],0),0)))</f>
        <v>Non-lead</v>
      </c>
      <c r="W1299" s="189"/>
    </row>
    <row r="1300" spans="1:23" s="190" customFormat="1" ht="37.5" x14ac:dyDescent="0.25">
      <c r="A1300" s="180">
        <v>11744182</v>
      </c>
      <c r="B1300" s="181" t="s">
        <v>2773</v>
      </c>
      <c r="C1300" s="182" t="s">
        <v>2774</v>
      </c>
      <c r="D1300" s="183" t="s">
        <v>36</v>
      </c>
      <c r="E1300" s="181" t="s">
        <v>35</v>
      </c>
      <c r="F1300" s="183" t="s">
        <v>35</v>
      </c>
      <c r="G1300" s="181" t="s">
        <v>239</v>
      </c>
      <c r="H1300" s="184">
        <v>1</v>
      </c>
      <c r="I1300" s="185" t="s">
        <v>107</v>
      </c>
      <c r="J1300" s="181" t="s">
        <v>37</v>
      </c>
      <c r="K1300" s="181" t="s">
        <v>38</v>
      </c>
      <c r="L1300" s="186">
        <v>45519</v>
      </c>
      <c r="M1300" s="187" t="s">
        <v>225</v>
      </c>
      <c r="N1300" s="183" t="s">
        <v>43</v>
      </c>
      <c r="O1300" s="181"/>
      <c r="P1300" s="184">
        <v>0.75</v>
      </c>
      <c r="Q1300" s="185" t="s">
        <v>107</v>
      </c>
      <c r="R1300" s="181" t="s">
        <v>37</v>
      </c>
      <c r="S1300" s="181" t="s">
        <v>96</v>
      </c>
      <c r="T1300" s="186">
        <v>45519</v>
      </c>
      <c r="U1300" s="187" t="s">
        <v>7069</v>
      </c>
      <c r="V1300" s="188" t="str" cm="1">
        <f t="array" ref="V1300">IF(SUM(LEN(A1300:U1300))=0,"",IF(OR(OR(ISBLANK(E1300),SUM(LEN(B1300),LEN(C1300))=0),AND(NOT(D1300="Unknown"),ISBLANK(I1300)),AND(NOT(N1300="Unknown"),ISBLANK(Q1300))),"Missing Information", INDEX(Table15[Entire Service Line Classification], MATCH(SUMIFS(Table15[Unique ID],Table15[System-Owned Portion],D1300,Table15[If Material Anything Other than "Lead" in Column E,Was Material Ever Previously Lead?],F1300,Table15[Customer-Owned Portion],N1300),Table15[Unique ID],0),0)))</f>
        <v>Non-lead</v>
      </c>
      <c r="W1300" s="189"/>
    </row>
    <row r="1301" spans="1:23" s="190" customFormat="1" ht="37.5" x14ac:dyDescent="0.25">
      <c r="A1301" s="180">
        <v>11744175</v>
      </c>
      <c r="B1301" s="181" t="s">
        <v>2775</v>
      </c>
      <c r="C1301" s="182" t="s">
        <v>2776</v>
      </c>
      <c r="D1301" s="183" t="s">
        <v>43</v>
      </c>
      <c r="E1301" s="181" t="s">
        <v>35</v>
      </c>
      <c r="F1301" s="183" t="s">
        <v>35</v>
      </c>
      <c r="G1301" s="181" t="s">
        <v>262</v>
      </c>
      <c r="H1301" s="184">
        <v>1</v>
      </c>
      <c r="I1301" s="185" t="s">
        <v>107</v>
      </c>
      <c r="J1301" s="181" t="s">
        <v>37</v>
      </c>
      <c r="K1301" s="181" t="s">
        <v>38</v>
      </c>
      <c r="L1301" s="186">
        <v>45523</v>
      </c>
      <c r="M1301" s="187" t="s">
        <v>225</v>
      </c>
      <c r="N1301" s="183" t="s">
        <v>43</v>
      </c>
      <c r="O1301" s="181"/>
      <c r="P1301" s="184">
        <v>0.75</v>
      </c>
      <c r="Q1301" s="185" t="s">
        <v>107</v>
      </c>
      <c r="R1301" s="181" t="s">
        <v>37</v>
      </c>
      <c r="S1301" s="181" t="s">
        <v>96</v>
      </c>
      <c r="T1301" s="186">
        <v>45523</v>
      </c>
      <c r="U1301" s="187" t="s">
        <v>225</v>
      </c>
      <c r="V1301" s="188" t="str" cm="1">
        <f t="array" ref="V1301">IF(SUM(LEN(A1301:U1301))=0,"",IF(OR(OR(ISBLANK(E1301),SUM(LEN(B1301),LEN(C1301))=0),AND(NOT(D1301="Unknown"),ISBLANK(I1301)),AND(NOT(N1301="Unknown"),ISBLANK(Q1301))),"Missing Information", INDEX(Table15[Entire Service Line Classification], MATCH(SUMIFS(Table15[Unique ID],Table15[System-Owned Portion],D1301,Table15[If Material Anything Other than "Lead" in Column E,Was Material Ever Previously Lead?],F1301,Table15[Customer-Owned Portion],N1301),Table15[Unique ID],0),0)))</f>
        <v>Non-lead</v>
      </c>
      <c r="W1301" s="189"/>
    </row>
    <row r="1302" spans="1:23" s="190" customFormat="1" ht="37.5" x14ac:dyDescent="0.25">
      <c r="A1302" s="180">
        <v>11744174</v>
      </c>
      <c r="B1302" s="181" t="s">
        <v>2777</v>
      </c>
      <c r="C1302" s="182" t="s">
        <v>2778</v>
      </c>
      <c r="D1302" s="183" t="s">
        <v>36</v>
      </c>
      <c r="E1302" s="181" t="s">
        <v>35</v>
      </c>
      <c r="F1302" s="183" t="s">
        <v>35</v>
      </c>
      <c r="G1302" s="181" t="s">
        <v>226</v>
      </c>
      <c r="H1302" s="184">
        <v>1</v>
      </c>
      <c r="I1302" s="185" t="s">
        <v>107</v>
      </c>
      <c r="J1302" s="181" t="s">
        <v>37</v>
      </c>
      <c r="K1302" s="181" t="s">
        <v>38</v>
      </c>
      <c r="L1302" s="186">
        <v>45517</v>
      </c>
      <c r="M1302" s="187" t="s">
        <v>225</v>
      </c>
      <c r="N1302" s="183" t="s">
        <v>43</v>
      </c>
      <c r="O1302" s="181"/>
      <c r="P1302" s="184">
        <v>1</v>
      </c>
      <c r="Q1302" s="185" t="s">
        <v>107</v>
      </c>
      <c r="R1302" s="181" t="s">
        <v>37</v>
      </c>
      <c r="S1302" s="181" t="s">
        <v>96</v>
      </c>
      <c r="T1302" s="186">
        <v>45517</v>
      </c>
      <c r="U1302" s="187" t="s">
        <v>7069</v>
      </c>
      <c r="V1302" s="188" t="str" cm="1">
        <f t="array" ref="V1302">IF(SUM(LEN(A1302:U1302))=0,"",IF(OR(OR(ISBLANK(E1302),SUM(LEN(B1302),LEN(C1302))=0),AND(NOT(D1302="Unknown"),ISBLANK(I1302)),AND(NOT(N1302="Unknown"),ISBLANK(Q1302))),"Missing Information", INDEX(Table15[Entire Service Line Classification], MATCH(SUMIFS(Table15[Unique ID],Table15[System-Owned Portion],D1302,Table15[If Material Anything Other than "Lead" in Column E,Was Material Ever Previously Lead?],F1302,Table15[Customer-Owned Portion],N1302),Table15[Unique ID],0),0)))</f>
        <v>Non-lead</v>
      </c>
      <c r="W1302" s="189"/>
    </row>
    <row r="1303" spans="1:23" s="190" customFormat="1" ht="37.5" x14ac:dyDescent="0.25">
      <c r="A1303" s="180">
        <v>11744158</v>
      </c>
      <c r="B1303" s="181" t="s">
        <v>2779</v>
      </c>
      <c r="C1303" s="182" t="s">
        <v>2780</v>
      </c>
      <c r="D1303" s="183" t="s">
        <v>43</v>
      </c>
      <c r="E1303" s="181" t="s">
        <v>35</v>
      </c>
      <c r="F1303" s="183" t="s">
        <v>35</v>
      </c>
      <c r="G1303" s="181" t="s">
        <v>250</v>
      </c>
      <c r="H1303" s="184">
        <v>1</v>
      </c>
      <c r="I1303" s="185" t="s">
        <v>107</v>
      </c>
      <c r="J1303" s="181" t="s">
        <v>37</v>
      </c>
      <c r="K1303" s="181" t="s">
        <v>38</v>
      </c>
      <c r="L1303" s="186">
        <v>45517</v>
      </c>
      <c r="M1303" s="187" t="s">
        <v>7068</v>
      </c>
      <c r="N1303" s="183" t="s">
        <v>43</v>
      </c>
      <c r="O1303" s="181"/>
      <c r="P1303" s="184">
        <v>0.75</v>
      </c>
      <c r="Q1303" s="185" t="s">
        <v>107</v>
      </c>
      <c r="R1303" s="181" t="s">
        <v>37</v>
      </c>
      <c r="S1303" s="181" t="s">
        <v>96</v>
      </c>
      <c r="T1303" s="186">
        <v>45517</v>
      </c>
      <c r="U1303" s="187" t="s">
        <v>7068</v>
      </c>
      <c r="V1303" s="188" t="str" cm="1">
        <f t="array" ref="V1303">IF(SUM(LEN(A1303:U1303))=0,"",IF(OR(OR(ISBLANK(E1303),SUM(LEN(B1303),LEN(C1303))=0),AND(NOT(D1303="Unknown"),ISBLANK(I1303)),AND(NOT(N1303="Unknown"),ISBLANK(Q1303))),"Missing Information", INDEX(Table15[Entire Service Line Classification], MATCH(SUMIFS(Table15[Unique ID],Table15[System-Owned Portion],D1303,Table15[If Material Anything Other than "Lead" in Column E,Was Material Ever Previously Lead?],F1303,Table15[Customer-Owned Portion],N1303),Table15[Unique ID],0),0)))</f>
        <v>Non-lead</v>
      </c>
      <c r="W1303" s="189"/>
    </row>
    <row r="1304" spans="1:23" s="190" customFormat="1" ht="37.5" x14ac:dyDescent="0.25">
      <c r="A1304" s="180">
        <v>11744157</v>
      </c>
      <c r="B1304" s="181" t="s">
        <v>2781</v>
      </c>
      <c r="C1304" s="182" t="s">
        <v>2782</v>
      </c>
      <c r="D1304" s="183" t="s">
        <v>43</v>
      </c>
      <c r="E1304" s="181" t="s">
        <v>35</v>
      </c>
      <c r="F1304" s="183" t="s">
        <v>35</v>
      </c>
      <c r="G1304" s="181" t="s">
        <v>264</v>
      </c>
      <c r="H1304" s="184">
        <v>1</v>
      </c>
      <c r="I1304" s="185" t="s">
        <v>107</v>
      </c>
      <c r="J1304" s="181" t="s">
        <v>37</v>
      </c>
      <c r="K1304" s="181" t="s">
        <v>38</v>
      </c>
      <c r="L1304" s="186">
        <v>45523</v>
      </c>
      <c r="M1304" s="187" t="s">
        <v>225</v>
      </c>
      <c r="N1304" s="183" t="s">
        <v>43</v>
      </c>
      <c r="O1304" s="181"/>
      <c r="P1304" s="184">
        <v>0.75</v>
      </c>
      <c r="Q1304" s="185" t="s">
        <v>107</v>
      </c>
      <c r="R1304" s="181" t="s">
        <v>37</v>
      </c>
      <c r="S1304" s="181" t="s">
        <v>96</v>
      </c>
      <c r="T1304" s="186">
        <v>45523</v>
      </c>
      <c r="U1304" s="187" t="s">
        <v>225</v>
      </c>
      <c r="V1304" s="188" t="str" cm="1">
        <f t="array" ref="V1304">IF(SUM(LEN(A1304:U1304))=0,"",IF(OR(OR(ISBLANK(E1304),SUM(LEN(B1304),LEN(C1304))=0),AND(NOT(D1304="Unknown"),ISBLANK(I1304)),AND(NOT(N1304="Unknown"),ISBLANK(Q1304))),"Missing Information", INDEX(Table15[Entire Service Line Classification], MATCH(SUMIFS(Table15[Unique ID],Table15[System-Owned Portion],D1304,Table15[If Material Anything Other than "Lead" in Column E,Was Material Ever Previously Lead?],F1304,Table15[Customer-Owned Portion],N1304),Table15[Unique ID],0),0)))</f>
        <v>Non-lead</v>
      </c>
      <c r="W1304" s="189"/>
    </row>
    <row r="1305" spans="1:23" s="190" customFormat="1" ht="37.5" x14ac:dyDescent="0.25">
      <c r="A1305" s="180">
        <v>11744155</v>
      </c>
      <c r="B1305" s="181" t="s">
        <v>2783</v>
      </c>
      <c r="C1305" s="182" t="s">
        <v>2784</v>
      </c>
      <c r="D1305" s="183" t="s">
        <v>36</v>
      </c>
      <c r="E1305" s="181" t="s">
        <v>35</v>
      </c>
      <c r="F1305" s="183" t="s">
        <v>35</v>
      </c>
      <c r="G1305" s="181" t="s">
        <v>7050</v>
      </c>
      <c r="H1305" s="184">
        <v>0.75</v>
      </c>
      <c r="I1305" s="185" t="s">
        <v>107</v>
      </c>
      <c r="J1305" s="181" t="s">
        <v>37</v>
      </c>
      <c r="K1305" s="181" t="s">
        <v>38</v>
      </c>
      <c r="L1305" s="186">
        <v>45531</v>
      </c>
      <c r="M1305" s="187" t="s">
        <v>225</v>
      </c>
      <c r="N1305" s="183" t="s">
        <v>43</v>
      </c>
      <c r="O1305" s="181"/>
      <c r="P1305" s="184">
        <v>0.75</v>
      </c>
      <c r="Q1305" s="185" t="s">
        <v>107</v>
      </c>
      <c r="R1305" s="181" t="s">
        <v>37</v>
      </c>
      <c r="S1305" s="181" t="s">
        <v>96</v>
      </c>
      <c r="T1305" s="186">
        <v>45531</v>
      </c>
      <c r="U1305" s="187" t="s">
        <v>7068</v>
      </c>
      <c r="V1305" s="188" t="str" cm="1">
        <f t="array" ref="V1305">IF(SUM(LEN(A1305:U1305))=0,"",IF(OR(OR(ISBLANK(E1305),SUM(LEN(B1305),LEN(C1305))=0),AND(NOT(D1305="Unknown"),ISBLANK(I1305)),AND(NOT(N1305="Unknown"),ISBLANK(Q1305))),"Missing Information", INDEX(Table15[Entire Service Line Classification], MATCH(SUMIFS(Table15[Unique ID],Table15[System-Owned Portion],D1305,Table15[If Material Anything Other than "Lead" in Column E,Was Material Ever Previously Lead?],F1305,Table15[Customer-Owned Portion],N1305),Table15[Unique ID],0),0)))</f>
        <v>Non-lead</v>
      </c>
      <c r="W1305" s="189"/>
    </row>
    <row r="1306" spans="1:23" s="190" customFormat="1" ht="37.5" x14ac:dyDescent="0.25">
      <c r="A1306" s="180">
        <v>11744153</v>
      </c>
      <c r="B1306" s="181" t="s">
        <v>2785</v>
      </c>
      <c r="C1306" s="182" t="s">
        <v>2786</v>
      </c>
      <c r="D1306" s="183" t="s">
        <v>43</v>
      </c>
      <c r="E1306" s="181" t="s">
        <v>35</v>
      </c>
      <c r="F1306" s="183" t="s">
        <v>35</v>
      </c>
      <c r="G1306" s="181" t="s">
        <v>240</v>
      </c>
      <c r="H1306" s="184">
        <v>1</v>
      </c>
      <c r="I1306" s="185" t="s">
        <v>107</v>
      </c>
      <c r="J1306" s="181" t="s">
        <v>37</v>
      </c>
      <c r="K1306" s="181" t="s">
        <v>38</v>
      </c>
      <c r="L1306" s="186">
        <v>45517</v>
      </c>
      <c r="M1306" s="187" t="s">
        <v>7068</v>
      </c>
      <c r="N1306" s="183" t="s">
        <v>43</v>
      </c>
      <c r="O1306" s="181"/>
      <c r="P1306" s="184">
        <v>0.75</v>
      </c>
      <c r="Q1306" s="185" t="s">
        <v>107</v>
      </c>
      <c r="R1306" s="181" t="s">
        <v>37</v>
      </c>
      <c r="S1306" s="181" t="s">
        <v>96</v>
      </c>
      <c r="T1306" s="186">
        <v>45517</v>
      </c>
      <c r="U1306" s="187" t="s">
        <v>7068</v>
      </c>
      <c r="V1306" s="188" t="str" cm="1">
        <f t="array" ref="V1306">IF(SUM(LEN(A1306:U1306))=0,"",IF(OR(OR(ISBLANK(E1306),SUM(LEN(B1306),LEN(C1306))=0),AND(NOT(D1306="Unknown"),ISBLANK(I1306)),AND(NOT(N1306="Unknown"),ISBLANK(Q1306))),"Missing Information", INDEX(Table15[Entire Service Line Classification], MATCH(SUMIFS(Table15[Unique ID],Table15[System-Owned Portion],D1306,Table15[If Material Anything Other than "Lead" in Column E,Was Material Ever Previously Lead?],F1306,Table15[Customer-Owned Portion],N1306),Table15[Unique ID],0),0)))</f>
        <v>Non-lead</v>
      </c>
      <c r="W1306" s="189"/>
    </row>
    <row r="1307" spans="1:23" s="190" customFormat="1" ht="37.5" x14ac:dyDescent="0.25">
      <c r="A1307" s="180">
        <v>11744150</v>
      </c>
      <c r="B1307" s="181" t="s">
        <v>2787</v>
      </c>
      <c r="C1307" s="182" t="s">
        <v>2788</v>
      </c>
      <c r="D1307" s="183" t="s">
        <v>43</v>
      </c>
      <c r="E1307" s="181" t="s">
        <v>35</v>
      </c>
      <c r="F1307" s="183" t="s">
        <v>35</v>
      </c>
      <c r="G1307" s="181" t="s">
        <v>264</v>
      </c>
      <c r="H1307" s="184">
        <v>1</v>
      </c>
      <c r="I1307" s="185" t="s">
        <v>107</v>
      </c>
      <c r="J1307" s="181" t="s">
        <v>37</v>
      </c>
      <c r="K1307" s="181" t="s">
        <v>38</v>
      </c>
      <c r="L1307" s="186">
        <v>45517</v>
      </c>
      <c r="M1307" s="187" t="s">
        <v>7068</v>
      </c>
      <c r="N1307" s="183" t="s">
        <v>43</v>
      </c>
      <c r="O1307" s="181"/>
      <c r="P1307" s="184">
        <v>0.75</v>
      </c>
      <c r="Q1307" s="185" t="s">
        <v>107</v>
      </c>
      <c r="R1307" s="181" t="s">
        <v>37</v>
      </c>
      <c r="S1307" s="181" t="s">
        <v>96</v>
      </c>
      <c r="T1307" s="186">
        <v>45517</v>
      </c>
      <c r="U1307" s="187" t="s">
        <v>7068</v>
      </c>
      <c r="V1307" s="188" t="str" cm="1">
        <f t="array" ref="V1307">IF(SUM(LEN(A1307:U1307))=0,"",IF(OR(OR(ISBLANK(E1307),SUM(LEN(B1307),LEN(C1307))=0),AND(NOT(D1307="Unknown"),ISBLANK(I1307)),AND(NOT(N1307="Unknown"),ISBLANK(Q1307))),"Missing Information", INDEX(Table15[Entire Service Line Classification], MATCH(SUMIFS(Table15[Unique ID],Table15[System-Owned Portion],D1307,Table15[If Material Anything Other than "Lead" in Column E,Was Material Ever Previously Lead?],F1307,Table15[Customer-Owned Portion],N1307),Table15[Unique ID],0),0)))</f>
        <v>Non-lead</v>
      </c>
      <c r="W1307" s="189"/>
    </row>
    <row r="1308" spans="1:23" s="190" customFormat="1" ht="37.5" x14ac:dyDescent="0.25">
      <c r="A1308" s="180">
        <v>11744145</v>
      </c>
      <c r="B1308" s="181" t="s">
        <v>2789</v>
      </c>
      <c r="C1308" s="182" t="s">
        <v>2790</v>
      </c>
      <c r="D1308" s="183" t="s">
        <v>36</v>
      </c>
      <c r="E1308" s="181" t="s">
        <v>35</v>
      </c>
      <c r="F1308" s="183" t="s">
        <v>35</v>
      </c>
      <c r="G1308" s="181" t="s">
        <v>225</v>
      </c>
      <c r="H1308" s="184">
        <v>1</v>
      </c>
      <c r="I1308" s="185" t="s">
        <v>107</v>
      </c>
      <c r="J1308" s="181" t="s">
        <v>37</v>
      </c>
      <c r="K1308" s="181" t="s">
        <v>38</v>
      </c>
      <c r="L1308" s="186">
        <v>45519</v>
      </c>
      <c r="M1308" s="187" t="s">
        <v>225</v>
      </c>
      <c r="N1308" s="183" t="s">
        <v>43</v>
      </c>
      <c r="O1308" s="181"/>
      <c r="P1308" s="184">
        <v>0.75</v>
      </c>
      <c r="Q1308" s="185" t="s">
        <v>107</v>
      </c>
      <c r="R1308" s="181" t="s">
        <v>37</v>
      </c>
      <c r="S1308" s="181" t="s">
        <v>96</v>
      </c>
      <c r="T1308" s="186">
        <v>45519</v>
      </c>
      <c r="U1308" s="187" t="s">
        <v>7069</v>
      </c>
      <c r="V1308" s="188" t="str" cm="1">
        <f t="array" ref="V1308">IF(SUM(LEN(A1308:U1308))=0,"",IF(OR(OR(ISBLANK(E1308),SUM(LEN(B1308),LEN(C1308))=0),AND(NOT(D1308="Unknown"),ISBLANK(I1308)),AND(NOT(N1308="Unknown"),ISBLANK(Q1308))),"Missing Information", INDEX(Table15[Entire Service Line Classification], MATCH(SUMIFS(Table15[Unique ID],Table15[System-Owned Portion],D1308,Table15[If Material Anything Other than "Lead" in Column E,Was Material Ever Previously Lead?],F1308,Table15[Customer-Owned Portion],N1308),Table15[Unique ID],0),0)))</f>
        <v>Non-lead</v>
      </c>
      <c r="W1308" s="189"/>
    </row>
    <row r="1309" spans="1:23" s="190" customFormat="1" ht="37.5" x14ac:dyDescent="0.25">
      <c r="A1309" s="180">
        <v>11744144</v>
      </c>
      <c r="B1309" s="181" t="s">
        <v>2791</v>
      </c>
      <c r="C1309" s="182" t="s">
        <v>2792</v>
      </c>
      <c r="D1309" s="183" t="s">
        <v>43</v>
      </c>
      <c r="E1309" s="181" t="s">
        <v>35</v>
      </c>
      <c r="F1309" s="183" t="s">
        <v>35</v>
      </c>
      <c r="G1309" s="181" t="s">
        <v>250</v>
      </c>
      <c r="H1309" s="184">
        <v>1</v>
      </c>
      <c r="I1309" s="185" t="s">
        <v>107</v>
      </c>
      <c r="J1309" s="181" t="s">
        <v>37</v>
      </c>
      <c r="K1309" s="181" t="s">
        <v>38</v>
      </c>
      <c r="L1309" s="186">
        <v>45517</v>
      </c>
      <c r="M1309" s="187" t="s">
        <v>7068</v>
      </c>
      <c r="N1309" s="183" t="s">
        <v>43</v>
      </c>
      <c r="O1309" s="181"/>
      <c r="P1309" s="184">
        <v>0.75</v>
      </c>
      <c r="Q1309" s="185" t="s">
        <v>107</v>
      </c>
      <c r="R1309" s="181" t="s">
        <v>37</v>
      </c>
      <c r="S1309" s="181" t="s">
        <v>96</v>
      </c>
      <c r="T1309" s="186">
        <v>45517</v>
      </c>
      <c r="U1309" s="187" t="s">
        <v>7068</v>
      </c>
      <c r="V1309" s="188" t="str" cm="1">
        <f t="array" ref="V1309">IF(SUM(LEN(A1309:U1309))=0,"",IF(OR(OR(ISBLANK(E1309),SUM(LEN(B1309),LEN(C1309))=0),AND(NOT(D1309="Unknown"),ISBLANK(I1309)),AND(NOT(N1309="Unknown"),ISBLANK(Q1309))),"Missing Information", INDEX(Table15[Entire Service Line Classification], MATCH(SUMIFS(Table15[Unique ID],Table15[System-Owned Portion],D1309,Table15[If Material Anything Other than "Lead" in Column E,Was Material Ever Previously Lead?],F1309,Table15[Customer-Owned Portion],N1309),Table15[Unique ID],0),0)))</f>
        <v>Non-lead</v>
      </c>
      <c r="W1309" s="189"/>
    </row>
    <row r="1310" spans="1:23" s="190" customFormat="1" ht="37.5" x14ac:dyDescent="0.25">
      <c r="A1310" s="180">
        <v>11744143</v>
      </c>
      <c r="B1310" s="181" t="s">
        <v>2793</v>
      </c>
      <c r="C1310" s="182" t="s">
        <v>2794</v>
      </c>
      <c r="D1310" s="183" t="s">
        <v>43</v>
      </c>
      <c r="E1310" s="181" t="s">
        <v>35</v>
      </c>
      <c r="F1310" s="183" t="s">
        <v>35</v>
      </c>
      <c r="G1310" s="181" t="s">
        <v>262</v>
      </c>
      <c r="H1310" s="184">
        <v>1</v>
      </c>
      <c r="I1310" s="185" t="s">
        <v>107</v>
      </c>
      <c r="J1310" s="181" t="s">
        <v>37</v>
      </c>
      <c r="K1310" s="181" t="s">
        <v>38</v>
      </c>
      <c r="L1310" s="186">
        <v>45523</v>
      </c>
      <c r="M1310" s="187" t="s">
        <v>225</v>
      </c>
      <c r="N1310" s="183" t="s">
        <v>43</v>
      </c>
      <c r="O1310" s="181"/>
      <c r="P1310" s="184">
        <v>0.75</v>
      </c>
      <c r="Q1310" s="185" t="s">
        <v>107</v>
      </c>
      <c r="R1310" s="181" t="s">
        <v>37</v>
      </c>
      <c r="S1310" s="181" t="s">
        <v>96</v>
      </c>
      <c r="T1310" s="186">
        <v>45523</v>
      </c>
      <c r="U1310" s="187" t="s">
        <v>225</v>
      </c>
      <c r="V1310" s="188" t="str" cm="1">
        <f t="array" ref="V1310">IF(SUM(LEN(A1310:U1310))=0,"",IF(OR(OR(ISBLANK(E1310),SUM(LEN(B1310),LEN(C1310))=0),AND(NOT(D1310="Unknown"),ISBLANK(I1310)),AND(NOT(N1310="Unknown"),ISBLANK(Q1310))),"Missing Information", INDEX(Table15[Entire Service Line Classification], MATCH(SUMIFS(Table15[Unique ID],Table15[System-Owned Portion],D1310,Table15[If Material Anything Other than "Lead" in Column E,Was Material Ever Previously Lead?],F1310,Table15[Customer-Owned Portion],N1310),Table15[Unique ID],0),0)))</f>
        <v>Non-lead</v>
      </c>
      <c r="W1310" s="189"/>
    </row>
    <row r="1311" spans="1:23" s="190" customFormat="1" ht="37.5" x14ac:dyDescent="0.25">
      <c r="A1311" s="180">
        <v>11744141</v>
      </c>
      <c r="B1311" s="181" t="s">
        <v>2795</v>
      </c>
      <c r="C1311" s="182" t="s">
        <v>2796</v>
      </c>
      <c r="D1311" s="183" t="s">
        <v>36</v>
      </c>
      <c r="E1311" s="181" t="s">
        <v>35</v>
      </c>
      <c r="F1311" s="183" t="s">
        <v>35</v>
      </c>
      <c r="G1311" s="181" t="s">
        <v>271</v>
      </c>
      <c r="H1311" s="184">
        <v>1</v>
      </c>
      <c r="I1311" s="185" t="s">
        <v>107</v>
      </c>
      <c r="J1311" s="181" t="s">
        <v>37</v>
      </c>
      <c r="K1311" s="181" t="s">
        <v>38</v>
      </c>
      <c r="L1311" s="186">
        <v>45519</v>
      </c>
      <c r="M1311" s="187" t="s">
        <v>225</v>
      </c>
      <c r="N1311" s="183" t="s">
        <v>43</v>
      </c>
      <c r="O1311" s="181"/>
      <c r="P1311" s="184">
        <v>0.75</v>
      </c>
      <c r="Q1311" s="185" t="s">
        <v>107</v>
      </c>
      <c r="R1311" s="181" t="s">
        <v>37</v>
      </c>
      <c r="S1311" s="181" t="s">
        <v>96</v>
      </c>
      <c r="T1311" s="186">
        <v>45519</v>
      </c>
      <c r="U1311" s="187" t="s">
        <v>7069</v>
      </c>
      <c r="V1311" s="188" t="str" cm="1">
        <f t="array" ref="V1311">IF(SUM(LEN(A1311:U1311))=0,"",IF(OR(OR(ISBLANK(E1311),SUM(LEN(B1311),LEN(C1311))=0),AND(NOT(D1311="Unknown"),ISBLANK(I1311)),AND(NOT(N1311="Unknown"),ISBLANK(Q1311))),"Missing Information", INDEX(Table15[Entire Service Line Classification], MATCH(SUMIFS(Table15[Unique ID],Table15[System-Owned Portion],D1311,Table15[If Material Anything Other than "Lead" in Column E,Was Material Ever Previously Lead?],F1311,Table15[Customer-Owned Portion],N1311),Table15[Unique ID],0),0)))</f>
        <v>Non-lead</v>
      </c>
      <c r="W1311" s="189"/>
    </row>
    <row r="1312" spans="1:23" s="190" customFormat="1" ht="37.5" x14ac:dyDescent="0.25">
      <c r="A1312" s="180">
        <v>11744140</v>
      </c>
      <c r="B1312" s="181" t="s">
        <v>2797</v>
      </c>
      <c r="C1312" s="182" t="s">
        <v>2798</v>
      </c>
      <c r="D1312" s="183" t="s">
        <v>43</v>
      </c>
      <c r="E1312" s="181" t="s">
        <v>35</v>
      </c>
      <c r="F1312" s="183" t="s">
        <v>35</v>
      </c>
      <c r="G1312" s="181" t="s">
        <v>239</v>
      </c>
      <c r="H1312" s="184">
        <v>1</v>
      </c>
      <c r="I1312" s="185" t="s">
        <v>107</v>
      </c>
      <c r="J1312" s="181" t="s">
        <v>37</v>
      </c>
      <c r="K1312" s="181" t="s">
        <v>38</v>
      </c>
      <c r="L1312" s="186">
        <v>45523</v>
      </c>
      <c r="M1312" s="187" t="s">
        <v>225</v>
      </c>
      <c r="N1312" s="183" t="s">
        <v>43</v>
      </c>
      <c r="O1312" s="181"/>
      <c r="P1312" s="184">
        <v>0.75</v>
      </c>
      <c r="Q1312" s="185" t="s">
        <v>107</v>
      </c>
      <c r="R1312" s="181" t="s">
        <v>37</v>
      </c>
      <c r="S1312" s="181" t="s">
        <v>96</v>
      </c>
      <c r="T1312" s="186">
        <v>45523</v>
      </c>
      <c r="U1312" s="187" t="s">
        <v>225</v>
      </c>
      <c r="V1312" s="188" t="str" cm="1">
        <f t="array" ref="V1312">IF(SUM(LEN(A1312:U1312))=0,"",IF(OR(OR(ISBLANK(E1312),SUM(LEN(B1312),LEN(C1312))=0),AND(NOT(D1312="Unknown"),ISBLANK(I1312)),AND(NOT(N1312="Unknown"),ISBLANK(Q1312))),"Missing Information", INDEX(Table15[Entire Service Line Classification], MATCH(SUMIFS(Table15[Unique ID],Table15[System-Owned Portion],D1312,Table15[If Material Anything Other than "Lead" in Column E,Was Material Ever Previously Lead?],F1312,Table15[Customer-Owned Portion],N1312),Table15[Unique ID],0),0)))</f>
        <v>Non-lead</v>
      </c>
      <c r="W1312" s="189"/>
    </row>
    <row r="1313" spans="1:23" s="190" customFormat="1" ht="37.5" x14ac:dyDescent="0.25">
      <c r="A1313" s="180">
        <v>11744137</v>
      </c>
      <c r="B1313" s="181" t="s">
        <v>2799</v>
      </c>
      <c r="C1313" s="182" t="s">
        <v>2800</v>
      </c>
      <c r="D1313" s="183" t="s">
        <v>43</v>
      </c>
      <c r="E1313" s="181" t="s">
        <v>35</v>
      </c>
      <c r="F1313" s="183" t="s">
        <v>35</v>
      </c>
      <c r="G1313" s="181" t="s">
        <v>236</v>
      </c>
      <c r="H1313" s="184">
        <v>1</v>
      </c>
      <c r="I1313" s="185" t="s">
        <v>107</v>
      </c>
      <c r="J1313" s="181" t="s">
        <v>37</v>
      </c>
      <c r="K1313" s="181" t="s">
        <v>38</v>
      </c>
      <c r="L1313" s="186">
        <v>45523</v>
      </c>
      <c r="M1313" s="187" t="s">
        <v>225</v>
      </c>
      <c r="N1313" s="183" t="s">
        <v>43</v>
      </c>
      <c r="O1313" s="181"/>
      <c r="P1313" s="184">
        <v>0.75</v>
      </c>
      <c r="Q1313" s="185" t="s">
        <v>107</v>
      </c>
      <c r="R1313" s="181" t="s">
        <v>37</v>
      </c>
      <c r="S1313" s="181" t="s">
        <v>96</v>
      </c>
      <c r="T1313" s="186">
        <v>45523</v>
      </c>
      <c r="U1313" s="187" t="s">
        <v>225</v>
      </c>
      <c r="V1313" s="188" t="str" cm="1">
        <f t="array" ref="V1313">IF(SUM(LEN(A1313:U1313))=0,"",IF(OR(OR(ISBLANK(E1313),SUM(LEN(B1313),LEN(C1313))=0),AND(NOT(D1313="Unknown"),ISBLANK(I1313)),AND(NOT(N1313="Unknown"),ISBLANK(Q1313))),"Missing Information", INDEX(Table15[Entire Service Line Classification], MATCH(SUMIFS(Table15[Unique ID],Table15[System-Owned Portion],D1313,Table15[If Material Anything Other than "Lead" in Column E,Was Material Ever Previously Lead?],F1313,Table15[Customer-Owned Portion],N1313),Table15[Unique ID],0),0)))</f>
        <v>Non-lead</v>
      </c>
      <c r="W1313" s="189"/>
    </row>
    <row r="1314" spans="1:23" s="190" customFormat="1" ht="37.5" x14ac:dyDescent="0.25">
      <c r="A1314" s="180">
        <v>11744130</v>
      </c>
      <c r="B1314" s="181" t="s">
        <v>2801</v>
      </c>
      <c r="C1314" s="182" t="s">
        <v>2802</v>
      </c>
      <c r="D1314" s="183" t="s">
        <v>36</v>
      </c>
      <c r="E1314" s="181" t="s">
        <v>35</v>
      </c>
      <c r="F1314" s="183" t="s">
        <v>35</v>
      </c>
      <c r="G1314" s="181" t="s">
        <v>7032</v>
      </c>
      <c r="H1314" s="184">
        <v>1</v>
      </c>
      <c r="I1314" s="185" t="s">
        <v>107</v>
      </c>
      <c r="J1314" s="181" t="s">
        <v>37</v>
      </c>
      <c r="K1314" s="181" t="s">
        <v>38</v>
      </c>
      <c r="L1314" s="186">
        <v>45526</v>
      </c>
      <c r="M1314" s="187" t="s">
        <v>225</v>
      </c>
      <c r="N1314" s="183" t="s">
        <v>36</v>
      </c>
      <c r="O1314" s="181"/>
      <c r="P1314" s="184">
        <v>1</v>
      </c>
      <c r="Q1314" s="185" t="s">
        <v>107</v>
      </c>
      <c r="R1314" s="181" t="s">
        <v>37</v>
      </c>
      <c r="S1314" s="181" t="s">
        <v>96</v>
      </c>
      <c r="T1314" s="186">
        <v>45526</v>
      </c>
      <c r="U1314" s="187" t="s">
        <v>225</v>
      </c>
      <c r="V1314" s="188" t="str" cm="1">
        <f t="array" ref="V1314">IF(SUM(LEN(A1314:U1314))=0,"",IF(OR(OR(ISBLANK(E1314),SUM(LEN(B1314),LEN(C1314))=0),AND(NOT(D1314="Unknown"),ISBLANK(I1314)),AND(NOT(N1314="Unknown"),ISBLANK(Q1314))),"Missing Information", INDEX(Table15[Entire Service Line Classification], MATCH(SUMIFS(Table15[Unique ID],Table15[System-Owned Portion],D1314,Table15[If Material Anything Other than "Lead" in Column E,Was Material Ever Previously Lead?],F1314,Table15[Customer-Owned Portion],N1314),Table15[Unique ID],0),0)))</f>
        <v>Non-lead</v>
      </c>
      <c r="W1314" s="189"/>
    </row>
    <row r="1315" spans="1:23" s="190" customFormat="1" ht="37.5" x14ac:dyDescent="0.25">
      <c r="A1315" s="180">
        <v>11744129</v>
      </c>
      <c r="B1315" s="181" t="s">
        <v>2803</v>
      </c>
      <c r="C1315" s="182" t="s">
        <v>2804</v>
      </c>
      <c r="D1315" s="183" t="s">
        <v>36</v>
      </c>
      <c r="E1315" s="181" t="s">
        <v>35</v>
      </c>
      <c r="F1315" s="183" t="s">
        <v>35</v>
      </c>
      <c r="G1315" s="181" t="s">
        <v>247</v>
      </c>
      <c r="H1315" s="184">
        <v>1</v>
      </c>
      <c r="I1315" s="185" t="s">
        <v>107</v>
      </c>
      <c r="J1315" s="181" t="s">
        <v>37</v>
      </c>
      <c r="K1315" s="181" t="s">
        <v>38</v>
      </c>
      <c r="L1315" s="186">
        <v>45518</v>
      </c>
      <c r="M1315" s="187" t="s">
        <v>225</v>
      </c>
      <c r="N1315" s="183" t="s">
        <v>43</v>
      </c>
      <c r="O1315" s="181"/>
      <c r="P1315" s="184">
        <v>0.75</v>
      </c>
      <c r="Q1315" s="185" t="s">
        <v>107</v>
      </c>
      <c r="R1315" s="181" t="s">
        <v>37</v>
      </c>
      <c r="S1315" s="181" t="s">
        <v>96</v>
      </c>
      <c r="T1315" s="186">
        <v>45518</v>
      </c>
      <c r="U1315" s="187" t="s">
        <v>7069</v>
      </c>
      <c r="V1315" s="188" t="str" cm="1">
        <f t="array" ref="V1315">IF(SUM(LEN(A1315:U1315))=0,"",IF(OR(OR(ISBLANK(E1315),SUM(LEN(B1315),LEN(C1315))=0),AND(NOT(D1315="Unknown"),ISBLANK(I1315)),AND(NOT(N1315="Unknown"),ISBLANK(Q1315))),"Missing Information", INDEX(Table15[Entire Service Line Classification], MATCH(SUMIFS(Table15[Unique ID],Table15[System-Owned Portion],D1315,Table15[If Material Anything Other than "Lead" in Column E,Was Material Ever Previously Lead?],F1315,Table15[Customer-Owned Portion],N1315),Table15[Unique ID],0),0)))</f>
        <v>Non-lead</v>
      </c>
      <c r="W1315" s="189"/>
    </row>
    <row r="1316" spans="1:23" s="190" customFormat="1" ht="37.5" x14ac:dyDescent="0.25">
      <c r="A1316" s="180">
        <v>11744128</v>
      </c>
      <c r="B1316" s="181" t="s">
        <v>2805</v>
      </c>
      <c r="C1316" s="182" t="s">
        <v>2696</v>
      </c>
      <c r="D1316" s="183" t="s">
        <v>36</v>
      </c>
      <c r="E1316" s="181" t="s">
        <v>35</v>
      </c>
      <c r="F1316" s="183" t="s">
        <v>35</v>
      </c>
      <c r="G1316" s="181" t="s">
        <v>229</v>
      </c>
      <c r="H1316" s="184">
        <v>1</v>
      </c>
      <c r="I1316" s="185" t="s">
        <v>107</v>
      </c>
      <c r="J1316" s="181" t="s">
        <v>37</v>
      </c>
      <c r="K1316" s="181" t="s">
        <v>38</v>
      </c>
      <c r="L1316" s="186">
        <v>45519</v>
      </c>
      <c r="M1316" s="187" t="s">
        <v>225</v>
      </c>
      <c r="N1316" s="183" t="s">
        <v>43</v>
      </c>
      <c r="O1316" s="181"/>
      <c r="P1316" s="184">
        <v>0.75</v>
      </c>
      <c r="Q1316" s="185" t="s">
        <v>107</v>
      </c>
      <c r="R1316" s="181" t="s">
        <v>37</v>
      </c>
      <c r="S1316" s="181" t="s">
        <v>96</v>
      </c>
      <c r="T1316" s="186">
        <v>45519</v>
      </c>
      <c r="U1316" s="187" t="s">
        <v>7069</v>
      </c>
      <c r="V1316" s="188" t="str" cm="1">
        <f t="array" ref="V1316">IF(SUM(LEN(A1316:U1316))=0,"",IF(OR(OR(ISBLANK(E1316),SUM(LEN(B1316),LEN(C1316))=0),AND(NOT(D1316="Unknown"),ISBLANK(I1316)),AND(NOT(N1316="Unknown"),ISBLANK(Q1316))),"Missing Information", INDEX(Table15[Entire Service Line Classification], MATCH(SUMIFS(Table15[Unique ID],Table15[System-Owned Portion],D1316,Table15[If Material Anything Other than "Lead" in Column E,Was Material Ever Previously Lead?],F1316,Table15[Customer-Owned Portion],N1316),Table15[Unique ID],0),0)))</f>
        <v>Non-lead</v>
      </c>
      <c r="W1316" s="189"/>
    </row>
    <row r="1317" spans="1:23" s="190" customFormat="1" ht="37.5" x14ac:dyDescent="0.25">
      <c r="A1317" s="180">
        <v>11744127</v>
      </c>
      <c r="B1317" s="181" t="s">
        <v>2806</v>
      </c>
      <c r="C1317" s="182" t="s">
        <v>2807</v>
      </c>
      <c r="D1317" s="183" t="s">
        <v>43</v>
      </c>
      <c r="E1317" s="181" t="s">
        <v>35</v>
      </c>
      <c r="F1317" s="183" t="s">
        <v>35</v>
      </c>
      <c r="G1317" s="181" t="s">
        <v>236</v>
      </c>
      <c r="H1317" s="184">
        <v>2</v>
      </c>
      <c r="I1317" s="185" t="s">
        <v>107</v>
      </c>
      <c r="J1317" s="181" t="s">
        <v>37</v>
      </c>
      <c r="K1317" s="181" t="s">
        <v>38</v>
      </c>
      <c r="L1317" s="186">
        <v>45523</v>
      </c>
      <c r="M1317" s="187" t="s">
        <v>225</v>
      </c>
      <c r="N1317" s="183" t="s">
        <v>36</v>
      </c>
      <c r="O1317" s="181"/>
      <c r="P1317" s="184">
        <v>2</v>
      </c>
      <c r="Q1317" s="185" t="s">
        <v>107</v>
      </c>
      <c r="R1317" s="181" t="s">
        <v>37</v>
      </c>
      <c r="S1317" s="181" t="s">
        <v>96</v>
      </c>
      <c r="T1317" s="186">
        <v>45523</v>
      </c>
      <c r="U1317" s="187" t="s">
        <v>225</v>
      </c>
      <c r="V1317" s="188" t="str" cm="1">
        <f t="array" ref="V1317">IF(SUM(LEN(A1317:U1317))=0,"",IF(OR(OR(ISBLANK(E1317),SUM(LEN(B1317),LEN(C1317))=0),AND(NOT(D1317="Unknown"),ISBLANK(I1317)),AND(NOT(N1317="Unknown"),ISBLANK(Q1317))),"Missing Information", INDEX(Table15[Entire Service Line Classification], MATCH(SUMIFS(Table15[Unique ID],Table15[System-Owned Portion],D1317,Table15[If Material Anything Other than "Lead" in Column E,Was Material Ever Previously Lead?],F1317,Table15[Customer-Owned Portion],N1317),Table15[Unique ID],0),0)))</f>
        <v>Non-lead</v>
      </c>
      <c r="W1317" s="189"/>
    </row>
    <row r="1318" spans="1:23" s="190" customFormat="1" ht="37.5" x14ac:dyDescent="0.25">
      <c r="A1318" s="180">
        <v>11744126</v>
      </c>
      <c r="B1318" s="181" t="s">
        <v>2808</v>
      </c>
      <c r="C1318" s="182" t="s">
        <v>2809</v>
      </c>
      <c r="D1318" s="183" t="s">
        <v>36</v>
      </c>
      <c r="E1318" s="181" t="s">
        <v>35</v>
      </c>
      <c r="F1318" s="183" t="s">
        <v>35</v>
      </c>
      <c r="G1318" s="181" t="s">
        <v>239</v>
      </c>
      <c r="H1318" s="184">
        <v>1</v>
      </c>
      <c r="I1318" s="185" t="s">
        <v>107</v>
      </c>
      <c r="J1318" s="181" t="s">
        <v>37</v>
      </c>
      <c r="K1318" s="181" t="s">
        <v>38</v>
      </c>
      <c r="L1318" s="186">
        <v>45518</v>
      </c>
      <c r="M1318" s="187" t="s">
        <v>225</v>
      </c>
      <c r="N1318" s="183" t="s">
        <v>43</v>
      </c>
      <c r="O1318" s="181"/>
      <c r="P1318" s="184">
        <v>0.75</v>
      </c>
      <c r="Q1318" s="185" t="s">
        <v>107</v>
      </c>
      <c r="R1318" s="181" t="s">
        <v>37</v>
      </c>
      <c r="S1318" s="181" t="s">
        <v>96</v>
      </c>
      <c r="T1318" s="186">
        <v>45518</v>
      </c>
      <c r="U1318" s="187" t="s">
        <v>7069</v>
      </c>
      <c r="V1318" s="188" t="str" cm="1">
        <f t="array" ref="V1318">IF(SUM(LEN(A1318:U1318))=0,"",IF(OR(OR(ISBLANK(E1318),SUM(LEN(B1318),LEN(C1318))=0),AND(NOT(D1318="Unknown"),ISBLANK(I1318)),AND(NOT(N1318="Unknown"),ISBLANK(Q1318))),"Missing Information", INDEX(Table15[Entire Service Line Classification], MATCH(SUMIFS(Table15[Unique ID],Table15[System-Owned Portion],D1318,Table15[If Material Anything Other than "Lead" in Column E,Was Material Ever Previously Lead?],F1318,Table15[Customer-Owned Portion],N1318),Table15[Unique ID],0),0)))</f>
        <v>Non-lead</v>
      </c>
      <c r="W1318" s="189"/>
    </row>
    <row r="1319" spans="1:23" s="190" customFormat="1" ht="37.5" x14ac:dyDescent="0.25">
      <c r="A1319" s="180">
        <v>11744124</v>
      </c>
      <c r="B1319" s="181" t="s">
        <v>2810</v>
      </c>
      <c r="C1319" s="182" t="s">
        <v>2811</v>
      </c>
      <c r="D1319" s="183" t="s">
        <v>43</v>
      </c>
      <c r="E1319" s="181" t="s">
        <v>35</v>
      </c>
      <c r="F1319" s="183" t="s">
        <v>35</v>
      </c>
      <c r="G1319" s="181" t="s">
        <v>227</v>
      </c>
      <c r="H1319" s="184">
        <v>1</v>
      </c>
      <c r="I1319" s="185" t="s">
        <v>107</v>
      </c>
      <c r="J1319" s="181" t="s">
        <v>37</v>
      </c>
      <c r="K1319" s="181" t="s">
        <v>38</v>
      </c>
      <c r="L1319" s="186">
        <v>45517</v>
      </c>
      <c r="M1319" s="187" t="s">
        <v>7068</v>
      </c>
      <c r="N1319" s="183" t="s">
        <v>43</v>
      </c>
      <c r="O1319" s="181"/>
      <c r="P1319" s="184">
        <v>1</v>
      </c>
      <c r="Q1319" s="185" t="s">
        <v>107</v>
      </c>
      <c r="R1319" s="181" t="s">
        <v>37</v>
      </c>
      <c r="S1319" s="181" t="s">
        <v>96</v>
      </c>
      <c r="T1319" s="186">
        <v>45517</v>
      </c>
      <c r="U1319" s="187" t="s">
        <v>7068</v>
      </c>
      <c r="V1319" s="188" t="str" cm="1">
        <f t="array" ref="V1319">IF(SUM(LEN(A1319:U1319))=0,"",IF(OR(OR(ISBLANK(E1319),SUM(LEN(B1319),LEN(C1319))=0),AND(NOT(D1319="Unknown"),ISBLANK(I1319)),AND(NOT(N1319="Unknown"),ISBLANK(Q1319))),"Missing Information", INDEX(Table15[Entire Service Line Classification], MATCH(SUMIFS(Table15[Unique ID],Table15[System-Owned Portion],D1319,Table15[If Material Anything Other than "Lead" in Column E,Was Material Ever Previously Lead?],F1319,Table15[Customer-Owned Portion],N1319),Table15[Unique ID],0),0)))</f>
        <v>Non-lead</v>
      </c>
      <c r="W1319" s="189"/>
    </row>
    <row r="1320" spans="1:23" s="190" customFormat="1" ht="37.5" x14ac:dyDescent="0.25">
      <c r="A1320" s="180">
        <v>11744122</v>
      </c>
      <c r="B1320" s="181" t="s">
        <v>2812</v>
      </c>
      <c r="C1320" s="182" t="s">
        <v>2813</v>
      </c>
      <c r="D1320" s="183" t="s">
        <v>36</v>
      </c>
      <c r="E1320" s="181" t="s">
        <v>35</v>
      </c>
      <c r="F1320" s="183" t="s">
        <v>35</v>
      </c>
      <c r="G1320" s="181" t="s">
        <v>226</v>
      </c>
      <c r="H1320" s="184">
        <v>1</v>
      </c>
      <c r="I1320" s="185" t="s">
        <v>107</v>
      </c>
      <c r="J1320" s="181" t="s">
        <v>37</v>
      </c>
      <c r="K1320" s="181" t="s">
        <v>38</v>
      </c>
      <c r="L1320" s="186">
        <v>45517</v>
      </c>
      <c r="M1320" s="187" t="s">
        <v>225</v>
      </c>
      <c r="N1320" s="183" t="s">
        <v>43</v>
      </c>
      <c r="O1320" s="181"/>
      <c r="P1320" s="184">
        <v>1</v>
      </c>
      <c r="Q1320" s="185" t="s">
        <v>107</v>
      </c>
      <c r="R1320" s="181" t="s">
        <v>37</v>
      </c>
      <c r="S1320" s="181" t="s">
        <v>96</v>
      </c>
      <c r="T1320" s="186">
        <v>45517</v>
      </c>
      <c r="U1320" s="187" t="s">
        <v>7069</v>
      </c>
      <c r="V1320" s="188" t="str" cm="1">
        <f t="array" ref="V1320">IF(SUM(LEN(A1320:U1320))=0,"",IF(OR(OR(ISBLANK(E1320),SUM(LEN(B1320),LEN(C1320))=0),AND(NOT(D1320="Unknown"),ISBLANK(I1320)),AND(NOT(N1320="Unknown"),ISBLANK(Q1320))),"Missing Information", INDEX(Table15[Entire Service Line Classification], MATCH(SUMIFS(Table15[Unique ID],Table15[System-Owned Portion],D1320,Table15[If Material Anything Other than "Lead" in Column E,Was Material Ever Previously Lead?],F1320,Table15[Customer-Owned Portion],N1320),Table15[Unique ID],0),0)))</f>
        <v>Non-lead</v>
      </c>
      <c r="W1320" s="189"/>
    </row>
    <row r="1321" spans="1:23" s="190" customFormat="1" ht="37.5" x14ac:dyDescent="0.25">
      <c r="A1321" s="180">
        <v>11744201</v>
      </c>
      <c r="B1321" s="181" t="s">
        <v>2814</v>
      </c>
      <c r="C1321" s="182" t="s">
        <v>2815</v>
      </c>
      <c r="D1321" s="183" t="s">
        <v>36</v>
      </c>
      <c r="E1321" s="181" t="s">
        <v>35</v>
      </c>
      <c r="F1321" s="183" t="s">
        <v>35</v>
      </c>
      <c r="G1321" s="181" t="s">
        <v>7051</v>
      </c>
      <c r="H1321" s="184">
        <v>1</v>
      </c>
      <c r="I1321" s="185" t="s">
        <v>107</v>
      </c>
      <c r="J1321" s="181" t="s">
        <v>37</v>
      </c>
      <c r="K1321" s="181" t="s">
        <v>38</v>
      </c>
      <c r="L1321" s="186">
        <v>45518</v>
      </c>
      <c r="M1321" s="187" t="s">
        <v>225</v>
      </c>
      <c r="N1321" s="183" t="s">
        <v>43</v>
      </c>
      <c r="O1321" s="181"/>
      <c r="P1321" s="184">
        <v>0.75</v>
      </c>
      <c r="Q1321" s="185" t="s">
        <v>107</v>
      </c>
      <c r="R1321" s="181" t="s">
        <v>37</v>
      </c>
      <c r="S1321" s="181" t="s">
        <v>96</v>
      </c>
      <c r="T1321" s="186">
        <v>45518</v>
      </c>
      <c r="U1321" s="187" t="s">
        <v>7069</v>
      </c>
      <c r="V1321" s="188" t="str" cm="1">
        <f t="array" ref="V1321">IF(SUM(LEN(A1321:U1321))=0,"",IF(OR(OR(ISBLANK(E1321),SUM(LEN(B1321),LEN(C1321))=0),AND(NOT(D1321="Unknown"),ISBLANK(I1321)),AND(NOT(N1321="Unknown"),ISBLANK(Q1321))),"Missing Information", INDEX(Table15[Entire Service Line Classification], MATCH(SUMIFS(Table15[Unique ID],Table15[System-Owned Portion],D1321,Table15[If Material Anything Other than "Lead" in Column E,Was Material Ever Previously Lead?],F1321,Table15[Customer-Owned Portion],N1321),Table15[Unique ID],0),0)))</f>
        <v>Non-lead</v>
      </c>
      <c r="W1321" s="189"/>
    </row>
    <row r="1322" spans="1:23" s="190" customFormat="1" ht="37.5" x14ac:dyDescent="0.25">
      <c r="A1322" s="180">
        <v>11744172</v>
      </c>
      <c r="B1322" s="181" t="s">
        <v>2816</v>
      </c>
      <c r="C1322" s="182" t="s">
        <v>2817</v>
      </c>
      <c r="D1322" s="183" t="s">
        <v>36</v>
      </c>
      <c r="E1322" s="181" t="s">
        <v>35</v>
      </c>
      <c r="F1322" s="183" t="s">
        <v>35</v>
      </c>
      <c r="G1322" s="181" t="s">
        <v>237</v>
      </c>
      <c r="H1322" s="184">
        <v>1</v>
      </c>
      <c r="I1322" s="185" t="s">
        <v>107</v>
      </c>
      <c r="J1322" s="181" t="s">
        <v>37</v>
      </c>
      <c r="K1322" s="181" t="s">
        <v>38</v>
      </c>
      <c r="L1322" s="186">
        <v>45517</v>
      </c>
      <c r="M1322" s="187" t="s">
        <v>225</v>
      </c>
      <c r="N1322" s="183" t="s">
        <v>43</v>
      </c>
      <c r="O1322" s="181"/>
      <c r="P1322" s="184">
        <v>0.75</v>
      </c>
      <c r="Q1322" s="185" t="s">
        <v>107</v>
      </c>
      <c r="R1322" s="181" t="s">
        <v>37</v>
      </c>
      <c r="S1322" s="181" t="s">
        <v>96</v>
      </c>
      <c r="T1322" s="186">
        <v>45517</v>
      </c>
      <c r="U1322" s="187" t="s">
        <v>7069</v>
      </c>
      <c r="V1322" s="188" t="str" cm="1">
        <f t="array" ref="V1322">IF(SUM(LEN(A1322:U1322))=0,"",IF(OR(OR(ISBLANK(E1322),SUM(LEN(B1322),LEN(C1322))=0),AND(NOT(D1322="Unknown"),ISBLANK(I1322)),AND(NOT(N1322="Unknown"),ISBLANK(Q1322))),"Missing Information", INDEX(Table15[Entire Service Line Classification], MATCH(SUMIFS(Table15[Unique ID],Table15[System-Owned Portion],D1322,Table15[If Material Anything Other than "Lead" in Column E,Was Material Ever Previously Lead?],F1322,Table15[Customer-Owned Portion],N1322),Table15[Unique ID],0),0)))</f>
        <v>Non-lead</v>
      </c>
      <c r="W1322" s="189"/>
    </row>
    <row r="1323" spans="1:23" s="190" customFormat="1" ht="37.5" x14ac:dyDescent="0.25">
      <c r="A1323" s="180">
        <v>11744138</v>
      </c>
      <c r="B1323" s="181" t="s">
        <v>2818</v>
      </c>
      <c r="C1323" s="182" t="s">
        <v>2819</v>
      </c>
      <c r="D1323" s="183" t="s">
        <v>36</v>
      </c>
      <c r="E1323" s="181" t="s">
        <v>35</v>
      </c>
      <c r="F1323" s="183" t="s">
        <v>35</v>
      </c>
      <c r="G1323" s="181" t="s">
        <v>232</v>
      </c>
      <c r="H1323" s="184">
        <v>1</v>
      </c>
      <c r="I1323" s="185" t="s">
        <v>107</v>
      </c>
      <c r="J1323" s="181" t="s">
        <v>37</v>
      </c>
      <c r="K1323" s="181" t="s">
        <v>38</v>
      </c>
      <c r="L1323" s="186">
        <v>45519</v>
      </c>
      <c r="M1323" s="187" t="s">
        <v>225</v>
      </c>
      <c r="N1323" s="183" t="s">
        <v>43</v>
      </c>
      <c r="O1323" s="181"/>
      <c r="P1323" s="184">
        <v>0.75</v>
      </c>
      <c r="Q1323" s="185" t="s">
        <v>107</v>
      </c>
      <c r="R1323" s="181" t="s">
        <v>37</v>
      </c>
      <c r="S1323" s="181" t="s">
        <v>96</v>
      </c>
      <c r="T1323" s="186">
        <v>45519</v>
      </c>
      <c r="U1323" s="187" t="s">
        <v>7069</v>
      </c>
      <c r="V1323" s="188" t="str" cm="1">
        <f t="array" ref="V1323">IF(SUM(LEN(A1323:U1323))=0,"",IF(OR(OR(ISBLANK(E1323),SUM(LEN(B1323),LEN(C1323))=0),AND(NOT(D1323="Unknown"),ISBLANK(I1323)),AND(NOT(N1323="Unknown"),ISBLANK(Q1323))),"Missing Information", INDEX(Table15[Entire Service Line Classification], MATCH(SUMIFS(Table15[Unique ID],Table15[System-Owned Portion],D1323,Table15[If Material Anything Other than "Lead" in Column E,Was Material Ever Previously Lead?],F1323,Table15[Customer-Owned Portion],N1323),Table15[Unique ID],0),0)))</f>
        <v>Non-lead</v>
      </c>
      <c r="W1323" s="189"/>
    </row>
    <row r="1324" spans="1:23" s="190" customFormat="1" ht="37.5" x14ac:dyDescent="0.25">
      <c r="A1324" s="180">
        <v>11744120</v>
      </c>
      <c r="B1324" s="181" t="s">
        <v>2820</v>
      </c>
      <c r="C1324" s="182" t="s">
        <v>2821</v>
      </c>
      <c r="D1324" s="183" t="s">
        <v>43</v>
      </c>
      <c r="E1324" s="181" t="s">
        <v>35</v>
      </c>
      <c r="F1324" s="183" t="s">
        <v>35</v>
      </c>
      <c r="G1324" s="181" t="s">
        <v>238</v>
      </c>
      <c r="H1324" s="184">
        <v>1</v>
      </c>
      <c r="I1324" s="185" t="s">
        <v>107</v>
      </c>
      <c r="J1324" s="181" t="s">
        <v>37</v>
      </c>
      <c r="K1324" s="181" t="s">
        <v>38</v>
      </c>
      <c r="L1324" s="186">
        <v>45523</v>
      </c>
      <c r="M1324" s="187" t="s">
        <v>225</v>
      </c>
      <c r="N1324" s="183" t="s">
        <v>43</v>
      </c>
      <c r="O1324" s="181"/>
      <c r="P1324" s="184">
        <v>0.75</v>
      </c>
      <c r="Q1324" s="185" t="s">
        <v>107</v>
      </c>
      <c r="R1324" s="181" t="s">
        <v>37</v>
      </c>
      <c r="S1324" s="181" t="s">
        <v>96</v>
      </c>
      <c r="T1324" s="186">
        <v>45523</v>
      </c>
      <c r="U1324" s="187" t="s">
        <v>225</v>
      </c>
      <c r="V1324" s="188" t="str" cm="1">
        <f t="array" ref="V1324">IF(SUM(LEN(A1324:U1324))=0,"",IF(OR(OR(ISBLANK(E1324),SUM(LEN(B1324),LEN(C1324))=0),AND(NOT(D1324="Unknown"),ISBLANK(I1324)),AND(NOT(N1324="Unknown"),ISBLANK(Q1324))),"Missing Information", INDEX(Table15[Entire Service Line Classification], MATCH(SUMIFS(Table15[Unique ID],Table15[System-Owned Portion],D1324,Table15[If Material Anything Other than "Lead" in Column E,Was Material Ever Previously Lead?],F1324,Table15[Customer-Owned Portion],N1324),Table15[Unique ID],0),0)))</f>
        <v>Non-lead</v>
      </c>
      <c r="W1324" s="189"/>
    </row>
    <row r="1325" spans="1:23" s="190" customFormat="1" ht="37.5" x14ac:dyDescent="0.25">
      <c r="A1325" s="180">
        <v>11744170</v>
      </c>
      <c r="B1325" s="181" t="s">
        <v>2822</v>
      </c>
      <c r="C1325" s="182" t="s">
        <v>2823</v>
      </c>
      <c r="D1325" s="183" t="s">
        <v>36</v>
      </c>
      <c r="E1325" s="181" t="s">
        <v>35</v>
      </c>
      <c r="F1325" s="183" t="s">
        <v>35</v>
      </c>
      <c r="G1325" s="181" t="s">
        <v>256</v>
      </c>
      <c r="H1325" s="184">
        <v>1</v>
      </c>
      <c r="I1325" s="185" t="s">
        <v>107</v>
      </c>
      <c r="J1325" s="181" t="s">
        <v>37</v>
      </c>
      <c r="K1325" s="181" t="s">
        <v>38</v>
      </c>
      <c r="L1325" s="186">
        <v>45517</v>
      </c>
      <c r="M1325" s="187" t="s">
        <v>225</v>
      </c>
      <c r="N1325" s="183" t="s">
        <v>43</v>
      </c>
      <c r="O1325" s="181"/>
      <c r="P1325" s="184">
        <v>0.75</v>
      </c>
      <c r="Q1325" s="185" t="s">
        <v>107</v>
      </c>
      <c r="R1325" s="181" t="s">
        <v>37</v>
      </c>
      <c r="S1325" s="181" t="s">
        <v>96</v>
      </c>
      <c r="T1325" s="186">
        <v>45517</v>
      </c>
      <c r="U1325" s="187" t="s">
        <v>7068</v>
      </c>
      <c r="V1325" s="188" t="str" cm="1">
        <f t="array" ref="V1325">IF(SUM(LEN(A1325:U1325))=0,"",IF(OR(OR(ISBLANK(E1325),SUM(LEN(B1325),LEN(C1325))=0),AND(NOT(D1325="Unknown"),ISBLANK(I1325)),AND(NOT(N1325="Unknown"),ISBLANK(Q1325))),"Missing Information", INDEX(Table15[Entire Service Line Classification], MATCH(SUMIFS(Table15[Unique ID],Table15[System-Owned Portion],D1325,Table15[If Material Anything Other than "Lead" in Column E,Was Material Ever Previously Lead?],F1325,Table15[Customer-Owned Portion],N1325),Table15[Unique ID],0),0)))</f>
        <v>Non-lead</v>
      </c>
      <c r="W1325" s="189"/>
    </row>
    <row r="1326" spans="1:23" s="190" customFormat="1" ht="37.5" x14ac:dyDescent="0.25">
      <c r="A1326" s="180">
        <v>11744169</v>
      </c>
      <c r="B1326" s="181" t="s">
        <v>2824</v>
      </c>
      <c r="C1326" s="182" t="s">
        <v>2825</v>
      </c>
      <c r="D1326" s="183" t="s">
        <v>43</v>
      </c>
      <c r="E1326" s="181" t="s">
        <v>35</v>
      </c>
      <c r="F1326" s="183" t="s">
        <v>35</v>
      </c>
      <c r="G1326" s="181" t="s">
        <v>277</v>
      </c>
      <c r="H1326" s="184">
        <v>1</v>
      </c>
      <c r="I1326" s="185" t="s">
        <v>107</v>
      </c>
      <c r="J1326" s="181" t="s">
        <v>37</v>
      </c>
      <c r="K1326" s="181" t="s">
        <v>38</v>
      </c>
      <c r="L1326" s="186">
        <v>45523</v>
      </c>
      <c r="M1326" s="187" t="s">
        <v>225</v>
      </c>
      <c r="N1326" s="183" t="s">
        <v>43</v>
      </c>
      <c r="O1326" s="181"/>
      <c r="P1326" s="184">
        <v>0.75</v>
      </c>
      <c r="Q1326" s="185" t="s">
        <v>107</v>
      </c>
      <c r="R1326" s="181" t="s">
        <v>37</v>
      </c>
      <c r="S1326" s="181" t="s">
        <v>96</v>
      </c>
      <c r="T1326" s="186">
        <v>45523</v>
      </c>
      <c r="U1326" s="187" t="s">
        <v>225</v>
      </c>
      <c r="V1326" s="188" t="str" cm="1">
        <f t="array" ref="V1326">IF(SUM(LEN(A1326:U1326))=0,"",IF(OR(OR(ISBLANK(E1326),SUM(LEN(B1326),LEN(C1326))=0),AND(NOT(D1326="Unknown"),ISBLANK(I1326)),AND(NOT(N1326="Unknown"),ISBLANK(Q1326))),"Missing Information", INDEX(Table15[Entire Service Line Classification], MATCH(SUMIFS(Table15[Unique ID],Table15[System-Owned Portion],D1326,Table15[If Material Anything Other than "Lead" in Column E,Was Material Ever Previously Lead?],F1326,Table15[Customer-Owned Portion],N1326),Table15[Unique ID],0),0)))</f>
        <v>Non-lead</v>
      </c>
      <c r="W1326" s="189"/>
    </row>
    <row r="1327" spans="1:23" s="190" customFormat="1" ht="37.5" x14ac:dyDescent="0.25">
      <c r="A1327" s="180">
        <v>11744163</v>
      </c>
      <c r="B1327" s="181" t="s">
        <v>2826</v>
      </c>
      <c r="C1327" s="182" t="s">
        <v>2827</v>
      </c>
      <c r="D1327" s="183" t="s">
        <v>36</v>
      </c>
      <c r="E1327" s="181" t="s">
        <v>35</v>
      </c>
      <c r="F1327" s="183" t="s">
        <v>35</v>
      </c>
      <c r="G1327" s="181" t="s">
        <v>264</v>
      </c>
      <c r="H1327" s="184">
        <v>1</v>
      </c>
      <c r="I1327" s="185" t="s">
        <v>107</v>
      </c>
      <c r="J1327" s="181" t="s">
        <v>37</v>
      </c>
      <c r="K1327" s="181" t="s">
        <v>38</v>
      </c>
      <c r="L1327" s="186">
        <v>45519</v>
      </c>
      <c r="M1327" s="187" t="s">
        <v>225</v>
      </c>
      <c r="N1327" s="183" t="s">
        <v>43</v>
      </c>
      <c r="O1327" s="181"/>
      <c r="P1327" s="184">
        <v>0.75</v>
      </c>
      <c r="Q1327" s="185" t="s">
        <v>107</v>
      </c>
      <c r="R1327" s="181" t="s">
        <v>37</v>
      </c>
      <c r="S1327" s="181" t="s">
        <v>96</v>
      </c>
      <c r="T1327" s="186">
        <v>45519</v>
      </c>
      <c r="U1327" s="187" t="s">
        <v>7069</v>
      </c>
      <c r="V1327" s="188" t="str" cm="1">
        <f t="array" ref="V1327">IF(SUM(LEN(A1327:U1327))=0,"",IF(OR(OR(ISBLANK(E1327),SUM(LEN(B1327),LEN(C1327))=0),AND(NOT(D1327="Unknown"),ISBLANK(I1327)),AND(NOT(N1327="Unknown"),ISBLANK(Q1327))),"Missing Information", INDEX(Table15[Entire Service Line Classification], MATCH(SUMIFS(Table15[Unique ID],Table15[System-Owned Portion],D1327,Table15[If Material Anything Other than "Lead" in Column E,Was Material Ever Previously Lead?],F1327,Table15[Customer-Owned Portion],N1327),Table15[Unique ID],0),0)))</f>
        <v>Non-lead</v>
      </c>
      <c r="W1327" s="189"/>
    </row>
    <row r="1328" spans="1:23" s="190" customFormat="1" ht="37.5" x14ac:dyDescent="0.25">
      <c r="A1328" s="180">
        <v>11744151</v>
      </c>
      <c r="B1328" s="181" t="s">
        <v>2828</v>
      </c>
      <c r="C1328" s="182" t="s">
        <v>2829</v>
      </c>
      <c r="D1328" s="183" t="s">
        <v>36</v>
      </c>
      <c r="E1328" s="181" t="s">
        <v>35</v>
      </c>
      <c r="F1328" s="183" t="s">
        <v>35</v>
      </c>
      <c r="G1328" s="181" t="s">
        <v>232</v>
      </c>
      <c r="H1328" s="184">
        <v>1</v>
      </c>
      <c r="I1328" s="185" t="s">
        <v>107</v>
      </c>
      <c r="J1328" s="181" t="s">
        <v>37</v>
      </c>
      <c r="K1328" s="181" t="s">
        <v>38</v>
      </c>
      <c r="L1328" s="186">
        <v>45523</v>
      </c>
      <c r="M1328" s="187" t="s">
        <v>225</v>
      </c>
      <c r="N1328" s="183" t="s">
        <v>36</v>
      </c>
      <c r="O1328" s="181"/>
      <c r="P1328" s="184">
        <v>1</v>
      </c>
      <c r="Q1328" s="185" t="s">
        <v>107</v>
      </c>
      <c r="R1328" s="181" t="s">
        <v>37</v>
      </c>
      <c r="S1328" s="181" t="s">
        <v>96</v>
      </c>
      <c r="T1328" s="186">
        <v>45523</v>
      </c>
      <c r="U1328" s="187" t="s">
        <v>225</v>
      </c>
      <c r="V1328" s="188" t="str" cm="1">
        <f t="array" ref="V1328">IF(SUM(LEN(A1328:U1328))=0,"",IF(OR(OR(ISBLANK(E1328),SUM(LEN(B1328),LEN(C1328))=0),AND(NOT(D1328="Unknown"),ISBLANK(I1328)),AND(NOT(N1328="Unknown"),ISBLANK(Q1328))),"Missing Information", INDEX(Table15[Entire Service Line Classification], MATCH(SUMIFS(Table15[Unique ID],Table15[System-Owned Portion],D1328,Table15[If Material Anything Other than "Lead" in Column E,Was Material Ever Previously Lead?],F1328,Table15[Customer-Owned Portion],N1328),Table15[Unique ID],0),0)))</f>
        <v>Non-lead</v>
      </c>
      <c r="W1328" s="189"/>
    </row>
    <row r="1329" spans="1:23" s="190" customFormat="1" ht="37.5" x14ac:dyDescent="0.25">
      <c r="A1329" s="180">
        <v>11744192</v>
      </c>
      <c r="B1329" s="181" t="s">
        <v>2830</v>
      </c>
      <c r="C1329" s="182" t="s">
        <v>2831</v>
      </c>
      <c r="D1329" s="183" t="s">
        <v>36</v>
      </c>
      <c r="E1329" s="181" t="s">
        <v>35</v>
      </c>
      <c r="F1329" s="183" t="s">
        <v>35</v>
      </c>
      <c r="G1329" s="181" t="s">
        <v>254</v>
      </c>
      <c r="H1329" s="184">
        <v>1</v>
      </c>
      <c r="I1329" s="185" t="s">
        <v>107</v>
      </c>
      <c r="J1329" s="181" t="s">
        <v>37</v>
      </c>
      <c r="K1329" s="181" t="s">
        <v>38</v>
      </c>
      <c r="L1329" s="186">
        <v>45519</v>
      </c>
      <c r="M1329" s="187" t="s">
        <v>225</v>
      </c>
      <c r="N1329" s="183" t="s">
        <v>43</v>
      </c>
      <c r="O1329" s="181"/>
      <c r="P1329" s="184">
        <v>0.75</v>
      </c>
      <c r="Q1329" s="185" t="s">
        <v>107</v>
      </c>
      <c r="R1329" s="181" t="s">
        <v>37</v>
      </c>
      <c r="S1329" s="181" t="s">
        <v>96</v>
      </c>
      <c r="T1329" s="186">
        <v>45519</v>
      </c>
      <c r="U1329" s="187" t="s">
        <v>7069</v>
      </c>
      <c r="V1329" s="188" t="str" cm="1">
        <f t="array" ref="V1329">IF(SUM(LEN(A1329:U1329))=0,"",IF(OR(OR(ISBLANK(E1329),SUM(LEN(B1329),LEN(C1329))=0),AND(NOT(D1329="Unknown"),ISBLANK(I1329)),AND(NOT(N1329="Unknown"),ISBLANK(Q1329))),"Missing Information", INDEX(Table15[Entire Service Line Classification], MATCH(SUMIFS(Table15[Unique ID],Table15[System-Owned Portion],D1329,Table15[If Material Anything Other than "Lead" in Column E,Was Material Ever Previously Lead?],F1329,Table15[Customer-Owned Portion],N1329),Table15[Unique ID],0),0)))</f>
        <v>Non-lead</v>
      </c>
      <c r="W1329" s="189"/>
    </row>
    <row r="1330" spans="1:23" s="190" customFormat="1" ht="37.5" x14ac:dyDescent="0.25">
      <c r="A1330" s="180">
        <v>11744178</v>
      </c>
      <c r="B1330" s="181" t="s">
        <v>2832</v>
      </c>
      <c r="C1330" s="182" t="s">
        <v>2833</v>
      </c>
      <c r="D1330" s="183" t="s">
        <v>36</v>
      </c>
      <c r="E1330" s="181" t="s">
        <v>35</v>
      </c>
      <c r="F1330" s="183" t="s">
        <v>35</v>
      </c>
      <c r="G1330" s="181" t="s">
        <v>7052</v>
      </c>
      <c r="H1330" s="184">
        <v>1</v>
      </c>
      <c r="I1330" s="185" t="s">
        <v>107</v>
      </c>
      <c r="J1330" s="181" t="s">
        <v>37</v>
      </c>
      <c r="K1330" s="181" t="s">
        <v>38</v>
      </c>
      <c r="L1330" s="186">
        <v>45519</v>
      </c>
      <c r="M1330" s="187" t="s">
        <v>225</v>
      </c>
      <c r="N1330" s="183" t="s">
        <v>43</v>
      </c>
      <c r="O1330" s="181"/>
      <c r="P1330" s="184">
        <v>0.75</v>
      </c>
      <c r="Q1330" s="185" t="s">
        <v>107</v>
      </c>
      <c r="R1330" s="181" t="s">
        <v>37</v>
      </c>
      <c r="S1330" s="181" t="s">
        <v>96</v>
      </c>
      <c r="T1330" s="186">
        <v>45519</v>
      </c>
      <c r="U1330" s="187" t="s">
        <v>7069</v>
      </c>
      <c r="V1330" s="188" t="str" cm="1">
        <f t="array" ref="V1330">IF(SUM(LEN(A1330:U1330))=0,"",IF(OR(OR(ISBLANK(E1330),SUM(LEN(B1330),LEN(C1330))=0),AND(NOT(D1330="Unknown"),ISBLANK(I1330)),AND(NOT(N1330="Unknown"),ISBLANK(Q1330))),"Missing Information", INDEX(Table15[Entire Service Line Classification], MATCH(SUMIFS(Table15[Unique ID],Table15[System-Owned Portion],D1330,Table15[If Material Anything Other than "Lead" in Column E,Was Material Ever Previously Lead?],F1330,Table15[Customer-Owned Portion],N1330),Table15[Unique ID],0),0)))</f>
        <v>Non-lead</v>
      </c>
      <c r="W1330" s="189"/>
    </row>
    <row r="1331" spans="1:23" s="190" customFormat="1" ht="37.5" x14ac:dyDescent="0.25">
      <c r="A1331" s="180">
        <v>11744165</v>
      </c>
      <c r="B1331" s="181" t="s">
        <v>2834</v>
      </c>
      <c r="C1331" s="182" t="s">
        <v>2835</v>
      </c>
      <c r="D1331" s="183" t="s">
        <v>36</v>
      </c>
      <c r="E1331" s="181" t="s">
        <v>35</v>
      </c>
      <c r="F1331" s="183" t="s">
        <v>35</v>
      </c>
      <c r="G1331" s="181" t="s">
        <v>239</v>
      </c>
      <c r="H1331" s="184">
        <v>1</v>
      </c>
      <c r="I1331" s="185" t="s">
        <v>107</v>
      </c>
      <c r="J1331" s="181" t="s">
        <v>37</v>
      </c>
      <c r="K1331" s="181" t="s">
        <v>38</v>
      </c>
      <c r="L1331" s="186">
        <v>45519</v>
      </c>
      <c r="M1331" s="187" t="s">
        <v>225</v>
      </c>
      <c r="N1331" s="183" t="s">
        <v>43</v>
      </c>
      <c r="O1331" s="181"/>
      <c r="P1331" s="184">
        <v>0.75</v>
      </c>
      <c r="Q1331" s="185" t="s">
        <v>107</v>
      </c>
      <c r="R1331" s="181" t="s">
        <v>37</v>
      </c>
      <c r="S1331" s="181" t="s">
        <v>96</v>
      </c>
      <c r="T1331" s="186">
        <v>45519</v>
      </c>
      <c r="U1331" s="187" t="s">
        <v>7069</v>
      </c>
      <c r="V1331" s="188" t="str" cm="1">
        <f t="array" ref="V1331">IF(SUM(LEN(A1331:U1331))=0,"",IF(OR(OR(ISBLANK(E1331),SUM(LEN(B1331),LEN(C1331))=0),AND(NOT(D1331="Unknown"),ISBLANK(I1331)),AND(NOT(N1331="Unknown"),ISBLANK(Q1331))),"Missing Information", INDEX(Table15[Entire Service Line Classification], MATCH(SUMIFS(Table15[Unique ID],Table15[System-Owned Portion],D1331,Table15[If Material Anything Other than "Lead" in Column E,Was Material Ever Previously Lead?],F1331,Table15[Customer-Owned Portion],N1331),Table15[Unique ID],0),0)))</f>
        <v>Non-lead</v>
      </c>
      <c r="W1331" s="189"/>
    </row>
    <row r="1332" spans="1:23" s="190" customFormat="1" ht="37.5" x14ac:dyDescent="0.25">
      <c r="A1332" s="180">
        <v>11744152</v>
      </c>
      <c r="B1332" s="181" t="s">
        <v>2836</v>
      </c>
      <c r="C1332" s="182" t="s">
        <v>2837</v>
      </c>
      <c r="D1332" s="183" t="s">
        <v>36</v>
      </c>
      <c r="E1332" s="181" t="s">
        <v>35</v>
      </c>
      <c r="F1332" s="183" t="s">
        <v>35</v>
      </c>
      <c r="G1332" s="181" t="s">
        <v>247</v>
      </c>
      <c r="H1332" s="184">
        <v>1</v>
      </c>
      <c r="I1332" s="185" t="s">
        <v>107</v>
      </c>
      <c r="J1332" s="181" t="s">
        <v>37</v>
      </c>
      <c r="K1332" s="181" t="s">
        <v>38</v>
      </c>
      <c r="L1332" s="186">
        <v>45519</v>
      </c>
      <c r="M1332" s="187" t="s">
        <v>225</v>
      </c>
      <c r="N1332" s="183" t="s">
        <v>43</v>
      </c>
      <c r="O1332" s="181"/>
      <c r="P1332" s="184">
        <v>0.75</v>
      </c>
      <c r="Q1332" s="185" t="s">
        <v>107</v>
      </c>
      <c r="R1332" s="181" t="s">
        <v>37</v>
      </c>
      <c r="S1332" s="181" t="s">
        <v>96</v>
      </c>
      <c r="T1332" s="186">
        <v>45519</v>
      </c>
      <c r="U1332" s="187" t="s">
        <v>7069</v>
      </c>
      <c r="V1332" s="188" t="str" cm="1">
        <f t="array" ref="V1332">IF(SUM(LEN(A1332:U1332))=0,"",IF(OR(OR(ISBLANK(E1332),SUM(LEN(B1332),LEN(C1332))=0),AND(NOT(D1332="Unknown"),ISBLANK(I1332)),AND(NOT(N1332="Unknown"),ISBLANK(Q1332))),"Missing Information", INDEX(Table15[Entire Service Line Classification], MATCH(SUMIFS(Table15[Unique ID],Table15[System-Owned Portion],D1332,Table15[If Material Anything Other than "Lead" in Column E,Was Material Ever Previously Lead?],F1332,Table15[Customer-Owned Portion],N1332),Table15[Unique ID],0),0)))</f>
        <v>Non-lead</v>
      </c>
      <c r="W1332" s="189"/>
    </row>
    <row r="1333" spans="1:23" s="190" customFormat="1" ht="37.5" x14ac:dyDescent="0.25">
      <c r="A1333" s="180">
        <v>11744125</v>
      </c>
      <c r="B1333" s="181" t="s">
        <v>2838</v>
      </c>
      <c r="C1333" s="182" t="s">
        <v>2839</v>
      </c>
      <c r="D1333" s="183" t="s">
        <v>36</v>
      </c>
      <c r="E1333" s="181" t="s">
        <v>35</v>
      </c>
      <c r="F1333" s="183" t="s">
        <v>35</v>
      </c>
      <c r="G1333" s="181" t="s">
        <v>238</v>
      </c>
      <c r="H1333" s="184">
        <v>1</v>
      </c>
      <c r="I1333" s="185" t="s">
        <v>107</v>
      </c>
      <c r="J1333" s="181" t="s">
        <v>37</v>
      </c>
      <c r="K1333" s="181" t="s">
        <v>38</v>
      </c>
      <c r="L1333" s="186">
        <v>45523</v>
      </c>
      <c r="M1333" s="187" t="s">
        <v>225</v>
      </c>
      <c r="N1333" s="183" t="s">
        <v>43</v>
      </c>
      <c r="O1333" s="181"/>
      <c r="P1333" s="184">
        <v>0.75</v>
      </c>
      <c r="Q1333" s="185" t="s">
        <v>107</v>
      </c>
      <c r="R1333" s="181" t="s">
        <v>37</v>
      </c>
      <c r="S1333" s="181" t="s">
        <v>96</v>
      </c>
      <c r="T1333" s="186">
        <v>45523</v>
      </c>
      <c r="U1333" s="187" t="s">
        <v>225</v>
      </c>
      <c r="V1333" s="188" t="str" cm="1">
        <f t="array" ref="V1333">IF(SUM(LEN(A1333:U1333))=0,"",IF(OR(OR(ISBLANK(E1333),SUM(LEN(B1333),LEN(C1333))=0),AND(NOT(D1333="Unknown"),ISBLANK(I1333)),AND(NOT(N1333="Unknown"),ISBLANK(Q1333))),"Missing Information", INDEX(Table15[Entire Service Line Classification], MATCH(SUMIFS(Table15[Unique ID],Table15[System-Owned Portion],D1333,Table15[If Material Anything Other than "Lead" in Column E,Was Material Ever Previously Lead?],F1333,Table15[Customer-Owned Portion],N1333),Table15[Unique ID],0),0)))</f>
        <v>Non-lead</v>
      </c>
      <c r="W1333" s="189"/>
    </row>
    <row r="1334" spans="1:23" s="190" customFormat="1" ht="37.5" x14ac:dyDescent="0.25">
      <c r="A1334" s="180">
        <v>11744121</v>
      </c>
      <c r="B1334" s="181" t="s">
        <v>2840</v>
      </c>
      <c r="C1334" s="182" t="s">
        <v>2841</v>
      </c>
      <c r="D1334" s="183" t="s">
        <v>36</v>
      </c>
      <c r="E1334" s="181" t="s">
        <v>35</v>
      </c>
      <c r="F1334" s="183" t="s">
        <v>35</v>
      </c>
      <c r="G1334" s="181" t="s">
        <v>239</v>
      </c>
      <c r="H1334" s="184">
        <v>1</v>
      </c>
      <c r="I1334" s="185" t="s">
        <v>107</v>
      </c>
      <c r="J1334" s="181" t="s">
        <v>37</v>
      </c>
      <c r="K1334" s="181" t="s">
        <v>38</v>
      </c>
      <c r="L1334" s="186">
        <v>45517</v>
      </c>
      <c r="M1334" s="187" t="s">
        <v>225</v>
      </c>
      <c r="N1334" s="183" t="s">
        <v>43</v>
      </c>
      <c r="O1334" s="181"/>
      <c r="P1334" s="184">
        <v>0.75</v>
      </c>
      <c r="Q1334" s="185" t="s">
        <v>107</v>
      </c>
      <c r="R1334" s="181" t="s">
        <v>37</v>
      </c>
      <c r="S1334" s="181" t="s">
        <v>96</v>
      </c>
      <c r="T1334" s="186">
        <v>45517</v>
      </c>
      <c r="U1334" s="187" t="s">
        <v>7068</v>
      </c>
      <c r="V1334" s="188" t="str" cm="1">
        <f t="array" ref="V1334">IF(SUM(LEN(A1334:U1334))=0,"",IF(OR(OR(ISBLANK(E1334),SUM(LEN(B1334),LEN(C1334))=0),AND(NOT(D1334="Unknown"),ISBLANK(I1334)),AND(NOT(N1334="Unknown"),ISBLANK(Q1334))),"Missing Information", INDEX(Table15[Entire Service Line Classification], MATCH(SUMIFS(Table15[Unique ID],Table15[System-Owned Portion],D1334,Table15[If Material Anything Other than "Lead" in Column E,Was Material Ever Previously Lead?],F1334,Table15[Customer-Owned Portion],N1334),Table15[Unique ID],0),0)))</f>
        <v>Non-lead</v>
      </c>
      <c r="W1334" s="189"/>
    </row>
    <row r="1335" spans="1:23" s="190" customFormat="1" ht="37.5" x14ac:dyDescent="0.25">
      <c r="A1335" s="180">
        <v>11744118</v>
      </c>
      <c r="B1335" s="181" t="s">
        <v>2842</v>
      </c>
      <c r="C1335" s="182" t="s">
        <v>2843</v>
      </c>
      <c r="D1335" s="183" t="s">
        <v>43</v>
      </c>
      <c r="E1335" s="181" t="s">
        <v>35</v>
      </c>
      <c r="F1335" s="183" t="s">
        <v>35</v>
      </c>
      <c r="G1335" s="181" t="s">
        <v>7053</v>
      </c>
      <c r="H1335" s="184">
        <v>0.75</v>
      </c>
      <c r="I1335" s="185" t="s">
        <v>107</v>
      </c>
      <c r="J1335" s="181" t="s">
        <v>37</v>
      </c>
      <c r="K1335" s="181" t="s">
        <v>38</v>
      </c>
      <c r="L1335" s="186">
        <v>45531</v>
      </c>
      <c r="M1335" s="187" t="s">
        <v>225</v>
      </c>
      <c r="N1335" s="183" t="s">
        <v>43</v>
      </c>
      <c r="O1335" s="181"/>
      <c r="P1335" s="184">
        <v>0.75</v>
      </c>
      <c r="Q1335" s="185" t="s">
        <v>107</v>
      </c>
      <c r="R1335" s="181" t="s">
        <v>37</v>
      </c>
      <c r="S1335" s="181" t="s">
        <v>96</v>
      </c>
      <c r="T1335" s="186">
        <v>45531</v>
      </c>
      <c r="U1335" s="187" t="s">
        <v>7068</v>
      </c>
      <c r="V1335" s="188" t="str" cm="1">
        <f t="array" ref="V1335">IF(SUM(LEN(A1335:U1335))=0,"",IF(OR(OR(ISBLANK(E1335),SUM(LEN(B1335),LEN(C1335))=0),AND(NOT(D1335="Unknown"),ISBLANK(I1335)),AND(NOT(N1335="Unknown"),ISBLANK(Q1335))),"Missing Information", INDEX(Table15[Entire Service Line Classification], MATCH(SUMIFS(Table15[Unique ID],Table15[System-Owned Portion],D1335,Table15[If Material Anything Other than "Lead" in Column E,Was Material Ever Previously Lead?],F1335,Table15[Customer-Owned Portion],N1335),Table15[Unique ID],0),0)))</f>
        <v>Non-lead</v>
      </c>
      <c r="W1335" s="189"/>
    </row>
    <row r="1336" spans="1:23" s="190" customFormat="1" ht="75" x14ac:dyDescent="0.25">
      <c r="A1336" s="180">
        <v>11744110</v>
      </c>
      <c r="B1336" s="181" t="s">
        <v>2844</v>
      </c>
      <c r="C1336" s="182" t="s">
        <v>2845</v>
      </c>
      <c r="D1336" s="183" t="s">
        <v>43</v>
      </c>
      <c r="E1336" s="181" t="s">
        <v>35</v>
      </c>
      <c r="F1336" s="183" t="s">
        <v>35</v>
      </c>
      <c r="G1336" s="181" t="s">
        <v>225</v>
      </c>
      <c r="H1336" s="184">
        <v>1</v>
      </c>
      <c r="I1336" s="185" t="s">
        <v>107</v>
      </c>
      <c r="J1336" s="181" t="s">
        <v>37</v>
      </c>
      <c r="K1336" s="181" t="s">
        <v>38</v>
      </c>
      <c r="L1336" s="186">
        <v>45525</v>
      </c>
      <c r="M1336" s="187" t="s">
        <v>225</v>
      </c>
      <c r="N1336" s="183" t="s">
        <v>43</v>
      </c>
      <c r="O1336" s="181"/>
      <c r="P1336" s="184">
        <v>0.75</v>
      </c>
      <c r="Q1336" s="185" t="s">
        <v>107</v>
      </c>
      <c r="R1336" s="181" t="s">
        <v>37</v>
      </c>
      <c r="S1336" s="181" t="s">
        <v>96</v>
      </c>
      <c r="T1336" s="186">
        <v>45525</v>
      </c>
      <c r="U1336" s="187" t="s">
        <v>225</v>
      </c>
      <c r="V1336" s="188" t="str" cm="1">
        <f t="array" ref="V1336">IF(SUM(LEN(A1336:U1336))=0,"",IF(OR(OR(ISBLANK(E1336),SUM(LEN(B1336),LEN(C1336))=0),AND(NOT(D1336="Unknown"),ISBLANK(I1336)),AND(NOT(N1336="Unknown"),ISBLANK(Q1336))),"Missing Information", INDEX(Table15[Entire Service Line Classification], MATCH(SUMIFS(Table15[Unique ID],Table15[System-Owned Portion],D1336,Table15[If Material Anything Other than "Lead" in Column E,Was Material Ever Previously Lead?],F1336,Table15[Customer-Owned Portion],N1336),Table15[Unique ID],0),0)))</f>
        <v>Non-lead</v>
      </c>
      <c r="W1336" s="189"/>
    </row>
    <row r="1337" spans="1:23" s="190" customFormat="1" ht="37.5" x14ac:dyDescent="0.25">
      <c r="A1337" s="180">
        <v>11744185</v>
      </c>
      <c r="B1337" s="181" t="s">
        <v>2846</v>
      </c>
      <c r="C1337" s="182" t="s">
        <v>2847</v>
      </c>
      <c r="D1337" s="183" t="s">
        <v>43</v>
      </c>
      <c r="E1337" s="181" t="s">
        <v>35</v>
      </c>
      <c r="F1337" s="183" t="s">
        <v>35</v>
      </c>
      <c r="G1337" s="181" t="s">
        <v>277</v>
      </c>
      <c r="H1337" s="184">
        <v>1</v>
      </c>
      <c r="I1337" s="185" t="s">
        <v>107</v>
      </c>
      <c r="J1337" s="181" t="s">
        <v>37</v>
      </c>
      <c r="K1337" s="181" t="s">
        <v>38</v>
      </c>
      <c r="L1337" s="186">
        <v>45523</v>
      </c>
      <c r="M1337" s="187" t="s">
        <v>225</v>
      </c>
      <c r="N1337" s="183" t="s">
        <v>43</v>
      </c>
      <c r="O1337" s="181"/>
      <c r="P1337" s="184">
        <v>1</v>
      </c>
      <c r="Q1337" s="185" t="s">
        <v>107</v>
      </c>
      <c r="R1337" s="181" t="s">
        <v>37</v>
      </c>
      <c r="S1337" s="181" t="s">
        <v>96</v>
      </c>
      <c r="T1337" s="186">
        <v>45523</v>
      </c>
      <c r="U1337" s="187" t="s">
        <v>225</v>
      </c>
      <c r="V1337" s="188" t="str" cm="1">
        <f t="array" ref="V1337">IF(SUM(LEN(A1337:U1337))=0,"",IF(OR(OR(ISBLANK(E1337),SUM(LEN(B1337),LEN(C1337))=0),AND(NOT(D1337="Unknown"),ISBLANK(I1337)),AND(NOT(N1337="Unknown"),ISBLANK(Q1337))),"Missing Information", INDEX(Table15[Entire Service Line Classification], MATCH(SUMIFS(Table15[Unique ID],Table15[System-Owned Portion],D1337,Table15[If Material Anything Other than "Lead" in Column E,Was Material Ever Previously Lead?],F1337,Table15[Customer-Owned Portion],N1337),Table15[Unique ID],0),0)))</f>
        <v>Non-lead</v>
      </c>
      <c r="W1337" s="189"/>
    </row>
    <row r="1338" spans="1:23" s="190" customFormat="1" ht="37.5" x14ac:dyDescent="0.25">
      <c r="A1338" s="180">
        <v>11744176</v>
      </c>
      <c r="B1338" s="181" t="s">
        <v>2848</v>
      </c>
      <c r="C1338" s="182" t="s">
        <v>2849</v>
      </c>
      <c r="D1338" s="183" t="s">
        <v>36</v>
      </c>
      <c r="E1338" s="181" t="s">
        <v>35</v>
      </c>
      <c r="F1338" s="183" t="s">
        <v>35</v>
      </c>
      <c r="G1338" s="181" t="s">
        <v>239</v>
      </c>
      <c r="H1338" s="184">
        <v>1</v>
      </c>
      <c r="I1338" s="185" t="s">
        <v>107</v>
      </c>
      <c r="J1338" s="181" t="s">
        <v>37</v>
      </c>
      <c r="K1338" s="181" t="s">
        <v>38</v>
      </c>
      <c r="L1338" s="186">
        <v>45517</v>
      </c>
      <c r="M1338" s="187" t="s">
        <v>225</v>
      </c>
      <c r="N1338" s="183" t="s">
        <v>43</v>
      </c>
      <c r="O1338" s="181"/>
      <c r="P1338" s="184">
        <v>1</v>
      </c>
      <c r="Q1338" s="185" t="s">
        <v>107</v>
      </c>
      <c r="R1338" s="181" t="s">
        <v>37</v>
      </c>
      <c r="S1338" s="181" t="s">
        <v>96</v>
      </c>
      <c r="T1338" s="186">
        <v>45517</v>
      </c>
      <c r="U1338" s="187" t="s">
        <v>7069</v>
      </c>
      <c r="V1338" s="188" t="str" cm="1">
        <f t="array" ref="V1338">IF(SUM(LEN(A1338:U1338))=0,"",IF(OR(OR(ISBLANK(E1338),SUM(LEN(B1338),LEN(C1338))=0),AND(NOT(D1338="Unknown"),ISBLANK(I1338)),AND(NOT(N1338="Unknown"),ISBLANK(Q1338))),"Missing Information", INDEX(Table15[Entire Service Line Classification], MATCH(SUMIFS(Table15[Unique ID],Table15[System-Owned Portion],D1338,Table15[If Material Anything Other than "Lead" in Column E,Was Material Ever Previously Lead?],F1338,Table15[Customer-Owned Portion],N1338),Table15[Unique ID],0),0)))</f>
        <v>Non-lead</v>
      </c>
      <c r="W1338" s="189"/>
    </row>
    <row r="1339" spans="1:23" s="190" customFormat="1" ht="37.5" x14ac:dyDescent="0.25">
      <c r="A1339" s="180">
        <v>11744114</v>
      </c>
      <c r="B1339" s="181" t="s">
        <v>2850</v>
      </c>
      <c r="C1339" s="182" t="s">
        <v>2851</v>
      </c>
      <c r="D1339" s="183" t="s">
        <v>43</v>
      </c>
      <c r="E1339" s="181" t="s">
        <v>35</v>
      </c>
      <c r="F1339" s="183" t="s">
        <v>35</v>
      </c>
      <c r="G1339" s="181" t="s">
        <v>7054</v>
      </c>
      <c r="H1339" s="184">
        <v>1</v>
      </c>
      <c r="I1339" s="185" t="s">
        <v>107</v>
      </c>
      <c r="J1339" s="181" t="s">
        <v>37</v>
      </c>
      <c r="K1339" s="181" t="s">
        <v>38</v>
      </c>
      <c r="L1339" s="186">
        <v>45523</v>
      </c>
      <c r="M1339" s="187" t="s">
        <v>225</v>
      </c>
      <c r="N1339" s="183" t="s">
        <v>43</v>
      </c>
      <c r="O1339" s="181"/>
      <c r="P1339" s="184">
        <v>1</v>
      </c>
      <c r="Q1339" s="185" t="s">
        <v>107</v>
      </c>
      <c r="R1339" s="181" t="s">
        <v>37</v>
      </c>
      <c r="S1339" s="181" t="s">
        <v>96</v>
      </c>
      <c r="T1339" s="186">
        <v>45523</v>
      </c>
      <c r="U1339" s="187" t="s">
        <v>225</v>
      </c>
      <c r="V1339" s="188" t="str" cm="1">
        <f t="array" ref="V1339">IF(SUM(LEN(A1339:U1339))=0,"",IF(OR(OR(ISBLANK(E1339),SUM(LEN(B1339),LEN(C1339))=0),AND(NOT(D1339="Unknown"),ISBLANK(I1339)),AND(NOT(N1339="Unknown"),ISBLANK(Q1339))),"Missing Information", INDEX(Table15[Entire Service Line Classification], MATCH(SUMIFS(Table15[Unique ID],Table15[System-Owned Portion],D1339,Table15[If Material Anything Other than "Lead" in Column E,Was Material Ever Previously Lead?],F1339,Table15[Customer-Owned Portion],N1339),Table15[Unique ID],0),0)))</f>
        <v>Non-lead</v>
      </c>
      <c r="W1339" s="189"/>
    </row>
    <row r="1340" spans="1:23" s="190" customFormat="1" ht="37.5" x14ac:dyDescent="0.25">
      <c r="A1340" s="180">
        <v>11744112</v>
      </c>
      <c r="B1340" s="181" t="s">
        <v>2852</v>
      </c>
      <c r="C1340" s="182" t="s">
        <v>2853</v>
      </c>
      <c r="D1340" s="183" t="s">
        <v>36</v>
      </c>
      <c r="E1340" s="181" t="s">
        <v>35</v>
      </c>
      <c r="F1340" s="183" t="s">
        <v>35</v>
      </c>
      <c r="G1340" s="181" t="s">
        <v>261</v>
      </c>
      <c r="H1340" s="184">
        <v>1</v>
      </c>
      <c r="I1340" s="185" t="s">
        <v>107</v>
      </c>
      <c r="J1340" s="181" t="s">
        <v>37</v>
      </c>
      <c r="K1340" s="181" t="s">
        <v>38</v>
      </c>
      <c r="L1340" s="186">
        <v>45518</v>
      </c>
      <c r="M1340" s="187" t="s">
        <v>225</v>
      </c>
      <c r="N1340" s="183" t="s">
        <v>43</v>
      </c>
      <c r="O1340" s="181"/>
      <c r="P1340" s="184">
        <v>0.75</v>
      </c>
      <c r="Q1340" s="185" t="s">
        <v>107</v>
      </c>
      <c r="R1340" s="181" t="s">
        <v>37</v>
      </c>
      <c r="S1340" s="181" t="s">
        <v>96</v>
      </c>
      <c r="T1340" s="186">
        <v>45518</v>
      </c>
      <c r="U1340" s="187" t="s">
        <v>7069</v>
      </c>
      <c r="V1340" s="188" t="str" cm="1">
        <f t="array" ref="V1340">IF(SUM(LEN(A1340:U1340))=0,"",IF(OR(OR(ISBLANK(E1340),SUM(LEN(B1340),LEN(C1340))=0),AND(NOT(D1340="Unknown"),ISBLANK(I1340)),AND(NOT(N1340="Unknown"),ISBLANK(Q1340))),"Missing Information", INDEX(Table15[Entire Service Line Classification], MATCH(SUMIFS(Table15[Unique ID],Table15[System-Owned Portion],D1340,Table15[If Material Anything Other than "Lead" in Column E,Was Material Ever Previously Lead?],F1340,Table15[Customer-Owned Portion],N1340),Table15[Unique ID],0),0)))</f>
        <v>Non-lead</v>
      </c>
      <c r="W1340" s="189"/>
    </row>
    <row r="1341" spans="1:23" s="190" customFormat="1" ht="37.5" x14ac:dyDescent="0.25">
      <c r="A1341" s="180">
        <v>11744111</v>
      </c>
      <c r="B1341" s="181" t="s">
        <v>2854</v>
      </c>
      <c r="C1341" s="182" t="s">
        <v>2855</v>
      </c>
      <c r="D1341" s="183" t="s">
        <v>36</v>
      </c>
      <c r="E1341" s="181" t="s">
        <v>35</v>
      </c>
      <c r="F1341" s="183" t="s">
        <v>35</v>
      </c>
      <c r="G1341" s="181" t="s">
        <v>229</v>
      </c>
      <c r="H1341" s="184">
        <v>1</v>
      </c>
      <c r="I1341" s="185" t="s">
        <v>107</v>
      </c>
      <c r="J1341" s="181" t="s">
        <v>37</v>
      </c>
      <c r="K1341" s="181" t="s">
        <v>38</v>
      </c>
      <c r="L1341" s="186">
        <v>45519</v>
      </c>
      <c r="M1341" s="187" t="s">
        <v>225</v>
      </c>
      <c r="N1341" s="183" t="s">
        <v>43</v>
      </c>
      <c r="O1341" s="181"/>
      <c r="P1341" s="184">
        <v>0.75</v>
      </c>
      <c r="Q1341" s="185" t="s">
        <v>107</v>
      </c>
      <c r="R1341" s="181" t="s">
        <v>37</v>
      </c>
      <c r="S1341" s="181" t="s">
        <v>96</v>
      </c>
      <c r="T1341" s="186">
        <v>45519</v>
      </c>
      <c r="U1341" s="187" t="s">
        <v>7069</v>
      </c>
      <c r="V1341" s="188" t="str" cm="1">
        <f t="array" ref="V1341">IF(SUM(LEN(A1341:U1341))=0,"",IF(OR(OR(ISBLANK(E1341),SUM(LEN(B1341),LEN(C1341))=0),AND(NOT(D1341="Unknown"),ISBLANK(I1341)),AND(NOT(N1341="Unknown"),ISBLANK(Q1341))),"Missing Information", INDEX(Table15[Entire Service Line Classification], MATCH(SUMIFS(Table15[Unique ID],Table15[System-Owned Portion],D1341,Table15[If Material Anything Other than "Lead" in Column E,Was Material Ever Previously Lead?],F1341,Table15[Customer-Owned Portion],N1341),Table15[Unique ID],0),0)))</f>
        <v>Non-lead</v>
      </c>
      <c r="W1341" s="189"/>
    </row>
    <row r="1342" spans="1:23" s="190" customFormat="1" ht="37.5" x14ac:dyDescent="0.25">
      <c r="A1342" s="180">
        <v>11744108</v>
      </c>
      <c r="B1342" s="181" t="s">
        <v>2856</v>
      </c>
      <c r="C1342" s="182" t="s">
        <v>2855</v>
      </c>
      <c r="D1342" s="183" t="s">
        <v>43</v>
      </c>
      <c r="E1342" s="181" t="s">
        <v>35</v>
      </c>
      <c r="F1342" s="183" t="s">
        <v>35</v>
      </c>
      <c r="G1342" s="181" t="s">
        <v>229</v>
      </c>
      <c r="H1342" s="184">
        <v>1</v>
      </c>
      <c r="I1342" s="185" t="s">
        <v>107</v>
      </c>
      <c r="J1342" s="181" t="s">
        <v>37</v>
      </c>
      <c r="K1342" s="181" t="s">
        <v>38</v>
      </c>
      <c r="L1342" s="186">
        <v>45519</v>
      </c>
      <c r="M1342" s="187" t="s">
        <v>7069</v>
      </c>
      <c r="N1342" s="183" t="s">
        <v>43</v>
      </c>
      <c r="O1342" s="181"/>
      <c r="P1342" s="184">
        <v>0.75</v>
      </c>
      <c r="Q1342" s="185" t="s">
        <v>107</v>
      </c>
      <c r="R1342" s="181" t="s">
        <v>37</v>
      </c>
      <c r="S1342" s="181" t="s">
        <v>96</v>
      </c>
      <c r="T1342" s="186">
        <v>45519</v>
      </c>
      <c r="U1342" s="187" t="s">
        <v>7069</v>
      </c>
      <c r="V1342" s="188" t="str" cm="1">
        <f t="array" ref="V1342">IF(SUM(LEN(A1342:U1342))=0,"",IF(OR(OR(ISBLANK(E1342),SUM(LEN(B1342),LEN(C1342))=0),AND(NOT(D1342="Unknown"),ISBLANK(I1342)),AND(NOT(N1342="Unknown"),ISBLANK(Q1342))),"Missing Information", INDEX(Table15[Entire Service Line Classification], MATCH(SUMIFS(Table15[Unique ID],Table15[System-Owned Portion],D1342,Table15[If Material Anything Other than "Lead" in Column E,Was Material Ever Previously Lead?],F1342,Table15[Customer-Owned Portion],N1342),Table15[Unique ID],0),0)))</f>
        <v>Non-lead</v>
      </c>
      <c r="W1342" s="189"/>
    </row>
    <row r="1343" spans="1:23" s="190" customFormat="1" ht="37.5" x14ac:dyDescent="0.25">
      <c r="A1343" s="180">
        <v>11744113</v>
      </c>
      <c r="B1343" s="181" t="s">
        <v>2857</v>
      </c>
      <c r="C1343" s="182" t="s">
        <v>2858</v>
      </c>
      <c r="D1343" s="183" t="s">
        <v>36</v>
      </c>
      <c r="E1343" s="181" t="s">
        <v>35</v>
      </c>
      <c r="F1343" s="183" t="s">
        <v>35</v>
      </c>
      <c r="G1343" s="181" t="s">
        <v>226</v>
      </c>
      <c r="H1343" s="184">
        <v>1</v>
      </c>
      <c r="I1343" s="185" t="s">
        <v>107</v>
      </c>
      <c r="J1343" s="181" t="s">
        <v>37</v>
      </c>
      <c r="K1343" s="181" t="s">
        <v>38</v>
      </c>
      <c r="L1343" s="186">
        <v>45517</v>
      </c>
      <c r="M1343" s="187" t="s">
        <v>225</v>
      </c>
      <c r="N1343" s="183" t="s">
        <v>43</v>
      </c>
      <c r="O1343" s="181"/>
      <c r="P1343" s="184">
        <v>0.75</v>
      </c>
      <c r="Q1343" s="185" t="s">
        <v>107</v>
      </c>
      <c r="R1343" s="181" t="s">
        <v>37</v>
      </c>
      <c r="S1343" s="181" t="s">
        <v>96</v>
      </c>
      <c r="T1343" s="186">
        <v>45517</v>
      </c>
      <c r="U1343" s="187" t="s">
        <v>7069</v>
      </c>
      <c r="V1343" s="188" t="str" cm="1">
        <f t="array" ref="V1343">IF(SUM(LEN(A1343:U1343))=0,"",IF(OR(OR(ISBLANK(E1343),SUM(LEN(B1343),LEN(C1343))=0),AND(NOT(D1343="Unknown"),ISBLANK(I1343)),AND(NOT(N1343="Unknown"),ISBLANK(Q1343))),"Missing Information", INDEX(Table15[Entire Service Line Classification], MATCH(SUMIFS(Table15[Unique ID],Table15[System-Owned Portion],D1343,Table15[If Material Anything Other than "Lead" in Column E,Was Material Ever Previously Lead?],F1343,Table15[Customer-Owned Portion],N1343),Table15[Unique ID],0),0)))</f>
        <v>Non-lead</v>
      </c>
      <c r="W1343" s="189"/>
    </row>
    <row r="1344" spans="1:23" s="190" customFormat="1" ht="37.5" x14ac:dyDescent="0.25">
      <c r="A1344" s="180">
        <v>11744109</v>
      </c>
      <c r="B1344" s="181" t="s">
        <v>2859</v>
      </c>
      <c r="C1344" s="182" t="s">
        <v>2860</v>
      </c>
      <c r="D1344" s="183" t="s">
        <v>43</v>
      </c>
      <c r="E1344" s="181" t="s">
        <v>35</v>
      </c>
      <c r="F1344" s="183" t="s">
        <v>35</v>
      </c>
      <c r="G1344" s="181" t="s">
        <v>247</v>
      </c>
      <c r="H1344" s="184">
        <v>1</v>
      </c>
      <c r="I1344" s="185" t="s">
        <v>107</v>
      </c>
      <c r="J1344" s="181" t="s">
        <v>37</v>
      </c>
      <c r="K1344" s="181" t="s">
        <v>38</v>
      </c>
      <c r="L1344" s="186">
        <v>45523</v>
      </c>
      <c r="M1344" s="187" t="s">
        <v>225</v>
      </c>
      <c r="N1344" s="183" t="s">
        <v>43</v>
      </c>
      <c r="O1344" s="181"/>
      <c r="P1344" s="184">
        <v>0.75</v>
      </c>
      <c r="Q1344" s="185" t="s">
        <v>107</v>
      </c>
      <c r="R1344" s="181" t="s">
        <v>37</v>
      </c>
      <c r="S1344" s="181" t="s">
        <v>96</v>
      </c>
      <c r="T1344" s="186">
        <v>45523</v>
      </c>
      <c r="U1344" s="187" t="s">
        <v>225</v>
      </c>
      <c r="V1344" s="188" t="str" cm="1">
        <f t="array" ref="V1344">IF(SUM(LEN(A1344:U1344))=0,"",IF(OR(OR(ISBLANK(E1344),SUM(LEN(B1344),LEN(C1344))=0),AND(NOT(D1344="Unknown"),ISBLANK(I1344)),AND(NOT(N1344="Unknown"),ISBLANK(Q1344))),"Missing Information", INDEX(Table15[Entire Service Line Classification], MATCH(SUMIFS(Table15[Unique ID],Table15[System-Owned Portion],D1344,Table15[If Material Anything Other than "Lead" in Column E,Was Material Ever Previously Lead?],F1344,Table15[Customer-Owned Portion],N1344),Table15[Unique ID],0),0)))</f>
        <v>Non-lead</v>
      </c>
      <c r="W1344" s="189"/>
    </row>
    <row r="1345" spans="1:23" s="190" customFormat="1" ht="37.5" x14ac:dyDescent="0.25">
      <c r="A1345" s="180">
        <v>11744102</v>
      </c>
      <c r="B1345" s="181" t="s">
        <v>2861</v>
      </c>
      <c r="C1345" s="182" t="s">
        <v>2862</v>
      </c>
      <c r="D1345" s="183" t="s">
        <v>36</v>
      </c>
      <c r="E1345" s="181" t="s">
        <v>35</v>
      </c>
      <c r="F1345" s="183" t="s">
        <v>35</v>
      </c>
      <c r="G1345" s="181" t="s">
        <v>7036</v>
      </c>
      <c r="H1345" s="184">
        <v>1</v>
      </c>
      <c r="I1345" s="185" t="s">
        <v>107</v>
      </c>
      <c r="J1345" s="181" t="s">
        <v>37</v>
      </c>
      <c r="K1345" s="181" t="s">
        <v>38</v>
      </c>
      <c r="L1345" s="186">
        <v>45519</v>
      </c>
      <c r="M1345" s="187" t="s">
        <v>225</v>
      </c>
      <c r="N1345" s="183" t="s">
        <v>43</v>
      </c>
      <c r="O1345" s="181"/>
      <c r="P1345" s="184">
        <v>0.75</v>
      </c>
      <c r="Q1345" s="185" t="s">
        <v>107</v>
      </c>
      <c r="R1345" s="181" t="s">
        <v>37</v>
      </c>
      <c r="S1345" s="181" t="s">
        <v>96</v>
      </c>
      <c r="T1345" s="186">
        <v>45519</v>
      </c>
      <c r="U1345" s="187" t="s">
        <v>7069</v>
      </c>
      <c r="V1345" s="188" t="str" cm="1">
        <f t="array" ref="V1345">IF(SUM(LEN(A1345:U1345))=0,"",IF(OR(OR(ISBLANK(E1345),SUM(LEN(B1345),LEN(C1345))=0),AND(NOT(D1345="Unknown"),ISBLANK(I1345)),AND(NOT(N1345="Unknown"),ISBLANK(Q1345))),"Missing Information", INDEX(Table15[Entire Service Line Classification], MATCH(SUMIFS(Table15[Unique ID],Table15[System-Owned Portion],D1345,Table15[If Material Anything Other than "Lead" in Column E,Was Material Ever Previously Lead?],F1345,Table15[Customer-Owned Portion],N1345),Table15[Unique ID],0),0)))</f>
        <v>Non-lead</v>
      </c>
      <c r="W1345" s="189"/>
    </row>
    <row r="1346" spans="1:23" s="190" customFormat="1" ht="37.5" x14ac:dyDescent="0.25">
      <c r="A1346" s="180">
        <v>11744095</v>
      </c>
      <c r="B1346" s="181" t="s">
        <v>2699</v>
      </c>
      <c r="C1346" s="182" t="s">
        <v>2700</v>
      </c>
      <c r="D1346" s="183" t="s">
        <v>36</v>
      </c>
      <c r="E1346" s="181" t="s">
        <v>35</v>
      </c>
      <c r="F1346" s="183" t="s">
        <v>35</v>
      </c>
      <c r="G1346" s="181" t="s">
        <v>249</v>
      </c>
      <c r="H1346" s="184">
        <v>2</v>
      </c>
      <c r="I1346" s="185" t="s">
        <v>107</v>
      </c>
      <c r="J1346" s="181" t="s">
        <v>37</v>
      </c>
      <c r="K1346" s="181" t="s">
        <v>38</v>
      </c>
      <c r="L1346" s="186">
        <v>45531</v>
      </c>
      <c r="M1346" s="187" t="s">
        <v>225</v>
      </c>
      <c r="N1346" s="183" t="s">
        <v>43</v>
      </c>
      <c r="O1346" s="181"/>
      <c r="P1346" s="184">
        <v>2</v>
      </c>
      <c r="Q1346" s="185" t="s">
        <v>107</v>
      </c>
      <c r="R1346" s="181" t="s">
        <v>37</v>
      </c>
      <c r="S1346" s="181" t="s">
        <v>96</v>
      </c>
      <c r="T1346" s="186">
        <v>45531</v>
      </c>
      <c r="U1346" s="187" t="s">
        <v>7068</v>
      </c>
      <c r="V1346" s="188" t="str" cm="1">
        <f t="array" ref="V1346">IF(SUM(LEN(A1346:U1346))=0,"",IF(OR(OR(ISBLANK(E1346),SUM(LEN(B1346),LEN(C1346))=0),AND(NOT(D1346="Unknown"),ISBLANK(I1346)),AND(NOT(N1346="Unknown"),ISBLANK(Q1346))),"Missing Information", INDEX(Table15[Entire Service Line Classification], MATCH(SUMIFS(Table15[Unique ID],Table15[System-Owned Portion],D1346,Table15[If Material Anything Other than "Lead" in Column E,Was Material Ever Previously Lead?],F1346,Table15[Customer-Owned Portion],N1346),Table15[Unique ID],0),0)))</f>
        <v>Non-lead</v>
      </c>
      <c r="W1346" s="189"/>
    </row>
    <row r="1347" spans="1:23" s="190" customFormat="1" ht="37.5" x14ac:dyDescent="0.25">
      <c r="A1347" s="180">
        <v>11744094</v>
      </c>
      <c r="B1347" s="181" t="s">
        <v>2863</v>
      </c>
      <c r="C1347" s="182" t="s">
        <v>2864</v>
      </c>
      <c r="D1347" s="183" t="s">
        <v>43</v>
      </c>
      <c r="E1347" s="181" t="s">
        <v>35</v>
      </c>
      <c r="F1347" s="183" t="s">
        <v>35</v>
      </c>
      <c r="G1347" s="181" t="s">
        <v>262</v>
      </c>
      <c r="H1347" s="184">
        <v>1</v>
      </c>
      <c r="I1347" s="185" t="s">
        <v>107</v>
      </c>
      <c r="J1347" s="181" t="s">
        <v>37</v>
      </c>
      <c r="K1347" s="181" t="s">
        <v>38</v>
      </c>
      <c r="L1347" s="186">
        <v>45523</v>
      </c>
      <c r="M1347" s="187" t="s">
        <v>225</v>
      </c>
      <c r="N1347" s="183" t="s">
        <v>43</v>
      </c>
      <c r="O1347" s="181"/>
      <c r="P1347" s="184">
        <v>0.75</v>
      </c>
      <c r="Q1347" s="185" t="s">
        <v>107</v>
      </c>
      <c r="R1347" s="181" t="s">
        <v>37</v>
      </c>
      <c r="S1347" s="181" t="s">
        <v>96</v>
      </c>
      <c r="T1347" s="186">
        <v>45523</v>
      </c>
      <c r="U1347" s="187" t="s">
        <v>225</v>
      </c>
      <c r="V1347" s="188" t="str" cm="1">
        <f t="array" ref="V1347">IF(SUM(LEN(A1347:U1347))=0,"",IF(OR(OR(ISBLANK(E1347),SUM(LEN(B1347),LEN(C1347))=0),AND(NOT(D1347="Unknown"),ISBLANK(I1347)),AND(NOT(N1347="Unknown"),ISBLANK(Q1347))),"Missing Information", INDEX(Table15[Entire Service Line Classification], MATCH(SUMIFS(Table15[Unique ID],Table15[System-Owned Portion],D1347,Table15[If Material Anything Other than "Lead" in Column E,Was Material Ever Previously Lead?],F1347,Table15[Customer-Owned Portion],N1347),Table15[Unique ID],0),0)))</f>
        <v>Non-lead</v>
      </c>
      <c r="W1347" s="189"/>
    </row>
    <row r="1348" spans="1:23" s="190" customFormat="1" ht="37.5" x14ac:dyDescent="0.25">
      <c r="A1348" s="180">
        <v>11744101</v>
      </c>
      <c r="B1348" s="181" t="s">
        <v>2865</v>
      </c>
      <c r="C1348" s="182" t="s">
        <v>2866</v>
      </c>
      <c r="D1348" s="183" t="s">
        <v>36</v>
      </c>
      <c r="E1348" s="181" t="s">
        <v>35</v>
      </c>
      <c r="F1348" s="183" t="s">
        <v>35</v>
      </c>
      <c r="G1348" s="181" t="s">
        <v>7033</v>
      </c>
      <c r="H1348" s="184">
        <v>2</v>
      </c>
      <c r="I1348" s="185" t="s">
        <v>107</v>
      </c>
      <c r="J1348" s="181" t="s">
        <v>37</v>
      </c>
      <c r="K1348" s="181" t="s">
        <v>38</v>
      </c>
      <c r="L1348" s="186">
        <v>45525</v>
      </c>
      <c r="M1348" s="187" t="s">
        <v>225</v>
      </c>
      <c r="N1348" s="183" t="s">
        <v>43</v>
      </c>
      <c r="O1348" s="181"/>
      <c r="P1348" s="184">
        <v>1</v>
      </c>
      <c r="Q1348" s="185" t="s">
        <v>107</v>
      </c>
      <c r="R1348" s="181" t="s">
        <v>37</v>
      </c>
      <c r="S1348" s="181" t="s">
        <v>96</v>
      </c>
      <c r="T1348" s="186">
        <v>45525</v>
      </c>
      <c r="U1348" s="187" t="s">
        <v>225</v>
      </c>
      <c r="V1348" s="188" t="str" cm="1">
        <f t="array" ref="V1348">IF(SUM(LEN(A1348:U1348))=0,"",IF(OR(OR(ISBLANK(E1348),SUM(LEN(B1348),LEN(C1348))=0),AND(NOT(D1348="Unknown"),ISBLANK(I1348)),AND(NOT(N1348="Unknown"),ISBLANK(Q1348))),"Missing Information", INDEX(Table15[Entire Service Line Classification], MATCH(SUMIFS(Table15[Unique ID],Table15[System-Owned Portion],D1348,Table15[If Material Anything Other than "Lead" in Column E,Was Material Ever Previously Lead?],F1348,Table15[Customer-Owned Portion],N1348),Table15[Unique ID],0),0)))</f>
        <v>Non-lead</v>
      </c>
      <c r="W1348" s="189"/>
    </row>
    <row r="1349" spans="1:23" s="190" customFormat="1" ht="37.5" x14ac:dyDescent="0.25">
      <c r="A1349" s="180">
        <v>11744093</v>
      </c>
      <c r="B1349" s="181" t="s">
        <v>2867</v>
      </c>
      <c r="C1349" s="182" t="s">
        <v>2868</v>
      </c>
      <c r="D1349" s="183" t="s">
        <v>36</v>
      </c>
      <c r="E1349" s="181" t="s">
        <v>35</v>
      </c>
      <c r="F1349" s="183" t="s">
        <v>35</v>
      </c>
      <c r="G1349" s="181" t="s">
        <v>239</v>
      </c>
      <c r="H1349" s="184">
        <v>1</v>
      </c>
      <c r="I1349" s="185" t="s">
        <v>107</v>
      </c>
      <c r="J1349" s="181" t="s">
        <v>37</v>
      </c>
      <c r="K1349" s="181" t="s">
        <v>38</v>
      </c>
      <c r="L1349" s="186">
        <v>45523</v>
      </c>
      <c r="M1349" s="187" t="s">
        <v>225</v>
      </c>
      <c r="N1349" s="183" t="s">
        <v>43</v>
      </c>
      <c r="O1349" s="181"/>
      <c r="P1349" s="184">
        <v>0.75</v>
      </c>
      <c r="Q1349" s="185" t="s">
        <v>107</v>
      </c>
      <c r="R1349" s="181" t="s">
        <v>37</v>
      </c>
      <c r="S1349" s="181" t="s">
        <v>96</v>
      </c>
      <c r="T1349" s="186">
        <v>45523</v>
      </c>
      <c r="U1349" s="187" t="s">
        <v>225</v>
      </c>
      <c r="V1349" s="188" t="str" cm="1">
        <f t="array" ref="V1349">IF(SUM(LEN(A1349:U1349))=0,"",IF(OR(OR(ISBLANK(E1349),SUM(LEN(B1349),LEN(C1349))=0),AND(NOT(D1349="Unknown"),ISBLANK(I1349)),AND(NOT(N1349="Unknown"),ISBLANK(Q1349))),"Missing Information", INDEX(Table15[Entire Service Line Classification], MATCH(SUMIFS(Table15[Unique ID],Table15[System-Owned Portion],D1349,Table15[If Material Anything Other than "Lead" in Column E,Was Material Ever Previously Lead?],F1349,Table15[Customer-Owned Portion],N1349),Table15[Unique ID],0),0)))</f>
        <v>Non-lead</v>
      </c>
      <c r="W1349" s="189"/>
    </row>
    <row r="1350" spans="1:23" s="190" customFormat="1" ht="37.5" x14ac:dyDescent="0.25">
      <c r="A1350" s="180">
        <v>11744092</v>
      </c>
      <c r="B1350" s="181" t="s">
        <v>2869</v>
      </c>
      <c r="C1350" s="182" t="s">
        <v>2870</v>
      </c>
      <c r="D1350" s="183" t="s">
        <v>43</v>
      </c>
      <c r="E1350" s="181" t="s">
        <v>35</v>
      </c>
      <c r="F1350" s="183" t="s">
        <v>35</v>
      </c>
      <c r="G1350" s="181" t="s">
        <v>239</v>
      </c>
      <c r="H1350" s="184">
        <v>1</v>
      </c>
      <c r="I1350" s="185" t="s">
        <v>107</v>
      </c>
      <c r="J1350" s="181" t="s">
        <v>37</v>
      </c>
      <c r="K1350" s="181" t="s">
        <v>38</v>
      </c>
      <c r="L1350" s="186">
        <v>45531</v>
      </c>
      <c r="M1350" s="187" t="s">
        <v>7069</v>
      </c>
      <c r="N1350" s="183" t="s">
        <v>43</v>
      </c>
      <c r="O1350" s="181"/>
      <c r="P1350" s="184">
        <v>0.75</v>
      </c>
      <c r="Q1350" s="185" t="s">
        <v>107</v>
      </c>
      <c r="R1350" s="181" t="s">
        <v>37</v>
      </c>
      <c r="S1350" s="181" t="s">
        <v>96</v>
      </c>
      <c r="T1350" s="186">
        <v>45531</v>
      </c>
      <c r="U1350" s="187" t="s">
        <v>7069</v>
      </c>
      <c r="V1350" s="188" t="str" cm="1">
        <f t="array" ref="V1350">IF(SUM(LEN(A1350:U1350))=0,"",IF(OR(OR(ISBLANK(E1350),SUM(LEN(B1350),LEN(C1350))=0),AND(NOT(D1350="Unknown"),ISBLANK(I1350)),AND(NOT(N1350="Unknown"),ISBLANK(Q1350))),"Missing Information", INDEX(Table15[Entire Service Line Classification], MATCH(SUMIFS(Table15[Unique ID],Table15[System-Owned Portion],D1350,Table15[If Material Anything Other than "Lead" in Column E,Was Material Ever Previously Lead?],F1350,Table15[Customer-Owned Portion],N1350),Table15[Unique ID],0),0)))</f>
        <v>Non-lead</v>
      </c>
      <c r="W1350" s="189"/>
    </row>
    <row r="1351" spans="1:23" s="190" customFormat="1" ht="37.5" x14ac:dyDescent="0.25">
      <c r="A1351" s="180">
        <v>11744084</v>
      </c>
      <c r="B1351" s="181" t="s">
        <v>2871</v>
      </c>
      <c r="C1351" s="182" t="s">
        <v>2872</v>
      </c>
      <c r="D1351" s="183" t="s">
        <v>43</v>
      </c>
      <c r="E1351" s="181" t="s">
        <v>35</v>
      </c>
      <c r="F1351" s="183" t="s">
        <v>35</v>
      </c>
      <c r="G1351" s="181" t="s">
        <v>254</v>
      </c>
      <c r="H1351" s="184">
        <v>1</v>
      </c>
      <c r="I1351" s="185" t="s">
        <v>107</v>
      </c>
      <c r="J1351" s="181" t="s">
        <v>37</v>
      </c>
      <c r="K1351" s="181" t="s">
        <v>38</v>
      </c>
      <c r="L1351" s="186">
        <v>45519</v>
      </c>
      <c r="M1351" s="187" t="s">
        <v>7069</v>
      </c>
      <c r="N1351" s="183" t="s">
        <v>43</v>
      </c>
      <c r="O1351" s="181"/>
      <c r="P1351" s="184">
        <v>0.75</v>
      </c>
      <c r="Q1351" s="185" t="s">
        <v>107</v>
      </c>
      <c r="R1351" s="181" t="s">
        <v>37</v>
      </c>
      <c r="S1351" s="181" t="s">
        <v>96</v>
      </c>
      <c r="T1351" s="186">
        <v>45519</v>
      </c>
      <c r="U1351" s="187" t="s">
        <v>7069</v>
      </c>
      <c r="V1351" s="188" t="str" cm="1">
        <f t="array" ref="V1351">IF(SUM(LEN(A1351:U1351))=0,"",IF(OR(OR(ISBLANK(E1351),SUM(LEN(B1351),LEN(C1351))=0),AND(NOT(D1351="Unknown"),ISBLANK(I1351)),AND(NOT(N1351="Unknown"),ISBLANK(Q1351))),"Missing Information", INDEX(Table15[Entire Service Line Classification], MATCH(SUMIFS(Table15[Unique ID],Table15[System-Owned Portion],D1351,Table15[If Material Anything Other than "Lead" in Column E,Was Material Ever Previously Lead?],F1351,Table15[Customer-Owned Portion],N1351),Table15[Unique ID],0),0)))</f>
        <v>Non-lead</v>
      </c>
      <c r="W1351" s="189"/>
    </row>
    <row r="1352" spans="1:23" s="190" customFormat="1" ht="37.5" x14ac:dyDescent="0.25">
      <c r="A1352" s="180">
        <v>11744164</v>
      </c>
      <c r="B1352" s="181" t="s">
        <v>2873</v>
      </c>
      <c r="C1352" s="182" t="s">
        <v>2874</v>
      </c>
      <c r="D1352" s="183" t="s">
        <v>36</v>
      </c>
      <c r="E1352" s="181" t="s">
        <v>35</v>
      </c>
      <c r="F1352" s="183" t="s">
        <v>35</v>
      </c>
      <c r="G1352" s="181" t="s">
        <v>239</v>
      </c>
      <c r="H1352" s="184">
        <v>1</v>
      </c>
      <c r="I1352" s="185" t="s">
        <v>107</v>
      </c>
      <c r="J1352" s="181" t="s">
        <v>37</v>
      </c>
      <c r="K1352" s="181" t="s">
        <v>38</v>
      </c>
      <c r="L1352" s="186">
        <v>45523</v>
      </c>
      <c r="M1352" s="187" t="s">
        <v>225</v>
      </c>
      <c r="N1352" s="183" t="s">
        <v>43</v>
      </c>
      <c r="O1352" s="181"/>
      <c r="P1352" s="184">
        <v>0.75</v>
      </c>
      <c r="Q1352" s="185" t="s">
        <v>107</v>
      </c>
      <c r="R1352" s="181" t="s">
        <v>37</v>
      </c>
      <c r="S1352" s="181" t="s">
        <v>96</v>
      </c>
      <c r="T1352" s="186">
        <v>45523</v>
      </c>
      <c r="U1352" s="187" t="s">
        <v>225</v>
      </c>
      <c r="V1352" s="188" t="str" cm="1">
        <f t="array" ref="V1352">IF(SUM(LEN(A1352:U1352))=0,"",IF(OR(OR(ISBLANK(E1352),SUM(LEN(B1352),LEN(C1352))=0),AND(NOT(D1352="Unknown"),ISBLANK(I1352)),AND(NOT(N1352="Unknown"),ISBLANK(Q1352))),"Missing Information", INDEX(Table15[Entire Service Line Classification], MATCH(SUMIFS(Table15[Unique ID],Table15[System-Owned Portion],D1352,Table15[If Material Anything Other than "Lead" in Column E,Was Material Ever Previously Lead?],F1352,Table15[Customer-Owned Portion],N1352),Table15[Unique ID],0),0)))</f>
        <v>Non-lead</v>
      </c>
      <c r="W1352" s="189"/>
    </row>
    <row r="1353" spans="1:23" s="190" customFormat="1" ht="37.5" x14ac:dyDescent="0.25">
      <c r="A1353" s="180">
        <v>11744105</v>
      </c>
      <c r="B1353" s="181" t="s">
        <v>2875</v>
      </c>
      <c r="C1353" s="182" t="s">
        <v>2876</v>
      </c>
      <c r="D1353" s="183" t="s">
        <v>36</v>
      </c>
      <c r="E1353" s="181" t="s">
        <v>35</v>
      </c>
      <c r="F1353" s="183" t="s">
        <v>35</v>
      </c>
      <c r="G1353" s="181" t="s">
        <v>7036</v>
      </c>
      <c r="H1353" s="184">
        <v>1</v>
      </c>
      <c r="I1353" s="185" t="s">
        <v>107</v>
      </c>
      <c r="J1353" s="181" t="s">
        <v>37</v>
      </c>
      <c r="K1353" s="181" t="s">
        <v>38</v>
      </c>
      <c r="L1353" s="186">
        <v>45518</v>
      </c>
      <c r="M1353" s="187" t="s">
        <v>225</v>
      </c>
      <c r="N1353" s="183" t="s">
        <v>43</v>
      </c>
      <c r="O1353" s="181"/>
      <c r="P1353" s="184">
        <v>0.75</v>
      </c>
      <c r="Q1353" s="185" t="s">
        <v>107</v>
      </c>
      <c r="R1353" s="181" t="s">
        <v>37</v>
      </c>
      <c r="S1353" s="181" t="s">
        <v>96</v>
      </c>
      <c r="T1353" s="186">
        <v>45518</v>
      </c>
      <c r="U1353" s="187" t="s">
        <v>7069</v>
      </c>
      <c r="V1353" s="188" t="str" cm="1">
        <f t="array" ref="V1353">IF(SUM(LEN(A1353:U1353))=0,"",IF(OR(OR(ISBLANK(E1353),SUM(LEN(B1353),LEN(C1353))=0),AND(NOT(D1353="Unknown"),ISBLANK(I1353)),AND(NOT(N1353="Unknown"),ISBLANK(Q1353))),"Missing Information", INDEX(Table15[Entire Service Line Classification], MATCH(SUMIFS(Table15[Unique ID],Table15[System-Owned Portion],D1353,Table15[If Material Anything Other than "Lead" in Column E,Was Material Ever Previously Lead?],F1353,Table15[Customer-Owned Portion],N1353),Table15[Unique ID],0),0)))</f>
        <v>Non-lead</v>
      </c>
      <c r="W1353" s="189"/>
    </row>
    <row r="1354" spans="1:23" s="190" customFormat="1" ht="37.5" x14ac:dyDescent="0.25">
      <c r="A1354" s="180">
        <v>11744096</v>
      </c>
      <c r="B1354" s="181" t="s">
        <v>2877</v>
      </c>
      <c r="C1354" s="182" t="s">
        <v>2878</v>
      </c>
      <c r="D1354" s="183" t="s">
        <v>43</v>
      </c>
      <c r="E1354" s="181" t="s">
        <v>35</v>
      </c>
      <c r="F1354" s="183" t="s">
        <v>35</v>
      </c>
      <c r="G1354" s="181" t="s">
        <v>238</v>
      </c>
      <c r="H1354" s="184">
        <v>1</v>
      </c>
      <c r="I1354" s="185" t="s">
        <v>107</v>
      </c>
      <c r="J1354" s="181" t="s">
        <v>37</v>
      </c>
      <c r="K1354" s="181" t="s">
        <v>38</v>
      </c>
      <c r="L1354" s="186">
        <v>45531</v>
      </c>
      <c r="M1354" s="187" t="s">
        <v>7069</v>
      </c>
      <c r="N1354" s="183" t="s">
        <v>43</v>
      </c>
      <c r="O1354" s="181"/>
      <c r="P1354" s="184">
        <v>0.75</v>
      </c>
      <c r="Q1354" s="185" t="s">
        <v>107</v>
      </c>
      <c r="R1354" s="181" t="s">
        <v>37</v>
      </c>
      <c r="S1354" s="181" t="s">
        <v>96</v>
      </c>
      <c r="T1354" s="186">
        <v>45531</v>
      </c>
      <c r="U1354" s="187" t="s">
        <v>7069</v>
      </c>
      <c r="V1354" s="188" t="str" cm="1">
        <f t="array" ref="V1354">IF(SUM(LEN(A1354:U1354))=0,"",IF(OR(OR(ISBLANK(E1354),SUM(LEN(B1354),LEN(C1354))=0),AND(NOT(D1354="Unknown"),ISBLANK(I1354)),AND(NOT(N1354="Unknown"),ISBLANK(Q1354))),"Missing Information", INDEX(Table15[Entire Service Line Classification], MATCH(SUMIFS(Table15[Unique ID],Table15[System-Owned Portion],D1354,Table15[If Material Anything Other than "Lead" in Column E,Was Material Ever Previously Lead?],F1354,Table15[Customer-Owned Portion],N1354),Table15[Unique ID],0),0)))</f>
        <v>Non-lead</v>
      </c>
      <c r="W1354" s="189"/>
    </row>
    <row r="1355" spans="1:23" s="190" customFormat="1" ht="37.5" x14ac:dyDescent="0.25">
      <c r="A1355" s="180">
        <v>11744090</v>
      </c>
      <c r="B1355" s="181" t="s">
        <v>2879</v>
      </c>
      <c r="C1355" s="182" t="s">
        <v>2880</v>
      </c>
      <c r="D1355" s="183" t="s">
        <v>43</v>
      </c>
      <c r="E1355" s="181" t="s">
        <v>35</v>
      </c>
      <c r="F1355" s="183" t="s">
        <v>35</v>
      </c>
      <c r="G1355" s="181" t="s">
        <v>252</v>
      </c>
      <c r="H1355" s="184">
        <v>1</v>
      </c>
      <c r="I1355" s="185" t="s">
        <v>107</v>
      </c>
      <c r="J1355" s="181" t="s">
        <v>37</v>
      </c>
      <c r="K1355" s="181" t="s">
        <v>38</v>
      </c>
      <c r="L1355" s="186">
        <v>45523</v>
      </c>
      <c r="M1355" s="187" t="s">
        <v>225</v>
      </c>
      <c r="N1355" s="183" t="s">
        <v>43</v>
      </c>
      <c r="O1355" s="181"/>
      <c r="P1355" s="184">
        <v>0.75</v>
      </c>
      <c r="Q1355" s="185" t="s">
        <v>107</v>
      </c>
      <c r="R1355" s="181" t="s">
        <v>37</v>
      </c>
      <c r="S1355" s="181" t="s">
        <v>96</v>
      </c>
      <c r="T1355" s="186">
        <v>45523</v>
      </c>
      <c r="U1355" s="187" t="s">
        <v>225</v>
      </c>
      <c r="V1355" s="188" t="str" cm="1">
        <f t="array" ref="V1355">IF(SUM(LEN(A1355:U1355))=0,"",IF(OR(OR(ISBLANK(E1355),SUM(LEN(B1355),LEN(C1355))=0),AND(NOT(D1355="Unknown"),ISBLANK(I1355)),AND(NOT(N1355="Unknown"),ISBLANK(Q1355))),"Missing Information", INDEX(Table15[Entire Service Line Classification], MATCH(SUMIFS(Table15[Unique ID],Table15[System-Owned Portion],D1355,Table15[If Material Anything Other than "Lead" in Column E,Was Material Ever Previously Lead?],F1355,Table15[Customer-Owned Portion],N1355),Table15[Unique ID],0),0)))</f>
        <v>Non-lead</v>
      </c>
      <c r="W1355" s="189"/>
    </row>
    <row r="1356" spans="1:23" s="190" customFormat="1" ht="37.5" x14ac:dyDescent="0.25">
      <c r="A1356" s="180">
        <v>11744086</v>
      </c>
      <c r="B1356" s="181" t="s">
        <v>2881</v>
      </c>
      <c r="C1356" s="182" t="s">
        <v>2882</v>
      </c>
      <c r="D1356" s="183" t="s">
        <v>36</v>
      </c>
      <c r="E1356" s="181" t="s">
        <v>35</v>
      </c>
      <c r="F1356" s="183" t="s">
        <v>35</v>
      </c>
      <c r="G1356" s="181" t="s">
        <v>249</v>
      </c>
      <c r="H1356" s="184">
        <v>1</v>
      </c>
      <c r="I1356" s="185" t="s">
        <v>107</v>
      </c>
      <c r="J1356" s="181" t="s">
        <v>37</v>
      </c>
      <c r="K1356" s="181" t="s">
        <v>38</v>
      </c>
      <c r="L1356" s="186">
        <v>45523</v>
      </c>
      <c r="M1356" s="187" t="s">
        <v>225</v>
      </c>
      <c r="N1356" s="183" t="s">
        <v>43</v>
      </c>
      <c r="O1356" s="181"/>
      <c r="P1356" s="184">
        <v>0.75</v>
      </c>
      <c r="Q1356" s="185" t="s">
        <v>107</v>
      </c>
      <c r="R1356" s="181" t="s">
        <v>37</v>
      </c>
      <c r="S1356" s="181" t="s">
        <v>96</v>
      </c>
      <c r="T1356" s="186">
        <v>45523</v>
      </c>
      <c r="U1356" s="187" t="s">
        <v>225</v>
      </c>
      <c r="V1356" s="188" t="str" cm="1">
        <f t="array" ref="V1356">IF(SUM(LEN(A1356:U1356))=0,"",IF(OR(OR(ISBLANK(E1356),SUM(LEN(B1356),LEN(C1356))=0),AND(NOT(D1356="Unknown"),ISBLANK(I1356)),AND(NOT(N1356="Unknown"),ISBLANK(Q1356))),"Missing Information", INDEX(Table15[Entire Service Line Classification], MATCH(SUMIFS(Table15[Unique ID],Table15[System-Owned Portion],D1356,Table15[If Material Anything Other than "Lead" in Column E,Was Material Ever Previously Lead?],F1356,Table15[Customer-Owned Portion],N1356),Table15[Unique ID],0),0)))</f>
        <v>Non-lead</v>
      </c>
      <c r="W1356" s="189"/>
    </row>
    <row r="1357" spans="1:23" s="190" customFormat="1" ht="37.5" x14ac:dyDescent="0.25">
      <c r="A1357" s="180">
        <v>11744081</v>
      </c>
      <c r="B1357" s="181" t="s">
        <v>2883</v>
      </c>
      <c r="C1357" s="182" t="s">
        <v>2884</v>
      </c>
      <c r="D1357" s="183" t="s">
        <v>36</v>
      </c>
      <c r="E1357" s="181" t="s">
        <v>35</v>
      </c>
      <c r="F1357" s="183" t="s">
        <v>35</v>
      </c>
      <c r="G1357" s="181" t="s">
        <v>271</v>
      </c>
      <c r="H1357" s="184">
        <v>1</v>
      </c>
      <c r="I1357" s="185" t="s">
        <v>107</v>
      </c>
      <c r="J1357" s="181" t="s">
        <v>37</v>
      </c>
      <c r="K1357" s="181" t="s">
        <v>38</v>
      </c>
      <c r="L1357" s="186">
        <v>45518</v>
      </c>
      <c r="M1357" s="187" t="s">
        <v>225</v>
      </c>
      <c r="N1357" s="183" t="s">
        <v>43</v>
      </c>
      <c r="O1357" s="181"/>
      <c r="P1357" s="184">
        <v>1</v>
      </c>
      <c r="Q1357" s="185" t="s">
        <v>107</v>
      </c>
      <c r="R1357" s="181" t="s">
        <v>37</v>
      </c>
      <c r="S1357" s="181" t="s">
        <v>96</v>
      </c>
      <c r="T1357" s="186">
        <v>45518</v>
      </c>
      <c r="U1357" s="187" t="s">
        <v>7069</v>
      </c>
      <c r="V1357" s="188" t="str" cm="1">
        <f t="array" ref="V1357">IF(SUM(LEN(A1357:U1357))=0,"",IF(OR(OR(ISBLANK(E1357),SUM(LEN(B1357),LEN(C1357))=0),AND(NOT(D1357="Unknown"),ISBLANK(I1357)),AND(NOT(N1357="Unknown"),ISBLANK(Q1357))),"Missing Information", INDEX(Table15[Entire Service Line Classification], MATCH(SUMIFS(Table15[Unique ID],Table15[System-Owned Portion],D1357,Table15[If Material Anything Other than "Lead" in Column E,Was Material Ever Previously Lead?],F1357,Table15[Customer-Owned Portion],N1357),Table15[Unique ID],0),0)))</f>
        <v>Non-lead</v>
      </c>
      <c r="W1357" s="189"/>
    </row>
    <row r="1358" spans="1:23" s="190" customFormat="1" ht="37.5" x14ac:dyDescent="0.25">
      <c r="A1358" s="180">
        <v>11744080</v>
      </c>
      <c r="B1358" s="181" t="s">
        <v>2885</v>
      </c>
      <c r="C1358" s="182" t="s">
        <v>2886</v>
      </c>
      <c r="D1358" s="183" t="s">
        <v>36</v>
      </c>
      <c r="E1358" s="181" t="s">
        <v>35</v>
      </c>
      <c r="F1358" s="183" t="s">
        <v>35</v>
      </c>
      <c r="G1358" s="181" t="s">
        <v>271</v>
      </c>
      <c r="H1358" s="184">
        <v>1</v>
      </c>
      <c r="I1358" s="185" t="s">
        <v>107</v>
      </c>
      <c r="J1358" s="181" t="s">
        <v>37</v>
      </c>
      <c r="K1358" s="181" t="s">
        <v>38</v>
      </c>
      <c r="L1358" s="186">
        <v>45523</v>
      </c>
      <c r="M1358" s="187" t="s">
        <v>225</v>
      </c>
      <c r="N1358" s="183" t="s">
        <v>36</v>
      </c>
      <c r="O1358" s="181"/>
      <c r="P1358" s="184">
        <v>1</v>
      </c>
      <c r="Q1358" s="185" t="s">
        <v>107</v>
      </c>
      <c r="R1358" s="181" t="s">
        <v>37</v>
      </c>
      <c r="S1358" s="181" t="s">
        <v>96</v>
      </c>
      <c r="T1358" s="186">
        <v>45523</v>
      </c>
      <c r="U1358" s="187" t="s">
        <v>225</v>
      </c>
      <c r="V1358" s="188" t="str" cm="1">
        <f t="array" ref="V1358">IF(SUM(LEN(A1358:U1358))=0,"",IF(OR(OR(ISBLANK(E1358),SUM(LEN(B1358),LEN(C1358))=0),AND(NOT(D1358="Unknown"),ISBLANK(I1358)),AND(NOT(N1358="Unknown"),ISBLANK(Q1358))),"Missing Information", INDEX(Table15[Entire Service Line Classification], MATCH(SUMIFS(Table15[Unique ID],Table15[System-Owned Portion],D1358,Table15[If Material Anything Other than "Lead" in Column E,Was Material Ever Previously Lead?],F1358,Table15[Customer-Owned Portion],N1358),Table15[Unique ID],0),0)))</f>
        <v>Non-lead</v>
      </c>
      <c r="W1358" s="189"/>
    </row>
    <row r="1359" spans="1:23" s="190" customFormat="1" ht="37.5" x14ac:dyDescent="0.25">
      <c r="A1359" s="180">
        <v>11744079</v>
      </c>
      <c r="B1359" s="181" t="s">
        <v>2887</v>
      </c>
      <c r="C1359" s="182" t="s">
        <v>2888</v>
      </c>
      <c r="D1359" s="183" t="s">
        <v>36</v>
      </c>
      <c r="E1359" s="181" t="s">
        <v>35</v>
      </c>
      <c r="F1359" s="183" t="s">
        <v>35</v>
      </c>
      <c r="G1359" s="181" t="s">
        <v>225</v>
      </c>
      <c r="H1359" s="184">
        <v>1</v>
      </c>
      <c r="I1359" s="185" t="s">
        <v>107</v>
      </c>
      <c r="J1359" s="181" t="s">
        <v>37</v>
      </c>
      <c r="K1359" s="181" t="s">
        <v>38</v>
      </c>
      <c r="L1359" s="186">
        <v>45523</v>
      </c>
      <c r="M1359" s="187" t="s">
        <v>225</v>
      </c>
      <c r="N1359" s="183" t="s">
        <v>43</v>
      </c>
      <c r="O1359" s="181"/>
      <c r="P1359" s="184">
        <v>0.75</v>
      </c>
      <c r="Q1359" s="185" t="s">
        <v>107</v>
      </c>
      <c r="R1359" s="181" t="s">
        <v>37</v>
      </c>
      <c r="S1359" s="181" t="s">
        <v>96</v>
      </c>
      <c r="T1359" s="186">
        <v>45523</v>
      </c>
      <c r="U1359" s="187" t="s">
        <v>225</v>
      </c>
      <c r="V1359" s="188" t="str" cm="1">
        <f t="array" ref="V1359">IF(SUM(LEN(A1359:U1359))=0,"",IF(OR(OR(ISBLANK(E1359),SUM(LEN(B1359),LEN(C1359))=0),AND(NOT(D1359="Unknown"),ISBLANK(I1359)),AND(NOT(N1359="Unknown"),ISBLANK(Q1359))),"Missing Information", INDEX(Table15[Entire Service Line Classification], MATCH(SUMIFS(Table15[Unique ID],Table15[System-Owned Portion],D1359,Table15[If Material Anything Other than "Lead" in Column E,Was Material Ever Previously Lead?],F1359,Table15[Customer-Owned Portion],N1359),Table15[Unique ID],0),0)))</f>
        <v>Non-lead</v>
      </c>
      <c r="W1359" s="189"/>
    </row>
    <row r="1360" spans="1:23" s="190" customFormat="1" ht="37.5" x14ac:dyDescent="0.25">
      <c r="A1360" s="180">
        <v>11744078</v>
      </c>
      <c r="B1360" s="181" t="s">
        <v>2889</v>
      </c>
      <c r="C1360" s="182" t="s">
        <v>2890</v>
      </c>
      <c r="D1360" s="183" t="s">
        <v>36</v>
      </c>
      <c r="E1360" s="181" t="s">
        <v>35</v>
      </c>
      <c r="F1360" s="183" t="s">
        <v>35</v>
      </c>
      <c r="G1360" s="181" t="s">
        <v>242</v>
      </c>
      <c r="H1360" s="184">
        <v>1</v>
      </c>
      <c r="I1360" s="185" t="s">
        <v>107</v>
      </c>
      <c r="J1360" s="181" t="s">
        <v>37</v>
      </c>
      <c r="K1360" s="181" t="s">
        <v>38</v>
      </c>
      <c r="L1360" s="186">
        <v>45523</v>
      </c>
      <c r="M1360" s="187" t="s">
        <v>225</v>
      </c>
      <c r="N1360" s="183" t="s">
        <v>36</v>
      </c>
      <c r="O1360" s="181"/>
      <c r="P1360" s="184">
        <v>0.75</v>
      </c>
      <c r="Q1360" s="185" t="s">
        <v>107</v>
      </c>
      <c r="R1360" s="181" t="s">
        <v>37</v>
      </c>
      <c r="S1360" s="181" t="s">
        <v>96</v>
      </c>
      <c r="T1360" s="186">
        <v>45523</v>
      </c>
      <c r="U1360" s="187" t="s">
        <v>225</v>
      </c>
      <c r="V1360" s="188" t="str" cm="1">
        <f t="array" ref="V1360">IF(SUM(LEN(A1360:U1360))=0,"",IF(OR(OR(ISBLANK(E1360),SUM(LEN(B1360),LEN(C1360))=0),AND(NOT(D1360="Unknown"),ISBLANK(I1360)),AND(NOT(N1360="Unknown"),ISBLANK(Q1360))),"Missing Information", INDEX(Table15[Entire Service Line Classification], MATCH(SUMIFS(Table15[Unique ID],Table15[System-Owned Portion],D1360,Table15[If Material Anything Other than "Lead" in Column E,Was Material Ever Previously Lead?],F1360,Table15[Customer-Owned Portion],N1360),Table15[Unique ID],0),0)))</f>
        <v>Non-lead</v>
      </c>
      <c r="W1360" s="189"/>
    </row>
    <row r="1361" spans="1:23" s="190" customFormat="1" ht="37.5" x14ac:dyDescent="0.25">
      <c r="A1361" s="180">
        <v>11744077</v>
      </c>
      <c r="B1361" s="181" t="s">
        <v>2891</v>
      </c>
      <c r="C1361" s="182" t="s">
        <v>2892</v>
      </c>
      <c r="D1361" s="183" t="s">
        <v>43</v>
      </c>
      <c r="E1361" s="181" t="s">
        <v>35</v>
      </c>
      <c r="F1361" s="183" t="s">
        <v>35</v>
      </c>
      <c r="G1361" s="181" t="s">
        <v>238</v>
      </c>
      <c r="H1361" s="184">
        <v>1</v>
      </c>
      <c r="I1361" s="185" t="s">
        <v>107</v>
      </c>
      <c r="J1361" s="181" t="s">
        <v>37</v>
      </c>
      <c r="K1361" s="181" t="s">
        <v>38</v>
      </c>
      <c r="L1361" s="186">
        <v>45523</v>
      </c>
      <c r="M1361" s="187" t="s">
        <v>225</v>
      </c>
      <c r="N1361" s="183" t="s">
        <v>43</v>
      </c>
      <c r="O1361" s="181"/>
      <c r="P1361" s="184">
        <v>0.75</v>
      </c>
      <c r="Q1361" s="185" t="s">
        <v>107</v>
      </c>
      <c r="R1361" s="181" t="s">
        <v>37</v>
      </c>
      <c r="S1361" s="181" t="s">
        <v>96</v>
      </c>
      <c r="T1361" s="186">
        <v>45523</v>
      </c>
      <c r="U1361" s="187" t="s">
        <v>225</v>
      </c>
      <c r="V1361" s="188" t="str" cm="1">
        <f t="array" ref="V1361">IF(SUM(LEN(A1361:U1361))=0,"",IF(OR(OR(ISBLANK(E1361),SUM(LEN(B1361),LEN(C1361))=0),AND(NOT(D1361="Unknown"),ISBLANK(I1361)),AND(NOT(N1361="Unknown"),ISBLANK(Q1361))),"Missing Information", INDEX(Table15[Entire Service Line Classification], MATCH(SUMIFS(Table15[Unique ID],Table15[System-Owned Portion],D1361,Table15[If Material Anything Other than "Lead" in Column E,Was Material Ever Previously Lead?],F1361,Table15[Customer-Owned Portion],N1361),Table15[Unique ID],0),0)))</f>
        <v>Non-lead</v>
      </c>
      <c r="W1361" s="189"/>
    </row>
    <row r="1362" spans="1:23" s="190" customFormat="1" ht="37.5" x14ac:dyDescent="0.25">
      <c r="A1362" s="180">
        <v>11744076</v>
      </c>
      <c r="B1362" s="181" t="s">
        <v>2893</v>
      </c>
      <c r="C1362" s="182" t="s">
        <v>2894</v>
      </c>
      <c r="D1362" s="183" t="s">
        <v>43</v>
      </c>
      <c r="E1362" s="181" t="s">
        <v>35</v>
      </c>
      <c r="F1362" s="183" t="s">
        <v>35</v>
      </c>
      <c r="G1362" s="181" t="s">
        <v>225</v>
      </c>
      <c r="H1362" s="184">
        <v>1</v>
      </c>
      <c r="I1362" s="185" t="s">
        <v>107</v>
      </c>
      <c r="J1362" s="181" t="s">
        <v>37</v>
      </c>
      <c r="K1362" s="181" t="s">
        <v>38</v>
      </c>
      <c r="L1362" s="186">
        <v>45531</v>
      </c>
      <c r="M1362" s="187" t="s">
        <v>225</v>
      </c>
      <c r="N1362" s="183" t="s">
        <v>43</v>
      </c>
      <c r="O1362" s="181"/>
      <c r="P1362" s="184">
        <v>1</v>
      </c>
      <c r="Q1362" s="185" t="s">
        <v>107</v>
      </c>
      <c r="R1362" s="181" t="s">
        <v>37</v>
      </c>
      <c r="S1362" s="181" t="s">
        <v>96</v>
      </c>
      <c r="T1362" s="186">
        <v>45531</v>
      </c>
      <c r="U1362" s="187" t="s">
        <v>7068</v>
      </c>
      <c r="V1362" s="188" t="str" cm="1">
        <f t="array" ref="V1362">IF(SUM(LEN(A1362:U1362))=0,"",IF(OR(OR(ISBLANK(E1362),SUM(LEN(B1362),LEN(C1362))=0),AND(NOT(D1362="Unknown"),ISBLANK(I1362)),AND(NOT(N1362="Unknown"),ISBLANK(Q1362))),"Missing Information", INDEX(Table15[Entire Service Line Classification], MATCH(SUMIFS(Table15[Unique ID],Table15[System-Owned Portion],D1362,Table15[If Material Anything Other than "Lead" in Column E,Was Material Ever Previously Lead?],F1362,Table15[Customer-Owned Portion],N1362),Table15[Unique ID],0),0)))</f>
        <v>Non-lead</v>
      </c>
      <c r="W1362" s="189"/>
    </row>
    <row r="1363" spans="1:23" s="190" customFormat="1" ht="37.5" x14ac:dyDescent="0.25">
      <c r="A1363" s="180">
        <v>11744075</v>
      </c>
      <c r="B1363" s="181" t="s">
        <v>2895</v>
      </c>
      <c r="C1363" s="182" t="s">
        <v>2896</v>
      </c>
      <c r="D1363" s="183" t="s">
        <v>36</v>
      </c>
      <c r="E1363" s="181" t="s">
        <v>35</v>
      </c>
      <c r="F1363" s="183" t="s">
        <v>35</v>
      </c>
      <c r="G1363" s="181" t="s">
        <v>256</v>
      </c>
      <c r="H1363" s="184">
        <v>1</v>
      </c>
      <c r="I1363" s="185" t="s">
        <v>107</v>
      </c>
      <c r="J1363" s="181" t="s">
        <v>37</v>
      </c>
      <c r="K1363" s="181" t="s">
        <v>38</v>
      </c>
      <c r="L1363" s="186">
        <v>45517</v>
      </c>
      <c r="M1363" s="187" t="s">
        <v>225</v>
      </c>
      <c r="N1363" s="183" t="s">
        <v>43</v>
      </c>
      <c r="O1363" s="181"/>
      <c r="P1363" s="184">
        <v>1</v>
      </c>
      <c r="Q1363" s="185" t="s">
        <v>107</v>
      </c>
      <c r="R1363" s="181" t="s">
        <v>37</v>
      </c>
      <c r="S1363" s="181" t="s">
        <v>96</v>
      </c>
      <c r="T1363" s="186">
        <v>45517</v>
      </c>
      <c r="U1363" s="187" t="s">
        <v>7069</v>
      </c>
      <c r="V1363" s="188" t="str" cm="1">
        <f t="array" ref="V1363">IF(SUM(LEN(A1363:U1363))=0,"",IF(OR(OR(ISBLANK(E1363),SUM(LEN(B1363),LEN(C1363))=0),AND(NOT(D1363="Unknown"),ISBLANK(I1363)),AND(NOT(N1363="Unknown"),ISBLANK(Q1363))),"Missing Information", INDEX(Table15[Entire Service Line Classification], MATCH(SUMIFS(Table15[Unique ID],Table15[System-Owned Portion],D1363,Table15[If Material Anything Other than "Lead" in Column E,Was Material Ever Previously Lead?],F1363,Table15[Customer-Owned Portion],N1363),Table15[Unique ID],0),0)))</f>
        <v>Non-lead</v>
      </c>
      <c r="W1363" s="189"/>
    </row>
    <row r="1364" spans="1:23" s="190" customFormat="1" ht="37.5" x14ac:dyDescent="0.25">
      <c r="A1364" s="180">
        <v>11744074</v>
      </c>
      <c r="B1364" s="181" t="s">
        <v>2897</v>
      </c>
      <c r="C1364" s="182" t="s">
        <v>2898</v>
      </c>
      <c r="D1364" s="183" t="s">
        <v>36</v>
      </c>
      <c r="E1364" s="181" t="s">
        <v>35</v>
      </c>
      <c r="F1364" s="183" t="s">
        <v>35</v>
      </c>
      <c r="G1364" s="181" t="s">
        <v>7055</v>
      </c>
      <c r="H1364" s="184">
        <v>0.75</v>
      </c>
      <c r="I1364" s="185" t="s">
        <v>107</v>
      </c>
      <c r="J1364" s="181" t="s">
        <v>37</v>
      </c>
      <c r="K1364" s="181" t="s">
        <v>38</v>
      </c>
      <c r="L1364" s="186">
        <v>45517</v>
      </c>
      <c r="M1364" s="187" t="s">
        <v>225</v>
      </c>
      <c r="N1364" s="183" t="s">
        <v>43</v>
      </c>
      <c r="O1364" s="181"/>
      <c r="P1364" s="184">
        <v>0.75</v>
      </c>
      <c r="Q1364" s="185" t="s">
        <v>107</v>
      </c>
      <c r="R1364" s="181" t="s">
        <v>37</v>
      </c>
      <c r="S1364" s="181" t="s">
        <v>96</v>
      </c>
      <c r="T1364" s="186">
        <v>45517</v>
      </c>
      <c r="U1364" s="187" t="s">
        <v>7069</v>
      </c>
      <c r="V1364" s="188" t="str" cm="1">
        <f t="array" ref="V1364">IF(SUM(LEN(A1364:U1364))=0,"",IF(OR(OR(ISBLANK(E1364),SUM(LEN(B1364),LEN(C1364))=0),AND(NOT(D1364="Unknown"),ISBLANK(I1364)),AND(NOT(N1364="Unknown"),ISBLANK(Q1364))),"Missing Information", INDEX(Table15[Entire Service Line Classification], MATCH(SUMIFS(Table15[Unique ID],Table15[System-Owned Portion],D1364,Table15[If Material Anything Other than "Lead" in Column E,Was Material Ever Previously Lead?],F1364,Table15[Customer-Owned Portion],N1364),Table15[Unique ID],0),0)))</f>
        <v>Non-lead</v>
      </c>
      <c r="W1364" s="189"/>
    </row>
    <row r="1365" spans="1:23" s="190" customFormat="1" ht="37.5" x14ac:dyDescent="0.25">
      <c r="A1365" s="180">
        <v>11744073</v>
      </c>
      <c r="B1365" s="181" t="s">
        <v>2899</v>
      </c>
      <c r="C1365" s="182" t="s">
        <v>2900</v>
      </c>
      <c r="D1365" s="183" t="s">
        <v>36</v>
      </c>
      <c r="E1365" s="181" t="s">
        <v>35</v>
      </c>
      <c r="F1365" s="183" t="s">
        <v>35</v>
      </c>
      <c r="G1365" s="181" t="s">
        <v>7053</v>
      </c>
      <c r="H1365" s="184">
        <v>1</v>
      </c>
      <c r="I1365" s="185" t="s">
        <v>107</v>
      </c>
      <c r="J1365" s="181" t="s">
        <v>37</v>
      </c>
      <c r="K1365" s="181" t="s">
        <v>38</v>
      </c>
      <c r="L1365" s="186">
        <v>45531</v>
      </c>
      <c r="M1365" s="187" t="s">
        <v>225</v>
      </c>
      <c r="N1365" s="183" t="s">
        <v>43</v>
      </c>
      <c r="O1365" s="181"/>
      <c r="P1365" s="184">
        <v>0.75</v>
      </c>
      <c r="Q1365" s="185" t="s">
        <v>107</v>
      </c>
      <c r="R1365" s="181" t="s">
        <v>37</v>
      </c>
      <c r="S1365" s="181" t="s">
        <v>96</v>
      </c>
      <c r="T1365" s="186">
        <v>45531</v>
      </c>
      <c r="U1365" s="187" t="s">
        <v>7068</v>
      </c>
      <c r="V1365" s="188" t="str" cm="1">
        <f t="array" ref="V1365">IF(SUM(LEN(A1365:U1365))=0,"",IF(OR(OR(ISBLANK(E1365),SUM(LEN(B1365),LEN(C1365))=0),AND(NOT(D1365="Unknown"),ISBLANK(I1365)),AND(NOT(N1365="Unknown"),ISBLANK(Q1365))),"Missing Information", INDEX(Table15[Entire Service Line Classification], MATCH(SUMIFS(Table15[Unique ID],Table15[System-Owned Portion],D1365,Table15[If Material Anything Other than "Lead" in Column E,Was Material Ever Previously Lead?],F1365,Table15[Customer-Owned Portion],N1365),Table15[Unique ID],0),0)))</f>
        <v>Non-lead</v>
      </c>
      <c r="W1365" s="189"/>
    </row>
    <row r="1366" spans="1:23" s="190" customFormat="1" ht="37.5" x14ac:dyDescent="0.25">
      <c r="A1366" s="180">
        <v>11744195</v>
      </c>
      <c r="B1366" s="181" t="s">
        <v>2901</v>
      </c>
      <c r="C1366" s="182" t="s">
        <v>2902</v>
      </c>
      <c r="D1366" s="183" t="s">
        <v>36</v>
      </c>
      <c r="E1366" s="181" t="s">
        <v>35</v>
      </c>
      <c r="F1366" s="183" t="s">
        <v>35</v>
      </c>
      <c r="G1366" s="181" t="s">
        <v>239</v>
      </c>
      <c r="H1366" s="184">
        <v>1</v>
      </c>
      <c r="I1366" s="185" t="s">
        <v>107</v>
      </c>
      <c r="J1366" s="181" t="s">
        <v>37</v>
      </c>
      <c r="K1366" s="181" t="s">
        <v>38</v>
      </c>
      <c r="L1366" s="186">
        <v>45519</v>
      </c>
      <c r="M1366" s="187" t="s">
        <v>225</v>
      </c>
      <c r="N1366" s="183" t="s">
        <v>43</v>
      </c>
      <c r="O1366" s="181"/>
      <c r="P1366" s="184">
        <v>0.75</v>
      </c>
      <c r="Q1366" s="185" t="s">
        <v>107</v>
      </c>
      <c r="R1366" s="181" t="s">
        <v>37</v>
      </c>
      <c r="S1366" s="181" t="s">
        <v>96</v>
      </c>
      <c r="T1366" s="186">
        <v>45519</v>
      </c>
      <c r="U1366" s="187" t="s">
        <v>7069</v>
      </c>
      <c r="V1366" s="188" t="str" cm="1">
        <f t="array" ref="V1366">IF(SUM(LEN(A1366:U1366))=0,"",IF(OR(OR(ISBLANK(E1366),SUM(LEN(B1366),LEN(C1366))=0),AND(NOT(D1366="Unknown"),ISBLANK(I1366)),AND(NOT(N1366="Unknown"),ISBLANK(Q1366))),"Missing Information", INDEX(Table15[Entire Service Line Classification], MATCH(SUMIFS(Table15[Unique ID],Table15[System-Owned Portion],D1366,Table15[If Material Anything Other than "Lead" in Column E,Was Material Ever Previously Lead?],F1366,Table15[Customer-Owned Portion],N1366),Table15[Unique ID],0),0)))</f>
        <v>Non-lead</v>
      </c>
      <c r="W1366" s="189"/>
    </row>
    <row r="1367" spans="1:23" s="190" customFormat="1" ht="37.5" x14ac:dyDescent="0.25">
      <c r="A1367" s="180">
        <v>11744089</v>
      </c>
      <c r="B1367" s="181" t="s">
        <v>2806</v>
      </c>
      <c r="C1367" s="182" t="s">
        <v>2807</v>
      </c>
      <c r="D1367" s="183" t="s">
        <v>43</v>
      </c>
      <c r="E1367" s="181" t="s">
        <v>35</v>
      </c>
      <c r="F1367" s="183" t="s">
        <v>35</v>
      </c>
      <c r="G1367" s="181" t="s">
        <v>236</v>
      </c>
      <c r="H1367" s="184">
        <v>2</v>
      </c>
      <c r="I1367" s="185" t="s">
        <v>107</v>
      </c>
      <c r="J1367" s="181" t="s">
        <v>37</v>
      </c>
      <c r="K1367" s="181" t="s">
        <v>38</v>
      </c>
      <c r="L1367" s="186">
        <v>45523</v>
      </c>
      <c r="M1367" s="187" t="s">
        <v>225</v>
      </c>
      <c r="N1367" s="183" t="s">
        <v>36</v>
      </c>
      <c r="O1367" s="181"/>
      <c r="P1367" s="184">
        <v>2</v>
      </c>
      <c r="Q1367" s="185" t="s">
        <v>107</v>
      </c>
      <c r="R1367" s="181" t="s">
        <v>37</v>
      </c>
      <c r="S1367" s="181" t="s">
        <v>96</v>
      </c>
      <c r="T1367" s="186">
        <v>45523</v>
      </c>
      <c r="U1367" s="187" t="s">
        <v>225</v>
      </c>
      <c r="V1367" s="188" t="str" cm="1">
        <f t="array" ref="V1367">IF(SUM(LEN(A1367:U1367))=0,"",IF(OR(OR(ISBLANK(E1367),SUM(LEN(B1367),LEN(C1367))=0),AND(NOT(D1367="Unknown"),ISBLANK(I1367)),AND(NOT(N1367="Unknown"),ISBLANK(Q1367))),"Missing Information", INDEX(Table15[Entire Service Line Classification], MATCH(SUMIFS(Table15[Unique ID],Table15[System-Owned Portion],D1367,Table15[If Material Anything Other than "Lead" in Column E,Was Material Ever Previously Lead?],F1367,Table15[Customer-Owned Portion],N1367),Table15[Unique ID],0),0)))</f>
        <v>Non-lead</v>
      </c>
      <c r="W1367" s="189"/>
    </row>
    <row r="1368" spans="1:23" s="190" customFormat="1" ht="37.5" x14ac:dyDescent="0.25">
      <c r="A1368" s="180">
        <v>11744072</v>
      </c>
      <c r="B1368" s="181" t="s">
        <v>2903</v>
      </c>
      <c r="C1368" s="182" t="s">
        <v>2904</v>
      </c>
      <c r="D1368" s="183" t="s">
        <v>43</v>
      </c>
      <c r="E1368" s="181" t="s">
        <v>35</v>
      </c>
      <c r="F1368" s="183" t="s">
        <v>35</v>
      </c>
      <c r="G1368" s="181" t="s">
        <v>256</v>
      </c>
      <c r="H1368" s="184">
        <v>1</v>
      </c>
      <c r="I1368" s="185" t="s">
        <v>107</v>
      </c>
      <c r="J1368" s="181" t="s">
        <v>37</v>
      </c>
      <c r="K1368" s="181" t="s">
        <v>38</v>
      </c>
      <c r="L1368" s="186">
        <v>45517</v>
      </c>
      <c r="M1368" s="187" t="s">
        <v>7068</v>
      </c>
      <c r="N1368" s="183" t="s">
        <v>43</v>
      </c>
      <c r="O1368" s="181"/>
      <c r="P1368" s="184">
        <v>0.75</v>
      </c>
      <c r="Q1368" s="185" t="s">
        <v>107</v>
      </c>
      <c r="R1368" s="181" t="s">
        <v>37</v>
      </c>
      <c r="S1368" s="181" t="s">
        <v>96</v>
      </c>
      <c r="T1368" s="186">
        <v>45517</v>
      </c>
      <c r="U1368" s="187" t="s">
        <v>7068</v>
      </c>
      <c r="V1368" s="188" t="str" cm="1">
        <f t="array" ref="V1368">IF(SUM(LEN(A1368:U1368))=0,"",IF(OR(OR(ISBLANK(E1368),SUM(LEN(B1368),LEN(C1368))=0),AND(NOT(D1368="Unknown"),ISBLANK(I1368)),AND(NOT(N1368="Unknown"),ISBLANK(Q1368))),"Missing Information", INDEX(Table15[Entire Service Line Classification], MATCH(SUMIFS(Table15[Unique ID],Table15[System-Owned Portion],D1368,Table15[If Material Anything Other than "Lead" in Column E,Was Material Ever Previously Lead?],F1368,Table15[Customer-Owned Portion],N1368),Table15[Unique ID],0),0)))</f>
        <v>Non-lead</v>
      </c>
      <c r="W1368" s="189"/>
    </row>
    <row r="1369" spans="1:23" s="190" customFormat="1" ht="37.5" x14ac:dyDescent="0.25">
      <c r="A1369" s="180">
        <v>11744071</v>
      </c>
      <c r="B1369" s="181" t="s">
        <v>2905</v>
      </c>
      <c r="C1369" s="182" t="s">
        <v>2906</v>
      </c>
      <c r="D1369" s="183" t="s">
        <v>36</v>
      </c>
      <c r="E1369" s="181" t="s">
        <v>35</v>
      </c>
      <c r="F1369" s="183" t="s">
        <v>35</v>
      </c>
      <c r="G1369" s="181" t="s">
        <v>256</v>
      </c>
      <c r="H1369" s="184">
        <v>1</v>
      </c>
      <c r="I1369" s="185" t="s">
        <v>107</v>
      </c>
      <c r="J1369" s="181" t="s">
        <v>37</v>
      </c>
      <c r="K1369" s="181" t="s">
        <v>38</v>
      </c>
      <c r="L1369" s="186">
        <v>45517</v>
      </c>
      <c r="M1369" s="187" t="s">
        <v>225</v>
      </c>
      <c r="N1369" s="183" t="s">
        <v>43</v>
      </c>
      <c r="O1369" s="181"/>
      <c r="P1369" s="184">
        <v>0.75</v>
      </c>
      <c r="Q1369" s="185" t="s">
        <v>107</v>
      </c>
      <c r="R1369" s="181" t="s">
        <v>37</v>
      </c>
      <c r="S1369" s="181" t="s">
        <v>96</v>
      </c>
      <c r="T1369" s="186">
        <v>45517</v>
      </c>
      <c r="U1369" s="187" t="s">
        <v>7069</v>
      </c>
      <c r="V1369" s="188" t="str" cm="1">
        <f t="array" ref="V1369">IF(SUM(LEN(A1369:U1369))=0,"",IF(OR(OR(ISBLANK(E1369),SUM(LEN(B1369),LEN(C1369))=0),AND(NOT(D1369="Unknown"),ISBLANK(I1369)),AND(NOT(N1369="Unknown"),ISBLANK(Q1369))),"Missing Information", INDEX(Table15[Entire Service Line Classification], MATCH(SUMIFS(Table15[Unique ID],Table15[System-Owned Portion],D1369,Table15[If Material Anything Other than "Lead" in Column E,Was Material Ever Previously Lead?],F1369,Table15[Customer-Owned Portion],N1369),Table15[Unique ID],0),0)))</f>
        <v>Non-lead</v>
      </c>
      <c r="W1369" s="189"/>
    </row>
    <row r="1370" spans="1:23" s="190" customFormat="1" ht="37.5" x14ac:dyDescent="0.25">
      <c r="A1370" s="180">
        <v>11744117</v>
      </c>
      <c r="B1370" s="181" t="s">
        <v>2907</v>
      </c>
      <c r="C1370" s="182" t="s">
        <v>2908</v>
      </c>
      <c r="D1370" s="183" t="s">
        <v>36</v>
      </c>
      <c r="E1370" s="181" t="s">
        <v>35</v>
      </c>
      <c r="F1370" s="183" t="s">
        <v>35</v>
      </c>
      <c r="G1370" s="181" t="s">
        <v>242</v>
      </c>
      <c r="H1370" s="184">
        <v>1</v>
      </c>
      <c r="I1370" s="185" t="s">
        <v>107</v>
      </c>
      <c r="J1370" s="181" t="s">
        <v>37</v>
      </c>
      <c r="K1370" s="181" t="s">
        <v>38</v>
      </c>
      <c r="L1370" s="186">
        <v>45523</v>
      </c>
      <c r="M1370" s="187" t="s">
        <v>225</v>
      </c>
      <c r="N1370" s="183" t="s">
        <v>36</v>
      </c>
      <c r="O1370" s="181"/>
      <c r="P1370" s="184">
        <v>0.75</v>
      </c>
      <c r="Q1370" s="185" t="s">
        <v>107</v>
      </c>
      <c r="R1370" s="181" t="s">
        <v>37</v>
      </c>
      <c r="S1370" s="181" t="s">
        <v>96</v>
      </c>
      <c r="T1370" s="186">
        <v>45523</v>
      </c>
      <c r="U1370" s="187" t="s">
        <v>225</v>
      </c>
      <c r="V1370" s="188" t="str" cm="1">
        <f t="array" ref="V1370">IF(SUM(LEN(A1370:U1370))=0,"",IF(OR(OR(ISBLANK(E1370),SUM(LEN(B1370),LEN(C1370))=0),AND(NOT(D1370="Unknown"),ISBLANK(I1370)),AND(NOT(N1370="Unknown"),ISBLANK(Q1370))),"Missing Information", INDEX(Table15[Entire Service Line Classification], MATCH(SUMIFS(Table15[Unique ID],Table15[System-Owned Portion],D1370,Table15[If Material Anything Other than "Lead" in Column E,Was Material Ever Previously Lead?],F1370,Table15[Customer-Owned Portion],N1370),Table15[Unique ID],0),0)))</f>
        <v>Non-lead</v>
      </c>
      <c r="W1370" s="189"/>
    </row>
    <row r="1371" spans="1:23" s="190" customFormat="1" ht="37.5" x14ac:dyDescent="0.25">
      <c r="A1371" s="180">
        <v>11744115</v>
      </c>
      <c r="B1371" s="181" t="s">
        <v>2909</v>
      </c>
      <c r="C1371" s="182" t="s">
        <v>2910</v>
      </c>
      <c r="D1371" s="183" t="s">
        <v>43</v>
      </c>
      <c r="E1371" s="181" t="s">
        <v>35</v>
      </c>
      <c r="F1371" s="183" t="s">
        <v>35</v>
      </c>
      <c r="G1371" s="181" t="s">
        <v>274</v>
      </c>
      <c r="H1371" s="184">
        <v>1</v>
      </c>
      <c r="I1371" s="185" t="s">
        <v>107</v>
      </c>
      <c r="J1371" s="181" t="s">
        <v>37</v>
      </c>
      <c r="K1371" s="181" t="s">
        <v>38</v>
      </c>
      <c r="L1371" s="186">
        <v>45523</v>
      </c>
      <c r="M1371" s="187" t="s">
        <v>225</v>
      </c>
      <c r="N1371" s="183" t="s">
        <v>43</v>
      </c>
      <c r="O1371" s="181"/>
      <c r="P1371" s="184">
        <v>0.75</v>
      </c>
      <c r="Q1371" s="185" t="s">
        <v>107</v>
      </c>
      <c r="R1371" s="181" t="s">
        <v>37</v>
      </c>
      <c r="S1371" s="181" t="s">
        <v>96</v>
      </c>
      <c r="T1371" s="186">
        <v>45523</v>
      </c>
      <c r="U1371" s="187" t="s">
        <v>225</v>
      </c>
      <c r="V1371" s="188" t="str" cm="1">
        <f t="array" ref="V1371">IF(SUM(LEN(A1371:U1371))=0,"",IF(OR(OR(ISBLANK(E1371),SUM(LEN(B1371),LEN(C1371))=0),AND(NOT(D1371="Unknown"),ISBLANK(I1371)),AND(NOT(N1371="Unknown"),ISBLANK(Q1371))),"Missing Information", INDEX(Table15[Entire Service Line Classification], MATCH(SUMIFS(Table15[Unique ID],Table15[System-Owned Portion],D1371,Table15[If Material Anything Other than "Lead" in Column E,Was Material Ever Previously Lead?],F1371,Table15[Customer-Owned Portion],N1371),Table15[Unique ID],0),0)))</f>
        <v>Non-lead</v>
      </c>
      <c r="W1371" s="189"/>
    </row>
    <row r="1372" spans="1:23" s="190" customFormat="1" ht="37.5" x14ac:dyDescent="0.25">
      <c r="A1372" s="180">
        <v>11744085</v>
      </c>
      <c r="B1372" s="181" t="s">
        <v>2911</v>
      </c>
      <c r="C1372" s="182" t="s">
        <v>2912</v>
      </c>
      <c r="D1372" s="183" t="s">
        <v>36</v>
      </c>
      <c r="E1372" s="181" t="s">
        <v>35</v>
      </c>
      <c r="F1372" s="183" t="s">
        <v>35</v>
      </c>
      <c r="G1372" s="181" t="s">
        <v>273</v>
      </c>
      <c r="H1372" s="184">
        <v>1</v>
      </c>
      <c r="I1372" s="185" t="s">
        <v>107</v>
      </c>
      <c r="J1372" s="181" t="s">
        <v>37</v>
      </c>
      <c r="K1372" s="181" t="s">
        <v>38</v>
      </c>
      <c r="L1372" s="186">
        <v>45523</v>
      </c>
      <c r="M1372" s="187" t="s">
        <v>225</v>
      </c>
      <c r="N1372" s="183" t="s">
        <v>43</v>
      </c>
      <c r="O1372" s="181"/>
      <c r="P1372" s="184">
        <v>0.75</v>
      </c>
      <c r="Q1372" s="185" t="s">
        <v>107</v>
      </c>
      <c r="R1372" s="181" t="s">
        <v>37</v>
      </c>
      <c r="S1372" s="181" t="s">
        <v>96</v>
      </c>
      <c r="T1372" s="186">
        <v>45523</v>
      </c>
      <c r="U1372" s="187" t="s">
        <v>225</v>
      </c>
      <c r="V1372" s="188" t="str" cm="1">
        <f t="array" ref="V1372">IF(SUM(LEN(A1372:U1372))=0,"",IF(OR(OR(ISBLANK(E1372),SUM(LEN(B1372),LEN(C1372))=0),AND(NOT(D1372="Unknown"),ISBLANK(I1372)),AND(NOT(N1372="Unknown"),ISBLANK(Q1372))),"Missing Information", INDEX(Table15[Entire Service Line Classification], MATCH(SUMIFS(Table15[Unique ID],Table15[System-Owned Portion],D1372,Table15[If Material Anything Other than "Lead" in Column E,Was Material Ever Previously Lead?],F1372,Table15[Customer-Owned Portion],N1372),Table15[Unique ID],0),0)))</f>
        <v>Non-lead</v>
      </c>
      <c r="W1372" s="189"/>
    </row>
    <row r="1373" spans="1:23" s="190" customFormat="1" ht="37.5" x14ac:dyDescent="0.25">
      <c r="A1373" s="180">
        <v>11744069</v>
      </c>
      <c r="B1373" s="181" t="s">
        <v>2913</v>
      </c>
      <c r="C1373" s="182" t="s">
        <v>2914</v>
      </c>
      <c r="D1373" s="183" t="s">
        <v>43</v>
      </c>
      <c r="E1373" s="181" t="s">
        <v>35</v>
      </c>
      <c r="F1373" s="183" t="s">
        <v>35</v>
      </c>
      <c r="G1373" s="181" t="s">
        <v>268</v>
      </c>
      <c r="H1373" s="184">
        <v>1</v>
      </c>
      <c r="I1373" s="185" t="s">
        <v>107</v>
      </c>
      <c r="J1373" s="181" t="s">
        <v>37</v>
      </c>
      <c r="K1373" s="181" t="s">
        <v>38</v>
      </c>
      <c r="L1373" s="186">
        <v>45523</v>
      </c>
      <c r="M1373" s="187" t="s">
        <v>225</v>
      </c>
      <c r="N1373" s="183" t="s">
        <v>43</v>
      </c>
      <c r="O1373" s="181"/>
      <c r="P1373" s="184">
        <v>0.75</v>
      </c>
      <c r="Q1373" s="185" t="s">
        <v>107</v>
      </c>
      <c r="R1373" s="181" t="s">
        <v>37</v>
      </c>
      <c r="S1373" s="181" t="s">
        <v>96</v>
      </c>
      <c r="T1373" s="186">
        <v>45523</v>
      </c>
      <c r="U1373" s="187" t="s">
        <v>225</v>
      </c>
      <c r="V1373" s="188" t="str" cm="1">
        <f t="array" ref="V1373">IF(SUM(LEN(A1373:U1373))=0,"",IF(OR(OR(ISBLANK(E1373),SUM(LEN(B1373),LEN(C1373))=0),AND(NOT(D1373="Unknown"),ISBLANK(I1373)),AND(NOT(N1373="Unknown"),ISBLANK(Q1373))),"Missing Information", INDEX(Table15[Entire Service Line Classification], MATCH(SUMIFS(Table15[Unique ID],Table15[System-Owned Portion],D1373,Table15[If Material Anything Other than "Lead" in Column E,Was Material Ever Previously Lead?],F1373,Table15[Customer-Owned Portion],N1373),Table15[Unique ID],0),0)))</f>
        <v>Non-lead</v>
      </c>
      <c r="W1373" s="189"/>
    </row>
    <row r="1374" spans="1:23" s="190" customFormat="1" ht="37.5" x14ac:dyDescent="0.25">
      <c r="A1374" s="180">
        <v>11744068</v>
      </c>
      <c r="B1374" s="181" t="s">
        <v>2915</v>
      </c>
      <c r="C1374" s="182" t="s">
        <v>2916</v>
      </c>
      <c r="D1374" s="183" t="s">
        <v>43</v>
      </c>
      <c r="E1374" s="181" t="s">
        <v>35</v>
      </c>
      <c r="F1374" s="183" t="s">
        <v>35</v>
      </c>
      <c r="G1374" s="181" t="s">
        <v>252</v>
      </c>
      <c r="H1374" s="184">
        <v>1</v>
      </c>
      <c r="I1374" s="185" t="s">
        <v>107</v>
      </c>
      <c r="J1374" s="181" t="s">
        <v>37</v>
      </c>
      <c r="K1374" s="181" t="s">
        <v>38</v>
      </c>
      <c r="L1374" s="186">
        <v>45523</v>
      </c>
      <c r="M1374" s="187" t="s">
        <v>225</v>
      </c>
      <c r="N1374" s="183" t="s">
        <v>43</v>
      </c>
      <c r="O1374" s="181"/>
      <c r="P1374" s="184">
        <v>0.75</v>
      </c>
      <c r="Q1374" s="185" t="s">
        <v>107</v>
      </c>
      <c r="R1374" s="181" t="s">
        <v>37</v>
      </c>
      <c r="S1374" s="181" t="s">
        <v>96</v>
      </c>
      <c r="T1374" s="186">
        <v>45523</v>
      </c>
      <c r="U1374" s="187" t="s">
        <v>225</v>
      </c>
      <c r="V1374" s="188" t="str" cm="1">
        <f t="array" ref="V1374">IF(SUM(LEN(A1374:U1374))=0,"",IF(OR(OR(ISBLANK(E1374),SUM(LEN(B1374),LEN(C1374))=0),AND(NOT(D1374="Unknown"),ISBLANK(I1374)),AND(NOT(N1374="Unknown"),ISBLANK(Q1374))),"Missing Information", INDEX(Table15[Entire Service Line Classification], MATCH(SUMIFS(Table15[Unique ID],Table15[System-Owned Portion],D1374,Table15[If Material Anything Other than "Lead" in Column E,Was Material Ever Previously Lead?],F1374,Table15[Customer-Owned Portion],N1374),Table15[Unique ID],0),0)))</f>
        <v>Non-lead</v>
      </c>
      <c r="W1374" s="189"/>
    </row>
    <row r="1375" spans="1:23" s="190" customFormat="1" ht="37.5" x14ac:dyDescent="0.25">
      <c r="A1375" s="180">
        <v>11744067</v>
      </c>
      <c r="B1375" s="181" t="s">
        <v>2917</v>
      </c>
      <c r="C1375" s="182" t="s">
        <v>2918</v>
      </c>
      <c r="D1375" s="183" t="s">
        <v>36</v>
      </c>
      <c r="E1375" s="181" t="s">
        <v>35</v>
      </c>
      <c r="F1375" s="183" t="s">
        <v>35</v>
      </c>
      <c r="G1375" s="181" t="s">
        <v>7054</v>
      </c>
      <c r="H1375" s="184">
        <v>1</v>
      </c>
      <c r="I1375" s="185" t="s">
        <v>107</v>
      </c>
      <c r="J1375" s="181" t="s">
        <v>37</v>
      </c>
      <c r="K1375" s="181" t="s">
        <v>38</v>
      </c>
      <c r="L1375" s="186">
        <v>45523</v>
      </c>
      <c r="M1375" s="187" t="s">
        <v>225</v>
      </c>
      <c r="N1375" s="183" t="s">
        <v>43</v>
      </c>
      <c r="O1375" s="181"/>
      <c r="P1375" s="184">
        <v>0.75</v>
      </c>
      <c r="Q1375" s="185" t="s">
        <v>107</v>
      </c>
      <c r="R1375" s="181" t="s">
        <v>37</v>
      </c>
      <c r="S1375" s="181" t="s">
        <v>96</v>
      </c>
      <c r="T1375" s="186">
        <v>45523</v>
      </c>
      <c r="U1375" s="187" t="s">
        <v>225</v>
      </c>
      <c r="V1375" s="188" t="str" cm="1">
        <f t="array" ref="V1375">IF(SUM(LEN(A1375:U1375))=0,"",IF(OR(OR(ISBLANK(E1375),SUM(LEN(B1375),LEN(C1375))=0),AND(NOT(D1375="Unknown"),ISBLANK(I1375)),AND(NOT(N1375="Unknown"),ISBLANK(Q1375))),"Missing Information", INDEX(Table15[Entire Service Line Classification], MATCH(SUMIFS(Table15[Unique ID],Table15[System-Owned Portion],D1375,Table15[If Material Anything Other than "Lead" in Column E,Was Material Ever Previously Lead?],F1375,Table15[Customer-Owned Portion],N1375),Table15[Unique ID],0),0)))</f>
        <v>Non-lead</v>
      </c>
      <c r="W1375" s="189"/>
    </row>
    <row r="1376" spans="1:23" s="190" customFormat="1" ht="37.5" x14ac:dyDescent="0.25">
      <c r="A1376" s="180">
        <v>11744066</v>
      </c>
      <c r="B1376" s="181" t="s">
        <v>2919</v>
      </c>
      <c r="C1376" s="182" t="s">
        <v>2920</v>
      </c>
      <c r="D1376" s="183" t="s">
        <v>36</v>
      </c>
      <c r="E1376" s="181" t="s">
        <v>35</v>
      </c>
      <c r="F1376" s="183" t="s">
        <v>35</v>
      </c>
      <c r="G1376" s="181" t="s">
        <v>268</v>
      </c>
      <c r="H1376" s="184">
        <v>1</v>
      </c>
      <c r="I1376" s="185" t="s">
        <v>107</v>
      </c>
      <c r="J1376" s="181" t="s">
        <v>37</v>
      </c>
      <c r="K1376" s="181" t="s">
        <v>38</v>
      </c>
      <c r="L1376" s="186">
        <v>45523</v>
      </c>
      <c r="M1376" s="187" t="s">
        <v>225</v>
      </c>
      <c r="N1376" s="183" t="s">
        <v>43</v>
      </c>
      <c r="O1376" s="181"/>
      <c r="P1376" s="184">
        <v>0.75</v>
      </c>
      <c r="Q1376" s="185" t="s">
        <v>107</v>
      </c>
      <c r="R1376" s="181" t="s">
        <v>37</v>
      </c>
      <c r="S1376" s="181" t="s">
        <v>96</v>
      </c>
      <c r="T1376" s="186">
        <v>45523</v>
      </c>
      <c r="U1376" s="187" t="s">
        <v>225</v>
      </c>
      <c r="V1376" s="188" t="str" cm="1">
        <f t="array" ref="V1376">IF(SUM(LEN(A1376:U1376))=0,"",IF(OR(OR(ISBLANK(E1376),SUM(LEN(B1376),LEN(C1376))=0),AND(NOT(D1376="Unknown"),ISBLANK(I1376)),AND(NOT(N1376="Unknown"),ISBLANK(Q1376))),"Missing Information", INDEX(Table15[Entire Service Line Classification], MATCH(SUMIFS(Table15[Unique ID],Table15[System-Owned Portion],D1376,Table15[If Material Anything Other than "Lead" in Column E,Was Material Ever Previously Lead?],F1376,Table15[Customer-Owned Portion],N1376),Table15[Unique ID],0),0)))</f>
        <v>Non-lead</v>
      </c>
      <c r="W1376" s="189"/>
    </row>
    <row r="1377" spans="1:23" s="190" customFormat="1" ht="37.5" x14ac:dyDescent="0.25">
      <c r="A1377" s="180">
        <v>11744216</v>
      </c>
      <c r="B1377" s="181" t="s">
        <v>2921</v>
      </c>
      <c r="C1377" s="182" t="s">
        <v>2922</v>
      </c>
      <c r="D1377" s="183" t="s">
        <v>36</v>
      </c>
      <c r="E1377" s="181" t="s">
        <v>35</v>
      </c>
      <c r="F1377" s="183" t="s">
        <v>35</v>
      </c>
      <c r="G1377" s="181" t="s">
        <v>7056</v>
      </c>
      <c r="H1377" s="184">
        <v>1</v>
      </c>
      <c r="I1377" s="185" t="s">
        <v>107</v>
      </c>
      <c r="J1377" s="181" t="s">
        <v>37</v>
      </c>
      <c r="K1377" s="181" t="s">
        <v>38</v>
      </c>
      <c r="L1377" s="186">
        <v>45531</v>
      </c>
      <c r="M1377" s="187" t="s">
        <v>225</v>
      </c>
      <c r="N1377" s="183" t="s">
        <v>36</v>
      </c>
      <c r="O1377" s="181"/>
      <c r="P1377" s="184">
        <v>1</v>
      </c>
      <c r="Q1377" s="185" t="s">
        <v>107</v>
      </c>
      <c r="R1377" s="181" t="s">
        <v>37</v>
      </c>
      <c r="S1377" s="181" t="s">
        <v>96</v>
      </c>
      <c r="T1377" s="186">
        <v>45531</v>
      </c>
      <c r="U1377" s="187" t="s">
        <v>225</v>
      </c>
      <c r="V1377" s="188" t="str" cm="1">
        <f t="array" ref="V1377">IF(SUM(LEN(A1377:U1377))=0,"",IF(OR(OR(ISBLANK(E1377),SUM(LEN(B1377),LEN(C1377))=0),AND(NOT(D1377="Unknown"),ISBLANK(I1377)),AND(NOT(N1377="Unknown"),ISBLANK(Q1377))),"Missing Information", INDEX(Table15[Entire Service Line Classification], MATCH(SUMIFS(Table15[Unique ID],Table15[System-Owned Portion],D1377,Table15[If Material Anything Other than "Lead" in Column E,Was Material Ever Previously Lead?],F1377,Table15[Customer-Owned Portion],N1377),Table15[Unique ID],0),0)))</f>
        <v>Non-lead</v>
      </c>
      <c r="W1377" s="189"/>
    </row>
    <row r="1378" spans="1:23" s="190" customFormat="1" ht="37.5" x14ac:dyDescent="0.25">
      <c r="A1378" s="180">
        <v>11744171</v>
      </c>
      <c r="B1378" s="181" t="s">
        <v>2923</v>
      </c>
      <c r="C1378" s="182" t="s">
        <v>2924</v>
      </c>
      <c r="D1378" s="183" t="s">
        <v>43</v>
      </c>
      <c r="E1378" s="181" t="s">
        <v>35</v>
      </c>
      <c r="F1378" s="183" t="s">
        <v>35</v>
      </c>
      <c r="G1378" s="181" t="s">
        <v>236</v>
      </c>
      <c r="H1378" s="184">
        <v>1</v>
      </c>
      <c r="I1378" s="185" t="s">
        <v>107</v>
      </c>
      <c r="J1378" s="181" t="s">
        <v>37</v>
      </c>
      <c r="K1378" s="181" t="s">
        <v>38</v>
      </c>
      <c r="L1378" s="186">
        <v>45519</v>
      </c>
      <c r="M1378" s="187" t="s">
        <v>7069</v>
      </c>
      <c r="N1378" s="183" t="s">
        <v>43</v>
      </c>
      <c r="O1378" s="181"/>
      <c r="P1378" s="184">
        <v>0.75</v>
      </c>
      <c r="Q1378" s="185" t="s">
        <v>107</v>
      </c>
      <c r="R1378" s="181" t="s">
        <v>37</v>
      </c>
      <c r="S1378" s="181" t="s">
        <v>96</v>
      </c>
      <c r="T1378" s="186">
        <v>45519</v>
      </c>
      <c r="U1378" s="187" t="s">
        <v>7069</v>
      </c>
      <c r="V1378" s="188" t="str" cm="1">
        <f t="array" ref="V1378">IF(SUM(LEN(A1378:U1378))=0,"",IF(OR(OR(ISBLANK(E1378),SUM(LEN(B1378),LEN(C1378))=0),AND(NOT(D1378="Unknown"),ISBLANK(I1378)),AND(NOT(N1378="Unknown"),ISBLANK(Q1378))),"Missing Information", INDEX(Table15[Entire Service Line Classification], MATCH(SUMIFS(Table15[Unique ID],Table15[System-Owned Portion],D1378,Table15[If Material Anything Other than "Lead" in Column E,Was Material Ever Previously Lead?],F1378,Table15[Customer-Owned Portion],N1378),Table15[Unique ID],0),0)))</f>
        <v>Non-lead</v>
      </c>
      <c r="W1378" s="189"/>
    </row>
    <row r="1379" spans="1:23" s="190" customFormat="1" ht="37.5" x14ac:dyDescent="0.25">
      <c r="A1379" s="180">
        <v>11744099</v>
      </c>
      <c r="B1379" s="181" t="s">
        <v>2925</v>
      </c>
      <c r="C1379" s="182" t="s">
        <v>2926</v>
      </c>
      <c r="D1379" s="183" t="s">
        <v>36</v>
      </c>
      <c r="E1379" s="181" t="s">
        <v>35</v>
      </c>
      <c r="F1379" s="183" t="s">
        <v>35</v>
      </c>
      <c r="G1379" s="181" t="s">
        <v>247</v>
      </c>
      <c r="H1379" s="184">
        <v>1</v>
      </c>
      <c r="I1379" s="185" t="s">
        <v>107</v>
      </c>
      <c r="J1379" s="181" t="s">
        <v>37</v>
      </c>
      <c r="K1379" s="181" t="s">
        <v>38</v>
      </c>
      <c r="L1379" s="186">
        <v>45519</v>
      </c>
      <c r="M1379" s="187" t="s">
        <v>225</v>
      </c>
      <c r="N1379" s="183" t="s">
        <v>43</v>
      </c>
      <c r="O1379" s="181"/>
      <c r="P1379" s="184">
        <v>0.75</v>
      </c>
      <c r="Q1379" s="185" t="s">
        <v>107</v>
      </c>
      <c r="R1379" s="181" t="s">
        <v>37</v>
      </c>
      <c r="S1379" s="181" t="s">
        <v>96</v>
      </c>
      <c r="T1379" s="186">
        <v>45519</v>
      </c>
      <c r="U1379" s="187" t="s">
        <v>7069</v>
      </c>
      <c r="V1379" s="188" t="str" cm="1">
        <f t="array" ref="V1379">IF(SUM(LEN(A1379:U1379))=0,"",IF(OR(OR(ISBLANK(E1379),SUM(LEN(B1379),LEN(C1379))=0),AND(NOT(D1379="Unknown"),ISBLANK(I1379)),AND(NOT(N1379="Unknown"),ISBLANK(Q1379))),"Missing Information", INDEX(Table15[Entire Service Line Classification], MATCH(SUMIFS(Table15[Unique ID],Table15[System-Owned Portion],D1379,Table15[If Material Anything Other than "Lead" in Column E,Was Material Ever Previously Lead?],F1379,Table15[Customer-Owned Portion],N1379),Table15[Unique ID],0),0)))</f>
        <v>Non-lead</v>
      </c>
      <c r="W1379" s="189"/>
    </row>
    <row r="1380" spans="1:23" s="190" customFormat="1" ht="37.5" x14ac:dyDescent="0.25">
      <c r="A1380" s="180">
        <v>11744087</v>
      </c>
      <c r="B1380" s="181" t="s">
        <v>2927</v>
      </c>
      <c r="C1380" s="182" t="s">
        <v>2928</v>
      </c>
      <c r="D1380" s="183" t="s">
        <v>36</v>
      </c>
      <c r="E1380" s="181" t="s">
        <v>35</v>
      </c>
      <c r="F1380" s="183" t="s">
        <v>35</v>
      </c>
      <c r="G1380" s="181" t="s">
        <v>237</v>
      </c>
      <c r="H1380" s="184">
        <v>1</v>
      </c>
      <c r="I1380" s="185" t="s">
        <v>107</v>
      </c>
      <c r="J1380" s="181" t="s">
        <v>37</v>
      </c>
      <c r="K1380" s="181" t="s">
        <v>38</v>
      </c>
      <c r="L1380" s="186">
        <v>45517</v>
      </c>
      <c r="M1380" s="187" t="s">
        <v>225</v>
      </c>
      <c r="N1380" s="183" t="s">
        <v>43</v>
      </c>
      <c r="O1380" s="181"/>
      <c r="P1380" s="184">
        <v>0.75</v>
      </c>
      <c r="Q1380" s="185" t="s">
        <v>107</v>
      </c>
      <c r="R1380" s="181" t="s">
        <v>37</v>
      </c>
      <c r="S1380" s="181" t="s">
        <v>96</v>
      </c>
      <c r="T1380" s="186">
        <v>45517</v>
      </c>
      <c r="U1380" s="187" t="s">
        <v>7069</v>
      </c>
      <c r="V1380" s="188" t="str" cm="1">
        <f t="array" ref="V1380">IF(SUM(LEN(A1380:U1380))=0,"",IF(OR(OR(ISBLANK(E1380),SUM(LEN(B1380),LEN(C1380))=0),AND(NOT(D1380="Unknown"),ISBLANK(I1380)),AND(NOT(N1380="Unknown"),ISBLANK(Q1380))),"Missing Information", INDEX(Table15[Entire Service Line Classification], MATCH(SUMIFS(Table15[Unique ID],Table15[System-Owned Portion],D1380,Table15[If Material Anything Other than "Lead" in Column E,Was Material Ever Previously Lead?],F1380,Table15[Customer-Owned Portion],N1380),Table15[Unique ID],0),0)))</f>
        <v>Non-lead</v>
      </c>
      <c r="W1380" s="189"/>
    </row>
    <row r="1381" spans="1:23" s="190" customFormat="1" ht="37.5" x14ac:dyDescent="0.25">
      <c r="A1381" s="180">
        <v>11744070</v>
      </c>
      <c r="B1381" s="181" t="s">
        <v>2929</v>
      </c>
      <c r="C1381" s="182" t="s">
        <v>2855</v>
      </c>
      <c r="D1381" s="183" t="s">
        <v>36</v>
      </c>
      <c r="E1381" s="181" t="s">
        <v>35</v>
      </c>
      <c r="F1381" s="183" t="s">
        <v>35</v>
      </c>
      <c r="G1381" s="181" t="s">
        <v>229</v>
      </c>
      <c r="H1381" s="184">
        <v>1</v>
      </c>
      <c r="I1381" s="185" t="s">
        <v>107</v>
      </c>
      <c r="J1381" s="181" t="s">
        <v>37</v>
      </c>
      <c r="K1381" s="181" t="s">
        <v>38</v>
      </c>
      <c r="L1381" s="186">
        <v>45519</v>
      </c>
      <c r="M1381" s="187" t="s">
        <v>225</v>
      </c>
      <c r="N1381" s="183" t="s">
        <v>43</v>
      </c>
      <c r="O1381" s="181"/>
      <c r="P1381" s="184">
        <v>0.75</v>
      </c>
      <c r="Q1381" s="185" t="s">
        <v>107</v>
      </c>
      <c r="R1381" s="181" t="s">
        <v>37</v>
      </c>
      <c r="S1381" s="181" t="s">
        <v>96</v>
      </c>
      <c r="T1381" s="186">
        <v>45519</v>
      </c>
      <c r="U1381" s="187" t="s">
        <v>7069</v>
      </c>
      <c r="V1381" s="188" t="str" cm="1">
        <f t="array" ref="V1381">IF(SUM(LEN(A1381:U1381))=0,"",IF(OR(OR(ISBLANK(E1381),SUM(LEN(B1381),LEN(C1381))=0),AND(NOT(D1381="Unknown"),ISBLANK(I1381)),AND(NOT(N1381="Unknown"),ISBLANK(Q1381))),"Missing Information", INDEX(Table15[Entire Service Line Classification], MATCH(SUMIFS(Table15[Unique ID],Table15[System-Owned Portion],D1381,Table15[If Material Anything Other than "Lead" in Column E,Was Material Ever Previously Lead?],F1381,Table15[Customer-Owned Portion],N1381),Table15[Unique ID],0),0)))</f>
        <v>Non-lead</v>
      </c>
      <c r="W1381" s="189"/>
    </row>
    <row r="1382" spans="1:23" s="190" customFormat="1" ht="37.5" x14ac:dyDescent="0.25">
      <c r="A1382" s="180">
        <v>11744065</v>
      </c>
      <c r="B1382" s="181" t="s">
        <v>2930</v>
      </c>
      <c r="C1382" s="182" t="s">
        <v>2931</v>
      </c>
      <c r="D1382" s="183" t="s">
        <v>43</v>
      </c>
      <c r="E1382" s="181" t="s">
        <v>35</v>
      </c>
      <c r="F1382" s="183" t="s">
        <v>35</v>
      </c>
      <c r="G1382" s="181" t="s">
        <v>7031</v>
      </c>
      <c r="H1382" s="184">
        <v>1</v>
      </c>
      <c r="I1382" s="185" t="s">
        <v>107</v>
      </c>
      <c r="J1382" s="181" t="s">
        <v>37</v>
      </c>
      <c r="K1382" s="181" t="s">
        <v>38</v>
      </c>
      <c r="L1382" s="186">
        <v>45519</v>
      </c>
      <c r="M1382" s="187" t="s">
        <v>7069</v>
      </c>
      <c r="N1382" s="183" t="s">
        <v>43</v>
      </c>
      <c r="O1382" s="181"/>
      <c r="P1382" s="184">
        <v>0.75</v>
      </c>
      <c r="Q1382" s="185" t="s">
        <v>107</v>
      </c>
      <c r="R1382" s="181" t="s">
        <v>37</v>
      </c>
      <c r="S1382" s="181" t="s">
        <v>96</v>
      </c>
      <c r="T1382" s="186">
        <v>45519</v>
      </c>
      <c r="U1382" s="187" t="s">
        <v>7069</v>
      </c>
      <c r="V1382" s="188" t="str" cm="1">
        <f t="array" ref="V1382">IF(SUM(LEN(A1382:U1382))=0,"",IF(OR(OR(ISBLANK(E1382),SUM(LEN(B1382),LEN(C1382))=0),AND(NOT(D1382="Unknown"),ISBLANK(I1382)),AND(NOT(N1382="Unknown"),ISBLANK(Q1382))),"Missing Information", INDEX(Table15[Entire Service Line Classification], MATCH(SUMIFS(Table15[Unique ID],Table15[System-Owned Portion],D1382,Table15[If Material Anything Other than "Lead" in Column E,Was Material Ever Previously Lead?],F1382,Table15[Customer-Owned Portion],N1382),Table15[Unique ID],0),0)))</f>
        <v>Non-lead</v>
      </c>
      <c r="W1382" s="189"/>
    </row>
    <row r="1383" spans="1:23" s="190" customFormat="1" ht="37.5" x14ac:dyDescent="0.25">
      <c r="A1383" s="180">
        <v>11744064</v>
      </c>
      <c r="B1383" s="181" t="s">
        <v>2932</v>
      </c>
      <c r="C1383" s="182" t="s">
        <v>2933</v>
      </c>
      <c r="D1383" s="183" t="s">
        <v>36</v>
      </c>
      <c r="E1383" s="181" t="s">
        <v>35</v>
      </c>
      <c r="F1383" s="183" t="s">
        <v>35</v>
      </c>
      <c r="G1383" s="181" t="s">
        <v>268</v>
      </c>
      <c r="H1383" s="184">
        <v>1</v>
      </c>
      <c r="I1383" s="185" t="s">
        <v>107</v>
      </c>
      <c r="J1383" s="181" t="s">
        <v>37</v>
      </c>
      <c r="K1383" s="181" t="s">
        <v>38</v>
      </c>
      <c r="L1383" s="186">
        <v>45517</v>
      </c>
      <c r="M1383" s="187" t="s">
        <v>225</v>
      </c>
      <c r="N1383" s="183" t="s">
        <v>43</v>
      </c>
      <c r="O1383" s="181"/>
      <c r="P1383" s="184">
        <v>0.75</v>
      </c>
      <c r="Q1383" s="185" t="s">
        <v>107</v>
      </c>
      <c r="R1383" s="181" t="s">
        <v>37</v>
      </c>
      <c r="S1383" s="181" t="s">
        <v>96</v>
      </c>
      <c r="T1383" s="186">
        <v>45517</v>
      </c>
      <c r="U1383" s="187" t="s">
        <v>7068</v>
      </c>
      <c r="V1383" s="188" t="str" cm="1">
        <f t="array" ref="V1383">IF(SUM(LEN(A1383:U1383))=0,"",IF(OR(OR(ISBLANK(E1383),SUM(LEN(B1383),LEN(C1383))=0),AND(NOT(D1383="Unknown"),ISBLANK(I1383)),AND(NOT(N1383="Unknown"),ISBLANK(Q1383))),"Missing Information", INDEX(Table15[Entire Service Line Classification], MATCH(SUMIFS(Table15[Unique ID],Table15[System-Owned Portion],D1383,Table15[If Material Anything Other than "Lead" in Column E,Was Material Ever Previously Lead?],F1383,Table15[Customer-Owned Portion],N1383),Table15[Unique ID],0),0)))</f>
        <v>Non-lead</v>
      </c>
      <c r="W1383" s="189"/>
    </row>
    <row r="1384" spans="1:23" s="190" customFormat="1" ht="37.5" x14ac:dyDescent="0.25">
      <c r="A1384" s="180">
        <v>11744063</v>
      </c>
      <c r="B1384" s="181" t="s">
        <v>2934</v>
      </c>
      <c r="C1384" s="182" t="s">
        <v>2935</v>
      </c>
      <c r="D1384" s="183" t="s">
        <v>36</v>
      </c>
      <c r="E1384" s="181" t="s">
        <v>35</v>
      </c>
      <c r="F1384" s="183" t="s">
        <v>35</v>
      </c>
      <c r="G1384" s="181" t="s">
        <v>256</v>
      </c>
      <c r="H1384" s="184">
        <v>1</v>
      </c>
      <c r="I1384" s="185" t="s">
        <v>107</v>
      </c>
      <c r="J1384" s="181" t="s">
        <v>37</v>
      </c>
      <c r="K1384" s="181" t="s">
        <v>38</v>
      </c>
      <c r="L1384" s="186">
        <v>45517</v>
      </c>
      <c r="M1384" s="187" t="s">
        <v>225</v>
      </c>
      <c r="N1384" s="183" t="s">
        <v>43</v>
      </c>
      <c r="O1384" s="181"/>
      <c r="P1384" s="184">
        <v>0.75</v>
      </c>
      <c r="Q1384" s="185" t="s">
        <v>107</v>
      </c>
      <c r="R1384" s="181" t="s">
        <v>37</v>
      </c>
      <c r="S1384" s="181" t="s">
        <v>96</v>
      </c>
      <c r="T1384" s="186">
        <v>45517</v>
      </c>
      <c r="U1384" s="187" t="s">
        <v>7068</v>
      </c>
      <c r="V1384" s="188" t="str" cm="1">
        <f t="array" ref="V1384">IF(SUM(LEN(A1384:U1384))=0,"",IF(OR(OR(ISBLANK(E1384),SUM(LEN(B1384),LEN(C1384))=0),AND(NOT(D1384="Unknown"),ISBLANK(I1384)),AND(NOT(N1384="Unknown"),ISBLANK(Q1384))),"Missing Information", INDEX(Table15[Entire Service Line Classification], MATCH(SUMIFS(Table15[Unique ID],Table15[System-Owned Portion],D1384,Table15[If Material Anything Other than "Lead" in Column E,Was Material Ever Previously Lead?],F1384,Table15[Customer-Owned Portion],N1384),Table15[Unique ID],0),0)))</f>
        <v>Non-lead</v>
      </c>
      <c r="W1384" s="189"/>
    </row>
    <row r="1385" spans="1:23" s="190" customFormat="1" ht="37.5" x14ac:dyDescent="0.25">
      <c r="A1385" s="180">
        <v>11744062</v>
      </c>
      <c r="B1385" s="181" t="s">
        <v>2936</v>
      </c>
      <c r="C1385" s="182" t="s">
        <v>2937</v>
      </c>
      <c r="D1385" s="183" t="s">
        <v>36</v>
      </c>
      <c r="E1385" s="181" t="s">
        <v>35</v>
      </c>
      <c r="F1385" s="183" t="s">
        <v>35</v>
      </c>
      <c r="G1385" s="181" t="s">
        <v>233</v>
      </c>
      <c r="H1385" s="184">
        <v>1</v>
      </c>
      <c r="I1385" s="185" t="s">
        <v>107</v>
      </c>
      <c r="J1385" s="181" t="s">
        <v>37</v>
      </c>
      <c r="K1385" s="181" t="s">
        <v>38</v>
      </c>
      <c r="L1385" s="186">
        <v>45519</v>
      </c>
      <c r="M1385" s="187" t="s">
        <v>225</v>
      </c>
      <c r="N1385" s="183" t="s">
        <v>43</v>
      </c>
      <c r="O1385" s="181"/>
      <c r="P1385" s="184">
        <v>0.75</v>
      </c>
      <c r="Q1385" s="185" t="s">
        <v>107</v>
      </c>
      <c r="R1385" s="181" t="s">
        <v>37</v>
      </c>
      <c r="S1385" s="181" t="s">
        <v>96</v>
      </c>
      <c r="T1385" s="186">
        <v>45519</v>
      </c>
      <c r="U1385" s="187" t="s">
        <v>7069</v>
      </c>
      <c r="V1385" s="188" t="str" cm="1">
        <f t="array" ref="V1385">IF(SUM(LEN(A1385:U1385))=0,"",IF(OR(OR(ISBLANK(E1385),SUM(LEN(B1385),LEN(C1385))=0),AND(NOT(D1385="Unknown"),ISBLANK(I1385)),AND(NOT(N1385="Unknown"),ISBLANK(Q1385))),"Missing Information", INDEX(Table15[Entire Service Line Classification], MATCH(SUMIFS(Table15[Unique ID],Table15[System-Owned Portion],D1385,Table15[If Material Anything Other than "Lead" in Column E,Was Material Ever Previously Lead?],F1385,Table15[Customer-Owned Portion],N1385),Table15[Unique ID],0),0)))</f>
        <v>Non-lead</v>
      </c>
      <c r="W1385" s="189"/>
    </row>
    <row r="1386" spans="1:23" s="190" customFormat="1" ht="37.5" x14ac:dyDescent="0.25">
      <c r="A1386" s="180">
        <v>11744060</v>
      </c>
      <c r="B1386" s="181" t="s">
        <v>2938</v>
      </c>
      <c r="C1386" s="182" t="s">
        <v>2939</v>
      </c>
      <c r="D1386" s="183" t="s">
        <v>36</v>
      </c>
      <c r="E1386" s="181" t="s">
        <v>35</v>
      </c>
      <c r="F1386" s="183" t="s">
        <v>35</v>
      </c>
      <c r="G1386" s="181" t="s">
        <v>266</v>
      </c>
      <c r="H1386" s="184">
        <v>0.75</v>
      </c>
      <c r="I1386" s="185" t="s">
        <v>107</v>
      </c>
      <c r="J1386" s="181" t="s">
        <v>37</v>
      </c>
      <c r="K1386" s="181" t="s">
        <v>38</v>
      </c>
      <c r="L1386" s="186">
        <v>45531</v>
      </c>
      <c r="M1386" s="187" t="s">
        <v>225</v>
      </c>
      <c r="N1386" s="183" t="s">
        <v>43</v>
      </c>
      <c r="O1386" s="181"/>
      <c r="P1386" s="184">
        <v>0.75</v>
      </c>
      <c r="Q1386" s="185" t="s">
        <v>107</v>
      </c>
      <c r="R1386" s="181" t="s">
        <v>37</v>
      </c>
      <c r="S1386" s="181" t="s">
        <v>96</v>
      </c>
      <c r="T1386" s="186">
        <v>45531</v>
      </c>
      <c r="U1386" s="187" t="s">
        <v>7068</v>
      </c>
      <c r="V1386" s="188" t="str" cm="1">
        <f t="array" ref="V1386">IF(SUM(LEN(A1386:U1386))=0,"",IF(OR(OR(ISBLANK(E1386),SUM(LEN(B1386),LEN(C1386))=0),AND(NOT(D1386="Unknown"),ISBLANK(I1386)),AND(NOT(N1386="Unknown"),ISBLANK(Q1386))),"Missing Information", INDEX(Table15[Entire Service Line Classification], MATCH(SUMIFS(Table15[Unique ID],Table15[System-Owned Portion],D1386,Table15[If Material Anything Other than "Lead" in Column E,Was Material Ever Previously Lead?],F1386,Table15[Customer-Owned Portion],N1386),Table15[Unique ID],0),0)))</f>
        <v>Non-lead</v>
      </c>
      <c r="W1386" s="189"/>
    </row>
    <row r="1387" spans="1:23" s="190" customFormat="1" ht="37.5" x14ac:dyDescent="0.25">
      <c r="A1387" s="180">
        <v>11744059</v>
      </c>
      <c r="B1387" s="181" t="s">
        <v>2940</v>
      </c>
      <c r="C1387" s="182" t="s">
        <v>2855</v>
      </c>
      <c r="D1387" s="183" t="s">
        <v>36</v>
      </c>
      <c r="E1387" s="181" t="s">
        <v>35</v>
      </c>
      <c r="F1387" s="183" t="s">
        <v>35</v>
      </c>
      <c r="G1387" s="181" t="s">
        <v>229</v>
      </c>
      <c r="H1387" s="184">
        <v>1</v>
      </c>
      <c r="I1387" s="185" t="s">
        <v>107</v>
      </c>
      <c r="J1387" s="181" t="s">
        <v>37</v>
      </c>
      <c r="K1387" s="181" t="s">
        <v>38</v>
      </c>
      <c r="L1387" s="186">
        <v>45519</v>
      </c>
      <c r="M1387" s="187" t="s">
        <v>225</v>
      </c>
      <c r="N1387" s="183" t="s">
        <v>43</v>
      </c>
      <c r="O1387" s="181"/>
      <c r="P1387" s="184">
        <v>0.75</v>
      </c>
      <c r="Q1387" s="185" t="s">
        <v>107</v>
      </c>
      <c r="R1387" s="181" t="s">
        <v>37</v>
      </c>
      <c r="S1387" s="181" t="s">
        <v>96</v>
      </c>
      <c r="T1387" s="186">
        <v>45519</v>
      </c>
      <c r="U1387" s="187" t="s">
        <v>7069</v>
      </c>
      <c r="V1387" s="188" t="str" cm="1">
        <f t="array" ref="V1387">IF(SUM(LEN(A1387:U1387))=0,"",IF(OR(OR(ISBLANK(E1387),SUM(LEN(B1387),LEN(C1387))=0),AND(NOT(D1387="Unknown"),ISBLANK(I1387)),AND(NOT(N1387="Unknown"),ISBLANK(Q1387))),"Missing Information", INDEX(Table15[Entire Service Line Classification], MATCH(SUMIFS(Table15[Unique ID],Table15[System-Owned Portion],D1387,Table15[If Material Anything Other than "Lead" in Column E,Was Material Ever Previously Lead?],F1387,Table15[Customer-Owned Portion],N1387),Table15[Unique ID],0),0)))</f>
        <v>Non-lead</v>
      </c>
      <c r="W1387" s="189"/>
    </row>
    <row r="1388" spans="1:23" s="190" customFormat="1" ht="37.5" x14ac:dyDescent="0.25">
      <c r="A1388" s="180">
        <v>11744058</v>
      </c>
      <c r="B1388" s="181" t="s">
        <v>2941</v>
      </c>
      <c r="C1388" s="182" t="s">
        <v>2942</v>
      </c>
      <c r="D1388" s="183" t="s">
        <v>43</v>
      </c>
      <c r="E1388" s="181" t="s">
        <v>35</v>
      </c>
      <c r="F1388" s="183" t="s">
        <v>35</v>
      </c>
      <c r="G1388" s="181" t="s">
        <v>7032</v>
      </c>
      <c r="H1388" s="184">
        <v>1</v>
      </c>
      <c r="I1388" s="185" t="s">
        <v>107</v>
      </c>
      <c r="J1388" s="181" t="s">
        <v>37</v>
      </c>
      <c r="K1388" s="181" t="s">
        <v>38</v>
      </c>
      <c r="L1388" s="186">
        <v>45519</v>
      </c>
      <c r="M1388" s="187" t="s">
        <v>7069</v>
      </c>
      <c r="N1388" s="183" t="s">
        <v>43</v>
      </c>
      <c r="O1388" s="181"/>
      <c r="P1388" s="184">
        <v>0.75</v>
      </c>
      <c r="Q1388" s="185" t="s">
        <v>107</v>
      </c>
      <c r="R1388" s="181" t="s">
        <v>37</v>
      </c>
      <c r="S1388" s="181" t="s">
        <v>96</v>
      </c>
      <c r="T1388" s="186">
        <v>45519</v>
      </c>
      <c r="U1388" s="187" t="s">
        <v>7069</v>
      </c>
      <c r="V1388" s="188" t="str" cm="1">
        <f t="array" ref="V1388">IF(SUM(LEN(A1388:U1388))=0,"",IF(OR(OR(ISBLANK(E1388),SUM(LEN(B1388),LEN(C1388))=0),AND(NOT(D1388="Unknown"),ISBLANK(I1388)),AND(NOT(N1388="Unknown"),ISBLANK(Q1388))),"Missing Information", INDEX(Table15[Entire Service Line Classification], MATCH(SUMIFS(Table15[Unique ID],Table15[System-Owned Portion],D1388,Table15[If Material Anything Other than "Lead" in Column E,Was Material Ever Previously Lead?],F1388,Table15[Customer-Owned Portion],N1388),Table15[Unique ID],0),0)))</f>
        <v>Non-lead</v>
      </c>
      <c r="W1388" s="189"/>
    </row>
    <row r="1389" spans="1:23" s="190" customFormat="1" ht="37.5" x14ac:dyDescent="0.25">
      <c r="A1389" s="180">
        <v>11744057</v>
      </c>
      <c r="B1389" s="181" t="s">
        <v>2943</v>
      </c>
      <c r="C1389" s="182" t="s">
        <v>2944</v>
      </c>
      <c r="D1389" s="183" t="s">
        <v>36</v>
      </c>
      <c r="E1389" s="181" t="s">
        <v>35</v>
      </c>
      <c r="F1389" s="183" t="s">
        <v>35</v>
      </c>
      <c r="G1389" s="181" t="s">
        <v>7034</v>
      </c>
      <c r="H1389" s="184">
        <v>1</v>
      </c>
      <c r="I1389" s="185" t="s">
        <v>107</v>
      </c>
      <c r="J1389" s="181" t="s">
        <v>37</v>
      </c>
      <c r="K1389" s="181" t="s">
        <v>38</v>
      </c>
      <c r="L1389" s="186">
        <v>45517</v>
      </c>
      <c r="M1389" s="187" t="s">
        <v>225</v>
      </c>
      <c r="N1389" s="183" t="s">
        <v>43</v>
      </c>
      <c r="O1389" s="181"/>
      <c r="P1389" s="184">
        <v>0.75</v>
      </c>
      <c r="Q1389" s="185" t="s">
        <v>107</v>
      </c>
      <c r="R1389" s="181" t="s">
        <v>37</v>
      </c>
      <c r="S1389" s="181" t="s">
        <v>96</v>
      </c>
      <c r="T1389" s="186">
        <v>45517</v>
      </c>
      <c r="U1389" s="187" t="s">
        <v>7069</v>
      </c>
      <c r="V1389" s="188" t="str" cm="1">
        <f t="array" ref="V1389">IF(SUM(LEN(A1389:U1389))=0,"",IF(OR(OR(ISBLANK(E1389),SUM(LEN(B1389),LEN(C1389))=0),AND(NOT(D1389="Unknown"),ISBLANK(I1389)),AND(NOT(N1389="Unknown"),ISBLANK(Q1389))),"Missing Information", INDEX(Table15[Entire Service Line Classification], MATCH(SUMIFS(Table15[Unique ID],Table15[System-Owned Portion],D1389,Table15[If Material Anything Other than "Lead" in Column E,Was Material Ever Previously Lead?],F1389,Table15[Customer-Owned Portion],N1389),Table15[Unique ID],0),0)))</f>
        <v>Non-lead</v>
      </c>
      <c r="W1389" s="189"/>
    </row>
    <row r="1390" spans="1:23" s="190" customFormat="1" ht="37.5" x14ac:dyDescent="0.25">
      <c r="A1390" s="180">
        <v>11744049</v>
      </c>
      <c r="B1390" s="181" t="s">
        <v>2945</v>
      </c>
      <c r="C1390" s="182" t="s">
        <v>2946</v>
      </c>
      <c r="D1390" s="183" t="s">
        <v>36</v>
      </c>
      <c r="E1390" s="181" t="s">
        <v>35</v>
      </c>
      <c r="F1390" s="183" t="s">
        <v>35</v>
      </c>
      <c r="G1390" s="181" t="s">
        <v>232</v>
      </c>
      <c r="H1390" s="184">
        <v>1</v>
      </c>
      <c r="I1390" s="185" t="s">
        <v>107</v>
      </c>
      <c r="J1390" s="181" t="s">
        <v>37</v>
      </c>
      <c r="K1390" s="181" t="s">
        <v>38</v>
      </c>
      <c r="L1390" s="186">
        <v>45519</v>
      </c>
      <c r="M1390" s="187" t="s">
        <v>225</v>
      </c>
      <c r="N1390" s="183" t="s">
        <v>43</v>
      </c>
      <c r="O1390" s="181"/>
      <c r="P1390" s="184">
        <v>0.75</v>
      </c>
      <c r="Q1390" s="185" t="s">
        <v>107</v>
      </c>
      <c r="R1390" s="181" t="s">
        <v>37</v>
      </c>
      <c r="S1390" s="181" t="s">
        <v>96</v>
      </c>
      <c r="T1390" s="186">
        <v>45519</v>
      </c>
      <c r="U1390" s="187" t="s">
        <v>7069</v>
      </c>
      <c r="V1390" s="188" t="str" cm="1">
        <f t="array" ref="V1390">IF(SUM(LEN(A1390:U1390))=0,"",IF(OR(OR(ISBLANK(E1390),SUM(LEN(B1390),LEN(C1390))=0),AND(NOT(D1390="Unknown"),ISBLANK(I1390)),AND(NOT(N1390="Unknown"),ISBLANK(Q1390))),"Missing Information", INDEX(Table15[Entire Service Line Classification], MATCH(SUMIFS(Table15[Unique ID],Table15[System-Owned Portion],D1390,Table15[If Material Anything Other than "Lead" in Column E,Was Material Ever Previously Lead?],F1390,Table15[Customer-Owned Portion],N1390),Table15[Unique ID],0),0)))</f>
        <v>Non-lead</v>
      </c>
      <c r="W1390" s="189"/>
    </row>
    <row r="1391" spans="1:23" s="190" customFormat="1" ht="37.5" x14ac:dyDescent="0.25">
      <c r="A1391" s="180">
        <v>11744048</v>
      </c>
      <c r="B1391" s="181" t="s">
        <v>2947</v>
      </c>
      <c r="C1391" s="182" t="s">
        <v>2948</v>
      </c>
      <c r="D1391" s="183" t="s">
        <v>36</v>
      </c>
      <c r="E1391" s="181" t="s">
        <v>35</v>
      </c>
      <c r="F1391" s="183" t="s">
        <v>35</v>
      </c>
      <c r="G1391" s="181" t="s">
        <v>277</v>
      </c>
      <c r="H1391" s="184">
        <v>1</v>
      </c>
      <c r="I1391" s="185" t="s">
        <v>107</v>
      </c>
      <c r="J1391" s="181" t="s">
        <v>37</v>
      </c>
      <c r="K1391" s="181" t="s">
        <v>38</v>
      </c>
      <c r="L1391" s="186">
        <v>45523</v>
      </c>
      <c r="M1391" s="187" t="s">
        <v>225</v>
      </c>
      <c r="N1391" s="183" t="s">
        <v>43</v>
      </c>
      <c r="O1391" s="181"/>
      <c r="P1391" s="184">
        <v>0.75</v>
      </c>
      <c r="Q1391" s="185" t="s">
        <v>107</v>
      </c>
      <c r="R1391" s="181" t="s">
        <v>37</v>
      </c>
      <c r="S1391" s="181" t="s">
        <v>96</v>
      </c>
      <c r="T1391" s="186">
        <v>45523</v>
      </c>
      <c r="U1391" s="187" t="s">
        <v>225</v>
      </c>
      <c r="V1391" s="188" t="str" cm="1">
        <f t="array" ref="V1391">IF(SUM(LEN(A1391:U1391))=0,"",IF(OR(OR(ISBLANK(E1391),SUM(LEN(B1391),LEN(C1391))=0),AND(NOT(D1391="Unknown"),ISBLANK(I1391)),AND(NOT(N1391="Unknown"),ISBLANK(Q1391))),"Missing Information", INDEX(Table15[Entire Service Line Classification], MATCH(SUMIFS(Table15[Unique ID],Table15[System-Owned Portion],D1391,Table15[If Material Anything Other than "Lead" in Column E,Was Material Ever Previously Lead?],F1391,Table15[Customer-Owned Portion],N1391),Table15[Unique ID],0),0)))</f>
        <v>Non-lead</v>
      </c>
      <c r="W1391" s="189"/>
    </row>
    <row r="1392" spans="1:23" s="190" customFormat="1" ht="37.5" x14ac:dyDescent="0.25">
      <c r="A1392" s="180">
        <v>11744047</v>
      </c>
      <c r="B1392" s="181" t="s">
        <v>2949</v>
      </c>
      <c r="C1392" s="182" t="s">
        <v>2950</v>
      </c>
      <c r="D1392" s="183" t="s">
        <v>36</v>
      </c>
      <c r="E1392" s="181" t="s">
        <v>35</v>
      </c>
      <c r="F1392" s="183" t="s">
        <v>35</v>
      </c>
      <c r="G1392" s="181" t="s">
        <v>7056</v>
      </c>
      <c r="H1392" s="184">
        <v>1</v>
      </c>
      <c r="I1392" s="185" t="s">
        <v>107</v>
      </c>
      <c r="J1392" s="181" t="s">
        <v>37</v>
      </c>
      <c r="K1392" s="181" t="s">
        <v>38</v>
      </c>
      <c r="L1392" s="186">
        <v>45525</v>
      </c>
      <c r="M1392" s="187" t="s">
        <v>225</v>
      </c>
      <c r="N1392" s="183" t="s">
        <v>36</v>
      </c>
      <c r="O1392" s="181"/>
      <c r="P1392" s="184">
        <v>0.75</v>
      </c>
      <c r="Q1392" s="185" t="s">
        <v>107</v>
      </c>
      <c r="R1392" s="181" t="s">
        <v>37</v>
      </c>
      <c r="S1392" s="181" t="s">
        <v>96</v>
      </c>
      <c r="T1392" s="186">
        <v>45525</v>
      </c>
      <c r="U1392" s="187" t="s">
        <v>225</v>
      </c>
      <c r="V1392" s="188" t="str" cm="1">
        <f t="array" ref="V1392">IF(SUM(LEN(A1392:U1392))=0,"",IF(OR(OR(ISBLANK(E1392),SUM(LEN(B1392),LEN(C1392))=0),AND(NOT(D1392="Unknown"),ISBLANK(I1392)),AND(NOT(N1392="Unknown"),ISBLANK(Q1392))),"Missing Information", INDEX(Table15[Entire Service Line Classification], MATCH(SUMIFS(Table15[Unique ID],Table15[System-Owned Portion],D1392,Table15[If Material Anything Other than "Lead" in Column E,Was Material Ever Previously Lead?],F1392,Table15[Customer-Owned Portion],N1392),Table15[Unique ID],0),0)))</f>
        <v>Non-lead</v>
      </c>
      <c r="W1392" s="189"/>
    </row>
    <row r="1393" spans="1:23" s="190" customFormat="1" ht="37.5" x14ac:dyDescent="0.25">
      <c r="A1393" s="180">
        <v>11744046</v>
      </c>
      <c r="B1393" s="181" t="s">
        <v>2951</v>
      </c>
      <c r="C1393" s="182" t="s">
        <v>2952</v>
      </c>
      <c r="D1393" s="183" t="s">
        <v>36</v>
      </c>
      <c r="E1393" s="181" t="s">
        <v>35</v>
      </c>
      <c r="F1393" s="183" t="s">
        <v>35</v>
      </c>
      <c r="G1393" s="181" t="s">
        <v>256</v>
      </c>
      <c r="H1393" s="184">
        <v>1</v>
      </c>
      <c r="I1393" s="185" t="s">
        <v>107</v>
      </c>
      <c r="J1393" s="181" t="s">
        <v>37</v>
      </c>
      <c r="K1393" s="181" t="s">
        <v>38</v>
      </c>
      <c r="L1393" s="186">
        <v>45525</v>
      </c>
      <c r="M1393" s="187" t="s">
        <v>225</v>
      </c>
      <c r="N1393" s="183" t="s">
        <v>43</v>
      </c>
      <c r="O1393" s="181"/>
      <c r="P1393" s="184">
        <v>0.75</v>
      </c>
      <c r="Q1393" s="185" t="s">
        <v>107</v>
      </c>
      <c r="R1393" s="181" t="s">
        <v>37</v>
      </c>
      <c r="S1393" s="181" t="s">
        <v>96</v>
      </c>
      <c r="T1393" s="186">
        <v>45525</v>
      </c>
      <c r="U1393" s="187" t="s">
        <v>225</v>
      </c>
      <c r="V1393" s="188" t="str" cm="1">
        <f t="array" ref="V1393">IF(SUM(LEN(A1393:U1393))=0,"",IF(OR(OR(ISBLANK(E1393),SUM(LEN(B1393),LEN(C1393))=0),AND(NOT(D1393="Unknown"),ISBLANK(I1393)),AND(NOT(N1393="Unknown"),ISBLANK(Q1393))),"Missing Information", INDEX(Table15[Entire Service Line Classification], MATCH(SUMIFS(Table15[Unique ID],Table15[System-Owned Portion],D1393,Table15[If Material Anything Other than "Lead" in Column E,Was Material Ever Previously Lead?],F1393,Table15[Customer-Owned Portion],N1393),Table15[Unique ID],0),0)))</f>
        <v>Non-lead</v>
      </c>
      <c r="W1393" s="189"/>
    </row>
    <row r="1394" spans="1:23" s="190" customFormat="1" ht="37.5" x14ac:dyDescent="0.25">
      <c r="A1394" s="180">
        <v>11744055</v>
      </c>
      <c r="B1394" s="181" t="s">
        <v>2953</v>
      </c>
      <c r="C1394" s="182" t="s">
        <v>2954</v>
      </c>
      <c r="D1394" s="183" t="s">
        <v>36</v>
      </c>
      <c r="E1394" s="181" t="s">
        <v>35</v>
      </c>
      <c r="F1394" s="183" t="s">
        <v>35</v>
      </c>
      <c r="G1394" s="181" t="s">
        <v>233</v>
      </c>
      <c r="H1394" s="184">
        <v>1</v>
      </c>
      <c r="I1394" s="185" t="s">
        <v>107</v>
      </c>
      <c r="J1394" s="181" t="s">
        <v>37</v>
      </c>
      <c r="K1394" s="181" t="s">
        <v>38</v>
      </c>
      <c r="L1394" s="186">
        <v>45519</v>
      </c>
      <c r="M1394" s="187" t="s">
        <v>225</v>
      </c>
      <c r="N1394" s="183" t="s">
        <v>43</v>
      </c>
      <c r="O1394" s="181"/>
      <c r="P1394" s="184">
        <v>0.75</v>
      </c>
      <c r="Q1394" s="185" t="s">
        <v>107</v>
      </c>
      <c r="R1394" s="181" t="s">
        <v>37</v>
      </c>
      <c r="S1394" s="181" t="s">
        <v>96</v>
      </c>
      <c r="T1394" s="186">
        <v>45519</v>
      </c>
      <c r="U1394" s="187" t="s">
        <v>7069</v>
      </c>
      <c r="V1394" s="188" t="str" cm="1">
        <f t="array" ref="V1394">IF(SUM(LEN(A1394:U1394))=0,"",IF(OR(OR(ISBLANK(E1394),SUM(LEN(B1394),LEN(C1394))=0),AND(NOT(D1394="Unknown"),ISBLANK(I1394)),AND(NOT(N1394="Unknown"),ISBLANK(Q1394))),"Missing Information", INDEX(Table15[Entire Service Line Classification], MATCH(SUMIFS(Table15[Unique ID],Table15[System-Owned Portion],D1394,Table15[If Material Anything Other than "Lead" in Column E,Was Material Ever Previously Lead?],F1394,Table15[Customer-Owned Portion],N1394),Table15[Unique ID],0),0)))</f>
        <v>Non-lead</v>
      </c>
      <c r="W1394" s="189"/>
    </row>
    <row r="1395" spans="1:23" s="190" customFormat="1" ht="37.5" x14ac:dyDescent="0.25">
      <c r="A1395" s="180">
        <v>11744053</v>
      </c>
      <c r="B1395" s="181" t="s">
        <v>2955</v>
      </c>
      <c r="C1395" s="182" t="s">
        <v>2956</v>
      </c>
      <c r="D1395" s="183" t="s">
        <v>36</v>
      </c>
      <c r="E1395" s="181" t="s">
        <v>35</v>
      </c>
      <c r="F1395" s="183" t="s">
        <v>35</v>
      </c>
      <c r="G1395" s="181" t="s">
        <v>225</v>
      </c>
      <c r="H1395" s="184">
        <v>1</v>
      </c>
      <c r="I1395" s="185" t="s">
        <v>107</v>
      </c>
      <c r="J1395" s="181" t="s">
        <v>37</v>
      </c>
      <c r="K1395" s="181" t="s">
        <v>38</v>
      </c>
      <c r="L1395" s="186">
        <v>45519</v>
      </c>
      <c r="M1395" s="187" t="s">
        <v>225</v>
      </c>
      <c r="N1395" s="183" t="s">
        <v>43</v>
      </c>
      <c r="O1395" s="181"/>
      <c r="P1395" s="184">
        <v>0.75</v>
      </c>
      <c r="Q1395" s="185" t="s">
        <v>107</v>
      </c>
      <c r="R1395" s="181" t="s">
        <v>37</v>
      </c>
      <c r="S1395" s="181" t="s">
        <v>96</v>
      </c>
      <c r="T1395" s="186">
        <v>45519</v>
      </c>
      <c r="U1395" s="187" t="s">
        <v>7069</v>
      </c>
      <c r="V1395" s="188" t="str" cm="1">
        <f t="array" ref="V1395">IF(SUM(LEN(A1395:U1395))=0,"",IF(OR(OR(ISBLANK(E1395),SUM(LEN(B1395),LEN(C1395))=0),AND(NOT(D1395="Unknown"),ISBLANK(I1395)),AND(NOT(N1395="Unknown"),ISBLANK(Q1395))),"Missing Information", INDEX(Table15[Entire Service Line Classification], MATCH(SUMIFS(Table15[Unique ID],Table15[System-Owned Portion],D1395,Table15[If Material Anything Other than "Lead" in Column E,Was Material Ever Previously Lead?],F1395,Table15[Customer-Owned Portion],N1395),Table15[Unique ID],0),0)))</f>
        <v>Non-lead</v>
      </c>
      <c r="W1395" s="189"/>
    </row>
    <row r="1396" spans="1:23" s="190" customFormat="1" ht="37.5" x14ac:dyDescent="0.25">
      <c r="A1396" s="180">
        <v>11744052</v>
      </c>
      <c r="B1396" s="181" t="s">
        <v>2957</v>
      </c>
      <c r="C1396" s="182" t="s">
        <v>2958</v>
      </c>
      <c r="D1396" s="183" t="s">
        <v>43</v>
      </c>
      <c r="E1396" s="181" t="s">
        <v>35</v>
      </c>
      <c r="F1396" s="183" t="s">
        <v>35</v>
      </c>
      <c r="G1396" s="181" t="s">
        <v>7031</v>
      </c>
      <c r="H1396" s="184">
        <v>1</v>
      </c>
      <c r="I1396" s="185" t="s">
        <v>107</v>
      </c>
      <c r="J1396" s="181" t="s">
        <v>37</v>
      </c>
      <c r="K1396" s="181" t="s">
        <v>38</v>
      </c>
      <c r="L1396" s="186">
        <v>45531</v>
      </c>
      <c r="M1396" s="187" t="s">
        <v>7069</v>
      </c>
      <c r="N1396" s="183" t="s">
        <v>43</v>
      </c>
      <c r="O1396" s="181"/>
      <c r="P1396" s="184">
        <v>0.75</v>
      </c>
      <c r="Q1396" s="185" t="s">
        <v>107</v>
      </c>
      <c r="R1396" s="181" t="s">
        <v>37</v>
      </c>
      <c r="S1396" s="181" t="s">
        <v>96</v>
      </c>
      <c r="T1396" s="186">
        <v>45531</v>
      </c>
      <c r="U1396" s="187" t="s">
        <v>7069</v>
      </c>
      <c r="V1396" s="188" t="str" cm="1">
        <f t="array" ref="V1396">IF(SUM(LEN(A1396:U1396))=0,"",IF(OR(OR(ISBLANK(E1396),SUM(LEN(B1396),LEN(C1396))=0),AND(NOT(D1396="Unknown"),ISBLANK(I1396)),AND(NOT(N1396="Unknown"),ISBLANK(Q1396))),"Missing Information", INDEX(Table15[Entire Service Line Classification], MATCH(SUMIFS(Table15[Unique ID],Table15[System-Owned Portion],D1396,Table15[If Material Anything Other than "Lead" in Column E,Was Material Ever Previously Lead?],F1396,Table15[Customer-Owned Portion],N1396),Table15[Unique ID],0),0)))</f>
        <v>Non-lead</v>
      </c>
      <c r="W1396" s="189"/>
    </row>
    <row r="1397" spans="1:23" s="190" customFormat="1" ht="37.5" x14ac:dyDescent="0.25">
      <c r="A1397" s="180">
        <v>11744050</v>
      </c>
      <c r="B1397" s="181" t="s">
        <v>2959</v>
      </c>
      <c r="C1397" s="182" t="s">
        <v>2960</v>
      </c>
      <c r="D1397" s="183" t="s">
        <v>36</v>
      </c>
      <c r="E1397" s="181" t="s">
        <v>35</v>
      </c>
      <c r="F1397" s="183" t="s">
        <v>35</v>
      </c>
      <c r="G1397" s="181" t="s">
        <v>232</v>
      </c>
      <c r="H1397" s="184">
        <v>1</v>
      </c>
      <c r="I1397" s="185" t="s">
        <v>107</v>
      </c>
      <c r="J1397" s="181" t="s">
        <v>37</v>
      </c>
      <c r="K1397" s="181" t="s">
        <v>38</v>
      </c>
      <c r="L1397" s="186">
        <v>45525</v>
      </c>
      <c r="M1397" s="187" t="s">
        <v>225</v>
      </c>
      <c r="N1397" s="183" t="s">
        <v>36</v>
      </c>
      <c r="O1397" s="181"/>
      <c r="P1397" s="184">
        <v>0.75</v>
      </c>
      <c r="Q1397" s="185" t="s">
        <v>107</v>
      </c>
      <c r="R1397" s="181" t="s">
        <v>37</v>
      </c>
      <c r="S1397" s="181" t="s">
        <v>96</v>
      </c>
      <c r="T1397" s="186">
        <v>45525</v>
      </c>
      <c r="U1397" s="187" t="s">
        <v>225</v>
      </c>
      <c r="V1397" s="188" t="str" cm="1">
        <f t="array" ref="V1397">IF(SUM(LEN(A1397:U1397))=0,"",IF(OR(OR(ISBLANK(E1397),SUM(LEN(B1397),LEN(C1397))=0),AND(NOT(D1397="Unknown"),ISBLANK(I1397)),AND(NOT(N1397="Unknown"),ISBLANK(Q1397))),"Missing Information", INDEX(Table15[Entire Service Line Classification], MATCH(SUMIFS(Table15[Unique ID],Table15[System-Owned Portion],D1397,Table15[If Material Anything Other than "Lead" in Column E,Was Material Ever Previously Lead?],F1397,Table15[Customer-Owned Portion],N1397),Table15[Unique ID],0),0)))</f>
        <v>Non-lead</v>
      </c>
      <c r="W1397" s="189"/>
    </row>
    <row r="1398" spans="1:23" s="190" customFormat="1" ht="37.5" x14ac:dyDescent="0.25">
      <c r="A1398" s="180">
        <v>11744044</v>
      </c>
      <c r="B1398" s="181" t="s">
        <v>2961</v>
      </c>
      <c r="C1398" s="182" t="s">
        <v>2962</v>
      </c>
      <c r="D1398" s="183" t="s">
        <v>36</v>
      </c>
      <c r="E1398" s="181" t="s">
        <v>35</v>
      </c>
      <c r="F1398" s="183" t="s">
        <v>35</v>
      </c>
      <c r="G1398" s="181" t="s">
        <v>274</v>
      </c>
      <c r="H1398" s="184">
        <v>1</v>
      </c>
      <c r="I1398" s="185" t="s">
        <v>107</v>
      </c>
      <c r="J1398" s="181" t="s">
        <v>37</v>
      </c>
      <c r="K1398" s="181" t="s">
        <v>38</v>
      </c>
      <c r="L1398" s="186">
        <v>45517</v>
      </c>
      <c r="M1398" s="187" t="s">
        <v>225</v>
      </c>
      <c r="N1398" s="183" t="s">
        <v>43</v>
      </c>
      <c r="O1398" s="181"/>
      <c r="P1398" s="184">
        <v>0.75</v>
      </c>
      <c r="Q1398" s="185" t="s">
        <v>107</v>
      </c>
      <c r="R1398" s="181" t="s">
        <v>37</v>
      </c>
      <c r="S1398" s="181" t="s">
        <v>96</v>
      </c>
      <c r="T1398" s="186">
        <v>45517</v>
      </c>
      <c r="U1398" s="187" t="s">
        <v>7069</v>
      </c>
      <c r="V1398" s="188" t="str" cm="1">
        <f t="array" ref="V1398">IF(SUM(LEN(A1398:U1398))=0,"",IF(OR(OR(ISBLANK(E1398),SUM(LEN(B1398),LEN(C1398))=0),AND(NOT(D1398="Unknown"),ISBLANK(I1398)),AND(NOT(N1398="Unknown"),ISBLANK(Q1398))),"Missing Information", INDEX(Table15[Entire Service Line Classification], MATCH(SUMIFS(Table15[Unique ID],Table15[System-Owned Portion],D1398,Table15[If Material Anything Other than "Lead" in Column E,Was Material Ever Previously Lead?],F1398,Table15[Customer-Owned Portion],N1398),Table15[Unique ID],0),0)))</f>
        <v>Non-lead</v>
      </c>
      <c r="W1398" s="189"/>
    </row>
    <row r="1399" spans="1:23" s="190" customFormat="1" ht="37.5" x14ac:dyDescent="0.25">
      <c r="A1399" s="180">
        <v>11744042</v>
      </c>
      <c r="B1399" s="181" t="s">
        <v>2963</v>
      </c>
      <c r="C1399" s="182" t="s">
        <v>2964</v>
      </c>
      <c r="D1399" s="183" t="s">
        <v>43</v>
      </c>
      <c r="E1399" s="181" t="s">
        <v>35</v>
      </c>
      <c r="F1399" s="183" t="s">
        <v>35</v>
      </c>
      <c r="G1399" s="181" t="s">
        <v>238</v>
      </c>
      <c r="H1399" s="184">
        <v>1</v>
      </c>
      <c r="I1399" s="185" t="s">
        <v>107</v>
      </c>
      <c r="J1399" s="181" t="s">
        <v>37</v>
      </c>
      <c r="K1399" s="181" t="s">
        <v>38</v>
      </c>
      <c r="L1399" s="186">
        <v>45523</v>
      </c>
      <c r="M1399" s="187" t="s">
        <v>225</v>
      </c>
      <c r="N1399" s="183" t="s">
        <v>43</v>
      </c>
      <c r="O1399" s="181"/>
      <c r="P1399" s="184">
        <v>0.75</v>
      </c>
      <c r="Q1399" s="185" t="s">
        <v>107</v>
      </c>
      <c r="R1399" s="181" t="s">
        <v>37</v>
      </c>
      <c r="S1399" s="181" t="s">
        <v>96</v>
      </c>
      <c r="T1399" s="186">
        <v>45523</v>
      </c>
      <c r="U1399" s="187" t="s">
        <v>225</v>
      </c>
      <c r="V1399" s="188" t="str" cm="1">
        <f t="array" ref="V1399">IF(SUM(LEN(A1399:U1399))=0,"",IF(OR(OR(ISBLANK(E1399),SUM(LEN(B1399),LEN(C1399))=0),AND(NOT(D1399="Unknown"),ISBLANK(I1399)),AND(NOT(N1399="Unknown"),ISBLANK(Q1399))),"Missing Information", INDEX(Table15[Entire Service Line Classification], MATCH(SUMIFS(Table15[Unique ID],Table15[System-Owned Portion],D1399,Table15[If Material Anything Other than "Lead" in Column E,Was Material Ever Previously Lead?],F1399,Table15[Customer-Owned Portion],N1399),Table15[Unique ID],0),0)))</f>
        <v>Non-lead</v>
      </c>
      <c r="W1399" s="189"/>
    </row>
    <row r="1400" spans="1:23" s="190" customFormat="1" ht="37.5" x14ac:dyDescent="0.25">
      <c r="A1400" s="180">
        <v>11744041</v>
      </c>
      <c r="B1400" s="181" t="s">
        <v>2965</v>
      </c>
      <c r="C1400" s="182" t="s">
        <v>2966</v>
      </c>
      <c r="D1400" s="183" t="s">
        <v>36</v>
      </c>
      <c r="E1400" s="181" t="s">
        <v>35</v>
      </c>
      <c r="F1400" s="183" t="s">
        <v>35</v>
      </c>
      <c r="G1400" s="181" t="s">
        <v>238</v>
      </c>
      <c r="H1400" s="184">
        <v>1</v>
      </c>
      <c r="I1400" s="185" t="s">
        <v>107</v>
      </c>
      <c r="J1400" s="181" t="s">
        <v>37</v>
      </c>
      <c r="K1400" s="181" t="s">
        <v>38</v>
      </c>
      <c r="L1400" s="186">
        <v>45519</v>
      </c>
      <c r="M1400" s="187" t="s">
        <v>225</v>
      </c>
      <c r="N1400" s="183" t="s">
        <v>43</v>
      </c>
      <c r="O1400" s="181"/>
      <c r="P1400" s="184">
        <v>0.75</v>
      </c>
      <c r="Q1400" s="185" t="s">
        <v>107</v>
      </c>
      <c r="R1400" s="181" t="s">
        <v>37</v>
      </c>
      <c r="S1400" s="181" t="s">
        <v>96</v>
      </c>
      <c r="T1400" s="186">
        <v>45519</v>
      </c>
      <c r="U1400" s="187" t="s">
        <v>7069</v>
      </c>
      <c r="V1400" s="188" t="str" cm="1">
        <f t="array" ref="V1400">IF(SUM(LEN(A1400:U1400))=0,"",IF(OR(OR(ISBLANK(E1400),SUM(LEN(B1400),LEN(C1400))=0),AND(NOT(D1400="Unknown"),ISBLANK(I1400)),AND(NOT(N1400="Unknown"),ISBLANK(Q1400))),"Missing Information", INDEX(Table15[Entire Service Line Classification], MATCH(SUMIFS(Table15[Unique ID],Table15[System-Owned Portion],D1400,Table15[If Material Anything Other than "Lead" in Column E,Was Material Ever Previously Lead?],F1400,Table15[Customer-Owned Portion],N1400),Table15[Unique ID],0),0)))</f>
        <v>Non-lead</v>
      </c>
      <c r="W1400" s="189"/>
    </row>
    <row r="1401" spans="1:23" s="190" customFormat="1" ht="37.5" x14ac:dyDescent="0.25">
      <c r="A1401" s="180">
        <v>11744040</v>
      </c>
      <c r="B1401" s="181" t="s">
        <v>2967</v>
      </c>
      <c r="C1401" s="182" t="s">
        <v>2968</v>
      </c>
      <c r="D1401" s="183" t="s">
        <v>36</v>
      </c>
      <c r="E1401" s="181" t="s">
        <v>35</v>
      </c>
      <c r="F1401" s="183" t="s">
        <v>35</v>
      </c>
      <c r="G1401" s="181" t="s">
        <v>7055</v>
      </c>
      <c r="H1401" s="184">
        <v>1</v>
      </c>
      <c r="I1401" s="185" t="s">
        <v>107</v>
      </c>
      <c r="J1401" s="181" t="s">
        <v>37</v>
      </c>
      <c r="K1401" s="181" t="s">
        <v>38</v>
      </c>
      <c r="L1401" s="186">
        <v>45523</v>
      </c>
      <c r="M1401" s="187" t="s">
        <v>225</v>
      </c>
      <c r="N1401" s="183" t="s">
        <v>43</v>
      </c>
      <c r="O1401" s="181"/>
      <c r="P1401" s="184">
        <v>0.75</v>
      </c>
      <c r="Q1401" s="185" t="s">
        <v>107</v>
      </c>
      <c r="R1401" s="181" t="s">
        <v>37</v>
      </c>
      <c r="S1401" s="181" t="s">
        <v>96</v>
      </c>
      <c r="T1401" s="186">
        <v>45523</v>
      </c>
      <c r="U1401" s="187" t="s">
        <v>225</v>
      </c>
      <c r="V1401" s="188" t="str" cm="1">
        <f t="array" ref="V1401">IF(SUM(LEN(A1401:U1401))=0,"",IF(OR(OR(ISBLANK(E1401),SUM(LEN(B1401),LEN(C1401))=0),AND(NOT(D1401="Unknown"),ISBLANK(I1401)),AND(NOT(N1401="Unknown"),ISBLANK(Q1401))),"Missing Information", INDEX(Table15[Entire Service Line Classification], MATCH(SUMIFS(Table15[Unique ID],Table15[System-Owned Portion],D1401,Table15[If Material Anything Other than "Lead" in Column E,Was Material Ever Previously Lead?],F1401,Table15[Customer-Owned Portion],N1401),Table15[Unique ID],0),0)))</f>
        <v>Non-lead</v>
      </c>
      <c r="W1401" s="189"/>
    </row>
    <row r="1402" spans="1:23" s="190" customFormat="1" ht="37.5" x14ac:dyDescent="0.25">
      <c r="A1402" s="180">
        <v>11744039</v>
      </c>
      <c r="B1402" s="181" t="s">
        <v>2969</v>
      </c>
      <c r="C1402" s="182" t="s">
        <v>2970</v>
      </c>
      <c r="D1402" s="183" t="s">
        <v>36</v>
      </c>
      <c r="E1402" s="181" t="s">
        <v>35</v>
      </c>
      <c r="F1402" s="183" t="s">
        <v>35</v>
      </c>
      <c r="G1402" s="181" t="s">
        <v>256</v>
      </c>
      <c r="H1402" s="184">
        <v>1</v>
      </c>
      <c r="I1402" s="185" t="s">
        <v>107</v>
      </c>
      <c r="J1402" s="181" t="s">
        <v>37</v>
      </c>
      <c r="K1402" s="181" t="s">
        <v>38</v>
      </c>
      <c r="L1402" s="186">
        <v>45519</v>
      </c>
      <c r="M1402" s="187" t="s">
        <v>225</v>
      </c>
      <c r="N1402" s="183" t="s">
        <v>43</v>
      </c>
      <c r="O1402" s="181"/>
      <c r="P1402" s="184">
        <v>0.75</v>
      </c>
      <c r="Q1402" s="185" t="s">
        <v>107</v>
      </c>
      <c r="R1402" s="181" t="s">
        <v>37</v>
      </c>
      <c r="S1402" s="181" t="s">
        <v>96</v>
      </c>
      <c r="T1402" s="186">
        <v>45519</v>
      </c>
      <c r="U1402" s="187" t="s">
        <v>7069</v>
      </c>
      <c r="V1402" s="188" t="str" cm="1">
        <f t="array" ref="V1402">IF(SUM(LEN(A1402:U1402))=0,"",IF(OR(OR(ISBLANK(E1402),SUM(LEN(B1402),LEN(C1402))=0),AND(NOT(D1402="Unknown"),ISBLANK(I1402)),AND(NOT(N1402="Unknown"),ISBLANK(Q1402))),"Missing Information", INDEX(Table15[Entire Service Line Classification], MATCH(SUMIFS(Table15[Unique ID],Table15[System-Owned Portion],D1402,Table15[If Material Anything Other than "Lead" in Column E,Was Material Ever Previously Lead?],F1402,Table15[Customer-Owned Portion],N1402),Table15[Unique ID],0),0)))</f>
        <v>Non-lead</v>
      </c>
      <c r="W1402" s="189"/>
    </row>
    <row r="1403" spans="1:23" s="190" customFormat="1" ht="37.5" x14ac:dyDescent="0.25">
      <c r="A1403" s="180">
        <v>11744061</v>
      </c>
      <c r="B1403" s="181" t="s">
        <v>2971</v>
      </c>
      <c r="C1403" s="182" t="s">
        <v>2972</v>
      </c>
      <c r="D1403" s="183" t="s">
        <v>43</v>
      </c>
      <c r="E1403" s="181" t="s">
        <v>35</v>
      </c>
      <c r="F1403" s="183" t="s">
        <v>35</v>
      </c>
      <c r="G1403" s="181" t="s">
        <v>250</v>
      </c>
      <c r="H1403" s="184">
        <v>1</v>
      </c>
      <c r="I1403" s="185" t="s">
        <v>107</v>
      </c>
      <c r="J1403" s="181" t="s">
        <v>37</v>
      </c>
      <c r="K1403" s="181" t="s">
        <v>38</v>
      </c>
      <c r="L1403" s="186">
        <v>45524</v>
      </c>
      <c r="M1403" s="187" t="s">
        <v>225</v>
      </c>
      <c r="N1403" s="183" t="s">
        <v>43</v>
      </c>
      <c r="O1403" s="181"/>
      <c r="P1403" s="184">
        <v>0.75</v>
      </c>
      <c r="Q1403" s="185" t="s">
        <v>107</v>
      </c>
      <c r="R1403" s="181" t="s">
        <v>37</v>
      </c>
      <c r="S1403" s="181" t="s">
        <v>96</v>
      </c>
      <c r="T1403" s="186">
        <v>45524</v>
      </c>
      <c r="U1403" s="187" t="s">
        <v>225</v>
      </c>
      <c r="V1403" s="188" t="str" cm="1">
        <f t="array" ref="V1403">IF(SUM(LEN(A1403:U1403))=0,"",IF(OR(OR(ISBLANK(E1403),SUM(LEN(B1403),LEN(C1403))=0),AND(NOT(D1403="Unknown"),ISBLANK(I1403)),AND(NOT(N1403="Unknown"),ISBLANK(Q1403))),"Missing Information", INDEX(Table15[Entire Service Line Classification], MATCH(SUMIFS(Table15[Unique ID],Table15[System-Owned Portion],D1403,Table15[If Material Anything Other than "Lead" in Column E,Was Material Ever Previously Lead?],F1403,Table15[Customer-Owned Portion],N1403),Table15[Unique ID],0),0)))</f>
        <v>Non-lead</v>
      </c>
      <c r="W1403" s="189"/>
    </row>
    <row r="1404" spans="1:23" s="190" customFormat="1" ht="37.5" x14ac:dyDescent="0.25">
      <c r="A1404" s="180">
        <v>11744056</v>
      </c>
      <c r="B1404" s="181" t="s">
        <v>2973</v>
      </c>
      <c r="C1404" s="182" t="s">
        <v>2974</v>
      </c>
      <c r="D1404" s="183" t="s">
        <v>36</v>
      </c>
      <c r="E1404" s="181" t="s">
        <v>35</v>
      </c>
      <c r="F1404" s="183" t="s">
        <v>35</v>
      </c>
      <c r="G1404" s="181" t="s">
        <v>247</v>
      </c>
      <c r="H1404" s="184">
        <v>1</v>
      </c>
      <c r="I1404" s="185" t="s">
        <v>107</v>
      </c>
      <c r="J1404" s="181" t="s">
        <v>37</v>
      </c>
      <c r="K1404" s="181" t="s">
        <v>38</v>
      </c>
      <c r="L1404" s="186">
        <v>45518</v>
      </c>
      <c r="M1404" s="187" t="s">
        <v>225</v>
      </c>
      <c r="N1404" s="183" t="s">
        <v>43</v>
      </c>
      <c r="O1404" s="181"/>
      <c r="P1404" s="184">
        <v>0.75</v>
      </c>
      <c r="Q1404" s="185" t="s">
        <v>107</v>
      </c>
      <c r="R1404" s="181" t="s">
        <v>37</v>
      </c>
      <c r="S1404" s="181" t="s">
        <v>96</v>
      </c>
      <c r="T1404" s="186">
        <v>45518</v>
      </c>
      <c r="U1404" s="187" t="s">
        <v>7069</v>
      </c>
      <c r="V1404" s="188" t="str" cm="1">
        <f t="array" ref="V1404">IF(SUM(LEN(A1404:U1404))=0,"",IF(OR(OR(ISBLANK(E1404),SUM(LEN(B1404),LEN(C1404))=0),AND(NOT(D1404="Unknown"),ISBLANK(I1404)),AND(NOT(N1404="Unknown"),ISBLANK(Q1404))),"Missing Information", INDEX(Table15[Entire Service Line Classification], MATCH(SUMIFS(Table15[Unique ID],Table15[System-Owned Portion],D1404,Table15[If Material Anything Other than "Lead" in Column E,Was Material Ever Previously Lead?],F1404,Table15[Customer-Owned Portion],N1404),Table15[Unique ID],0),0)))</f>
        <v>Non-lead</v>
      </c>
      <c r="W1404" s="189"/>
    </row>
    <row r="1405" spans="1:23" s="190" customFormat="1" ht="37.5" x14ac:dyDescent="0.25">
      <c r="A1405" s="180">
        <v>11744054</v>
      </c>
      <c r="B1405" s="181" t="s">
        <v>2975</v>
      </c>
      <c r="C1405" s="182" t="s">
        <v>2976</v>
      </c>
      <c r="D1405" s="183" t="s">
        <v>36</v>
      </c>
      <c r="E1405" s="181" t="s">
        <v>35</v>
      </c>
      <c r="F1405" s="183" t="s">
        <v>35</v>
      </c>
      <c r="G1405" s="181" t="s">
        <v>7032</v>
      </c>
      <c r="H1405" s="184">
        <v>1</v>
      </c>
      <c r="I1405" s="185" t="s">
        <v>107</v>
      </c>
      <c r="J1405" s="181" t="s">
        <v>37</v>
      </c>
      <c r="K1405" s="181" t="s">
        <v>38</v>
      </c>
      <c r="L1405" s="186">
        <v>45523</v>
      </c>
      <c r="M1405" s="187" t="s">
        <v>225</v>
      </c>
      <c r="N1405" s="183" t="s">
        <v>43</v>
      </c>
      <c r="O1405" s="181"/>
      <c r="P1405" s="184">
        <v>0.75</v>
      </c>
      <c r="Q1405" s="185" t="s">
        <v>107</v>
      </c>
      <c r="R1405" s="181" t="s">
        <v>37</v>
      </c>
      <c r="S1405" s="181" t="s">
        <v>96</v>
      </c>
      <c r="T1405" s="186">
        <v>45523</v>
      </c>
      <c r="U1405" s="187" t="s">
        <v>225</v>
      </c>
      <c r="V1405" s="188" t="str" cm="1">
        <f t="array" ref="V1405">IF(SUM(LEN(A1405:U1405))=0,"",IF(OR(OR(ISBLANK(E1405),SUM(LEN(B1405),LEN(C1405))=0),AND(NOT(D1405="Unknown"),ISBLANK(I1405)),AND(NOT(N1405="Unknown"),ISBLANK(Q1405))),"Missing Information", INDEX(Table15[Entire Service Line Classification], MATCH(SUMIFS(Table15[Unique ID],Table15[System-Owned Portion],D1405,Table15[If Material Anything Other than "Lead" in Column E,Was Material Ever Previously Lead?],F1405,Table15[Customer-Owned Portion],N1405),Table15[Unique ID],0),0)))</f>
        <v>Non-lead</v>
      </c>
      <c r="W1405" s="189"/>
    </row>
    <row r="1406" spans="1:23" s="190" customFormat="1" ht="37.5" x14ac:dyDescent="0.25">
      <c r="A1406" s="180">
        <v>11744051</v>
      </c>
      <c r="B1406" s="181" t="s">
        <v>2977</v>
      </c>
      <c r="C1406" s="182" t="s">
        <v>2978</v>
      </c>
      <c r="D1406" s="183" t="s">
        <v>43</v>
      </c>
      <c r="E1406" s="181" t="s">
        <v>35</v>
      </c>
      <c r="F1406" s="183" t="s">
        <v>35</v>
      </c>
      <c r="G1406" s="181" t="s">
        <v>250</v>
      </c>
      <c r="H1406" s="184">
        <v>1</v>
      </c>
      <c r="I1406" s="185" t="s">
        <v>107</v>
      </c>
      <c r="J1406" s="181" t="s">
        <v>37</v>
      </c>
      <c r="K1406" s="181" t="s">
        <v>38</v>
      </c>
      <c r="L1406" s="186">
        <v>45524</v>
      </c>
      <c r="M1406" s="187" t="s">
        <v>225</v>
      </c>
      <c r="N1406" s="183" t="s">
        <v>43</v>
      </c>
      <c r="O1406" s="181"/>
      <c r="P1406" s="184">
        <v>0.75</v>
      </c>
      <c r="Q1406" s="185" t="s">
        <v>107</v>
      </c>
      <c r="R1406" s="181" t="s">
        <v>37</v>
      </c>
      <c r="S1406" s="181" t="s">
        <v>96</v>
      </c>
      <c r="T1406" s="186">
        <v>45524</v>
      </c>
      <c r="U1406" s="187" t="s">
        <v>225</v>
      </c>
      <c r="V1406" s="188" t="str" cm="1">
        <f t="array" ref="V1406">IF(SUM(LEN(A1406:U1406))=0,"",IF(OR(OR(ISBLANK(E1406),SUM(LEN(B1406),LEN(C1406))=0),AND(NOT(D1406="Unknown"),ISBLANK(I1406)),AND(NOT(N1406="Unknown"),ISBLANK(Q1406))),"Missing Information", INDEX(Table15[Entire Service Line Classification], MATCH(SUMIFS(Table15[Unique ID],Table15[System-Owned Portion],D1406,Table15[If Material Anything Other than "Lead" in Column E,Was Material Ever Previously Lead?],F1406,Table15[Customer-Owned Portion],N1406),Table15[Unique ID],0),0)))</f>
        <v>Non-lead</v>
      </c>
      <c r="W1406" s="189"/>
    </row>
    <row r="1407" spans="1:23" s="190" customFormat="1" ht="37.5" x14ac:dyDescent="0.25">
      <c r="A1407" s="180">
        <v>11744043</v>
      </c>
      <c r="B1407" s="181" t="s">
        <v>2979</v>
      </c>
      <c r="C1407" s="182" t="s">
        <v>2980</v>
      </c>
      <c r="D1407" s="183" t="s">
        <v>36</v>
      </c>
      <c r="E1407" s="181" t="s">
        <v>35</v>
      </c>
      <c r="F1407" s="183" t="s">
        <v>35</v>
      </c>
      <c r="G1407" s="181" t="s">
        <v>7033</v>
      </c>
      <c r="H1407" s="184">
        <v>1</v>
      </c>
      <c r="I1407" s="185" t="s">
        <v>107</v>
      </c>
      <c r="J1407" s="181" t="s">
        <v>37</v>
      </c>
      <c r="K1407" s="181" t="s">
        <v>38</v>
      </c>
      <c r="L1407" s="186">
        <v>45531</v>
      </c>
      <c r="M1407" s="187" t="s">
        <v>225</v>
      </c>
      <c r="N1407" s="183" t="s">
        <v>43</v>
      </c>
      <c r="O1407" s="181"/>
      <c r="P1407" s="184">
        <v>1</v>
      </c>
      <c r="Q1407" s="185" t="s">
        <v>107</v>
      </c>
      <c r="R1407" s="181" t="s">
        <v>37</v>
      </c>
      <c r="S1407" s="181" t="s">
        <v>96</v>
      </c>
      <c r="T1407" s="186">
        <v>45531</v>
      </c>
      <c r="U1407" s="187" t="s">
        <v>7068</v>
      </c>
      <c r="V1407" s="188" t="str" cm="1">
        <f t="array" ref="V1407">IF(SUM(LEN(A1407:U1407))=0,"",IF(OR(OR(ISBLANK(E1407),SUM(LEN(B1407),LEN(C1407))=0),AND(NOT(D1407="Unknown"),ISBLANK(I1407)),AND(NOT(N1407="Unknown"),ISBLANK(Q1407))),"Missing Information", INDEX(Table15[Entire Service Line Classification], MATCH(SUMIFS(Table15[Unique ID],Table15[System-Owned Portion],D1407,Table15[If Material Anything Other than "Lead" in Column E,Was Material Ever Previously Lead?],F1407,Table15[Customer-Owned Portion],N1407),Table15[Unique ID],0),0)))</f>
        <v>Non-lead</v>
      </c>
      <c r="W1407" s="189"/>
    </row>
    <row r="1408" spans="1:23" s="190" customFormat="1" ht="37.5" x14ac:dyDescent="0.25">
      <c r="A1408" s="180">
        <v>11744038</v>
      </c>
      <c r="B1408" s="181" t="s">
        <v>2981</v>
      </c>
      <c r="C1408" s="182" t="s">
        <v>2982</v>
      </c>
      <c r="D1408" s="183" t="s">
        <v>36</v>
      </c>
      <c r="E1408" s="181" t="s">
        <v>35</v>
      </c>
      <c r="F1408" s="183" t="s">
        <v>35</v>
      </c>
      <c r="G1408" s="181" t="s">
        <v>7038</v>
      </c>
      <c r="H1408" s="184">
        <v>1</v>
      </c>
      <c r="I1408" s="185" t="s">
        <v>107</v>
      </c>
      <c r="J1408" s="181" t="s">
        <v>37</v>
      </c>
      <c r="K1408" s="181" t="s">
        <v>38</v>
      </c>
      <c r="L1408" s="186">
        <v>45523</v>
      </c>
      <c r="M1408" s="187" t="s">
        <v>225</v>
      </c>
      <c r="N1408" s="183" t="s">
        <v>43</v>
      </c>
      <c r="O1408" s="181"/>
      <c r="P1408" s="184">
        <v>0.75</v>
      </c>
      <c r="Q1408" s="185" t="s">
        <v>107</v>
      </c>
      <c r="R1408" s="181" t="s">
        <v>37</v>
      </c>
      <c r="S1408" s="181" t="s">
        <v>96</v>
      </c>
      <c r="T1408" s="186">
        <v>45523</v>
      </c>
      <c r="U1408" s="187" t="s">
        <v>225</v>
      </c>
      <c r="V1408" s="188" t="str" cm="1">
        <f t="array" ref="V1408">IF(SUM(LEN(A1408:U1408))=0,"",IF(OR(OR(ISBLANK(E1408),SUM(LEN(B1408),LEN(C1408))=0),AND(NOT(D1408="Unknown"),ISBLANK(I1408)),AND(NOT(N1408="Unknown"),ISBLANK(Q1408))),"Missing Information", INDEX(Table15[Entire Service Line Classification], MATCH(SUMIFS(Table15[Unique ID],Table15[System-Owned Portion],D1408,Table15[If Material Anything Other than "Lead" in Column E,Was Material Ever Previously Lead?],F1408,Table15[Customer-Owned Portion],N1408),Table15[Unique ID],0),0)))</f>
        <v>Non-lead</v>
      </c>
      <c r="W1408" s="189"/>
    </row>
    <row r="1409" spans="1:23" s="190" customFormat="1" ht="37.5" x14ac:dyDescent="0.25">
      <c r="A1409" s="180">
        <v>11744037</v>
      </c>
      <c r="B1409" s="181" t="s">
        <v>2983</v>
      </c>
      <c r="C1409" s="182" t="s">
        <v>2984</v>
      </c>
      <c r="D1409" s="183" t="s">
        <v>36</v>
      </c>
      <c r="E1409" s="181" t="s">
        <v>35</v>
      </c>
      <c r="F1409" s="183" t="s">
        <v>35</v>
      </c>
      <c r="G1409" s="181" t="s">
        <v>232</v>
      </c>
      <c r="H1409" s="184">
        <v>1</v>
      </c>
      <c r="I1409" s="185" t="s">
        <v>107</v>
      </c>
      <c r="J1409" s="181" t="s">
        <v>37</v>
      </c>
      <c r="K1409" s="181" t="s">
        <v>38</v>
      </c>
      <c r="L1409" s="186">
        <v>45524</v>
      </c>
      <c r="M1409" s="187" t="s">
        <v>225</v>
      </c>
      <c r="N1409" s="183" t="s">
        <v>43</v>
      </c>
      <c r="O1409" s="181"/>
      <c r="P1409" s="184">
        <v>0.75</v>
      </c>
      <c r="Q1409" s="185" t="s">
        <v>107</v>
      </c>
      <c r="R1409" s="181" t="s">
        <v>37</v>
      </c>
      <c r="S1409" s="181" t="s">
        <v>96</v>
      </c>
      <c r="T1409" s="186">
        <v>45524</v>
      </c>
      <c r="U1409" s="187" t="s">
        <v>225</v>
      </c>
      <c r="V1409" s="188" t="str" cm="1">
        <f t="array" ref="V1409">IF(SUM(LEN(A1409:U1409))=0,"",IF(OR(OR(ISBLANK(E1409),SUM(LEN(B1409),LEN(C1409))=0),AND(NOT(D1409="Unknown"),ISBLANK(I1409)),AND(NOT(N1409="Unknown"),ISBLANK(Q1409))),"Missing Information", INDEX(Table15[Entire Service Line Classification], MATCH(SUMIFS(Table15[Unique ID],Table15[System-Owned Portion],D1409,Table15[If Material Anything Other than "Lead" in Column E,Was Material Ever Previously Lead?],F1409,Table15[Customer-Owned Portion],N1409),Table15[Unique ID],0),0)))</f>
        <v>Non-lead</v>
      </c>
      <c r="W1409" s="189"/>
    </row>
    <row r="1410" spans="1:23" s="190" customFormat="1" ht="37.5" x14ac:dyDescent="0.25">
      <c r="A1410" s="180">
        <v>11744036</v>
      </c>
      <c r="B1410" s="181" t="s">
        <v>2985</v>
      </c>
      <c r="C1410" s="182" t="s">
        <v>2986</v>
      </c>
      <c r="D1410" s="183" t="s">
        <v>36</v>
      </c>
      <c r="E1410" s="181" t="s">
        <v>35</v>
      </c>
      <c r="F1410" s="183" t="s">
        <v>35</v>
      </c>
      <c r="G1410" s="181" t="s">
        <v>268</v>
      </c>
      <c r="H1410" s="184">
        <v>1</v>
      </c>
      <c r="I1410" s="185" t="s">
        <v>107</v>
      </c>
      <c r="J1410" s="181" t="s">
        <v>37</v>
      </c>
      <c r="K1410" s="181" t="s">
        <v>38</v>
      </c>
      <c r="L1410" s="186">
        <v>45523</v>
      </c>
      <c r="M1410" s="187" t="s">
        <v>225</v>
      </c>
      <c r="N1410" s="183" t="s">
        <v>43</v>
      </c>
      <c r="O1410" s="181"/>
      <c r="P1410" s="184">
        <v>0.75</v>
      </c>
      <c r="Q1410" s="185" t="s">
        <v>107</v>
      </c>
      <c r="R1410" s="181" t="s">
        <v>37</v>
      </c>
      <c r="S1410" s="181" t="s">
        <v>96</v>
      </c>
      <c r="T1410" s="186">
        <v>45523</v>
      </c>
      <c r="U1410" s="187" t="s">
        <v>225</v>
      </c>
      <c r="V1410" s="188" t="str" cm="1">
        <f t="array" ref="V1410">IF(SUM(LEN(A1410:U1410))=0,"",IF(OR(OR(ISBLANK(E1410),SUM(LEN(B1410),LEN(C1410))=0),AND(NOT(D1410="Unknown"),ISBLANK(I1410)),AND(NOT(N1410="Unknown"),ISBLANK(Q1410))),"Missing Information", INDEX(Table15[Entire Service Line Classification], MATCH(SUMIFS(Table15[Unique ID],Table15[System-Owned Portion],D1410,Table15[If Material Anything Other than "Lead" in Column E,Was Material Ever Previously Lead?],F1410,Table15[Customer-Owned Portion],N1410),Table15[Unique ID],0),0)))</f>
        <v>Non-lead</v>
      </c>
      <c r="W1410" s="189"/>
    </row>
    <row r="1411" spans="1:23" s="190" customFormat="1" ht="37.5" x14ac:dyDescent="0.25">
      <c r="A1411" s="180">
        <v>11744035</v>
      </c>
      <c r="B1411" s="181" t="s">
        <v>2987</v>
      </c>
      <c r="C1411" s="182" t="s">
        <v>2988</v>
      </c>
      <c r="D1411" s="183" t="s">
        <v>36</v>
      </c>
      <c r="E1411" s="181" t="s">
        <v>35</v>
      </c>
      <c r="F1411" s="183" t="s">
        <v>35</v>
      </c>
      <c r="G1411" s="181" t="s">
        <v>232</v>
      </c>
      <c r="H1411" s="184">
        <v>1</v>
      </c>
      <c r="I1411" s="185" t="s">
        <v>107</v>
      </c>
      <c r="J1411" s="181" t="s">
        <v>37</v>
      </c>
      <c r="K1411" s="181" t="s">
        <v>38</v>
      </c>
      <c r="L1411" s="186">
        <v>45524</v>
      </c>
      <c r="M1411" s="187" t="s">
        <v>225</v>
      </c>
      <c r="N1411" s="183" t="s">
        <v>43</v>
      </c>
      <c r="O1411" s="181"/>
      <c r="P1411" s="184">
        <v>0.75</v>
      </c>
      <c r="Q1411" s="185" t="s">
        <v>107</v>
      </c>
      <c r="R1411" s="181" t="s">
        <v>37</v>
      </c>
      <c r="S1411" s="181" t="s">
        <v>96</v>
      </c>
      <c r="T1411" s="186">
        <v>45524</v>
      </c>
      <c r="U1411" s="187" t="s">
        <v>225</v>
      </c>
      <c r="V1411" s="188" t="str" cm="1">
        <f t="array" ref="V1411">IF(SUM(LEN(A1411:U1411))=0,"",IF(OR(OR(ISBLANK(E1411),SUM(LEN(B1411),LEN(C1411))=0),AND(NOT(D1411="Unknown"),ISBLANK(I1411)),AND(NOT(N1411="Unknown"),ISBLANK(Q1411))),"Missing Information", INDEX(Table15[Entire Service Line Classification], MATCH(SUMIFS(Table15[Unique ID],Table15[System-Owned Portion],D1411,Table15[If Material Anything Other than "Lead" in Column E,Was Material Ever Previously Lead?],F1411,Table15[Customer-Owned Portion],N1411),Table15[Unique ID],0),0)))</f>
        <v>Non-lead</v>
      </c>
      <c r="W1411" s="189"/>
    </row>
    <row r="1412" spans="1:23" s="190" customFormat="1" ht="37.5" x14ac:dyDescent="0.25">
      <c r="A1412" s="180">
        <v>11744034</v>
      </c>
      <c r="B1412" s="181" t="s">
        <v>2989</v>
      </c>
      <c r="C1412" s="182" t="s">
        <v>2990</v>
      </c>
      <c r="D1412" s="183" t="s">
        <v>43</v>
      </c>
      <c r="E1412" s="181" t="s">
        <v>35</v>
      </c>
      <c r="F1412" s="183" t="s">
        <v>35</v>
      </c>
      <c r="G1412" s="181" t="s">
        <v>235</v>
      </c>
      <c r="H1412" s="184">
        <v>1</v>
      </c>
      <c r="I1412" s="185" t="s">
        <v>107</v>
      </c>
      <c r="J1412" s="181" t="s">
        <v>37</v>
      </c>
      <c r="K1412" s="181" t="s">
        <v>38</v>
      </c>
      <c r="L1412" s="186">
        <v>45526</v>
      </c>
      <c r="M1412" s="187" t="s">
        <v>7069</v>
      </c>
      <c r="N1412" s="183" t="s">
        <v>43</v>
      </c>
      <c r="O1412" s="181"/>
      <c r="P1412" s="184">
        <v>1</v>
      </c>
      <c r="Q1412" s="185" t="s">
        <v>107</v>
      </c>
      <c r="R1412" s="181" t="s">
        <v>37</v>
      </c>
      <c r="S1412" s="181" t="s">
        <v>96</v>
      </c>
      <c r="T1412" s="186">
        <v>45526</v>
      </c>
      <c r="U1412" s="187" t="s">
        <v>7069</v>
      </c>
      <c r="V1412" s="188" t="str" cm="1">
        <f t="array" ref="V1412">IF(SUM(LEN(A1412:U1412))=0,"",IF(OR(OR(ISBLANK(E1412),SUM(LEN(B1412),LEN(C1412))=0),AND(NOT(D1412="Unknown"),ISBLANK(I1412)),AND(NOT(N1412="Unknown"),ISBLANK(Q1412))),"Missing Information", INDEX(Table15[Entire Service Line Classification], MATCH(SUMIFS(Table15[Unique ID],Table15[System-Owned Portion],D1412,Table15[If Material Anything Other than "Lead" in Column E,Was Material Ever Previously Lead?],F1412,Table15[Customer-Owned Portion],N1412),Table15[Unique ID],0),0)))</f>
        <v>Non-lead</v>
      </c>
      <c r="W1412" s="189"/>
    </row>
    <row r="1413" spans="1:23" s="190" customFormat="1" ht="37.5" x14ac:dyDescent="0.25">
      <c r="A1413" s="180">
        <v>11744033</v>
      </c>
      <c r="B1413" s="181" t="s">
        <v>2991</v>
      </c>
      <c r="C1413" s="182" t="s">
        <v>2992</v>
      </c>
      <c r="D1413" s="183" t="s">
        <v>36</v>
      </c>
      <c r="E1413" s="181" t="s">
        <v>35</v>
      </c>
      <c r="F1413" s="183" t="s">
        <v>35</v>
      </c>
      <c r="G1413" s="181" t="s">
        <v>232</v>
      </c>
      <c r="H1413" s="184">
        <v>1</v>
      </c>
      <c r="I1413" s="185" t="s">
        <v>107</v>
      </c>
      <c r="J1413" s="181" t="s">
        <v>37</v>
      </c>
      <c r="K1413" s="181" t="s">
        <v>38</v>
      </c>
      <c r="L1413" s="186">
        <v>45524</v>
      </c>
      <c r="M1413" s="187" t="s">
        <v>225</v>
      </c>
      <c r="N1413" s="183" t="s">
        <v>43</v>
      </c>
      <c r="O1413" s="181"/>
      <c r="P1413" s="184">
        <v>0.75</v>
      </c>
      <c r="Q1413" s="185" t="s">
        <v>107</v>
      </c>
      <c r="R1413" s="181" t="s">
        <v>37</v>
      </c>
      <c r="S1413" s="181" t="s">
        <v>96</v>
      </c>
      <c r="T1413" s="186">
        <v>45524</v>
      </c>
      <c r="U1413" s="187" t="s">
        <v>225</v>
      </c>
      <c r="V1413" s="188" t="str" cm="1">
        <f t="array" ref="V1413">IF(SUM(LEN(A1413:U1413))=0,"",IF(OR(OR(ISBLANK(E1413),SUM(LEN(B1413),LEN(C1413))=0),AND(NOT(D1413="Unknown"),ISBLANK(I1413)),AND(NOT(N1413="Unknown"),ISBLANK(Q1413))),"Missing Information", INDEX(Table15[Entire Service Line Classification], MATCH(SUMIFS(Table15[Unique ID],Table15[System-Owned Portion],D1413,Table15[If Material Anything Other than "Lead" in Column E,Was Material Ever Previously Lead?],F1413,Table15[Customer-Owned Portion],N1413),Table15[Unique ID],0),0)))</f>
        <v>Non-lead</v>
      </c>
      <c r="W1413" s="189"/>
    </row>
    <row r="1414" spans="1:23" s="190" customFormat="1" ht="37.5" x14ac:dyDescent="0.25">
      <c r="A1414" s="180">
        <v>11744029</v>
      </c>
      <c r="B1414" s="181" t="s">
        <v>2993</v>
      </c>
      <c r="C1414" s="182" t="s">
        <v>2994</v>
      </c>
      <c r="D1414" s="183" t="s">
        <v>43</v>
      </c>
      <c r="E1414" s="181" t="s">
        <v>35</v>
      </c>
      <c r="F1414" s="183" t="s">
        <v>35</v>
      </c>
      <c r="G1414" s="181" t="s">
        <v>7048</v>
      </c>
      <c r="H1414" s="184">
        <v>2</v>
      </c>
      <c r="I1414" s="185" t="s">
        <v>107</v>
      </c>
      <c r="J1414" s="181" t="s">
        <v>37</v>
      </c>
      <c r="K1414" s="181" t="s">
        <v>38</v>
      </c>
      <c r="L1414" s="186">
        <v>45525</v>
      </c>
      <c r="M1414" s="187" t="s">
        <v>225</v>
      </c>
      <c r="N1414" s="183" t="s">
        <v>43</v>
      </c>
      <c r="O1414" s="181"/>
      <c r="P1414" s="184">
        <v>2</v>
      </c>
      <c r="Q1414" s="185" t="s">
        <v>107</v>
      </c>
      <c r="R1414" s="181" t="s">
        <v>37</v>
      </c>
      <c r="S1414" s="181" t="s">
        <v>96</v>
      </c>
      <c r="T1414" s="186">
        <v>45525</v>
      </c>
      <c r="U1414" s="187" t="s">
        <v>225</v>
      </c>
      <c r="V1414" s="188" t="str" cm="1">
        <f t="array" ref="V1414">IF(SUM(LEN(A1414:U1414))=0,"",IF(OR(OR(ISBLANK(E1414),SUM(LEN(B1414),LEN(C1414))=0),AND(NOT(D1414="Unknown"),ISBLANK(I1414)),AND(NOT(N1414="Unknown"),ISBLANK(Q1414))),"Missing Information", INDEX(Table15[Entire Service Line Classification], MATCH(SUMIFS(Table15[Unique ID],Table15[System-Owned Portion],D1414,Table15[If Material Anything Other than "Lead" in Column E,Was Material Ever Previously Lead?],F1414,Table15[Customer-Owned Portion],N1414),Table15[Unique ID],0),0)))</f>
        <v>Non-lead</v>
      </c>
      <c r="W1414" s="189"/>
    </row>
    <row r="1415" spans="1:23" s="190" customFormat="1" ht="37.5" x14ac:dyDescent="0.25">
      <c r="A1415" s="180">
        <v>11744032</v>
      </c>
      <c r="B1415" s="181" t="s">
        <v>2995</v>
      </c>
      <c r="C1415" s="182" t="s">
        <v>2996</v>
      </c>
      <c r="D1415" s="183" t="s">
        <v>36</v>
      </c>
      <c r="E1415" s="181" t="s">
        <v>35</v>
      </c>
      <c r="F1415" s="183" t="s">
        <v>35</v>
      </c>
      <c r="G1415" s="181" t="s">
        <v>247</v>
      </c>
      <c r="H1415" s="184">
        <v>1</v>
      </c>
      <c r="I1415" s="185" t="s">
        <v>107</v>
      </c>
      <c r="J1415" s="181" t="s">
        <v>37</v>
      </c>
      <c r="K1415" s="181" t="s">
        <v>38</v>
      </c>
      <c r="L1415" s="186">
        <v>45518</v>
      </c>
      <c r="M1415" s="187" t="s">
        <v>225</v>
      </c>
      <c r="N1415" s="183" t="s">
        <v>43</v>
      </c>
      <c r="O1415" s="181"/>
      <c r="P1415" s="184">
        <v>0.75</v>
      </c>
      <c r="Q1415" s="185" t="s">
        <v>107</v>
      </c>
      <c r="R1415" s="181" t="s">
        <v>37</v>
      </c>
      <c r="S1415" s="181" t="s">
        <v>96</v>
      </c>
      <c r="T1415" s="186">
        <v>45518</v>
      </c>
      <c r="U1415" s="187" t="s">
        <v>7069</v>
      </c>
      <c r="V1415" s="188" t="str" cm="1">
        <f t="array" ref="V1415">IF(SUM(LEN(A1415:U1415))=0,"",IF(OR(OR(ISBLANK(E1415),SUM(LEN(B1415),LEN(C1415))=0),AND(NOT(D1415="Unknown"),ISBLANK(I1415)),AND(NOT(N1415="Unknown"),ISBLANK(Q1415))),"Missing Information", INDEX(Table15[Entire Service Line Classification], MATCH(SUMIFS(Table15[Unique ID],Table15[System-Owned Portion],D1415,Table15[If Material Anything Other than "Lead" in Column E,Was Material Ever Previously Lead?],F1415,Table15[Customer-Owned Portion],N1415),Table15[Unique ID],0),0)))</f>
        <v>Non-lead</v>
      </c>
      <c r="W1415" s="189"/>
    </row>
    <row r="1416" spans="1:23" s="190" customFormat="1" ht="37.5" x14ac:dyDescent="0.25">
      <c r="A1416" s="180">
        <v>11744031</v>
      </c>
      <c r="B1416" s="181" t="s">
        <v>2997</v>
      </c>
      <c r="C1416" s="182" t="s">
        <v>2998</v>
      </c>
      <c r="D1416" s="183" t="s">
        <v>36</v>
      </c>
      <c r="E1416" s="181" t="s">
        <v>35</v>
      </c>
      <c r="F1416" s="183" t="s">
        <v>35</v>
      </c>
      <c r="G1416" s="181" t="s">
        <v>273</v>
      </c>
      <c r="H1416" s="184">
        <v>1</v>
      </c>
      <c r="I1416" s="185" t="s">
        <v>107</v>
      </c>
      <c r="J1416" s="181" t="s">
        <v>37</v>
      </c>
      <c r="K1416" s="181" t="s">
        <v>38</v>
      </c>
      <c r="L1416" s="186">
        <v>45519</v>
      </c>
      <c r="M1416" s="187" t="s">
        <v>225</v>
      </c>
      <c r="N1416" s="183" t="s">
        <v>43</v>
      </c>
      <c r="O1416" s="181"/>
      <c r="P1416" s="184">
        <v>0.75</v>
      </c>
      <c r="Q1416" s="185" t="s">
        <v>107</v>
      </c>
      <c r="R1416" s="181" t="s">
        <v>37</v>
      </c>
      <c r="S1416" s="181" t="s">
        <v>96</v>
      </c>
      <c r="T1416" s="186">
        <v>45519</v>
      </c>
      <c r="U1416" s="187" t="s">
        <v>7069</v>
      </c>
      <c r="V1416" s="188" t="str" cm="1">
        <f t="array" ref="V1416">IF(SUM(LEN(A1416:U1416))=0,"",IF(OR(OR(ISBLANK(E1416),SUM(LEN(B1416),LEN(C1416))=0),AND(NOT(D1416="Unknown"),ISBLANK(I1416)),AND(NOT(N1416="Unknown"),ISBLANK(Q1416))),"Missing Information", INDEX(Table15[Entire Service Line Classification], MATCH(SUMIFS(Table15[Unique ID],Table15[System-Owned Portion],D1416,Table15[If Material Anything Other than "Lead" in Column E,Was Material Ever Previously Lead?],F1416,Table15[Customer-Owned Portion],N1416),Table15[Unique ID],0),0)))</f>
        <v>Non-lead</v>
      </c>
      <c r="W1416" s="189"/>
    </row>
    <row r="1417" spans="1:23" s="190" customFormat="1" ht="37.5" x14ac:dyDescent="0.25">
      <c r="A1417" s="180">
        <v>11744028</v>
      </c>
      <c r="B1417" s="181" t="s">
        <v>2999</v>
      </c>
      <c r="C1417" s="182" t="s">
        <v>3000</v>
      </c>
      <c r="D1417" s="183" t="s">
        <v>36</v>
      </c>
      <c r="E1417" s="181" t="s">
        <v>35</v>
      </c>
      <c r="F1417" s="183" t="s">
        <v>35</v>
      </c>
      <c r="G1417" s="181" t="s">
        <v>238</v>
      </c>
      <c r="H1417" s="184">
        <v>1</v>
      </c>
      <c r="I1417" s="185" t="s">
        <v>107</v>
      </c>
      <c r="J1417" s="181" t="s">
        <v>37</v>
      </c>
      <c r="K1417" s="181" t="s">
        <v>38</v>
      </c>
      <c r="L1417" s="186">
        <v>45519</v>
      </c>
      <c r="M1417" s="187" t="s">
        <v>225</v>
      </c>
      <c r="N1417" s="183" t="s">
        <v>43</v>
      </c>
      <c r="O1417" s="181"/>
      <c r="P1417" s="184">
        <v>0.75</v>
      </c>
      <c r="Q1417" s="185" t="s">
        <v>107</v>
      </c>
      <c r="R1417" s="181" t="s">
        <v>37</v>
      </c>
      <c r="S1417" s="181" t="s">
        <v>96</v>
      </c>
      <c r="T1417" s="186">
        <v>45519</v>
      </c>
      <c r="U1417" s="187" t="s">
        <v>7069</v>
      </c>
      <c r="V1417" s="188" t="str" cm="1">
        <f t="array" ref="V1417">IF(SUM(LEN(A1417:U1417))=0,"",IF(OR(OR(ISBLANK(E1417),SUM(LEN(B1417),LEN(C1417))=0),AND(NOT(D1417="Unknown"),ISBLANK(I1417)),AND(NOT(N1417="Unknown"),ISBLANK(Q1417))),"Missing Information", INDEX(Table15[Entire Service Line Classification], MATCH(SUMIFS(Table15[Unique ID],Table15[System-Owned Portion],D1417,Table15[If Material Anything Other than "Lead" in Column E,Was Material Ever Previously Lead?],F1417,Table15[Customer-Owned Portion],N1417),Table15[Unique ID],0),0)))</f>
        <v>Non-lead</v>
      </c>
      <c r="W1417" s="189"/>
    </row>
    <row r="1418" spans="1:23" s="190" customFormat="1" ht="37.5" x14ac:dyDescent="0.25">
      <c r="A1418" s="180">
        <v>11744027</v>
      </c>
      <c r="B1418" s="181" t="s">
        <v>3001</v>
      </c>
      <c r="C1418" s="182" t="s">
        <v>3002</v>
      </c>
      <c r="D1418" s="183" t="s">
        <v>43</v>
      </c>
      <c r="E1418" s="181" t="s">
        <v>35</v>
      </c>
      <c r="F1418" s="183" t="s">
        <v>35</v>
      </c>
      <c r="G1418" s="181" t="s">
        <v>228</v>
      </c>
      <c r="H1418" s="184">
        <v>1</v>
      </c>
      <c r="I1418" s="185" t="s">
        <v>107</v>
      </c>
      <c r="J1418" s="181" t="s">
        <v>37</v>
      </c>
      <c r="K1418" s="181" t="s">
        <v>38</v>
      </c>
      <c r="L1418" s="186">
        <v>45531</v>
      </c>
      <c r="M1418" s="187" t="s">
        <v>7069</v>
      </c>
      <c r="N1418" s="183" t="s">
        <v>43</v>
      </c>
      <c r="O1418" s="181"/>
      <c r="P1418" s="184">
        <v>0.75</v>
      </c>
      <c r="Q1418" s="185" t="s">
        <v>107</v>
      </c>
      <c r="R1418" s="181" t="s">
        <v>37</v>
      </c>
      <c r="S1418" s="181" t="s">
        <v>96</v>
      </c>
      <c r="T1418" s="186">
        <v>45531</v>
      </c>
      <c r="U1418" s="187" t="s">
        <v>7069</v>
      </c>
      <c r="V1418" s="188" t="str" cm="1">
        <f t="array" ref="V1418">IF(SUM(LEN(A1418:U1418))=0,"",IF(OR(OR(ISBLANK(E1418),SUM(LEN(B1418),LEN(C1418))=0),AND(NOT(D1418="Unknown"),ISBLANK(I1418)),AND(NOT(N1418="Unknown"),ISBLANK(Q1418))),"Missing Information", INDEX(Table15[Entire Service Line Classification], MATCH(SUMIFS(Table15[Unique ID],Table15[System-Owned Portion],D1418,Table15[If Material Anything Other than "Lead" in Column E,Was Material Ever Previously Lead?],F1418,Table15[Customer-Owned Portion],N1418),Table15[Unique ID],0),0)))</f>
        <v>Non-lead</v>
      </c>
      <c r="W1418" s="189"/>
    </row>
    <row r="1419" spans="1:23" s="190" customFormat="1" ht="37.5" x14ac:dyDescent="0.25">
      <c r="A1419" s="180">
        <v>11744025</v>
      </c>
      <c r="B1419" s="181" t="s">
        <v>3003</v>
      </c>
      <c r="C1419" s="182" t="s">
        <v>3004</v>
      </c>
      <c r="D1419" s="183" t="s">
        <v>36</v>
      </c>
      <c r="E1419" s="181" t="s">
        <v>35</v>
      </c>
      <c r="F1419" s="183" t="s">
        <v>35</v>
      </c>
      <c r="G1419" s="181" t="s">
        <v>249</v>
      </c>
      <c r="H1419" s="184">
        <v>1</v>
      </c>
      <c r="I1419" s="185" t="s">
        <v>107</v>
      </c>
      <c r="J1419" s="181" t="s">
        <v>37</v>
      </c>
      <c r="K1419" s="181" t="s">
        <v>38</v>
      </c>
      <c r="L1419" s="186">
        <v>45531</v>
      </c>
      <c r="M1419" s="187" t="s">
        <v>225</v>
      </c>
      <c r="N1419" s="183" t="s">
        <v>36</v>
      </c>
      <c r="O1419" s="181"/>
      <c r="P1419" s="184">
        <v>1</v>
      </c>
      <c r="Q1419" s="185" t="s">
        <v>107</v>
      </c>
      <c r="R1419" s="181" t="s">
        <v>37</v>
      </c>
      <c r="S1419" s="181" t="s">
        <v>96</v>
      </c>
      <c r="T1419" s="186">
        <v>45531</v>
      </c>
      <c r="U1419" s="187" t="s">
        <v>225</v>
      </c>
      <c r="V1419" s="188" t="str" cm="1">
        <f t="array" ref="V1419">IF(SUM(LEN(A1419:U1419))=0,"",IF(OR(OR(ISBLANK(E1419),SUM(LEN(B1419),LEN(C1419))=0),AND(NOT(D1419="Unknown"),ISBLANK(I1419)),AND(NOT(N1419="Unknown"),ISBLANK(Q1419))),"Missing Information", INDEX(Table15[Entire Service Line Classification], MATCH(SUMIFS(Table15[Unique ID],Table15[System-Owned Portion],D1419,Table15[If Material Anything Other than "Lead" in Column E,Was Material Ever Previously Lead?],F1419,Table15[Customer-Owned Portion],N1419),Table15[Unique ID],0),0)))</f>
        <v>Non-lead</v>
      </c>
      <c r="W1419" s="189"/>
    </row>
    <row r="1420" spans="1:23" s="190" customFormat="1" ht="37.5" x14ac:dyDescent="0.25">
      <c r="A1420" s="180">
        <v>11744024</v>
      </c>
      <c r="B1420" s="181" t="s">
        <v>2997</v>
      </c>
      <c r="C1420" s="182" t="s">
        <v>2998</v>
      </c>
      <c r="D1420" s="183" t="s">
        <v>36</v>
      </c>
      <c r="E1420" s="181" t="s">
        <v>35</v>
      </c>
      <c r="F1420" s="183" t="s">
        <v>35</v>
      </c>
      <c r="G1420" s="181" t="s">
        <v>273</v>
      </c>
      <c r="H1420" s="184">
        <v>1</v>
      </c>
      <c r="I1420" s="185" t="s">
        <v>107</v>
      </c>
      <c r="J1420" s="181" t="s">
        <v>37</v>
      </c>
      <c r="K1420" s="181" t="s">
        <v>38</v>
      </c>
      <c r="L1420" s="186">
        <v>45519</v>
      </c>
      <c r="M1420" s="187" t="s">
        <v>225</v>
      </c>
      <c r="N1420" s="183" t="s">
        <v>43</v>
      </c>
      <c r="O1420" s="181"/>
      <c r="P1420" s="184">
        <v>0.75</v>
      </c>
      <c r="Q1420" s="185" t="s">
        <v>107</v>
      </c>
      <c r="R1420" s="181" t="s">
        <v>37</v>
      </c>
      <c r="S1420" s="181" t="s">
        <v>96</v>
      </c>
      <c r="T1420" s="186">
        <v>45519</v>
      </c>
      <c r="U1420" s="187" t="s">
        <v>7069</v>
      </c>
      <c r="V1420" s="188" t="str" cm="1">
        <f t="array" ref="V1420">IF(SUM(LEN(A1420:U1420))=0,"",IF(OR(OR(ISBLANK(E1420),SUM(LEN(B1420),LEN(C1420))=0),AND(NOT(D1420="Unknown"),ISBLANK(I1420)),AND(NOT(N1420="Unknown"),ISBLANK(Q1420))),"Missing Information", INDEX(Table15[Entire Service Line Classification], MATCH(SUMIFS(Table15[Unique ID],Table15[System-Owned Portion],D1420,Table15[If Material Anything Other than "Lead" in Column E,Was Material Ever Previously Lead?],F1420,Table15[Customer-Owned Portion],N1420),Table15[Unique ID],0),0)))</f>
        <v>Non-lead</v>
      </c>
      <c r="W1420" s="189"/>
    </row>
    <row r="1421" spans="1:23" s="190" customFormat="1" ht="37.5" x14ac:dyDescent="0.25">
      <c r="A1421" s="180">
        <v>11744023</v>
      </c>
      <c r="B1421" s="181" t="s">
        <v>3005</v>
      </c>
      <c r="C1421" s="182" t="s">
        <v>3006</v>
      </c>
      <c r="D1421" s="183" t="s">
        <v>43</v>
      </c>
      <c r="E1421" s="181" t="s">
        <v>35</v>
      </c>
      <c r="F1421" s="183" t="s">
        <v>35</v>
      </c>
      <c r="G1421" s="181" t="s">
        <v>277</v>
      </c>
      <c r="H1421" s="184">
        <v>1</v>
      </c>
      <c r="I1421" s="185" t="s">
        <v>107</v>
      </c>
      <c r="J1421" s="181" t="s">
        <v>37</v>
      </c>
      <c r="K1421" s="181" t="s">
        <v>38</v>
      </c>
      <c r="L1421" s="186">
        <v>45523</v>
      </c>
      <c r="M1421" s="187" t="s">
        <v>225</v>
      </c>
      <c r="N1421" s="183" t="s">
        <v>43</v>
      </c>
      <c r="O1421" s="181"/>
      <c r="P1421" s="184">
        <v>0.75</v>
      </c>
      <c r="Q1421" s="185" t="s">
        <v>107</v>
      </c>
      <c r="R1421" s="181" t="s">
        <v>37</v>
      </c>
      <c r="S1421" s="181" t="s">
        <v>96</v>
      </c>
      <c r="T1421" s="186">
        <v>45523</v>
      </c>
      <c r="U1421" s="187" t="s">
        <v>225</v>
      </c>
      <c r="V1421" s="188" t="str" cm="1">
        <f t="array" ref="V1421">IF(SUM(LEN(A1421:U1421))=0,"",IF(OR(OR(ISBLANK(E1421),SUM(LEN(B1421),LEN(C1421))=0),AND(NOT(D1421="Unknown"),ISBLANK(I1421)),AND(NOT(N1421="Unknown"),ISBLANK(Q1421))),"Missing Information", INDEX(Table15[Entire Service Line Classification], MATCH(SUMIFS(Table15[Unique ID],Table15[System-Owned Portion],D1421,Table15[If Material Anything Other than "Lead" in Column E,Was Material Ever Previously Lead?],F1421,Table15[Customer-Owned Portion],N1421),Table15[Unique ID],0),0)))</f>
        <v>Non-lead</v>
      </c>
      <c r="W1421" s="189"/>
    </row>
    <row r="1422" spans="1:23" s="190" customFormat="1" ht="37.5" x14ac:dyDescent="0.25">
      <c r="A1422" s="180">
        <v>11744016</v>
      </c>
      <c r="B1422" s="181" t="s">
        <v>2687</v>
      </c>
      <c r="C1422" s="182" t="s">
        <v>2688</v>
      </c>
      <c r="D1422" s="183" t="s">
        <v>36</v>
      </c>
      <c r="E1422" s="181" t="s">
        <v>35</v>
      </c>
      <c r="F1422" s="183" t="s">
        <v>35</v>
      </c>
      <c r="G1422" s="181" t="s">
        <v>232</v>
      </c>
      <c r="H1422" s="184">
        <v>1</v>
      </c>
      <c r="I1422" s="185" t="s">
        <v>107</v>
      </c>
      <c r="J1422" s="181" t="s">
        <v>37</v>
      </c>
      <c r="K1422" s="181" t="s">
        <v>38</v>
      </c>
      <c r="L1422" s="186">
        <v>45531</v>
      </c>
      <c r="M1422" s="187" t="s">
        <v>225</v>
      </c>
      <c r="N1422" s="183" t="s">
        <v>43</v>
      </c>
      <c r="O1422" s="181"/>
      <c r="P1422" s="184">
        <v>1</v>
      </c>
      <c r="Q1422" s="185" t="s">
        <v>107</v>
      </c>
      <c r="R1422" s="181" t="s">
        <v>37</v>
      </c>
      <c r="S1422" s="181" t="s">
        <v>96</v>
      </c>
      <c r="T1422" s="186">
        <v>45531</v>
      </c>
      <c r="U1422" s="187" t="s">
        <v>7068</v>
      </c>
      <c r="V1422" s="188" t="str" cm="1">
        <f t="array" ref="V1422">IF(SUM(LEN(A1422:U1422))=0,"",IF(OR(OR(ISBLANK(E1422),SUM(LEN(B1422),LEN(C1422))=0),AND(NOT(D1422="Unknown"),ISBLANK(I1422)),AND(NOT(N1422="Unknown"),ISBLANK(Q1422))),"Missing Information", INDEX(Table15[Entire Service Line Classification], MATCH(SUMIFS(Table15[Unique ID],Table15[System-Owned Portion],D1422,Table15[If Material Anything Other than "Lead" in Column E,Was Material Ever Previously Lead?],F1422,Table15[Customer-Owned Portion],N1422),Table15[Unique ID],0),0)))</f>
        <v>Non-lead</v>
      </c>
      <c r="W1422" s="189"/>
    </row>
    <row r="1423" spans="1:23" s="190" customFormat="1" ht="37.5" x14ac:dyDescent="0.25">
      <c r="A1423" s="180">
        <v>11744015</v>
      </c>
      <c r="B1423" s="181" t="s">
        <v>3007</v>
      </c>
      <c r="C1423" s="182" t="s">
        <v>3008</v>
      </c>
      <c r="D1423" s="183" t="s">
        <v>43</v>
      </c>
      <c r="E1423" s="181" t="s">
        <v>35</v>
      </c>
      <c r="F1423" s="183" t="s">
        <v>35</v>
      </c>
      <c r="G1423" s="181" t="s">
        <v>7031</v>
      </c>
      <c r="H1423" s="184">
        <v>1</v>
      </c>
      <c r="I1423" s="185" t="s">
        <v>107</v>
      </c>
      <c r="J1423" s="181" t="s">
        <v>37</v>
      </c>
      <c r="K1423" s="181" t="s">
        <v>38</v>
      </c>
      <c r="L1423" s="186">
        <v>45523</v>
      </c>
      <c r="M1423" s="187" t="s">
        <v>225</v>
      </c>
      <c r="N1423" s="183" t="s">
        <v>43</v>
      </c>
      <c r="O1423" s="181"/>
      <c r="P1423" s="184">
        <v>0.75</v>
      </c>
      <c r="Q1423" s="185" t="s">
        <v>107</v>
      </c>
      <c r="R1423" s="181" t="s">
        <v>37</v>
      </c>
      <c r="S1423" s="181" t="s">
        <v>96</v>
      </c>
      <c r="T1423" s="186">
        <v>45523</v>
      </c>
      <c r="U1423" s="187" t="s">
        <v>225</v>
      </c>
      <c r="V1423" s="188" t="str" cm="1">
        <f t="array" ref="V1423">IF(SUM(LEN(A1423:U1423))=0,"",IF(OR(OR(ISBLANK(E1423),SUM(LEN(B1423),LEN(C1423))=0),AND(NOT(D1423="Unknown"),ISBLANK(I1423)),AND(NOT(N1423="Unknown"),ISBLANK(Q1423))),"Missing Information", INDEX(Table15[Entire Service Line Classification], MATCH(SUMIFS(Table15[Unique ID],Table15[System-Owned Portion],D1423,Table15[If Material Anything Other than "Lead" in Column E,Was Material Ever Previously Lead?],F1423,Table15[Customer-Owned Portion],N1423),Table15[Unique ID],0),0)))</f>
        <v>Non-lead</v>
      </c>
      <c r="W1423" s="189"/>
    </row>
    <row r="1424" spans="1:23" s="190" customFormat="1" ht="37.5" x14ac:dyDescent="0.25">
      <c r="A1424" s="180">
        <v>11744011</v>
      </c>
      <c r="B1424" s="181" t="s">
        <v>3009</v>
      </c>
      <c r="C1424" s="182" t="s">
        <v>3010</v>
      </c>
      <c r="D1424" s="183" t="s">
        <v>36</v>
      </c>
      <c r="E1424" s="181" t="s">
        <v>35</v>
      </c>
      <c r="F1424" s="183" t="s">
        <v>35</v>
      </c>
      <c r="G1424" s="181" t="s">
        <v>7031</v>
      </c>
      <c r="H1424" s="184">
        <v>1</v>
      </c>
      <c r="I1424" s="185" t="s">
        <v>107</v>
      </c>
      <c r="J1424" s="181" t="s">
        <v>37</v>
      </c>
      <c r="K1424" s="181" t="s">
        <v>38</v>
      </c>
      <c r="L1424" s="186">
        <v>45523</v>
      </c>
      <c r="M1424" s="187" t="s">
        <v>225</v>
      </c>
      <c r="N1424" s="183" t="s">
        <v>43</v>
      </c>
      <c r="O1424" s="181"/>
      <c r="P1424" s="184">
        <v>0.75</v>
      </c>
      <c r="Q1424" s="185" t="s">
        <v>107</v>
      </c>
      <c r="R1424" s="181" t="s">
        <v>37</v>
      </c>
      <c r="S1424" s="181" t="s">
        <v>96</v>
      </c>
      <c r="T1424" s="186">
        <v>45523</v>
      </c>
      <c r="U1424" s="187" t="s">
        <v>225</v>
      </c>
      <c r="V1424" s="188" t="str" cm="1">
        <f t="array" ref="V1424">IF(SUM(LEN(A1424:U1424))=0,"",IF(OR(OR(ISBLANK(E1424),SUM(LEN(B1424),LEN(C1424))=0),AND(NOT(D1424="Unknown"),ISBLANK(I1424)),AND(NOT(N1424="Unknown"),ISBLANK(Q1424))),"Missing Information", INDEX(Table15[Entire Service Line Classification], MATCH(SUMIFS(Table15[Unique ID],Table15[System-Owned Portion],D1424,Table15[If Material Anything Other than "Lead" in Column E,Was Material Ever Previously Lead?],F1424,Table15[Customer-Owned Portion],N1424),Table15[Unique ID],0),0)))</f>
        <v>Non-lead</v>
      </c>
      <c r="W1424" s="189"/>
    </row>
    <row r="1425" spans="1:23" s="190" customFormat="1" ht="37.5" x14ac:dyDescent="0.25">
      <c r="A1425" s="180">
        <v>11744021</v>
      </c>
      <c r="B1425" s="181" t="s">
        <v>3011</v>
      </c>
      <c r="C1425" s="182" t="s">
        <v>3012</v>
      </c>
      <c r="D1425" s="183" t="s">
        <v>43</v>
      </c>
      <c r="E1425" s="181" t="s">
        <v>35</v>
      </c>
      <c r="F1425" s="183" t="s">
        <v>35</v>
      </c>
      <c r="G1425" s="181" t="s">
        <v>274</v>
      </c>
      <c r="H1425" s="184">
        <v>1</v>
      </c>
      <c r="I1425" s="185" t="s">
        <v>107</v>
      </c>
      <c r="J1425" s="181" t="s">
        <v>37</v>
      </c>
      <c r="K1425" s="181" t="s">
        <v>38</v>
      </c>
      <c r="L1425" s="186">
        <v>45523</v>
      </c>
      <c r="M1425" s="187" t="s">
        <v>225</v>
      </c>
      <c r="N1425" s="183" t="s">
        <v>43</v>
      </c>
      <c r="O1425" s="181"/>
      <c r="P1425" s="184">
        <v>0.75</v>
      </c>
      <c r="Q1425" s="185" t="s">
        <v>107</v>
      </c>
      <c r="R1425" s="181" t="s">
        <v>37</v>
      </c>
      <c r="S1425" s="181" t="s">
        <v>96</v>
      </c>
      <c r="T1425" s="186">
        <v>45523</v>
      </c>
      <c r="U1425" s="187" t="s">
        <v>225</v>
      </c>
      <c r="V1425" s="188" t="str" cm="1">
        <f t="array" ref="V1425">IF(SUM(LEN(A1425:U1425))=0,"",IF(OR(OR(ISBLANK(E1425),SUM(LEN(B1425),LEN(C1425))=0),AND(NOT(D1425="Unknown"),ISBLANK(I1425)),AND(NOT(N1425="Unknown"),ISBLANK(Q1425))),"Missing Information", INDEX(Table15[Entire Service Line Classification], MATCH(SUMIFS(Table15[Unique ID],Table15[System-Owned Portion],D1425,Table15[If Material Anything Other than "Lead" in Column E,Was Material Ever Previously Lead?],F1425,Table15[Customer-Owned Portion],N1425),Table15[Unique ID],0),0)))</f>
        <v>Non-lead</v>
      </c>
      <c r="W1425" s="189"/>
    </row>
    <row r="1426" spans="1:23" s="190" customFormat="1" ht="37.5" x14ac:dyDescent="0.25">
      <c r="A1426" s="180">
        <v>11744009</v>
      </c>
      <c r="B1426" s="181" t="s">
        <v>3013</v>
      </c>
      <c r="C1426" s="182" t="s">
        <v>3014</v>
      </c>
      <c r="D1426" s="183" t="s">
        <v>43</v>
      </c>
      <c r="E1426" s="181" t="s">
        <v>35</v>
      </c>
      <c r="F1426" s="183" t="s">
        <v>35</v>
      </c>
      <c r="G1426" s="181" t="s">
        <v>250</v>
      </c>
      <c r="H1426" s="184">
        <v>1</v>
      </c>
      <c r="I1426" s="185" t="s">
        <v>107</v>
      </c>
      <c r="J1426" s="181" t="s">
        <v>37</v>
      </c>
      <c r="K1426" s="181" t="s">
        <v>38</v>
      </c>
      <c r="L1426" s="186">
        <v>45523</v>
      </c>
      <c r="M1426" s="187" t="s">
        <v>225</v>
      </c>
      <c r="N1426" s="183" t="s">
        <v>43</v>
      </c>
      <c r="O1426" s="181"/>
      <c r="P1426" s="184">
        <v>0.75</v>
      </c>
      <c r="Q1426" s="185" t="s">
        <v>107</v>
      </c>
      <c r="R1426" s="181" t="s">
        <v>37</v>
      </c>
      <c r="S1426" s="181" t="s">
        <v>96</v>
      </c>
      <c r="T1426" s="186">
        <v>45523</v>
      </c>
      <c r="U1426" s="187" t="s">
        <v>225</v>
      </c>
      <c r="V1426" s="188" t="str" cm="1">
        <f t="array" ref="V1426">IF(SUM(LEN(A1426:U1426))=0,"",IF(OR(OR(ISBLANK(E1426),SUM(LEN(B1426),LEN(C1426))=0),AND(NOT(D1426="Unknown"),ISBLANK(I1426)),AND(NOT(N1426="Unknown"),ISBLANK(Q1426))),"Missing Information", INDEX(Table15[Entire Service Line Classification], MATCH(SUMIFS(Table15[Unique ID],Table15[System-Owned Portion],D1426,Table15[If Material Anything Other than "Lead" in Column E,Was Material Ever Previously Lead?],F1426,Table15[Customer-Owned Portion],N1426),Table15[Unique ID],0),0)))</f>
        <v>Non-lead</v>
      </c>
      <c r="W1426" s="189"/>
    </row>
    <row r="1427" spans="1:23" s="190" customFormat="1" ht="37.5" x14ac:dyDescent="0.25">
      <c r="A1427" s="180">
        <v>11744007</v>
      </c>
      <c r="B1427" s="181" t="s">
        <v>3015</v>
      </c>
      <c r="C1427" s="182" t="s">
        <v>3016</v>
      </c>
      <c r="D1427" s="183" t="s">
        <v>43</v>
      </c>
      <c r="E1427" s="181" t="s">
        <v>35</v>
      </c>
      <c r="F1427" s="183" t="s">
        <v>35</v>
      </c>
      <c r="G1427" s="181" t="s">
        <v>277</v>
      </c>
      <c r="H1427" s="184">
        <v>1</v>
      </c>
      <c r="I1427" s="185" t="s">
        <v>107</v>
      </c>
      <c r="J1427" s="181" t="s">
        <v>37</v>
      </c>
      <c r="K1427" s="181" t="s">
        <v>38</v>
      </c>
      <c r="L1427" s="186">
        <v>45523</v>
      </c>
      <c r="M1427" s="187" t="s">
        <v>225</v>
      </c>
      <c r="N1427" s="183" t="s">
        <v>43</v>
      </c>
      <c r="O1427" s="181"/>
      <c r="P1427" s="184">
        <v>0.75</v>
      </c>
      <c r="Q1427" s="185" t="s">
        <v>107</v>
      </c>
      <c r="R1427" s="181" t="s">
        <v>37</v>
      </c>
      <c r="S1427" s="181" t="s">
        <v>96</v>
      </c>
      <c r="T1427" s="186">
        <v>45523</v>
      </c>
      <c r="U1427" s="187" t="s">
        <v>225</v>
      </c>
      <c r="V1427" s="188" t="str" cm="1">
        <f t="array" ref="V1427">IF(SUM(LEN(A1427:U1427))=0,"",IF(OR(OR(ISBLANK(E1427),SUM(LEN(B1427),LEN(C1427))=0),AND(NOT(D1427="Unknown"),ISBLANK(I1427)),AND(NOT(N1427="Unknown"),ISBLANK(Q1427))),"Missing Information", INDEX(Table15[Entire Service Line Classification], MATCH(SUMIFS(Table15[Unique ID],Table15[System-Owned Portion],D1427,Table15[If Material Anything Other than "Lead" in Column E,Was Material Ever Previously Lead?],F1427,Table15[Customer-Owned Portion],N1427),Table15[Unique ID],0),0)))</f>
        <v>Non-lead</v>
      </c>
      <c r="W1427" s="189"/>
    </row>
    <row r="1428" spans="1:23" s="190" customFormat="1" ht="37.5" x14ac:dyDescent="0.25">
      <c r="A1428" s="180">
        <v>11744006</v>
      </c>
      <c r="B1428" s="181" t="s">
        <v>3017</v>
      </c>
      <c r="C1428" s="182" t="s">
        <v>3018</v>
      </c>
      <c r="D1428" s="183" t="s">
        <v>36</v>
      </c>
      <c r="E1428" s="181" t="s">
        <v>35</v>
      </c>
      <c r="F1428" s="183" t="s">
        <v>35</v>
      </c>
      <c r="G1428" s="181" t="s">
        <v>7055</v>
      </c>
      <c r="H1428" s="184">
        <v>1</v>
      </c>
      <c r="I1428" s="185" t="s">
        <v>107</v>
      </c>
      <c r="J1428" s="181" t="s">
        <v>37</v>
      </c>
      <c r="K1428" s="181" t="s">
        <v>38</v>
      </c>
      <c r="L1428" s="186">
        <v>45523</v>
      </c>
      <c r="M1428" s="187" t="s">
        <v>225</v>
      </c>
      <c r="N1428" s="183" t="s">
        <v>43</v>
      </c>
      <c r="O1428" s="181"/>
      <c r="P1428" s="184">
        <v>0.75</v>
      </c>
      <c r="Q1428" s="185" t="s">
        <v>107</v>
      </c>
      <c r="R1428" s="181" t="s">
        <v>37</v>
      </c>
      <c r="S1428" s="181" t="s">
        <v>96</v>
      </c>
      <c r="T1428" s="186">
        <v>45523</v>
      </c>
      <c r="U1428" s="187" t="s">
        <v>225</v>
      </c>
      <c r="V1428" s="188" t="str" cm="1">
        <f t="array" ref="V1428">IF(SUM(LEN(A1428:U1428))=0,"",IF(OR(OR(ISBLANK(E1428),SUM(LEN(B1428),LEN(C1428))=0),AND(NOT(D1428="Unknown"),ISBLANK(I1428)),AND(NOT(N1428="Unknown"),ISBLANK(Q1428))),"Missing Information", INDEX(Table15[Entire Service Line Classification], MATCH(SUMIFS(Table15[Unique ID],Table15[System-Owned Portion],D1428,Table15[If Material Anything Other than "Lead" in Column E,Was Material Ever Previously Lead?],F1428,Table15[Customer-Owned Portion],N1428),Table15[Unique ID],0),0)))</f>
        <v>Non-lead</v>
      </c>
      <c r="W1428" s="189"/>
    </row>
    <row r="1429" spans="1:23" s="190" customFormat="1" ht="37.5" x14ac:dyDescent="0.25">
      <c r="A1429" s="180">
        <v>11744020</v>
      </c>
      <c r="B1429" s="181" t="s">
        <v>3019</v>
      </c>
      <c r="C1429" s="182" t="s">
        <v>402</v>
      </c>
      <c r="D1429" s="183" t="s">
        <v>43</v>
      </c>
      <c r="E1429" s="181" t="s">
        <v>35</v>
      </c>
      <c r="F1429" s="183" t="s">
        <v>35</v>
      </c>
      <c r="G1429" s="181" t="s">
        <v>262</v>
      </c>
      <c r="H1429" s="184">
        <v>1</v>
      </c>
      <c r="I1429" s="185" t="s">
        <v>107</v>
      </c>
      <c r="J1429" s="181" t="s">
        <v>37</v>
      </c>
      <c r="K1429" s="181" t="s">
        <v>38</v>
      </c>
      <c r="L1429" s="186">
        <v>45517</v>
      </c>
      <c r="M1429" s="187" t="s">
        <v>7068</v>
      </c>
      <c r="N1429" s="183" t="s">
        <v>43</v>
      </c>
      <c r="O1429" s="181"/>
      <c r="P1429" s="184">
        <v>0.75</v>
      </c>
      <c r="Q1429" s="185" t="s">
        <v>107</v>
      </c>
      <c r="R1429" s="181" t="s">
        <v>37</v>
      </c>
      <c r="S1429" s="181" t="s">
        <v>96</v>
      </c>
      <c r="T1429" s="186">
        <v>45517</v>
      </c>
      <c r="U1429" s="187" t="s">
        <v>7068</v>
      </c>
      <c r="V1429" s="188" t="str" cm="1">
        <f t="array" ref="V1429">IF(SUM(LEN(A1429:U1429))=0,"",IF(OR(OR(ISBLANK(E1429),SUM(LEN(B1429),LEN(C1429))=0),AND(NOT(D1429="Unknown"),ISBLANK(I1429)),AND(NOT(N1429="Unknown"),ISBLANK(Q1429))),"Missing Information", INDEX(Table15[Entire Service Line Classification], MATCH(SUMIFS(Table15[Unique ID],Table15[System-Owned Portion],D1429,Table15[If Material Anything Other than "Lead" in Column E,Was Material Ever Previously Lead?],F1429,Table15[Customer-Owned Portion],N1429),Table15[Unique ID],0),0)))</f>
        <v>Non-lead</v>
      </c>
      <c r="W1429" s="189"/>
    </row>
    <row r="1430" spans="1:23" s="190" customFormat="1" ht="37.5" x14ac:dyDescent="0.25">
      <c r="A1430" s="180">
        <v>11744019</v>
      </c>
      <c r="B1430" s="181" t="s">
        <v>3020</v>
      </c>
      <c r="C1430" s="182" t="s">
        <v>3021</v>
      </c>
      <c r="D1430" s="183" t="s">
        <v>43</v>
      </c>
      <c r="E1430" s="181" t="s">
        <v>35</v>
      </c>
      <c r="F1430" s="183" t="s">
        <v>35</v>
      </c>
      <c r="G1430" s="181" t="s">
        <v>279</v>
      </c>
      <c r="H1430" s="184">
        <v>1</v>
      </c>
      <c r="I1430" s="185" t="s">
        <v>107</v>
      </c>
      <c r="J1430" s="181" t="s">
        <v>37</v>
      </c>
      <c r="K1430" s="181" t="s">
        <v>38</v>
      </c>
      <c r="L1430" s="186">
        <v>45526</v>
      </c>
      <c r="M1430" s="187" t="s">
        <v>7069</v>
      </c>
      <c r="N1430" s="183" t="s">
        <v>43</v>
      </c>
      <c r="O1430" s="181"/>
      <c r="P1430" s="184">
        <v>0.75</v>
      </c>
      <c r="Q1430" s="185" t="s">
        <v>107</v>
      </c>
      <c r="R1430" s="181" t="s">
        <v>37</v>
      </c>
      <c r="S1430" s="181" t="s">
        <v>96</v>
      </c>
      <c r="T1430" s="186">
        <v>45526</v>
      </c>
      <c r="U1430" s="187" t="s">
        <v>7069</v>
      </c>
      <c r="V1430" s="188" t="str" cm="1">
        <f t="array" ref="V1430">IF(SUM(LEN(A1430:U1430))=0,"",IF(OR(OR(ISBLANK(E1430),SUM(LEN(B1430),LEN(C1430))=0),AND(NOT(D1430="Unknown"),ISBLANK(I1430)),AND(NOT(N1430="Unknown"),ISBLANK(Q1430))),"Missing Information", INDEX(Table15[Entire Service Line Classification], MATCH(SUMIFS(Table15[Unique ID],Table15[System-Owned Portion],D1430,Table15[If Material Anything Other than "Lead" in Column E,Was Material Ever Previously Lead?],F1430,Table15[Customer-Owned Portion],N1430),Table15[Unique ID],0),0)))</f>
        <v>Non-lead</v>
      </c>
      <c r="W1430" s="189"/>
    </row>
    <row r="1431" spans="1:23" s="190" customFormat="1" ht="37.5" x14ac:dyDescent="0.25">
      <c r="A1431" s="180">
        <v>11744017</v>
      </c>
      <c r="B1431" s="181" t="s">
        <v>3022</v>
      </c>
      <c r="C1431" s="182" t="s">
        <v>3023</v>
      </c>
      <c r="D1431" s="183" t="s">
        <v>43</v>
      </c>
      <c r="E1431" s="181" t="s">
        <v>35</v>
      </c>
      <c r="F1431" s="183" t="s">
        <v>35</v>
      </c>
      <c r="G1431" s="181" t="s">
        <v>7043</v>
      </c>
      <c r="H1431" s="184">
        <v>1</v>
      </c>
      <c r="I1431" s="185" t="s">
        <v>107</v>
      </c>
      <c r="J1431" s="181" t="s">
        <v>37</v>
      </c>
      <c r="K1431" s="181" t="s">
        <v>38</v>
      </c>
      <c r="L1431" s="186">
        <v>45526</v>
      </c>
      <c r="M1431" s="187" t="s">
        <v>7069</v>
      </c>
      <c r="N1431" s="183" t="s">
        <v>43</v>
      </c>
      <c r="O1431" s="181"/>
      <c r="P1431" s="184">
        <v>0.75</v>
      </c>
      <c r="Q1431" s="185" t="s">
        <v>107</v>
      </c>
      <c r="R1431" s="181" t="s">
        <v>37</v>
      </c>
      <c r="S1431" s="181" t="s">
        <v>96</v>
      </c>
      <c r="T1431" s="186">
        <v>45526</v>
      </c>
      <c r="U1431" s="187" t="s">
        <v>7069</v>
      </c>
      <c r="V1431" s="188" t="str" cm="1">
        <f t="array" ref="V1431">IF(SUM(LEN(A1431:U1431))=0,"",IF(OR(OR(ISBLANK(E1431),SUM(LEN(B1431),LEN(C1431))=0),AND(NOT(D1431="Unknown"),ISBLANK(I1431)),AND(NOT(N1431="Unknown"),ISBLANK(Q1431))),"Missing Information", INDEX(Table15[Entire Service Line Classification], MATCH(SUMIFS(Table15[Unique ID],Table15[System-Owned Portion],D1431,Table15[If Material Anything Other than "Lead" in Column E,Was Material Ever Previously Lead?],F1431,Table15[Customer-Owned Portion],N1431),Table15[Unique ID],0),0)))</f>
        <v>Non-lead</v>
      </c>
      <c r="W1431" s="189"/>
    </row>
    <row r="1432" spans="1:23" s="190" customFormat="1" ht="37.5" x14ac:dyDescent="0.25">
      <c r="A1432" s="180">
        <v>11744013</v>
      </c>
      <c r="B1432" s="181" t="s">
        <v>3024</v>
      </c>
      <c r="C1432" s="182" t="s">
        <v>3025</v>
      </c>
      <c r="D1432" s="183" t="s">
        <v>43</v>
      </c>
      <c r="E1432" s="181" t="s">
        <v>35</v>
      </c>
      <c r="F1432" s="183" t="s">
        <v>35</v>
      </c>
      <c r="G1432" s="181" t="s">
        <v>268</v>
      </c>
      <c r="H1432" s="184">
        <v>1</v>
      </c>
      <c r="I1432" s="185" t="s">
        <v>107</v>
      </c>
      <c r="J1432" s="181" t="s">
        <v>37</v>
      </c>
      <c r="K1432" s="181" t="s">
        <v>38</v>
      </c>
      <c r="L1432" s="186">
        <v>45523</v>
      </c>
      <c r="M1432" s="187" t="s">
        <v>225</v>
      </c>
      <c r="N1432" s="183" t="s">
        <v>43</v>
      </c>
      <c r="O1432" s="181"/>
      <c r="P1432" s="184">
        <v>0.75</v>
      </c>
      <c r="Q1432" s="185" t="s">
        <v>107</v>
      </c>
      <c r="R1432" s="181" t="s">
        <v>37</v>
      </c>
      <c r="S1432" s="181" t="s">
        <v>96</v>
      </c>
      <c r="T1432" s="186">
        <v>45523</v>
      </c>
      <c r="U1432" s="187" t="s">
        <v>225</v>
      </c>
      <c r="V1432" s="188" t="str" cm="1">
        <f t="array" ref="V1432">IF(SUM(LEN(A1432:U1432))=0,"",IF(OR(OR(ISBLANK(E1432),SUM(LEN(B1432),LEN(C1432))=0),AND(NOT(D1432="Unknown"),ISBLANK(I1432)),AND(NOT(N1432="Unknown"),ISBLANK(Q1432))),"Missing Information", INDEX(Table15[Entire Service Line Classification], MATCH(SUMIFS(Table15[Unique ID],Table15[System-Owned Portion],D1432,Table15[If Material Anything Other than "Lead" in Column E,Was Material Ever Previously Lead?],F1432,Table15[Customer-Owned Portion],N1432),Table15[Unique ID],0),0)))</f>
        <v>Non-lead</v>
      </c>
      <c r="W1432" s="189"/>
    </row>
    <row r="1433" spans="1:23" s="190" customFormat="1" ht="37.5" x14ac:dyDescent="0.25">
      <c r="A1433" s="180">
        <v>11744012</v>
      </c>
      <c r="B1433" s="181" t="s">
        <v>3026</v>
      </c>
      <c r="C1433" s="182" t="s">
        <v>3027</v>
      </c>
      <c r="D1433" s="183" t="s">
        <v>43</v>
      </c>
      <c r="E1433" s="181" t="s">
        <v>35</v>
      </c>
      <c r="F1433" s="183" t="s">
        <v>35</v>
      </c>
      <c r="G1433" s="181" t="s">
        <v>228</v>
      </c>
      <c r="H1433" s="184">
        <v>1</v>
      </c>
      <c r="I1433" s="185" t="s">
        <v>107</v>
      </c>
      <c r="J1433" s="181" t="s">
        <v>37</v>
      </c>
      <c r="K1433" s="181" t="s">
        <v>38</v>
      </c>
      <c r="L1433" s="186">
        <v>45523</v>
      </c>
      <c r="M1433" s="187" t="s">
        <v>225</v>
      </c>
      <c r="N1433" s="183" t="s">
        <v>43</v>
      </c>
      <c r="O1433" s="181"/>
      <c r="P1433" s="184">
        <v>0.75</v>
      </c>
      <c r="Q1433" s="185" t="s">
        <v>107</v>
      </c>
      <c r="R1433" s="181" t="s">
        <v>37</v>
      </c>
      <c r="S1433" s="181" t="s">
        <v>96</v>
      </c>
      <c r="T1433" s="186">
        <v>45523</v>
      </c>
      <c r="U1433" s="187" t="s">
        <v>225</v>
      </c>
      <c r="V1433" s="188" t="str" cm="1">
        <f t="array" ref="V1433">IF(SUM(LEN(A1433:U1433))=0,"",IF(OR(OR(ISBLANK(E1433),SUM(LEN(B1433),LEN(C1433))=0),AND(NOT(D1433="Unknown"),ISBLANK(I1433)),AND(NOT(N1433="Unknown"),ISBLANK(Q1433))),"Missing Information", INDEX(Table15[Entire Service Line Classification], MATCH(SUMIFS(Table15[Unique ID],Table15[System-Owned Portion],D1433,Table15[If Material Anything Other than "Lead" in Column E,Was Material Ever Previously Lead?],F1433,Table15[Customer-Owned Portion],N1433),Table15[Unique ID],0),0)))</f>
        <v>Non-lead</v>
      </c>
      <c r="W1433" s="189"/>
    </row>
    <row r="1434" spans="1:23" s="190" customFormat="1" ht="37.5" x14ac:dyDescent="0.25">
      <c r="A1434" s="180">
        <v>11744010</v>
      </c>
      <c r="B1434" s="181" t="s">
        <v>3028</v>
      </c>
      <c r="C1434" s="182" t="s">
        <v>3029</v>
      </c>
      <c r="D1434" s="183" t="s">
        <v>43</v>
      </c>
      <c r="E1434" s="181" t="s">
        <v>35</v>
      </c>
      <c r="F1434" s="183" t="s">
        <v>35</v>
      </c>
      <c r="G1434" s="181" t="s">
        <v>7054</v>
      </c>
      <c r="H1434" s="184">
        <v>1</v>
      </c>
      <c r="I1434" s="185" t="s">
        <v>107</v>
      </c>
      <c r="J1434" s="181" t="s">
        <v>37</v>
      </c>
      <c r="K1434" s="181" t="s">
        <v>38</v>
      </c>
      <c r="L1434" s="186">
        <v>45523</v>
      </c>
      <c r="M1434" s="187" t="s">
        <v>225</v>
      </c>
      <c r="N1434" s="183" t="s">
        <v>43</v>
      </c>
      <c r="O1434" s="181"/>
      <c r="P1434" s="184">
        <v>0.75</v>
      </c>
      <c r="Q1434" s="185" t="s">
        <v>107</v>
      </c>
      <c r="R1434" s="181" t="s">
        <v>37</v>
      </c>
      <c r="S1434" s="181" t="s">
        <v>96</v>
      </c>
      <c r="T1434" s="186">
        <v>45523</v>
      </c>
      <c r="U1434" s="187" t="s">
        <v>225</v>
      </c>
      <c r="V1434" s="188" t="str" cm="1">
        <f t="array" ref="V1434">IF(SUM(LEN(A1434:U1434))=0,"",IF(OR(OR(ISBLANK(E1434),SUM(LEN(B1434),LEN(C1434))=0),AND(NOT(D1434="Unknown"),ISBLANK(I1434)),AND(NOT(N1434="Unknown"),ISBLANK(Q1434))),"Missing Information", INDEX(Table15[Entire Service Line Classification], MATCH(SUMIFS(Table15[Unique ID],Table15[System-Owned Portion],D1434,Table15[If Material Anything Other than "Lead" in Column E,Was Material Ever Previously Lead?],F1434,Table15[Customer-Owned Portion],N1434),Table15[Unique ID],0),0)))</f>
        <v>Non-lead</v>
      </c>
      <c r="W1434" s="189"/>
    </row>
    <row r="1435" spans="1:23" s="190" customFormat="1" ht="37.5" x14ac:dyDescent="0.25">
      <c r="A1435" s="180">
        <v>11744000</v>
      </c>
      <c r="B1435" s="181" t="s">
        <v>3030</v>
      </c>
      <c r="C1435" s="182" t="s">
        <v>3031</v>
      </c>
      <c r="D1435" s="183" t="s">
        <v>36</v>
      </c>
      <c r="E1435" s="181" t="s">
        <v>35</v>
      </c>
      <c r="F1435" s="183" t="s">
        <v>35</v>
      </c>
      <c r="G1435" s="181" t="s">
        <v>239</v>
      </c>
      <c r="H1435" s="184">
        <v>1</v>
      </c>
      <c r="I1435" s="185" t="s">
        <v>107</v>
      </c>
      <c r="J1435" s="181" t="s">
        <v>37</v>
      </c>
      <c r="K1435" s="181" t="s">
        <v>38</v>
      </c>
      <c r="L1435" s="186">
        <v>45523</v>
      </c>
      <c r="M1435" s="187" t="s">
        <v>225</v>
      </c>
      <c r="N1435" s="183" t="s">
        <v>43</v>
      </c>
      <c r="O1435" s="181"/>
      <c r="P1435" s="184">
        <v>0.75</v>
      </c>
      <c r="Q1435" s="185" t="s">
        <v>107</v>
      </c>
      <c r="R1435" s="181" t="s">
        <v>37</v>
      </c>
      <c r="S1435" s="181" t="s">
        <v>96</v>
      </c>
      <c r="T1435" s="186">
        <v>45523</v>
      </c>
      <c r="U1435" s="187" t="s">
        <v>225</v>
      </c>
      <c r="V1435" s="188" t="str" cm="1">
        <f t="array" ref="V1435">IF(SUM(LEN(A1435:U1435))=0,"",IF(OR(OR(ISBLANK(E1435),SUM(LEN(B1435),LEN(C1435))=0),AND(NOT(D1435="Unknown"),ISBLANK(I1435)),AND(NOT(N1435="Unknown"),ISBLANK(Q1435))),"Missing Information", INDEX(Table15[Entire Service Line Classification], MATCH(SUMIFS(Table15[Unique ID],Table15[System-Owned Portion],D1435,Table15[If Material Anything Other than "Lead" in Column E,Was Material Ever Previously Lead?],F1435,Table15[Customer-Owned Portion],N1435),Table15[Unique ID],0),0)))</f>
        <v>Non-lead</v>
      </c>
      <c r="W1435" s="189"/>
    </row>
    <row r="1436" spans="1:23" s="190" customFormat="1" ht="37.5" x14ac:dyDescent="0.25">
      <c r="A1436" s="180">
        <v>11744005</v>
      </c>
      <c r="B1436" s="181" t="s">
        <v>3032</v>
      </c>
      <c r="C1436" s="182" t="s">
        <v>3033</v>
      </c>
      <c r="D1436" s="183" t="s">
        <v>36</v>
      </c>
      <c r="E1436" s="181" t="s">
        <v>35</v>
      </c>
      <c r="F1436" s="183" t="s">
        <v>35</v>
      </c>
      <c r="G1436" s="181" t="s">
        <v>7038</v>
      </c>
      <c r="H1436" s="184">
        <v>1</v>
      </c>
      <c r="I1436" s="185" t="s">
        <v>107</v>
      </c>
      <c r="J1436" s="181" t="s">
        <v>37</v>
      </c>
      <c r="K1436" s="181" t="s">
        <v>38</v>
      </c>
      <c r="L1436" s="186">
        <v>45523</v>
      </c>
      <c r="M1436" s="187" t="s">
        <v>225</v>
      </c>
      <c r="N1436" s="183" t="s">
        <v>43</v>
      </c>
      <c r="O1436" s="181"/>
      <c r="P1436" s="184">
        <v>0.75</v>
      </c>
      <c r="Q1436" s="185" t="s">
        <v>107</v>
      </c>
      <c r="R1436" s="181" t="s">
        <v>37</v>
      </c>
      <c r="S1436" s="181" t="s">
        <v>96</v>
      </c>
      <c r="T1436" s="186">
        <v>45523</v>
      </c>
      <c r="U1436" s="187" t="s">
        <v>225</v>
      </c>
      <c r="V1436" s="188" t="str" cm="1">
        <f t="array" ref="V1436">IF(SUM(LEN(A1436:U1436))=0,"",IF(OR(OR(ISBLANK(E1436),SUM(LEN(B1436),LEN(C1436))=0),AND(NOT(D1436="Unknown"),ISBLANK(I1436)),AND(NOT(N1436="Unknown"),ISBLANK(Q1436))),"Missing Information", INDEX(Table15[Entire Service Line Classification], MATCH(SUMIFS(Table15[Unique ID],Table15[System-Owned Portion],D1436,Table15[If Material Anything Other than "Lead" in Column E,Was Material Ever Previously Lead?],F1436,Table15[Customer-Owned Portion],N1436),Table15[Unique ID],0),0)))</f>
        <v>Non-lead</v>
      </c>
      <c r="W1436" s="189"/>
    </row>
    <row r="1437" spans="1:23" s="190" customFormat="1" ht="37.5" x14ac:dyDescent="0.25">
      <c r="A1437" s="180">
        <v>11744002</v>
      </c>
      <c r="B1437" s="181" t="s">
        <v>3034</v>
      </c>
      <c r="C1437" s="182" t="s">
        <v>3035</v>
      </c>
      <c r="D1437" s="183" t="s">
        <v>36</v>
      </c>
      <c r="E1437" s="181" t="s">
        <v>35</v>
      </c>
      <c r="F1437" s="183" t="s">
        <v>35</v>
      </c>
      <c r="G1437" s="181" t="s">
        <v>238</v>
      </c>
      <c r="H1437" s="184">
        <v>1</v>
      </c>
      <c r="I1437" s="185" t="s">
        <v>107</v>
      </c>
      <c r="J1437" s="181" t="s">
        <v>37</v>
      </c>
      <c r="K1437" s="181" t="s">
        <v>38</v>
      </c>
      <c r="L1437" s="186">
        <v>45523</v>
      </c>
      <c r="M1437" s="187" t="s">
        <v>225</v>
      </c>
      <c r="N1437" s="183" t="s">
        <v>36</v>
      </c>
      <c r="O1437" s="181"/>
      <c r="P1437" s="184">
        <v>0.75</v>
      </c>
      <c r="Q1437" s="185" t="s">
        <v>107</v>
      </c>
      <c r="R1437" s="181" t="s">
        <v>37</v>
      </c>
      <c r="S1437" s="181" t="s">
        <v>96</v>
      </c>
      <c r="T1437" s="186">
        <v>45523</v>
      </c>
      <c r="U1437" s="187" t="s">
        <v>225</v>
      </c>
      <c r="V1437" s="188" t="str" cm="1">
        <f t="array" ref="V1437">IF(SUM(LEN(A1437:U1437))=0,"",IF(OR(OR(ISBLANK(E1437),SUM(LEN(B1437),LEN(C1437))=0),AND(NOT(D1437="Unknown"),ISBLANK(I1437)),AND(NOT(N1437="Unknown"),ISBLANK(Q1437))),"Missing Information", INDEX(Table15[Entire Service Line Classification], MATCH(SUMIFS(Table15[Unique ID],Table15[System-Owned Portion],D1437,Table15[If Material Anything Other than "Lead" in Column E,Was Material Ever Previously Lead?],F1437,Table15[Customer-Owned Portion],N1437),Table15[Unique ID],0),0)))</f>
        <v>Non-lead</v>
      </c>
      <c r="W1437" s="189"/>
    </row>
    <row r="1438" spans="1:23" s="190" customFormat="1" ht="37.5" x14ac:dyDescent="0.25">
      <c r="A1438" s="180">
        <v>11743998</v>
      </c>
      <c r="B1438" s="181" t="s">
        <v>3036</v>
      </c>
      <c r="C1438" s="182" t="s">
        <v>3037</v>
      </c>
      <c r="D1438" s="183" t="s">
        <v>36</v>
      </c>
      <c r="E1438" s="181" t="s">
        <v>35</v>
      </c>
      <c r="F1438" s="183" t="s">
        <v>35</v>
      </c>
      <c r="G1438" s="181" t="s">
        <v>272</v>
      </c>
      <c r="H1438" s="184">
        <v>1</v>
      </c>
      <c r="I1438" s="185" t="s">
        <v>107</v>
      </c>
      <c r="J1438" s="181" t="s">
        <v>37</v>
      </c>
      <c r="K1438" s="181" t="s">
        <v>38</v>
      </c>
      <c r="L1438" s="186">
        <v>45523</v>
      </c>
      <c r="M1438" s="187" t="s">
        <v>225</v>
      </c>
      <c r="N1438" s="183" t="s">
        <v>36</v>
      </c>
      <c r="O1438" s="181"/>
      <c r="P1438" s="184">
        <v>0.75</v>
      </c>
      <c r="Q1438" s="185" t="s">
        <v>107</v>
      </c>
      <c r="R1438" s="181" t="s">
        <v>37</v>
      </c>
      <c r="S1438" s="181" t="s">
        <v>96</v>
      </c>
      <c r="T1438" s="186">
        <v>45523</v>
      </c>
      <c r="U1438" s="187" t="s">
        <v>225</v>
      </c>
      <c r="V1438" s="188" t="str" cm="1">
        <f t="array" ref="V1438">IF(SUM(LEN(A1438:U1438))=0,"",IF(OR(OR(ISBLANK(E1438),SUM(LEN(B1438),LEN(C1438))=0),AND(NOT(D1438="Unknown"),ISBLANK(I1438)),AND(NOT(N1438="Unknown"),ISBLANK(Q1438))),"Missing Information", INDEX(Table15[Entire Service Line Classification], MATCH(SUMIFS(Table15[Unique ID],Table15[System-Owned Portion],D1438,Table15[If Material Anything Other than "Lead" in Column E,Was Material Ever Previously Lead?],F1438,Table15[Customer-Owned Portion],N1438),Table15[Unique ID],0),0)))</f>
        <v>Non-lead</v>
      </c>
      <c r="W1438" s="189"/>
    </row>
    <row r="1439" spans="1:23" s="190" customFormat="1" ht="37.5" x14ac:dyDescent="0.25">
      <c r="A1439" s="180">
        <v>11743996</v>
      </c>
      <c r="B1439" s="181" t="s">
        <v>3038</v>
      </c>
      <c r="C1439" s="182" t="s">
        <v>3039</v>
      </c>
      <c r="D1439" s="183" t="s">
        <v>36</v>
      </c>
      <c r="E1439" s="181" t="s">
        <v>35</v>
      </c>
      <c r="F1439" s="183" t="s">
        <v>35</v>
      </c>
      <c r="G1439" s="181" t="s">
        <v>250</v>
      </c>
      <c r="H1439" s="184">
        <v>1</v>
      </c>
      <c r="I1439" s="185" t="s">
        <v>107</v>
      </c>
      <c r="J1439" s="181" t="s">
        <v>37</v>
      </c>
      <c r="K1439" s="181" t="s">
        <v>38</v>
      </c>
      <c r="L1439" s="186">
        <v>45523</v>
      </c>
      <c r="M1439" s="187" t="s">
        <v>225</v>
      </c>
      <c r="N1439" s="183" t="s">
        <v>36</v>
      </c>
      <c r="O1439" s="181"/>
      <c r="P1439" s="184">
        <v>0.75</v>
      </c>
      <c r="Q1439" s="185" t="s">
        <v>107</v>
      </c>
      <c r="R1439" s="181" t="s">
        <v>37</v>
      </c>
      <c r="S1439" s="181" t="s">
        <v>96</v>
      </c>
      <c r="T1439" s="186">
        <v>45523</v>
      </c>
      <c r="U1439" s="187" t="s">
        <v>225</v>
      </c>
      <c r="V1439" s="188" t="str" cm="1">
        <f t="array" ref="V1439">IF(SUM(LEN(A1439:U1439))=0,"",IF(OR(OR(ISBLANK(E1439),SUM(LEN(B1439),LEN(C1439))=0),AND(NOT(D1439="Unknown"),ISBLANK(I1439)),AND(NOT(N1439="Unknown"),ISBLANK(Q1439))),"Missing Information", INDEX(Table15[Entire Service Line Classification], MATCH(SUMIFS(Table15[Unique ID],Table15[System-Owned Portion],D1439,Table15[If Material Anything Other than "Lead" in Column E,Was Material Ever Previously Lead?],F1439,Table15[Customer-Owned Portion],N1439),Table15[Unique ID],0),0)))</f>
        <v>Non-lead</v>
      </c>
      <c r="W1439" s="189"/>
    </row>
    <row r="1440" spans="1:23" s="190" customFormat="1" ht="37.5" x14ac:dyDescent="0.25">
      <c r="A1440" s="180">
        <v>11743986</v>
      </c>
      <c r="B1440" s="181" t="s">
        <v>3040</v>
      </c>
      <c r="C1440" s="182" t="s">
        <v>3041</v>
      </c>
      <c r="D1440" s="183" t="s">
        <v>36</v>
      </c>
      <c r="E1440" s="181" t="s">
        <v>35</v>
      </c>
      <c r="F1440" s="183" t="s">
        <v>35</v>
      </c>
      <c r="G1440" s="181" t="s">
        <v>271</v>
      </c>
      <c r="H1440" s="184">
        <v>1</v>
      </c>
      <c r="I1440" s="185" t="s">
        <v>107</v>
      </c>
      <c r="J1440" s="181" t="s">
        <v>37</v>
      </c>
      <c r="K1440" s="181" t="s">
        <v>38</v>
      </c>
      <c r="L1440" s="186">
        <v>45518</v>
      </c>
      <c r="M1440" s="187" t="s">
        <v>225</v>
      </c>
      <c r="N1440" s="183" t="s">
        <v>43</v>
      </c>
      <c r="O1440" s="181"/>
      <c r="P1440" s="184">
        <v>0.75</v>
      </c>
      <c r="Q1440" s="185" t="s">
        <v>107</v>
      </c>
      <c r="R1440" s="181" t="s">
        <v>37</v>
      </c>
      <c r="S1440" s="181" t="s">
        <v>96</v>
      </c>
      <c r="T1440" s="186">
        <v>45518</v>
      </c>
      <c r="U1440" s="187" t="s">
        <v>7069</v>
      </c>
      <c r="V1440" s="188" t="str" cm="1">
        <f t="array" ref="V1440">IF(SUM(LEN(A1440:U1440))=0,"",IF(OR(OR(ISBLANK(E1440),SUM(LEN(B1440),LEN(C1440))=0),AND(NOT(D1440="Unknown"),ISBLANK(I1440)),AND(NOT(N1440="Unknown"),ISBLANK(Q1440))),"Missing Information", INDEX(Table15[Entire Service Line Classification], MATCH(SUMIFS(Table15[Unique ID],Table15[System-Owned Portion],D1440,Table15[If Material Anything Other than "Lead" in Column E,Was Material Ever Previously Lead?],F1440,Table15[Customer-Owned Portion],N1440),Table15[Unique ID],0),0)))</f>
        <v>Non-lead</v>
      </c>
      <c r="W1440" s="189"/>
    </row>
    <row r="1441" spans="1:23" s="190" customFormat="1" ht="37.5" x14ac:dyDescent="0.25">
      <c r="A1441" s="180">
        <v>11743987</v>
      </c>
      <c r="B1441" s="181" t="s">
        <v>3042</v>
      </c>
      <c r="C1441" s="182" t="s">
        <v>3043</v>
      </c>
      <c r="D1441" s="183" t="s">
        <v>43</v>
      </c>
      <c r="E1441" s="181" t="s">
        <v>35</v>
      </c>
      <c r="F1441" s="183" t="s">
        <v>35</v>
      </c>
      <c r="G1441" s="181" t="s">
        <v>252</v>
      </c>
      <c r="H1441" s="184">
        <v>1</v>
      </c>
      <c r="I1441" s="185" t="s">
        <v>107</v>
      </c>
      <c r="J1441" s="181" t="s">
        <v>37</v>
      </c>
      <c r="K1441" s="181" t="s">
        <v>38</v>
      </c>
      <c r="L1441" s="186">
        <v>45531</v>
      </c>
      <c r="M1441" s="187" t="s">
        <v>7069</v>
      </c>
      <c r="N1441" s="183" t="s">
        <v>36</v>
      </c>
      <c r="O1441" s="181"/>
      <c r="P1441" s="184">
        <v>0.75</v>
      </c>
      <c r="Q1441" s="185" t="s">
        <v>107</v>
      </c>
      <c r="R1441" s="181" t="s">
        <v>37</v>
      </c>
      <c r="S1441" s="181" t="s">
        <v>96</v>
      </c>
      <c r="T1441" s="186">
        <v>45531</v>
      </c>
      <c r="U1441" s="187" t="s">
        <v>225</v>
      </c>
      <c r="V1441" s="188" t="str" cm="1">
        <f t="array" ref="V1441">IF(SUM(LEN(A1441:U1441))=0,"",IF(OR(OR(ISBLANK(E1441),SUM(LEN(B1441),LEN(C1441))=0),AND(NOT(D1441="Unknown"),ISBLANK(I1441)),AND(NOT(N1441="Unknown"),ISBLANK(Q1441))),"Missing Information", INDEX(Table15[Entire Service Line Classification], MATCH(SUMIFS(Table15[Unique ID],Table15[System-Owned Portion],D1441,Table15[If Material Anything Other than "Lead" in Column E,Was Material Ever Previously Lead?],F1441,Table15[Customer-Owned Portion],N1441),Table15[Unique ID],0),0)))</f>
        <v>Non-lead</v>
      </c>
      <c r="W1441" s="189"/>
    </row>
    <row r="1442" spans="1:23" s="190" customFormat="1" ht="37.5" x14ac:dyDescent="0.25">
      <c r="A1442" s="180">
        <v>11743985</v>
      </c>
      <c r="B1442" s="181" t="s">
        <v>3044</v>
      </c>
      <c r="C1442" s="182" t="s">
        <v>3045</v>
      </c>
      <c r="D1442" s="183" t="s">
        <v>43</v>
      </c>
      <c r="E1442" s="181" t="s">
        <v>35</v>
      </c>
      <c r="F1442" s="183" t="s">
        <v>35</v>
      </c>
      <c r="G1442" s="181" t="s">
        <v>273</v>
      </c>
      <c r="H1442" s="184">
        <v>1</v>
      </c>
      <c r="I1442" s="185" t="s">
        <v>107</v>
      </c>
      <c r="J1442" s="181" t="s">
        <v>37</v>
      </c>
      <c r="K1442" s="181" t="s">
        <v>38</v>
      </c>
      <c r="L1442" s="186">
        <v>45531</v>
      </c>
      <c r="M1442" s="187" t="s">
        <v>7069</v>
      </c>
      <c r="N1442" s="183" t="s">
        <v>43</v>
      </c>
      <c r="O1442" s="181"/>
      <c r="P1442" s="184">
        <v>0.75</v>
      </c>
      <c r="Q1442" s="185" t="s">
        <v>107</v>
      </c>
      <c r="R1442" s="181" t="s">
        <v>37</v>
      </c>
      <c r="S1442" s="181" t="s">
        <v>96</v>
      </c>
      <c r="T1442" s="186">
        <v>45531</v>
      </c>
      <c r="U1442" s="187" t="s">
        <v>7069</v>
      </c>
      <c r="V1442" s="188" t="str" cm="1">
        <f t="array" ref="V1442">IF(SUM(LEN(A1442:U1442))=0,"",IF(OR(OR(ISBLANK(E1442),SUM(LEN(B1442),LEN(C1442))=0),AND(NOT(D1442="Unknown"),ISBLANK(I1442)),AND(NOT(N1442="Unknown"),ISBLANK(Q1442))),"Missing Information", INDEX(Table15[Entire Service Line Classification], MATCH(SUMIFS(Table15[Unique ID],Table15[System-Owned Portion],D1442,Table15[If Material Anything Other than "Lead" in Column E,Was Material Ever Previously Lead?],F1442,Table15[Customer-Owned Portion],N1442),Table15[Unique ID],0),0)))</f>
        <v>Non-lead</v>
      </c>
      <c r="W1442" s="189"/>
    </row>
    <row r="1443" spans="1:23" s="190" customFormat="1" ht="37.5" x14ac:dyDescent="0.25">
      <c r="A1443" s="180">
        <v>11743982</v>
      </c>
      <c r="B1443" s="181" t="s">
        <v>3046</v>
      </c>
      <c r="C1443" s="182" t="s">
        <v>3047</v>
      </c>
      <c r="D1443" s="183" t="s">
        <v>36</v>
      </c>
      <c r="E1443" s="181" t="s">
        <v>35</v>
      </c>
      <c r="F1443" s="183" t="s">
        <v>35</v>
      </c>
      <c r="G1443" s="181" t="s">
        <v>268</v>
      </c>
      <c r="H1443" s="184">
        <v>1</v>
      </c>
      <c r="I1443" s="185" t="s">
        <v>107</v>
      </c>
      <c r="J1443" s="181" t="s">
        <v>37</v>
      </c>
      <c r="K1443" s="181" t="s">
        <v>38</v>
      </c>
      <c r="L1443" s="186">
        <v>45519</v>
      </c>
      <c r="M1443" s="187" t="s">
        <v>225</v>
      </c>
      <c r="N1443" s="183" t="s">
        <v>43</v>
      </c>
      <c r="O1443" s="181"/>
      <c r="P1443" s="184">
        <v>0.75</v>
      </c>
      <c r="Q1443" s="185" t="s">
        <v>107</v>
      </c>
      <c r="R1443" s="181" t="s">
        <v>37</v>
      </c>
      <c r="S1443" s="181" t="s">
        <v>96</v>
      </c>
      <c r="T1443" s="186">
        <v>45519</v>
      </c>
      <c r="U1443" s="187" t="s">
        <v>7069</v>
      </c>
      <c r="V1443" s="188" t="str" cm="1">
        <f t="array" ref="V1443">IF(SUM(LEN(A1443:U1443))=0,"",IF(OR(OR(ISBLANK(E1443),SUM(LEN(B1443),LEN(C1443))=0),AND(NOT(D1443="Unknown"),ISBLANK(I1443)),AND(NOT(N1443="Unknown"),ISBLANK(Q1443))),"Missing Information", INDEX(Table15[Entire Service Line Classification], MATCH(SUMIFS(Table15[Unique ID],Table15[System-Owned Portion],D1443,Table15[If Material Anything Other than "Lead" in Column E,Was Material Ever Previously Lead?],F1443,Table15[Customer-Owned Portion],N1443),Table15[Unique ID],0),0)))</f>
        <v>Non-lead</v>
      </c>
      <c r="W1443" s="189"/>
    </row>
    <row r="1444" spans="1:23" s="190" customFormat="1" ht="37.5" x14ac:dyDescent="0.25">
      <c r="A1444" s="180">
        <v>11743981</v>
      </c>
      <c r="B1444" s="181" t="s">
        <v>3048</v>
      </c>
      <c r="C1444" s="182" t="s">
        <v>3049</v>
      </c>
      <c r="D1444" s="183" t="s">
        <v>36</v>
      </c>
      <c r="E1444" s="181" t="s">
        <v>35</v>
      </c>
      <c r="F1444" s="183" t="s">
        <v>35</v>
      </c>
      <c r="G1444" s="181" t="s">
        <v>229</v>
      </c>
      <c r="H1444" s="184">
        <v>1</v>
      </c>
      <c r="I1444" s="185" t="s">
        <v>107</v>
      </c>
      <c r="J1444" s="181" t="s">
        <v>37</v>
      </c>
      <c r="K1444" s="181" t="s">
        <v>38</v>
      </c>
      <c r="L1444" s="186">
        <v>45531</v>
      </c>
      <c r="M1444" s="187" t="s">
        <v>225</v>
      </c>
      <c r="N1444" s="183" t="s">
        <v>43</v>
      </c>
      <c r="O1444" s="181"/>
      <c r="P1444" s="184">
        <v>1</v>
      </c>
      <c r="Q1444" s="185" t="s">
        <v>107</v>
      </c>
      <c r="R1444" s="181" t="s">
        <v>37</v>
      </c>
      <c r="S1444" s="181" t="s">
        <v>96</v>
      </c>
      <c r="T1444" s="186">
        <v>45531</v>
      </c>
      <c r="U1444" s="187" t="s">
        <v>7068</v>
      </c>
      <c r="V1444" s="188" t="str" cm="1">
        <f t="array" ref="V1444">IF(SUM(LEN(A1444:U1444))=0,"",IF(OR(OR(ISBLANK(E1444),SUM(LEN(B1444),LEN(C1444))=0),AND(NOT(D1444="Unknown"),ISBLANK(I1444)),AND(NOT(N1444="Unknown"),ISBLANK(Q1444))),"Missing Information", INDEX(Table15[Entire Service Line Classification], MATCH(SUMIFS(Table15[Unique ID],Table15[System-Owned Portion],D1444,Table15[If Material Anything Other than "Lead" in Column E,Was Material Ever Previously Lead?],F1444,Table15[Customer-Owned Portion],N1444),Table15[Unique ID],0),0)))</f>
        <v>Non-lead</v>
      </c>
      <c r="W1444" s="189"/>
    </row>
    <row r="1445" spans="1:23" s="190" customFormat="1" ht="37.5" x14ac:dyDescent="0.25">
      <c r="A1445" s="180">
        <v>11743978</v>
      </c>
      <c r="B1445" s="181" t="s">
        <v>3050</v>
      </c>
      <c r="C1445" s="182" t="s">
        <v>3051</v>
      </c>
      <c r="D1445" s="183" t="s">
        <v>43</v>
      </c>
      <c r="E1445" s="181" t="s">
        <v>35</v>
      </c>
      <c r="F1445" s="183" t="s">
        <v>35</v>
      </c>
      <c r="G1445" s="181" t="s">
        <v>7049</v>
      </c>
      <c r="H1445" s="184">
        <v>1</v>
      </c>
      <c r="I1445" s="185" t="s">
        <v>107</v>
      </c>
      <c r="J1445" s="181" t="s">
        <v>37</v>
      </c>
      <c r="K1445" s="181" t="s">
        <v>38</v>
      </c>
      <c r="L1445" s="186">
        <v>45526</v>
      </c>
      <c r="M1445" s="187" t="s">
        <v>7069</v>
      </c>
      <c r="N1445" s="183" t="s">
        <v>43</v>
      </c>
      <c r="O1445" s="181"/>
      <c r="P1445" s="184">
        <v>0.75</v>
      </c>
      <c r="Q1445" s="185" t="s">
        <v>107</v>
      </c>
      <c r="R1445" s="181" t="s">
        <v>37</v>
      </c>
      <c r="S1445" s="181" t="s">
        <v>96</v>
      </c>
      <c r="T1445" s="186">
        <v>45526</v>
      </c>
      <c r="U1445" s="187" t="s">
        <v>7069</v>
      </c>
      <c r="V1445" s="188" t="str" cm="1">
        <f t="array" ref="V1445">IF(SUM(LEN(A1445:U1445))=0,"",IF(OR(OR(ISBLANK(E1445),SUM(LEN(B1445),LEN(C1445))=0),AND(NOT(D1445="Unknown"),ISBLANK(I1445)),AND(NOT(N1445="Unknown"),ISBLANK(Q1445))),"Missing Information", INDEX(Table15[Entire Service Line Classification], MATCH(SUMIFS(Table15[Unique ID],Table15[System-Owned Portion],D1445,Table15[If Material Anything Other than "Lead" in Column E,Was Material Ever Previously Lead?],F1445,Table15[Customer-Owned Portion],N1445),Table15[Unique ID],0),0)))</f>
        <v>Non-lead</v>
      </c>
      <c r="W1445" s="189"/>
    </row>
    <row r="1446" spans="1:23" s="190" customFormat="1" ht="37.5" x14ac:dyDescent="0.25">
      <c r="A1446" s="180">
        <v>11743984</v>
      </c>
      <c r="B1446" s="181" t="s">
        <v>3052</v>
      </c>
      <c r="C1446" s="182" t="s">
        <v>3053</v>
      </c>
      <c r="D1446" s="183" t="s">
        <v>43</v>
      </c>
      <c r="E1446" s="181" t="s">
        <v>35</v>
      </c>
      <c r="F1446" s="183" t="s">
        <v>35</v>
      </c>
      <c r="G1446" s="181" t="s">
        <v>7043</v>
      </c>
      <c r="H1446" s="184">
        <v>1</v>
      </c>
      <c r="I1446" s="185" t="s">
        <v>107</v>
      </c>
      <c r="J1446" s="181" t="s">
        <v>37</v>
      </c>
      <c r="K1446" s="181" t="s">
        <v>38</v>
      </c>
      <c r="L1446" s="186">
        <v>45518</v>
      </c>
      <c r="M1446" s="187" t="s">
        <v>7069</v>
      </c>
      <c r="N1446" s="183" t="s">
        <v>43</v>
      </c>
      <c r="O1446" s="181"/>
      <c r="P1446" s="184">
        <v>0.75</v>
      </c>
      <c r="Q1446" s="185" t="s">
        <v>107</v>
      </c>
      <c r="R1446" s="181" t="s">
        <v>37</v>
      </c>
      <c r="S1446" s="181" t="s">
        <v>96</v>
      </c>
      <c r="T1446" s="186">
        <v>45518</v>
      </c>
      <c r="U1446" s="187" t="s">
        <v>7069</v>
      </c>
      <c r="V1446" s="188" t="str" cm="1">
        <f t="array" ref="V1446">IF(SUM(LEN(A1446:U1446))=0,"",IF(OR(OR(ISBLANK(E1446),SUM(LEN(B1446),LEN(C1446))=0),AND(NOT(D1446="Unknown"),ISBLANK(I1446)),AND(NOT(N1446="Unknown"),ISBLANK(Q1446))),"Missing Information", INDEX(Table15[Entire Service Line Classification], MATCH(SUMIFS(Table15[Unique ID],Table15[System-Owned Portion],D1446,Table15[If Material Anything Other than "Lead" in Column E,Was Material Ever Previously Lead?],F1446,Table15[Customer-Owned Portion],N1446),Table15[Unique ID],0),0)))</f>
        <v>Non-lead</v>
      </c>
      <c r="W1446" s="189"/>
    </row>
    <row r="1447" spans="1:23" s="190" customFormat="1" ht="37.5" x14ac:dyDescent="0.25">
      <c r="A1447" s="180">
        <v>11743980</v>
      </c>
      <c r="B1447" s="181" t="s">
        <v>3054</v>
      </c>
      <c r="C1447" s="182" t="s">
        <v>3055</v>
      </c>
      <c r="D1447" s="183" t="s">
        <v>43</v>
      </c>
      <c r="E1447" s="181" t="s">
        <v>35</v>
      </c>
      <c r="F1447" s="183" t="s">
        <v>35</v>
      </c>
      <c r="G1447" s="181" t="s">
        <v>264</v>
      </c>
      <c r="H1447" s="184">
        <v>1</v>
      </c>
      <c r="I1447" s="185" t="s">
        <v>107</v>
      </c>
      <c r="J1447" s="181" t="s">
        <v>37</v>
      </c>
      <c r="K1447" s="181" t="s">
        <v>38</v>
      </c>
      <c r="L1447" s="186">
        <v>45526</v>
      </c>
      <c r="M1447" s="187" t="s">
        <v>7069</v>
      </c>
      <c r="N1447" s="183" t="s">
        <v>43</v>
      </c>
      <c r="O1447" s="181"/>
      <c r="P1447" s="184">
        <v>0.75</v>
      </c>
      <c r="Q1447" s="185" t="s">
        <v>107</v>
      </c>
      <c r="R1447" s="181" t="s">
        <v>37</v>
      </c>
      <c r="S1447" s="181" t="s">
        <v>96</v>
      </c>
      <c r="T1447" s="186">
        <v>45526</v>
      </c>
      <c r="U1447" s="187" t="s">
        <v>7069</v>
      </c>
      <c r="V1447" s="188" t="str" cm="1">
        <f t="array" ref="V1447">IF(SUM(LEN(A1447:U1447))=0,"",IF(OR(OR(ISBLANK(E1447),SUM(LEN(B1447),LEN(C1447))=0),AND(NOT(D1447="Unknown"),ISBLANK(I1447)),AND(NOT(N1447="Unknown"),ISBLANK(Q1447))),"Missing Information", INDEX(Table15[Entire Service Line Classification], MATCH(SUMIFS(Table15[Unique ID],Table15[System-Owned Portion],D1447,Table15[If Material Anything Other than "Lead" in Column E,Was Material Ever Previously Lead?],F1447,Table15[Customer-Owned Portion],N1447),Table15[Unique ID],0),0)))</f>
        <v>Non-lead</v>
      </c>
      <c r="W1447" s="189"/>
    </row>
    <row r="1448" spans="1:23" s="190" customFormat="1" ht="37.5" x14ac:dyDescent="0.25">
      <c r="A1448" s="180">
        <v>11743979</v>
      </c>
      <c r="B1448" s="181" t="s">
        <v>3056</v>
      </c>
      <c r="C1448" s="182" t="s">
        <v>3057</v>
      </c>
      <c r="D1448" s="183" t="s">
        <v>43</v>
      </c>
      <c r="E1448" s="181" t="s">
        <v>35</v>
      </c>
      <c r="F1448" s="183" t="s">
        <v>35</v>
      </c>
      <c r="G1448" s="181" t="s">
        <v>238</v>
      </c>
      <c r="H1448" s="184">
        <v>1</v>
      </c>
      <c r="I1448" s="185" t="s">
        <v>107</v>
      </c>
      <c r="J1448" s="181" t="s">
        <v>37</v>
      </c>
      <c r="K1448" s="181" t="s">
        <v>38</v>
      </c>
      <c r="L1448" s="186">
        <v>45531</v>
      </c>
      <c r="M1448" s="187" t="s">
        <v>7069</v>
      </c>
      <c r="N1448" s="183" t="s">
        <v>36</v>
      </c>
      <c r="O1448" s="181"/>
      <c r="P1448" s="184">
        <v>0.75</v>
      </c>
      <c r="Q1448" s="185" t="s">
        <v>107</v>
      </c>
      <c r="R1448" s="181" t="s">
        <v>37</v>
      </c>
      <c r="S1448" s="181" t="s">
        <v>96</v>
      </c>
      <c r="T1448" s="186">
        <v>45531</v>
      </c>
      <c r="U1448" s="187" t="s">
        <v>225</v>
      </c>
      <c r="V1448" s="188" t="str" cm="1">
        <f t="array" ref="V1448">IF(SUM(LEN(A1448:U1448))=0,"",IF(OR(OR(ISBLANK(E1448),SUM(LEN(B1448),LEN(C1448))=0),AND(NOT(D1448="Unknown"),ISBLANK(I1448)),AND(NOT(N1448="Unknown"),ISBLANK(Q1448))),"Missing Information", INDEX(Table15[Entire Service Line Classification], MATCH(SUMIFS(Table15[Unique ID],Table15[System-Owned Portion],D1448,Table15[If Material Anything Other than "Lead" in Column E,Was Material Ever Previously Lead?],F1448,Table15[Customer-Owned Portion],N1448),Table15[Unique ID],0),0)))</f>
        <v>Non-lead</v>
      </c>
      <c r="W1448" s="189"/>
    </row>
    <row r="1449" spans="1:23" s="190" customFormat="1" ht="37.5" x14ac:dyDescent="0.25">
      <c r="A1449" s="180">
        <v>11743977</v>
      </c>
      <c r="B1449" s="181" t="s">
        <v>3058</v>
      </c>
      <c r="C1449" s="182" t="s">
        <v>3059</v>
      </c>
      <c r="D1449" s="183" t="s">
        <v>43</v>
      </c>
      <c r="E1449" s="181" t="s">
        <v>35</v>
      </c>
      <c r="F1449" s="183" t="s">
        <v>35</v>
      </c>
      <c r="G1449" s="181" t="s">
        <v>278</v>
      </c>
      <c r="H1449" s="184">
        <v>2</v>
      </c>
      <c r="I1449" s="185" t="s">
        <v>107</v>
      </c>
      <c r="J1449" s="181" t="s">
        <v>37</v>
      </c>
      <c r="K1449" s="181" t="s">
        <v>38</v>
      </c>
      <c r="L1449" s="186">
        <v>45531</v>
      </c>
      <c r="M1449" s="187" t="s">
        <v>7069</v>
      </c>
      <c r="N1449" s="183" t="s">
        <v>43</v>
      </c>
      <c r="O1449" s="181"/>
      <c r="P1449" s="184">
        <v>2</v>
      </c>
      <c r="Q1449" s="185" t="s">
        <v>107</v>
      </c>
      <c r="R1449" s="181" t="s">
        <v>37</v>
      </c>
      <c r="S1449" s="181" t="s">
        <v>96</v>
      </c>
      <c r="T1449" s="186">
        <v>45531</v>
      </c>
      <c r="U1449" s="187" t="s">
        <v>7069</v>
      </c>
      <c r="V1449" s="188" t="str" cm="1">
        <f t="array" ref="V1449">IF(SUM(LEN(A1449:U1449))=0,"",IF(OR(OR(ISBLANK(E1449),SUM(LEN(B1449),LEN(C1449))=0),AND(NOT(D1449="Unknown"),ISBLANK(I1449)),AND(NOT(N1449="Unknown"),ISBLANK(Q1449))),"Missing Information", INDEX(Table15[Entire Service Line Classification], MATCH(SUMIFS(Table15[Unique ID],Table15[System-Owned Portion],D1449,Table15[If Material Anything Other than "Lead" in Column E,Was Material Ever Previously Lead?],F1449,Table15[Customer-Owned Portion],N1449),Table15[Unique ID],0),0)))</f>
        <v>Non-lead</v>
      </c>
      <c r="W1449" s="189"/>
    </row>
    <row r="1450" spans="1:23" s="190" customFormat="1" ht="37.5" x14ac:dyDescent="0.25">
      <c r="A1450" s="180">
        <v>11743974</v>
      </c>
      <c r="B1450" s="181" t="s">
        <v>3060</v>
      </c>
      <c r="C1450" s="182" t="s">
        <v>3061</v>
      </c>
      <c r="D1450" s="183" t="s">
        <v>43</v>
      </c>
      <c r="E1450" s="181" t="s">
        <v>35</v>
      </c>
      <c r="F1450" s="183" t="s">
        <v>35</v>
      </c>
      <c r="G1450" s="181" t="s">
        <v>271</v>
      </c>
      <c r="H1450" s="184">
        <v>1</v>
      </c>
      <c r="I1450" s="185" t="s">
        <v>107</v>
      </c>
      <c r="J1450" s="181" t="s">
        <v>37</v>
      </c>
      <c r="K1450" s="181" t="s">
        <v>38</v>
      </c>
      <c r="L1450" s="186">
        <v>45531</v>
      </c>
      <c r="M1450" s="187" t="s">
        <v>7069</v>
      </c>
      <c r="N1450" s="183" t="s">
        <v>36</v>
      </c>
      <c r="O1450" s="181"/>
      <c r="P1450" s="184">
        <v>0.75</v>
      </c>
      <c r="Q1450" s="185" t="s">
        <v>107</v>
      </c>
      <c r="R1450" s="181" t="s">
        <v>37</v>
      </c>
      <c r="S1450" s="181" t="s">
        <v>96</v>
      </c>
      <c r="T1450" s="186">
        <v>45531</v>
      </c>
      <c r="U1450" s="187" t="s">
        <v>225</v>
      </c>
      <c r="V1450" s="188" t="str" cm="1">
        <f t="array" ref="V1450">IF(SUM(LEN(A1450:U1450))=0,"",IF(OR(OR(ISBLANK(E1450),SUM(LEN(B1450),LEN(C1450))=0),AND(NOT(D1450="Unknown"),ISBLANK(I1450)),AND(NOT(N1450="Unknown"),ISBLANK(Q1450))),"Missing Information", INDEX(Table15[Entire Service Line Classification], MATCH(SUMIFS(Table15[Unique ID],Table15[System-Owned Portion],D1450,Table15[If Material Anything Other than "Lead" in Column E,Was Material Ever Previously Lead?],F1450,Table15[Customer-Owned Portion],N1450),Table15[Unique ID],0),0)))</f>
        <v>Non-lead</v>
      </c>
      <c r="W1450" s="189"/>
    </row>
    <row r="1451" spans="1:23" s="190" customFormat="1" ht="37.5" x14ac:dyDescent="0.25">
      <c r="A1451" s="180">
        <v>11743983</v>
      </c>
      <c r="B1451" s="181" t="s">
        <v>3062</v>
      </c>
      <c r="C1451" s="182" t="s">
        <v>3063</v>
      </c>
      <c r="D1451" s="183" t="s">
        <v>43</v>
      </c>
      <c r="E1451" s="181" t="s">
        <v>35</v>
      </c>
      <c r="F1451" s="183" t="s">
        <v>35</v>
      </c>
      <c r="G1451" s="181" t="s">
        <v>256</v>
      </c>
      <c r="H1451" s="184">
        <v>1</v>
      </c>
      <c r="I1451" s="185" t="s">
        <v>107</v>
      </c>
      <c r="J1451" s="181" t="s">
        <v>37</v>
      </c>
      <c r="K1451" s="181" t="s">
        <v>38</v>
      </c>
      <c r="L1451" s="186">
        <v>45526</v>
      </c>
      <c r="M1451" s="187" t="s">
        <v>7069</v>
      </c>
      <c r="N1451" s="183" t="s">
        <v>43</v>
      </c>
      <c r="O1451" s="181"/>
      <c r="P1451" s="184">
        <v>1</v>
      </c>
      <c r="Q1451" s="185" t="s">
        <v>107</v>
      </c>
      <c r="R1451" s="181" t="s">
        <v>37</v>
      </c>
      <c r="S1451" s="181" t="s">
        <v>96</v>
      </c>
      <c r="T1451" s="186">
        <v>45526</v>
      </c>
      <c r="U1451" s="187" t="s">
        <v>7069</v>
      </c>
      <c r="V1451" s="188" t="str" cm="1">
        <f t="array" ref="V1451">IF(SUM(LEN(A1451:U1451))=0,"",IF(OR(OR(ISBLANK(E1451),SUM(LEN(B1451),LEN(C1451))=0),AND(NOT(D1451="Unknown"),ISBLANK(I1451)),AND(NOT(N1451="Unknown"),ISBLANK(Q1451))),"Missing Information", INDEX(Table15[Entire Service Line Classification], MATCH(SUMIFS(Table15[Unique ID],Table15[System-Owned Portion],D1451,Table15[If Material Anything Other than "Lead" in Column E,Was Material Ever Previously Lead?],F1451,Table15[Customer-Owned Portion],N1451),Table15[Unique ID],0),0)))</f>
        <v>Non-lead</v>
      </c>
      <c r="W1451" s="189"/>
    </row>
    <row r="1452" spans="1:23" s="190" customFormat="1" ht="37.5" x14ac:dyDescent="0.25">
      <c r="A1452" s="180">
        <v>11743975</v>
      </c>
      <c r="B1452" s="181" t="s">
        <v>3064</v>
      </c>
      <c r="C1452" s="182" t="s">
        <v>3065</v>
      </c>
      <c r="D1452" s="183" t="s">
        <v>36</v>
      </c>
      <c r="E1452" s="181" t="s">
        <v>35</v>
      </c>
      <c r="F1452" s="183" t="s">
        <v>35</v>
      </c>
      <c r="G1452" s="181" t="s">
        <v>7047</v>
      </c>
      <c r="H1452" s="184">
        <v>1</v>
      </c>
      <c r="I1452" s="185" t="s">
        <v>107</v>
      </c>
      <c r="J1452" s="181" t="s">
        <v>37</v>
      </c>
      <c r="K1452" s="181" t="s">
        <v>38</v>
      </c>
      <c r="L1452" s="186">
        <v>45525</v>
      </c>
      <c r="M1452" s="187" t="s">
        <v>225</v>
      </c>
      <c r="N1452" s="183" t="s">
        <v>43</v>
      </c>
      <c r="O1452" s="181"/>
      <c r="P1452" s="184">
        <v>0.75</v>
      </c>
      <c r="Q1452" s="185" t="s">
        <v>107</v>
      </c>
      <c r="R1452" s="181" t="s">
        <v>37</v>
      </c>
      <c r="S1452" s="181" t="s">
        <v>96</v>
      </c>
      <c r="T1452" s="186">
        <v>45525</v>
      </c>
      <c r="U1452" s="187" t="s">
        <v>225</v>
      </c>
      <c r="V1452" s="188" t="str" cm="1">
        <f t="array" ref="V1452">IF(SUM(LEN(A1452:U1452))=0,"",IF(OR(OR(ISBLANK(E1452),SUM(LEN(B1452),LEN(C1452))=0),AND(NOT(D1452="Unknown"),ISBLANK(I1452)),AND(NOT(N1452="Unknown"),ISBLANK(Q1452))),"Missing Information", INDEX(Table15[Entire Service Line Classification], MATCH(SUMIFS(Table15[Unique ID],Table15[System-Owned Portion],D1452,Table15[If Material Anything Other than "Lead" in Column E,Was Material Ever Previously Lead?],F1452,Table15[Customer-Owned Portion],N1452),Table15[Unique ID],0),0)))</f>
        <v>Non-lead</v>
      </c>
      <c r="W1452" s="189"/>
    </row>
    <row r="1453" spans="1:23" s="190" customFormat="1" ht="37.5" x14ac:dyDescent="0.25">
      <c r="A1453" s="180">
        <v>11743973</v>
      </c>
      <c r="B1453" s="181" t="s">
        <v>3066</v>
      </c>
      <c r="C1453" s="182" t="s">
        <v>3067</v>
      </c>
      <c r="D1453" s="183" t="s">
        <v>43</v>
      </c>
      <c r="E1453" s="181" t="s">
        <v>35</v>
      </c>
      <c r="F1453" s="183" t="s">
        <v>35</v>
      </c>
      <c r="G1453" s="181" t="s">
        <v>7049</v>
      </c>
      <c r="H1453" s="184">
        <v>1</v>
      </c>
      <c r="I1453" s="185" t="s">
        <v>107</v>
      </c>
      <c r="J1453" s="181" t="s">
        <v>37</v>
      </c>
      <c r="K1453" s="181" t="s">
        <v>38</v>
      </c>
      <c r="L1453" s="186">
        <v>45526</v>
      </c>
      <c r="M1453" s="187" t="s">
        <v>7069</v>
      </c>
      <c r="N1453" s="183" t="s">
        <v>43</v>
      </c>
      <c r="O1453" s="181"/>
      <c r="P1453" s="184">
        <v>0.75</v>
      </c>
      <c r="Q1453" s="185" t="s">
        <v>107</v>
      </c>
      <c r="R1453" s="181" t="s">
        <v>37</v>
      </c>
      <c r="S1453" s="181" t="s">
        <v>96</v>
      </c>
      <c r="T1453" s="186">
        <v>45526</v>
      </c>
      <c r="U1453" s="187" t="s">
        <v>7069</v>
      </c>
      <c r="V1453" s="188" t="str" cm="1">
        <f t="array" ref="V1453">IF(SUM(LEN(A1453:U1453))=0,"",IF(OR(OR(ISBLANK(E1453),SUM(LEN(B1453),LEN(C1453))=0),AND(NOT(D1453="Unknown"),ISBLANK(I1453)),AND(NOT(N1453="Unknown"),ISBLANK(Q1453))),"Missing Information", INDEX(Table15[Entire Service Line Classification], MATCH(SUMIFS(Table15[Unique ID],Table15[System-Owned Portion],D1453,Table15[If Material Anything Other than "Lead" in Column E,Was Material Ever Previously Lead?],F1453,Table15[Customer-Owned Portion],N1453),Table15[Unique ID],0),0)))</f>
        <v>Non-lead</v>
      </c>
      <c r="W1453" s="189"/>
    </row>
    <row r="1454" spans="1:23" s="190" customFormat="1" ht="37.5" x14ac:dyDescent="0.25">
      <c r="A1454" s="180">
        <v>11743969</v>
      </c>
      <c r="B1454" s="181" t="s">
        <v>3068</v>
      </c>
      <c r="C1454" s="182" t="s">
        <v>3069</v>
      </c>
      <c r="D1454" s="183" t="s">
        <v>43</v>
      </c>
      <c r="E1454" s="181" t="s">
        <v>35</v>
      </c>
      <c r="F1454" s="183" t="s">
        <v>35</v>
      </c>
      <c r="G1454" s="181" t="s">
        <v>7043</v>
      </c>
      <c r="H1454" s="184">
        <v>1</v>
      </c>
      <c r="I1454" s="185" t="s">
        <v>107</v>
      </c>
      <c r="J1454" s="181" t="s">
        <v>37</v>
      </c>
      <c r="K1454" s="181" t="s">
        <v>38</v>
      </c>
      <c r="L1454" s="186">
        <v>45526</v>
      </c>
      <c r="M1454" s="187" t="s">
        <v>7069</v>
      </c>
      <c r="N1454" s="183" t="s">
        <v>43</v>
      </c>
      <c r="O1454" s="181"/>
      <c r="P1454" s="184">
        <v>0.75</v>
      </c>
      <c r="Q1454" s="185" t="s">
        <v>107</v>
      </c>
      <c r="R1454" s="181" t="s">
        <v>37</v>
      </c>
      <c r="S1454" s="181" t="s">
        <v>96</v>
      </c>
      <c r="T1454" s="186">
        <v>45526</v>
      </c>
      <c r="U1454" s="187" t="s">
        <v>7069</v>
      </c>
      <c r="V1454" s="188" t="str" cm="1">
        <f t="array" ref="V1454">IF(SUM(LEN(A1454:U1454))=0,"",IF(OR(OR(ISBLANK(E1454),SUM(LEN(B1454),LEN(C1454))=0),AND(NOT(D1454="Unknown"),ISBLANK(I1454)),AND(NOT(N1454="Unknown"),ISBLANK(Q1454))),"Missing Information", INDEX(Table15[Entire Service Line Classification], MATCH(SUMIFS(Table15[Unique ID],Table15[System-Owned Portion],D1454,Table15[If Material Anything Other than "Lead" in Column E,Was Material Ever Previously Lead?],F1454,Table15[Customer-Owned Portion],N1454),Table15[Unique ID],0),0)))</f>
        <v>Non-lead</v>
      </c>
      <c r="W1454" s="189"/>
    </row>
    <row r="1455" spans="1:23" s="190" customFormat="1" ht="37.5" x14ac:dyDescent="0.25">
      <c r="A1455" s="180">
        <v>11743968</v>
      </c>
      <c r="B1455" s="181" t="s">
        <v>3070</v>
      </c>
      <c r="C1455" s="182" t="s">
        <v>3071</v>
      </c>
      <c r="D1455" s="183" t="s">
        <v>36</v>
      </c>
      <c r="E1455" s="181" t="s">
        <v>35</v>
      </c>
      <c r="F1455" s="183" t="s">
        <v>35</v>
      </c>
      <c r="G1455" s="181" t="s">
        <v>254</v>
      </c>
      <c r="H1455" s="184">
        <v>2</v>
      </c>
      <c r="I1455" s="185" t="s">
        <v>107</v>
      </c>
      <c r="J1455" s="181" t="s">
        <v>37</v>
      </c>
      <c r="K1455" s="181" t="s">
        <v>38</v>
      </c>
      <c r="L1455" s="186">
        <v>45526</v>
      </c>
      <c r="M1455" s="187" t="s">
        <v>225</v>
      </c>
      <c r="N1455" s="183" t="s">
        <v>36</v>
      </c>
      <c r="O1455" s="181"/>
      <c r="P1455" s="184">
        <v>0.75</v>
      </c>
      <c r="Q1455" s="185" t="s">
        <v>107</v>
      </c>
      <c r="R1455" s="181" t="s">
        <v>37</v>
      </c>
      <c r="S1455" s="181" t="s">
        <v>96</v>
      </c>
      <c r="T1455" s="186">
        <v>45526</v>
      </c>
      <c r="U1455" s="187" t="s">
        <v>225</v>
      </c>
      <c r="V1455" s="188" t="str" cm="1">
        <f t="array" ref="V1455">IF(SUM(LEN(A1455:U1455))=0,"",IF(OR(OR(ISBLANK(E1455),SUM(LEN(B1455),LEN(C1455))=0),AND(NOT(D1455="Unknown"),ISBLANK(I1455)),AND(NOT(N1455="Unknown"),ISBLANK(Q1455))),"Missing Information", INDEX(Table15[Entire Service Line Classification], MATCH(SUMIFS(Table15[Unique ID],Table15[System-Owned Portion],D1455,Table15[If Material Anything Other than "Lead" in Column E,Was Material Ever Previously Lead?],F1455,Table15[Customer-Owned Portion],N1455),Table15[Unique ID],0),0)))</f>
        <v>Non-lead</v>
      </c>
      <c r="W1455" s="189"/>
    </row>
    <row r="1456" spans="1:23" s="190" customFormat="1" ht="37.5" x14ac:dyDescent="0.25">
      <c r="A1456" s="180">
        <v>11743967</v>
      </c>
      <c r="B1456" s="181" t="s">
        <v>3072</v>
      </c>
      <c r="C1456" s="182" t="s">
        <v>3073</v>
      </c>
      <c r="D1456" s="183" t="s">
        <v>36</v>
      </c>
      <c r="E1456" s="181" t="s">
        <v>35</v>
      </c>
      <c r="F1456" s="183" t="s">
        <v>35</v>
      </c>
      <c r="G1456" s="181" t="s">
        <v>7057</v>
      </c>
      <c r="H1456" s="184">
        <v>2</v>
      </c>
      <c r="I1456" s="185" t="s">
        <v>107</v>
      </c>
      <c r="J1456" s="181" t="s">
        <v>37</v>
      </c>
      <c r="K1456" s="181" t="s">
        <v>38</v>
      </c>
      <c r="L1456" s="186">
        <v>45526</v>
      </c>
      <c r="M1456" s="187" t="s">
        <v>225</v>
      </c>
      <c r="N1456" s="183" t="s">
        <v>36</v>
      </c>
      <c r="O1456" s="181"/>
      <c r="P1456" s="184">
        <v>1</v>
      </c>
      <c r="Q1456" s="185" t="s">
        <v>107</v>
      </c>
      <c r="R1456" s="181" t="s">
        <v>37</v>
      </c>
      <c r="S1456" s="181" t="s">
        <v>96</v>
      </c>
      <c r="T1456" s="186">
        <v>45526</v>
      </c>
      <c r="U1456" s="187" t="s">
        <v>225</v>
      </c>
      <c r="V1456" s="188" t="str" cm="1">
        <f t="array" ref="V1456">IF(SUM(LEN(A1456:U1456))=0,"",IF(OR(OR(ISBLANK(E1456),SUM(LEN(B1456),LEN(C1456))=0),AND(NOT(D1456="Unknown"),ISBLANK(I1456)),AND(NOT(N1456="Unknown"),ISBLANK(Q1456))),"Missing Information", INDEX(Table15[Entire Service Line Classification], MATCH(SUMIFS(Table15[Unique ID],Table15[System-Owned Portion],D1456,Table15[If Material Anything Other than "Lead" in Column E,Was Material Ever Previously Lead?],F1456,Table15[Customer-Owned Portion],N1456),Table15[Unique ID],0),0)))</f>
        <v>Non-lead</v>
      </c>
      <c r="W1456" s="189"/>
    </row>
    <row r="1457" spans="1:23" s="190" customFormat="1" ht="37.5" x14ac:dyDescent="0.25">
      <c r="A1457" s="180">
        <v>11743976</v>
      </c>
      <c r="B1457" s="181" t="s">
        <v>3074</v>
      </c>
      <c r="C1457" s="182" t="s">
        <v>3075</v>
      </c>
      <c r="D1457" s="183" t="s">
        <v>43</v>
      </c>
      <c r="E1457" s="181" t="s">
        <v>35</v>
      </c>
      <c r="F1457" s="183" t="s">
        <v>35</v>
      </c>
      <c r="G1457" s="181" t="s">
        <v>232</v>
      </c>
      <c r="H1457" s="184">
        <v>1</v>
      </c>
      <c r="I1457" s="185" t="s">
        <v>107</v>
      </c>
      <c r="J1457" s="181" t="s">
        <v>37</v>
      </c>
      <c r="K1457" s="181" t="s">
        <v>38</v>
      </c>
      <c r="L1457" s="186">
        <v>45526</v>
      </c>
      <c r="M1457" s="187" t="s">
        <v>7069</v>
      </c>
      <c r="N1457" s="183" t="s">
        <v>43</v>
      </c>
      <c r="O1457" s="181"/>
      <c r="P1457" s="184">
        <v>0.75</v>
      </c>
      <c r="Q1457" s="185" t="s">
        <v>107</v>
      </c>
      <c r="R1457" s="181" t="s">
        <v>37</v>
      </c>
      <c r="S1457" s="181" t="s">
        <v>96</v>
      </c>
      <c r="T1457" s="186">
        <v>45526</v>
      </c>
      <c r="U1457" s="187" t="s">
        <v>7069</v>
      </c>
      <c r="V1457" s="188" t="str" cm="1">
        <f t="array" ref="V1457">IF(SUM(LEN(A1457:U1457))=0,"",IF(OR(OR(ISBLANK(E1457),SUM(LEN(B1457),LEN(C1457))=0),AND(NOT(D1457="Unknown"),ISBLANK(I1457)),AND(NOT(N1457="Unknown"),ISBLANK(Q1457))),"Missing Information", INDEX(Table15[Entire Service Line Classification], MATCH(SUMIFS(Table15[Unique ID],Table15[System-Owned Portion],D1457,Table15[If Material Anything Other than "Lead" in Column E,Was Material Ever Previously Lead?],F1457,Table15[Customer-Owned Portion],N1457),Table15[Unique ID],0),0)))</f>
        <v>Non-lead</v>
      </c>
      <c r="W1457" s="189"/>
    </row>
    <row r="1458" spans="1:23" s="190" customFormat="1" ht="37.5" x14ac:dyDescent="0.25">
      <c r="A1458" s="180">
        <v>11743972</v>
      </c>
      <c r="B1458" s="181" t="s">
        <v>3076</v>
      </c>
      <c r="C1458" s="182" t="s">
        <v>3077</v>
      </c>
      <c r="D1458" s="183" t="s">
        <v>36</v>
      </c>
      <c r="E1458" s="181" t="s">
        <v>35</v>
      </c>
      <c r="F1458" s="183" t="s">
        <v>35</v>
      </c>
      <c r="G1458" s="181" t="s">
        <v>250</v>
      </c>
      <c r="H1458" s="184">
        <v>1</v>
      </c>
      <c r="I1458" s="185" t="s">
        <v>107</v>
      </c>
      <c r="J1458" s="181" t="s">
        <v>37</v>
      </c>
      <c r="K1458" s="181" t="s">
        <v>38</v>
      </c>
      <c r="L1458" s="186">
        <v>45525</v>
      </c>
      <c r="M1458" s="187" t="s">
        <v>225</v>
      </c>
      <c r="N1458" s="183" t="s">
        <v>43</v>
      </c>
      <c r="O1458" s="181"/>
      <c r="P1458" s="184">
        <v>0.75</v>
      </c>
      <c r="Q1458" s="185" t="s">
        <v>107</v>
      </c>
      <c r="R1458" s="181" t="s">
        <v>37</v>
      </c>
      <c r="S1458" s="181" t="s">
        <v>96</v>
      </c>
      <c r="T1458" s="186">
        <v>45525</v>
      </c>
      <c r="U1458" s="187" t="s">
        <v>225</v>
      </c>
      <c r="V1458" s="188" t="str" cm="1">
        <f t="array" ref="V1458">IF(SUM(LEN(A1458:U1458))=0,"",IF(OR(OR(ISBLANK(E1458),SUM(LEN(B1458),LEN(C1458))=0),AND(NOT(D1458="Unknown"),ISBLANK(I1458)),AND(NOT(N1458="Unknown"),ISBLANK(Q1458))),"Missing Information", INDEX(Table15[Entire Service Line Classification], MATCH(SUMIFS(Table15[Unique ID],Table15[System-Owned Portion],D1458,Table15[If Material Anything Other than "Lead" in Column E,Was Material Ever Previously Lead?],F1458,Table15[Customer-Owned Portion],N1458),Table15[Unique ID],0),0)))</f>
        <v>Non-lead</v>
      </c>
      <c r="W1458" s="189"/>
    </row>
    <row r="1459" spans="1:23" s="190" customFormat="1" ht="37.5" x14ac:dyDescent="0.25">
      <c r="A1459" s="180">
        <v>11743971</v>
      </c>
      <c r="B1459" s="181" t="s">
        <v>3078</v>
      </c>
      <c r="C1459" s="182" t="s">
        <v>3079</v>
      </c>
      <c r="D1459" s="183" t="s">
        <v>36</v>
      </c>
      <c r="E1459" s="181" t="s">
        <v>35</v>
      </c>
      <c r="F1459" s="183" t="s">
        <v>35</v>
      </c>
      <c r="G1459" s="181" t="s">
        <v>243</v>
      </c>
      <c r="H1459" s="184">
        <v>1</v>
      </c>
      <c r="I1459" s="185" t="s">
        <v>107</v>
      </c>
      <c r="J1459" s="181" t="s">
        <v>37</v>
      </c>
      <c r="K1459" s="181" t="s">
        <v>38</v>
      </c>
      <c r="L1459" s="186">
        <v>45525</v>
      </c>
      <c r="M1459" s="187" t="s">
        <v>225</v>
      </c>
      <c r="N1459" s="183" t="s">
        <v>43</v>
      </c>
      <c r="O1459" s="181"/>
      <c r="P1459" s="184">
        <v>0.75</v>
      </c>
      <c r="Q1459" s="185" t="s">
        <v>107</v>
      </c>
      <c r="R1459" s="181" t="s">
        <v>37</v>
      </c>
      <c r="S1459" s="181" t="s">
        <v>96</v>
      </c>
      <c r="T1459" s="186">
        <v>45525</v>
      </c>
      <c r="U1459" s="187" t="s">
        <v>225</v>
      </c>
      <c r="V1459" s="188" t="str" cm="1">
        <f t="array" ref="V1459">IF(SUM(LEN(A1459:U1459))=0,"",IF(OR(OR(ISBLANK(E1459),SUM(LEN(B1459),LEN(C1459))=0),AND(NOT(D1459="Unknown"),ISBLANK(I1459)),AND(NOT(N1459="Unknown"),ISBLANK(Q1459))),"Missing Information", INDEX(Table15[Entire Service Line Classification], MATCH(SUMIFS(Table15[Unique ID],Table15[System-Owned Portion],D1459,Table15[If Material Anything Other than "Lead" in Column E,Was Material Ever Previously Lead?],F1459,Table15[Customer-Owned Portion],N1459),Table15[Unique ID],0),0)))</f>
        <v>Non-lead</v>
      </c>
      <c r="W1459" s="189"/>
    </row>
    <row r="1460" spans="1:23" s="190" customFormat="1" ht="37.5" x14ac:dyDescent="0.25">
      <c r="A1460" s="180">
        <v>11743966</v>
      </c>
      <c r="B1460" s="181" t="s">
        <v>3080</v>
      </c>
      <c r="C1460" s="182" t="s">
        <v>3081</v>
      </c>
      <c r="D1460" s="183" t="s">
        <v>43</v>
      </c>
      <c r="E1460" s="181" t="s">
        <v>35</v>
      </c>
      <c r="F1460" s="183" t="s">
        <v>35</v>
      </c>
      <c r="G1460" s="181" t="s">
        <v>250</v>
      </c>
      <c r="H1460" s="184">
        <v>1</v>
      </c>
      <c r="I1460" s="185" t="s">
        <v>107</v>
      </c>
      <c r="J1460" s="181" t="s">
        <v>37</v>
      </c>
      <c r="K1460" s="181" t="s">
        <v>38</v>
      </c>
      <c r="L1460" s="186">
        <v>45517</v>
      </c>
      <c r="M1460" s="187" t="s">
        <v>7068</v>
      </c>
      <c r="N1460" s="183" t="s">
        <v>43</v>
      </c>
      <c r="O1460" s="181"/>
      <c r="P1460" s="184">
        <v>0.75</v>
      </c>
      <c r="Q1460" s="185" t="s">
        <v>107</v>
      </c>
      <c r="R1460" s="181" t="s">
        <v>37</v>
      </c>
      <c r="S1460" s="181" t="s">
        <v>96</v>
      </c>
      <c r="T1460" s="186">
        <v>45517</v>
      </c>
      <c r="U1460" s="187" t="s">
        <v>7068</v>
      </c>
      <c r="V1460" s="188" t="str" cm="1">
        <f t="array" ref="V1460">IF(SUM(LEN(A1460:U1460))=0,"",IF(OR(OR(ISBLANK(E1460),SUM(LEN(B1460),LEN(C1460))=0),AND(NOT(D1460="Unknown"),ISBLANK(I1460)),AND(NOT(N1460="Unknown"),ISBLANK(Q1460))),"Missing Information", INDEX(Table15[Entire Service Line Classification], MATCH(SUMIFS(Table15[Unique ID],Table15[System-Owned Portion],D1460,Table15[If Material Anything Other than "Lead" in Column E,Was Material Ever Previously Lead?],F1460,Table15[Customer-Owned Portion],N1460),Table15[Unique ID],0),0)))</f>
        <v>Non-lead</v>
      </c>
      <c r="W1460" s="189"/>
    </row>
    <row r="1461" spans="1:23" s="190" customFormat="1" ht="37.5" x14ac:dyDescent="0.25">
      <c r="A1461" s="180">
        <v>11743965</v>
      </c>
      <c r="B1461" s="181" t="s">
        <v>3082</v>
      </c>
      <c r="C1461" s="182" t="s">
        <v>3083</v>
      </c>
      <c r="D1461" s="183" t="s">
        <v>43</v>
      </c>
      <c r="E1461" s="181" t="s">
        <v>35</v>
      </c>
      <c r="F1461" s="183" t="s">
        <v>35</v>
      </c>
      <c r="G1461" s="181" t="s">
        <v>7047</v>
      </c>
      <c r="H1461" s="184">
        <v>1</v>
      </c>
      <c r="I1461" s="185" t="s">
        <v>107</v>
      </c>
      <c r="J1461" s="181" t="s">
        <v>37</v>
      </c>
      <c r="K1461" s="181" t="s">
        <v>38</v>
      </c>
      <c r="L1461" s="186">
        <v>45525</v>
      </c>
      <c r="M1461" s="187" t="s">
        <v>225</v>
      </c>
      <c r="N1461" s="183" t="s">
        <v>43</v>
      </c>
      <c r="O1461" s="181"/>
      <c r="P1461" s="184">
        <v>0.75</v>
      </c>
      <c r="Q1461" s="185" t="s">
        <v>107</v>
      </c>
      <c r="R1461" s="181" t="s">
        <v>37</v>
      </c>
      <c r="S1461" s="181" t="s">
        <v>96</v>
      </c>
      <c r="T1461" s="186">
        <v>45525</v>
      </c>
      <c r="U1461" s="187" t="s">
        <v>225</v>
      </c>
      <c r="V1461" s="188" t="str" cm="1">
        <f t="array" ref="V1461">IF(SUM(LEN(A1461:U1461))=0,"",IF(OR(OR(ISBLANK(E1461),SUM(LEN(B1461),LEN(C1461))=0),AND(NOT(D1461="Unknown"),ISBLANK(I1461)),AND(NOT(N1461="Unknown"),ISBLANK(Q1461))),"Missing Information", INDEX(Table15[Entire Service Line Classification], MATCH(SUMIFS(Table15[Unique ID],Table15[System-Owned Portion],D1461,Table15[If Material Anything Other than "Lead" in Column E,Was Material Ever Previously Lead?],F1461,Table15[Customer-Owned Portion],N1461),Table15[Unique ID],0),0)))</f>
        <v>Non-lead</v>
      </c>
      <c r="W1461" s="189"/>
    </row>
    <row r="1462" spans="1:23" s="190" customFormat="1" ht="37.5" x14ac:dyDescent="0.25">
      <c r="A1462" s="180">
        <v>11743964</v>
      </c>
      <c r="B1462" s="181" t="s">
        <v>3084</v>
      </c>
      <c r="C1462" s="182" t="s">
        <v>3085</v>
      </c>
      <c r="D1462" s="183" t="s">
        <v>43</v>
      </c>
      <c r="E1462" s="181" t="s">
        <v>35</v>
      </c>
      <c r="F1462" s="183" t="s">
        <v>35</v>
      </c>
      <c r="G1462" s="181" t="s">
        <v>7056</v>
      </c>
      <c r="H1462" s="184">
        <v>1</v>
      </c>
      <c r="I1462" s="185" t="s">
        <v>107</v>
      </c>
      <c r="J1462" s="181" t="s">
        <v>37</v>
      </c>
      <c r="K1462" s="181" t="s">
        <v>38</v>
      </c>
      <c r="L1462" s="186">
        <v>45531</v>
      </c>
      <c r="M1462" s="187" t="s">
        <v>7069</v>
      </c>
      <c r="N1462" s="183" t="s">
        <v>43</v>
      </c>
      <c r="O1462" s="181"/>
      <c r="P1462" s="184">
        <v>0.75</v>
      </c>
      <c r="Q1462" s="185" t="s">
        <v>107</v>
      </c>
      <c r="R1462" s="181" t="s">
        <v>37</v>
      </c>
      <c r="S1462" s="181" t="s">
        <v>96</v>
      </c>
      <c r="T1462" s="186">
        <v>45531</v>
      </c>
      <c r="U1462" s="187" t="s">
        <v>7069</v>
      </c>
      <c r="V1462" s="188" t="str" cm="1">
        <f t="array" ref="V1462">IF(SUM(LEN(A1462:U1462))=0,"",IF(OR(OR(ISBLANK(E1462),SUM(LEN(B1462),LEN(C1462))=0),AND(NOT(D1462="Unknown"),ISBLANK(I1462)),AND(NOT(N1462="Unknown"),ISBLANK(Q1462))),"Missing Information", INDEX(Table15[Entire Service Line Classification], MATCH(SUMIFS(Table15[Unique ID],Table15[System-Owned Portion],D1462,Table15[If Material Anything Other than "Lead" in Column E,Was Material Ever Previously Lead?],F1462,Table15[Customer-Owned Portion],N1462),Table15[Unique ID],0),0)))</f>
        <v>Non-lead</v>
      </c>
      <c r="W1462" s="189"/>
    </row>
    <row r="1463" spans="1:23" s="190" customFormat="1" ht="37.5" x14ac:dyDescent="0.25">
      <c r="A1463" s="180">
        <v>11743963</v>
      </c>
      <c r="B1463" s="181" t="s">
        <v>3086</v>
      </c>
      <c r="C1463" s="182" t="s">
        <v>3087</v>
      </c>
      <c r="D1463" s="183" t="s">
        <v>43</v>
      </c>
      <c r="E1463" s="181" t="s">
        <v>35</v>
      </c>
      <c r="F1463" s="183" t="s">
        <v>35</v>
      </c>
      <c r="G1463" s="181" t="s">
        <v>7031</v>
      </c>
      <c r="H1463" s="184">
        <v>1</v>
      </c>
      <c r="I1463" s="185" t="s">
        <v>107</v>
      </c>
      <c r="J1463" s="181" t="s">
        <v>37</v>
      </c>
      <c r="K1463" s="181" t="s">
        <v>38</v>
      </c>
      <c r="L1463" s="186">
        <v>45531</v>
      </c>
      <c r="M1463" s="187" t="s">
        <v>7069</v>
      </c>
      <c r="N1463" s="183" t="s">
        <v>43</v>
      </c>
      <c r="O1463" s="181"/>
      <c r="P1463" s="184">
        <v>0.75</v>
      </c>
      <c r="Q1463" s="185" t="s">
        <v>107</v>
      </c>
      <c r="R1463" s="181" t="s">
        <v>37</v>
      </c>
      <c r="S1463" s="181" t="s">
        <v>96</v>
      </c>
      <c r="T1463" s="186">
        <v>45531</v>
      </c>
      <c r="U1463" s="187" t="s">
        <v>7069</v>
      </c>
      <c r="V1463" s="188" t="str" cm="1">
        <f t="array" ref="V1463">IF(SUM(LEN(A1463:U1463))=0,"",IF(OR(OR(ISBLANK(E1463),SUM(LEN(B1463),LEN(C1463))=0),AND(NOT(D1463="Unknown"),ISBLANK(I1463)),AND(NOT(N1463="Unknown"),ISBLANK(Q1463))),"Missing Information", INDEX(Table15[Entire Service Line Classification], MATCH(SUMIFS(Table15[Unique ID],Table15[System-Owned Portion],D1463,Table15[If Material Anything Other than "Lead" in Column E,Was Material Ever Previously Lead?],F1463,Table15[Customer-Owned Portion],N1463),Table15[Unique ID],0),0)))</f>
        <v>Non-lead</v>
      </c>
      <c r="W1463" s="189"/>
    </row>
    <row r="1464" spans="1:23" s="190" customFormat="1" ht="37.5" x14ac:dyDescent="0.25">
      <c r="A1464" s="180">
        <v>11743962</v>
      </c>
      <c r="B1464" s="181" t="s">
        <v>3088</v>
      </c>
      <c r="C1464" s="182" t="s">
        <v>3089</v>
      </c>
      <c r="D1464" s="183" t="s">
        <v>36</v>
      </c>
      <c r="E1464" s="181" t="s">
        <v>35</v>
      </c>
      <c r="F1464" s="183" t="s">
        <v>35</v>
      </c>
      <c r="G1464" s="181" t="s">
        <v>7039</v>
      </c>
      <c r="H1464" s="184">
        <v>1</v>
      </c>
      <c r="I1464" s="185" t="s">
        <v>107</v>
      </c>
      <c r="J1464" s="181" t="s">
        <v>37</v>
      </c>
      <c r="K1464" s="181" t="s">
        <v>38</v>
      </c>
      <c r="L1464" s="186">
        <v>45525</v>
      </c>
      <c r="M1464" s="187" t="s">
        <v>225</v>
      </c>
      <c r="N1464" s="183" t="s">
        <v>36</v>
      </c>
      <c r="O1464" s="181"/>
      <c r="P1464" s="184">
        <v>1</v>
      </c>
      <c r="Q1464" s="185" t="s">
        <v>107</v>
      </c>
      <c r="R1464" s="181" t="s">
        <v>37</v>
      </c>
      <c r="S1464" s="181" t="s">
        <v>96</v>
      </c>
      <c r="T1464" s="186">
        <v>45525</v>
      </c>
      <c r="U1464" s="187" t="s">
        <v>225</v>
      </c>
      <c r="V1464" s="188" t="str" cm="1">
        <f t="array" ref="V1464">IF(SUM(LEN(A1464:U1464))=0,"",IF(OR(OR(ISBLANK(E1464),SUM(LEN(B1464),LEN(C1464))=0),AND(NOT(D1464="Unknown"),ISBLANK(I1464)),AND(NOT(N1464="Unknown"),ISBLANK(Q1464))),"Missing Information", INDEX(Table15[Entire Service Line Classification], MATCH(SUMIFS(Table15[Unique ID],Table15[System-Owned Portion],D1464,Table15[If Material Anything Other than "Lead" in Column E,Was Material Ever Previously Lead?],F1464,Table15[Customer-Owned Portion],N1464),Table15[Unique ID],0),0)))</f>
        <v>Non-lead</v>
      </c>
      <c r="W1464" s="189"/>
    </row>
    <row r="1465" spans="1:23" s="190" customFormat="1" ht="37.5" x14ac:dyDescent="0.25">
      <c r="A1465" s="180">
        <v>11743961</v>
      </c>
      <c r="B1465" s="181" t="s">
        <v>3090</v>
      </c>
      <c r="C1465" s="182" t="s">
        <v>3091</v>
      </c>
      <c r="D1465" s="183" t="s">
        <v>36</v>
      </c>
      <c r="E1465" s="181" t="s">
        <v>35</v>
      </c>
      <c r="F1465" s="183" t="s">
        <v>35</v>
      </c>
      <c r="G1465" s="181" t="s">
        <v>7043</v>
      </c>
      <c r="H1465" s="184">
        <v>1</v>
      </c>
      <c r="I1465" s="185" t="s">
        <v>107</v>
      </c>
      <c r="J1465" s="181" t="s">
        <v>37</v>
      </c>
      <c r="K1465" s="181" t="s">
        <v>38</v>
      </c>
      <c r="L1465" s="186">
        <v>45518</v>
      </c>
      <c r="M1465" s="187" t="s">
        <v>225</v>
      </c>
      <c r="N1465" s="183" t="s">
        <v>43</v>
      </c>
      <c r="O1465" s="181"/>
      <c r="P1465" s="184">
        <v>0.75</v>
      </c>
      <c r="Q1465" s="185" t="s">
        <v>107</v>
      </c>
      <c r="R1465" s="181" t="s">
        <v>37</v>
      </c>
      <c r="S1465" s="181" t="s">
        <v>96</v>
      </c>
      <c r="T1465" s="186">
        <v>45518</v>
      </c>
      <c r="U1465" s="187" t="s">
        <v>7069</v>
      </c>
      <c r="V1465" s="188" t="str" cm="1">
        <f t="array" ref="V1465">IF(SUM(LEN(A1465:U1465))=0,"",IF(OR(OR(ISBLANK(E1465),SUM(LEN(B1465),LEN(C1465))=0),AND(NOT(D1465="Unknown"),ISBLANK(I1465)),AND(NOT(N1465="Unknown"),ISBLANK(Q1465))),"Missing Information", INDEX(Table15[Entire Service Line Classification], MATCH(SUMIFS(Table15[Unique ID],Table15[System-Owned Portion],D1465,Table15[If Material Anything Other than "Lead" in Column E,Was Material Ever Previously Lead?],F1465,Table15[Customer-Owned Portion],N1465),Table15[Unique ID],0),0)))</f>
        <v>Non-lead</v>
      </c>
      <c r="W1465" s="189"/>
    </row>
    <row r="1466" spans="1:23" s="190" customFormat="1" ht="37.5" x14ac:dyDescent="0.25">
      <c r="A1466" s="180">
        <v>11743970</v>
      </c>
      <c r="B1466" s="181" t="s">
        <v>3092</v>
      </c>
      <c r="C1466" s="182" t="s">
        <v>3093</v>
      </c>
      <c r="D1466" s="183" t="s">
        <v>43</v>
      </c>
      <c r="E1466" s="181" t="s">
        <v>35</v>
      </c>
      <c r="F1466" s="183" t="s">
        <v>35</v>
      </c>
      <c r="G1466" s="181" t="s">
        <v>257</v>
      </c>
      <c r="H1466" s="184">
        <v>1</v>
      </c>
      <c r="I1466" s="185" t="s">
        <v>107</v>
      </c>
      <c r="J1466" s="181" t="s">
        <v>37</v>
      </c>
      <c r="K1466" s="181" t="s">
        <v>38</v>
      </c>
      <c r="L1466" s="186">
        <v>45531</v>
      </c>
      <c r="M1466" s="187" t="s">
        <v>7069</v>
      </c>
      <c r="N1466" s="183" t="s">
        <v>43</v>
      </c>
      <c r="O1466" s="181"/>
      <c r="P1466" s="184">
        <v>0.75</v>
      </c>
      <c r="Q1466" s="185" t="s">
        <v>107</v>
      </c>
      <c r="R1466" s="181" t="s">
        <v>37</v>
      </c>
      <c r="S1466" s="181" t="s">
        <v>96</v>
      </c>
      <c r="T1466" s="186">
        <v>45531</v>
      </c>
      <c r="U1466" s="187" t="s">
        <v>7069</v>
      </c>
      <c r="V1466" s="188" t="str" cm="1">
        <f t="array" ref="V1466">IF(SUM(LEN(A1466:U1466))=0,"",IF(OR(OR(ISBLANK(E1466),SUM(LEN(B1466),LEN(C1466))=0),AND(NOT(D1466="Unknown"),ISBLANK(I1466)),AND(NOT(N1466="Unknown"),ISBLANK(Q1466))),"Missing Information", INDEX(Table15[Entire Service Line Classification], MATCH(SUMIFS(Table15[Unique ID],Table15[System-Owned Portion],D1466,Table15[If Material Anything Other than "Lead" in Column E,Was Material Ever Previously Lead?],F1466,Table15[Customer-Owned Portion],N1466),Table15[Unique ID],0),0)))</f>
        <v>Non-lead</v>
      </c>
      <c r="W1466" s="189"/>
    </row>
    <row r="1467" spans="1:23" s="190" customFormat="1" ht="37.5" x14ac:dyDescent="0.25">
      <c r="A1467" s="180">
        <v>11743960</v>
      </c>
      <c r="B1467" s="181" t="s">
        <v>3094</v>
      </c>
      <c r="C1467" s="182" t="s">
        <v>3095</v>
      </c>
      <c r="D1467" s="183" t="s">
        <v>36</v>
      </c>
      <c r="E1467" s="181" t="s">
        <v>35</v>
      </c>
      <c r="F1467" s="183" t="s">
        <v>35</v>
      </c>
      <c r="G1467" s="181" t="s">
        <v>271</v>
      </c>
      <c r="H1467" s="184">
        <v>1</v>
      </c>
      <c r="I1467" s="185" t="s">
        <v>107</v>
      </c>
      <c r="J1467" s="181" t="s">
        <v>37</v>
      </c>
      <c r="K1467" s="181" t="s">
        <v>38</v>
      </c>
      <c r="L1467" s="186">
        <v>45525</v>
      </c>
      <c r="M1467" s="187" t="s">
        <v>225</v>
      </c>
      <c r="N1467" s="183" t="s">
        <v>36</v>
      </c>
      <c r="O1467" s="181"/>
      <c r="P1467" s="184">
        <v>0.75</v>
      </c>
      <c r="Q1467" s="185" t="s">
        <v>107</v>
      </c>
      <c r="R1467" s="181" t="s">
        <v>37</v>
      </c>
      <c r="S1467" s="181" t="s">
        <v>96</v>
      </c>
      <c r="T1467" s="186">
        <v>45525</v>
      </c>
      <c r="U1467" s="187" t="s">
        <v>225</v>
      </c>
      <c r="V1467" s="188" t="str" cm="1">
        <f t="array" ref="V1467">IF(SUM(LEN(A1467:U1467))=0,"",IF(OR(OR(ISBLANK(E1467),SUM(LEN(B1467),LEN(C1467))=0),AND(NOT(D1467="Unknown"),ISBLANK(I1467)),AND(NOT(N1467="Unknown"),ISBLANK(Q1467))),"Missing Information", INDEX(Table15[Entire Service Line Classification], MATCH(SUMIFS(Table15[Unique ID],Table15[System-Owned Portion],D1467,Table15[If Material Anything Other than "Lead" in Column E,Was Material Ever Previously Lead?],F1467,Table15[Customer-Owned Portion],N1467),Table15[Unique ID],0),0)))</f>
        <v>Non-lead</v>
      </c>
      <c r="W1467" s="189"/>
    </row>
    <row r="1468" spans="1:23" s="190" customFormat="1" ht="37.5" x14ac:dyDescent="0.25">
      <c r="A1468" s="180">
        <v>11743959</v>
      </c>
      <c r="B1468" s="181" t="s">
        <v>3096</v>
      </c>
      <c r="C1468" s="182" t="s">
        <v>3097</v>
      </c>
      <c r="D1468" s="183" t="s">
        <v>36</v>
      </c>
      <c r="E1468" s="181" t="s">
        <v>35</v>
      </c>
      <c r="F1468" s="183" t="s">
        <v>35</v>
      </c>
      <c r="G1468" s="181" t="s">
        <v>7036</v>
      </c>
      <c r="H1468" s="184">
        <v>1</v>
      </c>
      <c r="I1468" s="185" t="s">
        <v>107</v>
      </c>
      <c r="J1468" s="181" t="s">
        <v>37</v>
      </c>
      <c r="K1468" s="181" t="s">
        <v>38</v>
      </c>
      <c r="L1468" s="186">
        <v>45519</v>
      </c>
      <c r="M1468" s="187" t="s">
        <v>225</v>
      </c>
      <c r="N1468" s="183" t="s">
        <v>43</v>
      </c>
      <c r="O1468" s="181"/>
      <c r="P1468" s="184">
        <v>0.75</v>
      </c>
      <c r="Q1468" s="185" t="s">
        <v>107</v>
      </c>
      <c r="R1468" s="181" t="s">
        <v>37</v>
      </c>
      <c r="S1468" s="181" t="s">
        <v>96</v>
      </c>
      <c r="T1468" s="186">
        <v>45519</v>
      </c>
      <c r="U1468" s="187" t="s">
        <v>7069</v>
      </c>
      <c r="V1468" s="188" t="str" cm="1">
        <f t="array" ref="V1468">IF(SUM(LEN(A1468:U1468))=0,"",IF(OR(OR(ISBLANK(E1468),SUM(LEN(B1468),LEN(C1468))=0),AND(NOT(D1468="Unknown"),ISBLANK(I1468)),AND(NOT(N1468="Unknown"),ISBLANK(Q1468))),"Missing Information", INDEX(Table15[Entire Service Line Classification], MATCH(SUMIFS(Table15[Unique ID],Table15[System-Owned Portion],D1468,Table15[If Material Anything Other than "Lead" in Column E,Was Material Ever Previously Lead?],F1468,Table15[Customer-Owned Portion],N1468),Table15[Unique ID],0),0)))</f>
        <v>Non-lead</v>
      </c>
      <c r="W1468" s="189"/>
    </row>
    <row r="1469" spans="1:23" s="190" customFormat="1" ht="37.5" x14ac:dyDescent="0.25">
      <c r="A1469" s="180">
        <v>11743958</v>
      </c>
      <c r="B1469" s="181" t="s">
        <v>3098</v>
      </c>
      <c r="C1469" s="182" t="s">
        <v>3099</v>
      </c>
      <c r="D1469" s="183" t="s">
        <v>36</v>
      </c>
      <c r="E1469" s="181" t="s">
        <v>35</v>
      </c>
      <c r="F1469" s="183" t="s">
        <v>35</v>
      </c>
      <c r="G1469" s="181" t="s">
        <v>271</v>
      </c>
      <c r="H1469" s="184">
        <v>1</v>
      </c>
      <c r="I1469" s="185" t="s">
        <v>107</v>
      </c>
      <c r="J1469" s="181" t="s">
        <v>37</v>
      </c>
      <c r="K1469" s="181" t="s">
        <v>38</v>
      </c>
      <c r="L1469" s="186">
        <v>45518</v>
      </c>
      <c r="M1469" s="187" t="s">
        <v>225</v>
      </c>
      <c r="N1469" s="183" t="s">
        <v>43</v>
      </c>
      <c r="O1469" s="181"/>
      <c r="P1469" s="184">
        <v>0.75</v>
      </c>
      <c r="Q1469" s="185" t="s">
        <v>107</v>
      </c>
      <c r="R1469" s="181" t="s">
        <v>37</v>
      </c>
      <c r="S1469" s="181" t="s">
        <v>96</v>
      </c>
      <c r="T1469" s="186">
        <v>45518</v>
      </c>
      <c r="U1469" s="187" t="s">
        <v>7069</v>
      </c>
      <c r="V1469" s="188" t="str" cm="1">
        <f t="array" ref="V1469">IF(SUM(LEN(A1469:U1469))=0,"",IF(OR(OR(ISBLANK(E1469),SUM(LEN(B1469),LEN(C1469))=0),AND(NOT(D1469="Unknown"),ISBLANK(I1469)),AND(NOT(N1469="Unknown"),ISBLANK(Q1469))),"Missing Information", INDEX(Table15[Entire Service Line Classification], MATCH(SUMIFS(Table15[Unique ID],Table15[System-Owned Portion],D1469,Table15[If Material Anything Other than "Lead" in Column E,Was Material Ever Previously Lead?],F1469,Table15[Customer-Owned Portion],N1469),Table15[Unique ID],0),0)))</f>
        <v>Non-lead</v>
      </c>
      <c r="W1469" s="189"/>
    </row>
    <row r="1470" spans="1:23" s="190" customFormat="1" ht="37.5" x14ac:dyDescent="0.25">
      <c r="A1470" s="180">
        <v>11743957</v>
      </c>
      <c r="B1470" s="181" t="s">
        <v>3100</v>
      </c>
      <c r="C1470" s="182" t="s">
        <v>3101</v>
      </c>
      <c r="D1470" s="183" t="s">
        <v>36</v>
      </c>
      <c r="E1470" s="181" t="s">
        <v>35</v>
      </c>
      <c r="F1470" s="183" t="s">
        <v>35</v>
      </c>
      <c r="G1470" s="181" t="s">
        <v>238</v>
      </c>
      <c r="H1470" s="184">
        <v>1</v>
      </c>
      <c r="I1470" s="185" t="s">
        <v>107</v>
      </c>
      <c r="J1470" s="181" t="s">
        <v>37</v>
      </c>
      <c r="K1470" s="181" t="s">
        <v>38</v>
      </c>
      <c r="L1470" s="186">
        <v>45518</v>
      </c>
      <c r="M1470" s="187" t="s">
        <v>225</v>
      </c>
      <c r="N1470" s="183" t="s">
        <v>43</v>
      </c>
      <c r="O1470" s="181"/>
      <c r="P1470" s="184">
        <v>0.75</v>
      </c>
      <c r="Q1470" s="185" t="s">
        <v>107</v>
      </c>
      <c r="R1470" s="181" t="s">
        <v>37</v>
      </c>
      <c r="S1470" s="181" t="s">
        <v>96</v>
      </c>
      <c r="T1470" s="186">
        <v>45518</v>
      </c>
      <c r="U1470" s="187" t="s">
        <v>7069</v>
      </c>
      <c r="V1470" s="188" t="str" cm="1">
        <f t="array" ref="V1470">IF(SUM(LEN(A1470:U1470))=0,"",IF(OR(OR(ISBLANK(E1470),SUM(LEN(B1470),LEN(C1470))=0),AND(NOT(D1470="Unknown"),ISBLANK(I1470)),AND(NOT(N1470="Unknown"),ISBLANK(Q1470))),"Missing Information", INDEX(Table15[Entire Service Line Classification], MATCH(SUMIFS(Table15[Unique ID],Table15[System-Owned Portion],D1470,Table15[If Material Anything Other than "Lead" in Column E,Was Material Ever Previously Lead?],F1470,Table15[Customer-Owned Portion],N1470),Table15[Unique ID],0),0)))</f>
        <v>Non-lead</v>
      </c>
      <c r="W1470" s="189"/>
    </row>
    <row r="1471" spans="1:23" s="190" customFormat="1" ht="37.5" x14ac:dyDescent="0.25">
      <c r="A1471" s="180">
        <v>11743956</v>
      </c>
      <c r="B1471" s="181" t="s">
        <v>3102</v>
      </c>
      <c r="C1471" s="182" t="s">
        <v>3103</v>
      </c>
      <c r="D1471" s="183" t="s">
        <v>36</v>
      </c>
      <c r="E1471" s="181" t="s">
        <v>35</v>
      </c>
      <c r="F1471" s="183" t="s">
        <v>35</v>
      </c>
      <c r="G1471" s="181" t="s">
        <v>247</v>
      </c>
      <c r="H1471" s="184">
        <v>1</v>
      </c>
      <c r="I1471" s="185" t="s">
        <v>107</v>
      </c>
      <c r="J1471" s="181" t="s">
        <v>37</v>
      </c>
      <c r="K1471" s="181" t="s">
        <v>38</v>
      </c>
      <c r="L1471" s="186">
        <v>45518</v>
      </c>
      <c r="M1471" s="187" t="s">
        <v>225</v>
      </c>
      <c r="N1471" s="183" t="s">
        <v>43</v>
      </c>
      <c r="O1471" s="181"/>
      <c r="P1471" s="184">
        <v>0.75</v>
      </c>
      <c r="Q1471" s="185" t="s">
        <v>107</v>
      </c>
      <c r="R1471" s="181" t="s">
        <v>37</v>
      </c>
      <c r="S1471" s="181" t="s">
        <v>96</v>
      </c>
      <c r="T1471" s="186">
        <v>45518</v>
      </c>
      <c r="U1471" s="187" t="s">
        <v>7069</v>
      </c>
      <c r="V1471" s="188" t="str" cm="1">
        <f t="array" ref="V1471">IF(SUM(LEN(A1471:U1471))=0,"",IF(OR(OR(ISBLANK(E1471),SUM(LEN(B1471),LEN(C1471))=0),AND(NOT(D1471="Unknown"),ISBLANK(I1471)),AND(NOT(N1471="Unknown"),ISBLANK(Q1471))),"Missing Information", INDEX(Table15[Entire Service Line Classification], MATCH(SUMIFS(Table15[Unique ID],Table15[System-Owned Portion],D1471,Table15[If Material Anything Other than "Lead" in Column E,Was Material Ever Previously Lead?],F1471,Table15[Customer-Owned Portion],N1471),Table15[Unique ID],0),0)))</f>
        <v>Non-lead</v>
      </c>
      <c r="W1471" s="189"/>
    </row>
    <row r="1472" spans="1:23" s="190" customFormat="1" ht="37.5" x14ac:dyDescent="0.25">
      <c r="A1472" s="180">
        <v>11743955</v>
      </c>
      <c r="B1472" s="181" t="s">
        <v>3104</v>
      </c>
      <c r="C1472" s="182" t="s">
        <v>3105</v>
      </c>
      <c r="D1472" s="183" t="s">
        <v>36</v>
      </c>
      <c r="E1472" s="181" t="s">
        <v>35</v>
      </c>
      <c r="F1472" s="183" t="s">
        <v>35</v>
      </c>
      <c r="G1472" s="181" t="s">
        <v>238</v>
      </c>
      <c r="H1472" s="184">
        <v>1</v>
      </c>
      <c r="I1472" s="185" t="s">
        <v>107</v>
      </c>
      <c r="J1472" s="181" t="s">
        <v>37</v>
      </c>
      <c r="K1472" s="181" t="s">
        <v>38</v>
      </c>
      <c r="L1472" s="186">
        <v>45518</v>
      </c>
      <c r="M1472" s="187" t="s">
        <v>225</v>
      </c>
      <c r="N1472" s="183" t="s">
        <v>43</v>
      </c>
      <c r="O1472" s="181"/>
      <c r="P1472" s="184">
        <v>0.75</v>
      </c>
      <c r="Q1472" s="185" t="s">
        <v>107</v>
      </c>
      <c r="R1472" s="181" t="s">
        <v>37</v>
      </c>
      <c r="S1472" s="181" t="s">
        <v>96</v>
      </c>
      <c r="T1472" s="186">
        <v>45518</v>
      </c>
      <c r="U1472" s="187" t="s">
        <v>7069</v>
      </c>
      <c r="V1472" s="188" t="str" cm="1">
        <f t="array" ref="V1472">IF(SUM(LEN(A1472:U1472))=0,"",IF(OR(OR(ISBLANK(E1472),SUM(LEN(B1472),LEN(C1472))=0),AND(NOT(D1472="Unknown"),ISBLANK(I1472)),AND(NOT(N1472="Unknown"),ISBLANK(Q1472))),"Missing Information", INDEX(Table15[Entire Service Line Classification], MATCH(SUMIFS(Table15[Unique ID],Table15[System-Owned Portion],D1472,Table15[If Material Anything Other than "Lead" in Column E,Was Material Ever Previously Lead?],F1472,Table15[Customer-Owned Portion],N1472),Table15[Unique ID],0),0)))</f>
        <v>Non-lead</v>
      </c>
      <c r="W1472" s="189"/>
    </row>
    <row r="1473" spans="1:23" s="190" customFormat="1" ht="37.5" x14ac:dyDescent="0.25">
      <c r="A1473" s="180">
        <v>11743954</v>
      </c>
      <c r="B1473" s="181" t="s">
        <v>3106</v>
      </c>
      <c r="C1473" s="182" t="s">
        <v>3107</v>
      </c>
      <c r="D1473" s="183" t="s">
        <v>36</v>
      </c>
      <c r="E1473" s="181" t="s">
        <v>35</v>
      </c>
      <c r="F1473" s="183" t="s">
        <v>35</v>
      </c>
      <c r="G1473" s="181" t="s">
        <v>271</v>
      </c>
      <c r="H1473" s="184">
        <v>1</v>
      </c>
      <c r="I1473" s="185" t="s">
        <v>107</v>
      </c>
      <c r="J1473" s="181" t="s">
        <v>37</v>
      </c>
      <c r="K1473" s="181" t="s">
        <v>38</v>
      </c>
      <c r="L1473" s="186">
        <v>45525</v>
      </c>
      <c r="M1473" s="187" t="s">
        <v>225</v>
      </c>
      <c r="N1473" s="183" t="s">
        <v>36</v>
      </c>
      <c r="O1473" s="181"/>
      <c r="P1473" s="184">
        <v>0.75</v>
      </c>
      <c r="Q1473" s="185" t="s">
        <v>107</v>
      </c>
      <c r="R1473" s="181" t="s">
        <v>37</v>
      </c>
      <c r="S1473" s="181" t="s">
        <v>96</v>
      </c>
      <c r="T1473" s="186">
        <v>45525</v>
      </c>
      <c r="U1473" s="187" t="s">
        <v>225</v>
      </c>
      <c r="V1473" s="188" t="str" cm="1">
        <f t="array" ref="V1473">IF(SUM(LEN(A1473:U1473))=0,"",IF(OR(OR(ISBLANK(E1473),SUM(LEN(B1473),LEN(C1473))=0),AND(NOT(D1473="Unknown"),ISBLANK(I1473)),AND(NOT(N1473="Unknown"),ISBLANK(Q1473))),"Missing Information", INDEX(Table15[Entire Service Line Classification], MATCH(SUMIFS(Table15[Unique ID],Table15[System-Owned Portion],D1473,Table15[If Material Anything Other than "Lead" in Column E,Was Material Ever Previously Lead?],F1473,Table15[Customer-Owned Portion],N1473),Table15[Unique ID],0),0)))</f>
        <v>Non-lead</v>
      </c>
      <c r="W1473" s="189"/>
    </row>
    <row r="1474" spans="1:23" s="190" customFormat="1" ht="37.5" x14ac:dyDescent="0.25">
      <c r="A1474" s="180">
        <v>11743953</v>
      </c>
      <c r="B1474" s="181" t="s">
        <v>3108</v>
      </c>
      <c r="C1474" s="182" t="s">
        <v>3109</v>
      </c>
      <c r="D1474" s="183" t="s">
        <v>36</v>
      </c>
      <c r="E1474" s="181" t="s">
        <v>35</v>
      </c>
      <c r="F1474" s="183" t="s">
        <v>35</v>
      </c>
      <c r="G1474" s="181" t="s">
        <v>264</v>
      </c>
      <c r="H1474" s="184">
        <v>1</v>
      </c>
      <c r="I1474" s="185" t="s">
        <v>107</v>
      </c>
      <c r="J1474" s="181" t="s">
        <v>37</v>
      </c>
      <c r="K1474" s="181" t="s">
        <v>38</v>
      </c>
      <c r="L1474" s="186">
        <v>45525</v>
      </c>
      <c r="M1474" s="187" t="s">
        <v>225</v>
      </c>
      <c r="N1474" s="183" t="s">
        <v>43</v>
      </c>
      <c r="O1474" s="181"/>
      <c r="P1474" s="184">
        <v>0.75</v>
      </c>
      <c r="Q1474" s="185" t="s">
        <v>107</v>
      </c>
      <c r="R1474" s="181" t="s">
        <v>37</v>
      </c>
      <c r="S1474" s="181" t="s">
        <v>96</v>
      </c>
      <c r="T1474" s="186">
        <v>45525</v>
      </c>
      <c r="U1474" s="187" t="s">
        <v>225</v>
      </c>
      <c r="V1474" s="188" t="str" cm="1">
        <f t="array" ref="V1474">IF(SUM(LEN(A1474:U1474))=0,"",IF(OR(OR(ISBLANK(E1474),SUM(LEN(B1474),LEN(C1474))=0),AND(NOT(D1474="Unknown"),ISBLANK(I1474)),AND(NOT(N1474="Unknown"),ISBLANK(Q1474))),"Missing Information", INDEX(Table15[Entire Service Line Classification], MATCH(SUMIFS(Table15[Unique ID],Table15[System-Owned Portion],D1474,Table15[If Material Anything Other than "Lead" in Column E,Was Material Ever Previously Lead?],F1474,Table15[Customer-Owned Portion],N1474),Table15[Unique ID],0),0)))</f>
        <v>Non-lead</v>
      </c>
      <c r="W1474" s="189"/>
    </row>
    <row r="1475" spans="1:23" s="190" customFormat="1" ht="37.5" x14ac:dyDescent="0.25">
      <c r="A1475" s="180">
        <v>11743952</v>
      </c>
      <c r="B1475" s="181" t="s">
        <v>3110</v>
      </c>
      <c r="C1475" s="182" t="s">
        <v>3111</v>
      </c>
      <c r="D1475" s="183" t="s">
        <v>43</v>
      </c>
      <c r="E1475" s="181" t="s">
        <v>35</v>
      </c>
      <c r="F1475" s="183" t="s">
        <v>35</v>
      </c>
      <c r="G1475" s="181" t="s">
        <v>239</v>
      </c>
      <c r="H1475" s="184">
        <v>1</v>
      </c>
      <c r="I1475" s="185" t="s">
        <v>107</v>
      </c>
      <c r="J1475" s="181" t="s">
        <v>37</v>
      </c>
      <c r="K1475" s="181" t="s">
        <v>38</v>
      </c>
      <c r="L1475" s="186">
        <v>45531</v>
      </c>
      <c r="M1475" s="187" t="s">
        <v>7069</v>
      </c>
      <c r="N1475" s="183" t="s">
        <v>43</v>
      </c>
      <c r="O1475" s="181"/>
      <c r="P1475" s="184">
        <v>0.75</v>
      </c>
      <c r="Q1475" s="185" t="s">
        <v>107</v>
      </c>
      <c r="R1475" s="181" t="s">
        <v>37</v>
      </c>
      <c r="S1475" s="181" t="s">
        <v>96</v>
      </c>
      <c r="T1475" s="186">
        <v>45531</v>
      </c>
      <c r="U1475" s="187" t="s">
        <v>7069</v>
      </c>
      <c r="V1475" s="188" t="str" cm="1">
        <f t="array" ref="V1475">IF(SUM(LEN(A1475:U1475))=0,"",IF(OR(OR(ISBLANK(E1475),SUM(LEN(B1475),LEN(C1475))=0),AND(NOT(D1475="Unknown"),ISBLANK(I1475)),AND(NOT(N1475="Unknown"),ISBLANK(Q1475))),"Missing Information", INDEX(Table15[Entire Service Line Classification], MATCH(SUMIFS(Table15[Unique ID],Table15[System-Owned Portion],D1475,Table15[If Material Anything Other than "Lead" in Column E,Was Material Ever Previously Lead?],F1475,Table15[Customer-Owned Portion],N1475),Table15[Unique ID],0),0)))</f>
        <v>Non-lead</v>
      </c>
      <c r="W1475" s="189"/>
    </row>
    <row r="1476" spans="1:23" s="190" customFormat="1" ht="37.5" x14ac:dyDescent="0.25">
      <c r="A1476" s="180">
        <v>11743951</v>
      </c>
      <c r="B1476" s="181" t="s">
        <v>3112</v>
      </c>
      <c r="C1476" s="182" t="s">
        <v>3113</v>
      </c>
      <c r="D1476" s="183" t="s">
        <v>36</v>
      </c>
      <c r="E1476" s="181" t="s">
        <v>35</v>
      </c>
      <c r="F1476" s="183" t="s">
        <v>35</v>
      </c>
      <c r="G1476" s="181" t="s">
        <v>7055</v>
      </c>
      <c r="H1476" s="184">
        <v>1</v>
      </c>
      <c r="I1476" s="185" t="s">
        <v>107</v>
      </c>
      <c r="J1476" s="181" t="s">
        <v>37</v>
      </c>
      <c r="K1476" s="181" t="s">
        <v>38</v>
      </c>
      <c r="L1476" s="186">
        <v>45519</v>
      </c>
      <c r="M1476" s="187" t="s">
        <v>225</v>
      </c>
      <c r="N1476" s="183" t="s">
        <v>43</v>
      </c>
      <c r="O1476" s="181"/>
      <c r="P1476" s="184">
        <v>0.75</v>
      </c>
      <c r="Q1476" s="185" t="s">
        <v>107</v>
      </c>
      <c r="R1476" s="181" t="s">
        <v>37</v>
      </c>
      <c r="S1476" s="181" t="s">
        <v>96</v>
      </c>
      <c r="T1476" s="186">
        <v>45519</v>
      </c>
      <c r="U1476" s="187" t="s">
        <v>7069</v>
      </c>
      <c r="V1476" s="188" t="str" cm="1">
        <f t="array" ref="V1476">IF(SUM(LEN(A1476:U1476))=0,"",IF(OR(OR(ISBLANK(E1476),SUM(LEN(B1476),LEN(C1476))=0),AND(NOT(D1476="Unknown"),ISBLANK(I1476)),AND(NOT(N1476="Unknown"),ISBLANK(Q1476))),"Missing Information", INDEX(Table15[Entire Service Line Classification], MATCH(SUMIFS(Table15[Unique ID],Table15[System-Owned Portion],D1476,Table15[If Material Anything Other than "Lead" in Column E,Was Material Ever Previously Lead?],F1476,Table15[Customer-Owned Portion],N1476),Table15[Unique ID],0),0)))</f>
        <v>Non-lead</v>
      </c>
      <c r="W1476" s="189"/>
    </row>
    <row r="1477" spans="1:23" s="190" customFormat="1" ht="37.5" x14ac:dyDescent="0.25">
      <c r="A1477" s="180">
        <v>11743950</v>
      </c>
      <c r="B1477" s="181" t="s">
        <v>3114</v>
      </c>
      <c r="C1477" s="182" t="s">
        <v>3115</v>
      </c>
      <c r="D1477" s="183" t="s">
        <v>43</v>
      </c>
      <c r="E1477" s="181" t="s">
        <v>35</v>
      </c>
      <c r="F1477" s="183" t="s">
        <v>35</v>
      </c>
      <c r="G1477" s="181" t="s">
        <v>238</v>
      </c>
      <c r="H1477" s="184">
        <v>1</v>
      </c>
      <c r="I1477" s="185" t="s">
        <v>107</v>
      </c>
      <c r="J1477" s="181" t="s">
        <v>37</v>
      </c>
      <c r="K1477" s="181" t="s">
        <v>38</v>
      </c>
      <c r="L1477" s="186">
        <v>45531</v>
      </c>
      <c r="M1477" s="187" t="s">
        <v>7069</v>
      </c>
      <c r="N1477" s="183" t="s">
        <v>43</v>
      </c>
      <c r="O1477" s="181"/>
      <c r="P1477" s="184">
        <v>0.75</v>
      </c>
      <c r="Q1477" s="185" t="s">
        <v>107</v>
      </c>
      <c r="R1477" s="181" t="s">
        <v>37</v>
      </c>
      <c r="S1477" s="181" t="s">
        <v>96</v>
      </c>
      <c r="T1477" s="186">
        <v>45531</v>
      </c>
      <c r="U1477" s="187" t="s">
        <v>7069</v>
      </c>
      <c r="V1477" s="188" t="str" cm="1">
        <f t="array" ref="V1477">IF(SUM(LEN(A1477:U1477))=0,"",IF(OR(OR(ISBLANK(E1477),SUM(LEN(B1477),LEN(C1477))=0),AND(NOT(D1477="Unknown"),ISBLANK(I1477)),AND(NOT(N1477="Unknown"),ISBLANK(Q1477))),"Missing Information", INDEX(Table15[Entire Service Line Classification], MATCH(SUMIFS(Table15[Unique ID],Table15[System-Owned Portion],D1477,Table15[If Material Anything Other than "Lead" in Column E,Was Material Ever Previously Lead?],F1477,Table15[Customer-Owned Portion],N1477),Table15[Unique ID],0),0)))</f>
        <v>Non-lead</v>
      </c>
      <c r="W1477" s="189"/>
    </row>
    <row r="1478" spans="1:23" s="190" customFormat="1" ht="37.5" x14ac:dyDescent="0.25">
      <c r="A1478" s="180">
        <v>11743949</v>
      </c>
      <c r="B1478" s="181" t="s">
        <v>3116</v>
      </c>
      <c r="C1478" s="182" t="s">
        <v>3117</v>
      </c>
      <c r="D1478" s="183" t="s">
        <v>36</v>
      </c>
      <c r="E1478" s="181" t="s">
        <v>35</v>
      </c>
      <c r="F1478" s="183" t="s">
        <v>35</v>
      </c>
      <c r="G1478" s="181" t="s">
        <v>247</v>
      </c>
      <c r="H1478" s="184">
        <v>1</v>
      </c>
      <c r="I1478" s="185" t="s">
        <v>107</v>
      </c>
      <c r="J1478" s="181" t="s">
        <v>37</v>
      </c>
      <c r="K1478" s="181" t="s">
        <v>38</v>
      </c>
      <c r="L1478" s="186">
        <v>45518</v>
      </c>
      <c r="M1478" s="187" t="s">
        <v>225</v>
      </c>
      <c r="N1478" s="183" t="s">
        <v>43</v>
      </c>
      <c r="O1478" s="181"/>
      <c r="P1478" s="184">
        <v>0.75</v>
      </c>
      <c r="Q1478" s="185" t="s">
        <v>107</v>
      </c>
      <c r="R1478" s="181" t="s">
        <v>37</v>
      </c>
      <c r="S1478" s="181" t="s">
        <v>96</v>
      </c>
      <c r="T1478" s="186">
        <v>45518</v>
      </c>
      <c r="U1478" s="187" t="s">
        <v>7069</v>
      </c>
      <c r="V1478" s="188" t="str" cm="1">
        <f t="array" ref="V1478">IF(SUM(LEN(A1478:U1478))=0,"",IF(OR(OR(ISBLANK(E1478),SUM(LEN(B1478),LEN(C1478))=0),AND(NOT(D1478="Unknown"),ISBLANK(I1478)),AND(NOT(N1478="Unknown"),ISBLANK(Q1478))),"Missing Information", INDEX(Table15[Entire Service Line Classification], MATCH(SUMIFS(Table15[Unique ID],Table15[System-Owned Portion],D1478,Table15[If Material Anything Other than "Lead" in Column E,Was Material Ever Previously Lead?],F1478,Table15[Customer-Owned Portion],N1478),Table15[Unique ID],0),0)))</f>
        <v>Non-lead</v>
      </c>
      <c r="W1478" s="189"/>
    </row>
    <row r="1479" spans="1:23" s="190" customFormat="1" ht="37.5" x14ac:dyDescent="0.25">
      <c r="A1479" s="180">
        <v>11743948</v>
      </c>
      <c r="B1479" s="181" t="s">
        <v>3118</v>
      </c>
      <c r="C1479" s="182" t="s">
        <v>3119</v>
      </c>
      <c r="D1479" s="183" t="s">
        <v>36</v>
      </c>
      <c r="E1479" s="181" t="s">
        <v>35</v>
      </c>
      <c r="F1479" s="183" t="s">
        <v>35</v>
      </c>
      <c r="G1479" s="181" t="s">
        <v>7043</v>
      </c>
      <c r="H1479" s="184">
        <v>1</v>
      </c>
      <c r="I1479" s="185" t="s">
        <v>107</v>
      </c>
      <c r="J1479" s="181" t="s">
        <v>37</v>
      </c>
      <c r="K1479" s="181" t="s">
        <v>38</v>
      </c>
      <c r="L1479" s="186">
        <v>45525</v>
      </c>
      <c r="M1479" s="187" t="s">
        <v>225</v>
      </c>
      <c r="N1479" s="183" t="s">
        <v>43</v>
      </c>
      <c r="O1479" s="181"/>
      <c r="P1479" s="184">
        <v>0.75</v>
      </c>
      <c r="Q1479" s="185" t="s">
        <v>107</v>
      </c>
      <c r="R1479" s="181" t="s">
        <v>37</v>
      </c>
      <c r="S1479" s="181" t="s">
        <v>96</v>
      </c>
      <c r="T1479" s="186">
        <v>45525</v>
      </c>
      <c r="U1479" s="187" t="s">
        <v>225</v>
      </c>
      <c r="V1479" s="188" t="str" cm="1">
        <f t="array" ref="V1479">IF(SUM(LEN(A1479:U1479))=0,"",IF(OR(OR(ISBLANK(E1479),SUM(LEN(B1479),LEN(C1479))=0),AND(NOT(D1479="Unknown"),ISBLANK(I1479)),AND(NOT(N1479="Unknown"),ISBLANK(Q1479))),"Missing Information", INDEX(Table15[Entire Service Line Classification], MATCH(SUMIFS(Table15[Unique ID],Table15[System-Owned Portion],D1479,Table15[If Material Anything Other than "Lead" in Column E,Was Material Ever Previously Lead?],F1479,Table15[Customer-Owned Portion],N1479),Table15[Unique ID],0),0)))</f>
        <v>Non-lead</v>
      </c>
      <c r="W1479" s="189"/>
    </row>
    <row r="1480" spans="1:23" s="190" customFormat="1" ht="37.5" x14ac:dyDescent="0.25">
      <c r="A1480" s="180">
        <v>11743947</v>
      </c>
      <c r="B1480" s="181" t="s">
        <v>3120</v>
      </c>
      <c r="C1480" s="182" t="s">
        <v>3121</v>
      </c>
      <c r="D1480" s="183" t="s">
        <v>43</v>
      </c>
      <c r="E1480" s="181" t="s">
        <v>35</v>
      </c>
      <c r="F1480" s="183" t="s">
        <v>35</v>
      </c>
      <c r="G1480" s="181" t="s">
        <v>277</v>
      </c>
      <c r="H1480" s="184">
        <v>1</v>
      </c>
      <c r="I1480" s="185" t="s">
        <v>107</v>
      </c>
      <c r="J1480" s="181" t="s">
        <v>37</v>
      </c>
      <c r="K1480" s="181" t="s">
        <v>38</v>
      </c>
      <c r="L1480" s="186">
        <v>45531</v>
      </c>
      <c r="M1480" s="187" t="s">
        <v>7069</v>
      </c>
      <c r="N1480" s="183" t="s">
        <v>43</v>
      </c>
      <c r="O1480" s="181"/>
      <c r="P1480" s="184">
        <v>0.75</v>
      </c>
      <c r="Q1480" s="185" t="s">
        <v>107</v>
      </c>
      <c r="R1480" s="181" t="s">
        <v>37</v>
      </c>
      <c r="S1480" s="181" t="s">
        <v>96</v>
      </c>
      <c r="T1480" s="186">
        <v>45531</v>
      </c>
      <c r="U1480" s="187" t="s">
        <v>7069</v>
      </c>
      <c r="V1480" s="188" t="str" cm="1">
        <f t="array" ref="V1480">IF(SUM(LEN(A1480:U1480))=0,"",IF(OR(OR(ISBLANK(E1480),SUM(LEN(B1480),LEN(C1480))=0),AND(NOT(D1480="Unknown"),ISBLANK(I1480)),AND(NOT(N1480="Unknown"),ISBLANK(Q1480))),"Missing Information", INDEX(Table15[Entire Service Line Classification], MATCH(SUMIFS(Table15[Unique ID],Table15[System-Owned Portion],D1480,Table15[If Material Anything Other than "Lead" in Column E,Was Material Ever Previously Lead?],F1480,Table15[Customer-Owned Portion],N1480),Table15[Unique ID],0),0)))</f>
        <v>Non-lead</v>
      </c>
      <c r="W1480" s="189"/>
    </row>
    <row r="1481" spans="1:23" s="190" customFormat="1" ht="37.5" x14ac:dyDescent="0.25">
      <c r="A1481" s="180">
        <v>11743946</v>
      </c>
      <c r="B1481" s="181" t="s">
        <v>3122</v>
      </c>
      <c r="C1481" s="182" t="s">
        <v>3123</v>
      </c>
      <c r="D1481" s="183" t="s">
        <v>43</v>
      </c>
      <c r="E1481" s="181" t="s">
        <v>35</v>
      </c>
      <c r="F1481" s="183" t="s">
        <v>35</v>
      </c>
      <c r="G1481" s="181" t="s">
        <v>240</v>
      </c>
      <c r="H1481" s="184">
        <v>2</v>
      </c>
      <c r="I1481" s="185" t="s">
        <v>107</v>
      </c>
      <c r="J1481" s="181" t="s">
        <v>37</v>
      </c>
      <c r="K1481" s="181" t="s">
        <v>38</v>
      </c>
      <c r="L1481" s="186">
        <v>45518</v>
      </c>
      <c r="M1481" s="187" t="s">
        <v>7069</v>
      </c>
      <c r="N1481" s="183" t="s">
        <v>43</v>
      </c>
      <c r="O1481" s="181"/>
      <c r="P1481" s="184">
        <v>2</v>
      </c>
      <c r="Q1481" s="185" t="s">
        <v>107</v>
      </c>
      <c r="R1481" s="181" t="s">
        <v>37</v>
      </c>
      <c r="S1481" s="181" t="s">
        <v>96</v>
      </c>
      <c r="T1481" s="186">
        <v>45518</v>
      </c>
      <c r="U1481" s="187" t="s">
        <v>7069</v>
      </c>
      <c r="V1481" s="188" t="str" cm="1">
        <f t="array" ref="V1481">IF(SUM(LEN(A1481:U1481))=0,"",IF(OR(OR(ISBLANK(E1481),SUM(LEN(B1481),LEN(C1481))=0),AND(NOT(D1481="Unknown"),ISBLANK(I1481)),AND(NOT(N1481="Unknown"),ISBLANK(Q1481))),"Missing Information", INDEX(Table15[Entire Service Line Classification], MATCH(SUMIFS(Table15[Unique ID],Table15[System-Owned Portion],D1481,Table15[If Material Anything Other than "Lead" in Column E,Was Material Ever Previously Lead?],F1481,Table15[Customer-Owned Portion],N1481),Table15[Unique ID],0),0)))</f>
        <v>Non-lead</v>
      </c>
      <c r="W1481" s="189"/>
    </row>
    <row r="1482" spans="1:23" s="190" customFormat="1" ht="37.5" x14ac:dyDescent="0.25">
      <c r="A1482" s="180">
        <v>11743945</v>
      </c>
      <c r="B1482" s="181" t="s">
        <v>3124</v>
      </c>
      <c r="C1482" s="182" t="s">
        <v>3125</v>
      </c>
      <c r="D1482" s="183" t="s">
        <v>36</v>
      </c>
      <c r="E1482" s="181" t="s">
        <v>35</v>
      </c>
      <c r="F1482" s="183" t="s">
        <v>35</v>
      </c>
      <c r="G1482" s="181" t="s">
        <v>238</v>
      </c>
      <c r="H1482" s="184">
        <v>1</v>
      </c>
      <c r="I1482" s="185" t="s">
        <v>107</v>
      </c>
      <c r="J1482" s="181" t="s">
        <v>37</v>
      </c>
      <c r="K1482" s="181" t="s">
        <v>38</v>
      </c>
      <c r="L1482" s="186">
        <v>45518</v>
      </c>
      <c r="M1482" s="187" t="s">
        <v>225</v>
      </c>
      <c r="N1482" s="183" t="s">
        <v>43</v>
      </c>
      <c r="O1482" s="181"/>
      <c r="P1482" s="184">
        <v>1</v>
      </c>
      <c r="Q1482" s="185" t="s">
        <v>107</v>
      </c>
      <c r="R1482" s="181" t="s">
        <v>37</v>
      </c>
      <c r="S1482" s="181" t="s">
        <v>96</v>
      </c>
      <c r="T1482" s="186">
        <v>45518</v>
      </c>
      <c r="U1482" s="187" t="s">
        <v>7069</v>
      </c>
      <c r="V1482" s="188" t="str" cm="1">
        <f t="array" ref="V1482">IF(SUM(LEN(A1482:U1482))=0,"",IF(OR(OR(ISBLANK(E1482),SUM(LEN(B1482),LEN(C1482))=0),AND(NOT(D1482="Unknown"),ISBLANK(I1482)),AND(NOT(N1482="Unknown"),ISBLANK(Q1482))),"Missing Information", INDEX(Table15[Entire Service Line Classification], MATCH(SUMIFS(Table15[Unique ID],Table15[System-Owned Portion],D1482,Table15[If Material Anything Other than "Lead" in Column E,Was Material Ever Previously Lead?],F1482,Table15[Customer-Owned Portion],N1482),Table15[Unique ID],0),0)))</f>
        <v>Non-lead</v>
      </c>
      <c r="W1482" s="189"/>
    </row>
    <row r="1483" spans="1:23" s="190" customFormat="1" ht="37.5" x14ac:dyDescent="0.25">
      <c r="A1483" s="180">
        <v>11743944</v>
      </c>
      <c r="B1483" s="181" t="s">
        <v>3126</v>
      </c>
      <c r="C1483" s="182" t="s">
        <v>3127</v>
      </c>
      <c r="D1483" s="183" t="s">
        <v>36</v>
      </c>
      <c r="E1483" s="181" t="s">
        <v>35</v>
      </c>
      <c r="F1483" s="183" t="s">
        <v>35</v>
      </c>
      <c r="G1483" s="181" t="s">
        <v>238</v>
      </c>
      <c r="H1483" s="184">
        <v>1</v>
      </c>
      <c r="I1483" s="185" t="s">
        <v>107</v>
      </c>
      <c r="J1483" s="181" t="s">
        <v>37</v>
      </c>
      <c r="K1483" s="181" t="s">
        <v>38</v>
      </c>
      <c r="L1483" s="186">
        <v>45518</v>
      </c>
      <c r="M1483" s="187" t="s">
        <v>225</v>
      </c>
      <c r="N1483" s="183" t="s">
        <v>43</v>
      </c>
      <c r="O1483" s="181"/>
      <c r="P1483" s="184">
        <v>1</v>
      </c>
      <c r="Q1483" s="185" t="s">
        <v>107</v>
      </c>
      <c r="R1483" s="181" t="s">
        <v>37</v>
      </c>
      <c r="S1483" s="181" t="s">
        <v>96</v>
      </c>
      <c r="T1483" s="186">
        <v>45518</v>
      </c>
      <c r="U1483" s="187" t="s">
        <v>7069</v>
      </c>
      <c r="V1483" s="188" t="str" cm="1">
        <f t="array" ref="V1483">IF(SUM(LEN(A1483:U1483))=0,"",IF(OR(OR(ISBLANK(E1483),SUM(LEN(B1483),LEN(C1483))=0),AND(NOT(D1483="Unknown"),ISBLANK(I1483)),AND(NOT(N1483="Unknown"),ISBLANK(Q1483))),"Missing Information", INDEX(Table15[Entire Service Line Classification], MATCH(SUMIFS(Table15[Unique ID],Table15[System-Owned Portion],D1483,Table15[If Material Anything Other than "Lead" in Column E,Was Material Ever Previously Lead?],F1483,Table15[Customer-Owned Portion],N1483),Table15[Unique ID],0),0)))</f>
        <v>Non-lead</v>
      </c>
      <c r="W1483" s="189"/>
    </row>
    <row r="1484" spans="1:23" s="190" customFormat="1" ht="37.5" x14ac:dyDescent="0.25">
      <c r="A1484" s="180">
        <v>11743943</v>
      </c>
      <c r="B1484" s="181" t="s">
        <v>3128</v>
      </c>
      <c r="C1484" s="182" t="s">
        <v>3129</v>
      </c>
      <c r="D1484" s="183" t="s">
        <v>43</v>
      </c>
      <c r="E1484" s="181" t="s">
        <v>35</v>
      </c>
      <c r="F1484" s="183" t="s">
        <v>35</v>
      </c>
      <c r="G1484" s="181" t="s">
        <v>261</v>
      </c>
      <c r="H1484" s="184">
        <v>1</v>
      </c>
      <c r="I1484" s="185" t="s">
        <v>107</v>
      </c>
      <c r="J1484" s="181" t="s">
        <v>37</v>
      </c>
      <c r="K1484" s="181" t="s">
        <v>38</v>
      </c>
      <c r="L1484" s="186">
        <v>45531</v>
      </c>
      <c r="M1484" s="187" t="s">
        <v>7069</v>
      </c>
      <c r="N1484" s="183" t="s">
        <v>43</v>
      </c>
      <c r="O1484" s="181"/>
      <c r="P1484" s="184">
        <v>0.75</v>
      </c>
      <c r="Q1484" s="185" t="s">
        <v>107</v>
      </c>
      <c r="R1484" s="181" t="s">
        <v>37</v>
      </c>
      <c r="S1484" s="181" t="s">
        <v>96</v>
      </c>
      <c r="T1484" s="186">
        <v>45531</v>
      </c>
      <c r="U1484" s="187" t="s">
        <v>7069</v>
      </c>
      <c r="V1484" s="188" t="str" cm="1">
        <f t="array" ref="V1484">IF(SUM(LEN(A1484:U1484))=0,"",IF(OR(OR(ISBLANK(E1484),SUM(LEN(B1484),LEN(C1484))=0),AND(NOT(D1484="Unknown"),ISBLANK(I1484)),AND(NOT(N1484="Unknown"),ISBLANK(Q1484))),"Missing Information", INDEX(Table15[Entire Service Line Classification], MATCH(SUMIFS(Table15[Unique ID],Table15[System-Owned Portion],D1484,Table15[If Material Anything Other than "Lead" in Column E,Was Material Ever Previously Lead?],F1484,Table15[Customer-Owned Portion],N1484),Table15[Unique ID],0),0)))</f>
        <v>Non-lead</v>
      </c>
      <c r="W1484" s="189"/>
    </row>
    <row r="1485" spans="1:23" s="190" customFormat="1" ht="37.5" x14ac:dyDescent="0.25">
      <c r="A1485" s="180">
        <v>11743942</v>
      </c>
      <c r="B1485" s="181" t="s">
        <v>3130</v>
      </c>
      <c r="C1485" s="182" t="s">
        <v>3131</v>
      </c>
      <c r="D1485" s="183" t="s">
        <v>36</v>
      </c>
      <c r="E1485" s="181" t="s">
        <v>35</v>
      </c>
      <c r="F1485" s="183" t="s">
        <v>35</v>
      </c>
      <c r="G1485" s="181" t="s">
        <v>7058</v>
      </c>
      <c r="H1485" s="184">
        <v>1</v>
      </c>
      <c r="I1485" s="185" t="s">
        <v>107</v>
      </c>
      <c r="J1485" s="181" t="s">
        <v>37</v>
      </c>
      <c r="K1485" s="181" t="s">
        <v>38</v>
      </c>
      <c r="L1485" s="186">
        <v>45525</v>
      </c>
      <c r="M1485" s="187" t="s">
        <v>225</v>
      </c>
      <c r="N1485" s="183" t="s">
        <v>36</v>
      </c>
      <c r="O1485" s="181"/>
      <c r="P1485" s="184">
        <v>0.75</v>
      </c>
      <c r="Q1485" s="185" t="s">
        <v>107</v>
      </c>
      <c r="R1485" s="181" t="s">
        <v>37</v>
      </c>
      <c r="S1485" s="181" t="s">
        <v>96</v>
      </c>
      <c r="T1485" s="186">
        <v>45525</v>
      </c>
      <c r="U1485" s="187" t="s">
        <v>225</v>
      </c>
      <c r="V1485" s="188" t="str" cm="1">
        <f t="array" ref="V1485">IF(SUM(LEN(A1485:U1485))=0,"",IF(OR(OR(ISBLANK(E1485),SUM(LEN(B1485),LEN(C1485))=0),AND(NOT(D1485="Unknown"),ISBLANK(I1485)),AND(NOT(N1485="Unknown"),ISBLANK(Q1485))),"Missing Information", INDEX(Table15[Entire Service Line Classification], MATCH(SUMIFS(Table15[Unique ID],Table15[System-Owned Portion],D1485,Table15[If Material Anything Other than "Lead" in Column E,Was Material Ever Previously Lead?],F1485,Table15[Customer-Owned Portion],N1485),Table15[Unique ID],0),0)))</f>
        <v>Non-lead</v>
      </c>
      <c r="W1485" s="189"/>
    </row>
    <row r="1486" spans="1:23" s="190" customFormat="1" ht="37.5" x14ac:dyDescent="0.25">
      <c r="A1486" s="180">
        <v>11743941</v>
      </c>
      <c r="B1486" s="181" t="s">
        <v>3132</v>
      </c>
      <c r="C1486" s="182" t="s">
        <v>3133</v>
      </c>
      <c r="D1486" s="183" t="s">
        <v>36</v>
      </c>
      <c r="E1486" s="181" t="s">
        <v>35</v>
      </c>
      <c r="F1486" s="183" t="s">
        <v>35</v>
      </c>
      <c r="G1486" s="181" t="s">
        <v>242</v>
      </c>
      <c r="H1486" s="184">
        <v>1</v>
      </c>
      <c r="I1486" s="185" t="s">
        <v>107</v>
      </c>
      <c r="J1486" s="181" t="s">
        <v>37</v>
      </c>
      <c r="K1486" s="181" t="s">
        <v>38</v>
      </c>
      <c r="L1486" s="186">
        <v>45525</v>
      </c>
      <c r="M1486" s="187" t="s">
        <v>225</v>
      </c>
      <c r="N1486" s="183" t="s">
        <v>36</v>
      </c>
      <c r="O1486" s="181"/>
      <c r="P1486" s="184">
        <v>0.75</v>
      </c>
      <c r="Q1486" s="185" t="s">
        <v>107</v>
      </c>
      <c r="R1486" s="181" t="s">
        <v>37</v>
      </c>
      <c r="S1486" s="181" t="s">
        <v>96</v>
      </c>
      <c r="T1486" s="186">
        <v>45525</v>
      </c>
      <c r="U1486" s="187" t="s">
        <v>225</v>
      </c>
      <c r="V1486" s="188" t="str" cm="1">
        <f t="array" ref="V1486">IF(SUM(LEN(A1486:U1486))=0,"",IF(OR(OR(ISBLANK(E1486),SUM(LEN(B1486),LEN(C1486))=0),AND(NOT(D1486="Unknown"),ISBLANK(I1486)),AND(NOT(N1486="Unknown"),ISBLANK(Q1486))),"Missing Information", INDEX(Table15[Entire Service Line Classification], MATCH(SUMIFS(Table15[Unique ID],Table15[System-Owned Portion],D1486,Table15[If Material Anything Other than "Lead" in Column E,Was Material Ever Previously Lead?],F1486,Table15[Customer-Owned Portion],N1486),Table15[Unique ID],0),0)))</f>
        <v>Non-lead</v>
      </c>
      <c r="W1486" s="189"/>
    </row>
    <row r="1487" spans="1:23" s="190" customFormat="1" ht="37.5" x14ac:dyDescent="0.25">
      <c r="A1487" s="180">
        <v>11743940</v>
      </c>
      <c r="B1487" s="181" t="s">
        <v>3134</v>
      </c>
      <c r="C1487" s="182" t="s">
        <v>3135</v>
      </c>
      <c r="D1487" s="183" t="s">
        <v>36</v>
      </c>
      <c r="E1487" s="181" t="s">
        <v>35</v>
      </c>
      <c r="F1487" s="183" t="s">
        <v>35</v>
      </c>
      <c r="G1487" s="181" t="s">
        <v>7058</v>
      </c>
      <c r="H1487" s="184">
        <v>1</v>
      </c>
      <c r="I1487" s="185" t="s">
        <v>107</v>
      </c>
      <c r="J1487" s="181" t="s">
        <v>37</v>
      </c>
      <c r="K1487" s="181" t="s">
        <v>38</v>
      </c>
      <c r="L1487" s="186">
        <v>45525</v>
      </c>
      <c r="M1487" s="187" t="s">
        <v>225</v>
      </c>
      <c r="N1487" s="183" t="s">
        <v>36</v>
      </c>
      <c r="O1487" s="181"/>
      <c r="P1487" s="184">
        <v>0.75</v>
      </c>
      <c r="Q1487" s="185" t="s">
        <v>107</v>
      </c>
      <c r="R1487" s="181" t="s">
        <v>37</v>
      </c>
      <c r="S1487" s="181" t="s">
        <v>96</v>
      </c>
      <c r="T1487" s="186">
        <v>45525</v>
      </c>
      <c r="U1487" s="187" t="s">
        <v>225</v>
      </c>
      <c r="V1487" s="188" t="str" cm="1">
        <f t="array" ref="V1487">IF(SUM(LEN(A1487:U1487))=0,"",IF(OR(OR(ISBLANK(E1487),SUM(LEN(B1487),LEN(C1487))=0),AND(NOT(D1487="Unknown"),ISBLANK(I1487)),AND(NOT(N1487="Unknown"),ISBLANK(Q1487))),"Missing Information", INDEX(Table15[Entire Service Line Classification], MATCH(SUMIFS(Table15[Unique ID],Table15[System-Owned Portion],D1487,Table15[If Material Anything Other than "Lead" in Column E,Was Material Ever Previously Lead?],F1487,Table15[Customer-Owned Portion],N1487),Table15[Unique ID],0),0)))</f>
        <v>Non-lead</v>
      </c>
      <c r="W1487" s="189"/>
    </row>
    <row r="1488" spans="1:23" s="190" customFormat="1" ht="37.5" x14ac:dyDescent="0.25">
      <c r="A1488" s="180">
        <v>11743939</v>
      </c>
      <c r="B1488" s="181" t="s">
        <v>3136</v>
      </c>
      <c r="C1488" s="182" t="s">
        <v>3137</v>
      </c>
      <c r="D1488" s="183" t="s">
        <v>36</v>
      </c>
      <c r="E1488" s="181" t="s">
        <v>35</v>
      </c>
      <c r="F1488" s="183" t="s">
        <v>35</v>
      </c>
      <c r="G1488" s="181" t="s">
        <v>238</v>
      </c>
      <c r="H1488" s="184">
        <v>1</v>
      </c>
      <c r="I1488" s="185" t="s">
        <v>107</v>
      </c>
      <c r="J1488" s="181" t="s">
        <v>37</v>
      </c>
      <c r="K1488" s="181" t="s">
        <v>38</v>
      </c>
      <c r="L1488" s="186">
        <v>45518</v>
      </c>
      <c r="M1488" s="187" t="s">
        <v>225</v>
      </c>
      <c r="N1488" s="183" t="s">
        <v>43</v>
      </c>
      <c r="O1488" s="181"/>
      <c r="P1488" s="184">
        <v>1</v>
      </c>
      <c r="Q1488" s="185" t="s">
        <v>107</v>
      </c>
      <c r="R1488" s="181" t="s">
        <v>37</v>
      </c>
      <c r="S1488" s="181" t="s">
        <v>96</v>
      </c>
      <c r="T1488" s="186">
        <v>45518</v>
      </c>
      <c r="U1488" s="187" t="s">
        <v>7069</v>
      </c>
      <c r="V1488" s="188" t="str" cm="1">
        <f t="array" ref="V1488">IF(SUM(LEN(A1488:U1488))=0,"",IF(OR(OR(ISBLANK(E1488),SUM(LEN(B1488),LEN(C1488))=0),AND(NOT(D1488="Unknown"),ISBLANK(I1488)),AND(NOT(N1488="Unknown"),ISBLANK(Q1488))),"Missing Information", INDEX(Table15[Entire Service Line Classification], MATCH(SUMIFS(Table15[Unique ID],Table15[System-Owned Portion],D1488,Table15[If Material Anything Other than "Lead" in Column E,Was Material Ever Previously Lead?],F1488,Table15[Customer-Owned Portion],N1488),Table15[Unique ID],0),0)))</f>
        <v>Non-lead</v>
      </c>
      <c r="W1488" s="189"/>
    </row>
    <row r="1489" spans="1:23" s="190" customFormat="1" ht="37.5" x14ac:dyDescent="0.25">
      <c r="A1489" s="180">
        <v>11743933</v>
      </c>
      <c r="B1489" s="181" t="s">
        <v>3138</v>
      </c>
      <c r="C1489" s="182" t="s">
        <v>3139</v>
      </c>
      <c r="D1489" s="183" t="s">
        <v>36</v>
      </c>
      <c r="E1489" s="181" t="s">
        <v>35</v>
      </c>
      <c r="F1489" s="183" t="s">
        <v>35</v>
      </c>
      <c r="G1489" s="181" t="s">
        <v>238</v>
      </c>
      <c r="H1489" s="184">
        <v>1</v>
      </c>
      <c r="I1489" s="185" t="s">
        <v>107</v>
      </c>
      <c r="J1489" s="181" t="s">
        <v>37</v>
      </c>
      <c r="K1489" s="181" t="s">
        <v>38</v>
      </c>
      <c r="L1489" s="186">
        <v>45525</v>
      </c>
      <c r="M1489" s="187" t="s">
        <v>225</v>
      </c>
      <c r="N1489" s="183" t="s">
        <v>36</v>
      </c>
      <c r="O1489" s="181"/>
      <c r="P1489" s="184">
        <v>0.75</v>
      </c>
      <c r="Q1489" s="185" t="s">
        <v>107</v>
      </c>
      <c r="R1489" s="181" t="s">
        <v>37</v>
      </c>
      <c r="S1489" s="181" t="s">
        <v>96</v>
      </c>
      <c r="T1489" s="186">
        <v>45525</v>
      </c>
      <c r="U1489" s="187" t="s">
        <v>225</v>
      </c>
      <c r="V1489" s="188" t="str" cm="1">
        <f t="array" ref="V1489">IF(SUM(LEN(A1489:U1489))=0,"",IF(OR(OR(ISBLANK(E1489),SUM(LEN(B1489),LEN(C1489))=0),AND(NOT(D1489="Unknown"),ISBLANK(I1489)),AND(NOT(N1489="Unknown"),ISBLANK(Q1489))),"Missing Information", INDEX(Table15[Entire Service Line Classification], MATCH(SUMIFS(Table15[Unique ID],Table15[System-Owned Portion],D1489,Table15[If Material Anything Other than "Lead" in Column E,Was Material Ever Previously Lead?],F1489,Table15[Customer-Owned Portion],N1489),Table15[Unique ID],0),0)))</f>
        <v>Non-lead</v>
      </c>
      <c r="W1489" s="189"/>
    </row>
    <row r="1490" spans="1:23" s="190" customFormat="1" ht="37.5" x14ac:dyDescent="0.25">
      <c r="A1490" s="180">
        <v>11743938</v>
      </c>
      <c r="B1490" s="181" t="s">
        <v>3140</v>
      </c>
      <c r="C1490" s="182" t="s">
        <v>3141</v>
      </c>
      <c r="D1490" s="183" t="s">
        <v>36</v>
      </c>
      <c r="E1490" s="181" t="s">
        <v>35</v>
      </c>
      <c r="F1490" s="183" t="s">
        <v>35</v>
      </c>
      <c r="G1490" s="181" t="s">
        <v>7058</v>
      </c>
      <c r="H1490" s="184">
        <v>1</v>
      </c>
      <c r="I1490" s="185" t="s">
        <v>107</v>
      </c>
      <c r="J1490" s="181" t="s">
        <v>37</v>
      </c>
      <c r="K1490" s="181" t="s">
        <v>38</v>
      </c>
      <c r="L1490" s="186">
        <v>45525</v>
      </c>
      <c r="M1490" s="187" t="s">
        <v>225</v>
      </c>
      <c r="N1490" s="183" t="s">
        <v>43</v>
      </c>
      <c r="O1490" s="181"/>
      <c r="P1490" s="184">
        <v>0.75</v>
      </c>
      <c r="Q1490" s="185" t="s">
        <v>107</v>
      </c>
      <c r="R1490" s="181" t="s">
        <v>37</v>
      </c>
      <c r="S1490" s="181" t="s">
        <v>96</v>
      </c>
      <c r="T1490" s="186">
        <v>45525</v>
      </c>
      <c r="U1490" s="187" t="s">
        <v>225</v>
      </c>
      <c r="V1490" s="188" t="str" cm="1">
        <f t="array" ref="V1490">IF(SUM(LEN(A1490:U1490))=0,"",IF(OR(OR(ISBLANK(E1490),SUM(LEN(B1490),LEN(C1490))=0),AND(NOT(D1490="Unknown"),ISBLANK(I1490)),AND(NOT(N1490="Unknown"),ISBLANK(Q1490))),"Missing Information", INDEX(Table15[Entire Service Line Classification], MATCH(SUMIFS(Table15[Unique ID],Table15[System-Owned Portion],D1490,Table15[If Material Anything Other than "Lead" in Column E,Was Material Ever Previously Lead?],F1490,Table15[Customer-Owned Portion],N1490),Table15[Unique ID],0),0)))</f>
        <v>Non-lead</v>
      </c>
      <c r="W1490" s="189"/>
    </row>
    <row r="1491" spans="1:23" s="190" customFormat="1" ht="37.5" x14ac:dyDescent="0.25">
      <c r="A1491" s="180">
        <v>11743937</v>
      </c>
      <c r="B1491" s="181" t="s">
        <v>3142</v>
      </c>
      <c r="C1491" s="182" t="s">
        <v>3143</v>
      </c>
      <c r="D1491" s="183" t="s">
        <v>36</v>
      </c>
      <c r="E1491" s="181" t="s">
        <v>35</v>
      </c>
      <c r="F1491" s="183" t="s">
        <v>35</v>
      </c>
      <c r="G1491" s="181" t="s">
        <v>246</v>
      </c>
      <c r="H1491" s="184">
        <v>1</v>
      </c>
      <c r="I1491" s="185" t="s">
        <v>107</v>
      </c>
      <c r="J1491" s="181" t="s">
        <v>37</v>
      </c>
      <c r="K1491" s="181" t="s">
        <v>38</v>
      </c>
      <c r="L1491" s="186">
        <v>45519</v>
      </c>
      <c r="M1491" s="187" t="s">
        <v>225</v>
      </c>
      <c r="N1491" s="183" t="s">
        <v>43</v>
      </c>
      <c r="O1491" s="181"/>
      <c r="P1491" s="184">
        <v>0.75</v>
      </c>
      <c r="Q1491" s="185" t="s">
        <v>107</v>
      </c>
      <c r="R1491" s="181" t="s">
        <v>37</v>
      </c>
      <c r="S1491" s="181" t="s">
        <v>96</v>
      </c>
      <c r="T1491" s="186">
        <v>45519</v>
      </c>
      <c r="U1491" s="187" t="s">
        <v>7069</v>
      </c>
      <c r="V1491" s="188" t="str" cm="1">
        <f t="array" ref="V1491">IF(SUM(LEN(A1491:U1491))=0,"",IF(OR(OR(ISBLANK(E1491),SUM(LEN(B1491),LEN(C1491))=0),AND(NOT(D1491="Unknown"),ISBLANK(I1491)),AND(NOT(N1491="Unknown"),ISBLANK(Q1491))),"Missing Information", INDEX(Table15[Entire Service Line Classification], MATCH(SUMIFS(Table15[Unique ID],Table15[System-Owned Portion],D1491,Table15[If Material Anything Other than "Lead" in Column E,Was Material Ever Previously Lead?],F1491,Table15[Customer-Owned Portion],N1491),Table15[Unique ID],0),0)))</f>
        <v>Non-lead</v>
      </c>
      <c r="W1491" s="189"/>
    </row>
    <row r="1492" spans="1:23" s="190" customFormat="1" ht="37.5" x14ac:dyDescent="0.25">
      <c r="A1492" s="180">
        <v>11743936</v>
      </c>
      <c r="B1492" s="181" t="s">
        <v>3144</v>
      </c>
      <c r="C1492" s="182" t="s">
        <v>3145</v>
      </c>
      <c r="D1492" s="183" t="s">
        <v>36</v>
      </c>
      <c r="E1492" s="181" t="s">
        <v>35</v>
      </c>
      <c r="F1492" s="183" t="s">
        <v>35</v>
      </c>
      <c r="G1492" s="181" t="s">
        <v>235</v>
      </c>
      <c r="H1492" s="184">
        <v>2</v>
      </c>
      <c r="I1492" s="185" t="s">
        <v>107</v>
      </c>
      <c r="J1492" s="181" t="s">
        <v>37</v>
      </c>
      <c r="K1492" s="181" t="s">
        <v>38</v>
      </c>
      <c r="L1492" s="186">
        <v>45518</v>
      </c>
      <c r="M1492" s="187" t="s">
        <v>225</v>
      </c>
      <c r="N1492" s="183" t="s">
        <v>43</v>
      </c>
      <c r="O1492" s="181"/>
      <c r="P1492" s="184">
        <v>2</v>
      </c>
      <c r="Q1492" s="185" t="s">
        <v>107</v>
      </c>
      <c r="R1492" s="181" t="s">
        <v>37</v>
      </c>
      <c r="S1492" s="181" t="s">
        <v>96</v>
      </c>
      <c r="T1492" s="186">
        <v>45518</v>
      </c>
      <c r="U1492" s="187" t="s">
        <v>7069</v>
      </c>
      <c r="V1492" s="188" t="str" cm="1">
        <f t="array" ref="V1492">IF(SUM(LEN(A1492:U1492))=0,"",IF(OR(OR(ISBLANK(E1492),SUM(LEN(B1492),LEN(C1492))=0),AND(NOT(D1492="Unknown"),ISBLANK(I1492)),AND(NOT(N1492="Unknown"),ISBLANK(Q1492))),"Missing Information", INDEX(Table15[Entire Service Line Classification], MATCH(SUMIFS(Table15[Unique ID],Table15[System-Owned Portion],D1492,Table15[If Material Anything Other than "Lead" in Column E,Was Material Ever Previously Lead?],F1492,Table15[Customer-Owned Portion],N1492),Table15[Unique ID],0),0)))</f>
        <v>Non-lead</v>
      </c>
      <c r="W1492" s="189"/>
    </row>
    <row r="1493" spans="1:23" s="190" customFormat="1" ht="37.5" x14ac:dyDescent="0.25">
      <c r="A1493" s="180">
        <v>11743935</v>
      </c>
      <c r="B1493" s="181" t="s">
        <v>3146</v>
      </c>
      <c r="C1493" s="182" t="s">
        <v>3147</v>
      </c>
      <c r="D1493" s="183" t="s">
        <v>36</v>
      </c>
      <c r="E1493" s="181" t="s">
        <v>35</v>
      </c>
      <c r="F1493" s="183" t="s">
        <v>35</v>
      </c>
      <c r="G1493" s="181" t="s">
        <v>7038</v>
      </c>
      <c r="H1493" s="184">
        <v>1</v>
      </c>
      <c r="I1493" s="185" t="s">
        <v>107</v>
      </c>
      <c r="J1493" s="181" t="s">
        <v>37</v>
      </c>
      <c r="K1493" s="181" t="s">
        <v>38</v>
      </c>
      <c r="L1493" s="186">
        <v>45525</v>
      </c>
      <c r="M1493" s="187" t="s">
        <v>225</v>
      </c>
      <c r="N1493" s="183" t="s">
        <v>43</v>
      </c>
      <c r="O1493" s="181"/>
      <c r="P1493" s="184">
        <v>0.75</v>
      </c>
      <c r="Q1493" s="185" t="s">
        <v>107</v>
      </c>
      <c r="R1493" s="181" t="s">
        <v>37</v>
      </c>
      <c r="S1493" s="181" t="s">
        <v>96</v>
      </c>
      <c r="T1493" s="186">
        <v>45525</v>
      </c>
      <c r="U1493" s="187" t="s">
        <v>225</v>
      </c>
      <c r="V1493" s="188" t="str" cm="1">
        <f t="array" ref="V1493">IF(SUM(LEN(A1493:U1493))=0,"",IF(OR(OR(ISBLANK(E1493),SUM(LEN(B1493),LEN(C1493))=0),AND(NOT(D1493="Unknown"),ISBLANK(I1493)),AND(NOT(N1493="Unknown"),ISBLANK(Q1493))),"Missing Information", INDEX(Table15[Entire Service Line Classification], MATCH(SUMIFS(Table15[Unique ID],Table15[System-Owned Portion],D1493,Table15[If Material Anything Other than "Lead" in Column E,Was Material Ever Previously Lead?],F1493,Table15[Customer-Owned Portion],N1493),Table15[Unique ID],0),0)))</f>
        <v>Non-lead</v>
      </c>
      <c r="W1493" s="189"/>
    </row>
    <row r="1494" spans="1:23" s="190" customFormat="1" ht="37.5" x14ac:dyDescent="0.25">
      <c r="A1494" s="180">
        <v>11743932</v>
      </c>
      <c r="B1494" s="181" t="s">
        <v>3148</v>
      </c>
      <c r="C1494" s="182" t="s">
        <v>3149</v>
      </c>
      <c r="D1494" s="183" t="s">
        <v>36</v>
      </c>
      <c r="E1494" s="181" t="s">
        <v>35</v>
      </c>
      <c r="F1494" s="183" t="s">
        <v>35</v>
      </c>
      <c r="G1494" s="181" t="s">
        <v>7043</v>
      </c>
      <c r="H1494" s="184">
        <v>1</v>
      </c>
      <c r="I1494" s="185" t="s">
        <v>107</v>
      </c>
      <c r="J1494" s="181" t="s">
        <v>37</v>
      </c>
      <c r="K1494" s="181" t="s">
        <v>38</v>
      </c>
      <c r="L1494" s="186">
        <v>45525</v>
      </c>
      <c r="M1494" s="187" t="s">
        <v>225</v>
      </c>
      <c r="N1494" s="183" t="s">
        <v>43</v>
      </c>
      <c r="O1494" s="181"/>
      <c r="P1494" s="184">
        <v>0.75</v>
      </c>
      <c r="Q1494" s="185" t="s">
        <v>107</v>
      </c>
      <c r="R1494" s="181" t="s">
        <v>37</v>
      </c>
      <c r="S1494" s="181" t="s">
        <v>96</v>
      </c>
      <c r="T1494" s="186">
        <v>45525</v>
      </c>
      <c r="U1494" s="187" t="s">
        <v>225</v>
      </c>
      <c r="V1494" s="188" t="str" cm="1">
        <f t="array" ref="V1494">IF(SUM(LEN(A1494:U1494))=0,"",IF(OR(OR(ISBLANK(E1494),SUM(LEN(B1494),LEN(C1494))=0),AND(NOT(D1494="Unknown"),ISBLANK(I1494)),AND(NOT(N1494="Unknown"),ISBLANK(Q1494))),"Missing Information", INDEX(Table15[Entire Service Line Classification], MATCH(SUMIFS(Table15[Unique ID],Table15[System-Owned Portion],D1494,Table15[If Material Anything Other than "Lead" in Column E,Was Material Ever Previously Lead?],F1494,Table15[Customer-Owned Portion],N1494),Table15[Unique ID],0),0)))</f>
        <v>Non-lead</v>
      </c>
      <c r="W1494" s="189"/>
    </row>
    <row r="1495" spans="1:23" s="190" customFormat="1" ht="37.5" x14ac:dyDescent="0.25">
      <c r="A1495" s="180">
        <v>11743931</v>
      </c>
      <c r="B1495" s="181" t="s">
        <v>3150</v>
      </c>
      <c r="C1495" s="182" t="s">
        <v>2696</v>
      </c>
      <c r="D1495" s="183" t="s">
        <v>36</v>
      </c>
      <c r="E1495" s="181" t="s">
        <v>35</v>
      </c>
      <c r="F1495" s="183" t="s">
        <v>35</v>
      </c>
      <c r="G1495" s="181" t="s">
        <v>229</v>
      </c>
      <c r="H1495" s="184">
        <v>1</v>
      </c>
      <c r="I1495" s="185" t="s">
        <v>107</v>
      </c>
      <c r="J1495" s="181" t="s">
        <v>37</v>
      </c>
      <c r="K1495" s="181" t="s">
        <v>38</v>
      </c>
      <c r="L1495" s="186">
        <v>45519</v>
      </c>
      <c r="M1495" s="187" t="s">
        <v>225</v>
      </c>
      <c r="N1495" s="183" t="s">
        <v>43</v>
      </c>
      <c r="O1495" s="181"/>
      <c r="P1495" s="184">
        <v>0.75</v>
      </c>
      <c r="Q1495" s="185" t="s">
        <v>107</v>
      </c>
      <c r="R1495" s="181" t="s">
        <v>37</v>
      </c>
      <c r="S1495" s="181" t="s">
        <v>96</v>
      </c>
      <c r="T1495" s="186">
        <v>45519</v>
      </c>
      <c r="U1495" s="187" t="s">
        <v>7069</v>
      </c>
      <c r="V1495" s="188" t="str" cm="1">
        <f t="array" ref="V1495">IF(SUM(LEN(A1495:U1495))=0,"",IF(OR(OR(ISBLANK(E1495),SUM(LEN(B1495),LEN(C1495))=0),AND(NOT(D1495="Unknown"),ISBLANK(I1495)),AND(NOT(N1495="Unknown"),ISBLANK(Q1495))),"Missing Information", INDEX(Table15[Entire Service Line Classification], MATCH(SUMIFS(Table15[Unique ID],Table15[System-Owned Portion],D1495,Table15[If Material Anything Other than "Lead" in Column E,Was Material Ever Previously Lead?],F1495,Table15[Customer-Owned Portion],N1495),Table15[Unique ID],0),0)))</f>
        <v>Non-lead</v>
      </c>
      <c r="W1495" s="189"/>
    </row>
    <row r="1496" spans="1:23" s="190" customFormat="1" ht="37.5" x14ac:dyDescent="0.25">
      <c r="A1496" s="180">
        <v>11743934</v>
      </c>
      <c r="B1496" s="181" t="s">
        <v>3151</v>
      </c>
      <c r="C1496" s="182" t="s">
        <v>3152</v>
      </c>
      <c r="D1496" s="183" t="s">
        <v>36</v>
      </c>
      <c r="E1496" s="181" t="s">
        <v>35</v>
      </c>
      <c r="F1496" s="183" t="s">
        <v>35</v>
      </c>
      <c r="G1496" s="181" t="s">
        <v>232</v>
      </c>
      <c r="H1496" s="184">
        <v>1</v>
      </c>
      <c r="I1496" s="185" t="s">
        <v>107</v>
      </c>
      <c r="J1496" s="181" t="s">
        <v>37</v>
      </c>
      <c r="K1496" s="181" t="s">
        <v>38</v>
      </c>
      <c r="L1496" s="186">
        <v>45524</v>
      </c>
      <c r="M1496" s="187" t="s">
        <v>225</v>
      </c>
      <c r="N1496" s="183" t="s">
        <v>43</v>
      </c>
      <c r="O1496" s="181"/>
      <c r="P1496" s="184">
        <v>0.75</v>
      </c>
      <c r="Q1496" s="185" t="s">
        <v>107</v>
      </c>
      <c r="R1496" s="181" t="s">
        <v>37</v>
      </c>
      <c r="S1496" s="181" t="s">
        <v>96</v>
      </c>
      <c r="T1496" s="186">
        <v>45524</v>
      </c>
      <c r="U1496" s="187" t="s">
        <v>225</v>
      </c>
      <c r="V1496" s="188" t="str" cm="1">
        <f t="array" ref="V1496">IF(SUM(LEN(A1496:U1496))=0,"",IF(OR(OR(ISBLANK(E1496),SUM(LEN(B1496),LEN(C1496))=0),AND(NOT(D1496="Unknown"),ISBLANK(I1496)),AND(NOT(N1496="Unknown"),ISBLANK(Q1496))),"Missing Information", INDEX(Table15[Entire Service Line Classification], MATCH(SUMIFS(Table15[Unique ID],Table15[System-Owned Portion],D1496,Table15[If Material Anything Other than "Lead" in Column E,Was Material Ever Previously Lead?],F1496,Table15[Customer-Owned Portion],N1496),Table15[Unique ID],0),0)))</f>
        <v>Non-lead</v>
      </c>
      <c r="W1496" s="189"/>
    </row>
    <row r="1497" spans="1:23" s="190" customFormat="1" ht="37.5" x14ac:dyDescent="0.25">
      <c r="A1497" s="180">
        <v>11743930</v>
      </c>
      <c r="B1497" s="181" t="s">
        <v>3153</v>
      </c>
      <c r="C1497" s="182" t="s">
        <v>3154</v>
      </c>
      <c r="D1497" s="183" t="s">
        <v>36</v>
      </c>
      <c r="E1497" s="181" t="s">
        <v>35</v>
      </c>
      <c r="F1497" s="183" t="s">
        <v>35</v>
      </c>
      <c r="G1497" s="181" t="s">
        <v>238</v>
      </c>
      <c r="H1497" s="184">
        <v>1</v>
      </c>
      <c r="I1497" s="185" t="s">
        <v>107</v>
      </c>
      <c r="J1497" s="181" t="s">
        <v>37</v>
      </c>
      <c r="K1497" s="181" t="s">
        <v>38</v>
      </c>
      <c r="L1497" s="186">
        <v>45523</v>
      </c>
      <c r="M1497" s="187" t="s">
        <v>225</v>
      </c>
      <c r="N1497" s="183" t="s">
        <v>43</v>
      </c>
      <c r="O1497" s="181"/>
      <c r="P1497" s="184">
        <v>0.75</v>
      </c>
      <c r="Q1497" s="185" t="s">
        <v>107</v>
      </c>
      <c r="R1497" s="181" t="s">
        <v>37</v>
      </c>
      <c r="S1497" s="181" t="s">
        <v>96</v>
      </c>
      <c r="T1497" s="186">
        <v>45523</v>
      </c>
      <c r="U1497" s="187" t="s">
        <v>225</v>
      </c>
      <c r="V1497" s="188" t="str" cm="1">
        <f t="array" ref="V1497">IF(SUM(LEN(A1497:U1497))=0,"",IF(OR(OR(ISBLANK(E1497),SUM(LEN(B1497),LEN(C1497))=0),AND(NOT(D1497="Unknown"),ISBLANK(I1497)),AND(NOT(N1497="Unknown"),ISBLANK(Q1497))),"Missing Information", INDEX(Table15[Entire Service Line Classification], MATCH(SUMIFS(Table15[Unique ID],Table15[System-Owned Portion],D1497,Table15[If Material Anything Other than "Lead" in Column E,Was Material Ever Previously Lead?],F1497,Table15[Customer-Owned Portion],N1497),Table15[Unique ID],0),0)))</f>
        <v>Non-lead</v>
      </c>
      <c r="W1497" s="189"/>
    </row>
    <row r="1498" spans="1:23" s="190" customFormat="1" ht="37.5" x14ac:dyDescent="0.25">
      <c r="A1498" s="180">
        <v>11743926</v>
      </c>
      <c r="B1498" s="181" t="s">
        <v>3155</v>
      </c>
      <c r="C1498" s="182" t="s">
        <v>3156</v>
      </c>
      <c r="D1498" s="183" t="s">
        <v>36</v>
      </c>
      <c r="E1498" s="181" t="s">
        <v>35</v>
      </c>
      <c r="F1498" s="183" t="s">
        <v>35</v>
      </c>
      <c r="G1498" s="181" t="s">
        <v>7058</v>
      </c>
      <c r="H1498" s="184">
        <v>1</v>
      </c>
      <c r="I1498" s="185" t="s">
        <v>107</v>
      </c>
      <c r="J1498" s="181" t="s">
        <v>37</v>
      </c>
      <c r="K1498" s="181" t="s">
        <v>38</v>
      </c>
      <c r="L1498" s="186">
        <v>45525</v>
      </c>
      <c r="M1498" s="187" t="s">
        <v>225</v>
      </c>
      <c r="N1498" s="183" t="s">
        <v>36</v>
      </c>
      <c r="O1498" s="181"/>
      <c r="P1498" s="184">
        <v>0.75</v>
      </c>
      <c r="Q1498" s="185" t="s">
        <v>107</v>
      </c>
      <c r="R1498" s="181" t="s">
        <v>37</v>
      </c>
      <c r="S1498" s="181" t="s">
        <v>96</v>
      </c>
      <c r="T1498" s="186">
        <v>45525</v>
      </c>
      <c r="U1498" s="187" t="s">
        <v>225</v>
      </c>
      <c r="V1498" s="188" t="str" cm="1">
        <f t="array" ref="V1498">IF(SUM(LEN(A1498:U1498))=0,"",IF(OR(OR(ISBLANK(E1498),SUM(LEN(B1498),LEN(C1498))=0),AND(NOT(D1498="Unknown"),ISBLANK(I1498)),AND(NOT(N1498="Unknown"),ISBLANK(Q1498))),"Missing Information", INDEX(Table15[Entire Service Line Classification], MATCH(SUMIFS(Table15[Unique ID],Table15[System-Owned Portion],D1498,Table15[If Material Anything Other than "Lead" in Column E,Was Material Ever Previously Lead?],F1498,Table15[Customer-Owned Portion],N1498),Table15[Unique ID],0),0)))</f>
        <v>Non-lead</v>
      </c>
      <c r="W1498" s="189"/>
    </row>
    <row r="1499" spans="1:23" s="190" customFormat="1" ht="37.5" x14ac:dyDescent="0.25">
      <c r="A1499" s="180">
        <v>11743925</v>
      </c>
      <c r="B1499" s="181" t="s">
        <v>3157</v>
      </c>
      <c r="C1499" s="182" t="s">
        <v>3158</v>
      </c>
      <c r="D1499" s="183" t="s">
        <v>36</v>
      </c>
      <c r="E1499" s="181" t="s">
        <v>35</v>
      </c>
      <c r="F1499" s="183" t="s">
        <v>35</v>
      </c>
      <c r="G1499" s="181" t="s">
        <v>268</v>
      </c>
      <c r="H1499" s="184">
        <v>2</v>
      </c>
      <c r="I1499" s="185" t="s">
        <v>107</v>
      </c>
      <c r="J1499" s="181" t="s">
        <v>37</v>
      </c>
      <c r="K1499" s="181" t="s">
        <v>38</v>
      </c>
      <c r="L1499" s="186">
        <v>45551</v>
      </c>
      <c r="M1499" s="187" t="s">
        <v>225</v>
      </c>
      <c r="N1499" s="183" t="s">
        <v>36</v>
      </c>
      <c r="O1499" s="181"/>
      <c r="P1499" s="184">
        <v>0.75</v>
      </c>
      <c r="Q1499" s="185" t="s">
        <v>107</v>
      </c>
      <c r="R1499" s="181" t="s">
        <v>37</v>
      </c>
      <c r="S1499" s="181" t="s">
        <v>96</v>
      </c>
      <c r="T1499" s="186">
        <v>45551</v>
      </c>
      <c r="U1499" s="187" t="s">
        <v>225</v>
      </c>
      <c r="V1499" s="188" t="str" cm="1">
        <f t="array" ref="V1499">IF(SUM(LEN(A1499:U1499))=0,"",IF(OR(OR(ISBLANK(E1499),SUM(LEN(B1499),LEN(C1499))=0),AND(NOT(D1499="Unknown"),ISBLANK(I1499)),AND(NOT(N1499="Unknown"),ISBLANK(Q1499))),"Missing Information", INDEX(Table15[Entire Service Line Classification], MATCH(SUMIFS(Table15[Unique ID],Table15[System-Owned Portion],D1499,Table15[If Material Anything Other than "Lead" in Column E,Was Material Ever Previously Lead?],F1499,Table15[Customer-Owned Portion],N1499),Table15[Unique ID],0),0)))</f>
        <v>Non-lead</v>
      </c>
      <c r="W1499" s="189"/>
    </row>
    <row r="1500" spans="1:23" s="190" customFormat="1" ht="37.5" x14ac:dyDescent="0.25">
      <c r="A1500" s="180">
        <v>11743924</v>
      </c>
      <c r="B1500" s="181" t="s">
        <v>3159</v>
      </c>
      <c r="C1500" s="182" t="s">
        <v>3160</v>
      </c>
      <c r="D1500" s="183" t="s">
        <v>36</v>
      </c>
      <c r="E1500" s="181" t="s">
        <v>35</v>
      </c>
      <c r="F1500" s="183" t="s">
        <v>35</v>
      </c>
      <c r="G1500" s="181" t="s">
        <v>252</v>
      </c>
      <c r="H1500" s="184">
        <v>2</v>
      </c>
      <c r="I1500" s="185" t="s">
        <v>107</v>
      </c>
      <c r="J1500" s="181" t="s">
        <v>37</v>
      </c>
      <c r="K1500" s="181" t="s">
        <v>38</v>
      </c>
      <c r="L1500" s="186">
        <v>45525</v>
      </c>
      <c r="M1500" s="187" t="s">
        <v>225</v>
      </c>
      <c r="N1500" s="183" t="s">
        <v>43</v>
      </c>
      <c r="O1500" s="181"/>
      <c r="P1500" s="184">
        <v>2</v>
      </c>
      <c r="Q1500" s="185" t="s">
        <v>107</v>
      </c>
      <c r="R1500" s="181" t="s">
        <v>37</v>
      </c>
      <c r="S1500" s="181" t="s">
        <v>96</v>
      </c>
      <c r="T1500" s="186">
        <v>45525</v>
      </c>
      <c r="U1500" s="187" t="s">
        <v>225</v>
      </c>
      <c r="V1500" s="188" t="str" cm="1">
        <f t="array" ref="V1500">IF(SUM(LEN(A1500:U1500))=0,"",IF(OR(OR(ISBLANK(E1500),SUM(LEN(B1500),LEN(C1500))=0),AND(NOT(D1500="Unknown"),ISBLANK(I1500)),AND(NOT(N1500="Unknown"),ISBLANK(Q1500))),"Missing Information", INDEX(Table15[Entire Service Line Classification], MATCH(SUMIFS(Table15[Unique ID],Table15[System-Owned Portion],D1500,Table15[If Material Anything Other than "Lead" in Column E,Was Material Ever Previously Lead?],F1500,Table15[Customer-Owned Portion],N1500),Table15[Unique ID],0),0)))</f>
        <v>Non-lead</v>
      </c>
      <c r="W1500" s="189"/>
    </row>
    <row r="1501" spans="1:23" s="190" customFormat="1" ht="37.5" x14ac:dyDescent="0.25">
      <c r="A1501" s="180">
        <v>11743922</v>
      </c>
      <c r="B1501" s="181" t="s">
        <v>3163</v>
      </c>
      <c r="C1501" s="182" t="s">
        <v>3164</v>
      </c>
      <c r="D1501" s="183" t="s">
        <v>36</v>
      </c>
      <c r="E1501" s="181" t="s">
        <v>35</v>
      </c>
      <c r="F1501" s="183" t="s">
        <v>35</v>
      </c>
      <c r="G1501" s="181" t="s">
        <v>274</v>
      </c>
      <c r="H1501" s="184">
        <v>1</v>
      </c>
      <c r="I1501" s="185" t="s">
        <v>107</v>
      </c>
      <c r="J1501" s="181" t="s">
        <v>37</v>
      </c>
      <c r="K1501" s="181" t="s">
        <v>38</v>
      </c>
      <c r="L1501" s="186">
        <v>45523</v>
      </c>
      <c r="M1501" s="187" t="s">
        <v>225</v>
      </c>
      <c r="N1501" s="183" t="s">
        <v>43</v>
      </c>
      <c r="O1501" s="181"/>
      <c r="P1501" s="184">
        <v>0.75</v>
      </c>
      <c r="Q1501" s="185" t="s">
        <v>107</v>
      </c>
      <c r="R1501" s="181" t="s">
        <v>37</v>
      </c>
      <c r="S1501" s="181" t="s">
        <v>96</v>
      </c>
      <c r="T1501" s="186">
        <v>45523</v>
      </c>
      <c r="U1501" s="187" t="s">
        <v>225</v>
      </c>
      <c r="V1501" s="188" t="str" cm="1">
        <f t="array" ref="V1501">IF(SUM(LEN(A1501:U1501))=0,"",IF(OR(OR(ISBLANK(E1501),SUM(LEN(B1501),LEN(C1501))=0),AND(NOT(D1501="Unknown"),ISBLANK(I1501)),AND(NOT(N1501="Unknown"),ISBLANK(Q1501))),"Missing Information", INDEX(Table15[Entire Service Line Classification], MATCH(SUMIFS(Table15[Unique ID],Table15[System-Owned Portion],D1501,Table15[If Material Anything Other than "Lead" in Column E,Was Material Ever Previously Lead?],F1501,Table15[Customer-Owned Portion],N1501),Table15[Unique ID],0),0)))</f>
        <v>Non-lead</v>
      </c>
      <c r="W1501" s="189"/>
    </row>
    <row r="1502" spans="1:23" s="190" customFormat="1" ht="37.5" x14ac:dyDescent="0.25">
      <c r="A1502" s="180">
        <v>11743918</v>
      </c>
      <c r="B1502" s="181" t="s">
        <v>3165</v>
      </c>
      <c r="C1502" s="182" t="s">
        <v>3166</v>
      </c>
      <c r="D1502" s="183" t="s">
        <v>36</v>
      </c>
      <c r="E1502" s="181" t="s">
        <v>35</v>
      </c>
      <c r="F1502" s="183" t="s">
        <v>35</v>
      </c>
      <c r="G1502" s="181" t="s">
        <v>280</v>
      </c>
      <c r="H1502" s="184">
        <v>1</v>
      </c>
      <c r="I1502" s="185" t="s">
        <v>107</v>
      </c>
      <c r="J1502" s="181" t="s">
        <v>37</v>
      </c>
      <c r="K1502" s="181" t="s">
        <v>38</v>
      </c>
      <c r="L1502" s="186">
        <v>45531</v>
      </c>
      <c r="M1502" s="187" t="s">
        <v>225</v>
      </c>
      <c r="N1502" s="183" t="s">
        <v>36</v>
      </c>
      <c r="O1502" s="181"/>
      <c r="P1502" s="184">
        <v>1</v>
      </c>
      <c r="Q1502" s="185" t="s">
        <v>107</v>
      </c>
      <c r="R1502" s="181" t="s">
        <v>37</v>
      </c>
      <c r="S1502" s="181" t="s">
        <v>96</v>
      </c>
      <c r="T1502" s="186">
        <v>45531</v>
      </c>
      <c r="U1502" s="187" t="s">
        <v>225</v>
      </c>
      <c r="V1502" s="188" t="str" cm="1">
        <f t="array" ref="V1502">IF(SUM(LEN(A1502:U1502))=0,"",IF(OR(OR(ISBLANK(E1502),SUM(LEN(B1502),LEN(C1502))=0),AND(NOT(D1502="Unknown"),ISBLANK(I1502)),AND(NOT(N1502="Unknown"),ISBLANK(Q1502))),"Missing Information", INDEX(Table15[Entire Service Line Classification], MATCH(SUMIFS(Table15[Unique ID],Table15[System-Owned Portion],D1502,Table15[If Material Anything Other than "Lead" in Column E,Was Material Ever Previously Lead?],F1502,Table15[Customer-Owned Portion],N1502),Table15[Unique ID],0),0)))</f>
        <v>Non-lead</v>
      </c>
      <c r="W1502" s="189"/>
    </row>
    <row r="1503" spans="1:23" s="190" customFormat="1" ht="37.5" x14ac:dyDescent="0.25">
      <c r="A1503" s="180">
        <v>11743914</v>
      </c>
      <c r="B1503" s="181" t="s">
        <v>3167</v>
      </c>
      <c r="C1503" s="182" t="s">
        <v>3168</v>
      </c>
      <c r="D1503" s="183" t="s">
        <v>36</v>
      </c>
      <c r="E1503" s="181" t="s">
        <v>35</v>
      </c>
      <c r="F1503" s="183" t="s">
        <v>35</v>
      </c>
      <c r="G1503" s="181" t="s">
        <v>261</v>
      </c>
      <c r="H1503" s="184">
        <v>1</v>
      </c>
      <c r="I1503" s="185" t="s">
        <v>107</v>
      </c>
      <c r="J1503" s="181" t="s">
        <v>37</v>
      </c>
      <c r="K1503" s="181" t="s">
        <v>38</v>
      </c>
      <c r="L1503" s="186">
        <v>45525</v>
      </c>
      <c r="M1503" s="187" t="s">
        <v>225</v>
      </c>
      <c r="N1503" s="183" t="s">
        <v>43</v>
      </c>
      <c r="O1503" s="181"/>
      <c r="P1503" s="184">
        <v>0.75</v>
      </c>
      <c r="Q1503" s="185" t="s">
        <v>107</v>
      </c>
      <c r="R1503" s="181" t="s">
        <v>37</v>
      </c>
      <c r="S1503" s="181" t="s">
        <v>96</v>
      </c>
      <c r="T1503" s="186">
        <v>45525</v>
      </c>
      <c r="U1503" s="187" t="s">
        <v>225</v>
      </c>
      <c r="V1503" s="188" t="str" cm="1">
        <f t="array" ref="V1503">IF(SUM(LEN(A1503:U1503))=0,"",IF(OR(OR(ISBLANK(E1503),SUM(LEN(B1503),LEN(C1503))=0),AND(NOT(D1503="Unknown"),ISBLANK(I1503)),AND(NOT(N1503="Unknown"),ISBLANK(Q1503))),"Missing Information", INDEX(Table15[Entire Service Line Classification], MATCH(SUMIFS(Table15[Unique ID],Table15[System-Owned Portion],D1503,Table15[If Material Anything Other than "Lead" in Column E,Was Material Ever Previously Lead?],F1503,Table15[Customer-Owned Portion],N1503),Table15[Unique ID],0),0)))</f>
        <v>Non-lead</v>
      </c>
      <c r="W1503" s="189"/>
    </row>
    <row r="1504" spans="1:23" s="190" customFormat="1" ht="37.5" x14ac:dyDescent="0.25">
      <c r="A1504" s="180">
        <v>11743912</v>
      </c>
      <c r="B1504" s="181" t="s">
        <v>3169</v>
      </c>
      <c r="C1504" s="182" t="s">
        <v>3170</v>
      </c>
      <c r="D1504" s="183" t="s">
        <v>36</v>
      </c>
      <c r="E1504" s="181" t="s">
        <v>35</v>
      </c>
      <c r="F1504" s="183" t="s">
        <v>35</v>
      </c>
      <c r="G1504" s="181" t="s">
        <v>233</v>
      </c>
      <c r="H1504" s="184">
        <v>1</v>
      </c>
      <c r="I1504" s="185" t="s">
        <v>107</v>
      </c>
      <c r="J1504" s="181" t="s">
        <v>37</v>
      </c>
      <c r="K1504" s="181" t="s">
        <v>38</v>
      </c>
      <c r="L1504" s="186">
        <v>45517</v>
      </c>
      <c r="M1504" s="187" t="s">
        <v>225</v>
      </c>
      <c r="N1504" s="183" t="s">
        <v>43</v>
      </c>
      <c r="O1504" s="181"/>
      <c r="P1504" s="184">
        <v>0.75</v>
      </c>
      <c r="Q1504" s="185" t="s">
        <v>107</v>
      </c>
      <c r="R1504" s="181" t="s">
        <v>37</v>
      </c>
      <c r="S1504" s="181" t="s">
        <v>96</v>
      </c>
      <c r="T1504" s="186">
        <v>45517</v>
      </c>
      <c r="U1504" s="187" t="s">
        <v>7069</v>
      </c>
      <c r="V1504" s="188" t="str" cm="1">
        <f t="array" ref="V1504">IF(SUM(LEN(A1504:U1504))=0,"",IF(OR(OR(ISBLANK(E1504),SUM(LEN(B1504),LEN(C1504))=0),AND(NOT(D1504="Unknown"),ISBLANK(I1504)),AND(NOT(N1504="Unknown"),ISBLANK(Q1504))),"Missing Information", INDEX(Table15[Entire Service Line Classification], MATCH(SUMIFS(Table15[Unique ID],Table15[System-Owned Portion],D1504,Table15[If Material Anything Other than "Lead" in Column E,Was Material Ever Previously Lead?],F1504,Table15[Customer-Owned Portion],N1504),Table15[Unique ID],0),0)))</f>
        <v>Non-lead</v>
      </c>
      <c r="W1504" s="189"/>
    </row>
    <row r="1505" spans="1:23" s="190" customFormat="1" ht="37.5" x14ac:dyDescent="0.25">
      <c r="A1505" s="180">
        <v>11743917</v>
      </c>
      <c r="B1505" s="181" t="s">
        <v>3171</v>
      </c>
      <c r="C1505" s="182" t="s">
        <v>3172</v>
      </c>
      <c r="D1505" s="183" t="s">
        <v>36</v>
      </c>
      <c r="E1505" s="181" t="s">
        <v>35</v>
      </c>
      <c r="F1505" s="183" t="s">
        <v>35</v>
      </c>
      <c r="G1505" s="181" t="s">
        <v>232</v>
      </c>
      <c r="H1505" s="184">
        <v>1</v>
      </c>
      <c r="I1505" s="185" t="s">
        <v>107</v>
      </c>
      <c r="J1505" s="181" t="s">
        <v>37</v>
      </c>
      <c r="K1505" s="181" t="s">
        <v>38</v>
      </c>
      <c r="L1505" s="186">
        <v>45523</v>
      </c>
      <c r="M1505" s="187" t="s">
        <v>225</v>
      </c>
      <c r="N1505" s="183" t="s">
        <v>43</v>
      </c>
      <c r="O1505" s="181"/>
      <c r="P1505" s="184">
        <v>0.75</v>
      </c>
      <c r="Q1505" s="185" t="s">
        <v>107</v>
      </c>
      <c r="R1505" s="181" t="s">
        <v>37</v>
      </c>
      <c r="S1505" s="181" t="s">
        <v>96</v>
      </c>
      <c r="T1505" s="186">
        <v>45523</v>
      </c>
      <c r="U1505" s="187" t="s">
        <v>225</v>
      </c>
      <c r="V1505" s="188" t="str" cm="1">
        <f t="array" ref="V1505">IF(SUM(LEN(A1505:U1505))=0,"",IF(OR(OR(ISBLANK(E1505),SUM(LEN(B1505),LEN(C1505))=0),AND(NOT(D1505="Unknown"),ISBLANK(I1505)),AND(NOT(N1505="Unknown"),ISBLANK(Q1505))),"Missing Information", INDEX(Table15[Entire Service Line Classification], MATCH(SUMIFS(Table15[Unique ID],Table15[System-Owned Portion],D1505,Table15[If Material Anything Other than "Lead" in Column E,Was Material Ever Previously Lead?],F1505,Table15[Customer-Owned Portion],N1505),Table15[Unique ID],0),0)))</f>
        <v>Non-lead</v>
      </c>
      <c r="W1505" s="189"/>
    </row>
    <row r="1506" spans="1:23" s="190" customFormat="1" ht="37.5" x14ac:dyDescent="0.25">
      <c r="A1506" s="180">
        <v>11743911</v>
      </c>
      <c r="B1506" s="181" t="s">
        <v>3173</v>
      </c>
      <c r="C1506" s="182" t="s">
        <v>3174</v>
      </c>
      <c r="D1506" s="183" t="s">
        <v>43</v>
      </c>
      <c r="E1506" s="181" t="s">
        <v>35</v>
      </c>
      <c r="F1506" s="183" t="s">
        <v>35</v>
      </c>
      <c r="G1506" s="181" t="s">
        <v>255</v>
      </c>
      <c r="H1506" s="184">
        <v>1</v>
      </c>
      <c r="I1506" s="185" t="s">
        <v>107</v>
      </c>
      <c r="J1506" s="181" t="s">
        <v>37</v>
      </c>
      <c r="K1506" s="181" t="s">
        <v>38</v>
      </c>
      <c r="L1506" s="186">
        <v>45517</v>
      </c>
      <c r="M1506" s="187" t="s">
        <v>7068</v>
      </c>
      <c r="N1506" s="183" t="s">
        <v>43</v>
      </c>
      <c r="O1506" s="181"/>
      <c r="P1506" s="184">
        <v>0.75</v>
      </c>
      <c r="Q1506" s="185" t="s">
        <v>107</v>
      </c>
      <c r="R1506" s="181" t="s">
        <v>37</v>
      </c>
      <c r="S1506" s="181" t="s">
        <v>96</v>
      </c>
      <c r="T1506" s="186">
        <v>45517</v>
      </c>
      <c r="U1506" s="187" t="s">
        <v>7068</v>
      </c>
      <c r="V1506" s="188" t="str" cm="1">
        <f t="array" ref="V1506">IF(SUM(LEN(A1506:U1506))=0,"",IF(OR(OR(ISBLANK(E1506),SUM(LEN(B1506),LEN(C1506))=0),AND(NOT(D1506="Unknown"),ISBLANK(I1506)),AND(NOT(N1506="Unknown"),ISBLANK(Q1506))),"Missing Information", INDEX(Table15[Entire Service Line Classification], MATCH(SUMIFS(Table15[Unique ID],Table15[System-Owned Portion],D1506,Table15[If Material Anything Other than "Lead" in Column E,Was Material Ever Previously Lead?],F1506,Table15[Customer-Owned Portion],N1506),Table15[Unique ID],0),0)))</f>
        <v>Non-lead</v>
      </c>
      <c r="W1506" s="189"/>
    </row>
    <row r="1507" spans="1:23" s="190" customFormat="1" ht="37.5" x14ac:dyDescent="0.25">
      <c r="A1507" s="180">
        <v>11743921</v>
      </c>
      <c r="B1507" s="181" t="s">
        <v>3175</v>
      </c>
      <c r="C1507" s="182" t="s">
        <v>3176</v>
      </c>
      <c r="D1507" s="183" t="s">
        <v>43</v>
      </c>
      <c r="E1507" s="181" t="s">
        <v>35</v>
      </c>
      <c r="F1507" s="183" t="s">
        <v>35</v>
      </c>
      <c r="G1507" s="181" t="s">
        <v>250</v>
      </c>
      <c r="H1507" s="184">
        <v>1</v>
      </c>
      <c r="I1507" s="185" t="s">
        <v>107</v>
      </c>
      <c r="J1507" s="181" t="s">
        <v>37</v>
      </c>
      <c r="K1507" s="181" t="s">
        <v>38</v>
      </c>
      <c r="L1507" s="186">
        <v>45531</v>
      </c>
      <c r="M1507" s="187" t="s">
        <v>7069</v>
      </c>
      <c r="N1507" s="183" t="s">
        <v>43</v>
      </c>
      <c r="O1507" s="181"/>
      <c r="P1507" s="184">
        <v>0.75</v>
      </c>
      <c r="Q1507" s="185" t="s">
        <v>107</v>
      </c>
      <c r="R1507" s="181" t="s">
        <v>37</v>
      </c>
      <c r="S1507" s="181" t="s">
        <v>96</v>
      </c>
      <c r="T1507" s="186">
        <v>45531</v>
      </c>
      <c r="U1507" s="187" t="s">
        <v>7069</v>
      </c>
      <c r="V1507" s="188" t="str" cm="1">
        <f t="array" ref="V1507">IF(SUM(LEN(A1507:U1507))=0,"",IF(OR(OR(ISBLANK(E1507),SUM(LEN(B1507),LEN(C1507))=0),AND(NOT(D1507="Unknown"),ISBLANK(I1507)),AND(NOT(N1507="Unknown"),ISBLANK(Q1507))),"Missing Information", INDEX(Table15[Entire Service Line Classification], MATCH(SUMIFS(Table15[Unique ID],Table15[System-Owned Portion],D1507,Table15[If Material Anything Other than "Lead" in Column E,Was Material Ever Previously Lead?],F1507,Table15[Customer-Owned Portion],N1507),Table15[Unique ID],0),0)))</f>
        <v>Non-lead</v>
      </c>
      <c r="W1507" s="189"/>
    </row>
    <row r="1508" spans="1:23" s="190" customFormat="1" ht="37.5" x14ac:dyDescent="0.25">
      <c r="A1508" s="180">
        <v>11743916</v>
      </c>
      <c r="B1508" s="181" t="s">
        <v>3177</v>
      </c>
      <c r="C1508" s="182" t="s">
        <v>3178</v>
      </c>
      <c r="D1508" s="183" t="s">
        <v>43</v>
      </c>
      <c r="E1508" s="181" t="s">
        <v>35</v>
      </c>
      <c r="F1508" s="183" t="s">
        <v>35</v>
      </c>
      <c r="G1508" s="181" t="s">
        <v>255</v>
      </c>
      <c r="H1508" s="184">
        <v>1</v>
      </c>
      <c r="I1508" s="185" t="s">
        <v>107</v>
      </c>
      <c r="J1508" s="181" t="s">
        <v>37</v>
      </c>
      <c r="K1508" s="181" t="s">
        <v>38</v>
      </c>
      <c r="L1508" s="186">
        <v>45517</v>
      </c>
      <c r="M1508" s="187" t="s">
        <v>7068</v>
      </c>
      <c r="N1508" s="183" t="s">
        <v>43</v>
      </c>
      <c r="O1508" s="181"/>
      <c r="P1508" s="184">
        <v>1</v>
      </c>
      <c r="Q1508" s="185" t="s">
        <v>107</v>
      </c>
      <c r="R1508" s="181" t="s">
        <v>37</v>
      </c>
      <c r="S1508" s="181" t="s">
        <v>96</v>
      </c>
      <c r="T1508" s="186">
        <v>45517</v>
      </c>
      <c r="U1508" s="187" t="s">
        <v>7068</v>
      </c>
      <c r="V1508" s="188" t="str" cm="1">
        <f t="array" ref="V1508">IF(SUM(LEN(A1508:U1508))=0,"",IF(OR(OR(ISBLANK(E1508),SUM(LEN(B1508),LEN(C1508))=0),AND(NOT(D1508="Unknown"),ISBLANK(I1508)),AND(NOT(N1508="Unknown"),ISBLANK(Q1508))),"Missing Information", INDEX(Table15[Entire Service Line Classification], MATCH(SUMIFS(Table15[Unique ID],Table15[System-Owned Portion],D1508,Table15[If Material Anything Other than "Lead" in Column E,Was Material Ever Previously Lead?],F1508,Table15[Customer-Owned Portion],N1508),Table15[Unique ID],0),0)))</f>
        <v>Non-lead</v>
      </c>
      <c r="W1508" s="189"/>
    </row>
    <row r="1509" spans="1:23" s="190" customFormat="1" ht="37.5" x14ac:dyDescent="0.25">
      <c r="A1509" s="180">
        <v>11743913</v>
      </c>
      <c r="B1509" s="181" t="s">
        <v>3179</v>
      </c>
      <c r="C1509" s="182" t="s">
        <v>3180</v>
      </c>
      <c r="D1509" s="183" t="s">
        <v>36</v>
      </c>
      <c r="E1509" s="181" t="s">
        <v>35</v>
      </c>
      <c r="F1509" s="183" t="s">
        <v>35</v>
      </c>
      <c r="G1509" s="181" t="s">
        <v>7032</v>
      </c>
      <c r="H1509" s="184">
        <v>1</v>
      </c>
      <c r="I1509" s="185" t="s">
        <v>107</v>
      </c>
      <c r="J1509" s="181" t="s">
        <v>37</v>
      </c>
      <c r="K1509" s="181" t="s">
        <v>38</v>
      </c>
      <c r="L1509" s="186">
        <v>45518</v>
      </c>
      <c r="M1509" s="187" t="s">
        <v>225</v>
      </c>
      <c r="N1509" s="183" t="s">
        <v>43</v>
      </c>
      <c r="O1509" s="181"/>
      <c r="P1509" s="184">
        <v>0.75</v>
      </c>
      <c r="Q1509" s="185" t="s">
        <v>107</v>
      </c>
      <c r="R1509" s="181" t="s">
        <v>37</v>
      </c>
      <c r="S1509" s="181" t="s">
        <v>96</v>
      </c>
      <c r="T1509" s="186">
        <v>45518</v>
      </c>
      <c r="U1509" s="187" t="s">
        <v>7069</v>
      </c>
      <c r="V1509" s="188" t="str" cm="1">
        <f t="array" ref="V1509">IF(SUM(LEN(A1509:U1509))=0,"",IF(OR(OR(ISBLANK(E1509),SUM(LEN(B1509),LEN(C1509))=0),AND(NOT(D1509="Unknown"),ISBLANK(I1509)),AND(NOT(N1509="Unknown"),ISBLANK(Q1509))),"Missing Information", INDEX(Table15[Entire Service Line Classification], MATCH(SUMIFS(Table15[Unique ID],Table15[System-Owned Portion],D1509,Table15[If Material Anything Other than "Lead" in Column E,Was Material Ever Previously Lead?],F1509,Table15[Customer-Owned Portion],N1509),Table15[Unique ID],0),0)))</f>
        <v>Non-lead</v>
      </c>
      <c r="W1509" s="189"/>
    </row>
    <row r="1510" spans="1:23" s="190" customFormat="1" ht="37.5" x14ac:dyDescent="0.25">
      <c r="A1510" s="180">
        <v>11743909</v>
      </c>
      <c r="B1510" s="181" t="s">
        <v>3181</v>
      </c>
      <c r="C1510" s="182" t="s">
        <v>3182</v>
      </c>
      <c r="D1510" s="183" t="s">
        <v>43</v>
      </c>
      <c r="E1510" s="181" t="s">
        <v>35</v>
      </c>
      <c r="F1510" s="183" t="s">
        <v>35</v>
      </c>
      <c r="G1510" s="181" t="s">
        <v>250</v>
      </c>
      <c r="H1510" s="184">
        <v>1</v>
      </c>
      <c r="I1510" s="185" t="s">
        <v>107</v>
      </c>
      <c r="J1510" s="181" t="s">
        <v>37</v>
      </c>
      <c r="K1510" s="181" t="s">
        <v>38</v>
      </c>
      <c r="L1510" s="186">
        <v>45531</v>
      </c>
      <c r="M1510" s="187" t="s">
        <v>7069</v>
      </c>
      <c r="N1510" s="183" t="s">
        <v>43</v>
      </c>
      <c r="O1510" s="181"/>
      <c r="P1510" s="184">
        <v>0.75</v>
      </c>
      <c r="Q1510" s="185" t="s">
        <v>107</v>
      </c>
      <c r="R1510" s="181" t="s">
        <v>37</v>
      </c>
      <c r="S1510" s="181" t="s">
        <v>96</v>
      </c>
      <c r="T1510" s="186">
        <v>45531</v>
      </c>
      <c r="U1510" s="187" t="s">
        <v>7069</v>
      </c>
      <c r="V1510" s="188" t="str" cm="1">
        <f t="array" ref="V1510">IF(SUM(LEN(A1510:U1510))=0,"",IF(OR(OR(ISBLANK(E1510),SUM(LEN(B1510),LEN(C1510))=0),AND(NOT(D1510="Unknown"),ISBLANK(I1510)),AND(NOT(N1510="Unknown"),ISBLANK(Q1510))),"Missing Information", INDEX(Table15[Entire Service Line Classification], MATCH(SUMIFS(Table15[Unique ID],Table15[System-Owned Portion],D1510,Table15[If Material Anything Other than "Lead" in Column E,Was Material Ever Previously Lead?],F1510,Table15[Customer-Owned Portion],N1510),Table15[Unique ID],0),0)))</f>
        <v>Non-lead</v>
      </c>
      <c r="W1510" s="189"/>
    </row>
    <row r="1511" spans="1:23" s="190" customFormat="1" ht="37.5" x14ac:dyDescent="0.25">
      <c r="A1511" s="180">
        <v>11743907</v>
      </c>
      <c r="B1511" s="181" t="s">
        <v>3183</v>
      </c>
      <c r="C1511" s="182" t="s">
        <v>3184</v>
      </c>
      <c r="D1511" s="183" t="s">
        <v>36</v>
      </c>
      <c r="E1511" s="181" t="s">
        <v>35</v>
      </c>
      <c r="F1511" s="183" t="s">
        <v>35</v>
      </c>
      <c r="G1511" s="181" t="s">
        <v>7059</v>
      </c>
      <c r="H1511" s="184">
        <v>1</v>
      </c>
      <c r="I1511" s="185" t="s">
        <v>107</v>
      </c>
      <c r="J1511" s="181" t="s">
        <v>37</v>
      </c>
      <c r="K1511" s="181" t="s">
        <v>38</v>
      </c>
      <c r="L1511" s="186">
        <v>45517</v>
      </c>
      <c r="M1511" s="187" t="s">
        <v>225</v>
      </c>
      <c r="N1511" s="183" t="s">
        <v>36</v>
      </c>
      <c r="O1511" s="181"/>
      <c r="P1511" s="184">
        <v>0.75</v>
      </c>
      <c r="Q1511" s="185" t="s">
        <v>107</v>
      </c>
      <c r="R1511" s="181" t="s">
        <v>37</v>
      </c>
      <c r="S1511" s="181" t="s">
        <v>96</v>
      </c>
      <c r="T1511" s="186">
        <v>45517</v>
      </c>
      <c r="U1511" s="187" t="s">
        <v>225</v>
      </c>
      <c r="V1511" s="188" t="str" cm="1">
        <f t="array" ref="V1511">IF(SUM(LEN(A1511:U1511))=0,"",IF(OR(OR(ISBLANK(E1511),SUM(LEN(B1511),LEN(C1511))=0),AND(NOT(D1511="Unknown"),ISBLANK(I1511)),AND(NOT(N1511="Unknown"),ISBLANK(Q1511))),"Missing Information", INDEX(Table15[Entire Service Line Classification], MATCH(SUMIFS(Table15[Unique ID],Table15[System-Owned Portion],D1511,Table15[If Material Anything Other than "Lead" in Column E,Was Material Ever Previously Lead?],F1511,Table15[Customer-Owned Portion],N1511),Table15[Unique ID],0),0)))</f>
        <v>Non-lead</v>
      </c>
      <c r="W1511" s="189"/>
    </row>
    <row r="1512" spans="1:23" s="190" customFormat="1" ht="37.5" x14ac:dyDescent="0.25">
      <c r="A1512" s="180">
        <v>11743906</v>
      </c>
      <c r="B1512" s="181" t="s">
        <v>3185</v>
      </c>
      <c r="C1512" s="182" t="s">
        <v>3186</v>
      </c>
      <c r="D1512" s="183" t="s">
        <v>36</v>
      </c>
      <c r="E1512" s="181" t="s">
        <v>35</v>
      </c>
      <c r="F1512" s="183" t="s">
        <v>35</v>
      </c>
      <c r="G1512" s="181" t="s">
        <v>249</v>
      </c>
      <c r="H1512" s="184">
        <v>1</v>
      </c>
      <c r="I1512" s="185" t="s">
        <v>107</v>
      </c>
      <c r="J1512" s="181" t="s">
        <v>37</v>
      </c>
      <c r="K1512" s="181" t="s">
        <v>38</v>
      </c>
      <c r="L1512" s="186">
        <v>45524</v>
      </c>
      <c r="M1512" s="187" t="s">
        <v>225</v>
      </c>
      <c r="N1512" s="183" t="s">
        <v>43</v>
      </c>
      <c r="O1512" s="181"/>
      <c r="P1512" s="184">
        <v>0.75</v>
      </c>
      <c r="Q1512" s="185" t="s">
        <v>107</v>
      </c>
      <c r="R1512" s="181" t="s">
        <v>37</v>
      </c>
      <c r="S1512" s="181" t="s">
        <v>96</v>
      </c>
      <c r="T1512" s="186">
        <v>45524</v>
      </c>
      <c r="U1512" s="187" t="s">
        <v>225</v>
      </c>
      <c r="V1512" s="188" t="str" cm="1">
        <f t="array" ref="V1512">IF(SUM(LEN(A1512:U1512))=0,"",IF(OR(OR(ISBLANK(E1512),SUM(LEN(B1512),LEN(C1512))=0),AND(NOT(D1512="Unknown"),ISBLANK(I1512)),AND(NOT(N1512="Unknown"),ISBLANK(Q1512))),"Missing Information", INDEX(Table15[Entire Service Line Classification], MATCH(SUMIFS(Table15[Unique ID],Table15[System-Owned Portion],D1512,Table15[If Material Anything Other than "Lead" in Column E,Was Material Ever Previously Lead?],F1512,Table15[Customer-Owned Portion],N1512),Table15[Unique ID],0),0)))</f>
        <v>Non-lead</v>
      </c>
      <c r="W1512" s="189"/>
    </row>
    <row r="1513" spans="1:23" s="190" customFormat="1" ht="37.5" x14ac:dyDescent="0.25">
      <c r="A1513" s="180">
        <v>11743903</v>
      </c>
      <c r="B1513" s="181" t="s">
        <v>3187</v>
      </c>
      <c r="C1513" s="182" t="s">
        <v>3188</v>
      </c>
      <c r="D1513" s="183" t="s">
        <v>43</v>
      </c>
      <c r="E1513" s="181" t="s">
        <v>35</v>
      </c>
      <c r="F1513" s="183" t="s">
        <v>35</v>
      </c>
      <c r="G1513" s="181" t="s">
        <v>239</v>
      </c>
      <c r="H1513" s="184">
        <v>1</v>
      </c>
      <c r="I1513" s="185" t="s">
        <v>107</v>
      </c>
      <c r="J1513" s="181" t="s">
        <v>37</v>
      </c>
      <c r="K1513" s="181" t="s">
        <v>38</v>
      </c>
      <c r="L1513" s="186">
        <v>45531</v>
      </c>
      <c r="M1513" s="187" t="s">
        <v>7069</v>
      </c>
      <c r="N1513" s="183" t="s">
        <v>43</v>
      </c>
      <c r="O1513" s="181"/>
      <c r="P1513" s="184">
        <v>0.75</v>
      </c>
      <c r="Q1513" s="185" t="s">
        <v>107</v>
      </c>
      <c r="R1513" s="181" t="s">
        <v>37</v>
      </c>
      <c r="S1513" s="181" t="s">
        <v>96</v>
      </c>
      <c r="T1513" s="186">
        <v>45531</v>
      </c>
      <c r="U1513" s="187" t="s">
        <v>7069</v>
      </c>
      <c r="V1513" s="188" t="str" cm="1">
        <f t="array" ref="V1513">IF(SUM(LEN(A1513:U1513))=0,"",IF(OR(OR(ISBLANK(E1513),SUM(LEN(B1513),LEN(C1513))=0),AND(NOT(D1513="Unknown"),ISBLANK(I1513)),AND(NOT(N1513="Unknown"),ISBLANK(Q1513))),"Missing Information", INDEX(Table15[Entire Service Line Classification], MATCH(SUMIFS(Table15[Unique ID],Table15[System-Owned Portion],D1513,Table15[If Material Anything Other than "Lead" in Column E,Was Material Ever Previously Lead?],F1513,Table15[Customer-Owned Portion],N1513),Table15[Unique ID],0),0)))</f>
        <v>Non-lead</v>
      </c>
      <c r="W1513" s="189"/>
    </row>
    <row r="1514" spans="1:23" s="190" customFormat="1" ht="37.5" x14ac:dyDescent="0.25">
      <c r="A1514" s="180">
        <v>11743902</v>
      </c>
      <c r="B1514" s="181" t="s">
        <v>3189</v>
      </c>
      <c r="C1514" s="182" t="s">
        <v>3190</v>
      </c>
      <c r="D1514" s="183" t="s">
        <v>43</v>
      </c>
      <c r="E1514" s="181" t="s">
        <v>35</v>
      </c>
      <c r="F1514" s="183" t="s">
        <v>35</v>
      </c>
      <c r="G1514" s="181" t="s">
        <v>7036</v>
      </c>
      <c r="H1514" s="184">
        <v>2</v>
      </c>
      <c r="I1514" s="185" t="s">
        <v>107</v>
      </c>
      <c r="J1514" s="181" t="s">
        <v>37</v>
      </c>
      <c r="K1514" s="181" t="s">
        <v>38</v>
      </c>
      <c r="L1514" s="186">
        <v>45524</v>
      </c>
      <c r="M1514" s="187" t="s">
        <v>225</v>
      </c>
      <c r="N1514" s="183" t="s">
        <v>43</v>
      </c>
      <c r="O1514" s="181"/>
      <c r="P1514" s="184">
        <v>2</v>
      </c>
      <c r="Q1514" s="185" t="s">
        <v>107</v>
      </c>
      <c r="R1514" s="181" t="s">
        <v>37</v>
      </c>
      <c r="S1514" s="181" t="s">
        <v>96</v>
      </c>
      <c r="T1514" s="186">
        <v>45524</v>
      </c>
      <c r="U1514" s="187" t="s">
        <v>225</v>
      </c>
      <c r="V1514" s="188" t="str" cm="1">
        <f t="array" ref="V1514">IF(SUM(LEN(A1514:U1514))=0,"",IF(OR(OR(ISBLANK(E1514),SUM(LEN(B1514),LEN(C1514))=0),AND(NOT(D1514="Unknown"),ISBLANK(I1514)),AND(NOT(N1514="Unknown"),ISBLANK(Q1514))),"Missing Information", INDEX(Table15[Entire Service Line Classification], MATCH(SUMIFS(Table15[Unique ID],Table15[System-Owned Portion],D1514,Table15[If Material Anything Other than "Lead" in Column E,Was Material Ever Previously Lead?],F1514,Table15[Customer-Owned Portion],N1514),Table15[Unique ID],0),0)))</f>
        <v>Non-lead</v>
      </c>
      <c r="W1514" s="189"/>
    </row>
    <row r="1515" spans="1:23" s="190" customFormat="1" ht="37.5" x14ac:dyDescent="0.25">
      <c r="A1515" s="180">
        <v>11743899</v>
      </c>
      <c r="B1515" s="181" t="s">
        <v>3191</v>
      </c>
      <c r="C1515" s="182" t="s">
        <v>3192</v>
      </c>
      <c r="D1515" s="183" t="s">
        <v>43</v>
      </c>
      <c r="E1515" s="181" t="s">
        <v>35</v>
      </c>
      <c r="F1515" s="183" t="s">
        <v>35</v>
      </c>
      <c r="G1515" s="181" t="s">
        <v>7034</v>
      </c>
      <c r="H1515" s="184">
        <v>1</v>
      </c>
      <c r="I1515" s="185" t="s">
        <v>107</v>
      </c>
      <c r="J1515" s="181" t="s">
        <v>37</v>
      </c>
      <c r="K1515" s="181" t="s">
        <v>38</v>
      </c>
      <c r="L1515" s="186">
        <v>45518</v>
      </c>
      <c r="M1515" s="187" t="s">
        <v>225</v>
      </c>
      <c r="N1515" s="183" t="s">
        <v>43</v>
      </c>
      <c r="O1515" s="181"/>
      <c r="P1515" s="184">
        <v>0.75</v>
      </c>
      <c r="Q1515" s="185" t="s">
        <v>107</v>
      </c>
      <c r="R1515" s="181" t="s">
        <v>37</v>
      </c>
      <c r="S1515" s="181" t="s">
        <v>96</v>
      </c>
      <c r="T1515" s="186">
        <v>45518</v>
      </c>
      <c r="U1515" s="187" t="s">
        <v>7069</v>
      </c>
      <c r="V1515" s="188" t="str" cm="1">
        <f t="array" ref="V1515">IF(SUM(LEN(A1515:U1515))=0,"",IF(OR(OR(ISBLANK(E1515),SUM(LEN(B1515),LEN(C1515))=0),AND(NOT(D1515="Unknown"),ISBLANK(I1515)),AND(NOT(N1515="Unknown"),ISBLANK(Q1515))),"Missing Information", INDEX(Table15[Entire Service Line Classification], MATCH(SUMIFS(Table15[Unique ID],Table15[System-Owned Portion],D1515,Table15[If Material Anything Other than "Lead" in Column E,Was Material Ever Previously Lead?],F1515,Table15[Customer-Owned Portion],N1515),Table15[Unique ID],0),0)))</f>
        <v>Non-lead</v>
      </c>
      <c r="W1515" s="189"/>
    </row>
    <row r="1516" spans="1:23" s="190" customFormat="1" ht="37.5" x14ac:dyDescent="0.25">
      <c r="A1516" s="180">
        <v>11743908</v>
      </c>
      <c r="B1516" s="181" t="s">
        <v>3193</v>
      </c>
      <c r="C1516" s="182" t="s">
        <v>3194</v>
      </c>
      <c r="D1516" s="183" t="s">
        <v>36</v>
      </c>
      <c r="E1516" s="181" t="s">
        <v>35</v>
      </c>
      <c r="F1516" s="183" t="s">
        <v>35</v>
      </c>
      <c r="G1516" s="181" t="s">
        <v>254</v>
      </c>
      <c r="H1516" s="184">
        <v>1</v>
      </c>
      <c r="I1516" s="185" t="s">
        <v>107</v>
      </c>
      <c r="J1516" s="181" t="s">
        <v>37</v>
      </c>
      <c r="K1516" s="181" t="s">
        <v>38</v>
      </c>
      <c r="L1516" s="186">
        <v>45525</v>
      </c>
      <c r="M1516" s="187" t="s">
        <v>225</v>
      </c>
      <c r="N1516" s="183" t="s">
        <v>36</v>
      </c>
      <c r="O1516" s="181"/>
      <c r="P1516" s="184">
        <v>0.75</v>
      </c>
      <c r="Q1516" s="185" t="s">
        <v>107</v>
      </c>
      <c r="R1516" s="181" t="s">
        <v>37</v>
      </c>
      <c r="S1516" s="181" t="s">
        <v>96</v>
      </c>
      <c r="T1516" s="186">
        <v>45525</v>
      </c>
      <c r="U1516" s="187" t="s">
        <v>225</v>
      </c>
      <c r="V1516" s="188" t="str" cm="1">
        <f t="array" ref="V1516">IF(SUM(LEN(A1516:U1516))=0,"",IF(OR(OR(ISBLANK(E1516),SUM(LEN(B1516),LEN(C1516))=0),AND(NOT(D1516="Unknown"),ISBLANK(I1516)),AND(NOT(N1516="Unknown"),ISBLANK(Q1516))),"Missing Information", INDEX(Table15[Entire Service Line Classification], MATCH(SUMIFS(Table15[Unique ID],Table15[System-Owned Portion],D1516,Table15[If Material Anything Other than "Lead" in Column E,Was Material Ever Previously Lead?],F1516,Table15[Customer-Owned Portion],N1516),Table15[Unique ID],0),0)))</f>
        <v>Non-lead</v>
      </c>
      <c r="W1516" s="189"/>
    </row>
    <row r="1517" spans="1:23" s="190" customFormat="1" ht="37.5" x14ac:dyDescent="0.25">
      <c r="A1517" s="180">
        <v>11743887</v>
      </c>
      <c r="B1517" s="181" t="s">
        <v>3195</v>
      </c>
      <c r="C1517" s="182" t="s">
        <v>3196</v>
      </c>
      <c r="D1517" s="183" t="s">
        <v>36</v>
      </c>
      <c r="E1517" s="181" t="s">
        <v>35</v>
      </c>
      <c r="F1517" s="183" t="s">
        <v>35</v>
      </c>
      <c r="G1517" s="181" t="s">
        <v>271</v>
      </c>
      <c r="H1517" s="184">
        <v>2</v>
      </c>
      <c r="I1517" s="185" t="s">
        <v>107</v>
      </c>
      <c r="J1517" s="181" t="s">
        <v>37</v>
      </c>
      <c r="K1517" s="181" t="s">
        <v>38</v>
      </c>
      <c r="L1517" s="186">
        <v>45526</v>
      </c>
      <c r="M1517" s="187" t="s">
        <v>225</v>
      </c>
      <c r="N1517" s="183" t="s">
        <v>36</v>
      </c>
      <c r="O1517" s="181"/>
      <c r="P1517" s="184">
        <v>1</v>
      </c>
      <c r="Q1517" s="185" t="s">
        <v>107</v>
      </c>
      <c r="R1517" s="181" t="s">
        <v>37</v>
      </c>
      <c r="S1517" s="181" t="s">
        <v>96</v>
      </c>
      <c r="T1517" s="186">
        <v>45526</v>
      </c>
      <c r="U1517" s="187" t="s">
        <v>225</v>
      </c>
      <c r="V1517" s="188" t="str" cm="1">
        <f t="array" ref="V1517">IF(SUM(LEN(A1517:U1517))=0,"",IF(OR(OR(ISBLANK(E1517),SUM(LEN(B1517),LEN(C1517))=0),AND(NOT(D1517="Unknown"),ISBLANK(I1517)),AND(NOT(N1517="Unknown"),ISBLANK(Q1517))),"Missing Information", INDEX(Table15[Entire Service Line Classification], MATCH(SUMIFS(Table15[Unique ID],Table15[System-Owned Portion],D1517,Table15[If Material Anything Other than "Lead" in Column E,Was Material Ever Previously Lead?],F1517,Table15[Customer-Owned Portion],N1517),Table15[Unique ID],0),0)))</f>
        <v>Non-lead</v>
      </c>
      <c r="W1517" s="189"/>
    </row>
    <row r="1518" spans="1:23" s="190" customFormat="1" ht="37.5" x14ac:dyDescent="0.25">
      <c r="A1518" s="180">
        <v>11743910</v>
      </c>
      <c r="B1518" s="181" t="s">
        <v>3197</v>
      </c>
      <c r="C1518" s="182" t="s">
        <v>3198</v>
      </c>
      <c r="D1518" s="183" t="s">
        <v>36</v>
      </c>
      <c r="E1518" s="181" t="s">
        <v>35</v>
      </c>
      <c r="F1518" s="183" t="s">
        <v>35</v>
      </c>
      <c r="G1518" s="181" t="s">
        <v>252</v>
      </c>
      <c r="H1518" s="184">
        <v>1</v>
      </c>
      <c r="I1518" s="185" t="s">
        <v>107</v>
      </c>
      <c r="J1518" s="181" t="s">
        <v>37</v>
      </c>
      <c r="K1518" s="181" t="s">
        <v>38</v>
      </c>
      <c r="L1518" s="186">
        <v>45531</v>
      </c>
      <c r="M1518" s="187" t="s">
        <v>225</v>
      </c>
      <c r="N1518" s="183" t="s">
        <v>43</v>
      </c>
      <c r="O1518" s="181"/>
      <c r="P1518" s="184">
        <v>0.75</v>
      </c>
      <c r="Q1518" s="185" t="s">
        <v>107</v>
      </c>
      <c r="R1518" s="181" t="s">
        <v>37</v>
      </c>
      <c r="S1518" s="181" t="s">
        <v>96</v>
      </c>
      <c r="T1518" s="186">
        <v>45531</v>
      </c>
      <c r="U1518" s="187" t="s">
        <v>7069</v>
      </c>
      <c r="V1518" s="188" t="str" cm="1">
        <f t="array" ref="V1518">IF(SUM(LEN(A1518:U1518))=0,"",IF(OR(OR(ISBLANK(E1518),SUM(LEN(B1518),LEN(C1518))=0),AND(NOT(D1518="Unknown"),ISBLANK(I1518)),AND(NOT(N1518="Unknown"),ISBLANK(Q1518))),"Missing Information", INDEX(Table15[Entire Service Line Classification], MATCH(SUMIFS(Table15[Unique ID],Table15[System-Owned Portion],D1518,Table15[If Material Anything Other than "Lead" in Column E,Was Material Ever Previously Lead?],F1518,Table15[Customer-Owned Portion],N1518),Table15[Unique ID],0),0)))</f>
        <v>Non-lead</v>
      </c>
      <c r="W1518" s="189"/>
    </row>
    <row r="1519" spans="1:23" s="190" customFormat="1" ht="37.5" x14ac:dyDescent="0.25">
      <c r="A1519" s="180">
        <v>11743898</v>
      </c>
      <c r="B1519" s="181" t="s">
        <v>3199</v>
      </c>
      <c r="C1519" s="182" t="s">
        <v>3200</v>
      </c>
      <c r="D1519" s="183" t="s">
        <v>36</v>
      </c>
      <c r="E1519" s="181" t="s">
        <v>35</v>
      </c>
      <c r="F1519" s="183" t="s">
        <v>35</v>
      </c>
      <c r="G1519" s="181" t="s">
        <v>238</v>
      </c>
      <c r="H1519" s="184">
        <v>1</v>
      </c>
      <c r="I1519" s="185" t="s">
        <v>107</v>
      </c>
      <c r="J1519" s="181" t="s">
        <v>37</v>
      </c>
      <c r="K1519" s="181" t="s">
        <v>38</v>
      </c>
      <c r="L1519" s="186">
        <v>45518</v>
      </c>
      <c r="M1519" s="187" t="s">
        <v>225</v>
      </c>
      <c r="N1519" s="183" t="s">
        <v>43</v>
      </c>
      <c r="O1519" s="181"/>
      <c r="P1519" s="184">
        <v>1</v>
      </c>
      <c r="Q1519" s="185" t="s">
        <v>107</v>
      </c>
      <c r="R1519" s="181" t="s">
        <v>37</v>
      </c>
      <c r="S1519" s="181" t="s">
        <v>96</v>
      </c>
      <c r="T1519" s="186">
        <v>45518</v>
      </c>
      <c r="U1519" s="187" t="s">
        <v>7069</v>
      </c>
      <c r="V1519" s="188" t="str" cm="1">
        <f t="array" ref="V1519">IF(SUM(LEN(A1519:U1519))=0,"",IF(OR(OR(ISBLANK(E1519),SUM(LEN(B1519),LEN(C1519))=0),AND(NOT(D1519="Unknown"),ISBLANK(I1519)),AND(NOT(N1519="Unknown"),ISBLANK(Q1519))),"Missing Information", INDEX(Table15[Entire Service Line Classification], MATCH(SUMIFS(Table15[Unique ID],Table15[System-Owned Portion],D1519,Table15[If Material Anything Other than "Lead" in Column E,Was Material Ever Previously Lead?],F1519,Table15[Customer-Owned Portion],N1519),Table15[Unique ID],0),0)))</f>
        <v>Non-lead</v>
      </c>
      <c r="W1519" s="189"/>
    </row>
    <row r="1520" spans="1:23" s="190" customFormat="1" ht="37.5" x14ac:dyDescent="0.25">
      <c r="A1520" s="180">
        <v>11743897</v>
      </c>
      <c r="B1520" s="181" t="s">
        <v>3201</v>
      </c>
      <c r="C1520" s="182" t="s">
        <v>3202</v>
      </c>
      <c r="D1520" s="183" t="s">
        <v>43</v>
      </c>
      <c r="E1520" s="181" t="s">
        <v>35</v>
      </c>
      <c r="F1520" s="183" t="s">
        <v>35</v>
      </c>
      <c r="G1520" s="181" t="s">
        <v>228</v>
      </c>
      <c r="H1520" s="184">
        <v>1</v>
      </c>
      <c r="I1520" s="185" t="s">
        <v>107</v>
      </c>
      <c r="J1520" s="181" t="s">
        <v>37</v>
      </c>
      <c r="K1520" s="181" t="s">
        <v>38</v>
      </c>
      <c r="L1520" s="186">
        <v>45531</v>
      </c>
      <c r="M1520" s="187" t="s">
        <v>7069</v>
      </c>
      <c r="N1520" s="183" t="s">
        <v>43</v>
      </c>
      <c r="O1520" s="181"/>
      <c r="P1520" s="184">
        <v>0.75</v>
      </c>
      <c r="Q1520" s="185" t="s">
        <v>107</v>
      </c>
      <c r="R1520" s="181" t="s">
        <v>37</v>
      </c>
      <c r="S1520" s="181" t="s">
        <v>96</v>
      </c>
      <c r="T1520" s="186">
        <v>45531</v>
      </c>
      <c r="U1520" s="187" t="s">
        <v>7069</v>
      </c>
      <c r="V1520" s="188" t="str" cm="1">
        <f t="array" ref="V1520">IF(SUM(LEN(A1520:U1520))=0,"",IF(OR(OR(ISBLANK(E1520),SUM(LEN(B1520),LEN(C1520))=0),AND(NOT(D1520="Unknown"),ISBLANK(I1520)),AND(NOT(N1520="Unknown"),ISBLANK(Q1520))),"Missing Information", INDEX(Table15[Entire Service Line Classification], MATCH(SUMIFS(Table15[Unique ID],Table15[System-Owned Portion],D1520,Table15[If Material Anything Other than "Lead" in Column E,Was Material Ever Previously Lead?],F1520,Table15[Customer-Owned Portion],N1520),Table15[Unique ID],0),0)))</f>
        <v>Non-lead</v>
      </c>
      <c r="W1520" s="189"/>
    </row>
    <row r="1521" spans="1:23" s="190" customFormat="1" ht="37.5" x14ac:dyDescent="0.25">
      <c r="A1521" s="180">
        <v>11743896</v>
      </c>
      <c r="B1521" s="181" t="s">
        <v>3203</v>
      </c>
      <c r="C1521" s="182" t="s">
        <v>3204</v>
      </c>
      <c r="D1521" s="183" t="s">
        <v>36</v>
      </c>
      <c r="E1521" s="181" t="s">
        <v>35</v>
      </c>
      <c r="F1521" s="183" t="s">
        <v>35</v>
      </c>
      <c r="G1521" s="181" t="s">
        <v>242</v>
      </c>
      <c r="H1521" s="184">
        <v>1</v>
      </c>
      <c r="I1521" s="185" t="s">
        <v>107</v>
      </c>
      <c r="J1521" s="181" t="s">
        <v>37</v>
      </c>
      <c r="K1521" s="181" t="s">
        <v>38</v>
      </c>
      <c r="L1521" s="186">
        <v>45519</v>
      </c>
      <c r="M1521" s="187" t="s">
        <v>225</v>
      </c>
      <c r="N1521" s="183" t="s">
        <v>43</v>
      </c>
      <c r="O1521" s="181"/>
      <c r="P1521" s="184">
        <v>0.75</v>
      </c>
      <c r="Q1521" s="185" t="s">
        <v>107</v>
      </c>
      <c r="R1521" s="181" t="s">
        <v>37</v>
      </c>
      <c r="S1521" s="181" t="s">
        <v>96</v>
      </c>
      <c r="T1521" s="186">
        <v>45519</v>
      </c>
      <c r="U1521" s="187" t="s">
        <v>7069</v>
      </c>
      <c r="V1521" s="188" t="str" cm="1">
        <f t="array" ref="V1521">IF(SUM(LEN(A1521:U1521))=0,"",IF(OR(OR(ISBLANK(E1521),SUM(LEN(B1521),LEN(C1521))=0),AND(NOT(D1521="Unknown"),ISBLANK(I1521)),AND(NOT(N1521="Unknown"),ISBLANK(Q1521))),"Missing Information", INDEX(Table15[Entire Service Line Classification], MATCH(SUMIFS(Table15[Unique ID],Table15[System-Owned Portion],D1521,Table15[If Material Anything Other than "Lead" in Column E,Was Material Ever Previously Lead?],F1521,Table15[Customer-Owned Portion],N1521),Table15[Unique ID],0),0)))</f>
        <v>Non-lead</v>
      </c>
      <c r="W1521" s="189"/>
    </row>
    <row r="1522" spans="1:23" s="190" customFormat="1" ht="37.5" x14ac:dyDescent="0.25">
      <c r="A1522" s="180">
        <v>11743894</v>
      </c>
      <c r="B1522" s="181" t="s">
        <v>3205</v>
      </c>
      <c r="C1522" s="182" t="s">
        <v>3206</v>
      </c>
      <c r="D1522" s="183" t="s">
        <v>43</v>
      </c>
      <c r="E1522" s="181" t="s">
        <v>35</v>
      </c>
      <c r="F1522" s="183" t="s">
        <v>35</v>
      </c>
      <c r="G1522" s="181" t="s">
        <v>7058</v>
      </c>
      <c r="H1522" s="184">
        <v>1</v>
      </c>
      <c r="I1522" s="185" t="s">
        <v>107</v>
      </c>
      <c r="J1522" s="181" t="s">
        <v>37</v>
      </c>
      <c r="K1522" s="181" t="s">
        <v>38</v>
      </c>
      <c r="L1522" s="186">
        <v>45518</v>
      </c>
      <c r="M1522" s="187" t="s">
        <v>7069</v>
      </c>
      <c r="N1522" s="183" t="s">
        <v>43</v>
      </c>
      <c r="O1522" s="181"/>
      <c r="P1522" s="184">
        <v>0.75</v>
      </c>
      <c r="Q1522" s="185" t="s">
        <v>107</v>
      </c>
      <c r="R1522" s="181" t="s">
        <v>37</v>
      </c>
      <c r="S1522" s="181" t="s">
        <v>96</v>
      </c>
      <c r="T1522" s="186">
        <v>45518</v>
      </c>
      <c r="U1522" s="187" t="s">
        <v>7069</v>
      </c>
      <c r="V1522" s="188" t="str" cm="1">
        <f t="array" ref="V1522">IF(SUM(LEN(A1522:U1522))=0,"",IF(OR(OR(ISBLANK(E1522),SUM(LEN(B1522),LEN(C1522))=0),AND(NOT(D1522="Unknown"),ISBLANK(I1522)),AND(NOT(N1522="Unknown"),ISBLANK(Q1522))),"Missing Information", INDEX(Table15[Entire Service Line Classification], MATCH(SUMIFS(Table15[Unique ID],Table15[System-Owned Portion],D1522,Table15[If Material Anything Other than "Lead" in Column E,Was Material Ever Previously Lead?],F1522,Table15[Customer-Owned Portion],N1522),Table15[Unique ID],0),0)))</f>
        <v>Non-lead</v>
      </c>
      <c r="W1522" s="189"/>
    </row>
    <row r="1523" spans="1:23" s="190" customFormat="1" ht="37.5" x14ac:dyDescent="0.25">
      <c r="A1523" s="180">
        <v>11743893</v>
      </c>
      <c r="B1523" s="181" t="s">
        <v>3207</v>
      </c>
      <c r="C1523" s="182" t="s">
        <v>3208</v>
      </c>
      <c r="D1523" s="183" t="s">
        <v>36</v>
      </c>
      <c r="E1523" s="181" t="s">
        <v>35</v>
      </c>
      <c r="F1523" s="183" t="s">
        <v>35</v>
      </c>
      <c r="G1523" s="181" t="s">
        <v>7060</v>
      </c>
      <c r="H1523" s="184">
        <v>1</v>
      </c>
      <c r="I1523" s="185" t="s">
        <v>107</v>
      </c>
      <c r="J1523" s="181" t="s">
        <v>37</v>
      </c>
      <c r="K1523" s="181" t="s">
        <v>38</v>
      </c>
      <c r="L1523" s="186">
        <v>45518</v>
      </c>
      <c r="M1523" s="187" t="s">
        <v>225</v>
      </c>
      <c r="N1523" s="183" t="s">
        <v>43</v>
      </c>
      <c r="O1523" s="181"/>
      <c r="P1523" s="184">
        <v>1</v>
      </c>
      <c r="Q1523" s="185" t="s">
        <v>107</v>
      </c>
      <c r="R1523" s="181" t="s">
        <v>37</v>
      </c>
      <c r="S1523" s="181" t="s">
        <v>96</v>
      </c>
      <c r="T1523" s="186">
        <v>45518</v>
      </c>
      <c r="U1523" s="187" t="s">
        <v>7069</v>
      </c>
      <c r="V1523" s="188" t="str" cm="1">
        <f t="array" ref="V1523">IF(SUM(LEN(A1523:U1523))=0,"",IF(OR(OR(ISBLANK(E1523),SUM(LEN(B1523),LEN(C1523))=0),AND(NOT(D1523="Unknown"),ISBLANK(I1523)),AND(NOT(N1523="Unknown"),ISBLANK(Q1523))),"Missing Information", INDEX(Table15[Entire Service Line Classification], MATCH(SUMIFS(Table15[Unique ID],Table15[System-Owned Portion],D1523,Table15[If Material Anything Other than "Lead" in Column E,Was Material Ever Previously Lead?],F1523,Table15[Customer-Owned Portion],N1523),Table15[Unique ID],0),0)))</f>
        <v>Non-lead</v>
      </c>
      <c r="W1523" s="189"/>
    </row>
    <row r="1524" spans="1:23" s="190" customFormat="1" ht="37.5" x14ac:dyDescent="0.25">
      <c r="A1524" s="180">
        <v>11743892</v>
      </c>
      <c r="B1524" s="181" t="s">
        <v>3209</v>
      </c>
      <c r="C1524" s="182" t="s">
        <v>3210</v>
      </c>
      <c r="D1524" s="183" t="s">
        <v>43</v>
      </c>
      <c r="E1524" s="181" t="s">
        <v>35</v>
      </c>
      <c r="F1524" s="183" t="s">
        <v>35</v>
      </c>
      <c r="G1524" s="181" t="s">
        <v>261</v>
      </c>
      <c r="H1524" s="184">
        <v>1</v>
      </c>
      <c r="I1524" s="185" t="s">
        <v>107</v>
      </c>
      <c r="J1524" s="181" t="s">
        <v>37</v>
      </c>
      <c r="K1524" s="181" t="s">
        <v>38</v>
      </c>
      <c r="L1524" s="186">
        <v>45531</v>
      </c>
      <c r="M1524" s="187" t="s">
        <v>7069</v>
      </c>
      <c r="N1524" s="183" t="s">
        <v>43</v>
      </c>
      <c r="O1524" s="181"/>
      <c r="P1524" s="184">
        <v>0.75</v>
      </c>
      <c r="Q1524" s="185" t="s">
        <v>107</v>
      </c>
      <c r="R1524" s="181" t="s">
        <v>37</v>
      </c>
      <c r="S1524" s="181" t="s">
        <v>96</v>
      </c>
      <c r="T1524" s="186">
        <v>45531</v>
      </c>
      <c r="U1524" s="187" t="s">
        <v>7069</v>
      </c>
      <c r="V1524" s="188" t="str" cm="1">
        <f t="array" ref="V1524">IF(SUM(LEN(A1524:U1524))=0,"",IF(OR(OR(ISBLANK(E1524),SUM(LEN(B1524),LEN(C1524))=0),AND(NOT(D1524="Unknown"),ISBLANK(I1524)),AND(NOT(N1524="Unknown"),ISBLANK(Q1524))),"Missing Information", INDEX(Table15[Entire Service Line Classification], MATCH(SUMIFS(Table15[Unique ID],Table15[System-Owned Portion],D1524,Table15[If Material Anything Other than "Lead" in Column E,Was Material Ever Previously Lead?],F1524,Table15[Customer-Owned Portion],N1524),Table15[Unique ID],0),0)))</f>
        <v>Non-lead</v>
      </c>
      <c r="W1524" s="189"/>
    </row>
    <row r="1525" spans="1:23" s="190" customFormat="1" ht="37.5" x14ac:dyDescent="0.25">
      <c r="A1525" s="180">
        <v>11743891</v>
      </c>
      <c r="B1525" s="181" t="s">
        <v>3211</v>
      </c>
      <c r="C1525" s="182" t="s">
        <v>3212</v>
      </c>
      <c r="D1525" s="183" t="s">
        <v>36</v>
      </c>
      <c r="E1525" s="181" t="s">
        <v>35</v>
      </c>
      <c r="F1525" s="183" t="s">
        <v>35</v>
      </c>
      <c r="G1525" s="181" t="s">
        <v>7048</v>
      </c>
      <c r="H1525" s="184">
        <v>1</v>
      </c>
      <c r="I1525" s="185" t="s">
        <v>107</v>
      </c>
      <c r="J1525" s="181" t="s">
        <v>37</v>
      </c>
      <c r="K1525" s="181" t="s">
        <v>38</v>
      </c>
      <c r="L1525" s="186">
        <v>45519</v>
      </c>
      <c r="M1525" s="187" t="s">
        <v>225</v>
      </c>
      <c r="N1525" s="183" t="s">
        <v>43</v>
      </c>
      <c r="O1525" s="181"/>
      <c r="P1525" s="184">
        <v>0.75</v>
      </c>
      <c r="Q1525" s="185" t="s">
        <v>107</v>
      </c>
      <c r="R1525" s="181" t="s">
        <v>37</v>
      </c>
      <c r="S1525" s="181" t="s">
        <v>96</v>
      </c>
      <c r="T1525" s="186">
        <v>45519</v>
      </c>
      <c r="U1525" s="187" t="s">
        <v>7069</v>
      </c>
      <c r="V1525" s="188" t="str" cm="1">
        <f t="array" ref="V1525">IF(SUM(LEN(A1525:U1525))=0,"",IF(OR(OR(ISBLANK(E1525),SUM(LEN(B1525),LEN(C1525))=0),AND(NOT(D1525="Unknown"),ISBLANK(I1525)),AND(NOT(N1525="Unknown"),ISBLANK(Q1525))),"Missing Information", INDEX(Table15[Entire Service Line Classification], MATCH(SUMIFS(Table15[Unique ID],Table15[System-Owned Portion],D1525,Table15[If Material Anything Other than "Lead" in Column E,Was Material Ever Previously Lead?],F1525,Table15[Customer-Owned Portion],N1525),Table15[Unique ID],0),0)))</f>
        <v>Non-lead</v>
      </c>
      <c r="W1525" s="189"/>
    </row>
    <row r="1526" spans="1:23" s="190" customFormat="1" ht="37.5" x14ac:dyDescent="0.25">
      <c r="A1526" s="180">
        <v>11743890</v>
      </c>
      <c r="B1526" s="181" t="s">
        <v>3213</v>
      </c>
      <c r="C1526" s="182" t="s">
        <v>3214</v>
      </c>
      <c r="D1526" s="183" t="s">
        <v>36</v>
      </c>
      <c r="E1526" s="181" t="s">
        <v>35</v>
      </c>
      <c r="F1526" s="183" t="s">
        <v>35</v>
      </c>
      <c r="G1526" s="181" t="s">
        <v>261</v>
      </c>
      <c r="H1526" s="184">
        <v>1</v>
      </c>
      <c r="I1526" s="185" t="s">
        <v>107</v>
      </c>
      <c r="J1526" s="181" t="s">
        <v>37</v>
      </c>
      <c r="K1526" s="181" t="s">
        <v>38</v>
      </c>
      <c r="L1526" s="186">
        <v>45525</v>
      </c>
      <c r="M1526" s="187" t="s">
        <v>225</v>
      </c>
      <c r="N1526" s="183" t="s">
        <v>43</v>
      </c>
      <c r="O1526" s="181"/>
      <c r="P1526" s="184">
        <v>0.75</v>
      </c>
      <c r="Q1526" s="185" t="s">
        <v>107</v>
      </c>
      <c r="R1526" s="181" t="s">
        <v>37</v>
      </c>
      <c r="S1526" s="181" t="s">
        <v>96</v>
      </c>
      <c r="T1526" s="186">
        <v>45525</v>
      </c>
      <c r="U1526" s="187" t="s">
        <v>225</v>
      </c>
      <c r="V1526" s="188" t="str" cm="1">
        <f t="array" ref="V1526">IF(SUM(LEN(A1526:U1526))=0,"",IF(OR(OR(ISBLANK(E1526),SUM(LEN(B1526),LEN(C1526))=0),AND(NOT(D1526="Unknown"),ISBLANK(I1526)),AND(NOT(N1526="Unknown"),ISBLANK(Q1526))),"Missing Information", INDEX(Table15[Entire Service Line Classification], MATCH(SUMIFS(Table15[Unique ID],Table15[System-Owned Portion],D1526,Table15[If Material Anything Other than "Lead" in Column E,Was Material Ever Previously Lead?],F1526,Table15[Customer-Owned Portion],N1526),Table15[Unique ID],0),0)))</f>
        <v>Non-lead</v>
      </c>
      <c r="W1526" s="189"/>
    </row>
    <row r="1527" spans="1:23" s="190" customFormat="1" ht="37.5" x14ac:dyDescent="0.25">
      <c r="A1527" s="180">
        <v>11743886</v>
      </c>
      <c r="B1527" s="181" t="s">
        <v>3215</v>
      </c>
      <c r="C1527" s="182" t="s">
        <v>3216</v>
      </c>
      <c r="D1527" s="183" t="s">
        <v>36</v>
      </c>
      <c r="E1527" s="181" t="s">
        <v>35</v>
      </c>
      <c r="F1527" s="183" t="s">
        <v>35</v>
      </c>
      <c r="G1527" s="181" t="s">
        <v>239</v>
      </c>
      <c r="H1527" s="184">
        <v>1</v>
      </c>
      <c r="I1527" s="185" t="s">
        <v>107</v>
      </c>
      <c r="J1527" s="181" t="s">
        <v>37</v>
      </c>
      <c r="K1527" s="181" t="s">
        <v>38</v>
      </c>
      <c r="L1527" s="186">
        <v>45518</v>
      </c>
      <c r="M1527" s="187" t="s">
        <v>225</v>
      </c>
      <c r="N1527" s="183" t="s">
        <v>43</v>
      </c>
      <c r="O1527" s="181"/>
      <c r="P1527" s="184">
        <v>0.75</v>
      </c>
      <c r="Q1527" s="185" t="s">
        <v>107</v>
      </c>
      <c r="R1527" s="181" t="s">
        <v>37</v>
      </c>
      <c r="S1527" s="181" t="s">
        <v>96</v>
      </c>
      <c r="T1527" s="186">
        <v>45518</v>
      </c>
      <c r="U1527" s="187" t="s">
        <v>7069</v>
      </c>
      <c r="V1527" s="188" t="str" cm="1">
        <f t="array" ref="V1527">IF(SUM(LEN(A1527:U1527))=0,"",IF(OR(OR(ISBLANK(E1527),SUM(LEN(B1527),LEN(C1527))=0),AND(NOT(D1527="Unknown"),ISBLANK(I1527)),AND(NOT(N1527="Unknown"),ISBLANK(Q1527))),"Missing Information", INDEX(Table15[Entire Service Line Classification], MATCH(SUMIFS(Table15[Unique ID],Table15[System-Owned Portion],D1527,Table15[If Material Anything Other than "Lead" in Column E,Was Material Ever Previously Lead?],F1527,Table15[Customer-Owned Portion],N1527),Table15[Unique ID],0),0)))</f>
        <v>Non-lead</v>
      </c>
      <c r="W1527" s="189"/>
    </row>
    <row r="1528" spans="1:23" s="190" customFormat="1" ht="37.5" x14ac:dyDescent="0.25">
      <c r="A1528" s="180">
        <v>11743905</v>
      </c>
      <c r="B1528" s="181" t="s">
        <v>3217</v>
      </c>
      <c r="C1528" s="182" t="s">
        <v>3218</v>
      </c>
      <c r="D1528" s="183" t="s">
        <v>36</v>
      </c>
      <c r="E1528" s="181" t="s">
        <v>35</v>
      </c>
      <c r="F1528" s="183" t="s">
        <v>35</v>
      </c>
      <c r="G1528" s="181" t="s">
        <v>271</v>
      </c>
      <c r="H1528" s="184">
        <v>1</v>
      </c>
      <c r="I1528" s="185" t="s">
        <v>107</v>
      </c>
      <c r="J1528" s="181" t="s">
        <v>37</v>
      </c>
      <c r="K1528" s="181" t="s">
        <v>38</v>
      </c>
      <c r="L1528" s="186">
        <v>45518</v>
      </c>
      <c r="M1528" s="187" t="s">
        <v>225</v>
      </c>
      <c r="N1528" s="183" t="s">
        <v>43</v>
      </c>
      <c r="O1528" s="181"/>
      <c r="P1528" s="184">
        <v>0.75</v>
      </c>
      <c r="Q1528" s="185" t="s">
        <v>107</v>
      </c>
      <c r="R1528" s="181" t="s">
        <v>37</v>
      </c>
      <c r="S1528" s="181" t="s">
        <v>96</v>
      </c>
      <c r="T1528" s="186">
        <v>45518</v>
      </c>
      <c r="U1528" s="187" t="s">
        <v>7069</v>
      </c>
      <c r="V1528" s="188" t="str" cm="1">
        <f t="array" ref="V1528">IF(SUM(LEN(A1528:U1528))=0,"",IF(OR(OR(ISBLANK(E1528),SUM(LEN(B1528),LEN(C1528))=0),AND(NOT(D1528="Unknown"),ISBLANK(I1528)),AND(NOT(N1528="Unknown"),ISBLANK(Q1528))),"Missing Information", INDEX(Table15[Entire Service Line Classification], MATCH(SUMIFS(Table15[Unique ID],Table15[System-Owned Portion],D1528,Table15[If Material Anything Other than "Lead" in Column E,Was Material Ever Previously Lead?],F1528,Table15[Customer-Owned Portion],N1528),Table15[Unique ID],0),0)))</f>
        <v>Non-lead</v>
      </c>
      <c r="W1528" s="189"/>
    </row>
    <row r="1529" spans="1:23" s="190" customFormat="1" ht="37.5" x14ac:dyDescent="0.25">
      <c r="A1529" s="180">
        <v>11743904</v>
      </c>
      <c r="B1529" s="181" t="s">
        <v>3219</v>
      </c>
      <c r="C1529" s="182" t="s">
        <v>3220</v>
      </c>
      <c r="D1529" s="183" t="s">
        <v>43</v>
      </c>
      <c r="E1529" s="181" t="s">
        <v>35</v>
      </c>
      <c r="F1529" s="183" t="s">
        <v>35</v>
      </c>
      <c r="G1529" s="181" t="s">
        <v>259</v>
      </c>
      <c r="H1529" s="184">
        <v>0.75</v>
      </c>
      <c r="I1529" s="185" t="s">
        <v>107</v>
      </c>
      <c r="J1529" s="181" t="s">
        <v>37</v>
      </c>
      <c r="K1529" s="181" t="s">
        <v>38</v>
      </c>
      <c r="L1529" s="186">
        <v>45518</v>
      </c>
      <c r="M1529" s="187" t="s">
        <v>7069</v>
      </c>
      <c r="N1529" s="183" t="s">
        <v>43</v>
      </c>
      <c r="O1529" s="181"/>
      <c r="P1529" s="184">
        <v>0.75</v>
      </c>
      <c r="Q1529" s="185" t="s">
        <v>107</v>
      </c>
      <c r="R1529" s="181" t="s">
        <v>37</v>
      </c>
      <c r="S1529" s="181" t="s">
        <v>96</v>
      </c>
      <c r="T1529" s="186">
        <v>45518</v>
      </c>
      <c r="U1529" s="187" t="s">
        <v>7069</v>
      </c>
      <c r="V1529" s="188" t="str" cm="1">
        <f t="array" ref="V1529">IF(SUM(LEN(A1529:U1529))=0,"",IF(OR(OR(ISBLANK(E1529),SUM(LEN(B1529),LEN(C1529))=0),AND(NOT(D1529="Unknown"),ISBLANK(I1529)),AND(NOT(N1529="Unknown"),ISBLANK(Q1529))),"Missing Information", INDEX(Table15[Entire Service Line Classification], MATCH(SUMIFS(Table15[Unique ID],Table15[System-Owned Portion],D1529,Table15[If Material Anything Other than "Lead" in Column E,Was Material Ever Previously Lead?],F1529,Table15[Customer-Owned Portion],N1529),Table15[Unique ID],0),0)))</f>
        <v>Non-lead</v>
      </c>
      <c r="W1529" s="189"/>
    </row>
    <row r="1530" spans="1:23" s="190" customFormat="1" ht="37.5" x14ac:dyDescent="0.25">
      <c r="A1530" s="180">
        <v>11743900</v>
      </c>
      <c r="B1530" s="181" t="s">
        <v>3221</v>
      </c>
      <c r="C1530" s="182" t="s">
        <v>3222</v>
      </c>
      <c r="D1530" s="183" t="s">
        <v>36</v>
      </c>
      <c r="E1530" s="181" t="s">
        <v>35</v>
      </c>
      <c r="F1530" s="183" t="s">
        <v>35</v>
      </c>
      <c r="G1530" s="181" t="s">
        <v>7049</v>
      </c>
      <c r="H1530" s="184">
        <v>1</v>
      </c>
      <c r="I1530" s="185" t="s">
        <v>107</v>
      </c>
      <c r="J1530" s="181" t="s">
        <v>37</v>
      </c>
      <c r="K1530" s="181" t="s">
        <v>38</v>
      </c>
      <c r="L1530" s="186">
        <v>45518</v>
      </c>
      <c r="M1530" s="187" t="s">
        <v>225</v>
      </c>
      <c r="N1530" s="183" t="s">
        <v>43</v>
      </c>
      <c r="O1530" s="181"/>
      <c r="P1530" s="184">
        <v>0.75</v>
      </c>
      <c r="Q1530" s="185" t="s">
        <v>107</v>
      </c>
      <c r="R1530" s="181" t="s">
        <v>37</v>
      </c>
      <c r="S1530" s="181" t="s">
        <v>96</v>
      </c>
      <c r="T1530" s="186">
        <v>45518</v>
      </c>
      <c r="U1530" s="187" t="s">
        <v>7069</v>
      </c>
      <c r="V1530" s="188" t="str" cm="1">
        <f t="array" ref="V1530">IF(SUM(LEN(A1530:U1530))=0,"",IF(OR(OR(ISBLANK(E1530),SUM(LEN(B1530),LEN(C1530))=0),AND(NOT(D1530="Unknown"),ISBLANK(I1530)),AND(NOT(N1530="Unknown"),ISBLANK(Q1530))),"Missing Information", INDEX(Table15[Entire Service Line Classification], MATCH(SUMIFS(Table15[Unique ID],Table15[System-Owned Portion],D1530,Table15[If Material Anything Other than "Lead" in Column E,Was Material Ever Previously Lead?],F1530,Table15[Customer-Owned Portion],N1530),Table15[Unique ID],0),0)))</f>
        <v>Non-lead</v>
      </c>
      <c r="W1530" s="189"/>
    </row>
    <row r="1531" spans="1:23" s="190" customFormat="1" ht="37.5" x14ac:dyDescent="0.25">
      <c r="A1531" s="180">
        <v>11743889</v>
      </c>
      <c r="B1531" s="181" t="s">
        <v>3223</v>
      </c>
      <c r="C1531" s="182" t="s">
        <v>3224</v>
      </c>
      <c r="D1531" s="183" t="s">
        <v>36</v>
      </c>
      <c r="E1531" s="181" t="s">
        <v>35</v>
      </c>
      <c r="F1531" s="183" t="s">
        <v>35</v>
      </c>
      <c r="G1531" s="181" t="s">
        <v>277</v>
      </c>
      <c r="H1531" s="184">
        <v>2</v>
      </c>
      <c r="I1531" s="185" t="s">
        <v>107</v>
      </c>
      <c r="J1531" s="181" t="s">
        <v>37</v>
      </c>
      <c r="K1531" s="181" t="s">
        <v>38</v>
      </c>
      <c r="L1531" s="186">
        <v>45517</v>
      </c>
      <c r="M1531" s="187" t="s">
        <v>225</v>
      </c>
      <c r="N1531" s="183" t="s">
        <v>43</v>
      </c>
      <c r="O1531" s="181"/>
      <c r="P1531" s="184">
        <v>0.75</v>
      </c>
      <c r="Q1531" s="185" t="s">
        <v>107</v>
      </c>
      <c r="R1531" s="181" t="s">
        <v>37</v>
      </c>
      <c r="S1531" s="181" t="s">
        <v>96</v>
      </c>
      <c r="T1531" s="186">
        <v>45517</v>
      </c>
      <c r="U1531" s="187" t="s">
        <v>7069</v>
      </c>
      <c r="V1531" s="188" t="str" cm="1">
        <f t="array" ref="V1531">IF(SUM(LEN(A1531:U1531))=0,"",IF(OR(OR(ISBLANK(E1531),SUM(LEN(B1531),LEN(C1531))=0),AND(NOT(D1531="Unknown"),ISBLANK(I1531)),AND(NOT(N1531="Unknown"),ISBLANK(Q1531))),"Missing Information", INDEX(Table15[Entire Service Line Classification], MATCH(SUMIFS(Table15[Unique ID],Table15[System-Owned Portion],D1531,Table15[If Material Anything Other than "Lead" in Column E,Was Material Ever Previously Lead?],F1531,Table15[Customer-Owned Portion],N1531),Table15[Unique ID],0),0)))</f>
        <v>Non-lead</v>
      </c>
      <c r="W1531" s="189"/>
    </row>
    <row r="1532" spans="1:23" s="190" customFormat="1" ht="37.5" x14ac:dyDescent="0.25">
      <c r="A1532" s="180">
        <v>11743885</v>
      </c>
      <c r="B1532" s="181" t="s">
        <v>3225</v>
      </c>
      <c r="C1532" s="182" t="s">
        <v>3226</v>
      </c>
      <c r="D1532" s="183" t="s">
        <v>43</v>
      </c>
      <c r="E1532" s="181" t="s">
        <v>35</v>
      </c>
      <c r="F1532" s="183" t="s">
        <v>35</v>
      </c>
      <c r="G1532" s="181" t="s">
        <v>271</v>
      </c>
      <c r="H1532" s="184">
        <v>1</v>
      </c>
      <c r="I1532" s="185" t="s">
        <v>107</v>
      </c>
      <c r="J1532" s="181" t="s">
        <v>37</v>
      </c>
      <c r="K1532" s="181" t="s">
        <v>38</v>
      </c>
      <c r="L1532" s="186">
        <v>45518</v>
      </c>
      <c r="M1532" s="187" t="s">
        <v>7069</v>
      </c>
      <c r="N1532" s="183" t="s">
        <v>43</v>
      </c>
      <c r="O1532" s="181"/>
      <c r="P1532" s="184">
        <v>1</v>
      </c>
      <c r="Q1532" s="185" t="s">
        <v>107</v>
      </c>
      <c r="R1532" s="181" t="s">
        <v>37</v>
      </c>
      <c r="S1532" s="181" t="s">
        <v>96</v>
      </c>
      <c r="T1532" s="186">
        <v>45518</v>
      </c>
      <c r="U1532" s="187" t="s">
        <v>7069</v>
      </c>
      <c r="V1532" s="188" t="str" cm="1">
        <f t="array" ref="V1532">IF(SUM(LEN(A1532:U1532))=0,"",IF(OR(OR(ISBLANK(E1532),SUM(LEN(B1532),LEN(C1532))=0),AND(NOT(D1532="Unknown"),ISBLANK(I1532)),AND(NOT(N1532="Unknown"),ISBLANK(Q1532))),"Missing Information", INDEX(Table15[Entire Service Line Classification], MATCH(SUMIFS(Table15[Unique ID],Table15[System-Owned Portion],D1532,Table15[If Material Anything Other than "Lead" in Column E,Was Material Ever Previously Lead?],F1532,Table15[Customer-Owned Portion],N1532),Table15[Unique ID],0),0)))</f>
        <v>Non-lead</v>
      </c>
      <c r="W1532" s="189"/>
    </row>
    <row r="1533" spans="1:23" s="190" customFormat="1" ht="37.5" x14ac:dyDescent="0.25">
      <c r="A1533" s="180">
        <v>11743883</v>
      </c>
      <c r="B1533" s="181" t="s">
        <v>3227</v>
      </c>
      <c r="C1533" s="182" t="s">
        <v>3228</v>
      </c>
      <c r="D1533" s="183" t="s">
        <v>36</v>
      </c>
      <c r="E1533" s="181" t="s">
        <v>35</v>
      </c>
      <c r="F1533" s="183" t="s">
        <v>35</v>
      </c>
      <c r="G1533" s="181" t="s">
        <v>273</v>
      </c>
      <c r="H1533" s="184">
        <v>1</v>
      </c>
      <c r="I1533" s="185" t="s">
        <v>107</v>
      </c>
      <c r="J1533" s="181" t="s">
        <v>37</v>
      </c>
      <c r="K1533" s="181" t="s">
        <v>38</v>
      </c>
      <c r="L1533" s="186">
        <v>45518</v>
      </c>
      <c r="M1533" s="187" t="s">
        <v>225</v>
      </c>
      <c r="N1533" s="183" t="s">
        <v>43</v>
      </c>
      <c r="O1533" s="181"/>
      <c r="P1533" s="184">
        <v>0.75</v>
      </c>
      <c r="Q1533" s="185" t="s">
        <v>107</v>
      </c>
      <c r="R1533" s="181" t="s">
        <v>37</v>
      </c>
      <c r="S1533" s="181" t="s">
        <v>96</v>
      </c>
      <c r="T1533" s="186">
        <v>45518</v>
      </c>
      <c r="U1533" s="187" t="s">
        <v>7069</v>
      </c>
      <c r="V1533" s="188" t="str" cm="1">
        <f t="array" ref="V1533">IF(SUM(LEN(A1533:U1533))=0,"",IF(OR(OR(ISBLANK(E1533),SUM(LEN(B1533),LEN(C1533))=0),AND(NOT(D1533="Unknown"),ISBLANK(I1533)),AND(NOT(N1533="Unknown"),ISBLANK(Q1533))),"Missing Information", INDEX(Table15[Entire Service Line Classification], MATCH(SUMIFS(Table15[Unique ID],Table15[System-Owned Portion],D1533,Table15[If Material Anything Other than "Lead" in Column E,Was Material Ever Previously Lead?],F1533,Table15[Customer-Owned Portion],N1533),Table15[Unique ID],0),0)))</f>
        <v>Non-lead</v>
      </c>
      <c r="W1533" s="189"/>
    </row>
    <row r="1534" spans="1:23" s="190" customFormat="1" ht="37.5" x14ac:dyDescent="0.25">
      <c r="A1534" s="180">
        <v>11743882</v>
      </c>
      <c r="B1534" s="181" t="s">
        <v>3229</v>
      </c>
      <c r="C1534" s="182" t="s">
        <v>3230</v>
      </c>
      <c r="D1534" s="183" t="s">
        <v>36</v>
      </c>
      <c r="E1534" s="181" t="s">
        <v>35</v>
      </c>
      <c r="F1534" s="183" t="s">
        <v>35</v>
      </c>
      <c r="G1534" s="181" t="s">
        <v>238</v>
      </c>
      <c r="H1534" s="184">
        <v>1</v>
      </c>
      <c r="I1534" s="185" t="s">
        <v>107</v>
      </c>
      <c r="J1534" s="181" t="s">
        <v>37</v>
      </c>
      <c r="K1534" s="181" t="s">
        <v>38</v>
      </c>
      <c r="L1534" s="186">
        <v>45526</v>
      </c>
      <c r="M1534" s="187" t="s">
        <v>225</v>
      </c>
      <c r="N1534" s="183" t="s">
        <v>43</v>
      </c>
      <c r="O1534" s="181"/>
      <c r="P1534" s="184">
        <v>0.75</v>
      </c>
      <c r="Q1534" s="185" t="s">
        <v>107</v>
      </c>
      <c r="R1534" s="181" t="s">
        <v>37</v>
      </c>
      <c r="S1534" s="181" t="s">
        <v>96</v>
      </c>
      <c r="T1534" s="186">
        <v>45526</v>
      </c>
      <c r="U1534" s="187" t="s">
        <v>7069</v>
      </c>
      <c r="V1534" s="188" t="str" cm="1">
        <f t="array" ref="V1534">IF(SUM(LEN(A1534:U1534))=0,"",IF(OR(OR(ISBLANK(E1534),SUM(LEN(B1534),LEN(C1534))=0),AND(NOT(D1534="Unknown"),ISBLANK(I1534)),AND(NOT(N1534="Unknown"),ISBLANK(Q1534))),"Missing Information", INDEX(Table15[Entire Service Line Classification], MATCH(SUMIFS(Table15[Unique ID],Table15[System-Owned Portion],D1534,Table15[If Material Anything Other than "Lead" in Column E,Was Material Ever Previously Lead?],F1534,Table15[Customer-Owned Portion],N1534),Table15[Unique ID],0),0)))</f>
        <v>Non-lead</v>
      </c>
      <c r="W1534" s="189"/>
    </row>
    <row r="1535" spans="1:23" s="190" customFormat="1" ht="37.5" x14ac:dyDescent="0.25">
      <c r="A1535" s="180">
        <v>11743881</v>
      </c>
      <c r="B1535" s="181" t="s">
        <v>3231</v>
      </c>
      <c r="C1535" s="182" t="s">
        <v>3232</v>
      </c>
      <c r="D1535" s="183" t="s">
        <v>36</v>
      </c>
      <c r="E1535" s="181" t="s">
        <v>35</v>
      </c>
      <c r="F1535" s="183" t="s">
        <v>35</v>
      </c>
      <c r="G1535" s="181" t="s">
        <v>276</v>
      </c>
      <c r="H1535" s="184">
        <v>1</v>
      </c>
      <c r="I1535" s="185" t="s">
        <v>107</v>
      </c>
      <c r="J1535" s="181" t="s">
        <v>37</v>
      </c>
      <c r="K1535" s="181" t="s">
        <v>38</v>
      </c>
      <c r="L1535" s="186">
        <v>45526</v>
      </c>
      <c r="M1535" s="187" t="s">
        <v>225</v>
      </c>
      <c r="N1535" s="183" t="s">
        <v>43</v>
      </c>
      <c r="O1535" s="181"/>
      <c r="P1535" s="184">
        <v>0.75</v>
      </c>
      <c r="Q1535" s="185" t="s">
        <v>107</v>
      </c>
      <c r="R1535" s="181" t="s">
        <v>37</v>
      </c>
      <c r="S1535" s="181" t="s">
        <v>96</v>
      </c>
      <c r="T1535" s="186">
        <v>45526</v>
      </c>
      <c r="U1535" s="187" t="s">
        <v>7069</v>
      </c>
      <c r="V1535" s="188" t="str" cm="1">
        <f t="array" ref="V1535">IF(SUM(LEN(A1535:U1535))=0,"",IF(OR(OR(ISBLANK(E1535),SUM(LEN(B1535),LEN(C1535))=0),AND(NOT(D1535="Unknown"),ISBLANK(I1535)),AND(NOT(N1535="Unknown"),ISBLANK(Q1535))),"Missing Information", INDEX(Table15[Entire Service Line Classification], MATCH(SUMIFS(Table15[Unique ID],Table15[System-Owned Portion],D1535,Table15[If Material Anything Other than "Lead" in Column E,Was Material Ever Previously Lead?],F1535,Table15[Customer-Owned Portion],N1535),Table15[Unique ID],0),0)))</f>
        <v>Non-lead</v>
      </c>
      <c r="W1535" s="189"/>
    </row>
    <row r="1536" spans="1:23" s="190" customFormat="1" ht="37.5" x14ac:dyDescent="0.25">
      <c r="A1536" s="180">
        <v>11743888</v>
      </c>
      <c r="B1536" s="181" t="s">
        <v>3157</v>
      </c>
      <c r="C1536" s="182" t="s">
        <v>3158</v>
      </c>
      <c r="D1536" s="183" t="s">
        <v>36</v>
      </c>
      <c r="E1536" s="181" t="s">
        <v>35</v>
      </c>
      <c r="F1536" s="183" t="s">
        <v>35</v>
      </c>
      <c r="G1536" s="181" t="s">
        <v>268</v>
      </c>
      <c r="H1536" s="184">
        <v>2</v>
      </c>
      <c r="I1536" s="185" t="s">
        <v>107</v>
      </c>
      <c r="J1536" s="181" t="s">
        <v>37</v>
      </c>
      <c r="K1536" s="181" t="s">
        <v>38</v>
      </c>
      <c r="L1536" s="186">
        <v>45551</v>
      </c>
      <c r="M1536" s="187" t="s">
        <v>225</v>
      </c>
      <c r="N1536" s="183" t="s">
        <v>36</v>
      </c>
      <c r="O1536" s="181"/>
      <c r="P1536" s="184">
        <v>1</v>
      </c>
      <c r="Q1536" s="185" t="s">
        <v>107</v>
      </c>
      <c r="R1536" s="181" t="s">
        <v>37</v>
      </c>
      <c r="S1536" s="181" t="s">
        <v>96</v>
      </c>
      <c r="T1536" s="186">
        <v>45551</v>
      </c>
      <c r="U1536" s="187" t="s">
        <v>225</v>
      </c>
      <c r="V1536" s="188" t="str" cm="1">
        <f t="array" ref="V1536">IF(SUM(LEN(A1536:U1536))=0,"",IF(OR(OR(ISBLANK(E1536),SUM(LEN(B1536),LEN(C1536))=0),AND(NOT(D1536="Unknown"),ISBLANK(I1536)),AND(NOT(N1536="Unknown"),ISBLANK(Q1536))),"Missing Information", INDEX(Table15[Entire Service Line Classification], MATCH(SUMIFS(Table15[Unique ID],Table15[System-Owned Portion],D1536,Table15[If Material Anything Other than "Lead" in Column E,Was Material Ever Previously Lead?],F1536,Table15[Customer-Owned Portion],N1536),Table15[Unique ID],0),0)))</f>
        <v>Non-lead</v>
      </c>
      <c r="W1536" s="189"/>
    </row>
    <row r="1537" spans="1:23" s="190" customFormat="1" ht="37.5" x14ac:dyDescent="0.25">
      <c r="A1537" s="180">
        <v>11743884</v>
      </c>
      <c r="B1537" s="181" t="s">
        <v>3233</v>
      </c>
      <c r="C1537" s="182" t="s">
        <v>3234</v>
      </c>
      <c r="D1537" s="183" t="s">
        <v>36</v>
      </c>
      <c r="E1537" s="181" t="s">
        <v>35</v>
      </c>
      <c r="F1537" s="183" t="s">
        <v>35</v>
      </c>
      <c r="G1537" s="181" t="s">
        <v>7040</v>
      </c>
      <c r="H1537" s="184">
        <v>1</v>
      </c>
      <c r="I1537" s="185" t="s">
        <v>107</v>
      </c>
      <c r="J1537" s="181" t="s">
        <v>37</v>
      </c>
      <c r="K1537" s="181" t="s">
        <v>38</v>
      </c>
      <c r="L1537" s="186">
        <v>45518</v>
      </c>
      <c r="M1537" s="187" t="s">
        <v>225</v>
      </c>
      <c r="N1537" s="183" t="s">
        <v>43</v>
      </c>
      <c r="O1537" s="181"/>
      <c r="P1537" s="184">
        <v>0.75</v>
      </c>
      <c r="Q1537" s="185" t="s">
        <v>107</v>
      </c>
      <c r="R1537" s="181" t="s">
        <v>37</v>
      </c>
      <c r="S1537" s="181" t="s">
        <v>96</v>
      </c>
      <c r="T1537" s="186">
        <v>45518</v>
      </c>
      <c r="U1537" s="187" t="s">
        <v>7069</v>
      </c>
      <c r="V1537" s="188" t="str" cm="1">
        <f t="array" ref="V1537">IF(SUM(LEN(A1537:U1537))=0,"",IF(OR(OR(ISBLANK(E1537),SUM(LEN(B1537),LEN(C1537))=0),AND(NOT(D1537="Unknown"),ISBLANK(I1537)),AND(NOT(N1537="Unknown"),ISBLANK(Q1537))),"Missing Information", INDEX(Table15[Entire Service Line Classification], MATCH(SUMIFS(Table15[Unique ID],Table15[System-Owned Portion],D1537,Table15[If Material Anything Other than "Lead" in Column E,Was Material Ever Previously Lead?],F1537,Table15[Customer-Owned Portion],N1537),Table15[Unique ID],0),0)))</f>
        <v>Non-lead</v>
      </c>
      <c r="W1537" s="189"/>
    </row>
    <row r="1538" spans="1:23" s="190" customFormat="1" ht="37.5" x14ac:dyDescent="0.25">
      <c r="A1538" s="180">
        <v>11743880</v>
      </c>
      <c r="B1538" s="181" t="s">
        <v>3235</v>
      </c>
      <c r="C1538" s="182" t="s">
        <v>3236</v>
      </c>
      <c r="D1538" s="183" t="s">
        <v>43</v>
      </c>
      <c r="E1538" s="181" t="s">
        <v>35</v>
      </c>
      <c r="F1538" s="183" t="s">
        <v>35</v>
      </c>
      <c r="G1538" s="181" t="s">
        <v>7032</v>
      </c>
      <c r="H1538" s="184">
        <v>1</v>
      </c>
      <c r="I1538" s="185" t="s">
        <v>107</v>
      </c>
      <c r="J1538" s="181" t="s">
        <v>37</v>
      </c>
      <c r="K1538" s="181" t="s">
        <v>38</v>
      </c>
      <c r="L1538" s="186">
        <v>45531</v>
      </c>
      <c r="M1538" s="187" t="s">
        <v>7069</v>
      </c>
      <c r="N1538" s="183" t="s">
        <v>36</v>
      </c>
      <c r="O1538" s="181"/>
      <c r="P1538" s="184">
        <v>0.75</v>
      </c>
      <c r="Q1538" s="185" t="s">
        <v>107</v>
      </c>
      <c r="R1538" s="181" t="s">
        <v>37</v>
      </c>
      <c r="S1538" s="181" t="s">
        <v>96</v>
      </c>
      <c r="T1538" s="186">
        <v>45531</v>
      </c>
      <c r="U1538" s="187" t="s">
        <v>225</v>
      </c>
      <c r="V1538" s="188" t="str" cm="1">
        <f t="array" ref="V1538">IF(SUM(LEN(A1538:U1538))=0,"",IF(OR(OR(ISBLANK(E1538),SUM(LEN(B1538),LEN(C1538))=0),AND(NOT(D1538="Unknown"),ISBLANK(I1538)),AND(NOT(N1538="Unknown"),ISBLANK(Q1538))),"Missing Information", INDEX(Table15[Entire Service Line Classification], MATCH(SUMIFS(Table15[Unique ID],Table15[System-Owned Portion],D1538,Table15[If Material Anything Other than "Lead" in Column E,Was Material Ever Previously Lead?],F1538,Table15[Customer-Owned Portion],N1538),Table15[Unique ID],0),0)))</f>
        <v>Non-lead</v>
      </c>
      <c r="W1538" s="189"/>
    </row>
    <row r="1539" spans="1:23" s="190" customFormat="1" ht="37.5" x14ac:dyDescent="0.25">
      <c r="A1539" s="180">
        <v>11743879</v>
      </c>
      <c r="B1539" s="181" t="s">
        <v>3237</v>
      </c>
      <c r="C1539" s="182" t="s">
        <v>3238</v>
      </c>
      <c r="D1539" s="183" t="s">
        <v>36</v>
      </c>
      <c r="E1539" s="181" t="s">
        <v>35</v>
      </c>
      <c r="F1539" s="183" t="s">
        <v>35</v>
      </c>
      <c r="G1539" s="181" t="s">
        <v>261</v>
      </c>
      <c r="H1539" s="184">
        <v>1</v>
      </c>
      <c r="I1539" s="185" t="s">
        <v>107</v>
      </c>
      <c r="J1539" s="181" t="s">
        <v>37</v>
      </c>
      <c r="K1539" s="181" t="s">
        <v>38</v>
      </c>
      <c r="L1539" s="186">
        <v>45525</v>
      </c>
      <c r="M1539" s="187" t="s">
        <v>225</v>
      </c>
      <c r="N1539" s="183" t="s">
        <v>36</v>
      </c>
      <c r="O1539" s="181"/>
      <c r="P1539" s="184">
        <v>0.75</v>
      </c>
      <c r="Q1539" s="185" t="s">
        <v>107</v>
      </c>
      <c r="R1539" s="181" t="s">
        <v>37</v>
      </c>
      <c r="S1539" s="181" t="s">
        <v>96</v>
      </c>
      <c r="T1539" s="186">
        <v>45525</v>
      </c>
      <c r="U1539" s="187" t="s">
        <v>225</v>
      </c>
      <c r="V1539" s="188" t="str" cm="1">
        <f t="array" ref="V1539">IF(SUM(LEN(A1539:U1539))=0,"",IF(OR(OR(ISBLANK(E1539),SUM(LEN(B1539),LEN(C1539))=0),AND(NOT(D1539="Unknown"),ISBLANK(I1539)),AND(NOT(N1539="Unknown"),ISBLANK(Q1539))),"Missing Information", INDEX(Table15[Entire Service Line Classification], MATCH(SUMIFS(Table15[Unique ID],Table15[System-Owned Portion],D1539,Table15[If Material Anything Other than "Lead" in Column E,Was Material Ever Previously Lead?],F1539,Table15[Customer-Owned Portion],N1539),Table15[Unique ID],0),0)))</f>
        <v>Non-lead</v>
      </c>
      <c r="W1539" s="189"/>
    </row>
    <row r="1540" spans="1:23" s="190" customFormat="1" ht="37.5" x14ac:dyDescent="0.25">
      <c r="A1540" s="180">
        <v>11743901</v>
      </c>
      <c r="B1540" s="181" t="s">
        <v>3239</v>
      </c>
      <c r="C1540" s="182" t="s">
        <v>3240</v>
      </c>
      <c r="D1540" s="183" t="s">
        <v>36</v>
      </c>
      <c r="E1540" s="181" t="s">
        <v>35</v>
      </c>
      <c r="F1540" s="183" t="s">
        <v>35</v>
      </c>
      <c r="G1540" s="181" t="s">
        <v>239</v>
      </c>
      <c r="H1540" s="184">
        <v>1</v>
      </c>
      <c r="I1540" s="185" t="s">
        <v>107</v>
      </c>
      <c r="J1540" s="181" t="s">
        <v>37</v>
      </c>
      <c r="K1540" s="181" t="s">
        <v>38</v>
      </c>
      <c r="L1540" s="186">
        <v>45524</v>
      </c>
      <c r="M1540" s="187" t="s">
        <v>225</v>
      </c>
      <c r="N1540" s="183" t="s">
        <v>43</v>
      </c>
      <c r="O1540" s="181"/>
      <c r="P1540" s="184">
        <v>0.75</v>
      </c>
      <c r="Q1540" s="185" t="s">
        <v>107</v>
      </c>
      <c r="R1540" s="181" t="s">
        <v>37</v>
      </c>
      <c r="S1540" s="181" t="s">
        <v>96</v>
      </c>
      <c r="T1540" s="186">
        <v>45524</v>
      </c>
      <c r="U1540" s="187" t="s">
        <v>225</v>
      </c>
      <c r="V1540" s="188" t="str" cm="1">
        <f t="array" ref="V1540">IF(SUM(LEN(A1540:U1540))=0,"",IF(OR(OR(ISBLANK(E1540),SUM(LEN(B1540),LEN(C1540))=0),AND(NOT(D1540="Unknown"),ISBLANK(I1540)),AND(NOT(N1540="Unknown"),ISBLANK(Q1540))),"Missing Information", INDEX(Table15[Entire Service Line Classification], MATCH(SUMIFS(Table15[Unique ID],Table15[System-Owned Portion],D1540,Table15[If Material Anything Other than "Lead" in Column E,Was Material Ever Previously Lead?],F1540,Table15[Customer-Owned Portion],N1540),Table15[Unique ID],0),0)))</f>
        <v>Non-lead</v>
      </c>
      <c r="W1540" s="189"/>
    </row>
    <row r="1541" spans="1:23" s="190" customFormat="1" ht="37.5" x14ac:dyDescent="0.25">
      <c r="A1541" s="180">
        <v>11743876</v>
      </c>
      <c r="B1541" s="181" t="s">
        <v>3241</v>
      </c>
      <c r="C1541" s="182" t="s">
        <v>3242</v>
      </c>
      <c r="D1541" s="183" t="s">
        <v>36</v>
      </c>
      <c r="E1541" s="181" t="s">
        <v>35</v>
      </c>
      <c r="F1541" s="183" t="s">
        <v>35</v>
      </c>
      <c r="G1541" s="181" t="s">
        <v>238</v>
      </c>
      <c r="H1541" s="184">
        <v>1</v>
      </c>
      <c r="I1541" s="185" t="s">
        <v>107</v>
      </c>
      <c r="J1541" s="181" t="s">
        <v>37</v>
      </c>
      <c r="K1541" s="181" t="s">
        <v>38</v>
      </c>
      <c r="L1541" s="186">
        <v>45524</v>
      </c>
      <c r="M1541" s="187" t="s">
        <v>225</v>
      </c>
      <c r="N1541" s="183" t="s">
        <v>43</v>
      </c>
      <c r="O1541" s="181"/>
      <c r="P1541" s="184">
        <v>0.75</v>
      </c>
      <c r="Q1541" s="185" t="s">
        <v>107</v>
      </c>
      <c r="R1541" s="181" t="s">
        <v>37</v>
      </c>
      <c r="S1541" s="181" t="s">
        <v>96</v>
      </c>
      <c r="T1541" s="186">
        <v>45524</v>
      </c>
      <c r="U1541" s="187" t="s">
        <v>225</v>
      </c>
      <c r="V1541" s="188" t="str" cm="1">
        <f t="array" ref="V1541">IF(SUM(LEN(A1541:U1541))=0,"",IF(OR(OR(ISBLANK(E1541),SUM(LEN(B1541),LEN(C1541))=0),AND(NOT(D1541="Unknown"),ISBLANK(I1541)),AND(NOT(N1541="Unknown"),ISBLANK(Q1541))),"Missing Information", INDEX(Table15[Entire Service Line Classification], MATCH(SUMIFS(Table15[Unique ID],Table15[System-Owned Portion],D1541,Table15[If Material Anything Other than "Lead" in Column E,Was Material Ever Previously Lead?],F1541,Table15[Customer-Owned Portion],N1541),Table15[Unique ID],0),0)))</f>
        <v>Non-lead</v>
      </c>
      <c r="W1541" s="189"/>
    </row>
    <row r="1542" spans="1:23" s="190" customFormat="1" ht="37.5" x14ac:dyDescent="0.25">
      <c r="A1542" s="180">
        <v>11743875</v>
      </c>
      <c r="B1542" s="181" t="s">
        <v>3243</v>
      </c>
      <c r="C1542" s="182" t="s">
        <v>3244</v>
      </c>
      <c r="D1542" s="183" t="s">
        <v>43</v>
      </c>
      <c r="E1542" s="181" t="s">
        <v>35</v>
      </c>
      <c r="F1542" s="183" t="s">
        <v>35</v>
      </c>
      <c r="G1542" s="181" t="s">
        <v>236</v>
      </c>
      <c r="H1542" s="184">
        <v>1</v>
      </c>
      <c r="I1542" s="185" t="s">
        <v>107</v>
      </c>
      <c r="J1542" s="181" t="s">
        <v>37</v>
      </c>
      <c r="K1542" s="181" t="s">
        <v>38</v>
      </c>
      <c r="L1542" s="186">
        <v>45519</v>
      </c>
      <c r="M1542" s="187" t="s">
        <v>7069</v>
      </c>
      <c r="N1542" s="183" t="s">
        <v>43</v>
      </c>
      <c r="O1542" s="181"/>
      <c r="P1542" s="184">
        <v>0.75</v>
      </c>
      <c r="Q1542" s="185" t="s">
        <v>107</v>
      </c>
      <c r="R1542" s="181" t="s">
        <v>37</v>
      </c>
      <c r="S1542" s="181" t="s">
        <v>96</v>
      </c>
      <c r="T1542" s="186">
        <v>45519</v>
      </c>
      <c r="U1542" s="187" t="s">
        <v>7069</v>
      </c>
      <c r="V1542" s="188" t="str" cm="1">
        <f t="array" ref="V1542">IF(SUM(LEN(A1542:U1542))=0,"",IF(OR(OR(ISBLANK(E1542),SUM(LEN(B1542),LEN(C1542))=0),AND(NOT(D1542="Unknown"),ISBLANK(I1542)),AND(NOT(N1542="Unknown"),ISBLANK(Q1542))),"Missing Information", INDEX(Table15[Entire Service Line Classification], MATCH(SUMIFS(Table15[Unique ID],Table15[System-Owned Portion],D1542,Table15[If Material Anything Other than "Lead" in Column E,Was Material Ever Previously Lead?],F1542,Table15[Customer-Owned Portion],N1542),Table15[Unique ID],0),0)))</f>
        <v>Non-lead</v>
      </c>
      <c r="W1542" s="189"/>
    </row>
    <row r="1543" spans="1:23" s="190" customFormat="1" ht="37.5" x14ac:dyDescent="0.25">
      <c r="A1543" s="180">
        <v>11743878</v>
      </c>
      <c r="B1543" s="181" t="s">
        <v>3245</v>
      </c>
      <c r="C1543" s="182" t="s">
        <v>3246</v>
      </c>
      <c r="D1543" s="183" t="s">
        <v>36</v>
      </c>
      <c r="E1543" s="181" t="s">
        <v>35</v>
      </c>
      <c r="F1543" s="183" t="s">
        <v>35</v>
      </c>
      <c r="G1543" s="181" t="s">
        <v>268</v>
      </c>
      <c r="H1543" s="184">
        <v>1</v>
      </c>
      <c r="I1543" s="185" t="s">
        <v>107</v>
      </c>
      <c r="J1543" s="181" t="s">
        <v>37</v>
      </c>
      <c r="K1543" s="181" t="s">
        <v>38</v>
      </c>
      <c r="L1543" s="186">
        <v>45526</v>
      </c>
      <c r="M1543" s="187" t="s">
        <v>225</v>
      </c>
      <c r="N1543" s="183" t="s">
        <v>43</v>
      </c>
      <c r="O1543" s="181"/>
      <c r="P1543" s="184">
        <v>0.75</v>
      </c>
      <c r="Q1543" s="185" t="s">
        <v>107</v>
      </c>
      <c r="R1543" s="181" t="s">
        <v>37</v>
      </c>
      <c r="S1543" s="181" t="s">
        <v>96</v>
      </c>
      <c r="T1543" s="186">
        <v>45526</v>
      </c>
      <c r="U1543" s="187" t="s">
        <v>7069</v>
      </c>
      <c r="V1543" s="188" t="str" cm="1">
        <f t="array" ref="V1543">IF(SUM(LEN(A1543:U1543))=0,"",IF(OR(OR(ISBLANK(E1543),SUM(LEN(B1543),LEN(C1543))=0),AND(NOT(D1543="Unknown"),ISBLANK(I1543)),AND(NOT(N1543="Unknown"),ISBLANK(Q1543))),"Missing Information", INDEX(Table15[Entire Service Line Classification], MATCH(SUMIFS(Table15[Unique ID],Table15[System-Owned Portion],D1543,Table15[If Material Anything Other than "Lead" in Column E,Was Material Ever Previously Lead?],F1543,Table15[Customer-Owned Portion],N1543),Table15[Unique ID],0),0)))</f>
        <v>Non-lead</v>
      </c>
      <c r="W1543" s="189"/>
    </row>
    <row r="1544" spans="1:23" s="190" customFormat="1" ht="37.5" x14ac:dyDescent="0.25">
      <c r="A1544" s="180">
        <v>11743868</v>
      </c>
      <c r="B1544" s="181" t="s">
        <v>3247</v>
      </c>
      <c r="C1544" s="182" t="s">
        <v>3248</v>
      </c>
      <c r="D1544" s="183" t="s">
        <v>43</v>
      </c>
      <c r="E1544" s="181" t="s">
        <v>35</v>
      </c>
      <c r="F1544" s="183" t="s">
        <v>35</v>
      </c>
      <c r="G1544" s="181" t="s">
        <v>250</v>
      </c>
      <c r="H1544" s="184">
        <v>1</v>
      </c>
      <c r="I1544" s="185" t="s">
        <v>107</v>
      </c>
      <c r="J1544" s="181" t="s">
        <v>37</v>
      </c>
      <c r="K1544" s="181" t="s">
        <v>38</v>
      </c>
      <c r="L1544" s="186">
        <v>45524</v>
      </c>
      <c r="M1544" s="187" t="s">
        <v>225</v>
      </c>
      <c r="N1544" s="183" t="s">
        <v>43</v>
      </c>
      <c r="O1544" s="181"/>
      <c r="P1544" s="184">
        <v>0.75</v>
      </c>
      <c r="Q1544" s="185" t="s">
        <v>107</v>
      </c>
      <c r="R1544" s="181" t="s">
        <v>37</v>
      </c>
      <c r="S1544" s="181" t="s">
        <v>96</v>
      </c>
      <c r="T1544" s="186">
        <v>45524</v>
      </c>
      <c r="U1544" s="187" t="s">
        <v>225</v>
      </c>
      <c r="V1544" s="188" t="str" cm="1">
        <f t="array" ref="V1544">IF(SUM(LEN(A1544:U1544))=0,"",IF(OR(OR(ISBLANK(E1544),SUM(LEN(B1544),LEN(C1544))=0),AND(NOT(D1544="Unknown"),ISBLANK(I1544)),AND(NOT(N1544="Unknown"),ISBLANK(Q1544))),"Missing Information", INDEX(Table15[Entire Service Line Classification], MATCH(SUMIFS(Table15[Unique ID],Table15[System-Owned Portion],D1544,Table15[If Material Anything Other than "Lead" in Column E,Was Material Ever Previously Lead?],F1544,Table15[Customer-Owned Portion],N1544),Table15[Unique ID],0),0)))</f>
        <v>Non-lead</v>
      </c>
      <c r="W1544" s="189"/>
    </row>
    <row r="1545" spans="1:23" s="190" customFormat="1" ht="37.5" x14ac:dyDescent="0.25">
      <c r="A1545" s="180">
        <v>11743867</v>
      </c>
      <c r="B1545" s="181" t="s">
        <v>3249</v>
      </c>
      <c r="C1545" s="182" t="s">
        <v>3250</v>
      </c>
      <c r="D1545" s="183" t="s">
        <v>36</v>
      </c>
      <c r="E1545" s="181" t="s">
        <v>35</v>
      </c>
      <c r="F1545" s="183" t="s">
        <v>35</v>
      </c>
      <c r="G1545" s="181" t="s">
        <v>239</v>
      </c>
      <c r="H1545" s="184">
        <v>1</v>
      </c>
      <c r="I1545" s="185" t="s">
        <v>107</v>
      </c>
      <c r="J1545" s="181" t="s">
        <v>37</v>
      </c>
      <c r="K1545" s="181" t="s">
        <v>38</v>
      </c>
      <c r="L1545" s="186">
        <v>45524</v>
      </c>
      <c r="M1545" s="187" t="s">
        <v>225</v>
      </c>
      <c r="N1545" s="183" t="s">
        <v>43</v>
      </c>
      <c r="O1545" s="181"/>
      <c r="P1545" s="184">
        <v>0.75</v>
      </c>
      <c r="Q1545" s="185" t="s">
        <v>107</v>
      </c>
      <c r="R1545" s="181" t="s">
        <v>37</v>
      </c>
      <c r="S1545" s="181" t="s">
        <v>96</v>
      </c>
      <c r="T1545" s="186">
        <v>45524</v>
      </c>
      <c r="U1545" s="187" t="s">
        <v>225</v>
      </c>
      <c r="V1545" s="188" t="str" cm="1">
        <f t="array" ref="V1545">IF(SUM(LEN(A1545:U1545))=0,"",IF(OR(OR(ISBLANK(E1545),SUM(LEN(B1545),LEN(C1545))=0),AND(NOT(D1545="Unknown"),ISBLANK(I1545)),AND(NOT(N1545="Unknown"),ISBLANK(Q1545))),"Missing Information", INDEX(Table15[Entire Service Line Classification], MATCH(SUMIFS(Table15[Unique ID],Table15[System-Owned Portion],D1545,Table15[If Material Anything Other than "Lead" in Column E,Was Material Ever Previously Lead?],F1545,Table15[Customer-Owned Portion],N1545),Table15[Unique ID],0),0)))</f>
        <v>Non-lead</v>
      </c>
      <c r="W1545" s="189"/>
    </row>
    <row r="1546" spans="1:23" s="190" customFormat="1" ht="37.5" x14ac:dyDescent="0.25">
      <c r="A1546" s="180">
        <v>11743877</v>
      </c>
      <c r="B1546" s="181" t="s">
        <v>3251</v>
      </c>
      <c r="C1546" s="182" t="s">
        <v>3252</v>
      </c>
      <c r="D1546" s="183" t="s">
        <v>36</v>
      </c>
      <c r="E1546" s="181" t="s">
        <v>35</v>
      </c>
      <c r="F1546" s="183" t="s">
        <v>35</v>
      </c>
      <c r="G1546" s="181" t="s">
        <v>255</v>
      </c>
      <c r="H1546" s="184">
        <v>1</v>
      </c>
      <c r="I1546" s="185" t="s">
        <v>107</v>
      </c>
      <c r="J1546" s="181" t="s">
        <v>37</v>
      </c>
      <c r="K1546" s="181" t="s">
        <v>38</v>
      </c>
      <c r="L1546" s="186">
        <v>45519</v>
      </c>
      <c r="M1546" s="187" t="s">
        <v>225</v>
      </c>
      <c r="N1546" s="183" t="s">
        <v>43</v>
      </c>
      <c r="O1546" s="181"/>
      <c r="P1546" s="184">
        <v>1</v>
      </c>
      <c r="Q1546" s="185" t="s">
        <v>107</v>
      </c>
      <c r="R1546" s="181" t="s">
        <v>37</v>
      </c>
      <c r="S1546" s="181" t="s">
        <v>96</v>
      </c>
      <c r="T1546" s="186">
        <v>45519</v>
      </c>
      <c r="U1546" s="187" t="s">
        <v>7069</v>
      </c>
      <c r="V1546" s="188" t="str" cm="1">
        <f t="array" ref="V1546">IF(SUM(LEN(A1546:U1546))=0,"",IF(OR(OR(ISBLANK(E1546),SUM(LEN(B1546),LEN(C1546))=0),AND(NOT(D1546="Unknown"),ISBLANK(I1546)),AND(NOT(N1546="Unknown"),ISBLANK(Q1546))),"Missing Information", INDEX(Table15[Entire Service Line Classification], MATCH(SUMIFS(Table15[Unique ID],Table15[System-Owned Portion],D1546,Table15[If Material Anything Other than "Lead" in Column E,Was Material Ever Previously Lead?],F1546,Table15[Customer-Owned Portion],N1546),Table15[Unique ID],0),0)))</f>
        <v>Non-lead</v>
      </c>
      <c r="W1546" s="189"/>
    </row>
    <row r="1547" spans="1:23" s="190" customFormat="1" ht="37.5" x14ac:dyDescent="0.25">
      <c r="A1547" s="180">
        <v>11743871</v>
      </c>
      <c r="B1547" s="181" t="s">
        <v>3253</v>
      </c>
      <c r="C1547" s="182" t="s">
        <v>3254</v>
      </c>
      <c r="D1547" s="183" t="s">
        <v>36</v>
      </c>
      <c r="E1547" s="181" t="s">
        <v>35</v>
      </c>
      <c r="F1547" s="183" t="s">
        <v>35</v>
      </c>
      <c r="G1547" s="181" t="s">
        <v>232</v>
      </c>
      <c r="H1547" s="184">
        <v>1</v>
      </c>
      <c r="I1547" s="185" t="s">
        <v>107</v>
      </c>
      <c r="J1547" s="181" t="s">
        <v>37</v>
      </c>
      <c r="K1547" s="181" t="s">
        <v>38</v>
      </c>
      <c r="L1547" s="186">
        <v>45524</v>
      </c>
      <c r="M1547" s="187" t="s">
        <v>225</v>
      </c>
      <c r="N1547" s="183" t="s">
        <v>43</v>
      </c>
      <c r="O1547" s="181"/>
      <c r="P1547" s="184">
        <v>0.75</v>
      </c>
      <c r="Q1547" s="185" t="s">
        <v>107</v>
      </c>
      <c r="R1547" s="181" t="s">
        <v>37</v>
      </c>
      <c r="S1547" s="181" t="s">
        <v>96</v>
      </c>
      <c r="T1547" s="186">
        <v>45524</v>
      </c>
      <c r="U1547" s="187" t="s">
        <v>225</v>
      </c>
      <c r="V1547" s="188" t="str" cm="1">
        <f t="array" ref="V1547">IF(SUM(LEN(A1547:U1547))=0,"",IF(OR(OR(ISBLANK(E1547),SUM(LEN(B1547),LEN(C1547))=0),AND(NOT(D1547="Unknown"),ISBLANK(I1547)),AND(NOT(N1547="Unknown"),ISBLANK(Q1547))),"Missing Information", INDEX(Table15[Entire Service Line Classification], MATCH(SUMIFS(Table15[Unique ID],Table15[System-Owned Portion],D1547,Table15[If Material Anything Other than "Lead" in Column E,Was Material Ever Previously Lead?],F1547,Table15[Customer-Owned Portion],N1547),Table15[Unique ID],0),0)))</f>
        <v>Non-lead</v>
      </c>
      <c r="W1547" s="189"/>
    </row>
    <row r="1548" spans="1:23" s="190" customFormat="1" ht="37.5" x14ac:dyDescent="0.25">
      <c r="A1548" s="180">
        <v>11743866</v>
      </c>
      <c r="B1548" s="181" t="s">
        <v>3255</v>
      </c>
      <c r="C1548" s="182" t="s">
        <v>3256</v>
      </c>
      <c r="D1548" s="183" t="s">
        <v>43</v>
      </c>
      <c r="E1548" s="181" t="s">
        <v>35</v>
      </c>
      <c r="F1548" s="183" t="s">
        <v>35</v>
      </c>
      <c r="G1548" s="181" t="s">
        <v>225</v>
      </c>
      <c r="H1548" s="184">
        <v>1</v>
      </c>
      <c r="I1548" s="185" t="s">
        <v>107</v>
      </c>
      <c r="J1548" s="181" t="s">
        <v>37</v>
      </c>
      <c r="K1548" s="181" t="s">
        <v>38</v>
      </c>
      <c r="L1548" s="186">
        <v>45524</v>
      </c>
      <c r="M1548" s="187" t="s">
        <v>225</v>
      </c>
      <c r="N1548" s="183" t="s">
        <v>43</v>
      </c>
      <c r="O1548" s="181"/>
      <c r="P1548" s="184">
        <v>0.75</v>
      </c>
      <c r="Q1548" s="185" t="s">
        <v>107</v>
      </c>
      <c r="R1548" s="181" t="s">
        <v>37</v>
      </c>
      <c r="S1548" s="181" t="s">
        <v>96</v>
      </c>
      <c r="T1548" s="186">
        <v>45524</v>
      </c>
      <c r="U1548" s="187" t="s">
        <v>225</v>
      </c>
      <c r="V1548" s="188" t="str" cm="1">
        <f t="array" ref="V1548">IF(SUM(LEN(A1548:U1548))=0,"",IF(OR(OR(ISBLANK(E1548),SUM(LEN(B1548),LEN(C1548))=0),AND(NOT(D1548="Unknown"),ISBLANK(I1548)),AND(NOT(N1548="Unknown"),ISBLANK(Q1548))),"Missing Information", INDEX(Table15[Entire Service Line Classification], MATCH(SUMIFS(Table15[Unique ID],Table15[System-Owned Portion],D1548,Table15[If Material Anything Other than "Lead" in Column E,Was Material Ever Previously Lead?],F1548,Table15[Customer-Owned Portion],N1548),Table15[Unique ID],0),0)))</f>
        <v>Non-lead</v>
      </c>
      <c r="W1548" s="189"/>
    </row>
    <row r="1549" spans="1:23" s="190" customFormat="1" ht="37.5" x14ac:dyDescent="0.25">
      <c r="A1549" s="180">
        <v>11743863</v>
      </c>
      <c r="B1549" s="181" t="s">
        <v>3257</v>
      </c>
      <c r="C1549" s="182" t="s">
        <v>3258</v>
      </c>
      <c r="D1549" s="183" t="s">
        <v>36</v>
      </c>
      <c r="E1549" s="181" t="s">
        <v>35</v>
      </c>
      <c r="F1549" s="183" t="s">
        <v>35</v>
      </c>
      <c r="G1549" s="181" t="s">
        <v>7061</v>
      </c>
      <c r="H1549" s="184">
        <v>1</v>
      </c>
      <c r="I1549" s="185" t="s">
        <v>107</v>
      </c>
      <c r="J1549" s="181" t="s">
        <v>37</v>
      </c>
      <c r="K1549" s="181" t="s">
        <v>38</v>
      </c>
      <c r="L1549" s="186">
        <v>45525</v>
      </c>
      <c r="M1549" s="187" t="s">
        <v>225</v>
      </c>
      <c r="N1549" s="183" t="s">
        <v>36</v>
      </c>
      <c r="O1549" s="181"/>
      <c r="P1549" s="184">
        <v>0.75</v>
      </c>
      <c r="Q1549" s="185" t="s">
        <v>107</v>
      </c>
      <c r="R1549" s="181" t="s">
        <v>37</v>
      </c>
      <c r="S1549" s="181" t="s">
        <v>96</v>
      </c>
      <c r="T1549" s="186">
        <v>45525</v>
      </c>
      <c r="U1549" s="187" t="s">
        <v>225</v>
      </c>
      <c r="V1549" s="188" t="str" cm="1">
        <f t="array" ref="V1549">IF(SUM(LEN(A1549:U1549))=0,"",IF(OR(OR(ISBLANK(E1549),SUM(LEN(B1549),LEN(C1549))=0),AND(NOT(D1549="Unknown"),ISBLANK(I1549)),AND(NOT(N1549="Unknown"),ISBLANK(Q1549))),"Missing Information", INDEX(Table15[Entire Service Line Classification], MATCH(SUMIFS(Table15[Unique ID],Table15[System-Owned Portion],D1549,Table15[If Material Anything Other than "Lead" in Column E,Was Material Ever Previously Lead?],F1549,Table15[Customer-Owned Portion],N1549),Table15[Unique ID],0),0)))</f>
        <v>Non-lead</v>
      </c>
      <c r="W1549" s="189"/>
    </row>
    <row r="1550" spans="1:23" s="190" customFormat="1" ht="37.5" x14ac:dyDescent="0.25">
      <c r="A1550" s="180">
        <v>11743862</v>
      </c>
      <c r="B1550" s="181" t="s">
        <v>3259</v>
      </c>
      <c r="C1550" s="182" t="s">
        <v>3260</v>
      </c>
      <c r="D1550" s="183" t="s">
        <v>36</v>
      </c>
      <c r="E1550" s="181" t="s">
        <v>35</v>
      </c>
      <c r="F1550" s="183" t="s">
        <v>35</v>
      </c>
      <c r="G1550" s="181" t="s">
        <v>239</v>
      </c>
      <c r="H1550" s="184">
        <v>1</v>
      </c>
      <c r="I1550" s="185" t="s">
        <v>107</v>
      </c>
      <c r="J1550" s="181" t="s">
        <v>37</v>
      </c>
      <c r="K1550" s="181" t="s">
        <v>38</v>
      </c>
      <c r="L1550" s="186">
        <v>45524</v>
      </c>
      <c r="M1550" s="187" t="s">
        <v>225</v>
      </c>
      <c r="N1550" s="183" t="s">
        <v>43</v>
      </c>
      <c r="O1550" s="181"/>
      <c r="P1550" s="184">
        <v>0.75</v>
      </c>
      <c r="Q1550" s="185" t="s">
        <v>107</v>
      </c>
      <c r="R1550" s="181" t="s">
        <v>37</v>
      </c>
      <c r="S1550" s="181" t="s">
        <v>96</v>
      </c>
      <c r="T1550" s="186">
        <v>45524</v>
      </c>
      <c r="U1550" s="187" t="s">
        <v>225</v>
      </c>
      <c r="V1550" s="188" t="str" cm="1">
        <f t="array" ref="V1550">IF(SUM(LEN(A1550:U1550))=0,"",IF(OR(OR(ISBLANK(E1550),SUM(LEN(B1550),LEN(C1550))=0),AND(NOT(D1550="Unknown"),ISBLANK(I1550)),AND(NOT(N1550="Unknown"),ISBLANK(Q1550))),"Missing Information", INDEX(Table15[Entire Service Line Classification], MATCH(SUMIFS(Table15[Unique ID],Table15[System-Owned Portion],D1550,Table15[If Material Anything Other than "Lead" in Column E,Was Material Ever Previously Lead?],F1550,Table15[Customer-Owned Portion],N1550),Table15[Unique ID],0),0)))</f>
        <v>Non-lead</v>
      </c>
      <c r="W1550" s="189"/>
    </row>
    <row r="1551" spans="1:23" s="190" customFormat="1" ht="37.5" x14ac:dyDescent="0.25">
      <c r="A1551" s="180">
        <v>11743874</v>
      </c>
      <c r="B1551" s="181" t="s">
        <v>3261</v>
      </c>
      <c r="C1551" s="182" t="s">
        <v>3262</v>
      </c>
      <c r="D1551" s="183" t="s">
        <v>36</v>
      </c>
      <c r="E1551" s="181" t="s">
        <v>35</v>
      </c>
      <c r="F1551" s="183" t="s">
        <v>35</v>
      </c>
      <c r="G1551" s="181" t="s">
        <v>7062</v>
      </c>
      <c r="H1551" s="184">
        <v>1</v>
      </c>
      <c r="I1551" s="185" t="s">
        <v>107</v>
      </c>
      <c r="J1551" s="181" t="s">
        <v>37</v>
      </c>
      <c r="K1551" s="181" t="s">
        <v>38</v>
      </c>
      <c r="L1551" s="186">
        <v>45518</v>
      </c>
      <c r="M1551" s="187" t="s">
        <v>225</v>
      </c>
      <c r="N1551" s="183" t="s">
        <v>43</v>
      </c>
      <c r="O1551" s="181"/>
      <c r="P1551" s="184">
        <v>0.75</v>
      </c>
      <c r="Q1551" s="185" t="s">
        <v>107</v>
      </c>
      <c r="R1551" s="181" t="s">
        <v>37</v>
      </c>
      <c r="S1551" s="181" t="s">
        <v>96</v>
      </c>
      <c r="T1551" s="186">
        <v>45518</v>
      </c>
      <c r="U1551" s="187" t="s">
        <v>7069</v>
      </c>
      <c r="V1551" s="188" t="str" cm="1">
        <f t="array" ref="V1551">IF(SUM(LEN(A1551:U1551))=0,"",IF(OR(OR(ISBLANK(E1551),SUM(LEN(B1551),LEN(C1551))=0),AND(NOT(D1551="Unknown"),ISBLANK(I1551)),AND(NOT(N1551="Unknown"),ISBLANK(Q1551))),"Missing Information", INDEX(Table15[Entire Service Line Classification], MATCH(SUMIFS(Table15[Unique ID],Table15[System-Owned Portion],D1551,Table15[If Material Anything Other than "Lead" in Column E,Was Material Ever Previously Lead?],F1551,Table15[Customer-Owned Portion],N1551),Table15[Unique ID],0),0)))</f>
        <v>Non-lead</v>
      </c>
      <c r="W1551" s="189"/>
    </row>
    <row r="1552" spans="1:23" s="190" customFormat="1" ht="37.5" x14ac:dyDescent="0.25">
      <c r="A1552" s="180">
        <v>11743872</v>
      </c>
      <c r="B1552" s="181" t="s">
        <v>3263</v>
      </c>
      <c r="C1552" s="182" t="s">
        <v>3264</v>
      </c>
      <c r="D1552" s="183" t="s">
        <v>36</v>
      </c>
      <c r="E1552" s="181" t="s">
        <v>35</v>
      </c>
      <c r="F1552" s="183" t="s">
        <v>35</v>
      </c>
      <c r="G1552" s="181" t="s">
        <v>271</v>
      </c>
      <c r="H1552" s="184">
        <v>1</v>
      </c>
      <c r="I1552" s="185" t="s">
        <v>107</v>
      </c>
      <c r="J1552" s="181" t="s">
        <v>37</v>
      </c>
      <c r="K1552" s="181" t="s">
        <v>38</v>
      </c>
      <c r="L1552" s="186">
        <v>45519</v>
      </c>
      <c r="M1552" s="187" t="s">
        <v>225</v>
      </c>
      <c r="N1552" s="183" t="s">
        <v>43</v>
      </c>
      <c r="O1552" s="181"/>
      <c r="P1552" s="184">
        <v>0.75</v>
      </c>
      <c r="Q1552" s="185" t="s">
        <v>107</v>
      </c>
      <c r="R1552" s="181" t="s">
        <v>37</v>
      </c>
      <c r="S1552" s="181" t="s">
        <v>96</v>
      </c>
      <c r="T1552" s="186">
        <v>45519</v>
      </c>
      <c r="U1552" s="187" t="s">
        <v>7069</v>
      </c>
      <c r="V1552" s="188" t="str" cm="1">
        <f t="array" ref="V1552">IF(SUM(LEN(A1552:U1552))=0,"",IF(OR(OR(ISBLANK(E1552),SUM(LEN(B1552),LEN(C1552))=0),AND(NOT(D1552="Unknown"),ISBLANK(I1552)),AND(NOT(N1552="Unknown"),ISBLANK(Q1552))),"Missing Information", INDEX(Table15[Entire Service Line Classification], MATCH(SUMIFS(Table15[Unique ID],Table15[System-Owned Portion],D1552,Table15[If Material Anything Other than "Lead" in Column E,Was Material Ever Previously Lead?],F1552,Table15[Customer-Owned Portion],N1552),Table15[Unique ID],0),0)))</f>
        <v>Non-lead</v>
      </c>
      <c r="W1552" s="189"/>
    </row>
    <row r="1553" spans="1:23" s="190" customFormat="1" ht="37.5" x14ac:dyDescent="0.25">
      <c r="A1553" s="180">
        <v>11743870</v>
      </c>
      <c r="B1553" s="181" t="s">
        <v>3265</v>
      </c>
      <c r="C1553" s="182" t="s">
        <v>3266</v>
      </c>
      <c r="D1553" s="183" t="s">
        <v>36</v>
      </c>
      <c r="E1553" s="181" t="s">
        <v>35</v>
      </c>
      <c r="F1553" s="183" t="s">
        <v>35</v>
      </c>
      <c r="G1553" s="181" t="s">
        <v>257</v>
      </c>
      <c r="H1553" s="184">
        <v>1</v>
      </c>
      <c r="I1553" s="185" t="s">
        <v>107</v>
      </c>
      <c r="J1553" s="181" t="s">
        <v>37</v>
      </c>
      <c r="K1553" s="181" t="s">
        <v>38</v>
      </c>
      <c r="L1553" s="186">
        <v>45524</v>
      </c>
      <c r="M1553" s="187" t="s">
        <v>225</v>
      </c>
      <c r="N1553" s="183" t="s">
        <v>43</v>
      </c>
      <c r="O1553" s="181"/>
      <c r="P1553" s="184">
        <v>0.75</v>
      </c>
      <c r="Q1553" s="185" t="s">
        <v>107</v>
      </c>
      <c r="R1553" s="181" t="s">
        <v>37</v>
      </c>
      <c r="S1553" s="181" t="s">
        <v>96</v>
      </c>
      <c r="T1553" s="186">
        <v>45524</v>
      </c>
      <c r="U1553" s="187" t="s">
        <v>225</v>
      </c>
      <c r="V1553" s="188" t="str" cm="1">
        <f t="array" ref="V1553">IF(SUM(LEN(A1553:U1553))=0,"",IF(OR(OR(ISBLANK(E1553),SUM(LEN(B1553),LEN(C1553))=0),AND(NOT(D1553="Unknown"),ISBLANK(I1553)),AND(NOT(N1553="Unknown"),ISBLANK(Q1553))),"Missing Information", INDEX(Table15[Entire Service Line Classification], MATCH(SUMIFS(Table15[Unique ID],Table15[System-Owned Portion],D1553,Table15[If Material Anything Other than "Lead" in Column E,Was Material Ever Previously Lead?],F1553,Table15[Customer-Owned Portion],N1553),Table15[Unique ID],0),0)))</f>
        <v>Non-lead</v>
      </c>
      <c r="W1553" s="189"/>
    </row>
    <row r="1554" spans="1:23" s="190" customFormat="1" ht="37.5" x14ac:dyDescent="0.25">
      <c r="A1554" s="180">
        <v>11743869</v>
      </c>
      <c r="B1554" s="181" t="s">
        <v>3267</v>
      </c>
      <c r="C1554" s="182" t="s">
        <v>3268</v>
      </c>
      <c r="D1554" s="183" t="s">
        <v>36</v>
      </c>
      <c r="E1554" s="181" t="s">
        <v>35</v>
      </c>
      <c r="F1554" s="183" t="s">
        <v>35</v>
      </c>
      <c r="G1554" s="181" t="s">
        <v>256</v>
      </c>
      <c r="H1554" s="184" t="s">
        <v>225</v>
      </c>
      <c r="I1554" s="185" t="s">
        <v>107</v>
      </c>
      <c r="J1554" s="181" t="s">
        <v>37</v>
      </c>
      <c r="K1554" s="181" t="s">
        <v>38</v>
      </c>
      <c r="L1554" s="186">
        <v>45519</v>
      </c>
      <c r="M1554" s="187" t="s">
        <v>225</v>
      </c>
      <c r="N1554" s="183" t="s">
        <v>43</v>
      </c>
      <c r="O1554" s="181"/>
      <c r="P1554" s="184">
        <v>0.75</v>
      </c>
      <c r="Q1554" s="185" t="s">
        <v>107</v>
      </c>
      <c r="R1554" s="181" t="s">
        <v>37</v>
      </c>
      <c r="S1554" s="181" t="s">
        <v>96</v>
      </c>
      <c r="T1554" s="186">
        <v>45519</v>
      </c>
      <c r="U1554" s="187" t="s">
        <v>7069</v>
      </c>
      <c r="V1554" s="188" t="str" cm="1">
        <f t="array" ref="V1554">IF(SUM(LEN(A1554:U1554))=0,"",IF(OR(OR(ISBLANK(E1554),SUM(LEN(B1554),LEN(C1554))=0),AND(NOT(D1554="Unknown"),ISBLANK(I1554)),AND(NOT(N1554="Unknown"),ISBLANK(Q1554))),"Missing Information", INDEX(Table15[Entire Service Line Classification], MATCH(SUMIFS(Table15[Unique ID],Table15[System-Owned Portion],D1554,Table15[If Material Anything Other than "Lead" in Column E,Was Material Ever Previously Lead?],F1554,Table15[Customer-Owned Portion],N1554),Table15[Unique ID],0),0)))</f>
        <v>Non-lead</v>
      </c>
      <c r="W1554" s="189"/>
    </row>
    <row r="1555" spans="1:23" s="190" customFormat="1" ht="37.5" x14ac:dyDescent="0.25">
      <c r="A1555" s="180">
        <v>11743865</v>
      </c>
      <c r="B1555" s="181" t="s">
        <v>3269</v>
      </c>
      <c r="C1555" s="182" t="s">
        <v>3270</v>
      </c>
      <c r="D1555" s="183" t="s">
        <v>36</v>
      </c>
      <c r="E1555" s="181" t="s">
        <v>35</v>
      </c>
      <c r="F1555" s="183" t="s">
        <v>35</v>
      </c>
      <c r="G1555" s="181" t="s">
        <v>247</v>
      </c>
      <c r="H1555" s="184">
        <v>1</v>
      </c>
      <c r="I1555" s="185" t="s">
        <v>107</v>
      </c>
      <c r="J1555" s="181" t="s">
        <v>37</v>
      </c>
      <c r="K1555" s="181" t="s">
        <v>38</v>
      </c>
      <c r="L1555" s="186">
        <v>45518</v>
      </c>
      <c r="M1555" s="187" t="s">
        <v>225</v>
      </c>
      <c r="N1555" s="183" t="s">
        <v>43</v>
      </c>
      <c r="O1555" s="181"/>
      <c r="P1555" s="184">
        <v>0.75</v>
      </c>
      <c r="Q1555" s="185" t="s">
        <v>107</v>
      </c>
      <c r="R1555" s="181" t="s">
        <v>37</v>
      </c>
      <c r="S1555" s="181" t="s">
        <v>96</v>
      </c>
      <c r="T1555" s="186">
        <v>45518</v>
      </c>
      <c r="U1555" s="187" t="s">
        <v>7069</v>
      </c>
      <c r="V1555" s="188" t="str" cm="1">
        <f t="array" ref="V1555">IF(SUM(LEN(A1555:U1555))=0,"",IF(OR(OR(ISBLANK(E1555),SUM(LEN(B1555),LEN(C1555))=0),AND(NOT(D1555="Unknown"),ISBLANK(I1555)),AND(NOT(N1555="Unknown"),ISBLANK(Q1555))),"Missing Information", INDEX(Table15[Entire Service Line Classification], MATCH(SUMIFS(Table15[Unique ID],Table15[System-Owned Portion],D1555,Table15[If Material Anything Other than "Lead" in Column E,Was Material Ever Previously Lead?],F1555,Table15[Customer-Owned Portion],N1555),Table15[Unique ID],0),0)))</f>
        <v>Non-lead</v>
      </c>
      <c r="W1555" s="189"/>
    </row>
    <row r="1556" spans="1:23" s="190" customFormat="1" ht="37.5" x14ac:dyDescent="0.25">
      <c r="A1556" s="180">
        <v>11743864</v>
      </c>
      <c r="B1556" s="181" t="s">
        <v>3271</v>
      </c>
      <c r="C1556" s="182" t="s">
        <v>3272</v>
      </c>
      <c r="D1556" s="183" t="s">
        <v>36</v>
      </c>
      <c r="E1556" s="181" t="s">
        <v>35</v>
      </c>
      <c r="F1556" s="183" t="s">
        <v>35</v>
      </c>
      <c r="G1556" s="181" t="s">
        <v>252</v>
      </c>
      <c r="H1556" s="184">
        <v>2</v>
      </c>
      <c r="I1556" s="185" t="s">
        <v>107</v>
      </c>
      <c r="J1556" s="181" t="s">
        <v>37</v>
      </c>
      <c r="K1556" s="181" t="s">
        <v>38</v>
      </c>
      <c r="L1556" s="186">
        <v>45524</v>
      </c>
      <c r="M1556" s="187" t="s">
        <v>225</v>
      </c>
      <c r="N1556" s="183" t="s">
        <v>43</v>
      </c>
      <c r="O1556" s="181"/>
      <c r="P1556" s="184">
        <v>2</v>
      </c>
      <c r="Q1556" s="185" t="s">
        <v>107</v>
      </c>
      <c r="R1556" s="181" t="s">
        <v>37</v>
      </c>
      <c r="S1556" s="181" t="s">
        <v>96</v>
      </c>
      <c r="T1556" s="186">
        <v>45524</v>
      </c>
      <c r="U1556" s="187" t="s">
        <v>225</v>
      </c>
      <c r="V1556" s="188" t="str" cm="1">
        <f t="array" ref="V1556">IF(SUM(LEN(A1556:U1556))=0,"",IF(OR(OR(ISBLANK(E1556),SUM(LEN(B1556),LEN(C1556))=0),AND(NOT(D1556="Unknown"),ISBLANK(I1556)),AND(NOT(N1556="Unknown"),ISBLANK(Q1556))),"Missing Information", INDEX(Table15[Entire Service Line Classification], MATCH(SUMIFS(Table15[Unique ID],Table15[System-Owned Portion],D1556,Table15[If Material Anything Other than "Lead" in Column E,Was Material Ever Previously Lead?],F1556,Table15[Customer-Owned Portion],N1556),Table15[Unique ID],0),0)))</f>
        <v>Non-lead</v>
      </c>
      <c r="W1556" s="189"/>
    </row>
    <row r="1557" spans="1:23" s="190" customFormat="1" ht="37.5" x14ac:dyDescent="0.25">
      <c r="A1557" s="180">
        <v>11743861</v>
      </c>
      <c r="B1557" s="181" t="s">
        <v>3273</v>
      </c>
      <c r="C1557" s="182" t="s">
        <v>3274</v>
      </c>
      <c r="D1557" s="183" t="s">
        <v>36</v>
      </c>
      <c r="E1557" s="181" t="s">
        <v>35</v>
      </c>
      <c r="F1557" s="183" t="s">
        <v>35</v>
      </c>
      <c r="G1557" s="181" t="s">
        <v>7051</v>
      </c>
      <c r="H1557" s="184">
        <v>1</v>
      </c>
      <c r="I1557" s="185" t="s">
        <v>107</v>
      </c>
      <c r="J1557" s="181" t="s">
        <v>37</v>
      </c>
      <c r="K1557" s="181" t="s">
        <v>38</v>
      </c>
      <c r="L1557" s="186">
        <v>45518</v>
      </c>
      <c r="M1557" s="187" t="s">
        <v>225</v>
      </c>
      <c r="N1557" s="183" t="s">
        <v>43</v>
      </c>
      <c r="O1557" s="181"/>
      <c r="P1557" s="184">
        <v>0.75</v>
      </c>
      <c r="Q1557" s="185" t="s">
        <v>107</v>
      </c>
      <c r="R1557" s="181" t="s">
        <v>37</v>
      </c>
      <c r="S1557" s="181" t="s">
        <v>96</v>
      </c>
      <c r="T1557" s="186">
        <v>45518</v>
      </c>
      <c r="U1557" s="187" t="s">
        <v>7069</v>
      </c>
      <c r="V1557" s="188" t="str" cm="1">
        <f t="array" ref="V1557">IF(SUM(LEN(A1557:U1557))=0,"",IF(OR(OR(ISBLANK(E1557),SUM(LEN(B1557),LEN(C1557))=0),AND(NOT(D1557="Unknown"),ISBLANK(I1557)),AND(NOT(N1557="Unknown"),ISBLANK(Q1557))),"Missing Information", INDEX(Table15[Entire Service Line Classification], MATCH(SUMIFS(Table15[Unique ID],Table15[System-Owned Portion],D1557,Table15[If Material Anything Other than "Lead" in Column E,Was Material Ever Previously Lead?],F1557,Table15[Customer-Owned Portion],N1557),Table15[Unique ID],0),0)))</f>
        <v>Non-lead</v>
      </c>
      <c r="W1557" s="189"/>
    </row>
    <row r="1558" spans="1:23" s="190" customFormat="1" ht="37.5" x14ac:dyDescent="0.25">
      <c r="A1558" s="180">
        <v>11743860</v>
      </c>
      <c r="B1558" s="181" t="s">
        <v>3275</v>
      </c>
      <c r="C1558" s="182" t="s">
        <v>3276</v>
      </c>
      <c r="D1558" s="183" t="s">
        <v>36</v>
      </c>
      <c r="E1558" s="181" t="s">
        <v>35</v>
      </c>
      <c r="F1558" s="183" t="s">
        <v>35</v>
      </c>
      <c r="G1558" s="181" t="s">
        <v>233</v>
      </c>
      <c r="H1558" s="184">
        <v>1</v>
      </c>
      <c r="I1558" s="185" t="s">
        <v>107</v>
      </c>
      <c r="J1558" s="181" t="s">
        <v>37</v>
      </c>
      <c r="K1558" s="181" t="s">
        <v>38</v>
      </c>
      <c r="L1558" s="186">
        <v>45519</v>
      </c>
      <c r="M1558" s="187" t="s">
        <v>225</v>
      </c>
      <c r="N1558" s="183" t="s">
        <v>43</v>
      </c>
      <c r="O1558" s="181"/>
      <c r="P1558" s="184">
        <v>0.75</v>
      </c>
      <c r="Q1558" s="185" t="s">
        <v>107</v>
      </c>
      <c r="R1558" s="181" t="s">
        <v>37</v>
      </c>
      <c r="S1558" s="181" t="s">
        <v>96</v>
      </c>
      <c r="T1558" s="186">
        <v>45519</v>
      </c>
      <c r="U1558" s="187" t="s">
        <v>7069</v>
      </c>
      <c r="V1558" s="188" t="str" cm="1">
        <f t="array" ref="V1558">IF(SUM(LEN(A1558:U1558))=0,"",IF(OR(OR(ISBLANK(E1558),SUM(LEN(B1558),LEN(C1558))=0),AND(NOT(D1558="Unknown"),ISBLANK(I1558)),AND(NOT(N1558="Unknown"),ISBLANK(Q1558))),"Missing Information", INDEX(Table15[Entire Service Line Classification], MATCH(SUMIFS(Table15[Unique ID],Table15[System-Owned Portion],D1558,Table15[If Material Anything Other than "Lead" in Column E,Was Material Ever Previously Lead?],F1558,Table15[Customer-Owned Portion],N1558),Table15[Unique ID],0),0)))</f>
        <v>Non-lead</v>
      </c>
      <c r="W1558" s="189"/>
    </row>
    <row r="1559" spans="1:23" s="190" customFormat="1" ht="37.5" x14ac:dyDescent="0.25">
      <c r="A1559" s="180">
        <v>11743859</v>
      </c>
      <c r="B1559" s="181" t="s">
        <v>3277</v>
      </c>
      <c r="C1559" s="182" t="s">
        <v>3278</v>
      </c>
      <c r="D1559" s="183" t="s">
        <v>36</v>
      </c>
      <c r="E1559" s="181" t="s">
        <v>35</v>
      </c>
      <c r="F1559" s="183" t="s">
        <v>35</v>
      </c>
      <c r="G1559" s="181" t="s">
        <v>7045</v>
      </c>
      <c r="H1559" s="184">
        <v>1</v>
      </c>
      <c r="I1559" s="185" t="s">
        <v>107</v>
      </c>
      <c r="J1559" s="181" t="s">
        <v>37</v>
      </c>
      <c r="K1559" s="181" t="s">
        <v>38</v>
      </c>
      <c r="L1559" s="186">
        <v>45518</v>
      </c>
      <c r="M1559" s="187" t="s">
        <v>225</v>
      </c>
      <c r="N1559" s="183" t="s">
        <v>43</v>
      </c>
      <c r="O1559" s="181"/>
      <c r="P1559" s="184">
        <v>0.75</v>
      </c>
      <c r="Q1559" s="185" t="s">
        <v>107</v>
      </c>
      <c r="R1559" s="181" t="s">
        <v>37</v>
      </c>
      <c r="S1559" s="181" t="s">
        <v>96</v>
      </c>
      <c r="T1559" s="186">
        <v>45518</v>
      </c>
      <c r="U1559" s="187" t="s">
        <v>7069</v>
      </c>
      <c r="V1559" s="188" t="str" cm="1">
        <f t="array" ref="V1559">IF(SUM(LEN(A1559:U1559))=0,"",IF(OR(OR(ISBLANK(E1559),SUM(LEN(B1559),LEN(C1559))=0),AND(NOT(D1559="Unknown"),ISBLANK(I1559)),AND(NOT(N1559="Unknown"),ISBLANK(Q1559))),"Missing Information", INDEX(Table15[Entire Service Line Classification], MATCH(SUMIFS(Table15[Unique ID],Table15[System-Owned Portion],D1559,Table15[If Material Anything Other than "Lead" in Column E,Was Material Ever Previously Lead?],F1559,Table15[Customer-Owned Portion],N1559),Table15[Unique ID],0),0)))</f>
        <v>Non-lead</v>
      </c>
      <c r="W1559" s="189"/>
    </row>
    <row r="1560" spans="1:23" s="190" customFormat="1" ht="37.5" x14ac:dyDescent="0.25">
      <c r="A1560" s="180">
        <v>11743858</v>
      </c>
      <c r="B1560" s="181" t="s">
        <v>3279</v>
      </c>
      <c r="C1560" s="182" t="s">
        <v>3280</v>
      </c>
      <c r="D1560" s="183" t="s">
        <v>43</v>
      </c>
      <c r="E1560" s="181" t="s">
        <v>35</v>
      </c>
      <c r="F1560" s="183" t="s">
        <v>35</v>
      </c>
      <c r="G1560" s="181" t="s">
        <v>237</v>
      </c>
      <c r="H1560" s="184">
        <v>1</v>
      </c>
      <c r="I1560" s="185" t="s">
        <v>107</v>
      </c>
      <c r="J1560" s="181" t="s">
        <v>37</v>
      </c>
      <c r="K1560" s="181" t="s">
        <v>38</v>
      </c>
      <c r="L1560" s="186">
        <v>45526</v>
      </c>
      <c r="M1560" s="187" t="s">
        <v>7069</v>
      </c>
      <c r="N1560" s="183" t="s">
        <v>43</v>
      </c>
      <c r="O1560" s="181"/>
      <c r="P1560" s="184">
        <v>0.75</v>
      </c>
      <c r="Q1560" s="185" t="s">
        <v>107</v>
      </c>
      <c r="R1560" s="181" t="s">
        <v>37</v>
      </c>
      <c r="S1560" s="181" t="s">
        <v>96</v>
      </c>
      <c r="T1560" s="186">
        <v>45526</v>
      </c>
      <c r="U1560" s="187" t="s">
        <v>7069</v>
      </c>
      <c r="V1560" s="188" t="str" cm="1">
        <f t="array" ref="V1560">IF(SUM(LEN(A1560:U1560))=0,"",IF(OR(OR(ISBLANK(E1560),SUM(LEN(B1560),LEN(C1560))=0),AND(NOT(D1560="Unknown"),ISBLANK(I1560)),AND(NOT(N1560="Unknown"),ISBLANK(Q1560))),"Missing Information", INDEX(Table15[Entire Service Line Classification], MATCH(SUMIFS(Table15[Unique ID],Table15[System-Owned Portion],D1560,Table15[If Material Anything Other than "Lead" in Column E,Was Material Ever Previously Lead?],F1560,Table15[Customer-Owned Portion],N1560),Table15[Unique ID],0),0)))</f>
        <v>Non-lead</v>
      </c>
      <c r="W1560" s="189"/>
    </row>
    <row r="1561" spans="1:23" s="190" customFormat="1" ht="37.5" x14ac:dyDescent="0.25">
      <c r="A1561" s="180">
        <v>11743873</v>
      </c>
      <c r="B1561" s="181" t="s">
        <v>3281</v>
      </c>
      <c r="C1561" s="182" t="s">
        <v>3282</v>
      </c>
      <c r="D1561" s="183" t="s">
        <v>36</v>
      </c>
      <c r="E1561" s="181" t="s">
        <v>35</v>
      </c>
      <c r="F1561" s="183" t="s">
        <v>35</v>
      </c>
      <c r="G1561" s="181" t="s">
        <v>7055</v>
      </c>
      <c r="H1561" s="184">
        <v>1</v>
      </c>
      <c r="I1561" s="185" t="s">
        <v>107</v>
      </c>
      <c r="J1561" s="181" t="s">
        <v>37</v>
      </c>
      <c r="K1561" s="181" t="s">
        <v>38</v>
      </c>
      <c r="L1561" s="186">
        <v>45524</v>
      </c>
      <c r="M1561" s="187" t="s">
        <v>225</v>
      </c>
      <c r="N1561" s="183" t="s">
        <v>43</v>
      </c>
      <c r="O1561" s="181"/>
      <c r="P1561" s="184">
        <v>0.75</v>
      </c>
      <c r="Q1561" s="185" t="s">
        <v>107</v>
      </c>
      <c r="R1561" s="181" t="s">
        <v>37</v>
      </c>
      <c r="S1561" s="181" t="s">
        <v>96</v>
      </c>
      <c r="T1561" s="186">
        <v>45524</v>
      </c>
      <c r="U1561" s="187" t="s">
        <v>225</v>
      </c>
      <c r="V1561" s="188" t="str" cm="1">
        <f t="array" ref="V1561">IF(SUM(LEN(A1561:U1561))=0,"",IF(OR(OR(ISBLANK(E1561),SUM(LEN(B1561),LEN(C1561))=0),AND(NOT(D1561="Unknown"),ISBLANK(I1561)),AND(NOT(N1561="Unknown"),ISBLANK(Q1561))),"Missing Information", INDEX(Table15[Entire Service Line Classification], MATCH(SUMIFS(Table15[Unique ID],Table15[System-Owned Portion],D1561,Table15[If Material Anything Other than "Lead" in Column E,Was Material Ever Previously Lead?],F1561,Table15[Customer-Owned Portion],N1561),Table15[Unique ID],0),0)))</f>
        <v>Non-lead</v>
      </c>
      <c r="W1561" s="189"/>
    </row>
    <row r="1562" spans="1:23" s="190" customFormat="1" ht="37.5" x14ac:dyDescent="0.25">
      <c r="A1562" s="180">
        <v>11743857</v>
      </c>
      <c r="B1562" s="181" t="s">
        <v>3283</v>
      </c>
      <c r="C1562" s="182" t="s">
        <v>3284</v>
      </c>
      <c r="D1562" s="183" t="s">
        <v>36</v>
      </c>
      <c r="E1562" s="181" t="s">
        <v>35</v>
      </c>
      <c r="F1562" s="183" t="s">
        <v>35</v>
      </c>
      <c r="G1562" s="181" t="s">
        <v>239</v>
      </c>
      <c r="H1562" s="184">
        <v>1</v>
      </c>
      <c r="I1562" s="185" t="s">
        <v>107</v>
      </c>
      <c r="J1562" s="181" t="s">
        <v>37</v>
      </c>
      <c r="K1562" s="181" t="s">
        <v>38</v>
      </c>
      <c r="L1562" s="186">
        <v>45524</v>
      </c>
      <c r="M1562" s="187" t="s">
        <v>225</v>
      </c>
      <c r="N1562" s="183" t="s">
        <v>43</v>
      </c>
      <c r="O1562" s="181"/>
      <c r="P1562" s="184">
        <v>0.75</v>
      </c>
      <c r="Q1562" s="185" t="s">
        <v>107</v>
      </c>
      <c r="R1562" s="181" t="s">
        <v>37</v>
      </c>
      <c r="S1562" s="181" t="s">
        <v>96</v>
      </c>
      <c r="T1562" s="186">
        <v>45524</v>
      </c>
      <c r="U1562" s="187" t="s">
        <v>225</v>
      </c>
      <c r="V1562" s="188" t="str" cm="1">
        <f t="array" ref="V1562">IF(SUM(LEN(A1562:U1562))=0,"",IF(OR(OR(ISBLANK(E1562),SUM(LEN(B1562),LEN(C1562))=0),AND(NOT(D1562="Unknown"),ISBLANK(I1562)),AND(NOT(N1562="Unknown"),ISBLANK(Q1562))),"Missing Information", INDEX(Table15[Entire Service Line Classification], MATCH(SUMIFS(Table15[Unique ID],Table15[System-Owned Portion],D1562,Table15[If Material Anything Other than "Lead" in Column E,Was Material Ever Previously Lead?],F1562,Table15[Customer-Owned Portion],N1562),Table15[Unique ID],0),0)))</f>
        <v>Non-lead</v>
      </c>
      <c r="W1562" s="189"/>
    </row>
    <row r="1563" spans="1:23" s="190" customFormat="1" ht="37.5" x14ac:dyDescent="0.25">
      <c r="A1563" s="180">
        <v>11743856</v>
      </c>
      <c r="B1563" s="181" t="s">
        <v>3285</v>
      </c>
      <c r="C1563" s="182" t="s">
        <v>3286</v>
      </c>
      <c r="D1563" s="183" t="s">
        <v>36</v>
      </c>
      <c r="E1563" s="181" t="s">
        <v>35</v>
      </c>
      <c r="F1563" s="183" t="s">
        <v>35</v>
      </c>
      <c r="G1563" s="181" t="s">
        <v>248</v>
      </c>
      <c r="H1563" s="184">
        <v>1</v>
      </c>
      <c r="I1563" s="185" t="s">
        <v>107</v>
      </c>
      <c r="J1563" s="181" t="s">
        <v>37</v>
      </c>
      <c r="K1563" s="181" t="s">
        <v>38</v>
      </c>
      <c r="L1563" s="186">
        <v>45524</v>
      </c>
      <c r="M1563" s="187" t="s">
        <v>225</v>
      </c>
      <c r="N1563" s="183" t="s">
        <v>43</v>
      </c>
      <c r="O1563" s="181"/>
      <c r="P1563" s="184">
        <v>0.75</v>
      </c>
      <c r="Q1563" s="185" t="s">
        <v>107</v>
      </c>
      <c r="R1563" s="181" t="s">
        <v>37</v>
      </c>
      <c r="S1563" s="181" t="s">
        <v>96</v>
      </c>
      <c r="T1563" s="186">
        <v>45524</v>
      </c>
      <c r="U1563" s="187" t="s">
        <v>225</v>
      </c>
      <c r="V1563" s="188" t="str" cm="1">
        <f t="array" ref="V1563">IF(SUM(LEN(A1563:U1563))=0,"",IF(OR(OR(ISBLANK(E1563),SUM(LEN(B1563),LEN(C1563))=0),AND(NOT(D1563="Unknown"),ISBLANK(I1563)),AND(NOT(N1563="Unknown"),ISBLANK(Q1563))),"Missing Information", INDEX(Table15[Entire Service Line Classification], MATCH(SUMIFS(Table15[Unique ID],Table15[System-Owned Portion],D1563,Table15[If Material Anything Other than "Lead" in Column E,Was Material Ever Previously Lead?],F1563,Table15[Customer-Owned Portion],N1563),Table15[Unique ID],0),0)))</f>
        <v>Non-lead</v>
      </c>
      <c r="W1563" s="189"/>
    </row>
    <row r="1564" spans="1:23" s="190" customFormat="1" ht="37.5" x14ac:dyDescent="0.25">
      <c r="A1564" s="180">
        <v>11743855</v>
      </c>
      <c r="B1564" s="181" t="s">
        <v>3287</v>
      </c>
      <c r="C1564" s="182" t="s">
        <v>3288</v>
      </c>
      <c r="D1564" s="183" t="s">
        <v>36</v>
      </c>
      <c r="E1564" s="181" t="s">
        <v>35</v>
      </c>
      <c r="F1564" s="183" t="s">
        <v>35</v>
      </c>
      <c r="G1564" s="181" t="s">
        <v>238</v>
      </c>
      <c r="H1564" s="184">
        <v>1</v>
      </c>
      <c r="I1564" s="185" t="s">
        <v>107</v>
      </c>
      <c r="J1564" s="181" t="s">
        <v>37</v>
      </c>
      <c r="K1564" s="181" t="s">
        <v>38</v>
      </c>
      <c r="L1564" s="186">
        <v>45524</v>
      </c>
      <c r="M1564" s="187" t="s">
        <v>225</v>
      </c>
      <c r="N1564" s="183" t="s">
        <v>43</v>
      </c>
      <c r="O1564" s="181"/>
      <c r="P1564" s="184">
        <v>0.75</v>
      </c>
      <c r="Q1564" s="185" t="s">
        <v>107</v>
      </c>
      <c r="R1564" s="181" t="s">
        <v>37</v>
      </c>
      <c r="S1564" s="181" t="s">
        <v>96</v>
      </c>
      <c r="T1564" s="186">
        <v>45524</v>
      </c>
      <c r="U1564" s="187" t="s">
        <v>225</v>
      </c>
      <c r="V1564" s="188" t="str" cm="1">
        <f t="array" ref="V1564">IF(SUM(LEN(A1564:U1564))=0,"",IF(OR(OR(ISBLANK(E1564),SUM(LEN(B1564),LEN(C1564))=0),AND(NOT(D1564="Unknown"),ISBLANK(I1564)),AND(NOT(N1564="Unknown"),ISBLANK(Q1564))),"Missing Information", INDEX(Table15[Entire Service Line Classification], MATCH(SUMIFS(Table15[Unique ID],Table15[System-Owned Portion],D1564,Table15[If Material Anything Other than "Lead" in Column E,Was Material Ever Previously Lead?],F1564,Table15[Customer-Owned Portion],N1564),Table15[Unique ID],0),0)))</f>
        <v>Non-lead</v>
      </c>
      <c r="W1564" s="189"/>
    </row>
    <row r="1565" spans="1:23" s="190" customFormat="1" ht="37.5" x14ac:dyDescent="0.25">
      <c r="A1565" s="180">
        <v>11743854</v>
      </c>
      <c r="B1565" s="181" t="s">
        <v>3289</v>
      </c>
      <c r="C1565" s="182" t="s">
        <v>3290</v>
      </c>
      <c r="D1565" s="183" t="s">
        <v>36</v>
      </c>
      <c r="E1565" s="181" t="s">
        <v>35</v>
      </c>
      <c r="F1565" s="183" t="s">
        <v>35</v>
      </c>
      <c r="G1565" s="181" t="s">
        <v>257</v>
      </c>
      <c r="H1565" s="184">
        <v>1</v>
      </c>
      <c r="I1565" s="185" t="s">
        <v>107</v>
      </c>
      <c r="J1565" s="181" t="s">
        <v>37</v>
      </c>
      <c r="K1565" s="181" t="s">
        <v>38</v>
      </c>
      <c r="L1565" s="186">
        <v>45531</v>
      </c>
      <c r="M1565" s="187" t="s">
        <v>225</v>
      </c>
      <c r="N1565" s="183" t="s">
        <v>43</v>
      </c>
      <c r="O1565" s="181"/>
      <c r="P1565" s="184">
        <v>1</v>
      </c>
      <c r="Q1565" s="185" t="s">
        <v>107</v>
      </c>
      <c r="R1565" s="181" t="s">
        <v>37</v>
      </c>
      <c r="S1565" s="181" t="s">
        <v>96</v>
      </c>
      <c r="T1565" s="186">
        <v>45531</v>
      </c>
      <c r="U1565" s="187" t="s">
        <v>7069</v>
      </c>
      <c r="V1565" s="188" t="str" cm="1">
        <f t="array" ref="V1565">IF(SUM(LEN(A1565:U1565))=0,"",IF(OR(OR(ISBLANK(E1565),SUM(LEN(B1565),LEN(C1565))=0),AND(NOT(D1565="Unknown"),ISBLANK(I1565)),AND(NOT(N1565="Unknown"),ISBLANK(Q1565))),"Missing Information", INDEX(Table15[Entire Service Line Classification], MATCH(SUMIFS(Table15[Unique ID],Table15[System-Owned Portion],D1565,Table15[If Material Anything Other than "Lead" in Column E,Was Material Ever Previously Lead?],F1565,Table15[Customer-Owned Portion],N1565),Table15[Unique ID],0),0)))</f>
        <v>Non-lead</v>
      </c>
      <c r="W1565" s="189"/>
    </row>
    <row r="1566" spans="1:23" s="190" customFormat="1" ht="37.5" x14ac:dyDescent="0.25">
      <c r="A1566" s="180">
        <v>11743853</v>
      </c>
      <c r="B1566" s="181" t="s">
        <v>3291</v>
      </c>
      <c r="C1566" s="182" t="s">
        <v>3292</v>
      </c>
      <c r="D1566" s="183" t="s">
        <v>36</v>
      </c>
      <c r="E1566" s="181" t="s">
        <v>35</v>
      </c>
      <c r="F1566" s="183" t="s">
        <v>35</v>
      </c>
      <c r="G1566" s="181" t="s">
        <v>7045</v>
      </c>
      <c r="H1566" s="184">
        <v>1</v>
      </c>
      <c r="I1566" s="185" t="s">
        <v>107</v>
      </c>
      <c r="J1566" s="181" t="s">
        <v>37</v>
      </c>
      <c r="K1566" s="181" t="s">
        <v>38</v>
      </c>
      <c r="L1566" s="186">
        <v>45524</v>
      </c>
      <c r="M1566" s="187" t="s">
        <v>225</v>
      </c>
      <c r="N1566" s="183" t="s">
        <v>43</v>
      </c>
      <c r="O1566" s="181"/>
      <c r="P1566" s="184">
        <v>0.75</v>
      </c>
      <c r="Q1566" s="185" t="s">
        <v>107</v>
      </c>
      <c r="R1566" s="181" t="s">
        <v>37</v>
      </c>
      <c r="S1566" s="181" t="s">
        <v>96</v>
      </c>
      <c r="T1566" s="186">
        <v>45524</v>
      </c>
      <c r="U1566" s="187" t="s">
        <v>225</v>
      </c>
      <c r="V1566" s="188" t="str" cm="1">
        <f t="array" ref="V1566">IF(SUM(LEN(A1566:U1566))=0,"",IF(OR(OR(ISBLANK(E1566),SUM(LEN(B1566),LEN(C1566))=0),AND(NOT(D1566="Unknown"),ISBLANK(I1566)),AND(NOT(N1566="Unknown"),ISBLANK(Q1566))),"Missing Information", INDEX(Table15[Entire Service Line Classification], MATCH(SUMIFS(Table15[Unique ID],Table15[System-Owned Portion],D1566,Table15[If Material Anything Other than "Lead" in Column E,Was Material Ever Previously Lead?],F1566,Table15[Customer-Owned Portion],N1566),Table15[Unique ID],0),0)))</f>
        <v>Non-lead</v>
      </c>
      <c r="W1566" s="189"/>
    </row>
    <row r="1567" spans="1:23" s="190" customFormat="1" ht="37.5" x14ac:dyDescent="0.25">
      <c r="A1567" s="180">
        <v>11743852</v>
      </c>
      <c r="B1567" s="181" t="s">
        <v>3293</v>
      </c>
      <c r="C1567" s="182" t="s">
        <v>3294</v>
      </c>
      <c r="D1567" s="183" t="s">
        <v>36</v>
      </c>
      <c r="E1567" s="181" t="s">
        <v>35</v>
      </c>
      <c r="F1567" s="183" t="s">
        <v>35</v>
      </c>
      <c r="G1567" s="181" t="s">
        <v>256</v>
      </c>
      <c r="H1567" s="184">
        <v>1</v>
      </c>
      <c r="I1567" s="185" t="s">
        <v>107</v>
      </c>
      <c r="J1567" s="181" t="s">
        <v>37</v>
      </c>
      <c r="K1567" s="181" t="s">
        <v>38</v>
      </c>
      <c r="L1567" s="186">
        <v>45517</v>
      </c>
      <c r="M1567" s="187" t="s">
        <v>225</v>
      </c>
      <c r="N1567" s="183" t="s">
        <v>43</v>
      </c>
      <c r="O1567" s="181"/>
      <c r="P1567" s="184">
        <v>0.75</v>
      </c>
      <c r="Q1567" s="185" t="s">
        <v>107</v>
      </c>
      <c r="R1567" s="181" t="s">
        <v>37</v>
      </c>
      <c r="S1567" s="181" t="s">
        <v>96</v>
      </c>
      <c r="T1567" s="186">
        <v>45517</v>
      </c>
      <c r="U1567" s="187" t="s">
        <v>7068</v>
      </c>
      <c r="V1567" s="188" t="str" cm="1">
        <f t="array" ref="V1567">IF(SUM(LEN(A1567:U1567))=0,"",IF(OR(OR(ISBLANK(E1567),SUM(LEN(B1567),LEN(C1567))=0),AND(NOT(D1567="Unknown"),ISBLANK(I1567)),AND(NOT(N1567="Unknown"),ISBLANK(Q1567))),"Missing Information", INDEX(Table15[Entire Service Line Classification], MATCH(SUMIFS(Table15[Unique ID],Table15[System-Owned Portion],D1567,Table15[If Material Anything Other than "Lead" in Column E,Was Material Ever Previously Lead?],F1567,Table15[Customer-Owned Portion],N1567),Table15[Unique ID],0),0)))</f>
        <v>Non-lead</v>
      </c>
      <c r="W1567" s="189"/>
    </row>
    <row r="1568" spans="1:23" s="190" customFormat="1" ht="37.5" x14ac:dyDescent="0.25">
      <c r="A1568" s="180">
        <v>11743850</v>
      </c>
      <c r="B1568" s="181" t="s">
        <v>3295</v>
      </c>
      <c r="C1568" s="182" t="s">
        <v>3296</v>
      </c>
      <c r="D1568" s="183" t="s">
        <v>36</v>
      </c>
      <c r="E1568" s="181" t="s">
        <v>35</v>
      </c>
      <c r="F1568" s="183" t="s">
        <v>35</v>
      </c>
      <c r="G1568" s="181" t="s">
        <v>239</v>
      </c>
      <c r="H1568" s="184">
        <v>1</v>
      </c>
      <c r="I1568" s="185" t="s">
        <v>107</v>
      </c>
      <c r="J1568" s="181" t="s">
        <v>37</v>
      </c>
      <c r="K1568" s="181" t="s">
        <v>38</v>
      </c>
      <c r="L1568" s="186">
        <v>45524</v>
      </c>
      <c r="M1568" s="187" t="s">
        <v>225</v>
      </c>
      <c r="N1568" s="183" t="s">
        <v>43</v>
      </c>
      <c r="O1568" s="181"/>
      <c r="P1568" s="184">
        <v>0.75</v>
      </c>
      <c r="Q1568" s="185" t="s">
        <v>107</v>
      </c>
      <c r="R1568" s="181" t="s">
        <v>37</v>
      </c>
      <c r="S1568" s="181" t="s">
        <v>96</v>
      </c>
      <c r="T1568" s="186">
        <v>45524</v>
      </c>
      <c r="U1568" s="187" t="s">
        <v>225</v>
      </c>
      <c r="V1568" s="188" t="str" cm="1">
        <f t="array" ref="V1568">IF(SUM(LEN(A1568:U1568))=0,"",IF(OR(OR(ISBLANK(E1568),SUM(LEN(B1568),LEN(C1568))=0),AND(NOT(D1568="Unknown"),ISBLANK(I1568)),AND(NOT(N1568="Unknown"),ISBLANK(Q1568))),"Missing Information", INDEX(Table15[Entire Service Line Classification], MATCH(SUMIFS(Table15[Unique ID],Table15[System-Owned Portion],D1568,Table15[If Material Anything Other than "Lead" in Column E,Was Material Ever Previously Lead?],F1568,Table15[Customer-Owned Portion],N1568),Table15[Unique ID],0),0)))</f>
        <v>Non-lead</v>
      </c>
      <c r="W1568" s="189"/>
    </row>
    <row r="1569" spans="1:23" s="190" customFormat="1" ht="37.5" x14ac:dyDescent="0.25">
      <c r="A1569" s="180">
        <v>11743848</v>
      </c>
      <c r="B1569" s="181" t="s">
        <v>3297</v>
      </c>
      <c r="C1569" s="182" t="s">
        <v>3298</v>
      </c>
      <c r="D1569" s="183" t="s">
        <v>36</v>
      </c>
      <c r="E1569" s="181" t="s">
        <v>35</v>
      </c>
      <c r="F1569" s="183" t="s">
        <v>35</v>
      </c>
      <c r="G1569" s="181" t="s">
        <v>7049</v>
      </c>
      <c r="H1569" s="184">
        <v>1</v>
      </c>
      <c r="I1569" s="185" t="s">
        <v>107</v>
      </c>
      <c r="J1569" s="181" t="s">
        <v>37</v>
      </c>
      <c r="K1569" s="181" t="s">
        <v>38</v>
      </c>
      <c r="L1569" s="186">
        <v>45524</v>
      </c>
      <c r="M1569" s="187" t="s">
        <v>225</v>
      </c>
      <c r="N1569" s="183" t="s">
        <v>43</v>
      </c>
      <c r="O1569" s="181"/>
      <c r="P1569" s="184">
        <v>0.75</v>
      </c>
      <c r="Q1569" s="185" t="s">
        <v>107</v>
      </c>
      <c r="R1569" s="181" t="s">
        <v>37</v>
      </c>
      <c r="S1569" s="181" t="s">
        <v>96</v>
      </c>
      <c r="T1569" s="186">
        <v>45524</v>
      </c>
      <c r="U1569" s="187" t="s">
        <v>225</v>
      </c>
      <c r="V1569" s="188" t="str" cm="1">
        <f t="array" ref="V1569">IF(SUM(LEN(A1569:U1569))=0,"",IF(OR(OR(ISBLANK(E1569),SUM(LEN(B1569),LEN(C1569))=0),AND(NOT(D1569="Unknown"),ISBLANK(I1569)),AND(NOT(N1569="Unknown"),ISBLANK(Q1569))),"Missing Information", INDEX(Table15[Entire Service Line Classification], MATCH(SUMIFS(Table15[Unique ID],Table15[System-Owned Portion],D1569,Table15[If Material Anything Other than "Lead" in Column E,Was Material Ever Previously Lead?],F1569,Table15[Customer-Owned Portion],N1569),Table15[Unique ID],0),0)))</f>
        <v>Non-lead</v>
      </c>
      <c r="W1569" s="189"/>
    </row>
    <row r="1570" spans="1:23" s="190" customFormat="1" ht="37.5" x14ac:dyDescent="0.25">
      <c r="A1570" s="180">
        <v>11743851</v>
      </c>
      <c r="B1570" s="181" t="s">
        <v>3299</v>
      </c>
      <c r="C1570" s="182" t="s">
        <v>3300</v>
      </c>
      <c r="D1570" s="183" t="s">
        <v>43</v>
      </c>
      <c r="E1570" s="181" t="s">
        <v>35</v>
      </c>
      <c r="F1570" s="183" t="s">
        <v>35</v>
      </c>
      <c r="G1570" s="181" t="s">
        <v>238</v>
      </c>
      <c r="H1570" s="184">
        <v>1</v>
      </c>
      <c r="I1570" s="185" t="s">
        <v>107</v>
      </c>
      <c r="J1570" s="181" t="s">
        <v>37</v>
      </c>
      <c r="K1570" s="181" t="s">
        <v>38</v>
      </c>
      <c r="L1570" s="186">
        <v>45526</v>
      </c>
      <c r="M1570" s="187" t="s">
        <v>7069</v>
      </c>
      <c r="N1570" s="183" t="s">
        <v>43</v>
      </c>
      <c r="O1570" s="181"/>
      <c r="P1570" s="184">
        <v>0.75</v>
      </c>
      <c r="Q1570" s="185" t="s">
        <v>107</v>
      </c>
      <c r="R1570" s="181" t="s">
        <v>37</v>
      </c>
      <c r="S1570" s="181" t="s">
        <v>96</v>
      </c>
      <c r="T1570" s="186">
        <v>45526</v>
      </c>
      <c r="U1570" s="187" t="s">
        <v>7069</v>
      </c>
      <c r="V1570" s="188" t="str" cm="1">
        <f t="array" ref="V1570">IF(SUM(LEN(A1570:U1570))=0,"",IF(OR(OR(ISBLANK(E1570),SUM(LEN(B1570),LEN(C1570))=0),AND(NOT(D1570="Unknown"),ISBLANK(I1570)),AND(NOT(N1570="Unknown"),ISBLANK(Q1570))),"Missing Information", INDEX(Table15[Entire Service Line Classification], MATCH(SUMIFS(Table15[Unique ID],Table15[System-Owned Portion],D1570,Table15[If Material Anything Other than "Lead" in Column E,Was Material Ever Previously Lead?],F1570,Table15[Customer-Owned Portion],N1570),Table15[Unique ID],0),0)))</f>
        <v>Non-lead</v>
      </c>
      <c r="W1570" s="189"/>
    </row>
    <row r="1571" spans="1:23" s="190" customFormat="1" ht="37.5" x14ac:dyDescent="0.25">
      <c r="A1571" s="180">
        <v>11743849</v>
      </c>
      <c r="B1571" s="181" t="s">
        <v>3301</v>
      </c>
      <c r="C1571" s="182" t="s">
        <v>3302</v>
      </c>
      <c r="D1571" s="183" t="s">
        <v>36</v>
      </c>
      <c r="E1571" s="181" t="s">
        <v>35</v>
      </c>
      <c r="F1571" s="183" t="s">
        <v>35</v>
      </c>
      <c r="G1571" s="181" t="s">
        <v>254</v>
      </c>
      <c r="H1571" s="184">
        <v>1</v>
      </c>
      <c r="I1571" s="185" t="s">
        <v>107</v>
      </c>
      <c r="J1571" s="181" t="s">
        <v>37</v>
      </c>
      <c r="K1571" s="181" t="s">
        <v>38</v>
      </c>
      <c r="L1571" s="186">
        <v>45518</v>
      </c>
      <c r="M1571" s="187" t="s">
        <v>225</v>
      </c>
      <c r="N1571" s="183" t="s">
        <v>43</v>
      </c>
      <c r="O1571" s="181"/>
      <c r="P1571" s="184">
        <v>0.75</v>
      </c>
      <c r="Q1571" s="185" t="s">
        <v>107</v>
      </c>
      <c r="R1571" s="181" t="s">
        <v>37</v>
      </c>
      <c r="S1571" s="181" t="s">
        <v>96</v>
      </c>
      <c r="T1571" s="186">
        <v>45518</v>
      </c>
      <c r="U1571" s="187" t="s">
        <v>7069</v>
      </c>
      <c r="V1571" s="188" t="str" cm="1">
        <f t="array" ref="V1571">IF(SUM(LEN(A1571:U1571))=0,"",IF(OR(OR(ISBLANK(E1571),SUM(LEN(B1571),LEN(C1571))=0),AND(NOT(D1571="Unknown"),ISBLANK(I1571)),AND(NOT(N1571="Unknown"),ISBLANK(Q1571))),"Missing Information", INDEX(Table15[Entire Service Line Classification], MATCH(SUMIFS(Table15[Unique ID],Table15[System-Owned Portion],D1571,Table15[If Material Anything Other than "Lead" in Column E,Was Material Ever Previously Lead?],F1571,Table15[Customer-Owned Portion],N1571),Table15[Unique ID],0),0)))</f>
        <v>Non-lead</v>
      </c>
      <c r="W1571" s="189"/>
    </row>
    <row r="1572" spans="1:23" s="190" customFormat="1" ht="37.5" x14ac:dyDescent="0.25">
      <c r="A1572" s="180">
        <v>11743847</v>
      </c>
      <c r="B1572" s="181" t="s">
        <v>3303</v>
      </c>
      <c r="C1572" s="182" t="s">
        <v>3304</v>
      </c>
      <c r="D1572" s="183" t="s">
        <v>36</v>
      </c>
      <c r="E1572" s="181" t="s">
        <v>35</v>
      </c>
      <c r="F1572" s="183" t="s">
        <v>35</v>
      </c>
      <c r="G1572" s="181" t="s">
        <v>239</v>
      </c>
      <c r="H1572" s="184">
        <v>1</v>
      </c>
      <c r="I1572" s="185" t="s">
        <v>107</v>
      </c>
      <c r="J1572" s="181" t="s">
        <v>37</v>
      </c>
      <c r="K1572" s="181" t="s">
        <v>38</v>
      </c>
      <c r="L1572" s="186">
        <v>45526</v>
      </c>
      <c r="M1572" s="187" t="s">
        <v>225</v>
      </c>
      <c r="N1572" s="183" t="s">
        <v>43</v>
      </c>
      <c r="O1572" s="181"/>
      <c r="P1572" s="184">
        <v>0.75</v>
      </c>
      <c r="Q1572" s="185" t="s">
        <v>107</v>
      </c>
      <c r="R1572" s="181" t="s">
        <v>37</v>
      </c>
      <c r="S1572" s="181" t="s">
        <v>96</v>
      </c>
      <c r="T1572" s="186">
        <v>45526</v>
      </c>
      <c r="U1572" s="187" t="s">
        <v>7069</v>
      </c>
      <c r="V1572" s="188" t="str" cm="1">
        <f t="array" ref="V1572">IF(SUM(LEN(A1572:U1572))=0,"",IF(OR(OR(ISBLANK(E1572),SUM(LEN(B1572),LEN(C1572))=0),AND(NOT(D1572="Unknown"),ISBLANK(I1572)),AND(NOT(N1572="Unknown"),ISBLANK(Q1572))),"Missing Information", INDEX(Table15[Entire Service Line Classification], MATCH(SUMIFS(Table15[Unique ID],Table15[System-Owned Portion],D1572,Table15[If Material Anything Other than "Lead" in Column E,Was Material Ever Previously Lead?],F1572,Table15[Customer-Owned Portion],N1572),Table15[Unique ID],0),0)))</f>
        <v>Non-lead</v>
      </c>
      <c r="W1572" s="189"/>
    </row>
    <row r="1573" spans="1:23" s="190" customFormat="1" ht="37.5" x14ac:dyDescent="0.25">
      <c r="A1573" s="180">
        <v>11743844</v>
      </c>
      <c r="B1573" s="181" t="s">
        <v>3305</v>
      </c>
      <c r="C1573" s="182" t="s">
        <v>3306</v>
      </c>
      <c r="D1573" s="183" t="s">
        <v>36</v>
      </c>
      <c r="E1573" s="181" t="s">
        <v>35</v>
      </c>
      <c r="F1573" s="183" t="s">
        <v>35</v>
      </c>
      <c r="G1573" s="181" t="s">
        <v>238</v>
      </c>
      <c r="H1573" s="184">
        <v>1</v>
      </c>
      <c r="I1573" s="185" t="s">
        <v>107</v>
      </c>
      <c r="J1573" s="181" t="s">
        <v>37</v>
      </c>
      <c r="K1573" s="181" t="s">
        <v>38</v>
      </c>
      <c r="L1573" s="186">
        <v>45524</v>
      </c>
      <c r="M1573" s="187" t="s">
        <v>225</v>
      </c>
      <c r="N1573" s="183" t="s">
        <v>43</v>
      </c>
      <c r="O1573" s="181"/>
      <c r="P1573" s="184">
        <v>0.75</v>
      </c>
      <c r="Q1573" s="185" t="s">
        <v>107</v>
      </c>
      <c r="R1573" s="181" t="s">
        <v>37</v>
      </c>
      <c r="S1573" s="181" t="s">
        <v>96</v>
      </c>
      <c r="T1573" s="186">
        <v>45524</v>
      </c>
      <c r="U1573" s="187" t="s">
        <v>225</v>
      </c>
      <c r="V1573" s="188" t="str" cm="1">
        <f t="array" ref="V1573">IF(SUM(LEN(A1573:U1573))=0,"",IF(OR(OR(ISBLANK(E1573),SUM(LEN(B1573),LEN(C1573))=0),AND(NOT(D1573="Unknown"),ISBLANK(I1573)),AND(NOT(N1573="Unknown"),ISBLANK(Q1573))),"Missing Information", INDEX(Table15[Entire Service Line Classification], MATCH(SUMIFS(Table15[Unique ID],Table15[System-Owned Portion],D1573,Table15[If Material Anything Other than "Lead" in Column E,Was Material Ever Previously Lead?],F1573,Table15[Customer-Owned Portion],N1573),Table15[Unique ID],0),0)))</f>
        <v>Non-lead</v>
      </c>
      <c r="W1573" s="189"/>
    </row>
    <row r="1574" spans="1:23" s="190" customFormat="1" ht="37.5" x14ac:dyDescent="0.25">
      <c r="A1574" s="180">
        <v>11743846</v>
      </c>
      <c r="B1574" s="181" t="s">
        <v>3307</v>
      </c>
      <c r="C1574" s="182" t="s">
        <v>3308</v>
      </c>
      <c r="D1574" s="183" t="s">
        <v>43</v>
      </c>
      <c r="E1574" s="181" t="s">
        <v>35</v>
      </c>
      <c r="F1574" s="183" t="s">
        <v>35</v>
      </c>
      <c r="G1574" s="181" t="s">
        <v>239</v>
      </c>
      <c r="H1574" s="184">
        <v>1</v>
      </c>
      <c r="I1574" s="185" t="s">
        <v>107</v>
      </c>
      <c r="J1574" s="181" t="s">
        <v>37</v>
      </c>
      <c r="K1574" s="181" t="s">
        <v>38</v>
      </c>
      <c r="L1574" s="186">
        <v>45526</v>
      </c>
      <c r="M1574" s="187" t="s">
        <v>7069</v>
      </c>
      <c r="N1574" s="183" t="s">
        <v>43</v>
      </c>
      <c r="O1574" s="181"/>
      <c r="P1574" s="184">
        <v>0.75</v>
      </c>
      <c r="Q1574" s="185" t="s">
        <v>107</v>
      </c>
      <c r="R1574" s="181" t="s">
        <v>37</v>
      </c>
      <c r="S1574" s="181" t="s">
        <v>96</v>
      </c>
      <c r="T1574" s="186">
        <v>45526</v>
      </c>
      <c r="U1574" s="187" t="s">
        <v>7069</v>
      </c>
      <c r="V1574" s="188" t="str" cm="1">
        <f t="array" ref="V1574">IF(SUM(LEN(A1574:U1574))=0,"",IF(OR(OR(ISBLANK(E1574),SUM(LEN(B1574),LEN(C1574))=0),AND(NOT(D1574="Unknown"),ISBLANK(I1574)),AND(NOT(N1574="Unknown"),ISBLANK(Q1574))),"Missing Information", INDEX(Table15[Entire Service Line Classification], MATCH(SUMIFS(Table15[Unique ID],Table15[System-Owned Portion],D1574,Table15[If Material Anything Other than "Lead" in Column E,Was Material Ever Previously Lead?],F1574,Table15[Customer-Owned Portion],N1574),Table15[Unique ID],0),0)))</f>
        <v>Non-lead</v>
      </c>
      <c r="W1574" s="189"/>
    </row>
    <row r="1575" spans="1:23" s="190" customFormat="1" ht="37.5" x14ac:dyDescent="0.25">
      <c r="A1575" s="180">
        <v>11743845</v>
      </c>
      <c r="B1575" s="181" t="s">
        <v>3309</v>
      </c>
      <c r="C1575" s="182" t="s">
        <v>3310</v>
      </c>
      <c r="D1575" s="183" t="s">
        <v>43</v>
      </c>
      <c r="E1575" s="181" t="s">
        <v>35</v>
      </c>
      <c r="F1575" s="183" t="s">
        <v>35</v>
      </c>
      <c r="G1575" s="181" t="s">
        <v>247</v>
      </c>
      <c r="H1575" s="184">
        <v>1</v>
      </c>
      <c r="I1575" s="185" t="s">
        <v>107</v>
      </c>
      <c r="J1575" s="181" t="s">
        <v>37</v>
      </c>
      <c r="K1575" s="181" t="s">
        <v>38</v>
      </c>
      <c r="L1575" s="186">
        <v>45526</v>
      </c>
      <c r="M1575" s="187" t="s">
        <v>7069</v>
      </c>
      <c r="N1575" s="183" t="s">
        <v>43</v>
      </c>
      <c r="O1575" s="181"/>
      <c r="P1575" s="184">
        <v>0.75</v>
      </c>
      <c r="Q1575" s="185" t="s">
        <v>107</v>
      </c>
      <c r="R1575" s="181" t="s">
        <v>37</v>
      </c>
      <c r="S1575" s="181" t="s">
        <v>96</v>
      </c>
      <c r="T1575" s="186">
        <v>45526</v>
      </c>
      <c r="U1575" s="187" t="s">
        <v>7069</v>
      </c>
      <c r="V1575" s="188" t="str" cm="1">
        <f t="array" ref="V1575">IF(SUM(LEN(A1575:U1575))=0,"",IF(OR(OR(ISBLANK(E1575),SUM(LEN(B1575),LEN(C1575))=0),AND(NOT(D1575="Unknown"),ISBLANK(I1575)),AND(NOT(N1575="Unknown"),ISBLANK(Q1575))),"Missing Information", INDEX(Table15[Entire Service Line Classification], MATCH(SUMIFS(Table15[Unique ID],Table15[System-Owned Portion],D1575,Table15[If Material Anything Other than "Lead" in Column E,Was Material Ever Previously Lead?],F1575,Table15[Customer-Owned Portion],N1575),Table15[Unique ID],0),0)))</f>
        <v>Non-lead</v>
      </c>
      <c r="W1575" s="189"/>
    </row>
    <row r="1576" spans="1:23" s="190" customFormat="1" ht="37.5" x14ac:dyDescent="0.25">
      <c r="A1576" s="180">
        <v>11743843</v>
      </c>
      <c r="B1576" s="181" t="s">
        <v>3311</v>
      </c>
      <c r="C1576" s="182" t="s">
        <v>3312</v>
      </c>
      <c r="D1576" s="183" t="s">
        <v>36</v>
      </c>
      <c r="E1576" s="181" t="s">
        <v>35</v>
      </c>
      <c r="F1576" s="183" t="s">
        <v>35</v>
      </c>
      <c r="G1576" s="181" t="s">
        <v>261</v>
      </c>
      <c r="H1576" s="184">
        <v>1</v>
      </c>
      <c r="I1576" s="185" t="s">
        <v>107</v>
      </c>
      <c r="J1576" s="181" t="s">
        <v>37</v>
      </c>
      <c r="K1576" s="181" t="s">
        <v>38</v>
      </c>
      <c r="L1576" s="186">
        <v>45525</v>
      </c>
      <c r="M1576" s="187" t="s">
        <v>225</v>
      </c>
      <c r="N1576" s="183" t="s">
        <v>43</v>
      </c>
      <c r="O1576" s="181"/>
      <c r="P1576" s="184">
        <v>0.75</v>
      </c>
      <c r="Q1576" s="185" t="s">
        <v>107</v>
      </c>
      <c r="R1576" s="181" t="s">
        <v>37</v>
      </c>
      <c r="S1576" s="181" t="s">
        <v>96</v>
      </c>
      <c r="T1576" s="186">
        <v>45525</v>
      </c>
      <c r="U1576" s="187" t="s">
        <v>225</v>
      </c>
      <c r="V1576" s="188" t="str" cm="1">
        <f t="array" ref="V1576">IF(SUM(LEN(A1576:U1576))=0,"",IF(OR(OR(ISBLANK(E1576),SUM(LEN(B1576),LEN(C1576))=0),AND(NOT(D1576="Unknown"),ISBLANK(I1576)),AND(NOT(N1576="Unknown"),ISBLANK(Q1576))),"Missing Information", INDEX(Table15[Entire Service Line Classification], MATCH(SUMIFS(Table15[Unique ID],Table15[System-Owned Portion],D1576,Table15[If Material Anything Other than "Lead" in Column E,Was Material Ever Previously Lead?],F1576,Table15[Customer-Owned Portion],N1576),Table15[Unique ID],0),0)))</f>
        <v>Non-lead</v>
      </c>
      <c r="W1576" s="189"/>
    </row>
    <row r="1577" spans="1:23" s="190" customFormat="1" ht="37.5" x14ac:dyDescent="0.25">
      <c r="A1577" s="180">
        <v>11743841</v>
      </c>
      <c r="B1577" s="181" t="s">
        <v>3313</v>
      </c>
      <c r="C1577" s="182" t="s">
        <v>3314</v>
      </c>
      <c r="D1577" s="183" t="s">
        <v>36</v>
      </c>
      <c r="E1577" s="181" t="s">
        <v>35</v>
      </c>
      <c r="F1577" s="183" t="s">
        <v>35</v>
      </c>
      <c r="G1577" s="181" t="s">
        <v>239</v>
      </c>
      <c r="H1577" s="184">
        <v>1</v>
      </c>
      <c r="I1577" s="185" t="s">
        <v>107</v>
      </c>
      <c r="J1577" s="181" t="s">
        <v>37</v>
      </c>
      <c r="K1577" s="181" t="s">
        <v>38</v>
      </c>
      <c r="L1577" s="186">
        <v>45526</v>
      </c>
      <c r="M1577" s="187" t="s">
        <v>225</v>
      </c>
      <c r="N1577" s="183" t="s">
        <v>43</v>
      </c>
      <c r="O1577" s="181"/>
      <c r="P1577" s="184">
        <v>0.75</v>
      </c>
      <c r="Q1577" s="185" t="s">
        <v>107</v>
      </c>
      <c r="R1577" s="181" t="s">
        <v>37</v>
      </c>
      <c r="S1577" s="181" t="s">
        <v>96</v>
      </c>
      <c r="T1577" s="186">
        <v>45526</v>
      </c>
      <c r="U1577" s="187" t="s">
        <v>7081</v>
      </c>
      <c r="V1577" s="188" t="str" cm="1">
        <f t="array" ref="V1577">IF(SUM(LEN(A1577:U1577))=0,"",IF(OR(OR(ISBLANK(E1577),SUM(LEN(B1577),LEN(C1577))=0),AND(NOT(D1577="Unknown"),ISBLANK(I1577)),AND(NOT(N1577="Unknown"),ISBLANK(Q1577))),"Missing Information", INDEX(Table15[Entire Service Line Classification], MATCH(SUMIFS(Table15[Unique ID],Table15[System-Owned Portion],D1577,Table15[If Material Anything Other than "Lead" in Column E,Was Material Ever Previously Lead?],F1577,Table15[Customer-Owned Portion],N1577),Table15[Unique ID],0),0)))</f>
        <v>Non-lead</v>
      </c>
      <c r="W1577" s="189"/>
    </row>
    <row r="1578" spans="1:23" s="190" customFormat="1" ht="37.5" x14ac:dyDescent="0.25">
      <c r="A1578" s="180">
        <v>11743840</v>
      </c>
      <c r="B1578" s="181" t="s">
        <v>3315</v>
      </c>
      <c r="C1578" s="182" t="s">
        <v>3316</v>
      </c>
      <c r="D1578" s="183" t="s">
        <v>36</v>
      </c>
      <c r="E1578" s="181" t="s">
        <v>35</v>
      </c>
      <c r="F1578" s="183" t="s">
        <v>35</v>
      </c>
      <c r="G1578" s="181" t="s">
        <v>273</v>
      </c>
      <c r="H1578" s="184">
        <v>1</v>
      </c>
      <c r="I1578" s="185" t="s">
        <v>107</v>
      </c>
      <c r="J1578" s="181" t="s">
        <v>37</v>
      </c>
      <c r="K1578" s="181" t="s">
        <v>38</v>
      </c>
      <c r="L1578" s="186">
        <v>45517</v>
      </c>
      <c r="M1578" s="187" t="s">
        <v>225</v>
      </c>
      <c r="N1578" s="183" t="s">
        <v>43</v>
      </c>
      <c r="O1578" s="181"/>
      <c r="P1578" s="184">
        <v>0.75</v>
      </c>
      <c r="Q1578" s="185" t="s">
        <v>107</v>
      </c>
      <c r="R1578" s="181" t="s">
        <v>37</v>
      </c>
      <c r="S1578" s="181" t="s">
        <v>96</v>
      </c>
      <c r="T1578" s="186">
        <v>45517</v>
      </c>
      <c r="U1578" s="187" t="s">
        <v>7068</v>
      </c>
      <c r="V1578" s="188" t="str" cm="1">
        <f t="array" ref="V1578">IF(SUM(LEN(A1578:U1578))=0,"",IF(OR(OR(ISBLANK(E1578),SUM(LEN(B1578),LEN(C1578))=0),AND(NOT(D1578="Unknown"),ISBLANK(I1578)),AND(NOT(N1578="Unknown"),ISBLANK(Q1578))),"Missing Information", INDEX(Table15[Entire Service Line Classification], MATCH(SUMIFS(Table15[Unique ID],Table15[System-Owned Portion],D1578,Table15[If Material Anything Other than "Lead" in Column E,Was Material Ever Previously Lead?],F1578,Table15[Customer-Owned Portion],N1578),Table15[Unique ID],0),0)))</f>
        <v>Non-lead</v>
      </c>
      <c r="W1578" s="189"/>
    </row>
    <row r="1579" spans="1:23" s="190" customFormat="1" ht="37.5" x14ac:dyDescent="0.25">
      <c r="A1579" s="180">
        <v>11743839</v>
      </c>
      <c r="B1579" s="181" t="s">
        <v>3317</v>
      </c>
      <c r="C1579" s="182" t="s">
        <v>3023</v>
      </c>
      <c r="D1579" s="183" t="s">
        <v>43</v>
      </c>
      <c r="E1579" s="181" t="s">
        <v>35</v>
      </c>
      <c r="F1579" s="183" t="s">
        <v>35</v>
      </c>
      <c r="G1579" s="181" t="s">
        <v>7043</v>
      </c>
      <c r="H1579" s="184">
        <v>0.75</v>
      </c>
      <c r="I1579" s="185" t="s">
        <v>107</v>
      </c>
      <c r="J1579" s="181" t="s">
        <v>37</v>
      </c>
      <c r="K1579" s="181" t="s">
        <v>38</v>
      </c>
      <c r="L1579" s="186">
        <v>45525</v>
      </c>
      <c r="M1579" s="187" t="s">
        <v>7069</v>
      </c>
      <c r="N1579" s="183" t="s">
        <v>43</v>
      </c>
      <c r="O1579" s="181"/>
      <c r="P1579" s="184">
        <v>0.75</v>
      </c>
      <c r="Q1579" s="185" t="s">
        <v>107</v>
      </c>
      <c r="R1579" s="181" t="s">
        <v>37</v>
      </c>
      <c r="S1579" s="181" t="s">
        <v>96</v>
      </c>
      <c r="T1579" s="186">
        <v>45525</v>
      </c>
      <c r="U1579" s="187" t="s">
        <v>7069</v>
      </c>
      <c r="V1579" s="188" t="str" cm="1">
        <f t="array" ref="V1579">IF(SUM(LEN(A1579:U1579))=0,"",IF(OR(OR(ISBLANK(E1579),SUM(LEN(B1579),LEN(C1579))=0),AND(NOT(D1579="Unknown"),ISBLANK(I1579)),AND(NOT(N1579="Unknown"),ISBLANK(Q1579))),"Missing Information", INDEX(Table15[Entire Service Line Classification], MATCH(SUMIFS(Table15[Unique ID],Table15[System-Owned Portion],D1579,Table15[If Material Anything Other than "Lead" in Column E,Was Material Ever Previously Lead?],F1579,Table15[Customer-Owned Portion],N1579),Table15[Unique ID],0),0)))</f>
        <v>Non-lead</v>
      </c>
      <c r="W1579" s="189"/>
    </row>
    <row r="1580" spans="1:23" s="190" customFormat="1" ht="37.5" x14ac:dyDescent="0.25">
      <c r="A1580" s="180">
        <v>11743842</v>
      </c>
      <c r="B1580" s="181" t="s">
        <v>3318</v>
      </c>
      <c r="C1580" s="182" t="s">
        <v>3319</v>
      </c>
      <c r="D1580" s="183" t="s">
        <v>36</v>
      </c>
      <c r="E1580" s="181" t="s">
        <v>35</v>
      </c>
      <c r="F1580" s="183" t="s">
        <v>35</v>
      </c>
      <c r="G1580" s="181" t="s">
        <v>242</v>
      </c>
      <c r="H1580" s="184">
        <v>1</v>
      </c>
      <c r="I1580" s="185" t="s">
        <v>107</v>
      </c>
      <c r="J1580" s="181" t="s">
        <v>37</v>
      </c>
      <c r="K1580" s="181" t="s">
        <v>38</v>
      </c>
      <c r="L1580" s="186">
        <v>45518</v>
      </c>
      <c r="M1580" s="187" t="s">
        <v>225</v>
      </c>
      <c r="N1580" s="183" t="s">
        <v>43</v>
      </c>
      <c r="O1580" s="181"/>
      <c r="P1580" s="184">
        <v>0.75</v>
      </c>
      <c r="Q1580" s="185" t="s">
        <v>107</v>
      </c>
      <c r="R1580" s="181" t="s">
        <v>37</v>
      </c>
      <c r="S1580" s="181" t="s">
        <v>96</v>
      </c>
      <c r="T1580" s="186">
        <v>45518</v>
      </c>
      <c r="U1580" s="187" t="s">
        <v>7069</v>
      </c>
      <c r="V1580" s="188" t="str" cm="1">
        <f t="array" ref="V1580">IF(SUM(LEN(A1580:U1580))=0,"",IF(OR(OR(ISBLANK(E1580),SUM(LEN(B1580),LEN(C1580))=0),AND(NOT(D1580="Unknown"),ISBLANK(I1580)),AND(NOT(N1580="Unknown"),ISBLANK(Q1580))),"Missing Information", INDEX(Table15[Entire Service Line Classification], MATCH(SUMIFS(Table15[Unique ID],Table15[System-Owned Portion],D1580,Table15[If Material Anything Other than "Lead" in Column E,Was Material Ever Previously Lead?],F1580,Table15[Customer-Owned Portion],N1580),Table15[Unique ID],0),0)))</f>
        <v>Non-lead</v>
      </c>
      <c r="W1580" s="189"/>
    </row>
    <row r="1581" spans="1:23" s="190" customFormat="1" ht="37.5" x14ac:dyDescent="0.25">
      <c r="A1581" s="180">
        <v>11743838</v>
      </c>
      <c r="B1581" s="181" t="s">
        <v>3320</v>
      </c>
      <c r="C1581" s="182" t="s">
        <v>3321</v>
      </c>
      <c r="D1581" s="183" t="s">
        <v>36</v>
      </c>
      <c r="E1581" s="181" t="s">
        <v>35</v>
      </c>
      <c r="F1581" s="183" t="s">
        <v>35</v>
      </c>
      <c r="G1581" s="181" t="s">
        <v>249</v>
      </c>
      <c r="H1581" s="184">
        <v>1</v>
      </c>
      <c r="I1581" s="185" t="s">
        <v>107</v>
      </c>
      <c r="J1581" s="181" t="s">
        <v>37</v>
      </c>
      <c r="K1581" s="181" t="s">
        <v>38</v>
      </c>
      <c r="L1581" s="186">
        <v>45518</v>
      </c>
      <c r="M1581" s="187" t="s">
        <v>225</v>
      </c>
      <c r="N1581" s="183" t="s">
        <v>43</v>
      </c>
      <c r="O1581" s="181"/>
      <c r="P1581" s="184">
        <v>1</v>
      </c>
      <c r="Q1581" s="185" t="s">
        <v>107</v>
      </c>
      <c r="R1581" s="181" t="s">
        <v>37</v>
      </c>
      <c r="S1581" s="181" t="s">
        <v>96</v>
      </c>
      <c r="T1581" s="186">
        <v>45518</v>
      </c>
      <c r="U1581" s="187" t="s">
        <v>7069</v>
      </c>
      <c r="V1581" s="188" t="str" cm="1">
        <f t="array" ref="V1581">IF(SUM(LEN(A1581:U1581))=0,"",IF(OR(OR(ISBLANK(E1581),SUM(LEN(B1581),LEN(C1581))=0),AND(NOT(D1581="Unknown"),ISBLANK(I1581)),AND(NOT(N1581="Unknown"),ISBLANK(Q1581))),"Missing Information", INDEX(Table15[Entire Service Line Classification], MATCH(SUMIFS(Table15[Unique ID],Table15[System-Owned Portion],D1581,Table15[If Material Anything Other than "Lead" in Column E,Was Material Ever Previously Lead?],F1581,Table15[Customer-Owned Portion],N1581),Table15[Unique ID],0),0)))</f>
        <v>Non-lead</v>
      </c>
      <c r="W1581" s="189"/>
    </row>
    <row r="1582" spans="1:23" s="190" customFormat="1" ht="37.5" x14ac:dyDescent="0.25">
      <c r="A1582" s="180">
        <v>11743837</v>
      </c>
      <c r="B1582" s="181" t="s">
        <v>3322</v>
      </c>
      <c r="C1582" s="182" t="s">
        <v>3323</v>
      </c>
      <c r="D1582" s="183" t="s">
        <v>36</v>
      </c>
      <c r="E1582" s="181" t="s">
        <v>35</v>
      </c>
      <c r="F1582" s="183" t="s">
        <v>35</v>
      </c>
      <c r="G1582" s="181" t="s">
        <v>7058</v>
      </c>
      <c r="H1582" s="184">
        <v>1</v>
      </c>
      <c r="I1582" s="185" t="s">
        <v>107</v>
      </c>
      <c r="J1582" s="181" t="s">
        <v>37</v>
      </c>
      <c r="K1582" s="181" t="s">
        <v>38</v>
      </c>
      <c r="L1582" s="186">
        <v>45518</v>
      </c>
      <c r="M1582" s="187" t="s">
        <v>225</v>
      </c>
      <c r="N1582" s="183" t="s">
        <v>43</v>
      </c>
      <c r="O1582" s="181"/>
      <c r="P1582" s="184">
        <v>1</v>
      </c>
      <c r="Q1582" s="185" t="s">
        <v>107</v>
      </c>
      <c r="R1582" s="181" t="s">
        <v>37</v>
      </c>
      <c r="S1582" s="181" t="s">
        <v>96</v>
      </c>
      <c r="T1582" s="186">
        <v>45518</v>
      </c>
      <c r="U1582" s="187" t="s">
        <v>7069</v>
      </c>
      <c r="V1582" s="188" t="str" cm="1">
        <f t="array" ref="V1582">IF(SUM(LEN(A1582:U1582))=0,"",IF(OR(OR(ISBLANK(E1582),SUM(LEN(B1582),LEN(C1582))=0),AND(NOT(D1582="Unknown"),ISBLANK(I1582)),AND(NOT(N1582="Unknown"),ISBLANK(Q1582))),"Missing Information", INDEX(Table15[Entire Service Line Classification], MATCH(SUMIFS(Table15[Unique ID],Table15[System-Owned Portion],D1582,Table15[If Material Anything Other than "Lead" in Column E,Was Material Ever Previously Lead?],F1582,Table15[Customer-Owned Portion],N1582),Table15[Unique ID],0),0)))</f>
        <v>Non-lead</v>
      </c>
      <c r="W1582" s="189"/>
    </row>
    <row r="1583" spans="1:23" s="190" customFormat="1" ht="37.5" x14ac:dyDescent="0.25">
      <c r="A1583" s="180">
        <v>11743836</v>
      </c>
      <c r="B1583" s="181" t="s">
        <v>3324</v>
      </c>
      <c r="C1583" s="182" t="s">
        <v>3325</v>
      </c>
      <c r="D1583" s="183" t="s">
        <v>36</v>
      </c>
      <c r="E1583" s="181" t="s">
        <v>35</v>
      </c>
      <c r="F1583" s="183" t="s">
        <v>35</v>
      </c>
      <c r="G1583" s="181" t="s">
        <v>278</v>
      </c>
      <c r="H1583" s="184">
        <v>1</v>
      </c>
      <c r="I1583" s="185" t="s">
        <v>107</v>
      </c>
      <c r="J1583" s="181" t="s">
        <v>37</v>
      </c>
      <c r="K1583" s="181" t="s">
        <v>38</v>
      </c>
      <c r="L1583" s="186">
        <v>45518</v>
      </c>
      <c r="M1583" s="187" t="s">
        <v>225</v>
      </c>
      <c r="N1583" s="183" t="s">
        <v>43</v>
      </c>
      <c r="O1583" s="181"/>
      <c r="P1583" s="184">
        <v>0.75</v>
      </c>
      <c r="Q1583" s="185" t="s">
        <v>107</v>
      </c>
      <c r="R1583" s="181" t="s">
        <v>37</v>
      </c>
      <c r="S1583" s="181" t="s">
        <v>96</v>
      </c>
      <c r="T1583" s="186">
        <v>45518</v>
      </c>
      <c r="U1583" s="187" t="s">
        <v>7069</v>
      </c>
      <c r="V1583" s="188" t="str" cm="1">
        <f t="array" ref="V1583">IF(SUM(LEN(A1583:U1583))=0,"",IF(OR(OR(ISBLANK(E1583),SUM(LEN(B1583),LEN(C1583))=0),AND(NOT(D1583="Unknown"),ISBLANK(I1583)),AND(NOT(N1583="Unknown"),ISBLANK(Q1583))),"Missing Information", INDEX(Table15[Entire Service Line Classification], MATCH(SUMIFS(Table15[Unique ID],Table15[System-Owned Portion],D1583,Table15[If Material Anything Other than "Lead" in Column E,Was Material Ever Previously Lead?],F1583,Table15[Customer-Owned Portion],N1583),Table15[Unique ID],0),0)))</f>
        <v>Non-lead</v>
      </c>
      <c r="W1583" s="189"/>
    </row>
    <row r="1584" spans="1:23" s="190" customFormat="1" ht="37.5" x14ac:dyDescent="0.25">
      <c r="A1584" s="180">
        <v>11743835</v>
      </c>
      <c r="B1584" s="181" t="s">
        <v>3326</v>
      </c>
      <c r="C1584" s="182" t="s">
        <v>3327</v>
      </c>
      <c r="D1584" s="183" t="s">
        <v>36</v>
      </c>
      <c r="E1584" s="181" t="s">
        <v>35</v>
      </c>
      <c r="F1584" s="183" t="s">
        <v>35</v>
      </c>
      <c r="G1584" s="181" t="s">
        <v>7056</v>
      </c>
      <c r="H1584" s="184">
        <v>1</v>
      </c>
      <c r="I1584" s="185" t="s">
        <v>107</v>
      </c>
      <c r="J1584" s="181" t="s">
        <v>37</v>
      </c>
      <c r="K1584" s="181" t="s">
        <v>38</v>
      </c>
      <c r="L1584" s="186">
        <v>45518</v>
      </c>
      <c r="M1584" s="187" t="s">
        <v>225</v>
      </c>
      <c r="N1584" s="183" t="s">
        <v>43</v>
      </c>
      <c r="O1584" s="181"/>
      <c r="P1584" s="184">
        <v>1</v>
      </c>
      <c r="Q1584" s="185" t="s">
        <v>107</v>
      </c>
      <c r="R1584" s="181" t="s">
        <v>37</v>
      </c>
      <c r="S1584" s="181" t="s">
        <v>96</v>
      </c>
      <c r="T1584" s="186">
        <v>45518</v>
      </c>
      <c r="U1584" s="187" t="s">
        <v>7069</v>
      </c>
      <c r="V1584" s="188" t="str" cm="1">
        <f t="array" ref="V1584">IF(SUM(LEN(A1584:U1584))=0,"",IF(OR(OR(ISBLANK(E1584),SUM(LEN(B1584),LEN(C1584))=0),AND(NOT(D1584="Unknown"),ISBLANK(I1584)),AND(NOT(N1584="Unknown"),ISBLANK(Q1584))),"Missing Information", INDEX(Table15[Entire Service Line Classification], MATCH(SUMIFS(Table15[Unique ID],Table15[System-Owned Portion],D1584,Table15[If Material Anything Other than "Lead" in Column E,Was Material Ever Previously Lead?],F1584,Table15[Customer-Owned Portion],N1584),Table15[Unique ID],0),0)))</f>
        <v>Non-lead</v>
      </c>
      <c r="W1584" s="189"/>
    </row>
    <row r="1585" spans="1:23" s="190" customFormat="1" ht="37.5" x14ac:dyDescent="0.25">
      <c r="A1585" s="180">
        <v>11743834</v>
      </c>
      <c r="B1585" s="181" t="s">
        <v>3048</v>
      </c>
      <c r="C1585" s="182" t="s">
        <v>3049</v>
      </c>
      <c r="D1585" s="183" t="s">
        <v>36</v>
      </c>
      <c r="E1585" s="181" t="s">
        <v>35</v>
      </c>
      <c r="F1585" s="183" t="s">
        <v>35</v>
      </c>
      <c r="G1585" s="181" t="s">
        <v>229</v>
      </c>
      <c r="H1585" s="184">
        <v>1</v>
      </c>
      <c r="I1585" s="185" t="s">
        <v>107</v>
      </c>
      <c r="J1585" s="181" t="s">
        <v>37</v>
      </c>
      <c r="K1585" s="181" t="s">
        <v>38</v>
      </c>
      <c r="L1585" s="186">
        <v>45531</v>
      </c>
      <c r="M1585" s="187" t="s">
        <v>225</v>
      </c>
      <c r="N1585" s="183" t="s">
        <v>43</v>
      </c>
      <c r="O1585" s="181"/>
      <c r="P1585" s="184">
        <v>1</v>
      </c>
      <c r="Q1585" s="185" t="s">
        <v>107</v>
      </c>
      <c r="R1585" s="181" t="s">
        <v>37</v>
      </c>
      <c r="S1585" s="181" t="s">
        <v>96</v>
      </c>
      <c r="T1585" s="186">
        <v>45531</v>
      </c>
      <c r="U1585" s="187" t="s">
        <v>7068</v>
      </c>
      <c r="V1585" s="188" t="str" cm="1">
        <f t="array" ref="V1585">IF(SUM(LEN(A1585:U1585))=0,"",IF(OR(OR(ISBLANK(E1585),SUM(LEN(B1585),LEN(C1585))=0),AND(NOT(D1585="Unknown"),ISBLANK(I1585)),AND(NOT(N1585="Unknown"),ISBLANK(Q1585))),"Missing Information", INDEX(Table15[Entire Service Line Classification], MATCH(SUMIFS(Table15[Unique ID],Table15[System-Owned Portion],D1585,Table15[If Material Anything Other than "Lead" in Column E,Was Material Ever Previously Lead?],F1585,Table15[Customer-Owned Portion],N1585),Table15[Unique ID],0),0)))</f>
        <v>Non-lead</v>
      </c>
      <c r="W1585" s="189"/>
    </row>
    <row r="1586" spans="1:23" s="190" customFormat="1" ht="37.5" x14ac:dyDescent="0.25">
      <c r="A1586" s="180">
        <v>11743833</v>
      </c>
      <c r="B1586" s="181" t="s">
        <v>3328</v>
      </c>
      <c r="C1586" s="182" t="s">
        <v>3329</v>
      </c>
      <c r="D1586" s="183" t="s">
        <v>36</v>
      </c>
      <c r="E1586" s="181" t="s">
        <v>35</v>
      </c>
      <c r="F1586" s="183" t="s">
        <v>35</v>
      </c>
      <c r="G1586" s="181" t="s">
        <v>232</v>
      </c>
      <c r="H1586" s="184">
        <v>1</v>
      </c>
      <c r="I1586" s="185" t="s">
        <v>107</v>
      </c>
      <c r="J1586" s="181" t="s">
        <v>37</v>
      </c>
      <c r="K1586" s="181" t="s">
        <v>38</v>
      </c>
      <c r="L1586" s="186">
        <v>45519</v>
      </c>
      <c r="M1586" s="187" t="s">
        <v>225</v>
      </c>
      <c r="N1586" s="183" t="s">
        <v>43</v>
      </c>
      <c r="O1586" s="181"/>
      <c r="P1586" s="184">
        <v>0.75</v>
      </c>
      <c r="Q1586" s="185" t="s">
        <v>107</v>
      </c>
      <c r="R1586" s="181" t="s">
        <v>37</v>
      </c>
      <c r="S1586" s="181" t="s">
        <v>96</v>
      </c>
      <c r="T1586" s="186">
        <v>45519</v>
      </c>
      <c r="U1586" s="187" t="s">
        <v>7069</v>
      </c>
      <c r="V1586" s="188" t="str" cm="1">
        <f t="array" ref="V1586">IF(SUM(LEN(A1586:U1586))=0,"",IF(OR(OR(ISBLANK(E1586),SUM(LEN(B1586),LEN(C1586))=0),AND(NOT(D1586="Unknown"),ISBLANK(I1586)),AND(NOT(N1586="Unknown"),ISBLANK(Q1586))),"Missing Information", INDEX(Table15[Entire Service Line Classification], MATCH(SUMIFS(Table15[Unique ID],Table15[System-Owned Portion],D1586,Table15[If Material Anything Other than "Lead" in Column E,Was Material Ever Previously Lead?],F1586,Table15[Customer-Owned Portion],N1586),Table15[Unique ID],0),0)))</f>
        <v>Non-lead</v>
      </c>
      <c r="W1586" s="189"/>
    </row>
    <row r="1587" spans="1:23" s="190" customFormat="1" ht="37.5" x14ac:dyDescent="0.25">
      <c r="A1587" s="180">
        <v>11743832</v>
      </c>
      <c r="B1587" s="181" t="s">
        <v>3330</v>
      </c>
      <c r="C1587" s="182" t="s">
        <v>3331</v>
      </c>
      <c r="D1587" s="183" t="s">
        <v>36</v>
      </c>
      <c r="E1587" s="181" t="s">
        <v>35</v>
      </c>
      <c r="F1587" s="183" t="s">
        <v>35</v>
      </c>
      <c r="G1587" s="181" t="s">
        <v>247</v>
      </c>
      <c r="H1587" s="184">
        <v>1</v>
      </c>
      <c r="I1587" s="185" t="s">
        <v>107</v>
      </c>
      <c r="J1587" s="181" t="s">
        <v>37</v>
      </c>
      <c r="K1587" s="181" t="s">
        <v>38</v>
      </c>
      <c r="L1587" s="186">
        <v>45518</v>
      </c>
      <c r="M1587" s="187" t="s">
        <v>225</v>
      </c>
      <c r="N1587" s="183" t="s">
        <v>43</v>
      </c>
      <c r="O1587" s="181"/>
      <c r="P1587" s="184">
        <v>0.75</v>
      </c>
      <c r="Q1587" s="185" t="s">
        <v>107</v>
      </c>
      <c r="R1587" s="181" t="s">
        <v>37</v>
      </c>
      <c r="S1587" s="181" t="s">
        <v>96</v>
      </c>
      <c r="T1587" s="186">
        <v>45518</v>
      </c>
      <c r="U1587" s="187" t="s">
        <v>7069</v>
      </c>
      <c r="V1587" s="188" t="str" cm="1">
        <f t="array" ref="V1587">IF(SUM(LEN(A1587:U1587))=0,"",IF(OR(OR(ISBLANK(E1587),SUM(LEN(B1587),LEN(C1587))=0),AND(NOT(D1587="Unknown"),ISBLANK(I1587)),AND(NOT(N1587="Unknown"),ISBLANK(Q1587))),"Missing Information", INDEX(Table15[Entire Service Line Classification], MATCH(SUMIFS(Table15[Unique ID],Table15[System-Owned Portion],D1587,Table15[If Material Anything Other than "Lead" in Column E,Was Material Ever Previously Lead?],F1587,Table15[Customer-Owned Portion],N1587),Table15[Unique ID],0),0)))</f>
        <v>Non-lead</v>
      </c>
      <c r="W1587" s="189"/>
    </row>
    <row r="1588" spans="1:23" s="190" customFormat="1" ht="37.5" x14ac:dyDescent="0.25">
      <c r="A1588" s="180">
        <v>11743831</v>
      </c>
      <c r="B1588" s="181" t="s">
        <v>3332</v>
      </c>
      <c r="C1588" s="182" t="s">
        <v>3333</v>
      </c>
      <c r="D1588" s="183" t="s">
        <v>43</v>
      </c>
      <c r="E1588" s="181" t="s">
        <v>35</v>
      </c>
      <c r="F1588" s="183" t="s">
        <v>35</v>
      </c>
      <c r="G1588" s="181" t="s">
        <v>234</v>
      </c>
      <c r="H1588" s="184">
        <v>1</v>
      </c>
      <c r="I1588" s="185" t="s">
        <v>107</v>
      </c>
      <c r="J1588" s="181" t="s">
        <v>37</v>
      </c>
      <c r="K1588" s="181" t="s">
        <v>38</v>
      </c>
      <c r="L1588" s="186">
        <v>45526</v>
      </c>
      <c r="M1588" s="187" t="s">
        <v>7069</v>
      </c>
      <c r="N1588" s="183" t="s">
        <v>43</v>
      </c>
      <c r="O1588" s="181"/>
      <c r="P1588" s="184">
        <v>0.75</v>
      </c>
      <c r="Q1588" s="185" t="s">
        <v>107</v>
      </c>
      <c r="R1588" s="181" t="s">
        <v>37</v>
      </c>
      <c r="S1588" s="181" t="s">
        <v>96</v>
      </c>
      <c r="T1588" s="186">
        <v>45526</v>
      </c>
      <c r="U1588" s="187" t="s">
        <v>7069</v>
      </c>
      <c r="V1588" s="188" t="str" cm="1">
        <f t="array" ref="V1588">IF(SUM(LEN(A1588:U1588))=0,"",IF(OR(OR(ISBLANK(E1588),SUM(LEN(B1588),LEN(C1588))=0),AND(NOT(D1588="Unknown"),ISBLANK(I1588)),AND(NOT(N1588="Unknown"),ISBLANK(Q1588))),"Missing Information", INDEX(Table15[Entire Service Line Classification], MATCH(SUMIFS(Table15[Unique ID],Table15[System-Owned Portion],D1588,Table15[If Material Anything Other than "Lead" in Column E,Was Material Ever Previously Lead?],F1588,Table15[Customer-Owned Portion],N1588),Table15[Unique ID],0),0)))</f>
        <v>Non-lead</v>
      </c>
      <c r="W1588" s="189"/>
    </row>
    <row r="1589" spans="1:23" s="190" customFormat="1" ht="37.5" x14ac:dyDescent="0.25">
      <c r="A1589" s="180">
        <v>11743830</v>
      </c>
      <c r="B1589" s="181" t="s">
        <v>3334</v>
      </c>
      <c r="C1589" s="182" t="s">
        <v>3335</v>
      </c>
      <c r="D1589" s="183" t="s">
        <v>36</v>
      </c>
      <c r="E1589" s="181" t="s">
        <v>35</v>
      </c>
      <c r="F1589" s="183" t="s">
        <v>35</v>
      </c>
      <c r="G1589" s="181" t="s">
        <v>7042</v>
      </c>
      <c r="H1589" s="184">
        <v>1</v>
      </c>
      <c r="I1589" s="185" t="s">
        <v>107</v>
      </c>
      <c r="J1589" s="181" t="s">
        <v>37</v>
      </c>
      <c r="K1589" s="181" t="s">
        <v>38</v>
      </c>
      <c r="L1589" s="186">
        <v>45525</v>
      </c>
      <c r="M1589" s="187" t="s">
        <v>225</v>
      </c>
      <c r="N1589" s="183" t="s">
        <v>43</v>
      </c>
      <c r="O1589" s="181"/>
      <c r="P1589" s="184">
        <v>0.75</v>
      </c>
      <c r="Q1589" s="185" t="s">
        <v>107</v>
      </c>
      <c r="R1589" s="181" t="s">
        <v>37</v>
      </c>
      <c r="S1589" s="181" t="s">
        <v>96</v>
      </c>
      <c r="T1589" s="186">
        <v>45525</v>
      </c>
      <c r="U1589" s="187" t="s">
        <v>225</v>
      </c>
      <c r="V1589" s="188" t="str" cm="1">
        <f t="array" ref="V1589">IF(SUM(LEN(A1589:U1589))=0,"",IF(OR(OR(ISBLANK(E1589),SUM(LEN(B1589),LEN(C1589))=0),AND(NOT(D1589="Unknown"),ISBLANK(I1589)),AND(NOT(N1589="Unknown"),ISBLANK(Q1589))),"Missing Information", INDEX(Table15[Entire Service Line Classification], MATCH(SUMIFS(Table15[Unique ID],Table15[System-Owned Portion],D1589,Table15[If Material Anything Other than "Lead" in Column E,Was Material Ever Previously Lead?],F1589,Table15[Customer-Owned Portion],N1589),Table15[Unique ID],0),0)))</f>
        <v>Non-lead</v>
      </c>
      <c r="W1589" s="189"/>
    </row>
    <row r="1590" spans="1:23" s="190" customFormat="1" ht="37.5" x14ac:dyDescent="0.25">
      <c r="A1590" s="180">
        <v>11743829</v>
      </c>
      <c r="B1590" s="181" t="s">
        <v>3336</v>
      </c>
      <c r="C1590" s="182" t="s">
        <v>3337</v>
      </c>
      <c r="D1590" s="183" t="s">
        <v>36</v>
      </c>
      <c r="E1590" s="181" t="s">
        <v>35</v>
      </c>
      <c r="F1590" s="183" t="s">
        <v>35</v>
      </c>
      <c r="G1590" s="181" t="s">
        <v>271</v>
      </c>
      <c r="H1590" s="184">
        <v>1</v>
      </c>
      <c r="I1590" s="185" t="s">
        <v>107</v>
      </c>
      <c r="J1590" s="181" t="s">
        <v>37</v>
      </c>
      <c r="K1590" s="181" t="s">
        <v>38</v>
      </c>
      <c r="L1590" s="186">
        <v>45518</v>
      </c>
      <c r="M1590" s="187" t="s">
        <v>225</v>
      </c>
      <c r="N1590" s="183" t="s">
        <v>43</v>
      </c>
      <c r="O1590" s="181"/>
      <c r="P1590" s="184">
        <v>0.75</v>
      </c>
      <c r="Q1590" s="185" t="s">
        <v>107</v>
      </c>
      <c r="R1590" s="181" t="s">
        <v>37</v>
      </c>
      <c r="S1590" s="181" t="s">
        <v>96</v>
      </c>
      <c r="T1590" s="186">
        <v>45518</v>
      </c>
      <c r="U1590" s="187" t="s">
        <v>7069</v>
      </c>
      <c r="V1590" s="188" t="str" cm="1">
        <f t="array" ref="V1590">IF(SUM(LEN(A1590:U1590))=0,"",IF(OR(OR(ISBLANK(E1590),SUM(LEN(B1590),LEN(C1590))=0),AND(NOT(D1590="Unknown"),ISBLANK(I1590)),AND(NOT(N1590="Unknown"),ISBLANK(Q1590))),"Missing Information", INDEX(Table15[Entire Service Line Classification], MATCH(SUMIFS(Table15[Unique ID],Table15[System-Owned Portion],D1590,Table15[If Material Anything Other than "Lead" in Column E,Was Material Ever Previously Lead?],F1590,Table15[Customer-Owned Portion],N1590),Table15[Unique ID],0),0)))</f>
        <v>Non-lead</v>
      </c>
      <c r="W1590" s="189"/>
    </row>
    <row r="1591" spans="1:23" s="190" customFormat="1" ht="37.5" x14ac:dyDescent="0.25">
      <c r="A1591" s="180">
        <v>11743828</v>
      </c>
      <c r="B1591" s="181" t="s">
        <v>3338</v>
      </c>
      <c r="C1591" s="182" t="s">
        <v>3339</v>
      </c>
      <c r="D1591" s="183" t="s">
        <v>36</v>
      </c>
      <c r="E1591" s="181" t="s">
        <v>35</v>
      </c>
      <c r="F1591" s="183" t="s">
        <v>35</v>
      </c>
      <c r="G1591" s="181" t="s">
        <v>235</v>
      </c>
      <c r="H1591" s="184">
        <v>1</v>
      </c>
      <c r="I1591" s="185" t="s">
        <v>107</v>
      </c>
      <c r="J1591" s="181" t="s">
        <v>37</v>
      </c>
      <c r="K1591" s="181" t="s">
        <v>38</v>
      </c>
      <c r="L1591" s="186">
        <v>45526</v>
      </c>
      <c r="M1591" s="187" t="s">
        <v>225</v>
      </c>
      <c r="N1591" s="183" t="s">
        <v>43</v>
      </c>
      <c r="O1591" s="181"/>
      <c r="P1591" s="184">
        <v>1</v>
      </c>
      <c r="Q1591" s="185" t="s">
        <v>107</v>
      </c>
      <c r="R1591" s="181" t="s">
        <v>37</v>
      </c>
      <c r="S1591" s="181" t="s">
        <v>96</v>
      </c>
      <c r="T1591" s="186">
        <v>45526</v>
      </c>
      <c r="U1591" s="187" t="s">
        <v>7069</v>
      </c>
      <c r="V1591" s="188" t="str" cm="1">
        <f t="array" ref="V1591">IF(SUM(LEN(A1591:U1591))=0,"",IF(OR(OR(ISBLANK(E1591),SUM(LEN(B1591),LEN(C1591))=0),AND(NOT(D1591="Unknown"),ISBLANK(I1591)),AND(NOT(N1591="Unknown"),ISBLANK(Q1591))),"Missing Information", INDEX(Table15[Entire Service Line Classification], MATCH(SUMIFS(Table15[Unique ID],Table15[System-Owned Portion],D1591,Table15[If Material Anything Other than "Lead" in Column E,Was Material Ever Previously Lead?],F1591,Table15[Customer-Owned Portion],N1591),Table15[Unique ID],0),0)))</f>
        <v>Non-lead</v>
      </c>
      <c r="W1591" s="189"/>
    </row>
    <row r="1592" spans="1:23" s="190" customFormat="1" ht="37.5" x14ac:dyDescent="0.25">
      <c r="A1592" s="180">
        <v>11743827</v>
      </c>
      <c r="B1592" s="181" t="s">
        <v>3340</v>
      </c>
      <c r="C1592" s="182" t="s">
        <v>3341</v>
      </c>
      <c r="D1592" s="183" t="s">
        <v>36</v>
      </c>
      <c r="E1592" s="181" t="s">
        <v>35</v>
      </c>
      <c r="F1592" s="183" t="s">
        <v>35</v>
      </c>
      <c r="G1592" s="181" t="s">
        <v>279</v>
      </c>
      <c r="H1592" s="184">
        <v>1</v>
      </c>
      <c r="I1592" s="185" t="s">
        <v>107</v>
      </c>
      <c r="J1592" s="181" t="s">
        <v>37</v>
      </c>
      <c r="K1592" s="181" t="s">
        <v>38</v>
      </c>
      <c r="L1592" s="186">
        <v>45526</v>
      </c>
      <c r="M1592" s="187" t="s">
        <v>225</v>
      </c>
      <c r="N1592" s="183" t="s">
        <v>43</v>
      </c>
      <c r="O1592" s="181"/>
      <c r="P1592" s="184">
        <v>0.75</v>
      </c>
      <c r="Q1592" s="185" t="s">
        <v>107</v>
      </c>
      <c r="R1592" s="181" t="s">
        <v>37</v>
      </c>
      <c r="S1592" s="181" t="s">
        <v>96</v>
      </c>
      <c r="T1592" s="186">
        <v>45526</v>
      </c>
      <c r="U1592" s="187" t="s">
        <v>7069</v>
      </c>
      <c r="V1592" s="188" t="str" cm="1">
        <f t="array" ref="V1592">IF(SUM(LEN(A1592:U1592))=0,"",IF(OR(OR(ISBLANK(E1592),SUM(LEN(B1592),LEN(C1592))=0),AND(NOT(D1592="Unknown"),ISBLANK(I1592)),AND(NOT(N1592="Unknown"),ISBLANK(Q1592))),"Missing Information", INDEX(Table15[Entire Service Line Classification], MATCH(SUMIFS(Table15[Unique ID],Table15[System-Owned Portion],D1592,Table15[If Material Anything Other than "Lead" in Column E,Was Material Ever Previously Lead?],F1592,Table15[Customer-Owned Portion],N1592),Table15[Unique ID],0),0)))</f>
        <v>Non-lead</v>
      </c>
      <c r="W1592" s="189"/>
    </row>
    <row r="1593" spans="1:23" s="190" customFormat="1" ht="37.5" x14ac:dyDescent="0.25">
      <c r="A1593" s="180">
        <v>11743826</v>
      </c>
      <c r="B1593" s="181" t="s">
        <v>3342</v>
      </c>
      <c r="C1593" s="182" t="s">
        <v>3343</v>
      </c>
      <c r="D1593" s="183" t="s">
        <v>43</v>
      </c>
      <c r="E1593" s="181" t="s">
        <v>35</v>
      </c>
      <c r="F1593" s="183" t="s">
        <v>35</v>
      </c>
      <c r="G1593" s="181" t="s">
        <v>256</v>
      </c>
      <c r="H1593" s="184">
        <v>1</v>
      </c>
      <c r="I1593" s="185" t="s">
        <v>107</v>
      </c>
      <c r="J1593" s="181" t="s">
        <v>37</v>
      </c>
      <c r="K1593" s="181" t="s">
        <v>38</v>
      </c>
      <c r="L1593" s="186">
        <v>45518</v>
      </c>
      <c r="M1593" s="187" t="s">
        <v>7069</v>
      </c>
      <c r="N1593" s="183" t="s">
        <v>36</v>
      </c>
      <c r="O1593" s="181"/>
      <c r="P1593" s="184">
        <v>0.75</v>
      </c>
      <c r="Q1593" s="185" t="s">
        <v>107</v>
      </c>
      <c r="R1593" s="181" t="s">
        <v>37</v>
      </c>
      <c r="S1593" s="181" t="s">
        <v>96</v>
      </c>
      <c r="T1593" s="186">
        <v>45518</v>
      </c>
      <c r="U1593" s="187" t="s">
        <v>225</v>
      </c>
      <c r="V1593" s="188" t="str" cm="1">
        <f t="array" ref="V1593">IF(SUM(LEN(A1593:U1593))=0,"",IF(OR(OR(ISBLANK(E1593),SUM(LEN(B1593),LEN(C1593))=0),AND(NOT(D1593="Unknown"),ISBLANK(I1593)),AND(NOT(N1593="Unknown"),ISBLANK(Q1593))),"Missing Information", INDEX(Table15[Entire Service Line Classification], MATCH(SUMIFS(Table15[Unique ID],Table15[System-Owned Portion],D1593,Table15[If Material Anything Other than "Lead" in Column E,Was Material Ever Previously Lead?],F1593,Table15[Customer-Owned Portion],N1593),Table15[Unique ID],0),0)))</f>
        <v>Non-lead</v>
      </c>
      <c r="W1593" s="189"/>
    </row>
    <row r="1594" spans="1:23" s="190" customFormat="1" ht="37.5" x14ac:dyDescent="0.25">
      <c r="A1594" s="180">
        <v>11743825</v>
      </c>
      <c r="B1594" s="181" t="s">
        <v>3344</v>
      </c>
      <c r="C1594" s="182" t="s">
        <v>3345</v>
      </c>
      <c r="D1594" s="183" t="s">
        <v>36</v>
      </c>
      <c r="E1594" s="181" t="s">
        <v>35</v>
      </c>
      <c r="F1594" s="183" t="s">
        <v>35</v>
      </c>
      <c r="G1594" s="181" t="s">
        <v>256</v>
      </c>
      <c r="H1594" s="184">
        <v>1</v>
      </c>
      <c r="I1594" s="185" t="s">
        <v>107</v>
      </c>
      <c r="J1594" s="181" t="s">
        <v>37</v>
      </c>
      <c r="K1594" s="181" t="s">
        <v>38</v>
      </c>
      <c r="L1594" s="186">
        <v>45525</v>
      </c>
      <c r="M1594" s="187" t="s">
        <v>225</v>
      </c>
      <c r="N1594" s="183" t="s">
        <v>43</v>
      </c>
      <c r="O1594" s="181"/>
      <c r="P1594" s="184">
        <v>0.75</v>
      </c>
      <c r="Q1594" s="185" t="s">
        <v>107</v>
      </c>
      <c r="R1594" s="181" t="s">
        <v>37</v>
      </c>
      <c r="S1594" s="181" t="s">
        <v>96</v>
      </c>
      <c r="T1594" s="186">
        <v>45525</v>
      </c>
      <c r="U1594" s="187" t="s">
        <v>225</v>
      </c>
      <c r="V1594" s="188" t="str" cm="1">
        <f t="array" ref="V1594">IF(SUM(LEN(A1594:U1594))=0,"",IF(OR(OR(ISBLANK(E1594),SUM(LEN(B1594),LEN(C1594))=0),AND(NOT(D1594="Unknown"),ISBLANK(I1594)),AND(NOT(N1594="Unknown"),ISBLANK(Q1594))),"Missing Information", INDEX(Table15[Entire Service Line Classification], MATCH(SUMIFS(Table15[Unique ID],Table15[System-Owned Portion],D1594,Table15[If Material Anything Other than "Lead" in Column E,Was Material Ever Previously Lead?],F1594,Table15[Customer-Owned Portion],N1594),Table15[Unique ID],0),0)))</f>
        <v>Non-lead</v>
      </c>
      <c r="W1594" s="189"/>
    </row>
    <row r="1595" spans="1:23" s="190" customFormat="1" ht="37.5" x14ac:dyDescent="0.25">
      <c r="A1595" s="180">
        <v>11743824</v>
      </c>
      <c r="B1595" s="181" t="s">
        <v>3346</v>
      </c>
      <c r="C1595" s="182" t="s">
        <v>3347</v>
      </c>
      <c r="D1595" s="183" t="s">
        <v>36</v>
      </c>
      <c r="E1595" s="181" t="s">
        <v>35</v>
      </c>
      <c r="F1595" s="183" t="s">
        <v>35</v>
      </c>
      <c r="G1595" s="181" t="s">
        <v>235</v>
      </c>
      <c r="H1595" s="184">
        <v>1</v>
      </c>
      <c r="I1595" s="185" t="s">
        <v>107</v>
      </c>
      <c r="J1595" s="181" t="s">
        <v>37</v>
      </c>
      <c r="K1595" s="181" t="s">
        <v>38</v>
      </c>
      <c r="L1595" s="186">
        <v>45525</v>
      </c>
      <c r="M1595" s="187" t="s">
        <v>225</v>
      </c>
      <c r="N1595" s="183" t="s">
        <v>43</v>
      </c>
      <c r="O1595" s="181"/>
      <c r="P1595" s="184">
        <v>0.75</v>
      </c>
      <c r="Q1595" s="185" t="s">
        <v>107</v>
      </c>
      <c r="R1595" s="181" t="s">
        <v>37</v>
      </c>
      <c r="S1595" s="181" t="s">
        <v>96</v>
      </c>
      <c r="T1595" s="186">
        <v>45525</v>
      </c>
      <c r="U1595" s="187" t="s">
        <v>225</v>
      </c>
      <c r="V1595" s="188" t="str" cm="1">
        <f t="array" ref="V1595">IF(SUM(LEN(A1595:U1595))=0,"",IF(OR(OR(ISBLANK(E1595),SUM(LEN(B1595),LEN(C1595))=0),AND(NOT(D1595="Unknown"),ISBLANK(I1595)),AND(NOT(N1595="Unknown"),ISBLANK(Q1595))),"Missing Information", INDEX(Table15[Entire Service Line Classification], MATCH(SUMIFS(Table15[Unique ID],Table15[System-Owned Portion],D1595,Table15[If Material Anything Other than "Lead" in Column E,Was Material Ever Previously Lead?],F1595,Table15[Customer-Owned Portion],N1595),Table15[Unique ID],0),0)))</f>
        <v>Non-lead</v>
      </c>
      <c r="W1595" s="189"/>
    </row>
    <row r="1596" spans="1:23" s="190" customFormat="1" ht="37.5" x14ac:dyDescent="0.25">
      <c r="A1596" s="180">
        <v>11743823</v>
      </c>
      <c r="B1596" s="181" t="s">
        <v>3348</v>
      </c>
      <c r="C1596" s="182" t="s">
        <v>3349</v>
      </c>
      <c r="D1596" s="183" t="s">
        <v>43</v>
      </c>
      <c r="E1596" s="181" t="s">
        <v>35</v>
      </c>
      <c r="F1596" s="183" t="s">
        <v>35</v>
      </c>
      <c r="G1596" s="181" t="s">
        <v>235</v>
      </c>
      <c r="H1596" s="184">
        <v>1</v>
      </c>
      <c r="I1596" s="185" t="s">
        <v>107</v>
      </c>
      <c r="J1596" s="181" t="s">
        <v>37</v>
      </c>
      <c r="K1596" s="181" t="s">
        <v>38</v>
      </c>
      <c r="L1596" s="186">
        <v>45526</v>
      </c>
      <c r="M1596" s="187" t="s">
        <v>7069</v>
      </c>
      <c r="N1596" s="183" t="s">
        <v>36</v>
      </c>
      <c r="O1596" s="181"/>
      <c r="P1596" s="184">
        <v>1</v>
      </c>
      <c r="Q1596" s="185" t="s">
        <v>107</v>
      </c>
      <c r="R1596" s="181" t="s">
        <v>37</v>
      </c>
      <c r="S1596" s="181" t="s">
        <v>96</v>
      </c>
      <c r="T1596" s="186">
        <v>45526</v>
      </c>
      <c r="U1596" s="187" t="s">
        <v>225</v>
      </c>
      <c r="V1596" s="188" t="str" cm="1">
        <f t="array" ref="V1596">IF(SUM(LEN(A1596:U1596))=0,"",IF(OR(OR(ISBLANK(E1596),SUM(LEN(B1596),LEN(C1596))=0),AND(NOT(D1596="Unknown"),ISBLANK(I1596)),AND(NOT(N1596="Unknown"),ISBLANK(Q1596))),"Missing Information", INDEX(Table15[Entire Service Line Classification], MATCH(SUMIFS(Table15[Unique ID],Table15[System-Owned Portion],D1596,Table15[If Material Anything Other than "Lead" in Column E,Was Material Ever Previously Lead?],F1596,Table15[Customer-Owned Portion],N1596),Table15[Unique ID],0),0)))</f>
        <v>Non-lead</v>
      </c>
      <c r="W1596" s="189"/>
    </row>
    <row r="1597" spans="1:23" s="190" customFormat="1" ht="37.5" x14ac:dyDescent="0.25">
      <c r="A1597" s="180">
        <v>11743822</v>
      </c>
      <c r="B1597" s="181" t="s">
        <v>3350</v>
      </c>
      <c r="C1597" s="182" t="s">
        <v>3351</v>
      </c>
      <c r="D1597" s="183" t="s">
        <v>36</v>
      </c>
      <c r="E1597" s="181" t="s">
        <v>35</v>
      </c>
      <c r="F1597" s="183" t="s">
        <v>35</v>
      </c>
      <c r="G1597" s="181" t="s">
        <v>256</v>
      </c>
      <c r="H1597" s="184">
        <v>1</v>
      </c>
      <c r="I1597" s="185" t="s">
        <v>107</v>
      </c>
      <c r="J1597" s="181" t="s">
        <v>37</v>
      </c>
      <c r="K1597" s="181" t="s">
        <v>38</v>
      </c>
      <c r="L1597" s="186">
        <v>45525</v>
      </c>
      <c r="M1597" s="187" t="s">
        <v>225</v>
      </c>
      <c r="N1597" s="183" t="s">
        <v>43</v>
      </c>
      <c r="O1597" s="181"/>
      <c r="P1597" s="184">
        <v>0.75</v>
      </c>
      <c r="Q1597" s="185" t="s">
        <v>107</v>
      </c>
      <c r="R1597" s="181" t="s">
        <v>37</v>
      </c>
      <c r="S1597" s="181" t="s">
        <v>96</v>
      </c>
      <c r="T1597" s="186">
        <v>45525</v>
      </c>
      <c r="U1597" s="187" t="s">
        <v>225</v>
      </c>
      <c r="V1597" s="188" t="str" cm="1">
        <f t="array" ref="V1597">IF(SUM(LEN(A1597:U1597))=0,"",IF(OR(OR(ISBLANK(E1597),SUM(LEN(B1597),LEN(C1597))=0),AND(NOT(D1597="Unknown"),ISBLANK(I1597)),AND(NOT(N1597="Unknown"),ISBLANK(Q1597))),"Missing Information", INDEX(Table15[Entire Service Line Classification], MATCH(SUMIFS(Table15[Unique ID],Table15[System-Owned Portion],D1597,Table15[If Material Anything Other than "Lead" in Column E,Was Material Ever Previously Lead?],F1597,Table15[Customer-Owned Portion],N1597),Table15[Unique ID],0),0)))</f>
        <v>Non-lead</v>
      </c>
      <c r="W1597" s="189"/>
    </row>
    <row r="1598" spans="1:23" s="190" customFormat="1" ht="37.5" x14ac:dyDescent="0.25">
      <c r="A1598" s="180">
        <v>11743821</v>
      </c>
      <c r="B1598" s="181" t="s">
        <v>3352</v>
      </c>
      <c r="C1598" s="182" t="s">
        <v>3353</v>
      </c>
      <c r="D1598" s="183" t="s">
        <v>43</v>
      </c>
      <c r="E1598" s="181" t="s">
        <v>35</v>
      </c>
      <c r="F1598" s="183" t="s">
        <v>35</v>
      </c>
      <c r="G1598" s="181" t="s">
        <v>247</v>
      </c>
      <c r="H1598" s="184">
        <v>1</v>
      </c>
      <c r="I1598" s="185" t="s">
        <v>107</v>
      </c>
      <c r="J1598" s="181" t="s">
        <v>37</v>
      </c>
      <c r="K1598" s="181" t="s">
        <v>38</v>
      </c>
      <c r="L1598" s="186">
        <v>45526</v>
      </c>
      <c r="M1598" s="187" t="s">
        <v>7069</v>
      </c>
      <c r="N1598" s="183" t="s">
        <v>43</v>
      </c>
      <c r="O1598" s="181"/>
      <c r="P1598" s="184">
        <v>0.75</v>
      </c>
      <c r="Q1598" s="185" t="s">
        <v>107</v>
      </c>
      <c r="R1598" s="181" t="s">
        <v>37</v>
      </c>
      <c r="S1598" s="181" t="s">
        <v>96</v>
      </c>
      <c r="T1598" s="186">
        <v>45526</v>
      </c>
      <c r="U1598" s="187" t="s">
        <v>7069</v>
      </c>
      <c r="V1598" s="188" t="str" cm="1">
        <f t="array" ref="V1598">IF(SUM(LEN(A1598:U1598))=0,"",IF(OR(OR(ISBLANK(E1598),SUM(LEN(B1598),LEN(C1598))=0),AND(NOT(D1598="Unknown"),ISBLANK(I1598)),AND(NOT(N1598="Unknown"),ISBLANK(Q1598))),"Missing Information", INDEX(Table15[Entire Service Line Classification], MATCH(SUMIFS(Table15[Unique ID],Table15[System-Owned Portion],D1598,Table15[If Material Anything Other than "Lead" in Column E,Was Material Ever Previously Lead?],F1598,Table15[Customer-Owned Portion],N1598),Table15[Unique ID],0),0)))</f>
        <v>Non-lead</v>
      </c>
      <c r="W1598" s="189"/>
    </row>
    <row r="1599" spans="1:23" s="190" customFormat="1" ht="37.5" x14ac:dyDescent="0.25">
      <c r="A1599" s="180">
        <v>11743820</v>
      </c>
      <c r="B1599" s="181" t="s">
        <v>3354</v>
      </c>
      <c r="C1599" s="182" t="s">
        <v>3355</v>
      </c>
      <c r="D1599" s="183" t="s">
        <v>43</v>
      </c>
      <c r="E1599" s="181" t="s">
        <v>35</v>
      </c>
      <c r="F1599" s="183" t="s">
        <v>35</v>
      </c>
      <c r="G1599" s="181" t="s">
        <v>234</v>
      </c>
      <c r="H1599" s="184">
        <v>1</v>
      </c>
      <c r="I1599" s="185" t="s">
        <v>107</v>
      </c>
      <c r="J1599" s="181" t="s">
        <v>37</v>
      </c>
      <c r="K1599" s="181" t="s">
        <v>38</v>
      </c>
      <c r="L1599" s="186">
        <v>45526</v>
      </c>
      <c r="M1599" s="187" t="s">
        <v>7069</v>
      </c>
      <c r="N1599" s="183" t="s">
        <v>43</v>
      </c>
      <c r="O1599" s="181"/>
      <c r="P1599" s="184">
        <v>0.75</v>
      </c>
      <c r="Q1599" s="185" t="s">
        <v>107</v>
      </c>
      <c r="R1599" s="181" t="s">
        <v>37</v>
      </c>
      <c r="S1599" s="181" t="s">
        <v>96</v>
      </c>
      <c r="T1599" s="186">
        <v>45526</v>
      </c>
      <c r="U1599" s="187" t="s">
        <v>7069</v>
      </c>
      <c r="V1599" s="188" t="str" cm="1">
        <f t="array" ref="V1599">IF(SUM(LEN(A1599:U1599))=0,"",IF(OR(OR(ISBLANK(E1599),SUM(LEN(B1599),LEN(C1599))=0),AND(NOT(D1599="Unknown"),ISBLANK(I1599)),AND(NOT(N1599="Unknown"),ISBLANK(Q1599))),"Missing Information", INDEX(Table15[Entire Service Line Classification], MATCH(SUMIFS(Table15[Unique ID],Table15[System-Owned Portion],D1599,Table15[If Material Anything Other than "Lead" in Column E,Was Material Ever Previously Lead?],F1599,Table15[Customer-Owned Portion],N1599),Table15[Unique ID],0),0)))</f>
        <v>Non-lead</v>
      </c>
      <c r="W1599" s="189"/>
    </row>
    <row r="1600" spans="1:23" s="190" customFormat="1" ht="37.5" x14ac:dyDescent="0.25">
      <c r="A1600" s="180">
        <v>11743819</v>
      </c>
      <c r="B1600" s="181" t="s">
        <v>3356</v>
      </c>
      <c r="C1600" s="182" t="s">
        <v>3357</v>
      </c>
      <c r="D1600" s="183" t="s">
        <v>43</v>
      </c>
      <c r="E1600" s="181" t="s">
        <v>35</v>
      </c>
      <c r="F1600" s="183" t="s">
        <v>35</v>
      </c>
      <c r="G1600" s="181" t="s">
        <v>7034</v>
      </c>
      <c r="H1600" s="184">
        <v>1</v>
      </c>
      <c r="I1600" s="185" t="s">
        <v>107</v>
      </c>
      <c r="J1600" s="181" t="s">
        <v>37</v>
      </c>
      <c r="K1600" s="181" t="s">
        <v>38</v>
      </c>
      <c r="L1600" s="186">
        <v>45531</v>
      </c>
      <c r="M1600" s="187" t="s">
        <v>7069</v>
      </c>
      <c r="N1600" s="183" t="s">
        <v>43</v>
      </c>
      <c r="O1600" s="181"/>
      <c r="P1600" s="184">
        <v>0.75</v>
      </c>
      <c r="Q1600" s="185" t="s">
        <v>107</v>
      </c>
      <c r="R1600" s="181" t="s">
        <v>37</v>
      </c>
      <c r="S1600" s="181" t="s">
        <v>96</v>
      </c>
      <c r="T1600" s="186">
        <v>45531</v>
      </c>
      <c r="U1600" s="187" t="s">
        <v>7069</v>
      </c>
      <c r="V1600" s="188" t="str" cm="1">
        <f t="array" ref="V1600">IF(SUM(LEN(A1600:U1600))=0,"",IF(OR(OR(ISBLANK(E1600),SUM(LEN(B1600),LEN(C1600))=0),AND(NOT(D1600="Unknown"),ISBLANK(I1600)),AND(NOT(N1600="Unknown"),ISBLANK(Q1600))),"Missing Information", INDEX(Table15[Entire Service Line Classification], MATCH(SUMIFS(Table15[Unique ID],Table15[System-Owned Portion],D1600,Table15[If Material Anything Other than "Lead" in Column E,Was Material Ever Previously Lead?],F1600,Table15[Customer-Owned Portion],N1600),Table15[Unique ID],0),0)))</f>
        <v>Non-lead</v>
      </c>
      <c r="W1600" s="189"/>
    </row>
    <row r="1601" spans="1:23" s="190" customFormat="1" ht="37.5" x14ac:dyDescent="0.25">
      <c r="A1601" s="180">
        <v>11743818</v>
      </c>
      <c r="B1601" s="181" t="s">
        <v>3358</v>
      </c>
      <c r="C1601" s="182" t="s">
        <v>3359</v>
      </c>
      <c r="D1601" s="183" t="s">
        <v>43</v>
      </c>
      <c r="E1601" s="181" t="s">
        <v>35</v>
      </c>
      <c r="F1601" s="183" t="s">
        <v>35</v>
      </c>
      <c r="G1601" s="181" t="s">
        <v>250</v>
      </c>
      <c r="H1601" s="184">
        <v>1</v>
      </c>
      <c r="I1601" s="185" t="s">
        <v>107</v>
      </c>
      <c r="J1601" s="181" t="s">
        <v>37</v>
      </c>
      <c r="K1601" s="181" t="s">
        <v>38</v>
      </c>
      <c r="L1601" s="186">
        <v>45526</v>
      </c>
      <c r="M1601" s="187" t="s">
        <v>7069</v>
      </c>
      <c r="N1601" s="183" t="s">
        <v>43</v>
      </c>
      <c r="O1601" s="181"/>
      <c r="P1601" s="184">
        <v>0.75</v>
      </c>
      <c r="Q1601" s="185" t="s">
        <v>107</v>
      </c>
      <c r="R1601" s="181" t="s">
        <v>37</v>
      </c>
      <c r="S1601" s="181" t="s">
        <v>96</v>
      </c>
      <c r="T1601" s="186">
        <v>45526</v>
      </c>
      <c r="U1601" s="187" t="s">
        <v>7069</v>
      </c>
      <c r="V1601" s="188" t="str" cm="1">
        <f t="array" ref="V1601">IF(SUM(LEN(A1601:U1601))=0,"",IF(OR(OR(ISBLANK(E1601),SUM(LEN(B1601),LEN(C1601))=0),AND(NOT(D1601="Unknown"),ISBLANK(I1601)),AND(NOT(N1601="Unknown"),ISBLANK(Q1601))),"Missing Information", INDEX(Table15[Entire Service Line Classification], MATCH(SUMIFS(Table15[Unique ID],Table15[System-Owned Portion],D1601,Table15[If Material Anything Other than "Lead" in Column E,Was Material Ever Previously Lead?],F1601,Table15[Customer-Owned Portion],N1601),Table15[Unique ID],0),0)))</f>
        <v>Non-lead</v>
      </c>
      <c r="W1601" s="189"/>
    </row>
    <row r="1602" spans="1:23" s="190" customFormat="1" ht="37.5" x14ac:dyDescent="0.25">
      <c r="A1602" s="180">
        <v>11743817</v>
      </c>
      <c r="B1602" s="181" t="s">
        <v>3360</v>
      </c>
      <c r="C1602" s="182" t="s">
        <v>3361</v>
      </c>
      <c r="D1602" s="183" t="s">
        <v>43</v>
      </c>
      <c r="E1602" s="181" t="s">
        <v>35</v>
      </c>
      <c r="F1602" s="183" t="s">
        <v>35</v>
      </c>
      <c r="G1602" s="181" t="s">
        <v>228</v>
      </c>
      <c r="H1602" s="184">
        <v>1</v>
      </c>
      <c r="I1602" s="185" t="s">
        <v>107</v>
      </c>
      <c r="J1602" s="181" t="s">
        <v>37</v>
      </c>
      <c r="K1602" s="181" t="s">
        <v>38</v>
      </c>
      <c r="L1602" s="186">
        <v>45531</v>
      </c>
      <c r="M1602" s="187" t="s">
        <v>7069</v>
      </c>
      <c r="N1602" s="183" t="s">
        <v>36</v>
      </c>
      <c r="O1602" s="181"/>
      <c r="P1602" s="184">
        <v>0.75</v>
      </c>
      <c r="Q1602" s="185" t="s">
        <v>107</v>
      </c>
      <c r="R1602" s="181" t="s">
        <v>37</v>
      </c>
      <c r="S1602" s="181" t="s">
        <v>96</v>
      </c>
      <c r="T1602" s="186">
        <v>45531</v>
      </c>
      <c r="U1602" s="187" t="s">
        <v>225</v>
      </c>
      <c r="V1602" s="188" t="str" cm="1">
        <f t="array" ref="V1602">IF(SUM(LEN(A1602:U1602))=0,"",IF(OR(OR(ISBLANK(E1602),SUM(LEN(B1602),LEN(C1602))=0),AND(NOT(D1602="Unknown"),ISBLANK(I1602)),AND(NOT(N1602="Unknown"),ISBLANK(Q1602))),"Missing Information", INDEX(Table15[Entire Service Line Classification], MATCH(SUMIFS(Table15[Unique ID],Table15[System-Owned Portion],D1602,Table15[If Material Anything Other than "Lead" in Column E,Was Material Ever Previously Lead?],F1602,Table15[Customer-Owned Portion],N1602),Table15[Unique ID],0),0)))</f>
        <v>Non-lead</v>
      </c>
      <c r="W1602" s="189"/>
    </row>
    <row r="1603" spans="1:23" s="190" customFormat="1" ht="37.5" x14ac:dyDescent="0.25">
      <c r="A1603" s="180">
        <v>11743816</v>
      </c>
      <c r="B1603" s="181" t="s">
        <v>3362</v>
      </c>
      <c r="C1603" s="182" t="s">
        <v>3363</v>
      </c>
      <c r="D1603" s="183" t="s">
        <v>36</v>
      </c>
      <c r="E1603" s="181" t="s">
        <v>35</v>
      </c>
      <c r="F1603" s="183" t="s">
        <v>35</v>
      </c>
      <c r="G1603" s="181" t="s">
        <v>252</v>
      </c>
      <c r="H1603" s="184">
        <v>1</v>
      </c>
      <c r="I1603" s="185" t="s">
        <v>107</v>
      </c>
      <c r="J1603" s="181" t="s">
        <v>37</v>
      </c>
      <c r="K1603" s="181" t="s">
        <v>38</v>
      </c>
      <c r="L1603" s="186">
        <v>45519</v>
      </c>
      <c r="M1603" s="187" t="s">
        <v>225</v>
      </c>
      <c r="N1603" s="183" t="s">
        <v>43</v>
      </c>
      <c r="O1603" s="181"/>
      <c r="P1603" s="184">
        <v>0.75</v>
      </c>
      <c r="Q1603" s="185" t="s">
        <v>107</v>
      </c>
      <c r="R1603" s="181" t="s">
        <v>37</v>
      </c>
      <c r="S1603" s="181" t="s">
        <v>96</v>
      </c>
      <c r="T1603" s="186">
        <v>45519</v>
      </c>
      <c r="U1603" s="187" t="s">
        <v>7069</v>
      </c>
      <c r="V1603" s="188" t="str" cm="1">
        <f t="array" ref="V1603">IF(SUM(LEN(A1603:U1603))=0,"",IF(OR(OR(ISBLANK(E1603),SUM(LEN(B1603),LEN(C1603))=0),AND(NOT(D1603="Unknown"),ISBLANK(I1603)),AND(NOT(N1603="Unknown"),ISBLANK(Q1603))),"Missing Information", INDEX(Table15[Entire Service Line Classification], MATCH(SUMIFS(Table15[Unique ID],Table15[System-Owned Portion],D1603,Table15[If Material Anything Other than "Lead" in Column E,Was Material Ever Previously Lead?],F1603,Table15[Customer-Owned Portion],N1603),Table15[Unique ID],0),0)))</f>
        <v>Non-lead</v>
      </c>
      <c r="W1603" s="189"/>
    </row>
    <row r="1604" spans="1:23" s="190" customFormat="1" ht="37.5" x14ac:dyDescent="0.25">
      <c r="A1604" s="180">
        <v>11743810</v>
      </c>
      <c r="B1604" s="181" t="s">
        <v>3364</v>
      </c>
      <c r="C1604" s="182" t="s">
        <v>3365</v>
      </c>
      <c r="D1604" s="183" t="s">
        <v>36</v>
      </c>
      <c r="E1604" s="181" t="s">
        <v>35</v>
      </c>
      <c r="F1604" s="183" t="s">
        <v>35</v>
      </c>
      <c r="G1604" s="181" t="s">
        <v>247</v>
      </c>
      <c r="H1604" s="184">
        <v>1</v>
      </c>
      <c r="I1604" s="185" t="s">
        <v>107</v>
      </c>
      <c r="J1604" s="181" t="s">
        <v>37</v>
      </c>
      <c r="K1604" s="181" t="s">
        <v>38</v>
      </c>
      <c r="L1604" s="186">
        <v>45518</v>
      </c>
      <c r="M1604" s="187" t="s">
        <v>225</v>
      </c>
      <c r="N1604" s="183" t="s">
        <v>43</v>
      </c>
      <c r="O1604" s="181"/>
      <c r="P1604" s="184">
        <v>0.75</v>
      </c>
      <c r="Q1604" s="185" t="s">
        <v>107</v>
      </c>
      <c r="R1604" s="181" t="s">
        <v>37</v>
      </c>
      <c r="S1604" s="181" t="s">
        <v>96</v>
      </c>
      <c r="T1604" s="186">
        <v>45518</v>
      </c>
      <c r="U1604" s="187" t="s">
        <v>7069</v>
      </c>
      <c r="V1604" s="188" t="str" cm="1">
        <f t="array" ref="V1604">IF(SUM(LEN(A1604:U1604))=0,"",IF(OR(OR(ISBLANK(E1604),SUM(LEN(B1604),LEN(C1604))=0),AND(NOT(D1604="Unknown"),ISBLANK(I1604)),AND(NOT(N1604="Unknown"),ISBLANK(Q1604))),"Missing Information", INDEX(Table15[Entire Service Line Classification], MATCH(SUMIFS(Table15[Unique ID],Table15[System-Owned Portion],D1604,Table15[If Material Anything Other than "Lead" in Column E,Was Material Ever Previously Lead?],F1604,Table15[Customer-Owned Portion],N1604),Table15[Unique ID],0),0)))</f>
        <v>Non-lead</v>
      </c>
      <c r="W1604" s="189"/>
    </row>
    <row r="1605" spans="1:23" s="190" customFormat="1" ht="37.5" x14ac:dyDescent="0.25">
      <c r="A1605" s="180">
        <v>11743809</v>
      </c>
      <c r="B1605" s="181" t="s">
        <v>3366</v>
      </c>
      <c r="C1605" s="182" t="s">
        <v>3367</v>
      </c>
      <c r="D1605" s="183" t="s">
        <v>36</v>
      </c>
      <c r="E1605" s="181" t="s">
        <v>35</v>
      </c>
      <c r="F1605" s="183" t="s">
        <v>35</v>
      </c>
      <c r="G1605" s="181" t="s">
        <v>238</v>
      </c>
      <c r="H1605" s="184">
        <v>2</v>
      </c>
      <c r="I1605" s="185" t="s">
        <v>107</v>
      </c>
      <c r="J1605" s="181" t="s">
        <v>37</v>
      </c>
      <c r="K1605" s="181" t="s">
        <v>38</v>
      </c>
      <c r="L1605" s="186">
        <v>45531</v>
      </c>
      <c r="M1605" s="187" t="s">
        <v>225</v>
      </c>
      <c r="N1605" s="183" t="s">
        <v>43</v>
      </c>
      <c r="O1605" s="181"/>
      <c r="P1605" s="184">
        <v>1</v>
      </c>
      <c r="Q1605" s="185" t="s">
        <v>107</v>
      </c>
      <c r="R1605" s="181" t="s">
        <v>37</v>
      </c>
      <c r="S1605" s="181" t="s">
        <v>96</v>
      </c>
      <c r="T1605" s="186">
        <v>45531</v>
      </c>
      <c r="U1605" s="187" t="s">
        <v>7069</v>
      </c>
      <c r="V1605" s="188" t="str" cm="1">
        <f t="array" ref="V1605">IF(SUM(LEN(A1605:U1605))=0,"",IF(OR(OR(ISBLANK(E1605),SUM(LEN(B1605),LEN(C1605))=0),AND(NOT(D1605="Unknown"),ISBLANK(I1605)),AND(NOT(N1605="Unknown"),ISBLANK(Q1605))),"Missing Information", INDEX(Table15[Entire Service Line Classification], MATCH(SUMIFS(Table15[Unique ID],Table15[System-Owned Portion],D1605,Table15[If Material Anything Other than "Lead" in Column E,Was Material Ever Previously Lead?],F1605,Table15[Customer-Owned Portion],N1605),Table15[Unique ID],0),0)))</f>
        <v>Non-lead</v>
      </c>
      <c r="W1605" s="189"/>
    </row>
    <row r="1606" spans="1:23" s="190" customFormat="1" ht="37.5" x14ac:dyDescent="0.25">
      <c r="A1606" s="180">
        <v>11743804</v>
      </c>
      <c r="B1606" s="181" t="s">
        <v>3368</v>
      </c>
      <c r="C1606" s="182" t="s">
        <v>3369</v>
      </c>
      <c r="D1606" s="183" t="s">
        <v>36</v>
      </c>
      <c r="E1606" s="181" t="s">
        <v>35</v>
      </c>
      <c r="F1606" s="183" t="s">
        <v>35</v>
      </c>
      <c r="G1606" s="181" t="s">
        <v>237</v>
      </c>
      <c r="H1606" s="184">
        <v>1</v>
      </c>
      <c r="I1606" s="185" t="s">
        <v>107</v>
      </c>
      <c r="J1606" s="181" t="s">
        <v>37</v>
      </c>
      <c r="K1606" s="181" t="s">
        <v>38</v>
      </c>
      <c r="L1606" s="186">
        <v>45518</v>
      </c>
      <c r="M1606" s="187" t="s">
        <v>225</v>
      </c>
      <c r="N1606" s="183" t="s">
        <v>43</v>
      </c>
      <c r="O1606" s="181"/>
      <c r="P1606" s="184">
        <v>1</v>
      </c>
      <c r="Q1606" s="185" t="s">
        <v>107</v>
      </c>
      <c r="R1606" s="181" t="s">
        <v>37</v>
      </c>
      <c r="S1606" s="181" t="s">
        <v>96</v>
      </c>
      <c r="T1606" s="186">
        <v>45518</v>
      </c>
      <c r="U1606" s="187" t="s">
        <v>7069</v>
      </c>
      <c r="V1606" s="188" t="str" cm="1">
        <f t="array" ref="V1606">IF(SUM(LEN(A1606:U1606))=0,"",IF(OR(OR(ISBLANK(E1606),SUM(LEN(B1606),LEN(C1606))=0),AND(NOT(D1606="Unknown"),ISBLANK(I1606)),AND(NOT(N1606="Unknown"),ISBLANK(Q1606))),"Missing Information", INDEX(Table15[Entire Service Line Classification], MATCH(SUMIFS(Table15[Unique ID],Table15[System-Owned Portion],D1606,Table15[If Material Anything Other than "Lead" in Column E,Was Material Ever Previously Lead?],F1606,Table15[Customer-Owned Portion],N1606),Table15[Unique ID],0),0)))</f>
        <v>Non-lead</v>
      </c>
      <c r="W1606" s="189"/>
    </row>
    <row r="1607" spans="1:23" s="190" customFormat="1" ht="37.5" x14ac:dyDescent="0.25">
      <c r="A1607" s="180">
        <v>11743803</v>
      </c>
      <c r="B1607" s="181" t="s">
        <v>3370</v>
      </c>
      <c r="C1607" s="182" t="s">
        <v>3371</v>
      </c>
      <c r="D1607" s="183" t="s">
        <v>36</v>
      </c>
      <c r="E1607" s="181" t="s">
        <v>35</v>
      </c>
      <c r="F1607" s="183" t="s">
        <v>35</v>
      </c>
      <c r="G1607" s="181" t="s">
        <v>241</v>
      </c>
      <c r="H1607" s="184">
        <v>1</v>
      </c>
      <c r="I1607" s="185" t="s">
        <v>107</v>
      </c>
      <c r="J1607" s="181" t="s">
        <v>37</v>
      </c>
      <c r="K1607" s="181" t="s">
        <v>38</v>
      </c>
      <c r="L1607" s="186">
        <v>45517</v>
      </c>
      <c r="M1607" s="187" t="s">
        <v>225</v>
      </c>
      <c r="N1607" s="183" t="s">
        <v>43</v>
      </c>
      <c r="O1607" s="181"/>
      <c r="P1607" s="184">
        <v>0.75</v>
      </c>
      <c r="Q1607" s="185" t="s">
        <v>107</v>
      </c>
      <c r="R1607" s="181" t="s">
        <v>37</v>
      </c>
      <c r="S1607" s="181" t="s">
        <v>96</v>
      </c>
      <c r="T1607" s="186">
        <v>45517</v>
      </c>
      <c r="U1607" s="187" t="s">
        <v>7068</v>
      </c>
      <c r="V1607" s="188" t="str" cm="1">
        <f t="array" ref="V1607">IF(SUM(LEN(A1607:U1607))=0,"",IF(OR(OR(ISBLANK(E1607),SUM(LEN(B1607),LEN(C1607))=0),AND(NOT(D1607="Unknown"),ISBLANK(I1607)),AND(NOT(N1607="Unknown"),ISBLANK(Q1607))),"Missing Information", INDEX(Table15[Entire Service Line Classification], MATCH(SUMIFS(Table15[Unique ID],Table15[System-Owned Portion],D1607,Table15[If Material Anything Other than "Lead" in Column E,Was Material Ever Previously Lead?],F1607,Table15[Customer-Owned Portion],N1607),Table15[Unique ID],0),0)))</f>
        <v>Non-lead</v>
      </c>
      <c r="W1607" s="189"/>
    </row>
    <row r="1608" spans="1:23" s="190" customFormat="1" ht="37.5" x14ac:dyDescent="0.25">
      <c r="A1608" s="180">
        <v>11743815</v>
      </c>
      <c r="B1608" s="181" t="s">
        <v>3372</v>
      </c>
      <c r="C1608" s="182" t="s">
        <v>3373</v>
      </c>
      <c r="D1608" s="183" t="s">
        <v>36</v>
      </c>
      <c r="E1608" s="181" t="s">
        <v>35</v>
      </c>
      <c r="F1608" s="183" t="s">
        <v>35</v>
      </c>
      <c r="G1608" s="181" t="s">
        <v>7032</v>
      </c>
      <c r="H1608" s="184">
        <v>1</v>
      </c>
      <c r="I1608" s="185" t="s">
        <v>107</v>
      </c>
      <c r="J1608" s="181" t="s">
        <v>37</v>
      </c>
      <c r="K1608" s="181" t="s">
        <v>38</v>
      </c>
      <c r="L1608" s="186">
        <v>45525</v>
      </c>
      <c r="M1608" s="187" t="s">
        <v>225</v>
      </c>
      <c r="N1608" s="183" t="s">
        <v>36</v>
      </c>
      <c r="O1608" s="181"/>
      <c r="P1608" s="184">
        <v>0.75</v>
      </c>
      <c r="Q1608" s="185" t="s">
        <v>107</v>
      </c>
      <c r="R1608" s="181" t="s">
        <v>37</v>
      </c>
      <c r="S1608" s="181" t="s">
        <v>96</v>
      </c>
      <c r="T1608" s="186">
        <v>45525</v>
      </c>
      <c r="U1608" s="187" t="s">
        <v>225</v>
      </c>
      <c r="V1608" s="188" t="str" cm="1">
        <f t="array" ref="V1608">IF(SUM(LEN(A1608:U1608))=0,"",IF(OR(OR(ISBLANK(E1608),SUM(LEN(B1608),LEN(C1608))=0),AND(NOT(D1608="Unknown"),ISBLANK(I1608)),AND(NOT(N1608="Unknown"),ISBLANK(Q1608))),"Missing Information", INDEX(Table15[Entire Service Line Classification], MATCH(SUMIFS(Table15[Unique ID],Table15[System-Owned Portion],D1608,Table15[If Material Anything Other than "Lead" in Column E,Was Material Ever Previously Lead?],F1608,Table15[Customer-Owned Portion],N1608),Table15[Unique ID],0),0)))</f>
        <v>Non-lead</v>
      </c>
      <c r="W1608" s="189"/>
    </row>
    <row r="1609" spans="1:23" s="190" customFormat="1" ht="37.5" x14ac:dyDescent="0.25">
      <c r="A1609" s="180">
        <v>11743814</v>
      </c>
      <c r="B1609" s="181" t="s">
        <v>3374</v>
      </c>
      <c r="C1609" s="182" t="s">
        <v>2866</v>
      </c>
      <c r="D1609" s="183" t="s">
        <v>43</v>
      </c>
      <c r="E1609" s="181" t="s">
        <v>35</v>
      </c>
      <c r="F1609" s="183" t="s">
        <v>35</v>
      </c>
      <c r="G1609" s="181" t="s">
        <v>239</v>
      </c>
      <c r="H1609" s="184">
        <v>4</v>
      </c>
      <c r="I1609" s="185" t="s">
        <v>107</v>
      </c>
      <c r="J1609" s="181" t="s">
        <v>37</v>
      </c>
      <c r="K1609" s="181" t="s">
        <v>38</v>
      </c>
      <c r="L1609" s="186">
        <v>45525</v>
      </c>
      <c r="M1609" s="187" t="s">
        <v>225</v>
      </c>
      <c r="N1609" s="183" t="s">
        <v>43</v>
      </c>
      <c r="O1609" s="181"/>
      <c r="P1609" s="184">
        <v>4</v>
      </c>
      <c r="Q1609" s="185" t="s">
        <v>107</v>
      </c>
      <c r="R1609" s="181" t="s">
        <v>37</v>
      </c>
      <c r="S1609" s="181" t="s">
        <v>96</v>
      </c>
      <c r="T1609" s="186">
        <v>45525</v>
      </c>
      <c r="U1609" s="187" t="s">
        <v>225</v>
      </c>
      <c r="V1609" s="188" t="str" cm="1">
        <f t="array" ref="V1609">IF(SUM(LEN(A1609:U1609))=0,"",IF(OR(OR(ISBLANK(E1609),SUM(LEN(B1609),LEN(C1609))=0),AND(NOT(D1609="Unknown"),ISBLANK(I1609)),AND(NOT(N1609="Unknown"),ISBLANK(Q1609))),"Missing Information", INDEX(Table15[Entire Service Line Classification], MATCH(SUMIFS(Table15[Unique ID],Table15[System-Owned Portion],D1609,Table15[If Material Anything Other than "Lead" in Column E,Was Material Ever Previously Lead?],F1609,Table15[Customer-Owned Portion],N1609),Table15[Unique ID],0),0)))</f>
        <v>Non-lead</v>
      </c>
      <c r="W1609" s="189"/>
    </row>
    <row r="1610" spans="1:23" s="190" customFormat="1" ht="37.5" x14ac:dyDescent="0.25">
      <c r="A1610" s="180">
        <v>11743813</v>
      </c>
      <c r="B1610" s="181" t="s">
        <v>3375</v>
      </c>
      <c r="C1610" s="182" t="s">
        <v>2686</v>
      </c>
      <c r="D1610" s="183" t="s">
        <v>36</v>
      </c>
      <c r="E1610" s="181" t="s">
        <v>35</v>
      </c>
      <c r="F1610" s="183" t="s">
        <v>35</v>
      </c>
      <c r="G1610" s="181" t="s">
        <v>7036</v>
      </c>
      <c r="H1610" s="184">
        <v>1</v>
      </c>
      <c r="I1610" s="185" t="s">
        <v>107</v>
      </c>
      <c r="J1610" s="181" t="s">
        <v>37</v>
      </c>
      <c r="K1610" s="181" t="s">
        <v>38</v>
      </c>
      <c r="L1610" s="186">
        <v>45525</v>
      </c>
      <c r="M1610" s="187" t="s">
        <v>225</v>
      </c>
      <c r="N1610" s="183" t="s">
        <v>43</v>
      </c>
      <c r="O1610" s="181"/>
      <c r="P1610" s="184">
        <v>0.75</v>
      </c>
      <c r="Q1610" s="185" t="s">
        <v>107</v>
      </c>
      <c r="R1610" s="181" t="s">
        <v>37</v>
      </c>
      <c r="S1610" s="181" t="s">
        <v>96</v>
      </c>
      <c r="T1610" s="186">
        <v>45525</v>
      </c>
      <c r="U1610" s="187" t="s">
        <v>225</v>
      </c>
      <c r="V1610" s="188" t="str" cm="1">
        <f t="array" ref="V1610">IF(SUM(LEN(A1610:U1610))=0,"",IF(OR(OR(ISBLANK(E1610),SUM(LEN(B1610),LEN(C1610))=0),AND(NOT(D1610="Unknown"),ISBLANK(I1610)),AND(NOT(N1610="Unknown"),ISBLANK(Q1610))),"Missing Information", INDEX(Table15[Entire Service Line Classification], MATCH(SUMIFS(Table15[Unique ID],Table15[System-Owned Portion],D1610,Table15[If Material Anything Other than "Lead" in Column E,Was Material Ever Previously Lead?],F1610,Table15[Customer-Owned Portion],N1610),Table15[Unique ID],0),0)))</f>
        <v>Non-lead</v>
      </c>
      <c r="W1610" s="189"/>
    </row>
    <row r="1611" spans="1:23" s="190" customFormat="1" ht="37.5" x14ac:dyDescent="0.25">
      <c r="A1611" s="180">
        <v>11743807</v>
      </c>
      <c r="B1611" s="181" t="s">
        <v>3376</v>
      </c>
      <c r="C1611" s="182" t="s">
        <v>3377</v>
      </c>
      <c r="D1611" s="183" t="s">
        <v>36</v>
      </c>
      <c r="E1611" s="181" t="s">
        <v>35</v>
      </c>
      <c r="F1611" s="183" t="s">
        <v>35</v>
      </c>
      <c r="G1611" s="181" t="s">
        <v>268</v>
      </c>
      <c r="H1611" s="184">
        <v>1</v>
      </c>
      <c r="I1611" s="185" t="s">
        <v>107</v>
      </c>
      <c r="J1611" s="181" t="s">
        <v>37</v>
      </c>
      <c r="K1611" s="181" t="s">
        <v>38</v>
      </c>
      <c r="L1611" s="186">
        <v>45525</v>
      </c>
      <c r="M1611" s="187" t="s">
        <v>225</v>
      </c>
      <c r="N1611" s="183" t="s">
        <v>43</v>
      </c>
      <c r="O1611" s="181"/>
      <c r="P1611" s="184">
        <v>0.75</v>
      </c>
      <c r="Q1611" s="185" t="s">
        <v>107</v>
      </c>
      <c r="R1611" s="181" t="s">
        <v>37</v>
      </c>
      <c r="S1611" s="181" t="s">
        <v>96</v>
      </c>
      <c r="T1611" s="186">
        <v>45525</v>
      </c>
      <c r="U1611" s="187" t="s">
        <v>225</v>
      </c>
      <c r="V1611" s="188" t="str" cm="1">
        <f t="array" ref="V1611">IF(SUM(LEN(A1611:U1611))=0,"",IF(OR(OR(ISBLANK(E1611),SUM(LEN(B1611),LEN(C1611))=0),AND(NOT(D1611="Unknown"),ISBLANK(I1611)),AND(NOT(N1611="Unknown"),ISBLANK(Q1611))),"Missing Information", INDEX(Table15[Entire Service Line Classification], MATCH(SUMIFS(Table15[Unique ID],Table15[System-Owned Portion],D1611,Table15[If Material Anything Other than "Lead" in Column E,Was Material Ever Previously Lead?],F1611,Table15[Customer-Owned Portion],N1611),Table15[Unique ID],0),0)))</f>
        <v>Non-lead</v>
      </c>
      <c r="W1611" s="189"/>
    </row>
    <row r="1612" spans="1:23" s="190" customFormat="1" ht="37.5" x14ac:dyDescent="0.25">
      <c r="A1612" s="180">
        <v>11743805</v>
      </c>
      <c r="B1612" s="181" t="s">
        <v>3378</v>
      </c>
      <c r="C1612" s="182" t="s">
        <v>3379</v>
      </c>
      <c r="D1612" s="183" t="s">
        <v>36</v>
      </c>
      <c r="E1612" s="181" t="s">
        <v>35</v>
      </c>
      <c r="F1612" s="183" t="s">
        <v>35</v>
      </c>
      <c r="G1612" s="181" t="s">
        <v>228</v>
      </c>
      <c r="H1612" s="184">
        <v>1</v>
      </c>
      <c r="I1612" s="185" t="s">
        <v>107</v>
      </c>
      <c r="J1612" s="181" t="s">
        <v>37</v>
      </c>
      <c r="K1612" s="181" t="s">
        <v>38</v>
      </c>
      <c r="L1612" s="186">
        <v>45517</v>
      </c>
      <c r="M1612" s="187" t="s">
        <v>225</v>
      </c>
      <c r="N1612" s="183" t="s">
        <v>43</v>
      </c>
      <c r="O1612" s="181"/>
      <c r="P1612" s="184">
        <v>0.75</v>
      </c>
      <c r="Q1612" s="185" t="s">
        <v>107</v>
      </c>
      <c r="R1612" s="181" t="s">
        <v>37</v>
      </c>
      <c r="S1612" s="181" t="s">
        <v>96</v>
      </c>
      <c r="T1612" s="186">
        <v>45517</v>
      </c>
      <c r="U1612" s="187" t="s">
        <v>7068</v>
      </c>
      <c r="V1612" s="188" t="str" cm="1">
        <f t="array" ref="V1612">IF(SUM(LEN(A1612:U1612))=0,"",IF(OR(OR(ISBLANK(E1612),SUM(LEN(B1612),LEN(C1612))=0),AND(NOT(D1612="Unknown"),ISBLANK(I1612)),AND(NOT(N1612="Unknown"),ISBLANK(Q1612))),"Missing Information", INDEX(Table15[Entire Service Line Classification], MATCH(SUMIFS(Table15[Unique ID],Table15[System-Owned Portion],D1612,Table15[If Material Anything Other than "Lead" in Column E,Was Material Ever Previously Lead?],F1612,Table15[Customer-Owned Portion],N1612),Table15[Unique ID],0),0)))</f>
        <v>Non-lead</v>
      </c>
      <c r="W1612" s="189"/>
    </row>
    <row r="1613" spans="1:23" s="190" customFormat="1" ht="37.5" x14ac:dyDescent="0.25">
      <c r="A1613" s="180">
        <v>11743802</v>
      </c>
      <c r="B1613" s="181" t="s">
        <v>3380</v>
      </c>
      <c r="C1613" s="182" t="s">
        <v>3381</v>
      </c>
      <c r="D1613" s="183" t="s">
        <v>36</v>
      </c>
      <c r="E1613" s="181" t="s">
        <v>35</v>
      </c>
      <c r="F1613" s="183" t="s">
        <v>35</v>
      </c>
      <c r="G1613" s="181" t="s">
        <v>239</v>
      </c>
      <c r="H1613" s="184">
        <v>1</v>
      </c>
      <c r="I1613" s="185" t="s">
        <v>107</v>
      </c>
      <c r="J1613" s="181" t="s">
        <v>37</v>
      </c>
      <c r="K1613" s="181" t="s">
        <v>38</v>
      </c>
      <c r="L1613" s="186">
        <v>45525</v>
      </c>
      <c r="M1613" s="187" t="s">
        <v>225</v>
      </c>
      <c r="N1613" s="183" t="s">
        <v>36</v>
      </c>
      <c r="O1613" s="181"/>
      <c r="P1613" s="184">
        <v>0.75</v>
      </c>
      <c r="Q1613" s="185" t="s">
        <v>107</v>
      </c>
      <c r="R1613" s="181" t="s">
        <v>37</v>
      </c>
      <c r="S1613" s="181" t="s">
        <v>96</v>
      </c>
      <c r="T1613" s="186">
        <v>45525</v>
      </c>
      <c r="U1613" s="187" t="s">
        <v>225</v>
      </c>
      <c r="V1613" s="188" t="str" cm="1">
        <f t="array" ref="V1613">IF(SUM(LEN(A1613:U1613))=0,"",IF(OR(OR(ISBLANK(E1613),SUM(LEN(B1613),LEN(C1613))=0),AND(NOT(D1613="Unknown"),ISBLANK(I1613)),AND(NOT(N1613="Unknown"),ISBLANK(Q1613))),"Missing Information", INDEX(Table15[Entire Service Line Classification], MATCH(SUMIFS(Table15[Unique ID],Table15[System-Owned Portion],D1613,Table15[If Material Anything Other than "Lead" in Column E,Was Material Ever Previously Lead?],F1613,Table15[Customer-Owned Portion],N1613),Table15[Unique ID],0),0)))</f>
        <v>Non-lead</v>
      </c>
      <c r="W1613" s="189"/>
    </row>
    <row r="1614" spans="1:23" s="190" customFormat="1" ht="75" x14ac:dyDescent="0.25">
      <c r="A1614" s="180">
        <v>11743798</v>
      </c>
      <c r="B1614" s="181" t="s">
        <v>3382</v>
      </c>
      <c r="C1614" s="182" t="s">
        <v>3383</v>
      </c>
      <c r="D1614" s="183" t="s">
        <v>36</v>
      </c>
      <c r="E1614" s="181" t="s">
        <v>35</v>
      </c>
      <c r="F1614" s="183" t="s">
        <v>35</v>
      </c>
      <c r="G1614" s="181" t="s">
        <v>256</v>
      </c>
      <c r="H1614" s="184">
        <v>1</v>
      </c>
      <c r="I1614" s="185" t="s">
        <v>107</v>
      </c>
      <c r="J1614" s="181" t="s">
        <v>37</v>
      </c>
      <c r="K1614" s="181" t="s">
        <v>38</v>
      </c>
      <c r="L1614" s="186">
        <v>45519</v>
      </c>
      <c r="M1614" s="187" t="s">
        <v>225</v>
      </c>
      <c r="N1614" s="183" t="s">
        <v>43</v>
      </c>
      <c r="O1614" s="181"/>
      <c r="P1614" s="184">
        <v>0.75</v>
      </c>
      <c r="Q1614" s="185" t="s">
        <v>107</v>
      </c>
      <c r="R1614" s="181" t="s">
        <v>37</v>
      </c>
      <c r="S1614" s="181" t="s">
        <v>96</v>
      </c>
      <c r="T1614" s="186">
        <v>45519</v>
      </c>
      <c r="U1614" s="187" t="s">
        <v>7069</v>
      </c>
      <c r="V1614" s="188" t="str" cm="1">
        <f t="array" ref="V1614">IF(SUM(LEN(A1614:U1614))=0,"",IF(OR(OR(ISBLANK(E1614),SUM(LEN(B1614),LEN(C1614))=0),AND(NOT(D1614="Unknown"),ISBLANK(I1614)),AND(NOT(N1614="Unknown"),ISBLANK(Q1614))),"Missing Information", INDEX(Table15[Entire Service Line Classification], MATCH(SUMIFS(Table15[Unique ID],Table15[System-Owned Portion],D1614,Table15[If Material Anything Other than "Lead" in Column E,Was Material Ever Previously Lead?],F1614,Table15[Customer-Owned Portion],N1614),Table15[Unique ID],0),0)))</f>
        <v>Non-lead</v>
      </c>
      <c r="W1614" s="189"/>
    </row>
    <row r="1615" spans="1:23" s="190" customFormat="1" ht="37.5" x14ac:dyDescent="0.25">
      <c r="A1615" s="180">
        <v>11743797</v>
      </c>
      <c r="B1615" s="181" t="s">
        <v>3384</v>
      </c>
      <c r="C1615" s="182" t="s">
        <v>3385</v>
      </c>
      <c r="D1615" s="183" t="s">
        <v>36</v>
      </c>
      <c r="E1615" s="181" t="s">
        <v>35</v>
      </c>
      <c r="F1615" s="183" t="s">
        <v>35</v>
      </c>
      <c r="G1615" s="181" t="s">
        <v>227</v>
      </c>
      <c r="H1615" s="184">
        <v>1.5</v>
      </c>
      <c r="I1615" s="185" t="s">
        <v>107</v>
      </c>
      <c r="J1615" s="181" t="s">
        <v>37</v>
      </c>
      <c r="K1615" s="181" t="s">
        <v>38</v>
      </c>
      <c r="L1615" s="186">
        <v>45531</v>
      </c>
      <c r="M1615" s="187" t="s">
        <v>225</v>
      </c>
      <c r="N1615" s="183" t="s">
        <v>43</v>
      </c>
      <c r="O1615" s="181"/>
      <c r="P1615" s="184">
        <v>1.5</v>
      </c>
      <c r="Q1615" s="185" t="s">
        <v>107</v>
      </c>
      <c r="R1615" s="181" t="s">
        <v>37</v>
      </c>
      <c r="S1615" s="181" t="s">
        <v>96</v>
      </c>
      <c r="T1615" s="186">
        <v>45531</v>
      </c>
      <c r="U1615" s="187" t="s">
        <v>7068</v>
      </c>
      <c r="V1615" s="188" t="str" cm="1">
        <f t="array" ref="V1615">IF(SUM(LEN(A1615:U1615))=0,"",IF(OR(OR(ISBLANK(E1615),SUM(LEN(B1615),LEN(C1615))=0),AND(NOT(D1615="Unknown"),ISBLANK(I1615)),AND(NOT(N1615="Unknown"),ISBLANK(Q1615))),"Missing Information", INDEX(Table15[Entire Service Line Classification], MATCH(SUMIFS(Table15[Unique ID],Table15[System-Owned Portion],D1615,Table15[If Material Anything Other than "Lead" in Column E,Was Material Ever Previously Lead?],F1615,Table15[Customer-Owned Portion],N1615),Table15[Unique ID],0),0)))</f>
        <v>Non-lead</v>
      </c>
      <c r="W1615" s="189"/>
    </row>
    <row r="1616" spans="1:23" s="190" customFormat="1" ht="37.5" x14ac:dyDescent="0.25">
      <c r="A1616" s="180">
        <v>11743796</v>
      </c>
      <c r="B1616" s="181" t="s">
        <v>3386</v>
      </c>
      <c r="C1616" s="182" t="s">
        <v>3387</v>
      </c>
      <c r="D1616" s="183" t="s">
        <v>36</v>
      </c>
      <c r="E1616" s="181" t="s">
        <v>35</v>
      </c>
      <c r="F1616" s="183" t="s">
        <v>35</v>
      </c>
      <c r="G1616" s="181" t="s">
        <v>7056</v>
      </c>
      <c r="H1616" s="184">
        <v>1</v>
      </c>
      <c r="I1616" s="185" t="s">
        <v>107</v>
      </c>
      <c r="J1616" s="181" t="s">
        <v>37</v>
      </c>
      <c r="K1616" s="181" t="s">
        <v>38</v>
      </c>
      <c r="L1616" s="186">
        <v>45531</v>
      </c>
      <c r="M1616" s="187" t="s">
        <v>225</v>
      </c>
      <c r="N1616" s="183" t="s">
        <v>36</v>
      </c>
      <c r="O1616" s="181"/>
      <c r="P1616" s="184">
        <v>1</v>
      </c>
      <c r="Q1616" s="185" t="s">
        <v>107</v>
      </c>
      <c r="R1616" s="181" t="s">
        <v>37</v>
      </c>
      <c r="S1616" s="181" t="s">
        <v>96</v>
      </c>
      <c r="T1616" s="186">
        <v>45531</v>
      </c>
      <c r="U1616" s="187" t="s">
        <v>225</v>
      </c>
      <c r="V1616" s="188" t="str" cm="1">
        <f t="array" ref="V1616">IF(SUM(LEN(A1616:U1616))=0,"",IF(OR(OR(ISBLANK(E1616),SUM(LEN(B1616),LEN(C1616))=0),AND(NOT(D1616="Unknown"),ISBLANK(I1616)),AND(NOT(N1616="Unknown"),ISBLANK(Q1616))),"Missing Information", INDEX(Table15[Entire Service Line Classification], MATCH(SUMIFS(Table15[Unique ID],Table15[System-Owned Portion],D1616,Table15[If Material Anything Other than "Lead" in Column E,Was Material Ever Previously Lead?],F1616,Table15[Customer-Owned Portion],N1616),Table15[Unique ID],0),0)))</f>
        <v>Non-lead</v>
      </c>
      <c r="W1616" s="189"/>
    </row>
    <row r="1617" spans="1:23" s="190" customFormat="1" ht="37.5" x14ac:dyDescent="0.25">
      <c r="A1617" s="180">
        <v>11743795</v>
      </c>
      <c r="B1617" s="181" t="s">
        <v>3374</v>
      </c>
      <c r="C1617" s="182" t="s">
        <v>2866</v>
      </c>
      <c r="D1617" s="183" t="s">
        <v>36</v>
      </c>
      <c r="E1617" s="181" t="s">
        <v>35</v>
      </c>
      <c r="F1617" s="183" t="s">
        <v>35</v>
      </c>
      <c r="G1617" s="181" t="s">
        <v>7033</v>
      </c>
      <c r="H1617" s="184">
        <v>2</v>
      </c>
      <c r="I1617" s="185" t="s">
        <v>107</v>
      </c>
      <c r="J1617" s="181" t="s">
        <v>37</v>
      </c>
      <c r="K1617" s="181" t="s">
        <v>38</v>
      </c>
      <c r="L1617" s="186">
        <v>45525</v>
      </c>
      <c r="M1617" s="187" t="s">
        <v>225</v>
      </c>
      <c r="N1617" s="183" t="s">
        <v>43</v>
      </c>
      <c r="O1617" s="181"/>
      <c r="P1617" s="184">
        <v>2</v>
      </c>
      <c r="Q1617" s="185" t="s">
        <v>107</v>
      </c>
      <c r="R1617" s="181" t="s">
        <v>37</v>
      </c>
      <c r="S1617" s="181" t="s">
        <v>96</v>
      </c>
      <c r="T1617" s="186">
        <v>45525</v>
      </c>
      <c r="U1617" s="187" t="s">
        <v>225</v>
      </c>
      <c r="V1617" s="188" t="str" cm="1">
        <f t="array" ref="V1617">IF(SUM(LEN(A1617:U1617))=0,"",IF(OR(OR(ISBLANK(E1617),SUM(LEN(B1617),LEN(C1617))=0),AND(NOT(D1617="Unknown"),ISBLANK(I1617)),AND(NOT(N1617="Unknown"),ISBLANK(Q1617))),"Missing Information", INDEX(Table15[Entire Service Line Classification], MATCH(SUMIFS(Table15[Unique ID],Table15[System-Owned Portion],D1617,Table15[If Material Anything Other than "Lead" in Column E,Was Material Ever Previously Lead?],F1617,Table15[Customer-Owned Portion],N1617),Table15[Unique ID],0),0)))</f>
        <v>Non-lead</v>
      </c>
      <c r="W1617" s="189"/>
    </row>
    <row r="1618" spans="1:23" s="190" customFormat="1" ht="37.5" x14ac:dyDescent="0.25">
      <c r="A1618" s="180">
        <v>11743794</v>
      </c>
      <c r="B1618" s="181" t="s">
        <v>3388</v>
      </c>
      <c r="C1618" s="182" t="s">
        <v>3389</v>
      </c>
      <c r="D1618" s="183" t="s">
        <v>36</v>
      </c>
      <c r="E1618" s="181" t="s">
        <v>35</v>
      </c>
      <c r="F1618" s="183" t="s">
        <v>35</v>
      </c>
      <c r="G1618" s="181" t="s">
        <v>7056</v>
      </c>
      <c r="H1618" s="184">
        <v>1</v>
      </c>
      <c r="I1618" s="185" t="s">
        <v>107</v>
      </c>
      <c r="J1618" s="181" t="s">
        <v>37</v>
      </c>
      <c r="K1618" s="181" t="s">
        <v>38</v>
      </c>
      <c r="L1618" s="186">
        <v>45531</v>
      </c>
      <c r="M1618" s="187" t="s">
        <v>225</v>
      </c>
      <c r="N1618" s="183" t="s">
        <v>36</v>
      </c>
      <c r="O1618" s="181"/>
      <c r="P1618" s="184">
        <v>1</v>
      </c>
      <c r="Q1618" s="185" t="s">
        <v>107</v>
      </c>
      <c r="R1618" s="181" t="s">
        <v>37</v>
      </c>
      <c r="S1618" s="181" t="s">
        <v>96</v>
      </c>
      <c r="T1618" s="186">
        <v>45531</v>
      </c>
      <c r="U1618" s="187" t="s">
        <v>225</v>
      </c>
      <c r="V1618" s="188" t="str" cm="1">
        <f t="array" ref="V1618">IF(SUM(LEN(A1618:U1618))=0,"",IF(OR(OR(ISBLANK(E1618),SUM(LEN(B1618),LEN(C1618))=0),AND(NOT(D1618="Unknown"),ISBLANK(I1618)),AND(NOT(N1618="Unknown"),ISBLANK(Q1618))),"Missing Information", INDEX(Table15[Entire Service Line Classification], MATCH(SUMIFS(Table15[Unique ID],Table15[System-Owned Portion],D1618,Table15[If Material Anything Other than "Lead" in Column E,Was Material Ever Previously Lead?],F1618,Table15[Customer-Owned Portion],N1618),Table15[Unique ID],0),0)))</f>
        <v>Non-lead</v>
      </c>
      <c r="W1618" s="189"/>
    </row>
    <row r="1619" spans="1:23" s="190" customFormat="1" ht="37.5" x14ac:dyDescent="0.25">
      <c r="A1619" s="180">
        <v>11743793</v>
      </c>
      <c r="B1619" s="181" t="s">
        <v>3374</v>
      </c>
      <c r="C1619" s="182" t="s">
        <v>2866</v>
      </c>
      <c r="D1619" s="183" t="s">
        <v>36</v>
      </c>
      <c r="E1619" s="181" t="s">
        <v>35</v>
      </c>
      <c r="F1619" s="183" t="s">
        <v>35</v>
      </c>
      <c r="G1619" s="181" t="s">
        <v>7033</v>
      </c>
      <c r="H1619" s="184">
        <v>2</v>
      </c>
      <c r="I1619" s="185" t="s">
        <v>107</v>
      </c>
      <c r="J1619" s="181" t="s">
        <v>37</v>
      </c>
      <c r="K1619" s="181" t="s">
        <v>38</v>
      </c>
      <c r="L1619" s="186">
        <v>45525</v>
      </c>
      <c r="M1619" s="187" t="s">
        <v>225</v>
      </c>
      <c r="N1619" s="183" t="s">
        <v>43</v>
      </c>
      <c r="O1619" s="181"/>
      <c r="P1619" s="184">
        <v>2</v>
      </c>
      <c r="Q1619" s="185" t="s">
        <v>107</v>
      </c>
      <c r="R1619" s="181" t="s">
        <v>37</v>
      </c>
      <c r="S1619" s="181" t="s">
        <v>96</v>
      </c>
      <c r="T1619" s="186">
        <v>45525</v>
      </c>
      <c r="U1619" s="187" t="s">
        <v>225</v>
      </c>
      <c r="V1619" s="188" t="str" cm="1">
        <f t="array" ref="V1619">IF(SUM(LEN(A1619:U1619))=0,"",IF(OR(OR(ISBLANK(E1619),SUM(LEN(B1619),LEN(C1619))=0),AND(NOT(D1619="Unknown"),ISBLANK(I1619)),AND(NOT(N1619="Unknown"),ISBLANK(Q1619))),"Missing Information", INDEX(Table15[Entire Service Line Classification], MATCH(SUMIFS(Table15[Unique ID],Table15[System-Owned Portion],D1619,Table15[If Material Anything Other than "Lead" in Column E,Was Material Ever Previously Lead?],F1619,Table15[Customer-Owned Portion],N1619),Table15[Unique ID],0),0)))</f>
        <v>Non-lead</v>
      </c>
      <c r="W1619" s="189"/>
    </row>
    <row r="1620" spans="1:23" s="190" customFormat="1" ht="37.5" x14ac:dyDescent="0.25">
      <c r="A1620" s="180">
        <v>11743792</v>
      </c>
      <c r="B1620" s="181" t="s">
        <v>3390</v>
      </c>
      <c r="C1620" s="182" t="s">
        <v>3391</v>
      </c>
      <c r="D1620" s="183" t="s">
        <v>36</v>
      </c>
      <c r="E1620" s="181" t="s">
        <v>35</v>
      </c>
      <c r="F1620" s="183" t="s">
        <v>35</v>
      </c>
      <c r="G1620" s="181" t="s">
        <v>7053</v>
      </c>
      <c r="H1620" s="184">
        <v>1</v>
      </c>
      <c r="I1620" s="185" t="s">
        <v>107</v>
      </c>
      <c r="J1620" s="181" t="s">
        <v>37</v>
      </c>
      <c r="K1620" s="181" t="s">
        <v>38</v>
      </c>
      <c r="L1620" s="186">
        <v>45517</v>
      </c>
      <c r="M1620" s="187" t="s">
        <v>225</v>
      </c>
      <c r="N1620" s="183" t="s">
        <v>43</v>
      </c>
      <c r="O1620" s="181"/>
      <c r="P1620" s="184">
        <v>0.75</v>
      </c>
      <c r="Q1620" s="185" t="s">
        <v>107</v>
      </c>
      <c r="R1620" s="181" t="s">
        <v>37</v>
      </c>
      <c r="S1620" s="181" t="s">
        <v>96</v>
      </c>
      <c r="T1620" s="186">
        <v>45517</v>
      </c>
      <c r="U1620" s="187" t="s">
        <v>7068</v>
      </c>
      <c r="V1620" s="188" t="str" cm="1">
        <f t="array" ref="V1620">IF(SUM(LEN(A1620:U1620))=0,"",IF(OR(OR(ISBLANK(E1620),SUM(LEN(B1620),LEN(C1620))=0),AND(NOT(D1620="Unknown"),ISBLANK(I1620)),AND(NOT(N1620="Unknown"),ISBLANK(Q1620))),"Missing Information", INDEX(Table15[Entire Service Line Classification], MATCH(SUMIFS(Table15[Unique ID],Table15[System-Owned Portion],D1620,Table15[If Material Anything Other than "Lead" in Column E,Was Material Ever Previously Lead?],F1620,Table15[Customer-Owned Portion],N1620),Table15[Unique ID],0),0)))</f>
        <v>Non-lead</v>
      </c>
      <c r="W1620" s="189"/>
    </row>
    <row r="1621" spans="1:23" s="190" customFormat="1" ht="37.5" x14ac:dyDescent="0.25">
      <c r="A1621" s="180">
        <v>11743791</v>
      </c>
      <c r="B1621" s="181" t="s">
        <v>3392</v>
      </c>
      <c r="C1621" s="182" t="s">
        <v>3393</v>
      </c>
      <c r="D1621" s="183" t="s">
        <v>36</v>
      </c>
      <c r="E1621" s="181" t="s">
        <v>35</v>
      </c>
      <c r="F1621" s="183" t="s">
        <v>35</v>
      </c>
      <c r="G1621" s="181" t="s">
        <v>7033</v>
      </c>
      <c r="H1621" s="184">
        <v>1</v>
      </c>
      <c r="I1621" s="185" t="s">
        <v>107</v>
      </c>
      <c r="J1621" s="181" t="s">
        <v>37</v>
      </c>
      <c r="K1621" s="181" t="s">
        <v>38</v>
      </c>
      <c r="L1621" s="186">
        <v>45525</v>
      </c>
      <c r="M1621" s="187" t="s">
        <v>225</v>
      </c>
      <c r="N1621" s="183" t="s">
        <v>43</v>
      </c>
      <c r="O1621" s="181"/>
      <c r="P1621" s="184">
        <v>0.75</v>
      </c>
      <c r="Q1621" s="185" t="s">
        <v>107</v>
      </c>
      <c r="R1621" s="181" t="s">
        <v>37</v>
      </c>
      <c r="S1621" s="181" t="s">
        <v>96</v>
      </c>
      <c r="T1621" s="186">
        <v>45525</v>
      </c>
      <c r="U1621" s="187" t="s">
        <v>225</v>
      </c>
      <c r="V1621" s="188" t="str" cm="1">
        <f t="array" ref="V1621">IF(SUM(LEN(A1621:U1621))=0,"",IF(OR(OR(ISBLANK(E1621),SUM(LEN(B1621),LEN(C1621))=0),AND(NOT(D1621="Unknown"),ISBLANK(I1621)),AND(NOT(N1621="Unknown"),ISBLANK(Q1621))),"Missing Information", INDEX(Table15[Entire Service Line Classification], MATCH(SUMIFS(Table15[Unique ID],Table15[System-Owned Portion],D1621,Table15[If Material Anything Other than "Lead" in Column E,Was Material Ever Previously Lead?],F1621,Table15[Customer-Owned Portion],N1621),Table15[Unique ID],0),0)))</f>
        <v>Non-lead</v>
      </c>
      <c r="W1621" s="189"/>
    </row>
    <row r="1622" spans="1:23" s="190" customFormat="1" ht="37.5" x14ac:dyDescent="0.25">
      <c r="A1622" s="180">
        <v>11743790</v>
      </c>
      <c r="B1622" s="181" t="s">
        <v>3394</v>
      </c>
      <c r="C1622" s="182" t="s">
        <v>3395</v>
      </c>
      <c r="D1622" s="183" t="s">
        <v>43</v>
      </c>
      <c r="E1622" s="181" t="s">
        <v>35</v>
      </c>
      <c r="F1622" s="183" t="s">
        <v>35</v>
      </c>
      <c r="G1622" s="181" t="s">
        <v>266</v>
      </c>
      <c r="H1622" s="184">
        <v>1</v>
      </c>
      <c r="I1622" s="185" t="s">
        <v>107</v>
      </c>
      <c r="J1622" s="181" t="s">
        <v>37</v>
      </c>
      <c r="K1622" s="181" t="s">
        <v>38</v>
      </c>
      <c r="L1622" s="186">
        <v>45517</v>
      </c>
      <c r="M1622" s="187" t="s">
        <v>7069</v>
      </c>
      <c r="N1622" s="183" t="s">
        <v>43</v>
      </c>
      <c r="O1622" s="181"/>
      <c r="P1622" s="184">
        <v>0.75</v>
      </c>
      <c r="Q1622" s="185" t="s">
        <v>107</v>
      </c>
      <c r="R1622" s="181" t="s">
        <v>37</v>
      </c>
      <c r="S1622" s="181" t="s">
        <v>96</v>
      </c>
      <c r="T1622" s="186">
        <v>45517</v>
      </c>
      <c r="U1622" s="187" t="s">
        <v>7069</v>
      </c>
      <c r="V1622" s="188" t="str" cm="1">
        <f t="array" ref="V1622">IF(SUM(LEN(A1622:U1622))=0,"",IF(OR(OR(ISBLANK(E1622),SUM(LEN(B1622),LEN(C1622))=0),AND(NOT(D1622="Unknown"),ISBLANK(I1622)),AND(NOT(N1622="Unknown"),ISBLANK(Q1622))),"Missing Information", INDEX(Table15[Entire Service Line Classification], MATCH(SUMIFS(Table15[Unique ID],Table15[System-Owned Portion],D1622,Table15[If Material Anything Other than "Lead" in Column E,Was Material Ever Previously Lead?],F1622,Table15[Customer-Owned Portion],N1622),Table15[Unique ID],0),0)))</f>
        <v>Non-lead</v>
      </c>
      <c r="W1622" s="189"/>
    </row>
    <row r="1623" spans="1:23" s="190" customFormat="1" ht="37.5" x14ac:dyDescent="0.25">
      <c r="A1623" s="180">
        <v>11743220</v>
      </c>
      <c r="B1623" s="181" t="s">
        <v>3396</v>
      </c>
      <c r="C1623" s="182" t="s">
        <v>3397</v>
      </c>
      <c r="D1623" s="183" t="s">
        <v>36</v>
      </c>
      <c r="E1623" s="181" t="s">
        <v>35</v>
      </c>
      <c r="F1623" s="183" t="s">
        <v>35</v>
      </c>
      <c r="G1623" s="181" t="s">
        <v>246</v>
      </c>
      <c r="H1623" s="184">
        <v>1</v>
      </c>
      <c r="I1623" s="185" t="s">
        <v>107</v>
      </c>
      <c r="J1623" s="181" t="s">
        <v>37</v>
      </c>
      <c r="K1623" s="181" t="s">
        <v>38</v>
      </c>
      <c r="L1623" s="186">
        <v>45525</v>
      </c>
      <c r="M1623" s="187" t="s">
        <v>225</v>
      </c>
      <c r="N1623" s="183" t="s">
        <v>36</v>
      </c>
      <c r="O1623" s="181"/>
      <c r="P1623" s="184">
        <v>1</v>
      </c>
      <c r="Q1623" s="185" t="s">
        <v>107</v>
      </c>
      <c r="R1623" s="181" t="s">
        <v>37</v>
      </c>
      <c r="S1623" s="181" t="s">
        <v>96</v>
      </c>
      <c r="T1623" s="186">
        <v>45525</v>
      </c>
      <c r="U1623" s="187" t="s">
        <v>225</v>
      </c>
      <c r="V1623" s="188" t="str" cm="1">
        <f t="array" ref="V1623">IF(SUM(LEN(A1623:U1623))=0,"",IF(OR(OR(ISBLANK(E1623),SUM(LEN(B1623),LEN(C1623))=0),AND(NOT(D1623="Unknown"),ISBLANK(I1623)),AND(NOT(N1623="Unknown"),ISBLANK(Q1623))),"Missing Information", INDEX(Table15[Entire Service Line Classification], MATCH(SUMIFS(Table15[Unique ID],Table15[System-Owned Portion],D1623,Table15[If Material Anything Other than "Lead" in Column E,Was Material Ever Previously Lead?],F1623,Table15[Customer-Owned Portion],N1623),Table15[Unique ID],0),0)))</f>
        <v>Non-lead</v>
      </c>
      <c r="W1623" s="189"/>
    </row>
    <row r="1624" spans="1:23" s="190" customFormat="1" ht="37.5" x14ac:dyDescent="0.25">
      <c r="A1624" s="180">
        <v>11743219</v>
      </c>
      <c r="B1624" s="181" t="s">
        <v>3398</v>
      </c>
      <c r="C1624" s="182" t="s">
        <v>3399</v>
      </c>
      <c r="D1624" s="183" t="s">
        <v>36</v>
      </c>
      <c r="E1624" s="181" t="s">
        <v>35</v>
      </c>
      <c r="F1624" s="183" t="s">
        <v>35</v>
      </c>
      <c r="G1624" s="181" t="s">
        <v>225</v>
      </c>
      <c r="H1624" s="184">
        <v>2</v>
      </c>
      <c r="I1624" s="185" t="s">
        <v>107</v>
      </c>
      <c r="J1624" s="181" t="s">
        <v>37</v>
      </c>
      <c r="K1624" s="181" t="s">
        <v>38</v>
      </c>
      <c r="L1624" s="186">
        <v>45525</v>
      </c>
      <c r="M1624" s="187" t="s">
        <v>225</v>
      </c>
      <c r="N1624" s="183" t="s">
        <v>43</v>
      </c>
      <c r="O1624" s="181"/>
      <c r="P1624" s="184">
        <v>2</v>
      </c>
      <c r="Q1624" s="185" t="s">
        <v>107</v>
      </c>
      <c r="R1624" s="181" t="s">
        <v>37</v>
      </c>
      <c r="S1624" s="181" t="s">
        <v>96</v>
      </c>
      <c r="T1624" s="186">
        <v>45525</v>
      </c>
      <c r="U1624" s="187" t="s">
        <v>225</v>
      </c>
      <c r="V1624" s="188" t="str" cm="1">
        <f t="array" ref="V1624">IF(SUM(LEN(A1624:U1624))=0,"",IF(OR(OR(ISBLANK(E1624),SUM(LEN(B1624),LEN(C1624))=0),AND(NOT(D1624="Unknown"),ISBLANK(I1624)),AND(NOT(N1624="Unknown"),ISBLANK(Q1624))),"Missing Information", INDEX(Table15[Entire Service Line Classification], MATCH(SUMIFS(Table15[Unique ID],Table15[System-Owned Portion],D1624,Table15[If Material Anything Other than "Lead" in Column E,Was Material Ever Previously Lead?],F1624,Table15[Customer-Owned Portion],N1624),Table15[Unique ID],0),0)))</f>
        <v>Non-lead</v>
      </c>
      <c r="W1624" s="189"/>
    </row>
    <row r="1625" spans="1:23" s="190" customFormat="1" ht="37.5" x14ac:dyDescent="0.25">
      <c r="A1625" s="180">
        <v>11743218</v>
      </c>
      <c r="B1625" s="181" t="s">
        <v>3400</v>
      </c>
      <c r="C1625" s="182" t="s">
        <v>3397</v>
      </c>
      <c r="D1625" s="183" t="s">
        <v>36</v>
      </c>
      <c r="E1625" s="181" t="s">
        <v>35</v>
      </c>
      <c r="F1625" s="183" t="s">
        <v>35</v>
      </c>
      <c r="G1625" s="181" t="s">
        <v>246</v>
      </c>
      <c r="H1625" s="184">
        <v>1</v>
      </c>
      <c r="I1625" s="185" t="s">
        <v>107</v>
      </c>
      <c r="J1625" s="181" t="s">
        <v>37</v>
      </c>
      <c r="K1625" s="181" t="s">
        <v>38</v>
      </c>
      <c r="L1625" s="186">
        <v>45525</v>
      </c>
      <c r="M1625" s="187" t="s">
        <v>225</v>
      </c>
      <c r="N1625" s="183" t="s">
        <v>36</v>
      </c>
      <c r="O1625" s="181"/>
      <c r="P1625" s="184">
        <v>1</v>
      </c>
      <c r="Q1625" s="185" t="s">
        <v>107</v>
      </c>
      <c r="R1625" s="181" t="s">
        <v>37</v>
      </c>
      <c r="S1625" s="181" t="s">
        <v>96</v>
      </c>
      <c r="T1625" s="186">
        <v>45525</v>
      </c>
      <c r="U1625" s="187" t="s">
        <v>225</v>
      </c>
      <c r="V1625" s="188" t="str" cm="1">
        <f t="array" ref="V1625">IF(SUM(LEN(A1625:U1625))=0,"",IF(OR(OR(ISBLANK(E1625),SUM(LEN(B1625),LEN(C1625))=0),AND(NOT(D1625="Unknown"),ISBLANK(I1625)),AND(NOT(N1625="Unknown"),ISBLANK(Q1625))),"Missing Information", INDEX(Table15[Entire Service Line Classification], MATCH(SUMIFS(Table15[Unique ID],Table15[System-Owned Portion],D1625,Table15[If Material Anything Other than "Lead" in Column E,Was Material Ever Previously Lead?],F1625,Table15[Customer-Owned Portion],N1625),Table15[Unique ID],0),0)))</f>
        <v>Non-lead</v>
      </c>
      <c r="W1625" s="189"/>
    </row>
    <row r="1626" spans="1:23" s="190" customFormat="1" ht="37.5" x14ac:dyDescent="0.25">
      <c r="A1626" s="180">
        <v>11721321</v>
      </c>
      <c r="B1626" s="181" t="s">
        <v>3401</v>
      </c>
      <c r="C1626" s="182" t="s">
        <v>3402</v>
      </c>
      <c r="D1626" s="183" t="s">
        <v>43</v>
      </c>
      <c r="E1626" s="181" t="s">
        <v>35</v>
      </c>
      <c r="F1626" s="183" t="s">
        <v>35</v>
      </c>
      <c r="G1626" s="181" t="s">
        <v>268</v>
      </c>
      <c r="H1626" s="184">
        <v>1</v>
      </c>
      <c r="I1626" s="185" t="s">
        <v>107</v>
      </c>
      <c r="J1626" s="181" t="s">
        <v>37</v>
      </c>
      <c r="K1626" s="181" t="s">
        <v>38</v>
      </c>
      <c r="L1626" s="186">
        <v>45526</v>
      </c>
      <c r="M1626" s="187" t="s">
        <v>7068</v>
      </c>
      <c r="N1626" s="183" t="s">
        <v>44</v>
      </c>
      <c r="O1626" s="181"/>
      <c r="P1626" s="184">
        <v>0.75</v>
      </c>
      <c r="Q1626" s="185" t="s">
        <v>107</v>
      </c>
      <c r="R1626" s="181" t="s">
        <v>37</v>
      </c>
      <c r="S1626" s="181" t="s">
        <v>96</v>
      </c>
      <c r="T1626" s="186">
        <v>45526</v>
      </c>
      <c r="U1626" s="187" t="s">
        <v>7068</v>
      </c>
      <c r="V1626" s="188" t="str" cm="1">
        <f t="array" ref="V1626">IF(SUM(LEN(A1626:U1626))=0,"",IF(OR(OR(ISBLANK(E1626),SUM(LEN(B1626),LEN(C1626))=0),AND(NOT(D1626="Unknown"),ISBLANK(I1626)),AND(NOT(N1626="Unknown"),ISBLANK(Q1626))),"Missing Information", INDEX(Table15[Entire Service Line Classification], MATCH(SUMIFS(Table15[Unique ID],Table15[System-Owned Portion],D1626,Table15[If Material Anything Other than "Lead" in Column E,Was Material Ever Previously Lead?],F1626,Table15[Customer-Owned Portion],N1626),Table15[Unique ID],0),0)))</f>
        <v>Non-lead</v>
      </c>
      <c r="W1626" s="189"/>
    </row>
    <row r="1627" spans="1:23" s="190" customFormat="1" ht="37.5" x14ac:dyDescent="0.25">
      <c r="A1627" s="180">
        <v>11721318</v>
      </c>
      <c r="B1627" s="181" t="s">
        <v>3403</v>
      </c>
      <c r="C1627" s="182" t="s">
        <v>3404</v>
      </c>
      <c r="D1627" s="183" t="s">
        <v>36</v>
      </c>
      <c r="E1627" s="181" t="s">
        <v>35</v>
      </c>
      <c r="F1627" s="183" t="s">
        <v>35</v>
      </c>
      <c r="G1627" s="181" t="s">
        <v>7041</v>
      </c>
      <c r="H1627" s="184">
        <v>1</v>
      </c>
      <c r="I1627" s="185" t="s">
        <v>107</v>
      </c>
      <c r="J1627" s="181" t="s">
        <v>37</v>
      </c>
      <c r="K1627" s="181" t="s">
        <v>38</v>
      </c>
      <c r="L1627" s="186">
        <v>45511</v>
      </c>
      <c r="M1627" s="187" t="s">
        <v>225</v>
      </c>
      <c r="N1627" s="183" t="s">
        <v>43</v>
      </c>
      <c r="O1627" s="181"/>
      <c r="P1627" s="184">
        <v>0.75</v>
      </c>
      <c r="Q1627" s="185" t="s">
        <v>107</v>
      </c>
      <c r="R1627" s="181" t="s">
        <v>37</v>
      </c>
      <c r="S1627" s="181" t="s">
        <v>96</v>
      </c>
      <c r="T1627" s="186">
        <v>45511</v>
      </c>
      <c r="U1627" s="187" t="s">
        <v>7068</v>
      </c>
      <c r="V1627" s="188" t="str" cm="1">
        <f t="array" ref="V1627">IF(SUM(LEN(A1627:U1627))=0,"",IF(OR(OR(ISBLANK(E1627),SUM(LEN(B1627),LEN(C1627))=0),AND(NOT(D1627="Unknown"),ISBLANK(I1627)),AND(NOT(N1627="Unknown"),ISBLANK(Q1627))),"Missing Information", INDEX(Table15[Entire Service Line Classification], MATCH(SUMIFS(Table15[Unique ID],Table15[System-Owned Portion],D1627,Table15[If Material Anything Other than "Lead" in Column E,Was Material Ever Previously Lead?],F1627,Table15[Customer-Owned Portion],N1627),Table15[Unique ID],0),0)))</f>
        <v>Non-lead</v>
      </c>
      <c r="W1627" s="189"/>
    </row>
    <row r="1628" spans="1:23" s="190" customFormat="1" ht="37.5" x14ac:dyDescent="0.25">
      <c r="A1628" s="180">
        <v>11721320</v>
      </c>
      <c r="B1628" s="181" t="s">
        <v>3405</v>
      </c>
      <c r="C1628" s="182" t="s">
        <v>3406</v>
      </c>
      <c r="D1628" s="183" t="s">
        <v>36</v>
      </c>
      <c r="E1628" s="181" t="s">
        <v>35</v>
      </c>
      <c r="F1628" s="183" t="s">
        <v>35</v>
      </c>
      <c r="G1628" s="181" t="s">
        <v>7040</v>
      </c>
      <c r="H1628" s="184">
        <v>1</v>
      </c>
      <c r="I1628" s="185" t="s">
        <v>107</v>
      </c>
      <c r="J1628" s="181" t="s">
        <v>37</v>
      </c>
      <c r="K1628" s="181" t="s">
        <v>38</v>
      </c>
      <c r="L1628" s="186">
        <v>45516</v>
      </c>
      <c r="M1628" s="187" t="s">
        <v>225</v>
      </c>
      <c r="N1628" s="183" t="s">
        <v>43</v>
      </c>
      <c r="O1628" s="181"/>
      <c r="P1628" s="184">
        <v>0.75</v>
      </c>
      <c r="Q1628" s="185" t="s">
        <v>107</v>
      </c>
      <c r="R1628" s="181" t="s">
        <v>37</v>
      </c>
      <c r="S1628" s="181" t="s">
        <v>96</v>
      </c>
      <c r="T1628" s="186">
        <v>45516</v>
      </c>
      <c r="U1628" s="187" t="s">
        <v>225</v>
      </c>
      <c r="V1628" s="188" t="str" cm="1">
        <f t="array" ref="V1628">IF(SUM(LEN(A1628:U1628))=0,"",IF(OR(OR(ISBLANK(E1628),SUM(LEN(B1628),LEN(C1628))=0),AND(NOT(D1628="Unknown"),ISBLANK(I1628)),AND(NOT(N1628="Unknown"),ISBLANK(Q1628))),"Missing Information", INDEX(Table15[Entire Service Line Classification], MATCH(SUMIFS(Table15[Unique ID],Table15[System-Owned Portion],D1628,Table15[If Material Anything Other than "Lead" in Column E,Was Material Ever Previously Lead?],F1628,Table15[Customer-Owned Portion],N1628),Table15[Unique ID],0),0)))</f>
        <v>Non-lead</v>
      </c>
      <c r="W1628" s="189"/>
    </row>
    <row r="1629" spans="1:23" s="190" customFormat="1" ht="37.5" x14ac:dyDescent="0.25">
      <c r="A1629" s="180">
        <v>11721319</v>
      </c>
      <c r="B1629" s="181" t="s">
        <v>3407</v>
      </c>
      <c r="C1629" s="182" t="s">
        <v>3408</v>
      </c>
      <c r="D1629" s="183" t="s">
        <v>36</v>
      </c>
      <c r="E1629" s="181" t="s">
        <v>35</v>
      </c>
      <c r="F1629" s="183" t="s">
        <v>35</v>
      </c>
      <c r="G1629" s="181" t="s">
        <v>225</v>
      </c>
      <c r="H1629" s="184">
        <v>1</v>
      </c>
      <c r="I1629" s="185" t="s">
        <v>107</v>
      </c>
      <c r="J1629" s="181" t="s">
        <v>37</v>
      </c>
      <c r="K1629" s="181" t="s">
        <v>38</v>
      </c>
      <c r="L1629" s="186">
        <v>45516</v>
      </c>
      <c r="M1629" s="187" t="s">
        <v>225</v>
      </c>
      <c r="N1629" s="183" t="s">
        <v>43</v>
      </c>
      <c r="O1629" s="181"/>
      <c r="P1629" s="184">
        <v>1</v>
      </c>
      <c r="Q1629" s="185" t="s">
        <v>107</v>
      </c>
      <c r="R1629" s="181" t="s">
        <v>37</v>
      </c>
      <c r="S1629" s="181" t="s">
        <v>96</v>
      </c>
      <c r="T1629" s="186">
        <v>45516</v>
      </c>
      <c r="U1629" s="187" t="s">
        <v>225</v>
      </c>
      <c r="V1629" s="188" t="str" cm="1">
        <f t="array" ref="V1629">IF(SUM(LEN(A1629:U1629))=0,"",IF(OR(OR(ISBLANK(E1629),SUM(LEN(B1629),LEN(C1629))=0),AND(NOT(D1629="Unknown"),ISBLANK(I1629)),AND(NOT(N1629="Unknown"),ISBLANK(Q1629))),"Missing Information", INDEX(Table15[Entire Service Line Classification], MATCH(SUMIFS(Table15[Unique ID],Table15[System-Owned Portion],D1629,Table15[If Material Anything Other than "Lead" in Column E,Was Material Ever Previously Lead?],F1629,Table15[Customer-Owned Portion],N1629),Table15[Unique ID],0),0)))</f>
        <v>Non-lead</v>
      </c>
      <c r="W1629" s="189"/>
    </row>
    <row r="1630" spans="1:23" s="190" customFormat="1" ht="37.5" x14ac:dyDescent="0.25">
      <c r="A1630" s="180">
        <v>11721315</v>
      </c>
      <c r="B1630" s="181" t="s">
        <v>3409</v>
      </c>
      <c r="C1630" s="182" t="s">
        <v>3410</v>
      </c>
      <c r="D1630" s="183" t="s">
        <v>36</v>
      </c>
      <c r="E1630" s="181" t="s">
        <v>35</v>
      </c>
      <c r="F1630" s="183" t="s">
        <v>35</v>
      </c>
      <c r="G1630" s="181" t="s">
        <v>250</v>
      </c>
      <c r="H1630" s="184">
        <v>1</v>
      </c>
      <c r="I1630" s="185" t="s">
        <v>107</v>
      </c>
      <c r="J1630" s="181" t="s">
        <v>37</v>
      </c>
      <c r="K1630" s="181" t="s">
        <v>38</v>
      </c>
      <c r="L1630" s="186">
        <v>45511</v>
      </c>
      <c r="M1630" s="187" t="s">
        <v>225</v>
      </c>
      <c r="N1630" s="183" t="s">
        <v>43</v>
      </c>
      <c r="O1630" s="181"/>
      <c r="P1630" s="184">
        <v>0.75</v>
      </c>
      <c r="Q1630" s="185" t="s">
        <v>107</v>
      </c>
      <c r="R1630" s="181" t="s">
        <v>37</v>
      </c>
      <c r="S1630" s="181" t="s">
        <v>96</v>
      </c>
      <c r="T1630" s="186">
        <v>45511</v>
      </c>
      <c r="U1630" s="187" t="s">
        <v>7068</v>
      </c>
      <c r="V1630" s="188" t="str" cm="1">
        <f t="array" ref="V1630">IF(SUM(LEN(A1630:U1630))=0,"",IF(OR(OR(ISBLANK(E1630),SUM(LEN(B1630),LEN(C1630))=0),AND(NOT(D1630="Unknown"),ISBLANK(I1630)),AND(NOT(N1630="Unknown"),ISBLANK(Q1630))),"Missing Information", INDEX(Table15[Entire Service Line Classification], MATCH(SUMIFS(Table15[Unique ID],Table15[System-Owned Portion],D1630,Table15[If Material Anything Other than "Lead" in Column E,Was Material Ever Previously Lead?],F1630,Table15[Customer-Owned Portion],N1630),Table15[Unique ID],0),0)))</f>
        <v>Non-lead</v>
      </c>
      <c r="W1630" s="189"/>
    </row>
    <row r="1631" spans="1:23" s="190" customFormat="1" ht="37.5" x14ac:dyDescent="0.25">
      <c r="A1631" s="180">
        <v>11721313</v>
      </c>
      <c r="B1631" s="181" t="s">
        <v>3411</v>
      </c>
      <c r="C1631" s="182" t="s">
        <v>3412</v>
      </c>
      <c r="D1631" s="183" t="s">
        <v>36</v>
      </c>
      <c r="E1631" s="181" t="s">
        <v>35</v>
      </c>
      <c r="F1631" s="183" t="s">
        <v>35</v>
      </c>
      <c r="G1631" s="181" t="s">
        <v>274</v>
      </c>
      <c r="H1631" s="184">
        <v>1</v>
      </c>
      <c r="I1631" s="185" t="s">
        <v>107</v>
      </c>
      <c r="J1631" s="181" t="s">
        <v>37</v>
      </c>
      <c r="K1631" s="181" t="s">
        <v>38</v>
      </c>
      <c r="L1631" s="186">
        <v>45511</v>
      </c>
      <c r="M1631" s="187" t="s">
        <v>225</v>
      </c>
      <c r="N1631" s="183" t="s">
        <v>36</v>
      </c>
      <c r="O1631" s="181"/>
      <c r="P1631" s="184">
        <v>1</v>
      </c>
      <c r="Q1631" s="185" t="s">
        <v>107</v>
      </c>
      <c r="R1631" s="181" t="s">
        <v>37</v>
      </c>
      <c r="S1631" s="181" t="s">
        <v>96</v>
      </c>
      <c r="T1631" s="186">
        <v>45511</v>
      </c>
      <c r="U1631" s="187" t="s">
        <v>225</v>
      </c>
      <c r="V1631" s="188" t="str" cm="1">
        <f t="array" ref="V1631">IF(SUM(LEN(A1631:U1631))=0,"",IF(OR(OR(ISBLANK(E1631),SUM(LEN(B1631),LEN(C1631))=0),AND(NOT(D1631="Unknown"),ISBLANK(I1631)),AND(NOT(N1631="Unknown"),ISBLANK(Q1631))),"Missing Information", INDEX(Table15[Entire Service Line Classification], MATCH(SUMIFS(Table15[Unique ID],Table15[System-Owned Portion],D1631,Table15[If Material Anything Other than "Lead" in Column E,Was Material Ever Previously Lead?],F1631,Table15[Customer-Owned Portion],N1631),Table15[Unique ID],0),0)))</f>
        <v>Non-lead</v>
      </c>
      <c r="W1631" s="189"/>
    </row>
    <row r="1632" spans="1:23" s="190" customFormat="1" ht="37.5" x14ac:dyDescent="0.25">
      <c r="A1632" s="180">
        <v>11721316</v>
      </c>
      <c r="B1632" s="181" t="s">
        <v>3413</v>
      </c>
      <c r="C1632" s="182" t="s">
        <v>3414</v>
      </c>
      <c r="D1632" s="183" t="s">
        <v>36</v>
      </c>
      <c r="E1632" s="181" t="s">
        <v>35</v>
      </c>
      <c r="F1632" s="183" t="s">
        <v>35</v>
      </c>
      <c r="G1632" s="181" t="s">
        <v>241</v>
      </c>
      <c r="H1632" s="184">
        <v>1</v>
      </c>
      <c r="I1632" s="185" t="s">
        <v>107</v>
      </c>
      <c r="J1632" s="181" t="s">
        <v>37</v>
      </c>
      <c r="K1632" s="181" t="s">
        <v>38</v>
      </c>
      <c r="L1632" s="186">
        <v>45511</v>
      </c>
      <c r="M1632" s="187" t="s">
        <v>225</v>
      </c>
      <c r="N1632" s="183" t="s">
        <v>43</v>
      </c>
      <c r="O1632" s="181"/>
      <c r="P1632" s="184">
        <v>0.75</v>
      </c>
      <c r="Q1632" s="185" t="s">
        <v>107</v>
      </c>
      <c r="R1632" s="181" t="s">
        <v>37</v>
      </c>
      <c r="S1632" s="181" t="s">
        <v>96</v>
      </c>
      <c r="T1632" s="186">
        <v>45511</v>
      </c>
      <c r="U1632" s="187" t="s">
        <v>7068</v>
      </c>
      <c r="V1632" s="188" t="str" cm="1">
        <f t="array" ref="V1632">IF(SUM(LEN(A1632:U1632))=0,"",IF(OR(OR(ISBLANK(E1632),SUM(LEN(B1632),LEN(C1632))=0),AND(NOT(D1632="Unknown"),ISBLANK(I1632)),AND(NOT(N1632="Unknown"),ISBLANK(Q1632))),"Missing Information", INDEX(Table15[Entire Service Line Classification], MATCH(SUMIFS(Table15[Unique ID],Table15[System-Owned Portion],D1632,Table15[If Material Anything Other than "Lead" in Column E,Was Material Ever Previously Lead?],F1632,Table15[Customer-Owned Portion],N1632),Table15[Unique ID],0),0)))</f>
        <v>Non-lead</v>
      </c>
      <c r="W1632" s="189"/>
    </row>
    <row r="1633" spans="1:23" s="190" customFormat="1" ht="37.5" x14ac:dyDescent="0.25">
      <c r="A1633" s="180">
        <v>11721314</v>
      </c>
      <c r="B1633" s="181" t="s">
        <v>3415</v>
      </c>
      <c r="C1633" s="182" t="s">
        <v>3416</v>
      </c>
      <c r="D1633" s="183" t="s">
        <v>36</v>
      </c>
      <c r="E1633" s="181" t="s">
        <v>35</v>
      </c>
      <c r="F1633" s="183" t="s">
        <v>35</v>
      </c>
      <c r="G1633" s="181" t="s">
        <v>257</v>
      </c>
      <c r="H1633" s="184">
        <v>1</v>
      </c>
      <c r="I1633" s="185" t="s">
        <v>107</v>
      </c>
      <c r="J1633" s="181" t="s">
        <v>37</v>
      </c>
      <c r="K1633" s="181" t="s">
        <v>38</v>
      </c>
      <c r="L1633" s="186">
        <v>45526</v>
      </c>
      <c r="M1633" s="187" t="s">
        <v>225</v>
      </c>
      <c r="N1633" s="183" t="s">
        <v>36</v>
      </c>
      <c r="O1633" s="181"/>
      <c r="P1633" s="184">
        <v>1</v>
      </c>
      <c r="Q1633" s="185" t="s">
        <v>107</v>
      </c>
      <c r="R1633" s="181" t="s">
        <v>37</v>
      </c>
      <c r="S1633" s="181" t="s">
        <v>96</v>
      </c>
      <c r="T1633" s="186">
        <v>45526</v>
      </c>
      <c r="U1633" s="187" t="s">
        <v>225</v>
      </c>
      <c r="V1633" s="188" t="str" cm="1">
        <f t="array" ref="V1633">IF(SUM(LEN(A1633:U1633))=0,"",IF(OR(OR(ISBLANK(E1633),SUM(LEN(B1633),LEN(C1633))=0),AND(NOT(D1633="Unknown"),ISBLANK(I1633)),AND(NOT(N1633="Unknown"),ISBLANK(Q1633))),"Missing Information", INDEX(Table15[Entire Service Line Classification], MATCH(SUMIFS(Table15[Unique ID],Table15[System-Owned Portion],D1633,Table15[If Material Anything Other than "Lead" in Column E,Was Material Ever Previously Lead?],F1633,Table15[Customer-Owned Portion],N1633),Table15[Unique ID],0),0)))</f>
        <v>Non-lead</v>
      </c>
      <c r="W1633" s="189"/>
    </row>
    <row r="1634" spans="1:23" s="190" customFormat="1" ht="37.5" x14ac:dyDescent="0.25">
      <c r="A1634" s="180">
        <v>11721312</v>
      </c>
      <c r="B1634" s="181" t="s">
        <v>3417</v>
      </c>
      <c r="C1634" s="182" t="s">
        <v>3418</v>
      </c>
      <c r="D1634" s="183" t="s">
        <v>36</v>
      </c>
      <c r="E1634" s="181" t="s">
        <v>35</v>
      </c>
      <c r="F1634" s="183" t="s">
        <v>35</v>
      </c>
      <c r="G1634" s="181" t="s">
        <v>239</v>
      </c>
      <c r="H1634" s="184">
        <v>1</v>
      </c>
      <c r="I1634" s="185" t="s">
        <v>107</v>
      </c>
      <c r="J1634" s="181" t="s">
        <v>37</v>
      </c>
      <c r="K1634" s="181" t="s">
        <v>38</v>
      </c>
      <c r="L1634" s="186">
        <v>45526</v>
      </c>
      <c r="M1634" s="187" t="s">
        <v>225</v>
      </c>
      <c r="N1634" s="183" t="s">
        <v>43</v>
      </c>
      <c r="O1634" s="181"/>
      <c r="P1634" s="184">
        <v>1</v>
      </c>
      <c r="Q1634" s="185" t="s">
        <v>107</v>
      </c>
      <c r="R1634" s="181" t="s">
        <v>37</v>
      </c>
      <c r="S1634" s="181" t="s">
        <v>96</v>
      </c>
      <c r="T1634" s="186">
        <v>45526</v>
      </c>
      <c r="U1634" s="187" t="s">
        <v>7068</v>
      </c>
      <c r="V1634" s="188" t="str" cm="1">
        <f t="array" ref="V1634">IF(SUM(LEN(A1634:U1634))=0,"",IF(OR(OR(ISBLANK(E1634),SUM(LEN(B1634),LEN(C1634))=0),AND(NOT(D1634="Unknown"),ISBLANK(I1634)),AND(NOT(N1634="Unknown"),ISBLANK(Q1634))),"Missing Information", INDEX(Table15[Entire Service Line Classification], MATCH(SUMIFS(Table15[Unique ID],Table15[System-Owned Portion],D1634,Table15[If Material Anything Other than "Lead" in Column E,Was Material Ever Previously Lead?],F1634,Table15[Customer-Owned Portion],N1634),Table15[Unique ID],0),0)))</f>
        <v>Non-lead</v>
      </c>
      <c r="W1634" s="189"/>
    </row>
    <row r="1635" spans="1:23" s="190" customFormat="1" ht="37.5" x14ac:dyDescent="0.25">
      <c r="A1635" s="180">
        <v>11721311</v>
      </c>
      <c r="B1635" s="181" t="s">
        <v>3419</v>
      </c>
      <c r="C1635" s="182" t="s">
        <v>3420</v>
      </c>
      <c r="D1635" s="183" t="s">
        <v>36</v>
      </c>
      <c r="E1635" s="181" t="s">
        <v>35</v>
      </c>
      <c r="F1635" s="183" t="s">
        <v>35</v>
      </c>
      <c r="G1635" s="181" t="s">
        <v>277</v>
      </c>
      <c r="H1635" s="184">
        <v>1</v>
      </c>
      <c r="I1635" s="185" t="s">
        <v>107</v>
      </c>
      <c r="J1635" s="181" t="s">
        <v>37</v>
      </c>
      <c r="K1635" s="181" t="s">
        <v>38</v>
      </c>
      <c r="L1635" s="186">
        <v>45526</v>
      </c>
      <c r="M1635" s="187" t="s">
        <v>225</v>
      </c>
      <c r="N1635" s="183" t="s">
        <v>36</v>
      </c>
      <c r="O1635" s="181"/>
      <c r="P1635" s="184">
        <v>1</v>
      </c>
      <c r="Q1635" s="185" t="s">
        <v>107</v>
      </c>
      <c r="R1635" s="181" t="s">
        <v>37</v>
      </c>
      <c r="S1635" s="181" t="s">
        <v>96</v>
      </c>
      <c r="T1635" s="186">
        <v>45526</v>
      </c>
      <c r="U1635" s="187" t="s">
        <v>225</v>
      </c>
      <c r="V1635" s="188" t="str" cm="1">
        <f t="array" ref="V1635">IF(SUM(LEN(A1635:U1635))=0,"",IF(OR(OR(ISBLANK(E1635),SUM(LEN(B1635),LEN(C1635))=0),AND(NOT(D1635="Unknown"),ISBLANK(I1635)),AND(NOT(N1635="Unknown"),ISBLANK(Q1635))),"Missing Information", INDEX(Table15[Entire Service Line Classification], MATCH(SUMIFS(Table15[Unique ID],Table15[System-Owned Portion],D1635,Table15[If Material Anything Other than "Lead" in Column E,Was Material Ever Previously Lead?],F1635,Table15[Customer-Owned Portion],N1635),Table15[Unique ID],0),0)))</f>
        <v>Non-lead</v>
      </c>
      <c r="W1635" s="189"/>
    </row>
    <row r="1636" spans="1:23" s="190" customFormat="1" ht="37.5" x14ac:dyDescent="0.25">
      <c r="A1636" s="180">
        <v>11721310</v>
      </c>
      <c r="B1636" s="181" t="s">
        <v>3421</v>
      </c>
      <c r="C1636" s="182" t="s">
        <v>3422</v>
      </c>
      <c r="D1636" s="183" t="s">
        <v>36</v>
      </c>
      <c r="E1636" s="181" t="s">
        <v>35</v>
      </c>
      <c r="F1636" s="183" t="s">
        <v>35</v>
      </c>
      <c r="G1636" s="181" t="s">
        <v>257</v>
      </c>
      <c r="H1636" s="184">
        <v>1</v>
      </c>
      <c r="I1636" s="185" t="s">
        <v>107</v>
      </c>
      <c r="J1636" s="181" t="s">
        <v>37</v>
      </c>
      <c r="K1636" s="181" t="s">
        <v>38</v>
      </c>
      <c r="L1636" s="186">
        <v>45526</v>
      </c>
      <c r="M1636" s="187" t="s">
        <v>225</v>
      </c>
      <c r="N1636" s="183" t="s">
        <v>43</v>
      </c>
      <c r="O1636" s="181"/>
      <c r="P1636" s="184">
        <v>1</v>
      </c>
      <c r="Q1636" s="185" t="s">
        <v>107</v>
      </c>
      <c r="R1636" s="181" t="s">
        <v>37</v>
      </c>
      <c r="S1636" s="181" t="s">
        <v>96</v>
      </c>
      <c r="T1636" s="186">
        <v>45526</v>
      </c>
      <c r="U1636" s="187" t="s">
        <v>7068</v>
      </c>
      <c r="V1636" s="188" t="str" cm="1">
        <f t="array" ref="V1636">IF(SUM(LEN(A1636:U1636))=0,"",IF(OR(OR(ISBLANK(E1636),SUM(LEN(B1636),LEN(C1636))=0),AND(NOT(D1636="Unknown"),ISBLANK(I1636)),AND(NOT(N1636="Unknown"),ISBLANK(Q1636))),"Missing Information", INDEX(Table15[Entire Service Line Classification], MATCH(SUMIFS(Table15[Unique ID],Table15[System-Owned Portion],D1636,Table15[If Material Anything Other than "Lead" in Column E,Was Material Ever Previously Lead?],F1636,Table15[Customer-Owned Portion],N1636),Table15[Unique ID],0),0)))</f>
        <v>Non-lead</v>
      </c>
      <c r="W1636" s="189"/>
    </row>
    <row r="1637" spans="1:23" s="190" customFormat="1" ht="37.5" x14ac:dyDescent="0.25">
      <c r="A1637" s="180">
        <v>11721309</v>
      </c>
      <c r="B1637" s="181" t="s">
        <v>3423</v>
      </c>
      <c r="C1637" s="182" t="s">
        <v>3424</v>
      </c>
      <c r="D1637" s="183" t="s">
        <v>43</v>
      </c>
      <c r="E1637" s="181" t="s">
        <v>35</v>
      </c>
      <c r="F1637" s="183" t="s">
        <v>35</v>
      </c>
      <c r="G1637" s="181" t="s">
        <v>246</v>
      </c>
      <c r="H1637" s="184">
        <v>2</v>
      </c>
      <c r="I1637" s="185" t="s">
        <v>107</v>
      </c>
      <c r="J1637" s="181" t="s">
        <v>37</v>
      </c>
      <c r="K1637" s="181" t="s">
        <v>38</v>
      </c>
      <c r="L1637" s="186">
        <v>45525</v>
      </c>
      <c r="M1637" s="187" t="s">
        <v>225</v>
      </c>
      <c r="N1637" s="183" t="s">
        <v>36</v>
      </c>
      <c r="O1637" s="181"/>
      <c r="P1637" s="184">
        <v>0.75</v>
      </c>
      <c r="Q1637" s="185" t="s">
        <v>107</v>
      </c>
      <c r="R1637" s="181" t="s">
        <v>37</v>
      </c>
      <c r="S1637" s="181" t="s">
        <v>96</v>
      </c>
      <c r="T1637" s="186">
        <v>45525</v>
      </c>
      <c r="U1637" s="187" t="s">
        <v>225</v>
      </c>
      <c r="V1637" s="188" t="str" cm="1">
        <f t="array" ref="V1637">IF(SUM(LEN(A1637:U1637))=0,"",IF(OR(OR(ISBLANK(E1637),SUM(LEN(B1637),LEN(C1637))=0),AND(NOT(D1637="Unknown"),ISBLANK(I1637)),AND(NOT(N1637="Unknown"),ISBLANK(Q1637))),"Missing Information", INDEX(Table15[Entire Service Line Classification], MATCH(SUMIFS(Table15[Unique ID],Table15[System-Owned Portion],D1637,Table15[If Material Anything Other than "Lead" in Column E,Was Material Ever Previously Lead?],F1637,Table15[Customer-Owned Portion],N1637),Table15[Unique ID],0),0)))</f>
        <v>Non-lead</v>
      </c>
      <c r="W1637" s="189"/>
    </row>
    <row r="1638" spans="1:23" s="190" customFormat="1" ht="37.5" x14ac:dyDescent="0.25">
      <c r="A1638" s="180">
        <v>11721308</v>
      </c>
      <c r="B1638" s="181" t="s">
        <v>3425</v>
      </c>
      <c r="C1638" s="182" t="s">
        <v>3426</v>
      </c>
      <c r="D1638" s="183" t="s">
        <v>36</v>
      </c>
      <c r="E1638" s="181" t="s">
        <v>35</v>
      </c>
      <c r="F1638" s="183" t="s">
        <v>35</v>
      </c>
      <c r="G1638" s="181" t="s">
        <v>7031</v>
      </c>
      <c r="H1638" s="184">
        <v>1</v>
      </c>
      <c r="I1638" s="185" t="s">
        <v>107</v>
      </c>
      <c r="J1638" s="181" t="s">
        <v>37</v>
      </c>
      <c r="K1638" s="181" t="s">
        <v>38</v>
      </c>
      <c r="L1638" s="186">
        <v>45526</v>
      </c>
      <c r="M1638" s="187" t="s">
        <v>225</v>
      </c>
      <c r="N1638" s="183" t="s">
        <v>43</v>
      </c>
      <c r="O1638" s="181"/>
      <c r="P1638" s="184">
        <v>1</v>
      </c>
      <c r="Q1638" s="185" t="s">
        <v>107</v>
      </c>
      <c r="R1638" s="181" t="s">
        <v>37</v>
      </c>
      <c r="S1638" s="181" t="s">
        <v>96</v>
      </c>
      <c r="T1638" s="186">
        <v>45526</v>
      </c>
      <c r="U1638" s="187" t="s">
        <v>7068</v>
      </c>
      <c r="V1638" s="188" t="str" cm="1">
        <f t="array" ref="V1638">IF(SUM(LEN(A1638:U1638))=0,"",IF(OR(OR(ISBLANK(E1638),SUM(LEN(B1638),LEN(C1638))=0),AND(NOT(D1638="Unknown"),ISBLANK(I1638)),AND(NOT(N1638="Unknown"),ISBLANK(Q1638))),"Missing Information", INDEX(Table15[Entire Service Line Classification], MATCH(SUMIFS(Table15[Unique ID],Table15[System-Owned Portion],D1638,Table15[If Material Anything Other than "Lead" in Column E,Was Material Ever Previously Lead?],F1638,Table15[Customer-Owned Portion],N1638),Table15[Unique ID],0),0)))</f>
        <v>Non-lead</v>
      </c>
      <c r="W1638" s="189"/>
    </row>
    <row r="1639" spans="1:23" s="190" customFormat="1" ht="37.5" x14ac:dyDescent="0.25">
      <c r="A1639" s="180">
        <v>11721305</v>
      </c>
      <c r="B1639" s="181" t="s">
        <v>3427</v>
      </c>
      <c r="C1639" s="182" t="s">
        <v>3428</v>
      </c>
      <c r="D1639" s="183" t="s">
        <v>36</v>
      </c>
      <c r="E1639" s="181" t="s">
        <v>35</v>
      </c>
      <c r="F1639" s="183" t="s">
        <v>35</v>
      </c>
      <c r="G1639" s="181" t="s">
        <v>225</v>
      </c>
      <c r="H1639" s="184">
        <v>1</v>
      </c>
      <c r="I1639" s="185" t="s">
        <v>107</v>
      </c>
      <c r="J1639" s="181" t="s">
        <v>37</v>
      </c>
      <c r="K1639" s="181" t="s">
        <v>38</v>
      </c>
      <c r="L1639" s="186">
        <v>45525</v>
      </c>
      <c r="M1639" s="187" t="s">
        <v>225</v>
      </c>
      <c r="N1639" s="183" t="s">
        <v>43</v>
      </c>
      <c r="O1639" s="181"/>
      <c r="P1639" s="184">
        <v>0.75</v>
      </c>
      <c r="Q1639" s="185" t="s">
        <v>107</v>
      </c>
      <c r="R1639" s="181" t="s">
        <v>37</v>
      </c>
      <c r="S1639" s="181" t="s">
        <v>96</v>
      </c>
      <c r="T1639" s="186">
        <v>45525</v>
      </c>
      <c r="U1639" s="187" t="s">
        <v>225</v>
      </c>
      <c r="V1639" s="188" t="str" cm="1">
        <f t="array" ref="V1639">IF(SUM(LEN(A1639:U1639))=0,"",IF(OR(OR(ISBLANK(E1639),SUM(LEN(B1639),LEN(C1639))=0),AND(NOT(D1639="Unknown"),ISBLANK(I1639)),AND(NOT(N1639="Unknown"),ISBLANK(Q1639))),"Missing Information", INDEX(Table15[Entire Service Line Classification], MATCH(SUMIFS(Table15[Unique ID],Table15[System-Owned Portion],D1639,Table15[If Material Anything Other than "Lead" in Column E,Was Material Ever Previously Lead?],F1639,Table15[Customer-Owned Portion],N1639),Table15[Unique ID],0),0)))</f>
        <v>Non-lead</v>
      </c>
      <c r="W1639" s="189"/>
    </row>
    <row r="1640" spans="1:23" s="190" customFormat="1" ht="37.5" x14ac:dyDescent="0.25">
      <c r="A1640" s="180">
        <v>11721304</v>
      </c>
      <c r="B1640" s="181" t="s">
        <v>3429</v>
      </c>
      <c r="C1640" s="182" t="s">
        <v>3430</v>
      </c>
      <c r="D1640" s="183" t="s">
        <v>36</v>
      </c>
      <c r="E1640" s="181" t="s">
        <v>35</v>
      </c>
      <c r="F1640" s="183" t="s">
        <v>35</v>
      </c>
      <c r="G1640" s="181" t="s">
        <v>235</v>
      </c>
      <c r="H1640" s="184">
        <v>1</v>
      </c>
      <c r="I1640" s="185" t="s">
        <v>107</v>
      </c>
      <c r="J1640" s="181" t="s">
        <v>37</v>
      </c>
      <c r="K1640" s="181" t="s">
        <v>38</v>
      </c>
      <c r="L1640" s="186">
        <v>45525</v>
      </c>
      <c r="M1640" s="187" t="s">
        <v>225</v>
      </c>
      <c r="N1640" s="183" t="s">
        <v>43</v>
      </c>
      <c r="O1640" s="181"/>
      <c r="P1640" s="184">
        <v>0.75</v>
      </c>
      <c r="Q1640" s="185" t="s">
        <v>107</v>
      </c>
      <c r="R1640" s="181" t="s">
        <v>37</v>
      </c>
      <c r="S1640" s="181" t="s">
        <v>96</v>
      </c>
      <c r="T1640" s="186">
        <v>45525</v>
      </c>
      <c r="U1640" s="187" t="s">
        <v>225</v>
      </c>
      <c r="V1640" s="188" t="str" cm="1">
        <f t="array" ref="V1640">IF(SUM(LEN(A1640:U1640))=0,"",IF(OR(OR(ISBLANK(E1640),SUM(LEN(B1640),LEN(C1640))=0),AND(NOT(D1640="Unknown"),ISBLANK(I1640)),AND(NOT(N1640="Unknown"),ISBLANK(Q1640))),"Missing Information", INDEX(Table15[Entire Service Line Classification], MATCH(SUMIFS(Table15[Unique ID],Table15[System-Owned Portion],D1640,Table15[If Material Anything Other than "Lead" in Column E,Was Material Ever Previously Lead?],F1640,Table15[Customer-Owned Portion],N1640),Table15[Unique ID],0),0)))</f>
        <v>Non-lead</v>
      </c>
      <c r="W1640" s="189"/>
    </row>
    <row r="1641" spans="1:23" s="190" customFormat="1" ht="37.5" x14ac:dyDescent="0.25">
      <c r="A1641" s="180">
        <v>11721302</v>
      </c>
      <c r="B1641" s="181" t="s">
        <v>3431</v>
      </c>
      <c r="C1641" s="182" t="s">
        <v>3432</v>
      </c>
      <c r="D1641" s="183" t="s">
        <v>36</v>
      </c>
      <c r="E1641" s="181" t="s">
        <v>35</v>
      </c>
      <c r="F1641" s="183" t="s">
        <v>35</v>
      </c>
      <c r="G1641" s="181" t="s">
        <v>7057</v>
      </c>
      <c r="H1641" s="184">
        <v>1</v>
      </c>
      <c r="I1641" s="185" t="s">
        <v>107</v>
      </c>
      <c r="J1641" s="181" t="s">
        <v>37</v>
      </c>
      <c r="K1641" s="181" t="s">
        <v>38</v>
      </c>
      <c r="L1641" s="186">
        <v>45526</v>
      </c>
      <c r="M1641" s="187" t="s">
        <v>225</v>
      </c>
      <c r="N1641" s="183" t="s">
        <v>36</v>
      </c>
      <c r="O1641" s="181"/>
      <c r="P1641" s="184">
        <v>1</v>
      </c>
      <c r="Q1641" s="185" t="s">
        <v>107</v>
      </c>
      <c r="R1641" s="181" t="s">
        <v>37</v>
      </c>
      <c r="S1641" s="181" t="s">
        <v>96</v>
      </c>
      <c r="T1641" s="186">
        <v>45526</v>
      </c>
      <c r="U1641" s="187" t="s">
        <v>225</v>
      </c>
      <c r="V1641" s="188" t="str" cm="1">
        <f t="array" ref="V1641">IF(SUM(LEN(A1641:U1641))=0,"",IF(OR(OR(ISBLANK(E1641),SUM(LEN(B1641),LEN(C1641))=0),AND(NOT(D1641="Unknown"),ISBLANK(I1641)),AND(NOT(N1641="Unknown"),ISBLANK(Q1641))),"Missing Information", INDEX(Table15[Entire Service Line Classification], MATCH(SUMIFS(Table15[Unique ID],Table15[System-Owned Portion],D1641,Table15[If Material Anything Other than "Lead" in Column E,Was Material Ever Previously Lead?],F1641,Table15[Customer-Owned Portion],N1641),Table15[Unique ID],0),0)))</f>
        <v>Non-lead</v>
      </c>
      <c r="W1641" s="189"/>
    </row>
    <row r="1642" spans="1:23" s="190" customFormat="1" ht="37.5" x14ac:dyDescent="0.25">
      <c r="A1642" s="180">
        <v>11721307</v>
      </c>
      <c r="B1642" s="181" t="s">
        <v>3433</v>
      </c>
      <c r="C1642" s="182" t="s">
        <v>3434</v>
      </c>
      <c r="D1642" s="183" t="s">
        <v>36</v>
      </c>
      <c r="E1642" s="181" t="s">
        <v>35</v>
      </c>
      <c r="F1642" s="183" t="s">
        <v>35</v>
      </c>
      <c r="G1642" s="181" t="s">
        <v>7051</v>
      </c>
      <c r="H1642" s="184">
        <v>1</v>
      </c>
      <c r="I1642" s="185" t="s">
        <v>107</v>
      </c>
      <c r="J1642" s="181" t="s">
        <v>37</v>
      </c>
      <c r="K1642" s="181" t="s">
        <v>38</v>
      </c>
      <c r="L1642" s="186">
        <v>45526</v>
      </c>
      <c r="M1642" s="187" t="s">
        <v>225</v>
      </c>
      <c r="N1642" s="183" t="s">
        <v>43</v>
      </c>
      <c r="O1642" s="181"/>
      <c r="P1642" s="184">
        <v>1</v>
      </c>
      <c r="Q1642" s="185" t="s">
        <v>107</v>
      </c>
      <c r="R1642" s="181" t="s">
        <v>37</v>
      </c>
      <c r="S1642" s="181" t="s">
        <v>96</v>
      </c>
      <c r="T1642" s="186">
        <v>45526</v>
      </c>
      <c r="U1642" s="187" t="s">
        <v>7068</v>
      </c>
      <c r="V1642" s="188" t="str" cm="1">
        <f t="array" ref="V1642">IF(SUM(LEN(A1642:U1642))=0,"",IF(OR(OR(ISBLANK(E1642),SUM(LEN(B1642),LEN(C1642))=0),AND(NOT(D1642="Unknown"),ISBLANK(I1642)),AND(NOT(N1642="Unknown"),ISBLANK(Q1642))),"Missing Information", INDEX(Table15[Entire Service Line Classification], MATCH(SUMIFS(Table15[Unique ID],Table15[System-Owned Portion],D1642,Table15[If Material Anything Other than "Lead" in Column E,Was Material Ever Previously Lead?],F1642,Table15[Customer-Owned Portion],N1642),Table15[Unique ID],0),0)))</f>
        <v>Non-lead</v>
      </c>
      <c r="W1642" s="189"/>
    </row>
    <row r="1643" spans="1:23" s="190" customFormat="1" ht="37.5" x14ac:dyDescent="0.25">
      <c r="A1643" s="180">
        <v>11721303</v>
      </c>
      <c r="B1643" s="181" t="s">
        <v>3435</v>
      </c>
      <c r="C1643" s="182" t="s">
        <v>3436</v>
      </c>
      <c r="D1643" s="183" t="s">
        <v>36</v>
      </c>
      <c r="E1643" s="181" t="s">
        <v>35</v>
      </c>
      <c r="F1643" s="183" t="s">
        <v>35</v>
      </c>
      <c r="G1643" s="181" t="s">
        <v>268</v>
      </c>
      <c r="H1643" s="184">
        <v>1</v>
      </c>
      <c r="I1643" s="185" t="s">
        <v>107</v>
      </c>
      <c r="J1643" s="181" t="s">
        <v>37</v>
      </c>
      <c r="K1643" s="181" t="s">
        <v>38</v>
      </c>
      <c r="L1643" s="186">
        <v>45552</v>
      </c>
      <c r="M1643" s="187" t="s">
        <v>7069</v>
      </c>
      <c r="N1643" s="183" t="s">
        <v>36</v>
      </c>
      <c r="O1643" s="181"/>
      <c r="P1643" s="184">
        <v>0.75</v>
      </c>
      <c r="Q1643" s="185" t="s">
        <v>107</v>
      </c>
      <c r="R1643" s="181" t="s">
        <v>37</v>
      </c>
      <c r="S1643" s="181" t="s">
        <v>96</v>
      </c>
      <c r="T1643" s="186">
        <v>45552</v>
      </c>
      <c r="U1643" s="187" t="s">
        <v>7069</v>
      </c>
      <c r="V1643" s="188" t="str" cm="1">
        <f t="array" ref="V1643">IF(SUM(LEN(A1643:U1643))=0,"",IF(OR(OR(ISBLANK(E1643),SUM(LEN(B1643),LEN(C1643))=0),AND(NOT(D1643="Unknown"),ISBLANK(I1643)),AND(NOT(N1643="Unknown"),ISBLANK(Q1643))),"Missing Information", INDEX(Table15[Entire Service Line Classification], MATCH(SUMIFS(Table15[Unique ID],Table15[System-Owned Portion],D1643,Table15[If Material Anything Other than "Lead" in Column E,Was Material Ever Previously Lead?],F1643,Table15[Customer-Owned Portion],N1643),Table15[Unique ID],0),0)))</f>
        <v>Non-lead</v>
      </c>
      <c r="W1643" s="189"/>
    </row>
    <row r="1644" spans="1:23" s="190" customFormat="1" ht="37.5" x14ac:dyDescent="0.25">
      <c r="A1644" s="180">
        <v>11721301</v>
      </c>
      <c r="B1644" s="181" t="s">
        <v>3437</v>
      </c>
      <c r="C1644" s="182" t="s">
        <v>3438</v>
      </c>
      <c r="D1644" s="183" t="s">
        <v>36</v>
      </c>
      <c r="E1644" s="181" t="s">
        <v>35</v>
      </c>
      <c r="F1644" s="183" t="s">
        <v>35</v>
      </c>
      <c r="G1644" s="181" t="s">
        <v>255</v>
      </c>
      <c r="H1644" s="184">
        <v>1</v>
      </c>
      <c r="I1644" s="185" t="s">
        <v>107</v>
      </c>
      <c r="J1644" s="181" t="s">
        <v>37</v>
      </c>
      <c r="K1644" s="181" t="s">
        <v>38</v>
      </c>
      <c r="L1644" s="186">
        <v>45525</v>
      </c>
      <c r="M1644" s="187" t="s">
        <v>225</v>
      </c>
      <c r="N1644" s="183" t="s">
        <v>36</v>
      </c>
      <c r="O1644" s="181"/>
      <c r="P1644" s="184">
        <v>0.75</v>
      </c>
      <c r="Q1644" s="185" t="s">
        <v>107</v>
      </c>
      <c r="R1644" s="181" t="s">
        <v>37</v>
      </c>
      <c r="S1644" s="181" t="s">
        <v>96</v>
      </c>
      <c r="T1644" s="186">
        <v>45525</v>
      </c>
      <c r="U1644" s="187" t="s">
        <v>225</v>
      </c>
      <c r="V1644" s="188" t="str" cm="1">
        <f t="array" ref="V1644">IF(SUM(LEN(A1644:U1644))=0,"",IF(OR(OR(ISBLANK(E1644),SUM(LEN(B1644),LEN(C1644))=0),AND(NOT(D1644="Unknown"),ISBLANK(I1644)),AND(NOT(N1644="Unknown"),ISBLANK(Q1644))),"Missing Information", INDEX(Table15[Entire Service Line Classification], MATCH(SUMIFS(Table15[Unique ID],Table15[System-Owned Portion],D1644,Table15[If Material Anything Other than "Lead" in Column E,Was Material Ever Previously Lead?],F1644,Table15[Customer-Owned Portion],N1644),Table15[Unique ID],0),0)))</f>
        <v>Non-lead</v>
      </c>
      <c r="W1644" s="189"/>
    </row>
    <row r="1645" spans="1:23" s="190" customFormat="1" ht="37.5" x14ac:dyDescent="0.25">
      <c r="A1645" s="180">
        <v>11721300</v>
      </c>
      <c r="B1645" s="181" t="s">
        <v>3439</v>
      </c>
      <c r="C1645" s="182" t="s">
        <v>3440</v>
      </c>
      <c r="D1645" s="183" t="s">
        <v>36</v>
      </c>
      <c r="E1645" s="181" t="s">
        <v>35</v>
      </c>
      <c r="F1645" s="183" t="s">
        <v>35</v>
      </c>
      <c r="G1645" s="181" t="s">
        <v>247</v>
      </c>
      <c r="H1645" s="184">
        <v>1</v>
      </c>
      <c r="I1645" s="185" t="s">
        <v>107</v>
      </c>
      <c r="J1645" s="181" t="s">
        <v>37</v>
      </c>
      <c r="K1645" s="181" t="s">
        <v>38</v>
      </c>
      <c r="L1645" s="186">
        <v>45526</v>
      </c>
      <c r="M1645" s="187" t="s">
        <v>225</v>
      </c>
      <c r="N1645" s="183" t="s">
        <v>43</v>
      </c>
      <c r="O1645" s="181"/>
      <c r="P1645" s="184">
        <v>1</v>
      </c>
      <c r="Q1645" s="185" t="s">
        <v>107</v>
      </c>
      <c r="R1645" s="181" t="s">
        <v>37</v>
      </c>
      <c r="S1645" s="181" t="s">
        <v>96</v>
      </c>
      <c r="T1645" s="186">
        <v>45526</v>
      </c>
      <c r="U1645" s="187" t="s">
        <v>7068</v>
      </c>
      <c r="V1645" s="188" t="str" cm="1">
        <f t="array" ref="V1645">IF(SUM(LEN(A1645:U1645))=0,"",IF(OR(OR(ISBLANK(E1645),SUM(LEN(B1645),LEN(C1645))=0),AND(NOT(D1645="Unknown"),ISBLANK(I1645)),AND(NOT(N1645="Unknown"),ISBLANK(Q1645))),"Missing Information", INDEX(Table15[Entire Service Line Classification], MATCH(SUMIFS(Table15[Unique ID],Table15[System-Owned Portion],D1645,Table15[If Material Anything Other than "Lead" in Column E,Was Material Ever Previously Lead?],F1645,Table15[Customer-Owned Portion],N1645),Table15[Unique ID],0),0)))</f>
        <v>Non-lead</v>
      </c>
      <c r="W1645" s="189"/>
    </row>
    <row r="1646" spans="1:23" s="190" customFormat="1" ht="37.5" x14ac:dyDescent="0.25">
      <c r="A1646" s="180">
        <v>11721299</v>
      </c>
      <c r="B1646" s="181" t="s">
        <v>3441</v>
      </c>
      <c r="C1646" s="182" t="s">
        <v>3442</v>
      </c>
      <c r="D1646" s="183" t="s">
        <v>36</v>
      </c>
      <c r="E1646" s="181" t="s">
        <v>35</v>
      </c>
      <c r="F1646" s="183" t="s">
        <v>35</v>
      </c>
      <c r="G1646" s="181" t="s">
        <v>246</v>
      </c>
      <c r="H1646" s="184">
        <v>1</v>
      </c>
      <c r="I1646" s="185" t="s">
        <v>107</v>
      </c>
      <c r="J1646" s="181" t="s">
        <v>37</v>
      </c>
      <c r="K1646" s="181" t="s">
        <v>38</v>
      </c>
      <c r="L1646" s="186">
        <v>45516</v>
      </c>
      <c r="M1646" s="187" t="s">
        <v>225</v>
      </c>
      <c r="N1646" s="183" t="s">
        <v>43</v>
      </c>
      <c r="O1646" s="181"/>
      <c r="P1646" s="184">
        <v>0.75</v>
      </c>
      <c r="Q1646" s="185" t="s">
        <v>107</v>
      </c>
      <c r="R1646" s="181" t="s">
        <v>37</v>
      </c>
      <c r="S1646" s="181" t="s">
        <v>96</v>
      </c>
      <c r="T1646" s="186">
        <v>45516</v>
      </c>
      <c r="U1646" s="187" t="s">
        <v>225</v>
      </c>
      <c r="V1646" s="188" t="str" cm="1">
        <f t="array" ref="V1646">IF(SUM(LEN(A1646:U1646))=0,"",IF(OR(OR(ISBLANK(E1646),SUM(LEN(B1646),LEN(C1646))=0),AND(NOT(D1646="Unknown"),ISBLANK(I1646)),AND(NOT(N1646="Unknown"),ISBLANK(Q1646))),"Missing Information", INDEX(Table15[Entire Service Line Classification], MATCH(SUMIFS(Table15[Unique ID],Table15[System-Owned Portion],D1646,Table15[If Material Anything Other than "Lead" in Column E,Was Material Ever Previously Lead?],F1646,Table15[Customer-Owned Portion],N1646),Table15[Unique ID],0),0)))</f>
        <v>Non-lead</v>
      </c>
      <c r="W1646" s="189"/>
    </row>
    <row r="1647" spans="1:23" s="190" customFormat="1" ht="37.5" x14ac:dyDescent="0.25">
      <c r="A1647" s="180">
        <v>11721298</v>
      </c>
      <c r="B1647" s="181" t="s">
        <v>3443</v>
      </c>
      <c r="C1647" s="182" t="s">
        <v>3444</v>
      </c>
      <c r="D1647" s="183" t="s">
        <v>36</v>
      </c>
      <c r="E1647" s="181" t="s">
        <v>35</v>
      </c>
      <c r="F1647" s="183" t="s">
        <v>35</v>
      </c>
      <c r="G1647" s="181" t="s">
        <v>241</v>
      </c>
      <c r="H1647" s="184">
        <v>1</v>
      </c>
      <c r="I1647" s="185" t="s">
        <v>107</v>
      </c>
      <c r="J1647" s="181" t="s">
        <v>37</v>
      </c>
      <c r="K1647" s="181" t="s">
        <v>38</v>
      </c>
      <c r="L1647" s="186">
        <v>45526</v>
      </c>
      <c r="M1647" s="187" t="s">
        <v>225</v>
      </c>
      <c r="N1647" s="183" t="s">
        <v>43</v>
      </c>
      <c r="O1647" s="181"/>
      <c r="P1647" s="184">
        <v>1</v>
      </c>
      <c r="Q1647" s="185" t="s">
        <v>107</v>
      </c>
      <c r="R1647" s="181" t="s">
        <v>37</v>
      </c>
      <c r="S1647" s="181" t="s">
        <v>96</v>
      </c>
      <c r="T1647" s="186">
        <v>45526</v>
      </c>
      <c r="U1647" s="187" t="s">
        <v>225</v>
      </c>
      <c r="V1647" s="188" t="str" cm="1">
        <f t="array" ref="V1647">IF(SUM(LEN(A1647:U1647))=0,"",IF(OR(OR(ISBLANK(E1647),SUM(LEN(B1647),LEN(C1647))=0),AND(NOT(D1647="Unknown"),ISBLANK(I1647)),AND(NOT(N1647="Unknown"),ISBLANK(Q1647))),"Missing Information", INDEX(Table15[Entire Service Line Classification], MATCH(SUMIFS(Table15[Unique ID],Table15[System-Owned Portion],D1647,Table15[If Material Anything Other than "Lead" in Column E,Was Material Ever Previously Lead?],F1647,Table15[Customer-Owned Portion],N1647),Table15[Unique ID],0),0)))</f>
        <v>Non-lead</v>
      </c>
      <c r="W1647" s="189"/>
    </row>
    <row r="1648" spans="1:23" s="190" customFormat="1" ht="37.5" x14ac:dyDescent="0.25">
      <c r="A1648" s="180">
        <v>11721306</v>
      </c>
      <c r="B1648" s="181" t="s">
        <v>3435</v>
      </c>
      <c r="C1648" s="182" t="s">
        <v>3436</v>
      </c>
      <c r="D1648" s="183" t="s">
        <v>36</v>
      </c>
      <c r="E1648" s="181" t="s">
        <v>35</v>
      </c>
      <c r="F1648" s="183" t="s">
        <v>35</v>
      </c>
      <c r="G1648" s="181" t="s">
        <v>268</v>
      </c>
      <c r="H1648" s="184">
        <v>1</v>
      </c>
      <c r="I1648" s="185" t="s">
        <v>107</v>
      </c>
      <c r="J1648" s="181" t="s">
        <v>37</v>
      </c>
      <c r="K1648" s="181" t="s">
        <v>38</v>
      </c>
      <c r="L1648" s="186">
        <v>45552</v>
      </c>
      <c r="M1648" s="187" t="s">
        <v>7069</v>
      </c>
      <c r="N1648" s="183" t="s">
        <v>36</v>
      </c>
      <c r="O1648" s="181"/>
      <c r="P1648" s="184">
        <v>0.75</v>
      </c>
      <c r="Q1648" s="185" t="s">
        <v>107</v>
      </c>
      <c r="R1648" s="181" t="s">
        <v>37</v>
      </c>
      <c r="S1648" s="181" t="s">
        <v>96</v>
      </c>
      <c r="T1648" s="186">
        <v>45552</v>
      </c>
      <c r="U1648" s="187" t="s">
        <v>7069</v>
      </c>
      <c r="V1648" s="188" t="str" cm="1">
        <f t="array" ref="V1648">IF(SUM(LEN(A1648:U1648))=0,"",IF(OR(OR(ISBLANK(E1648),SUM(LEN(B1648),LEN(C1648))=0),AND(NOT(D1648="Unknown"),ISBLANK(I1648)),AND(NOT(N1648="Unknown"),ISBLANK(Q1648))),"Missing Information", INDEX(Table15[Entire Service Line Classification], MATCH(SUMIFS(Table15[Unique ID],Table15[System-Owned Portion],D1648,Table15[If Material Anything Other than "Lead" in Column E,Was Material Ever Previously Lead?],F1648,Table15[Customer-Owned Portion],N1648),Table15[Unique ID],0),0)))</f>
        <v>Non-lead</v>
      </c>
      <c r="W1648" s="189"/>
    </row>
    <row r="1649" spans="1:23" s="190" customFormat="1" ht="37.5" x14ac:dyDescent="0.25">
      <c r="A1649" s="180">
        <v>11721297</v>
      </c>
      <c r="B1649" s="181" t="s">
        <v>3445</v>
      </c>
      <c r="C1649" s="182" t="s">
        <v>3446</v>
      </c>
      <c r="D1649" s="183" t="s">
        <v>36</v>
      </c>
      <c r="E1649" s="181" t="s">
        <v>35</v>
      </c>
      <c r="F1649" s="183" t="s">
        <v>35</v>
      </c>
      <c r="G1649" s="181" t="s">
        <v>244</v>
      </c>
      <c r="H1649" s="184">
        <v>1</v>
      </c>
      <c r="I1649" s="185" t="s">
        <v>107</v>
      </c>
      <c r="J1649" s="181" t="s">
        <v>37</v>
      </c>
      <c r="K1649" s="181" t="s">
        <v>38</v>
      </c>
      <c r="L1649" s="186">
        <v>45511</v>
      </c>
      <c r="M1649" s="187" t="s">
        <v>225</v>
      </c>
      <c r="N1649" s="183" t="s">
        <v>43</v>
      </c>
      <c r="O1649" s="181"/>
      <c r="P1649" s="184">
        <v>0.75</v>
      </c>
      <c r="Q1649" s="185" t="s">
        <v>107</v>
      </c>
      <c r="R1649" s="181" t="s">
        <v>37</v>
      </c>
      <c r="S1649" s="181" t="s">
        <v>96</v>
      </c>
      <c r="T1649" s="186">
        <v>45511</v>
      </c>
      <c r="U1649" s="187" t="s">
        <v>7068</v>
      </c>
      <c r="V1649" s="188" t="str" cm="1">
        <f t="array" ref="V1649">IF(SUM(LEN(A1649:U1649))=0,"",IF(OR(OR(ISBLANK(E1649),SUM(LEN(B1649),LEN(C1649))=0),AND(NOT(D1649="Unknown"),ISBLANK(I1649)),AND(NOT(N1649="Unknown"),ISBLANK(Q1649))),"Missing Information", INDEX(Table15[Entire Service Line Classification], MATCH(SUMIFS(Table15[Unique ID],Table15[System-Owned Portion],D1649,Table15[If Material Anything Other than "Lead" in Column E,Was Material Ever Previously Lead?],F1649,Table15[Customer-Owned Portion],N1649),Table15[Unique ID],0),0)))</f>
        <v>Non-lead</v>
      </c>
      <c r="W1649" s="189"/>
    </row>
    <row r="1650" spans="1:23" s="190" customFormat="1" ht="37.5" x14ac:dyDescent="0.25">
      <c r="A1650" s="180">
        <v>11721296</v>
      </c>
      <c r="B1650" s="181" t="s">
        <v>3447</v>
      </c>
      <c r="C1650" s="182" t="s">
        <v>3448</v>
      </c>
      <c r="D1650" s="183" t="s">
        <v>36</v>
      </c>
      <c r="E1650" s="181" t="s">
        <v>35</v>
      </c>
      <c r="F1650" s="183" t="s">
        <v>35</v>
      </c>
      <c r="G1650" s="181" t="s">
        <v>7040</v>
      </c>
      <c r="H1650" s="184">
        <v>1</v>
      </c>
      <c r="I1650" s="185" t="s">
        <v>107</v>
      </c>
      <c r="J1650" s="181" t="s">
        <v>37</v>
      </c>
      <c r="K1650" s="181" t="s">
        <v>38</v>
      </c>
      <c r="L1650" s="186">
        <v>45511</v>
      </c>
      <c r="M1650" s="187" t="s">
        <v>225</v>
      </c>
      <c r="N1650" s="183" t="s">
        <v>43</v>
      </c>
      <c r="O1650" s="181"/>
      <c r="P1650" s="184">
        <v>0.75</v>
      </c>
      <c r="Q1650" s="185" t="s">
        <v>107</v>
      </c>
      <c r="R1650" s="181" t="s">
        <v>37</v>
      </c>
      <c r="S1650" s="181" t="s">
        <v>96</v>
      </c>
      <c r="T1650" s="186">
        <v>45511</v>
      </c>
      <c r="U1650" s="187" t="s">
        <v>7068</v>
      </c>
      <c r="V1650" s="188" t="str" cm="1">
        <f t="array" ref="V1650">IF(SUM(LEN(A1650:U1650))=0,"",IF(OR(OR(ISBLANK(E1650),SUM(LEN(B1650),LEN(C1650))=0),AND(NOT(D1650="Unknown"),ISBLANK(I1650)),AND(NOT(N1650="Unknown"),ISBLANK(Q1650))),"Missing Information", INDEX(Table15[Entire Service Line Classification], MATCH(SUMIFS(Table15[Unique ID],Table15[System-Owned Portion],D1650,Table15[If Material Anything Other than "Lead" in Column E,Was Material Ever Previously Lead?],F1650,Table15[Customer-Owned Portion],N1650),Table15[Unique ID],0),0)))</f>
        <v>Non-lead</v>
      </c>
      <c r="W1650" s="189"/>
    </row>
    <row r="1651" spans="1:23" s="190" customFormat="1" ht="37.5" x14ac:dyDescent="0.25">
      <c r="A1651" s="180">
        <v>11721293</v>
      </c>
      <c r="B1651" s="181" t="s">
        <v>3449</v>
      </c>
      <c r="C1651" s="182" t="s">
        <v>3450</v>
      </c>
      <c r="D1651" s="183" t="s">
        <v>36</v>
      </c>
      <c r="E1651" s="181" t="s">
        <v>35</v>
      </c>
      <c r="F1651" s="183" t="s">
        <v>35</v>
      </c>
      <c r="G1651" s="181" t="s">
        <v>7032</v>
      </c>
      <c r="H1651" s="184">
        <v>1</v>
      </c>
      <c r="I1651" s="185" t="s">
        <v>107</v>
      </c>
      <c r="J1651" s="181" t="s">
        <v>37</v>
      </c>
      <c r="K1651" s="181" t="s">
        <v>38</v>
      </c>
      <c r="L1651" s="186">
        <v>45511</v>
      </c>
      <c r="M1651" s="187" t="s">
        <v>225</v>
      </c>
      <c r="N1651" s="183" t="s">
        <v>43</v>
      </c>
      <c r="O1651" s="181"/>
      <c r="P1651" s="184">
        <v>0.75</v>
      </c>
      <c r="Q1651" s="185" t="s">
        <v>107</v>
      </c>
      <c r="R1651" s="181" t="s">
        <v>37</v>
      </c>
      <c r="S1651" s="181" t="s">
        <v>96</v>
      </c>
      <c r="T1651" s="186">
        <v>45511</v>
      </c>
      <c r="U1651" s="187" t="s">
        <v>7068</v>
      </c>
      <c r="V1651" s="188" t="str" cm="1">
        <f t="array" ref="V1651">IF(SUM(LEN(A1651:U1651))=0,"",IF(OR(OR(ISBLANK(E1651),SUM(LEN(B1651),LEN(C1651))=0),AND(NOT(D1651="Unknown"),ISBLANK(I1651)),AND(NOT(N1651="Unknown"),ISBLANK(Q1651))),"Missing Information", INDEX(Table15[Entire Service Line Classification], MATCH(SUMIFS(Table15[Unique ID],Table15[System-Owned Portion],D1651,Table15[If Material Anything Other than "Lead" in Column E,Was Material Ever Previously Lead?],F1651,Table15[Customer-Owned Portion],N1651),Table15[Unique ID],0),0)))</f>
        <v>Non-lead</v>
      </c>
      <c r="W1651" s="189"/>
    </row>
    <row r="1652" spans="1:23" s="190" customFormat="1" ht="37.5" x14ac:dyDescent="0.25">
      <c r="A1652" s="180">
        <v>11721292</v>
      </c>
      <c r="B1652" s="181" t="s">
        <v>3451</v>
      </c>
      <c r="C1652" s="182" t="s">
        <v>3452</v>
      </c>
      <c r="D1652" s="183" t="s">
        <v>36</v>
      </c>
      <c r="E1652" s="181" t="s">
        <v>35</v>
      </c>
      <c r="F1652" s="183" t="s">
        <v>35</v>
      </c>
      <c r="G1652" s="181" t="s">
        <v>7032</v>
      </c>
      <c r="H1652" s="184">
        <v>1</v>
      </c>
      <c r="I1652" s="185" t="s">
        <v>107</v>
      </c>
      <c r="J1652" s="181" t="s">
        <v>37</v>
      </c>
      <c r="K1652" s="181" t="s">
        <v>38</v>
      </c>
      <c r="L1652" s="186">
        <v>45511</v>
      </c>
      <c r="M1652" s="187" t="s">
        <v>225</v>
      </c>
      <c r="N1652" s="183" t="s">
        <v>43</v>
      </c>
      <c r="O1652" s="181"/>
      <c r="P1652" s="184">
        <v>0.75</v>
      </c>
      <c r="Q1652" s="185" t="s">
        <v>107</v>
      </c>
      <c r="R1652" s="181" t="s">
        <v>37</v>
      </c>
      <c r="S1652" s="181" t="s">
        <v>96</v>
      </c>
      <c r="T1652" s="186">
        <v>45511</v>
      </c>
      <c r="U1652" s="187" t="s">
        <v>7068</v>
      </c>
      <c r="V1652" s="188" t="str" cm="1">
        <f t="array" ref="V1652">IF(SUM(LEN(A1652:U1652))=0,"",IF(OR(OR(ISBLANK(E1652),SUM(LEN(B1652),LEN(C1652))=0),AND(NOT(D1652="Unknown"),ISBLANK(I1652)),AND(NOT(N1652="Unknown"),ISBLANK(Q1652))),"Missing Information", INDEX(Table15[Entire Service Line Classification], MATCH(SUMIFS(Table15[Unique ID],Table15[System-Owned Portion],D1652,Table15[If Material Anything Other than "Lead" in Column E,Was Material Ever Previously Lead?],F1652,Table15[Customer-Owned Portion],N1652),Table15[Unique ID],0),0)))</f>
        <v>Non-lead</v>
      </c>
      <c r="W1652" s="189"/>
    </row>
    <row r="1653" spans="1:23" s="190" customFormat="1" ht="37.5" x14ac:dyDescent="0.25">
      <c r="A1653" s="180">
        <v>11721291</v>
      </c>
      <c r="B1653" s="181" t="s">
        <v>3453</v>
      </c>
      <c r="C1653" s="182" t="s">
        <v>3454</v>
      </c>
      <c r="D1653" s="183" t="s">
        <v>36</v>
      </c>
      <c r="E1653" s="181" t="s">
        <v>35</v>
      </c>
      <c r="F1653" s="183" t="s">
        <v>35</v>
      </c>
      <c r="G1653" s="181" t="s">
        <v>7031</v>
      </c>
      <c r="H1653" s="184">
        <v>1</v>
      </c>
      <c r="I1653" s="185" t="s">
        <v>107</v>
      </c>
      <c r="J1653" s="181" t="s">
        <v>37</v>
      </c>
      <c r="K1653" s="181" t="s">
        <v>38</v>
      </c>
      <c r="L1653" s="186">
        <v>45511</v>
      </c>
      <c r="M1653" s="187" t="s">
        <v>225</v>
      </c>
      <c r="N1653" s="183" t="s">
        <v>43</v>
      </c>
      <c r="O1653" s="181"/>
      <c r="P1653" s="184">
        <v>0.75</v>
      </c>
      <c r="Q1653" s="185" t="s">
        <v>107</v>
      </c>
      <c r="R1653" s="181" t="s">
        <v>37</v>
      </c>
      <c r="S1653" s="181" t="s">
        <v>96</v>
      </c>
      <c r="T1653" s="186">
        <v>45511</v>
      </c>
      <c r="U1653" s="187" t="s">
        <v>7068</v>
      </c>
      <c r="V1653" s="188" t="str" cm="1">
        <f t="array" ref="V1653">IF(SUM(LEN(A1653:U1653))=0,"",IF(OR(OR(ISBLANK(E1653),SUM(LEN(B1653),LEN(C1653))=0),AND(NOT(D1653="Unknown"),ISBLANK(I1653)),AND(NOT(N1653="Unknown"),ISBLANK(Q1653))),"Missing Information", INDEX(Table15[Entire Service Line Classification], MATCH(SUMIFS(Table15[Unique ID],Table15[System-Owned Portion],D1653,Table15[If Material Anything Other than "Lead" in Column E,Was Material Ever Previously Lead?],F1653,Table15[Customer-Owned Portion],N1653),Table15[Unique ID],0),0)))</f>
        <v>Non-lead</v>
      </c>
      <c r="W1653" s="189"/>
    </row>
    <row r="1654" spans="1:23" s="190" customFormat="1" ht="37.5" x14ac:dyDescent="0.25">
      <c r="A1654" s="180">
        <v>11721289</v>
      </c>
      <c r="B1654" s="181" t="s">
        <v>3455</v>
      </c>
      <c r="C1654" s="182" t="s">
        <v>3456</v>
      </c>
      <c r="D1654" s="183" t="s">
        <v>36</v>
      </c>
      <c r="E1654" s="181" t="s">
        <v>35</v>
      </c>
      <c r="F1654" s="183" t="s">
        <v>35</v>
      </c>
      <c r="G1654" s="181" t="s">
        <v>238</v>
      </c>
      <c r="H1654" s="184">
        <v>1</v>
      </c>
      <c r="I1654" s="185" t="s">
        <v>107</v>
      </c>
      <c r="J1654" s="181" t="s">
        <v>37</v>
      </c>
      <c r="K1654" s="181" t="s">
        <v>38</v>
      </c>
      <c r="L1654" s="186">
        <v>45511</v>
      </c>
      <c r="M1654" s="187" t="s">
        <v>225</v>
      </c>
      <c r="N1654" s="183" t="s">
        <v>36</v>
      </c>
      <c r="O1654" s="181"/>
      <c r="P1654" s="184">
        <v>1</v>
      </c>
      <c r="Q1654" s="185" t="s">
        <v>107</v>
      </c>
      <c r="R1654" s="181" t="s">
        <v>37</v>
      </c>
      <c r="S1654" s="181" t="s">
        <v>96</v>
      </c>
      <c r="T1654" s="186">
        <v>45511</v>
      </c>
      <c r="U1654" s="187" t="s">
        <v>225</v>
      </c>
      <c r="V1654" s="188" t="str" cm="1">
        <f t="array" ref="V1654">IF(SUM(LEN(A1654:U1654))=0,"",IF(OR(OR(ISBLANK(E1654),SUM(LEN(B1654),LEN(C1654))=0),AND(NOT(D1654="Unknown"),ISBLANK(I1654)),AND(NOT(N1654="Unknown"),ISBLANK(Q1654))),"Missing Information", INDEX(Table15[Entire Service Line Classification], MATCH(SUMIFS(Table15[Unique ID],Table15[System-Owned Portion],D1654,Table15[If Material Anything Other than "Lead" in Column E,Was Material Ever Previously Lead?],F1654,Table15[Customer-Owned Portion],N1654),Table15[Unique ID],0),0)))</f>
        <v>Non-lead</v>
      </c>
      <c r="W1654" s="189"/>
    </row>
    <row r="1655" spans="1:23" s="190" customFormat="1" ht="37.5" x14ac:dyDescent="0.25">
      <c r="A1655" s="180">
        <v>11721295</v>
      </c>
      <c r="B1655" s="181" t="s">
        <v>3457</v>
      </c>
      <c r="C1655" s="182" t="s">
        <v>3458</v>
      </c>
      <c r="D1655" s="183" t="s">
        <v>36</v>
      </c>
      <c r="E1655" s="181" t="s">
        <v>35</v>
      </c>
      <c r="F1655" s="183" t="s">
        <v>35</v>
      </c>
      <c r="G1655" s="181" t="s">
        <v>250</v>
      </c>
      <c r="H1655" s="184">
        <v>1</v>
      </c>
      <c r="I1655" s="185" t="s">
        <v>107</v>
      </c>
      <c r="J1655" s="181" t="s">
        <v>37</v>
      </c>
      <c r="K1655" s="181" t="s">
        <v>38</v>
      </c>
      <c r="L1655" s="186">
        <v>45511</v>
      </c>
      <c r="M1655" s="187" t="s">
        <v>225</v>
      </c>
      <c r="N1655" s="183" t="s">
        <v>36</v>
      </c>
      <c r="O1655" s="181"/>
      <c r="P1655" s="184">
        <v>1</v>
      </c>
      <c r="Q1655" s="185" t="s">
        <v>107</v>
      </c>
      <c r="R1655" s="181" t="s">
        <v>37</v>
      </c>
      <c r="S1655" s="181" t="s">
        <v>96</v>
      </c>
      <c r="T1655" s="186">
        <v>45511</v>
      </c>
      <c r="U1655" s="187" t="s">
        <v>225</v>
      </c>
      <c r="V1655" s="188" t="str" cm="1">
        <f t="array" ref="V1655">IF(SUM(LEN(A1655:U1655))=0,"",IF(OR(OR(ISBLANK(E1655),SUM(LEN(B1655),LEN(C1655))=0),AND(NOT(D1655="Unknown"),ISBLANK(I1655)),AND(NOT(N1655="Unknown"),ISBLANK(Q1655))),"Missing Information", INDEX(Table15[Entire Service Line Classification], MATCH(SUMIFS(Table15[Unique ID],Table15[System-Owned Portion],D1655,Table15[If Material Anything Other than "Lead" in Column E,Was Material Ever Previously Lead?],F1655,Table15[Customer-Owned Portion],N1655),Table15[Unique ID],0),0)))</f>
        <v>Non-lead</v>
      </c>
      <c r="W1655" s="189"/>
    </row>
    <row r="1656" spans="1:23" s="190" customFormat="1" ht="37.5" x14ac:dyDescent="0.25">
      <c r="A1656" s="180">
        <v>11721294</v>
      </c>
      <c r="B1656" s="181" t="s">
        <v>3459</v>
      </c>
      <c r="C1656" s="182" t="s">
        <v>3460</v>
      </c>
      <c r="D1656" s="183" t="s">
        <v>36</v>
      </c>
      <c r="E1656" s="181" t="s">
        <v>35</v>
      </c>
      <c r="F1656" s="183" t="s">
        <v>35</v>
      </c>
      <c r="G1656" s="181" t="s">
        <v>262</v>
      </c>
      <c r="H1656" s="184">
        <v>1</v>
      </c>
      <c r="I1656" s="185" t="s">
        <v>107</v>
      </c>
      <c r="J1656" s="181" t="s">
        <v>37</v>
      </c>
      <c r="K1656" s="181" t="s">
        <v>38</v>
      </c>
      <c r="L1656" s="186">
        <v>45511</v>
      </c>
      <c r="M1656" s="187" t="s">
        <v>225</v>
      </c>
      <c r="N1656" s="183" t="s">
        <v>43</v>
      </c>
      <c r="O1656" s="181"/>
      <c r="P1656" s="184">
        <v>0.75</v>
      </c>
      <c r="Q1656" s="185" t="s">
        <v>107</v>
      </c>
      <c r="R1656" s="181" t="s">
        <v>37</v>
      </c>
      <c r="S1656" s="181" t="s">
        <v>96</v>
      </c>
      <c r="T1656" s="186">
        <v>45511</v>
      </c>
      <c r="U1656" s="187" t="s">
        <v>7068</v>
      </c>
      <c r="V1656" s="188" t="str" cm="1">
        <f t="array" ref="V1656">IF(SUM(LEN(A1656:U1656))=0,"",IF(OR(OR(ISBLANK(E1656),SUM(LEN(B1656),LEN(C1656))=0),AND(NOT(D1656="Unknown"),ISBLANK(I1656)),AND(NOT(N1656="Unknown"),ISBLANK(Q1656))),"Missing Information", INDEX(Table15[Entire Service Line Classification], MATCH(SUMIFS(Table15[Unique ID],Table15[System-Owned Portion],D1656,Table15[If Material Anything Other than "Lead" in Column E,Was Material Ever Previously Lead?],F1656,Table15[Customer-Owned Portion],N1656),Table15[Unique ID],0),0)))</f>
        <v>Non-lead</v>
      </c>
      <c r="W1656" s="189"/>
    </row>
    <row r="1657" spans="1:23" s="190" customFormat="1" ht="37.5" x14ac:dyDescent="0.25">
      <c r="A1657" s="180">
        <v>11721290</v>
      </c>
      <c r="B1657" s="181" t="s">
        <v>3461</v>
      </c>
      <c r="C1657" s="182" t="s">
        <v>3462</v>
      </c>
      <c r="D1657" s="183" t="s">
        <v>36</v>
      </c>
      <c r="E1657" s="181" t="s">
        <v>35</v>
      </c>
      <c r="F1657" s="183" t="s">
        <v>35</v>
      </c>
      <c r="G1657" s="181" t="s">
        <v>7036</v>
      </c>
      <c r="H1657" s="184">
        <v>1</v>
      </c>
      <c r="I1657" s="185" t="s">
        <v>107</v>
      </c>
      <c r="J1657" s="181" t="s">
        <v>37</v>
      </c>
      <c r="K1657" s="181" t="s">
        <v>38</v>
      </c>
      <c r="L1657" s="186">
        <v>45511</v>
      </c>
      <c r="M1657" s="187" t="s">
        <v>225</v>
      </c>
      <c r="N1657" s="183" t="s">
        <v>43</v>
      </c>
      <c r="O1657" s="181"/>
      <c r="P1657" s="184">
        <v>1</v>
      </c>
      <c r="Q1657" s="185" t="s">
        <v>107</v>
      </c>
      <c r="R1657" s="181" t="s">
        <v>37</v>
      </c>
      <c r="S1657" s="181" t="s">
        <v>96</v>
      </c>
      <c r="T1657" s="186">
        <v>45511</v>
      </c>
      <c r="U1657" s="187" t="s">
        <v>7068</v>
      </c>
      <c r="V1657" s="188" t="str" cm="1">
        <f t="array" ref="V1657">IF(SUM(LEN(A1657:U1657))=0,"",IF(OR(OR(ISBLANK(E1657),SUM(LEN(B1657),LEN(C1657))=0),AND(NOT(D1657="Unknown"),ISBLANK(I1657)),AND(NOT(N1657="Unknown"),ISBLANK(Q1657))),"Missing Information", INDEX(Table15[Entire Service Line Classification], MATCH(SUMIFS(Table15[Unique ID],Table15[System-Owned Portion],D1657,Table15[If Material Anything Other than "Lead" in Column E,Was Material Ever Previously Lead?],F1657,Table15[Customer-Owned Portion],N1657),Table15[Unique ID],0),0)))</f>
        <v>Non-lead</v>
      </c>
      <c r="W1657" s="189"/>
    </row>
    <row r="1658" spans="1:23" s="190" customFormat="1" ht="37.5" x14ac:dyDescent="0.25">
      <c r="A1658" s="180">
        <v>11721288</v>
      </c>
      <c r="B1658" s="181" t="s">
        <v>3463</v>
      </c>
      <c r="C1658" s="182" t="s">
        <v>3464</v>
      </c>
      <c r="D1658" s="183" t="s">
        <v>36</v>
      </c>
      <c r="E1658" s="181" t="s">
        <v>35</v>
      </c>
      <c r="F1658" s="183" t="s">
        <v>35</v>
      </c>
      <c r="G1658" s="181" t="s">
        <v>7039</v>
      </c>
      <c r="H1658" s="184">
        <v>1</v>
      </c>
      <c r="I1658" s="185" t="s">
        <v>107</v>
      </c>
      <c r="J1658" s="181" t="s">
        <v>37</v>
      </c>
      <c r="K1658" s="181" t="s">
        <v>38</v>
      </c>
      <c r="L1658" s="186">
        <v>45526</v>
      </c>
      <c r="M1658" s="187" t="s">
        <v>225</v>
      </c>
      <c r="N1658" s="183" t="s">
        <v>36</v>
      </c>
      <c r="O1658" s="181"/>
      <c r="P1658" s="184">
        <v>1</v>
      </c>
      <c r="Q1658" s="185" t="s">
        <v>107</v>
      </c>
      <c r="R1658" s="181" t="s">
        <v>37</v>
      </c>
      <c r="S1658" s="181" t="s">
        <v>96</v>
      </c>
      <c r="T1658" s="186">
        <v>45526</v>
      </c>
      <c r="U1658" s="187" t="s">
        <v>225</v>
      </c>
      <c r="V1658" s="188" t="str" cm="1">
        <f t="array" ref="V1658">IF(SUM(LEN(A1658:U1658))=0,"",IF(OR(OR(ISBLANK(E1658),SUM(LEN(B1658),LEN(C1658))=0),AND(NOT(D1658="Unknown"),ISBLANK(I1658)),AND(NOT(N1658="Unknown"),ISBLANK(Q1658))),"Missing Information", INDEX(Table15[Entire Service Line Classification], MATCH(SUMIFS(Table15[Unique ID],Table15[System-Owned Portion],D1658,Table15[If Material Anything Other than "Lead" in Column E,Was Material Ever Previously Lead?],F1658,Table15[Customer-Owned Portion],N1658),Table15[Unique ID],0),0)))</f>
        <v>Non-lead</v>
      </c>
      <c r="W1658" s="189"/>
    </row>
    <row r="1659" spans="1:23" s="190" customFormat="1" ht="37.5" x14ac:dyDescent="0.25">
      <c r="A1659" s="180">
        <v>11721284</v>
      </c>
      <c r="B1659" s="181" t="s">
        <v>3465</v>
      </c>
      <c r="C1659" s="182" t="s">
        <v>3466</v>
      </c>
      <c r="D1659" s="183" t="s">
        <v>36</v>
      </c>
      <c r="E1659" s="181" t="s">
        <v>35</v>
      </c>
      <c r="F1659" s="183" t="s">
        <v>35</v>
      </c>
      <c r="G1659" s="181" t="s">
        <v>7032</v>
      </c>
      <c r="H1659" s="184">
        <v>1</v>
      </c>
      <c r="I1659" s="185" t="s">
        <v>107</v>
      </c>
      <c r="J1659" s="181" t="s">
        <v>37</v>
      </c>
      <c r="K1659" s="181" t="s">
        <v>38</v>
      </c>
      <c r="L1659" s="186">
        <v>45511</v>
      </c>
      <c r="M1659" s="187" t="s">
        <v>225</v>
      </c>
      <c r="N1659" s="183" t="s">
        <v>36</v>
      </c>
      <c r="O1659" s="181"/>
      <c r="P1659" s="184">
        <v>1</v>
      </c>
      <c r="Q1659" s="185" t="s">
        <v>107</v>
      </c>
      <c r="R1659" s="181" t="s">
        <v>37</v>
      </c>
      <c r="S1659" s="181" t="s">
        <v>96</v>
      </c>
      <c r="T1659" s="186">
        <v>45511</v>
      </c>
      <c r="U1659" s="187" t="s">
        <v>225</v>
      </c>
      <c r="V1659" s="188" t="str" cm="1">
        <f t="array" ref="V1659">IF(SUM(LEN(A1659:U1659))=0,"",IF(OR(OR(ISBLANK(E1659),SUM(LEN(B1659),LEN(C1659))=0),AND(NOT(D1659="Unknown"),ISBLANK(I1659)),AND(NOT(N1659="Unknown"),ISBLANK(Q1659))),"Missing Information", INDEX(Table15[Entire Service Line Classification], MATCH(SUMIFS(Table15[Unique ID],Table15[System-Owned Portion],D1659,Table15[If Material Anything Other than "Lead" in Column E,Was Material Ever Previously Lead?],F1659,Table15[Customer-Owned Portion],N1659),Table15[Unique ID],0),0)))</f>
        <v>Non-lead</v>
      </c>
      <c r="W1659" s="189"/>
    </row>
    <row r="1660" spans="1:23" s="190" customFormat="1" ht="37.5" x14ac:dyDescent="0.25">
      <c r="A1660" s="180">
        <v>11721282</v>
      </c>
      <c r="B1660" s="181" t="s">
        <v>3467</v>
      </c>
      <c r="C1660" s="182" t="s">
        <v>3468</v>
      </c>
      <c r="D1660" s="183" t="s">
        <v>36</v>
      </c>
      <c r="E1660" s="181" t="s">
        <v>35</v>
      </c>
      <c r="F1660" s="183" t="s">
        <v>35</v>
      </c>
      <c r="G1660" s="181" t="s">
        <v>225</v>
      </c>
      <c r="H1660" s="184">
        <v>1</v>
      </c>
      <c r="I1660" s="185" t="s">
        <v>107</v>
      </c>
      <c r="J1660" s="181" t="s">
        <v>37</v>
      </c>
      <c r="K1660" s="181" t="s">
        <v>38</v>
      </c>
      <c r="L1660" s="186">
        <v>45511</v>
      </c>
      <c r="M1660" s="187" t="s">
        <v>225</v>
      </c>
      <c r="N1660" s="183" t="s">
        <v>43</v>
      </c>
      <c r="O1660" s="181"/>
      <c r="P1660" s="184">
        <v>0.75</v>
      </c>
      <c r="Q1660" s="185" t="s">
        <v>107</v>
      </c>
      <c r="R1660" s="181" t="s">
        <v>37</v>
      </c>
      <c r="S1660" s="181" t="s">
        <v>96</v>
      </c>
      <c r="T1660" s="186">
        <v>45511</v>
      </c>
      <c r="U1660" s="187" t="s">
        <v>7068</v>
      </c>
      <c r="V1660" s="188" t="str" cm="1">
        <f t="array" ref="V1660">IF(SUM(LEN(A1660:U1660))=0,"",IF(OR(OR(ISBLANK(E1660),SUM(LEN(B1660),LEN(C1660))=0),AND(NOT(D1660="Unknown"),ISBLANK(I1660)),AND(NOT(N1660="Unknown"),ISBLANK(Q1660))),"Missing Information", INDEX(Table15[Entire Service Line Classification], MATCH(SUMIFS(Table15[Unique ID],Table15[System-Owned Portion],D1660,Table15[If Material Anything Other than "Lead" in Column E,Was Material Ever Previously Lead?],F1660,Table15[Customer-Owned Portion],N1660),Table15[Unique ID],0),0)))</f>
        <v>Non-lead</v>
      </c>
      <c r="W1660" s="189"/>
    </row>
    <row r="1661" spans="1:23" s="190" customFormat="1" ht="37.5" x14ac:dyDescent="0.25">
      <c r="A1661" s="180">
        <v>11721285</v>
      </c>
      <c r="B1661" s="181" t="s">
        <v>3469</v>
      </c>
      <c r="C1661" s="182" t="s">
        <v>3470</v>
      </c>
      <c r="D1661" s="183" t="s">
        <v>43</v>
      </c>
      <c r="E1661" s="181" t="s">
        <v>35</v>
      </c>
      <c r="F1661" s="183" t="s">
        <v>35</v>
      </c>
      <c r="G1661" s="181" t="s">
        <v>252</v>
      </c>
      <c r="H1661" s="184">
        <v>1</v>
      </c>
      <c r="I1661" s="185" t="s">
        <v>107</v>
      </c>
      <c r="J1661" s="181" t="s">
        <v>37</v>
      </c>
      <c r="K1661" s="181" t="s">
        <v>38</v>
      </c>
      <c r="L1661" s="186">
        <v>45523</v>
      </c>
      <c r="M1661" s="187" t="s">
        <v>225</v>
      </c>
      <c r="N1661" s="183" t="s">
        <v>43</v>
      </c>
      <c r="O1661" s="181"/>
      <c r="P1661" s="184">
        <v>0.75</v>
      </c>
      <c r="Q1661" s="185" t="s">
        <v>107</v>
      </c>
      <c r="R1661" s="181" t="s">
        <v>37</v>
      </c>
      <c r="S1661" s="181" t="s">
        <v>96</v>
      </c>
      <c r="T1661" s="186">
        <v>45523</v>
      </c>
      <c r="U1661" s="187" t="s">
        <v>225</v>
      </c>
      <c r="V1661" s="188" t="str" cm="1">
        <f t="array" ref="V1661">IF(SUM(LEN(A1661:U1661))=0,"",IF(OR(OR(ISBLANK(E1661),SUM(LEN(B1661),LEN(C1661))=0),AND(NOT(D1661="Unknown"),ISBLANK(I1661)),AND(NOT(N1661="Unknown"),ISBLANK(Q1661))),"Missing Information", INDEX(Table15[Entire Service Line Classification], MATCH(SUMIFS(Table15[Unique ID],Table15[System-Owned Portion],D1661,Table15[If Material Anything Other than "Lead" in Column E,Was Material Ever Previously Lead?],F1661,Table15[Customer-Owned Portion],N1661),Table15[Unique ID],0),0)))</f>
        <v>Non-lead</v>
      </c>
      <c r="W1661" s="189"/>
    </row>
    <row r="1662" spans="1:23" s="190" customFormat="1" ht="37.5" x14ac:dyDescent="0.25">
      <c r="A1662" s="180">
        <v>11721283</v>
      </c>
      <c r="B1662" s="181" t="s">
        <v>3471</v>
      </c>
      <c r="C1662" s="182" t="s">
        <v>3472</v>
      </c>
      <c r="D1662" s="183" t="s">
        <v>43</v>
      </c>
      <c r="E1662" s="181" t="s">
        <v>35</v>
      </c>
      <c r="F1662" s="183" t="s">
        <v>35</v>
      </c>
      <c r="G1662" s="181" t="s">
        <v>252</v>
      </c>
      <c r="H1662" s="184">
        <v>1</v>
      </c>
      <c r="I1662" s="185" t="s">
        <v>107</v>
      </c>
      <c r="J1662" s="181" t="s">
        <v>37</v>
      </c>
      <c r="K1662" s="181" t="s">
        <v>38</v>
      </c>
      <c r="L1662" s="186">
        <v>45523</v>
      </c>
      <c r="M1662" s="187" t="s">
        <v>225</v>
      </c>
      <c r="N1662" s="183" t="s">
        <v>43</v>
      </c>
      <c r="O1662" s="181"/>
      <c r="P1662" s="184">
        <v>0.75</v>
      </c>
      <c r="Q1662" s="185" t="s">
        <v>107</v>
      </c>
      <c r="R1662" s="181" t="s">
        <v>37</v>
      </c>
      <c r="S1662" s="181" t="s">
        <v>96</v>
      </c>
      <c r="T1662" s="186">
        <v>45523</v>
      </c>
      <c r="U1662" s="187" t="s">
        <v>225</v>
      </c>
      <c r="V1662" s="188" t="str" cm="1">
        <f t="array" ref="V1662">IF(SUM(LEN(A1662:U1662))=0,"",IF(OR(OR(ISBLANK(E1662),SUM(LEN(B1662),LEN(C1662))=0),AND(NOT(D1662="Unknown"),ISBLANK(I1662)),AND(NOT(N1662="Unknown"),ISBLANK(Q1662))),"Missing Information", INDEX(Table15[Entire Service Line Classification], MATCH(SUMIFS(Table15[Unique ID],Table15[System-Owned Portion],D1662,Table15[If Material Anything Other than "Lead" in Column E,Was Material Ever Previously Lead?],F1662,Table15[Customer-Owned Portion],N1662),Table15[Unique ID],0),0)))</f>
        <v>Non-lead</v>
      </c>
      <c r="W1662" s="189"/>
    </row>
    <row r="1663" spans="1:23" s="190" customFormat="1" ht="37.5" x14ac:dyDescent="0.25">
      <c r="A1663" s="180">
        <v>11721278</v>
      </c>
      <c r="B1663" s="181" t="s">
        <v>3473</v>
      </c>
      <c r="C1663" s="182" t="s">
        <v>3474</v>
      </c>
      <c r="D1663" s="183" t="s">
        <v>36</v>
      </c>
      <c r="E1663" s="181" t="s">
        <v>35</v>
      </c>
      <c r="F1663" s="183" t="s">
        <v>35</v>
      </c>
      <c r="G1663" s="181" t="s">
        <v>245</v>
      </c>
      <c r="H1663" s="184">
        <v>1</v>
      </c>
      <c r="I1663" s="185" t="s">
        <v>107</v>
      </c>
      <c r="J1663" s="181" t="s">
        <v>37</v>
      </c>
      <c r="K1663" s="181" t="s">
        <v>38</v>
      </c>
      <c r="L1663" s="186">
        <v>45525</v>
      </c>
      <c r="M1663" s="187" t="s">
        <v>225</v>
      </c>
      <c r="N1663" s="183" t="s">
        <v>43</v>
      </c>
      <c r="O1663" s="181"/>
      <c r="P1663" s="184">
        <v>0.75</v>
      </c>
      <c r="Q1663" s="185" t="s">
        <v>107</v>
      </c>
      <c r="R1663" s="181" t="s">
        <v>37</v>
      </c>
      <c r="S1663" s="181" t="s">
        <v>96</v>
      </c>
      <c r="T1663" s="186">
        <v>45525</v>
      </c>
      <c r="U1663" s="187" t="s">
        <v>225</v>
      </c>
      <c r="V1663" s="188" t="str" cm="1">
        <f t="array" ref="V1663">IF(SUM(LEN(A1663:U1663))=0,"",IF(OR(OR(ISBLANK(E1663),SUM(LEN(B1663),LEN(C1663))=0),AND(NOT(D1663="Unknown"),ISBLANK(I1663)),AND(NOT(N1663="Unknown"),ISBLANK(Q1663))),"Missing Information", INDEX(Table15[Entire Service Line Classification], MATCH(SUMIFS(Table15[Unique ID],Table15[System-Owned Portion],D1663,Table15[If Material Anything Other than "Lead" in Column E,Was Material Ever Previously Lead?],F1663,Table15[Customer-Owned Portion],N1663),Table15[Unique ID],0),0)))</f>
        <v>Non-lead</v>
      </c>
      <c r="W1663" s="189"/>
    </row>
    <row r="1664" spans="1:23" s="190" customFormat="1" ht="37.5" x14ac:dyDescent="0.25">
      <c r="A1664" s="180">
        <v>11721280</v>
      </c>
      <c r="B1664" s="181" t="s">
        <v>3475</v>
      </c>
      <c r="C1664" s="182" t="s">
        <v>3476</v>
      </c>
      <c r="D1664" s="183" t="s">
        <v>43</v>
      </c>
      <c r="E1664" s="181" t="s">
        <v>35</v>
      </c>
      <c r="F1664" s="183" t="s">
        <v>35</v>
      </c>
      <c r="G1664" s="181" t="s">
        <v>252</v>
      </c>
      <c r="H1664" s="184">
        <v>1</v>
      </c>
      <c r="I1664" s="185" t="s">
        <v>107</v>
      </c>
      <c r="J1664" s="181" t="s">
        <v>37</v>
      </c>
      <c r="K1664" s="181" t="s">
        <v>38</v>
      </c>
      <c r="L1664" s="186">
        <v>45523</v>
      </c>
      <c r="M1664" s="187" t="s">
        <v>225</v>
      </c>
      <c r="N1664" s="183" t="s">
        <v>43</v>
      </c>
      <c r="O1664" s="181"/>
      <c r="P1664" s="184">
        <v>0.75</v>
      </c>
      <c r="Q1664" s="185" t="s">
        <v>107</v>
      </c>
      <c r="R1664" s="181" t="s">
        <v>37</v>
      </c>
      <c r="S1664" s="181" t="s">
        <v>96</v>
      </c>
      <c r="T1664" s="186">
        <v>45523</v>
      </c>
      <c r="U1664" s="187" t="s">
        <v>225</v>
      </c>
      <c r="V1664" s="188" t="str" cm="1">
        <f t="array" ref="V1664">IF(SUM(LEN(A1664:U1664))=0,"",IF(OR(OR(ISBLANK(E1664),SUM(LEN(B1664),LEN(C1664))=0),AND(NOT(D1664="Unknown"),ISBLANK(I1664)),AND(NOT(N1664="Unknown"),ISBLANK(Q1664))),"Missing Information", INDEX(Table15[Entire Service Line Classification], MATCH(SUMIFS(Table15[Unique ID],Table15[System-Owned Portion],D1664,Table15[If Material Anything Other than "Lead" in Column E,Was Material Ever Previously Lead?],F1664,Table15[Customer-Owned Portion],N1664),Table15[Unique ID],0),0)))</f>
        <v>Non-lead</v>
      </c>
      <c r="W1664" s="189"/>
    </row>
    <row r="1665" spans="1:23" s="190" customFormat="1" ht="37.5" x14ac:dyDescent="0.25">
      <c r="A1665" s="180">
        <v>11721276</v>
      </c>
      <c r="B1665" s="181" t="s">
        <v>3477</v>
      </c>
      <c r="C1665" s="182" t="s">
        <v>3478</v>
      </c>
      <c r="D1665" s="183" t="s">
        <v>36</v>
      </c>
      <c r="E1665" s="181" t="s">
        <v>35</v>
      </c>
      <c r="F1665" s="183" t="s">
        <v>35</v>
      </c>
      <c r="G1665" s="181" t="s">
        <v>263</v>
      </c>
      <c r="H1665" s="184">
        <v>1</v>
      </c>
      <c r="I1665" s="185" t="s">
        <v>107</v>
      </c>
      <c r="J1665" s="181" t="s">
        <v>37</v>
      </c>
      <c r="K1665" s="181" t="s">
        <v>38</v>
      </c>
      <c r="L1665" s="186">
        <v>45525</v>
      </c>
      <c r="M1665" s="187" t="s">
        <v>225</v>
      </c>
      <c r="N1665" s="183" t="s">
        <v>36</v>
      </c>
      <c r="O1665" s="181"/>
      <c r="P1665" s="184">
        <v>0.75</v>
      </c>
      <c r="Q1665" s="185" t="s">
        <v>107</v>
      </c>
      <c r="R1665" s="181" t="s">
        <v>37</v>
      </c>
      <c r="S1665" s="181" t="s">
        <v>96</v>
      </c>
      <c r="T1665" s="186">
        <v>45525</v>
      </c>
      <c r="U1665" s="187" t="s">
        <v>225</v>
      </c>
      <c r="V1665" s="188" t="str" cm="1">
        <f t="array" ref="V1665">IF(SUM(LEN(A1665:U1665))=0,"",IF(OR(OR(ISBLANK(E1665),SUM(LEN(B1665),LEN(C1665))=0),AND(NOT(D1665="Unknown"),ISBLANK(I1665)),AND(NOT(N1665="Unknown"),ISBLANK(Q1665))),"Missing Information", INDEX(Table15[Entire Service Line Classification], MATCH(SUMIFS(Table15[Unique ID],Table15[System-Owned Portion],D1665,Table15[If Material Anything Other than "Lead" in Column E,Was Material Ever Previously Lead?],F1665,Table15[Customer-Owned Portion],N1665),Table15[Unique ID],0),0)))</f>
        <v>Non-lead</v>
      </c>
      <c r="W1665" s="189"/>
    </row>
    <row r="1666" spans="1:23" s="190" customFormat="1" ht="37.5" x14ac:dyDescent="0.25">
      <c r="A1666" s="180">
        <v>11721287</v>
      </c>
      <c r="B1666" s="181" t="s">
        <v>3479</v>
      </c>
      <c r="C1666" s="182" t="s">
        <v>3480</v>
      </c>
      <c r="D1666" s="183" t="s">
        <v>43</v>
      </c>
      <c r="E1666" s="181" t="s">
        <v>35</v>
      </c>
      <c r="F1666" s="183" t="s">
        <v>35</v>
      </c>
      <c r="G1666" s="181" t="s">
        <v>246</v>
      </c>
      <c r="H1666" s="184">
        <v>2</v>
      </c>
      <c r="I1666" s="185" t="s">
        <v>107</v>
      </c>
      <c r="J1666" s="181" t="s">
        <v>37</v>
      </c>
      <c r="K1666" s="181" t="s">
        <v>38</v>
      </c>
      <c r="L1666" s="186">
        <v>45525</v>
      </c>
      <c r="M1666" s="187" t="s">
        <v>225</v>
      </c>
      <c r="N1666" s="183" t="s">
        <v>36</v>
      </c>
      <c r="O1666" s="181"/>
      <c r="P1666" s="184">
        <v>1</v>
      </c>
      <c r="Q1666" s="185" t="s">
        <v>107</v>
      </c>
      <c r="R1666" s="181" t="s">
        <v>37</v>
      </c>
      <c r="S1666" s="181" t="s">
        <v>96</v>
      </c>
      <c r="T1666" s="186">
        <v>45525</v>
      </c>
      <c r="U1666" s="187" t="s">
        <v>225</v>
      </c>
      <c r="V1666" s="188" t="str" cm="1">
        <f t="array" ref="V1666">IF(SUM(LEN(A1666:U1666))=0,"",IF(OR(OR(ISBLANK(E1666),SUM(LEN(B1666),LEN(C1666))=0),AND(NOT(D1666="Unknown"),ISBLANK(I1666)),AND(NOT(N1666="Unknown"),ISBLANK(Q1666))),"Missing Information", INDEX(Table15[Entire Service Line Classification], MATCH(SUMIFS(Table15[Unique ID],Table15[System-Owned Portion],D1666,Table15[If Material Anything Other than "Lead" in Column E,Was Material Ever Previously Lead?],F1666,Table15[Customer-Owned Portion],N1666),Table15[Unique ID],0),0)))</f>
        <v>Non-lead</v>
      </c>
      <c r="W1666" s="189"/>
    </row>
    <row r="1667" spans="1:23" s="190" customFormat="1" ht="37.5" x14ac:dyDescent="0.25">
      <c r="A1667" s="180">
        <v>11721286</v>
      </c>
      <c r="B1667" s="181" t="s">
        <v>3481</v>
      </c>
      <c r="C1667" s="182" t="s">
        <v>3482</v>
      </c>
      <c r="D1667" s="183" t="s">
        <v>36</v>
      </c>
      <c r="E1667" s="181" t="s">
        <v>35</v>
      </c>
      <c r="F1667" s="183" t="s">
        <v>35</v>
      </c>
      <c r="G1667" s="181" t="s">
        <v>246</v>
      </c>
      <c r="H1667" s="184">
        <v>1</v>
      </c>
      <c r="I1667" s="185" t="s">
        <v>107</v>
      </c>
      <c r="J1667" s="181" t="s">
        <v>37</v>
      </c>
      <c r="K1667" s="181" t="s">
        <v>38</v>
      </c>
      <c r="L1667" s="186">
        <v>45516</v>
      </c>
      <c r="M1667" s="187" t="s">
        <v>225</v>
      </c>
      <c r="N1667" s="183" t="s">
        <v>43</v>
      </c>
      <c r="O1667" s="181"/>
      <c r="P1667" s="184">
        <v>0.75</v>
      </c>
      <c r="Q1667" s="185" t="s">
        <v>107</v>
      </c>
      <c r="R1667" s="181" t="s">
        <v>37</v>
      </c>
      <c r="S1667" s="181" t="s">
        <v>96</v>
      </c>
      <c r="T1667" s="186">
        <v>45516</v>
      </c>
      <c r="U1667" s="187" t="s">
        <v>225</v>
      </c>
      <c r="V1667" s="188" t="str" cm="1">
        <f t="array" ref="V1667">IF(SUM(LEN(A1667:U1667))=0,"",IF(OR(OR(ISBLANK(E1667),SUM(LEN(B1667),LEN(C1667))=0),AND(NOT(D1667="Unknown"),ISBLANK(I1667)),AND(NOT(N1667="Unknown"),ISBLANK(Q1667))),"Missing Information", INDEX(Table15[Entire Service Line Classification], MATCH(SUMIFS(Table15[Unique ID],Table15[System-Owned Portion],D1667,Table15[If Material Anything Other than "Lead" in Column E,Was Material Ever Previously Lead?],F1667,Table15[Customer-Owned Portion],N1667),Table15[Unique ID],0),0)))</f>
        <v>Non-lead</v>
      </c>
      <c r="W1667" s="189"/>
    </row>
    <row r="1668" spans="1:23" s="190" customFormat="1" ht="37.5" x14ac:dyDescent="0.25">
      <c r="A1668" s="180">
        <v>11721281</v>
      </c>
      <c r="B1668" s="181" t="s">
        <v>3483</v>
      </c>
      <c r="C1668" s="182" t="s">
        <v>3484</v>
      </c>
      <c r="D1668" s="183" t="s">
        <v>43</v>
      </c>
      <c r="E1668" s="181" t="s">
        <v>35</v>
      </c>
      <c r="F1668" s="183" t="s">
        <v>35</v>
      </c>
      <c r="G1668" s="181" t="s">
        <v>7031</v>
      </c>
      <c r="H1668" s="184">
        <v>1</v>
      </c>
      <c r="I1668" s="185" t="s">
        <v>107</v>
      </c>
      <c r="J1668" s="181" t="s">
        <v>37</v>
      </c>
      <c r="K1668" s="181" t="s">
        <v>38</v>
      </c>
      <c r="L1668" s="186">
        <v>45545</v>
      </c>
      <c r="M1668" s="187" t="s">
        <v>7068</v>
      </c>
      <c r="N1668" s="183" t="s">
        <v>43</v>
      </c>
      <c r="O1668" s="181"/>
      <c r="P1668" s="184">
        <v>1</v>
      </c>
      <c r="Q1668" s="185" t="s">
        <v>107</v>
      </c>
      <c r="R1668" s="181" t="s">
        <v>37</v>
      </c>
      <c r="S1668" s="181" t="s">
        <v>96</v>
      </c>
      <c r="T1668" s="186">
        <v>45545</v>
      </c>
      <c r="U1668" s="187" t="s">
        <v>7069</v>
      </c>
      <c r="V1668" s="188" t="str" cm="1">
        <f t="array" ref="V1668">IF(SUM(LEN(A1668:U1668))=0,"",IF(OR(OR(ISBLANK(E1668),SUM(LEN(B1668),LEN(C1668))=0),AND(NOT(D1668="Unknown"),ISBLANK(I1668)),AND(NOT(N1668="Unknown"),ISBLANK(Q1668))),"Missing Information", INDEX(Table15[Entire Service Line Classification], MATCH(SUMIFS(Table15[Unique ID],Table15[System-Owned Portion],D1668,Table15[If Material Anything Other than "Lead" in Column E,Was Material Ever Previously Lead?],F1668,Table15[Customer-Owned Portion],N1668),Table15[Unique ID],0),0)))</f>
        <v>Non-lead</v>
      </c>
      <c r="W1668" s="189"/>
    </row>
    <row r="1669" spans="1:23" s="190" customFormat="1" ht="37.5" x14ac:dyDescent="0.25">
      <c r="A1669" s="180">
        <v>11721279</v>
      </c>
      <c r="B1669" s="181" t="s">
        <v>3485</v>
      </c>
      <c r="C1669" s="182" t="s">
        <v>3486</v>
      </c>
      <c r="D1669" s="183" t="s">
        <v>36</v>
      </c>
      <c r="E1669" s="181" t="s">
        <v>35</v>
      </c>
      <c r="F1669" s="183" t="s">
        <v>35</v>
      </c>
      <c r="G1669" s="181" t="s">
        <v>255</v>
      </c>
      <c r="H1669" s="184">
        <v>1</v>
      </c>
      <c r="I1669" s="185" t="s">
        <v>107</v>
      </c>
      <c r="J1669" s="181" t="s">
        <v>37</v>
      </c>
      <c r="K1669" s="181" t="s">
        <v>38</v>
      </c>
      <c r="L1669" s="186">
        <v>45525</v>
      </c>
      <c r="M1669" s="187" t="s">
        <v>225</v>
      </c>
      <c r="N1669" s="183" t="s">
        <v>36</v>
      </c>
      <c r="O1669" s="181"/>
      <c r="P1669" s="184">
        <v>0.75</v>
      </c>
      <c r="Q1669" s="185" t="s">
        <v>107</v>
      </c>
      <c r="R1669" s="181" t="s">
        <v>37</v>
      </c>
      <c r="S1669" s="181" t="s">
        <v>96</v>
      </c>
      <c r="T1669" s="186">
        <v>45525</v>
      </c>
      <c r="U1669" s="187" t="s">
        <v>225</v>
      </c>
      <c r="V1669" s="188" t="str" cm="1">
        <f t="array" ref="V1669">IF(SUM(LEN(A1669:U1669))=0,"",IF(OR(OR(ISBLANK(E1669),SUM(LEN(B1669),LEN(C1669))=0),AND(NOT(D1669="Unknown"),ISBLANK(I1669)),AND(NOT(N1669="Unknown"),ISBLANK(Q1669))),"Missing Information", INDEX(Table15[Entire Service Line Classification], MATCH(SUMIFS(Table15[Unique ID],Table15[System-Owned Portion],D1669,Table15[If Material Anything Other than "Lead" in Column E,Was Material Ever Previously Lead?],F1669,Table15[Customer-Owned Portion],N1669),Table15[Unique ID],0),0)))</f>
        <v>Non-lead</v>
      </c>
      <c r="W1669" s="189"/>
    </row>
    <row r="1670" spans="1:23" s="190" customFormat="1" ht="37.5" x14ac:dyDescent="0.25">
      <c r="A1670" s="180">
        <v>11721275</v>
      </c>
      <c r="B1670" s="181" t="s">
        <v>3487</v>
      </c>
      <c r="C1670" s="182" t="s">
        <v>3488</v>
      </c>
      <c r="D1670" s="183" t="s">
        <v>36</v>
      </c>
      <c r="E1670" s="181" t="s">
        <v>35</v>
      </c>
      <c r="F1670" s="183" t="s">
        <v>35</v>
      </c>
      <c r="G1670" s="181" t="s">
        <v>238</v>
      </c>
      <c r="H1670" s="184">
        <v>1</v>
      </c>
      <c r="I1670" s="185" t="s">
        <v>107</v>
      </c>
      <c r="J1670" s="181" t="s">
        <v>37</v>
      </c>
      <c r="K1670" s="181" t="s">
        <v>38</v>
      </c>
      <c r="L1670" s="186">
        <v>45526</v>
      </c>
      <c r="M1670" s="187" t="s">
        <v>225</v>
      </c>
      <c r="N1670" s="183" t="s">
        <v>36</v>
      </c>
      <c r="O1670" s="181"/>
      <c r="P1670" s="184">
        <v>0.75</v>
      </c>
      <c r="Q1670" s="185" t="s">
        <v>107</v>
      </c>
      <c r="R1670" s="181" t="s">
        <v>37</v>
      </c>
      <c r="S1670" s="181" t="s">
        <v>96</v>
      </c>
      <c r="T1670" s="186">
        <v>45526</v>
      </c>
      <c r="U1670" s="187" t="s">
        <v>225</v>
      </c>
      <c r="V1670" s="188" t="str" cm="1">
        <f t="array" ref="V1670">IF(SUM(LEN(A1670:U1670))=0,"",IF(OR(OR(ISBLANK(E1670),SUM(LEN(B1670),LEN(C1670))=0),AND(NOT(D1670="Unknown"),ISBLANK(I1670)),AND(NOT(N1670="Unknown"),ISBLANK(Q1670))),"Missing Information", INDEX(Table15[Entire Service Line Classification], MATCH(SUMIFS(Table15[Unique ID],Table15[System-Owned Portion],D1670,Table15[If Material Anything Other than "Lead" in Column E,Was Material Ever Previously Lead?],F1670,Table15[Customer-Owned Portion],N1670),Table15[Unique ID],0),0)))</f>
        <v>Non-lead</v>
      </c>
      <c r="W1670" s="189"/>
    </row>
    <row r="1671" spans="1:23" s="190" customFormat="1" ht="37.5" x14ac:dyDescent="0.25">
      <c r="A1671" s="180">
        <v>11721272</v>
      </c>
      <c r="B1671" s="181" t="s">
        <v>3489</v>
      </c>
      <c r="C1671" s="182" t="s">
        <v>3490</v>
      </c>
      <c r="D1671" s="183" t="s">
        <v>36</v>
      </c>
      <c r="E1671" s="181" t="s">
        <v>35</v>
      </c>
      <c r="F1671" s="183" t="s">
        <v>35</v>
      </c>
      <c r="G1671" s="181" t="s">
        <v>247</v>
      </c>
      <c r="H1671" s="184">
        <v>1</v>
      </c>
      <c r="I1671" s="185" t="s">
        <v>107</v>
      </c>
      <c r="J1671" s="181" t="s">
        <v>37</v>
      </c>
      <c r="K1671" s="181" t="s">
        <v>38</v>
      </c>
      <c r="L1671" s="186">
        <v>45516</v>
      </c>
      <c r="M1671" s="187" t="s">
        <v>225</v>
      </c>
      <c r="N1671" s="183" t="s">
        <v>36</v>
      </c>
      <c r="O1671" s="181"/>
      <c r="P1671" s="184">
        <v>1</v>
      </c>
      <c r="Q1671" s="185" t="s">
        <v>107</v>
      </c>
      <c r="R1671" s="181" t="s">
        <v>37</v>
      </c>
      <c r="S1671" s="181" t="s">
        <v>96</v>
      </c>
      <c r="T1671" s="186">
        <v>45516</v>
      </c>
      <c r="U1671" s="187" t="s">
        <v>225</v>
      </c>
      <c r="V1671" s="188" t="str" cm="1">
        <f t="array" ref="V1671">IF(SUM(LEN(A1671:U1671))=0,"",IF(OR(OR(ISBLANK(E1671),SUM(LEN(B1671),LEN(C1671))=0),AND(NOT(D1671="Unknown"),ISBLANK(I1671)),AND(NOT(N1671="Unknown"),ISBLANK(Q1671))),"Missing Information", INDEX(Table15[Entire Service Line Classification], MATCH(SUMIFS(Table15[Unique ID],Table15[System-Owned Portion],D1671,Table15[If Material Anything Other than "Lead" in Column E,Was Material Ever Previously Lead?],F1671,Table15[Customer-Owned Portion],N1671),Table15[Unique ID],0),0)))</f>
        <v>Non-lead</v>
      </c>
      <c r="W1671" s="189"/>
    </row>
    <row r="1672" spans="1:23" s="190" customFormat="1" ht="37.5" x14ac:dyDescent="0.25">
      <c r="A1672" s="180">
        <v>11721270</v>
      </c>
      <c r="B1672" s="181" t="s">
        <v>3491</v>
      </c>
      <c r="C1672" s="182" t="s">
        <v>3492</v>
      </c>
      <c r="D1672" s="183" t="s">
        <v>36</v>
      </c>
      <c r="E1672" s="181" t="s">
        <v>35</v>
      </c>
      <c r="F1672" s="183" t="s">
        <v>35</v>
      </c>
      <c r="G1672" s="181" t="s">
        <v>255</v>
      </c>
      <c r="H1672" s="184">
        <v>1</v>
      </c>
      <c r="I1672" s="185" t="s">
        <v>107</v>
      </c>
      <c r="J1672" s="181" t="s">
        <v>37</v>
      </c>
      <c r="K1672" s="181" t="s">
        <v>38</v>
      </c>
      <c r="L1672" s="186">
        <v>45525</v>
      </c>
      <c r="M1672" s="187" t="s">
        <v>225</v>
      </c>
      <c r="N1672" s="183" t="s">
        <v>43</v>
      </c>
      <c r="O1672" s="181"/>
      <c r="P1672" s="184">
        <v>0.75</v>
      </c>
      <c r="Q1672" s="185" t="s">
        <v>107</v>
      </c>
      <c r="R1672" s="181" t="s">
        <v>37</v>
      </c>
      <c r="S1672" s="181" t="s">
        <v>96</v>
      </c>
      <c r="T1672" s="186">
        <v>45525</v>
      </c>
      <c r="U1672" s="187" t="s">
        <v>225</v>
      </c>
      <c r="V1672" s="188" t="str" cm="1">
        <f t="array" ref="V1672">IF(SUM(LEN(A1672:U1672))=0,"",IF(OR(OR(ISBLANK(E1672),SUM(LEN(B1672),LEN(C1672))=0),AND(NOT(D1672="Unknown"),ISBLANK(I1672)),AND(NOT(N1672="Unknown"),ISBLANK(Q1672))),"Missing Information", INDEX(Table15[Entire Service Line Classification], MATCH(SUMIFS(Table15[Unique ID],Table15[System-Owned Portion],D1672,Table15[If Material Anything Other than "Lead" in Column E,Was Material Ever Previously Lead?],F1672,Table15[Customer-Owned Portion],N1672),Table15[Unique ID],0),0)))</f>
        <v>Non-lead</v>
      </c>
      <c r="W1672" s="189"/>
    </row>
    <row r="1673" spans="1:23" s="190" customFormat="1" ht="37.5" x14ac:dyDescent="0.25">
      <c r="A1673" s="180">
        <v>11721267</v>
      </c>
      <c r="B1673" s="181" t="s">
        <v>3493</v>
      </c>
      <c r="C1673" s="182" t="s">
        <v>3494</v>
      </c>
      <c r="D1673" s="183" t="s">
        <v>36</v>
      </c>
      <c r="E1673" s="181" t="s">
        <v>35</v>
      </c>
      <c r="F1673" s="183" t="s">
        <v>35</v>
      </c>
      <c r="G1673" s="181" t="s">
        <v>240</v>
      </c>
      <c r="H1673" s="184">
        <v>1</v>
      </c>
      <c r="I1673" s="185" t="s">
        <v>107</v>
      </c>
      <c r="J1673" s="181" t="s">
        <v>37</v>
      </c>
      <c r="K1673" s="181" t="s">
        <v>38</v>
      </c>
      <c r="L1673" s="186">
        <v>45525</v>
      </c>
      <c r="M1673" s="187" t="s">
        <v>225</v>
      </c>
      <c r="N1673" s="183" t="s">
        <v>36</v>
      </c>
      <c r="O1673" s="181"/>
      <c r="P1673" s="184">
        <v>0.75</v>
      </c>
      <c r="Q1673" s="185" t="s">
        <v>107</v>
      </c>
      <c r="R1673" s="181" t="s">
        <v>37</v>
      </c>
      <c r="S1673" s="181" t="s">
        <v>96</v>
      </c>
      <c r="T1673" s="186">
        <v>45525</v>
      </c>
      <c r="U1673" s="187" t="s">
        <v>225</v>
      </c>
      <c r="V1673" s="188" t="str" cm="1">
        <f t="array" ref="V1673">IF(SUM(LEN(A1673:U1673))=0,"",IF(OR(OR(ISBLANK(E1673),SUM(LEN(B1673),LEN(C1673))=0),AND(NOT(D1673="Unknown"),ISBLANK(I1673)),AND(NOT(N1673="Unknown"),ISBLANK(Q1673))),"Missing Information", INDEX(Table15[Entire Service Line Classification], MATCH(SUMIFS(Table15[Unique ID],Table15[System-Owned Portion],D1673,Table15[If Material Anything Other than "Lead" in Column E,Was Material Ever Previously Lead?],F1673,Table15[Customer-Owned Portion],N1673),Table15[Unique ID],0),0)))</f>
        <v>Non-lead</v>
      </c>
      <c r="W1673" s="189"/>
    </row>
    <row r="1674" spans="1:23" s="190" customFormat="1" ht="37.5" x14ac:dyDescent="0.25">
      <c r="A1674" s="180">
        <v>11721268</v>
      </c>
      <c r="B1674" s="181" t="s">
        <v>3495</v>
      </c>
      <c r="C1674" s="182" t="s">
        <v>3496</v>
      </c>
      <c r="D1674" s="183" t="s">
        <v>36</v>
      </c>
      <c r="E1674" s="181" t="s">
        <v>35</v>
      </c>
      <c r="F1674" s="183" t="s">
        <v>35</v>
      </c>
      <c r="G1674" s="181" t="s">
        <v>255</v>
      </c>
      <c r="H1674" s="184">
        <v>1</v>
      </c>
      <c r="I1674" s="185" t="s">
        <v>107</v>
      </c>
      <c r="J1674" s="181" t="s">
        <v>37</v>
      </c>
      <c r="K1674" s="181" t="s">
        <v>38</v>
      </c>
      <c r="L1674" s="186">
        <v>45525</v>
      </c>
      <c r="M1674" s="187" t="s">
        <v>225</v>
      </c>
      <c r="N1674" s="183" t="s">
        <v>36</v>
      </c>
      <c r="O1674" s="181"/>
      <c r="P1674" s="184">
        <v>0.75</v>
      </c>
      <c r="Q1674" s="185" t="s">
        <v>107</v>
      </c>
      <c r="R1674" s="181" t="s">
        <v>37</v>
      </c>
      <c r="S1674" s="181" t="s">
        <v>96</v>
      </c>
      <c r="T1674" s="186">
        <v>45525</v>
      </c>
      <c r="U1674" s="187" t="s">
        <v>225</v>
      </c>
      <c r="V1674" s="188" t="str" cm="1">
        <f t="array" ref="V1674">IF(SUM(LEN(A1674:U1674))=0,"",IF(OR(OR(ISBLANK(E1674),SUM(LEN(B1674),LEN(C1674))=0),AND(NOT(D1674="Unknown"),ISBLANK(I1674)),AND(NOT(N1674="Unknown"),ISBLANK(Q1674))),"Missing Information", INDEX(Table15[Entire Service Line Classification], MATCH(SUMIFS(Table15[Unique ID],Table15[System-Owned Portion],D1674,Table15[If Material Anything Other than "Lead" in Column E,Was Material Ever Previously Lead?],F1674,Table15[Customer-Owned Portion],N1674),Table15[Unique ID],0),0)))</f>
        <v>Non-lead</v>
      </c>
      <c r="W1674" s="189"/>
    </row>
    <row r="1675" spans="1:23" s="190" customFormat="1" ht="37.5" x14ac:dyDescent="0.25">
      <c r="A1675" s="180">
        <v>11721265</v>
      </c>
      <c r="B1675" s="181" t="s">
        <v>3497</v>
      </c>
      <c r="C1675" s="182" t="s">
        <v>3498</v>
      </c>
      <c r="D1675" s="183" t="s">
        <v>36</v>
      </c>
      <c r="E1675" s="181" t="s">
        <v>35</v>
      </c>
      <c r="F1675" s="183" t="s">
        <v>35</v>
      </c>
      <c r="G1675" s="181" t="s">
        <v>255</v>
      </c>
      <c r="H1675" s="184">
        <v>1</v>
      </c>
      <c r="I1675" s="185" t="s">
        <v>107</v>
      </c>
      <c r="J1675" s="181" t="s">
        <v>37</v>
      </c>
      <c r="K1675" s="181" t="s">
        <v>38</v>
      </c>
      <c r="L1675" s="186">
        <v>45525</v>
      </c>
      <c r="M1675" s="187" t="s">
        <v>225</v>
      </c>
      <c r="N1675" s="183" t="s">
        <v>36</v>
      </c>
      <c r="O1675" s="181"/>
      <c r="P1675" s="184">
        <v>0.75</v>
      </c>
      <c r="Q1675" s="185" t="s">
        <v>107</v>
      </c>
      <c r="R1675" s="181" t="s">
        <v>37</v>
      </c>
      <c r="S1675" s="181" t="s">
        <v>96</v>
      </c>
      <c r="T1675" s="186">
        <v>45525</v>
      </c>
      <c r="U1675" s="187" t="s">
        <v>225</v>
      </c>
      <c r="V1675" s="188" t="str" cm="1">
        <f t="array" ref="V1675">IF(SUM(LEN(A1675:U1675))=0,"",IF(OR(OR(ISBLANK(E1675),SUM(LEN(B1675),LEN(C1675))=0),AND(NOT(D1675="Unknown"),ISBLANK(I1675)),AND(NOT(N1675="Unknown"),ISBLANK(Q1675))),"Missing Information", INDEX(Table15[Entire Service Line Classification], MATCH(SUMIFS(Table15[Unique ID],Table15[System-Owned Portion],D1675,Table15[If Material Anything Other than "Lead" in Column E,Was Material Ever Previously Lead?],F1675,Table15[Customer-Owned Portion],N1675),Table15[Unique ID],0),0)))</f>
        <v>Non-lead</v>
      </c>
      <c r="W1675" s="189"/>
    </row>
    <row r="1676" spans="1:23" s="190" customFormat="1" ht="37.5" x14ac:dyDescent="0.25">
      <c r="A1676" s="180">
        <v>11721263</v>
      </c>
      <c r="B1676" s="181" t="s">
        <v>3499</v>
      </c>
      <c r="C1676" s="182" t="s">
        <v>3500</v>
      </c>
      <c r="D1676" s="183" t="s">
        <v>43</v>
      </c>
      <c r="E1676" s="181" t="s">
        <v>35</v>
      </c>
      <c r="F1676" s="183" t="s">
        <v>35</v>
      </c>
      <c r="G1676" s="181" t="s">
        <v>7055</v>
      </c>
      <c r="H1676" s="184">
        <v>1</v>
      </c>
      <c r="I1676" s="185" t="s">
        <v>107</v>
      </c>
      <c r="J1676" s="181" t="s">
        <v>37</v>
      </c>
      <c r="K1676" s="181" t="s">
        <v>38</v>
      </c>
      <c r="L1676" s="186">
        <v>45526</v>
      </c>
      <c r="M1676" s="187" t="s">
        <v>7068</v>
      </c>
      <c r="N1676" s="183" t="s">
        <v>44</v>
      </c>
      <c r="O1676" s="181"/>
      <c r="P1676" s="184">
        <v>0.75</v>
      </c>
      <c r="Q1676" s="185" t="s">
        <v>107</v>
      </c>
      <c r="R1676" s="181" t="s">
        <v>37</v>
      </c>
      <c r="S1676" s="181" t="s">
        <v>96</v>
      </c>
      <c r="T1676" s="186">
        <v>45526</v>
      </c>
      <c r="U1676" s="187" t="s">
        <v>7068</v>
      </c>
      <c r="V1676" s="188" t="str" cm="1">
        <f t="array" ref="V1676">IF(SUM(LEN(A1676:U1676))=0,"",IF(OR(OR(ISBLANK(E1676),SUM(LEN(B1676),LEN(C1676))=0),AND(NOT(D1676="Unknown"),ISBLANK(I1676)),AND(NOT(N1676="Unknown"),ISBLANK(Q1676))),"Missing Information", INDEX(Table15[Entire Service Line Classification], MATCH(SUMIFS(Table15[Unique ID],Table15[System-Owned Portion],D1676,Table15[If Material Anything Other than "Lead" in Column E,Was Material Ever Previously Lead?],F1676,Table15[Customer-Owned Portion],N1676),Table15[Unique ID],0),0)))</f>
        <v>Non-lead</v>
      </c>
      <c r="W1676" s="189"/>
    </row>
    <row r="1677" spans="1:23" s="190" customFormat="1" ht="37.5" x14ac:dyDescent="0.25">
      <c r="A1677" s="180">
        <v>11721262</v>
      </c>
      <c r="B1677" s="181" t="s">
        <v>3501</v>
      </c>
      <c r="C1677" s="182" t="s">
        <v>3502</v>
      </c>
      <c r="D1677" s="183" t="s">
        <v>36</v>
      </c>
      <c r="E1677" s="181" t="s">
        <v>35</v>
      </c>
      <c r="F1677" s="183" t="s">
        <v>35</v>
      </c>
      <c r="G1677" s="181" t="s">
        <v>225</v>
      </c>
      <c r="H1677" s="184">
        <v>1</v>
      </c>
      <c r="I1677" s="185" t="s">
        <v>107</v>
      </c>
      <c r="J1677" s="181" t="s">
        <v>37</v>
      </c>
      <c r="K1677" s="181" t="s">
        <v>38</v>
      </c>
      <c r="L1677" s="186">
        <v>45525</v>
      </c>
      <c r="M1677" s="187" t="s">
        <v>225</v>
      </c>
      <c r="N1677" s="183" t="s">
        <v>36</v>
      </c>
      <c r="O1677" s="181"/>
      <c r="P1677" s="184">
        <v>0.75</v>
      </c>
      <c r="Q1677" s="185" t="s">
        <v>107</v>
      </c>
      <c r="R1677" s="181" t="s">
        <v>37</v>
      </c>
      <c r="S1677" s="181" t="s">
        <v>96</v>
      </c>
      <c r="T1677" s="186">
        <v>45525</v>
      </c>
      <c r="U1677" s="187" t="s">
        <v>225</v>
      </c>
      <c r="V1677" s="188" t="str" cm="1">
        <f t="array" ref="V1677">IF(SUM(LEN(A1677:U1677))=0,"",IF(OR(OR(ISBLANK(E1677),SUM(LEN(B1677),LEN(C1677))=0),AND(NOT(D1677="Unknown"),ISBLANK(I1677)),AND(NOT(N1677="Unknown"),ISBLANK(Q1677))),"Missing Information", INDEX(Table15[Entire Service Line Classification], MATCH(SUMIFS(Table15[Unique ID],Table15[System-Owned Portion],D1677,Table15[If Material Anything Other than "Lead" in Column E,Was Material Ever Previously Lead?],F1677,Table15[Customer-Owned Portion],N1677),Table15[Unique ID],0),0)))</f>
        <v>Non-lead</v>
      </c>
      <c r="W1677" s="189"/>
    </row>
    <row r="1678" spans="1:23" s="190" customFormat="1" ht="37.5" x14ac:dyDescent="0.25">
      <c r="A1678" s="180">
        <v>11721271</v>
      </c>
      <c r="B1678" s="181" t="s">
        <v>3503</v>
      </c>
      <c r="C1678" s="182" t="s">
        <v>3504</v>
      </c>
      <c r="D1678" s="183" t="s">
        <v>43</v>
      </c>
      <c r="E1678" s="181" t="s">
        <v>35</v>
      </c>
      <c r="F1678" s="183" t="s">
        <v>35</v>
      </c>
      <c r="G1678" s="181" t="s">
        <v>7056</v>
      </c>
      <c r="H1678" s="184">
        <v>2</v>
      </c>
      <c r="I1678" s="185" t="s">
        <v>107</v>
      </c>
      <c r="J1678" s="181" t="s">
        <v>37</v>
      </c>
      <c r="K1678" s="181" t="s">
        <v>38</v>
      </c>
      <c r="L1678" s="186">
        <v>45525</v>
      </c>
      <c r="M1678" s="187" t="s">
        <v>225</v>
      </c>
      <c r="N1678" s="183" t="s">
        <v>36</v>
      </c>
      <c r="O1678" s="181"/>
      <c r="P1678" s="184">
        <v>0.75</v>
      </c>
      <c r="Q1678" s="185" t="s">
        <v>107</v>
      </c>
      <c r="R1678" s="181" t="s">
        <v>37</v>
      </c>
      <c r="S1678" s="181" t="s">
        <v>96</v>
      </c>
      <c r="T1678" s="186">
        <v>45525</v>
      </c>
      <c r="U1678" s="187" t="s">
        <v>225</v>
      </c>
      <c r="V1678" s="188" t="str" cm="1">
        <f t="array" ref="V1678">IF(SUM(LEN(A1678:U1678))=0,"",IF(OR(OR(ISBLANK(E1678),SUM(LEN(B1678),LEN(C1678))=0),AND(NOT(D1678="Unknown"),ISBLANK(I1678)),AND(NOT(N1678="Unknown"),ISBLANK(Q1678))),"Missing Information", INDEX(Table15[Entire Service Line Classification], MATCH(SUMIFS(Table15[Unique ID],Table15[System-Owned Portion],D1678,Table15[If Material Anything Other than "Lead" in Column E,Was Material Ever Previously Lead?],F1678,Table15[Customer-Owned Portion],N1678),Table15[Unique ID],0),0)))</f>
        <v>Non-lead</v>
      </c>
      <c r="W1678" s="189"/>
    </row>
    <row r="1679" spans="1:23" s="190" customFormat="1" ht="37.5" x14ac:dyDescent="0.25">
      <c r="A1679" s="180">
        <v>11721269</v>
      </c>
      <c r="B1679" s="181" t="s">
        <v>3505</v>
      </c>
      <c r="C1679" s="182" t="s">
        <v>3506</v>
      </c>
      <c r="D1679" s="183" t="s">
        <v>43</v>
      </c>
      <c r="E1679" s="181" t="s">
        <v>35</v>
      </c>
      <c r="F1679" s="183" t="s">
        <v>35</v>
      </c>
      <c r="G1679" s="181" t="s">
        <v>7039</v>
      </c>
      <c r="H1679" s="184">
        <v>2</v>
      </c>
      <c r="I1679" s="185" t="s">
        <v>107</v>
      </c>
      <c r="J1679" s="181" t="s">
        <v>37</v>
      </c>
      <c r="K1679" s="181" t="s">
        <v>38</v>
      </c>
      <c r="L1679" s="186">
        <v>45525</v>
      </c>
      <c r="M1679" s="187" t="s">
        <v>225</v>
      </c>
      <c r="N1679" s="183" t="s">
        <v>36</v>
      </c>
      <c r="O1679" s="181"/>
      <c r="P1679" s="184">
        <v>1</v>
      </c>
      <c r="Q1679" s="185" t="s">
        <v>107</v>
      </c>
      <c r="R1679" s="181" t="s">
        <v>37</v>
      </c>
      <c r="S1679" s="181" t="s">
        <v>96</v>
      </c>
      <c r="T1679" s="186">
        <v>45525</v>
      </c>
      <c r="U1679" s="187" t="s">
        <v>225</v>
      </c>
      <c r="V1679" s="188" t="str" cm="1">
        <f t="array" ref="V1679">IF(SUM(LEN(A1679:U1679))=0,"",IF(OR(OR(ISBLANK(E1679),SUM(LEN(B1679),LEN(C1679))=0),AND(NOT(D1679="Unknown"),ISBLANK(I1679)),AND(NOT(N1679="Unknown"),ISBLANK(Q1679))),"Missing Information", INDEX(Table15[Entire Service Line Classification], MATCH(SUMIFS(Table15[Unique ID],Table15[System-Owned Portion],D1679,Table15[If Material Anything Other than "Lead" in Column E,Was Material Ever Previously Lead?],F1679,Table15[Customer-Owned Portion],N1679),Table15[Unique ID],0),0)))</f>
        <v>Non-lead</v>
      </c>
      <c r="W1679" s="189"/>
    </row>
    <row r="1680" spans="1:23" s="190" customFormat="1" ht="37.5" x14ac:dyDescent="0.25">
      <c r="A1680" s="180">
        <v>11721266</v>
      </c>
      <c r="B1680" s="181" t="s">
        <v>3507</v>
      </c>
      <c r="C1680" s="182" t="s">
        <v>3508</v>
      </c>
      <c r="D1680" s="183" t="s">
        <v>36</v>
      </c>
      <c r="E1680" s="181" t="s">
        <v>35</v>
      </c>
      <c r="F1680" s="183" t="s">
        <v>35</v>
      </c>
      <c r="G1680" s="181" t="s">
        <v>235</v>
      </c>
      <c r="H1680" s="184">
        <v>1.5</v>
      </c>
      <c r="I1680" s="185" t="s">
        <v>107</v>
      </c>
      <c r="J1680" s="181" t="s">
        <v>37</v>
      </c>
      <c r="K1680" s="181" t="s">
        <v>38</v>
      </c>
      <c r="L1680" s="186">
        <v>45526</v>
      </c>
      <c r="M1680" s="187" t="s">
        <v>225</v>
      </c>
      <c r="N1680" s="183" t="s">
        <v>36</v>
      </c>
      <c r="O1680" s="181"/>
      <c r="P1680" s="184">
        <v>1.5</v>
      </c>
      <c r="Q1680" s="185" t="s">
        <v>107</v>
      </c>
      <c r="R1680" s="181" t="s">
        <v>37</v>
      </c>
      <c r="S1680" s="181" t="s">
        <v>96</v>
      </c>
      <c r="T1680" s="186">
        <v>45526</v>
      </c>
      <c r="U1680" s="187" t="s">
        <v>225</v>
      </c>
      <c r="V1680" s="188" t="str" cm="1">
        <f t="array" ref="V1680">IF(SUM(LEN(A1680:U1680))=0,"",IF(OR(OR(ISBLANK(E1680),SUM(LEN(B1680),LEN(C1680))=0),AND(NOT(D1680="Unknown"),ISBLANK(I1680)),AND(NOT(N1680="Unknown"),ISBLANK(Q1680))),"Missing Information", INDEX(Table15[Entire Service Line Classification], MATCH(SUMIFS(Table15[Unique ID],Table15[System-Owned Portion],D1680,Table15[If Material Anything Other than "Lead" in Column E,Was Material Ever Previously Lead?],F1680,Table15[Customer-Owned Portion],N1680),Table15[Unique ID],0),0)))</f>
        <v>Non-lead</v>
      </c>
      <c r="W1680" s="189"/>
    </row>
    <row r="1681" spans="1:23" s="190" customFormat="1" ht="37.5" x14ac:dyDescent="0.25">
      <c r="A1681" s="180">
        <v>11721261</v>
      </c>
      <c r="B1681" s="181" t="s">
        <v>3509</v>
      </c>
      <c r="C1681" s="182" t="s">
        <v>3510</v>
      </c>
      <c r="D1681" s="183" t="s">
        <v>43</v>
      </c>
      <c r="E1681" s="181" t="s">
        <v>35</v>
      </c>
      <c r="F1681" s="183" t="s">
        <v>35</v>
      </c>
      <c r="G1681" s="181" t="s">
        <v>278</v>
      </c>
      <c r="H1681" s="184">
        <v>2</v>
      </c>
      <c r="I1681" s="185" t="s">
        <v>107</v>
      </c>
      <c r="J1681" s="181" t="s">
        <v>37</v>
      </c>
      <c r="K1681" s="181" t="s">
        <v>38</v>
      </c>
      <c r="L1681" s="186">
        <v>45525</v>
      </c>
      <c r="M1681" s="187" t="s">
        <v>225</v>
      </c>
      <c r="N1681" s="183" t="s">
        <v>36</v>
      </c>
      <c r="O1681" s="181"/>
      <c r="P1681" s="184">
        <v>1.5</v>
      </c>
      <c r="Q1681" s="185" t="s">
        <v>107</v>
      </c>
      <c r="R1681" s="181" t="s">
        <v>37</v>
      </c>
      <c r="S1681" s="181" t="s">
        <v>96</v>
      </c>
      <c r="T1681" s="186">
        <v>45525</v>
      </c>
      <c r="U1681" s="187" t="s">
        <v>225</v>
      </c>
      <c r="V1681" s="188" t="str" cm="1">
        <f t="array" ref="V1681">IF(SUM(LEN(A1681:U1681))=0,"",IF(OR(OR(ISBLANK(E1681),SUM(LEN(B1681),LEN(C1681))=0),AND(NOT(D1681="Unknown"),ISBLANK(I1681)),AND(NOT(N1681="Unknown"),ISBLANK(Q1681))),"Missing Information", INDEX(Table15[Entire Service Line Classification], MATCH(SUMIFS(Table15[Unique ID],Table15[System-Owned Portion],D1681,Table15[If Material Anything Other than "Lead" in Column E,Was Material Ever Previously Lead?],F1681,Table15[Customer-Owned Portion],N1681),Table15[Unique ID],0),0)))</f>
        <v>Non-lead</v>
      </c>
      <c r="W1681" s="189"/>
    </row>
    <row r="1682" spans="1:23" s="190" customFormat="1" ht="37.5" x14ac:dyDescent="0.25">
      <c r="A1682" s="180">
        <v>11721260</v>
      </c>
      <c r="B1682" s="181" t="s">
        <v>3511</v>
      </c>
      <c r="C1682" s="182" t="s">
        <v>3512</v>
      </c>
      <c r="D1682" s="183" t="s">
        <v>36</v>
      </c>
      <c r="E1682" s="181" t="s">
        <v>35</v>
      </c>
      <c r="F1682" s="183" t="s">
        <v>35</v>
      </c>
      <c r="G1682" s="181" t="s">
        <v>7036</v>
      </c>
      <c r="H1682" s="184">
        <v>1</v>
      </c>
      <c r="I1682" s="185" t="s">
        <v>107</v>
      </c>
      <c r="J1682" s="181" t="s">
        <v>37</v>
      </c>
      <c r="K1682" s="181" t="s">
        <v>38</v>
      </c>
      <c r="L1682" s="186">
        <v>45526</v>
      </c>
      <c r="M1682" s="187" t="s">
        <v>225</v>
      </c>
      <c r="N1682" s="183" t="s">
        <v>43</v>
      </c>
      <c r="O1682" s="181"/>
      <c r="P1682" s="184">
        <v>1</v>
      </c>
      <c r="Q1682" s="185" t="s">
        <v>107</v>
      </c>
      <c r="R1682" s="181" t="s">
        <v>37</v>
      </c>
      <c r="S1682" s="181" t="s">
        <v>96</v>
      </c>
      <c r="T1682" s="186">
        <v>45526</v>
      </c>
      <c r="U1682" s="187" t="s">
        <v>7068</v>
      </c>
      <c r="V1682" s="188" t="str" cm="1">
        <f t="array" ref="V1682">IF(SUM(LEN(A1682:U1682))=0,"",IF(OR(OR(ISBLANK(E1682),SUM(LEN(B1682),LEN(C1682))=0),AND(NOT(D1682="Unknown"),ISBLANK(I1682)),AND(NOT(N1682="Unknown"),ISBLANK(Q1682))),"Missing Information", INDEX(Table15[Entire Service Line Classification], MATCH(SUMIFS(Table15[Unique ID],Table15[System-Owned Portion],D1682,Table15[If Material Anything Other than "Lead" in Column E,Was Material Ever Previously Lead?],F1682,Table15[Customer-Owned Portion],N1682),Table15[Unique ID],0),0)))</f>
        <v>Non-lead</v>
      </c>
      <c r="W1682" s="189"/>
    </row>
    <row r="1683" spans="1:23" s="190" customFormat="1" ht="37.5" x14ac:dyDescent="0.25">
      <c r="A1683" s="180">
        <v>11721274</v>
      </c>
      <c r="B1683" s="181" t="s">
        <v>3513</v>
      </c>
      <c r="C1683" s="182" t="s">
        <v>3514</v>
      </c>
      <c r="D1683" s="183" t="s">
        <v>43</v>
      </c>
      <c r="E1683" s="181" t="s">
        <v>35</v>
      </c>
      <c r="F1683" s="183" t="s">
        <v>35</v>
      </c>
      <c r="G1683" s="181" t="s">
        <v>7052</v>
      </c>
      <c r="H1683" s="184">
        <v>2</v>
      </c>
      <c r="I1683" s="185" t="s">
        <v>107</v>
      </c>
      <c r="J1683" s="181" t="s">
        <v>37</v>
      </c>
      <c r="K1683" s="181" t="s">
        <v>38</v>
      </c>
      <c r="L1683" s="186">
        <v>45525</v>
      </c>
      <c r="M1683" s="187" t="s">
        <v>225</v>
      </c>
      <c r="N1683" s="183" t="s">
        <v>36</v>
      </c>
      <c r="O1683" s="181"/>
      <c r="P1683" s="184">
        <v>1</v>
      </c>
      <c r="Q1683" s="185" t="s">
        <v>107</v>
      </c>
      <c r="R1683" s="181" t="s">
        <v>37</v>
      </c>
      <c r="S1683" s="181" t="s">
        <v>96</v>
      </c>
      <c r="T1683" s="186">
        <v>45525</v>
      </c>
      <c r="U1683" s="187" t="s">
        <v>225</v>
      </c>
      <c r="V1683" s="188" t="str" cm="1">
        <f t="array" ref="V1683">IF(SUM(LEN(A1683:U1683))=0,"",IF(OR(OR(ISBLANK(E1683),SUM(LEN(B1683),LEN(C1683))=0),AND(NOT(D1683="Unknown"),ISBLANK(I1683)),AND(NOT(N1683="Unknown"),ISBLANK(Q1683))),"Missing Information", INDEX(Table15[Entire Service Line Classification], MATCH(SUMIFS(Table15[Unique ID],Table15[System-Owned Portion],D1683,Table15[If Material Anything Other than "Lead" in Column E,Was Material Ever Previously Lead?],F1683,Table15[Customer-Owned Portion],N1683),Table15[Unique ID],0),0)))</f>
        <v>Non-lead</v>
      </c>
      <c r="W1683" s="189"/>
    </row>
    <row r="1684" spans="1:23" s="190" customFormat="1" ht="37.5" x14ac:dyDescent="0.25">
      <c r="A1684" s="180">
        <v>11721259</v>
      </c>
      <c r="B1684" s="181" t="s">
        <v>3515</v>
      </c>
      <c r="C1684" s="182" t="s">
        <v>3516</v>
      </c>
      <c r="D1684" s="183" t="s">
        <v>36</v>
      </c>
      <c r="E1684" s="181" t="s">
        <v>35</v>
      </c>
      <c r="F1684" s="183" t="s">
        <v>35</v>
      </c>
      <c r="G1684" s="181" t="s">
        <v>246</v>
      </c>
      <c r="H1684" s="184">
        <v>1</v>
      </c>
      <c r="I1684" s="185" t="s">
        <v>107</v>
      </c>
      <c r="J1684" s="181" t="s">
        <v>37</v>
      </c>
      <c r="K1684" s="181" t="s">
        <v>38</v>
      </c>
      <c r="L1684" s="186">
        <v>45516</v>
      </c>
      <c r="M1684" s="187" t="s">
        <v>225</v>
      </c>
      <c r="N1684" s="183" t="s">
        <v>36</v>
      </c>
      <c r="O1684" s="181"/>
      <c r="P1684" s="184">
        <v>1</v>
      </c>
      <c r="Q1684" s="185" t="s">
        <v>107</v>
      </c>
      <c r="R1684" s="181" t="s">
        <v>37</v>
      </c>
      <c r="S1684" s="181" t="s">
        <v>96</v>
      </c>
      <c r="T1684" s="186">
        <v>45516</v>
      </c>
      <c r="U1684" s="187" t="s">
        <v>225</v>
      </c>
      <c r="V1684" s="188" t="str" cm="1">
        <f t="array" ref="V1684">IF(SUM(LEN(A1684:U1684))=0,"",IF(OR(OR(ISBLANK(E1684),SUM(LEN(B1684),LEN(C1684))=0),AND(NOT(D1684="Unknown"),ISBLANK(I1684)),AND(NOT(N1684="Unknown"),ISBLANK(Q1684))),"Missing Information", INDEX(Table15[Entire Service Line Classification], MATCH(SUMIFS(Table15[Unique ID],Table15[System-Owned Portion],D1684,Table15[If Material Anything Other than "Lead" in Column E,Was Material Ever Previously Lead?],F1684,Table15[Customer-Owned Portion],N1684),Table15[Unique ID],0),0)))</f>
        <v>Non-lead</v>
      </c>
      <c r="W1684" s="189"/>
    </row>
    <row r="1685" spans="1:23" s="190" customFormat="1" ht="37.5" x14ac:dyDescent="0.25">
      <c r="A1685" s="180">
        <v>11721258</v>
      </c>
      <c r="B1685" s="181" t="s">
        <v>3517</v>
      </c>
      <c r="C1685" s="182" t="s">
        <v>3518</v>
      </c>
      <c r="D1685" s="183" t="s">
        <v>36</v>
      </c>
      <c r="E1685" s="181" t="s">
        <v>35</v>
      </c>
      <c r="F1685" s="183" t="s">
        <v>35</v>
      </c>
      <c r="G1685" s="181" t="s">
        <v>7040</v>
      </c>
      <c r="H1685" s="184">
        <v>1</v>
      </c>
      <c r="I1685" s="185" t="s">
        <v>107</v>
      </c>
      <c r="J1685" s="181" t="s">
        <v>37</v>
      </c>
      <c r="K1685" s="181" t="s">
        <v>38</v>
      </c>
      <c r="L1685" s="186">
        <v>45526</v>
      </c>
      <c r="M1685" s="187" t="s">
        <v>225</v>
      </c>
      <c r="N1685" s="183" t="s">
        <v>36</v>
      </c>
      <c r="O1685" s="181"/>
      <c r="P1685" s="184">
        <v>1</v>
      </c>
      <c r="Q1685" s="185" t="s">
        <v>107</v>
      </c>
      <c r="R1685" s="181" t="s">
        <v>37</v>
      </c>
      <c r="S1685" s="181" t="s">
        <v>96</v>
      </c>
      <c r="T1685" s="186">
        <v>45526</v>
      </c>
      <c r="U1685" s="187" t="s">
        <v>225</v>
      </c>
      <c r="V1685" s="188" t="str" cm="1">
        <f t="array" ref="V1685">IF(SUM(LEN(A1685:U1685))=0,"",IF(OR(OR(ISBLANK(E1685),SUM(LEN(B1685),LEN(C1685))=0),AND(NOT(D1685="Unknown"),ISBLANK(I1685)),AND(NOT(N1685="Unknown"),ISBLANK(Q1685))),"Missing Information", INDEX(Table15[Entire Service Line Classification], MATCH(SUMIFS(Table15[Unique ID],Table15[System-Owned Portion],D1685,Table15[If Material Anything Other than "Lead" in Column E,Was Material Ever Previously Lead?],F1685,Table15[Customer-Owned Portion],N1685),Table15[Unique ID],0),0)))</f>
        <v>Non-lead</v>
      </c>
      <c r="W1685" s="189"/>
    </row>
    <row r="1686" spans="1:23" s="190" customFormat="1" ht="75" x14ac:dyDescent="0.25">
      <c r="A1686" s="180">
        <v>11721257</v>
      </c>
      <c r="B1686" s="181" t="s">
        <v>3519</v>
      </c>
      <c r="C1686" s="182" t="s">
        <v>3520</v>
      </c>
      <c r="D1686" s="183" t="s">
        <v>43</v>
      </c>
      <c r="E1686" s="181" t="s">
        <v>35</v>
      </c>
      <c r="F1686" s="183" t="s">
        <v>35</v>
      </c>
      <c r="G1686" s="181" t="s">
        <v>262</v>
      </c>
      <c r="H1686" s="184">
        <v>1</v>
      </c>
      <c r="I1686" s="185" t="s">
        <v>107</v>
      </c>
      <c r="J1686" s="181" t="s">
        <v>37</v>
      </c>
      <c r="K1686" s="181" t="s">
        <v>38</v>
      </c>
      <c r="L1686" s="186">
        <v>45525</v>
      </c>
      <c r="M1686" s="187" t="s">
        <v>225</v>
      </c>
      <c r="N1686" s="183" t="s">
        <v>43</v>
      </c>
      <c r="O1686" s="181"/>
      <c r="P1686" s="184">
        <v>0.75</v>
      </c>
      <c r="Q1686" s="185" t="s">
        <v>107</v>
      </c>
      <c r="R1686" s="181" t="s">
        <v>37</v>
      </c>
      <c r="S1686" s="181" t="s">
        <v>96</v>
      </c>
      <c r="T1686" s="186">
        <v>45525</v>
      </c>
      <c r="U1686" s="187" t="s">
        <v>225</v>
      </c>
      <c r="V1686" s="188" t="str" cm="1">
        <f t="array" ref="V1686">IF(SUM(LEN(A1686:U1686))=0,"",IF(OR(OR(ISBLANK(E1686),SUM(LEN(B1686),LEN(C1686))=0),AND(NOT(D1686="Unknown"),ISBLANK(I1686)),AND(NOT(N1686="Unknown"),ISBLANK(Q1686))),"Missing Information", INDEX(Table15[Entire Service Line Classification], MATCH(SUMIFS(Table15[Unique ID],Table15[System-Owned Portion],D1686,Table15[If Material Anything Other than "Lead" in Column E,Was Material Ever Previously Lead?],F1686,Table15[Customer-Owned Portion],N1686),Table15[Unique ID],0),0)))</f>
        <v>Non-lead</v>
      </c>
      <c r="W1686" s="189"/>
    </row>
    <row r="1687" spans="1:23" s="190" customFormat="1" ht="37.5" x14ac:dyDescent="0.25">
      <c r="A1687" s="180">
        <v>11721256</v>
      </c>
      <c r="B1687" s="181" t="s">
        <v>3521</v>
      </c>
      <c r="C1687" s="182" t="s">
        <v>3522</v>
      </c>
      <c r="D1687" s="183" t="s">
        <v>36</v>
      </c>
      <c r="E1687" s="181" t="s">
        <v>35</v>
      </c>
      <c r="F1687" s="183" t="s">
        <v>35</v>
      </c>
      <c r="G1687" s="181" t="s">
        <v>238</v>
      </c>
      <c r="H1687" s="184">
        <v>2</v>
      </c>
      <c r="I1687" s="185" t="s">
        <v>107</v>
      </c>
      <c r="J1687" s="181" t="s">
        <v>37</v>
      </c>
      <c r="K1687" s="181" t="s">
        <v>38</v>
      </c>
      <c r="L1687" s="186">
        <v>45551</v>
      </c>
      <c r="M1687" s="187" t="s">
        <v>225</v>
      </c>
      <c r="N1687" s="183" t="s">
        <v>36</v>
      </c>
      <c r="O1687" s="181"/>
      <c r="P1687" s="184">
        <v>0.75</v>
      </c>
      <c r="Q1687" s="185" t="s">
        <v>107</v>
      </c>
      <c r="R1687" s="181" t="s">
        <v>37</v>
      </c>
      <c r="S1687" s="181" t="s">
        <v>96</v>
      </c>
      <c r="T1687" s="186">
        <v>45551</v>
      </c>
      <c r="U1687" s="187" t="s">
        <v>225</v>
      </c>
      <c r="V1687" s="188" t="str" cm="1">
        <f t="array" ref="V1687">IF(SUM(LEN(A1687:U1687))=0,"",IF(OR(OR(ISBLANK(E1687),SUM(LEN(B1687),LEN(C1687))=0),AND(NOT(D1687="Unknown"),ISBLANK(I1687)),AND(NOT(N1687="Unknown"),ISBLANK(Q1687))),"Missing Information", INDEX(Table15[Entire Service Line Classification], MATCH(SUMIFS(Table15[Unique ID],Table15[System-Owned Portion],D1687,Table15[If Material Anything Other than "Lead" in Column E,Was Material Ever Previously Lead?],F1687,Table15[Customer-Owned Portion],N1687),Table15[Unique ID],0),0)))</f>
        <v>Non-lead</v>
      </c>
      <c r="W1687" s="189"/>
    </row>
    <row r="1688" spans="1:23" s="190" customFormat="1" ht="37.5" x14ac:dyDescent="0.25">
      <c r="A1688" s="180">
        <v>11721264</v>
      </c>
      <c r="B1688" s="181" t="s">
        <v>3523</v>
      </c>
      <c r="C1688" s="182" t="s">
        <v>3524</v>
      </c>
      <c r="D1688" s="183" t="s">
        <v>36</v>
      </c>
      <c r="E1688" s="181" t="s">
        <v>35</v>
      </c>
      <c r="F1688" s="183" t="s">
        <v>35</v>
      </c>
      <c r="G1688" s="181" t="s">
        <v>7055</v>
      </c>
      <c r="H1688" s="184">
        <v>1</v>
      </c>
      <c r="I1688" s="185" t="s">
        <v>107</v>
      </c>
      <c r="J1688" s="181" t="s">
        <v>37</v>
      </c>
      <c r="K1688" s="181" t="s">
        <v>38</v>
      </c>
      <c r="L1688" s="186">
        <v>45526</v>
      </c>
      <c r="M1688" s="187" t="s">
        <v>225</v>
      </c>
      <c r="N1688" s="183" t="s">
        <v>36</v>
      </c>
      <c r="O1688" s="181"/>
      <c r="P1688" s="184">
        <v>0.75</v>
      </c>
      <c r="Q1688" s="185" t="s">
        <v>107</v>
      </c>
      <c r="R1688" s="181" t="s">
        <v>37</v>
      </c>
      <c r="S1688" s="181" t="s">
        <v>96</v>
      </c>
      <c r="T1688" s="186">
        <v>45526</v>
      </c>
      <c r="U1688" s="187" t="s">
        <v>225</v>
      </c>
      <c r="V1688" s="188" t="str" cm="1">
        <f t="array" ref="V1688">IF(SUM(LEN(A1688:U1688))=0,"",IF(OR(OR(ISBLANK(E1688),SUM(LEN(B1688),LEN(C1688))=0),AND(NOT(D1688="Unknown"),ISBLANK(I1688)),AND(NOT(N1688="Unknown"),ISBLANK(Q1688))),"Missing Information", INDEX(Table15[Entire Service Line Classification], MATCH(SUMIFS(Table15[Unique ID],Table15[System-Owned Portion],D1688,Table15[If Material Anything Other than "Lead" in Column E,Was Material Ever Previously Lead?],F1688,Table15[Customer-Owned Portion],N1688),Table15[Unique ID],0),0)))</f>
        <v>Non-lead</v>
      </c>
      <c r="W1688" s="189"/>
    </row>
    <row r="1689" spans="1:23" s="190" customFormat="1" ht="37.5" x14ac:dyDescent="0.25">
      <c r="A1689" s="180">
        <v>11721255</v>
      </c>
      <c r="B1689" s="181" t="s">
        <v>3525</v>
      </c>
      <c r="C1689" s="182" t="s">
        <v>3526</v>
      </c>
      <c r="D1689" s="183" t="s">
        <v>43</v>
      </c>
      <c r="E1689" s="181" t="s">
        <v>35</v>
      </c>
      <c r="F1689" s="183" t="s">
        <v>35</v>
      </c>
      <c r="G1689" s="181" t="s">
        <v>268</v>
      </c>
      <c r="H1689" s="184">
        <v>1</v>
      </c>
      <c r="I1689" s="185" t="s">
        <v>107</v>
      </c>
      <c r="J1689" s="181" t="s">
        <v>37</v>
      </c>
      <c r="K1689" s="181" t="s">
        <v>38</v>
      </c>
      <c r="L1689" s="186">
        <v>45526</v>
      </c>
      <c r="M1689" s="187" t="s">
        <v>7068</v>
      </c>
      <c r="N1689" s="183" t="s">
        <v>36</v>
      </c>
      <c r="O1689" s="181"/>
      <c r="P1689" s="184">
        <v>1</v>
      </c>
      <c r="Q1689" s="185" t="s">
        <v>107</v>
      </c>
      <c r="R1689" s="181" t="s">
        <v>37</v>
      </c>
      <c r="S1689" s="181" t="s">
        <v>96</v>
      </c>
      <c r="T1689" s="186">
        <v>45526</v>
      </c>
      <c r="U1689" s="187" t="s">
        <v>225</v>
      </c>
      <c r="V1689" s="188" t="str" cm="1">
        <f t="array" ref="V1689">IF(SUM(LEN(A1689:U1689))=0,"",IF(OR(OR(ISBLANK(E1689),SUM(LEN(B1689),LEN(C1689))=0),AND(NOT(D1689="Unknown"),ISBLANK(I1689)),AND(NOT(N1689="Unknown"),ISBLANK(Q1689))),"Missing Information", INDEX(Table15[Entire Service Line Classification], MATCH(SUMIFS(Table15[Unique ID],Table15[System-Owned Portion],D1689,Table15[If Material Anything Other than "Lead" in Column E,Was Material Ever Previously Lead?],F1689,Table15[Customer-Owned Portion],N1689),Table15[Unique ID],0),0)))</f>
        <v>Non-lead</v>
      </c>
      <c r="W1689" s="189"/>
    </row>
    <row r="1690" spans="1:23" s="190" customFormat="1" ht="37.5" x14ac:dyDescent="0.25">
      <c r="A1690" s="180">
        <v>11721253</v>
      </c>
      <c r="B1690" s="181" t="s">
        <v>3527</v>
      </c>
      <c r="C1690" s="182" t="s">
        <v>3528</v>
      </c>
      <c r="D1690" s="183" t="s">
        <v>36</v>
      </c>
      <c r="E1690" s="181" t="s">
        <v>35</v>
      </c>
      <c r="F1690" s="183" t="s">
        <v>35</v>
      </c>
      <c r="G1690" s="181" t="s">
        <v>252</v>
      </c>
      <c r="H1690" s="184">
        <v>1</v>
      </c>
      <c r="I1690" s="185" t="s">
        <v>107</v>
      </c>
      <c r="J1690" s="181" t="s">
        <v>37</v>
      </c>
      <c r="K1690" s="181" t="s">
        <v>38</v>
      </c>
      <c r="L1690" s="186">
        <v>45523</v>
      </c>
      <c r="M1690" s="187" t="s">
        <v>225</v>
      </c>
      <c r="N1690" s="183" t="s">
        <v>43</v>
      </c>
      <c r="O1690" s="181"/>
      <c r="P1690" s="184">
        <v>1</v>
      </c>
      <c r="Q1690" s="185" t="s">
        <v>107</v>
      </c>
      <c r="R1690" s="181" t="s">
        <v>37</v>
      </c>
      <c r="S1690" s="181" t="s">
        <v>96</v>
      </c>
      <c r="T1690" s="186">
        <v>45523</v>
      </c>
      <c r="U1690" s="187" t="s">
        <v>7068</v>
      </c>
      <c r="V1690" s="188" t="str" cm="1">
        <f t="array" ref="V1690">IF(SUM(LEN(A1690:U1690))=0,"",IF(OR(OR(ISBLANK(E1690),SUM(LEN(B1690),LEN(C1690))=0),AND(NOT(D1690="Unknown"),ISBLANK(I1690)),AND(NOT(N1690="Unknown"),ISBLANK(Q1690))),"Missing Information", INDEX(Table15[Entire Service Line Classification], MATCH(SUMIFS(Table15[Unique ID],Table15[System-Owned Portion],D1690,Table15[If Material Anything Other than "Lead" in Column E,Was Material Ever Previously Lead?],F1690,Table15[Customer-Owned Portion],N1690),Table15[Unique ID],0),0)))</f>
        <v>Non-lead</v>
      </c>
      <c r="W1690" s="189"/>
    </row>
    <row r="1691" spans="1:23" s="190" customFormat="1" ht="37.5" x14ac:dyDescent="0.25">
      <c r="A1691" s="180">
        <v>11721252</v>
      </c>
      <c r="B1691" s="181" t="s">
        <v>3529</v>
      </c>
      <c r="C1691" s="182" t="s">
        <v>3530</v>
      </c>
      <c r="D1691" s="183" t="s">
        <v>36</v>
      </c>
      <c r="E1691" s="181" t="s">
        <v>35</v>
      </c>
      <c r="F1691" s="183" t="s">
        <v>35</v>
      </c>
      <c r="G1691" s="181" t="s">
        <v>238</v>
      </c>
      <c r="H1691" s="184">
        <v>2</v>
      </c>
      <c r="I1691" s="185" t="s">
        <v>107</v>
      </c>
      <c r="J1691" s="181" t="s">
        <v>37</v>
      </c>
      <c r="K1691" s="181" t="s">
        <v>38</v>
      </c>
      <c r="L1691" s="186">
        <v>45551</v>
      </c>
      <c r="M1691" s="187" t="s">
        <v>225</v>
      </c>
      <c r="N1691" s="183" t="s">
        <v>36</v>
      </c>
      <c r="O1691" s="181"/>
      <c r="P1691" s="184">
        <v>0.75</v>
      </c>
      <c r="Q1691" s="185" t="s">
        <v>107</v>
      </c>
      <c r="R1691" s="181" t="s">
        <v>37</v>
      </c>
      <c r="S1691" s="181" t="s">
        <v>96</v>
      </c>
      <c r="T1691" s="186">
        <v>45551</v>
      </c>
      <c r="U1691" s="187" t="s">
        <v>225</v>
      </c>
      <c r="V1691" s="188" t="str" cm="1">
        <f t="array" ref="V1691">IF(SUM(LEN(A1691:U1691))=0,"",IF(OR(OR(ISBLANK(E1691),SUM(LEN(B1691),LEN(C1691))=0),AND(NOT(D1691="Unknown"),ISBLANK(I1691)),AND(NOT(N1691="Unknown"),ISBLANK(Q1691))),"Missing Information", INDEX(Table15[Entire Service Line Classification], MATCH(SUMIFS(Table15[Unique ID],Table15[System-Owned Portion],D1691,Table15[If Material Anything Other than "Lead" in Column E,Was Material Ever Previously Lead?],F1691,Table15[Customer-Owned Portion],N1691),Table15[Unique ID],0),0)))</f>
        <v>Non-lead</v>
      </c>
      <c r="W1691" s="189"/>
    </row>
    <row r="1692" spans="1:23" s="190" customFormat="1" ht="37.5" x14ac:dyDescent="0.25">
      <c r="A1692" s="180">
        <v>11721251</v>
      </c>
      <c r="B1692" s="181" t="s">
        <v>3531</v>
      </c>
      <c r="C1692" s="182" t="s">
        <v>3532</v>
      </c>
      <c r="D1692" s="183" t="s">
        <v>36</v>
      </c>
      <c r="E1692" s="181" t="s">
        <v>35</v>
      </c>
      <c r="F1692" s="183" t="s">
        <v>35</v>
      </c>
      <c r="G1692" s="181" t="s">
        <v>7034</v>
      </c>
      <c r="H1692" s="184">
        <v>2</v>
      </c>
      <c r="I1692" s="185" t="s">
        <v>107</v>
      </c>
      <c r="J1692" s="181" t="s">
        <v>37</v>
      </c>
      <c r="K1692" s="181" t="s">
        <v>38</v>
      </c>
      <c r="L1692" s="186">
        <v>45551</v>
      </c>
      <c r="M1692" s="187" t="s">
        <v>225</v>
      </c>
      <c r="N1692" s="183" t="s">
        <v>36</v>
      </c>
      <c r="O1692" s="181"/>
      <c r="P1692" s="184">
        <v>0.75</v>
      </c>
      <c r="Q1692" s="185" t="s">
        <v>107</v>
      </c>
      <c r="R1692" s="181" t="s">
        <v>37</v>
      </c>
      <c r="S1692" s="181" t="s">
        <v>96</v>
      </c>
      <c r="T1692" s="186">
        <v>45551</v>
      </c>
      <c r="U1692" s="187" t="s">
        <v>225</v>
      </c>
      <c r="V1692" s="188" t="str" cm="1">
        <f t="array" ref="V1692">IF(SUM(LEN(A1692:U1692))=0,"",IF(OR(OR(ISBLANK(E1692),SUM(LEN(B1692),LEN(C1692))=0),AND(NOT(D1692="Unknown"),ISBLANK(I1692)),AND(NOT(N1692="Unknown"),ISBLANK(Q1692))),"Missing Information", INDEX(Table15[Entire Service Line Classification], MATCH(SUMIFS(Table15[Unique ID],Table15[System-Owned Portion],D1692,Table15[If Material Anything Other than "Lead" in Column E,Was Material Ever Previously Lead?],F1692,Table15[Customer-Owned Portion],N1692),Table15[Unique ID],0),0)))</f>
        <v>Non-lead</v>
      </c>
      <c r="W1692" s="189"/>
    </row>
    <row r="1693" spans="1:23" s="190" customFormat="1" ht="37.5" x14ac:dyDescent="0.25">
      <c r="A1693" s="180">
        <v>11721250</v>
      </c>
      <c r="B1693" s="181" t="s">
        <v>3533</v>
      </c>
      <c r="C1693" s="182" t="s">
        <v>3534</v>
      </c>
      <c r="D1693" s="183" t="s">
        <v>36</v>
      </c>
      <c r="E1693" s="181" t="s">
        <v>35</v>
      </c>
      <c r="F1693" s="183" t="s">
        <v>35</v>
      </c>
      <c r="G1693" s="181" t="s">
        <v>249</v>
      </c>
      <c r="H1693" s="184">
        <v>2</v>
      </c>
      <c r="I1693" s="185" t="s">
        <v>107</v>
      </c>
      <c r="J1693" s="181" t="s">
        <v>37</v>
      </c>
      <c r="K1693" s="181" t="s">
        <v>38</v>
      </c>
      <c r="L1693" s="186">
        <v>45551</v>
      </c>
      <c r="M1693" s="187" t="s">
        <v>225</v>
      </c>
      <c r="N1693" s="183" t="s">
        <v>36</v>
      </c>
      <c r="O1693" s="181"/>
      <c r="P1693" s="184">
        <v>0.75</v>
      </c>
      <c r="Q1693" s="185" t="s">
        <v>107</v>
      </c>
      <c r="R1693" s="181" t="s">
        <v>37</v>
      </c>
      <c r="S1693" s="181" t="s">
        <v>96</v>
      </c>
      <c r="T1693" s="186">
        <v>45551</v>
      </c>
      <c r="U1693" s="187" t="s">
        <v>225</v>
      </c>
      <c r="V1693" s="188" t="str" cm="1">
        <f t="array" ref="V1693">IF(SUM(LEN(A1693:U1693))=0,"",IF(OR(OR(ISBLANK(E1693),SUM(LEN(B1693),LEN(C1693))=0),AND(NOT(D1693="Unknown"),ISBLANK(I1693)),AND(NOT(N1693="Unknown"),ISBLANK(Q1693))),"Missing Information", INDEX(Table15[Entire Service Line Classification], MATCH(SUMIFS(Table15[Unique ID],Table15[System-Owned Portion],D1693,Table15[If Material Anything Other than "Lead" in Column E,Was Material Ever Previously Lead?],F1693,Table15[Customer-Owned Portion],N1693),Table15[Unique ID],0),0)))</f>
        <v>Non-lead</v>
      </c>
      <c r="W1693" s="189"/>
    </row>
    <row r="1694" spans="1:23" s="190" customFormat="1" ht="37.5" x14ac:dyDescent="0.25">
      <c r="A1694" s="180">
        <v>11721249</v>
      </c>
      <c r="B1694" s="181" t="s">
        <v>3535</v>
      </c>
      <c r="C1694" s="182" t="s">
        <v>3536</v>
      </c>
      <c r="D1694" s="183" t="s">
        <v>36</v>
      </c>
      <c r="E1694" s="181" t="s">
        <v>35</v>
      </c>
      <c r="F1694" s="183" t="s">
        <v>35</v>
      </c>
      <c r="G1694" s="181" t="s">
        <v>249</v>
      </c>
      <c r="H1694" s="184">
        <v>2</v>
      </c>
      <c r="I1694" s="185" t="s">
        <v>107</v>
      </c>
      <c r="J1694" s="181" t="s">
        <v>37</v>
      </c>
      <c r="K1694" s="181" t="s">
        <v>38</v>
      </c>
      <c r="L1694" s="186">
        <v>45551</v>
      </c>
      <c r="M1694" s="187" t="s">
        <v>225</v>
      </c>
      <c r="N1694" s="183" t="s">
        <v>36</v>
      </c>
      <c r="O1694" s="181"/>
      <c r="P1694" s="184">
        <v>1</v>
      </c>
      <c r="Q1694" s="185" t="s">
        <v>107</v>
      </c>
      <c r="R1694" s="181" t="s">
        <v>37</v>
      </c>
      <c r="S1694" s="181" t="s">
        <v>96</v>
      </c>
      <c r="T1694" s="186">
        <v>45551</v>
      </c>
      <c r="U1694" s="187" t="s">
        <v>225</v>
      </c>
      <c r="V1694" s="188" t="str" cm="1">
        <f t="array" ref="V1694">IF(SUM(LEN(A1694:U1694))=0,"",IF(OR(OR(ISBLANK(E1694),SUM(LEN(B1694),LEN(C1694))=0),AND(NOT(D1694="Unknown"),ISBLANK(I1694)),AND(NOT(N1694="Unknown"),ISBLANK(Q1694))),"Missing Information", INDEX(Table15[Entire Service Line Classification], MATCH(SUMIFS(Table15[Unique ID],Table15[System-Owned Portion],D1694,Table15[If Material Anything Other than "Lead" in Column E,Was Material Ever Previously Lead?],F1694,Table15[Customer-Owned Portion],N1694),Table15[Unique ID],0),0)))</f>
        <v>Non-lead</v>
      </c>
      <c r="W1694" s="189"/>
    </row>
    <row r="1695" spans="1:23" s="190" customFormat="1" ht="37.5" x14ac:dyDescent="0.25">
      <c r="A1695" s="180">
        <v>11721248</v>
      </c>
      <c r="B1695" s="181" t="s">
        <v>3537</v>
      </c>
      <c r="C1695" s="182" t="s">
        <v>3538</v>
      </c>
      <c r="D1695" s="183" t="s">
        <v>36</v>
      </c>
      <c r="E1695" s="181" t="s">
        <v>35</v>
      </c>
      <c r="F1695" s="183" t="s">
        <v>35</v>
      </c>
      <c r="G1695" s="181" t="s">
        <v>246</v>
      </c>
      <c r="H1695" s="184">
        <v>1</v>
      </c>
      <c r="I1695" s="185" t="s">
        <v>107</v>
      </c>
      <c r="J1695" s="181" t="s">
        <v>37</v>
      </c>
      <c r="K1695" s="181" t="s">
        <v>38</v>
      </c>
      <c r="L1695" s="186">
        <v>45516</v>
      </c>
      <c r="M1695" s="187" t="s">
        <v>225</v>
      </c>
      <c r="N1695" s="183" t="s">
        <v>43</v>
      </c>
      <c r="O1695" s="181"/>
      <c r="P1695" s="184">
        <v>1</v>
      </c>
      <c r="Q1695" s="185" t="s">
        <v>107</v>
      </c>
      <c r="R1695" s="181" t="s">
        <v>37</v>
      </c>
      <c r="S1695" s="181" t="s">
        <v>96</v>
      </c>
      <c r="T1695" s="186">
        <v>45516</v>
      </c>
      <c r="U1695" s="187" t="s">
        <v>225</v>
      </c>
      <c r="V1695" s="188" t="str" cm="1">
        <f t="array" ref="V1695">IF(SUM(LEN(A1695:U1695))=0,"",IF(OR(OR(ISBLANK(E1695),SUM(LEN(B1695),LEN(C1695))=0),AND(NOT(D1695="Unknown"),ISBLANK(I1695)),AND(NOT(N1695="Unknown"),ISBLANK(Q1695))),"Missing Information", INDEX(Table15[Entire Service Line Classification], MATCH(SUMIFS(Table15[Unique ID],Table15[System-Owned Portion],D1695,Table15[If Material Anything Other than "Lead" in Column E,Was Material Ever Previously Lead?],F1695,Table15[Customer-Owned Portion],N1695),Table15[Unique ID],0),0)))</f>
        <v>Non-lead</v>
      </c>
      <c r="W1695" s="189"/>
    </row>
    <row r="1696" spans="1:23" s="190" customFormat="1" ht="37.5" x14ac:dyDescent="0.25">
      <c r="A1696" s="180">
        <v>11721247</v>
      </c>
      <c r="B1696" s="181" t="s">
        <v>3539</v>
      </c>
      <c r="C1696" s="182" t="s">
        <v>3540</v>
      </c>
      <c r="D1696" s="183" t="s">
        <v>43</v>
      </c>
      <c r="E1696" s="181" t="s">
        <v>35</v>
      </c>
      <c r="F1696" s="183" t="s">
        <v>35</v>
      </c>
      <c r="G1696" s="181" t="s">
        <v>7031</v>
      </c>
      <c r="H1696" s="184">
        <v>1</v>
      </c>
      <c r="I1696" s="185" t="s">
        <v>107</v>
      </c>
      <c r="J1696" s="181" t="s">
        <v>37</v>
      </c>
      <c r="K1696" s="181" t="s">
        <v>38</v>
      </c>
      <c r="L1696" s="186">
        <v>45523</v>
      </c>
      <c r="M1696" s="187" t="s">
        <v>7068</v>
      </c>
      <c r="N1696" s="183" t="s">
        <v>36</v>
      </c>
      <c r="O1696" s="181"/>
      <c r="P1696" s="184">
        <v>1</v>
      </c>
      <c r="Q1696" s="185" t="s">
        <v>107</v>
      </c>
      <c r="R1696" s="181" t="s">
        <v>37</v>
      </c>
      <c r="S1696" s="181" t="s">
        <v>96</v>
      </c>
      <c r="T1696" s="186">
        <v>45523</v>
      </c>
      <c r="U1696" s="187" t="s">
        <v>225</v>
      </c>
      <c r="V1696" s="188" t="str" cm="1">
        <f t="array" ref="V1696">IF(SUM(LEN(A1696:U1696))=0,"",IF(OR(OR(ISBLANK(E1696),SUM(LEN(B1696),LEN(C1696))=0),AND(NOT(D1696="Unknown"),ISBLANK(I1696)),AND(NOT(N1696="Unknown"),ISBLANK(Q1696))),"Missing Information", INDEX(Table15[Entire Service Line Classification], MATCH(SUMIFS(Table15[Unique ID],Table15[System-Owned Portion],D1696,Table15[If Material Anything Other than "Lead" in Column E,Was Material Ever Previously Lead?],F1696,Table15[Customer-Owned Portion],N1696),Table15[Unique ID],0),0)))</f>
        <v>Non-lead</v>
      </c>
      <c r="W1696" s="189"/>
    </row>
    <row r="1697" spans="1:23" s="190" customFormat="1" ht="37.5" x14ac:dyDescent="0.25">
      <c r="A1697" s="180">
        <v>11721277</v>
      </c>
      <c r="B1697" s="181" t="s">
        <v>3541</v>
      </c>
      <c r="C1697" s="182" t="s">
        <v>3542</v>
      </c>
      <c r="D1697" s="183" t="s">
        <v>43</v>
      </c>
      <c r="E1697" s="181" t="s">
        <v>35</v>
      </c>
      <c r="F1697" s="183" t="s">
        <v>35</v>
      </c>
      <c r="G1697" s="181" t="s">
        <v>7031</v>
      </c>
      <c r="H1697" s="184">
        <v>1</v>
      </c>
      <c r="I1697" s="185" t="s">
        <v>107</v>
      </c>
      <c r="J1697" s="181" t="s">
        <v>37</v>
      </c>
      <c r="K1697" s="181" t="s">
        <v>38</v>
      </c>
      <c r="L1697" s="186">
        <v>45526</v>
      </c>
      <c r="M1697" s="187" t="s">
        <v>225</v>
      </c>
      <c r="N1697" s="183" t="s">
        <v>43</v>
      </c>
      <c r="O1697" s="181"/>
      <c r="P1697" s="184">
        <v>1</v>
      </c>
      <c r="Q1697" s="185" t="s">
        <v>107</v>
      </c>
      <c r="R1697" s="181" t="s">
        <v>37</v>
      </c>
      <c r="S1697" s="181" t="s">
        <v>96</v>
      </c>
      <c r="T1697" s="186">
        <v>45526</v>
      </c>
      <c r="U1697" s="187" t="s">
        <v>7068</v>
      </c>
      <c r="V1697" s="188" t="str" cm="1">
        <f t="array" ref="V1697">IF(SUM(LEN(A1697:U1697))=0,"",IF(OR(OR(ISBLANK(E1697),SUM(LEN(B1697),LEN(C1697))=0),AND(NOT(D1697="Unknown"),ISBLANK(I1697)),AND(NOT(N1697="Unknown"),ISBLANK(Q1697))),"Missing Information", INDEX(Table15[Entire Service Line Classification], MATCH(SUMIFS(Table15[Unique ID],Table15[System-Owned Portion],D1697,Table15[If Material Anything Other than "Lead" in Column E,Was Material Ever Previously Lead?],F1697,Table15[Customer-Owned Portion],N1697),Table15[Unique ID],0),0)))</f>
        <v>Non-lead</v>
      </c>
      <c r="W1697" s="189"/>
    </row>
    <row r="1698" spans="1:23" s="190" customFormat="1" ht="37.5" x14ac:dyDescent="0.25">
      <c r="A1698" s="180">
        <v>11721254</v>
      </c>
      <c r="B1698" s="181" t="s">
        <v>3543</v>
      </c>
      <c r="C1698" s="182" t="s">
        <v>3544</v>
      </c>
      <c r="D1698" s="183" t="s">
        <v>36</v>
      </c>
      <c r="E1698" s="181" t="s">
        <v>35</v>
      </c>
      <c r="F1698" s="183" t="s">
        <v>35</v>
      </c>
      <c r="G1698" s="181" t="s">
        <v>242</v>
      </c>
      <c r="H1698" s="184">
        <v>1</v>
      </c>
      <c r="I1698" s="185" t="s">
        <v>107</v>
      </c>
      <c r="J1698" s="181" t="s">
        <v>37</v>
      </c>
      <c r="K1698" s="181" t="s">
        <v>38</v>
      </c>
      <c r="L1698" s="186">
        <v>45516</v>
      </c>
      <c r="M1698" s="187" t="s">
        <v>225</v>
      </c>
      <c r="N1698" s="183" t="s">
        <v>36</v>
      </c>
      <c r="O1698" s="181"/>
      <c r="P1698" s="184">
        <v>1</v>
      </c>
      <c r="Q1698" s="185" t="s">
        <v>107</v>
      </c>
      <c r="R1698" s="181" t="s">
        <v>37</v>
      </c>
      <c r="S1698" s="181" t="s">
        <v>96</v>
      </c>
      <c r="T1698" s="186">
        <v>45516</v>
      </c>
      <c r="U1698" s="187" t="s">
        <v>225</v>
      </c>
      <c r="V1698" s="188" t="str" cm="1">
        <f t="array" ref="V1698">IF(SUM(LEN(A1698:U1698))=0,"",IF(OR(OR(ISBLANK(E1698),SUM(LEN(B1698),LEN(C1698))=0),AND(NOT(D1698="Unknown"),ISBLANK(I1698)),AND(NOT(N1698="Unknown"),ISBLANK(Q1698))),"Missing Information", INDEX(Table15[Entire Service Line Classification], MATCH(SUMIFS(Table15[Unique ID],Table15[System-Owned Portion],D1698,Table15[If Material Anything Other than "Lead" in Column E,Was Material Ever Previously Lead?],F1698,Table15[Customer-Owned Portion],N1698),Table15[Unique ID],0),0)))</f>
        <v>Non-lead</v>
      </c>
      <c r="W1698" s="189"/>
    </row>
    <row r="1699" spans="1:23" s="190" customFormat="1" ht="37.5" x14ac:dyDescent="0.25">
      <c r="A1699" s="180">
        <v>11721246</v>
      </c>
      <c r="B1699" s="181" t="s">
        <v>3545</v>
      </c>
      <c r="C1699" s="182" t="s">
        <v>3546</v>
      </c>
      <c r="D1699" s="183" t="s">
        <v>43</v>
      </c>
      <c r="E1699" s="181" t="s">
        <v>35</v>
      </c>
      <c r="F1699" s="183" t="s">
        <v>35</v>
      </c>
      <c r="G1699" s="181" t="s">
        <v>249</v>
      </c>
      <c r="H1699" s="184">
        <v>1</v>
      </c>
      <c r="I1699" s="185" t="s">
        <v>107</v>
      </c>
      <c r="J1699" s="181" t="s">
        <v>37</v>
      </c>
      <c r="K1699" s="181" t="s">
        <v>38</v>
      </c>
      <c r="L1699" s="186">
        <v>45526</v>
      </c>
      <c r="M1699" s="187" t="s">
        <v>7068</v>
      </c>
      <c r="N1699" s="183" t="s">
        <v>36</v>
      </c>
      <c r="O1699" s="181"/>
      <c r="P1699" s="184">
        <v>1</v>
      </c>
      <c r="Q1699" s="185" t="s">
        <v>107</v>
      </c>
      <c r="R1699" s="181" t="s">
        <v>37</v>
      </c>
      <c r="S1699" s="181" t="s">
        <v>96</v>
      </c>
      <c r="T1699" s="186">
        <v>45526</v>
      </c>
      <c r="U1699" s="187" t="s">
        <v>225</v>
      </c>
      <c r="V1699" s="188" t="str" cm="1">
        <f t="array" ref="V1699">IF(SUM(LEN(A1699:U1699))=0,"",IF(OR(OR(ISBLANK(E1699),SUM(LEN(B1699),LEN(C1699))=0),AND(NOT(D1699="Unknown"),ISBLANK(I1699)),AND(NOT(N1699="Unknown"),ISBLANK(Q1699))),"Missing Information", INDEX(Table15[Entire Service Line Classification], MATCH(SUMIFS(Table15[Unique ID],Table15[System-Owned Portion],D1699,Table15[If Material Anything Other than "Lead" in Column E,Was Material Ever Previously Lead?],F1699,Table15[Customer-Owned Portion],N1699),Table15[Unique ID],0),0)))</f>
        <v>Non-lead</v>
      </c>
      <c r="W1699" s="189"/>
    </row>
    <row r="1700" spans="1:23" s="190" customFormat="1" ht="37.5" x14ac:dyDescent="0.25">
      <c r="A1700" s="180">
        <v>11721241</v>
      </c>
      <c r="B1700" s="181" t="s">
        <v>3547</v>
      </c>
      <c r="C1700" s="182" t="s">
        <v>3548</v>
      </c>
      <c r="D1700" s="183" t="s">
        <v>36</v>
      </c>
      <c r="E1700" s="181" t="s">
        <v>35</v>
      </c>
      <c r="F1700" s="183" t="s">
        <v>35</v>
      </c>
      <c r="G1700" s="181" t="s">
        <v>258</v>
      </c>
      <c r="H1700" s="184">
        <v>1</v>
      </c>
      <c r="I1700" s="185" t="s">
        <v>107</v>
      </c>
      <c r="J1700" s="181" t="s">
        <v>37</v>
      </c>
      <c r="K1700" s="181" t="s">
        <v>38</v>
      </c>
      <c r="L1700" s="186">
        <v>45526</v>
      </c>
      <c r="M1700" s="187" t="s">
        <v>225</v>
      </c>
      <c r="N1700" s="183" t="s">
        <v>43</v>
      </c>
      <c r="O1700" s="181"/>
      <c r="P1700" s="184">
        <v>1</v>
      </c>
      <c r="Q1700" s="185" t="s">
        <v>107</v>
      </c>
      <c r="R1700" s="181" t="s">
        <v>37</v>
      </c>
      <c r="S1700" s="181" t="s">
        <v>96</v>
      </c>
      <c r="T1700" s="186">
        <v>45526</v>
      </c>
      <c r="U1700" s="187" t="s">
        <v>7068</v>
      </c>
      <c r="V1700" s="188" t="str" cm="1">
        <f t="array" ref="V1700">IF(SUM(LEN(A1700:U1700))=0,"",IF(OR(OR(ISBLANK(E1700),SUM(LEN(B1700),LEN(C1700))=0),AND(NOT(D1700="Unknown"),ISBLANK(I1700)),AND(NOT(N1700="Unknown"),ISBLANK(Q1700))),"Missing Information", INDEX(Table15[Entire Service Line Classification], MATCH(SUMIFS(Table15[Unique ID],Table15[System-Owned Portion],D1700,Table15[If Material Anything Other than "Lead" in Column E,Was Material Ever Previously Lead?],F1700,Table15[Customer-Owned Portion],N1700),Table15[Unique ID],0),0)))</f>
        <v>Non-lead</v>
      </c>
      <c r="W1700" s="189"/>
    </row>
    <row r="1701" spans="1:23" s="190" customFormat="1" ht="37.5" x14ac:dyDescent="0.25">
      <c r="A1701" s="180">
        <v>11721240</v>
      </c>
      <c r="B1701" s="181" t="s">
        <v>3549</v>
      </c>
      <c r="C1701" s="182" t="s">
        <v>3550</v>
      </c>
      <c r="D1701" s="183" t="s">
        <v>43</v>
      </c>
      <c r="E1701" s="181" t="s">
        <v>35</v>
      </c>
      <c r="F1701" s="183" t="s">
        <v>35</v>
      </c>
      <c r="G1701" s="181" t="s">
        <v>255</v>
      </c>
      <c r="H1701" s="184">
        <v>1</v>
      </c>
      <c r="I1701" s="185" t="s">
        <v>107</v>
      </c>
      <c r="J1701" s="181" t="s">
        <v>37</v>
      </c>
      <c r="K1701" s="181" t="s">
        <v>38</v>
      </c>
      <c r="L1701" s="186">
        <v>45551</v>
      </c>
      <c r="M1701" s="187" t="s">
        <v>7069</v>
      </c>
      <c r="N1701" s="183" t="s">
        <v>43</v>
      </c>
      <c r="O1701" s="181"/>
      <c r="P1701" s="184">
        <v>0.75</v>
      </c>
      <c r="Q1701" s="185" t="s">
        <v>107</v>
      </c>
      <c r="R1701" s="181" t="s">
        <v>37</v>
      </c>
      <c r="S1701" s="181" t="s">
        <v>96</v>
      </c>
      <c r="T1701" s="186">
        <v>45551</v>
      </c>
      <c r="U1701" s="187" t="s">
        <v>7069</v>
      </c>
      <c r="V1701" s="188" t="str" cm="1">
        <f t="array" ref="V1701">IF(SUM(LEN(A1701:U1701))=0,"",IF(OR(OR(ISBLANK(E1701),SUM(LEN(B1701),LEN(C1701))=0),AND(NOT(D1701="Unknown"),ISBLANK(I1701)),AND(NOT(N1701="Unknown"),ISBLANK(Q1701))),"Missing Information", INDEX(Table15[Entire Service Line Classification], MATCH(SUMIFS(Table15[Unique ID],Table15[System-Owned Portion],D1701,Table15[If Material Anything Other than "Lead" in Column E,Was Material Ever Previously Lead?],F1701,Table15[Customer-Owned Portion],N1701),Table15[Unique ID],0),0)))</f>
        <v>Non-lead</v>
      </c>
      <c r="W1701" s="189"/>
    </row>
    <row r="1702" spans="1:23" s="190" customFormat="1" ht="37.5" x14ac:dyDescent="0.25">
      <c r="A1702" s="180">
        <v>11721239</v>
      </c>
      <c r="B1702" s="181" t="s">
        <v>3551</v>
      </c>
      <c r="C1702" s="182" t="s">
        <v>3552</v>
      </c>
      <c r="D1702" s="183" t="s">
        <v>43</v>
      </c>
      <c r="E1702" s="181" t="s">
        <v>35</v>
      </c>
      <c r="F1702" s="183" t="s">
        <v>35</v>
      </c>
      <c r="G1702" s="181" t="s">
        <v>225</v>
      </c>
      <c r="H1702" s="184">
        <v>2</v>
      </c>
      <c r="I1702" s="185" t="s">
        <v>107</v>
      </c>
      <c r="J1702" s="181" t="s">
        <v>37</v>
      </c>
      <c r="K1702" s="181" t="s">
        <v>38</v>
      </c>
      <c r="L1702" s="186">
        <v>45551</v>
      </c>
      <c r="M1702" s="187" t="s">
        <v>7069</v>
      </c>
      <c r="N1702" s="183" t="s">
        <v>43</v>
      </c>
      <c r="O1702" s="181"/>
      <c r="P1702" s="184">
        <v>1</v>
      </c>
      <c r="Q1702" s="185" t="s">
        <v>107</v>
      </c>
      <c r="R1702" s="181" t="s">
        <v>37</v>
      </c>
      <c r="S1702" s="181" t="s">
        <v>96</v>
      </c>
      <c r="T1702" s="186">
        <v>45551</v>
      </c>
      <c r="U1702" s="187" t="s">
        <v>7069</v>
      </c>
      <c r="V1702" s="188" t="str" cm="1">
        <f t="array" ref="V1702">IF(SUM(LEN(A1702:U1702))=0,"",IF(OR(OR(ISBLANK(E1702),SUM(LEN(B1702),LEN(C1702))=0),AND(NOT(D1702="Unknown"),ISBLANK(I1702)),AND(NOT(N1702="Unknown"),ISBLANK(Q1702))),"Missing Information", INDEX(Table15[Entire Service Line Classification], MATCH(SUMIFS(Table15[Unique ID],Table15[System-Owned Portion],D1702,Table15[If Material Anything Other than "Lead" in Column E,Was Material Ever Previously Lead?],F1702,Table15[Customer-Owned Portion],N1702),Table15[Unique ID],0),0)))</f>
        <v>Non-lead</v>
      </c>
      <c r="W1702" s="189"/>
    </row>
    <row r="1703" spans="1:23" s="190" customFormat="1" ht="37.5" x14ac:dyDescent="0.25">
      <c r="A1703" s="180">
        <v>11721245</v>
      </c>
      <c r="B1703" s="181" t="s">
        <v>3553</v>
      </c>
      <c r="C1703" s="182" t="s">
        <v>3554</v>
      </c>
      <c r="D1703" s="183" t="s">
        <v>36</v>
      </c>
      <c r="E1703" s="181" t="s">
        <v>35</v>
      </c>
      <c r="F1703" s="183" t="s">
        <v>35</v>
      </c>
      <c r="G1703" s="181" t="s">
        <v>237</v>
      </c>
      <c r="H1703" s="184">
        <v>1</v>
      </c>
      <c r="I1703" s="185" t="s">
        <v>107</v>
      </c>
      <c r="J1703" s="181" t="s">
        <v>37</v>
      </c>
      <c r="K1703" s="181" t="s">
        <v>38</v>
      </c>
      <c r="L1703" s="186">
        <v>45516</v>
      </c>
      <c r="M1703" s="187" t="s">
        <v>225</v>
      </c>
      <c r="N1703" s="183" t="s">
        <v>43</v>
      </c>
      <c r="O1703" s="181"/>
      <c r="P1703" s="184">
        <v>1</v>
      </c>
      <c r="Q1703" s="185" t="s">
        <v>107</v>
      </c>
      <c r="R1703" s="181" t="s">
        <v>37</v>
      </c>
      <c r="S1703" s="181" t="s">
        <v>96</v>
      </c>
      <c r="T1703" s="186">
        <v>45516</v>
      </c>
      <c r="U1703" s="187" t="s">
        <v>225</v>
      </c>
      <c r="V1703" s="188" t="str" cm="1">
        <f t="array" ref="V1703">IF(SUM(LEN(A1703:U1703))=0,"",IF(OR(OR(ISBLANK(E1703),SUM(LEN(B1703),LEN(C1703))=0),AND(NOT(D1703="Unknown"),ISBLANK(I1703)),AND(NOT(N1703="Unknown"),ISBLANK(Q1703))),"Missing Information", INDEX(Table15[Entire Service Line Classification], MATCH(SUMIFS(Table15[Unique ID],Table15[System-Owned Portion],D1703,Table15[If Material Anything Other than "Lead" in Column E,Was Material Ever Previously Lead?],F1703,Table15[Customer-Owned Portion],N1703),Table15[Unique ID],0),0)))</f>
        <v>Non-lead</v>
      </c>
      <c r="W1703" s="189"/>
    </row>
    <row r="1704" spans="1:23" s="190" customFormat="1" ht="37.5" x14ac:dyDescent="0.25">
      <c r="A1704" s="180">
        <v>11721242</v>
      </c>
      <c r="B1704" s="181" t="s">
        <v>3555</v>
      </c>
      <c r="C1704" s="182" t="s">
        <v>3556</v>
      </c>
      <c r="D1704" s="183" t="s">
        <v>36</v>
      </c>
      <c r="E1704" s="181" t="s">
        <v>35</v>
      </c>
      <c r="F1704" s="183" t="s">
        <v>35</v>
      </c>
      <c r="G1704" s="181" t="s">
        <v>246</v>
      </c>
      <c r="H1704" s="184">
        <v>1</v>
      </c>
      <c r="I1704" s="185" t="s">
        <v>107</v>
      </c>
      <c r="J1704" s="181" t="s">
        <v>37</v>
      </c>
      <c r="K1704" s="181" t="s">
        <v>38</v>
      </c>
      <c r="L1704" s="186">
        <v>45516</v>
      </c>
      <c r="M1704" s="187" t="s">
        <v>225</v>
      </c>
      <c r="N1704" s="183" t="s">
        <v>36</v>
      </c>
      <c r="O1704" s="181"/>
      <c r="P1704" s="184">
        <v>1</v>
      </c>
      <c r="Q1704" s="185" t="s">
        <v>107</v>
      </c>
      <c r="R1704" s="181" t="s">
        <v>37</v>
      </c>
      <c r="S1704" s="181" t="s">
        <v>96</v>
      </c>
      <c r="T1704" s="186">
        <v>45516</v>
      </c>
      <c r="U1704" s="187" t="s">
        <v>225</v>
      </c>
      <c r="V1704" s="188" t="str" cm="1">
        <f t="array" ref="V1704">IF(SUM(LEN(A1704:U1704))=0,"",IF(OR(OR(ISBLANK(E1704),SUM(LEN(B1704),LEN(C1704))=0),AND(NOT(D1704="Unknown"),ISBLANK(I1704)),AND(NOT(N1704="Unknown"),ISBLANK(Q1704))),"Missing Information", INDEX(Table15[Entire Service Line Classification], MATCH(SUMIFS(Table15[Unique ID],Table15[System-Owned Portion],D1704,Table15[If Material Anything Other than "Lead" in Column E,Was Material Ever Previously Lead?],F1704,Table15[Customer-Owned Portion],N1704),Table15[Unique ID],0),0)))</f>
        <v>Non-lead</v>
      </c>
      <c r="W1704" s="189"/>
    </row>
    <row r="1705" spans="1:23" s="190" customFormat="1" ht="37.5" x14ac:dyDescent="0.25">
      <c r="A1705" s="180">
        <v>11721273</v>
      </c>
      <c r="B1705" s="181" t="s">
        <v>3557</v>
      </c>
      <c r="C1705" s="182" t="s">
        <v>3558</v>
      </c>
      <c r="D1705" s="183" t="s">
        <v>36</v>
      </c>
      <c r="E1705" s="181" t="s">
        <v>35</v>
      </c>
      <c r="F1705" s="183" t="s">
        <v>35</v>
      </c>
      <c r="G1705" s="181" t="s">
        <v>246</v>
      </c>
      <c r="H1705" s="184">
        <v>1</v>
      </c>
      <c r="I1705" s="185" t="s">
        <v>107</v>
      </c>
      <c r="J1705" s="181" t="s">
        <v>37</v>
      </c>
      <c r="K1705" s="181" t="s">
        <v>38</v>
      </c>
      <c r="L1705" s="186">
        <v>45516</v>
      </c>
      <c r="M1705" s="187" t="s">
        <v>225</v>
      </c>
      <c r="N1705" s="183" t="s">
        <v>36</v>
      </c>
      <c r="O1705" s="181"/>
      <c r="P1705" s="184">
        <v>0.75</v>
      </c>
      <c r="Q1705" s="185" t="s">
        <v>107</v>
      </c>
      <c r="R1705" s="181" t="s">
        <v>37</v>
      </c>
      <c r="S1705" s="181" t="s">
        <v>96</v>
      </c>
      <c r="T1705" s="186">
        <v>45516</v>
      </c>
      <c r="U1705" s="187" t="s">
        <v>225</v>
      </c>
      <c r="V1705" s="188" t="str" cm="1">
        <f t="array" ref="V1705">IF(SUM(LEN(A1705:U1705))=0,"",IF(OR(OR(ISBLANK(E1705),SUM(LEN(B1705),LEN(C1705))=0),AND(NOT(D1705="Unknown"),ISBLANK(I1705)),AND(NOT(N1705="Unknown"),ISBLANK(Q1705))),"Missing Information", INDEX(Table15[Entire Service Line Classification], MATCH(SUMIFS(Table15[Unique ID],Table15[System-Owned Portion],D1705,Table15[If Material Anything Other than "Lead" in Column E,Was Material Ever Previously Lead?],F1705,Table15[Customer-Owned Portion],N1705),Table15[Unique ID],0),0)))</f>
        <v>Non-lead</v>
      </c>
      <c r="W1705" s="189"/>
    </row>
    <row r="1706" spans="1:23" s="190" customFormat="1" ht="37.5" x14ac:dyDescent="0.25">
      <c r="A1706" s="180">
        <v>11721236</v>
      </c>
      <c r="B1706" s="181" t="s">
        <v>3559</v>
      </c>
      <c r="C1706" s="182" t="s">
        <v>3560</v>
      </c>
      <c r="D1706" s="183" t="s">
        <v>36</v>
      </c>
      <c r="E1706" s="181" t="s">
        <v>35</v>
      </c>
      <c r="F1706" s="183" t="s">
        <v>35</v>
      </c>
      <c r="G1706" s="181" t="s">
        <v>7031</v>
      </c>
      <c r="H1706" s="184">
        <v>1</v>
      </c>
      <c r="I1706" s="185" t="s">
        <v>107</v>
      </c>
      <c r="J1706" s="181" t="s">
        <v>37</v>
      </c>
      <c r="K1706" s="181" t="s">
        <v>38</v>
      </c>
      <c r="L1706" s="186">
        <v>45526</v>
      </c>
      <c r="M1706" s="187" t="s">
        <v>225</v>
      </c>
      <c r="N1706" s="183" t="s">
        <v>36</v>
      </c>
      <c r="O1706" s="181"/>
      <c r="P1706" s="184">
        <v>1</v>
      </c>
      <c r="Q1706" s="185" t="s">
        <v>107</v>
      </c>
      <c r="R1706" s="181" t="s">
        <v>37</v>
      </c>
      <c r="S1706" s="181" t="s">
        <v>96</v>
      </c>
      <c r="T1706" s="186">
        <v>45526</v>
      </c>
      <c r="U1706" s="187" t="s">
        <v>225</v>
      </c>
      <c r="V1706" s="188" t="str" cm="1">
        <f t="array" ref="V1706">IF(SUM(LEN(A1706:U1706))=0,"",IF(OR(OR(ISBLANK(E1706),SUM(LEN(B1706),LEN(C1706))=0),AND(NOT(D1706="Unknown"),ISBLANK(I1706)),AND(NOT(N1706="Unknown"),ISBLANK(Q1706))),"Missing Information", INDEX(Table15[Entire Service Line Classification], MATCH(SUMIFS(Table15[Unique ID],Table15[System-Owned Portion],D1706,Table15[If Material Anything Other than "Lead" in Column E,Was Material Ever Previously Lead?],F1706,Table15[Customer-Owned Portion],N1706),Table15[Unique ID],0),0)))</f>
        <v>Non-lead</v>
      </c>
      <c r="W1706" s="189"/>
    </row>
    <row r="1707" spans="1:23" s="190" customFormat="1" ht="37.5" x14ac:dyDescent="0.25">
      <c r="A1707" s="180">
        <v>11721237</v>
      </c>
      <c r="B1707" s="181" t="s">
        <v>3561</v>
      </c>
      <c r="C1707" s="182" t="s">
        <v>3562</v>
      </c>
      <c r="D1707" s="183" t="s">
        <v>36</v>
      </c>
      <c r="E1707" s="181" t="s">
        <v>35</v>
      </c>
      <c r="F1707" s="183" t="s">
        <v>35</v>
      </c>
      <c r="G1707" s="181" t="s">
        <v>245</v>
      </c>
      <c r="H1707" s="184">
        <v>1</v>
      </c>
      <c r="I1707" s="185" t="s">
        <v>107</v>
      </c>
      <c r="J1707" s="181" t="s">
        <v>37</v>
      </c>
      <c r="K1707" s="181" t="s">
        <v>38</v>
      </c>
      <c r="L1707" s="186">
        <v>45526</v>
      </c>
      <c r="M1707" s="187" t="s">
        <v>225</v>
      </c>
      <c r="N1707" s="183" t="s">
        <v>36</v>
      </c>
      <c r="O1707" s="181"/>
      <c r="P1707" s="184">
        <v>1</v>
      </c>
      <c r="Q1707" s="185" t="s">
        <v>107</v>
      </c>
      <c r="R1707" s="181" t="s">
        <v>37</v>
      </c>
      <c r="S1707" s="181" t="s">
        <v>96</v>
      </c>
      <c r="T1707" s="186">
        <v>45526</v>
      </c>
      <c r="U1707" s="187" t="s">
        <v>225</v>
      </c>
      <c r="V1707" s="188" t="str" cm="1">
        <f t="array" ref="V1707">IF(SUM(LEN(A1707:U1707))=0,"",IF(OR(OR(ISBLANK(E1707),SUM(LEN(B1707),LEN(C1707))=0),AND(NOT(D1707="Unknown"),ISBLANK(I1707)),AND(NOT(N1707="Unknown"),ISBLANK(Q1707))),"Missing Information", INDEX(Table15[Entire Service Line Classification], MATCH(SUMIFS(Table15[Unique ID],Table15[System-Owned Portion],D1707,Table15[If Material Anything Other than "Lead" in Column E,Was Material Ever Previously Lead?],F1707,Table15[Customer-Owned Portion],N1707),Table15[Unique ID],0),0)))</f>
        <v>Non-lead</v>
      </c>
      <c r="W1707" s="189"/>
    </row>
    <row r="1708" spans="1:23" s="190" customFormat="1" ht="37.5" x14ac:dyDescent="0.25">
      <c r="A1708" s="180">
        <v>11721235</v>
      </c>
      <c r="B1708" s="181" t="s">
        <v>3563</v>
      </c>
      <c r="C1708" s="182" t="s">
        <v>3564</v>
      </c>
      <c r="D1708" s="183" t="s">
        <v>36</v>
      </c>
      <c r="E1708" s="181" t="s">
        <v>35</v>
      </c>
      <c r="F1708" s="183" t="s">
        <v>35</v>
      </c>
      <c r="G1708" s="181" t="s">
        <v>245</v>
      </c>
      <c r="H1708" s="184">
        <v>1</v>
      </c>
      <c r="I1708" s="185" t="s">
        <v>107</v>
      </c>
      <c r="J1708" s="181" t="s">
        <v>37</v>
      </c>
      <c r="K1708" s="181" t="s">
        <v>38</v>
      </c>
      <c r="L1708" s="186">
        <v>45526</v>
      </c>
      <c r="M1708" s="187" t="s">
        <v>225</v>
      </c>
      <c r="N1708" s="183" t="s">
        <v>36</v>
      </c>
      <c r="O1708" s="181"/>
      <c r="P1708" s="184">
        <v>1</v>
      </c>
      <c r="Q1708" s="185" t="s">
        <v>107</v>
      </c>
      <c r="R1708" s="181" t="s">
        <v>37</v>
      </c>
      <c r="S1708" s="181" t="s">
        <v>96</v>
      </c>
      <c r="T1708" s="186">
        <v>45526</v>
      </c>
      <c r="U1708" s="187" t="s">
        <v>225</v>
      </c>
      <c r="V1708" s="188" t="str" cm="1">
        <f t="array" ref="V1708">IF(SUM(LEN(A1708:U1708))=0,"",IF(OR(OR(ISBLANK(E1708),SUM(LEN(B1708),LEN(C1708))=0),AND(NOT(D1708="Unknown"),ISBLANK(I1708)),AND(NOT(N1708="Unknown"),ISBLANK(Q1708))),"Missing Information", INDEX(Table15[Entire Service Line Classification], MATCH(SUMIFS(Table15[Unique ID],Table15[System-Owned Portion],D1708,Table15[If Material Anything Other than "Lead" in Column E,Was Material Ever Previously Lead?],F1708,Table15[Customer-Owned Portion],N1708),Table15[Unique ID],0),0)))</f>
        <v>Non-lead</v>
      </c>
      <c r="W1708" s="189"/>
    </row>
    <row r="1709" spans="1:23" s="190" customFormat="1" ht="37.5" x14ac:dyDescent="0.25">
      <c r="A1709" s="180">
        <v>11721233</v>
      </c>
      <c r="B1709" s="181" t="s">
        <v>3551</v>
      </c>
      <c r="C1709" s="182" t="s">
        <v>3552</v>
      </c>
      <c r="D1709" s="183" t="s">
        <v>43</v>
      </c>
      <c r="E1709" s="181" t="s">
        <v>35</v>
      </c>
      <c r="F1709" s="183" t="s">
        <v>35</v>
      </c>
      <c r="G1709" s="181" t="s">
        <v>225</v>
      </c>
      <c r="H1709" s="184">
        <v>4</v>
      </c>
      <c r="I1709" s="185" t="s">
        <v>107</v>
      </c>
      <c r="J1709" s="181" t="s">
        <v>37</v>
      </c>
      <c r="K1709" s="181" t="s">
        <v>38</v>
      </c>
      <c r="L1709" s="186">
        <v>45545</v>
      </c>
      <c r="M1709" s="187" t="s">
        <v>7069</v>
      </c>
      <c r="N1709" s="183" t="s">
        <v>43</v>
      </c>
      <c r="O1709" s="181"/>
      <c r="P1709" s="184">
        <v>4</v>
      </c>
      <c r="Q1709" s="185" t="s">
        <v>107</v>
      </c>
      <c r="R1709" s="181" t="s">
        <v>37</v>
      </c>
      <c r="S1709" s="181" t="s">
        <v>96</v>
      </c>
      <c r="T1709" s="186">
        <v>45545</v>
      </c>
      <c r="U1709" s="187" t="s">
        <v>7069</v>
      </c>
      <c r="V1709" s="188" t="str" cm="1">
        <f t="array" ref="V1709">IF(SUM(LEN(A1709:U1709))=0,"",IF(OR(OR(ISBLANK(E1709),SUM(LEN(B1709),LEN(C1709))=0),AND(NOT(D1709="Unknown"),ISBLANK(I1709)),AND(NOT(N1709="Unknown"),ISBLANK(Q1709))),"Missing Information", INDEX(Table15[Entire Service Line Classification], MATCH(SUMIFS(Table15[Unique ID],Table15[System-Owned Portion],D1709,Table15[If Material Anything Other than "Lead" in Column E,Was Material Ever Previously Lead?],F1709,Table15[Customer-Owned Portion],N1709),Table15[Unique ID],0),0)))</f>
        <v>Non-lead</v>
      </c>
      <c r="W1709" s="189"/>
    </row>
    <row r="1710" spans="1:23" s="190" customFormat="1" ht="37.5" x14ac:dyDescent="0.25">
      <c r="A1710" s="180">
        <v>11721232</v>
      </c>
      <c r="B1710" s="181" t="s">
        <v>3565</v>
      </c>
      <c r="C1710" s="182" t="s">
        <v>3566</v>
      </c>
      <c r="D1710" s="183" t="s">
        <v>36</v>
      </c>
      <c r="E1710" s="181" t="s">
        <v>35</v>
      </c>
      <c r="F1710" s="183" t="s">
        <v>35</v>
      </c>
      <c r="G1710" s="181" t="s">
        <v>229</v>
      </c>
      <c r="H1710" s="184">
        <v>1</v>
      </c>
      <c r="I1710" s="185" t="s">
        <v>107</v>
      </c>
      <c r="J1710" s="181" t="s">
        <v>37</v>
      </c>
      <c r="K1710" s="181" t="s">
        <v>38</v>
      </c>
      <c r="L1710" s="186">
        <v>45552</v>
      </c>
      <c r="M1710" s="187" t="s">
        <v>225</v>
      </c>
      <c r="N1710" s="183" t="s">
        <v>36</v>
      </c>
      <c r="O1710" s="181"/>
      <c r="P1710" s="184">
        <v>0.75</v>
      </c>
      <c r="Q1710" s="185" t="s">
        <v>107</v>
      </c>
      <c r="R1710" s="181" t="s">
        <v>37</v>
      </c>
      <c r="S1710" s="181" t="s">
        <v>96</v>
      </c>
      <c r="T1710" s="186">
        <v>45552</v>
      </c>
      <c r="U1710" s="187" t="s">
        <v>225</v>
      </c>
      <c r="V1710" s="188" t="str" cm="1">
        <f t="array" ref="V1710">IF(SUM(LEN(A1710:U1710))=0,"",IF(OR(OR(ISBLANK(E1710),SUM(LEN(B1710),LEN(C1710))=0),AND(NOT(D1710="Unknown"),ISBLANK(I1710)),AND(NOT(N1710="Unknown"),ISBLANK(Q1710))),"Missing Information", INDEX(Table15[Entire Service Line Classification], MATCH(SUMIFS(Table15[Unique ID],Table15[System-Owned Portion],D1710,Table15[If Material Anything Other than "Lead" in Column E,Was Material Ever Previously Lead?],F1710,Table15[Customer-Owned Portion],N1710),Table15[Unique ID],0),0)))</f>
        <v>Non-lead</v>
      </c>
      <c r="W1710" s="189"/>
    </row>
    <row r="1711" spans="1:23" s="190" customFormat="1" ht="37.5" x14ac:dyDescent="0.25">
      <c r="A1711" s="180">
        <v>11721231</v>
      </c>
      <c r="B1711" s="181" t="s">
        <v>3567</v>
      </c>
      <c r="C1711" s="182" t="s">
        <v>3568</v>
      </c>
      <c r="D1711" s="183" t="s">
        <v>36</v>
      </c>
      <c r="E1711" s="181" t="s">
        <v>35</v>
      </c>
      <c r="F1711" s="183" t="s">
        <v>35</v>
      </c>
      <c r="G1711" s="181" t="s">
        <v>268</v>
      </c>
      <c r="H1711" s="184">
        <v>1</v>
      </c>
      <c r="I1711" s="185" t="s">
        <v>107</v>
      </c>
      <c r="J1711" s="181" t="s">
        <v>37</v>
      </c>
      <c r="K1711" s="181" t="s">
        <v>38</v>
      </c>
      <c r="L1711" s="186">
        <v>45526</v>
      </c>
      <c r="M1711" s="187" t="s">
        <v>225</v>
      </c>
      <c r="N1711" s="183" t="s">
        <v>43</v>
      </c>
      <c r="O1711" s="181"/>
      <c r="P1711" s="184">
        <v>1</v>
      </c>
      <c r="Q1711" s="185" t="s">
        <v>107</v>
      </c>
      <c r="R1711" s="181" t="s">
        <v>37</v>
      </c>
      <c r="S1711" s="181" t="s">
        <v>96</v>
      </c>
      <c r="T1711" s="186">
        <v>45526</v>
      </c>
      <c r="U1711" s="187" t="s">
        <v>7068</v>
      </c>
      <c r="V1711" s="188" t="str" cm="1">
        <f t="array" ref="V1711">IF(SUM(LEN(A1711:U1711))=0,"",IF(OR(OR(ISBLANK(E1711),SUM(LEN(B1711),LEN(C1711))=0),AND(NOT(D1711="Unknown"),ISBLANK(I1711)),AND(NOT(N1711="Unknown"),ISBLANK(Q1711))),"Missing Information", INDEX(Table15[Entire Service Line Classification], MATCH(SUMIFS(Table15[Unique ID],Table15[System-Owned Portion],D1711,Table15[If Material Anything Other than "Lead" in Column E,Was Material Ever Previously Lead?],F1711,Table15[Customer-Owned Portion],N1711),Table15[Unique ID],0),0)))</f>
        <v>Non-lead</v>
      </c>
      <c r="W1711" s="189"/>
    </row>
    <row r="1712" spans="1:23" s="190" customFormat="1" ht="37.5" x14ac:dyDescent="0.25">
      <c r="A1712" s="180">
        <v>11721229</v>
      </c>
      <c r="B1712" s="181" t="s">
        <v>3569</v>
      </c>
      <c r="C1712" s="182" t="s">
        <v>3570</v>
      </c>
      <c r="D1712" s="183" t="s">
        <v>43</v>
      </c>
      <c r="E1712" s="181" t="s">
        <v>35</v>
      </c>
      <c r="F1712" s="183" t="s">
        <v>35</v>
      </c>
      <c r="G1712" s="181" t="s">
        <v>238</v>
      </c>
      <c r="H1712" s="184">
        <v>2</v>
      </c>
      <c r="I1712" s="185" t="s">
        <v>107</v>
      </c>
      <c r="J1712" s="181" t="s">
        <v>37</v>
      </c>
      <c r="K1712" s="181" t="s">
        <v>38</v>
      </c>
      <c r="L1712" s="186">
        <v>45545</v>
      </c>
      <c r="M1712" s="187" t="s">
        <v>7069</v>
      </c>
      <c r="N1712" s="183" t="s">
        <v>43</v>
      </c>
      <c r="O1712" s="181"/>
      <c r="P1712" s="184">
        <v>1</v>
      </c>
      <c r="Q1712" s="185" t="s">
        <v>107</v>
      </c>
      <c r="R1712" s="181" t="s">
        <v>37</v>
      </c>
      <c r="S1712" s="181" t="s">
        <v>96</v>
      </c>
      <c r="T1712" s="186">
        <v>45545</v>
      </c>
      <c r="U1712" s="187" t="s">
        <v>7069</v>
      </c>
      <c r="V1712" s="188" t="str" cm="1">
        <f t="array" ref="V1712">IF(SUM(LEN(A1712:U1712))=0,"",IF(OR(OR(ISBLANK(E1712),SUM(LEN(B1712),LEN(C1712))=0),AND(NOT(D1712="Unknown"),ISBLANK(I1712)),AND(NOT(N1712="Unknown"),ISBLANK(Q1712))),"Missing Information", INDEX(Table15[Entire Service Line Classification], MATCH(SUMIFS(Table15[Unique ID],Table15[System-Owned Portion],D1712,Table15[If Material Anything Other than "Lead" in Column E,Was Material Ever Previously Lead?],F1712,Table15[Customer-Owned Portion],N1712),Table15[Unique ID],0),0)))</f>
        <v>Non-lead</v>
      </c>
      <c r="W1712" s="189"/>
    </row>
    <row r="1713" spans="1:23" s="190" customFormat="1" ht="37.5" x14ac:dyDescent="0.25">
      <c r="A1713" s="180">
        <v>11721228</v>
      </c>
      <c r="B1713" s="181" t="s">
        <v>3571</v>
      </c>
      <c r="C1713" s="182" t="s">
        <v>3572</v>
      </c>
      <c r="D1713" s="183" t="s">
        <v>43</v>
      </c>
      <c r="E1713" s="181" t="s">
        <v>35</v>
      </c>
      <c r="F1713" s="183" t="s">
        <v>35</v>
      </c>
      <c r="G1713" s="181" t="s">
        <v>240</v>
      </c>
      <c r="H1713" s="184">
        <v>1</v>
      </c>
      <c r="I1713" s="185" t="s">
        <v>107</v>
      </c>
      <c r="J1713" s="181" t="s">
        <v>37</v>
      </c>
      <c r="K1713" s="181" t="s">
        <v>38</v>
      </c>
      <c r="L1713" s="186">
        <v>45526</v>
      </c>
      <c r="M1713" s="187" t="s">
        <v>225</v>
      </c>
      <c r="N1713" s="183" t="s">
        <v>43</v>
      </c>
      <c r="O1713" s="181"/>
      <c r="P1713" s="184">
        <v>1</v>
      </c>
      <c r="Q1713" s="185" t="s">
        <v>107</v>
      </c>
      <c r="R1713" s="181" t="s">
        <v>37</v>
      </c>
      <c r="S1713" s="181" t="s">
        <v>96</v>
      </c>
      <c r="T1713" s="186">
        <v>45526</v>
      </c>
      <c r="U1713" s="187" t="s">
        <v>7068</v>
      </c>
      <c r="V1713" s="188" t="str" cm="1">
        <f t="array" ref="V1713">IF(SUM(LEN(A1713:U1713))=0,"",IF(OR(OR(ISBLANK(E1713),SUM(LEN(B1713),LEN(C1713))=0),AND(NOT(D1713="Unknown"),ISBLANK(I1713)),AND(NOT(N1713="Unknown"),ISBLANK(Q1713))),"Missing Information", INDEX(Table15[Entire Service Line Classification], MATCH(SUMIFS(Table15[Unique ID],Table15[System-Owned Portion],D1713,Table15[If Material Anything Other than "Lead" in Column E,Was Material Ever Previously Lead?],F1713,Table15[Customer-Owned Portion],N1713),Table15[Unique ID],0),0)))</f>
        <v>Non-lead</v>
      </c>
      <c r="W1713" s="189"/>
    </row>
    <row r="1714" spans="1:23" s="190" customFormat="1" ht="37.5" x14ac:dyDescent="0.25">
      <c r="A1714" s="180">
        <v>11721227</v>
      </c>
      <c r="B1714" s="181" t="s">
        <v>3573</v>
      </c>
      <c r="C1714" s="182" t="s">
        <v>3574</v>
      </c>
      <c r="D1714" s="183" t="s">
        <v>36</v>
      </c>
      <c r="E1714" s="181" t="s">
        <v>35</v>
      </c>
      <c r="F1714" s="183" t="s">
        <v>35</v>
      </c>
      <c r="G1714" s="181" t="s">
        <v>245</v>
      </c>
      <c r="H1714" s="184">
        <v>1</v>
      </c>
      <c r="I1714" s="185" t="s">
        <v>107</v>
      </c>
      <c r="J1714" s="181" t="s">
        <v>37</v>
      </c>
      <c r="K1714" s="181" t="s">
        <v>38</v>
      </c>
      <c r="L1714" s="186">
        <v>45526</v>
      </c>
      <c r="M1714" s="187" t="s">
        <v>225</v>
      </c>
      <c r="N1714" s="183" t="s">
        <v>36</v>
      </c>
      <c r="O1714" s="181"/>
      <c r="P1714" s="184">
        <v>1</v>
      </c>
      <c r="Q1714" s="185" t="s">
        <v>107</v>
      </c>
      <c r="R1714" s="181" t="s">
        <v>37</v>
      </c>
      <c r="S1714" s="181" t="s">
        <v>96</v>
      </c>
      <c r="T1714" s="186">
        <v>45526</v>
      </c>
      <c r="U1714" s="187" t="s">
        <v>225</v>
      </c>
      <c r="V1714" s="188" t="str" cm="1">
        <f t="array" ref="V1714">IF(SUM(LEN(A1714:U1714))=0,"",IF(OR(OR(ISBLANK(E1714),SUM(LEN(B1714),LEN(C1714))=0),AND(NOT(D1714="Unknown"),ISBLANK(I1714)),AND(NOT(N1714="Unknown"),ISBLANK(Q1714))),"Missing Information", INDEX(Table15[Entire Service Line Classification], MATCH(SUMIFS(Table15[Unique ID],Table15[System-Owned Portion],D1714,Table15[If Material Anything Other than "Lead" in Column E,Was Material Ever Previously Lead?],F1714,Table15[Customer-Owned Portion],N1714),Table15[Unique ID],0),0)))</f>
        <v>Non-lead</v>
      </c>
      <c r="W1714" s="189"/>
    </row>
    <row r="1715" spans="1:23" s="190" customFormat="1" ht="37.5" x14ac:dyDescent="0.25">
      <c r="A1715" s="180">
        <v>11721243</v>
      </c>
      <c r="B1715" s="181" t="s">
        <v>3575</v>
      </c>
      <c r="C1715" s="182" t="s">
        <v>3576</v>
      </c>
      <c r="D1715" s="183" t="s">
        <v>36</v>
      </c>
      <c r="E1715" s="181" t="s">
        <v>35</v>
      </c>
      <c r="F1715" s="183" t="s">
        <v>35</v>
      </c>
      <c r="G1715" s="181" t="s">
        <v>247</v>
      </c>
      <c r="H1715" s="184">
        <v>1</v>
      </c>
      <c r="I1715" s="185" t="s">
        <v>107</v>
      </c>
      <c r="J1715" s="181" t="s">
        <v>37</v>
      </c>
      <c r="K1715" s="181" t="s">
        <v>38</v>
      </c>
      <c r="L1715" s="186">
        <v>45526</v>
      </c>
      <c r="M1715" s="187" t="s">
        <v>225</v>
      </c>
      <c r="N1715" s="183" t="s">
        <v>43</v>
      </c>
      <c r="O1715" s="181"/>
      <c r="P1715" s="184">
        <v>1</v>
      </c>
      <c r="Q1715" s="185" t="s">
        <v>107</v>
      </c>
      <c r="R1715" s="181" t="s">
        <v>37</v>
      </c>
      <c r="S1715" s="181" t="s">
        <v>96</v>
      </c>
      <c r="T1715" s="186">
        <v>45526</v>
      </c>
      <c r="U1715" s="187" t="s">
        <v>7068</v>
      </c>
      <c r="V1715" s="188" t="str" cm="1">
        <f t="array" ref="V1715">IF(SUM(LEN(A1715:U1715))=0,"",IF(OR(OR(ISBLANK(E1715),SUM(LEN(B1715),LEN(C1715))=0),AND(NOT(D1715="Unknown"),ISBLANK(I1715)),AND(NOT(N1715="Unknown"),ISBLANK(Q1715))),"Missing Information", INDEX(Table15[Entire Service Line Classification], MATCH(SUMIFS(Table15[Unique ID],Table15[System-Owned Portion],D1715,Table15[If Material Anything Other than "Lead" in Column E,Was Material Ever Previously Lead?],F1715,Table15[Customer-Owned Portion],N1715),Table15[Unique ID],0),0)))</f>
        <v>Non-lead</v>
      </c>
      <c r="W1715" s="189"/>
    </row>
    <row r="1716" spans="1:23" s="190" customFormat="1" ht="37.5" x14ac:dyDescent="0.25">
      <c r="A1716" s="180">
        <v>11721238</v>
      </c>
      <c r="B1716" s="181" t="s">
        <v>3577</v>
      </c>
      <c r="C1716" s="182" t="s">
        <v>3578</v>
      </c>
      <c r="D1716" s="183" t="s">
        <v>43</v>
      </c>
      <c r="E1716" s="181" t="s">
        <v>35</v>
      </c>
      <c r="F1716" s="183" t="s">
        <v>35</v>
      </c>
      <c r="G1716" s="181" t="s">
        <v>237</v>
      </c>
      <c r="H1716" s="184">
        <v>1</v>
      </c>
      <c r="I1716" s="185" t="s">
        <v>107</v>
      </c>
      <c r="J1716" s="181" t="s">
        <v>37</v>
      </c>
      <c r="K1716" s="181" t="s">
        <v>38</v>
      </c>
      <c r="L1716" s="186">
        <v>45526</v>
      </c>
      <c r="M1716" s="187" t="s">
        <v>225</v>
      </c>
      <c r="N1716" s="183" t="s">
        <v>43</v>
      </c>
      <c r="O1716" s="181"/>
      <c r="P1716" s="184">
        <v>1</v>
      </c>
      <c r="Q1716" s="185" t="s">
        <v>107</v>
      </c>
      <c r="R1716" s="181" t="s">
        <v>37</v>
      </c>
      <c r="S1716" s="181" t="s">
        <v>96</v>
      </c>
      <c r="T1716" s="186">
        <v>45526</v>
      </c>
      <c r="U1716" s="187" t="s">
        <v>7068</v>
      </c>
      <c r="V1716" s="188" t="str" cm="1">
        <f t="array" ref="V1716">IF(SUM(LEN(A1716:U1716))=0,"",IF(OR(OR(ISBLANK(E1716),SUM(LEN(B1716),LEN(C1716))=0),AND(NOT(D1716="Unknown"),ISBLANK(I1716)),AND(NOT(N1716="Unknown"),ISBLANK(Q1716))),"Missing Information", INDEX(Table15[Entire Service Line Classification], MATCH(SUMIFS(Table15[Unique ID],Table15[System-Owned Portion],D1716,Table15[If Material Anything Other than "Lead" in Column E,Was Material Ever Previously Lead?],F1716,Table15[Customer-Owned Portion],N1716),Table15[Unique ID],0),0)))</f>
        <v>Non-lead</v>
      </c>
      <c r="W1716" s="189"/>
    </row>
    <row r="1717" spans="1:23" s="190" customFormat="1" ht="37.5" x14ac:dyDescent="0.25">
      <c r="A1717" s="180">
        <v>11721234</v>
      </c>
      <c r="B1717" s="181" t="s">
        <v>3579</v>
      </c>
      <c r="C1717" s="182" t="s">
        <v>3580</v>
      </c>
      <c r="D1717" s="183" t="s">
        <v>36</v>
      </c>
      <c r="E1717" s="181" t="s">
        <v>35</v>
      </c>
      <c r="F1717" s="183" t="s">
        <v>35</v>
      </c>
      <c r="G1717" s="181" t="s">
        <v>232</v>
      </c>
      <c r="H1717" s="184">
        <v>1</v>
      </c>
      <c r="I1717" s="185" t="s">
        <v>107</v>
      </c>
      <c r="J1717" s="181" t="s">
        <v>37</v>
      </c>
      <c r="K1717" s="181" t="s">
        <v>38</v>
      </c>
      <c r="L1717" s="186">
        <v>45526</v>
      </c>
      <c r="M1717" s="187" t="s">
        <v>225</v>
      </c>
      <c r="N1717" s="183" t="s">
        <v>43</v>
      </c>
      <c r="O1717" s="181"/>
      <c r="P1717" s="184">
        <v>1</v>
      </c>
      <c r="Q1717" s="185" t="s">
        <v>107</v>
      </c>
      <c r="R1717" s="181" t="s">
        <v>37</v>
      </c>
      <c r="S1717" s="181" t="s">
        <v>96</v>
      </c>
      <c r="T1717" s="186">
        <v>45526</v>
      </c>
      <c r="U1717" s="187" t="s">
        <v>7068</v>
      </c>
      <c r="V1717" s="188" t="str" cm="1">
        <f t="array" ref="V1717">IF(SUM(LEN(A1717:U1717))=0,"",IF(OR(OR(ISBLANK(E1717),SUM(LEN(B1717),LEN(C1717))=0),AND(NOT(D1717="Unknown"),ISBLANK(I1717)),AND(NOT(N1717="Unknown"),ISBLANK(Q1717))),"Missing Information", INDEX(Table15[Entire Service Line Classification], MATCH(SUMIFS(Table15[Unique ID],Table15[System-Owned Portion],D1717,Table15[If Material Anything Other than "Lead" in Column E,Was Material Ever Previously Lead?],F1717,Table15[Customer-Owned Portion],N1717),Table15[Unique ID],0),0)))</f>
        <v>Non-lead</v>
      </c>
      <c r="W1717" s="189"/>
    </row>
    <row r="1718" spans="1:23" s="190" customFormat="1" ht="37.5" x14ac:dyDescent="0.25">
      <c r="A1718" s="180">
        <v>11721230</v>
      </c>
      <c r="B1718" s="181" t="s">
        <v>3581</v>
      </c>
      <c r="C1718" s="182" t="s">
        <v>3582</v>
      </c>
      <c r="D1718" s="183" t="s">
        <v>36</v>
      </c>
      <c r="E1718" s="181" t="s">
        <v>35</v>
      </c>
      <c r="F1718" s="183" t="s">
        <v>35</v>
      </c>
      <c r="G1718" s="181" t="s">
        <v>7031</v>
      </c>
      <c r="H1718" s="184">
        <v>1</v>
      </c>
      <c r="I1718" s="185" t="s">
        <v>107</v>
      </c>
      <c r="J1718" s="181" t="s">
        <v>37</v>
      </c>
      <c r="K1718" s="181" t="s">
        <v>38</v>
      </c>
      <c r="L1718" s="186">
        <v>45526</v>
      </c>
      <c r="M1718" s="187" t="s">
        <v>225</v>
      </c>
      <c r="N1718" s="183" t="s">
        <v>43</v>
      </c>
      <c r="O1718" s="181"/>
      <c r="P1718" s="184">
        <v>1</v>
      </c>
      <c r="Q1718" s="185" t="s">
        <v>107</v>
      </c>
      <c r="R1718" s="181" t="s">
        <v>37</v>
      </c>
      <c r="S1718" s="181" t="s">
        <v>96</v>
      </c>
      <c r="T1718" s="186">
        <v>45526</v>
      </c>
      <c r="U1718" s="187" t="s">
        <v>7068</v>
      </c>
      <c r="V1718" s="188" t="str" cm="1">
        <f t="array" ref="V1718">IF(SUM(LEN(A1718:U1718))=0,"",IF(OR(OR(ISBLANK(E1718),SUM(LEN(B1718),LEN(C1718))=0),AND(NOT(D1718="Unknown"),ISBLANK(I1718)),AND(NOT(N1718="Unknown"),ISBLANK(Q1718))),"Missing Information", INDEX(Table15[Entire Service Line Classification], MATCH(SUMIFS(Table15[Unique ID],Table15[System-Owned Portion],D1718,Table15[If Material Anything Other than "Lead" in Column E,Was Material Ever Previously Lead?],F1718,Table15[Customer-Owned Portion],N1718),Table15[Unique ID],0),0)))</f>
        <v>Non-lead</v>
      </c>
      <c r="W1718" s="189"/>
    </row>
    <row r="1719" spans="1:23" s="190" customFormat="1" ht="37.5" x14ac:dyDescent="0.25">
      <c r="A1719" s="180">
        <v>11721226</v>
      </c>
      <c r="B1719" s="181" t="s">
        <v>3583</v>
      </c>
      <c r="C1719" s="182" t="s">
        <v>3584</v>
      </c>
      <c r="D1719" s="183" t="s">
        <v>43</v>
      </c>
      <c r="E1719" s="181" t="s">
        <v>35</v>
      </c>
      <c r="F1719" s="183" t="s">
        <v>35</v>
      </c>
      <c r="G1719" s="181" t="s">
        <v>237</v>
      </c>
      <c r="H1719" s="184">
        <v>1</v>
      </c>
      <c r="I1719" s="185" t="s">
        <v>107</v>
      </c>
      <c r="J1719" s="181" t="s">
        <v>37</v>
      </c>
      <c r="K1719" s="181" t="s">
        <v>38</v>
      </c>
      <c r="L1719" s="186">
        <v>45510</v>
      </c>
      <c r="M1719" s="187" t="s">
        <v>225</v>
      </c>
      <c r="N1719" s="183" t="s">
        <v>43</v>
      </c>
      <c r="O1719" s="181"/>
      <c r="P1719" s="184">
        <v>1</v>
      </c>
      <c r="Q1719" s="185" t="s">
        <v>107</v>
      </c>
      <c r="R1719" s="181" t="s">
        <v>37</v>
      </c>
      <c r="S1719" s="181" t="s">
        <v>96</v>
      </c>
      <c r="T1719" s="186">
        <v>45510</v>
      </c>
      <c r="U1719" s="187" t="s">
        <v>7068</v>
      </c>
      <c r="V1719" s="188" t="str" cm="1">
        <f t="array" ref="V1719">IF(SUM(LEN(A1719:U1719))=0,"",IF(OR(OR(ISBLANK(E1719),SUM(LEN(B1719),LEN(C1719))=0),AND(NOT(D1719="Unknown"),ISBLANK(I1719)),AND(NOT(N1719="Unknown"),ISBLANK(Q1719))),"Missing Information", INDEX(Table15[Entire Service Line Classification], MATCH(SUMIFS(Table15[Unique ID],Table15[System-Owned Portion],D1719,Table15[If Material Anything Other than "Lead" in Column E,Was Material Ever Previously Lead?],F1719,Table15[Customer-Owned Portion],N1719),Table15[Unique ID],0),0)))</f>
        <v>Non-lead</v>
      </c>
      <c r="W1719" s="189"/>
    </row>
    <row r="1720" spans="1:23" s="190" customFormat="1" ht="37.5" x14ac:dyDescent="0.25">
      <c r="A1720" s="180">
        <v>11721244</v>
      </c>
      <c r="B1720" s="181" t="s">
        <v>3585</v>
      </c>
      <c r="C1720" s="182" t="s">
        <v>3586</v>
      </c>
      <c r="D1720" s="183" t="s">
        <v>36</v>
      </c>
      <c r="E1720" s="181" t="s">
        <v>35</v>
      </c>
      <c r="F1720" s="183" t="s">
        <v>35</v>
      </c>
      <c r="G1720" s="181" t="s">
        <v>234</v>
      </c>
      <c r="H1720" s="184">
        <v>1</v>
      </c>
      <c r="I1720" s="185" t="s">
        <v>107</v>
      </c>
      <c r="J1720" s="181" t="s">
        <v>37</v>
      </c>
      <c r="K1720" s="181" t="s">
        <v>38</v>
      </c>
      <c r="L1720" s="186">
        <v>45510</v>
      </c>
      <c r="M1720" s="187" t="s">
        <v>225</v>
      </c>
      <c r="N1720" s="183" t="s">
        <v>43</v>
      </c>
      <c r="O1720" s="181"/>
      <c r="P1720" s="184">
        <v>0.75</v>
      </c>
      <c r="Q1720" s="185" t="s">
        <v>107</v>
      </c>
      <c r="R1720" s="181" t="s">
        <v>37</v>
      </c>
      <c r="S1720" s="181" t="s">
        <v>96</v>
      </c>
      <c r="T1720" s="186">
        <v>45510</v>
      </c>
      <c r="U1720" s="187" t="s">
        <v>225</v>
      </c>
      <c r="V1720" s="188" t="str" cm="1">
        <f t="array" ref="V1720">IF(SUM(LEN(A1720:U1720))=0,"",IF(OR(OR(ISBLANK(E1720),SUM(LEN(B1720),LEN(C1720))=0),AND(NOT(D1720="Unknown"),ISBLANK(I1720)),AND(NOT(N1720="Unknown"),ISBLANK(Q1720))),"Missing Information", INDEX(Table15[Entire Service Line Classification], MATCH(SUMIFS(Table15[Unique ID],Table15[System-Owned Portion],D1720,Table15[If Material Anything Other than "Lead" in Column E,Was Material Ever Previously Lead?],F1720,Table15[Customer-Owned Portion],N1720),Table15[Unique ID],0),0)))</f>
        <v>Non-lead</v>
      </c>
      <c r="W1720" s="189"/>
    </row>
    <row r="1721" spans="1:23" s="190" customFormat="1" ht="37.5" x14ac:dyDescent="0.25">
      <c r="A1721" s="180">
        <v>11721224</v>
      </c>
      <c r="B1721" s="181" t="s">
        <v>3587</v>
      </c>
      <c r="C1721" s="182" t="s">
        <v>3588</v>
      </c>
      <c r="D1721" s="183" t="s">
        <v>36</v>
      </c>
      <c r="E1721" s="181" t="s">
        <v>35</v>
      </c>
      <c r="F1721" s="183" t="s">
        <v>35</v>
      </c>
      <c r="G1721" s="181" t="s">
        <v>231</v>
      </c>
      <c r="H1721" s="184">
        <v>1</v>
      </c>
      <c r="I1721" s="185" t="s">
        <v>107</v>
      </c>
      <c r="J1721" s="181" t="s">
        <v>37</v>
      </c>
      <c r="K1721" s="181" t="s">
        <v>38</v>
      </c>
      <c r="L1721" s="186">
        <v>45513</v>
      </c>
      <c r="M1721" s="187" t="s">
        <v>225</v>
      </c>
      <c r="N1721" s="183" t="s">
        <v>43</v>
      </c>
      <c r="O1721" s="181"/>
      <c r="P1721" s="184">
        <v>0.75</v>
      </c>
      <c r="Q1721" s="185" t="s">
        <v>107</v>
      </c>
      <c r="R1721" s="181" t="s">
        <v>37</v>
      </c>
      <c r="S1721" s="181" t="s">
        <v>96</v>
      </c>
      <c r="T1721" s="186">
        <v>45513</v>
      </c>
      <c r="U1721" s="187" t="s">
        <v>225</v>
      </c>
      <c r="V1721" s="188" t="str" cm="1">
        <f t="array" ref="V1721">IF(SUM(LEN(A1721:U1721))=0,"",IF(OR(OR(ISBLANK(E1721),SUM(LEN(B1721),LEN(C1721))=0),AND(NOT(D1721="Unknown"),ISBLANK(I1721)),AND(NOT(N1721="Unknown"),ISBLANK(Q1721))),"Missing Information", INDEX(Table15[Entire Service Line Classification], MATCH(SUMIFS(Table15[Unique ID],Table15[System-Owned Portion],D1721,Table15[If Material Anything Other than "Lead" in Column E,Was Material Ever Previously Lead?],F1721,Table15[Customer-Owned Portion],N1721),Table15[Unique ID],0),0)))</f>
        <v>Non-lead</v>
      </c>
      <c r="W1721" s="189"/>
    </row>
    <row r="1722" spans="1:23" s="190" customFormat="1" ht="37.5" x14ac:dyDescent="0.25">
      <c r="A1722" s="180">
        <v>11721222</v>
      </c>
      <c r="B1722" s="181" t="s">
        <v>3589</v>
      </c>
      <c r="C1722" s="182" t="s">
        <v>3590</v>
      </c>
      <c r="D1722" s="183" t="s">
        <v>36</v>
      </c>
      <c r="E1722" s="181" t="s">
        <v>35</v>
      </c>
      <c r="F1722" s="183" t="s">
        <v>35</v>
      </c>
      <c r="G1722" s="181" t="s">
        <v>249</v>
      </c>
      <c r="H1722" s="184">
        <v>1</v>
      </c>
      <c r="I1722" s="185" t="s">
        <v>107</v>
      </c>
      <c r="J1722" s="181" t="s">
        <v>37</v>
      </c>
      <c r="K1722" s="181" t="s">
        <v>38</v>
      </c>
      <c r="L1722" s="186">
        <v>45526</v>
      </c>
      <c r="M1722" s="187" t="s">
        <v>225</v>
      </c>
      <c r="N1722" s="183" t="s">
        <v>36</v>
      </c>
      <c r="O1722" s="181"/>
      <c r="P1722" s="184">
        <v>0.75</v>
      </c>
      <c r="Q1722" s="185" t="s">
        <v>107</v>
      </c>
      <c r="R1722" s="181" t="s">
        <v>37</v>
      </c>
      <c r="S1722" s="181" t="s">
        <v>96</v>
      </c>
      <c r="T1722" s="186">
        <v>45526</v>
      </c>
      <c r="U1722" s="187" t="s">
        <v>225</v>
      </c>
      <c r="V1722" s="188" t="str" cm="1">
        <f t="array" ref="V1722">IF(SUM(LEN(A1722:U1722))=0,"",IF(OR(OR(ISBLANK(E1722),SUM(LEN(B1722),LEN(C1722))=0),AND(NOT(D1722="Unknown"),ISBLANK(I1722)),AND(NOT(N1722="Unknown"),ISBLANK(Q1722))),"Missing Information", INDEX(Table15[Entire Service Line Classification], MATCH(SUMIFS(Table15[Unique ID],Table15[System-Owned Portion],D1722,Table15[If Material Anything Other than "Lead" in Column E,Was Material Ever Previously Lead?],F1722,Table15[Customer-Owned Portion],N1722),Table15[Unique ID],0),0)))</f>
        <v>Non-lead</v>
      </c>
      <c r="W1722" s="189"/>
    </row>
    <row r="1723" spans="1:23" s="190" customFormat="1" ht="37.5" x14ac:dyDescent="0.25">
      <c r="A1723" s="180">
        <v>11721221</v>
      </c>
      <c r="B1723" s="181" t="s">
        <v>3591</v>
      </c>
      <c r="C1723" s="182" t="s">
        <v>3592</v>
      </c>
      <c r="D1723" s="183" t="s">
        <v>36</v>
      </c>
      <c r="E1723" s="181" t="s">
        <v>35</v>
      </c>
      <c r="F1723" s="183" t="s">
        <v>35</v>
      </c>
      <c r="G1723" s="181" t="s">
        <v>236</v>
      </c>
      <c r="H1723" s="184">
        <v>1</v>
      </c>
      <c r="I1723" s="185" t="s">
        <v>107</v>
      </c>
      <c r="J1723" s="181" t="s">
        <v>37</v>
      </c>
      <c r="K1723" s="181" t="s">
        <v>38</v>
      </c>
      <c r="L1723" s="186">
        <v>45513</v>
      </c>
      <c r="M1723" s="187" t="s">
        <v>225</v>
      </c>
      <c r="N1723" s="183" t="s">
        <v>43</v>
      </c>
      <c r="O1723" s="181"/>
      <c r="P1723" s="184">
        <v>1</v>
      </c>
      <c r="Q1723" s="185" t="s">
        <v>107</v>
      </c>
      <c r="R1723" s="181" t="s">
        <v>37</v>
      </c>
      <c r="S1723" s="181" t="s">
        <v>96</v>
      </c>
      <c r="T1723" s="186">
        <v>45513</v>
      </c>
      <c r="U1723" s="187" t="s">
        <v>225</v>
      </c>
      <c r="V1723" s="188" t="str" cm="1">
        <f t="array" ref="V1723">IF(SUM(LEN(A1723:U1723))=0,"",IF(OR(OR(ISBLANK(E1723),SUM(LEN(B1723),LEN(C1723))=0),AND(NOT(D1723="Unknown"),ISBLANK(I1723)),AND(NOT(N1723="Unknown"),ISBLANK(Q1723))),"Missing Information", INDEX(Table15[Entire Service Line Classification], MATCH(SUMIFS(Table15[Unique ID],Table15[System-Owned Portion],D1723,Table15[If Material Anything Other than "Lead" in Column E,Was Material Ever Previously Lead?],F1723,Table15[Customer-Owned Portion],N1723),Table15[Unique ID],0),0)))</f>
        <v>Non-lead</v>
      </c>
      <c r="W1723" s="189"/>
    </row>
    <row r="1724" spans="1:23" s="190" customFormat="1" ht="37.5" x14ac:dyDescent="0.25">
      <c r="A1724" s="180">
        <v>11721218</v>
      </c>
      <c r="B1724" s="181" t="s">
        <v>3593</v>
      </c>
      <c r="C1724" s="182" t="s">
        <v>3594</v>
      </c>
      <c r="D1724" s="183" t="s">
        <v>36</v>
      </c>
      <c r="E1724" s="181" t="s">
        <v>35</v>
      </c>
      <c r="F1724" s="183" t="s">
        <v>35</v>
      </c>
      <c r="G1724" s="181" t="s">
        <v>234</v>
      </c>
      <c r="H1724" s="184">
        <v>1</v>
      </c>
      <c r="I1724" s="185" t="s">
        <v>107</v>
      </c>
      <c r="J1724" s="181" t="s">
        <v>37</v>
      </c>
      <c r="K1724" s="181" t="s">
        <v>38</v>
      </c>
      <c r="L1724" s="186">
        <v>45512</v>
      </c>
      <c r="M1724" s="187" t="s">
        <v>225</v>
      </c>
      <c r="N1724" s="183" t="s">
        <v>43</v>
      </c>
      <c r="O1724" s="181"/>
      <c r="P1724" s="184">
        <v>0.75</v>
      </c>
      <c r="Q1724" s="185" t="s">
        <v>107</v>
      </c>
      <c r="R1724" s="181" t="s">
        <v>37</v>
      </c>
      <c r="S1724" s="181" t="s">
        <v>96</v>
      </c>
      <c r="T1724" s="186">
        <v>45512</v>
      </c>
      <c r="U1724" s="187" t="s">
        <v>225</v>
      </c>
      <c r="V1724" s="188" t="str" cm="1">
        <f t="array" ref="V1724">IF(SUM(LEN(A1724:U1724))=0,"",IF(OR(OR(ISBLANK(E1724),SUM(LEN(B1724),LEN(C1724))=0),AND(NOT(D1724="Unknown"),ISBLANK(I1724)),AND(NOT(N1724="Unknown"),ISBLANK(Q1724))),"Missing Information", INDEX(Table15[Entire Service Line Classification], MATCH(SUMIFS(Table15[Unique ID],Table15[System-Owned Portion],D1724,Table15[If Material Anything Other than "Lead" in Column E,Was Material Ever Previously Lead?],F1724,Table15[Customer-Owned Portion],N1724),Table15[Unique ID],0),0)))</f>
        <v>Non-lead</v>
      </c>
      <c r="W1724" s="189"/>
    </row>
    <row r="1725" spans="1:23" s="190" customFormat="1" ht="37.5" x14ac:dyDescent="0.25">
      <c r="A1725" s="180">
        <v>11721216</v>
      </c>
      <c r="B1725" s="181" t="s">
        <v>3595</v>
      </c>
      <c r="C1725" s="182" t="s">
        <v>3596</v>
      </c>
      <c r="D1725" s="183" t="s">
        <v>36</v>
      </c>
      <c r="E1725" s="181" t="s">
        <v>35</v>
      </c>
      <c r="F1725" s="183" t="s">
        <v>35</v>
      </c>
      <c r="G1725" s="181" t="s">
        <v>236</v>
      </c>
      <c r="H1725" s="184">
        <v>1</v>
      </c>
      <c r="I1725" s="185" t="s">
        <v>107</v>
      </c>
      <c r="J1725" s="181" t="s">
        <v>37</v>
      </c>
      <c r="K1725" s="181" t="s">
        <v>38</v>
      </c>
      <c r="L1725" s="186">
        <v>45512</v>
      </c>
      <c r="M1725" s="187" t="s">
        <v>225</v>
      </c>
      <c r="N1725" s="183" t="s">
        <v>43</v>
      </c>
      <c r="O1725" s="181"/>
      <c r="P1725" s="184">
        <v>0.75</v>
      </c>
      <c r="Q1725" s="185" t="s">
        <v>107</v>
      </c>
      <c r="R1725" s="181" t="s">
        <v>37</v>
      </c>
      <c r="S1725" s="181" t="s">
        <v>96</v>
      </c>
      <c r="T1725" s="186">
        <v>45512</v>
      </c>
      <c r="U1725" s="187" t="s">
        <v>225</v>
      </c>
      <c r="V1725" s="188" t="str" cm="1">
        <f t="array" ref="V1725">IF(SUM(LEN(A1725:U1725))=0,"",IF(OR(OR(ISBLANK(E1725),SUM(LEN(B1725),LEN(C1725))=0),AND(NOT(D1725="Unknown"),ISBLANK(I1725)),AND(NOT(N1725="Unknown"),ISBLANK(Q1725))),"Missing Information", INDEX(Table15[Entire Service Line Classification], MATCH(SUMIFS(Table15[Unique ID],Table15[System-Owned Portion],D1725,Table15[If Material Anything Other than "Lead" in Column E,Was Material Ever Previously Lead?],F1725,Table15[Customer-Owned Portion],N1725),Table15[Unique ID],0),0)))</f>
        <v>Non-lead</v>
      </c>
      <c r="W1725" s="189"/>
    </row>
    <row r="1726" spans="1:23" s="190" customFormat="1" ht="37.5" x14ac:dyDescent="0.25">
      <c r="A1726" s="180">
        <v>11721214</v>
      </c>
      <c r="B1726" s="181" t="s">
        <v>3597</v>
      </c>
      <c r="C1726" s="182" t="s">
        <v>3598</v>
      </c>
      <c r="D1726" s="183" t="s">
        <v>36</v>
      </c>
      <c r="E1726" s="181" t="s">
        <v>35</v>
      </c>
      <c r="F1726" s="183" t="s">
        <v>35</v>
      </c>
      <c r="G1726" s="181" t="s">
        <v>236</v>
      </c>
      <c r="H1726" s="184">
        <v>1</v>
      </c>
      <c r="I1726" s="185" t="s">
        <v>107</v>
      </c>
      <c r="J1726" s="181" t="s">
        <v>37</v>
      </c>
      <c r="K1726" s="181" t="s">
        <v>38</v>
      </c>
      <c r="L1726" s="186">
        <v>45512</v>
      </c>
      <c r="M1726" s="187" t="s">
        <v>225</v>
      </c>
      <c r="N1726" s="183" t="s">
        <v>36</v>
      </c>
      <c r="O1726" s="181"/>
      <c r="P1726" s="184">
        <v>1</v>
      </c>
      <c r="Q1726" s="185" t="s">
        <v>107</v>
      </c>
      <c r="R1726" s="181" t="s">
        <v>37</v>
      </c>
      <c r="S1726" s="181" t="s">
        <v>96</v>
      </c>
      <c r="T1726" s="186">
        <v>45512</v>
      </c>
      <c r="U1726" s="187" t="s">
        <v>225</v>
      </c>
      <c r="V1726" s="188" t="str" cm="1">
        <f t="array" ref="V1726">IF(SUM(LEN(A1726:U1726))=0,"",IF(OR(OR(ISBLANK(E1726),SUM(LEN(B1726),LEN(C1726))=0),AND(NOT(D1726="Unknown"),ISBLANK(I1726)),AND(NOT(N1726="Unknown"),ISBLANK(Q1726))),"Missing Information", INDEX(Table15[Entire Service Line Classification], MATCH(SUMIFS(Table15[Unique ID],Table15[System-Owned Portion],D1726,Table15[If Material Anything Other than "Lead" in Column E,Was Material Ever Previously Lead?],F1726,Table15[Customer-Owned Portion],N1726),Table15[Unique ID],0),0)))</f>
        <v>Non-lead</v>
      </c>
      <c r="W1726" s="189"/>
    </row>
    <row r="1727" spans="1:23" s="190" customFormat="1" ht="37.5" x14ac:dyDescent="0.25">
      <c r="A1727" s="180">
        <v>11721225</v>
      </c>
      <c r="B1727" s="181" t="s">
        <v>3599</v>
      </c>
      <c r="C1727" s="182" t="s">
        <v>3600</v>
      </c>
      <c r="D1727" s="183" t="s">
        <v>36</v>
      </c>
      <c r="E1727" s="181" t="s">
        <v>35</v>
      </c>
      <c r="F1727" s="183" t="s">
        <v>35</v>
      </c>
      <c r="G1727" s="181" t="s">
        <v>231</v>
      </c>
      <c r="H1727" s="184">
        <v>1</v>
      </c>
      <c r="I1727" s="185" t="s">
        <v>107</v>
      </c>
      <c r="J1727" s="181" t="s">
        <v>37</v>
      </c>
      <c r="K1727" s="181" t="s">
        <v>38</v>
      </c>
      <c r="L1727" s="186">
        <v>45513</v>
      </c>
      <c r="M1727" s="187" t="s">
        <v>225</v>
      </c>
      <c r="N1727" s="183" t="s">
        <v>43</v>
      </c>
      <c r="O1727" s="181"/>
      <c r="P1727" s="184">
        <v>1</v>
      </c>
      <c r="Q1727" s="185" t="s">
        <v>107</v>
      </c>
      <c r="R1727" s="181" t="s">
        <v>37</v>
      </c>
      <c r="S1727" s="181" t="s">
        <v>96</v>
      </c>
      <c r="T1727" s="186">
        <v>45513</v>
      </c>
      <c r="U1727" s="187" t="s">
        <v>225</v>
      </c>
      <c r="V1727" s="188" t="str" cm="1">
        <f t="array" ref="V1727">IF(SUM(LEN(A1727:U1727))=0,"",IF(OR(OR(ISBLANK(E1727),SUM(LEN(B1727),LEN(C1727))=0),AND(NOT(D1727="Unknown"),ISBLANK(I1727)),AND(NOT(N1727="Unknown"),ISBLANK(Q1727))),"Missing Information", INDEX(Table15[Entire Service Line Classification], MATCH(SUMIFS(Table15[Unique ID],Table15[System-Owned Portion],D1727,Table15[If Material Anything Other than "Lead" in Column E,Was Material Ever Previously Lead?],F1727,Table15[Customer-Owned Portion],N1727),Table15[Unique ID],0),0)))</f>
        <v>Non-lead</v>
      </c>
      <c r="W1727" s="189"/>
    </row>
    <row r="1728" spans="1:23" s="190" customFormat="1" ht="37.5" x14ac:dyDescent="0.25">
      <c r="A1728" s="180">
        <v>11721223</v>
      </c>
      <c r="B1728" s="181" t="s">
        <v>3601</v>
      </c>
      <c r="C1728" s="182" t="s">
        <v>3602</v>
      </c>
      <c r="D1728" s="183" t="s">
        <v>43</v>
      </c>
      <c r="E1728" s="181" t="s">
        <v>35</v>
      </c>
      <c r="F1728" s="183" t="s">
        <v>35</v>
      </c>
      <c r="G1728" s="181" t="s">
        <v>7041</v>
      </c>
      <c r="H1728" s="184">
        <v>1</v>
      </c>
      <c r="I1728" s="185" t="s">
        <v>107</v>
      </c>
      <c r="J1728" s="181" t="s">
        <v>37</v>
      </c>
      <c r="K1728" s="181" t="s">
        <v>38</v>
      </c>
      <c r="L1728" s="186">
        <v>45513</v>
      </c>
      <c r="M1728" s="187" t="s">
        <v>225</v>
      </c>
      <c r="N1728" s="183" t="s">
        <v>43</v>
      </c>
      <c r="O1728" s="181"/>
      <c r="P1728" s="184">
        <v>0.75</v>
      </c>
      <c r="Q1728" s="185" t="s">
        <v>107</v>
      </c>
      <c r="R1728" s="181" t="s">
        <v>37</v>
      </c>
      <c r="S1728" s="181" t="s">
        <v>96</v>
      </c>
      <c r="T1728" s="186">
        <v>45513</v>
      </c>
      <c r="U1728" s="187" t="s">
        <v>225</v>
      </c>
      <c r="V1728" s="188" t="str" cm="1">
        <f t="array" ref="V1728">IF(SUM(LEN(A1728:U1728))=0,"",IF(OR(OR(ISBLANK(E1728),SUM(LEN(B1728),LEN(C1728))=0),AND(NOT(D1728="Unknown"),ISBLANK(I1728)),AND(NOT(N1728="Unknown"),ISBLANK(Q1728))),"Missing Information", INDEX(Table15[Entire Service Line Classification], MATCH(SUMIFS(Table15[Unique ID],Table15[System-Owned Portion],D1728,Table15[If Material Anything Other than "Lead" in Column E,Was Material Ever Previously Lead?],F1728,Table15[Customer-Owned Portion],N1728),Table15[Unique ID],0),0)))</f>
        <v>Non-lead</v>
      </c>
      <c r="W1728" s="189"/>
    </row>
    <row r="1729" spans="1:23" s="190" customFormat="1" ht="37.5" x14ac:dyDescent="0.25">
      <c r="A1729" s="180">
        <v>11721219</v>
      </c>
      <c r="B1729" s="181" t="s">
        <v>3603</v>
      </c>
      <c r="C1729" s="182" t="s">
        <v>3604</v>
      </c>
      <c r="D1729" s="183" t="s">
        <v>43</v>
      </c>
      <c r="E1729" s="181" t="s">
        <v>35</v>
      </c>
      <c r="F1729" s="183" t="s">
        <v>35</v>
      </c>
      <c r="G1729" s="181" t="s">
        <v>237</v>
      </c>
      <c r="H1729" s="184">
        <v>1</v>
      </c>
      <c r="I1729" s="185" t="s">
        <v>107</v>
      </c>
      <c r="J1729" s="181" t="s">
        <v>37</v>
      </c>
      <c r="K1729" s="181" t="s">
        <v>38</v>
      </c>
      <c r="L1729" s="186">
        <v>45526</v>
      </c>
      <c r="M1729" s="187" t="s">
        <v>225</v>
      </c>
      <c r="N1729" s="183" t="s">
        <v>43</v>
      </c>
      <c r="O1729" s="181"/>
      <c r="P1729" s="184">
        <v>1</v>
      </c>
      <c r="Q1729" s="185" t="s">
        <v>107</v>
      </c>
      <c r="R1729" s="181" t="s">
        <v>37</v>
      </c>
      <c r="S1729" s="181" t="s">
        <v>96</v>
      </c>
      <c r="T1729" s="186">
        <v>45526</v>
      </c>
      <c r="U1729" s="187" t="s">
        <v>7068</v>
      </c>
      <c r="V1729" s="188" t="str" cm="1">
        <f t="array" ref="V1729">IF(SUM(LEN(A1729:U1729))=0,"",IF(OR(OR(ISBLANK(E1729),SUM(LEN(B1729),LEN(C1729))=0),AND(NOT(D1729="Unknown"),ISBLANK(I1729)),AND(NOT(N1729="Unknown"),ISBLANK(Q1729))),"Missing Information", INDEX(Table15[Entire Service Line Classification], MATCH(SUMIFS(Table15[Unique ID],Table15[System-Owned Portion],D1729,Table15[If Material Anything Other than "Lead" in Column E,Was Material Ever Previously Lead?],F1729,Table15[Customer-Owned Portion],N1729),Table15[Unique ID],0),0)))</f>
        <v>Non-lead</v>
      </c>
      <c r="W1729" s="189"/>
    </row>
    <row r="1730" spans="1:23" s="190" customFormat="1" ht="37.5" x14ac:dyDescent="0.25">
      <c r="A1730" s="180">
        <v>11721217</v>
      </c>
      <c r="B1730" s="181" t="s">
        <v>3605</v>
      </c>
      <c r="C1730" s="182" t="s">
        <v>3606</v>
      </c>
      <c r="D1730" s="183" t="s">
        <v>43</v>
      </c>
      <c r="E1730" s="181" t="s">
        <v>35</v>
      </c>
      <c r="F1730" s="183" t="s">
        <v>35</v>
      </c>
      <c r="G1730" s="181" t="s">
        <v>236</v>
      </c>
      <c r="H1730" s="184">
        <v>1</v>
      </c>
      <c r="I1730" s="185" t="s">
        <v>107</v>
      </c>
      <c r="J1730" s="181" t="s">
        <v>37</v>
      </c>
      <c r="K1730" s="181" t="s">
        <v>38</v>
      </c>
      <c r="L1730" s="186">
        <v>45512</v>
      </c>
      <c r="M1730" s="187" t="s">
        <v>225</v>
      </c>
      <c r="N1730" s="183" t="s">
        <v>43</v>
      </c>
      <c r="O1730" s="181"/>
      <c r="P1730" s="184">
        <v>0.75</v>
      </c>
      <c r="Q1730" s="185" t="s">
        <v>107</v>
      </c>
      <c r="R1730" s="181" t="s">
        <v>37</v>
      </c>
      <c r="S1730" s="181" t="s">
        <v>96</v>
      </c>
      <c r="T1730" s="186">
        <v>45512</v>
      </c>
      <c r="U1730" s="187" t="s">
        <v>225</v>
      </c>
      <c r="V1730" s="188" t="str" cm="1">
        <f t="array" ref="V1730">IF(SUM(LEN(A1730:U1730))=0,"",IF(OR(OR(ISBLANK(E1730),SUM(LEN(B1730),LEN(C1730))=0),AND(NOT(D1730="Unknown"),ISBLANK(I1730)),AND(NOT(N1730="Unknown"),ISBLANK(Q1730))),"Missing Information", INDEX(Table15[Entire Service Line Classification], MATCH(SUMIFS(Table15[Unique ID],Table15[System-Owned Portion],D1730,Table15[If Material Anything Other than "Lead" in Column E,Was Material Ever Previously Lead?],F1730,Table15[Customer-Owned Portion],N1730),Table15[Unique ID],0),0)))</f>
        <v>Non-lead</v>
      </c>
      <c r="W1730" s="189"/>
    </row>
    <row r="1731" spans="1:23" s="190" customFormat="1" ht="37.5" x14ac:dyDescent="0.25">
      <c r="A1731" s="180">
        <v>11721212</v>
      </c>
      <c r="B1731" s="181" t="s">
        <v>3607</v>
      </c>
      <c r="C1731" s="182" t="s">
        <v>3608</v>
      </c>
      <c r="D1731" s="183" t="s">
        <v>36</v>
      </c>
      <c r="E1731" s="181" t="s">
        <v>35</v>
      </c>
      <c r="F1731" s="183" t="s">
        <v>35</v>
      </c>
      <c r="G1731" s="181" t="s">
        <v>236</v>
      </c>
      <c r="H1731" s="184">
        <v>1</v>
      </c>
      <c r="I1731" s="185" t="s">
        <v>107</v>
      </c>
      <c r="J1731" s="181" t="s">
        <v>37</v>
      </c>
      <c r="K1731" s="181" t="s">
        <v>38</v>
      </c>
      <c r="L1731" s="186">
        <v>45512</v>
      </c>
      <c r="M1731" s="187" t="s">
        <v>225</v>
      </c>
      <c r="N1731" s="183" t="s">
        <v>43</v>
      </c>
      <c r="O1731" s="181"/>
      <c r="P1731" s="184">
        <v>1</v>
      </c>
      <c r="Q1731" s="185" t="s">
        <v>107</v>
      </c>
      <c r="R1731" s="181" t="s">
        <v>37</v>
      </c>
      <c r="S1731" s="181" t="s">
        <v>96</v>
      </c>
      <c r="T1731" s="186">
        <v>45512</v>
      </c>
      <c r="U1731" s="187" t="s">
        <v>225</v>
      </c>
      <c r="V1731" s="188" t="str" cm="1">
        <f t="array" ref="V1731">IF(SUM(LEN(A1731:U1731))=0,"",IF(OR(OR(ISBLANK(E1731),SUM(LEN(B1731),LEN(C1731))=0),AND(NOT(D1731="Unknown"),ISBLANK(I1731)),AND(NOT(N1731="Unknown"),ISBLANK(Q1731))),"Missing Information", INDEX(Table15[Entire Service Line Classification], MATCH(SUMIFS(Table15[Unique ID],Table15[System-Owned Portion],D1731,Table15[If Material Anything Other than "Lead" in Column E,Was Material Ever Previously Lead?],F1731,Table15[Customer-Owned Portion],N1731),Table15[Unique ID],0),0)))</f>
        <v>Non-lead</v>
      </c>
      <c r="W1731" s="189"/>
    </row>
    <row r="1732" spans="1:23" s="190" customFormat="1" ht="37.5" x14ac:dyDescent="0.25">
      <c r="A1732" s="180">
        <v>11721215</v>
      </c>
      <c r="B1732" s="181" t="s">
        <v>3609</v>
      </c>
      <c r="C1732" s="182" t="s">
        <v>3610</v>
      </c>
      <c r="D1732" s="183" t="s">
        <v>36</v>
      </c>
      <c r="E1732" s="181" t="s">
        <v>35</v>
      </c>
      <c r="F1732" s="183" t="s">
        <v>35</v>
      </c>
      <c r="G1732" s="181" t="s">
        <v>236</v>
      </c>
      <c r="H1732" s="184">
        <v>1</v>
      </c>
      <c r="I1732" s="185" t="s">
        <v>107</v>
      </c>
      <c r="J1732" s="181" t="s">
        <v>37</v>
      </c>
      <c r="K1732" s="181" t="s">
        <v>38</v>
      </c>
      <c r="L1732" s="186">
        <v>45512</v>
      </c>
      <c r="M1732" s="187" t="s">
        <v>225</v>
      </c>
      <c r="N1732" s="183" t="s">
        <v>43</v>
      </c>
      <c r="O1732" s="181"/>
      <c r="P1732" s="184">
        <v>0.75</v>
      </c>
      <c r="Q1732" s="185" t="s">
        <v>107</v>
      </c>
      <c r="R1732" s="181" t="s">
        <v>37</v>
      </c>
      <c r="S1732" s="181" t="s">
        <v>96</v>
      </c>
      <c r="T1732" s="186">
        <v>45512</v>
      </c>
      <c r="U1732" s="187" t="s">
        <v>225</v>
      </c>
      <c r="V1732" s="188" t="str" cm="1">
        <f t="array" ref="V1732">IF(SUM(LEN(A1732:U1732))=0,"",IF(OR(OR(ISBLANK(E1732),SUM(LEN(B1732),LEN(C1732))=0),AND(NOT(D1732="Unknown"),ISBLANK(I1732)),AND(NOT(N1732="Unknown"),ISBLANK(Q1732))),"Missing Information", INDEX(Table15[Entire Service Line Classification], MATCH(SUMIFS(Table15[Unique ID],Table15[System-Owned Portion],D1732,Table15[If Material Anything Other than "Lead" in Column E,Was Material Ever Previously Lead?],F1732,Table15[Customer-Owned Portion],N1732),Table15[Unique ID],0),0)))</f>
        <v>Non-lead</v>
      </c>
      <c r="W1732" s="189"/>
    </row>
    <row r="1733" spans="1:23" s="190" customFormat="1" ht="37.5" x14ac:dyDescent="0.25">
      <c r="A1733" s="180">
        <v>11721213</v>
      </c>
      <c r="B1733" s="181" t="s">
        <v>3611</v>
      </c>
      <c r="C1733" s="182" t="s">
        <v>3612</v>
      </c>
      <c r="D1733" s="183" t="s">
        <v>43</v>
      </c>
      <c r="E1733" s="181" t="s">
        <v>35</v>
      </c>
      <c r="F1733" s="183" t="s">
        <v>35</v>
      </c>
      <c r="G1733" s="181" t="s">
        <v>244</v>
      </c>
      <c r="H1733" s="184">
        <v>1</v>
      </c>
      <c r="I1733" s="185" t="s">
        <v>107</v>
      </c>
      <c r="J1733" s="181" t="s">
        <v>37</v>
      </c>
      <c r="K1733" s="181" t="s">
        <v>38</v>
      </c>
      <c r="L1733" s="186">
        <v>45512</v>
      </c>
      <c r="M1733" s="187" t="s">
        <v>225</v>
      </c>
      <c r="N1733" s="183" t="s">
        <v>43</v>
      </c>
      <c r="O1733" s="181"/>
      <c r="P1733" s="184">
        <v>1</v>
      </c>
      <c r="Q1733" s="185" t="s">
        <v>107</v>
      </c>
      <c r="R1733" s="181" t="s">
        <v>37</v>
      </c>
      <c r="S1733" s="181" t="s">
        <v>96</v>
      </c>
      <c r="T1733" s="186">
        <v>45512</v>
      </c>
      <c r="U1733" s="187" t="s">
        <v>225</v>
      </c>
      <c r="V1733" s="188" t="str" cm="1">
        <f t="array" ref="V1733">IF(SUM(LEN(A1733:U1733))=0,"",IF(OR(OR(ISBLANK(E1733),SUM(LEN(B1733),LEN(C1733))=0),AND(NOT(D1733="Unknown"),ISBLANK(I1733)),AND(NOT(N1733="Unknown"),ISBLANK(Q1733))),"Missing Information", INDEX(Table15[Entire Service Line Classification], MATCH(SUMIFS(Table15[Unique ID],Table15[System-Owned Portion],D1733,Table15[If Material Anything Other than "Lead" in Column E,Was Material Ever Previously Lead?],F1733,Table15[Customer-Owned Portion],N1733),Table15[Unique ID],0),0)))</f>
        <v>Non-lead</v>
      </c>
      <c r="W1733" s="189"/>
    </row>
    <row r="1734" spans="1:23" s="190" customFormat="1" ht="37.5" x14ac:dyDescent="0.25">
      <c r="A1734" s="180">
        <v>11721211</v>
      </c>
      <c r="B1734" s="181" t="s">
        <v>3613</v>
      </c>
      <c r="C1734" s="182" t="s">
        <v>3614</v>
      </c>
      <c r="D1734" s="183" t="s">
        <v>36</v>
      </c>
      <c r="E1734" s="181" t="s">
        <v>35</v>
      </c>
      <c r="F1734" s="183" t="s">
        <v>35</v>
      </c>
      <c r="G1734" s="181" t="s">
        <v>227</v>
      </c>
      <c r="H1734" s="184">
        <v>1</v>
      </c>
      <c r="I1734" s="185" t="s">
        <v>107</v>
      </c>
      <c r="J1734" s="181" t="s">
        <v>37</v>
      </c>
      <c r="K1734" s="181" t="s">
        <v>38</v>
      </c>
      <c r="L1734" s="186">
        <v>45512</v>
      </c>
      <c r="M1734" s="187" t="s">
        <v>225</v>
      </c>
      <c r="N1734" s="183" t="s">
        <v>43</v>
      </c>
      <c r="O1734" s="181"/>
      <c r="P1734" s="184">
        <v>0.75</v>
      </c>
      <c r="Q1734" s="185" t="s">
        <v>107</v>
      </c>
      <c r="R1734" s="181" t="s">
        <v>37</v>
      </c>
      <c r="S1734" s="181" t="s">
        <v>96</v>
      </c>
      <c r="T1734" s="186">
        <v>45512</v>
      </c>
      <c r="U1734" s="187" t="s">
        <v>225</v>
      </c>
      <c r="V1734" s="188" t="str" cm="1">
        <f t="array" ref="V1734">IF(SUM(LEN(A1734:U1734))=0,"",IF(OR(OR(ISBLANK(E1734),SUM(LEN(B1734),LEN(C1734))=0),AND(NOT(D1734="Unknown"),ISBLANK(I1734)),AND(NOT(N1734="Unknown"),ISBLANK(Q1734))),"Missing Information", INDEX(Table15[Entire Service Line Classification], MATCH(SUMIFS(Table15[Unique ID],Table15[System-Owned Portion],D1734,Table15[If Material Anything Other than "Lead" in Column E,Was Material Ever Previously Lead?],F1734,Table15[Customer-Owned Portion],N1734),Table15[Unique ID],0),0)))</f>
        <v>Non-lead</v>
      </c>
      <c r="W1734" s="189"/>
    </row>
    <row r="1735" spans="1:23" s="190" customFormat="1" ht="37.5" x14ac:dyDescent="0.25">
      <c r="A1735" s="180">
        <v>11721209</v>
      </c>
      <c r="B1735" s="181" t="s">
        <v>3615</v>
      </c>
      <c r="C1735" s="182" t="s">
        <v>3616</v>
      </c>
      <c r="D1735" s="183" t="s">
        <v>43</v>
      </c>
      <c r="E1735" s="181" t="s">
        <v>35</v>
      </c>
      <c r="F1735" s="183" t="s">
        <v>35</v>
      </c>
      <c r="G1735" s="181" t="s">
        <v>227</v>
      </c>
      <c r="H1735" s="184">
        <v>1</v>
      </c>
      <c r="I1735" s="185" t="s">
        <v>107</v>
      </c>
      <c r="J1735" s="181" t="s">
        <v>37</v>
      </c>
      <c r="K1735" s="181" t="s">
        <v>38</v>
      </c>
      <c r="L1735" s="186">
        <v>45512</v>
      </c>
      <c r="M1735" s="187" t="s">
        <v>225</v>
      </c>
      <c r="N1735" s="183" t="s">
        <v>43</v>
      </c>
      <c r="O1735" s="181"/>
      <c r="P1735" s="184">
        <v>0.75</v>
      </c>
      <c r="Q1735" s="185" t="s">
        <v>107</v>
      </c>
      <c r="R1735" s="181" t="s">
        <v>37</v>
      </c>
      <c r="S1735" s="181" t="s">
        <v>96</v>
      </c>
      <c r="T1735" s="186">
        <v>45512</v>
      </c>
      <c r="U1735" s="187" t="s">
        <v>225</v>
      </c>
      <c r="V1735" s="188" t="str" cm="1">
        <f t="array" ref="V1735">IF(SUM(LEN(A1735:U1735))=0,"",IF(OR(OR(ISBLANK(E1735),SUM(LEN(B1735),LEN(C1735))=0),AND(NOT(D1735="Unknown"),ISBLANK(I1735)),AND(NOT(N1735="Unknown"),ISBLANK(Q1735))),"Missing Information", INDEX(Table15[Entire Service Line Classification], MATCH(SUMIFS(Table15[Unique ID],Table15[System-Owned Portion],D1735,Table15[If Material Anything Other than "Lead" in Column E,Was Material Ever Previously Lead?],F1735,Table15[Customer-Owned Portion],N1735),Table15[Unique ID],0),0)))</f>
        <v>Non-lead</v>
      </c>
      <c r="W1735" s="189"/>
    </row>
    <row r="1736" spans="1:23" s="190" customFormat="1" ht="37.5" x14ac:dyDescent="0.25">
      <c r="A1736" s="180">
        <v>11721208</v>
      </c>
      <c r="B1736" s="181" t="s">
        <v>3617</v>
      </c>
      <c r="C1736" s="182" t="s">
        <v>3618</v>
      </c>
      <c r="D1736" s="183" t="s">
        <v>43</v>
      </c>
      <c r="E1736" s="181" t="s">
        <v>35</v>
      </c>
      <c r="F1736" s="183" t="s">
        <v>35</v>
      </c>
      <c r="G1736" s="181" t="s">
        <v>225</v>
      </c>
      <c r="H1736" s="184">
        <v>1</v>
      </c>
      <c r="I1736" s="185" t="s">
        <v>107</v>
      </c>
      <c r="J1736" s="181" t="s">
        <v>37</v>
      </c>
      <c r="K1736" s="181" t="s">
        <v>38</v>
      </c>
      <c r="L1736" s="186">
        <v>45512</v>
      </c>
      <c r="M1736" s="187" t="s">
        <v>225</v>
      </c>
      <c r="N1736" s="183" t="s">
        <v>43</v>
      </c>
      <c r="O1736" s="181"/>
      <c r="P1736" s="184">
        <v>0.75</v>
      </c>
      <c r="Q1736" s="185" t="s">
        <v>107</v>
      </c>
      <c r="R1736" s="181" t="s">
        <v>37</v>
      </c>
      <c r="S1736" s="181" t="s">
        <v>96</v>
      </c>
      <c r="T1736" s="186">
        <v>45512</v>
      </c>
      <c r="U1736" s="187" t="s">
        <v>225</v>
      </c>
      <c r="V1736" s="188" t="str" cm="1">
        <f t="array" ref="V1736">IF(SUM(LEN(A1736:U1736))=0,"",IF(OR(OR(ISBLANK(E1736),SUM(LEN(B1736),LEN(C1736))=0),AND(NOT(D1736="Unknown"),ISBLANK(I1736)),AND(NOT(N1736="Unknown"),ISBLANK(Q1736))),"Missing Information", INDEX(Table15[Entire Service Line Classification], MATCH(SUMIFS(Table15[Unique ID],Table15[System-Owned Portion],D1736,Table15[If Material Anything Other than "Lead" in Column E,Was Material Ever Previously Lead?],F1736,Table15[Customer-Owned Portion],N1736),Table15[Unique ID],0),0)))</f>
        <v>Non-lead</v>
      </c>
      <c r="W1736" s="189"/>
    </row>
    <row r="1737" spans="1:23" s="190" customFormat="1" ht="37.5" x14ac:dyDescent="0.25">
      <c r="A1737" s="180">
        <v>11721207</v>
      </c>
      <c r="B1737" s="181" t="s">
        <v>3619</v>
      </c>
      <c r="C1737" s="182" t="s">
        <v>3620</v>
      </c>
      <c r="D1737" s="183" t="s">
        <v>43</v>
      </c>
      <c r="E1737" s="181" t="s">
        <v>35</v>
      </c>
      <c r="F1737" s="183" t="s">
        <v>35</v>
      </c>
      <c r="G1737" s="181" t="s">
        <v>236</v>
      </c>
      <c r="H1737" s="184">
        <v>1</v>
      </c>
      <c r="I1737" s="185" t="s">
        <v>107</v>
      </c>
      <c r="J1737" s="181" t="s">
        <v>37</v>
      </c>
      <c r="K1737" s="181" t="s">
        <v>38</v>
      </c>
      <c r="L1737" s="186">
        <v>45512</v>
      </c>
      <c r="M1737" s="187" t="s">
        <v>225</v>
      </c>
      <c r="N1737" s="183" t="s">
        <v>43</v>
      </c>
      <c r="O1737" s="181"/>
      <c r="P1737" s="184">
        <v>0.75</v>
      </c>
      <c r="Q1737" s="185" t="s">
        <v>107</v>
      </c>
      <c r="R1737" s="181" t="s">
        <v>37</v>
      </c>
      <c r="S1737" s="181" t="s">
        <v>96</v>
      </c>
      <c r="T1737" s="186">
        <v>45512</v>
      </c>
      <c r="U1737" s="187" t="s">
        <v>225</v>
      </c>
      <c r="V1737" s="188" t="str" cm="1">
        <f t="array" ref="V1737">IF(SUM(LEN(A1737:U1737))=0,"",IF(OR(OR(ISBLANK(E1737),SUM(LEN(B1737),LEN(C1737))=0),AND(NOT(D1737="Unknown"),ISBLANK(I1737)),AND(NOT(N1737="Unknown"),ISBLANK(Q1737))),"Missing Information", INDEX(Table15[Entire Service Line Classification], MATCH(SUMIFS(Table15[Unique ID],Table15[System-Owned Portion],D1737,Table15[If Material Anything Other than "Lead" in Column E,Was Material Ever Previously Lead?],F1737,Table15[Customer-Owned Portion],N1737),Table15[Unique ID],0),0)))</f>
        <v>Non-lead</v>
      </c>
      <c r="W1737" s="189"/>
    </row>
    <row r="1738" spans="1:23" s="190" customFormat="1" ht="37.5" x14ac:dyDescent="0.25">
      <c r="A1738" s="180">
        <v>11721206</v>
      </c>
      <c r="B1738" s="181" t="s">
        <v>3621</v>
      </c>
      <c r="C1738" s="182" t="s">
        <v>3622</v>
      </c>
      <c r="D1738" s="183" t="s">
        <v>36</v>
      </c>
      <c r="E1738" s="181" t="s">
        <v>35</v>
      </c>
      <c r="F1738" s="183" t="s">
        <v>35</v>
      </c>
      <c r="G1738" s="181" t="s">
        <v>236</v>
      </c>
      <c r="H1738" s="184">
        <v>1</v>
      </c>
      <c r="I1738" s="185" t="s">
        <v>107</v>
      </c>
      <c r="J1738" s="181" t="s">
        <v>37</v>
      </c>
      <c r="K1738" s="181" t="s">
        <v>38</v>
      </c>
      <c r="L1738" s="186">
        <v>45512</v>
      </c>
      <c r="M1738" s="187" t="s">
        <v>225</v>
      </c>
      <c r="N1738" s="183" t="s">
        <v>43</v>
      </c>
      <c r="O1738" s="181"/>
      <c r="P1738" s="184">
        <v>1</v>
      </c>
      <c r="Q1738" s="185" t="s">
        <v>107</v>
      </c>
      <c r="R1738" s="181" t="s">
        <v>37</v>
      </c>
      <c r="S1738" s="181" t="s">
        <v>96</v>
      </c>
      <c r="T1738" s="186">
        <v>45512</v>
      </c>
      <c r="U1738" s="187" t="s">
        <v>225</v>
      </c>
      <c r="V1738" s="188" t="str" cm="1">
        <f t="array" ref="V1738">IF(SUM(LEN(A1738:U1738))=0,"",IF(OR(OR(ISBLANK(E1738),SUM(LEN(B1738),LEN(C1738))=0),AND(NOT(D1738="Unknown"),ISBLANK(I1738)),AND(NOT(N1738="Unknown"),ISBLANK(Q1738))),"Missing Information", INDEX(Table15[Entire Service Line Classification], MATCH(SUMIFS(Table15[Unique ID],Table15[System-Owned Portion],D1738,Table15[If Material Anything Other than "Lead" in Column E,Was Material Ever Previously Lead?],F1738,Table15[Customer-Owned Portion],N1738),Table15[Unique ID],0),0)))</f>
        <v>Non-lead</v>
      </c>
      <c r="W1738" s="189"/>
    </row>
    <row r="1739" spans="1:23" s="190" customFormat="1" ht="37.5" x14ac:dyDescent="0.25">
      <c r="A1739" s="180">
        <v>11721205</v>
      </c>
      <c r="B1739" s="181" t="s">
        <v>3623</v>
      </c>
      <c r="C1739" s="182" t="s">
        <v>3624</v>
      </c>
      <c r="D1739" s="183" t="s">
        <v>43</v>
      </c>
      <c r="E1739" s="181" t="s">
        <v>35</v>
      </c>
      <c r="F1739" s="183" t="s">
        <v>35</v>
      </c>
      <c r="G1739" s="181" t="s">
        <v>236</v>
      </c>
      <c r="H1739" s="184">
        <v>1</v>
      </c>
      <c r="I1739" s="185" t="s">
        <v>107</v>
      </c>
      <c r="J1739" s="181" t="s">
        <v>37</v>
      </c>
      <c r="K1739" s="181" t="s">
        <v>38</v>
      </c>
      <c r="L1739" s="186">
        <v>45512</v>
      </c>
      <c r="M1739" s="187" t="s">
        <v>225</v>
      </c>
      <c r="N1739" s="183" t="s">
        <v>43</v>
      </c>
      <c r="O1739" s="181"/>
      <c r="P1739" s="184">
        <v>0.75</v>
      </c>
      <c r="Q1739" s="185" t="s">
        <v>107</v>
      </c>
      <c r="R1739" s="181" t="s">
        <v>37</v>
      </c>
      <c r="S1739" s="181" t="s">
        <v>96</v>
      </c>
      <c r="T1739" s="186">
        <v>45512</v>
      </c>
      <c r="U1739" s="187" t="s">
        <v>225</v>
      </c>
      <c r="V1739" s="188" t="str" cm="1">
        <f t="array" ref="V1739">IF(SUM(LEN(A1739:U1739))=0,"",IF(OR(OR(ISBLANK(E1739),SUM(LEN(B1739),LEN(C1739))=0),AND(NOT(D1739="Unknown"),ISBLANK(I1739)),AND(NOT(N1739="Unknown"),ISBLANK(Q1739))),"Missing Information", INDEX(Table15[Entire Service Line Classification], MATCH(SUMIFS(Table15[Unique ID],Table15[System-Owned Portion],D1739,Table15[If Material Anything Other than "Lead" in Column E,Was Material Ever Previously Lead?],F1739,Table15[Customer-Owned Portion],N1739),Table15[Unique ID],0),0)))</f>
        <v>Non-lead</v>
      </c>
      <c r="W1739" s="189"/>
    </row>
    <row r="1740" spans="1:23" s="190" customFormat="1" ht="37.5" x14ac:dyDescent="0.25">
      <c r="A1740" s="180">
        <v>11721204</v>
      </c>
      <c r="B1740" s="181" t="s">
        <v>3625</v>
      </c>
      <c r="C1740" s="182" t="s">
        <v>3626</v>
      </c>
      <c r="D1740" s="183" t="s">
        <v>36</v>
      </c>
      <c r="E1740" s="181" t="s">
        <v>35</v>
      </c>
      <c r="F1740" s="183" t="s">
        <v>35</v>
      </c>
      <c r="G1740" s="181" t="s">
        <v>244</v>
      </c>
      <c r="H1740" s="184">
        <v>1</v>
      </c>
      <c r="I1740" s="185" t="s">
        <v>107</v>
      </c>
      <c r="J1740" s="181" t="s">
        <v>37</v>
      </c>
      <c r="K1740" s="181" t="s">
        <v>38</v>
      </c>
      <c r="L1740" s="186">
        <v>45512</v>
      </c>
      <c r="M1740" s="187" t="s">
        <v>225</v>
      </c>
      <c r="N1740" s="183" t="s">
        <v>43</v>
      </c>
      <c r="O1740" s="181"/>
      <c r="P1740" s="184">
        <v>0.75</v>
      </c>
      <c r="Q1740" s="185" t="s">
        <v>107</v>
      </c>
      <c r="R1740" s="181" t="s">
        <v>37</v>
      </c>
      <c r="S1740" s="181" t="s">
        <v>96</v>
      </c>
      <c r="T1740" s="186">
        <v>45512</v>
      </c>
      <c r="U1740" s="187" t="s">
        <v>225</v>
      </c>
      <c r="V1740" s="188" t="str" cm="1">
        <f t="array" ref="V1740">IF(SUM(LEN(A1740:U1740))=0,"",IF(OR(OR(ISBLANK(E1740),SUM(LEN(B1740),LEN(C1740))=0),AND(NOT(D1740="Unknown"),ISBLANK(I1740)),AND(NOT(N1740="Unknown"),ISBLANK(Q1740))),"Missing Information", INDEX(Table15[Entire Service Line Classification], MATCH(SUMIFS(Table15[Unique ID],Table15[System-Owned Portion],D1740,Table15[If Material Anything Other than "Lead" in Column E,Was Material Ever Previously Lead?],F1740,Table15[Customer-Owned Portion],N1740),Table15[Unique ID],0),0)))</f>
        <v>Non-lead</v>
      </c>
      <c r="W1740" s="189"/>
    </row>
    <row r="1741" spans="1:23" s="190" customFormat="1" ht="37.5" x14ac:dyDescent="0.25">
      <c r="A1741" s="180">
        <v>11721203</v>
      </c>
      <c r="B1741" s="181" t="s">
        <v>3627</v>
      </c>
      <c r="C1741" s="182" t="s">
        <v>3628</v>
      </c>
      <c r="D1741" s="183" t="s">
        <v>36</v>
      </c>
      <c r="E1741" s="181" t="s">
        <v>35</v>
      </c>
      <c r="F1741" s="183" t="s">
        <v>35</v>
      </c>
      <c r="G1741" s="181" t="s">
        <v>236</v>
      </c>
      <c r="H1741" s="184">
        <v>1</v>
      </c>
      <c r="I1741" s="185" t="s">
        <v>107</v>
      </c>
      <c r="J1741" s="181" t="s">
        <v>37</v>
      </c>
      <c r="K1741" s="181" t="s">
        <v>38</v>
      </c>
      <c r="L1741" s="186">
        <v>45512</v>
      </c>
      <c r="M1741" s="187" t="s">
        <v>225</v>
      </c>
      <c r="N1741" s="183" t="s">
        <v>36</v>
      </c>
      <c r="O1741" s="181"/>
      <c r="P1741" s="184">
        <v>1</v>
      </c>
      <c r="Q1741" s="185" t="s">
        <v>107</v>
      </c>
      <c r="R1741" s="181" t="s">
        <v>37</v>
      </c>
      <c r="S1741" s="181" t="s">
        <v>96</v>
      </c>
      <c r="T1741" s="186">
        <v>45512</v>
      </c>
      <c r="U1741" s="187" t="s">
        <v>225</v>
      </c>
      <c r="V1741" s="188" t="str" cm="1">
        <f t="array" ref="V1741">IF(SUM(LEN(A1741:U1741))=0,"",IF(OR(OR(ISBLANK(E1741),SUM(LEN(B1741),LEN(C1741))=0),AND(NOT(D1741="Unknown"),ISBLANK(I1741)),AND(NOT(N1741="Unknown"),ISBLANK(Q1741))),"Missing Information", INDEX(Table15[Entire Service Line Classification], MATCH(SUMIFS(Table15[Unique ID],Table15[System-Owned Portion],D1741,Table15[If Material Anything Other than "Lead" in Column E,Was Material Ever Previously Lead?],F1741,Table15[Customer-Owned Portion],N1741),Table15[Unique ID],0),0)))</f>
        <v>Non-lead</v>
      </c>
      <c r="W1741" s="189"/>
    </row>
    <row r="1742" spans="1:23" s="190" customFormat="1" ht="37.5" x14ac:dyDescent="0.25">
      <c r="A1742" s="180">
        <v>11721210</v>
      </c>
      <c r="B1742" s="181" t="s">
        <v>3629</v>
      </c>
      <c r="C1742" s="182" t="s">
        <v>3630</v>
      </c>
      <c r="D1742" s="183" t="s">
        <v>36</v>
      </c>
      <c r="E1742" s="181" t="s">
        <v>35</v>
      </c>
      <c r="F1742" s="183" t="s">
        <v>35</v>
      </c>
      <c r="G1742" s="181" t="s">
        <v>236</v>
      </c>
      <c r="H1742" s="184">
        <v>1</v>
      </c>
      <c r="I1742" s="185" t="s">
        <v>107</v>
      </c>
      <c r="J1742" s="181" t="s">
        <v>37</v>
      </c>
      <c r="K1742" s="181" t="s">
        <v>38</v>
      </c>
      <c r="L1742" s="186">
        <v>45513</v>
      </c>
      <c r="M1742" s="187" t="s">
        <v>225</v>
      </c>
      <c r="N1742" s="183" t="s">
        <v>43</v>
      </c>
      <c r="O1742" s="181"/>
      <c r="P1742" s="184">
        <v>0.75</v>
      </c>
      <c r="Q1742" s="185" t="s">
        <v>107</v>
      </c>
      <c r="R1742" s="181" t="s">
        <v>37</v>
      </c>
      <c r="S1742" s="181" t="s">
        <v>96</v>
      </c>
      <c r="T1742" s="186">
        <v>45513</v>
      </c>
      <c r="U1742" s="187" t="s">
        <v>225</v>
      </c>
      <c r="V1742" s="188" t="str" cm="1">
        <f t="array" ref="V1742">IF(SUM(LEN(A1742:U1742))=0,"",IF(OR(OR(ISBLANK(E1742),SUM(LEN(B1742),LEN(C1742))=0),AND(NOT(D1742="Unknown"),ISBLANK(I1742)),AND(NOT(N1742="Unknown"),ISBLANK(Q1742))),"Missing Information", INDEX(Table15[Entire Service Line Classification], MATCH(SUMIFS(Table15[Unique ID],Table15[System-Owned Portion],D1742,Table15[If Material Anything Other than "Lead" in Column E,Was Material Ever Previously Lead?],F1742,Table15[Customer-Owned Portion],N1742),Table15[Unique ID],0),0)))</f>
        <v>Non-lead</v>
      </c>
      <c r="W1742" s="189"/>
    </row>
    <row r="1743" spans="1:23" s="190" customFormat="1" ht="37.5" x14ac:dyDescent="0.25">
      <c r="A1743" s="180">
        <v>11721202</v>
      </c>
      <c r="B1743" s="181" t="s">
        <v>3631</v>
      </c>
      <c r="C1743" s="182" t="s">
        <v>3632</v>
      </c>
      <c r="D1743" s="183" t="s">
        <v>43</v>
      </c>
      <c r="E1743" s="181" t="s">
        <v>35</v>
      </c>
      <c r="F1743" s="183" t="s">
        <v>35</v>
      </c>
      <c r="G1743" s="181" t="s">
        <v>236</v>
      </c>
      <c r="H1743" s="184">
        <v>1</v>
      </c>
      <c r="I1743" s="185" t="s">
        <v>107</v>
      </c>
      <c r="J1743" s="181" t="s">
        <v>37</v>
      </c>
      <c r="K1743" s="181" t="s">
        <v>38</v>
      </c>
      <c r="L1743" s="186">
        <v>45512</v>
      </c>
      <c r="M1743" s="187" t="s">
        <v>225</v>
      </c>
      <c r="N1743" s="183" t="s">
        <v>43</v>
      </c>
      <c r="O1743" s="181"/>
      <c r="P1743" s="184">
        <v>1</v>
      </c>
      <c r="Q1743" s="185" t="s">
        <v>107</v>
      </c>
      <c r="R1743" s="181" t="s">
        <v>37</v>
      </c>
      <c r="S1743" s="181" t="s">
        <v>96</v>
      </c>
      <c r="T1743" s="186">
        <v>45512</v>
      </c>
      <c r="U1743" s="187" t="s">
        <v>225</v>
      </c>
      <c r="V1743" s="188" t="str" cm="1">
        <f t="array" ref="V1743">IF(SUM(LEN(A1743:U1743))=0,"",IF(OR(OR(ISBLANK(E1743),SUM(LEN(B1743),LEN(C1743))=0),AND(NOT(D1743="Unknown"),ISBLANK(I1743)),AND(NOT(N1743="Unknown"),ISBLANK(Q1743))),"Missing Information", INDEX(Table15[Entire Service Line Classification], MATCH(SUMIFS(Table15[Unique ID],Table15[System-Owned Portion],D1743,Table15[If Material Anything Other than "Lead" in Column E,Was Material Ever Previously Lead?],F1743,Table15[Customer-Owned Portion],N1743),Table15[Unique ID],0),0)))</f>
        <v>Non-lead</v>
      </c>
      <c r="W1743" s="189"/>
    </row>
    <row r="1744" spans="1:23" s="190" customFormat="1" ht="37.5" x14ac:dyDescent="0.25">
      <c r="A1744" s="180">
        <v>11721201</v>
      </c>
      <c r="B1744" s="181" t="s">
        <v>3633</v>
      </c>
      <c r="C1744" s="182" t="s">
        <v>3634</v>
      </c>
      <c r="D1744" s="183" t="s">
        <v>36</v>
      </c>
      <c r="E1744" s="181" t="s">
        <v>35</v>
      </c>
      <c r="F1744" s="183" t="s">
        <v>35</v>
      </c>
      <c r="G1744" s="181" t="s">
        <v>244</v>
      </c>
      <c r="H1744" s="184">
        <v>1</v>
      </c>
      <c r="I1744" s="185" t="s">
        <v>107</v>
      </c>
      <c r="J1744" s="181" t="s">
        <v>37</v>
      </c>
      <c r="K1744" s="181" t="s">
        <v>38</v>
      </c>
      <c r="L1744" s="186">
        <v>45512</v>
      </c>
      <c r="M1744" s="187" t="s">
        <v>225</v>
      </c>
      <c r="N1744" s="183" t="s">
        <v>43</v>
      </c>
      <c r="O1744" s="181"/>
      <c r="P1744" s="184">
        <v>1</v>
      </c>
      <c r="Q1744" s="185" t="s">
        <v>107</v>
      </c>
      <c r="R1744" s="181" t="s">
        <v>37</v>
      </c>
      <c r="S1744" s="181" t="s">
        <v>96</v>
      </c>
      <c r="T1744" s="186">
        <v>45512</v>
      </c>
      <c r="U1744" s="187" t="s">
        <v>225</v>
      </c>
      <c r="V1744" s="188" t="str" cm="1">
        <f t="array" ref="V1744">IF(SUM(LEN(A1744:U1744))=0,"",IF(OR(OR(ISBLANK(E1744),SUM(LEN(B1744),LEN(C1744))=0),AND(NOT(D1744="Unknown"),ISBLANK(I1744)),AND(NOT(N1744="Unknown"),ISBLANK(Q1744))),"Missing Information", INDEX(Table15[Entire Service Line Classification], MATCH(SUMIFS(Table15[Unique ID],Table15[System-Owned Portion],D1744,Table15[If Material Anything Other than "Lead" in Column E,Was Material Ever Previously Lead?],F1744,Table15[Customer-Owned Portion],N1744),Table15[Unique ID],0),0)))</f>
        <v>Non-lead</v>
      </c>
      <c r="W1744" s="189"/>
    </row>
    <row r="1745" spans="1:23" s="190" customFormat="1" ht="37.5" x14ac:dyDescent="0.25">
      <c r="A1745" s="180">
        <v>11721200</v>
      </c>
      <c r="B1745" s="181" t="s">
        <v>3635</v>
      </c>
      <c r="C1745" s="182" t="s">
        <v>3636</v>
      </c>
      <c r="D1745" s="183" t="s">
        <v>43</v>
      </c>
      <c r="E1745" s="181" t="s">
        <v>35</v>
      </c>
      <c r="F1745" s="183" t="s">
        <v>35</v>
      </c>
      <c r="G1745" s="181" t="s">
        <v>244</v>
      </c>
      <c r="H1745" s="184">
        <v>1</v>
      </c>
      <c r="I1745" s="185" t="s">
        <v>107</v>
      </c>
      <c r="J1745" s="181" t="s">
        <v>37</v>
      </c>
      <c r="K1745" s="181" t="s">
        <v>38</v>
      </c>
      <c r="L1745" s="186">
        <v>45512</v>
      </c>
      <c r="M1745" s="187" t="s">
        <v>225</v>
      </c>
      <c r="N1745" s="183" t="s">
        <v>43</v>
      </c>
      <c r="O1745" s="181"/>
      <c r="P1745" s="184">
        <v>0.75</v>
      </c>
      <c r="Q1745" s="185" t="s">
        <v>107</v>
      </c>
      <c r="R1745" s="181" t="s">
        <v>37</v>
      </c>
      <c r="S1745" s="181" t="s">
        <v>96</v>
      </c>
      <c r="T1745" s="186">
        <v>45512</v>
      </c>
      <c r="U1745" s="187" t="s">
        <v>225</v>
      </c>
      <c r="V1745" s="188" t="str" cm="1">
        <f t="array" ref="V1745">IF(SUM(LEN(A1745:U1745))=0,"",IF(OR(OR(ISBLANK(E1745),SUM(LEN(B1745),LEN(C1745))=0),AND(NOT(D1745="Unknown"),ISBLANK(I1745)),AND(NOT(N1745="Unknown"),ISBLANK(Q1745))),"Missing Information", INDEX(Table15[Entire Service Line Classification], MATCH(SUMIFS(Table15[Unique ID],Table15[System-Owned Portion],D1745,Table15[If Material Anything Other than "Lead" in Column E,Was Material Ever Previously Lead?],F1745,Table15[Customer-Owned Portion],N1745),Table15[Unique ID],0),0)))</f>
        <v>Non-lead</v>
      </c>
      <c r="W1745" s="189"/>
    </row>
    <row r="1746" spans="1:23" s="190" customFormat="1" ht="37.5" x14ac:dyDescent="0.25">
      <c r="A1746" s="180">
        <v>11721199</v>
      </c>
      <c r="B1746" s="181" t="s">
        <v>3637</v>
      </c>
      <c r="C1746" s="182" t="s">
        <v>3638</v>
      </c>
      <c r="D1746" s="183" t="s">
        <v>43</v>
      </c>
      <c r="E1746" s="181" t="s">
        <v>35</v>
      </c>
      <c r="F1746" s="183" t="s">
        <v>35</v>
      </c>
      <c r="G1746" s="181" t="s">
        <v>236</v>
      </c>
      <c r="H1746" s="184">
        <v>1</v>
      </c>
      <c r="I1746" s="185" t="s">
        <v>107</v>
      </c>
      <c r="J1746" s="181" t="s">
        <v>37</v>
      </c>
      <c r="K1746" s="181" t="s">
        <v>38</v>
      </c>
      <c r="L1746" s="186">
        <v>45512</v>
      </c>
      <c r="M1746" s="187" t="s">
        <v>225</v>
      </c>
      <c r="N1746" s="183" t="s">
        <v>43</v>
      </c>
      <c r="O1746" s="181"/>
      <c r="P1746" s="184">
        <v>0.75</v>
      </c>
      <c r="Q1746" s="185" t="s">
        <v>107</v>
      </c>
      <c r="R1746" s="181" t="s">
        <v>37</v>
      </c>
      <c r="S1746" s="181" t="s">
        <v>96</v>
      </c>
      <c r="T1746" s="186">
        <v>45512</v>
      </c>
      <c r="U1746" s="187" t="s">
        <v>225</v>
      </c>
      <c r="V1746" s="188" t="str" cm="1">
        <f t="array" ref="V1746">IF(SUM(LEN(A1746:U1746))=0,"",IF(OR(OR(ISBLANK(E1746),SUM(LEN(B1746),LEN(C1746))=0),AND(NOT(D1746="Unknown"),ISBLANK(I1746)),AND(NOT(N1746="Unknown"),ISBLANK(Q1746))),"Missing Information", INDEX(Table15[Entire Service Line Classification], MATCH(SUMIFS(Table15[Unique ID],Table15[System-Owned Portion],D1746,Table15[If Material Anything Other than "Lead" in Column E,Was Material Ever Previously Lead?],F1746,Table15[Customer-Owned Portion],N1746),Table15[Unique ID],0),0)))</f>
        <v>Non-lead</v>
      </c>
      <c r="W1746" s="189"/>
    </row>
    <row r="1747" spans="1:23" s="190" customFormat="1" ht="37.5" x14ac:dyDescent="0.25">
      <c r="A1747" s="180">
        <v>11721198</v>
      </c>
      <c r="B1747" s="181" t="s">
        <v>3639</v>
      </c>
      <c r="C1747" s="182" t="s">
        <v>3640</v>
      </c>
      <c r="D1747" s="183" t="s">
        <v>43</v>
      </c>
      <c r="E1747" s="181" t="s">
        <v>35</v>
      </c>
      <c r="F1747" s="183" t="s">
        <v>35</v>
      </c>
      <c r="G1747" s="181" t="s">
        <v>236</v>
      </c>
      <c r="H1747" s="184">
        <v>1</v>
      </c>
      <c r="I1747" s="185" t="s">
        <v>107</v>
      </c>
      <c r="J1747" s="181" t="s">
        <v>37</v>
      </c>
      <c r="K1747" s="181" t="s">
        <v>38</v>
      </c>
      <c r="L1747" s="186">
        <v>45512</v>
      </c>
      <c r="M1747" s="187" t="s">
        <v>225</v>
      </c>
      <c r="N1747" s="183" t="s">
        <v>43</v>
      </c>
      <c r="O1747" s="181"/>
      <c r="P1747" s="184">
        <v>0.75</v>
      </c>
      <c r="Q1747" s="185" t="s">
        <v>107</v>
      </c>
      <c r="R1747" s="181" t="s">
        <v>37</v>
      </c>
      <c r="S1747" s="181" t="s">
        <v>96</v>
      </c>
      <c r="T1747" s="186">
        <v>45512</v>
      </c>
      <c r="U1747" s="187" t="s">
        <v>225</v>
      </c>
      <c r="V1747" s="188" t="str" cm="1">
        <f t="array" ref="V1747">IF(SUM(LEN(A1747:U1747))=0,"",IF(OR(OR(ISBLANK(E1747),SUM(LEN(B1747),LEN(C1747))=0),AND(NOT(D1747="Unknown"),ISBLANK(I1747)),AND(NOT(N1747="Unknown"),ISBLANK(Q1747))),"Missing Information", INDEX(Table15[Entire Service Line Classification], MATCH(SUMIFS(Table15[Unique ID],Table15[System-Owned Portion],D1747,Table15[If Material Anything Other than "Lead" in Column E,Was Material Ever Previously Lead?],F1747,Table15[Customer-Owned Portion],N1747),Table15[Unique ID],0),0)))</f>
        <v>Non-lead</v>
      </c>
      <c r="W1747" s="189"/>
    </row>
    <row r="1748" spans="1:23" s="190" customFormat="1" ht="37.5" x14ac:dyDescent="0.25">
      <c r="A1748" s="180">
        <v>11721197</v>
      </c>
      <c r="B1748" s="181" t="s">
        <v>3641</v>
      </c>
      <c r="C1748" s="182" t="s">
        <v>3642</v>
      </c>
      <c r="D1748" s="183" t="s">
        <v>36</v>
      </c>
      <c r="E1748" s="181" t="s">
        <v>35</v>
      </c>
      <c r="F1748" s="183" t="s">
        <v>35</v>
      </c>
      <c r="G1748" s="181" t="s">
        <v>227</v>
      </c>
      <c r="H1748" s="184">
        <v>1</v>
      </c>
      <c r="I1748" s="185" t="s">
        <v>107</v>
      </c>
      <c r="J1748" s="181" t="s">
        <v>37</v>
      </c>
      <c r="K1748" s="181" t="s">
        <v>38</v>
      </c>
      <c r="L1748" s="186">
        <v>45512</v>
      </c>
      <c r="M1748" s="187" t="s">
        <v>225</v>
      </c>
      <c r="N1748" s="183" t="s">
        <v>36</v>
      </c>
      <c r="O1748" s="181"/>
      <c r="P1748" s="184">
        <v>1</v>
      </c>
      <c r="Q1748" s="185" t="s">
        <v>107</v>
      </c>
      <c r="R1748" s="181" t="s">
        <v>37</v>
      </c>
      <c r="S1748" s="181" t="s">
        <v>96</v>
      </c>
      <c r="T1748" s="186">
        <v>45512</v>
      </c>
      <c r="U1748" s="187" t="s">
        <v>225</v>
      </c>
      <c r="V1748" s="188" t="str" cm="1">
        <f t="array" ref="V1748">IF(SUM(LEN(A1748:U1748))=0,"",IF(OR(OR(ISBLANK(E1748),SUM(LEN(B1748),LEN(C1748))=0),AND(NOT(D1748="Unknown"),ISBLANK(I1748)),AND(NOT(N1748="Unknown"),ISBLANK(Q1748))),"Missing Information", INDEX(Table15[Entire Service Line Classification], MATCH(SUMIFS(Table15[Unique ID],Table15[System-Owned Portion],D1748,Table15[If Material Anything Other than "Lead" in Column E,Was Material Ever Previously Lead?],F1748,Table15[Customer-Owned Portion],N1748),Table15[Unique ID],0),0)))</f>
        <v>Non-lead</v>
      </c>
      <c r="W1748" s="189"/>
    </row>
    <row r="1749" spans="1:23" s="190" customFormat="1" ht="37.5" x14ac:dyDescent="0.25">
      <c r="A1749" s="180">
        <v>11721194</v>
      </c>
      <c r="B1749" s="181" t="s">
        <v>3643</v>
      </c>
      <c r="C1749" s="182" t="s">
        <v>3644</v>
      </c>
      <c r="D1749" s="183" t="s">
        <v>36</v>
      </c>
      <c r="E1749" s="181" t="s">
        <v>35</v>
      </c>
      <c r="F1749" s="183" t="s">
        <v>35</v>
      </c>
      <c r="G1749" s="181" t="s">
        <v>244</v>
      </c>
      <c r="H1749" s="184">
        <v>1</v>
      </c>
      <c r="I1749" s="185" t="s">
        <v>107</v>
      </c>
      <c r="J1749" s="181" t="s">
        <v>37</v>
      </c>
      <c r="K1749" s="181" t="s">
        <v>38</v>
      </c>
      <c r="L1749" s="186">
        <v>45512</v>
      </c>
      <c r="M1749" s="187" t="s">
        <v>225</v>
      </c>
      <c r="N1749" s="183" t="s">
        <v>36</v>
      </c>
      <c r="O1749" s="181"/>
      <c r="P1749" s="184">
        <v>1</v>
      </c>
      <c r="Q1749" s="185" t="s">
        <v>107</v>
      </c>
      <c r="R1749" s="181" t="s">
        <v>37</v>
      </c>
      <c r="S1749" s="181" t="s">
        <v>96</v>
      </c>
      <c r="T1749" s="186">
        <v>45512</v>
      </c>
      <c r="U1749" s="187" t="s">
        <v>225</v>
      </c>
      <c r="V1749" s="188" t="str" cm="1">
        <f t="array" ref="V1749">IF(SUM(LEN(A1749:U1749))=0,"",IF(OR(OR(ISBLANK(E1749),SUM(LEN(B1749),LEN(C1749))=0),AND(NOT(D1749="Unknown"),ISBLANK(I1749)),AND(NOT(N1749="Unknown"),ISBLANK(Q1749))),"Missing Information", INDEX(Table15[Entire Service Line Classification], MATCH(SUMIFS(Table15[Unique ID],Table15[System-Owned Portion],D1749,Table15[If Material Anything Other than "Lead" in Column E,Was Material Ever Previously Lead?],F1749,Table15[Customer-Owned Portion],N1749),Table15[Unique ID],0),0)))</f>
        <v>Non-lead</v>
      </c>
      <c r="W1749" s="189"/>
    </row>
    <row r="1750" spans="1:23" s="190" customFormat="1" ht="37.5" x14ac:dyDescent="0.25">
      <c r="A1750" s="180">
        <v>11721189</v>
      </c>
      <c r="B1750" s="181" t="s">
        <v>3645</v>
      </c>
      <c r="C1750" s="182" t="s">
        <v>3646</v>
      </c>
      <c r="D1750" s="183" t="s">
        <v>36</v>
      </c>
      <c r="E1750" s="181" t="s">
        <v>35</v>
      </c>
      <c r="F1750" s="183" t="s">
        <v>35</v>
      </c>
      <c r="G1750" s="181" t="s">
        <v>244</v>
      </c>
      <c r="H1750" s="184">
        <v>1</v>
      </c>
      <c r="I1750" s="185" t="s">
        <v>107</v>
      </c>
      <c r="J1750" s="181" t="s">
        <v>37</v>
      </c>
      <c r="K1750" s="181" t="s">
        <v>38</v>
      </c>
      <c r="L1750" s="186">
        <v>45512</v>
      </c>
      <c r="M1750" s="187" t="s">
        <v>225</v>
      </c>
      <c r="N1750" s="183" t="s">
        <v>36</v>
      </c>
      <c r="O1750" s="181"/>
      <c r="P1750" s="184">
        <v>1</v>
      </c>
      <c r="Q1750" s="185" t="s">
        <v>107</v>
      </c>
      <c r="R1750" s="181" t="s">
        <v>37</v>
      </c>
      <c r="S1750" s="181" t="s">
        <v>96</v>
      </c>
      <c r="T1750" s="186">
        <v>45512</v>
      </c>
      <c r="U1750" s="187" t="s">
        <v>225</v>
      </c>
      <c r="V1750" s="188" t="str" cm="1">
        <f t="array" ref="V1750">IF(SUM(LEN(A1750:U1750))=0,"",IF(OR(OR(ISBLANK(E1750),SUM(LEN(B1750),LEN(C1750))=0),AND(NOT(D1750="Unknown"),ISBLANK(I1750)),AND(NOT(N1750="Unknown"),ISBLANK(Q1750))),"Missing Information", INDEX(Table15[Entire Service Line Classification], MATCH(SUMIFS(Table15[Unique ID],Table15[System-Owned Portion],D1750,Table15[If Material Anything Other than "Lead" in Column E,Was Material Ever Previously Lead?],F1750,Table15[Customer-Owned Portion],N1750),Table15[Unique ID],0),0)))</f>
        <v>Non-lead</v>
      </c>
      <c r="W1750" s="189"/>
    </row>
    <row r="1751" spans="1:23" s="190" customFormat="1" ht="37.5" x14ac:dyDescent="0.25">
      <c r="A1751" s="180">
        <v>11721188</v>
      </c>
      <c r="B1751" s="181" t="s">
        <v>3647</v>
      </c>
      <c r="C1751" s="182" t="s">
        <v>3648</v>
      </c>
      <c r="D1751" s="183" t="s">
        <v>36</v>
      </c>
      <c r="E1751" s="181" t="s">
        <v>35</v>
      </c>
      <c r="F1751" s="183" t="s">
        <v>35</v>
      </c>
      <c r="G1751" s="181" t="s">
        <v>227</v>
      </c>
      <c r="H1751" s="184">
        <v>1</v>
      </c>
      <c r="I1751" s="185" t="s">
        <v>107</v>
      </c>
      <c r="J1751" s="181" t="s">
        <v>37</v>
      </c>
      <c r="K1751" s="181" t="s">
        <v>38</v>
      </c>
      <c r="L1751" s="186">
        <v>45512</v>
      </c>
      <c r="M1751" s="187" t="s">
        <v>225</v>
      </c>
      <c r="N1751" s="183" t="s">
        <v>36</v>
      </c>
      <c r="O1751" s="181"/>
      <c r="P1751" s="184">
        <v>1</v>
      </c>
      <c r="Q1751" s="185" t="s">
        <v>107</v>
      </c>
      <c r="R1751" s="181" t="s">
        <v>37</v>
      </c>
      <c r="S1751" s="181" t="s">
        <v>96</v>
      </c>
      <c r="T1751" s="186">
        <v>45512</v>
      </c>
      <c r="U1751" s="187" t="s">
        <v>225</v>
      </c>
      <c r="V1751" s="188" t="str" cm="1">
        <f t="array" ref="V1751">IF(SUM(LEN(A1751:U1751))=0,"",IF(OR(OR(ISBLANK(E1751),SUM(LEN(B1751),LEN(C1751))=0),AND(NOT(D1751="Unknown"),ISBLANK(I1751)),AND(NOT(N1751="Unknown"),ISBLANK(Q1751))),"Missing Information", INDEX(Table15[Entire Service Line Classification], MATCH(SUMIFS(Table15[Unique ID],Table15[System-Owned Portion],D1751,Table15[If Material Anything Other than "Lead" in Column E,Was Material Ever Previously Lead?],F1751,Table15[Customer-Owned Portion],N1751),Table15[Unique ID],0),0)))</f>
        <v>Non-lead</v>
      </c>
      <c r="W1751" s="189"/>
    </row>
    <row r="1752" spans="1:23" s="190" customFormat="1" ht="37.5" x14ac:dyDescent="0.25">
      <c r="A1752" s="180">
        <v>11721192</v>
      </c>
      <c r="B1752" s="181" t="s">
        <v>3649</v>
      </c>
      <c r="C1752" s="182" t="s">
        <v>3650</v>
      </c>
      <c r="D1752" s="183" t="s">
        <v>36</v>
      </c>
      <c r="E1752" s="181" t="s">
        <v>35</v>
      </c>
      <c r="F1752" s="183" t="s">
        <v>35</v>
      </c>
      <c r="G1752" s="181" t="s">
        <v>227</v>
      </c>
      <c r="H1752" s="184">
        <v>1</v>
      </c>
      <c r="I1752" s="185" t="s">
        <v>107</v>
      </c>
      <c r="J1752" s="181" t="s">
        <v>37</v>
      </c>
      <c r="K1752" s="181" t="s">
        <v>38</v>
      </c>
      <c r="L1752" s="186">
        <v>45512</v>
      </c>
      <c r="M1752" s="187" t="s">
        <v>225</v>
      </c>
      <c r="N1752" s="183" t="s">
        <v>36</v>
      </c>
      <c r="O1752" s="181"/>
      <c r="P1752" s="184">
        <v>1</v>
      </c>
      <c r="Q1752" s="185" t="s">
        <v>107</v>
      </c>
      <c r="R1752" s="181" t="s">
        <v>37</v>
      </c>
      <c r="S1752" s="181" t="s">
        <v>96</v>
      </c>
      <c r="T1752" s="186">
        <v>45512</v>
      </c>
      <c r="U1752" s="187" t="s">
        <v>225</v>
      </c>
      <c r="V1752" s="188" t="str" cm="1">
        <f t="array" ref="V1752">IF(SUM(LEN(A1752:U1752))=0,"",IF(OR(OR(ISBLANK(E1752),SUM(LEN(B1752),LEN(C1752))=0),AND(NOT(D1752="Unknown"),ISBLANK(I1752)),AND(NOT(N1752="Unknown"),ISBLANK(Q1752))),"Missing Information", INDEX(Table15[Entire Service Line Classification], MATCH(SUMIFS(Table15[Unique ID],Table15[System-Owned Portion],D1752,Table15[If Material Anything Other than "Lead" in Column E,Was Material Ever Previously Lead?],F1752,Table15[Customer-Owned Portion],N1752),Table15[Unique ID],0),0)))</f>
        <v>Non-lead</v>
      </c>
      <c r="W1752" s="189"/>
    </row>
    <row r="1753" spans="1:23" s="190" customFormat="1" ht="37.5" x14ac:dyDescent="0.25">
      <c r="A1753" s="180">
        <v>11721191</v>
      </c>
      <c r="B1753" s="181" t="s">
        <v>3651</v>
      </c>
      <c r="C1753" s="182" t="s">
        <v>3652</v>
      </c>
      <c r="D1753" s="183" t="s">
        <v>36</v>
      </c>
      <c r="E1753" s="181" t="s">
        <v>35</v>
      </c>
      <c r="F1753" s="183" t="s">
        <v>35</v>
      </c>
      <c r="G1753" s="181" t="s">
        <v>228</v>
      </c>
      <c r="H1753" s="184">
        <v>1</v>
      </c>
      <c r="I1753" s="185" t="s">
        <v>107</v>
      </c>
      <c r="J1753" s="181" t="s">
        <v>37</v>
      </c>
      <c r="K1753" s="181" t="s">
        <v>38</v>
      </c>
      <c r="L1753" s="186">
        <v>45513</v>
      </c>
      <c r="M1753" s="187" t="s">
        <v>225</v>
      </c>
      <c r="N1753" s="183" t="s">
        <v>43</v>
      </c>
      <c r="O1753" s="181"/>
      <c r="P1753" s="184">
        <v>0.75</v>
      </c>
      <c r="Q1753" s="185" t="s">
        <v>107</v>
      </c>
      <c r="R1753" s="181" t="s">
        <v>37</v>
      </c>
      <c r="S1753" s="181" t="s">
        <v>96</v>
      </c>
      <c r="T1753" s="186">
        <v>45513</v>
      </c>
      <c r="U1753" s="187" t="s">
        <v>225</v>
      </c>
      <c r="V1753" s="188" t="str" cm="1">
        <f t="array" ref="V1753">IF(SUM(LEN(A1753:U1753))=0,"",IF(OR(OR(ISBLANK(E1753),SUM(LEN(B1753),LEN(C1753))=0),AND(NOT(D1753="Unknown"),ISBLANK(I1753)),AND(NOT(N1753="Unknown"),ISBLANK(Q1753))),"Missing Information", INDEX(Table15[Entire Service Line Classification], MATCH(SUMIFS(Table15[Unique ID],Table15[System-Owned Portion],D1753,Table15[If Material Anything Other than "Lead" in Column E,Was Material Ever Previously Lead?],F1753,Table15[Customer-Owned Portion],N1753),Table15[Unique ID],0),0)))</f>
        <v>Non-lead</v>
      </c>
      <c r="W1753" s="189"/>
    </row>
    <row r="1754" spans="1:23" s="190" customFormat="1" ht="37.5" x14ac:dyDescent="0.25">
      <c r="A1754" s="180">
        <v>11721185</v>
      </c>
      <c r="B1754" s="181" t="s">
        <v>3653</v>
      </c>
      <c r="C1754" s="182" t="s">
        <v>3654</v>
      </c>
      <c r="D1754" s="183" t="s">
        <v>36</v>
      </c>
      <c r="E1754" s="181" t="s">
        <v>35</v>
      </c>
      <c r="F1754" s="183" t="s">
        <v>35</v>
      </c>
      <c r="G1754" s="181" t="s">
        <v>228</v>
      </c>
      <c r="H1754" s="184">
        <v>1</v>
      </c>
      <c r="I1754" s="185" t="s">
        <v>107</v>
      </c>
      <c r="J1754" s="181" t="s">
        <v>37</v>
      </c>
      <c r="K1754" s="181" t="s">
        <v>38</v>
      </c>
      <c r="L1754" s="186">
        <v>45513</v>
      </c>
      <c r="M1754" s="187" t="s">
        <v>225</v>
      </c>
      <c r="N1754" s="183" t="s">
        <v>43</v>
      </c>
      <c r="O1754" s="181"/>
      <c r="P1754" s="184">
        <v>0.75</v>
      </c>
      <c r="Q1754" s="185" t="s">
        <v>107</v>
      </c>
      <c r="R1754" s="181" t="s">
        <v>37</v>
      </c>
      <c r="S1754" s="181" t="s">
        <v>96</v>
      </c>
      <c r="T1754" s="186">
        <v>45513</v>
      </c>
      <c r="U1754" s="187" t="s">
        <v>225</v>
      </c>
      <c r="V1754" s="188" t="str" cm="1">
        <f t="array" ref="V1754">IF(SUM(LEN(A1754:U1754))=0,"",IF(OR(OR(ISBLANK(E1754),SUM(LEN(B1754),LEN(C1754))=0),AND(NOT(D1754="Unknown"),ISBLANK(I1754)),AND(NOT(N1754="Unknown"),ISBLANK(Q1754))),"Missing Information", INDEX(Table15[Entire Service Line Classification], MATCH(SUMIFS(Table15[Unique ID],Table15[System-Owned Portion],D1754,Table15[If Material Anything Other than "Lead" in Column E,Was Material Ever Previously Lead?],F1754,Table15[Customer-Owned Portion],N1754),Table15[Unique ID],0),0)))</f>
        <v>Non-lead</v>
      </c>
      <c r="W1754" s="189"/>
    </row>
    <row r="1755" spans="1:23" s="190" customFormat="1" ht="37.5" x14ac:dyDescent="0.25">
      <c r="A1755" s="180">
        <v>11721182</v>
      </c>
      <c r="B1755" s="181" t="s">
        <v>3655</v>
      </c>
      <c r="C1755" s="182" t="s">
        <v>3656</v>
      </c>
      <c r="D1755" s="183" t="s">
        <v>36</v>
      </c>
      <c r="E1755" s="181" t="s">
        <v>35</v>
      </c>
      <c r="F1755" s="183" t="s">
        <v>35</v>
      </c>
      <c r="G1755" s="181" t="s">
        <v>228</v>
      </c>
      <c r="H1755" s="184">
        <v>1</v>
      </c>
      <c r="I1755" s="185" t="s">
        <v>107</v>
      </c>
      <c r="J1755" s="181" t="s">
        <v>37</v>
      </c>
      <c r="K1755" s="181" t="s">
        <v>38</v>
      </c>
      <c r="L1755" s="186">
        <v>45513</v>
      </c>
      <c r="M1755" s="187" t="s">
        <v>225</v>
      </c>
      <c r="N1755" s="183" t="s">
        <v>36</v>
      </c>
      <c r="O1755" s="181"/>
      <c r="P1755" s="184">
        <v>1</v>
      </c>
      <c r="Q1755" s="185" t="s">
        <v>107</v>
      </c>
      <c r="R1755" s="181" t="s">
        <v>37</v>
      </c>
      <c r="S1755" s="181" t="s">
        <v>96</v>
      </c>
      <c r="T1755" s="186">
        <v>45513</v>
      </c>
      <c r="U1755" s="187" t="s">
        <v>225</v>
      </c>
      <c r="V1755" s="188" t="str" cm="1">
        <f t="array" ref="V1755">IF(SUM(LEN(A1755:U1755))=0,"",IF(OR(OR(ISBLANK(E1755),SUM(LEN(B1755),LEN(C1755))=0),AND(NOT(D1755="Unknown"),ISBLANK(I1755)),AND(NOT(N1755="Unknown"),ISBLANK(Q1755))),"Missing Information", INDEX(Table15[Entire Service Line Classification], MATCH(SUMIFS(Table15[Unique ID],Table15[System-Owned Portion],D1755,Table15[If Material Anything Other than "Lead" in Column E,Was Material Ever Previously Lead?],F1755,Table15[Customer-Owned Portion],N1755),Table15[Unique ID],0),0)))</f>
        <v>Non-lead</v>
      </c>
      <c r="W1755" s="189"/>
    </row>
    <row r="1756" spans="1:23" s="190" customFormat="1" ht="37.5" x14ac:dyDescent="0.25">
      <c r="A1756" s="180">
        <v>11721178</v>
      </c>
      <c r="B1756" s="181" t="s">
        <v>3657</v>
      </c>
      <c r="C1756" s="182" t="s">
        <v>3658</v>
      </c>
      <c r="D1756" s="183" t="s">
        <v>36</v>
      </c>
      <c r="E1756" s="181" t="s">
        <v>35</v>
      </c>
      <c r="F1756" s="183" t="s">
        <v>35</v>
      </c>
      <c r="G1756" s="181" t="s">
        <v>7030</v>
      </c>
      <c r="H1756" s="184">
        <v>1</v>
      </c>
      <c r="I1756" s="185" t="s">
        <v>107</v>
      </c>
      <c r="J1756" s="181" t="s">
        <v>37</v>
      </c>
      <c r="K1756" s="181" t="s">
        <v>38</v>
      </c>
      <c r="L1756" s="186">
        <v>45516</v>
      </c>
      <c r="M1756" s="187" t="s">
        <v>225</v>
      </c>
      <c r="N1756" s="183" t="s">
        <v>36</v>
      </c>
      <c r="O1756" s="181"/>
      <c r="P1756" s="184">
        <v>0.75</v>
      </c>
      <c r="Q1756" s="185" t="s">
        <v>107</v>
      </c>
      <c r="R1756" s="181" t="s">
        <v>37</v>
      </c>
      <c r="S1756" s="181" t="s">
        <v>96</v>
      </c>
      <c r="T1756" s="186">
        <v>45516</v>
      </c>
      <c r="U1756" s="187" t="s">
        <v>225</v>
      </c>
      <c r="V1756" s="188" t="str" cm="1">
        <f t="array" ref="V1756">IF(SUM(LEN(A1756:U1756))=0,"",IF(OR(OR(ISBLANK(E1756),SUM(LEN(B1756),LEN(C1756))=0),AND(NOT(D1756="Unknown"),ISBLANK(I1756)),AND(NOT(N1756="Unknown"),ISBLANK(Q1756))),"Missing Information", INDEX(Table15[Entire Service Line Classification], MATCH(SUMIFS(Table15[Unique ID],Table15[System-Owned Portion],D1756,Table15[If Material Anything Other than "Lead" in Column E,Was Material Ever Previously Lead?],F1756,Table15[Customer-Owned Portion],N1756),Table15[Unique ID],0),0)))</f>
        <v>Non-lead</v>
      </c>
      <c r="W1756" s="189"/>
    </row>
    <row r="1757" spans="1:23" s="190" customFormat="1" ht="37.5" x14ac:dyDescent="0.25">
      <c r="A1757" s="180">
        <v>11721173</v>
      </c>
      <c r="B1757" s="181" t="s">
        <v>3659</v>
      </c>
      <c r="C1757" s="182" t="s">
        <v>3660</v>
      </c>
      <c r="D1757" s="183" t="s">
        <v>36</v>
      </c>
      <c r="E1757" s="181" t="s">
        <v>35</v>
      </c>
      <c r="F1757" s="183" t="s">
        <v>35</v>
      </c>
      <c r="G1757" s="181" t="s">
        <v>7030</v>
      </c>
      <c r="H1757" s="184">
        <v>1</v>
      </c>
      <c r="I1757" s="185" t="s">
        <v>107</v>
      </c>
      <c r="J1757" s="181" t="s">
        <v>37</v>
      </c>
      <c r="K1757" s="181" t="s">
        <v>38</v>
      </c>
      <c r="L1757" s="186">
        <v>45516</v>
      </c>
      <c r="M1757" s="187" t="s">
        <v>225</v>
      </c>
      <c r="N1757" s="183" t="s">
        <v>43</v>
      </c>
      <c r="O1757" s="181"/>
      <c r="P1757" s="184">
        <v>1</v>
      </c>
      <c r="Q1757" s="185" t="s">
        <v>107</v>
      </c>
      <c r="R1757" s="181" t="s">
        <v>37</v>
      </c>
      <c r="S1757" s="181" t="s">
        <v>96</v>
      </c>
      <c r="T1757" s="186">
        <v>45516</v>
      </c>
      <c r="U1757" s="187" t="s">
        <v>225</v>
      </c>
      <c r="V1757" s="188" t="str" cm="1">
        <f t="array" ref="V1757">IF(SUM(LEN(A1757:U1757))=0,"",IF(OR(OR(ISBLANK(E1757),SUM(LEN(B1757),LEN(C1757))=0),AND(NOT(D1757="Unknown"),ISBLANK(I1757)),AND(NOT(N1757="Unknown"),ISBLANK(Q1757))),"Missing Information", INDEX(Table15[Entire Service Line Classification], MATCH(SUMIFS(Table15[Unique ID],Table15[System-Owned Portion],D1757,Table15[If Material Anything Other than "Lead" in Column E,Was Material Ever Previously Lead?],F1757,Table15[Customer-Owned Portion],N1757),Table15[Unique ID],0),0)))</f>
        <v>Non-lead</v>
      </c>
      <c r="W1757" s="189"/>
    </row>
    <row r="1758" spans="1:23" s="190" customFormat="1" ht="37.5" x14ac:dyDescent="0.25">
      <c r="A1758" s="180">
        <v>11721168</v>
      </c>
      <c r="B1758" s="181" t="s">
        <v>3661</v>
      </c>
      <c r="C1758" s="182" t="s">
        <v>3662</v>
      </c>
      <c r="D1758" s="183" t="s">
        <v>36</v>
      </c>
      <c r="E1758" s="181" t="s">
        <v>35</v>
      </c>
      <c r="F1758" s="183" t="s">
        <v>35</v>
      </c>
      <c r="G1758" s="181" t="s">
        <v>228</v>
      </c>
      <c r="H1758" s="184">
        <v>1</v>
      </c>
      <c r="I1758" s="185" t="s">
        <v>107</v>
      </c>
      <c r="J1758" s="181" t="s">
        <v>37</v>
      </c>
      <c r="K1758" s="181" t="s">
        <v>38</v>
      </c>
      <c r="L1758" s="186">
        <v>45513</v>
      </c>
      <c r="M1758" s="187" t="s">
        <v>225</v>
      </c>
      <c r="N1758" s="183" t="s">
        <v>43</v>
      </c>
      <c r="O1758" s="181"/>
      <c r="P1758" s="184">
        <v>1</v>
      </c>
      <c r="Q1758" s="185" t="s">
        <v>107</v>
      </c>
      <c r="R1758" s="181" t="s">
        <v>37</v>
      </c>
      <c r="S1758" s="181" t="s">
        <v>96</v>
      </c>
      <c r="T1758" s="186">
        <v>45513</v>
      </c>
      <c r="U1758" s="187" t="s">
        <v>225</v>
      </c>
      <c r="V1758" s="188" t="str" cm="1">
        <f t="array" ref="V1758">IF(SUM(LEN(A1758:U1758))=0,"",IF(OR(OR(ISBLANK(E1758),SUM(LEN(B1758),LEN(C1758))=0),AND(NOT(D1758="Unknown"),ISBLANK(I1758)),AND(NOT(N1758="Unknown"),ISBLANK(Q1758))),"Missing Information", INDEX(Table15[Entire Service Line Classification], MATCH(SUMIFS(Table15[Unique ID],Table15[System-Owned Portion],D1758,Table15[If Material Anything Other than "Lead" in Column E,Was Material Ever Previously Lead?],F1758,Table15[Customer-Owned Portion],N1758),Table15[Unique ID],0),0)))</f>
        <v>Non-lead</v>
      </c>
      <c r="W1758" s="189"/>
    </row>
    <row r="1759" spans="1:23" s="190" customFormat="1" ht="37.5" x14ac:dyDescent="0.25">
      <c r="A1759" s="180">
        <v>11721167</v>
      </c>
      <c r="B1759" s="181" t="s">
        <v>3663</v>
      </c>
      <c r="C1759" s="182" t="s">
        <v>3664</v>
      </c>
      <c r="D1759" s="183" t="s">
        <v>36</v>
      </c>
      <c r="E1759" s="181" t="s">
        <v>35</v>
      </c>
      <c r="F1759" s="183" t="s">
        <v>35</v>
      </c>
      <c r="G1759" s="181" t="s">
        <v>7030</v>
      </c>
      <c r="H1759" s="184">
        <v>1</v>
      </c>
      <c r="I1759" s="185" t="s">
        <v>107</v>
      </c>
      <c r="J1759" s="181" t="s">
        <v>37</v>
      </c>
      <c r="K1759" s="181" t="s">
        <v>38</v>
      </c>
      <c r="L1759" s="186">
        <v>45516</v>
      </c>
      <c r="M1759" s="187" t="s">
        <v>225</v>
      </c>
      <c r="N1759" s="183" t="s">
        <v>36</v>
      </c>
      <c r="O1759" s="181"/>
      <c r="P1759" s="184">
        <v>1</v>
      </c>
      <c r="Q1759" s="185" t="s">
        <v>107</v>
      </c>
      <c r="R1759" s="181" t="s">
        <v>37</v>
      </c>
      <c r="S1759" s="181" t="s">
        <v>96</v>
      </c>
      <c r="T1759" s="186">
        <v>45516</v>
      </c>
      <c r="U1759" s="187" t="s">
        <v>225</v>
      </c>
      <c r="V1759" s="188" t="str" cm="1">
        <f t="array" ref="V1759">IF(SUM(LEN(A1759:U1759))=0,"",IF(OR(OR(ISBLANK(E1759),SUM(LEN(B1759),LEN(C1759))=0),AND(NOT(D1759="Unknown"),ISBLANK(I1759)),AND(NOT(N1759="Unknown"),ISBLANK(Q1759))),"Missing Information", INDEX(Table15[Entire Service Line Classification], MATCH(SUMIFS(Table15[Unique ID],Table15[System-Owned Portion],D1759,Table15[If Material Anything Other than "Lead" in Column E,Was Material Ever Previously Lead?],F1759,Table15[Customer-Owned Portion],N1759),Table15[Unique ID],0),0)))</f>
        <v>Non-lead</v>
      </c>
      <c r="W1759" s="189"/>
    </row>
    <row r="1760" spans="1:23" s="190" customFormat="1" ht="37.5" x14ac:dyDescent="0.25">
      <c r="A1760" s="180">
        <v>11721166</v>
      </c>
      <c r="B1760" s="181" t="s">
        <v>3665</v>
      </c>
      <c r="C1760" s="182" t="s">
        <v>3666</v>
      </c>
      <c r="D1760" s="183" t="s">
        <v>43</v>
      </c>
      <c r="E1760" s="181" t="s">
        <v>35</v>
      </c>
      <c r="F1760" s="183" t="s">
        <v>35</v>
      </c>
      <c r="G1760" s="181" t="s">
        <v>226</v>
      </c>
      <c r="H1760" s="184">
        <v>1</v>
      </c>
      <c r="I1760" s="185" t="s">
        <v>107</v>
      </c>
      <c r="J1760" s="181" t="s">
        <v>37</v>
      </c>
      <c r="K1760" s="181" t="s">
        <v>38</v>
      </c>
      <c r="L1760" s="186">
        <v>45516</v>
      </c>
      <c r="M1760" s="187" t="s">
        <v>225</v>
      </c>
      <c r="N1760" s="183" t="s">
        <v>43</v>
      </c>
      <c r="O1760" s="181"/>
      <c r="P1760" s="184">
        <v>0.75</v>
      </c>
      <c r="Q1760" s="185" t="s">
        <v>107</v>
      </c>
      <c r="R1760" s="181" t="s">
        <v>37</v>
      </c>
      <c r="S1760" s="181" t="s">
        <v>96</v>
      </c>
      <c r="T1760" s="186">
        <v>45516</v>
      </c>
      <c r="U1760" s="187" t="s">
        <v>225</v>
      </c>
      <c r="V1760" s="188" t="str" cm="1">
        <f t="array" ref="V1760">IF(SUM(LEN(A1760:U1760))=0,"",IF(OR(OR(ISBLANK(E1760),SUM(LEN(B1760),LEN(C1760))=0),AND(NOT(D1760="Unknown"),ISBLANK(I1760)),AND(NOT(N1760="Unknown"),ISBLANK(Q1760))),"Missing Information", INDEX(Table15[Entire Service Line Classification], MATCH(SUMIFS(Table15[Unique ID],Table15[System-Owned Portion],D1760,Table15[If Material Anything Other than "Lead" in Column E,Was Material Ever Previously Lead?],F1760,Table15[Customer-Owned Portion],N1760),Table15[Unique ID],0),0)))</f>
        <v>Non-lead</v>
      </c>
      <c r="W1760" s="189"/>
    </row>
    <row r="1761" spans="1:23" s="190" customFormat="1" ht="37.5" x14ac:dyDescent="0.25">
      <c r="A1761" s="180">
        <v>11721163</v>
      </c>
      <c r="B1761" s="181" t="s">
        <v>3667</v>
      </c>
      <c r="C1761" s="182" t="s">
        <v>3668</v>
      </c>
      <c r="D1761" s="183" t="s">
        <v>43</v>
      </c>
      <c r="E1761" s="181" t="s">
        <v>35</v>
      </c>
      <c r="F1761" s="183" t="s">
        <v>35</v>
      </c>
      <c r="G1761" s="181" t="s">
        <v>7033</v>
      </c>
      <c r="H1761" s="184">
        <v>2</v>
      </c>
      <c r="I1761" s="185" t="s">
        <v>107</v>
      </c>
      <c r="J1761" s="181" t="s">
        <v>37</v>
      </c>
      <c r="K1761" s="181" t="s">
        <v>38</v>
      </c>
      <c r="L1761" s="186">
        <v>45510</v>
      </c>
      <c r="M1761" s="187" t="s">
        <v>225</v>
      </c>
      <c r="N1761" s="183" t="s">
        <v>43</v>
      </c>
      <c r="O1761" s="181"/>
      <c r="P1761" s="184">
        <v>2</v>
      </c>
      <c r="Q1761" s="185" t="s">
        <v>107</v>
      </c>
      <c r="R1761" s="181" t="s">
        <v>37</v>
      </c>
      <c r="S1761" s="181" t="s">
        <v>96</v>
      </c>
      <c r="T1761" s="186">
        <v>45510</v>
      </c>
      <c r="U1761" s="187" t="s">
        <v>225</v>
      </c>
      <c r="V1761" s="188" t="str" cm="1">
        <f t="array" ref="V1761">IF(SUM(LEN(A1761:U1761))=0,"",IF(OR(OR(ISBLANK(E1761),SUM(LEN(B1761),LEN(C1761))=0),AND(NOT(D1761="Unknown"),ISBLANK(I1761)),AND(NOT(N1761="Unknown"),ISBLANK(Q1761))),"Missing Information", INDEX(Table15[Entire Service Line Classification], MATCH(SUMIFS(Table15[Unique ID],Table15[System-Owned Portion],D1761,Table15[If Material Anything Other than "Lead" in Column E,Was Material Ever Previously Lead?],F1761,Table15[Customer-Owned Portion],N1761),Table15[Unique ID],0),0)))</f>
        <v>Non-lead</v>
      </c>
      <c r="W1761" s="189"/>
    </row>
    <row r="1762" spans="1:23" s="190" customFormat="1" ht="37.5" x14ac:dyDescent="0.25">
      <c r="A1762" s="180">
        <v>11721161</v>
      </c>
      <c r="B1762" s="181" t="s">
        <v>3669</v>
      </c>
      <c r="C1762" s="182" t="s">
        <v>3670</v>
      </c>
      <c r="D1762" s="183" t="s">
        <v>36</v>
      </c>
      <c r="E1762" s="181" t="s">
        <v>35</v>
      </c>
      <c r="F1762" s="183" t="s">
        <v>35</v>
      </c>
      <c r="G1762" s="181" t="s">
        <v>227</v>
      </c>
      <c r="H1762" s="184">
        <v>1</v>
      </c>
      <c r="I1762" s="185" t="s">
        <v>107</v>
      </c>
      <c r="J1762" s="181" t="s">
        <v>37</v>
      </c>
      <c r="K1762" s="181" t="s">
        <v>38</v>
      </c>
      <c r="L1762" s="186">
        <v>45513</v>
      </c>
      <c r="M1762" s="187" t="s">
        <v>225</v>
      </c>
      <c r="N1762" s="183" t="s">
        <v>36</v>
      </c>
      <c r="O1762" s="181"/>
      <c r="P1762" s="184">
        <v>1</v>
      </c>
      <c r="Q1762" s="185" t="s">
        <v>107</v>
      </c>
      <c r="R1762" s="181" t="s">
        <v>37</v>
      </c>
      <c r="S1762" s="181" t="s">
        <v>96</v>
      </c>
      <c r="T1762" s="186">
        <v>45513</v>
      </c>
      <c r="U1762" s="187" t="s">
        <v>225</v>
      </c>
      <c r="V1762" s="188" t="str" cm="1">
        <f t="array" ref="V1762">IF(SUM(LEN(A1762:U1762))=0,"",IF(OR(OR(ISBLANK(E1762),SUM(LEN(B1762),LEN(C1762))=0),AND(NOT(D1762="Unknown"),ISBLANK(I1762)),AND(NOT(N1762="Unknown"),ISBLANK(Q1762))),"Missing Information", INDEX(Table15[Entire Service Line Classification], MATCH(SUMIFS(Table15[Unique ID],Table15[System-Owned Portion],D1762,Table15[If Material Anything Other than "Lead" in Column E,Was Material Ever Previously Lead?],F1762,Table15[Customer-Owned Portion],N1762),Table15[Unique ID],0),0)))</f>
        <v>Non-lead</v>
      </c>
      <c r="W1762" s="189"/>
    </row>
    <row r="1763" spans="1:23" s="190" customFormat="1" ht="37.5" x14ac:dyDescent="0.25">
      <c r="A1763" s="180">
        <v>11721160</v>
      </c>
      <c r="B1763" s="181" t="s">
        <v>3671</v>
      </c>
      <c r="C1763" s="182" t="s">
        <v>3672</v>
      </c>
      <c r="D1763" s="183" t="s">
        <v>36</v>
      </c>
      <c r="E1763" s="181" t="s">
        <v>35</v>
      </c>
      <c r="F1763" s="183" t="s">
        <v>35</v>
      </c>
      <c r="G1763" s="181" t="s">
        <v>228</v>
      </c>
      <c r="H1763" s="184">
        <v>1</v>
      </c>
      <c r="I1763" s="185" t="s">
        <v>107</v>
      </c>
      <c r="J1763" s="181" t="s">
        <v>37</v>
      </c>
      <c r="K1763" s="181" t="s">
        <v>38</v>
      </c>
      <c r="L1763" s="186">
        <v>45513</v>
      </c>
      <c r="M1763" s="187" t="s">
        <v>225</v>
      </c>
      <c r="N1763" s="183" t="s">
        <v>43</v>
      </c>
      <c r="O1763" s="181"/>
      <c r="P1763" s="184">
        <v>0.75</v>
      </c>
      <c r="Q1763" s="185" t="s">
        <v>107</v>
      </c>
      <c r="R1763" s="181" t="s">
        <v>37</v>
      </c>
      <c r="S1763" s="181" t="s">
        <v>96</v>
      </c>
      <c r="T1763" s="186">
        <v>45513</v>
      </c>
      <c r="U1763" s="187" t="s">
        <v>225</v>
      </c>
      <c r="V1763" s="188" t="str" cm="1">
        <f t="array" ref="V1763">IF(SUM(LEN(A1763:U1763))=0,"",IF(OR(OR(ISBLANK(E1763),SUM(LEN(B1763),LEN(C1763))=0),AND(NOT(D1763="Unknown"),ISBLANK(I1763)),AND(NOT(N1763="Unknown"),ISBLANK(Q1763))),"Missing Information", INDEX(Table15[Entire Service Line Classification], MATCH(SUMIFS(Table15[Unique ID],Table15[System-Owned Portion],D1763,Table15[If Material Anything Other than "Lead" in Column E,Was Material Ever Previously Lead?],F1763,Table15[Customer-Owned Portion],N1763),Table15[Unique ID],0),0)))</f>
        <v>Non-lead</v>
      </c>
      <c r="W1763" s="189"/>
    </row>
    <row r="1764" spans="1:23" s="190" customFormat="1" ht="37.5" x14ac:dyDescent="0.25">
      <c r="A1764" s="180">
        <v>11721174</v>
      </c>
      <c r="B1764" s="181" t="s">
        <v>3673</v>
      </c>
      <c r="C1764" s="182" t="s">
        <v>3674</v>
      </c>
      <c r="D1764" s="183" t="s">
        <v>36</v>
      </c>
      <c r="E1764" s="181" t="s">
        <v>35</v>
      </c>
      <c r="F1764" s="183" t="s">
        <v>35</v>
      </c>
      <c r="G1764" s="181" t="s">
        <v>225</v>
      </c>
      <c r="H1764" s="184">
        <v>1</v>
      </c>
      <c r="I1764" s="185" t="s">
        <v>107</v>
      </c>
      <c r="J1764" s="181" t="s">
        <v>37</v>
      </c>
      <c r="K1764" s="181" t="s">
        <v>38</v>
      </c>
      <c r="L1764" s="186">
        <v>45545</v>
      </c>
      <c r="M1764" s="187" t="s">
        <v>225</v>
      </c>
      <c r="N1764" s="183" t="s">
        <v>36</v>
      </c>
      <c r="O1764" s="181"/>
      <c r="P1764" s="184">
        <v>1</v>
      </c>
      <c r="Q1764" s="185" t="s">
        <v>107</v>
      </c>
      <c r="R1764" s="181" t="s">
        <v>37</v>
      </c>
      <c r="S1764" s="181" t="s">
        <v>96</v>
      </c>
      <c r="T1764" s="186">
        <v>45545</v>
      </c>
      <c r="U1764" s="187" t="s">
        <v>225</v>
      </c>
      <c r="V1764" s="188" t="str" cm="1">
        <f t="array" ref="V1764">IF(SUM(LEN(A1764:U1764))=0,"",IF(OR(OR(ISBLANK(E1764),SUM(LEN(B1764),LEN(C1764))=0),AND(NOT(D1764="Unknown"),ISBLANK(I1764)),AND(NOT(N1764="Unknown"),ISBLANK(Q1764))),"Missing Information", INDEX(Table15[Entire Service Line Classification], MATCH(SUMIFS(Table15[Unique ID],Table15[System-Owned Portion],D1764,Table15[If Material Anything Other than "Lead" in Column E,Was Material Ever Previously Lead?],F1764,Table15[Customer-Owned Portion],N1764),Table15[Unique ID],0),0)))</f>
        <v>Non-lead</v>
      </c>
      <c r="W1764" s="189"/>
    </row>
    <row r="1765" spans="1:23" s="190" customFormat="1" ht="37.5" x14ac:dyDescent="0.25">
      <c r="A1765" s="180">
        <v>11721162</v>
      </c>
      <c r="B1765" s="181" t="s">
        <v>3675</v>
      </c>
      <c r="C1765" s="182" t="s">
        <v>3676</v>
      </c>
      <c r="D1765" s="183" t="s">
        <v>36</v>
      </c>
      <c r="E1765" s="181" t="s">
        <v>35</v>
      </c>
      <c r="F1765" s="183" t="s">
        <v>35</v>
      </c>
      <c r="G1765" s="181" t="s">
        <v>234</v>
      </c>
      <c r="H1765" s="184">
        <v>1</v>
      </c>
      <c r="I1765" s="185" t="s">
        <v>107</v>
      </c>
      <c r="J1765" s="181" t="s">
        <v>37</v>
      </c>
      <c r="K1765" s="181" t="s">
        <v>38</v>
      </c>
      <c r="L1765" s="186">
        <v>45516</v>
      </c>
      <c r="M1765" s="187" t="s">
        <v>225</v>
      </c>
      <c r="N1765" s="183" t="s">
        <v>43</v>
      </c>
      <c r="O1765" s="181"/>
      <c r="P1765" s="184">
        <v>1</v>
      </c>
      <c r="Q1765" s="185" t="s">
        <v>107</v>
      </c>
      <c r="R1765" s="181" t="s">
        <v>37</v>
      </c>
      <c r="S1765" s="181" t="s">
        <v>96</v>
      </c>
      <c r="T1765" s="186">
        <v>45516</v>
      </c>
      <c r="U1765" s="187" t="s">
        <v>225</v>
      </c>
      <c r="V1765" s="188" t="str" cm="1">
        <f t="array" ref="V1765">IF(SUM(LEN(A1765:U1765))=0,"",IF(OR(OR(ISBLANK(E1765),SUM(LEN(B1765),LEN(C1765))=0),AND(NOT(D1765="Unknown"),ISBLANK(I1765)),AND(NOT(N1765="Unknown"),ISBLANK(Q1765))),"Missing Information", INDEX(Table15[Entire Service Line Classification], MATCH(SUMIFS(Table15[Unique ID],Table15[System-Owned Portion],D1765,Table15[If Material Anything Other than "Lead" in Column E,Was Material Ever Previously Lead?],F1765,Table15[Customer-Owned Portion],N1765),Table15[Unique ID],0),0)))</f>
        <v>Non-lead</v>
      </c>
      <c r="W1765" s="189"/>
    </row>
    <row r="1766" spans="1:23" s="190" customFormat="1" ht="37.5" x14ac:dyDescent="0.25">
      <c r="A1766" s="180">
        <v>11721155</v>
      </c>
      <c r="B1766" s="181" t="s">
        <v>3677</v>
      </c>
      <c r="C1766" s="182" t="s">
        <v>3678</v>
      </c>
      <c r="D1766" s="183" t="s">
        <v>36</v>
      </c>
      <c r="E1766" s="181" t="s">
        <v>35</v>
      </c>
      <c r="F1766" s="183" t="s">
        <v>35</v>
      </c>
      <c r="G1766" s="181" t="s">
        <v>234</v>
      </c>
      <c r="H1766" s="184">
        <v>1</v>
      </c>
      <c r="I1766" s="185" t="s">
        <v>107</v>
      </c>
      <c r="J1766" s="181" t="s">
        <v>37</v>
      </c>
      <c r="K1766" s="181" t="s">
        <v>38</v>
      </c>
      <c r="L1766" s="186">
        <v>45516</v>
      </c>
      <c r="M1766" s="187" t="s">
        <v>225</v>
      </c>
      <c r="N1766" s="183" t="s">
        <v>36</v>
      </c>
      <c r="O1766" s="181"/>
      <c r="P1766" s="184">
        <v>0.75</v>
      </c>
      <c r="Q1766" s="185" t="s">
        <v>107</v>
      </c>
      <c r="R1766" s="181" t="s">
        <v>37</v>
      </c>
      <c r="S1766" s="181" t="s">
        <v>96</v>
      </c>
      <c r="T1766" s="186">
        <v>45516</v>
      </c>
      <c r="U1766" s="187" t="s">
        <v>225</v>
      </c>
      <c r="V1766" s="188" t="str" cm="1">
        <f t="array" ref="V1766">IF(SUM(LEN(A1766:U1766))=0,"",IF(OR(OR(ISBLANK(E1766),SUM(LEN(B1766),LEN(C1766))=0),AND(NOT(D1766="Unknown"),ISBLANK(I1766)),AND(NOT(N1766="Unknown"),ISBLANK(Q1766))),"Missing Information", INDEX(Table15[Entire Service Line Classification], MATCH(SUMIFS(Table15[Unique ID],Table15[System-Owned Portion],D1766,Table15[If Material Anything Other than "Lead" in Column E,Was Material Ever Previously Lead?],F1766,Table15[Customer-Owned Portion],N1766),Table15[Unique ID],0),0)))</f>
        <v>Non-lead</v>
      </c>
      <c r="W1766" s="189"/>
    </row>
    <row r="1767" spans="1:23" s="190" customFormat="1" ht="37.5" x14ac:dyDescent="0.25">
      <c r="A1767" s="180">
        <v>11721154</v>
      </c>
      <c r="B1767" s="181" t="s">
        <v>3679</v>
      </c>
      <c r="C1767" s="182" t="s">
        <v>3680</v>
      </c>
      <c r="D1767" s="183" t="s">
        <v>36</v>
      </c>
      <c r="E1767" s="181" t="s">
        <v>35</v>
      </c>
      <c r="F1767" s="183" t="s">
        <v>35</v>
      </c>
      <c r="G1767" s="181" t="s">
        <v>225</v>
      </c>
      <c r="H1767" s="184">
        <v>2</v>
      </c>
      <c r="I1767" s="185" t="s">
        <v>107</v>
      </c>
      <c r="J1767" s="181" t="s">
        <v>37</v>
      </c>
      <c r="K1767" s="181" t="s">
        <v>38</v>
      </c>
      <c r="L1767" s="186">
        <v>45545</v>
      </c>
      <c r="M1767" s="187" t="s">
        <v>7069</v>
      </c>
      <c r="N1767" s="183" t="s">
        <v>36</v>
      </c>
      <c r="O1767" s="181"/>
      <c r="P1767" s="184">
        <v>2</v>
      </c>
      <c r="Q1767" s="185" t="s">
        <v>107</v>
      </c>
      <c r="R1767" s="181" t="s">
        <v>37</v>
      </c>
      <c r="S1767" s="181" t="s">
        <v>96</v>
      </c>
      <c r="T1767" s="186">
        <v>45545</v>
      </c>
      <c r="U1767" s="187" t="s">
        <v>7069</v>
      </c>
      <c r="V1767" s="188" t="str" cm="1">
        <f t="array" ref="V1767">IF(SUM(LEN(A1767:U1767))=0,"",IF(OR(OR(ISBLANK(E1767),SUM(LEN(B1767),LEN(C1767))=0),AND(NOT(D1767="Unknown"),ISBLANK(I1767)),AND(NOT(N1767="Unknown"),ISBLANK(Q1767))),"Missing Information", INDEX(Table15[Entire Service Line Classification], MATCH(SUMIFS(Table15[Unique ID],Table15[System-Owned Portion],D1767,Table15[If Material Anything Other than "Lead" in Column E,Was Material Ever Previously Lead?],F1767,Table15[Customer-Owned Portion],N1767),Table15[Unique ID],0),0)))</f>
        <v>Non-lead</v>
      </c>
      <c r="W1767" s="189"/>
    </row>
    <row r="1768" spans="1:23" s="190" customFormat="1" ht="37.5" x14ac:dyDescent="0.25">
      <c r="A1768" s="180">
        <v>11721159</v>
      </c>
      <c r="B1768" s="181" t="s">
        <v>3681</v>
      </c>
      <c r="C1768" s="182" t="s">
        <v>3682</v>
      </c>
      <c r="D1768" s="183" t="s">
        <v>43</v>
      </c>
      <c r="E1768" s="181" t="s">
        <v>35</v>
      </c>
      <c r="F1768" s="183" t="s">
        <v>35</v>
      </c>
      <c r="G1768" s="181" t="s">
        <v>234</v>
      </c>
      <c r="H1768" s="184">
        <v>1</v>
      </c>
      <c r="I1768" s="185" t="s">
        <v>107</v>
      </c>
      <c r="J1768" s="181" t="s">
        <v>37</v>
      </c>
      <c r="K1768" s="181" t="s">
        <v>38</v>
      </c>
      <c r="L1768" s="186">
        <v>45513</v>
      </c>
      <c r="M1768" s="187" t="s">
        <v>225</v>
      </c>
      <c r="N1768" s="183" t="s">
        <v>43</v>
      </c>
      <c r="O1768" s="181"/>
      <c r="P1768" s="184">
        <v>0.75</v>
      </c>
      <c r="Q1768" s="185" t="s">
        <v>107</v>
      </c>
      <c r="R1768" s="181" t="s">
        <v>37</v>
      </c>
      <c r="S1768" s="181" t="s">
        <v>96</v>
      </c>
      <c r="T1768" s="186">
        <v>45513</v>
      </c>
      <c r="U1768" s="187" t="s">
        <v>225</v>
      </c>
      <c r="V1768" s="188" t="str" cm="1">
        <f t="array" ref="V1768">IF(SUM(LEN(A1768:U1768))=0,"",IF(OR(OR(ISBLANK(E1768),SUM(LEN(B1768),LEN(C1768))=0),AND(NOT(D1768="Unknown"),ISBLANK(I1768)),AND(NOT(N1768="Unknown"),ISBLANK(Q1768))),"Missing Information", INDEX(Table15[Entire Service Line Classification], MATCH(SUMIFS(Table15[Unique ID],Table15[System-Owned Portion],D1768,Table15[If Material Anything Other than "Lead" in Column E,Was Material Ever Previously Lead?],F1768,Table15[Customer-Owned Portion],N1768),Table15[Unique ID],0),0)))</f>
        <v>Non-lead</v>
      </c>
      <c r="W1768" s="189"/>
    </row>
    <row r="1769" spans="1:23" s="190" customFormat="1" ht="37.5" x14ac:dyDescent="0.25">
      <c r="A1769" s="180">
        <v>11721156</v>
      </c>
      <c r="B1769" s="181" t="s">
        <v>3683</v>
      </c>
      <c r="C1769" s="182" t="s">
        <v>3684</v>
      </c>
      <c r="D1769" s="183" t="s">
        <v>43</v>
      </c>
      <c r="E1769" s="181" t="s">
        <v>35</v>
      </c>
      <c r="F1769" s="183" t="s">
        <v>35</v>
      </c>
      <c r="G1769" s="181" t="s">
        <v>234</v>
      </c>
      <c r="H1769" s="184">
        <v>1</v>
      </c>
      <c r="I1769" s="185" t="s">
        <v>107</v>
      </c>
      <c r="J1769" s="181" t="s">
        <v>37</v>
      </c>
      <c r="K1769" s="181" t="s">
        <v>38</v>
      </c>
      <c r="L1769" s="186">
        <v>45513</v>
      </c>
      <c r="M1769" s="187" t="s">
        <v>225</v>
      </c>
      <c r="N1769" s="183" t="s">
        <v>43</v>
      </c>
      <c r="O1769" s="181"/>
      <c r="P1769" s="184">
        <v>0.75</v>
      </c>
      <c r="Q1769" s="185" t="s">
        <v>107</v>
      </c>
      <c r="R1769" s="181" t="s">
        <v>37</v>
      </c>
      <c r="S1769" s="181" t="s">
        <v>96</v>
      </c>
      <c r="T1769" s="186">
        <v>45513</v>
      </c>
      <c r="U1769" s="187" t="s">
        <v>225</v>
      </c>
      <c r="V1769" s="188" t="str" cm="1">
        <f t="array" ref="V1769">IF(SUM(LEN(A1769:U1769))=0,"",IF(OR(OR(ISBLANK(E1769),SUM(LEN(B1769),LEN(C1769))=0),AND(NOT(D1769="Unknown"),ISBLANK(I1769)),AND(NOT(N1769="Unknown"),ISBLANK(Q1769))),"Missing Information", INDEX(Table15[Entire Service Line Classification], MATCH(SUMIFS(Table15[Unique ID],Table15[System-Owned Portion],D1769,Table15[If Material Anything Other than "Lead" in Column E,Was Material Ever Previously Lead?],F1769,Table15[Customer-Owned Portion],N1769),Table15[Unique ID],0),0)))</f>
        <v>Non-lead</v>
      </c>
      <c r="W1769" s="189"/>
    </row>
    <row r="1770" spans="1:23" s="190" customFormat="1" ht="37.5" x14ac:dyDescent="0.25">
      <c r="A1770" s="180">
        <v>11721153</v>
      </c>
      <c r="B1770" s="181" t="s">
        <v>3685</v>
      </c>
      <c r="C1770" s="182" t="s">
        <v>3686</v>
      </c>
      <c r="D1770" s="183" t="s">
        <v>43</v>
      </c>
      <c r="E1770" s="181" t="s">
        <v>35</v>
      </c>
      <c r="F1770" s="183" t="s">
        <v>35</v>
      </c>
      <c r="G1770" s="181" t="s">
        <v>269</v>
      </c>
      <c r="H1770" s="184">
        <v>1.5</v>
      </c>
      <c r="I1770" s="185" t="s">
        <v>107</v>
      </c>
      <c r="J1770" s="181" t="s">
        <v>37</v>
      </c>
      <c r="K1770" s="181" t="s">
        <v>38</v>
      </c>
      <c r="L1770" s="186">
        <v>45510</v>
      </c>
      <c r="M1770" s="187" t="s">
        <v>225</v>
      </c>
      <c r="N1770" s="183" t="s">
        <v>43</v>
      </c>
      <c r="O1770" s="181"/>
      <c r="P1770" s="184">
        <v>1.5</v>
      </c>
      <c r="Q1770" s="185" t="s">
        <v>107</v>
      </c>
      <c r="R1770" s="181" t="s">
        <v>37</v>
      </c>
      <c r="S1770" s="181" t="s">
        <v>96</v>
      </c>
      <c r="T1770" s="186">
        <v>45510</v>
      </c>
      <c r="U1770" s="187" t="s">
        <v>225</v>
      </c>
      <c r="V1770" s="188" t="str" cm="1">
        <f t="array" ref="V1770">IF(SUM(LEN(A1770:U1770))=0,"",IF(OR(OR(ISBLANK(E1770),SUM(LEN(B1770),LEN(C1770))=0),AND(NOT(D1770="Unknown"),ISBLANK(I1770)),AND(NOT(N1770="Unknown"),ISBLANK(Q1770))),"Missing Information", INDEX(Table15[Entire Service Line Classification], MATCH(SUMIFS(Table15[Unique ID],Table15[System-Owned Portion],D1770,Table15[If Material Anything Other than "Lead" in Column E,Was Material Ever Previously Lead?],F1770,Table15[Customer-Owned Portion],N1770),Table15[Unique ID],0),0)))</f>
        <v>Non-lead</v>
      </c>
      <c r="W1770" s="189"/>
    </row>
    <row r="1771" spans="1:23" s="190" customFormat="1" ht="37.5" x14ac:dyDescent="0.25">
      <c r="A1771" s="180">
        <v>11721149</v>
      </c>
      <c r="B1771" s="181" t="s">
        <v>3687</v>
      </c>
      <c r="C1771" s="182" t="s">
        <v>3688</v>
      </c>
      <c r="D1771" s="183" t="s">
        <v>36</v>
      </c>
      <c r="E1771" s="181" t="s">
        <v>35</v>
      </c>
      <c r="F1771" s="183" t="s">
        <v>35</v>
      </c>
      <c r="G1771" s="181" t="s">
        <v>234</v>
      </c>
      <c r="H1771" s="184">
        <v>1</v>
      </c>
      <c r="I1771" s="185" t="s">
        <v>107</v>
      </c>
      <c r="J1771" s="181" t="s">
        <v>37</v>
      </c>
      <c r="K1771" s="181" t="s">
        <v>38</v>
      </c>
      <c r="L1771" s="186">
        <v>45516</v>
      </c>
      <c r="M1771" s="187" t="s">
        <v>225</v>
      </c>
      <c r="N1771" s="183" t="s">
        <v>36</v>
      </c>
      <c r="O1771" s="181"/>
      <c r="P1771" s="184">
        <v>1</v>
      </c>
      <c r="Q1771" s="185" t="s">
        <v>107</v>
      </c>
      <c r="R1771" s="181" t="s">
        <v>37</v>
      </c>
      <c r="S1771" s="181" t="s">
        <v>96</v>
      </c>
      <c r="T1771" s="186">
        <v>45516</v>
      </c>
      <c r="U1771" s="187" t="s">
        <v>225</v>
      </c>
      <c r="V1771" s="188" t="str" cm="1">
        <f t="array" ref="V1771">IF(SUM(LEN(A1771:U1771))=0,"",IF(OR(OR(ISBLANK(E1771),SUM(LEN(B1771),LEN(C1771))=0),AND(NOT(D1771="Unknown"),ISBLANK(I1771)),AND(NOT(N1771="Unknown"),ISBLANK(Q1771))),"Missing Information", INDEX(Table15[Entire Service Line Classification], MATCH(SUMIFS(Table15[Unique ID],Table15[System-Owned Portion],D1771,Table15[If Material Anything Other than "Lead" in Column E,Was Material Ever Previously Lead?],F1771,Table15[Customer-Owned Portion],N1771),Table15[Unique ID],0),0)))</f>
        <v>Non-lead</v>
      </c>
      <c r="W1771" s="189"/>
    </row>
    <row r="1772" spans="1:23" s="190" customFormat="1" ht="37.5" x14ac:dyDescent="0.25">
      <c r="A1772" s="180">
        <v>11721144</v>
      </c>
      <c r="B1772" s="181" t="s">
        <v>3689</v>
      </c>
      <c r="C1772" s="182" t="s">
        <v>3690</v>
      </c>
      <c r="D1772" s="183" t="s">
        <v>36</v>
      </c>
      <c r="E1772" s="181" t="s">
        <v>35</v>
      </c>
      <c r="F1772" s="183" t="s">
        <v>35</v>
      </c>
      <c r="G1772" s="181" t="s">
        <v>7030</v>
      </c>
      <c r="H1772" s="184">
        <v>1</v>
      </c>
      <c r="I1772" s="185" t="s">
        <v>107</v>
      </c>
      <c r="J1772" s="181" t="s">
        <v>37</v>
      </c>
      <c r="K1772" s="181" t="s">
        <v>38</v>
      </c>
      <c r="L1772" s="186">
        <v>45516</v>
      </c>
      <c r="M1772" s="187" t="s">
        <v>225</v>
      </c>
      <c r="N1772" s="183" t="s">
        <v>36</v>
      </c>
      <c r="O1772" s="181"/>
      <c r="P1772" s="184">
        <v>1</v>
      </c>
      <c r="Q1772" s="185" t="s">
        <v>107</v>
      </c>
      <c r="R1772" s="181" t="s">
        <v>37</v>
      </c>
      <c r="S1772" s="181" t="s">
        <v>96</v>
      </c>
      <c r="T1772" s="186">
        <v>45516</v>
      </c>
      <c r="U1772" s="187" t="s">
        <v>225</v>
      </c>
      <c r="V1772" s="188" t="str" cm="1">
        <f t="array" ref="V1772">IF(SUM(LEN(A1772:U1772))=0,"",IF(OR(OR(ISBLANK(E1772),SUM(LEN(B1772),LEN(C1772))=0),AND(NOT(D1772="Unknown"),ISBLANK(I1772)),AND(NOT(N1772="Unknown"),ISBLANK(Q1772))),"Missing Information", INDEX(Table15[Entire Service Line Classification], MATCH(SUMIFS(Table15[Unique ID],Table15[System-Owned Portion],D1772,Table15[If Material Anything Other than "Lead" in Column E,Was Material Ever Previously Lead?],F1772,Table15[Customer-Owned Portion],N1772),Table15[Unique ID],0),0)))</f>
        <v>Non-lead</v>
      </c>
      <c r="W1772" s="189"/>
    </row>
    <row r="1773" spans="1:23" s="190" customFormat="1" ht="37.5" x14ac:dyDescent="0.25">
      <c r="A1773" s="180">
        <v>11721157</v>
      </c>
      <c r="B1773" s="181" t="s">
        <v>3691</v>
      </c>
      <c r="C1773" s="182" t="s">
        <v>3692</v>
      </c>
      <c r="D1773" s="183" t="s">
        <v>43</v>
      </c>
      <c r="E1773" s="181" t="s">
        <v>35</v>
      </c>
      <c r="F1773" s="183" t="s">
        <v>35</v>
      </c>
      <c r="G1773" s="181" t="s">
        <v>7030</v>
      </c>
      <c r="H1773" s="184">
        <v>1</v>
      </c>
      <c r="I1773" s="185" t="s">
        <v>107</v>
      </c>
      <c r="J1773" s="181" t="s">
        <v>37</v>
      </c>
      <c r="K1773" s="181" t="s">
        <v>38</v>
      </c>
      <c r="L1773" s="186">
        <v>45516</v>
      </c>
      <c r="M1773" s="187" t="s">
        <v>225</v>
      </c>
      <c r="N1773" s="183" t="s">
        <v>43</v>
      </c>
      <c r="O1773" s="181"/>
      <c r="P1773" s="184">
        <v>0.75</v>
      </c>
      <c r="Q1773" s="185" t="s">
        <v>107</v>
      </c>
      <c r="R1773" s="181" t="s">
        <v>37</v>
      </c>
      <c r="S1773" s="181" t="s">
        <v>96</v>
      </c>
      <c r="T1773" s="186">
        <v>45516</v>
      </c>
      <c r="U1773" s="187" t="s">
        <v>225</v>
      </c>
      <c r="V1773" s="188" t="str" cm="1">
        <f t="array" ref="V1773">IF(SUM(LEN(A1773:U1773))=0,"",IF(OR(OR(ISBLANK(E1773),SUM(LEN(B1773),LEN(C1773))=0),AND(NOT(D1773="Unknown"),ISBLANK(I1773)),AND(NOT(N1773="Unknown"),ISBLANK(Q1773))),"Missing Information", INDEX(Table15[Entire Service Line Classification], MATCH(SUMIFS(Table15[Unique ID],Table15[System-Owned Portion],D1773,Table15[If Material Anything Other than "Lead" in Column E,Was Material Ever Previously Lead?],F1773,Table15[Customer-Owned Portion],N1773),Table15[Unique ID],0),0)))</f>
        <v>Non-lead</v>
      </c>
      <c r="W1773" s="189"/>
    </row>
    <row r="1774" spans="1:23" s="190" customFormat="1" ht="37.5" x14ac:dyDescent="0.25">
      <c r="A1774" s="180">
        <v>11721150</v>
      </c>
      <c r="B1774" s="181" t="s">
        <v>3693</v>
      </c>
      <c r="C1774" s="182" t="s">
        <v>3694</v>
      </c>
      <c r="D1774" s="183" t="s">
        <v>43</v>
      </c>
      <c r="E1774" s="181" t="s">
        <v>35</v>
      </c>
      <c r="F1774" s="183" t="s">
        <v>35</v>
      </c>
      <c r="G1774" s="181" t="s">
        <v>7030</v>
      </c>
      <c r="H1774" s="184">
        <v>1</v>
      </c>
      <c r="I1774" s="185" t="s">
        <v>107</v>
      </c>
      <c r="J1774" s="181" t="s">
        <v>37</v>
      </c>
      <c r="K1774" s="181" t="s">
        <v>38</v>
      </c>
      <c r="L1774" s="186">
        <v>45516</v>
      </c>
      <c r="M1774" s="187" t="s">
        <v>225</v>
      </c>
      <c r="N1774" s="183" t="s">
        <v>43</v>
      </c>
      <c r="O1774" s="181"/>
      <c r="P1774" s="184">
        <v>0.75</v>
      </c>
      <c r="Q1774" s="185" t="s">
        <v>107</v>
      </c>
      <c r="R1774" s="181" t="s">
        <v>37</v>
      </c>
      <c r="S1774" s="181" t="s">
        <v>96</v>
      </c>
      <c r="T1774" s="186">
        <v>45516</v>
      </c>
      <c r="U1774" s="187" t="s">
        <v>225</v>
      </c>
      <c r="V1774" s="188" t="str" cm="1">
        <f t="array" ref="V1774">IF(SUM(LEN(A1774:U1774))=0,"",IF(OR(OR(ISBLANK(E1774),SUM(LEN(B1774),LEN(C1774))=0),AND(NOT(D1774="Unknown"),ISBLANK(I1774)),AND(NOT(N1774="Unknown"),ISBLANK(Q1774))),"Missing Information", INDEX(Table15[Entire Service Line Classification], MATCH(SUMIFS(Table15[Unique ID],Table15[System-Owned Portion],D1774,Table15[If Material Anything Other than "Lead" in Column E,Was Material Ever Previously Lead?],F1774,Table15[Customer-Owned Portion],N1774),Table15[Unique ID],0),0)))</f>
        <v>Non-lead</v>
      </c>
      <c r="W1774" s="189"/>
    </row>
    <row r="1775" spans="1:23" s="190" customFormat="1" ht="37.5" x14ac:dyDescent="0.25">
      <c r="A1775" s="180">
        <v>11721147</v>
      </c>
      <c r="B1775" s="181" t="s">
        <v>3695</v>
      </c>
      <c r="C1775" s="182" t="s">
        <v>3696</v>
      </c>
      <c r="D1775" s="183" t="s">
        <v>36</v>
      </c>
      <c r="E1775" s="181" t="s">
        <v>35</v>
      </c>
      <c r="F1775" s="183" t="s">
        <v>35</v>
      </c>
      <c r="G1775" s="181" t="s">
        <v>7030</v>
      </c>
      <c r="H1775" s="184">
        <v>1</v>
      </c>
      <c r="I1775" s="185" t="s">
        <v>107</v>
      </c>
      <c r="J1775" s="181" t="s">
        <v>37</v>
      </c>
      <c r="K1775" s="181" t="s">
        <v>38</v>
      </c>
      <c r="L1775" s="186">
        <v>45516</v>
      </c>
      <c r="M1775" s="187" t="s">
        <v>225</v>
      </c>
      <c r="N1775" s="183" t="s">
        <v>36</v>
      </c>
      <c r="O1775" s="181"/>
      <c r="P1775" s="184">
        <v>1</v>
      </c>
      <c r="Q1775" s="185" t="s">
        <v>107</v>
      </c>
      <c r="R1775" s="181" t="s">
        <v>37</v>
      </c>
      <c r="S1775" s="181" t="s">
        <v>96</v>
      </c>
      <c r="T1775" s="186">
        <v>45516</v>
      </c>
      <c r="U1775" s="187" t="s">
        <v>225</v>
      </c>
      <c r="V1775" s="188" t="str" cm="1">
        <f t="array" ref="V1775">IF(SUM(LEN(A1775:U1775))=0,"",IF(OR(OR(ISBLANK(E1775),SUM(LEN(B1775),LEN(C1775))=0),AND(NOT(D1775="Unknown"),ISBLANK(I1775)),AND(NOT(N1775="Unknown"),ISBLANK(Q1775))),"Missing Information", INDEX(Table15[Entire Service Line Classification], MATCH(SUMIFS(Table15[Unique ID],Table15[System-Owned Portion],D1775,Table15[If Material Anything Other than "Lead" in Column E,Was Material Ever Previously Lead?],F1775,Table15[Customer-Owned Portion],N1775),Table15[Unique ID],0),0)))</f>
        <v>Non-lead</v>
      </c>
      <c r="W1775" s="189"/>
    </row>
    <row r="1776" spans="1:23" s="190" customFormat="1" ht="37.5" x14ac:dyDescent="0.25">
      <c r="A1776" s="180">
        <v>11721146</v>
      </c>
      <c r="B1776" s="181" t="s">
        <v>3697</v>
      </c>
      <c r="C1776" s="182" t="s">
        <v>3698</v>
      </c>
      <c r="D1776" s="183" t="s">
        <v>43</v>
      </c>
      <c r="E1776" s="181" t="s">
        <v>35</v>
      </c>
      <c r="F1776" s="183" t="s">
        <v>35</v>
      </c>
      <c r="G1776" s="181" t="s">
        <v>7030</v>
      </c>
      <c r="H1776" s="184">
        <v>1</v>
      </c>
      <c r="I1776" s="185" t="s">
        <v>107</v>
      </c>
      <c r="J1776" s="181" t="s">
        <v>37</v>
      </c>
      <c r="K1776" s="181" t="s">
        <v>38</v>
      </c>
      <c r="L1776" s="186">
        <v>45516</v>
      </c>
      <c r="M1776" s="187" t="s">
        <v>225</v>
      </c>
      <c r="N1776" s="183" t="s">
        <v>36</v>
      </c>
      <c r="O1776" s="181"/>
      <c r="P1776" s="184">
        <v>0.75</v>
      </c>
      <c r="Q1776" s="185" t="s">
        <v>107</v>
      </c>
      <c r="R1776" s="181" t="s">
        <v>37</v>
      </c>
      <c r="S1776" s="181" t="s">
        <v>96</v>
      </c>
      <c r="T1776" s="186">
        <v>45516</v>
      </c>
      <c r="U1776" s="187" t="s">
        <v>225</v>
      </c>
      <c r="V1776" s="188" t="str" cm="1">
        <f t="array" ref="V1776">IF(SUM(LEN(A1776:U1776))=0,"",IF(OR(OR(ISBLANK(E1776),SUM(LEN(B1776),LEN(C1776))=0),AND(NOT(D1776="Unknown"),ISBLANK(I1776)),AND(NOT(N1776="Unknown"),ISBLANK(Q1776))),"Missing Information", INDEX(Table15[Entire Service Line Classification], MATCH(SUMIFS(Table15[Unique ID],Table15[System-Owned Portion],D1776,Table15[If Material Anything Other than "Lead" in Column E,Was Material Ever Previously Lead?],F1776,Table15[Customer-Owned Portion],N1776),Table15[Unique ID],0),0)))</f>
        <v>Non-lead</v>
      </c>
      <c r="W1776" s="189"/>
    </row>
    <row r="1777" spans="1:23" s="190" customFormat="1" ht="37.5" x14ac:dyDescent="0.25">
      <c r="A1777" s="180">
        <v>11721145</v>
      </c>
      <c r="B1777" s="181" t="s">
        <v>3699</v>
      </c>
      <c r="C1777" s="182" t="s">
        <v>3700</v>
      </c>
      <c r="D1777" s="183" t="s">
        <v>43</v>
      </c>
      <c r="E1777" s="181" t="s">
        <v>35</v>
      </c>
      <c r="F1777" s="183" t="s">
        <v>35</v>
      </c>
      <c r="G1777" s="181" t="s">
        <v>7030</v>
      </c>
      <c r="H1777" s="184">
        <v>1</v>
      </c>
      <c r="I1777" s="185" t="s">
        <v>107</v>
      </c>
      <c r="J1777" s="181" t="s">
        <v>37</v>
      </c>
      <c r="K1777" s="181" t="s">
        <v>38</v>
      </c>
      <c r="L1777" s="186">
        <v>45516</v>
      </c>
      <c r="M1777" s="187" t="s">
        <v>225</v>
      </c>
      <c r="N1777" s="183" t="s">
        <v>43</v>
      </c>
      <c r="O1777" s="181"/>
      <c r="P1777" s="184">
        <v>0.75</v>
      </c>
      <c r="Q1777" s="185" t="s">
        <v>107</v>
      </c>
      <c r="R1777" s="181" t="s">
        <v>37</v>
      </c>
      <c r="S1777" s="181" t="s">
        <v>96</v>
      </c>
      <c r="T1777" s="186">
        <v>45516</v>
      </c>
      <c r="U1777" s="187" t="s">
        <v>225</v>
      </c>
      <c r="V1777" s="188" t="str" cm="1">
        <f t="array" ref="V1777">IF(SUM(LEN(A1777:U1777))=0,"",IF(OR(OR(ISBLANK(E1777),SUM(LEN(B1777),LEN(C1777))=0),AND(NOT(D1777="Unknown"),ISBLANK(I1777)),AND(NOT(N1777="Unknown"),ISBLANK(Q1777))),"Missing Information", INDEX(Table15[Entire Service Line Classification], MATCH(SUMIFS(Table15[Unique ID],Table15[System-Owned Portion],D1777,Table15[If Material Anything Other than "Lead" in Column E,Was Material Ever Previously Lead?],F1777,Table15[Customer-Owned Portion],N1777),Table15[Unique ID],0),0)))</f>
        <v>Non-lead</v>
      </c>
      <c r="W1777" s="189"/>
    </row>
    <row r="1778" spans="1:23" s="190" customFormat="1" ht="37.5" x14ac:dyDescent="0.25">
      <c r="A1778" s="180">
        <v>11721143</v>
      </c>
      <c r="B1778" s="181" t="s">
        <v>3701</v>
      </c>
      <c r="C1778" s="182" t="s">
        <v>3702</v>
      </c>
      <c r="D1778" s="183" t="s">
        <v>36</v>
      </c>
      <c r="E1778" s="181" t="s">
        <v>35</v>
      </c>
      <c r="F1778" s="183" t="s">
        <v>35</v>
      </c>
      <c r="G1778" s="181" t="s">
        <v>234</v>
      </c>
      <c r="H1778" s="184">
        <v>1</v>
      </c>
      <c r="I1778" s="185" t="s">
        <v>107</v>
      </c>
      <c r="J1778" s="181" t="s">
        <v>37</v>
      </c>
      <c r="K1778" s="181" t="s">
        <v>38</v>
      </c>
      <c r="L1778" s="186">
        <v>45516</v>
      </c>
      <c r="M1778" s="187" t="s">
        <v>225</v>
      </c>
      <c r="N1778" s="183" t="s">
        <v>43</v>
      </c>
      <c r="O1778" s="181"/>
      <c r="P1778" s="184">
        <v>0.75</v>
      </c>
      <c r="Q1778" s="185" t="s">
        <v>107</v>
      </c>
      <c r="R1778" s="181" t="s">
        <v>37</v>
      </c>
      <c r="S1778" s="181" t="s">
        <v>96</v>
      </c>
      <c r="T1778" s="186">
        <v>45516</v>
      </c>
      <c r="U1778" s="187" t="s">
        <v>225</v>
      </c>
      <c r="V1778" s="188" t="str" cm="1">
        <f t="array" ref="V1778">IF(SUM(LEN(A1778:U1778))=0,"",IF(OR(OR(ISBLANK(E1778),SUM(LEN(B1778),LEN(C1778))=0),AND(NOT(D1778="Unknown"),ISBLANK(I1778)),AND(NOT(N1778="Unknown"),ISBLANK(Q1778))),"Missing Information", INDEX(Table15[Entire Service Line Classification], MATCH(SUMIFS(Table15[Unique ID],Table15[System-Owned Portion],D1778,Table15[If Material Anything Other than "Lead" in Column E,Was Material Ever Previously Lead?],F1778,Table15[Customer-Owned Portion],N1778),Table15[Unique ID],0),0)))</f>
        <v>Non-lead</v>
      </c>
      <c r="W1778" s="189"/>
    </row>
    <row r="1779" spans="1:23" s="190" customFormat="1" ht="37.5" x14ac:dyDescent="0.25">
      <c r="A1779" s="180">
        <v>11721142</v>
      </c>
      <c r="B1779" s="181" t="s">
        <v>3703</v>
      </c>
      <c r="C1779" s="182" t="s">
        <v>3704</v>
      </c>
      <c r="D1779" s="183" t="s">
        <v>36</v>
      </c>
      <c r="E1779" s="181" t="s">
        <v>35</v>
      </c>
      <c r="F1779" s="183" t="s">
        <v>35</v>
      </c>
      <c r="G1779" s="181" t="s">
        <v>7030</v>
      </c>
      <c r="H1779" s="184">
        <v>1</v>
      </c>
      <c r="I1779" s="185" t="s">
        <v>107</v>
      </c>
      <c r="J1779" s="181" t="s">
        <v>37</v>
      </c>
      <c r="K1779" s="181" t="s">
        <v>38</v>
      </c>
      <c r="L1779" s="186">
        <v>45516</v>
      </c>
      <c r="M1779" s="187" t="s">
        <v>225</v>
      </c>
      <c r="N1779" s="183" t="s">
        <v>43</v>
      </c>
      <c r="O1779" s="181"/>
      <c r="P1779" s="184">
        <v>1</v>
      </c>
      <c r="Q1779" s="185" t="s">
        <v>107</v>
      </c>
      <c r="R1779" s="181" t="s">
        <v>37</v>
      </c>
      <c r="S1779" s="181" t="s">
        <v>96</v>
      </c>
      <c r="T1779" s="186">
        <v>45516</v>
      </c>
      <c r="U1779" s="187" t="s">
        <v>225</v>
      </c>
      <c r="V1779" s="188" t="str" cm="1">
        <f t="array" ref="V1779">IF(SUM(LEN(A1779:U1779))=0,"",IF(OR(OR(ISBLANK(E1779),SUM(LEN(B1779),LEN(C1779))=0),AND(NOT(D1779="Unknown"),ISBLANK(I1779)),AND(NOT(N1779="Unknown"),ISBLANK(Q1779))),"Missing Information", INDEX(Table15[Entire Service Line Classification], MATCH(SUMIFS(Table15[Unique ID],Table15[System-Owned Portion],D1779,Table15[If Material Anything Other than "Lead" in Column E,Was Material Ever Previously Lead?],F1779,Table15[Customer-Owned Portion],N1779),Table15[Unique ID],0),0)))</f>
        <v>Non-lead</v>
      </c>
      <c r="W1779" s="189"/>
    </row>
    <row r="1780" spans="1:23" s="190" customFormat="1" ht="37.5" x14ac:dyDescent="0.25">
      <c r="A1780" s="180">
        <v>11721141</v>
      </c>
      <c r="B1780" s="181" t="s">
        <v>3705</v>
      </c>
      <c r="C1780" s="182" t="s">
        <v>3706</v>
      </c>
      <c r="D1780" s="183" t="s">
        <v>36</v>
      </c>
      <c r="E1780" s="181" t="s">
        <v>35</v>
      </c>
      <c r="F1780" s="183" t="s">
        <v>35</v>
      </c>
      <c r="G1780" s="181" t="s">
        <v>7030</v>
      </c>
      <c r="H1780" s="184">
        <v>1</v>
      </c>
      <c r="I1780" s="185" t="s">
        <v>107</v>
      </c>
      <c r="J1780" s="181" t="s">
        <v>37</v>
      </c>
      <c r="K1780" s="181" t="s">
        <v>38</v>
      </c>
      <c r="L1780" s="186">
        <v>45516</v>
      </c>
      <c r="M1780" s="187" t="s">
        <v>225</v>
      </c>
      <c r="N1780" s="183" t="s">
        <v>36</v>
      </c>
      <c r="O1780" s="181"/>
      <c r="P1780" s="184">
        <v>0.75</v>
      </c>
      <c r="Q1780" s="185" t="s">
        <v>107</v>
      </c>
      <c r="R1780" s="181" t="s">
        <v>37</v>
      </c>
      <c r="S1780" s="181" t="s">
        <v>96</v>
      </c>
      <c r="T1780" s="186">
        <v>45516</v>
      </c>
      <c r="U1780" s="187" t="s">
        <v>225</v>
      </c>
      <c r="V1780" s="188" t="str" cm="1">
        <f t="array" ref="V1780">IF(SUM(LEN(A1780:U1780))=0,"",IF(OR(OR(ISBLANK(E1780),SUM(LEN(B1780),LEN(C1780))=0),AND(NOT(D1780="Unknown"),ISBLANK(I1780)),AND(NOT(N1780="Unknown"),ISBLANK(Q1780))),"Missing Information", INDEX(Table15[Entire Service Line Classification], MATCH(SUMIFS(Table15[Unique ID],Table15[System-Owned Portion],D1780,Table15[If Material Anything Other than "Lead" in Column E,Was Material Ever Previously Lead?],F1780,Table15[Customer-Owned Portion],N1780),Table15[Unique ID],0),0)))</f>
        <v>Non-lead</v>
      </c>
      <c r="W1780" s="189"/>
    </row>
    <row r="1781" spans="1:23" s="190" customFormat="1" ht="37.5" x14ac:dyDescent="0.25">
      <c r="A1781" s="180">
        <v>11721175</v>
      </c>
      <c r="B1781" s="181" t="s">
        <v>3707</v>
      </c>
      <c r="C1781" s="182" t="s">
        <v>3708</v>
      </c>
      <c r="D1781" s="183" t="s">
        <v>36</v>
      </c>
      <c r="E1781" s="181" t="s">
        <v>35</v>
      </c>
      <c r="F1781" s="183" t="s">
        <v>35</v>
      </c>
      <c r="G1781" s="181" t="s">
        <v>7030</v>
      </c>
      <c r="H1781" s="184">
        <v>1</v>
      </c>
      <c r="I1781" s="185" t="s">
        <v>107</v>
      </c>
      <c r="J1781" s="181" t="s">
        <v>37</v>
      </c>
      <c r="K1781" s="181" t="s">
        <v>38</v>
      </c>
      <c r="L1781" s="186">
        <v>45516</v>
      </c>
      <c r="M1781" s="187" t="s">
        <v>225</v>
      </c>
      <c r="N1781" s="183" t="s">
        <v>36</v>
      </c>
      <c r="O1781" s="181"/>
      <c r="P1781" s="184">
        <v>1</v>
      </c>
      <c r="Q1781" s="185" t="s">
        <v>107</v>
      </c>
      <c r="R1781" s="181" t="s">
        <v>37</v>
      </c>
      <c r="S1781" s="181" t="s">
        <v>96</v>
      </c>
      <c r="T1781" s="186">
        <v>45516</v>
      </c>
      <c r="U1781" s="187" t="s">
        <v>225</v>
      </c>
      <c r="V1781" s="188" t="str" cm="1">
        <f t="array" ref="V1781">IF(SUM(LEN(A1781:U1781))=0,"",IF(OR(OR(ISBLANK(E1781),SUM(LEN(B1781),LEN(C1781))=0),AND(NOT(D1781="Unknown"),ISBLANK(I1781)),AND(NOT(N1781="Unknown"),ISBLANK(Q1781))),"Missing Information", INDEX(Table15[Entire Service Line Classification], MATCH(SUMIFS(Table15[Unique ID],Table15[System-Owned Portion],D1781,Table15[If Material Anything Other than "Lead" in Column E,Was Material Ever Previously Lead?],F1781,Table15[Customer-Owned Portion],N1781),Table15[Unique ID],0),0)))</f>
        <v>Non-lead</v>
      </c>
      <c r="W1781" s="189"/>
    </row>
    <row r="1782" spans="1:23" s="190" customFormat="1" ht="37.5" x14ac:dyDescent="0.25">
      <c r="A1782" s="180">
        <v>11721172</v>
      </c>
      <c r="B1782" s="181" t="s">
        <v>3709</v>
      </c>
      <c r="C1782" s="182" t="s">
        <v>3710</v>
      </c>
      <c r="D1782" s="183" t="s">
        <v>36</v>
      </c>
      <c r="E1782" s="181" t="s">
        <v>35</v>
      </c>
      <c r="F1782" s="183" t="s">
        <v>35</v>
      </c>
      <c r="G1782" s="181" t="s">
        <v>7030</v>
      </c>
      <c r="H1782" s="184">
        <v>1</v>
      </c>
      <c r="I1782" s="185" t="s">
        <v>107</v>
      </c>
      <c r="J1782" s="181" t="s">
        <v>37</v>
      </c>
      <c r="K1782" s="181" t="s">
        <v>38</v>
      </c>
      <c r="L1782" s="186">
        <v>45516</v>
      </c>
      <c r="M1782" s="187" t="s">
        <v>225</v>
      </c>
      <c r="N1782" s="183" t="s">
        <v>43</v>
      </c>
      <c r="O1782" s="181"/>
      <c r="P1782" s="184">
        <v>1</v>
      </c>
      <c r="Q1782" s="185" t="s">
        <v>107</v>
      </c>
      <c r="R1782" s="181" t="s">
        <v>37</v>
      </c>
      <c r="S1782" s="181" t="s">
        <v>96</v>
      </c>
      <c r="T1782" s="186">
        <v>45516</v>
      </c>
      <c r="U1782" s="187" t="s">
        <v>225</v>
      </c>
      <c r="V1782" s="188" t="str" cm="1">
        <f t="array" ref="V1782">IF(SUM(LEN(A1782:U1782))=0,"",IF(OR(OR(ISBLANK(E1782),SUM(LEN(B1782),LEN(C1782))=0),AND(NOT(D1782="Unknown"),ISBLANK(I1782)),AND(NOT(N1782="Unknown"),ISBLANK(Q1782))),"Missing Information", INDEX(Table15[Entire Service Line Classification], MATCH(SUMIFS(Table15[Unique ID],Table15[System-Owned Portion],D1782,Table15[If Material Anything Other than "Lead" in Column E,Was Material Ever Previously Lead?],F1782,Table15[Customer-Owned Portion],N1782),Table15[Unique ID],0),0)))</f>
        <v>Non-lead</v>
      </c>
      <c r="W1782" s="189"/>
    </row>
    <row r="1783" spans="1:23" s="190" customFormat="1" ht="37.5" x14ac:dyDescent="0.25">
      <c r="A1783" s="180">
        <v>11721171</v>
      </c>
      <c r="B1783" s="181" t="s">
        <v>3711</v>
      </c>
      <c r="C1783" s="182" t="s">
        <v>3712</v>
      </c>
      <c r="D1783" s="183" t="s">
        <v>43</v>
      </c>
      <c r="E1783" s="181" t="s">
        <v>35</v>
      </c>
      <c r="F1783" s="183" t="s">
        <v>35</v>
      </c>
      <c r="G1783" s="181" t="s">
        <v>226</v>
      </c>
      <c r="H1783" s="184">
        <v>1</v>
      </c>
      <c r="I1783" s="185" t="s">
        <v>107</v>
      </c>
      <c r="J1783" s="181" t="s">
        <v>37</v>
      </c>
      <c r="K1783" s="181" t="s">
        <v>38</v>
      </c>
      <c r="L1783" s="186">
        <v>45516</v>
      </c>
      <c r="M1783" s="187" t="s">
        <v>225</v>
      </c>
      <c r="N1783" s="183" t="s">
        <v>43</v>
      </c>
      <c r="O1783" s="181"/>
      <c r="P1783" s="184">
        <v>0.75</v>
      </c>
      <c r="Q1783" s="185" t="s">
        <v>107</v>
      </c>
      <c r="R1783" s="181" t="s">
        <v>37</v>
      </c>
      <c r="S1783" s="181" t="s">
        <v>96</v>
      </c>
      <c r="T1783" s="186">
        <v>45516</v>
      </c>
      <c r="U1783" s="187" t="s">
        <v>225</v>
      </c>
      <c r="V1783" s="188" t="str" cm="1">
        <f t="array" ref="V1783">IF(SUM(LEN(A1783:U1783))=0,"",IF(OR(OR(ISBLANK(E1783),SUM(LEN(B1783),LEN(C1783))=0),AND(NOT(D1783="Unknown"),ISBLANK(I1783)),AND(NOT(N1783="Unknown"),ISBLANK(Q1783))),"Missing Information", INDEX(Table15[Entire Service Line Classification], MATCH(SUMIFS(Table15[Unique ID],Table15[System-Owned Portion],D1783,Table15[If Material Anything Other than "Lead" in Column E,Was Material Ever Previously Lead?],F1783,Table15[Customer-Owned Portion],N1783),Table15[Unique ID],0),0)))</f>
        <v>Non-lead</v>
      </c>
      <c r="W1783" s="189"/>
    </row>
    <row r="1784" spans="1:23" s="190" customFormat="1" ht="37.5" x14ac:dyDescent="0.25">
      <c r="A1784" s="180">
        <v>11721170</v>
      </c>
      <c r="B1784" s="181" t="s">
        <v>3713</v>
      </c>
      <c r="C1784" s="182" t="s">
        <v>3714</v>
      </c>
      <c r="D1784" s="183" t="s">
        <v>36</v>
      </c>
      <c r="E1784" s="181" t="s">
        <v>35</v>
      </c>
      <c r="F1784" s="183" t="s">
        <v>35</v>
      </c>
      <c r="G1784" s="181" t="s">
        <v>234</v>
      </c>
      <c r="H1784" s="184">
        <v>1</v>
      </c>
      <c r="I1784" s="185" t="s">
        <v>107</v>
      </c>
      <c r="J1784" s="181" t="s">
        <v>37</v>
      </c>
      <c r="K1784" s="181" t="s">
        <v>38</v>
      </c>
      <c r="L1784" s="186">
        <v>45516</v>
      </c>
      <c r="M1784" s="187" t="s">
        <v>225</v>
      </c>
      <c r="N1784" s="183" t="s">
        <v>36</v>
      </c>
      <c r="O1784" s="181"/>
      <c r="P1784" s="184">
        <v>1</v>
      </c>
      <c r="Q1784" s="185" t="s">
        <v>107</v>
      </c>
      <c r="R1784" s="181" t="s">
        <v>37</v>
      </c>
      <c r="S1784" s="181" t="s">
        <v>96</v>
      </c>
      <c r="T1784" s="186">
        <v>45516</v>
      </c>
      <c r="U1784" s="187" t="s">
        <v>225</v>
      </c>
      <c r="V1784" s="188" t="str" cm="1">
        <f t="array" ref="V1784">IF(SUM(LEN(A1784:U1784))=0,"",IF(OR(OR(ISBLANK(E1784),SUM(LEN(B1784),LEN(C1784))=0),AND(NOT(D1784="Unknown"),ISBLANK(I1784)),AND(NOT(N1784="Unknown"),ISBLANK(Q1784))),"Missing Information", INDEX(Table15[Entire Service Line Classification], MATCH(SUMIFS(Table15[Unique ID],Table15[System-Owned Portion],D1784,Table15[If Material Anything Other than "Lead" in Column E,Was Material Ever Previously Lead?],F1784,Table15[Customer-Owned Portion],N1784),Table15[Unique ID],0),0)))</f>
        <v>Non-lead</v>
      </c>
      <c r="W1784" s="189"/>
    </row>
    <row r="1785" spans="1:23" s="190" customFormat="1" ht="37.5" x14ac:dyDescent="0.25">
      <c r="A1785" s="180">
        <v>11721169</v>
      </c>
      <c r="B1785" s="181" t="s">
        <v>3715</v>
      </c>
      <c r="C1785" s="182" t="s">
        <v>3716</v>
      </c>
      <c r="D1785" s="183" t="s">
        <v>43</v>
      </c>
      <c r="E1785" s="181" t="s">
        <v>35</v>
      </c>
      <c r="F1785" s="183" t="s">
        <v>35</v>
      </c>
      <c r="G1785" s="181" t="s">
        <v>226</v>
      </c>
      <c r="H1785" s="184">
        <v>1</v>
      </c>
      <c r="I1785" s="185" t="s">
        <v>107</v>
      </c>
      <c r="J1785" s="181" t="s">
        <v>37</v>
      </c>
      <c r="K1785" s="181" t="s">
        <v>38</v>
      </c>
      <c r="L1785" s="186">
        <v>45516</v>
      </c>
      <c r="M1785" s="187" t="s">
        <v>225</v>
      </c>
      <c r="N1785" s="183" t="s">
        <v>43</v>
      </c>
      <c r="O1785" s="181"/>
      <c r="P1785" s="184">
        <v>1</v>
      </c>
      <c r="Q1785" s="185" t="s">
        <v>107</v>
      </c>
      <c r="R1785" s="181" t="s">
        <v>37</v>
      </c>
      <c r="S1785" s="181" t="s">
        <v>96</v>
      </c>
      <c r="T1785" s="186">
        <v>45516</v>
      </c>
      <c r="U1785" s="187" t="s">
        <v>225</v>
      </c>
      <c r="V1785" s="188" t="str" cm="1">
        <f t="array" ref="V1785">IF(SUM(LEN(A1785:U1785))=0,"",IF(OR(OR(ISBLANK(E1785),SUM(LEN(B1785),LEN(C1785))=0),AND(NOT(D1785="Unknown"),ISBLANK(I1785)),AND(NOT(N1785="Unknown"),ISBLANK(Q1785))),"Missing Information", INDEX(Table15[Entire Service Line Classification], MATCH(SUMIFS(Table15[Unique ID],Table15[System-Owned Portion],D1785,Table15[If Material Anything Other than "Lead" in Column E,Was Material Ever Previously Lead?],F1785,Table15[Customer-Owned Portion],N1785),Table15[Unique ID],0),0)))</f>
        <v>Non-lead</v>
      </c>
      <c r="W1785" s="189"/>
    </row>
    <row r="1786" spans="1:23" s="190" customFormat="1" ht="37.5" x14ac:dyDescent="0.25">
      <c r="A1786" s="180">
        <v>11721164</v>
      </c>
      <c r="B1786" s="181" t="s">
        <v>3717</v>
      </c>
      <c r="C1786" s="182" t="s">
        <v>3718</v>
      </c>
      <c r="D1786" s="183" t="s">
        <v>43</v>
      </c>
      <c r="E1786" s="181" t="s">
        <v>35</v>
      </c>
      <c r="F1786" s="183" t="s">
        <v>35</v>
      </c>
      <c r="G1786" s="181" t="s">
        <v>226</v>
      </c>
      <c r="H1786" s="184">
        <v>1</v>
      </c>
      <c r="I1786" s="185" t="s">
        <v>107</v>
      </c>
      <c r="J1786" s="181" t="s">
        <v>37</v>
      </c>
      <c r="K1786" s="181" t="s">
        <v>38</v>
      </c>
      <c r="L1786" s="186">
        <v>45516</v>
      </c>
      <c r="M1786" s="187" t="s">
        <v>225</v>
      </c>
      <c r="N1786" s="183" t="s">
        <v>43</v>
      </c>
      <c r="O1786" s="181"/>
      <c r="P1786" s="184">
        <v>1</v>
      </c>
      <c r="Q1786" s="185" t="s">
        <v>107</v>
      </c>
      <c r="R1786" s="181" t="s">
        <v>37</v>
      </c>
      <c r="S1786" s="181" t="s">
        <v>96</v>
      </c>
      <c r="T1786" s="186">
        <v>45516</v>
      </c>
      <c r="U1786" s="187" t="s">
        <v>225</v>
      </c>
      <c r="V1786" s="188" t="str" cm="1">
        <f t="array" ref="V1786">IF(SUM(LEN(A1786:U1786))=0,"",IF(OR(OR(ISBLANK(E1786),SUM(LEN(B1786),LEN(C1786))=0),AND(NOT(D1786="Unknown"),ISBLANK(I1786)),AND(NOT(N1786="Unknown"),ISBLANK(Q1786))),"Missing Information", INDEX(Table15[Entire Service Line Classification], MATCH(SUMIFS(Table15[Unique ID],Table15[System-Owned Portion],D1786,Table15[If Material Anything Other than "Lead" in Column E,Was Material Ever Previously Lead?],F1786,Table15[Customer-Owned Portion],N1786),Table15[Unique ID],0),0)))</f>
        <v>Non-lead</v>
      </c>
      <c r="W1786" s="189"/>
    </row>
    <row r="1787" spans="1:23" s="190" customFormat="1" ht="37.5" x14ac:dyDescent="0.25">
      <c r="A1787" s="180">
        <v>11721151</v>
      </c>
      <c r="B1787" s="181" t="s">
        <v>3719</v>
      </c>
      <c r="C1787" s="182" t="s">
        <v>3720</v>
      </c>
      <c r="D1787" s="183" t="s">
        <v>36</v>
      </c>
      <c r="E1787" s="181" t="s">
        <v>35</v>
      </c>
      <c r="F1787" s="183" t="s">
        <v>35</v>
      </c>
      <c r="G1787" s="181" t="s">
        <v>7030</v>
      </c>
      <c r="H1787" s="184">
        <v>1</v>
      </c>
      <c r="I1787" s="185" t="s">
        <v>107</v>
      </c>
      <c r="J1787" s="181" t="s">
        <v>37</v>
      </c>
      <c r="K1787" s="181" t="s">
        <v>38</v>
      </c>
      <c r="L1787" s="186">
        <v>45516</v>
      </c>
      <c r="M1787" s="187" t="s">
        <v>225</v>
      </c>
      <c r="N1787" s="183" t="s">
        <v>36</v>
      </c>
      <c r="O1787" s="181"/>
      <c r="P1787" s="184">
        <v>1</v>
      </c>
      <c r="Q1787" s="185" t="s">
        <v>107</v>
      </c>
      <c r="R1787" s="181" t="s">
        <v>37</v>
      </c>
      <c r="S1787" s="181" t="s">
        <v>96</v>
      </c>
      <c r="T1787" s="186">
        <v>45516</v>
      </c>
      <c r="U1787" s="187" t="s">
        <v>225</v>
      </c>
      <c r="V1787" s="188" t="str" cm="1">
        <f t="array" ref="V1787">IF(SUM(LEN(A1787:U1787))=0,"",IF(OR(OR(ISBLANK(E1787),SUM(LEN(B1787),LEN(C1787))=0),AND(NOT(D1787="Unknown"),ISBLANK(I1787)),AND(NOT(N1787="Unknown"),ISBLANK(Q1787))),"Missing Information", INDEX(Table15[Entire Service Line Classification], MATCH(SUMIFS(Table15[Unique ID],Table15[System-Owned Portion],D1787,Table15[If Material Anything Other than "Lead" in Column E,Was Material Ever Previously Lead?],F1787,Table15[Customer-Owned Portion],N1787),Table15[Unique ID],0),0)))</f>
        <v>Non-lead</v>
      </c>
      <c r="W1787" s="189"/>
    </row>
    <row r="1788" spans="1:23" s="190" customFormat="1" ht="37.5" x14ac:dyDescent="0.25">
      <c r="A1788" s="180">
        <v>11721148</v>
      </c>
      <c r="B1788" s="181" t="s">
        <v>3721</v>
      </c>
      <c r="C1788" s="182" t="s">
        <v>3722</v>
      </c>
      <c r="D1788" s="183" t="s">
        <v>43</v>
      </c>
      <c r="E1788" s="181" t="s">
        <v>35</v>
      </c>
      <c r="F1788" s="183" t="s">
        <v>35</v>
      </c>
      <c r="G1788" s="181" t="s">
        <v>227</v>
      </c>
      <c r="H1788" s="184">
        <v>1</v>
      </c>
      <c r="I1788" s="185" t="s">
        <v>107</v>
      </c>
      <c r="J1788" s="181" t="s">
        <v>37</v>
      </c>
      <c r="K1788" s="181" t="s">
        <v>38</v>
      </c>
      <c r="L1788" s="186">
        <v>45516</v>
      </c>
      <c r="M1788" s="187" t="s">
        <v>225</v>
      </c>
      <c r="N1788" s="183" t="s">
        <v>43</v>
      </c>
      <c r="O1788" s="181"/>
      <c r="P1788" s="184">
        <v>1</v>
      </c>
      <c r="Q1788" s="185" t="s">
        <v>107</v>
      </c>
      <c r="R1788" s="181" t="s">
        <v>37</v>
      </c>
      <c r="S1788" s="181" t="s">
        <v>96</v>
      </c>
      <c r="T1788" s="186">
        <v>45516</v>
      </c>
      <c r="U1788" s="187" t="s">
        <v>225</v>
      </c>
      <c r="V1788" s="188" t="str" cm="1">
        <f t="array" ref="V1788">IF(SUM(LEN(A1788:U1788))=0,"",IF(OR(OR(ISBLANK(E1788),SUM(LEN(B1788),LEN(C1788))=0),AND(NOT(D1788="Unknown"),ISBLANK(I1788)),AND(NOT(N1788="Unknown"),ISBLANK(Q1788))),"Missing Information", INDEX(Table15[Entire Service Line Classification], MATCH(SUMIFS(Table15[Unique ID],Table15[System-Owned Portion],D1788,Table15[If Material Anything Other than "Lead" in Column E,Was Material Ever Previously Lead?],F1788,Table15[Customer-Owned Portion],N1788),Table15[Unique ID],0),0)))</f>
        <v>Non-lead</v>
      </c>
      <c r="W1788" s="189"/>
    </row>
    <row r="1789" spans="1:23" s="190" customFormat="1" ht="37.5" x14ac:dyDescent="0.25">
      <c r="A1789" s="180">
        <v>11721180</v>
      </c>
      <c r="B1789" s="181" t="s">
        <v>3723</v>
      </c>
      <c r="C1789" s="182" t="s">
        <v>3724</v>
      </c>
      <c r="D1789" s="183" t="s">
        <v>43</v>
      </c>
      <c r="E1789" s="181" t="s">
        <v>35</v>
      </c>
      <c r="F1789" s="183" t="s">
        <v>35</v>
      </c>
      <c r="G1789" s="181" t="s">
        <v>244</v>
      </c>
      <c r="H1789" s="184">
        <v>1</v>
      </c>
      <c r="I1789" s="185" t="s">
        <v>107</v>
      </c>
      <c r="J1789" s="181" t="s">
        <v>37</v>
      </c>
      <c r="K1789" s="181" t="s">
        <v>38</v>
      </c>
      <c r="L1789" s="186">
        <v>45513</v>
      </c>
      <c r="M1789" s="187" t="s">
        <v>225</v>
      </c>
      <c r="N1789" s="183" t="s">
        <v>43</v>
      </c>
      <c r="O1789" s="181"/>
      <c r="P1789" s="184">
        <v>0.75</v>
      </c>
      <c r="Q1789" s="185" t="s">
        <v>107</v>
      </c>
      <c r="R1789" s="181" t="s">
        <v>37</v>
      </c>
      <c r="S1789" s="181" t="s">
        <v>96</v>
      </c>
      <c r="T1789" s="186">
        <v>45513</v>
      </c>
      <c r="U1789" s="187" t="s">
        <v>225</v>
      </c>
      <c r="V1789" s="188" t="str" cm="1">
        <f t="array" ref="V1789">IF(SUM(LEN(A1789:U1789))=0,"",IF(OR(OR(ISBLANK(E1789),SUM(LEN(B1789),LEN(C1789))=0),AND(NOT(D1789="Unknown"),ISBLANK(I1789)),AND(NOT(N1789="Unknown"),ISBLANK(Q1789))),"Missing Information", INDEX(Table15[Entire Service Line Classification], MATCH(SUMIFS(Table15[Unique ID],Table15[System-Owned Portion],D1789,Table15[If Material Anything Other than "Lead" in Column E,Was Material Ever Previously Lead?],F1789,Table15[Customer-Owned Portion],N1789),Table15[Unique ID],0),0)))</f>
        <v>Non-lead</v>
      </c>
      <c r="W1789" s="189"/>
    </row>
    <row r="1790" spans="1:23" s="190" customFormat="1" ht="37.5" x14ac:dyDescent="0.25">
      <c r="A1790" s="180">
        <v>11721179</v>
      </c>
      <c r="B1790" s="181" t="s">
        <v>3725</v>
      </c>
      <c r="C1790" s="182" t="s">
        <v>3726</v>
      </c>
      <c r="D1790" s="183" t="s">
        <v>43</v>
      </c>
      <c r="E1790" s="181" t="s">
        <v>35</v>
      </c>
      <c r="F1790" s="183" t="s">
        <v>35</v>
      </c>
      <c r="G1790" s="181" t="s">
        <v>244</v>
      </c>
      <c r="H1790" s="184">
        <v>1</v>
      </c>
      <c r="I1790" s="185" t="s">
        <v>107</v>
      </c>
      <c r="J1790" s="181" t="s">
        <v>37</v>
      </c>
      <c r="K1790" s="181" t="s">
        <v>38</v>
      </c>
      <c r="L1790" s="186">
        <v>45513</v>
      </c>
      <c r="M1790" s="187" t="s">
        <v>225</v>
      </c>
      <c r="N1790" s="183" t="s">
        <v>43</v>
      </c>
      <c r="O1790" s="181"/>
      <c r="P1790" s="184">
        <v>0.75</v>
      </c>
      <c r="Q1790" s="185" t="s">
        <v>107</v>
      </c>
      <c r="R1790" s="181" t="s">
        <v>37</v>
      </c>
      <c r="S1790" s="181" t="s">
        <v>96</v>
      </c>
      <c r="T1790" s="186">
        <v>45513</v>
      </c>
      <c r="U1790" s="187" t="s">
        <v>225</v>
      </c>
      <c r="V1790" s="188" t="str" cm="1">
        <f t="array" ref="V1790">IF(SUM(LEN(A1790:U1790))=0,"",IF(OR(OR(ISBLANK(E1790),SUM(LEN(B1790),LEN(C1790))=0),AND(NOT(D1790="Unknown"),ISBLANK(I1790)),AND(NOT(N1790="Unknown"),ISBLANK(Q1790))),"Missing Information", INDEX(Table15[Entire Service Line Classification], MATCH(SUMIFS(Table15[Unique ID],Table15[System-Owned Portion],D1790,Table15[If Material Anything Other than "Lead" in Column E,Was Material Ever Previously Lead?],F1790,Table15[Customer-Owned Portion],N1790),Table15[Unique ID],0),0)))</f>
        <v>Non-lead</v>
      </c>
      <c r="W1790" s="189"/>
    </row>
    <row r="1791" spans="1:23" s="190" customFormat="1" ht="37.5" x14ac:dyDescent="0.25">
      <c r="A1791" s="180">
        <v>11721158</v>
      </c>
      <c r="B1791" s="181" t="s">
        <v>3727</v>
      </c>
      <c r="C1791" s="182" t="s">
        <v>3728</v>
      </c>
      <c r="D1791" s="183" t="s">
        <v>43</v>
      </c>
      <c r="E1791" s="181" t="s">
        <v>35</v>
      </c>
      <c r="F1791" s="183" t="s">
        <v>35</v>
      </c>
      <c r="G1791" s="181" t="s">
        <v>236</v>
      </c>
      <c r="H1791" s="184">
        <v>1</v>
      </c>
      <c r="I1791" s="185" t="s">
        <v>107</v>
      </c>
      <c r="J1791" s="181" t="s">
        <v>37</v>
      </c>
      <c r="K1791" s="181" t="s">
        <v>38</v>
      </c>
      <c r="L1791" s="186">
        <v>45513</v>
      </c>
      <c r="M1791" s="187" t="s">
        <v>225</v>
      </c>
      <c r="N1791" s="183" t="s">
        <v>43</v>
      </c>
      <c r="O1791" s="181"/>
      <c r="P1791" s="184">
        <v>0.75</v>
      </c>
      <c r="Q1791" s="185" t="s">
        <v>107</v>
      </c>
      <c r="R1791" s="181" t="s">
        <v>37</v>
      </c>
      <c r="S1791" s="181" t="s">
        <v>96</v>
      </c>
      <c r="T1791" s="186">
        <v>45513</v>
      </c>
      <c r="U1791" s="187" t="s">
        <v>225</v>
      </c>
      <c r="V1791" s="188" t="str" cm="1">
        <f t="array" ref="V1791">IF(SUM(LEN(A1791:U1791))=0,"",IF(OR(OR(ISBLANK(E1791),SUM(LEN(B1791),LEN(C1791))=0),AND(NOT(D1791="Unknown"),ISBLANK(I1791)),AND(NOT(N1791="Unknown"),ISBLANK(Q1791))),"Missing Information", INDEX(Table15[Entire Service Line Classification], MATCH(SUMIFS(Table15[Unique ID],Table15[System-Owned Portion],D1791,Table15[If Material Anything Other than "Lead" in Column E,Was Material Ever Previously Lead?],F1791,Table15[Customer-Owned Portion],N1791),Table15[Unique ID],0),0)))</f>
        <v>Non-lead</v>
      </c>
      <c r="W1791" s="189"/>
    </row>
    <row r="1792" spans="1:23" s="190" customFormat="1" ht="37.5" x14ac:dyDescent="0.25">
      <c r="A1792" s="180">
        <v>11721152</v>
      </c>
      <c r="B1792" s="181" t="s">
        <v>3729</v>
      </c>
      <c r="C1792" s="182" t="s">
        <v>3730</v>
      </c>
      <c r="D1792" s="183" t="s">
        <v>43</v>
      </c>
      <c r="E1792" s="181" t="s">
        <v>35</v>
      </c>
      <c r="F1792" s="183" t="s">
        <v>35</v>
      </c>
      <c r="G1792" s="181" t="s">
        <v>236</v>
      </c>
      <c r="H1792" s="184">
        <v>1</v>
      </c>
      <c r="I1792" s="185" t="s">
        <v>107</v>
      </c>
      <c r="J1792" s="181" t="s">
        <v>37</v>
      </c>
      <c r="K1792" s="181" t="s">
        <v>38</v>
      </c>
      <c r="L1792" s="186">
        <v>45513</v>
      </c>
      <c r="M1792" s="187" t="s">
        <v>225</v>
      </c>
      <c r="N1792" s="183" t="s">
        <v>43</v>
      </c>
      <c r="O1792" s="181"/>
      <c r="P1792" s="184">
        <v>0.75</v>
      </c>
      <c r="Q1792" s="185" t="s">
        <v>107</v>
      </c>
      <c r="R1792" s="181" t="s">
        <v>37</v>
      </c>
      <c r="S1792" s="181" t="s">
        <v>96</v>
      </c>
      <c r="T1792" s="186">
        <v>45513</v>
      </c>
      <c r="U1792" s="187" t="s">
        <v>225</v>
      </c>
      <c r="V1792" s="188" t="str" cm="1">
        <f t="array" ref="V1792">IF(SUM(LEN(A1792:U1792))=0,"",IF(OR(OR(ISBLANK(E1792),SUM(LEN(B1792),LEN(C1792))=0),AND(NOT(D1792="Unknown"),ISBLANK(I1792)),AND(NOT(N1792="Unknown"),ISBLANK(Q1792))),"Missing Information", INDEX(Table15[Entire Service Line Classification], MATCH(SUMIFS(Table15[Unique ID],Table15[System-Owned Portion],D1792,Table15[If Material Anything Other than "Lead" in Column E,Was Material Ever Previously Lead?],F1792,Table15[Customer-Owned Portion],N1792),Table15[Unique ID],0),0)))</f>
        <v>Non-lead</v>
      </c>
      <c r="W1792" s="189"/>
    </row>
    <row r="1793" spans="1:23" s="190" customFormat="1" ht="37.5" x14ac:dyDescent="0.25">
      <c r="A1793" s="180">
        <v>11721184</v>
      </c>
      <c r="B1793" s="181" t="s">
        <v>3731</v>
      </c>
      <c r="C1793" s="182" t="s">
        <v>3732</v>
      </c>
      <c r="D1793" s="183" t="s">
        <v>43</v>
      </c>
      <c r="E1793" s="181" t="s">
        <v>35</v>
      </c>
      <c r="F1793" s="183" t="s">
        <v>35</v>
      </c>
      <c r="G1793" s="181" t="s">
        <v>244</v>
      </c>
      <c r="H1793" s="184">
        <v>1</v>
      </c>
      <c r="I1793" s="185" t="s">
        <v>107</v>
      </c>
      <c r="J1793" s="181" t="s">
        <v>37</v>
      </c>
      <c r="K1793" s="181" t="s">
        <v>38</v>
      </c>
      <c r="L1793" s="186">
        <v>45513</v>
      </c>
      <c r="M1793" s="187" t="s">
        <v>225</v>
      </c>
      <c r="N1793" s="183" t="s">
        <v>43</v>
      </c>
      <c r="O1793" s="181"/>
      <c r="P1793" s="184">
        <v>0.75</v>
      </c>
      <c r="Q1793" s="185" t="s">
        <v>107</v>
      </c>
      <c r="R1793" s="181" t="s">
        <v>37</v>
      </c>
      <c r="S1793" s="181" t="s">
        <v>96</v>
      </c>
      <c r="T1793" s="186">
        <v>45513</v>
      </c>
      <c r="U1793" s="187" t="s">
        <v>225</v>
      </c>
      <c r="V1793" s="188" t="str" cm="1">
        <f t="array" ref="V1793">IF(SUM(LEN(A1793:U1793))=0,"",IF(OR(OR(ISBLANK(E1793),SUM(LEN(B1793),LEN(C1793))=0),AND(NOT(D1793="Unknown"),ISBLANK(I1793)),AND(NOT(N1793="Unknown"),ISBLANK(Q1793))),"Missing Information", INDEX(Table15[Entire Service Line Classification], MATCH(SUMIFS(Table15[Unique ID],Table15[System-Owned Portion],D1793,Table15[If Material Anything Other than "Lead" in Column E,Was Material Ever Previously Lead?],F1793,Table15[Customer-Owned Portion],N1793),Table15[Unique ID],0),0)))</f>
        <v>Non-lead</v>
      </c>
      <c r="W1793" s="189"/>
    </row>
    <row r="1794" spans="1:23" s="190" customFormat="1" ht="37.5" x14ac:dyDescent="0.25">
      <c r="A1794" s="180">
        <v>11721138</v>
      </c>
      <c r="B1794" s="181" t="s">
        <v>3733</v>
      </c>
      <c r="C1794" s="182" t="s">
        <v>3734</v>
      </c>
      <c r="D1794" s="183" t="s">
        <v>36</v>
      </c>
      <c r="E1794" s="181" t="s">
        <v>35</v>
      </c>
      <c r="F1794" s="183" t="s">
        <v>35</v>
      </c>
      <c r="G1794" s="181" t="s">
        <v>7030</v>
      </c>
      <c r="H1794" s="184">
        <v>1</v>
      </c>
      <c r="I1794" s="185" t="s">
        <v>107</v>
      </c>
      <c r="J1794" s="181" t="s">
        <v>37</v>
      </c>
      <c r="K1794" s="181" t="s">
        <v>38</v>
      </c>
      <c r="L1794" s="186">
        <v>45516</v>
      </c>
      <c r="M1794" s="187" t="s">
        <v>225</v>
      </c>
      <c r="N1794" s="183" t="s">
        <v>36</v>
      </c>
      <c r="O1794" s="181"/>
      <c r="P1794" s="184">
        <v>0.75</v>
      </c>
      <c r="Q1794" s="185" t="s">
        <v>107</v>
      </c>
      <c r="R1794" s="181" t="s">
        <v>37</v>
      </c>
      <c r="S1794" s="181" t="s">
        <v>96</v>
      </c>
      <c r="T1794" s="186">
        <v>45516</v>
      </c>
      <c r="U1794" s="187" t="s">
        <v>225</v>
      </c>
      <c r="V1794" s="188" t="str" cm="1">
        <f t="array" ref="V1794">IF(SUM(LEN(A1794:U1794))=0,"",IF(OR(OR(ISBLANK(E1794),SUM(LEN(B1794),LEN(C1794))=0),AND(NOT(D1794="Unknown"),ISBLANK(I1794)),AND(NOT(N1794="Unknown"),ISBLANK(Q1794))),"Missing Information", INDEX(Table15[Entire Service Line Classification], MATCH(SUMIFS(Table15[Unique ID],Table15[System-Owned Portion],D1794,Table15[If Material Anything Other than "Lead" in Column E,Was Material Ever Previously Lead?],F1794,Table15[Customer-Owned Portion],N1794),Table15[Unique ID],0),0)))</f>
        <v>Non-lead</v>
      </c>
      <c r="W1794" s="189"/>
    </row>
    <row r="1795" spans="1:23" s="190" customFormat="1" ht="37.5" x14ac:dyDescent="0.25">
      <c r="A1795" s="180">
        <v>11721132</v>
      </c>
      <c r="B1795" s="181" t="s">
        <v>3735</v>
      </c>
      <c r="C1795" s="182" t="s">
        <v>3736</v>
      </c>
      <c r="D1795" s="183" t="s">
        <v>43</v>
      </c>
      <c r="E1795" s="181" t="s">
        <v>35</v>
      </c>
      <c r="F1795" s="183" t="s">
        <v>35</v>
      </c>
      <c r="G1795" s="181" t="s">
        <v>236</v>
      </c>
      <c r="H1795" s="184">
        <v>1</v>
      </c>
      <c r="I1795" s="185" t="s">
        <v>107</v>
      </c>
      <c r="J1795" s="181" t="s">
        <v>37</v>
      </c>
      <c r="K1795" s="181" t="s">
        <v>38</v>
      </c>
      <c r="L1795" s="186">
        <v>45513</v>
      </c>
      <c r="M1795" s="187" t="s">
        <v>225</v>
      </c>
      <c r="N1795" s="183" t="s">
        <v>43</v>
      </c>
      <c r="O1795" s="181"/>
      <c r="P1795" s="184">
        <v>0.75</v>
      </c>
      <c r="Q1795" s="185" t="s">
        <v>107</v>
      </c>
      <c r="R1795" s="181" t="s">
        <v>37</v>
      </c>
      <c r="S1795" s="181" t="s">
        <v>96</v>
      </c>
      <c r="T1795" s="186">
        <v>45513</v>
      </c>
      <c r="U1795" s="187" t="s">
        <v>225</v>
      </c>
      <c r="V1795" s="188" t="str" cm="1">
        <f t="array" ref="V1795">IF(SUM(LEN(A1795:U1795))=0,"",IF(OR(OR(ISBLANK(E1795),SUM(LEN(B1795),LEN(C1795))=0),AND(NOT(D1795="Unknown"),ISBLANK(I1795)),AND(NOT(N1795="Unknown"),ISBLANK(Q1795))),"Missing Information", INDEX(Table15[Entire Service Line Classification], MATCH(SUMIFS(Table15[Unique ID],Table15[System-Owned Portion],D1795,Table15[If Material Anything Other than "Lead" in Column E,Was Material Ever Previously Lead?],F1795,Table15[Customer-Owned Portion],N1795),Table15[Unique ID],0),0)))</f>
        <v>Non-lead</v>
      </c>
      <c r="W1795" s="189"/>
    </row>
    <row r="1796" spans="1:23" s="190" customFormat="1" ht="37.5" x14ac:dyDescent="0.25">
      <c r="A1796" s="180">
        <v>11721140</v>
      </c>
      <c r="B1796" s="181" t="s">
        <v>3737</v>
      </c>
      <c r="C1796" s="182" t="s">
        <v>3738</v>
      </c>
      <c r="D1796" s="183" t="s">
        <v>43</v>
      </c>
      <c r="E1796" s="181" t="s">
        <v>35</v>
      </c>
      <c r="F1796" s="183" t="s">
        <v>35</v>
      </c>
      <c r="G1796" s="181" t="s">
        <v>236</v>
      </c>
      <c r="H1796" s="184">
        <v>1</v>
      </c>
      <c r="I1796" s="185" t="s">
        <v>107</v>
      </c>
      <c r="J1796" s="181" t="s">
        <v>37</v>
      </c>
      <c r="K1796" s="181" t="s">
        <v>38</v>
      </c>
      <c r="L1796" s="186">
        <v>45513</v>
      </c>
      <c r="M1796" s="187" t="s">
        <v>225</v>
      </c>
      <c r="N1796" s="183" t="s">
        <v>43</v>
      </c>
      <c r="O1796" s="181"/>
      <c r="P1796" s="184">
        <v>0.75</v>
      </c>
      <c r="Q1796" s="185" t="s">
        <v>107</v>
      </c>
      <c r="R1796" s="181" t="s">
        <v>37</v>
      </c>
      <c r="S1796" s="181" t="s">
        <v>96</v>
      </c>
      <c r="T1796" s="186">
        <v>45513</v>
      </c>
      <c r="U1796" s="187" t="s">
        <v>225</v>
      </c>
      <c r="V1796" s="188" t="str" cm="1">
        <f t="array" ref="V1796">IF(SUM(LEN(A1796:U1796))=0,"",IF(OR(OR(ISBLANK(E1796),SUM(LEN(B1796),LEN(C1796))=0),AND(NOT(D1796="Unknown"),ISBLANK(I1796)),AND(NOT(N1796="Unknown"),ISBLANK(Q1796))),"Missing Information", INDEX(Table15[Entire Service Line Classification], MATCH(SUMIFS(Table15[Unique ID],Table15[System-Owned Portion],D1796,Table15[If Material Anything Other than "Lead" in Column E,Was Material Ever Previously Lead?],F1796,Table15[Customer-Owned Portion],N1796),Table15[Unique ID],0),0)))</f>
        <v>Non-lead</v>
      </c>
      <c r="W1796" s="189"/>
    </row>
    <row r="1797" spans="1:23" s="190" customFormat="1" ht="37.5" x14ac:dyDescent="0.25">
      <c r="A1797" s="180">
        <v>11721137</v>
      </c>
      <c r="B1797" s="181" t="s">
        <v>3739</v>
      </c>
      <c r="C1797" s="182" t="s">
        <v>3740</v>
      </c>
      <c r="D1797" s="183" t="s">
        <v>36</v>
      </c>
      <c r="E1797" s="181" t="s">
        <v>35</v>
      </c>
      <c r="F1797" s="183" t="s">
        <v>35</v>
      </c>
      <c r="G1797" s="181" t="s">
        <v>244</v>
      </c>
      <c r="H1797" s="184">
        <v>1</v>
      </c>
      <c r="I1797" s="185" t="s">
        <v>107</v>
      </c>
      <c r="J1797" s="181" t="s">
        <v>37</v>
      </c>
      <c r="K1797" s="181" t="s">
        <v>38</v>
      </c>
      <c r="L1797" s="186">
        <v>45513</v>
      </c>
      <c r="M1797" s="187" t="s">
        <v>225</v>
      </c>
      <c r="N1797" s="183" t="s">
        <v>43</v>
      </c>
      <c r="O1797" s="181"/>
      <c r="P1797" s="184">
        <v>1</v>
      </c>
      <c r="Q1797" s="185" t="s">
        <v>107</v>
      </c>
      <c r="R1797" s="181" t="s">
        <v>37</v>
      </c>
      <c r="S1797" s="181" t="s">
        <v>96</v>
      </c>
      <c r="T1797" s="186">
        <v>45513</v>
      </c>
      <c r="U1797" s="187" t="s">
        <v>225</v>
      </c>
      <c r="V1797" s="188" t="str" cm="1">
        <f t="array" ref="V1797">IF(SUM(LEN(A1797:U1797))=0,"",IF(OR(OR(ISBLANK(E1797),SUM(LEN(B1797),LEN(C1797))=0),AND(NOT(D1797="Unknown"),ISBLANK(I1797)),AND(NOT(N1797="Unknown"),ISBLANK(Q1797))),"Missing Information", INDEX(Table15[Entire Service Line Classification], MATCH(SUMIFS(Table15[Unique ID],Table15[System-Owned Portion],D1797,Table15[If Material Anything Other than "Lead" in Column E,Was Material Ever Previously Lead?],F1797,Table15[Customer-Owned Portion],N1797),Table15[Unique ID],0),0)))</f>
        <v>Non-lead</v>
      </c>
      <c r="W1797" s="189"/>
    </row>
    <row r="1798" spans="1:23" s="190" customFormat="1" ht="37.5" x14ac:dyDescent="0.25">
      <c r="A1798" s="180">
        <v>11721135</v>
      </c>
      <c r="B1798" s="181" t="s">
        <v>3741</v>
      </c>
      <c r="C1798" s="182" t="s">
        <v>3742</v>
      </c>
      <c r="D1798" s="183" t="s">
        <v>36</v>
      </c>
      <c r="E1798" s="181" t="s">
        <v>35</v>
      </c>
      <c r="F1798" s="183" t="s">
        <v>35</v>
      </c>
      <c r="G1798" s="181" t="s">
        <v>244</v>
      </c>
      <c r="H1798" s="184">
        <v>1</v>
      </c>
      <c r="I1798" s="185" t="s">
        <v>107</v>
      </c>
      <c r="J1798" s="181" t="s">
        <v>37</v>
      </c>
      <c r="K1798" s="181" t="s">
        <v>38</v>
      </c>
      <c r="L1798" s="186">
        <v>45516</v>
      </c>
      <c r="M1798" s="187" t="s">
        <v>225</v>
      </c>
      <c r="N1798" s="183" t="s">
        <v>43</v>
      </c>
      <c r="O1798" s="181"/>
      <c r="P1798" s="184">
        <v>1</v>
      </c>
      <c r="Q1798" s="185" t="s">
        <v>107</v>
      </c>
      <c r="R1798" s="181" t="s">
        <v>37</v>
      </c>
      <c r="S1798" s="181" t="s">
        <v>96</v>
      </c>
      <c r="T1798" s="186">
        <v>45516</v>
      </c>
      <c r="U1798" s="187" t="s">
        <v>225</v>
      </c>
      <c r="V1798" s="188" t="str" cm="1">
        <f t="array" ref="V1798">IF(SUM(LEN(A1798:U1798))=0,"",IF(OR(OR(ISBLANK(E1798),SUM(LEN(B1798),LEN(C1798))=0),AND(NOT(D1798="Unknown"),ISBLANK(I1798)),AND(NOT(N1798="Unknown"),ISBLANK(Q1798))),"Missing Information", INDEX(Table15[Entire Service Line Classification], MATCH(SUMIFS(Table15[Unique ID],Table15[System-Owned Portion],D1798,Table15[If Material Anything Other than "Lead" in Column E,Was Material Ever Previously Lead?],F1798,Table15[Customer-Owned Portion],N1798),Table15[Unique ID],0),0)))</f>
        <v>Non-lead</v>
      </c>
      <c r="W1798" s="189"/>
    </row>
    <row r="1799" spans="1:23" s="190" customFormat="1" ht="37.5" x14ac:dyDescent="0.25">
      <c r="A1799" s="180">
        <v>11721125</v>
      </c>
      <c r="B1799" s="181" t="s">
        <v>3743</v>
      </c>
      <c r="C1799" s="182" t="s">
        <v>3744</v>
      </c>
      <c r="D1799" s="183" t="s">
        <v>36</v>
      </c>
      <c r="E1799" s="181" t="s">
        <v>35</v>
      </c>
      <c r="F1799" s="183" t="s">
        <v>35</v>
      </c>
      <c r="G1799" s="181" t="s">
        <v>227</v>
      </c>
      <c r="H1799" s="184">
        <v>1</v>
      </c>
      <c r="I1799" s="185" t="s">
        <v>107</v>
      </c>
      <c r="J1799" s="181" t="s">
        <v>37</v>
      </c>
      <c r="K1799" s="181" t="s">
        <v>38</v>
      </c>
      <c r="L1799" s="186">
        <v>45516</v>
      </c>
      <c r="M1799" s="187" t="s">
        <v>225</v>
      </c>
      <c r="N1799" s="183" t="s">
        <v>43</v>
      </c>
      <c r="O1799" s="181"/>
      <c r="P1799" s="184">
        <v>1</v>
      </c>
      <c r="Q1799" s="185" t="s">
        <v>107</v>
      </c>
      <c r="R1799" s="181" t="s">
        <v>37</v>
      </c>
      <c r="S1799" s="181" t="s">
        <v>96</v>
      </c>
      <c r="T1799" s="186">
        <v>45516</v>
      </c>
      <c r="U1799" s="187" t="s">
        <v>225</v>
      </c>
      <c r="V1799" s="188" t="str" cm="1">
        <f t="array" ref="V1799">IF(SUM(LEN(A1799:U1799))=0,"",IF(OR(OR(ISBLANK(E1799),SUM(LEN(B1799),LEN(C1799))=0),AND(NOT(D1799="Unknown"),ISBLANK(I1799)),AND(NOT(N1799="Unknown"),ISBLANK(Q1799))),"Missing Information", INDEX(Table15[Entire Service Line Classification], MATCH(SUMIFS(Table15[Unique ID],Table15[System-Owned Portion],D1799,Table15[If Material Anything Other than "Lead" in Column E,Was Material Ever Previously Lead?],F1799,Table15[Customer-Owned Portion],N1799),Table15[Unique ID],0),0)))</f>
        <v>Non-lead</v>
      </c>
      <c r="W1799" s="189"/>
    </row>
    <row r="1800" spans="1:23" s="190" customFormat="1" ht="37.5" x14ac:dyDescent="0.25">
      <c r="A1800" s="180">
        <v>11721122</v>
      </c>
      <c r="B1800" s="181" t="s">
        <v>3745</v>
      </c>
      <c r="C1800" s="182" t="s">
        <v>3746</v>
      </c>
      <c r="D1800" s="183" t="s">
        <v>36</v>
      </c>
      <c r="E1800" s="181" t="s">
        <v>35</v>
      </c>
      <c r="F1800" s="183" t="s">
        <v>35</v>
      </c>
      <c r="G1800" s="181" t="s">
        <v>244</v>
      </c>
      <c r="H1800" s="184">
        <v>1</v>
      </c>
      <c r="I1800" s="185" t="s">
        <v>107</v>
      </c>
      <c r="J1800" s="181" t="s">
        <v>37</v>
      </c>
      <c r="K1800" s="181" t="s">
        <v>38</v>
      </c>
      <c r="L1800" s="186">
        <v>45516</v>
      </c>
      <c r="M1800" s="187" t="s">
        <v>225</v>
      </c>
      <c r="N1800" s="183" t="s">
        <v>43</v>
      </c>
      <c r="O1800" s="181"/>
      <c r="P1800" s="184">
        <v>0.75</v>
      </c>
      <c r="Q1800" s="185" t="s">
        <v>107</v>
      </c>
      <c r="R1800" s="181" t="s">
        <v>37</v>
      </c>
      <c r="S1800" s="181" t="s">
        <v>96</v>
      </c>
      <c r="T1800" s="186">
        <v>45516</v>
      </c>
      <c r="U1800" s="187" t="s">
        <v>225</v>
      </c>
      <c r="V1800" s="188" t="str" cm="1">
        <f t="array" ref="V1800">IF(SUM(LEN(A1800:U1800))=0,"",IF(OR(OR(ISBLANK(E1800),SUM(LEN(B1800),LEN(C1800))=0),AND(NOT(D1800="Unknown"),ISBLANK(I1800)),AND(NOT(N1800="Unknown"),ISBLANK(Q1800))),"Missing Information", INDEX(Table15[Entire Service Line Classification], MATCH(SUMIFS(Table15[Unique ID],Table15[System-Owned Portion],D1800,Table15[If Material Anything Other than "Lead" in Column E,Was Material Ever Previously Lead?],F1800,Table15[Customer-Owned Portion],N1800),Table15[Unique ID],0),0)))</f>
        <v>Non-lead</v>
      </c>
      <c r="W1800" s="189"/>
    </row>
    <row r="1801" spans="1:23" s="190" customFormat="1" ht="37.5" x14ac:dyDescent="0.25">
      <c r="A1801" s="180">
        <v>11721136</v>
      </c>
      <c r="B1801" s="181" t="s">
        <v>3747</v>
      </c>
      <c r="C1801" s="182" t="s">
        <v>3748</v>
      </c>
      <c r="D1801" s="183" t="s">
        <v>36</v>
      </c>
      <c r="E1801" s="181" t="s">
        <v>35</v>
      </c>
      <c r="F1801" s="183" t="s">
        <v>35</v>
      </c>
      <c r="G1801" s="181" t="s">
        <v>240</v>
      </c>
      <c r="H1801" s="184">
        <v>1</v>
      </c>
      <c r="I1801" s="185" t="s">
        <v>107</v>
      </c>
      <c r="J1801" s="181" t="s">
        <v>37</v>
      </c>
      <c r="K1801" s="181" t="s">
        <v>38</v>
      </c>
      <c r="L1801" s="186">
        <v>45516</v>
      </c>
      <c r="M1801" s="187" t="s">
        <v>225</v>
      </c>
      <c r="N1801" s="183" t="s">
        <v>43</v>
      </c>
      <c r="O1801" s="181"/>
      <c r="P1801" s="184">
        <v>0.75</v>
      </c>
      <c r="Q1801" s="185" t="s">
        <v>107</v>
      </c>
      <c r="R1801" s="181" t="s">
        <v>37</v>
      </c>
      <c r="S1801" s="181" t="s">
        <v>96</v>
      </c>
      <c r="T1801" s="186">
        <v>45516</v>
      </c>
      <c r="U1801" s="187" t="s">
        <v>225</v>
      </c>
      <c r="V1801" s="188" t="str" cm="1">
        <f t="array" ref="V1801">IF(SUM(LEN(A1801:U1801))=0,"",IF(OR(OR(ISBLANK(E1801),SUM(LEN(B1801),LEN(C1801))=0),AND(NOT(D1801="Unknown"),ISBLANK(I1801)),AND(NOT(N1801="Unknown"),ISBLANK(Q1801))),"Missing Information", INDEX(Table15[Entire Service Line Classification], MATCH(SUMIFS(Table15[Unique ID],Table15[System-Owned Portion],D1801,Table15[If Material Anything Other than "Lead" in Column E,Was Material Ever Previously Lead?],F1801,Table15[Customer-Owned Portion],N1801),Table15[Unique ID],0),0)))</f>
        <v>Non-lead</v>
      </c>
      <c r="W1801" s="189"/>
    </row>
    <row r="1802" spans="1:23" s="190" customFormat="1" ht="37.5" x14ac:dyDescent="0.25">
      <c r="A1802" s="180">
        <v>11721133</v>
      </c>
      <c r="B1802" s="181" t="s">
        <v>3749</v>
      </c>
      <c r="C1802" s="182" t="s">
        <v>3750</v>
      </c>
      <c r="D1802" s="183" t="s">
        <v>36</v>
      </c>
      <c r="E1802" s="181" t="s">
        <v>35</v>
      </c>
      <c r="F1802" s="183" t="s">
        <v>35</v>
      </c>
      <c r="G1802" s="181" t="s">
        <v>225</v>
      </c>
      <c r="H1802" s="184">
        <v>1</v>
      </c>
      <c r="I1802" s="185" t="s">
        <v>107</v>
      </c>
      <c r="J1802" s="181" t="s">
        <v>37</v>
      </c>
      <c r="K1802" s="181" t="s">
        <v>38</v>
      </c>
      <c r="L1802" s="186">
        <v>45516</v>
      </c>
      <c r="M1802" s="187" t="s">
        <v>225</v>
      </c>
      <c r="N1802" s="183" t="s">
        <v>36</v>
      </c>
      <c r="O1802" s="181"/>
      <c r="P1802" s="184">
        <v>0.75</v>
      </c>
      <c r="Q1802" s="185" t="s">
        <v>107</v>
      </c>
      <c r="R1802" s="181" t="s">
        <v>37</v>
      </c>
      <c r="S1802" s="181" t="s">
        <v>96</v>
      </c>
      <c r="T1802" s="186">
        <v>45516</v>
      </c>
      <c r="U1802" s="187" t="s">
        <v>225</v>
      </c>
      <c r="V1802" s="188" t="str" cm="1">
        <f t="array" ref="V1802">IF(SUM(LEN(A1802:U1802))=0,"",IF(OR(OR(ISBLANK(E1802),SUM(LEN(B1802),LEN(C1802))=0),AND(NOT(D1802="Unknown"),ISBLANK(I1802)),AND(NOT(N1802="Unknown"),ISBLANK(Q1802))),"Missing Information", INDEX(Table15[Entire Service Line Classification], MATCH(SUMIFS(Table15[Unique ID],Table15[System-Owned Portion],D1802,Table15[If Material Anything Other than "Lead" in Column E,Was Material Ever Previously Lead?],F1802,Table15[Customer-Owned Portion],N1802),Table15[Unique ID],0),0)))</f>
        <v>Non-lead</v>
      </c>
      <c r="W1802" s="189"/>
    </row>
    <row r="1803" spans="1:23" s="190" customFormat="1" ht="37.5" x14ac:dyDescent="0.25">
      <c r="A1803" s="180">
        <v>11721129</v>
      </c>
      <c r="B1803" s="181" t="s">
        <v>3751</v>
      </c>
      <c r="C1803" s="182" t="s">
        <v>3752</v>
      </c>
      <c r="D1803" s="183" t="s">
        <v>36</v>
      </c>
      <c r="E1803" s="181" t="s">
        <v>35</v>
      </c>
      <c r="F1803" s="183" t="s">
        <v>35</v>
      </c>
      <c r="G1803" s="181" t="s">
        <v>272</v>
      </c>
      <c r="H1803" s="184">
        <v>1</v>
      </c>
      <c r="I1803" s="185" t="s">
        <v>107</v>
      </c>
      <c r="J1803" s="181" t="s">
        <v>37</v>
      </c>
      <c r="K1803" s="181" t="s">
        <v>38</v>
      </c>
      <c r="L1803" s="186">
        <v>45511</v>
      </c>
      <c r="M1803" s="187" t="s">
        <v>225</v>
      </c>
      <c r="N1803" s="183" t="s">
        <v>36</v>
      </c>
      <c r="O1803" s="181"/>
      <c r="P1803" s="184">
        <v>1</v>
      </c>
      <c r="Q1803" s="185" t="s">
        <v>107</v>
      </c>
      <c r="R1803" s="181" t="s">
        <v>37</v>
      </c>
      <c r="S1803" s="181" t="s">
        <v>96</v>
      </c>
      <c r="T1803" s="186">
        <v>45511</v>
      </c>
      <c r="U1803" s="187" t="s">
        <v>225</v>
      </c>
      <c r="V1803" s="188" t="str" cm="1">
        <f t="array" ref="V1803">IF(SUM(LEN(A1803:U1803))=0,"",IF(OR(OR(ISBLANK(E1803),SUM(LEN(B1803),LEN(C1803))=0),AND(NOT(D1803="Unknown"),ISBLANK(I1803)),AND(NOT(N1803="Unknown"),ISBLANK(Q1803))),"Missing Information", INDEX(Table15[Entire Service Line Classification], MATCH(SUMIFS(Table15[Unique ID],Table15[System-Owned Portion],D1803,Table15[If Material Anything Other than "Lead" in Column E,Was Material Ever Previously Lead?],F1803,Table15[Customer-Owned Portion],N1803),Table15[Unique ID],0),0)))</f>
        <v>Non-lead</v>
      </c>
      <c r="W1803" s="189"/>
    </row>
    <row r="1804" spans="1:23" s="190" customFormat="1" ht="37.5" x14ac:dyDescent="0.25">
      <c r="A1804" s="180">
        <v>11721127</v>
      </c>
      <c r="B1804" s="181" t="s">
        <v>3753</v>
      </c>
      <c r="C1804" s="182" t="s">
        <v>3754</v>
      </c>
      <c r="D1804" s="183" t="s">
        <v>43</v>
      </c>
      <c r="E1804" s="181" t="s">
        <v>35</v>
      </c>
      <c r="F1804" s="183" t="s">
        <v>35</v>
      </c>
      <c r="G1804" s="181" t="s">
        <v>244</v>
      </c>
      <c r="H1804" s="184">
        <v>1</v>
      </c>
      <c r="I1804" s="185" t="s">
        <v>107</v>
      </c>
      <c r="J1804" s="181" t="s">
        <v>37</v>
      </c>
      <c r="K1804" s="181" t="s">
        <v>38</v>
      </c>
      <c r="L1804" s="186">
        <v>45513</v>
      </c>
      <c r="M1804" s="187" t="s">
        <v>225</v>
      </c>
      <c r="N1804" s="183" t="s">
        <v>43</v>
      </c>
      <c r="O1804" s="181"/>
      <c r="P1804" s="184">
        <v>0.75</v>
      </c>
      <c r="Q1804" s="185" t="s">
        <v>107</v>
      </c>
      <c r="R1804" s="181" t="s">
        <v>37</v>
      </c>
      <c r="S1804" s="181" t="s">
        <v>96</v>
      </c>
      <c r="T1804" s="186">
        <v>45513</v>
      </c>
      <c r="U1804" s="187" t="s">
        <v>225</v>
      </c>
      <c r="V1804" s="188" t="str" cm="1">
        <f t="array" ref="V1804">IF(SUM(LEN(A1804:U1804))=0,"",IF(OR(OR(ISBLANK(E1804),SUM(LEN(B1804),LEN(C1804))=0),AND(NOT(D1804="Unknown"),ISBLANK(I1804)),AND(NOT(N1804="Unknown"),ISBLANK(Q1804))),"Missing Information", INDEX(Table15[Entire Service Line Classification], MATCH(SUMIFS(Table15[Unique ID],Table15[System-Owned Portion],D1804,Table15[If Material Anything Other than "Lead" in Column E,Was Material Ever Previously Lead?],F1804,Table15[Customer-Owned Portion],N1804),Table15[Unique ID],0),0)))</f>
        <v>Non-lead</v>
      </c>
      <c r="W1804" s="189"/>
    </row>
    <row r="1805" spans="1:23" s="190" customFormat="1" ht="37.5" x14ac:dyDescent="0.25">
      <c r="A1805" s="180">
        <v>11721126</v>
      </c>
      <c r="B1805" s="181" t="s">
        <v>3755</v>
      </c>
      <c r="C1805" s="182" t="s">
        <v>3756</v>
      </c>
      <c r="D1805" s="183" t="s">
        <v>36</v>
      </c>
      <c r="E1805" s="181" t="s">
        <v>35</v>
      </c>
      <c r="F1805" s="183" t="s">
        <v>35</v>
      </c>
      <c r="G1805" s="181" t="s">
        <v>244</v>
      </c>
      <c r="H1805" s="184">
        <v>1</v>
      </c>
      <c r="I1805" s="185" t="s">
        <v>107</v>
      </c>
      <c r="J1805" s="181" t="s">
        <v>37</v>
      </c>
      <c r="K1805" s="181" t="s">
        <v>38</v>
      </c>
      <c r="L1805" s="186">
        <v>45516</v>
      </c>
      <c r="M1805" s="187" t="s">
        <v>225</v>
      </c>
      <c r="N1805" s="183" t="s">
        <v>43</v>
      </c>
      <c r="O1805" s="181"/>
      <c r="P1805" s="184">
        <v>1</v>
      </c>
      <c r="Q1805" s="185" t="s">
        <v>107</v>
      </c>
      <c r="R1805" s="181" t="s">
        <v>37</v>
      </c>
      <c r="S1805" s="181" t="s">
        <v>96</v>
      </c>
      <c r="T1805" s="186">
        <v>45516</v>
      </c>
      <c r="U1805" s="187" t="s">
        <v>225</v>
      </c>
      <c r="V1805" s="188" t="str" cm="1">
        <f t="array" ref="V1805">IF(SUM(LEN(A1805:U1805))=0,"",IF(OR(OR(ISBLANK(E1805),SUM(LEN(B1805),LEN(C1805))=0),AND(NOT(D1805="Unknown"),ISBLANK(I1805)),AND(NOT(N1805="Unknown"),ISBLANK(Q1805))),"Missing Information", INDEX(Table15[Entire Service Line Classification], MATCH(SUMIFS(Table15[Unique ID],Table15[System-Owned Portion],D1805,Table15[If Material Anything Other than "Lead" in Column E,Was Material Ever Previously Lead?],F1805,Table15[Customer-Owned Portion],N1805),Table15[Unique ID],0),0)))</f>
        <v>Non-lead</v>
      </c>
      <c r="W1805" s="189"/>
    </row>
    <row r="1806" spans="1:23" s="190" customFormat="1" ht="37.5" x14ac:dyDescent="0.25">
      <c r="A1806" s="180">
        <v>11721121</v>
      </c>
      <c r="B1806" s="181" t="s">
        <v>3757</v>
      </c>
      <c r="C1806" s="182" t="s">
        <v>3758</v>
      </c>
      <c r="D1806" s="183" t="s">
        <v>36</v>
      </c>
      <c r="E1806" s="181" t="s">
        <v>35</v>
      </c>
      <c r="F1806" s="183" t="s">
        <v>35</v>
      </c>
      <c r="G1806" s="181" t="s">
        <v>239</v>
      </c>
      <c r="H1806" s="184">
        <v>1</v>
      </c>
      <c r="I1806" s="185" t="s">
        <v>107</v>
      </c>
      <c r="J1806" s="181" t="s">
        <v>37</v>
      </c>
      <c r="K1806" s="181" t="s">
        <v>38</v>
      </c>
      <c r="L1806" s="186">
        <v>45516</v>
      </c>
      <c r="M1806" s="187" t="s">
        <v>225</v>
      </c>
      <c r="N1806" s="183" t="s">
        <v>43</v>
      </c>
      <c r="O1806" s="181"/>
      <c r="P1806" s="184">
        <v>0.75</v>
      </c>
      <c r="Q1806" s="185" t="s">
        <v>107</v>
      </c>
      <c r="R1806" s="181" t="s">
        <v>37</v>
      </c>
      <c r="S1806" s="181" t="s">
        <v>96</v>
      </c>
      <c r="T1806" s="186">
        <v>45516</v>
      </c>
      <c r="U1806" s="187" t="s">
        <v>225</v>
      </c>
      <c r="V1806" s="188" t="str" cm="1">
        <f t="array" ref="V1806">IF(SUM(LEN(A1806:U1806))=0,"",IF(OR(OR(ISBLANK(E1806),SUM(LEN(B1806),LEN(C1806))=0),AND(NOT(D1806="Unknown"),ISBLANK(I1806)),AND(NOT(N1806="Unknown"),ISBLANK(Q1806))),"Missing Information", INDEX(Table15[Entire Service Line Classification], MATCH(SUMIFS(Table15[Unique ID],Table15[System-Owned Portion],D1806,Table15[If Material Anything Other than "Lead" in Column E,Was Material Ever Previously Lead?],F1806,Table15[Customer-Owned Portion],N1806),Table15[Unique ID],0),0)))</f>
        <v>Non-lead</v>
      </c>
      <c r="W1806" s="189"/>
    </row>
    <row r="1807" spans="1:23" s="190" customFormat="1" ht="37.5" x14ac:dyDescent="0.25">
      <c r="A1807" s="180">
        <v>11721120</v>
      </c>
      <c r="B1807" s="181" t="s">
        <v>3759</v>
      </c>
      <c r="C1807" s="182" t="s">
        <v>3760</v>
      </c>
      <c r="D1807" s="183" t="s">
        <v>36</v>
      </c>
      <c r="E1807" s="181" t="s">
        <v>35</v>
      </c>
      <c r="F1807" s="183" t="s">
        <v>35</v>
      </c>
      <c r="G1807" s="181" t="s">
        <v>227</v>
      </c>
      <c r="H1807" s="184">
        <v>1</v>
      </c>
      <c r="I1807" s="185" t="s">
        <v>107</v>
      </c>
      <c r="J1807" s="181" t="s">
        <v>37</v>
      </c>
      <c r="K1807" s="181" t="s">
        <v>38</v>
      </c>
      <c r="L1807" s="186">
        <v>45511</v>
      </c>
      <c r="M1807" s="187" t="s">
        <v>225</v>
      </c>
      <c r="N1807" s="183" t="s">
        <v>43</v>
      </c>
      <c r="O1807" s="181"/>
      <c r="P1807" s="184">
        <v>1</v>
      </c>
      <c r="Q1807" s="185" t="s">
        <v>107</v>
      </c>
      <c r="R1807" s="181" t="s">
        <v>37</v>
      </c>
      <c r="S1807" s="181" t="s">
        <v>96</v>
      </c>
      <c r="T1807" s="186">
        <v>45511</v>
      </c>
      <c r="U1807" s="187" t="s">
        <v>7068</v>
      </c>
      <c r="V1807" s="188" t="str" cm="1">
        <f t="array" ref="V1807">IF(SUM(LEN(A1807:U1807))=0,"",IF(OR(OR(ISBLANK(E1807),SUM(LEN(B1807),LEN(C1807))=0),AND(NOT(D1807="Unknown"),ISBLANK(I1807)),AND(NOT(N1807="Unknown"),ISBLANK(Q1807))),"Missing Information", INDEX(Table15[Entire Service Line Classification], MATCH(SUMIFS(Table15[Unique ID],Table15[System-Owned Portion],D1807,Table15[If Material Anything Other than "Lead" in Column E,Was Material Ever Previously Lead?],F1807,Table15[Customer-Owned Portion],N1807),Table15[Unique ID],0),0)))</f>
        <v>Non-lead</v>
      </c>
      <c r="W1807" s="189"/>
    </row>
    <row r="1808" spans="1:23" s="190" customFormat="1" ht="37.5" x14ac:dyDescent="0.25">
      <c r="A1808" s="180">
        <v>11721119</v>
      </c>
      <c r="B1808" s="181" t="s">
        <v>3761</v>
      </c>
      <c r="C1808" s="182" t="s">
        <v>3762</v>
      </c>
      <c r="D1808" s="183" t="s">
        <v>43</v>
      </c>
      <c r="E1808" s="181" t="s">
        <v>35</v>
      </c>
      <c r="F1808" s="183" t="s">
        <v>35</v>
      </c>
      <c r="G1808" s="181" t="s">
        <v>236</v>
      </c>
      <c r="H1808" s="184">
        <v>1</v>
      </c>
      <c r="I1808" s="185" t="s">
        <v>107</v>
      </c>
      <c r="J1808" s="181" t="s">
        <v>37</v>
      </c>
      <c r="K1808" s="181" t="s">
        <v>38</v>
      </c>
      <c r="L1808" s="186">
        <v>45513</v>
      </c>
      <c r="M1808" s="187" t="s">
        <v>225</v>
      </c>
      <c r="N1808" s="183" t="s">
        <v>43</v>
      </c>
      <c r="O1808" s="181"/>
      <c r="P1808" s="184">
        <v>0.75</v>
      </c>
      <c r="Q1808" s="185" t="s">
        <v>107</v>
      </c>
      <c r="R1808" s="181" t="s">
        <v>37</v>
      </c>
      <c r="S1808" s="181" t="s">
        <v>96</v>
      </c>
      <c r="T1808" s="186">
        <v>45513</v>
      </c>
      <c r="U1808" s="187" t="s">
        <v>225</v>
      </c>
      <c r="V1808" s="188" t="str" cm="1">
        <f t="array" ref="V1808">IF(SUM(LEN(A1808:U1808))=0,"",IF(OR(OR(ISBLANK(E1808),SUM(LEN(B1808),LEN(C1808))=0),AND(NOT(D1808="Unknown"),ISBLANK(I1808)),AND(NOT(N1808="Unknown"),ISBLANK(Q1808))),"Missing Information", INDEX(Table15[Entire Service Line Classification], MATCH(SUMIFS(Table15[Unique ID],Table15[System-Owned Portion],D1808,Table15[If Material Anything Other than "Lead" in Column E,Was Material Ever Previously Lead?],F1808,Table15[Customer-Owned Portion],N1808),Table15[Unique ID],0),0)))</f>
        <v>Non-lead</v>
      </c>
      <c r="W1808" s="189"/>
    </row>
    <row r="1809" spans="1:23" s="190" customFormat="1" ht="37.5" x14ac:dyDescent="0.25">
      <c r="A1809" s="180">
        <v>11721139</v>
      </c>
      <c r="B1809" s="181" t="s">
        <v>3763</v>
      </c>
      <c r="C1809" s="182" t="s">
        <v>3764</v>
      </c>
      <c r="D1809" s="183" t="s">
        <v>36</v>
      </c>
      <c r="E1809" s="181" t="s">
        <v>35</v>
      </c>
      <c r="F1809" s="183" t="s">
        <v>35</v>
      </c>
      <c r="G1809" s="181" t="s">
        <v>7042</v>
      </c>
      <c r="H1809" s="184">
        <v>2</v>
      </c>
      <c r="I1809" s="185" t="s">
        <v>107</v>
      </c>
      <c r="J1809" s="181" t="s">
        <v>37</v>
      </c>
      <c r="K1809" s="181" t="s">
        <v>38</v>
      </c>
      <c r="L1809" s="186">
        <v>45516</v>
      </c>
      <c r="M1809" s="187" t="s">
        <v>225</v>
      </c>
      <c r="N1809" s="183" t="s">
        <v>36</v>
      </c>
      <c r="O1809" s="181"/>
      <c r="P1809" s="184">
        <v>2</v>
      </c>
      <c r="Q1809" s="185" t="s">
        <v>107</v>
      </c>
      <c r="R1809" s="181" t="s">
        <v>37</v>
      </c>
      <c r="S1809" s="181" t="s">
        <v>96</v>
      </c>
      <c r="T1809" s="186">
        <v>45516</v>
      </c>
      <c r="U1809" s="187" t="s">
        <v>225</v>
      </c>
      <c r="V1809" s="188" t="str" cm="1">
        <f t="array" ref="V1809">IF(SUM(LEN(A1809:U1809))=0,"",IF(OR(OR(ISBLANK(E1809),SUM(LEN(B1809),LEN(C1809))=0),AND(NOT(D1809="Unknown"),ISBLANK(I1809)),AND(NOT(N1809="Unknown"),ISBLANK(Q1809))),"Missing Information", INDEX(Table15[Entire Service Line Classification], MATCH(SUMIFS(Table15[Unique ID],Table15[System-Owned Portion],D1809,Table15[If Material Anything Other than "Lead" in Column E,Was Material Ever Previously Lead?],F1809,Table15[Customer-Owned Portion],N1809),Table15[Unique ID],0),0)))</f>
        <v>Non-lead</v>
      </c>
      <c r="W1809" s="189"/>
    </row>
    <row r="1810" spans="1:23" s="190" customFormat="1" ht="37.5" x14ac:dyDescent="0.25">
      <c r="A1810" s="180">
        <v>11721134</v>
      </c>
      <c r="B1810" s="181" t="s">
        <v>3765</v>
      </c>
      <c r="C1810" s="182" t="s">
        <v>3766</v>
      </c>
      <c r="D1810" s="183" t="s">
        <v>36</v>
      </c>
      <c r="E1810" s="181" t="s">
        <v>35</v>
      </c>
      <c r="F1810" s="183" t="s">
        <v>35</v>
      </c>
      <c r="G1810" s="181" t="s">
        <v>239</v>
      </c>
      <c r="H1810" s="184">
        <v>1</v>
      </c>
      <c r="I1810" s="185" t="s">
        <v>107</v>
      </c>
      <c r="J1810" s="181" t="s">
        <v>37</v>
      </c>
      <c r="K1810" s="181" t="s">
        <v>38</v>
      </c>
      <c r="L1810" s="186">
        <v>45513</v>
      </c>
      <c r="M1810" s="187" t="s">
        <v>225</v>
      </c>
      <c r="N1810" s="183" t="s">
        <v>36</v>
      </c>
      <c r="O1810" s="181"/>
      <c r="P1810" s="184">
        <v>0.75</v>
      </c>
      <c r="Q1810" s="185" t="s">
        <v>107</v>
      </c>
      <c r="R1810" s="181" t="s">
        <v>37</v>
      </c>
      <c r="S1810" s="181" t="s">
        <v>96</v>
      </c>
      <c r="T1810" s="186">
        <v>45513</v>
      </c>
      <c r="U1810" s="187" t="s">
        <v>225</v>
      </c>
      <c r="V1810" s="188" t="str" cm="1">
        <f t="array" ref="V1810">IF(SUM(LEN(A1810:U1810))=0,"",IF(OR(OR(ISBLANK(E1810),SUM(LEN(B1810),LEN(C1810))=0),AND(NOT(D1810="Unknown"),ISBLANK(I1810)),AND(NOT(N1810="Unknown"),ISBLANK(Q1810))),"Missing Information", INDEX(Table15[Entire Service Line Classification], MATCH(SUMIFS(Table15[Unique ID],Table15[System-Owned Portion],D1810,Table15[If Material Anything Other than "Lead" in Column E,Was Material Ever Previously Lead?],F1810,Table15[Customer-Owned Portion],N1810),Table15[Unique ID],0),0)))</f>
        <v>Non-lead</v>
      </c>
      <c r="W1810" s="189"/>
    </row>
    <row r="1811" spans="1:23" s="190" customFormat="1" ht="37.5" x14ac:dyDescent="0.25">
      <c r="A1811" s="180">
        <v>11721124</v>
      </c>
      <c r="B1811" s="181" t="s">
        <v>3767</v>
      </c>
      <c r="C1811" s="182" t="s">
        <v>3768</v>
      </c>
      <c r="D1811" s="183" t="s">
        <v>36</v>
      </c>
      <c r="E1811" s="181" t="s">
        <v>35</v>
      </c>
      <c r="F1811" s="183" t="s">
        <v>35</v>
      </c>
      <c r="G1811" s="181" t="s">
        <v>239</v>
      </c>
      <c r="H1811" s="184">
        <v>1</v>
      </c>
      <c r="I1811" s="185" t="s">
        <v>107</v>
      </c>
      <c r="J1811" s="181" t="s">
        <v>37</v>
      </c>
      <c r="K1811" s="181" t="s">
        <v>38</v>
      </c>
      <c r="L1811" s="186">
        <v>45516</v>
      </c>
      <c r="M1811" s="187" t="s">
        <v>225</v>
      </c>
      <c r="N1811" s="183" t="s">
        <v>36</v>
      </c>
      <c r="O1811" s="181"/>
      <c r="P1811" s="184">
        <v>0.75</v>
      </c>
      <c r="Q1811" s="185" t="s">
        <v>107</v>
      </c>
      <c r="R1811" s="181" t="s">
        <v>37</v>
      </c>
      <c r="S1811" s="181" t="s">
        <v>96</v>
      </c>
      <c r="T1811" s="186">
        <v>45516</v>
      </c>
      <c r="U1811" s="187" t="s">
        <v>225</v>
      </c>
      <c r="V1811" s="188" t="str" cm="1">
        <f t="array" ref="V1811">IF(SUM(LEN(A1811:U1811))=0,"",IF(OR(OR(ISBLANK(E1811),SUM(LEN(B1811),LEN(C1811))=0),AND(NOT(D1811="Unknown"),ISBLANK(I1811)),AND(NOT(N1811="Unknown"),ISBLANK(Q1811))),"Missing Information", INDEX(Table15[Entire Service Line Classification], MATCH(SUMIFS(Table15[Unique ID],Table15[System-Owned Portion],D1811,Table15[If Material Anything Other than "Lead" in Column E,Was Material Ever Previously Lead?],F1811,Table15[Customer-Owned Portion],N1811),Table15[Unique ID],0),0)))</f>
        <v>Non-lead</v>
      </c>
      <c r="W1811" s="189"/>
    </row>
    <row r="1812" spans="1:23" s="190" customFormat="1" ht="37.5" x14ac:dyDescent="0.25">
      <c r="A1812" s="180">
        <v>11721123</v>
      </c>
      <c r="B1812" s="181" t="s">
        <v>3769</v>
      </c>
      <c r="C1812" s="182" t="s">
        <v>3770</v>
      </c>
      <c r="D1812" s="183" t="s">
        <v>36</v>
      </c>
      <c r="E1812" s="181" t="s">
        <v>35</v>
      </c>
      <c r="F1812" s="183" t="s">
        <v>35</v>
      </c>
      <c r="G1812" s="181" t="s">
        <v>244</v>
      </c>
      <c r="H1812" s="184">
        <v>1</v>
      </c>
      <c r="I1812" s="185" t="s">
        <v>107</v>
      </c>
      <c r="J1812" s="181" t="s">
        <v>37</v>
      </c>
      <c r="K1812" s="181" t="s">
        <v>38</v>
      </c>
      <c r="L1812" s="186">
        <v>45516</v>
      </c>
      <c r="M1812" s="187" t="s">
        <v>225</v>
      </c>
      <c r="N1812" s="183" t="s">
        <v>43</v>
      </c>
      <c r="O1812" s="181"/>
      <c r="P1812" s="184">
        <v>1</v>
      </c>
      <c r="Q1812" s="185" t="s">
        <v>107</v>
      </c>
      <c r="R1812" s="181" t="s">
        <v>37</v>
      </c>
      <c r="S1812" s="181" t="s">
        <v>96</v>
      </c>
      <c r="T1812" s="186">
        <v>45516</v>
      </c>
      <c r="U1812" s="187" t="s">
        <v>225</v>
      </c>
      <c r="V1812" s="188" t="str" cm="1">
        <f t="array" ref="V1812">IF(SUM(LEN(A1812:U1812))=0,"",IF(OR(OR(ISBLANK(E1812),SUM(LEN(B1812),LEN(C1812))=0),AND(NOT(D1812="Unknown"),ISBLANK(I1812)),AND(NOT(N1812="Unknown"),ISBLANK(Q1812))),"Missing Information", INDEX(Table15[Entire Service Line Classification], MATCH(SUMIFS(Table15[Unique ID],Table15[System-Owned Portion],D1812,Table15[If Material Anything Other than "Lead" in Column E,Was Material Ever Previously Lead?],F1812,Table15[Customer-Owned Portion],N1812),Table15[Unique ID],0),0)))</f>
        <v>Non-lead</v>
      </c>
      <c r="W1812" s="189"/>
    </row>
    <row r="1813" spans="1:23" s="190" customFormat="1" ht="37.5" x14ac:dyDescent="0.25">
      <c r="A1813" s="180">
        <v>11721118</v>
      </c>
      <c r="B1813" s="181" t="s">
        <v>3771</v>
      </c>
      <c r="C1813" s="182" t="s">
        <v>3772</v>
      </c>
      <c r="D1813" s="183" t="s">
        <v>36</v>
      </c>
      <c r="E1813" s="181" t="s">
        <v>35</v>
      </c>
      <c r="F1813" s="183" t="s">
        <v>35</v>
      </c>
      <c r="G1813" s="181" t="s">
        <v>227</v>
      </c>
      <c r="H1813" s="184">
        <v>1</v>
      </c>
      <c r="I1813" s="185" t="s">
        <v>107</v>
      </c>
      <c r="J1813" s="181" t="s">
        <v>37</v>
      </c>
      <c r="K1813" s="181" t="s">
        <v>38</v>
      </c>
      <c r="L1813" s="186">
        <v>45516</v>
      </c>
      <c r="M1813" s="187" t="s">
        <v>225</v>
      </c>
      <c r="N1813" s="183" t="s">
        <v>43</v>
      </c>
      <c r="O1813" s="181"/>
      <c r="P1813" s="184">
        <v>1</v>
      </c>
      <c r="Q1813" s="185" t="s">
        <v>107</v>
      </c>
      <c r="R1813" s="181" t="s">
        <v>37</v>
      </c>
      <c r="S1813" s="181" t="s">
        <v>96</v>
      </c>
      <c r="T1813" s="186">
        <v>45516</v>
      </c>
      <c r="U1813" s="187" t="s">
        <v>225</v>
      </c>
      <c r="V1813" s="188" t="str" cm="1">
        <f t="array" ref="V1813">IF(SUM(LEN(A1813:U1813))=0,"",IF(OR(OR(ISBLANK(E1813),SUM(LEN(B1813),LEN(C1813))=0),AND(NOT(D1813="Unknown"),ISBLANK(I1813)),AND(NOT(N1813="Unknown"),ISBLANK(Q1813))),"Missing Information", INDEX(Table15[Entire Service Line Classification], MATCH(SUMIFS(Table15[Unique ID],Table15[System-Owned Portion],D1813,Table15[If Material Anything Other than "Lead" in Column E,Was Material Ever Previously Lead?],F1813,Table15[Customer-Owned Portion],N1813),Table15[Unique ID],0),0)))</f>
        <v>Non-lead</v>
      </c>
      <c r="W1813" s="189"/>
    </row>
    <row r="1814" spans="1:23" s="190" customFormat="1" ht="37.5" x14ac:dyDescent="0.25">
      <c r="A1814" s="180">
        <v>11721117</v>
      </c>
      <c r="B1814" s="181" t="s">
        <v>3773</v>
      </c>
      <c r="C1814" s="182" t="s">
        <v>3774</v>
      </c>
      <c r="D1814" s="183" t="s">
        <v>36</v>
      </c>
      <c r="E1814" s="181" t="s">
        <v>35</v>
      </c>
      <c r="F1814" s="183" t="s">
        <v>35</v>
      </c>
      <c r="G1814" s="181" t="s">
        <v>239</v>
      </c>
      <c r="H1814" s="184">
        <v>1</v>
      </c>
      <c r="I1814" s="185" t="s">
        <v>107</v>
      </c>
      <c r="J1814" s="181" t="s">
        <v>37</v>
      </c>
      <c r="K1814" s="181" t="s">
        <v>38</v>
      </c>
      <c r="L1814" s="186">
        <v>45516</v>
      </c>
      <c r="M1814" s="187" t="s">
        <v>225</v>
      </c>
      <c r="N1814" s="183" t="s">
        <v>36</v>
      </c>
      <c r="O1814" s="181"/>
      <c r="P1814" s="184">
        <v>0.75</v>
      </c>
      <c r="Q1814" s="185" t="s">
        <v>107</v>
      </c>
      <c r="R1814" s="181" t="s">
        <v>37</v>
      </c>
      <c r="S1814" s="181" t="s">
        <v>96</v>
      </c>
      <c r="T1814" s="186">
        <v>45516</v>
      </c>
      <c r="U1814" s="187" t="s">
        <v>225</v>
      </c>
      <c r="V1814" s="188" t="str" cm="1">
        <f t="array" ref="V1814">IF(SUM(LEN(A1814:U1814))=0,"",IF(OR(OR(ISBLANK(E1814),SUM(LEN(B1814),LEN(C1814))=0),AND(NOT(D1814="Unknown"),ISBLANK(I1814)),AND(NOT(N1814="Unknown"),ISBLANK(Q1814))),"Missing Information", INDEX(Table15[Entire Service Line Classification], MATCH(SUMIFS(Table15[Unique ID],Table15[System-Owned Portion],D1814,Table15[If Material Anything Other than "Lead" in Column E,Was Material Ever Previously Lead?],F1814,Table15[Customer-Owned Portion],N1814),Table15[Unique ID],0),0)))</f>
        <v>Non-lead</v>
      </c>
      <c r="W1814" s="189"/>
    </row>
    <row r="1815" spans="1:23" s="190" customFormat="1" ht="37.5" x14ac:dyDescent="0.25">
      <c r="A1815" s="180">
        <v>11721115</v>
      </c>
      <c r="B1815" s="181" t="s">
        <v>3775</v>
      </c>
      <c r="C1815" s="182" t="s">
        <v>3776</v>
      </c>
      <c r="D1815" s="183" t="s">
        <v>36</v>
      </c>
      <c r="E1815" s="181" t="s">
        <v>35</v>
      </c>
      <c r="F1815" s="183" t="s">
        <v>35</v>
      </c>
      <c r="G1815" s="181" t="s">
        <v>244</v>
      </c>
      <c r="H1815" s="184">
        <v>1</v>
      </c>
      <c r="I1815" s="185" t="s">
        <v>107</v>
      </c>
      <c r="J1815" s="181" t="s">
        <v>37</v>
      </c>
      <c r="K1815" s="181" t="s">
        <v>38</v>
      </c>
      <c r="L1815" s="186">
        <v>45516</v>
      </c>
      <c r="M1815" s="187" t="s">
        <v>225</v>
      </c>
      <c r="N1815" s="183" t="s">
        <v>43</v>
      </c>
      <c r="O1815" s="181"/>
      <c r="P1815" s="184">
        <v>1</v>
      </c>
      <c r="Q1815" s="185" t="s">
        <v>107</v>
      </c>
      <c r="R1815" s="181" t="s">
        <v>37</v>
      </c>
      <c r="S1815" s="181" t="s">
        <v>96</v>
      </c>
      <c r="T1815" s="186">
        <v>45516</v>
      </c>
      <c r="U1815" s="187" t="s">
        <v>225</v>
      </c>
      <c r="V1815" s="188" t="str" cm="1">
        <f t="array" ref="V1815">IF(SUM(LEN(A1815:U1815))=0,"",IF(OR(OR(ISBLANK(E1815),SUM(LEN(B1815),LEN(C1815))=0),AND(NOT(D1815="Unknown"),ISBLANK(I1815)),AND(NOT(N1815="Unknown"),ISBLANK(Q1815))),"Missing Information", INDEX(Table15[Entire Service Line Classification], MATCH(SUMIFS(Table15[Unique ID],Table15[System-Owned Portion],D1815,Table15[If Material Anything Other than "Lead" in Column E,Was Material Ever Previously Lead?],F1815,Table15[Customer-Owned Portion],N1815),Table15[Unique ID],0),0)))</f>
        <v>Non-lead</v>
      </c>
      <c r="W1815" s="189"/>
    </row>
    <row r="1816" spans="1:23" s="190" customFormat="1" ht="37.5" x14ac:dyDescent="0.25">
      <c r="A1816" s="180">
        <v>11721131</v>
      </c>
      <c r="B1816" s="181" t="s">
        <v>3777</v>
      </c>
      <c r="C1816" s="182" t="s">
        <v>3778</v>
      </c>
      <c r="D1816" s="183" t="s">
        <v>36</v>
      </c>
      <c r="E1816" s="181" t="s">
        <v>35</v>
      </c>
      <c r="F1816" s="183" t="s">
        <v>35</v>
      </c>
      <c r="G1816" s="181" t="s">
        <v>227</v>
      </c>
      <c r="H1816" s="184">
        <v>1</v>
      </c>
      <c r="I1816" s="185" t="s">
        <v>107</v>
      </c>
      <c r="J1816" s="181" t="s">
        <v>37</v>
      </c>
      <c r="K1816" s="181" t="s">
        <v>38</v>
      </c>
      <c r="L1816" s="186">
        <v>45516</v>
      </c>
      <c r="M1816" s="187" t="s">
        <v>225</v>
      </c>
      <c r="N1816" s="183" t="s">
        <v>36</v>
      </c>
      <c r="O1816" s="181"/>
      <c r="P1816" s="184">
        <v>1</v>
      </c>
      <c r="Q1816" s="185" t="s">
        <v>107</v>
      </c>
      <c r="R1816" s="181" t="s">
        <v>37</v>
      </c>
      <c r="S1816" s="181" t="s">
        <v>96</v>
      </c>
      <c r="T1816" s="186">
        <v>45516</v>
      </c>
      <c r="U1816" s="187" t="s">
        <v>225</v>
      </c>
      <c r="V1816" s="188" t="str" cm="1">
        <f t="array" ref="V1816">IF(SUM(LEN(A1816:U1816))=0,"",IF(OR(OR(ISBLANK(E1816),SUM(LEN(B1816),LEN(C1816))=0),AND(NOT(D1816="Unknown"),ISBLANK(I1816)),AND(NOT(N1816="Unknown"),ISBLANK(Q1816))),"Missing Information", INDEX(Table15[Entire Service Line Classification], MATCH(SUMIFS(Table15[Unique ID],Table15[System-Owned Portion],D1816,Table15[If Material Anything Other than "Lead" in Column E,Was Material Ever Previously Lead?],F1816,Table15[Customer-Owned Portion],N1816),Table15[Unique ID],0),0)))</f>
        <v>Non-lead</v>
      </c>
      <c r="W1816" s="189"/>
    </row>
    <row r="1817" spans="1:23" s="190" customFormat="1" ht="37.5" x14ac:dyDescent="0.25">
      <c r="A1817" s="180">
        <v>11721128</v>
      </c>
      <c r="B1817" s="181" t="s">
        <v>3779</v>
      </c>
      <c r="C1817" s="182" t="s">
        <v>3780</v>
      </c>
      <c r="D1817" s="183" t="s">
        <v>36</v>
      </c>
      <c r="E1817" s="181" t="s">
        <v>35</v>
      </c>
      <c r="F1817" s="183" t="s">
        <v>35</v>
      </c>
      <c r="G1817" s="181" t="s">
        <v>7034</v>
      </c>
      <c r="H1817" s="184">
        <v>1</v>
      </c>
      <c r="I1817" s="185" t="s">
        <v>107</v>
      </c>
      <c r="J1817" s="181" t="s">
        <v>37</v>
      </c>
      <c r="K1817" s="181" t="s">
        <v>38</v>
      </c>
      <c r="L1817" s="186">
        <v>45516</v>
      </c>
      <c r="M1817" s="187" t="s">
        <v>225</v>
      </c>
      <c r="N1817" s="183" t="s">
        <v>36</v>
      </c>
      <c r="O1817" s="181"/>
      <c r="P1817" s="184">
        <v>0.75</v>
      </c>
      <c r="Q1817" s="185" t="s">
        <v>107</v>
      </c>
      <c r="R1817" s="181" t="s">
        <v>37</v>
      </c>
      <c r="S1817" s="181" t="s">
        <v>96</v>
      </c>
      <c r="T1817" s="186">
        <v>45516</v>
      </c>
      <c r="U1817" s="187" t="s">
        <v>225</v>
      </c>
      <c r="V1817" s="188" t="str" cm="1">
        <f t="array" ref="V1817">IF(SUM(LEN(A1817:U1817))=0,"",IF(OR(OR(ISBLANK(E1817),SUM(LEN(B1817),LEN(C1817))=0),AND(NOT(D1817="Unknown"),ISBLANK(I1817)),AND(NOT(N1817="Unknown"),ISBLANK(Q1817))),"Missing Information", INDEX(Table15[Entire Service Line Classification], MATCH(SUMIFS(Table15[Unique ID],Table15[System-Owned Portion],D1817,Table15[If Material Anything Other than "Lead" in Column E,Was Material Ever Previously Lead?],F1817,Table15[Customer-Owned Portion],N1817),Table15[Unique ID],0),0)))</f>
        <v>Non-lead</v>
      </c>
      <c r="W1817" s="189"/>
    </row>
    <row r="1818" spans="1:23" s="190" customFormat="1" ht="37.5" x14ac:dyDescent="0.25">
      <c r="A1818" s="180">
        <v>11721130</v>
      </c>
      <c r="B1818" s="181" t="s">
        <v>3781</v>
      </c>
      <c r="C1818" s="182" t="s">
        <v>3782</v>
      </c>
      <c r="D1818" s="183" t="s">
        <v>36</v>
      </c>
      <c r="E1818" s="181" t="s">
        <v>35</v>
      </c>
      <c r="F1818" s="183" t="s">
        <v>35</v>
      </c>
      <c r="G1818" s="181" t="s">
        <v>225</v>
      </c>
      <c r="H1818" s="184">
        <v>1</v>
      </c>
      <c r="I1818" s="185" t="s">
        <v>107</v>
      </c>
      <c r="J1818" s="181" t="s">
        <v>37</v>
      </c>
      <c r="K1818" s="181" t="s">
        <v>38</v>
      </c>
      <c r="L1818" s="186">
        <v>45516</v>
      </c>
      <c r="M1818" s="187" t="s">
        <v>225</v>
      </c>
      <c r="N1818" s="183" t="s">
        <v>36</v>
      </c>
      <c r="O1818" s="181"/>
      <c r="P1818" s="184">
        <v>1</v>
      </c>
      <c r="Q1818" s="185" t="s">
        <v>107</v>
      </c>
      <c r="R1818" s="181" t="s">
        <v>37</v>
      </c>
      <c r="S1818" s="181" t="s">
        <v>96</v>
      </c>
      <c r="T1818" s="186">
        <v>45516</v>
      </c>
      <c r="U1818" s="187" t="s">
        <v>225</v>
      </c>
      <c r="V1818" s="188" t="str" cm="1">
        <f t="array" ref="V1818">IF(SUM(LEN(A1818:U1818))=0,"",IF(OR(OR(ISBLANK(E1818),SUM(LEN(B1818),LEN(C1818))=0),AND(NOT(D1818="Unknown"),ISBLANK(I1818)),AND(NOT(N1818="Unknown"),ISBLANK(Q1818))),"Missing Information", INDEX(Table15[Entire Service Line Classification], MATCH(SUMIFS(Table15[Unique ID],Table15[System-Owned Portion],D1818,Table15[If Material Anything Other than "Lead" in Column E,Was Material Ever Previously Lead?],F1818,Table15[Customer-Owned Portion],N1818),Table15[Unique ID],0),0)))</f>
        <v>Non-lead</v>
      </c>
      <c r="W1818" s="189"/>
    </row>
    <row r="1819" spans="1:23" s="190" customFormat="1" ht="37.5" x14ac:dyDescent="0.25">
      <c r="A1819" s="180">
        <v>11721112</v>
      </c>
      <c r="B1819" s="181" t="s">
        <v>3783</v>
      </c>
      <c r="C1819" s="182" t="s">
        <v>3784</v>
      </c>
      <c r="D1819" s="183" t="s">
        <v>36</v>
      </c>
      <c r="E1819" s="181" t="s">
        <v>35</v>
      </c>
      <c r="F1819" s="183" t="s">
        <v>35</v>
      </c>
      <c r="G1819" s="181" t="s">
        <v>7032</v>
      </c>
      <c r="H1819" s="184">
        <v>2</v>
      </c>
      <c r="I1819" s="185" t="s">
        <v>107</v>
      </c>
      <c r="J1819" s="181" t="s">
        <v>37</v>
      </c>
      <c r="K1819" s="181" t="s">
        <v>38</v>
      </c>
      <c r="L1819" s="186">
        <v>45545</v>
      </c>
      <c r="M1819" s="187" t="s">
        <v>225</v>
      </c>
      <c r="N1819" s="183" t="s">
        <v>36</v>
      </c>
      <c r="O1819" s="181"/>
      <c r="P1819" s="184">
        <v>2</v>
      </c>
      <c r="Q1819" s="185" t="s">
        <v>107</v>
      </c>
      <c r="R1819" s="181" t="s">
        <v>37</v>
      </c>
      <c r="S1819" s="181" t="s">
        <v>96</v>
      </c>
      <c r="T1819" s="186">
        <v>45545</v>
      </c>
      <c r="U1819" s="187" t="s">
        <v>225</v>
      </c>
      <c r="V1819" s="188" t="str" cm="1">
        <f t="array" ref="V1819">IF(SUM(LEN(A1819:U1819))=0,"",IF(OR(OR(ISBLANK(E1819),SUM(LEN(B1819),LEN(C1819))=0),AND(NOT(D1819="Unknown"),ISBLANK(I1819)),AND(NOT(N1819="Unknown"),ISBLANK(Q1819))),"Missing Information", INDEX(Table15[Entire Service Line Classification], MATCH(SUMIFS(Table15[Unique ID],Table15[System-Owned Portion],D1819,Table15[If Material Anything Other than "Lead" in Column E,Was Material Ever Previously Lead?],F1819,Table15[Customer-Owned Portion],N1819),Table15[Unique ID],0),0)))</f>
        <v>Non-lead</v>
      </c>
      <c r="W1819" s="189"/>
    </row>
    <row r="1820" spans="1:23" s="190" customFormat="1" ht="37.5" x14ac:dyDescent="0.25">
      <c r="A1820" s="180">
        <v>11721110</v>
      </c>
      <c r="B1820" s="181" t="s">
        <v>3785</v>
      </c>
      <c r="C1820" s="182" t="s">
        <v>3786</v>
      </c>
      <c r="D1820" s="183" t="s">
        <v>36</v>
      </c>
      <c r="E1820" s="181" t="s">
        <v>35</v>
      </c>
      <c r="F1820" s="183" t="s">
        <v>35</v>
      </c>
      <c r="G1820" s="181" t="s">
        <v>239</v>
      </c>
      <c r="H1820" s="184">
        <v>1</v>
      </c>
      <c r="I1820" s="185" t="s">
        <v>107</v>
      </c>
      <c r="J1820" s="181" t="s">
        <v>37</v>
      </c>
      <c r="K1820" s="181" t="s">
        <v>38</v>
      </c>
      <c r="L1820" s="186">
        <v>45516</v>
      </c>
      <c r="M1820" s="187" t="s">
        <v>225</v>
      </c>
      <c r="N1820" s="183" t="s">
        <v>36</v>
      </c>
      <c r="O1820" s="181"/>
      <c r="P1820" s="184">
        <v>0.75</v>
      </c>
      <c r="Q1820" s="185" t="s">
        <v>107</v>
      </c>
      <c r="R1820" s="181" t="s">
        <v>37</v>
      </c>
      <c r="S1820" s="181" t="s">
        <v>96</v>
      </c>
      <c r="T1820" s="186">
        <v>45516</v>
      </c>
      <c r="U1820" s="187" t="s">
        <v>225</v>
      </c>
      <c r="V1820" s="188" t="str" cm="1">
        <f t="array" ref="V1820">IF(SUM(LEN(A1820:U1820))=0,"",IF(OR(OR(ISBLANK(E1820),SUM(LEN(B1820),LEN(C1820))=0),AND(NOT(D1820="Unknown"),ISBLANK(I1820)),AND(NOT(N1820="Unknown"),ISBLANK(Q1820))),"Missing Information", INDEX(Table15[Entire Service Line Classification], MATCH(SUMIFS(Table15[Unique ID],Table15[System-Owned Portion],D1820,Table15[If Material Anything Other than "Lead" in Column E,Was Material Ever Previously Lead?],F1820,Table15[Customer-Owned Portion],N1820),Table15[Unique ID],0),0)))</f>
        <v>Non-lead</v>
      </c>
      <c r="W1820" s="189"/>
    </row>
    <row r="1821" spans="1:23" s="190" customFormat="1" ht="37.5" x14ac:dyDescent="0.25">
      <c r="A1821" s="180">
        <v>11721116</v>
      </c>
      <c r="B1821" s="181" t="s">
        <v>3787</v>
      </c>
      <c r="C1821" s="182" t="s">
        <v>3788</v>
      </c>
      <c r="D1821" s="183" t="s">
        <v>36</v>
      </c>
      <c r="E1821" s="181" t="s">
        <v>35</v>
      </c>
      <c r="F1821" s="183" t="s">
        <v>35</v>
      </c>
      <c r="G1821" s="181" t="s">
        <v>239</v>
      </c>
      <c r="H1821" s="184">
        <v>1</v>
      </c>
      <c r="I1821" s="185" t="s">
        <v>107</v>
      </c>
      <c r="J1821" s="181" t="s">
        <v>37</v>
      </c>
      <c r="K1821" s="181" t="s">
        <v>38</v>
      </c>
      <c r="L1821" s="186">
        <v>45516</v>
      </c>
      <c r="M1821" s="187" t="s">
        <v>225</v>
      </c>
      <c r="N1821" s="183" t="s">
        <v>43</v>
      </c>
      <c r="O1821" s="181"/>
      <c r="P1821" s="184">
        <v>1</v>
      </c>
      <c r="Q1821" s="185" t="s">
        <v>107</v>
      </c>
      <c r="R1821" s="181" t="s">
        <v>37</v>
      </c>
      <c r="S1821" s="181" t="s">
        <v>96</v>
      </c>
      <c r="T1821" s="186">
        <v>45516</v>
      </c>
      <c r="U1821" s="187" t="s">
        <v>225</v>
      </c>
      <c r="V1821" s="188" t="str" cm="1">
        <f t="array" ref="V1821">IF(SUM(LEN(A1821:U1821))=0,"",IF(OR(OR(ISBLANK(E1821),SUM(LEN(B1821),LEN(C1821))=0),AND(NOT(D1821="Unknown"),ISBLANK(I1821)),AND(NOT(N1821="Unknown"),ISBLANK(Q1821))),"Missing Information", INDEX(Table15[Entire Service Line Classification], MATCH(SUMIFS(Table15[Unique ID],Table15[System-Owned Portion],D1821,Table15[If Material Anything Other than "Lead" in Column E,Was Material Ever Previously Lead?],F1821,Table15[Customer-Owned Portion],N1821),Table15[Unique ID],0),0)))</f>
        <v>Non-lead</v>
      </c>
      <c r="W1821" s="189"/>
    </row>
    <row r="1822" spans="1:23" s="190" customFormat="1" ht="37.5" x14ac:dyDescent="0.25">
      <c r="A1822" s="180">
        <v>11721114</v>
      </c>
      <c r="B1822" s="181" t="s">
        <v>3789</v>
      </c>
      <c r="C1822" s="182" t="s">
        <v>3790</v>
      </c>
      <c r="D1822" s="183" t="s">
        <v>36</v>
      </c>
      <c r="E1822" s="181" t="s">
        <v>35</v>
      </c>
      <c r="F1822" s="183" t="s">
        <v>35</v>
      </c>
      <c r="G1822" s="181" t="s">
        <v>239</v>
      </c>
      <c r="H1822" s="184">
        <v>1</v>
      </c>
      <c r="I1822" s="185" t="s">
        <v>107</v>
      </c>
      <c r="J1822" s="181" t="s">
        <v>37</v>
      </c>
      <c r="K1822" s="181" t="s">
        <v>38</v>
      </c>
      <c r="L1822" s="186">
        <v>45513</v>
      </c>
      <c r="M1822" s="187" t="s">
        <v>225</v>
      </c>
      <c r="N1822" s="183" t="s">
        <v>36</v>
      </c>
      <c r="O1822" s="181"/>
      <c r="P1822" s="184">
        <v>0.75</v>
      </c>
      <c r="Q1822" s="185" t="s">
        <v>107</v>
      </c>
      <c r="R1822" s="181" t="s">
        <v>37</v>
      </c>
      <c r="S1822" s="181" t="s">
        <v>96</v>
      </c>
      <c r="T1822" s="186">
        <v>45513</v>
      </c>
      <c r="U1822" s="187" t="s">
        <v>225</v>
      </c>
      <c r="V1822" s="188" t="str" cm="1">
        <f t="array" ref="V1822">IF(SUM(LEN(A1822:U1822))=0,"",IF(OR(OR(ISBLANK(E1822),SUM(LEN(B1822),LEN(C1822))=0),AND(NOT(D1822="Unknown"),ISBLANK(I1822)),AND(NOT(N1822="Unknown"),ISBLANK(Q1822))),"Missing Information", INDEX(Table15[Entire Service Line Classification], MATCH(SUMIFS(Table15[Unique ID],Table15[System-Owned Portion],D1822,Table15[If Material Anything Other than "Lead" in Column E,Was Material Ever Previously Lead?],F1822,Table15[Customer-Owned Portion],N1822),Table15[Unique ID],0),0)))</f>
        <v>Non-lead</v>
      </c>
      <c r="W1822" s="189"/>
    </row>
    <row r="1823" spans="1:23" s="190" customFormat="1" ht="37.5" x14ac:dyDescent="0.25">
      <c r="A1823" s="180">
        <v>11721113</v>
      </c>
      <c r="B1823" s="181" t="s">
        <v>3791</v>
      </c>
      <c r="C1823" s="182" t="s">
        <v>3792</v>
      </c>
      <c r="D1823" s="183" t="s">
        <v>36</v>
      </c>
      <c r="E1823" s="181" t="s">
        <v>35</v>
      </c>
      <c r="F1823" s="183" t="s">
        <v>35</v>
      </c>
      <c r="G1823" s="181" t="s">
        <v>7038</v>
      </c>
      <c r="H1823" s="184">
        <v>1</v>
      </c>
      <c r="I1823" s="185" t="s">
        <v>107</v>
      </c>
      <c r="J1823" s="181" t="s">
        <v>37</v>
      </c>
      <c r="K1823" s="181" t="s">
        <v>38</v>
      </c>
      <c r="L1823" s="186">
        <v>45545</v>
      </c>
      <c r="M1823" s="187" t="s">
        <v>225</v>
      </c>
      <c r="N1823" s="183" t="s">
        <v>36</v>
      </c>
      <c r="O1823" s="181"/>
      <c r="P1823" s="184">
        <v>1</v>
      </c>
      <c r="Q1823" s="185" t="s">
        <v>107</v>
      </c>
      <c r="R1823" s="181" t="s">
        <v>37</v>
      </c>
      <c r="S1823" s="181" t="s">
        <v>96</v>
      </c>
      <c r="T1823" s="186">
        <v>45545</v>
      </c>
      <c r="U1823" s="187" t="s">
        <v>225</v>
      </c>
      <c r="V1823" s="188" t="str" cm="1">
        <f t="array" ref="V1823">IF(SUM(LEN(A1823:U1823))=0,"",IF(OR(OR(ISBLANK(E1823),SUM(LEN(B1823),LEN(C1823))=0),AND(NOT(D1823="Unknown"),ISBLANK(I1823)),AND(NOT(N1823="Unknown"),ISBLANK(Q1823))),"Missing Information", INDEX(Table15[Entire Service Line Classification], MATCH(SUMIFS(Table15[Unique ID],Table15[System-Owned Portion],D1823,Table15[If Material Anything Other than "Lead" in Column E,Was Material Ever Previously Lead?],F1823,Table15[Customer-Owned Portion],N1823),Table15[Unique ID],0),0)))</f>
        <v>Non-lead</v>
      </c>
      <c r="W1823" s="189"/>
    </row>
    <row r="1824" spans="1:23" s="190" customFormat="1" ht="37.5" x14ac:dyDescent="0.25">
      <c r="A1824" s="180">
        <v>11721109</v>
      </c>
      <c r="B1824" s="181" t="s">
        <v>3793</v>
      </c>
      <c r="C1824" s="182" t="s">
        <v>3794</v>
      </c>
      <c r="D1824" s="183" t="s">
        <v>36</v>
      </c>
      <c r="E1824" s="181" t="s">
        <v>35</v>
      </c>
      <c r="F1824" s="183" t="s">
        <v>35</v>
      </c>
      <c r="G1824" s="181" t="s">
        <v>239</v>
      </c>
      <c r="H1824" s="184">
        <v>1</v>
      </c>
      <c r="I1824" s="185" t="s">
        <v>107</v>
      </c>
      <c r="J1824" s="181" t="s">
        <v>37</v>
      </c>
      <c r="K1824" s="181" t="s">
        <v>38</v>
      </c>
      <c r="L1824" s="186">
        <v>45513</v>
      </c>
      <c r="M1824" s="187" t="s">
        <v>225</v>
      </c>
      <c r="N1824" s="183" t="s">
        <v>36</v>
      </c>
      <c r="O1824" s="181"/>
      <c r="P1824" s="184">
        <v>0.75</v>
      </c>
      <c r="Q1824" s="185" t="s">
        <v>107</v>
      </c>
      <c r="R1824" s="181" t="s">
        <v>37</v>
      </c>
      <c r="S1824" s="181" t="s">
        <v>96</v>
      </c>
      <c r="T1824" s="186">
        <v>45513</v>
      </c>
      <c r="U1824" s="187" t="s">
        <v>225</v>
      </c>
      <c r="V1824" s="188" t="str" cm="1">
        <f t="array" ref="V1824">IF(SUM(LEN(A1824:U1824))=0,"",IF(OR(OR(ISBLANK(E1824),SUM(LEN(B1824),LEN(C1824))=0),AND(NOT(D1824="Unknown"),ISBLANK(I1824)),AND(NOT(N1824="Unknown"),ISBLANK(Q1824))),"Missing Information", INDEX(Table15[Entire Service Line Classification], MATCH(SUMIFS(Table15[Unique ID],Table15[System-Owned Portion],D1824,Table15[If Material Anything Other than "Lead" in Column E,Was Material Ever Previously Lead?],F1824,Table15[Customer-Owned Portion],N1824),Table15[Unique ID],0),0)))</f>
        <v>Non-lead</v>
      </c>
      <c r="W1824" s="189"/>
    </row>
    <row r="1825" spans="1:23" s="190" customFormat="1" ht="37.5" x14ac:dyDescent="0.25">
      <c r="A1825" s="180">
        <v>11721108</v>
      </c>
      <c r="B1825" s="181" t="s">
        <v>3795</v>
      </c>
      <c r="C1825" s="182" t="s">
        <v>3796</v>
      </c>
      <c r="D1825" s="183" t="s">
        <v>36</v>
      </c>
      <c r="E1825" s="181" t="s">
        <v>35</v>
      </c>
      <c r="F1825" s="183" t="s">
        <v>35</v>
      </c>
      <c r="G1825" s="181" t="s">
        <v>239</v>
      </c>
      <c r="H1825" s="184">
        <v>1</v>
      </c>
      <c r="I1825" s="185" t="s">
        <v>107</v>
      </c>
      <c r="J1825" s="181" t="s">
        <v>37</v>
      </c>
      <c r="K1825" s="181" t="s">
        <v>38</v>
      </c>
      <c r="L1825" s="186">
        <v>45513</v>
      </c>
      <c r="M1825" s="187" t="s">
        <v>225</v>
      </c>
      <c r="N1825" s="183" t="s">
        <v>36</v>
      </c>
      <c r="O1825" s="181"/>
      <c r="P1825" s="184">
        <v>0.75</v>
      </c>
      <c r="Q1825" s="185" t="s">
        <v>107</v>
      </c>
      <c r="R1825" s="181" t="s">
        <v>37</v>
      </c>
      <c r="S1825" s="181" t="s">
        <v>96</v>
      </c>
      <c r="T1825" s="186">
        <v>45513</v>
      </c>
      <c r="U1825" s="187" t="s">
        <v>225</v>
      </c>
      <c r="V1825" s="188" t="str" cm="1">
        <f t="array" ref="V1825">IF(SUM(LEN(A1825:U1825))=0,"",IF(OR(OR(ISBLANK(E1825),SUM(LEN(B1825),LEN(C1825))=0),AND(NOT(D1825="Unknown"),ISBLANK(I1825)),AND(NOT(N1825="Unknown"),ISBLANK(Q1825))),"Missing Information", INDEX(Table15[Entire Service Line Classification], MATCH(SUMIFS(Table15[Unique ID],Table15[System-Owned Portion],D1825,Table15[If Material Anything Other than "Lead" in Column E,Was Material Ever Previously Lead?],F1825,Table15[Customer-Owned Portion],N1825),Table15[Unique ID],0),0)))</f>
        <v>Non-lead</v>
      </c>
      <c r="W1825" s="189"/>
    </row>
    <row r="1826" spans="1:23" s="190" customFormat="1" ht="37.5" x14ac:dyDescent="0.25">
      <c r="A1826" s="180">
        <v>11721107</v>
      </c>
      <c r="B1826" s="181" t="s">
        <v>3797</v>
      </c>
      <c r="C1826" s="182" t="s">
        <v>3798</v>
      </c>
      <c r="D1826" s="183" t="s">
        <v>36</v>
      </c>
      <c r="E1826" s="181" t="s">
        <v>35</v>
      </c>
      <c r="F1826" s="183" t="s">
        <v>35</v>
      </c>
      <c r="G1826" s="181" t="s">
        <v>239</v>
      </c>
      <c r="H1826" s="184">
        <v>1</v>
      </c>
      <c r="I1826" s="185" t="s">
        <v>107</v>
      </c>
      <c r="J1826" s="181" t="s">
        <v>37</v>
      </c>
      <c r="K1826" s="181" t="s">
        <v>38</v>
      </c>
      <c r="L1826" s="186">
        <v>45513</v>
      </c>
      <c r="M1826" s="187" t="s">
        <v>225</v>
      </c>
      <c r="N1826" s="183" t="s">
        <v>36</v>
      </c>
      <c r="O1826" s="181"/>
      <c r="P1826" s="184">
        <v>0.75</v>
      </c>
      <c r="Q1826" s="185" t="s">
        <v>107</v>
      </c>
      <c r="R1826" s="181" t="s">
        <v>37</v>
      </c>
      <c r="S1826" s="181" t="s">
        <v>96</v>
      </c>
      <c r="T1826" s="186">
        <v>45513</v>
      </c>
      <c r="U1826" s="187" t="s">
        <v>225</v>
      </c>
      <c r="V1826" s="188" t="str" cm="1">
        <f t="array" ref="V1826">IF(SUM(LEN(A1826:U1826))=0,"",IF(OR(OR(ISBLANK(E1826),SUM(LEN(B1826),LEN(C1826))=0),AND(NOT(D1826="Unknown"),ISBLANK(I1826)),AND(NOT(N1826="Unknown"),ISBLANK(Q1826))),"Missing Information", INDEX(Table15[Entire Service Line Classification], MATCH(SUMIFS(Table15[Unique ID],Table15[System-Owned Portion],D1826,Table15[If Material Anything Other than "Lead" in Column E,Was Material Ever Previously Lead?],F1826,Table15[Customer-Owned Portion],N1826),Table15[Unique ID],0),0)))</f>
        <v>Non-lead</v>
      </c>
      <c r="W1826" s="189"/>
    </row>
    <row r="1827" spans="1:23" s="190" customFormat="1" ht="37.5" x14ac:dyDescent="0.25">
      <c r="A1827" s="180">
        <v>11721106</v>
      </c>
      <c r="B1827" s="181" t="s">
        <v>3799</v>
      </c>
      <c r="C1827" s="182" t="s">
        <v>3800</v>
      </c>
      <c r="D1827" s="183" t="s">
        <v>36</v>
      </c>
      <c r="E1827" s="181" t="s">
        <v>35</v>
      </c>
      <c r="F1827" s="183" t="s">
        <v>35</v>
      </c>
      <c r="G1827" s="181" t="s">
        <v>225</v>
      </c>
      <c r="H1827" s="184">
        <v>1</v>
      </c>
      <c r="I1827" s="185" t="s">
        <v>107</v>
      </c>
      <c r="J1827" s="181" t="s">
        <v>37</v>
      </c>
      <c r="K1827" s="181" t="s">
        <v>38</v>
      </c>
      <c r="L1827" s="186">
        <v>45516</v>
      </c>
      <c r="M1827" s="187" t="s">
        <v>225</v>
      </c>
      <c r="N1827" s="183" t="s">
        <v>36</v>
      </c>
      <c r="O1827" s="181"/>
      <c r="P1827" s="184">
        <v>1</v>
      </c>
      <c r="Q1827" s="185" t="s">
        <v>107</v>
      </c>
      <c r="R1827" s="181" t="s">
        <v>37</v>
      </c>
      <c r="S1827" s="181" t="s">
        <v>96</v>
      </c>
      <c r="T1827" s="186">
        <v>45516</v>
      </c>
      <c r="U1827" s="187" t="s">
        <v>225</v>
      </c>
      <c r="V1827" s="188" t="str" cm="1">
        <f t="array" ref="V1827">IF(SUM(LEN(A1827:U1827))=0,"",IF(OR(OR(ISBLANK(E1827),SUM(LEN(B1827),LEN(C1827))=0),AND(NOT(D1827="Unknown"),ISBLANK(I1827)),AND(NOT(N1827="Unknown"),ISBLANK(Q1827))),"Missing Information", INDEX(Table15[Entire Service Line Classification], MATCH(SUMIFS(Table15[Unique ID],Table15[System-Owned Portion],D1827,Table15[If Material Anything Other than "Lead" in Column E,Was Material Ever Previously Lead?],F1827,Table15[Customer-Owned Portion],N1827),Table15[Unique ID],0),0)))</f>
        <v>Non-lead</v>
      </c>
      <c r="W1827" s="189"/>
    </row>
    <row r="1828" spans="1:23" s="190" customFormat="1" ht="37.5" x14ac:dyDescent="0.25">
      <c r="A1828" s="180">
        <v>11721103</v>
      </c>
      <c r="B1828" s="181" t="s">
        <v>3801</v>
      </c>
      <c r="C1828" s="182" t="s">
        <v>3802</v>
      </c>
      <c r="D1828" s="183" t="s">
        <v>36</v>
      </c>
      <c r="E1828" s="181" t="s">
        <v>35</v>
      </c>
      <c r="F1828" s="183" t="s">
        <v>35</v>
      </c>
      <c r="G1828" s="181" t="s">
        <v>225</v>
      </c>
      <c r="H1828" s="184">
        <v>1</v>
      </c>
      <c r="I1828" s="185" t="s">
        <v>107</v>
      </c>
      <c r="J1828" s="181" t="s">
        <v>37</v>
      </c>
      <c r="K1828" s="181" t="s">
        <v>38</v>
      </c>
      <c r="L1828" s="186">
        <v>45513</v>
      </c>
      <c r="M1828" s="187" t="s">
        <v>225</v>
      </c>
      <c r="N1828" s="183" t="s">
        <v>36</v>
      </c>
      <c r="O1828" s="181"/>
      <c r="P1828" s="184">
        <v>0.75</v>
      </c>
      <c r="Q1828" s="185" t="s">
        <v>107</v>
      </c>
      <c r="R1828" s="181" t="s">
        <v>37</v>
      </c>
      <c r="S1828" s="181" t="s">
        <v>96</v>
      </c>
      <c r="T1828" s="186">
        <v>45513</v>
      </c>
      <c r="U1828" s="187" t="s">
        <v>225</v>
      </c>
      <c r="V1828" s="188" t="str" cm="1">
        <f t="array" ref="V1828">IF(SUM(LEN(A1828:U1828))=0,"",IF(OR(OR(ISBLANK(E1828),SUM(LEN(B1828),LEN(C1828))=0),AND(NOT(D1828="Unknown"),ISBLANK(I1828)),AND(NOT(N1828="Unknown"),ISBLANK(Q1828))),"Missing Information", INDEX(Table15[Entire Service Line Classification], MATCH(SUMIFS(Table15[Unique ID],Table15[System-Owned Portion],D1828,Table15[If Material Anything Other than "Lead" in Column E,Was Material Ever Previously Lead?],F1828,Table15[Customer-Owned Portion],N1828),Table15[Unique ID],0),0)))</f>
        <v>Non-lead</v>
      </c>
      <c r="W1828" s="189"/>
    </row>
    <row r="1829" spans="1:23" s="190" customFormat="1" ht="37.5" x14ac:dyDescent="0.25">
      <c r="A1829" s="180">
        <v>11721102</v>
      </c>
      <c r="B1829" s="181" t="s">
        <v>3803</v>
      </c>
      <c r="C1829" s="182" t="s">
        <v>3804</v>
      </c>
      <c r="D1829" s="183" t="s">
        <v>36</v>
      </c>
      <c r="E1829" s="181" t="s">
        <v>35</v>
      </c>
      <c r="F1829" s="183" t="s">
        <v>35</v>
      </c>
      <c r="G1829" s="181" t="s">
        <v>225</v>
      </c>
      <c r="H1829" s="184">
        <v>1</v>
      </c>
      <c r="I1829" s="185" t="s">
        <v>107</v>
      </c>
      <c r="J1829" s="181" t="s">
        <v>37</v>
      </c>
      <c r="K1829" s="181" t="s">
        <v>38</v>
      </c>
      <c r="L1829" s="186">
        <v>45516</v>
      </c>
      <c r="M1829" s="187" t="s">
        <v>225</v>
      </c>
      <c r="N1829" s="183" t="s">
        <v>36</v>
      </c>
      <c r="O1829" s="181"/>
      <c r="P1829" s="184">
        <v>1</v>
      </c>
      <c r="Q1829" s="185" t="s">
        <v>107</v>
      </c>
      <c r="R1829" s="181" t="s">
        <v>37</v>
      </c>
      <c r="S1829" s="181" t="s">
        <v>96</v>
      </c>
      <c r="T1829" s="186">
        <v>45516</v>
      </c>
      <c r="U1829" s="187" t="s">
        <v>225</v>
      </c>
      <c r="V1829" s="188" t="str" cm="1">
        <f t="array" ref="V1829">IF(SUM(LEN(A1829:U1829))=0,"",IF(OR(OR(ISBLANK(E1829),SUM(LEN(B1829),LEN(C1829))=0),AND(NOT(D1829="Unknown"),ISBLANK(I1829)),AND(NOT(N1829="Unknown"),ISBLANK(Q1829))),"Missing Information", INDEX(Table15[Entire Service Line Classification], MATCH(SUMIFS(Table15[Unique ID],Table15[System-Owned Portion],D1829,Table15[If Material Anything Other than "Lead" in Column E,Was Material Ever Previously Lead?],F1829,Table15[Customer-Owned Portion],N1829),Table15[Unique ID],0),0)))</f>
        <v>Non-lead</v>
      </c>
      <c r="W1829" s="189"/>
    </row>
    <row r="1830" spans="1:23" s="190" customFormat="1" ht="37.5" x14ac:dyDescent="0.25">
      <c r="A1830" s="180">
        <v>11721101</v>
      </c>
      <c r="B1830" s="181" t="s">
        <v>3805</v>
      </c>
      <c r="C1830" s="182" t="s">
        <v>3806</v>
      </c>
      <c r="D1830" s="183" t="s">
        <v>36</v>
      </c>
      <c r="E1830" s="181" t="s">
        <v>35</v>
      </c>
      <c r="F1830" s="183" t="s">
        <v>35</v>
      </c>
      <c r="G1830" s="181" t="s">
        <v>232</v>
      </c>
      <c r="H1830" s="184">
        <v>1</v>
      </c>
      <c r="I1830" s="185" t="s">
        <v>107</v>
      </c>
      <c r="J1830" s="181" t="s">
        <v>37</v>
      </c>
      <c r="K1830" s="181" t="s">
        <v>38</v>
      </c>
      <c r="L1830" s="186">
        <v>45516</v>
      </c>
      <c r="M1830" s="187" t="s">
        <v>225</v>
      </c>
      <c r="N1830" s="183" t="s">
        <v>43</v>
      </c>
      <c r="O1830" s="181"/>
      <c r="P1830" s="184">
        <v>0.75</v>
      </c>
      <c r="Q1830" s="185" t="s">
        <v>107</v>
      </c>
      <c r="R1830" s="181" t="s">
        <v>37</v>
      </c>
      <c r="S1830" s="181" t="s">
        <v>96</v>
      </c>
      <c r="T1830" s="186">
        <v>45516</v>
      </c>
      <c r="U1830" s="187" t="s">
        <v>225</v>
      </c>
      <c r="V1830" s="188" t="str" cm="1">
        <f t="array" ref="V1830">IF(SUM(LEN(A1830:U1830))=0,"",IF(OR(OR(ISBLANK(E1830),SUM(LEN(B1830),LEN(C1830))=0),AND(NOT(D1830="Unknown"),ISBLANK(I1830)),AND(NOT(N1830="Unknown"),ISBLANK(Q1830))),"Missing Information", INDEX(Table15[Entire Service Line Classification], MATCH(SUMIFS(Table15[Unique ID],Table15[System-Owned Portion],D1830,Table15[If Material Anything Other than "Lead" in Column E,Was Material Ever Previously Lead?],F1830,Table15[Customer-Owned Portion],N1830),Table15[Unique ID],0),0)))</f>
        <v>Non-lead</v>
      </c>
      <c r="W1830" s="189"/>
    </row>
    <row r="1831" spans="1:23" s="190" customFormat="1" ht="37.5" x14ac:dyDescent="0.25">
      <c r="A1831" s="180">
        <v>11721100</v>
      </c>
      <c r="B1831" s="181" t="s">
        <v>3807</v>
      </c>
      <c r="C1831" s="182" t="s">
        <v>3808</v>
      </c>
      <c r="D1831" s="183" t="s">
        <v>36</v>
      </c>
      <c r="E1831" s="181" t="s">
        <v>35</v>
      </c>
      <c r="F1831" s="183" t="s">
        <v>35</v>
      </c>
      <c r="G1831" s="181" t="s">
        <v>239</v>
      </c>
      <c r="H1831" s="184">
        <v>1</v>
      </c>
      <c r="I1831" s="185" t="s">
        <v>107</v>
      </c>
      <c r="J1831" s="181" t="s">
        <v>37</v>
      </c>
      <c r="K1831" s="181" t="s">
        <v>38</v>
      </c>
      <c r="L1831" s="186">
        <v>45516</v>
      </c>
      <c r="M1831" s="187" t="s">
        <v>225</v>
      </c>
      <c r="N1831" s="183" t="s">
        <v>36</v>
      </c>
      <c r="O1831" s="181"/>
      <c r="P1831" s="184">
        <v>0.75</v>
      </c>
      <c r="Q1831" s="185" t="s">
        <v>107</v>
      </c>
      <c r="R1831" s="181" t="s">
        <v>37</v>
      </c>
      <c r="S1831" s="181" t="s">
        <v>96</v>
      </c>
      <c r="T1831" s="186">
        <v>45516</v>
      </c>
      <c r="U1831" s="187" t="s">
        <v>225</v>
      </c>
      <c r="V1831" s="188" t="str" cm="1">
        <f t="array" ref="V1831">IF(SUM(LEN(A1831:U1831))=0,"",IF(OR(OR(ISBLANK(E1831),SUM(LEN(B1831),LEN(C1831))=0),AND(NOT(D1831="Unknown"),ISBLANK(I1831)),AND(NOT(N1831="Unknown"),ISBLANK(Q1831))),"Missing Information", INDEX(Table15[Entire Service Line Classification], MATCH(SUMIFS(Table15[Unique ID],Table15[System-Owned Portion],D1831,Table15[If Material Anything Other than "Lead" in Column E,Was Material Ever Previously Lead?],F1831,Table15[Customer-Owned Portion],N1831),Table15[Unique ID],0),0)))</f>
        <v>Non-lead</v>
      </c>
      <c r="W1831" s="189"/>
    </row>
    <row r="1832" spans="1:23" s="190" customFormat="1" ht="37.5" x14ac:dyDescent="0.25">
      <c r="A1832" s="180">
        <v>11721111</v>
      </c>
      <c r="B1832" s="181" t="s">
        <v>3809</v>
      </c>
      <c r="C1832" s="182" t="s">
        <v>3810</v>
      </c>
      <c r="D1832" s="183" t="s">
        <v>36</v>
      </c>
      <c r="E1832" s="181" t="s">
        <v>35</v>
      </c>
      <c r="F1832" s="183" t="s">
        <v>35</v>
      </c>
      <c r="G1832" s="181" t="s">
        <v>239</v>
      </c>
      <c r="H1832" s="184">
        <v>1</v>
      </c>
      <c r="I1832" s="185" t="s">
        <v>107</v>
      </c>
      <c r="J1832" s="181" t="s">
        <v>37</v>
      </c>
      <c r="K1832" s="181" t="s">
        <v>38</v>
      </c>
      <c r="L1832" s="186">
        <v>45513</v>
      </c>
      <c r="M1832" s="187" t="s">
        <v>225</v>
      </c>
      <c r="N1832" s="183" t="s">
        <v>43</v>
      </c>
      <c r="O1832" s="181"/>
      <c r="P1832" s="184">
        <v>0.75</v>
      </c>
      <c r="Q1832" s="185" t="s">
        <v>107</v>
      </c>
      <c r="R1832" s="181" t="s">
        <v>37</v>
      </c>
      <c r="S1832" s="181" t="s">
        <v>96</v>
      </c>
      <c r="T1832" s="186">
        <v>45513</v>
      </c>
      <c r="U1832" s="187" t="s">
        <v>225</v>
      </c>
      <c r="V1832" s="188" t="str" cm="1">
        <f t="array" ref="V1832">IF(SUM(LEN(A1832:U1832))=0,"",IF(OR(OR(ISBLANK(E1832),SUM(LEN(B1832),LEN(C1832))=0),AND(NOT(D1832="Unknown"),ISBLANK(I1832)),AND(NOT(N1832="Unknown"),ISBLANK(Q1832))),"Missing Information", INDEX(Table15[Entire Service Line Classification], MATCH(SUMIFS(Table15[Unique ID],Table15[System-Owned Portion],D1832,Table15[If Material Anything Other than "Lead" in Column E,Was Material Ever Previously Lead?],F1832,Table15[Customer-Owned Portion],N1832),Table15[Unique ID],0),0)))</f>
        <v>Non-lead</v>
      </c>
      <c r="W1832" s="189"/>
    </row>
    <row r="1833" spans="1:23" s="190" customFormat="1" ht="37.5" x14ac:dyDescent="0.25">
      <c r="A1833" s="180">
        <v>11721105</v>
      </c>
      <c r="B1833" s="181" t="s">
        <v>3811</v>
      </c>
      <c r="C1833" s="182" t="s">
        <v>3812</v>
      </c>
      <c r="D1833" s="183" t="s">
        <v>36</v>
      </c>
      <c r="E1833" s="181" t="s">
        <v>35</v>
      </c>
      <c r="F1833" s="183" t="s">
        <v>35</v>
      </c>
      <c r="G1833" s="181" t="s">
        <v>239</v>
      </c>
      <c r="H1833" s="184">
        <v>1</v>
      </c>
      <c r="I1833" s="185" t="s">
        <v>107</v>
      </c>
      <c r="J1833" s="181" t="s">
        <v>37</v>
      </c>
      <c r="K1833" s="181" t="s">
        <v>38</v>
      </c>
      <c r="L1833" s="186">
        <v>45513</v>
      </c>
      <c r="M1833" s="187" t="s">
        <v>225</v>
      </c>
      <c r="N1833" s="183" t="s">
        <v>36</v>
      </c>
      <c r="O1833" s="181"/>
      <c r="P1833" s="184">
        <v>0.75</v>
      </c>
      <c r="Q1833" s="185" t="s">
        <v>107</v>
      </c>
      <c r="R1833" s="181" t="s">
        <v>37</v>
      </c>
      <c r="S1833" s="181" t="s">
        <v>96</v>
      </c>
      <c r="T1833" s="186">
        <v>45513</v>
      </c>
      <c r="U1833" s="187" t="s">
        <v>225</v>
      </c>
      <c r="V1833" s="188" t="str" cm="1">
        <f t="array" ref="V1833">IF(SUM(LEN(A1833:U1833))=0,"",IF(OR(OR(ISBLANK(E1833),SUM(LEN(B1833),LEN(C1833))=0),AND(NOT(D1833="Unknown"),ISBLANK(I1833)),AND(NOT(N1833="Unknown"),ISBLANK(Q1833))),"Missing Information", INDEX(Table15[Entire Service Line Classification], MATCH(SUMIFS(Table15[Unique ID],Table15[System-Owned Portion],D1833,Table15[If Material Anything Other than "Lead" in Column E,Was Material Ever Previously Lead?],F1833,Table15[Customer-Owned Portion],N1833),Table15[Unique ID],0),0)))</f>
        <v>Non-lead</v>
      </c>
      <c r="W1833" s="189"/>
    </row>
    <row r="1834" spans="1:23" s="190" customFormat="1" ht="37.5" x14ac:dyDescent="0.25">
      <c r="A1834" s="180">
        <v>11721104</v>
      </c>
      <c r="B1834" s="181" t="s">
        <v>3813</v>
      </c>
      <c r="C1834" s="182" t="s">
        <v>3814</v>
      </c>
      <c r="D1834" s="183" t="s">
        <v>36</v>
      </c>
      <c r="E1834" s="181" t="s">
        <v>35</v>
      </c>
      <c r="F1834" s="183" t="s">
        <v>35</v>
      </c>
      <c r="G1834" s="181" t="s">
        <v>239</v>
      </c>
      <c r="H1834" s="184">
        <v>1</v>
      </c>
      <c r="I1834" s="185" t="s">
        <v>107</v>
      </c>
      <c r="J1834" s="181" t="s">
        <v>37</v>
      </c>
      <c r="K1834" s="181" t="s">
        <v>38</v>
      </c>
      <c r="L1834" s="186">
        <v>45513</v>
      </c>
      <c r="M1834" s="187" t="s">
        <v>225</v>
      </c>
      <c r="N1834" s="183" t="s">
        <v>36</v>
      </c>
      <c r="O1834" s="181"/>
      <c r="P1834" s="184">
        <v>0.75</v>
      </c>
      <c r="Q1834" s="185" t="s">
        <v>107</v>
      </c>
      <c r="R1834" s="181" t="s">
        <v>37</v>
      </c>
      <c r="S1834" s="181" t="s">
        <v>96</v>
      </c>
      <c r="T1834" s="186">
        <v>45513</v>
      </c>
      <c r="U1834" s="187" t="s">
        <v>225</v>
      </c>
      <c r="V1834" s="188" t="str" cm="1">
        <f t="array" ref="V1834">IF(SUM(LEN(A1834:U1834))=0,"",IF(OR(OR(ISBLANK(E1834),SUM(LEN(B1834),LEN(C1834))=0),AND(NOT(D1834="Unknown"),ISBLANK(I1834)),AND(NOT(N1834="Unknown"),ISBLANK(Q1834))),"Missing Information", INDEX(Table15[Entire Service Line Classification], MATCH(SUMIFS(Table15[Unique ID],Table15[System-Owned Portion],D1834,Table15[If Material Anything Other than "Lead" in Column E,Was Material Ever Previously Lead?],F1834,Table15[Customer-Owned Portion],N1834),Table15[Unique ID],0),0)))</f>
        <v>Non-lead</v>
      </c>
      <c r="W1834" s="189"/>
    </row>
    <row r="1835" spans="1:23" s="190" customFormat="1" ht="37.5" x14ac:dyDescent="0.25">
      <c r="A1835" s="180">
        <v>11721099</v>
      </c>
      <c r="B1835" s="181" t="s">
        <v>3815</v>
      </c>
      <c r="C1835" s="182" t="s">
        <v>3816</v>
      </c>
      <c r="D1835" s="183" t="s">
        <v>36</v>
      </c>
      <c r="E1835" s="181" t="s">
        <v>35</v>
      </c>
      <c r="F1835" s="183" t="s">
        <v>35</v>
      </c>
      <c r="G1835" s="181" t="s">
        <v>225</v>
      </c>
      <c r="H1835" s="184">
        <v>1</v>
      </c>
      <c r="I1835" s="185" t="s">
        <v>107</v>
      </c>
      <c r="J1835" s="181" t="s">
        <v>37</v>
      </c>
      <c r="K1835" s="181" t="s">
        <v>38</v>
      </c>
      <c r="L1835" s="186">
        <v>45510</v>
      </c>
      <c r="M1835" s="187" t="s">
        <v>225</v>
      </c>
      <c r="N1835" s="183" t="s">
        <v>36</v>
      </c>
      <c r="O1835" s="181"/>
      <c r="P1835" s="184">
        <v>1</v>
      </c>
      <c r="Q1835" s="185" t="s">
        <v>107</v>
      </c>
      <c r="R1835" s="181" t="s">
        <v>37</v>
      </c>
      <c r="S1835" s="181" t="s">
        <v>96</v>
      </c>
      <c r="T1835" s="186">
        <v>45510</v>
      </c>
      <c r="U1835" s="187" t="s">
        <v>225</v>
      </c>
      <c r="V1835" s="188" t="str" cm="1">
        <f t="array" ref="V1835">IF(SUM(LEN(A1835:U1835))=0,"",IF(OR(OR(ISBLANK(E1835),SUM(LEN(B1835),LEN(C1835))=0),AND(NOT(D1835="Unknown"),ISBLANK(I1835)),AND(NOT(N1835="Unknown"),ISBLANK(Q1835))),"Missing Information", INDEX(Table15[Entire Service Line Classification], MATCH(SUMIFS(Table15[Unique ID],Table15[System-Owned Portion],D1835,Table15[If Material Anything Other than "Lead" in Column E,Was Material Ever Previously Lead?],F1835,Table15[Customer-Owned Portion],N1835),Table15[Unique ID],0),0)))</f>
        <v>Non-lead</v>
      </c>
      <c r="W1835" s="189"/>
    </row>
    <row r="1836" spans="1:23" s="190" customFormat="1" ht="37.5" x14ac:dyDescent="0.25">
      <c r="A1836" s="180">
        <v>11721098</v>
      </c>
      <c r="B1836" s="181" t="s">
        <v>3817</v>
      </c>
      <c r="C1836" s="182" t="s">
        <v>3818</v>
      </c>
      <c r="D1836" s="183" t="s">
        <v>36</v>
      </c>
      <c r="E1836" s="181" t="s">
        <v>35</v>
      </c>
      <c r="F1836" s="183" t="s">
        <v>35</v>
      </c>
      <c r="G1836" s="181" t="s">
        <v>225</v>
      </c>
      <c r="H1836" s="184">
        <v>2</v>
      </c>
      <c r="I1836" s="185" t="s">
        <v>107</v>
      </c>
      <c r="J1836" s="181" t="s">
        <v>37</v>
      </c>
      <c r="K1836" s="181" t="s">
        <v>38</v>
      </c>
      <c r="L1836" s="186">
        <v>45510</v>
      </c>
      <c r="M1836" s="187" t="s">
        <v>225</v>
      </c>
      <c r="N1836" s="183" t="s">
        <v>43</v>
      </c>
      <c r="O1836" s="181"/>
      <c r="P1836" s="184">
        <v>2</v>
      </c>
      <c r="Q1836" s="185" t="s">
        <v>107</v>
      </c>
      <c r="R1836" s="181" t="s">
        <v>37</v>
      </c>
      <c r="S1836" s="181" t="s">
        <v>96</v>
      </c>
      <c r="T1836" s="186">
        <v>45510</v>
      </c>
      <c r="U1836" s="187" t="s">
        <v>7068</v>
      </c>
      <c r="V1836" s="188" t="str" cm="1">
        <f t="array" ref="V1836">IF(SUM(LEN(A1836:U1836))=0,"",IF(OR(OR(ISBLANK(E1836),SUM(LEN(B1836),LEN(C1836))=0),AND(NOT(D1836="Unknown"),ISBLANK(I1836)),AND(NOT(N1836="Unknown"),ISBLANK(Q1836))),"Missing Information", INDEX(Table15[Entire Service Line Classification], MATCH(SUMIFS(Table15[Unique ID],Table15[System-Owned Portion],D1836,Table15[If Material Anything Other than "Lead" in Column E,Was Material Ever Previously Lead?],F1836,Table15[Customer-Owned Portion],N1836),Table15[Unique ID],0),0)))</f>
        <v>Non-lead</v>
      </c>
      <c r="W1836" s="189"/>
    </row>
    <row r="1837" spans="1:23" s="190" customFormat="1" ht="37.5" x14ac:dyDescent="0.25">
      <c r="A1837" s="180">
        <v>11721097</v>
      </c>
      <c r="B1837" s="181" t="s">
        <v>3819</v>
      </c>
      <c r="C1837" s="182" t="s">
        <v>3820</v>
      </c>
      <c r="D1837" s="183" t="s">
        <v>43</v>
      </c>
      <c r="E1837" s="181" t="s">
        <v>35</v>
      </c>
      <c r="F1837" s="183" t="s">
        <v>35</v>
      </c>
      <c r="G1837" s="181" t="s">
        <v>7035</v>
      </c>
      <c r="H1837" s="184">
        <v>2</v>
      </c>
      <c r="I1837" s="185" t="s">
        <v>107</v>
      </c>
      <c r="J1837" s="181" t="s">
        <v>37</v>
      </c>
      <c r="K1837" s="181" t="s">
        <v>38</v>
      </c>
      <c r="L1837" s="186">
        <v>45545</v>
      </c>
      <c r="M1837" s="187" t="s">
        <v>7069</v>
      </c>
      <c r="N1837" s="183" t="s">
        <v>43</v>
      </c>
      <c r="O1837" s="181"/>
      <c r="P1837" s="184">
        <v>2</v>
      </c>
      <c r="Q1837" s="185" t="s">
        <v>107</v>
      </c>
      <c r="R1837" s="181" t="s">
        <v>37</v>
      </c>
      <c r="S1837" s="181" t="s">
        <v>96</v>
      </c>
      <c r="T1837" s="186">
        <v>45545</v>
      </c>
      <c r="U1837" s="187" t="s">
        <v>7069</v>
      </c>
      <c r="V1837" s="188" t="str" cm="1">
        <f t="array" ref="V1837">IF(SUM(LEN(A1837:U1837))=0,"",IF(OR(OR(ISBLANK(E1837),SUM(LEN(B1837),LEN(C1837))=0),AND(NOT(D1837="Unknown"),ISBLANK(I1837)),AND(NOT(N1837="Unknown"),ISBLANK(Q1837))),"Missing Information", INDEX(Table15[Entire Service Line Classification], MATCH(SUMIFS(Table15[Unique ID],Table15[System-Owned Portion],D1837,Table15[If Material Anything Other than "Lead" in Column E,Was Material Ever Previously Lead?],F1837,Table15[Customer-Owned Portion],N1837),Table15[Unique ID],0),0)))</f>
        <v>Non-lead</v>
      </c>
      <c r="W1837" s="189"/>
    </row>
    <row r="1838" spans="1:23" s="190" customFormat="1" ht="37.5" x14ac:dyDescent="0.25">
      <c r="A1838" s="180">
        <v>11721096</v>
      </c>
      <c r="B1838" s="181" t="s">
        <v>3821</v>
      </c>
      <c r="C1838" s="182" t="s">
        <v>3822</v>
      </c>
      <c r="D1838" s="183" t="s">
        <v>36</v>
      </c>
      <c r="E1838" s="181" t="s">
        <v>35</v>
      </c>
      <c r="F1838" s="183" t="s">
        <v>35</v>
      </c>
      <c r="G1838" s="181" t="s">
        <v>228</v>
      </c>
      <c r="H1838" s="184">
        <v>1</v>
      </c>
      <c r="I1838" s="185" t="s">
        <v>107</v>
      </c>
      <c r="J1838" s="181" t="s">
        <v>37</v>
      </c>
      <c r="K1838" s="181" t="s">
        <v>38</v>
      </c>
      <c r="L1838" s="186">
        <v>45513</v>
      </c>
      <c r="M1838" s="187" t="s">
        <v>225</v>
      </c>
      <c r="N1838" s="183" t="s">
        <v>43</v>
      </c>
      <c r="O1838" s="181"/>
      <c r="P1838" s="184">
        <v>0.75</v>
      </c>
      <c r="Q1838" s="185" t="s">
        <v>107</v>
      </c>
      <c r="R1838" s="181" t="s">
        <v>37</v>
      </c>
      <c r="S1838" s="181" t="s">
        <v>96</v>
      </c>
      <c r="T1838" s="186">
        <v>45513</v>
      </c>
      <c r="U1838" s="187" t="s">
        <v>225</v>
      </c>
      <c r="V1838" s="188" t="str" cm="1">
        <f t="array" ref="V1838">IF(SUM(LEN(A1838:U1838))=0,"",IF(OR(OR(ISBLANK(E1838),SUM(LEN(B1838),LEN(C1838))=0),AND(NOT(D1838="Unknown"),ISBLANK(I1838)),AND(NOT(N1838="Unknown"),ISBLANK(Q1838))),"Missing Information", INDEX(Table15[Entire Service Line Classification], MATCH(SUMIFS(Table15[Unique ID],Table15[System-Owned Portion],D1838,Table15[If Material Anything Other than "Lead" in Column E,Was Material Ever Previously Lead?],F1838,Table15[Customer-Owned Portion],N1838),Table15[Unique ID],0),0)))</f>
        <v>Non-lead</v>
      </c>
      <c r="W1838" s="189"/>
    </row>
    <row r="1839" spans="1:23" s="190" customFormat="1" ht="37.5" x14ac:dyDescent="0.25">
      <c r="A1839" s="180">
        <v>11721094</v>
      </c>
      <c r="B1839" s="181" t="s">
        <v>3823</v>
      </c>
      <c r="C1839" s="182" t="s">
        <v>3824</v>
      </c>
      <c r="D1839" s="183" t="s">
        <v>36</v>
      </c>
      <c r="E1839" s="181" t="s">
        <v>35</v>
      </c>
      <c r="F1839" s="183" t="s">
        <v>35</v>
      </c>
      <c r="G1839" s="181" t="s">
        <v>225</v>
      </c>
      <c r="H1839" s="184">
        <v>2</v>
      </c>
      <c r="I1839" s="185" t="s">
        <v>107</v>
      </c>
      <c r="J1839" s="181" t="s">
        <v>37</v>
      </c>
      <c r="K1839" s="181" t="s">
        <v>38</v>
      </c>
      <c r="L1839" s="186">
        <v>45510</v>
      </c>
      <c r="M1839" s="187" t="s">
        <v>225</v>
      </c>
      <c r="N1839" s="183" t="s">
        <v>36</v>
      </c>
      <c r="O1839" s="181"/>
      <c r="P1839" s="184">
        <v>2</v>
      </c>
      <c r="Q1839" s="185" t="s">
        <v>107</v>
      </c>
      <c r="R1839" s="181" t="s">
        <v>37</v>
      </c>
      <c r="S1839" s="181" t="s">
        <v>96</v>
      </c>
      <c r="T1839" s="186">
        <v>45510</v>
      </c>
      <c r="U1839" s="187" t="s">
        <v>225</v>
      </c>
      <c r="V1839" s="188" t="str" cm="1">
        <f t="array" ref="V1839">IF(SUM(LEN(A1839:U1839))=0,"",IF(OR(OR(ISBLANK(E1839),SUM(LEN(B1839),LEN(C1839))=0),AND(NOT(D1839="Unknown"),ISBLANK(I1839)),AND(NOT(N1839="Unknown"),ISBLANK(Q1839))),"Missing Information", INDEX(Table15[Entire Service Line Classification], MATCH(SUMIFS(Table15[Unique ID],Table15[System-Owned Portion],D1839,Table15[If Material Anything Other than "Lead" in Column E,Was Material Ever Previously Lead?],F1839,Table15[Customer-Owned Portion],N1839),Table15[Unique ID],0),0)))</f>
        <v>Non-lead</v>
      </c>
      <c r="W1839" s="189"/>
    </row>
    <row r="1840" spans="1:23" s="190" customFormat="1" ht="37.5" x14ac:dyDescent="0.25">
      <c r="A1840" s="180">
        <v>11721092</v>
      </c>
      <c r="B1840" s="181" t="s">
        <v>3825</v>
      </c>
      <c r="C1840" s="182" t="s">
        <v>3826</v>
      </c>
      <c r="D1840" s="183" t="s">
        <v>36</v>
      </c>
      <c r="E1840" s="181" t="s">
        <v>35</v>
      </c>
      <c r="F1840" s="183" t="s">
        <v>35</v>
      </c>
      <c r="G1840" s="181" t="s">
        <v>230</v>
      </c>
      <c r="H1840" s="184">
        <v>1</v>
      </c>
      <c r="I1840" s="185" t="s">
        <v>107</v>
      </c>
      <c r="J1840" s="181" t="s">
        <v>37</v>
      </c>
      <c r="K1840" s="181" t="s">
        <v>38</v>
      </c>
      <c r="L1840" s="186">
        <v>45513</v>
      </c>
      <c r="M1840" s="187" t="s">
        <v>225</v>
      </c>
      <c r="N1840" s="183" t="s">
        <v>43</v>
      </c>
      <c r="O1840" s="181"/>
      <c r="P1840" s="184">
        <v>1</v>
      </c>
      <c r="Q1840" s="185" t="s">
        <v>107</v>
      </c>
      <c r="R1840" s="181" t="s">
        <v>37</v>
      </c>
      <c r="S1840" s="181" t="s">
        <v>96</v>
      </c>
      <c r="T1840" s="186">
        <v>45513</v>
      </c>
      <c r="U1840" s="187" t="s">
        <v>225</v>
      </c>
      <c r="V1840" s="188" t="str" cm="1">
        <f t="array" ref="V1840">IF(SUM(LEN(A1840:U1840))=0,"",IF(OR(OR(ISBLANK(E1840),SUM(LEN(B1840),LEN(C1840))=0),AND(NOT(D1840="Unknown"),ISBLANK(I1840)),AND(NOT(N1840="Unknown"),ISBLANK(Q1840))),"Missing Information", INDEX(Table15[Entire Service Line Classification], MATCH(SUMIFS(Table15[Unique ID],Table15[System-Owned Portion],D1840,Table15[If Material Anything Other than "Lead" in Column E,Was Material Ever Previously Lead?],F1840,Table15[Customer-Owned Portion],N1840),Table15[Unique ID],0),0)))</f>
        <v>Non-lead</v>
      </c>
      <c r="W1840" s="189"/>
    </row>
    <row r="1841" spans="1:23" s="190" customFormat="1" ht="37.5" x14ac:dyDescent="0.25">
      <c r="A1841" s="180">
        <v>11721091</v>
      </c>
      <c r="B1841" s="181" t="s">
        <v>3827</v>
      </c>
      <c r="C1841" s="182" t="s">
        <v>3828</v>
      </c>
      <c r="D1841" s="183" t="s">
        <v>36</v>
      </c>
      <c r="E1841" s="181" t="s">
        <v>35</v>
      </c>
      <c r="F1841" s="183" t="s">
        <v>35</v>
      </c>
      <c r="G1841" s="181" t="s">
        <v>227</v>
      </c>
      <c r="H1841" s="184">
        <v>2</v>
      </c>
      <c r="I1841" s="185" t="s">
        <v>107</v>
      </c>
      <c r="J1841" s="181" t="s">
        <v>37</v>
      </c>
      <c r="K1841" s="181" t="s">
        <v>38</v>
      </c>
      <c r="L1841" s="186">
        <v>45510</v>
      </c>
      <c r="M1841" s="187" t="s">
        <v>225</v>
      </c>
      <c r="N1841" s="183" t="s">
        <v>36</v>
      </c>
      <c r="O1841" s="181"/>
      <c r="P1841" s="184">
        <v>2</v>
      </c>
      <c r="Q1841" s="185" t="s">
        <v>107</v>
      </c>
      <c r="R1841" s="181" t="s">
        <v>37</v>
      </c>
      <c r="S1841" s="181" t="s">
        <v>96</v>
      </c>
      <c r="T1841" s="186">
        <v>45510</v>
      </c>
      <c r="U1841" s="187" t="s">
        <v>225</v>
      </c>
      <c r="V1841" s="188" t="str" cm="1">
        <f t="array" ref="V1841">IF(SUM(LEN(A1841:U1841))=0,"",IF(OR(OR(ISBLANK(E1841),SUM(LEN(B1841),LEN(C1841))=0),AND(NOT(D1841="Unknown"),ISBLANK(I1841)),AND(NOT(N1841="Unknown"),ISBLANK(Q1841))),"Missing Information", INDEX(Table15[Entire Service Line Classification], MATCH(SUMIFS(Table15[Unique ID],Table15[System-Owned Portion],D1841,Table15[If Material Anything Other than "Lead" in Column E,Was Material Ever Previously Lead?],F1841,Table15[Customer-Owned Portion],N1841),Table15[Unique ID],0),0)))</f>
        <v>Non-lead</v>
      </c>
      <c r="W1841" s="189"/>
    </row>
    <row r="1842" spans="1:23" s="190" customFormat="1" ht="37.5" x14ac:dyDescent="0.25">
      <c r="A1842" s="180">
        <v>11721090</v>
      </c>
      <c r="B1842" s="181" t="s">
        <v>3829</v>
      </c>
      <c r="C1842" s="182" t="s">
        <v>3830</v>
      </c>
      <c r="D1842" s="183" t="s">
        <v>36</v>
      </c>
      <c r="E1842" s="181" t="s">
        <v>35</v>
      </c>
      <c r="F1842" s="183" t="s">
        <v>35</v>
      </c>
      <c r="G1842" s="181" t="s">
        <v>228</v>
      </c>
      <c r="H1842" s="184">
        <v>1</v>
      </c>
      <c r="I1842" s="185" t="s">
        <v>107</v>
      </c>
      <c r="J1842" s="181" t="s">
        <v>37</v>
      </c>
      <c r="K1842" s="181" t="s">
        <v>38</v>
      </c>
      <c r="L1842" s="186">
        <v>45513</v>
      </c>
      <c r="M1842" s="187" t="s">
        <v>225</v>
      </c>
      <c r="N1842" s="183" t="s">
        <v>43</v>
      </c>
      <c r="O1842" s="181"/>
      <c r="P1842" s="184">
        <v>0.75</v>
      </c>
      <c r="Q1842" s="185" t="s">
        <v>107</v>
      </c>
      <c r="R1842" s="181" t="s">
        <v>37</v>
      </c>
      <c r="S1842" s="181" t="s">
        <v>96</v>
      </c>
      <c r="T1842" s="186">
        <v>45513</v>
      </c>
      <c r="U1842" s="187" t="s">
        <v>225</v>
      </c>
      <c r="V1842" s="188" t="str" cm="1">
        <f t="array" ref="V1842">IF(SUM(LEN(A1842:U1842))=0,"",IF(OR(OR(ISBLANK(E1842),SUM(LEN(B1842),LEN(C1842))=0),AND(NOT(D1842="Unknown"),ISBLANK(I1842)),AND(NOT(N1842="Unknown"),ISBLANK(Q1842))),"Missing Information", INDEX(Table15[Entire Service Line Classification], MATCH(SUMIFS(Table15[Unique ID],Table15[System-Owned Portion],D1842,Table15[If Material Anything Other than "Lead" in Column E,Was Material Ever Previously Lead?],F1842,Table15[Customer-Owned Portion],N1842),Table15[Unique ID],0),0)))</f>
        <v>Non-lead</v>
      </c>
      <c r="W1842" s="189"/>
    </row>
    <row r="1843" spans="1:23" s="190" customFormat="1" ht="37.5" x14ac:dyDescent="0.25">
      <c r="A1843" s="180">
        <v>11721086</v>
      </c>
      <c r="B1843" s="181" t="s">
        <v>3831</v>
      </c>
      <c r="C1843" s="182" t="s">
        <v>3832</v>
      </c>
      <c r="D1843" s="183" t="s">
        <v>43</v>
      </c>
      <c r="E1843" s="181" t="s">
        <v>35</v>
      </c>
      <c r="F1843" s="183" t="s">
        <v>35</v>
      </c>
      <c r="G1843" s="181" t="s">
        <v>225</v>
      </c>
      <c r="H1843" s="184">
        <v>1</v>
      </c>
      <c r="I1843" s="185" t="s">
        <v>107</v>
      </c>
      <c r="J1843" s="181" t="s">
        <v>37</v>
      </c>
      <c r="K1843" s="181" t="s">
        <v>38</v>
      </c>
      <c r="L1843" s="186">
        <v>45545</v>
      </c>
      <c r="M1843" s="187" t="s">
        <v>7069</v>
      </c>
      <c r="N1843" s="183" t="s">
        <v>43</v>
      </c>
      <c r="O1843" s="181"/>
      <c r="P1843" s="184">
        <v>0.75</v>
      </c>
      <c r="Q1843" s="185" t="s">
        <v>107</v>
      </c>
      <c r="R1843" s="181" t="s">
        <v>37</v>
      </c>
      <c r="S1843" s="181" t="s">
        <v>96</v>
      </c>
      <c r="T1843" s="186">
        <v>45545</v>
      </c>
      <c r="U1843" s="187" t="s">
        <v>7069</v>
      </c>
      <c r="V1843" s="188" t="str" cm="1">
        <f t="array" ref="V1843">IF(SUM(LEN(A1843:U1843))=0,"",IF(OR(OR(ISBLANK(E1843),SUM(LEN(B1843),LEN(C1843))=0),AND(NOT(D1843="Unknown"),ISBLANK(I1843)),AND(NOT(N1843="Unknown"),ISBLANK(Q1843))),"Missing Information", INDEX(Table15[Entire Service Line Classification], MATCH(SUMIFS(Table15[Unique ID],Table15[System-Owned Portion],D1843,Table15[If Material Anything Other than "Lead" in Column E,Was Material Ever Previously Lead?],F1843,Table15[Customer-Owned Portion],N1843),Table15[Unique ID],0),0)))</f>
        <v>Non-lead</v>
      </c>
      <c r="W1843" s="189"/>
    </row>
    <row r="1844" spans="1:23" s="190" customFormat="1" ht="37.5" x14ac:dyDescent="0.25">
      <c r="A1844" s="180">
        <v>11721085</v>
      </c>
      <c r="B1844" s="181" t="s">
        <v>3833</v>
      </c>
      <c r="C1844" s="182" t="s">
        <v>3834</v>
      </c>
      <c r="D1844" s="183" t="s">
        <v>43</v>
      </c>
      <c r="E1844" s="181" t="s">
        <v>35</v>
      </c>
      <c r="F1844" s="183" t="s">
        <v>35</v>
      </c>
      <c r="G1844" s="181" t="s">
        <v>225</v>
      </c>
      <c r="H1844" s="184">
        <v>2</v>
      </c>
      <c r="I1844" s="185" t="s">
        <v>107</v>
      </c>
      <c r="J1844" s="181" t="s">
        <v>37</v>
      </c>
      <c r="K1844" s="181" t="s">
        <v>38</v>
      </c>
      <c r="L1844" s="186">
        <v>45551</v>
      </c>
      <c r="M1844" s="187" t="s">
        <v>7069</v>
      </c>
      <c r="N1844" s="183" t="s">
        <v>43</v>
      </c>
      <c r="O1844" s="181"/>
      <c r="P1844" s="184">
        <v>2</v>
      </c>
      <c r="Q1844" s="185" t="s">
        <v>107</v>
      </c>
      <c r="R1844" s="181" t="s">
        <v>37</v>
      </c>
      <c r="S1844" s="181" t="s">
        <v>96</v>
      </c>
      <c r="T1844" s="186">
        <v>45551</v>
      </c>
      <c r="U1844" s="187" t="s">
        <v>7069</v>
      </c>
      <c r="V1844" s="188" t="str" cm="1">
        <f t="array" ref="V1844">IF(SUM(LEN(A1844:U1844))=0,"",IF(OR(OR(ISBLANK(E1844),SUM(LEN(B1844),LEN(C1844))=0),AND(NOT(D1844="Unknown"),ISBLANK(I1844)),AND(NOT(N1844="Unknown"),ISBLANK(Q1844))),"Missing Information", INDEX(Table15[Entire Service Line Classification], MATCH(SUMIFS(Table15[Unique ID],Table15[System-Owned Portion],D1844,Table15[If Material Anything Other than "Lead" in Column E,Was Material Ever Previously Lead?],F1844,Table15[Customer-Owned Portion],N1844),Table15[Unique ID],0),0)))</f>
        <v>Non-lead</v>
      </c>
      <c r="W1844" s="189"/>
    </row>
    <row r="1845" spans="1:23" s="190" customFormat="1" ht="37.5" x14ac:dyDescent="0.25">
      <c r="A1845" s="180">
        <v>11721084</v>
      </c>
      <c r="B1845" s="181" t="s">
        <v>3835</v>
      </c>
      <c r="C1845" s="182" t="s">
        <v>3836</v>
      </c>
      <c r="D1845" s="183" t="s">
        <v>36</v>
      </c>
      <c r="E1845" s="181" t="s">
        <v>35</v>
      </c>
      <c r="F1845" s="183" t="s">
        <v>35</v>
      </c>
      <c r="G1845" s="181" t="s">
        <v>230</v>
      </c>
      <c r="H1845" s="184">
        <v>1</v>
      </c>
      <c r="I1845" s="185" t="s">
        <v>107</v>
      </c>
      <c r="J1845" s="181" t="s">
        <v>37</v>
      </c>
      <c r="K1845" s="181" t="s">
        <v>38</v>
      </c>
      <c r="L1845" s="186">
        <v>45513</v>
      </c>
      <c r="M1845" s="187" t="s">
        <v>225</v>
      </c>
      <c r="N1845" s="183" t="s">
        <v>43</v>
      </c>
      <c r="O1845" s="181"/>
      <c r="P1845" s="184">
        <v>1</v>
      </c>
      <c r="Q1845" s="185" t="s">
        <v>107</v>
      </c>
      <c r="R1845" s="181" t="s">
        <v>37</v>
      </c>
      <c r="S1845" s="181" t="s">
        <v>96</v>
      </c>
      <c r="T1845" s="186">
        <v>45513</v>
      </c>
      <c r="U1845" s="187" t="s">
        <v>225</v>
      </c>
      <c r="V1845" s="188" t="str" cm="1">
        <f t="array" ref="V1845">IF(SUM(LEN(A1845:U1845))=0,"",IF(OR(OR(ISBLANK(E1845),SUM(LEN(B1845),LEN(C1845))=0),AND(NOT(D1845="Unknown"),ISBLANK(I1845)),AND(NOT(N1845="Unknown"),ISBLANK(Q1845))),"Missing Information", INDEX(Table15[Entire Service Line Classification], MATCH(SUMIFS(Table15[Unique ID],Table15[System-Owned Portion],D1845,Table15[If Material Anything Other than "Lead" in Column E,Was Material Ever Previously Lead?],F1845,Table15[Customer-Owned Portion],N1845),Table15[Unique ID],0),0)))</f>
        <v>Non-lead</v>
      </c>
      <c r="W1845" s="189"/>
    </row>
    <row r="1846" spans="1:23" s="190" customFormat="1" ht="37.5" x14ac:dyDescent="0.25">
      <c r="A1846" s="180">
        <v>11721083</v>
      </c>
      <c r="B1846" s="181" t="s">
        <v>3837</v>
      </c>
      <c r="C1846" s="182" t="s">
        <v>3838</v>
      </c>
      <c r="D1846" s="183" t="s">
        <v>36</v>
      </c>
      <c r="E1846" s="181" t="s">
        <v>35</v>
      </c>
      <c r="F1846" s="183" t="s">
        <v>35</v>
      </c>
      <c r="G1846" s="181" t="s">
        <v>230</v>
      </c>
      <c r="H1846" s="184">
        <v>1</v>
      </c>
      <c r="I1846" s="185" t="s">
        <v>107</v>
      </c>
      <c r="J1846" s="181" t="s">
        <v>37</v>
      </c>
      <c r="K1846" s="181" t="s">
        <v>38</v>
      </c>
      <c r="L1846" s="186">
        <v>45513</v>
      </c>
      <c r="M1846" s="187" t="s">
        <v>225</v>
      </c>
      <c r="N1846" s="183" t="s">
        <v>43</v>
      </c>
      <c r="O1846" s="181"/>
      <c r="P1846" s="184">
        <v>1</v>
      </c>
      <c r="Q1846" s="185" t="s">
        <v>107</v>
      </c>
      <c r="R1846" s="181" t="s">
        <v>37</v>
      </c>
      <c r="S1846" s="181" t="s">
        <v>96</v>
      </c>
      <c r="T1846" s="186">
        <v>45513</v>
      </c>
      <c r="U1846" s="187" t="s">
        <v>225</v>
      </c>
      <c r="V1846" s="188" t="str" cm="1">
        <f t="array" ref="V1846">IF(SUM(LEN(A1846:U1846))=0,"",IF(OR(OR(ISBLANK(E1846),SUM(LEN(B1846),LEN(C1846))=0),AND(NOT(D1846="Unknown"),ISBLANK(I1846)),AND(NOT(N1846="Unknown"),ISBLANK(Q1846))),"Missing Information", INDEX(Table15[Entire Service Line Classification], MATCH(SUMIFS(Table15[Unique ID],Table15[System-Owned Portion],D1846,Table15[If Material Anything Other than "Lead" in Column E,Was Material Ever Previously Lead?],F1846,Table15[Customer-Owned Portion],N1846),Table15[Unique ID],0),0)))</f>
        <v>Non-lead</v>
      </c>
      <c r="W1846" s="189"/>
    </row>
    <row r="1847" spans="1:23" s="190" customFormat="1" ht="37.5" x14ac:dyDescent="0.25">
      <c r="A1847" s="180">
        <v>11721093</v>
      </c>
      <c r="B1847" s="181" t="s">
        <v>3839</v>
      </c>
      <c r="C1847" s="182" t="s">
        <v>3828</v>
      </c>
      <c r="D1847" s="183" t="s">
        <v>36</v>
      </c>
      <c r="E1847" s="181" t="s">
        <v>35</v>
      </c>
      <c r="F1847" s="183" t="s">
        <v>35</v>
      </c>
      <c r="G1847" s="181" t="s">
        <v>227</v>
      </c>
      <c r="H1847" s="184">
        <v>1</v>
      </c>
      <c r="I1847" s="185" t="s">
        <v>107</v>
      </c>
      <c r="J1847" s="181" t="s">
        <v>37</v>
      </c>
      <c r="K1847" s="181" t="s">
        <v>38</v>
      </c>
      <c r="L1847" s="186">
        <v>45511</v>
      </c>
      <c r="M1847" s="187" t="s">
        <v>225</v>
      </c>
      <c r="N1847" s="183" t="s">
        <v>36</v>
      </c>
      <c r="O1847" s="181"/>
      <c r="P1847" s="184">
        <v>1</v>
      </c>
      <c r="Q1847" s="185" t="s">
        <v>107</v>
      </c>
      <c r="R1847" s="181" t="s">
        <v>37</v>
      </c>
      <c r="S1847" s="181" t="s">
        <v>96</v>
      </c>
      <c r="T1847" s="186">
        <v>45511</v>
      </c>
      <c r="U1847" s="187" t="s">
        <v>225</v>
      </c>
      <c r="V1847" s="188" t="str" cm="1">
        <f t="array" ref="V1847">IF(SUM(LEN(A1847:U1847))=0,"",IF(OR(OR(ISBLANK(E1847),SUM(LEN(B1847),LEN(C1847))=0),AND(NOT(D1847="Unknown"),ISBLANK(I1847)),AND(NOT(N1847="Unknown"),ISBLANK(Q1847))),"Missing Information", INDEX(Table15[Entire Service Line Classification], MATCH(SUMIFS(Table15[Unique ID],Table15[System-Owned Portion],D1847,Table15[If Material Anything Other than "Lead" in Column E,Was Material Ever Previously Lead?],F1847,Table15[Customer-Owned Portion],N1847),Table15[Unique ID],0),0)))</f>
        <v>Non-lead</v>
      </c>
      <c r="W1847" s="189"/>
    </row>
    <row r="1848" spans="1:23" s="190" customFormat="1" ht="37.5" x14ac:dyDescent="0.25">
      <c r="A1848" s="180">
        <v>11721089</v>
      </c>
      <c r="B1848" s="181" t="s">
        <v>3840</v>
      </c>
      <c r="C1848" s="182" t="s">
        <v>3841</v>
      </c>
      <c r="D1848" s="183" t="s">
        <v>36</v>
      </c>
      <c r="E1848" s="181" t="s">
        <v>35</v>
      </c>
      <c r="F1848" s="183" t="s">
        <v>35</v>
      </c>
      <c r="G1848" s="181" t="s">
        <v>261</v>
      </c>
      <c r="H1848" s="184">
        <v>2</v>
      </c>
      <c r="I1848" s="185" t="s">
        <v>107</v>
      </c>
      <c r="J1848" s="181" t="s">
        <v>37</v>
      </c>
      <c r="K1848" s="181" t="s">
        <v>38</v>
      </c>
      <c r="L1848" s="186">
        <v>45511</v>
      </c>
      <c r="M1848" s="187" t="s">
        <v>225</v>
      </c>
      <c r="N1848" s="183" t="s">
        <v>36</v>
      </c>
      <c r="O1848" s="181"/>
      <c r="P1848" s="184">
        <v>2</v>
      </c>
      <c r="Q1848" s="185" t="s">
        <v>107</v>
      </c>
      <c r="R1848" s="181" t="s">
        <v>37</v>
      </c>
      <c r="S1848" s="181" t="s">
        <v>96</v>
      </c>
      <c r="T1848" s="186">
        <v>45511</v>
      </c>
      <c r="U1848" s="187" t="s">
        <v>225</v>
      </c>
      <c r="V1848" s="188" t="str" cm="1">
        <f t="array" ref="V1848">IF(SUM(LEN(A1848:U1848))=0,"",IF(OR(OR(ISBLANK(E1848),SUM(LEN(B1848),LEN(C1848))=0),AND(NOT(D1848="Unknown"),ISBLANK(I1848)),AND(NOT(N1848="Unknown"),ISBLANK(Q1848))),"Missing Information", INDEX(Table15[Entire Service Line Classification], MATCH(SUMIFS(Table15[Unique ID],Table15[System-Owned Portion],D1848,Table15[If Material Anything Other than "Lead" in Column E,Was Material Ever Previously Lead?],F1848,Table15[Customer-Owned Portion],N1848),Table15[Unique ID],0),0)))</f>
        <v>Non-lead</v>
      </c>
      <c r="W1848" s="189"/>
    </row>
    <row r="1849" spans="1:23" s="190" customFormat="1" ht="37.5" x14ac:dyDescent="0.25">
      <c r="A1849" s="180">
        <v>11721088</v>
      </c>
      <c r="B1849" s="181" t="s">
        <v>3842</v>
      </c>
      <c r="C1849" s="182" t="s">
        <v>3843</v>
      </c>
      <c r="D1849" s="183" t="s">
        <v>36</v>
      </c>
      <c r="E1849" s="181" t="s">
        <v>35</v>
      </c>
      <c r="F1849" s="183" t="s">
        <v>35</v>
      </c>
      <c r="G1849" s="181" t="s">
        <v>239</v>
      </c>
      <c r="H1849" s="184">
        <v>1</v>
      </c>
      <c r="I1849" s="185" t="s">
        <v>107</v>
      </c>
      <c r="J1849" s="181" t="s">
        <v>37</v>
      </c>
      <c r="K1849" s="181" t="s">
        <v>38</v>
      </c>
      <c r="L1849" s="186">
        <v>45516</v>
      </c>
      <c r="M1849" s="187" t="s">
        <v>225</v>
      </c>
      <c r="N1849" s="183" t="s">
        <v>43</v>
      </c>
      <c r="O1849" s="181"/>
      <c r="P1849" s="184">
        <v>0.75</v>
      </c>
      <c r="Q1849" s="185" t="s">
        <v>107</v>
      </c>
      <c r="R1849" s="181" t="s">
        <v>37</v>
      </c>
      <c r="S1849" s="181" t="s">
        <v>96</v>
      </c>
      <c r="T1849" s="186">
        <v>45516</v>
      </c>
      <c r="U1849" s="187" t="s">
        <v>225</v>
      </c>
      <c r="V1849" s="188" t="str" cm="1">
        <f t="array" ref="V1849">IF(SUM(LEN(A1849:U1849))=0,"",IF(OR(OR(ISBLANK(E1849),SUM(LEN(B1849),LEN(C1849))=0),AND(NOT(D1849="Unknown"),ISBLANK(I1849)),AND(NOT(N1849="Unknown"),ISBLANK(Q1849))),"Missing Information", INDEX(Table15[Entire Service Line Classification], MATCH(SUMIFS(Table15[Unique ID],Table15[System-Owned Portion],D1849,Table15[If Material Anything Other than "Lead" in Column E,Was Material Ever Previously Lead?],F1849,Table15[Customer-Owned Portion],N1849),Table15[Unique ID],0),0)))</f>
        <v>Non-lead</v>
      </c>
      <c r="W1849" s="189"/>
    </row>
    <row r="1850" spans="1:23" s="190" customFormat="1" ht="37.5" x14ac:dyDescent="0.25">
      <c r="A1850" s="180">
        <v>11721087</v>
      </c>
      <c r="B1850" s="181" t="s">
        <v>3844</v>
      </c>
      <c r="C1850" s="182" t="s">
        <v>3406</v>
      </c>
      <c r="D1850" s="183" t="s">
        <v>36</v>
      </c>
      <c r="E1850" s="181" t="s">
        <v>35</v>
      </c>
      <c r="F1850" s="183" t="s">
        <v>35</v>
      </c>
      <c r="G1850" s="181" t="s">
        <v>7040</v>
      </c>
      <c r="H1850" s="184">
        <v>1</v>
      </c>
      <c r="I1850" s="185" t="s">
        <v>107</v>
      </c>
      <c r="J1850" s="181" t="s">
        <v>37</v>
      </c>
      <c r="K1850" s="181" t="s">
        <v>38</v>
      </c>
      <c r="L1850" s="186">
        <v>45516</v>
      </c>
      <c r="M1850" s="187" t="s">
        <v>225</v>
      </c>
      <c r="N1850" s="183" t="s">
        <v>43</v>
      </c>
      <c r="O1850" s="181"/>
      <c r="P1850" s="184">
        <v>0.75</v>
      </c>
      <c r="Q1850" s="185" t="s">
        <v>107</v>
      </c>
      <c r="R1850" s="181" t="s">
        <v>37</v>
      </c>
      <c r="S1850" s="181" t="s">
        <v>96</v>
      </c>
      <c r="T1850" s="186">
        <v>45516</v>
      </c>
      <c r="U1850" s="187" t="s">
        <v>225</v>
      </c>
      <c r="V1850" s="188" t="str" cm="1">
        <f t="array" ref="V1850">IF(SUM(LEN(A1850:U1850))=0,"",IF(OR(OR(ISBLANK(E1850),SUM(LEN(B1850),LEN(C1850))=0),AND(NOT(D1850="Unknown"),ISBLANK(I1850)),AND(NOT(N1850="Unknown"),ISBLANK(Q1850))),"Missing Information", INDEX(Table15[Entire Service Line Classification], MATCH(SUMIFS(Table15[Unique ID],Table15[System-Owned Portion],D1850,Table15[If Material Anything Other than "Lead" in Column E,Was Material Ever Previously Lead?],F1850,Table15[Customer-Owned Portion],N1850),Table15[Unique ID],0),0)))</f>
        <v>Non-lead</v>
      </c>
      <c r="W1850" s="189"/>
    </row>
    <row r="1851" spans="1:23" s="190" customFormat="1" ht="37.5" x14ac:dyDescent="0.25">
      <c r="A1851" s="180">
        <v>11721081</v>
      </c>
      <c r="B1851" s="181" t="s">
        <v>3845</v>
      </c>
      <c r="C1851" s="182" t="s">
        <v>3846</v>
      </c>
      <c r="D1851" s="183" t="s">
        <v>43</v>
      </c>
      <c r="E1851" s="181" t="s">
        <v>35</v>
      </c>
      <c r="F1851" s="183" t="s">
        <v>35</v>
      </c>
      <c r="G1851" s="181" t="s">
        <v>244</v>
      </c>
      <c r="H1851" s="184">
        <v>4</v>
      </c>
      <c r="I1851" s="185" t="s">
        <v>107</v>
      </c>
      <c r="J1851" s="181" t="s">
        <v>37</v>
      </c>
      <c r="K1851" s="181" t="s">
        <v>38</v>
      </c>
      <c r="L1851" s="186">
        <v>45545</v>
      </c>
      <c r="M1851" s="187" t="s">
        <v>7069</v>
      </c>
      <c r="N1851" s="183" t="s">
        <v>43</v>
      </c>
      <c r="O1851" s="181"/>
      <c r="P1851" s="184">
        <v>4</v>
      </c>
      <c r="Q1851" s="185" t="s">
        <v>107</v>
      </c>
      <c r="R1851" s="181" t="s">
        <v>37</v>
      </c>
      <c r="S1851" s="181" t="s">
        <v>96</v>
      </c>
      <c r="T1851" s="186">
        <v>45545</v>
      </c>
      <c r="U1851" s="187" t="s">
        <v>7069</v>
      </c>
      <c r="V1851" s="188" t="str" cm="1">
        <f t="array" ref="V1851">IF(SUM(LEN(A1851:U1851))=0,"",IF(OR(OR(ISBLANK(E1851),SUM(LEN(B1851),LEN(C1851))=0),AND(NOT(D1851="Unknown"),ISBLANK(I1851)),AND(NOT(N1851="Unknown"),ISBLANK(Q1851))),"Missing Information", INDEX(Table15[Entire Service Line Classification], MATCH(SUMIFS(Table15[Unique ID],Table15[System-Owned Portion],D1851,Table15[If Material Anything Other than "Lead" in Column E,Was Material Ever Previously Lead?],F1851,Table15[Customer-Owned Portion],N1851),Table15[Unique ID],0),0)))</f>
        <v>Non-lead</v>
      </c>
      <c r="W1851" s="189"/>
    </row>
    <row r="1852" spans="1:23" s="190" customFormat="1" ht="37.5" x14ac:dyDescent="0.25">
      <c r="A1852" s="180">
        <v>11721080</v>
      </c>
      <c r="B1852" s="181" t="s">
        <v>3819</v>
      </c>
      <c r="C1852" s="182" t="s">
        <v>3820</v>
      </c>
      <c r="D1852" s="183" t="s">
        <v>43</v>
      </c>
      <c r="E1852" s="181" t="s">
        <v>35</v>
      </c>
      <c r="F1852" s="183" t="s">
        <v>35</v>
      </c>
      <c r="G1852" s="181" t="s">
        <v>225</v>
      </c>
      <c r="H1852" s="184">
        <v>2</v>
      </c>
      <c r="I1852" s="185" t="s">
        <v>107</v>
      </c>
      <c r="J1852" s="181" t="s">
        <v>37</v>
      </c>
      <c r="K1852" s="181" t="s">
        <v>38</v>
      </c>
      <c r="L1852" s="186">
        <v>45545</v>
      </c>
      <c r="M1852" s="187" t="s">
        <v>7069</v>
      </c>
      <c r="N1852" s="183" t="s">
        <v>43</v>
      </c>
      <c r="O1852" s="181"/>
      <c r="P1852" s="184">
        <v>2</v>
      </c>
      <c r="Q1852" s="185" t="s">
        <v>107</v>
      </c>
      <c r="R1852" s="181" t="s">
        <v>37</v>
      </c>
      <c r="S1852" s="181" t="s">
        <v>96</v>
      </c>
      <c r="T1852" s="186">
        <v>45545</v>
      </c>
      <c r="U1852" s="187" t="s">
        <v>7069</v>
      </c>
      <c r="V1852" s="188" t="str" cm="1">
        <f t="array" ref="V1852">IF(SUM(LEN(A1852:U1852))=0,"",IF(OR(OR(ISBLANK(E1852),SUM(LEN(B1852),LEN(C1852))=0),AND(NOT(D1852="Unknown"),ISBLANK(I1852)),AND(NOT(N1852="Unknown"),ISBLANK(Q1852))),"Missing Information", INDEX(Table15[Entire Service Line Classification], MATCH(SUMIFS(Table15[Unique ID],Table15[System-Owned Portion],D1852,Table15[If Material Anything Other than "Lead" in Column E,Was Material Ever Previously Lead?],F1852,Table15[Customer-Owned Portion],N1852),Table15[Unique ID],0),0)))</f>
        <v>Non-lead</v>
      </c>
      <c r="W1852" s="189"/>
    </row>
    <row r="1853" spans="1:23" s="190" customFormat="1" ht="37.5" x14ac:dyDescent="0.25">
      <c r="A1853" s="180">
        <v>11721078</v>
      </c>
      <c r="B1853" s="181" t="s">
        <v>3847</v>
      </c>
      <c r="C1853" s="182" t="s">
        <v>3848</v>
      </c>
      <c r="D1853" s="183" t="s">
        <v>36</v>
      </c>
      <c r="E1853" s="181" t="s">
        <v>35</v>
      </c>
      <c r="F1853" s="183" t="s">
        <v>35</v>
      </c>
      <c r="G1853" s="181" t="s">
        <v>236</v>
      </c>
      <c r="H1853" s="184">
        <v>1</v>
      </c>
      <c r="I1853" s="185" t="s">
        <v>107</v>
      </c>
      <c r="J1853" s="181" t="s">
        <v>37</v>
      </c>
      <c r="K1853" s="181" t="s">
        <v>38</v>
      </c>
      <c r="L1853" s="186">
        <v>45516</v>
      </c>
      <c r="M1853" s="187" t="s">
        <v>225</v>
      </c>
      <c r="N1853" s="183" t="s">
        <v>43</v>
      </c>
      <c r="O1853" s="181"/>
      <c r="P1853" s="184">
        <v>1</v>
      </c>
      <c r="Q1853" s="185" t="s">
        <v>107</v>
      </c>
      <c r="R1853" s="181" t="s">
        <v>37</v>
      </c>
      <c r="S1853" s="181" t="s">
        <v>96</v>
      </c>
      <c r="T1853" s="186">
        <v>45516</v>
      </c>
      <c r="U1853" s="187" t="s">
        <v>225</v>
      </c>
      <c r="V1853" s="188" t="str" cm="1">
        <f t="array" ref="V1853">IF(SUM(LEN(A1853:U1853))=0,"",IF(OR(OR(ISBLANK(E1853),SUM(LEN(B1853),LEN(C1853))=0),AND(NOT(D1853="Unknown"),ISBLANK(I1853)),AND(NOT(N1853="Unknown"),ISBLANK(Q1853))),"Missing Information", INDEX(Table15[Entire Service Line Classification], MATCH(SUMIFS(Table15[Unique ID],Table15[System-Owned Portion],D1853,Table15[If Material Anything Other than "Lead" in Column E,Was Material Ever Previously Lead?],F1853,Table15[Customer-Owned Portion],N1853),Table15[Unique ID],0),0)))</f>
        <v>Non-lead</v>
      </c>
      <c r="W1853" s="189"/>
    </row>
    <row r="1854" spans="1:23" s="190" customFormat="1" ht="37.5" x14ac:dyDescent="0.25">
      <c r="A1854" s="180">
        <v>11721077</v>
      </c>
      <c r="B1854" s="181" t="s">
        <v>3849</v>
      </c>
      <c r="C1854" s="182" t="s">
        <v>3850</v>
      </c>
      <c r="D1854" s="183" t="s">
        <v>43</v>
      </c>
      <c r="E1854" s="181" t="s">
        <v>35</v>
      </c>
      <c r="F1854" s="183" t="s">
        <v>35</v>
      </c>
      <c r="G1854" s="181" t="s">
        <v>258</v>
      </c>
      <c r="H1854" s="184">
        <v>1</v>
      </c>
      <c r="I1854" s="185" t="s">
        <v>107</v>
      </c>
      <c r="J1854" s="181" t="s">
        <v>37</v>
      </c>
      <c r="K1854" s="181" t="s">
        <v>38</v>
      </c>
      <c r="L1854" s="186">
        <v>45513</v>
      </c>
      <c r="M1854" s="187" t="s">
        <v>225</v>
      </c>
      <c r="N1854" s="183" t="s">
        <v>43</v>
      </c>
      <c r="O1854" s="181"/>
      <c r="P1854" s="184">
        <v>1</v>
      </c>
      <c r="Q1854" s="185" t="s">
        <v>107</v>
      </c>
      <c r="R1854" s="181" t="s">
        <v>37</v>
      </c>
      <c r="S1854" s="181" t="s">
        <v>96</v>
      </c>
      <c r="T1854" s="186">
        <v>45513</v>
      </c>
      <c r="U1854" s="187" t="s">
        <v>225</v>
      </c>
      <c r="V1854" s="188" t="str" cm="1">
        <f t="array" ref="V1854">IF(SUM(LEN(A1854:U1854))=0,"",IF(OR(OR(ISBLANK(E1854),SUM(LEN(B1854),LEN(C1854))=0),AND(NOT(D1854="Unknown"),ISBLANK(I1854)),AND(NOT(N1854="Unknown"),ISBLANK(Q1854))),"Missing Information", INDEX(Table15[Entire Service Line Classification], MATCH(SUMIFS(Table15[Unique ID],Table15[System-Owned Portion],D1854,Table15[If Material Anything Other than "Lead" in Column E,Was Material Ever Previously Lead?],F1854,Table15[Customer-Owned Portion],N1854),Table15[Unique ID],0),0)))</f>
        <v>Non-lead</v>
      </c>
      <c r="W1854" s="189"/>
    </row>
    <row r="1855" spans="1:23" s="190" customFormat="1" ht="37.5" x14ac:dyDescent="0.25">
      <c r="A1855" s="180">
        <v>11721082</v>
      </c>
      <c r="B1855" s="181" t="s">
        <v>3851</v>
      </c>
      <c r="C1855" s="182" t="s">
        <v>3852</v>
      </c>
      <c r="D1855" s="183" t="s">
        <v>36</v>
      </c>
      <c r="E1855" s="181" t="s">
        <v>35</v>
      </c>
      <c r="F1855" s="183" t="s">
        <v>35</v>
      </c>
      <c r="G1855" s="181" t="s">
        <v>225</v>
      </c>
      <c r="H1855" s="184">
        <v>1</v>
      </c>
      <c r="I1855" s="185" t="s">
        <v>107</v>
      </c>
      <c r="J1855" s="181" t="s">
        <v>37</v>
      </c>
      <c r="K1855" s="181" t="s">
        <v>38</v>
      </c>
      <c r="L1855" s="186">
        <v>45526</v>
      </c>
      <c r="M1855" s="187" t="s">
        <v>225</v>
      </c>
      <c r="N1855" s="183" t="s">
        <v>43</v>
      </c>
      <c r="O1855" s="181"/>
      <c r="P1855" s="184">
        <v>1</v>
      </c>
      <c r="Q1855" s="185" t="s">
        <v>107</v>
      </c>
      <c r="R1855" s="181" t="s">
        <v>37</v>
      </c>
      <c r="S1855" s="181" t="s">
        <v>96</v>
      </c>
      <c r="T1855" s="186">
        <v>45526</v>
      </c>
      <c r="U1855" s="187" t="s">
        <v>7068</v>
      </c>
      <c r="V1855" s="188" t="str" cm="1">
        <f t="array" ref="V1855">IF(SUM(LEN(A1855:U1855))=0,"",IF(OR(OR(ISBLANK(E1855),SUM(LEN(B1855),LEN(C1855))=0),AND(NOT(D1855="Unknown"),ISBLANK(I1855)),AND(NOT(N1855="Unknown"),ISBLANK(Q1855))),"Missing Information", INDEX(Table15[Entire Service Line Classification], MATCH(SUMIFS(Table15[Unique ID],Table15[System-Owned Portion],D1855,Table15[If Material Anything Other than "Lead" in Column E,Was Material Ever Previously Lead?],F1855,Table15[Customer-Owned Portion],N1855),Table15[Unique ID],0),0)))</f>
        <v>Non-lead</v>
      </c>
      <c r="W1855" s="189"/>
    </row>
    <row r="1856" spans="1:23" s="190" customFormat="1" ht="37.5" x14ac:dyDescent="0.25">
      <c r="A1856" s="180">
        <v>11721079</v>
      </c>
      <c r="B1856" s="181" t="s">
        <v>3853</v>
      </c>
      <c r="C1856" s="182" t="s">
        <v>3854</v>
      </c>
      <c r="D1856" s="183" t="s">
        <v>36</v>
      </c>
      <c r="E1856" s="181" t="s">
        <v>35</v>
      </c>
      <c r="F1856" s="183" t="s">
        <v>35</v>
      </c>
      <c r="G1856" s="181" t="s">
        <v>230</v>
      </c>
      <c r="H1856" s="184">
        <v>1</v>
      </c>
      <c r="I1856" s="185" t="s">
        <v>107</v>
      </c>
      <c r="J1856" s="181" t="s">
        <v>37</v>
      </c>
      <c r="K1856" s="181" t="s">
        <v>38</v>
      </c>
      <c r="L1856" s="186">
        <v>45513</v>
      </c>
      <c r="M1856" s="187" t="s">
        <v>225</v>
      </c>
      <c r="N1856" s="183" t="s">
        <v>43</v>
      </c>
      <c r="O1856" s="181"/>
      <c r="P1856" s="184">
        <v>1</v>
      </c>
      <c r="Q1856" s="185" t="s">
        <v>107</v>
      </c>
      <c r="R1856" s="181" t="s">
        <v>37</v>
      </c>
      <c r="S1856" s="181" t="s">
        <v>96</v>
      </c>
      <c r="T1856" s="186">
        <v>45513</v>
      </c>
      <c r="U1856" s="187" t="s">
        <v>225</v>
      </c>
      <c r="V1856" s="188" t="str" cm="1">
        <f t="array" ref="V1856">IF(SUM(LEN(A1856:U1856))=0,"",IF(OR(OR(ISBLANK(E1856),SUM(LEN(B1856),LEN(C1856))=0),AND(NOT(D1856="Unknown"),ISBLANK(I1856)),AND(NOT(N1856="Unknown"),ISBLANK(Q1856))),"Missing Information", INDEX(Table15[Entire Service Line Classification], MATCH(SUMIFS(Table15[Unique ID],Table15[System-Owned Portion],D1856,Table15[If Material Anything Other than "Lead" in Column E,Was Material Ever Previously Lead?],F1856,Table15[Customer-Owned Portion],N1856),Table15[Unique ID],0),0)))</f>
        <v>Non-lead</v>
      </c>
      <c r="W1856" s="189"/>
    </row>
    <row r="1857" spans="1:23" s="190" customFormat="1" ht="37.5" x14ac:dyDescent="0.25">
      <c r="A1857" s="180">
        <v>11721076</v>
      </c>
      <c r="B1857" s="181" t="s">
        <v>3831</v>
      </c>
      <c r="C1857" s="182" t="s">
        <v>3832</v>
      </c>
      <c r="D1857" s="183" t="s">
        <v>43</v>
      </c>
      <c r="E1857" s="181" t="s">
        <v>35</v>
      </c>
      <c r="F1857" s="183" t="s">
        <v>35</v>
      </c>
      <c r="G1857" s="181" t="s">
        <v>225</v>
      </c>
      <c r="H1857" s="184">
        <v>2</v>
      </c>
      <c r="I1857" s="185" t="s">
        <v>107</v>
      </c>
      <c r="J1857" s="181" t="s">
        <v>37</v>
      </c>
      <c r="K1857" s="181" t="s">
        <v>38</v>
      </c>
      <c r="L1857" s="186">
        <v>45545</v>
      </c>
      <c r="M1857" s="187" t="s">
        <v>7069</v>
      </c>
      <c r="N1857" s="183" t="s">
        <v>43</v>
      </c>
      <c r="O1857" s="181"/>
      <c r="P1857" s="184">
        <v>2</v>
      </c>
      <c r="Q1857" s="185" t="s">
        <v>107</v>
      </c>
      <c r="R1857" s="181" t="s">
        <v>37</v>
      </c>
      <c r="S1857" s="181" t="s">
        <v>96</v>
      </c>
      <c r="T1857" s="186">
        <v>45545</v>
      </c>
      <c r="U1857" s="187" t="s">
        <v>7069</v>
      </c>
      <c r="V1857" s="188" t="str" cm="1">
        <f t="array" ref="V1857">IF(SUM(LEN(A1857:U1857))=0,"",IF(OR(OR(ISBLANK(E1857),SUM(LEN(B1857),LEN(C1857))=0),AND(NOT(D1857="Unknown"),ISBLANK(I1857)),AND(NOT(N1857="Unknown"),ISBLANK(Q1857))),"Missing Information", INDEX(Table15[Entire Service Line Classification], MATCH(SUMIFS(Table15[Unique ID],Table15[System-Owned Portion],D1857,Table15[If Material Anything Other than "Lead" in Column E,Was Material Ever Previously Lead?],F1857,Table15[Customer-Owned Portion],N1857),Table15[Unique ID],0),0)))</f>
        <v>Non-lead</v>
      </c>
      <c r="W1857" s="189"/>
    </row>
    <row r="1858" spans="1:23" s="190" customFormat="1" ht="37.5" x14ac:dyDescent="0.25">
      <c r="A1858" s="180">
        <v>11721073</v>
      </c>
      <c r="B1858" s="181" t="s">
        <v>3855</v>
      </c>
      <c r="C1858" s="182" t="s">
        <v>3856</v>
      </c>
      <c r="D1858" s="183" t="s">
        <v>36</v>
      </c>
      <c r="E1858" s="181" t="s">
        <v>35</v>
      </c>
      <c r="F1858" s="183" t="s">
        <v>35</v>
      </c>
      <c r="G1858" s="181" t="s">
        <v>236</v>
      </c>
      <c r="H1858" s="184">
        <v>1</v>
      </c>
      <c r="I1858" s="185" t="s">
        <v>107</v>
      </c>
      <c r="J1858" s="181" t="s">
        <v>37</v>
      </c>
      <c r="K1858" s="181" t="s">
        <v>38</v>
      </c>
      <c r="L1858" s="186">
        <v>45516</v>
      </c>
      <c r="M1858" s="187" t="s">
        <v>225</v>
      </c>
      <c r="N1858" s="183" t="s">
        <v>43</v>
      </c>
      <c r="O1858" s="181"/>
      <c r="P1858" s="184">
        <v>0.75</v>
      </c>
      <c r="Q1858" s="185" t="s">
        <v>107</v>
      </c>
      <c r="R1858" s="181" t="s">
        <v>37</v>
      </c>
      <c r="S1858" s="181" t="s">
        <v>96</v>
      </c>
      <c r="T1858" s="186">
        <v>45516</v>
      </c>
      <c r="U1858" s="187" t="s">
        <v>225</v>
      </c>
      <c r="V1858" s="188" t="str" cm="1">
        <f t="array" ref="V1858">IF(SUM(LEN(A1858:U1858))=0,"",IF(OR(OR(ISBLANK(E1858),SUM(LEN(B1858),LEN(C1858))=0),AND(NOT(D1858="Unknown"),ISBLANK(I1858)),AND(NOT(N1858="Unknown"),ISBLANK(Q1858))),"Missing Information", INDEX(Table15[Entire Service Line Classification], MATCH(SUMIFS(Table15[Unique ID],Table15[System-Owned Portion],D1858,Table15[If Material Anything Other than "Lead" in Column E,Was Material Ever Previously Lead?],F1858,Table15[Customer-Owned Portion],N1858),Table15[Unique ID],0),0)))</f>
        <v>Non-lead</v>
      </c>
      <c r="W1858" s="189"/>
    </row>
    <row r="1859" spans="1:23" s="190" customFormat="1" ht="37.5" x14ac:dyDescent="0.25">
      <c r="A1859" s="180">
        <v>11721071</v>
      </c>
      <c r="B1859" s="181" t="s">
        <v>3857</v>
      </c>
      <c r="C1859" s="182" t="s">
        <v>3858</v>
      </c>
      <c r="D1859" s="183" t="s">
        <v>36</v>
      </c>
      <c r="E1859" s="181" t="s">
        <v>35</v>
      </c>
      <c r="F1859" s="183" t="s">
        <v>35</v>
      </c>
      <c r="G1859" s="181" t="s">
        <v>261</v>
      </c>
      <c r="H1859" s="184">
        <v>2</v>
      </c>
      <c r="I1859" s="185" t="s">
        <v>107</v>
      </c>
      <c r="J1859" s="181" t="s">
        <v>37</v>
      </c>
      <c r="K1859" s="181" t="s">
        <v>38</v>
      </c>
      <c r="L1859" s="186">
        <v>45545</v>
      </c>
      <c r="M1859" s="187" t="s">
        <v>7069</v>
      </c>
      <c r="N1859" s="183" t="s">
        <v>36</v>
      </c>
      <c r="O1859" s="181"/>
      <c r="P1859" s="184">
        <v>2</v>
      </c>
      <c r="Q1859" s="185" t="s">
        <v>107</v>
      </c>
      <c r="R1859" s="181" t="s">
        <v>37</v>
      </c>
      <c r="S1859" s="181" t="s">
        <v>96</v>
      </c>
      <c r="T1859" s="186">
        <v>45545</v>
      </c>
      <c r="U1859" s="187" t="s">
        <v>7069</v>
      </c>
      <c r="V1859" s="188" t="str" cm="1">
        <f t="array" ref="V1859">IF(SUM(LEN(A1859:U1859))=0,"",IF(OR(OR(ISBLANK(E1859),SUM(LEN(B1859),LEN(C1859))=0),AND(NOT(D1859="Unknown"),ISBLANK(I1859)),AND(NOT(N1859="Unknown"),ISBLANK(Q1859))),"Missing Information", INDEX(Table15[Entire Service Line Classification], MATCH(SUMIFS(Table15[Unique ID],Table15[System-Owned Portion],D1859,Table15[If Material Anything Other than "Lead" in Column E,Was Material Ever Previously Lead?],F1859,Table15[Customer-Owned Portion],N1859),Table15[Unique ID],0),0)))</f>
        <v>Non-lead</v>
      </c>
      <c r="W1859" s="189"/>
    </row>
    <row r="1860" spans="1:23" s="190" customFormat="1" ht="37.5" x14ac:dyDescent="0.25">
      <c r="A1860" s="180">
        <v>11721070</v>
      </c>
      <c r="B1860" s="181" t="s">
        <v>3859</v>
      </c>
      <c r="C1860" s="182" t="s">
        <v>3860</v>
      </c>
      <c r="D1860" s="183" t="s">
        <v>36</v>
      </c>
      <c r="E1860" s="181" t="s">
        <v>35</v>
      </c>
      <c r="F1860" s="183" t="s">
        <v>35</v>
      </c>
      <c r="G1860" s="181" t="s">
        <v>227</v>
      </c>
      <c r="H1860" s="184">
        <v>1</v>
      </c>
      <c r="I1860" s="185" t="s">
        <v>107</v>
      </c>
      <c r="J1860" s="181" t="s">
        <v>37</v>
      </c>
      <c r="K1860" s="181" t="s">
        <v>38</v>
      </c>
      <c r="L1860" s="186">
        <v>45516</v>
      </c>
      <c r="M1860" s="187" t="s">
        <v>225</v>
      </c>
      <c r="N1860" s="183" t="s">
        <v>43</v>
      </c>
      <c r="O1860" s="181"/>
      <c r="P1860" s="184">
        <v>1</v>
      </c>
      <c r="Q1860" s="185" t="s">
        <v>107</v>
      </c>
      <c r="R1860" s="181" t="s">
        <v>37</v>
      </c>
      <c r="S1860" s="181" t="s">
        <v>96</v>
      </c>
      <c r="T1860" s="186">
        <v>45516</v>
      </c>
      <c r="U1860" s="187" t="s">
        <v>225</v>
      </c>
      <c r="V1860" s="188" t="str" cm="1">
        <f t="array" ref="V1860">IF(SUM(LEN(A1860:U1860))=0,"",IF(OR(OR(ISBLANK(E1860),SUM(LEN(B1860),LEN(C1860))=0),AND(NOT(D1860="Unknown"),ISBLANK(I1860)),AND(NOT(N1860="Unknown"),ISBLANK(Q1860))),"Missing Information", INDEX(Table15[Entire Service Line Classification], MATCH(SUMIFS(Table15[Unique ID],Table15[System-Owned Portion],D1860,Table15[If Material Anything Other than "Lead" in Column E,Was Material Ever Previously Lead?],F1860,Table15[Customer-Owned Portion],N1860),Table15[Unique ID],0),0)))</f>
        <v>Non-lead</v>
      </c>
      <c r="W1860" s="189"/>
    </row>
    <row r="1861" spans="1:23" s="190" customFormat="1" ht="37.5" x14ac:dyDescent="0.25">
      <c r="A1861" s="180">
        <v>11721069</v>
      </c>
      <c r="B1861" s="181" t="s">
        <v>3861</v>
      </c>
      <c r="C1861" s="182" t="s">
        <v>3862</v>
      </c>
      <c r="D1861" s="183" t="s">
        <v>36</v>
      </c>
      <c r="E1861" s="181" t="s">
        <v>35</v>
      </c>
      <c r="F1861" s="183" t="s">
        <v>35</v>
      </c>
      <c r="G1861" s="181" t="s">
        <v>255</v>
      </c>
      <c r="H1861" s="184">
        <v>2</v>
      </c>
      <c r="I1861" s="185" t="s">
        <v>107</v>
      </c>
      <c r="J1861" s="181" t="s">
        <v>37</v>
      </c>
      <c r="K1861" s="181" t="s">
        <v>38</v>
      </c>
      <c r="L1861" s="186">
        <v>45525</v>
      </c>
      <c r="M1861" s="187" t="s">
        <v>225</v>
      </c>
      <c r="N1861" s="183" t="s">
        <v>43</v>
      </c>
      <c r="O1861" s="181"/>
      <c r="P1861" s="184">
        <v>2</v>
      </c>
      <c r="Q1861" s="185" t="s">
        <v>107</v>
      </c>
      <c r="R1861" s="181" t="s">
        <v>37</v>
      </c>
      <c r="S1861" s="181" t="s">
        <v>96</v>
      </c>
      <c r="T1861" s="186">
        <v>45525</v>
      </c>
      <c r="U1861" s="187" t="s">
        <v>225</v>
      </c>
      <c r="V1861" s="188" t="str" cm="1">
        <f t="array" ref="V1861">IF(SUM(LEN(A1861:U1861))=0,"",IF(OR(OR(ISBLANK(E1861),SUM(LEN(B1861),LEN(C1861))=0),AND(NOT(D1861="Unknown"),ISBLANK(I1861)),AND(NOT(N1861="Unknown"),ISBLANK(Q1861))),"Missing Information", INDEX(Table15[Entire Service Line Classification], MATCH(SUMIFS(Table15[Unique ID],Table15[System-Owned Portion],D1861,Table15[If Material Anything Other than "Lead" in Column E,Was Material Ever Previously Lead?],F1861,Table15[Customer-Owned Portion],N1861),Table15[Unique ID],0),0)))</f>
        <v>Non-lead</v>
      </c>
      <c r="W1861" s="189"/>
    </row>
    <row r="1862" spans="1:23" s="190" customFormat="1" ht="37.5" x14ac:dyDescent="0.25">
      <c r="A1862" s="180">
        <v>11721075</v>
      </c>
      <c r="B1862" s="181" t="s">
        <v>3849</v>
      </c>
      <c r="C1862" s="182" t="s">
        <v>3850</v>
      </c>
      <c r="D1862" s="183" t="s">
        <v>36</v>
      </c>
      <c r="E1862" s="181" t="s">
        <v>35</v>
      </c>
      <c r="F1862" s="183" t="s">
        <v>35</v>
      </c>
      <c r="G1862" s="181" t="s">
        <v>258</v>
      </c>
      <c r="H1862" s="184">
        <v>2</v>
      </c>
      <c r="I1862" s="185" t="s">
        <v>107</v>
      </c>
      <c r="J1862" s="181" t="s">
        <v>37</v>
      </c>
      <c r="K1862" s="181" t="s">
        <v>38</v>
      </c>
      <c r="L1862" s="186">
        <v>45513</v>
      </c>
      <c r="M1862" s="187" t="s">
        <v>225</v>
      </c>
      <c r="N1862" s="183" t="s">
        <v>36</v>
      </c>
      <c r="O1862" s="181"/>
      <c r="P1862" s="184">
        <v>2</v>
      </c>
      <c r="Q1862" s="185" t="s">
        <v>107</v>
      </c>
      <c r="R1862" s="181" t="s">
        <v>37</v>
      </c>
      <c r="S1862" s="181" t="s">
        <v>96</v>
      </c>
      <c r="T1862" s="186">
        <v>45513</v>
      </c>
      <c r="U1862" s="187" t="s">
        <v>225</v>
      </c>
      <c r="V1862" s="188" t="str" cm="1">
        <f t="array" ref="V1862">IF(SUM(LEN(A1862:U1862))=0,"",IF(OR(OR(ISBLANK(E1862),SUM(LEN(B1862),LEN(C1862))=0),AND(NOT(D1862="Unknown"),ISBLANK(I1862)),AND(NOT(N1862="Unknown"),ISBLANK(Q1862))),"Missing Information", INDEX(Table15[Entire Service Line Classification], MATCH(SUMIFS(Table15[Unique ID],Table15[System-Owned Portion],D1862,Table15[If Material Anything Other than "Lead" in Column E,Was Material Ever Previously Lead?],F1862,Table15[Customer-Owned Portion],N1862),Table15[Unique ID],0),0)))</f>
        <v>Non-lead</v>
      </c>
      <c r="W1862" s="189"/>
    </row>
    <row r="1863" spans="1:23" s="190" customFormat="1" ht="37.5" x14ac:dyDescent="0.25">
      <c r="A1863" s="180">
        <v>11721072</v>
      </c>
      <c r="B1863" s="181" t="s">
        <v>3863</v>
      </c>
      <c r="C1863" s="182" t="s">
        <v>3864</v>
      </c>
      <c r="D1863" s="183" t="s">
        <v>36</v>
      </c>
      <c r="E1863" s="181" t="s">
        <v>35</v>
      </c>
      <c r="F1863" s="183" t="s">
        <v>35</v>
      </c>
      <c r="G1863" s="181" t="s">
        <v>255</v>
      </c>
      <c r="H1863" s="184">
        <v>1</v>
      </c>
      <c r="I1863" s="185" t="s">
        <v>107</v>
      </c>
      <c r="J1863" s="181" t="s">
        <v>37</v>
      </c>
      <c r="K1863" s="181" t="s">
        <v>38</v>
      </c>
      <c r="L1863" s="186">
        <v>45525</v>
      </c>
      <c r="M1863" s="187" t="s">
        <v>225</v>
      </c>
      <c r="N1863" s="183" t="s">
        <v>43</v>
      </c>
      <c r="O1863" s="181"/>
      <c r="P1863" s="184">
        <v>0.75</v>
      </c>
      <c r="Q1863" s="185" t="s">
        <v>107</v>
      </c>
      <c r="R1863" s="181" t="s">
        <v>37</v>
      </c>
      <c r="S1863" s="181" t="s">
        <v>96</v>
      </c>
      <c r="T1863" s="186">
        <v>45525</v>
      </c>
      <c r="U1863" s="187" t="s">
        <v>225</v>
      </c>
      <c r="V1863" s="188" t="str" cm="1">
        <f t="array" ref="V1863">IF(SUM(LEN(A1863:U1863))=0,"",IF(OR(OR(ISBLANK(E1863),SUM(LEN(B1863),LEN(C1863))=0),AND(NOT(D1863="Unknown"),ISBLANK(I1863)),AND(NOT(N1863="Unknown"),ISBLANK(Q1863))),"Missing Information", INDEX(Table15[Entire Service Line Classification], MATCH(SUMIFS(Table15[Unique ID],Table15[System-Owned Portion],D1863,Table15[If Material Anything Other than "Lead" in Column E,Was Material Ever Previously Lead?],F1863,Table15[Customer-Owned Portion],N1863),Table15[Unique ID],0),0)))</f>
        <v>Non-lead</v>
      </c>
      <c r="W1863" s="189"/>
    </row>
    <row r="1864" spans="1:23" s="190" customFormat="1" ht="37.5" x14ac:dyDescent="0.25">
      <c r="A1864" s="180">
        <v>11721068</v>
      </c>
      <c r="B1864" s="181" t="s">
        <v>3865</v>
      </c>
      <c r="C1864" s="182" t="s">
        <v>3866</v>
      </c>
      <c r="D1864" s="183" t="s">
        <v>36</v>
      </c>
      <c r="E1864" s="181" t="s">
        <v>35</v>
      </c>
      <c r="F1864" s="183" t="s">
        <v>35</v>
      </c>
      <c r="G1864" s="181" t="s">
        <v>268</v>
      </c>
      <c r="H1864" s="184">
        <v>1</v>
      </c>
      <c r="I1864" s="185" t="s">
        <v>107</v>
      </c>
      <c r="J1864" s="181" t="s">
        <v>37</v>
      </c>
      <c r="K1864" s="181" t="s">
        <v>38</v>
      </c>
      <c r="L1864" s="186">
        <v>45526</v>
      </c>
      <c r="M1864" s="187" t="s">
        <v>225</v>
      </c>
      <c r="N1864" s="183" t="s">
        <v>36</v>
      </c>
      <c r="O1864" s="181"/>
      <c r="P1864" s="184">
        <v>1</v>
      </c>
      <c r="Q1864" s="185" t="s">
        <v>107</v>
      </c>
      <c r="R1864" s="181" t="s">
        <v>37</v>
      </c>
      <c r="S1864" s="181" t="s">
        <v>96</v>
      </c>
      <c r="T1864" s="186">
        <v>45526</v>
      </c>
      <c r="U1864" s="187" t="s">
        <v>225</v>
      </c>
      <c r="V1864" s="188" t="str" cm="1">
        <f t="array" ref="V1864">IF(SUM(LEN(A1864:U1864))=0,"",IF(OR(OR(ISBLANK(E1864),SUM(LEN(B1864),LEN(C1864))=0),AND(NOT(D1864="Unknown"),ISBLANK(I1864)),AND(NOT(N1864="Unknown"),ISBLANK(Q1864))),"Missing Information", INDEX(Table15[Entire Service Line Classification], MATCH(SUMIFS(Table15[Unique ID],Table15[System-Owned Portion],D1864,Table15[If Material Anything Other than "Lead" in Column E,Was Material Ever Previously Lead?],F1864,Table15[Customer-Owned Portion],N1864),Table15[Unique ID],0),0)))</f>
        <v>Non-lead</v>
      </c>
      <c r="W1864" s="189"/>
    </row>
    <row r="1865" spans="1:23" s="190" customFormat="1" ht="37.5" x14ac:dyDescent="0.25">
      <c r="A1865" s="180">
        <v>11721067</v>
      </c>
      <c r="B1865" s="181" t="s">
        <v>3867</v>
      </c>
      <c r="C1865" s="182" t="s">
        <v>3868</v>
      </c>
      <c r="D1865" s="183" t="s">
        <v>36</v>
      </c>
      <c r="E1865" s="181" t="s">
        <v>35</v>
      </c>
      <c r="F1865" s="183" t="s">
        <v>35</v>
      </c>
      <c r="G1865" s="181" t="s">
        <v>7030</v>
      </c>
      <c r="H1865" s="184">
        <v>1</v>
      </c>
      <c r="I1865" s="185" t="s">
        <v>107</v>
      </c>
      <c r="J1865" s="181" t="s">
        <v>37</v>
      </c>
      <c r="K1865" s="181" t="s">
        <v>38</v>
      </c>
      <c r="L1865" s="186">
        <v>45516</v>
      </c>
      <c r="M1865" s="187" t="s">
        <v>225</v>
      </c>
      <c r="N1865" s="183" t="s">
        <v>36</v>
      </c>
      <c r="O1865" s="181"/>
      <c r="P1865" s="184">
        <v>1</v>
      </c>
      <c r="Q1865" s="185" t="s">
        <v>107</v>
      </c>
      <c r="R1865" s="181" t="s">
        <v>37</v>
      </c>
      <c r="S1865" s="181" t="s">
        <v>96</v>
      </c>
      <c r="T1865" s="186">
        <v>45516</v>
      </c>
      <c r="U1865" s="187" t="s">
        <v>225</v>
      </c>
      <c r="V1865" s="188" t="str" cm="1">
        <f t="array" ref="V1865">IF(SUM(LEN(A1865:U1865))=0,"",IF(OR(OR(ISBLANK(E1865),SUM(LEN(B1865),LEN(C1865))=0),AND(NOT(D1865="Unknown"),ISBLANK(I1865)),AND(NOT(N1865="Unknown"),ISBLANK(Q1865))),"Missing Information", INDEX(Table15[Entire Service Line Classification], MATCH(SUMIFS(Table15[Unique ID],Table15[System-Owned Portion],D1865,Table15[If Material Anything Other than "Lead" in Column E,Was Material Ever Previously Lead?],F1865,Table15[Customer-Owned Portion],N1865),Table15[Unique ID],0),0)))</f>
        <v>Non-lead</v>
      </c>
      <c r="W1865" s="189"/>
    </row>
    <row r="1866" spans="1:23" s="190" customFormat="1" ht="37.5" x14ac:dyDescent="0.25">
      <c r="A1866" s="180">
        <v>11721066</v>
      </c>
      <c r="B1866" s="181" t="s">
        <v>3869</v>
      </c>
      <c r="C1866" s="182" t="s">
        <v>3686</v>
      </c>
      <c r="D1866" s="183" t="s">
        <v>36</v>
      </c>
      <c r="E1866" s="181" t="s">
        <v>35</v>
      </c>
      <c r="F1866" s="183" t="s">
        <v>35</v>
      </c>
      <c r="G1866" s="181" t="s">
        <v>269</v>
      </c>
      <c r="H1866" s="184">
        <v>2</v>
      </c>
      <c r="I1866" s="185" t="s">
        <v>107</v>
      </c>
      <c r="J1866" s="181" t="s">
        <v>37</v>
      </c>
      <c r="K1866" s="181" t="s">
        <v>38</v>
      </c>
      <c r="L1866" s="186">
        <v>45510</v>
      </c>
      <c r="M1866" s="187" t="s">
        <v>225</v>
      </c>
      <c r="N1866" s="183" t="s">
        <v>36</v>
      </c>
      <c r="O1866" s="181"/>
      <c r="P1866" s="184">
        <v>2</v>
      </c>
      <c r="Q1866" s="185" t="s">
        <v>107</v>
      </c>
      <c r="R1866" s="181" t="s">
        <v>37</v>
      </c>
      <c r="S1866" s="181" t="s">
        <v>96</v>
      </c>
      <c r="T1866" s="186">
        <v>45510</v>
      </c>
      <c r="U1866" s="187" t="s">
        <v>225</v>
      </c>
      <c r="V1866" s="188" t="str" cm="1">
        <f t="array" ref="V1866">IF(SUM(LEN(A1866:U1866))=0,"",IF(OR(OR(ISBLANK(E1866),SUM(LEN(B1866),LEN(C1866))=0),AND(NOT(D1866="Unknown"),ISBLANK(I1866)),AND(NOT(N1866="Unknown"),ISBLANK(Q1866))),"Missing Information", INDEX(Table15[Entire Service Line Classification], MATCH(SUMIFS(Table15[Unique ID],Table15[System-Owned Portion],D1866,Table15[If Material Anything Other than "Lead" in Column E,Was Material Ever Previously Lead?],F1866,Table15[Customer-Owned Portion],N1866),Table15[Unique ID],0),0)))</f>
        <v>Non-lead</v>
      </c>
      <c r="W1866" s="189"/>
    </row>
    <row r="1867" spans="1:23" s="190" customFormat="1" ht="37.5" x14ac:dyDescent="0.25">
      <c r="A1867" s="180">
        <v>11721065</v>
      </c>
      <c r="B1867" s="181" t="s">
        <v>3870</v>
      </c>
      <c r="C1867" s="182" t="s">
        <v>3858</v>
      </c>
      <c r="D1867" s="183" t="s">
        <v>36</v>
      </c>
      <c r="E1867" s="181" t="s">
        <v>35</v>
      </c>
      <c r="F1867" s="183" t="s">
        <v>35</v>
      </c>
      <c r="G1867" s="181" t="s">
        <v>261</v>
      </c>
      <c r="H1867" s="184">
        <v>2</v>
      </c>
      <c r="I1867" s="185" t="s">
        <v>107</v>
      </c>
      <c r="J1867" s="181" t="s">
        <v>37</v>
      </c>
      <c r="K1867" s="181" t="s">
        <v>38</v>
      </c>
      <c r="L1867" s="186">
        <v>45539</v>
      </c>
      <c r="M1867" s="187" t="s">
        <v>225</v>
      </c>
      <c r="N1867" s="183" t="s">
        <v>36</v>
      </c>
      <c r="O1867" s="181"/>
      <c r="P1867" s="184">
        <v>2</v>
      </c>
      <c r="Q1867" s="185" t="s">
        <v>107</v>
      </c>
      <c r="R1867" s="181" t="s">
        <v>37</v>
      </c>
      <c r="S1867" s="181" t="s">
        <v>96</v>
      </c>
      <c r="T1867" s="186">
        <v>45539</v>
      </c>
      <c r="U1867" s="187" t="s">
        <v>225</v>
      </c>
      <c r="V1867" s="188" t="str" cm="1">
        <f t="array" ref="V1867">IF(SUM(LEN(A1867:U1867))=0,"",IF(OR(OR(ISBLANK(E1867),SUM(LEN(B1867),LEN(C1867))=0),AND(NOT(D1867="Unknown"),ISBLANK(I1867)),AND(NOT(N1867="Unknown"),ISBLANK(Q1867))),"Missing Information", INDEX(Table15[Entire Service Line Classification], MATCH(SUMIFS(Table15[Unique ID],Table15[System-Owned Portion],D1867,Table15[If Material Anything Other than "Lead" in Column E,Was Material Ever Previously Lead?],F1867,Table15[Customer-Owned Portion],N1867),Table15[Unique ID],0),0)))</f>
        <v>Non-lead</v>
      </c>
      <c r="W1867" s="189"/>
    </row>
    <row r="1868" spans="1:23" s="190" customFormat="1" ht="37.5" x14ac:dyDescent="0.25">
      <c r="A1868" s="180">
        <v>11721064</v>
      </c>
      <c r="B1868" s="181" t="s">
        <v>3871</v>
      </c>
      <c r="C1868" s="182" t="s">
        <v>3872</v>
      </c>
      <c r="D1868" s="183" t="s">
        <v>36</v>
      </c>
      <c r="E1868" s="181" t="s">
        <v>35</v>
      </c>
      <c r="F1868" s="183" t="s">
        <v>35</v>
      </c>
      <c r="G1868" s="181" t="s">
        <v>7030</v>
      </c>
      <c r="H1868" s="184">
        <v>1</v>
      </c>
      <c r="I1868" s="185" t="s">
        <v>107</v>
      </c>
      <c r="J1868" s="181" t="s">
        <v>37</v>
      </c>
      <c r="K1868" s="181" t="s">
        <v>38</v>
      </c>
      <c r="L1868" s="186">
        <v>45516</v>
      </c>
      <c r="M1868" s="187" t="s">
        <v>225</v>
      </c>
      <c r="N1868" s="183" t="s">
        <v>36</v>
      </c>
      <c r="O1868" s="181"/>
      <c r="P1868" s="184">
        <v>0.75</v>
      </c>
      <c r="Q1868" s="185" t="s">
        <v>107</v>
      </c>
      <c r="R1868" s="181" t="s">
        <v>37</v>
      </c>
      <c r="S1868" s="181" t="s">
        <v>96</v>
      </c>
      <c r="T1868" s="186">
        <v>45516</v>
      </c>
      <c r="U1868" s="187" t="s">
        <v>225</v>
      </c>
      <c r="V1868" s="188" t="str" cm="1">
        <f t="array" ref="V1868">IF(SUM(LEN(A1868:U1868))=0,"",IF(OR(OR(ISBLANK(E1868),SUM(LEN(B1868),LEN(C1868))=0),AND(NOT(D1868="Unknown"),ISBLANK(I1868)),AND(NOT(N1868="Unknown"),ISBLANK(Q1868))),"Missing Information", INDEX(Table15[Entire Service Line Classification], MATCH(SUMIFS(Table15[Unique ID],Table15[System-Owned Portion],D1868,Table15[If Material Anything Other than "Lead" in Column E,Was Material Ever Previously Lead?],F1868,Table15[Customer-Owned Portion],N1868),Table15[Unique ID],0),0)))</f>
        <v>Non-lead</v>
      </c>
      <c r="W1868" s="189"/>
    </row>
    <row r="1869" spans="1:23" s="190" customFormat="1" ht="37.5" x14ac:dyDescent="0.25">
      <c r="A1869" s="180">
        <v>11721063</v>
      </c>
      <c r="B1869" s="181" t="s">
        <v>3873</v>
      </c>
      <c r="C1869" s="182" t="s">
        <v>3874</v>
      </c>
      <c r="D1869" s="183" t="s">
        <v>36</v>
      </c>
      <c r="E1869" s="181" t="s">
        <v>35</v>
      </c>
      <c r="F1869" s="183" t="s">
        <v>35</v>
      </c>
      <c r="G1869" s="181" t="s">
        <v>227</v>
      </c>
      <c r="H1869" s="184">
        <v>1</v>
      </c>
      <c r="I1869" s="185" t="s">
        <v>107</v>
      </c>
      <c r="J1869" s="181" t="s">
        <v>37</v>
      </c>
      <c r="K1869" s="181" t="s">
        <v>38</v>
      </c>
      <c r="L1869" s="186">
        <v>45512</v>
      </c>
      <c r="M1869" s="187" t="s">
        <v>225</v>
      </c>
      <c r="N1869" s="183" t="s">
        <v>43</v>
      </c>
      <c r="O1869" s="181"/>
      <c r="P1869" s="184">
        <v>0.75</v>
      </c>
      <c r="Q1869" s="185" t="s">
        <v>107</v>
      </c>
      <c r="R1869" s="181" t="s">
        <v>37</v>
      </c>
      <c r="S1869" s="181" t="s">
        <v>96</v>
      </c>
      <c r="T1869" s="186">
        <v>45512</v>
      </c>
      <c r="U1869" s="187" t="s">
        <v>225</v>
      </c>
      <c r="V1869" s="188" t="str" cm="1">
        <f t="array" ref="V1869">IF(SUM(LEN(A1869:U1869))=0,"",IF(OR(OR(ISBLANK(E1869),SUM(LEN(B1869),LEN(C1869))=0),AND(NOT(D1869="Unknown"),ISBLANK(I1869)),AND(NOT(N1869="Unknown"),ISBLANK(Q1869))),"Missing Information", INDEX(Table15[Entire Service Line Classification], MATCH(SUMIFS(Table15[Unique ID],Table15[System-Owned Portion],D1869,Table15[If Material Anything Other than "Lead" in Column E,Was Material Ever Previously Lead?],F1869,Table15[Customer-Owned Portion],N1869),Table15[Unique ID],0),0)))</f>
        <v>Non-lead</v>
      </c>
      <c r="W1869" s="189"/>
    </row>
    <row r="1870" spans="1:23" s="190" customFormat="1" ht="37.5" x14ac:dyDescent="0.25">
      <c r="A1870" s="180">
        <v>11721062</v>
      </c>
      <c r="B1870" s="181" t="s">
        <v>3875</v>
      </c>
      <c r="C1870" s="182" t="s">
        <v>3876</v>
      </c>
      <c r="D1870" s="183" t="s">
        <v>43</v>
      </c>
      <c r="E1870" s="181" t="s">
        <v>35</v>
      </c>
      <c r="F1870" s="183" t="s">
        <v>35</v>
      </c>
      <c r="G1870" s="181" t="s">
        <v>236</v>
      </c>
      <c r="H1870" s="184">
        <v>1</v>
      </c>
      <c r="I1870" s="185" t="s">
        <v>107</v>
      </c>
      <c r="J1870" s="181" t="s">
        <v>37</v>
      </c>
      <c r="K1870" s="181" t="s">
        <v>38</v>
      </c>
      <c r="L1870" s="186">
        <v>45510</v>
      </c>
      <c r="M1870" s="187" t="s">
        <v>225</v>
      </c>
      <c r="N1870" s="183" t="s">
        <v>43</v>
      </c>
      <c r="O1870" s="181"/>
      <c r="P1870" s="184">
        <v>0.75</v>
      </c>
      <c r="Q1870" s="185" t="s">
        <v>107</v>
      </c>
      <c r="R1870" s="181" t="s">
        <v>37</v>
      </c>
      <c r="S1870" s="181" t="s">
        <v>96</v>
      </c>
      <c r="T1870" s="186">
        <v>45510</v>
      </c>
      <c r="U1870" s="187" t="s">
        <v>225</v>
      </c>
      <c r="V1870" s="188" t="str" cm="1">
        <f t="array" ref="V1870">IF(SUM(LEN(A1870:U1870))=0,"",IF(OR(OR(ISBLANK(E1870),SUM(LEN(B1870),LEN(C1870))=0),AND(NOT(D1870="Unknown"),ISBLANK(I1870)),AND(NOT(N1870="Unknown"),ISBLANK(Q1870))),"Missing Information", INDEX(Table15[Entire Service Line Classification], MATCH(SUMIFS(Table15[Unique ID],Table15[System-Owned Portion],D1870,Table15[If Material Anything Other than "Lead" in Column E,Was Material Ever Previously Lead?],F1870,Table15[Customer-Owned Portion],N1870),Table15[Unique ID],0),0)))</f>
        <v>Non-lead</v>
      </c>
      <c r="W1870" s="189"/>
    </row>
    <row r="1871" spans="1:23" s="190" customFormat="1" ht="37.5" x14ac:dyDescent="0.25">
      <c r="A1871" s="180">
        <v>11721061</v>
      </c>
      <c r="B1871" s="181" t="s">
        <v>3877</v>
      </c>
      <c r="C1871" s="182" t="s">
        <v>3878</v>
      </c>
      <c r="D1871" s="183" t="s">
        <v>43</v>
      </c>
      <c r="E1871" s="181" t="s">
        <v>35</v>
      </c>
      <c r="F1871" s="183" t="s">
        <v>35</v>
      </c>
      <c r="G1871" s="181" t="s">
        <v>225</v>
      </c>
      <c r="H1871" s="184">
        <v>4</v>
      </c>
      <c r="I1871" s="185" t="s">
        <v>107</v>
      </c>
      <c r="J1871" s="181" t="s">
        <v>37</v>
      </c>
      <c r="K1871" s="181" t="s">
        <v>38</v>
      </c>
      <c r="L1871" s="186">
        <v>45510</v>
      </c>
      <c r="M1871" s="187" t="s">
        <v>225</v>
      </c>
      <c r="N1871" s="183" t="s">
        <v>43</v>
      </c>
      <c r="O1871" s="181"/>
      <c r="P1871" s="184">
        <v>4</v>
      </c>
      <c r="Q1871" s="185" t="s">
        <v>107</v>
      </c>
      <c r="R1871" s="181" t="s">
        <v>37</v>
      </c>
      <c r="S1871" s="181" t="s">
        <v>96</v>
      </c>
      <c r="T1871" s="186">
        <v>45510</v>
      </c>
      <c r="U1871" s="187" t="s">
        <v>225</v>
      </c>
      <c r="V1871" s="188" t="str" cm="1">
        <f t="array" ref="V1871">IF(SUM(LEN(A1871:U1871))=0,"",IF(OR(OR(ISBLANK(E1871),SUM(LEN(B1871),LEN(C1871))=0),AND(NOT(D1871="Unknown"),ISBLANK(I1871)),AND(NOT(N1871="Unknown"),ISBLANK(Q1871))),"Missing Information", INDEX(Table15[Entire Service Line Classification], MATCH(SUMIFS(Table15[Unique ID],Table15[System-Owned Portion],D1871,Table15[If Material Anything Other than "Lead" in Column E,Was Material Ever Previously Lead?],F1871,Table15[Customer-Owned Portion],N1871),Table15[Unique ID],0),0)))</f>
        <v>Non-lead</v>
      </c>
      <c r="W1871" s="189"/>
    </row>
    <row r="1872" spans="1:23" s="190" customFormat="1" ht="37.5" x14ac:dyDescent="0.25">
      <c r="A1872" s="180">
        <v>11721060</v>
      </c>
      <c r="B1872" s="181" t="s">
        <v>3879</v>
      </c>
      <c r="C1872" s="182" t="s">
        <v>3880</v>
      </c>
      <c r="D1872" s="183" t="s">
        <v>36</v>
      </c>
      <c r="E1872" s="181" t="s">
        <v>35</v>
      </c>
      <c r="F1872" s="183" t="s">
        <v>35</v>
      </c>
      <c r="G1872" s="181" t="s">
        <v>227</v>
      </c>
      <c r="H1872" s="184">
        <v>1</v>
      </c>
      <c r="I1872" s="185" t="s">
        <v>107</v>
      </c>
      <c r="J1872" s="181" t="s">
        <v>37</v>
      </c>
      <c r="K1872" s="181" t="s">
        <v>38</v>
      </c>
      <c r="L1872" s="186">
        <v>45512</v>
      </c>
      <c r="M1872" s="187" t="s">
        <v>225</v>
      </c>
      <c r="N1872" s="183" t="s">
        <v>36</v>
      </c>
      <c r="O1872" s="181"/>
      <c r="P1872" s="184">
        <v>1</v>
      </c>
      <c r="Q1872" s="185" t="s">
        <v>107</v>
      </c>
      <c r="R1872" s="181" t="s">
        <v>37</v>
      </c>
      <c r="S1872" s="181" t="s">
        <v>96</v>
      </c>
      <c r="T1872" s="186">
        <v>45512</v>
      </c>
      <c r="U1872" s="187" t="s">
        <v>225</v>
      </c>
      <c r="V1872" s="188" t="str" cm="1">
        <f t="array" ref="V1872">IF(SUM(LEN(A1872:U1872))=0,"",IF(OR(OR(ISBLANK(E1872),SUM(LEN(B1872),LEN(C1872))=0),AND(NOT(D1872="Unknown"),ISBLANK(I1872)),AND(NOT(N1872="Unknown"),ISBLANK(Q1872))),"Missing Information", INDEX(Table15[Entire Service Line Classification], MATCH(SUMIFS(Table15[Unique ID],Table15[System-Owned Portion],D1872,Table15[If Material Anything Other than "Lead" in Column E,Was Material Ever Previously Lead?],F1872,Table15[Customer-Owned Portion],N1872),Table15[Unique ID],0),0)))</f>
        <v>Non-lead</v>
      </c>
      <c r="W1872" s="189"/>
    </row>
    <row r="1873" spans="1:23" s="190" customFormat="1" ht="37.5" x14ac:dyDescent="0.25">
      <c r="A1873" s="180">
        <v>11721059</v>
      </c>
      <c r="B1873" s="181" t="s">
        <v>3881</v>
      </c>
      <c r="C1873" s="182" t="s">
        <v>3882</v>
      </c>
      <c r="D1873" s="183" t="s">
        <v>36</v>
      </c>
      <c r="E1873" s="181" t="s">
        <v>35</v>
      </c>
      <c r="F1873" s="183" t="s">
        <v>35</v>
      </c>
      <c r="G1873" s="181" t="s">
        <v>225</v>
      </c>
      <c r="H1873" s="184">
        <v>2</v>
      </c>
      <c r="I1873" s="185" t="s">
        <v>107</v>
      </c>
      <c r="J1873" s="181" t="s">
        <v>37</v>
      </c>
      <c r="K1873" s="181" t="s">
        <v>38</v>
      </c>
      <c r="L1873" s="186">
        <v>45516</v>
      </c>
      <c r="M1873" s="187" t="s">
        <v>225</v>
      </c>
      <c r="N1873" s="183" t="s">
        <v>36</v>
      </c>
      <c r="O1873" s="181"/>
      <c r="P1873" s="184">
        <v>2</v>
      </c>
      <c r="Q1873" s="185" t="s">
        <v>107</v>
      </c>
      <c r="R1873" s="181" t="s">
        <v>37</v>
      </c>
      <c r="S1873" s="181" t="s">
        <v>96</v>
      </c>
      <c r="T1873" s="186">
        <v>45516</v>
      </c>
      <c r="U1873" s="187" t="s">
        <v>225</v>
      </c>
      <c r="V1873" s="188" t="str" cm="1">
        <f t="array" ref="V1873">IF(SUM(LEN(A1873:U1873))=0,"",IF(OR(OR(ISBLANK(E1873),SUM(LEN(B1873),LEN(C1873))=0),AND(NOT(D1873="Unknown"),ISBLANK(I1873)),AND(NOT(N1873="Unknown"),ISBLANK(Q1873))),"Missing Information", INDEX(Table15[Entire Service Line Classification], MATCH(SUMIFS(Table15[Unique ID],Table15[System-Owned Portion],D1873,Table15[If Material Anything Other than "Lead" in Column E,Was Material Ever Previously Lead?],F1873,Table15[Customer-Owned Portion],N1873),Table15[Unique ID],0),0)))</f>
        <v>Non-lead</v>
      </c>
      <c r="W1873" s="189"/>
    </row>
    <row r="1874" spans="1:23" s="190" customFormat="1" ht="37.5" x14ac:dyDescent="0.25">
      <c r="A1874" s="180">
        <v>11721057</v>
      </c>
      <c r="B1874" s="181" t="s">
        <v>3883</v>
      </c>
      <c r="C1874" s="182" t="s">
        <v>3841</v>
      </c>
      <c r="D1874" s="183" t="s">
        <v>36</v>
      </c>
      <c r="E1874" s="181" t="s">
        <v>35</v>
      </c>
      <c r="F1874" s="183" t="s">
        <v>35</v>
      </c>
      <c r="G1874" s="181" t="s">
        <v>261</v>
      </c>
      <c r="H1874" s="184">
        <v>2</v>
      </c>
      <c r="I1874" s="185" t="s">
        <v>107</v>
      </c>
      <c r="J1874" s="181" t="s">
        <v>37</v>
      </c>
      <c r="K1874" s="181" t="s">
        <v>38</v>
      </c>
      <c r="L1874" s="186">
        <v>45511</v>
      </c>
      <c r="M1874" s="187" t="s">
        <v>225</v>
      </c>
      <c r="N1874" s="183" t="s">
        <v>36</v>
      </c>
      <c r="O1874" s="181"/>
      <c r="P1874" s="184">
        <v>2</v>
      </c>
      <c r="Q1874" s="185" t="s">
        <v>107</v>
      </c>
      <c r="R1874" s="181" t="s">
        <v>37</v>
      </c>
      <c r="S1874" s="181" t="s">
        <v>96</v>
      </c>
      <c r="T1874" s="186">
        <v>45511</v>
      </c>
      <c r="U1874" s="187" t="s">
        <v>225</v>
      </c>
      <c r="V1874" s="188" t="str" cm="1">
        <f t="array" ref="V1874">IF(SUM(LEN(A1874:U1874))=0,"",IF(OR(OR(ISBLANK(E1874),SUM(LEN(B1874),LEN(C1874))=0),AND(NOT(D1874="Unknown"),ISBLANK(I1874)),AND(NOT(N1874="Unknown"),ISBLANK(Q1874))),"Missing Information", INDEX(Table15[Entire Service Line Classification], MATCH(SUMIFS(Table15[Unique ID],Table15[System-Owned Portion],D1874,Table15[If Material Anything Other than "Lead" in Column E,Was Material Ever Previously Lead?],F1874,Table15[Customer-Owned Portion],N1874),Table15[Unique ID],0),0)))</f>
        <v>Non-lead</v>
      </c>
      <c r="W1874" s="189"/>
    </row>
    <row r="1875" spans="1:23" s="190" customFormat="1" ht="37.5" x14ac:dyDescent="0.25">
      <c r="A1875" s="180">
        <v>11721056</v>
      </c>
      <c r="B1875" s="181" t="s">
        <v>3884</v>
      </c>
      <c r="C1875" s="182" t="s">
        <v>3885</v>
      </c>
      <c r="D1875" s="183" t="s">
        <v>36</v>
      </c>
      <c r="E1875" s="181" t="s">
        <v>35</v>
      </c>
      <c r="F1875" s="183" t="s">
        <v>35</v>
      </c>
      <c r="G1875" s="181" t="s">
        <v>230</v>
      </c>
      <c r="H1875" s="184">
        <v>1</v>
      </c>
      <c r="I1875" s="185" t="s">
        <v>107</v>
      </c>
      <c r="J1875" s="181" t="s">
        <v>37</v>
      </c>
      <c r="K1875" s="181" t="s">
        <v>38</v>
      </c>
      <c r="L1875" s="186">
        <v>45513</v>
      </c>
      <c r="M1875" s="187" t="s">
        <v>225</v>
      </c>
      <c r="N1875" s="183" t="s">
        <v>43</v>
      </c>
      <c r="O1875" s="181"/>
      <c r="P1875" s="184">
        <v>1</v>
      </c>
      <c r="Q1875" s="185" t="s">
        <v>107</v>
      </c>
      <c r="R1875" s="181" t="s">
        <v>37</v>
      </c>
      <c r="S1875" s="181" t="s">
        <v>96</v>
      </c>
      <c r="T1875" s="186">
        <v>45513</v>
      </c>
      <c r="U1875" s="187" t="s">
        <v>225</v>
      </c>
      <c r="V1875" s="188" t="str" cm="1">
        <f t="array" ref="V1875">IF(SUM(LEN(A1875:U1875))=0,"",IF(OR(OR(ISBLANK(E1875),SUM(LEN(B1875),LEN(C1875))=0),AND(NOT(D1875="Unknown"),ISBLANK(I1875)),AND(NOT(N1875="Unknown"),ISBLANK(Q1875))),"Missing Information", INDEX(Table15[Entire Service Line Classification], MATCH(SUMIFS(Table15[Unique ID],Table15[System-Owned Portion],D1875,Table15[If Material Anything Other than "Lead" in Column E,Was Material Ever Previously Lead?],F1875,Table15[Customer-Owned Portion],N1875),Table15[Unique ID],0),0)))</f>
        <v>Non-lead</v>
      </c>
      <c r="W1875" s="189"/>
    </row>
    <row r="1876" spans="1:23" s="190" customFormat="1" ht="37.5" x14ac:dyDescent="0.25">
      <c r="A1876" s="180">
        <v>11721055</v>
      </c>
      <c r="B1876" s="181" t="s">
        <v>3886</v>
      </c>
      <c r="C1876" s="182" t="s">
        <v>3887</v>
      </c>
      <c r="D1876" s="183" t="s">
        <v>36</v>
      </c>
      <c r="E1876" s="181" t="s">
        <v>35</v>
      </c>
      <c r="F1876" s="183" t="s">
        <v>35</v>
      </c>
      <c r="G1876" s="181" t="s">
        <v>225</v>
      </c>
      <c r="H1876" s="184">
        <v>2</v>
      </c>
      <c r="I1876" s="185" t="s">
        <v>107</v>
      </c>
      <c r="J1876" s="181" t="s">
        <v>37</v>
      </c>
      <c r="K1876" s="181" t="s">
        <v>38</v>
      </c>
      <c r="L1876" s="186">
        <v>45510</v>
      </c>
      <c r="M1876" s="187" t="s">
        <v>225</v>
      </c>
      <c r="N1876" s="183" t="s">
        <v>36</v>
      </c>
      <c r="O1876" s="181"/>
      <c r="P1876" s="184">
        <v>2</v>
      </c>
      <c r="Q1876" s="185" t="s">
        <v>107</v>
      </c>
      <c r="R1876" s="181" t="s">
        <v>37</v>
      </c>
      <c r="S1876" s="181" t="s">
        <v>96</v>
      </c>
      <c r="T1876" s="186">
        <v>45510</v>
      </c>
      <c r="U1876" s="187" t="s">
        <v>225</v>
      </c>
      <c r="V1876" s="188" t="str" cm="1">
        <f t="array" ref="V1876">IF(SUM(LEN(A1876:U1876))=0,"",IF(OR(OR(ISBLANK(E1876),SUM(LEN(B1876),LEN(C1876))=0),AND(NOT(D1876="Unknown"),ISBLANK(I1876)),AND(NOT(N1876="Unknown"),ISBLANK(Q1876))),"Missing Information", INDEX(Table15[Entire Service Line Classification], MATCH(SUMIFS(Table15[Unique ID],Table15[System-Owned Portion],D1876,Table15[If Material Anything Other than "Lead" in Column E,Was Material Ever Previously Lead?],F1876,Table15[Customer-Owned Portion],N1876),Table15[Unique ID],0),0)))</f>
        <v>Non-lead</v>
      </c>
      <c r="W1876" s="189"/>
    </row>
    <row r="1877" spans="1:23" s="190" customFormat="1" ht="37.5" x14ac:dyDescent="0.25">
      <c r="A1877" s="180">
        <v>11721058</v>
      </c>
      <c r="B1877" s="181" t="s">
        <v>3888</v>
      </c>
      <c r="C1877" s="182" t="s">
        <v>3889</v>
      </c>
      <c r="D1877" s="183" t="s">
        <v>36</v>
      </c>
      <c r="E1877" s="181" t="s">
        <v>35</v>
      </c>
      <c r="F1877" s="183" t="s">
        <v>35</v>
      </c>
      <c r="G1877" s="181" t="s">
        <v>227</v>
      </c>
      <c r="H1877" s="184">
        <v>1</v>
      </c>
      <c r="I1877" s="185" t="s">
        <v>107</v>
      </c>
      <c r="J1877" s="181" t="s">
        <v>37</v>
      </c>
      <c r="K1877" s="181" t="s">
        <v>38</v>
      </c>
      <c r="L1877" s="186">
        <v>45513</v>
      </c>
      <c r="M1877" s="187" t="s">
        <v>225</v>
      </c>
      <c r="N1877" s="183" t="s">
        <v>36</v>
      </c>
      <c r="O1877" s="181"/>
      <c r="P1877" s="184">
        <v>1</v>
      </c>
      <c r="Q1877" s="185" t="s">
        <v>107</v>
      </c>
      <c r="R1877" s="181" t="s">
        <v>37</v>
      </c>
      <c r="S1877" s="181" t="s">
        <v>96</v>
      </c>
      <c r="T1877" s="186">
        <v>45513</v>
      </c>
      <c r="U1877" s="187" t="s">
        <v>225</v>
      </c>
      <c r="V1877" s="188" t="str" cm="1">
        <f t="array" ref="V1877">IF(SUM(LEN(A1877:U1877))=0,"",IF(OR(OR(ISBLANK(E1877),SUM(LEN(B1877),LEN(C1877))=0),AND(NOT(D1877="Unknown"),ISBLANK(I1877)),AND(NOT(N1877="Unknown"),ISBLANK(Q1877))),"Missing Information", INDEX(Table15[Entire Service Line Classification], MATCH(SUMIFS(Table15[Unique ID],Table15[System-Owned Portion],D1877,Table15[If Material Anything Other than "Lead" in Column E,Was Material Ever Previously Lead?],F1877,Table15[Customer-Owned Portion],N1877),Table15[Unique ID],0),0)))</f>
        <v>Non-lead</v>
      </c>
      <c r="W1877" s="189"/>
    </row>
    <row r="1878" spans="1:23" s="190" customFormat="1" ht="37.5" x14ac:dyDescent="0.25">
      <c r="A1878" s="180">
        <v>11721054</v>
      </c>
      <c r="B1878" s="181" t="s">
        <v>3890</v>
      </c>
      <c r="C1878" s="182" t="s">
        <v>3891</v>
      </c>
      <c r="D1878" s="183" t="s">
        <v>43</v>
      </c>
      <c r="E1878" s="181" t="s">
        <v>35</v>
      </c>
      <c r="F1878" s="183" t="s">
        <v>35</v>
      </c>
      <c r="G1878" s="181" t="s">
        <v>225</v>
      </c>
      <c r="H1878" s="184">
        <v>2</v>
      </c>
      <c r="I1878" s="185" t="s">
        <v>107</v>
      </c>
      <c r="J1878" s="181" t="s">
        <v>37</v>
      </c>
      <c r="K1878" s="181" t="s">
        <v>38</v>
      </c>
      <c r="L1878" s="186">
        <v>45525</v>
      </c>
      <c r="M1878" s="187" t="s">
        <v>7069</v>
      </c>
      <c r="N1878" s="183" t="s">
        <v>43</v>
      </c>
      <c r="O1878" s="181"/>
      <c r="P1878" s="184">
        <v>2</v>
      </c>
      <c r="Q1878" s="185" t="s">
        <v>107</v>
      </c>
      <c r="R1878" s="181" t="s">
        <v>37</v>
      </c>
      <c r="S1878" s="181" t="s">
        <v>96</v>
      </c>
      <c r="T1878" s="186">
        <v>45525</v>
      </c>
      <c r="U1878" s="187" t="s">
        <v>7069</v>
      </c>
      <c r="V1878" s="188" t="str" cm="1">
        <f t="array" ref="V1878">IF(SUM(LEN(A1878:U1878))=0,"",IF(OR(OR(ISBLANK(E1878),SUM(LEN(B1878),LEN(C1878))=0),AND(NOT(D1878="Unknown"),ISBLANK(I1878)),AND(NOT(N1878="Unknown"),ISBLANK(Q1878))),"Missing Information", INDEX(Table15[Entire Service Line Classification], MATCH(SUMIFS(Table15[Unique ID],Table15[System-Owned Portion],D1878,Table15[If Material Anything Other than "Lead" in Column E,Was Material Ever Previously Lead?],F1878,Table15[Customer-Owned Portion],N1878),Table15[Unique ID],0),0)))</f>
        <v>Non-lead</v>
      </c>
      <c r="W1878" s="189"/>
    </row>
    <row r="1879" spans="1:23" s="190" customFormat="1" ht="37.5" x14ac:dyDescent="0.25">
      <c r="A1879" s="180">
        <v>11721053</v>
      </c>
      <c r="B1879" s="181" t="s">
        <v>3892</v>
      </c>
      <c r="C1879" s="182" t="s">
        <v>3893</v>
      </c>
      <c r="D1879" s="183" t="s">
        <v>36</v>
      </c>
      <c r="E1879" s="181" t="s">
        <v>35</v>
      </c>
      <c r="F1879" s="183" t="s">
        <v>35</v>
      </c>
      <c r="G1879" s="181" t="s">
        <v>240</v>
      </c>
      <c r="H1879" s="184">
        <v>1</v>
      </c>
      <c r="I1879" s="185" t="s">
        <v>107</v>
      </c>
      <c r="J1879" s="181" t="s">
        <v>37</v>
      </c>
      <c r="K1879" s="181" t="s">
        <v>38</v>
      </c>
      <c r="L1879" s="186">
        <v>45516</v>
      </c>
      <c r="M1879" s="187" t="s">
        <v>225</v>
      </c>
      <c r="N1879" s="183" t="s">
        <v>43</v>
      </c>
      <c r="O1879" s="181"/>
      <c r="P1879" s="184">
        <v>1</v>
      </c>
      <c r="Q1879" s="185" t="s">
        <v>107</v>
      </c>
      <c r="R1879" s="181" t="s">
        <v>37</v>
      </c>
      <c r="S1879" s="181" t="s">
        <v>96</v>
      </c>
      <c r="T1879" s="186">
        <v>45516</v>
      </c>
      <c r="U1879" s="187" t="s">
        <v>225</v>
      </c>
      <c r="V1879" s="188" t="str" cm="1">
        <f t="array" ref="V1879">IF(SUM(LEN(A1879:U1879))=0,"",IF(OR(OR(ISBLANK(E1879),SUM(LEN(B1879),LEN(C1879))=0),AND(NOT(D1879="Unknown"),ISBLANK(I1879)),AND(NOT(N1879="Unknown"),ISBLANK(Q1879))),"Missing Information", INDEX(Table15[Entire Service Line Classification], MATCH(SUMIFS(Table15[Unique ID],Table15[System-Owned Portion],D1879,Table15[If Material Anything Other than "Lead" in Column E,Was Material Ever Previously Lead?],F1879,Table15[Customer-Owned Portion],N1879),Table15[Unique ID],0),0)))</f>
        <v>Non-lead</v>
      </c>
      <c r="W1879" s="189"/>
    </row>
    <row r="1880" spans="1:23" s="190" customFormat="1" ht="37.5" x14ac:dyDescent="0.25">
      <c r="A1880" s="180">
        <v>11721052</v>
      </c>
      <c r="B1880" s="181" t="s">
        <v>3894</v>
      </c>
      <c r="C1880" s="182" t="s">
        <v>3895</v>
      </c>
      <c r="D1880" s="183" t="s">
        <v>36</v>
      </c>
      <c r="E1880" s="181" t="s">
        <v>35</v>
      </c>
      <c r="F1880" s="183" t="s">
        <v>35</v>
      </c>
      <c r="G1880" s="181" t="s">
        <v>230</v>
      </c>
      <c r="H1880" s="184">
        <v>1</v>
      </c>
      <c r="I1880" s="185" t="s">
        <v>107</v>
      </c>
      <c r="J1880" s="181" t="s">
        <v>37</v>
      </c>
      <c r="K1880" s="181" t="s">
        <v>38</v>
      </c>
      <c r="L1880" s="186">
        <v>45513</v>
      </c>
      <c r="M1880" s="187" t="s">
        <v>225</v>
      </c>
      <c r="N1880" s="183" t="s">
        <v>43</v>
      </c>
      <c r="O1880" s="181"/>
      <c r="P1880" s="184">
        <v>0.75</v>
      </c>
      <c r="Q1880" s="185" t="s">
        <v>107</v>
      </c>
      <c r="R1880" s="181" t="s">
        <v>37</v>
      </c>
      <c r="S1880" s="181" t="s">
        <v>96</v>
      </c>
      <c r="T1880" s="186">
        <v>45513</v>
      </c>
      <c r="U1880" s="187" t="s">
        <v>225</v>
      </c>
      <c r="V1880" s="188" t="str" cm="1">
        <f t="array" ref="V1880">IF(SUM(LEN(A1880:U1880))=0,"",IF(OR(OR(ISBLANK(E1880),SUM(LEN(B1880),LEN(C1880))=0),AND(NOT(D1880="Unknown"),ISBLANK(I1880)),AND(NOT(N1880="Unknown"),ISBLANK(Q1880))),"Missing Information", INDEX(Table15[Entire Service Line Classification], MATCH(SUMIFS(Table15[Unique ID],Table15[System-Owned Portion],D1880,Table15[If Material Anything Other than "Lead" in Column E,Was Material Ever Previously Lead?],F1880,Table15[Customer-Owned Portion],N1880),Table15[Unique ID],0),0)))</f>
        <v>Non-lead</v>
      </c>
      <c r="W1880" s="189"/>
    </row>
    <row r="1881" spans="1:23" s="190" customFormat="1" ht="37.5" x14ac:dyDescent="0.25">
      <c r="A1881" s="180">
        <v>11721051</v>
      </c>
      <c r="B1881" s="181" t="s">
        <v>3896</v>
      </c>
      <c r="C1881" s="182" t="s">
        <v>3897</v>
      </c>
      <c r="D1881" s="183" t="s">
        <v>36</v>
      </c>
      <c r="E1881" s="181" t="s">
        <v>35</v>
      </c>
      <c r="F1881" s="183" t="s">
        <v>35</v>
      </c>
      <c r="G1881" s="181" t="s">
        <v>276</v>
      </c>
      <c r="H1881" s="184">
        <v>1</v>
      </c>
      <c r="I1881" s="185" t="s">
        <v>107</v>
      </c>
      <c r="J1881" s="181" t="s">
        <v>37</v>
      </c>
      <c r="K1881" s="181" t="s">
        <v>38</v>
      </c>
      <c r="L1881" s="186">
        <v>45525</v>
      </c>
      <c r="M1881" s="187" t="s">
        <v>225</v>
      </c>
      <c r="N1881" s="183" t="s">
        <v>43</v>
      </c>
      <c r="O1881" s="181"/>
      <c r="P1881" s="184">
        <v>0.75</v>
      </c>
      <c r="Q1881" s="185" t="s">
        <v>107</v>
      </c>
      <c r="R1881" s="181" t="s">
        <v>37</v>
      </c>
      <c r="S1881" s="181" t="s">
        <v>96</v>
      </c>
      <c r="T1881" s="186">
        <v>45525</v>
      </c>
      <c r="U1881" s="187" t="s">
        <v>225</v>
      </c>
      <c r="V1881" s="188" t="str" cm="1">
        <f t="array" ref="V1881">IF(SUM(LEN(A1881:U1881))=0,"",IF(OR(OR(ISBLANK(E1881),SUM(LEN(B1881),LEN(C1881))=0),AND(NOT(D1881="Unknown"),ISBLANK(I1881)),AND(NOT(N1881="Unknown"),ISBLANK(Q1881))),"Missing Information", INDEX(Table15[Entire Service Line Classification], MATCH(SUMIFS(Table15[Unique ID],Table15[System-Owned Portion],D1881,Table15[If Material Anything Other than "Lead" in Column E,Was Material Ever Previously Lead?],F1881,Table15[Customer-Owned Portion],N1881),Table15[Unique ID],0),0)))</f>
        <v>Non-lead</v>
      </c>
      <c r="W1881" s="189"/>
    </row>
    <row r="1882" spans="1:23" s="190" customFormat="1" ht="37.5" x14ac:dyDescent="0.25">
      <c r="A1882" s="180">
        <v>11721050</v>
      </c>
      <c r="B1882" s="181" t="s">
        <v>3898</v>
      </c>
      <c r="C1882" s="182" t="s">
        <v>3899</v>
      </c>
      <c r="D1882" s="183" t="s">
        <v>36</v>
      </c>
      <c r="E1882" s="181" t="s">
        <v>35</v>
      </c>
      <c r="F1882" s="183" t="s">
        <v>35</v>
      </c>
      <c r="G1882" s="181" t="s">
        <v>240</v>
      </c>
      <c r="H1882" s="184">
        <v>1</v>
      </c>
      <c r="I1882" s="185" t="s">
        <v>107</v>
      </c>
      <c r="J1882" s="181" t="s">
        <v>37</v>
      </c>
      <c r="K1882" s="181" t="s">
        <v>38</v>
      </c>
      <c r="L1882" s="186">
        <v>45525</v>
      </c>
      <c r="M1882" s="187" t="s">
        <v>225</v>
      </c>
      <c r="N1882" s="183" t="s">
        <v>36</v>
      </c>
      <c r="O1882" s="181"/>
      <c r="P1882" s="184">
        <v>0.75</v>
      </c>
      <c r="Q1882" s="185" t="s">
        <v>107</v>
      </c>
      <c r="R1882" s="181" t="s">
        <v>37</v>
      </c>
      <c r="S1882" s="181" t="s">
        <v>96</v>
      </c>
      <c r="T1882" s="186">
        <v>45525</v>
      </c>
      <c r="U1882" s="187" t="s">
        <v>225</v>
      </c>
      <c r="V1882" s="188" t="str" cm="1">
        <f t="array" ref="V1882">IF(SUM(LEN(A1882:U1882))=0,"",IF(OR(OR(ISBLANK(E1882),SUM(LEN(B1882),LEN(C1882))=0),AND(NOT(D1882="Unknown"),ISBLANK(I1882)),AND(NOT(N1882="Unknown"),ISBLANK(Q1882))),"Missing Information", INDEX(Table15[Entire Service Line Classification], MATCH(SUMIFS(Table15[Unique ID],Table15[System-Owned Portion],D1882,Table15[If Material Anything Other than "Lead" in Column E,Was Material Ever Previously Lead?],F1882,Table15[Customer-Owned Portion],N1882),Table15[Unique ID],0),0)))</f>
        <v>Non-lead</v>
      </c>
      <c r="W1882" s="189"/>
    </row>
    <row r="1883" spans="1:23" s="190" customFormat="1" ht="37.5" x14ac:dyDescent="0.25">
      <c r="A1883" s="180">
        <v>11721046</v>
      </c>
      <c r="B1883" s="181" t="s">
        <v>3900</v>
      </c>
      <c r="C1883" s="182" t="s">
        <v>3901</v>
      </c>
      <c r="D1883" s="183" t="s">
        <v>36</v>
      </c>
      <c r="E1883" s="181" t="s">
        <v>35</v>
      </c>
      <c r="F1883" s="183" t="s">
        <v>35</v>
      </c>
      <c r="G1883" s="181" t="s">
        <v>252</v>
      </c>
      <c r="H1883" s="184">
        <v>1</v>
      </c>
      <c r="I1883" s="185" t="s">
        <v>107</v>
      </c>
      <c r="J1883" s="181" t="s">
        <v>37</v>
      </c>
      <c r="K1883" s="181" t="s">
        <v>38</v>
      </c>
      <c r="L1883" s="186">
        <v>45516</v>
      </c>
      <c r="M1883" s="187" t="s">
        <v>225</v>
      </c>
      <c r="N1883" s="183" t="s">
        <v>43</v>
      </c>
      <c r="O1883" s="181"/>
      <c r="P1883" s="184">
        <v>1</v>
      </c>
      <c r="Q1883" s="185" t="s">
        <v>107</v>
      </c>
      <c r="R1883" s="181" t="s">
        <v>37</v>
      </c>
      <c r="S1883" s="181" t="s">
        <v>96</v>
      </c>
      <c r="T1883" s="186">
        <v>45516</v>
      </c>
      <c r="U1883" s="187" t="s">
        <v>225</v>
      </c>
      <c r="V1883" s="188" t="str" cm="1">
        <f t="array" ref="V1883">IF(SUM(LEN(A1883:U1883))=0,"",IF(OR(OR(ISBLANK(E1883),SUM(LEN(B1883),LEN(C1883))=0),AND(NOT(D1883="Unknown"),ISBLANK(I1883)),AND(NOT(N1883="Unknown"),ISBLANK(Q1883))),"Missing Information", INDEX(Table15[Entire Service Line Classification], MATCH(SUMIFS(Table15[Unique ID],Table15[System-Owned Portion],D1883,Table15[If Material Anything Other than "Lead" in Column E,Was Material Ever Previously Lead?],F1883,Table15[Customer-Owned Portion],N1883),Table15[Unique ID],0),0)))</f>
        <v>Non-lead</v>
      </c>
      <c r="W1883" s="189"/>
    </row>
    <row r="1884" spans="1:23" s="190" customFormat="1" ht="37.5" x14ac:dyDescent="0.25">
      <c r="A1884" s="180">
        <v>11721048</v>
      </c>
      <c r="B1884" s="181" t="s">
        <v>3902</v>
      </c>
      <c r="C1884" s="182" t="s">
        <v>3903</v>
      </c>
      <c r="D1884" s="183" t="s">
        <v>36</v>
      </c>
      <c r="E1884" s="181" t="s">
        <v>35</v>
      </c>
      <c r="F1884" s="183" t="s">
        <v>35</v>
      </c>
      <c r="G1884" s="181" t="s">
        <v>249</v>
      </c>
      <c r="H1884" s="184">
        <v>1</v>
      </c>
      <c r="I1884" s="185" t="s">
        <v>107</v>
      </c>
      <c r="J1884" s="181" t="s">
        <v>37</v>
      </c>
      <c r="K1884" s="181" t="s">
        <v>38</v>
      </c>
      <c r="L1884" s="186">
        <v>45510</v>
      </c>
      <c r="M1884" s="187" t="s">
        <v>225</v>
      </c>
      <c r="N1884" s="183" t="s">
        <v>36</v>
      </c>
      <c r="O1884" s="181"/>
      <c r="P1884" s="184">
        <v>0.75</v>
      </c>
      <c r="Q1884" s="185" t="s">
        <v>107</v>
      </c>
      <c r="R1884" s="181" t="s">
        <v>37</v>
      </c>
      <c r="S1884" s="181" t="s">
        <v>96</v>
      </c>
      <c r="T1884" s="186">
        <v>45510</v>
      </c>
      <c r="U1884" s="187" t="s">
        <v>225</v>
      </c>
      <c r="V1884" s="188" t="str" cm="1">
        <f t="array" ref="V1884">IF(SUM(LEN(A1884:U1884))=0,"",IF(OR(OR(ISBLANK(E1884),SUM(LEN(B1884),LEN(C1884))=0),AND(NOT(D1884="Unknown"),ISBLANK(I1884)),AND(NOT(N1884="Unknown"),ISBLANK(Q1884))),"Missing Information", INDEX(Table15[Entire Service Line Classification], MATCH(SUMIFS(Table15[Unique ID],Table15[System-Owned Portion],D1884,Table15[If Material Anything Other than "Lead" in Column E,Was Material Ever Previously Lead?],F1884,Table15[Customer-Owned Portion],N1884),Table15[Unique ID],0),0)))</f>
        <v>Non-lead</v>
      </c>
      <c r="W1884" s="189"/>
    </row>
    <row r="1885" spans="1:23" s="190" customFormat="1" ht="37.5" x14ac:dyDescent="0.25">
      <c r="A1885" s="180">
        <v>11721047</v>
      </c>
      <c r="B1885" s="181" t="s">
        <v>3904</v>
      </c>
      <c r="C1885" s="182" t="s">
        <v>3905</v>
      </c>
      <c r="D1885" s="183" t="s">
        <v>43</v>
      </c>
      <c r="E1885" s="181" t="s">
        <v>35</v>
      </c>
      <c r="F1885" s="183" t="s">
        <v>35</v>
      </c>
      <c r="G1885" s="181" t="s">
        <v>7031</v>
      </c>
      <c r="H1885" s="184">
        <v>1</v>
      </c>
      <c r="I1885" s="185" t="s">
        <v>107</v>
      </c>
      <c r="J1885" s="181" t="s">
        <v>37</v>
      </c>
      <c r="K1885" s="181" t="s">
        <v>38</v>
      </c>
      <c r="L1885" s="186">
        <v>45523</v>
      </c>
      <c r="M1885" s="187" t="s">
        <v>7068</v>
      </c>
      <c r="N1885" s="183" t="s">
        <v>36</v>
      </c>
      <c r="O1885" s="181"/>
      <c r="P1885" s="184">
        <v>1</v>
      </c>
      <c r="Q1885" s="185" t="s">
        <v>107</v>
      </c>
      <c r="R1885" s="181" t="s">
        <v>37</v>
      </c>
      <c r="S1885" s="181" t="s">
        <v>96</v>
      </c>
      <c r="T1885" s="186">
        <v>45523</v>
      </c>
      <c r="U1885" s="187" t="s">
        <v>225</v>
      </c>
      <c r="V1885" s="188" t="str" cm="1">
        <f t="array" ref="V1885">IF(SUM(LEN(A1885:U1885))=0,"",IF(OR(OR(ISBLANK(E1885),SUM(LEN(B1885),LEN(C1885))=0),AND(NOT(D1885="Unknown"),ISBLANK(I1885)),AND(NOT(N1885="Unknown"),ISBLANK(Q1885))),"Missing Information", INDEX(Table15[Entire Service Line Classification], MATCH(SUMIFS(Table15[Unique ID],Table15[System-Owned Portion],D1885,Table15[If Material Anything Other than "Lead" in Column E,Was Material Ever Previously Lead?],F1885,Table15[Customer-Owned Portion],N1885),Table15[Unique ID],0),0)))</f>
        <v>Non-lead</v>
      </c>
      <c r="W1885" s="189"/>
    </row>
    <row r="1886" spans="1:23" s="190" customFormat="1" ht="37.5" x14ac:dyDescent="0.25">
      <c r="A1886" s="180">
        <v>11721044</v>
      </c>
      <c r="B1886" s="181" t="s">
        <v>3906</v>
      </c>
      <c r="C1886" s="182" t="s">
        <v>3832</v>
      </c>
      <c r="D1886" s="183" t="s">
        <v>43</v>
      </c>
      <c r="E1886" s="181" t="s">
        <v>35</v>
      </c>
      <c r="F1886" s="183" t="s">
        <v>35</v>
      </c>
      <c r="G1886" s="181" t="s">
        <v>225</v>
      </c>
      <c r="H1886" s="184">
        <v>4</v>
      </c>
      <c r="I1886" s="185" t="s">
        <v>107</v>
      </c>
      <c r="J1886" s="181" t="s">
        <v>37</v>
      </c>
      <c r="K1886" s="181" t="s">
        <v>38</v>
      </c>
      <c r="L1886" s="186">
        <v>45545</v>
      </c>
      <c r="M1886" s="187" t="s">
        <v>7069</v>
      </c>
      <c r="N1886" s="183" t="s">
        <v>43</v>
      </c>
      <c r="O1886" s="181"/>
      <c r="P1886" s="184">
        <v>4</v>
      </c>
      <c r="Q1886" s="185" t="s">
        <v>107</v>
      </c>
      <c r="R1886" s="181" t="s">
        <v>37</v>
      </c>
      <c r="S1886" s="181" t="s">
        <v>96</v>
      </c>
      <c r="T1886" s="186">
        <v>45545</v>
      </c>
      <c r="U1886" s="187" t="s">
        <v>7069</v>
      </c>
      <c r="V1886" s="188" t="str" cm="1">
        <f t="array" ref="V1886">IF(SUM(LEN(A1886:U1886))=0,"",IF(OR(OR(ISBLANK(E1886),SUM(LEN(B1886),LEN(C1886))=0),AND(NOT(D1886="Unknown"),ISBLANK(I1886)),AND(NOT(N1886="Unknown"),ISBLANK(Q1886))),"Missing Information", INDEX(Table15[Entire Service Line Classification], MATCH(SUMIFS(Table15[Unique ID],Table15[System-Owned Portion],D1886,Table15[If Material Anything Other than "Lead" in Column E,Was Material Ever Previously Lead?],F1886,Table15[Customer-Owned Portion],N1886),Table15[Unique ID],0),0)))</f>
        <v>Non-lead</v>
      </c>
      <c r="W1886" s="189"/>
    </row>
    <row r="1887" spans="1:23" s="190" customFormat="1" ht="37.5" x14ac:dyDescent="0.25">
      <c r="A1887" s="180">
        <v>11721043</v>
      </c>
      <c r="B1887" s="181" t="s">
        <v>3907</v>
      </c>
      <c r="C1887" s="182" t="s">
        <v>3908</v>
      </c>
      <c r="D1887" s="183" t="s">
        <v>36</v>
      </c>
      <c r="E1887" s="181" t="s">
        <v>35</v>
      </c>
      <c r="F1887" s="183" t="s">
        <v>35</v>
      </c>
      <c r="G1887" s="181" t="s">
        <v>225</v>
      </c>
      <c r="H1887" s="184">
        <v>1</v>
      </c>
      <c r="I1887" s="185" t="s">
        <v>107</v>
      </c>
      <c r="J1887" s="181" t="s">
        <v>37</v>
      </c>
      <c r="K1887" s="181" t="s">
        <v>38</v>
      </c>
      <c r="L1887" s="186">
        <v>45526</v>
      </c>
      <c r="M1887" s="187" t="s">
        <v>225</v>
      </c>
      <c r="N1887" s="183" t="s">
        <v>36</v>
      </c>
      <c r="O1887" s="181"/>
      <c r="P1887" s="184">
        <v>1</v>
      </c>
      <c r="Q1887" s="185" t="s">
        <v>107</v>
      </c>
      <c r="R1887" s="181" t="s">
        <v>37</v>
      </c>
      <c r="S1887" s="181" t="s">
        <v>96</v>
      </c>
      <c r="T1887" s="186">
        <v>45526</v>
      </c>
      <c r="U1887" s="187" t="s">
        <v>225</v>
      </c>
      <c r="V1887" s="188" t="str" cm="1">
        <f t="array" ref="V1887">IF(SUM(LEN(A1887:U1887))=0,"",IF(OR(OR(ISBLANK(E1887),SUM(LEN(B1887),LEN(C1887))=0),AND(NOT(D1887="Unknown"),ISBLANK(I1887)),AND(NOT(N1887="Unknown"),ISBLANK(Q1887))),"Missing Information", INDEX(Table15[Entire Service Line Classification], MATCH(SUMIFS(Table15[Unique ID],Table15[System-Owned Portion],D1887,Table15[If Material Anything Other than "Lead" in Column E,Was Material Ever Previously Lead?],F1887,Table15[Customer-Owned Portion],N1887),Table15[Unique ID],0),0)))</f>
        <v>Non-lead</v>
      </c>
      <c r="W1887" s="189"/>
    </row>
    <row r="1888" spans="1:23" s="190" customFormat="1" ht="37.5" x14ac:dyDescent="0.25">
      <c r="A1888" s="180">
        <v>11721042</v>
      </c>
      <c r="B1888" s="181" t="s">
        <v>3909</v>
      </c>
      <c r="C1888" s="182" t="s">
        <v>3910</v>
      </c>
      <c r="D1888" s="183" t="s">
        <v>43</v>
      </c>
      <c r="E1888" s="181" t="s">
        <v>35</v>
      </c>
      <c r="F1888" s="183" t="s">
        <v>35</v>
      </c>
      <c r="G1888" s="181" t="s">
        <v>252</v>
      </c>
      <c r="H1888" s="184">
        <v>1</v>
      </c>
      <c r="I1888" s="185" t="s">
        <v>107</v>
      </c>
      <c r="J1888" s="181" t="s">
        <v>37</v>
      </c>
      <c r="K1888" s="181" t="s">
        <v>38</v>
      </c>
      <c r="L1888" s="186">
        <v>45523</v>
      </c>
      <c r="M1888" s="187" t="s">
        <v>225</v>
      </c>
      <c r="N1888" s="183" t="s">
        <v>43</v>
      </c>
      <c r="O1888" s="181"/>
      <c r="P1888" s="184">
        <v>0.75</v>
      </c>
      <c r="Q1888" s="185" t="s">
        <v>107</v>
      </c>
      <c r="R1888" s="181" t="s">
        <v>37</v>
      </c>
      <c r="S1888" s="181" t="s">
        <v>96</v>
      </c>
      <c r="T1888" s="186">
        <v>45523</v>
      </c>
      <c r="U1888" s="187" t="s">
        <v>225</v>
      </c>
      <c r="V1888" s="188" t="str" cm="1">
        <f t="array" ref="V1888">IF(SUM(LEN(A1888:U1888))=0,"",IF(OR(OR(ISBLANK(E1888),SUM(LEN(B1888),LEN(C1888))=0),AND(NOT(D1888="Unknown"),ISBLANK(I1888)),AND(NOT(N1888="Unknown"),ISBLANK(Q1888))),"Missing Information", INDEX(Table15[Entire Service Line Classification], MATCH(SUMIFS(Table15[Unique ID],Table15[System-Owned Portion],D1888,Table15[If Material Anything Other than "Lead" in Column E,Was Material Ever Previously Lead?],F1888,Table15[Customer-Owned Portion],N1888),Table15[Unique ID],0),0)))</f>
        <v>Non-lead</v>
      </c>
      <c r="W1888" s="189"/>
    </row>
    <row r="1889" spans="1:23" s="190" customFormat="1" ht="37.5" x14ac:dyDescent="0.25">
      <c r="A1889" s="180">
        <v>11721045</v>
      </c>
      <c r="B1889" s="181" t="s">
        <v>3911</v>
      </c>
      <c r="C1889" s="182" t="s">
        <v>3912</v>
      </c>
      <c r="D1889" s="183" t="s">
        <v>43</v>
      </c>
      <c r="E1889" s="181" t="s">
        <v>35</v>
      </c>
      <c r="F1889" s="183" t="s">
        <v>35</v>
      </c>
      <c r="G1889" s="181" t="s">
        <v>262</v>
      </c>
      <c r="H1889" s="184">
        <v>1</v>
      </c>
      <c r="I1889" s="185" t="s">
        <v>107</v>
      </c>
      <c r="J1889" s="181" t="s">
        <v>37</v>
      </c>
      <c r="K1889" s="181" t="s">
        <v>38</v>
      </c>
      <c r="L1889" s="186">
        <v>45523</v>
      </c>
      <c r="M1889" s="187" t="s">
        <v>225</v>
      </c>
      <c r="N1889" s="183" t="s">
        <v>43</v>
      </c>
      <c r="O1889" s="181"/>
      <c r="P1889" s="184">
        <v>0.75</v>
      </c>
      <c r="Q1889" s="185" t="s">
        <v>107</v>
      </c>
      <c r="R1889" s="181" t="s">
        <v>37</v>
      </c>
      <c r="S1889" s="181" t="s">
        <v>96</v>
      </c>
      <c r="T1889" s="186">
        <v>45523</v>
      </c>
      <c r="U1889" s="187" t="s">
        <v>225</v>
      </c>
      <c r="V1889" s="188" t="str" cm="1">
        <f t="array" ref="V1889">IF(SUM(LEN(A1889:U1889))=0,"",IF(OR(OR(ISBLANK(E1889),SUM(LEN(B1889),LEN(C1889))=0),AND(NOT(D1889="Unknown"),ISBLANK(I1889)),AND(NOT(N1889="Unknown"),ISBLANK(Q1889))),"Missing Information", INDEX(Table15[Entire Service Line Classification], MATCH(SUMIFS(Table15[Unique ID],Table15[System-Owned Portion],D1889,Table15[If Material Anything Other than "Lead" in Column E,Was Material Ever Previously Lead?],F1889,Table15[Customer-Owned Portion],N1889),Table15[Unique ID],0),0)))</f>
        <v>Non-lead</v>
      </c>
      <c r="W1889" s="189"/>
    </row>
    <row r="1890" spans="1:23" s="190" customFormat="1" ht="37.5" x14ac:dyDescent="0.25">
      <c r="A1890" s="180">
        <v>11721041</v>
      </c>
      <c r="B1890" s="181" t="s">
        <v>3913</v>
      </c>
      <c r="C1890" s="182" t="s">
        <v>3914</v>
      </c>
      <c r="D1890" s="183" t="s">
        <v>43</v>
      </c>
      <c r="E1890" s="181" t="s">
        <v>35</v>
      </c>
      <c r="F1890" s="183" t="s">
        <v>35</v>
      </c>
      <c r="G1890" s="181" t="s">
        <v>225</v>
      </c>
      <c r="H1890" s="184">
        <v>1</v>
      </c>
      <c r="I1890" s="185" t="s">
        <v>107</v>
      </c>
      <c r="J1890" s="181" t="s">
        <v>37</v>
      </c>
      <c r="K1890" s="181" t="s">
        <v>38</v>
      </c>
      <c r="L1890" s="186">
        <v>45523</v>
      </c>
      <c r="M1890" s="187" t="s">
        <v>225</v>
      </c>
      <c r="N1890" s="183" t="s">
        <v>43</v>
      </c>
      <c r="O1890" s="181"/>
      <c r="P1890" s="184">
        <v>1</v>
      </c>
      <c r="Q1890" s="185" t="s">
        <v>107</v>
      </c>
      <c r="R1890" s="181" t="s">
        <v>37</v>
      </c>
      <c r="S1890" s="181" t="s">
        <v>96</v>
      </c>
      <c r="T1890" s="186">
        <v>45523</v>
      </c>
      <c r="U1890" s="187" t="s">
        <v>225</v>
      </c>
      <c r="V1890" s="188" t="str" cm="1">
        <f t="array" ref="V1890">IF(SUM(LEN(A1890:U1890))=0,"",IF(OR(OR(ISBLANK(E1890),SUM(LEN(B1890),LEN(C1890))=0),AND(NOT(D1890="Unknown"),ISBLANK(I1890)),AND(NOT(N1890="Unknown"),ISBLANK(Q1890))),"Missing Information", INDEX(Table15[Entire Service Line Classification], MATCH(SUMIFS(Table15[Unique ID],Table15[System-Owned Portion],D1890,Table15[If Material Anything Other than "Lead" in Column E,Was Material Ever Previously Lead?],F1890,Table15[Customer-Owned Portion],N1890),Table15[Unique ID],0),0)))</f>
        <v>Non-lead</v>
      </c>
      <c r="W1890" s="189"/>
    </row>
    <row r="1891" spans="1:23" s="190" customFormat="1" ht="37.5" x14ac:dyDescent="0.25">
      <c r="A1891" s="180">
        <v>11721040</v>
      </c>
      <c r="B1891" s="181" t="s">
        <v>3915</v>
      </c>
      <c r="C1891" s="182" t="s">
        <v>3916</v>
      </c>
      <c r="D1891" s="183" t="s">
        <v>36</v>
      </c>
      <c r="E1891" s="181" t="s">
        <v>35</v>
      </c>
      <c r="F1891" s="183" t="s">
        <v>35</v>
      </c>
      <c r="G1891" s="181" t="s">
        <v>252</v>
      </c>
      <c r="H1891" s="184">
        <v>1</v>
      </c>
      <c r="I1891" s="185" t="s">
        <v>107</v>
      </c>
      <c r="J1891" s="181" t="s">
        <v>37</v>
      </c>
      <c r="K1891" s="181" t="s">
        <v>38</v>
      </c>
      <c r="L1891" s="186">
        <v>45525</v>
      </c>
      <c r="M1891" s="187" t="s">
        <v>225</v>
      </c>
      <c r="N1891" s="183" t="s">
        <v>43</v>
      </c>
      <c r="O1891" s="181"/>
      <c r="P1891" s="184">
        <v>0.75</v>
      </c>
      <c r="Q1891" s="185" t="s">
        <v>107</v>
      </c>
      <c r="R1891" s="181" t="s">
        <v>37</v>
      </c>
      <c r="S1891" s="181" t="s">
        <v>96</v>
      </c>
      <c r="T1891" s="186">
        <v>45525</v>
      </c>
      <c r="U1891" s="187" t="s">
        <v>225</v>
      </c>
      <c r="V1891" s="188" t="str" cm="1">
        <f t="array" ref="V1891">IF(SUM(LEN(A1891:U1891))=0,"",IF(OR(OR(ISBLANK(E1891),SUM(LEN(B1891),LEN(C1891))=0),AND(NOT(D1891="Unknown"),ISBLANK(I1891)),AND(NOT(N1891="Unknown"),ISBLANK(Q1891))),"Missing Information", INDEX(Table15[Entire Service Line Classification], MATCH(SUMIFS(Table15[Unique ID],Table15[System-Owned Portion],D1891,Table15[If Material Anything Other than "Lead" in Column E,Was Material Ever Previously Lead?],F1891,Table15[Customer-Owned Portion],N1891),Table15[Unique ID],0),0)))</f>
        <v>Non-lead</v>
      </c>
      <c r="W1891" s="189"/>
    </row>
    <row r="1892" spans="1:23" s="190" customFormat="1" ht="37.5" x14ac:dyDescent="0.25">
      <c r="A1892" s="180">
        <v>11721038</v>
      </c>
      <c r="B1892" s="181" t="s">
        <v>3906</v>
      </c>
      <c r="C1892" s="182" t="s">
        <v>3832</v>
      </c>
      <c r="D1892" s="183" t="s">
        <v>43</v>
      </c>
      <c r="E1892" s="181" t="s">
        <v>35</v>
      </c>
      <c r="F1892" s="183" t="s">
        <v>35</v>
      </c>
      <c r="G1892" s="181" t="s">
        <v>7035</v>
      </c>
      <c r="H1892" s="184">
        <v>2</v>
      </c>
      <c r="I1892" s="185" t="s">
        <v>107</v>
      </c>
      <c r="J1892" s="181" t="s">
        <v>37</v>
      </c>
      <c r="K1892" s="181" t="s">
        <v>38</v>
      </c>
      <c r="L1892" s="186">
        <v>45545</v>
      </c>
      <c r="M1892" s="187" t="s">
        <v>7069</v>
      </c>
      <c r="N1892" s="183" t="s">
        <v>43</v>
      </c>
      <c r="O1892" s="181"/>
      <c r="P1892" s="184">
        <v>2</v>
      </c>
      <c r="Q1892" s="185" t="s">
        <v>107</v>
      </c>
      <c r="R1892" s="181" t="s">
        <v>37</v>
      </c>
      <c r="S1892" s="181" t="s">
        <v>96</v>
      </c>
      <c r="T1892" s="186">
        <v>45545</v>
      </c>
      <c r="U1892" s="187" t="s">
        <v>7069</v>
      </c>
      <c r="V1892" s="188" t="str" cm="1">
        <f t="array" ref="V1892">IF(SUM(LEN(A1892:U1892))=0,"",IF(OR(OR(ISBLANK(E1892),SUM(LEN(B1892),LEN(C1892))=0),AND(NOT(D1892="Unknown"),ISBLANK(I1892)),AND(NOT(N1892="Unknown"),ISBLANK(Q1892))),"Missing Information", INDEX(Table15[Entire Service Line Classification], MATCH(SUMIFS(Table15[Unique ID],Table15[System-Owned Portion],D1892,Table15[If Material Anything Other than "Lead" in Column E,Was Material Ever Previously Lead?],F1892,Table15[Customer-Owned Portion],N1892),Table15[Unique ID],0),0)))</f>
        <v>Non-lead</v>
      </c>
      <c r="W1892" s="189"/>
    </row>
    <row r="1893" spans="1:23" s="190" customFormat="1" ht="37.5" x14ac:dyDescent="0.25">
      <c r="A1893" s="180">
        <v>11721037</v>
      </c>
      <c r="B1893" s="181" t="s">
        <v>3917</v>
      </c>
      <c r="C1893" s="182" t="s">
        <v>3918</v>
      </c>
      <c r="D1893" s="183" t="s">
        <v>36</v>
      </c>
      <c r="E1893" s="181" t="s">
        <v>35</v>
      </c>
      <c r="F1893" s="183" t="s">
        <v>35</v>
      </c>
      <c r="G1893" s="181" t="s">
        <v>7034</v>
      </c>
      <c r="H1893" s="184">
        <v>1</v>
      </c>
      <c r="I1893" s="185" t="s">
        <v>107</v>
      </c>
      <c r="J1893" s="181" t="s">
        <v>37</v>
      </c>
      <c r="K1893" s="181" t="s">
        <v>38</v>
      </c>
      <c r="L1893" s="186">
        <v>45516</v>
      </c>
      <c r="M1893" s="187" t="s">
        <v>225</v>
      </c>
      <c r="N1893" s="183" t="s">
        <v>36</v>
      </c>
      <c r="O1893" s="181"/>
      <c r="P1893" s="184">
        <v>0.75</v>
      </c>
      <c r="Q1893" s="185" t="s">
        <v>107</v>
      </c>
      <c r="R1893" s="181" t="s">
        <v>37</v>
      </c>
      <c r="S1893" s="181" t="s">
        <v>96</v>
      </c>
      <c r="T1893" s="186">
        <v>45516</v>
      </c>
      <c r="U1893" s="187" t="s">
        <v>225</v>
      </c>
      <c r="V1893" s="188" t="str" cm="1">
        <f t="array" ref="V1893">IF(SUM(LEN(A1893:U1893))=0,"",IF(OR(OR(ISBLANK(E1893),SUM(LEN(B1893),LEN(C1893))=0),AND(NOT(D1893="Unknown"),ISBLANK(I1893)),AND(NOT(N1893="Unknown"),ISBLANK(Q1893))),"Missing Information", INDEX(Table15[Entire Service Line Classification], MATCH(SUMIFS(Table15[Unique ID],Table15[System-Owned Portion],D1893,Table15[If Material Anything Other than "Lead" in Column E,Was Material Ever Previously Lead?],F1893,Table15[Customer-Owned Portion],N1893),Table15[Unique ID],0),0)))</f>
        <v>Non-lead</v>
      </c>
      <c r="W1893" s="189"/>
    </row>
    <row r="1894" spans="1:23" s="190" customFormat="1" ht="37.5" x14ac:dyDescent="0.25">
      <c r="A1894" s="180">
        <v>11721036</v>
      </c>
      <c r="B1894" s="181" t="s">
        <v>3919</v>
      </c>
      <c r="C1894" s="182" t="s">
        <v>3920</v>
      </c>
      <c r="D1894" s="183" t="s">
        <v>36</v>
      </c>
      <c r="E1894" s="181" t="s">
        <v>35</v>
      </c>
      <c r="F1894" s="183" t="s">
        <v>35</v>
      </c>
      <c r="G1894" s="181" t="s">
        <v>277</v>
      </c>
      <c r="H1894" s="184">
        <v>1</v>
      </c>
      <c r="I1894" s="185" t="s">
        <v>107</v>
      </c>
      <c r="J1894" s="181" t="s">
        <v>37</v>
      </c>
      <c r="K1894" s="181" t="s">
        <v>38</v>
      </c>
      <c r="L1894" s="186">
        <v>45525</v>
      </c>
      <c r="M1894" s="187" t="s">
        <v>225</v>
      </c>
      <c r="N1894" s="183" t="s">
        <v>43</v>
      </c>
      <c r="O1894" s="181"/>
      <c r="P1894" s="184">
        <v>0.75</v>
      </c>
      <c r="Q1894" s="185" t="s">
        <v>107</v>
      </c>
      <c r="R1894" s="181" t="s">
        <v>37</v>
      </c>
      <c r="S1894" s="181" t="s">
        <v>96</v>
      </c>
      <c r="T1894" s="186">
        <v>45525</v>
      </c>
      <c r="U1894" s="187" t="s">
        <v>7069</v>
      </c>
      <c r="V1894" s="188" t="str" cm="1">
        <f t="array" ref="V1894">IF(SUM(LEN(A1894:U1894))=0,"",IF(OR(OR(ISBLANK(E1894),SUM(LEN(B1894),LEN(C1894))=0),AND(NOT(D1894="Unknown"),ISBLANK(I1894)),AND(NOT(N1894="Unknown"),ISBLANK(Q1894))),"Missing Information", INDEX(Table15[Entire Service Line Classification], MATCH(SUMIFS(Table15[Unique ID],Table15[System-Owned Portion],D1894,Table15[If Material Anything Other than "Lead" in Column E,Was Material Ever Previously Lead?],F1894,Table15[Customer-Owned Portion],N1894),Table15[Unique ID],0),0)))</f>
        <v>Non-lead</v>
      </c>
      <c r="W1894" s="189"/>
    </row>
    <row r="1895" spans="1:23" s="190" customFormat="1" ht="37.5" x14ac:dyDescent="0.25">
      <c r="A1895" s="180">
        <v>11721035</v>
      </c>
      <c r="B1895" s="181" t="s">
        <v>3921</v>
      </c>
      <c r="C1895" s="182" t="s">
        <v>3922</v>
      </c>
      <c r="D1895" s="183" t="s">
        <v>36</v>
      </c>
      <c r="E1895" s="181" t="s">
        <v>35</v>
      </c>
      <c r="F1895" s="183" t="s">
        <v>35</v>
      </c>
      <c r="G1895" s="181" t="s">
        <v>240</v>
      </c>
      <c r="H1895" s="184">
        <v>1</v>
      </c>
      <c r="I1895" s="185" t="s">
        <v>107</v>
      </c>
      <c r="J1895" s="181" t="s">
        <v>37</v>
      </c>
      <c r="K1895" s="181" t="s">
        <v>38</v>
      </c>
      <c r="L1895" s="186">
        <v>45516</v>
      </c>
      <c r="M1895" s="187" t="s">
        <v>225</v>
      </c>
      <c r="N1895" s="183" t="s">
        <v>43</v>
      </c>
      <c r="O1895" s="181"/>
      <c r="P1895" s="184">
        <v>1</v>
      </c>
      <c r="Q1895" s="185" t="s">
        <v>107</v>
      </c>
      <c r="R1895" s="181" t="s">
        <v>37</v>
      </c>
      <c r="S1895" s="181" t="s">
        <v>96</v>
      </c>
      <c r="T1895" s="186">
        <v>45516</v>
      </c>
      <c r="U1895" s="187" t="s">
        <v>225</v>
      </c>
      <c r="V1895" s="188" t="str" cm="1">
        <f t="array" ref="V1895">IF(SUM(LEN(A1895:U1895))=0,"",IF(OR(OR(ISBLANK(E1895),SUM(LEN(B1895),LEN(C1895))=0),AND(NOT(D1895="Unknown"),ISBLANK(I1895)),AND(NOT(N1895="Unknown"),ISBLANK(Q1895))),"Missing Information", INDEX(Table15[Entire Service Line Classification], MATCH(SUMIFS(Table15[Unique ID],Table15[System-Owned Portion],D1895,Table15[If Material Anything Other than "Lead" in Column E,Was Material Ever Previously Lead?],F1895,Table15[Customer-Owned Portion],N1895),Table15[Unique ID],0),0)))</f>
        <v>Non-lead</v>
      </c>
      <c r="W1895" s="189"/>
    </row>
    <row r="1896" spans="1:23" s="190" customFormat="1" ht="37.5" x14ac:dyDescent="0.25">
      <c r="A1896" s="180">
        <v>11721034</v>
      </c>
      <c r="B1896" s="181" t="s">
        <v>3923</v>
      </c>
      <c r="C1896" s="182" t="s">
        <v>3924</v>
      </c>
      <c r="D1896" s="183" t="s">
        <v>36</v>
      </c>
      <c r="E1896" s="181" t="s">
        <v>35</v>
      </c>
      <c r="F1896" s="183" t="s">
        <v>35</v>
      </c>
      <c r="G1896" s="181" t="s">
        <v>225</v>
      </c>
      <c r="H1896" s="184">
        <v>1.5</v>
      </c>
      <c r="I1896" s="185" t="s">
        <v>107</v>
      </c>
      <c r="J1896" s="181" t="s">
        <v>37</v>
      </c>
      <c r="K1896" s="181" t="s">
        <v>38</v>
      </c>
      <c r="L1896" s="186">
        <v>45526</v>
      </c>
      <c r="M1896" s="187" t="s">
        <v>225</v>
      </c>
      <c r="N1896" s="183" t="s">
        <v>36</v>
      </c>
      <c r="O1896" s="181"/>
      <c r="P1896" s="184">
        <v>1.5</v>
      </c>
      <c r="Q1896" s="185" t="s">
        <v>107</v>
      </c>
      <c r="R1896" s="181" t="s">
        <v>37</v>
      </c>
      <c r="S1896" s="181" t="s">
        <v>96</v>
      </c>
      <c r="T1896" s="186">
        <v>45526</v>
      </c>
      <c r="U1896" s="187" t="s">
        <v>225</v>
      </c>
      <c r="V1896" s="188" t="str" cm="1">
        <f t="array" ref="V1896">IF(SUM(LEN(A1896:U1896))=0,"",IF(OR(OR(ISBLANK(E1896),SUM(LEN(B1896),LEN(C1896))=0),AND(NOT(D1896="Unknown"),ISBLANK(I1896)),AND(NOT(N1896="Unknown"),ISBLANK(Q1896))),"Missing Information", INDEX(Table15[Entire Service Line Classification], MATCH(SUMIFS(Table15[Unique ID],Table15[System-Owned Portion],D1896,Table15[If Material Anything Other than "Lead" in Column E,Was Material Ever Previously Lead?],F1896,Table15[Customer-Owned Portion],N1896),Table15[Unique ID],0),0)))</f>
        <v>Non-lead</v>
      </c>
      <c r="W1896" s="189"/>
    </row>
    <row r="1897" spans="1:23" s="190" customFormat="1" ht="37.5" x14ac:dyDescent="0.25">
      <c r="A1897" s="180">
        <v>11721033</v>
      </c>
      <c r="B1897" s="181" t="s">
        <v>3925</v>
      </c>
      <c r="C1897" s="182" t="s">
        <v>3926</v>
      </c>
      <c r="D1897" s="183" t="s">
        <v>36</v>
      </c>
      <c r="E1897" s="181" t="s">
        <v>35</v>
      </c>
      <c r="F1897" s="183" t="s">
        <v>35</v>
      </c>
      <c r="G1897" s="181" t="s">
        <v>250</v>
      </c>
      <c r="H1897" s="184">
        <v>1</v>
      </c>
      <c r="I1897" s="185" t="s">
        <v>107</v>
      </c>
      <c r="J1897" s="181" t="s">
        <v>37</v>
      </c>
      <c r="K1897" s="181" t="s">
        <v>38</v>
      </c>
      <c r="L1897" s="186">
        <v>45526</v>
      </c>
      <c r="M1897" s="187" t="s">
        <v>225</v>
      </c>
      <c r="N1897" s="183" t="s">
        <v>36</v>
      </c>
      <c r="O1897" s="181"/>
      <c r="P1897" s="184">
        <v>1</v>
      </c>
      <c r="Q1897" s="185" t="s">
        <v>107</v>
      </c>
      <c r="R1897" s="181" t="s">
        <v>37</v>
      </c>
      <c r="S1897" s="181" t="s">
        <v>96</v>
      </c>
      <c r="T1897" s="186">
        <v>45526</v>
      </c>
      <c r="U1897" s="187" t="s">
        <v>225</v>
      </c>
      <c r="V1897" s="188" t="str" cm="1">
        <f t="array" ref="V1897">IF(SUM(LEN(A1897:U1897))=0,"",IF(OR(OR(ISBLANK(E1897),SUM(LEN(B1897),LEN(C1897))=0),AND(NOT(D1897="Unknown"),ISBLANK(I1897)),AND(NOT(N1897="Unknown"),ISBLANK(Q1897))),"Missing Information", INDEX(Table15[Entire Service Line Classification], MATCH(SUMIFS(Table15[Unique ID],Table15[System-Owned Portion],D1897,Table15[If Material Anything Other than "Lead" in Column E,Was Material Ever Previously Lead?],F1897,Table15[Customer-Owned Portion],N1897),Table15[Unique ID],0),0)))</f>
        <v>Non-lead</v>
      </c>
      <c r="W1897" s="189"/>
    </row>
    <row r="1898" spans="1:23" s="190" customFormat="1" ht="37.5" x14ac:dyDescent="0.25">
      <c r="A1898" s="180">
        <v>11721032</v>
      </c>
      <c r="B1898" s="181" t="s">
        <v>3927</v>
      </c>
      <c r="C1898" s="182" t="s">
        <v>3928</v>
      </c>
      <c r="D1898" s="183" t="s">
        <v>36</v>
      </c>
      <c r="E1898" s="181" t="s">
        <v>35</v>
      </c>
      <c r="F1898" s="183" t="s">
        <v>35</v>
      </c>
      <c r="G1898" s="181" t="s">
        <v>225</v>
      </c>
      <c r="H1898" s="184">
        <v>1</v>
      </c>
      <c r="I1898" s="185" t="s">
        <v>107</v>
      </c>
      <c r="J1898" s="181" t="s">
        <v>37</v>
      </c>
      <c r="K1898" s="181" t="s">
        <v>38</v>
      </c>
      <c r="L1898" s="186">
        <v>45516</v>
      </c>
      <c r="M1898" s="187" t="s">
        <v>225</v>
      </c>
      <c r="N1898" s="183" t="s">
        <v>43</v>
      </c>
      <c r="O1898" s="181"/>
      <c r="P1898" s="184">
        <v>1</v>
      </c>
      <c r="Q1898" s="185" t="s">
        <v>107</v>
      </c>
      <c r="R1898" s="181" t="s">
        <v>37</v>
      </c>
      <c r="S1898" s="181" t="s">
        <v>96</v>
      </c>
      <c r="T1898" s="186">
        <v>45516</v>
      </c>
      <c r="U1898" s="187" t="s">
        <v>225</v>
      </c>
      <c r="V1898" s="188" t="str" cm="1">
        <f t="array" ref="V1898">IF(SUM(LEN(A1898:U1898))=0,"",IF(OR(OR(ISBLANK(E1898),SUM(LEN(B1898),LEN(C1898))=0),AND(NOT(D1898="Unknown"),ISBLANK(I1898)),AND(NOT(N1898="Unknown"),ISBLANK(Q1898))),"Missing Information", INDEX(Table15[Entire Service Line Classification], MATCH(SUMIFS(Table15[Unique ID],Table15[System-Owned Portion],D1898,Table15[If Material Anything Other than "Lead" in Column E,Was Material Ever Previously Lead?],F1898,Table15[Customer-Owned Portion],N1898),Table15[Unique ID],0),0)))</f>
        <v>Non-lead</v>
      </c>
      <c r="W1898" s="189"/>
    </row>
    <row r="1899" spans="1:23" s="190" customFormat="1" ht="37.5" x14ac:dyDescent="0.25">
      <c r="A1899" s="180">
        <v>11721031</v>
      </c>
      <c r="B1899" s="181" t="s">
        <v>3929</v>
      </c>
      <c r="C1899" s="182" t="s">
        <v>3912</v>
      </c>
      <c r="D1899" s="183" t="s">
        <v>43</v>
      </c>
      <c r="E1899" s="181" t="s">
        <v>35</v>
      </c>
      <c r="F1899" s="183" t="s">
        <v>35</v>
      </c>
      <c r="G1899" s="181" t="s">
        <v>262</v>
      </c>
      <c r="H1899" s="184">
        <v>1</v>
      </c>
      <c r="I1899" s="185" t="s">
        <v>107</v>
      </c>
      <c r="J1899" s="181" t="s">
        <v>37</v>
      </c>
      <c r="K1899" s="181" t="s">
        <v>38</v>
      </c>
      <c r="L1899" s="186">
        <v>45523</v>
      </c>
      <c r="M1899" s="187" t="s">
        <v>225</v>
      </c>
      <c r="N1899" s="183" t="s">
        <v>43</v>
      </c>
      <c r="O1899" s="181"/>
      <c r="P1899" s="184">
        <v>0.75</v>
      </c>
      <c r="Q1899" s="185" t="s">
        <v>107</v>
      </c>
      <c r="R1899" s="181" t="s">
        <v>37</v>
      </c>
      <c r="S1899" s="181" t="s">
        <v>96</v>
      </c>
      <c r="T1899" s="186">
        <v>45523</v>
      </c>
      <c r="U1899" s="187" t="s">
        <v>225</v>
      </c>
      <c r="V1899" s="188" t="str" cm="1">
        <f t="array" ref="V1899">IF(SUM(LEN(A1899:U1899))=0,"",IF(OR(OR(ISBLANK(E1899),SUM(LEN(B1899),LEN(C1899))=0),AND(NOT(D1899="Unknown"),ISBLANK(I1899)),AND(NOT(N1899="Unknown"),ISBLANK(Q1899))),"Missing Information", INDEX(Table15[Entire Service Line Classification], MATCH(SUMIFS(Table15[Unique ID],Table15[System-Owned Portion],D1899,Table15[If Material Anything Other than "Lead" in Column E,Was Material Ever Previously Lead?],F1899,Table15[Customer-Owned Portion],N1899),Table15[Unique ID],0),0)))</f>
        <v>Non-lead</v>
      </c>
      <c r="W1899" s="189"/>
    </row>
    <row r="1900" spans="1:23" s="190" customFormat="1" ht="37.5" x14ac:dyDescent="0.25">
      <c r="A1900" s="180">
        <v>11721030</v>
      </c>
      <c r="B1900" s="181" t="s">
        <v>3930</v>
      </c>
      <c r="C1900" s="182" t="s">
        <v>3931</v>
      </c>
      <c r="D1900" s="183" t="s">
        <v>36</v>
      </c>
      <c r="E1900" s="181" t="s">
        <v>35</v>
      </c>
      <c r="F1900" s="183" t="s">
        <v>35</v>
      </c>
      <c r="G1900" s="181" t="s">
        <v>240</v>
      </c>
      <c r="H1900" s="184">
        <v>1</v>
      </c>
      <c r="I1900" s="185" t="s">
        <v>107</v>
      </c>
      <c r="J1900" s="181" t="s">
        <v>37</v>
      </c>
      <c r="K1900" s="181" t="s">
        <v>38</v>
      </c>
      <c r="L1900" s="186">
        <v>45516</v>
      </c>
      <c r="M1900" s="187" t="s">
        <v>225</v>
      </c>
      <c r="N1900" s="183" t="s">
        <v>43</v>
      </c>
      <c r="O1900" s="181"/>
      <c r="P1900" s="184">
        <v>1</v>
      </c>
      <c r="Q1900" s="185" t="s">
        <v>107</v>
      </c>
      <c r="R1900" s="181" t="s">
        <v>37</v>
      </c>
      <c r="S1900" s="181" t="s">
        <v>96</v>
      </c>
      <c r="T1900" s="186">
        <v>45516</v>
      </c>
      <c r="U1900" s="187" t="s">
        <v>225</v>
      </c>
      <c r="V1900" s="188" t="str" cm="1">
        <f t="array" ref="V1900">IF(SUM(LEN(A1900:U1900))=0,"",IF(OR(OR(ISBLANK(E1900),SUM(LEN(B1900),LEN(C1900))=0),AND(NOT(D1900="Unknown"),ISBLANK(I1900)),AND(NOT(N1900="Unknown"),ISBLANK(Q1900))),"Missing Information", INDEX(Table15[Entire Service Line Classification], MATCH(SUMIFS(Table15[Unique ID],Table15[System-Owned Portion],D1900,Table15[If Material Anything Other than "Lead" in Column E,Was Material Ever Previously Lead?],F1900,Table15[Customer-Owned Portion],N1900),Table15[Unique ID],0),0)))</f>
        <v>Non-lead</v>
      </c>
      <c r="W1900" s="189"/>
    </row>
    <row r="1901" spans="1:23" s="190" customFormat="1" ht="37.5" x14ac:dyDescent="0.25">
      <c r="A1901" s="180">
        <v>11721029</v>
      </c>
      <c r="B1901" s="181" t="s">
        <v>3932</v>
      </c>
      <c r="C1901" s="182" t="s">
        <v>3910</v>
      </c>
      <c r="D1901" s="183" t="s">
        <v>43</v>
      </c>
      <c r="E1901" s="181" t="s">
        <v>35</v>
      </c>
      <c r="F1901" s="183" t="s">
        <v>35</v>
      </c>
      <c r="G1901" s="181" t="s">
        <v>252</v>
      </c>
      <c r="H1901" s="184">
        <v>1</v>
      </c>
      <c r="I1901" s="185" t="s">
        <v>107</v>
      </c>
      <c r="J1901" s="181" t="s">
        <v>37</v>
      </c>
      <c r="K1901" s="181" t="s">
        <v>38</v>
      </c>
      <c r="L1901" s="186">
        <v>45523</v>
      </c>
      <c r="M1901" s="187" t="s">
        <v>225</v>
      </c>
      <c r="N1901" s="183" t="s">
        <v>43</v>
      </c>
      <c r="O1901" s="181"/>
      <c r="P1901" s="184">
        <v>0.75</v>
      </c>
      <c r="Q1901" s="185" t="s">
        <v>107</v>
      </c>
      <c r="R1901" s="181" t="s">
        <v>37</v>
      </c>
      <c r="S1901" s="181" t="s">
        <v>96</v>
      </c>
      <c r="T1901" s="186">
        <v>45523</v>
      </c>
      <c r="U1901" s="187" t="s">
        <v>225</v>
      </c>
      <c r="V1901" s="188" t="str" cm="1">
        <f t="array" ref="V1901">IF(SUM(LEN(A1901:U1901))=0,"",IF(OR(OR(ISBLANK(E1901),SUM(LEN(B1901),LEN(C1901))=0),AND(NOT(D1901="Unknown"),ISBLANK(I1901)),AND(NOT(N1901="Unknown"),ISBLANK(Q1901))),"Missing Information", INDEX(Table15[Entire Service Line Classification], MATCH(SUMIFS(Table15[Unique ID],Table15[System-Owned Portion],D1901,Table15[If Material Anything Other than "Lead" in Column E,Was Material Ever Previously Lead?],F1901,Table15[Customer-Owned Portion],N1901),Table15[Unique ID],0),0)))</f>
        <v>Non-lead</v>
      </c>
      <c r="W1901" s="189"/>
    </row>
    <row r="1902" spans="1:23" s="190" customFormat="1" ht="37.5" x14ac:dyDescent="0.25">
      <c r="A1902" s="180">
        <v>11721028</v>
      </c>
      <c r="B1902" s="181" t="s">
        <v>3933</v>
      </c>
      <c r="C1902" s="182" t="s">
        <v>3918</v>
      </c>
      <c r="D1902" s="183" t="s">
        <v>36</v>
      </c>
      <c r="E1902" s="181" t="s">
        <v>35</v>
      </c>
      <c r="F1902" s="183" t="s">
        <v>35</v>
      </c>
      <c r="G1902" s="181" t="s">
        <v>250</v>
      </c>
      <c r="H1902" s="184">
        <v>1</v>
      </c>
      <c r="I1902" s="185" t="s">
        <v>107</v>
      </c>
      <c r="J1902" s="181" t="s">
        <v>37</v>
      </c>
      <c r="K1902" s="181" t="s">
        <v>38</v>
      </c>
      <c r="L1902" s="186">
        <v>45516</v>
      </c>
      <c r="M1902" s="187" t="s">
        <v>225</v>
      </c>
      <c r="N1902" s="183" t="s">
        <v>36</v>
      </c>
      <c r="O1902" s="181"/>
      <c r="P1902" s="184">
        <v>0.75</v>
      </c>
      <c r="Q1902" s="185" t="s">
        <v>107</v>
      </c>
      <c r="R1902" s="181" t="s">
        <v>37</v>
      </c>
      <c r="S1902" s="181" t="s">
        <v>96</v>
      </c>
      <c r="T1902" s="186">
        <v>45516</v>
      </c>
      <c r="U1902" s="187" t="s">
        <v>225</v>
      </c>
      <c r="V1902" s="188" t="str" cm="1">
        <f t="array" ref="V1902">IF(SUM(LEN(A1902:U1902))=0,"",IF(OR(OR(ISBLANK(E1902),SUM(LEN(B1902),LEN(C1902))=0),AND(NOT(D1902="Unknown"),ISBLANK(I1902)),AND(NOT(N1902="Unknown"),ISBLANK(Q1902))),"Missing Information", INDEX(Table15[Entire Service Line Classification], MATCH(SUMIFS(Table15[Unique ID],Table15[System-Owned Portion],D1902,Table15[If Material Anything Other than "Lead" in Column E,Was Material Ever Previously Lead?],F1902,Table15[Customer-Owned Portion],N1902),Table15[Unique ID],0),0)))</f>
        <v>Non-lead</v>
      </c>
      <c r="W1902" s="189"/>
    </row>
    <row r="1903" spans="1:23" s="190" customFormat="1" ht="37.5" x14ac:dyDescent="0.25">
      <c r="A1903" s="180">
        <v>11721039</v>
      </c>
      <c r="B1903" s="181" t="s">
        <v>3934</v>
      </c>
      <c r="C1903" s="182" t="s">
        <v>3918</v>
      </c>
      <c r="D1903" s="183" t="s">
        <v>36</v>
      </c>
      <c r="E1903" s="181" t="s">
        <v>35</v>
      </c>
      <c r="F1903" s="183" t="s">
        <v>35</v>
      </c>
      <c r="G1903" s="181" t="s">
        <v>225</v>
      </c>
      <c r="H1903" s="184">
        <v>1</v>
      </c>
      <c r="I1903" s="185" t="s">
        <v>107</v>
      </c>
      <c r="J1903" s="181" t="s">
        <v>37</v>
      </c>
      <c r="K1903" s="181" t="s">
        <v>38</v>
      </c>
      <c r="L1903" s="186">
        <v>45516</v>
      </c>
      <c r="M1903" s="187" t="s">
        <v>225</v>
      </c>
      <c r="N1903" s="183" t="s">
        <v>36</v>
      </c>
      <c r="O1903" s="181"/>
      <c r="P1903" s="184">
        <v>0.75</v>
      </c>
      <c r="Q1903" s="185" t="s">
        <v>107</v>
      </c>
      <c r="R1903" s="181" t="s">
        <v>37</v>
      </c>
      <c r="S1903" s="181" t="s">
        <v>96</v>
      </c>
      <c r="T1903" s="186">
        <v>45516</v>
      </c>
      <c r="U1903" s="187" t="s">
        <v>225</v>
      </c>
      <c r="V1903" s="188" t="str" cm="1">
        <f t="array" ref="V1903">IF(SUM(LEN(A1903:U1903))=0,"",IF(OR(OR(ISBLANK(E1903),SUM(LEN(B1903),LEN(C1903))=0),AND(NOT(D1903="Unknown"),ISBLANK(I1903)),AND(NOT(N1903="Unknown"),ISBLANK(Q1903))),"Missing Information", INDEX(Table15[Entire Service Line Classification], MATCH(SUMIFS(Table15[Unique ID],Table15[System-Owned Portion],D1903,Table15[If Material Anything Other than "Lead" in Column E,Was Material Ever Previously Lead?],F1903,Table15[Customer-Owned Portion],N1903),Table15[Unique ID],0),0)))</f>
        <v>Non-lead</v>
      </c>
      <c r="W1903" s="189"/>
    </row>
    <row r="1904" spans="1:23" s="190" customFormat="1" ht="37.5" x14ac:dyDescent="0.25">
      <c r="A1904" s="180">
        <v>11721026</v>
      </c>
      <c r="B1904" s="181" t="s">
        <v>3935</v>
      </c>
      <c r="C1904" s="182" t="s">
        <v>3834</v>
      </c>
      <c r="D1904" s="183" t="s">
        <v>43</v>
      </c>
      <c r="E1904" s="181" t="s">
        <v>35</v>
      </c>
      <c r="F1904" s="183" t="s">
        <v>35</v>
      </c>
      <c r="G1904" s="181" t="s">
        <v>225</v>
      </c>
      <c r="H1904" s="184">
        <v>1</v>
      </c>
      <c r="I1904" s="185" t="s">
        <v>107</v>
      </c>
      <c r="J1904" s="181" t="s">
        <v>37</v>
      </c>
      <c r="K1904" s="181" t="s">
        <v>38</v>
      </c>
      <c r="L1904" s="186">
        <v>45545</v>
      </c>
      <c r="M1904" s="187" t="s">
        <v>7069</v>
      </c>
      <c r="N1904" s="183" t="s">
        <v>43</v>
      </c>
      <c r="O1904" s="181"/>
      <c r="P1904" s="184">
        <v>1</v>
      </c>
      <c r="Q1904" s="185" t="s">
        <v>107</v>
      </c>
      <c r="R1904" s="181" t="s">
        <v>37</v>
      </c>
      <c r="S1904" s="181" t="s">
        <v>96</v>
      </c>
      <c r="T1904" s="186">
        <v>45545</v>
      </c>
      <c r="U1904" s="187" t="s">
        <v>7069</v>
      </c>
      <c r="V1904" s="188" t="str" cm="1">
        <f t="array" ref="V1904">IF(SUM(LEN(A1904:U1904))=0,"",IF(OR(OR(ISBLANK(E1904),SUM(LEN(B1904),LEN(C1904))=0),AND(NOT(D1904="Unknown"),ISBLANK(I1904)),AND(NOT(N1904="Unknown"),ISBLANK(Q1904))),"Missing Information", INDEX(Table15[Entire Service Line Classification], MATCH(SUMIFS(Table15[Unique ID],Table15[System-Owned Portion],D1904,Table15[If Material Anything Other than "Lead" in Column E,Was Material Ever Previously Lead?],F1904,Table15[Customer-Owned Portion],N1904),Table15[Unique ID],0),0)))</f>
        <v>Non-lead</v>
      </c>
      <c r="W1904" s="189"/>
    </row>
    <row r="1905" spans="1:23" s="190" customFormat="1" ht="37.5" x14ac:dyDescent="0.25">
      <c r="A1905" s="180">
        <v>11721025</v>
      </c>
      <c r="B1905" s="181" t="s">
        <v>3936</v>
      </c>
      <c r="C1905" s="182" t="s">
        <v>3918</v>
      </c>
      <c r="D1905" s="183" t="s">
        <v>36</v>
      </c>
      <c r="E1905" s="181" t="s">
        <v>35</v>
      </c>
      <c r="F1905" s="183" t="s">
        <v>35</v>
      </c>
      <c r="G1905" s="181" t="s">
        <v>225</v>
      </c>
      <c r="H1905" s="184">
        <v>1</v>
      </c>
      <c r="I1905" s="185" t="s">
        <v>107</v>
      </c>
      <c r="J1905" s="181" t="s">
        <v>37</v>
      </c>
      <c r="K1905" s="181" t="s">
        <v>38</v>
      </c>
      <c r="L1905" s="186">
        <v>45516</v>
      </c>
      <c r="M1905" s="187" t="s">
        <v>225</v>
      </c>
      <c r="N1905" s="183" t="s">
        <v>36</v>
      </c>
      <c r="O1905" s="181"/>
      <c r="P1905" s="184">
        <v>0.75</v>
      </c>
      <c r="Q1905" s="185" t="s">
        <v>107</v>
      </c>
      <c r="R1905" s="181" t="s">
        <v>37</v>
      </c>
      <c r="S1905" s="181" t="s">
        <v>96</v>
      </c>
      <c r="T1905" s="186">
        <v>45516</v>
      </c>
      <c r="U1905" s="187" t="s">
        <v>225</v>
      </c>
      <c r="V1905" s="188" t="str" cm="1">
        <f t="array" ref="V1905">IF(SUM(LEN(A1905:U1905))=0,"",IF(OR(OR(ISBLANK(E1905),SUM(LEN(B1905),LEN(C1905))=0),AND(NOT(D1905="Unknown"),ISBLANK(I1905)),AND(NOT(N1905="Unknown"),ISBLANK(Q1905))),"Missing Information", INDEX(Table15[Entire Service Line Classification], MATCH(SUMIFS(Table15[Unique ID],Table15[System-Owned Portion],D1905,Table15[If Material Anything Other than "Lead" in Column E,Was Material Ever Previously Lead?],F1905,Table15[Customer-Owned Portion],N1905),Table15[Unique ID],0),0)))</f>
        <v>Non-lead</v>
      </c>
      <c r="W1905" s="189"/>
    </row>
    <row r="1906" spans="1:23" s="190" customFormat="1" ht="37.5" x14ac:dyDescent="0.25">
      <c r="A1906" s="180">
        <v>11721023</v>
      </c>
      <c r="B1906" s="181" t="s">
        <v>3937</v>
      </c>
      <c r="C1906" s="182" t="s">
        <v>3926</v>
      </c>
      <c r="D1906" s="183" t="s">
        <v>36</v>
      </c>
      <c r="E1906" s="181" t="s">
        <v>35</v>
      </c>
      <c r="F1906" s="183" t="s">
        <v>35</v>
      </c>
      <c r="G1906" s="181" t="s">
        <v>250</v>
      </c>
      <c r="H1906" s="184">
        <v>1</v>
      </c>
      <c r="I1906" s="185" t="s">
        <v>107</v>
      </c>
      <c r="J1906" s="181" t="s">
        <v>37</v>
      </c>
      <c r="K1906" s="181" t="s">
        <v>38</v>
      </c>
      <c r="L1906" s="186">
        <v>45526</v>
      </c>
      <c r="M1906" s="187" t="s">
        <v>225</v>
      </c>
      <c r="N1906" s="183" t="s">
        <v>36</v>
      </c>
      <c r="O1906" s="181"/>
      <c r="P1906" s="184">
        <v>1</v>
      </c>
      <c r="Q1906" s="185" t="s">
        <v>107</v>
      </c>
      <c r="R1906" s="181" t="s">
        <v>37</v>
      </c>
      <c r="S1906" s="181" t="s">
        <v>96</v>
      </c>
      <c r="T1906" s="186">
        <v>45526</v>
      </c>
      <c r="U1906" s="187" t="s">
        <v>225</v>
      </c>
      <c r="V1906" s="188" t="str" cm="1">
        <f t="array" ref="V1906">IF(SUM(LEN(A1906:U1906))=0,"",IF(OR(OR(ISBLANK(E1906),SUM(LEN(B1906),LEN(C1906))=0),AND(NOT(D1906="Unknown"),ISBLANK(I1906)),AND(NOT(N1906="Unknown"),ISBLANK(Q1906))),"Missing Information", INDEX(Table15[Entire Service Line Classification], MATCH(SUMIFS(Table15[Unique ID],Table15[System-Owned Portion],D1906,Table15[If Material Anything Other than "Lead" in Column E,Was Material Ever Previously Lead?],F1906,Table15[Customer-Owned Portion],N1906),Table15[Unique ID],0),0)))</f>
        <v>Non-lead</v>
      </c>
      <c r="W1906" s="189"/>
    </row>
    <row r="1907" spans="1:23" s="190" customFormat="1" ht="37.5" x14ac:dyDescent="0.25">
      <c r="A1907" s="180">
        <v>11721020</v>
      </c>
      <c r="B1907" s="181" t="s">
        <v>3938</v>
      </c>
      <c r="C1907" s="182" t="s">
        <v>3926</v>
      </c>
      <c r="D1907" s="183" t="s">
        <v>36</v>
      </c>
      <c r="E1907" s="181" t="s">
        <v>35</v>
      </c>
      <c r="F1907" s="183" t="s">
        <v>35</v>
      </c>
      <c r="G1907" s="181" t="s">
        <v>244</v>
      </c>
      <c r="H1907" s="184">
        <v>1</v>
      </c>
      <c r="I1907" s="185" t="s">
        <v>107</v>
      </c>
      <c r="J1907" s="181" t="s">
        <v>37</v>
      </c>
      <c r="K1907" s="181" t="s">
        <v>38</v>
      </c>
      <c r="L1907" s="186">
        <v>45526</v>
      </c>
      <c r="M1907" s="187" t="s">
        <v>225</v>
      </c>
      <c r="N1907" s="183" t="s">
        <v>36</v>
      </c>
      <c r="O1907" s="181"/>
      <c r="P1907" s="184">
        <v>1</v>
      </c>
      <c r="Q1907" s="185" t="s">
        <v>107</v>
      </c>
      <c r="R1907" s="181" t="s">
        <v>37</v>
      </c>
      <c r="S1907" s="181" t="s">
        <v>96</v>
      </c>
      <c r="T1907" s="186">
        <v>45526</v>
      </c>
      <c r="U1907" s="187" t="s">
        <v>225</v>
      </c>
      <c r="V1907" s="188" t="str" cm="1">
        <f t="array" ref="V1907">IF(SUM(LEN(A1907:U1907))=0,"",IF(OR(OR(ISBLANK(E1907),SUM(LEN(B1907),LEN(C1907))=0),AND(NOT(D1907="Unknown"),ISBLANK(I1907)),AND(NOT(N1907="Unknown"),ISBLANK(Q1907))),"Missing Information", INDEX(Table15[Entire Service Line Classification], MATCH(SUMIFS(Table15[Unique ID],Table15[System-Owned Portion],D1907,Table15[If Material Anything Other than "Lead" in Column E,Was Material Ever Previously Lead?],F1907,Table15[Customer-Owned Portion],N1907),Table15[Unique ID],0),0)))</f>
        <v>Non-lead</v>
      </c>
      <c r="W1907" s="189"/>
    </row>
    <row r="1908" spans="1:23" s="190" customFormat="1" ht="37.5" x14ac:dyDescent="0.25">
      <c r="A1908" s="180">
        <v>11721018</v>
      </c>
      <c r="B1908" s="181" t="s">
        <v>3939</v>
      </c>
      <c r="C1908" s="182" t="s">
        <v>3940</v>
      </c>
      <c r="D1908" s="183" t="s">
        <v>43</v>
      </c>
      <c r="E1908" s="181" t="s">
        <v>35</v>
      </c>
      <c r="F1908" s="183" t="s">
        <v>35</v>
      </c>
      <c r="G1908" s="181" t="s">
        <v>227</v>
      </c>
      <c r="H1908" s="184">
        <v>1</v>
      </c>
      <c r="I1908" s="185" t="s">
        <v>107</v>
      </c>
      <c r="J1908" s="181" t="s">
        <v>37</v>
      </c>
      <c r="K1908" s="181" t="s">
        <v>38</v>
      </c>
      <c r="L1908" s="186">
        <v>45545</v>
      </c>
      <c r="M1908" s="187" t="s">
        <v>7069</v>
      </c>
      <c r="N1908" s="183" t="s">
        <v>43</v>
      </c>
      <c r="O1908" s="181"/>
      <c r="P1908" s="184">
        <v>1</v>
      </c>
      <c r="Q1908" s="185" t="s">
        <v>107</v>
      </c>
      <c r="R1908" s="181" t="s">
        <v>37</v>
      </c>
      <c r="S1908" s="181" t="s">
        <v>96</v>
      </c>
      <c r="T1908" s="186">
        <v>45545</v>
      </c>
      <c r="U1908" s="187" t="s">
        <v>7069</v>
      </c>
      <c r="V1908" s="188" t="str" cm="1">
        <f t="array" ref="V1908">IF(SUM(LEN(A1908:U1908))=0,"",IF(OR(OR(ISBLANK(E1908),SUM(LEN(B1908),LEN(C1908))=0),AND(NOT(D1908="Unknown"),ISBLANK(I1908)),AND(NOT(N1908="Unknown"),ISBLANK(Q1908))),"Missing Information", INDEX(Table15[Entire Service Line Classification], MATCH(SUMIFS(Table15[Unique ID],Table15[System-Owned Portion],D1908,Table15[If Material Anything Other than "Lead" in Column E,Was Material Ever Previously Lead?],F1908,Table15[Customer-Owned Portion],N1908),Table15[Unique ID],0),0)))</f>
        <v>Non-lead</v>
      </c>
      <c r="W1908" s="189"/>
    </row>
    <row r="1909" spans="1:23" s="190" customFormat="1" ht="37.5" x14ac:dyDescent="0.25">
      <c r="A1909" s="180">
        <v>11721013</v>
      </c>
      <c r="B1909" s="181" t="s">
        <v>3941</v>
      </c>
      <c r="C1909" s="182" t="s">
        <v>3942</v>
      </c>
      <c r="D1909" s="183" t="s">
        <v>36</v>
      </c>
      <c r="E1909" s="181" t="s">
        <v>35</v>
      </c>
      <c r="F1909" s="183" t="s">
        <v>35</v>
      </c>
      <c r="G1909" s="181" t="s">
        <v>272</v>
      </c>
      <c r="H1909" s="184">
        <v>1</v>
      </c>
      <c r="I1909" s="185" t="s">
        <v>107</v>
      </c>
      <c r="J1909" s="181" t="s">
        <v>37</v>
      </c>
      <c r="K1909" s="181" t="s">
        <v>38</v>
      </c>
      <c r="L1909" s="186">
        <v>45511</v>
      </c>
      <c r="M1909" s="187" t="s">
        <v>225</v>
      </c>
      <c r="N1909" s="183" t="s">
        <v>36</v>
      </c>
      <c r="O1909" s="181"/>
      <c r="P1909" s="184">
        <v>0.75</v>
      </c>
      <c r="Q1909" s="185" t="s">
        <v>107</v>
      </c>
      <c r="R1909" s="181" t="s">
        <v>37</v>
      </c>
      <c r="S1909" s="181" t="s">
        <v>96</v>
      </c>
      <c r="T1909" s="186">
        <v>45511</v>
      </c>
      <c r="U1909" s="187" t="s">
        <v>225</v>
      </c>
      <c r="V1909" s="188" t="str" cm="1">
        <f t="array" ref="V1909">IF(SUM(LEN(A1909:U1909))=0,"",IF(OR(OR(ISBLANK(E1909),SUM(LEN(B1909),LEN(C1909))=0),AND(NOT(D1909="Unknown"),ISBLANK(I1909)),AND(NOT(N1909="Unknown"),ISBLANK(Q1909))),"Missing Information", INDEX(Table15[Entire Service Line Classification], MATCH(SUMIFS(Table15[Unique ID],Table15[System-Owned Portion],D1909,Table15[If Material Anything Other than "Lead" in Column E,Was Material Ever Previously Lead?],F1909,Table15[Customer-Owned Portion],N1909),Table15[Unique ID],0),0)))</f>
        <v>Non-lead</v>
      </c>
      <c r="W1909" s="189"/>
    </row>
    <row r="1910" spans="1:23" s="190" customFormat="1" ht="37.5" x14ac:dyDescent="0.25">
      <c r="A1910" s="180">
        <v>11721012</v>
      </c>
      <c r="B1910" s="181" t="s">
        <v>3943</v>
      </c>
      <c r="C1910" s="182" t="s">
        <v>3940</v>
      </c>
      <c r="D1910" s="183" t="s">
        <v>43</v>
      </c>
      <c r="E1910" s="181" t="s">
        <v>35</v>
      </c>
      <c r="F1910" s="183" t="s">
        <v>35</v>
      </c>
      <c r="G1910" s="181" t="s">
        <v>225</v>
      </c>
      <c r="H1910" s="184">
        <v>4</v>
      </c>
      <c r="I1910" s="185" t="s">
        <v>107</v>
      </c>
      <c r="J1910" s="181" t="s">
        <v>37</v>
      </c>
      <c r="K1910" s="181" t="s">
        <v>38</v>
      </c>
      <c r="L1910" s="186">
        <v>45545</v>
      </c>
      <c r="M1910" s="187" t="s">
        <v>7069</v>
      </c>
      <c r="N1910" s="183" t="s">
        <v>43</v>
      </c>
      <c r="O1910" s="181"/>
      <c r="P1910" s="184">
        <v>4</v>
      </c>
      <c r="Q1910" s="185" t="s">
        <v>107</v>
      </c>
      <c r="R1910" s="181" t="s">
        <v>37</v>
      </c>
      <c r="S1910" s="181" t="s">
        <v>96</v>
      </c>
      <c r="T1910" s="186">
        <v>45545</v>
      </c>
      <c r="U1910" s="187" t="s">
        <v>7069</v>
      </c>
      <c r="V1910" s="188" t="str" cm="1">
        <f t="array" ref="V1910">IF(SUM(LEN(A1910:U1910))=0,"",IF(OR(OR(ISBLANK(E1910),SUM(LEN(B1910),LEN(C1910))=0),AND(NOT(D1910="Unknown"),ISBLANK(I1910)),AND(NOT(N1910="Unknown"),ISBLANK(Q1910))),"Missing Information", INDEX(Table15[Entire Service Line Classification], MATCH(SUMIFS(Table15[Unique ID],Table15[System-Owned Portion],D1910,Table15[If Material Anything Other than "Lead" in Column E,Was Material Ever Previously Lead?],F1910,Table15[Customer-Owned Portion],N1910),Table15[Unique ID],0),0)))</f>
        <v>Non-lead</v>
      </c>
      <c r="W1910" s="189"/>
    </row>
    <row r="1911" spans="1:23" s="190" customFormat="1" ht="37.5" x14ac:dyDescent="0.25">
      <c r="A1911" s="180">
        <v>11721010</v>
      </c>
      <c r="B1911" s="181" t="s">
        <v>3944</v>
      </c>
      <c r="C1911" s="182" t="s">
        <v>3945</v>
      </c>
      <c r="D1911" s="183" t="s">
        <v>36</v>
      </c>
      <c r="E1911" s="181" t="s">
        <v>35</v>
      </c>
      <c r="F1911" s="183" t="s">
        <v>35</v>
      </c>
      <c r="G1911" s="181" t="s">
        <v>242</v>
      </c>
      <c r="H1911" s="184">
        <v>1</v>
      </c>
      <c r="I1911" s="185" t="s">
        <v>107</v>
      </c>
      <c r="J1911" s="181" t="s">
        <v>37</v>
      </c>
      <c r="K1911" s="181" t="s">
        <v>38</v>
      </c>
      <c r="L1911" s="186">
        <v>45516</v>
      </c>
      <c r="M1911" s="187" t="s">
        <v>225</v>
      </c>
      <c r="N1911" s="183" t="s">
        <v>36</v>
      </c>
      <c r="O1911" s="181"/>
      <c r="P1911" s="184">
        <v>1</v>
      </c>
      <c r="Q1911" s="185" t="s">
        <v>107</v>
      </c>
      <c r="R1911" s="181" t="s">
        <v>37</v>
      </c>
      <c r="S1911" s="181" t="s">
        <v>96</v>
      </c>
      <c r="T1911" s="186">
        <v>45516</v>
      </c>
      <c r="U1911" s="187" t="s">
        <v>225</v>
      </c>
      <c r="V1911" s="188" t="str" cm="1">
        <f t="array" ref="V1911">IF(SUM(LEN(A1911:U1911))=0,"",IF(OR(OR(ISBLANK(E1911),SUM(LEN(B1911),LEN(C1911))=0),AND(NOT(D1911="Unknown"),ISBLANK(I1911)),AND(NOT(N1911="Unknown"),ISBLANK(Q1911))),"Missing Information", INDEX(Table15[Entire Service Line Classification], MATCH(SUMIFS(Table15[Unique ID],Table15[System-Owned Portion],D1911,Table15[If Material Anything Other than "Lead" in Column E,Was Material Ever Previously Lead?],F1911,Table15[Customer-Owned Portion],N1911),Table15[Unique ID],0),0)))</f>
        <v>Non-lead</v>
      </c>
      <c r="W1911" s="189"/>
    </row>
    <row r="1912" spans="1:23" s="190" customFormat="1" ht="37.5" x14ac:dyDescent="0.25">
      <c r="A1912" s="180">
        <v>11721024</v>
      </c>
      <c r="B1912" s="181" t="s">
        <v>3946</v>
      </c>
      <c r="C1912" s="182" t="s">
        <v>3947</v>
      </c>
      <c r="D1912" s="183" t="s">
        <v>43</v>
      </c>
      <c r="E1912" s="181" t="s">
        <v>35</v>
      </c>
      <c r="F1912" s="183" t="s">
        <v>35</v>
      </c>
      <c r="G1912" s="181" t="s">
        <v>225</v>
      </c>
      <c r="H1912" s="184">
        <v>1</v>
      </c>
      <c r="I1912" s="185" t="s">
        <v>107</v>
      </c>
      <c r="J1912" s="181" t="s">
        <v>37</v>
      </c>
      <c r="K1912" s="181" t="s">
        <v>38</v>
      </c>
      <c r="L1912" s="186">
        <v>45525</v>
      </c>
      <c r="M1912" s="187" t="s">
        <v>225</v>
      </c>
      <c r="N1912" s="183" t="s">
        <v>43</v>
      </c>
      <c r="O1912" s="181"/>
      <c r="P1912" s="184">
        <v>0.75</v>
      </c>
      <c r="Q1912" s="185" t="s">
        <v>107</v>
      </c>
      <c r="R1912" s="181" t="s">
        <v>37</v>
      </c>
      <c r="S1912" s="181" t="s">
        <v>96</v>
      </c>
      <c r="T1912" s="186">
        <v>45525</v>
      </c>
      <c r="U1912" s="187" t="s">
        <v>225</v>
      </c>
      <c r="V1912" s="188" t="str" cm="1">
        <f t="array" ref="V1912">IF(SUM(LEN(A1912:U1912))=0,"",IF(OR(OR(ISBLANK(E1912),SUM(LEN(B1912),LEN(C1912))=0),AND(NOT(D1912="Unknown"),ISBLANK(I1912)),AND(NOT(N1912="Unknown"),ISBLANK(Q1912))),"Missing Information", INDEX(Table15[Entire Service Line Classification], MATCH(SUMIFS(Table15[Unique ID],Table15[System-Owned Portion],D1912,Table15[If Material Anything Other than "Lead" in Column E,Was Material Ever Previously Lead?],F1912,Table15[Customer-Owned Portion],N1912),Table15[Unique ID],0),0)))</f>
        <v>Non-lead</v>
      </c>
      <c r="W1912" s="189"/>
    </row>
    <row r="1913" spans="1:23" s="190" customFormat="1" ht="37.5" x14ac:dyDescent="0.25">
      <c r="A1913" s="180">
        <v>11721008</v>
      </c>
      <c r="B1913" s="181" t="s">
        <v>3948</v>
      </c>
      <c r="C1913" s="182" t="s">
        <v>3947</v>
      </c>
      <c r="D1913" s="183" t="s">
        <v>43</v>
      </c>
      <c r="E1913" s="181" t="s">
        <v>35</v>
      </c>
      <c r="F1913" s="183" t="s">
        <v>35</v>
      </c>
      <c r="G1913" s="181" t="s">
        <v>262</v>
      </c>
      <c r="H1913" s="184">
        <v>1</v>
      </c>
      <c r="I1913" s="185" t="s">
        <v>107</v>
      </c>
      <c r="J1913" s="181" t="s">
        <v>37</v>
      </c>
      <c r="K1913" s="181" t="s">
        <v>38</v>
      </c>
      <c r="L1913" s="186">
        <v>45525</v>
      </c>
      <c r="M1913" s="187" t="s">
        <v>225</v>
      </c>
      <c r="N1913" s="183" t="s">
        <v>43</v>
      </c>
      <c r="O1913" s="181"/>
      <c r="P1913" s="184">
        <v>0.75</v>
      </c>
      <c r="Q1913" s="185" t="s">
        <v>107</v>
      </c>
      <c r="R1913" s="181" t="s">
        <v>37</v>
      </c>
      <c r="S1913" s="181" t="s">
        <v>96</v>
      </c>
      <c r="T1913" s="186">
        <v>45525</v>
      </c>
      <c r="U1913" s="187" t="s">
        <v>225</v>
      </c>
      <c r="V1913" s="188" t="str" cm="1">
        <f t="array" ref="V1913">IF(SUM(LEN(A1913:U1913))=0,"",IF(OR(OR(ISBLANK(E1913),SUM(LEN(B1913),LEN(C1913))=0),AND(NOT(D1913="Unknown"),ISBLANK(I1913)),AND(NOT(N1913="Unknown"),ISBLANK(Q1913))),"Missing Information", INDEX(Table15[Entire Service Line Classification], MATCH(SUMIFS(Table15[Unique ID],Table15[System-Owned Portion],D1913,Table15[If Material Anything Other than "Lead" in Column E,Was Material Ever Previously Lead?],F1913,Table15[Customer-Owned Portion],N1913),Table15[Unique ID],0),0)))</f>
        <v>Non-lead</v>
      </c>
      <c r="W1913" s="189"/>
    </row>
    <row r="1914" spans="1:23" s="190" customFormat="1" ht="37.5" x14ac:dyDescent="0.25">
      <c r="A1914" s="180">
        <v>11721022</v>
      </c>
      <c r="B1914" s="181" t="s">
        <v>3949</v>
      </c>
      <c r="C1914" s="182" t="s">
        <v>3947</v>
      </c>
      <c r="D1914" s="183" t="s">
        <v>43</v>
      </c>
      <c r="E1914" s="181" t="s">
        <v>35</v>
      </c>
      <c r="F1914" s="183" t="s">
        <v>35</v>
      </c>
      <c r="G1914" s="181" t="s">
        <v>262</v>
      </c>
      <c r="H1914" s="184">
        <v>1</v>
      </c>
      <c r="I1914" s="185" t="s">
        <v>107</v>
      </c>
      <c r="J1914" s="181" t="s">
        <v>37</v>
      </c>
      <c r="K1914" s="181" t="s">
        <v>38</v>
      </c>
      <c r="L1914" s="186">
        <v>45525</v>
      </c>
      <c r="M1914" s="187" t="s">
        <v>225</v>
      </c>
      <c r="N1914" s="183" t="s">
        <v>43</v>
      </c>
      <c r="O1914" s="181"/>
      <c r="P1914" s="184">
        <v>0.75</v>
      </c>
      <c r="Q1914" s="185" t="s">
        <v>107</v>
      </c>
      <c r="R1914" s="181" t="s">
        <v>37</v>
      </c>
      <c r="S1914" s="181" t="s">
        <v>96</v>
      </c>
      <c r="T1914" s="186">
        <v>45525</v>
      </c>
      <c r="U1914" s="187" t="s">
        <v>225</v>
      </c>
      <c r="V1914" s="188" t="str" cm="1">
        <f t="array" ref="V1914">IF(SUM(LEN(A1914:U1914))=0,"",IF(OR(OR(ISBLANK(E1914),SUM(LEN(B1914),LEN(C1914))=0),AND(NOT(D1914="Unknown"),ISBLANK(I1914)),AND(NOT(N1914="Unknown"),ISBLANK(Q1914))),"Missing Information", INDEX(Table15[Entire Service Line Classification], MATCH(SUMIFS(Table15[Unique ID],Table15[System-Owned Portion],D1914,Table15[If Material Anything Other than "Lead" in Column E,Was Material Ever Previously Lead?],F1914,Table15[Customer-Owned Portion],N1914),Table15[Unique ID],0),0)))</f>
        <v>Non-lead</v>
      </c>
      <c r="W1914" s="189"/>
    </row>
    <row r="1915" spans="1:23" s="190" customFormat="1" ht="37.5" x14ac:dyDescent="0.25">
      <c r="A1915" s="180">
        <v>11721021</v>
      </c>
      <c r="B1915" s="181" t="s">
        <v>3950</v>
      </c>
      <c r="C1915" s="182" t="s">
        <v>3951</v>
      </c>
      <c r="D1915" s="183" t="s">
        <v>36</v>
      </c>
      <c r="E1915" s="181" t="s">
        <v>35</v>
      </c>
      <c r="F1915" s="183" t="s">
        <v>35</v>
      </c>
      <c r="G1915" s="181" t="s">
        <v>244</v>
      </c>
      <c r="H1915" s="184">
        <v>1</v>
      </c>
      <c r="I1915" s="185" t="s">
        <v>107</v>
      </c>
      <c r="J1915" s="181" t="s">
        <v>37</v>
      </c>
      <c r="K1915" s="181" t="s">
        <v>38</v>
      </c>
      <c r="L1915" s="186">
        <v>45510</v>
      </c>
      <c r="M1915" s="187" t="s">
        <v>225</v>
      </c>
      <c r="N1915" s="183" t="s">
        <v>43</v>
      </c>
      <c r="O1915" s="181"/>
      <c r="P1915" s="184">
        <v>1</v>
      </c>
      <c r="Q1915" s="185" t="s">
        <v>107</v>
      </c>
      <c r="R1915" s="181" t="s">
        <v>37</v>
      </c>
      <c r="S1915" s="181" t="s">
        <v>96</v>
      </c>
      <c r="T1915" s="186">
        <v>45510</v>
      </c>
      <c r="U1915" s="187" t="s">
        <v>225</v>
      </c>
      <c r="V1915" s="188" t="str" cm="1">
        <f t="array" ref="V1915">IF(SUM(LEN(A1915:U1915))=0,"",IF(OR(OR(ISBLANK(E1915),SUM(LEN(B1915),LEN(C1915))=0),AND(NOT(D1915="Unknown"),ISBLANK(I1915)),AND(NOT(N1915="Unknown"),ISBLANK(Q1915))),"Missing Information", INDEX(Table15[Entire Service Line Classification], MATCH(SUMIFS(Table15[Unique ID],Table15[System-Owned Portion],D1915,Table15[If Material Anything Other than "Lead" in Column E,Was Material Ever Previously Lead?],F1915,Table15[Customer-Owned Portion],N1915),Table15[Unique ID],0),0)))</f>
        <v>Non-lead</v>
      </c>
      <c r="W1915" s="189"/>
    </row>
    <row r="1916" spans="1:23" s="190" customFormat="1" ht="37.5" x14ac:dyDescent="0.25">
      <c r="A1916" s="180">
        <v>11721019</v>
      </c>
      <c r="B1916" s="181" t="s">
        <v>3952</v>
      </c>
      <c r="C1916" s="182" t="s">
        <v>3953</v>
      </c>
      <c r="D1916" s="183" t="s">
        <v>36</v>
      </c>
      <c r="E1916" s="181" t="s">
        <v>35</v>
      </c>
      <c r="F1916" s="183" t="s">
        <v>35</v>
      </c>
      <c r="G1916" s="181" t="s">
        <v>227</v>
      </c>
      <c r="H1916" s="184">
        <v>1</v>
      </c>
      <c r="I1916" s="185" t="s">
        <v>107</v>
      </c>
      <c r="J1916" s="181" t="s">
        <v>37</v>
      </c>
      <c r="K1916" s="181" t="s">
        <v>38</v>
      </c>
      <c r="L1916" s="186">
        <v>45511</v>
      </c>
      <c r="M1916" s="187" t="s">
        <v>225</v>
      </c>
      <c r="N1916" s="183" t="s">
        <v>43</v>
      </c>
      <c r="O1916" s="181"/>
      <c r="P1916" s="184">
        <v>0.75</v>
      </c>
      <c r="Q1916" s="185" t="s">
        <v>107</v>
      </c>
      <c r="R1916" s="181" t="s">
        <v>37</v>
      </c>
      <c r="S1916" s="181" t="s">
        <v>96</v>
      </c>
      <c r="T1916" s="186">
        <v>45511</v>
      </c>
      <c r="U1916" s="187" t="s">
        <v>7068</v>
      </c>
      <c r="V1916" s="188" t="str" cm="1">
        <f t="array" ref="V1916">IF(SUM(LEN(A1916:U1916))=0,"",IF(OR(OR(ISBLANK(E1916),SUM(LEN(B1916),LEN(C1916))=0),AND(NOT(D1916="Unknown"),ISBLANK(I1916)),AND(NOT(N1916="Unknown"),ISBLANK(Q1916))),"Missing Information", INDEX(Table15[Entire Service Line Classification], MATCH(SUMIFS(Table15[Unique ID],Table15[System-Owned Portion],D1916,Table15[If Material Anything Other than "Lead" in Column E,Was Material Ever Previously Lead?],F1916,Table15[Customer-Owned Portion],N1916),Table15[Unique ID],0),0)))</f>
        <v>Non-lead</v>
      </c>
      <c r="W1916" s="189"/>
    </row>
    <row r="1917" spans="1:23" s="190" customFormat="1" ht="37.5" x14ac:dyDescent="0.25">
      <c r="A1917" s="180">
        <v>11721017</v>
      </c>
      <c r="B1917" s="181" t="s">
        <v>3954</v>
      </c>
      <c r="C1917" s="182" t="s">
        <v>3955</v>
      </c>
      <c r="D1917" s="183" t="s">
        <v>36</v>
      </c>
      <c r="E1917" s="181" t="s">
        <v>35</v>
      </c>
      <c r="F1917" s="183" t="s">
        <v>35</v>
      </c>
      <c r="G1917" s="181" t="s">
        <v>7034</v>
      </c>
      <c r="H1917" s="184">
        <v>1</v>
      </c>
      <c r="I1917" s="185" t="s">
        <v>107</v>
      </c>
      <c r="J1917" s="181" t="s">
        <v>37</v>
      </c>
      <c r="K1917" s="181" t="s">
        <v>38</v>
      </c>
      <c r="L1917" s="186">
        <v>45511</v>
      </c>
      <c r="M1917" s="187" t="s">
        <v>225</v>
      </c>
      <c r="N1917" s="183" t="s">
        <v>43</v>
      </c>
      <c r="O1917" s="181"/>
      <c r="P1917" s="184">
        <v>0.75</v>
      </c>
      <c r="Q1917" s="185" t="s">
        <v>107</v>
      </c>
      <c r="R1917" s="181" t="s">
        <v>37</v>
      </c>
      <c r="S1917" s="181" t="s">
        <v>96</v>
      </c>
      <c r="T1917" s="186">
        <v>45511</v>
      </c>
      <c r="U1917" s="187" t="s">
        <v>7068</v>
      </c>
      <c r="V1917" s="188" t="str" cm="1">
        <f t="array" ref="V1917">IF(SUM(LEN(A1917:U1917))=0,"",IF(OR(OR(ISBLANK(E1917),SUM(LEN(B1917),LEN(C1917))=0),AND(NOT(D1917="Unknown"),ISBLANK(I1917)),AND(NOT(N1917="Unknown"),ISBLANK(Q1917))),"Missing Information", INDEX(Table15[Entire Service Line Classification], MATCH(SUMIFS(Table15[Unique ID],Table15[System-Owned Portion],D1917,Table15[If Material Anything Other than "Lead" in Column E,Was Material Ever Previously Lead?],F1917,Table15[Customer-Owned Portion],N1917),Table15[Unique ID],0),0)))</f>
        <v>Non-lead</v>
      </c>
      <c r="W1917" s="189"/>
    </row>
    <row r="1918" spans="1:23" s="190" customFormat="1" ht="37.5" x14ac:dyDescent="0.25">
      <c r="A1918" s="180">
        <v>11721015</v>
      </c>
      <c r="B1918" s="181" t="s">
        <v>3956</v>
      </c>
      <c r="C1918" s="182" t="s">
        <v>3957</v>
      </c>
      <c r="D1918" s="183" t="s">
        <v>36</v>
      </c>
      <c r="E1918" s="181" t="s">
        <v>35</v>
      </c>
      <c r="F1918" s="183" t="s">
        <v>35</v>
      </c>
      <c r="G1918" s="181" t="s">
        <v>252</v>
      </c>
      <c r="H1918" s="184">
        <v>1</v>
      </c>
      <c r="I1918" s="185" t="s">
        <v>107</v>
      </c>
      <c r="J1918" s="181" t="s">
        <v>37</v>
      </c>
      <c r="K1918" s="181" t="s">
        <v>38</v>
      </c>
      <c r="L1918" s="186">
        <v>45516</v>
      </c>
      <c r="M1918" s="187" t="s">
        <v>225</v>
      </c>
      <c r="N1918" s="183" t="s">
        <v>36</v>
      </c>
      <c r="O1918" s="181"/>
      <c r="P1918" s="184">
        <v>1</v>
      </c>
      <c r="Q1918" s="185" t="s">
        <v>107</v>
      </c>
      <c r="R1918" s="181" t="s">
        <v>37</v>
      </c>
      <c r="S1918" s="181" t="s">
        <v>96</v>
      </c>
      <c r="T1918" s="186">
        <v>45516</v>
      </c>
      <c r="U1918" s="187" t="s">
        <v>225</v>
      </c>
      <c r="V1918" s="188" t="str" cm="1">
        <f t="array" ref="V1918">IF(SUM(LEN(A1918:U1918))=0,"",IF(OR(OR(ISBLANK(E1918),SUM(LEN(B1918),LEN(C1918))=0),AND(NOT(D1918="Unknown"),ISBLANK(I1918)),AND(NOT(N1918="Unknown"),ISBLANK(Q1918))),"Missing Information", INDEX(Table15[Entire Service Line Classification], MATCH(SUMIFS(Table15[Unique ID],Table15[System-Owned Portion],D1918,Table15[If Material Anything Other than "Lead" in Column E,Was Material Ever Previously Lead?],F1918,Table15[Customer-Owned Portion],N1918),Table15[Unique ID],0),0)))</f>
        <v>Non-lead</v>
      </c>
      <c r="W1918" s="189"/>
    </row>
    <row r="1919" spans="1:23" s="190" customFormat="1" ht="37.5" x14ac:dyDescent="0.25">
      <c r="A1919" s="180">
        <v>11721014</v>
      </c>
      <c r="B1919" s="181" t="s">
        <v>3958</v>
      </c>
      <c r="C1919" s="182" t="s">
        <v>3940</v>
      </c>
      <c r="D1919" s="183" t="s">
        <v>36</v>
      </c>
      <c r="E1919" s="181" t="s">
        <v>35</v>
      </c>
      <c r="F1919" s="183" t="s">
        <v>35</v>
      </c>
      <c r="G1919" s="181" t="s">
        <v>225</v>
      </c>
      <c r="H1919" s="184">
        <v>2</v>
      </c>
      <c r="I1919" s="185" t="s">
        <v>107</v>
      </c>
      <c r="J1919" s="181" t="s">
        <v>37</v>
      </c>
      <c r="K1919" s="181" t="s">
        <v>38</v>
      </c>
      <c r="L1919" s="186">
        <v>45525</v>
      </c>
      <c r="M1919" s="187" t="s">
        <v>225</v>
      </c>
      <c r="N1919" s="183" t="s">
        <v>36</v>
      </c>
      <c r="O1919" s="181"/>
      <c r="P1919" s="184">
        <v>2</v>
      </c>
      <c r="Q1919" s="185" t="s">
        <v>107</v>
      </c>
      <c r="R1919" s="181" t="s">
        <v>37</v>
      </c>
      <c r="S1919" s="181" t="s">
        <v>96</v>
      </c>
      <c r="T1919" s="186">
        <v>45525</v>
      </c>
      <c r="U1919" s="187" t="s">
        <v>225</v>
      </c>
      <c r="V1919" s="188" t="str" cm="1">
        <f t="array" ref="V1919">IF(SUM(LEN(A1919:U1919))=0,"",IF(OR(OR(ISBLANK(E1919),SUM(LEN(B1919),LEN(C1919))=0),AND(NOT(D1919="Unknown"),ISBLANK(I1919)),AND(NOT(N1919="Unknown"),ISBLANK(Q1919))),"Missing Information", INDEX(Table15[Entire Service Line Classification], MATCH(SUMIFS(Table15[Unique ID],Table15[System-Owned Portion],D1919,Table15[If Material Anything Other than "Lead" in Column E,Was Material Ever Previously Lead?],F1919,Table15[Customer-Owned Portion],N1919),Table15[Unique ID],0),0)))</f>
        <v>Non-lead</v>
      </c>
      <c r="W1919" s="189"/>
    </row>
    <row r="1920" spans="1:23" s="190" customFormat="1" ht="37.5" x14ac:dyDescent="0.25">
      <c r="A1920" s="180">
        <v>11721011</v>
      </c>
      <c r="B1920" s="181" t="s">
        <v>3959</v>
      </c>
      <c r="C1920" s="182" t="s">
        <v>3947</v>
      </c>
      <c r="D1920" s="183" t="s">
        <v>43</v>
      </c>
      <c r="E1920" s="181" t="s">
        <v>35</v>
      </c>
      <c r="F1920" s="183" t="s">
        <v>35</v>
      </c>
      <c r="G1920" s="181" t="s">
        <v>262</v>
      </c>
      <c r="H1920" s="184">
        <v>1</v>
      </c>
      <c r="I1920" s="185" t="s">
        <v>107</v>
      </c>
      <c r="J1920" s="181" t="s">
        <v>37</v>
      </c>
      <c r="K1920" s="181" t="s">
        <v>38</v>
      </c>
      <c r="L1920" s="186">
        <v>45525</v>
      </c>
      <c r="M1920" s="187" t="s">
        <v>225</v>
      </c>
      <c r="N1920" s="183" t="s">
        <v>43</v>
      </c>
      <c r="O1920" s="181"/>
      <c r="P1920" s="184">
        <v>0.75</v>
      </c>
      <c r="Q1920" s="185" t="s">
        <v>107</v>
      </c>
      <c r="R1920" s="181" t="s">
        <v>37</v>
      </c>
      <c r="S1920" s="181" t="s">
        <v>96</v>
      </c>
      <c r="T1920" s="186">
        <v>45525</v>
      </c>
      <c r="U1920" s="187" t="s">
        <v>225</v>
      </c>
      <c r="V1920" s="188" t="str" cm="1">
        <f t="array" ref="V1920">IF(SUM(LEN(A1920:U1920))=0,"",IF(OR(OR(ISBLANK(E1920),SUM(LEN(B1920),LEN(C1920))=0),AND(NOT(D1920="Unknown"),ISBLANK(I1920)),AND(NOT(N1920="Unknown"),ISBLANK(Q1920))),"Missing Information", INDEX(Table15[Entire Service Line Classification], MATCH(SUMIFS(Table15[Unique ID],Table15[System-Owned Portion],D1920,Table15[If Material Anything Other than "Lead" in Column E,Was Material Ever Previously Lead?],F1920,Table15[Customer-Owned Portion],N1920),Table15[Unique ID],0),0)))</f>
        <v>Non-lead</v>
      </c>
      <c r="W1920" s="189"/>
    </row>
    <row r="1921" spans="1:23" s="190" customFormat="1" ht="37.5" x14ac:dyDescent="0.25">
      <c r="A1921" s="180">
        <v>11721009</v>
      </c>
      <c r="B1921" s="181" t="s">
        <v>3960</v>
      </c>
      <c r="C1921" s="182" t="s">
        <v>3926</v>
      </c>
      <c r="D1921" s="183" t="s">
        <v>36</v>
      </c>
      <c r="E1921" s="181" t="s">
        <v>35</v>
      </c>
      <c r="F1921" s="183" t="s">
        <v>35</v>
      </c>
      <c r="G1921" s="181" t="s">
        <v>7034</v>
      </c>
      <c r="H1921" s="184">
        <v>1</v>
      </c>
      <c r="I1921" s="185" t="s">
        <v>107</v>
      </c>
      <c r="J1921" s="181" t="s">
        <v>37</v>
      </c>
      <c r="K1921" s="181" t="s">
        <v>38</v>
      </c>
      <c r="L1921" s="186">
        <v>45526</v>
      </c>
      <c r="M1921" s="187" t="s">
        <v>225</v>
      </c>
      <c r="N1921" s="183" t="s">
        <v>36</v>
      </c>
      <c r="O1921" s="181"/>
      <c r="P1921" s="184">
        <v>1</v>
      </c>
      <c r="Q1921" s="185" t="s">
        <v>107</v>
      </c>
      <c r="R1921" s="181" t="s">
        <v>37</v>
      </c>
      <c r="S1921" s="181" t="s">
        <v>96</v>
      </c>
      <c r="T1921" s="186">
        <v>45526</v>
      </c>
      <c r="U1921" s="187" t="s">
        <v>225</v>
      </c>
      <c r="V1921" s="188" t="str" cm="1">
        <f t="array" ref="V1921">IF(SUM(LEN(A1921:U1921))=0,"",IF(OR(OR(ISBLANK(E1921),SUM(LEN(B1921),LEN(C1921))=0),AND(NOT(D1921="Unknown"),ISBLANK(I1921)),AND(NOT(N1921="Unknown"),ISBLANK(Q1921))),"Missing Information", INDEX(Table15[Entire Service Line Classification], MATCH(SUMIFS(Table15[Unique ID],Table15[System-Owned Portion],D1921,Table15[If Material Anything Other than "Lead" in Column E,Was Material Ever Previously Lead?],F1921,Table15[Customer-Owned Portion],N1921),Table15[Unique ID],0),0)))</f>
        <v>Non-lead</v>
      </c>
      <c r="W1921" s="189"/>
    </row>
    <row r="1922" spans="1:23" s="190" customFormat="1" ht="37.5" x14ac:dyDescent="0.25">
      <c r="A1922" s="180">
        <v>11721007</v>
      </c>
      <c r="B1922" s="181" t="s">
        <v>3961</v>
      </c>
      <c r="C1922" s="182" t="s">
        <v>3962</v>
      </c>
      <c r="D1922" s="183" t="s">
        <v>43</v>
      </c>
      <c r="E1922" s="181" t="s">
        <v>35</v>
      </c>
      <c r="F1922" s="183" t="s">
        <v>35</v>
      </c>
      <c r="G1922" s="181" t="s">
        <v>225</v>
      </c>
      <c r="H1922" s="184">
        <v>1</v>
      </c>
      <c r="I1922" s="185" t="s">
        <v>107</v>
      </c>
      <c r="J1922" s="181" t="s">
        <v>37</v>
      </c>
      <c r="K1922" s="181" t="s">
        <v>38</v>
      </c>
      <c r="L1922" s="186">
        <v>45551</v>
      </c>
      <c r="M1922" s="187" t="s">
        <v>7069</v>
      </c>
      <c r="N1922" s="183" t="s">
        <v>36</v>
      </c>
      <c r="O1922" s="181"/>
      <c r="P1922" s="184">
        <v>1</v>
      </c>
      <c r="Q1922" s="185" t="s">
        <v>107</v>
      </c>
      <c r="R1922" s="181" t="s">
        <v>37</v>
      </c>
      <c r="S1922" s="181" t="s">
        <v>96</v>
      </c>
      <c r="T1922" s="186">
        <v>45551</v>
      </c>
      <c r="U1922" s="187" t="s">
        <v>7069</v>
      </c>
      <c r="V1922" s="188" t="str" cm="1">
        <f t="array" ref="V1922">IF(SUM(LEN(A1922:U1922))=0,"",IF(OR(OR(ISBLANK(E1922),SUM(LEN(B1922),LEN(C1922))=0),AND(NOT(D1922="Unknown"),ISBLANK(I1922)),AND(NOT(N1922="Unknown"),ISBLANK(Q1922))),"Missing Information", INDEX(Table15[Entire Service Line Classification], MATCH(SUMIFS(Table15[Unique ID],Table15[System-Owned Portion],D1922,Table15[If Material Anything Other than "Lead" in Column E,Was Material Ever Previously Lead?],F1922,Table15[Customer-Owned Portion],N1922),Table15[Unique ID],0),0)))</f>
        <v>Non-lead</v>
      </c>
      <c r="W1922" s="189"/>
    </row>
    <row r="1923" spans="1:23" s="190" customFormat="1" ht="37.5" x14ac:dyDescent="0.25">
      <c r="A1923" s="180">
        <v>11721006</v>
      </c>
      <c r="B1923" s="181" t="s">
        <v>3963</v>
      </c>
      <c r="C1923" s="182" t="s">
        <v>3947</v>
      </c>
      <c r="D1923" s="183" t="s">
        <v>43</v>
      </c>
      <c r="E1923" s="181" t="s">
        <v>35</v>
      </c>
      <c r="F1923" s="183" t="s">
        <v>35</v>
      </c>
      <c r="G1923" s="181" t="s">
        <v>262</v>
      </c>
      <c r="H1923" s="184">
        <v>1</v>
      </c>
      <c r="I1923" s="185" t="s">
        <v>107</v>
      </c>
      <c r="J1923" s="181" t="s">
        <v>37</v>
      </c>
      <c r="K1923" s="181" t="s">
        <v>38</v>
      </c>
      <c r="L1923" s="186">
        <v>45525</v>
      </c>
      <c r="M1923" s="187" t="s">
        <v>225</v>
      </c>
      <c r="N1923" s="183" t="s">
        <v>43</v>
      </c>
      <c r="O1923" s="181"/>
      <c r="P1923" s="184">
        <v>0.75</v>
      </c>
      <c r="Q1923" s="185" t="s">
        <v>107</v>
      </c>
      <c r="R1923" s="181" t="s">
        <v>37</v>
      </c>
      <c r="S1923" s="181" t="s">
        <v>96</v>
      </c>
      <c r="T1923" s="186">
        <v>45525</v>
      </c>
      <c r="U1923" s="187" t="s">
        <v>225</v>
      </c>
      <c r="V1923" s="188" t="str" cm="1">
        <f t="array" ref="V1923">IF(SUM(LEN(A1923:U1923))=0,"",IF(OR(OR(ISBLANK(E1923),SUM(LEN(B1923),LEN(C1923))=0),AND(NOT(D1923="Unknown"),ISBLANK(I1923)),AND(NOT(N1923="Unknown"),ISBLANK(Q1923))),"Missing Information", INDEX(Table15[Entire Service Line Classification], MATCH(SUMIFS(Table15[Unique ID],Table15[System-Owned Portion],D1923,Table15[If Material Anything Other than "Lead" in Column E,Was Material Ever Previously Lead?],F1923,Table15[Customer-Owned Portion],N1923),Table15[Unique ID],0),0)))</f>
        <v>Non-lead</v>
      </c>
      <c r="W1923" s="189"/>
    </row>
    <row r="1924" spans="1:23" s="190" customFormat="1" ht="37.5" x14ac:dyDescent="0.25">
      <c r="A1924" s="180">
        <v>11721005</v>
      </c>
      <c r="B1924" s="181" t="s">
        <v>3964</v>
      </c>
      <c r="C1924" s="182" t="s">
        <v>3947</v>
      </c>
      <c r="D1924" s="183" t="s">
        <v>43</v>
      </c>
      <c r="E1924" s="181" t="s">
        <v>35</v>
      </c>
      <c r="F1924" s="183" t="s">
        <v>35</v>
      </c>
      <c r="G1924" s="181" t="s">
        <v>262</v>
      </c>
      <c r="H1924" s="184">
        <v>1</v>
      </c>
      <c r="I1924" s="185" t="s">
        <v>107</v>
      </c>
      <c r="J1924" s="181" t="s">
        <v>37</v>
      </c>
      <c r="K1924" s="181" t="s">
        <v>38</v>
      </c>
      <c r="L1924" s="186">
        <v>45525</v>
      </c>
      <c r="M1924" s="187" t="s">
        <v>225</v>
      </c>
      <c r="N1924" s="183" t="s">
        <v>43</v>
      </c>
      <c r="O1924" s="181"/>
      <c r="P1924" s="184">
        <v>0.75</v>
      </c>
      <c r="Q1924" s="185" t="s">
        <v>107</v>
      </c>
      <c r="R1924" s="181" t="s">
        <v>37</v>
      </c>
      <c r="S1924" s="181" t="s">
        <v>96</v>
      </c>
      <c r="T1924" s="186">
        <v>45525</v>
      </c>
      <c r="U1924" s="187" t="s">
        <v>225</v>
      </c>
      <c r="V1924" s="188" t="str" cm="1">
        <f t="array" ref="V1924">IF(SUM(LEN(A1924:U1924))=0,"",IF(OR(OR(ISBLANK(E1924),SUM(LEN(B1924),LEN(C1924))=0),AND(NOT(D1924="Unknown"),ISBLANK(I1924)),AND(NOT(N1924="Unknown"),ISBLANK(Q1924))),"Missing Information", INDEX(Table15[Entire Service Line Classification], MATCH(SUMIFS(Table15[Unique ID],Table15[System-Owned Portion],D1924,Table15[If Material Anything Other than "Lead" in Column E,Was Material Ever Previously Lead?],F1924,Table15[Customer-Owned Portion],N1924),Table15[Unique ID],0),0)))</f>
        <v>Non-lead</v>
      </c>
      <c r="W1924" s="189"/>
    </row>
    <row r="1925" spans="1:23" s="190" customFormat="1" ht="37.5" x14ac:dyDescent="0.25">
      <c r="A1925" s="180">
        <v>11721004</v>
      </c>
      <c r="B1925" s="181" t="s">
        <v>3965</v>
      </c>
      <c r="C1925" s="182" t="s">
        <v>3947</v>
      </c>
      <c r="D1925" s="183" t="s">
        <v>43</v>
      </c>
      <c r="E1925" s="181" t="s">
        <v>35</v>
      </c>
      <c r="F1925" s="183" t="s">
        <v>35</v>
      </c>
      <c r="G1925" s="181" t="s">
        <v>262</v>
      </c>
      <c r="H1925" s="184">
        <v>1</v>
      </c>
      <c r="I1925" s="185" t="s">
        <v>107</v>
      </c>
      <c r="J1925" s="181" t="s">
        <v>37</v>
      </c>
      <c r="K1925" s="181" t="s">
        <v>38</v>
      </c>
      <c r="L1925" s="186">
        <v>45525</v>
      </c>
      <c r="M1925" s="187" t="s">
        <v>225</v>
      </c>
      <c r="N1925" s="183" t="s">
        <v>43</v>
      </c>
      <c r="O1925" s="181"/>
      <c r="P1925" s="184">
        <v>0.75</v>
      </c>
      <c r="Q1925" s="185" t="s">
        <v>107</v>
      </c>
      <c r="R1925" s="181" t="s">
        <v>37</v>
      </c>
      <c r="S1925" s="181" t="s">
        <v>96</v>
      </c>
      <c r="T1925" s="186">
        <v>45525</v>
      </c>
      <c r="U1925" s="187" t="s">
        <v>225</v>
      </c>
      <c r="V1925" s="188" t="str" cm="1">
        <f t="array" ref="V1925">IF(SUM(LEN(A1925:U1925))=0,"",IF(OR(OR(ISBLANK(E1925),SUM(LEN(B1925),LEN(C1925))=0),AND(NOT(D1925="Unknown"),ISBLANK(I1925)),AND(NOT(N1925="Unknown"),ISBLANK(Q1925))),"Missing Information", INDEX(Table15[Entire Service Line Classification], MATCH(SUMIFS(Table15[Unique ID],Table15[System-Owned Portion],D1925,Table15[If Material Anything Other than "Lead" in Column E,Was Material Ever Previously Lead?],F1925,Table15[Customer-Owned Portion],N1925),Table15[Unique ID],0),0)))</f>
        <v>Non-lead</v>
      </c>
      <c r="W1925" s="189"/>
    </row>
    <row r="1926" spans="1:23" s="190" customFormat="1" ht="37.5" x14ac:dyDescent="0.25">
      <c r="A1926" s="180">
        <v>11721003</v>
      </c>
      <c r="B1926" s="181" t="s">
        <v>3966</v>
      </c>
      <c r="C1926" s="182" t="s">
        <v>3967</v>
      </c>
      <c r="D1926" s="183" t="s">
        <v>43</v>
      </c>
      <c r="E1926" s="181" t="s">
        <v>35</v>
      </c>
      <c r="F1926" s="183" t="s">
        <v>35</v>
      </c>
      <c r="G1926" s="181" t="s">
        <v>250</v>
      </c>
      <c r="H1926" s="184">
        <v>1</v>
      </c>
      <c r="I1926" s="185" t="s">
        <v>107</v>
      </c>
      <c r="J1926" s="181" t="s">
        <v>37</v>
      </c>
      <c r="K1926" s="181" t="s">
        <v>38</v>
      </c>
      <c r="L1926" s="186">
        <v>45545</v>
      </c>
      <c r="M1926" s="187" t="s">
        <v>7069</v>
      </c>
      <c r="N1926" s="183" t="s">
        <v>43</v>
      </c>
      <c r="O1926" s="181"/>
      <c r="P1926" s="184">
        <v>1</v>
      </c>
      <c r="Q1926" s="185" t="s">
        <v>107</v>
      </c>
      <c r="R1926" s="181" t="s">
        <v>37</v>
      </c>
      <c r="S1926" s="181" t="s">
        <v>96</v>
      </c>
      <c r="T1926" s="186">
        <v>45545</v>
      </c>
      <c r="U1926" s="187" t="s">
        <v>7069</v>
      </c>
      <c r="V1926" s="188" t="str" cm="1">
        <f t="array" ref="V1926">IF(SUM(LEN(A1926:U1926))=0,"",IF(OR(OR(ISBLANK(E1926),SUM(LEN(B1926),LEN(C1926))=0),AND(NOT(D1926="Unknown"),ISBLANK(I1926)),AND(NOT(N1926="Unknown"),ISBLANK(Q1926))),"Missing Information", INDEX(Table15[Entire Service Line Classification], MATCH(SUMIFS(Table15[Unique ID],Table15[System-Owned Portion],D1926,Table15[If Material Anything Other than "Lead" in Column E,Was Material Ever Previously Lead?],F1926,Table15[Customer-Owned Portion],N1926),Table15[Unique ID],0),0)))</f>
        <v>Non-lead</v>
      </c>
      <c r="W1926" s="189"/>
    </row>
    <row r="1927" spans="1:23" s="190" customFormat="1" ht="37.5" x14ac:dyDescent="0.25">
      <c r="A1927" s="180">
        <v>11721001</v>
      </c>
      <c r="B1927" s="181" t="s">
        <v>3968</v>
      </c>
      <c r="C1927" s="182" t="s">
        <v>3947</v>
      </c>
      <c r="D1927" s="183" t="s">
        <v>43</v>
      </c>
      <c r="E1927" s="181" t="s">
        <v>35</v>
      </c>
      <c r="F1927" s="183" t="s">
        <v>35</v>
      </c>
      <c r="G1927" s="181" t="s">
        <v>262</v>
      </c>
      <c r="H1927" s="184">
        <v>1</v>
      </c>
      <c r="I1927" s="185" t="s">
        <v>107</v>
      </c>
      <c r="J1927" s="181" t="s">
        <v>37</v>
      </c>
      <c r="K1927" s="181" t="s">
        <v>38</v>
      </c>
      <c r="L1927" s="186">
        <v>45525</v>
      </c>
      <c r="M1927" s="187" t="s">
        <v>225</v>
      </c>
      <c r="N1927" s="183" t="s">
        <v>43</v>
      </c>
      <c r="O1927" s="181"/>
      <c r="P1927" s="184">
        <v>0.75</v>
      </c>
      <c r="Q1927" s="185" t="s">
        <v>107</v>
      </c>
      <c r="R1927" s="181" t="s">
        <v>37</v>
      </c>
      <c r="S1927" s="181" t="s">
        <v>96</v>
      </c>
      <c r="T1927" s="186">
        <v>45525</v>
      </c>
      <c r="U1927" s="187" t="s">
        <v>225</v>
      </c>
      <c r="V1927" s="188" t="str" cm="1">
        <f t="array" ref="V1927">IF(SUM(LEN(A1927:U1927))=0,"",IF(OR(OR(ISBLANK(E1927),SUM(LEN(B1927),LEN(C1927))=0),AND(NOT(D1927="Unknown"),ISBLANK(I1927)),AND(NOT(N1927="Unknown"),ISBLANK(Q1927))),"Missing Information", INDEX(Table15[Entire Service Line Classification], MATCH(SUMIFS(Table15[Unique ID],Table15[System-Owned Portion],D1927,Table15[If Material Anything Other than "Lead" in Column E,Was Material Ever Previously Lead?],F1927,Table15[Customer-Owned Portion],N1927),Table15[Unique ID],0),0)))</f>
        <v>Non-lead</v>
      </c>
      <c r="W1927" s="189"/>
    </row>
    <row r="1928" spans="1:23" s="190" customFormat="1" ht="37.5" x14ac:dyDescent="0.25">
      <c r="A1928" s="180">
        <v>11721016</v>
      </c>
      <c r="B1928" s="181" t="s">
        <v>3969</v>
      </c>
      <c r="C1928" s="182" t="s">
        <v>3970</v>
      </c>
      <c r="D1928" s="183" t="s">
        <v>36</v>
      </c>
      <c r="E1928" s="181" t="s">
        <v>35</v>
      </c>
      <c r="F1928" s="183" t="s">
        <v>35</v>
      </c>
      <c r="G1928" s="181" t="s">
        <v>7043</v>
      </c>
      <c r="H1928" s="184">
        <v>1</v>
      </c>
      <c r="I1928" s="185" t="s">
        <v>107</v>
      </c>
      <c r="J1928" s="181" t="s">
        <v>37</v>
      </c>
      <c r="K1928" s="181" t="s">
        <v>38</v>
      </c>
      <c r="L1928" s="186">
        <v>45526</v>
      </c>
      <c r="M1928" s="187" t="s">
        <v>225</v>
      </c>
      <c r="N1928" s="183" t="s">
        <v>43</v>
      </c>
      <c r="O1928" s="181"/>
      <c r="P1928" s="184">
        <v>1</v>
      </c>
      <c r="Q1928" s="185" t="s">
        <v>107</v>
      </c>
      <c r="R1928" s="181" t="s">
        <v>37</v>
      </c>
      <c r="S1928" s="181" t="s">
        <v>96</v>
      </c>
      <c r="T1928" s="186">
        <v>45526</v>
      </c>
      <c r="U1928" s="187" t="s">
        <v>7068</v>
      </c>
      <c r="V1928" s="188" t="str" cm="1">
        <f t="array" ref="V1928">IF(SUM(LEN(A1928:U1928))=0,"",IF(OR(OR(ISBLANK(E1928),SUM(LEN(B1928),LEN(C1928))=0),AND(NOT(D1928="Unknown"),ISBLANK(I1928)),AND(NOT(N1928="Unknown"),ISBLANK(Q1928))),"Missing Information", INDEX(Table15[Entire Service Line Classification], MATCH(SUMIFS(Table15[Unique ID],Table15[System-Owned Portion],D1928,Table15[If Material Anything Other than "Lead" in Column E,Was Material Ever Previously Lead?],F1928,Table15[Customer-Owned Portion],N1928),Table15[Unique ID],0),0)))</f>
        <v>Non-lead</v>
      </c>
      <c r="W1928" s="189"/>
    </row>
    <row r="1929" spans="1:23" s="190" customFormat="1" ht="37.5" x14ac:dyDescent="0.25">
      <c r="A1929" s="180">
        <v>11721002</v>
      </c>
      <c r="B1929" s="181" t="s">
        <v>3971</v>
      </c>
      <c r="C1929" s="182" t="s">
        <v>3972</v>
      </c>
      <c r="D1929" s="183" t="s">
        <v>36</v>
      </c>
      <c r="E1929" s="181" t="s">
        <v>35</v>
      </c>
      <c r="F1929" s="183" t="s">
        <v>35</v>
      </c>
      <c r="G1929" s="181" t="s">
        <v>225</v>
      </c>
      <c r="H1929" s="184">
        <v>1.5</v>
      </c>
      <c r="I1929" s="185" t="s">
        <v>107</v>
      </c>
      <c r="J1929" s="181" t="s">
        <v>37</v>
      </c>
      <c r="K1929" s="181" t="s">
        <v>38</v>
      </c>
      <c r="L1929" s="186">
        <v>45526</v>
      </c>
      <c r="M1929" s="187" t="s">
        <v>225</v>
      </c>
      <c r="N1929" s="183" t="s">
        <v>36</v>
      </c>
      <c r="O1929" s="181"/>
      <c r="P1929" s="184">
        <v>1.5</v>
      </c>
      <c r="Q1929" s="185" t="s">
        <v>107</v>
      </c>
      <c r="R1929" s="181" t="s">
        <v>37</v>
      </c>
      <c r="S1929" s="181" t="s">
        <v>96</v>
      </c>
      <c r="T1929" s="186">
        <v>45526</v>
      </c>
      <c r="U1929" s="187" t="s">
        <v>225</v>
      </c>
      <c r="V1929" s="188" t="str" cm="1">
        <f t="array" ref="V1929">IF(SUM(LEN(A1929:U1929))=0,"",IF(OR(OR(ISBLANK(E1929),SUM(LEN(B1929),LEN(C1929))=0),AND(NOT(D1929="Unknown"),ISBLANK(I1929)),AND(NOT(N1929="Unknown"),ISBLANK(Q1929))),"Missing Information", INDEX(Table15[Entire Service Line Classification], MATCH(SUMIFS(Table15[Unique ID],Table15[System-Owned Portion],D1929,Table15[If Material Anything Other than "Lead" in Column E,Was Material Ever Previously Lead?],F1929,Table15[Customer-Owned Portion],N1929),Table15[Unique ID],0),0)))</f>
        <v>Non-lead</v>
      </c>
      <c r="W1929" s="189"/>
    </row>
    <row r="1930" spans="1:23" s="190" customFormat="1" ht="37.5" x14ac:dyDescent="0.25">
      <c r="A1930" s="180">
        <v>11721000</v>
      </c>
      <c r="B1930" s="181" t="s">
        <v>3973</v>
      </c>
      <c r="C1930" s="182" t="s">
        <v>3974</v>
      </c>
      <c r="D1930" s="183" t="s">
        <v>43</v>
      </c>
      <c r="E1930" s="181" t="s">
        <v>35</v>
      </c>
      <c r="F1930" s="183" t="s">
        <v>35</v>
      </c>
      <c r="G1930" s="181" t="s">
        <v>255</v>
      </c>
      <c r="H1930" s="184">
        <v>1</v>
      </c>
      <c r="I1930" s="185" t="s">
        <v>107</v>
      </c>
      <c r="J1930" s="181" t="s">
        <v>37</v>
      </c>
      <c r="K1930" s="181" t="s">
        <v>38</v>
      </c>
      <c r="L1930" s="186">
        <v>45551</v>
      </c>
      <c r="M1930" s="187" t="s">
        <v>7069</v>
      </c>
      <c r="N1930" s="183" t="s">
        <v>43</v>
      </c>
      <c r="O1930" s="181"/>
      <c r="P1930" s="184">
        <v>1</v>
      </c>
      <c r="Q1930" s="185" t="s">
        <v>107</v>
      </c>
      <c r="R1930" s="181" t="s">
        <v>37</v>
      </c>
      <c r="S1930" s="181" t="s">
        <v>96</v>
      </c>
      <c r="T1930" s="186">
        <v>45551</v>
      </c>
      <c r="U1930" s="187" t="s">
        <v>7069</v>
      </c>
      <c r="V1930" s="188" t="str" cm="1">
        <f t="array" ref="V1930">IF(SUM(LEN(A1930:U1930))=0,"",IF(OR(OR(ISBLANK(E1930),SUM(LEN(B1930),LEN(C1930))=0),AND(NOT(D1930="Unknown"),ISBLANK(I1930)),AND(NOT(N1930="Unknown"),ISBLANK(Q1930))),"Missing Information", INDEX(Table15[Entire Service Line Classification], MATCH(SUMIFS(Table15[Unique ID],Table15[System-Owned Portion],D1930,Table15[If Material Anything Other than "Lead" in Column E,Was Material Ever Previously Lead?],F1930,Table15[Customer-Owned Portion],N1930),Table15[Unique ID],0),0)))</f>
        <v>Non-lead</v>
      </c>
      <c r="W1930" s="189"/>
    </row>
    <row r="1931" spans="1:23" s="190" customFormat="1" ht="37.5" x14ac:dyDescent="0.25">
      <c r="A1931" s="180">
        <v>11718624</v>
      </c>
      <c r="B1931" s="181" t="s">
        <v>3975</v>
      </c>
      <c r="C1931" s="182" t="s">
        <v>3976</v>
      </c>
      <c r="D1931" s="183" t="s">
        <v>36</v>
      </c>
      <c r="E1931" s="181" t="s">
        <v>35</v>
      </c>
      <c r="F1931" s="183" t="s">
        <v>35</v>
      </c>
      <c r="G1931" s="181" t="s">
        <v>271</v>
      </c>
      <c r="H1931" s="184">
        <v>2</v>
      </c>
      <c r="I1931" s="185" t="s">
        <v>107</v>
      </c>
      <c r="J1931" s="181" t="s">
        <v>37</v>
      </c>
      <c r="K1931" s="181" t="s">
        <v>38</v>
      </c>
      <c r="L1931" s="186">
        <v>45525</v>
      </c>
      <c r="M1931" s="187" t="s">
        <v>225</v>
      </c>
      <c r="N1931" s="183" t="s">
        <v>43</v>
      </c>
      <c r="O1931" s="181"/>
      <c r="P1931" s="184">
        <v>2</v>
      </c>
      <c r="Q1931" s="185" t="s">
        <v>107</v>
      </c>
      <c r="R1931" s="181" t="s">
        <v>37</v>
      </c>
      <c r="S1931" s="181" t="s">
        <v>96</v>
      </c>
      <c r="T1931" s="186">
        <v>45525</v>
      </c>
      <c r="U1931" s="187" t="s">
        <v>225</v>
      </c>
      <c r="V1931" s="188" t="str" cm="1">
        <f t="array" ref="V1931">IF(SUM(LEN(A1931:U1931))=0,"",IF(OR(OR(ISBLANK(E1931),SUM(LEN(B1931),LEN(C1931))=0),AND(NOT(D1931="Unknown"),ISBLANK(I1931)),AND(NOT(N1931="Unknown"),ISBLANK(Q1931))),"Missing Information", INDEX(Table15[Entire Service Line Classification], MATCH(SUMIFS(Table15[Unique ID],Table15[System-Owned Portion],D1931,Table15[If Material Anything Other than "Lead" in Column E,Was Material Ever Previously Lead?],F1931,Table15[Customer-Owned Portion],N1931),Table15[Unique ID],0),0)))</f>
        <v>Non-lead</v>
      </c>
      <c r="W1931" s="189"/>
    </row>
    <row r="1932" spans="1:23" s="190" customFormat="1" ht="37.5" x14ac:dyDescent="0.25">
      <c r="A1932" s="180">
        <v>11607582</v>
      </c>
      <c r="B1932" s="181" t="s">
        <v>3977</v>
      </c>
      <c r="C1932" s="182" t="s">
        <v>3978</v>
      </c>
      <c r="D1932" s="183" t="s">
        <v>43</v>
      </c>
      <c r="E1932" s="181" t="s">
        <v>35</v>
      </c>
      <c r="F1932" s="183" t="s">
        <v>35</v>
      </c>
      <c r="G1932" s="181" t="s">
        <v>7045</v>
      </c>
      <c r="H1932" s="184">
        <v>1</v>
      </c>
      <c r="I1932" s="185" t="s">
        <v>107</v>
      </c>
      <c r="J1932" s="181" t="s">
        <v>37</v>
      </c>
      <c r="K1932" s="181" t="s">
        <v>38</v>
      </c>
      <c r="L1932" s="186">
        <v>45496</v>
      </c>
      <c r="M1932" s="187" t="s">
        <v>7073</v>
      </c>
      <c r="N1932" s="183" t="s">
        <v>36</v>
      </c>
      <c r="O1932" s="181"/>
      <c r="P1932" s="184">
        <v>0.75</v>
      </c>
      <c r="Q1932" s="185" t="s">
        <v>107</v>
      </c>
      <c r="R1932" s="181" t="s">
        <v>37</v>
      </c>
      <c r="S1932" s="181" t="s">
        <v>96</v>
      </c>
      <c r="T1932" s="186">
        <v>45496</v>
      </c>
      <c r="U1932" s="187" t="s">
        <v>225</v>
      </c>
      <c r="V1932" s="188" t="str" cm="1">
        <f t="array" ref="V1932">IF(SUM(LEN(A1932:U1932))=0,"",IF(OR(OR(ISBLANK(E1932),SUM(LEN(B1932),LEN(C1932))=0),AND(NOT(D1932="Unknown"),ISBLANK(I1932)),AND(NOT(N1932="Unknown"),ISBLANK(Q1932))),"Missing Information", INDEX(Table15[Entire Service Line Classification], MATCH(SUMIFS(Table15[Unique ID],Table15[System-Owned Portion],D1932,Table15[If Material Anything Other than "Lead" in Column E,Was Material Ever Previously Lead?],F1932,Table15[Customer-Owned Portion],N1932),Table15[Unique ID],0),0)))</f>
        <v>Non-lead</v>
      </c>
      <c r="W1932" s="189"/>
    </row>
    <row r="1933" spans="1:23" s="190" customFormat="1" ht="37.5" x14ac:dyDescent="0.25">
      <c r="A1933" s="180">
        <v>11607581</v>
      </c>
      <c r="B1933" s="181" t="s">
        <v>3979</v>
      </c>
      <c r="C1933" s="182" t="s">
        <v>3980</v>
      </c>
      <c r="D1933" s="183" t="s">
        <v>43</v>
      </c>
      <c r="E1933" s="181" t="s">
        <v>35</v>
      </c>
      <c r="F1933" s="183" t="s">
        <v>35</v>
      </c>
      <c r="G1933" s="181" t="s">
        <v>7045</v>
      </c>
      <c r="H1933" s="184">
        <v>0.75</v>
      </c>
      <c r="I1933" s="185" t="s">
        <v>107</v>
      </c>
      <c r="J1933" s="181" t="s">
        <v>37</v>
      </c>
      <c r="K1933" s="181" t="s">
        <v>38</v>
      </c>
      <c r="L1933" s="186">
        <v>45495</v>
      </c>
      <c r="M1933" s="187" t="s">
        <v>225</v>
      </c>
      <c r="N1933" s="183" t="s">
        <v>43</v>
      </c>
      <c r="O1933" s="181"/>
      <c r="P1933" s="184">
        <v>0.75</v>
      </c>
      <c r="Q1933" s="185" t="s">
        <v>107</v>
      </c>
      <c r="R1933" s="181" t="s">
        <v>37</v>
      </c>
      <c r="S1933" s="181" t="s">
        <v>96</v>
      </c>
      <c r="T1933" s="186">
        <v>45495</v>
      </c>
      <c r="U1933" s="187" t="s">
        <v>225</v>
      </c>
      <c r="V1933" s="188" t="str" cm="1">
        <f t="array" ref="V1933">IF(SUM(LEN(A1933:U1933))=0,"",IF(OR(OR(ISBLANK(E1933),SUM(LEN(B1933),LEN(C1933))=0),AND(NOT(D1933="Unknown"),ISBLANK(I1933)),AND(NOT(N1933="Unknown"),ISBLANK(Q1933))),"Missing Information", INDEX(Table15[Entire Service Line Classification], MATCH(SUMIFS(Table15[Unique ID],Table15[System-Owned Portion],D1933,Table15[If Material Anything Other than "Lead" in Column E,Was Material Ever Previously Lead?],F1933,Table15[Customer-Owned Portion],N1933),Table15[Unique ID],0),0)))</f>
        <v>Non-lead</v>
      </c>
      <c r="W1933" s="189"/>
    </row>
    <row r="1934" spans="1:23" s="190" customFormat="1" ht="37.5" x14ac:dyDescent="0.25">
      <c r="A1934" s="180">
        <v>11607580</v>
      </c>
      <c r="B1934" s="181" t="s">
        <v>3981</v>
      </c>
      <c r="C1934" s="182" t="s">
        <v>3982</v>
      </c>
      <c r="D1934" s="183" t="s">
        <v>43</v>
      </c>
      <c r="E1934" s="181" t="s">
        <v>35</v>
      </c>
      <c r="F1934" s="183" t="s">
        <v>35</v>
      </c>
      <c r="G1934" s="181" t="s">
        <v>226</v>
      </c>
      <c r="H1934" s="184">
        <v>1</v>
      </c>
      <c r="I1934" s="185" t="s">
        <v>107</v>
      </c>
      <c r="J1934" s="181" t="s">
        <v>37</v>
      </c>
      <c r="K1934" s="181" t="s">
        <v>38</v>
      </c>
      <c r="L1934" s="186">
        <v>45509</v>
      </c>
      <c r="M1934" s="187" t="s">
        <v>225</v>
      </c>
      <c r="N1934" s="183" t="s">
        <v>43</v>
      </c>
      <c r="O1934" s="181"/>
      <c r="P1934" s="184">
        <v>0.75</v>
      </c>
      <c r="Q1934" s="185" t="s">
        <v>107</v>
      </c>
      <c r="R1934" s="181" t="s">
        <v>37</v>
      </c>
      <c r="S1934" s="181" t="s">
        <v>96</v>
      </c>
      <c r="T1934" s="186">
        <v>45509</v>
      </c>
      <c r="U1934" s="187" t="s">
        <v>225</v>
      </c>
      <c r="V1934" s="188" t="str" cm="1">
        <f t="array" ref="V1934">IF(SUM(LEN(A1934:U1934))=0,"",IF(OR(OR(ISBLANK(E1934),SUM(LEN(B1934),LEN(C1934))=0),AND(NOT(D1934="Unknown"),ISBLANK(I1934)),AND(NOT(N1934="Unknown"),ISBLANK(Q1934))),"Missing Information", INDEX(Table15[Entire Service Line Classification], MATCH(SUMIFS(Table15[Unique ID],Table15[System-Owned Portion],D1934,Table15[If Material Anything Other than "Lead" in Column E,Was Material Ever Previously Lead?],F1934,Table15[Customer-Owned Portion],N1934),Table15[Unique ID],0),0)))</f>
        <v>Non-lead</v>
      </c>
      <c r="W1934" s="189"/>
    </row>
    <row r="1935" spans="1:23" s="190" customFormat="1" ht="37.5" x14ac:dyDescent="0.25">
      <c r="A1935" s="180">
        <v>11607579</v>
      </c>
      <c r="B1935" s="181" t="s">
        <v>3983</v>
      </c>
      <c r="C1935" s="182" t="s">
        <v>3984</v>
      </c>
      <c r="D1935" s="183" t="s">
        <v>36</v>
      </c>
      <c r="E1935" s="181" t="s">
        <v>35</v>
      </c>
      <c r="F1935" s="183" t="s">
        <v>35</v>
      </c>
      <c r="G1935" s="181" t="s">
        <v>225</v>
      </c>
      <c r="H1935" s="184">
        <v>1</v>
      </c>
      <c r="I1935" s="185" t="s">
        <v>107</v>
      </c>
      <c r="J1935" s="181" t="s">
        <v>37</v>
      </c>
      <c r="K1935" s="181" t="s">
        <v>38</v>
      </c>
      <c r="L1935" s="186">
        <v>45509</v>
      </c>
      <c r="M1935" s="187" t="s">
        <v>225</v>
      </c>
      <c r="N1935" s="183" t="s">
        <v>36</v>
      </c>
      <c r="O1935" s="181"/>
      <c r="P1935" s="184">
        <v>1</v>
      </c>
      <c r="Q1935" s="185" t="s">
        <v>107</v>
      </c>
      <c r="R1935" s="181" t="s">
        <v>37</v>
      </c>
      <c r="S1935" s="181" t="s">
        <v>96</v>
      </c>
      <c r="T1935" s="186">
        <v>45509</v>
      </c>
      <c r="U1935" s="187" t="s">
        <v>225</v>
      </c>
      <c r="V1935" s="188" t="str" cm="1">
        <f t="array" ref="V1935">IF(SUM(LEN(A1935:U1935))=0,"",IF(OR(OR(ISBLANK(E1935),SUM(LEN(B1935),LEN(C1935))=0),AND(NOT(D1935="Unknown"),ISBLANK(I1935)),AND(NOT(N1935="Unknown"),ISBLANK(Q1935))),"Missing Information", INDEX(Table15[Entire Service Line Classification], MATCH(SUMIFS(Table15[Unique ID],Table15[System-Owned Portion],D1935,Table15[If Material Anything Other than "Lead" in Column E,Was Material Ever Previously Lead?],F1935,Table15[Customer-Owned Portion],N1935),Table15[Unique ID],0),0)))</f>
        <v>Non-lead</v>
      </c>
      <c r="W1935" s="189"/>
    </row>
    <row r="1936" spans="1:23" s="190" customFormat="1" ht="37.5" x14ac:dyDescent="0.25">
      <c r="A1936" s="180">
        <v>11607578</v>
      </c>
      <c r="B1936" s="181" t="s">
        <v>3985</v>
      </c>
      <c r="C1936" s="182" t="s">
        <v>3986</v>
      </c>
      <c r="D1936" s="183" t="s">
        <v>43</v>
      </c>
      <c r="E1936" s="181" t="s">
        <v>35</v>
      </c>
      <c r="F1936" s="183" t="s">
        <v>35</v>
      </c>
      <c r="G1936" s="181" t="s">
        <v>260</v>
      </c>
      <c r="H1936" s="184">
        <v>1</v>
      </c>
      <c r="I1936" s="185" t="s">
        <v>107</v>
      </c>
      <c r="J1936" s="181" t="s">
        <v>37</v>
      </c>
      <c r="K1936" s="181" t="s">
        <v>38</v>
      </c>
      <c r="L1936" s="186">
        <v>45509</v>
      </c>
      <c r="M1936" s="187" t="s">
        <v>225</v>
      </c>
      <c r="N1936" s="183" t="s">
        <v>43</v>
      </c>
      <c r="O1936" s="181"/>
      <c r="P1936" s="184">
        <v>1</v>
      </c>
      <c r="Q1936" s="185" t="s">
        <v>107</v>
      </c>
      <c r="R1936" s="181" t="s">
        <v>37</v>
      </c>
      <c r="S1936" s="181" t="s">
        <v>96</v>
      </c>
      <c r="T1936" s="186">
        <v>45509</v>
      </c>
      <c r="U1936" s="187" t="s">
        <v>225</v>
      </c>
      <c r="V1936" s="188" t="str" cm="1">
        <f t="array" ref="V1936">IF(SUM(LEN(A1936:U1936))=0,"",IF(OR(OR(ISBLANK(E1936),SUM(LEN(B1936),LEN(C1936))=0),AND(NOT(D1936="Unknown"),ISBLANK(I1936)),AND(NOT(N1936="Unknown"),ISBLANK(Q1936))),"Missing Information", INDEX(Table15[Entire Service Line Classification], MATCH(SUMIFS(Table15[Unique ID],Table15[System-Owned Portion],D1936,Table15[If Material Anything Other than "Lead" in Column E,Was Material Ever Previously Lead?],F1936,Table15[Customer-Owned Portion],N1936),Table15[Unique ID],0),0)))</f>
        <v>Non-lead</v>
      </c>
      <c r="W1936" s="189"/>
    </row>
    <row r="1937" spans="1:23" s="190" customFormat="1" ht="37.5" x14ac:dyDescent="0.25">
      <c r="A1937" s="180">
        <v>11607577</v>
      </c>
      <c r="B1937" s="181" t="s">
        <v>3987</v>
      </c>
      <c r="C1937" s="182" t="s">
        <v>3988</v>
      </c>
      <c r="D1937" s="183" t="s">
        <v>36</v>
      </c>
      <c r="E1937" s="181" t="s">
        <v>35</v>
      </c>
      <c r="F1937" s="183" t="s">
        <v>35</v>
      </c>
      <c r="G1937" s="181" t="s">
        <v>251</v>
      </c>
      <c r="H1937" s="184">
        <v>1</v>
      </c>
      <c r="I1937" s="185" t="s">
        <v>107</v>
      </c>
      <c r="J1937" s="181" t="s">
        <v>37</v>
      </c>
      <c r="K1937" s="181" t="s">
        <v>38</v>
      </c>
      <c r="L1937" s="186">
        <v>45509</v>
      </c>
      <c r="M1937" s="187" t="s">
        <v>225</v>
      </c>
      <c r="N1937" s="183" t="s">
        <v>36</v>
      </c>
      <c r="O1937" s="181"/>
      <c r="P1937" s="184">
        <v>1</v>
      </c>
      <c r="Q1937" s="185" t="s">
        <v>107</v>
      </c>
      <c r="R1937" s="181" t="s">
        <v>37</v>
      </c>
      <c r="S1937" s="181" t="s">
        <v>96</v>
      </c>
      <c r="T1937" s="186">
        <v>45509</v>
      </c>
      <c r="U1937" s="187" t="s">
        <v>225</v>
      </c>
      <c r="V1937" s="188" t="str" cm="1">
        <f t="array" ref="V1937">IF(SUM(LEN(A1937:U1937))=0,"",IF(OR(OR(ISBLANK(E1937),SUM(LEN(B1937),LEN(C1937))=0),AND(NOT(D1937="Unknown"),ISBLANK(I1937)),AND(NOT(N1937="Unknown"),ISBLANK(Q1937))),"Missing Information", INDEX(Table15[Entire Service Line Classification], MATCH(SUMIFS(Table15[Unique ID],Table15[System-Owned Portion],D1937,Table15[If Material Anything Other than "Lead" in Column E,Was Material Ever Previously Lead?],F1937,Table15[Customer-Owned Portion],N1937),Table15[Unique ID],0),0)))</f>
        <v>Non-lead</v>
      </c>
      <c r="W1937" s="189"/>
    </row>
    <row r="1938" spans="1:23" s="190" customFormat="1" ht="37.5" x14ac:dyDescent="0.25">
      <c r="A1938" s="180">
        <v>11607576</v>
      </c>
      <c r="B1938" s="181" t="s">
        <v>3989</v>
      </c>
      <c r="C1938" s="182" t="s">
        <v>3990</v>
      </c>
      <c r="D1938" s="183" t="s">
        <v>43</v>
      </c>
      <c r="E1938" s="181" t="s">
        <v>35</v>
      </c>
      <c r="F1938" s="183" t="s">
        <v>35</v>
      </c>
      <c r="G1938" s="181" t="s">
        <v>226</v>
      </c>
      <c r="H1938" s="184">
        <v>0.75</v>
      </c>
      <c r="I1938" s="185" t="s">
        <v>107</v>
      </c>
      <c r="J1938" s="181" t="s">
        <v>37</v>
      </c>
      <c r="K1938" s="181" t="s">
        <v>38</v>
      </c>
      <c r="L1938" s="186">
        <v>45509</v>
      </c>
      <c r="M1938" s="187" t="s">
        <v>225</v>
      </c>
      <c r="N1938" s="183" t="s">
        <v>43</v>
      </c>
      <c r="O1938" s="181"/>
      <c r="P1938" s="184">
        <v>0.75</v>
      </c>
      <c r="Q1938" s="185" t="s">
        <v>107</v>
      </c>
      <c r="R1938" s="181" t="s">
        <v>37</v>
      </c>
      <c r="S1938" s="181" t="s">
        <v>96</v>
      </c>
      <c r="T1938" s="186">
        <v>45509</v>
      </c>
      <c r="U1938" s="187" t="s">
        <v>225</v>
      </c>
      <c r="V1938" s="188" t="str" cm="1">
        <f t="array" ref="V1938">IF(SUM(LEN(A1938:U1938))=0,"",IF(OR(OR(ISBLANK(E1938),SUM(LEN(B1938),LEN(C1938))=0),AND(NOT(D1938="Unknown"),ISBLANK(I1938)),AND(NOT(N1938="Unknown"),ISBLANK(Q1938))),"Missing Information", INDEX(Table15[Entire Service Line Classification], MATCH(SUMIFS(Table15[Unique ID],Table15[System-Owned Portion],D1938,Table15[If Material Anything Other than "Lead" in Column E,Was Material Ever Previously Lead?],F1938,Table15[Customer-Owned Portion],N1938),Table15[Unique ID],0),0)))</f>
        <v>Non-lead</v>
      </c>
      <c r="W1938" s="189"/>
    </row>
    <row r="1939" spans="1:23" s="190" customFormat="1" ht="37.5" x14ac:dyDescent="0.25">
      <c r="A1939" s="180">
        <v>11607575</v>
      </c>
      <c r="B1939" s="181" t="s">
        <v>3991</v>
      </c>
      <c r="C1939" s="182" t="s">
        <v>3992</v>
      </c>
      <c r="D1939" s="183" t="s">
        <v>36</v>
      </c>
      <c r="E1939" s="181" t="s">
        <v>35</v>
      </c>
      <c r="F1939" s="183" t="s">
        <v>35</v>
      </c>
      <c r="G1939" s="181" t="s">
        <v>235</v>
      </c>
      <c r="H1939" s="184">
        <v>1</v>
      </c>
      <c r="I1939" s="185" t="s">
        <v>107</v>
      </c>
      <c r="J1939" s="181" t="s">
        <v>37</v>
      </c>
      <c r="K1939" s="181" t="s">
        <v>38</v>
      </c>
      <c r="L1939" s="186">
        <v>45509</v>
      </c>
      <c r="M1939" s="187" t="s">
        <v>225</v>
      </c>
      <c r="N1939" s="183" t="s">
        <v>43</v>
      </c>
      <c r="O1939" s="181"/>
      <c r="P1939" s="184">
        <v>1</v>
      </c>
      <c r="Q1939" s="185" t="s">
        <v>107</v>
      </c>
      <c r="R1939" s="181" t="s">
        <v>37</v>
      </c>
      <c r="S1939" s="181" t="s">
        <v>96</v>
      </c>
      <c r="T1939" s="186">
        <v>45509</v>
      </c>
      <c r="U1939" s="187" t="s">
        <v>7068</v>
      </c>
      <c r="V1939" s="188" t="str" cm="1">
        <f t="array" ref="V1939">IF(SUM(LEN(A1939:U1939))=0,"",IF(OR(OR(ISBLANK(E1939),SUM(LEN(B1939),LEN(C1939))=0),AND(NOT(D1939="Unknown"),ISBLANK(I1939)),AND(NOT(N1939="Unknown"),ISBLANK(Q1939))),"Missing Information", INDEX(Table15[Entire Service Line Classification], MATCH(SUMIFS(Table15[Unique ID],Table15[System-Owned Portion],D1939,Table15[If Material Anything Other than "Lead" in Column E,Was Material Ever Previously Lead?],F1939,Table15[Customer-Owned Portion],N1939),Table15[Unique ID],0),0)))</f>
        <v>Non-lead</v>
      </c>
      <c r="W1939" s="189"/>
    </row>
    <row r="1940" spans="1:23" s="190" customFormat="1" ht="37.5" x14ac:dyDescent="0.25">
      <c r="A1940" s="180">
        <v>11607574</v>
      </c>
      <c r="B1940" s="181" t="s">
        <v>3993</v>
      </c>
      <c r="C1940" s="182" t="s">
        <v>3994</v>
      </c>
      <c r="D1940" s="183" t="s">
        <v>43</v>
      </c>
      <c r="E1940" s="181" t="s">
        <v>35</v>
      </c>
      <c r="F1940" s="183" t="s">
        <v>35</v>
      </c>
      <c r="G1940" s="181" t="s">
        <v>226</v>
      </c>
      <c r="H1940" s="184">
        <v>0.75</v>
      </c>
      <c r="I1940" s="185" t="s">
        <v>107</v>
      </c>
      <c r="J1940" s="181" t="s">
        <v>37</v>
      </c>
      <c r="K1940" s="181" t="s">
        <v>38</v>
      </c>
      <c r="L1940" s="186">
        <v>45509</v>
      </c>
      <c r="M1940" s="187" t="s">
        <v>225</v>
      </c>
      <c r="N1940" s="183" t="s">
        <v>43</v>
      </c>
      <c r="O1940" s="181"/>
      <c r="P1940" s="184">
        <v>0.75</v>
      </c>
      <c r="Q1940" s="185" t="s">
        <v>107</v>
      </c>
      <c r="R1940" s="181" t="s">
        <v>37</v>
      </c>
      <c r="S1940" s="181" t="s">
        <v>96</v>
      </c>
      <c r="T1940" s="186">
        <v>45509</v>
      </c>
      <c r="U1940" s="187" t="s">
        <v>225</v>
      </c>
      <c r="V1940" s="188" t="str" cm="1">
        <f t="array" ref="V1940">IF(SUM(LEN(A1940:U1940))=0,"",IF(OR(OR(ISBLANK(E1940),SUM(LEN(B1940),LEN(C1940))=0),AND(NOT(D1940="Unknown"),ISBLANK(I1940)),AND(NOT(N1940="Unknown"),ISBLANK(Q1940))),"Missing Information", INDEX(Table15[Entire Service Line Classification], MATCH(SUMIFS(Table15[Unique ID],Table15[System-Owned Portion],D1940,Table15[If Material Anything Other than "Lead" in Column E,Was Material Ever Previously Lead?],F1940,Table15[Customer-Owned Portion],N1940),Table15[Unique ID],0),0)))</f>
        <v>Non-lead</v>
      </c>
      <c r="W1940" s="189"/>
    </row>
    <row r="1941" spans="1:23" s="190" customFormat="1" ht="37.5" x14ac:dyDescent="0.25">
      <c r="A1941" s="180">
        <v>11607573</v>
      </c>
      <c r="B1941" s="181" t="s">
        <v>3995</v>
      </c>
      <c r="C1941" s="182" t="s">
        <v>3996</v>
      </c>
      <c r="D1941" s="183" t="s">
        <v>36</v>
      </c>
      <c r="E1941" s="181" t="s">
        <v>35</v>
      </c>
      <c r="F1941" s="183" t="s">
        <v>35</v>
      </c>
      <c r="G1941" s="181" t="s">
        <v>251</v>
      </c>
      <c r="H1941" s="184">
        <v>1</v>
      </c>
      <c r="I1941" s="185" t="s">
        <v>107</v>
      </c>
      <c r="J1941" s="181" t="s">
        <v>37</v>
      </c>
      <c r="K1941" s="181" t="s">
        <v>38</v>
      </c>
      <c r="L1941" s="186">
        <v>45509</v>
      </c>
      <c r="M1941" s="187" t="s">
        <v>225</v>
      </c>
      <c r="N1941" s="183" t="s">
        <v>36</v>
      </c>
      <c r="O1941" s="181"/>
      <c r="P1941" s="184">
        <v>0.75</v>
      </c>
      <c r="Q1941" s="185" t="s">
        <v>107</v>
      </c>
      <c r="R1941" s="181" t="s">
        <v>37</v>
      </c>
      <c r="S1941" s="181" t="s">
        <v>96</v>
      </c>
      <c r="T1941" s="186">
        <v>45509</v>
      </c>
      <c r="U1941" s="187" t="s">
        <v>225</v>
      </c>
      <c r="V1941" s="188" t="str" cm="1">
        <f t="array" ref="V1941">IF(SUM(LEN(A1941:U1941))=0,"",IF(OR(OR(ISBLANK(E1941),SUM(LEN(B1941),LEN(C1941))=0),AND(NOT(D1941="Unknown"),ISBLANK(I1941)),AND(NOT(N1941="Unknown"),ISBLANK(Q1941))),"Missing Information", INDEX(Table15[Entire Service Line Classification], MATCH(SUMIFS(Table15[Unique ID],Table15[System-Owned Portion],D1941,Table15[If Material Anything Other than "Lead" in Column E,Was Material Ever Previously Lead?],F1941,Table15[Customer-Owned Portion],N1941),Table15[Unique ID],0),0)))</f>
        <v>Non-lead</v>
      </c>
      <c r="W1941" s="189"/>
    </row>
    <row r="1942" spans="1:23" s="190" customFormat="1" ht="37.5" x14ac:dyDescent="0.25">
      <c r="A1942" s="180">
        <v>11607572</v>
      </c>
      <c r="B1942" s="181" t="s">
        <v>3997</v>
      </c>
      <c r="C1942" s="182" t="s">
        <v>3998</v>
      </c>
      <c r="D1942" s="183" t="s">
        <v>36</v>
      </c>
      <c r="E1942" s="181" t="s">
        <v>35</v>
      </c>
      <c r="F1942" s="183" t="s">
        <v>35</v>
      </c>
      <c r="G1942" s="181" t="s">
        <v>235</v>
      </c>
      <c r="H1942" s="184">
        <v>1</v>
      </c>
      <c r="I1942" s="185" t="s">
        <v>107</v>
      </c>
      <c r="J1942" s="181" t="s">
        <v>37</v>
      </c>
      <c r="K1942" s="181" t="s">
        <v>38</v>
      </c>
      <c r="L1942" s="186">
        <v>45509</v>
      </c>
      <c r="M1942" s="187" t="s">
        <v>225</v>
      </c>
      <c r="N1942" s="183" t="s">
        <v>36</v>
      </c>
      <c r="O1942" s="181"/>
      <c r="P1942" s="184">
        <v>1</v>
      </c>
      <c r="Q1942" s="185" t="s">
        <v>107</v>
      </c>
      <c r="R1942" s="181" t="s">
        <v>37</v>
      </c>
      <c r="S1942" s="181" t="s">
        <v>96</v>
      </c>
      <c r="T1942" s="186">
        <v>45509</v>
      </c>
      <c r="U1942" s="187" t="s">
        <v>225</v>
      </c>
      <c r="V1942" s="188" t="str" cm="1">
        <f t="array" ref="V1942">IF(SUM(LEN(A1942:U1942))=0,"",IF(OR(OR(ISBLANK(E1942),SUM(LEN(B1942),LEN(C1942))=0),AND(NOT(D1942="Unknown"),ISBLANK(I1942)),AND(NOT(N1942="Unknown"),ISBLANK(Q1942))),"Missing Information", INDEX(Table15[Entire Service Line Classification], MATCH(SUMIFS(Table15[Unique ID],Table15[System-Owned Portion],D1942,Table15[If Material Anything Other than "Lead" in Column E,Was Material Ever Previously Lead?],F1942,Table15[Customer-Owned Portion],N1942),Table15[Unique ID],0),0)))</f>
        <v>Non-lead</v>
      </c>
      <c r="W1942" s="189"/>
    </row>
    <row r="1943" spans="1:23" s="190" customFormat="1" ht="37.5" x14ac:dyDescent="0.25">
      <c r="A1943" s="180">
        <v>11607571</v>
      </c>
      <c r="B1943" s="181" t="s">
        <v>3999</v>
      </c>
      <c r="C1943" s="182" t="s">
        <v>4000</v>
      </c>
      <c r="D1943" s="183" t="s">
        <v>43</v>
      </c>
      <c r="E1943" s="181" t="s">
        <v>35</v>
      </c>
      <c r="F1943" s="183" t="s">
        <v>35</v>
      </c>
      <c r="G1943" s="181" t="s">
        <v>7030</v>
      </c>
      <c r="H1943" s="184">
        <v>0.75</v>
      </c>
      <c r="I1943" s="185" t="s">
        <v>107</v>
      </c>
      <c r="J1943" s="181" t="s">
        <v>37</v>
      </c>
      <c r="K1943" s="181" t="s">
        <v>38</v>
      </c>
      <c r="L1943" s="186">
        <v>45509</v>
      </c>
      <c r="M1943" s="187" t="s">
        <v>225</v>
      </c>
      <c r="N1943" s="183" t="s">
        <v>43</v>
      </c>
      <c r="O1943" s="181"/>
      <c r="P1943" s="184">
        <v>0.75</v>
      </c>
      <c r="Q1943" s="185" t="s">
        <v>107</v>
      </c>
      <c r="R1943" s="181" t="s">
        <v>37</v>
      </c>
      <c r="S1943" s="181" t="s">
        <v>96</v>
      </c>
      <c r="T1943" s="186">
        <v>45509</v>
      </c>
      <c r="U1943" s="187" t="s">
        <v>225</v>
      </c>
      <c r="V1943" s="188" t="str" cm="1">
        <f t="array" ref="V1943">IF(SUM(LEN(A1943:U1943))=0,"",IF(OR(OR(ISBLANK(E1943),SUM(LEN(B1943),LEN(C1943))=0),AND(NOT(D1943="Unknown"),ISBLANK(I1943)),AND(NOT(N1943="Unknown"),ISBLANK(Q1943))),"Missing Information", INDEX(Table15[Entire Service Line Classification], MATCH(SUMIFS(Table15[Unique ID],Table15[System-Owned Portion],D1943,Table15[If Material Anything Other than "Lead" in Column E,Was Material Ever Previously Lead?],F1943,Table15[Customer-Owned Portion],N1943),Table15[Unique ID],0),0)))</f>
        <v>Non-lead</v>
      </c>
      <c r="W1943" s="189"/>
    </row>
    <row r="1944" spans="1:23" s="190" customFormat="1" ht="37.5" x14ac:dyDescent="0.25">
      <c r="A1944" s="180">
        <v>11607570</v>
      </c>
      <c r="B1944" s="181" t="s">
        <v>4001</v>
      </c>
      <c r="C1944" s="182" t="s">
        <v>4002</v>
      </c>
      <c r="D1944" s="183" t="s">
        <v>43</v>
      </c>
      <c r="E1944" s="181" t="s">
        <v>35</v>
      </c>
      <c r="F1944" s="183" t="s">
        <v>35</v>
      </c>
      <c r="G1944" s="181" t="s">
        <v>7045</v>
      </c>
      <c r="H1944" s="184">
        <v>0.75</v>
      </c>
      <c r="I1944" s="185" t="s">
        <v>107</v>
      </c>
      <c r="J1944" s="181" t="s">
        <v>37</v>
      </c>
      <c r="K1944" s="181" t="s">
        <v>38</v>
      </c>
      <c r="L1944" s="186">
        <v>45495</v>
      </c>
      <c r="M1944" s="187" t="s">
        <v>225</v>
      </c>
      <c r="N1944" s="183" t="s">
        <v>36</v>
      </c>
      <c r="O1944" s="181"/>
      <c r="P1944" s="184">
        <v>0.75</v>
      </c>
      <c r="Q1944" s="185" t="s">
        <v>107</v>
      </c>
      <c r="R1944" s="181" t="s">
        <v>37</v>
      </c>
      <c r="S1944" s="181" t="s">
        <v>96</v>
      </c>
      <c r="T1944" s="186">
        <v>45495</v>
      </c>
      <c r="U1944" s="187" t="s">
        <v>225</v>
      </c>
      <c r="V1944" s="188" t="str" cm="1">
        <f t="array" ref="V1944">IF(SUM(LEN(A1944:U1944))=0,"",IF(OR(OR(ISBLANK(E1944),SUM(LEN(B1944),LEN(C1944))=0),AND(NOT(D1944="Unknown"),ISBLANK(I1944)),AND(NOT(N1944="Unknown"),ISBLANK(Q1944))),"Missing Information", INDEX(Table15[Entire Service Line Classification], MATCH(SUMIFS(Table15[Unique ID],Table15[System-Owned Portion],D1944,Table15[If Material Anything Other than "Lead" in Column E,Was Material Ever Previously Lead?],F1944,Table15[Customer-Owned Portion],N1944),Table15[Unique ID],0),0)))</f>
        <v>Non-lead</v>
      </c>
      <c r="W1944" s="189"/>
    </row>
    <row r="1945" spans="1:23" s="190" customFormat="1" ht="37.5" x14ac:dyDescent="0.25">
      <c r="A1945" s="180">
        <v>11607569</v>
      </c>
      <c r="B1945" s="181" t="s">
        <v>4003</v>
      </c>
      <c r="C1945" s="182" t="s">
        <v>4004</v>
      </c>
      <c r="D1945" s="183" t="s">
        <v>36</v>
      </c>
      <c r="E1945" s="181" t="s">
        <v>35</v>
      </c>
      <c r="F1945" s="183" t="s">
        <v>35</v>
      </c>
      <c r="G1945" s="181" t="s">
        <v>251</v>
      </c>
      <c r="H1945" s="184">
        <v>1</v>
      </c>
      <c r="I1945" s="185" t="s">
        <v>107</v>
      </c>
      <c r="J1945" s="181" t="s">
        <v>37</v>
      </c>
      <c r="K1945" s="181" t="s">
        <v>38</v>
      </c>
      <c r="L1945" s="186">
        <v>45509</v>
      </c>
      <c r="M1945" s="187" t="s">
        <v>225</v>
      </c>
      <c r="N1945" s="183" t="s">
        <v>36</v>
      </c>
      <c r="O1945" s="181"/>
      <c r="P1945" s="184">
        <v>1</v>
      </c>
      <c r="Q1945" s="185" t="s">
        <v>107</v>
      </c>
      <c r="R1945" s="181" t="s">
        <v>37</v>
      </c>
      <c r="S1945" s="181" t="s">
        <v>96</v>
      </c>
      <c r="T1945" s="186">
        <v>45509</v>
      </c>
      <c r="U1945" s="187" t="s">
        <v>225</v>
      </c>
      <c r="V1945" s="188" t="str" cm="1">
        <f t="array" ref="V1945">IF(SUM(LEN(A1945:U1945))=0,"",IF(OR(OR(ISBLANK(E1945),SUM(LEN(B1945),LEN(C1945))=0),AND(NOT(D1945="Unknown"),ISBLANK(I1945)),AND(NOT(N1945="Unknown"),ISBLANK(Q1945))),"Missing Information", INDEX(Table15[Entire Service Line Classification], MATCH(SUMIFS(Table15[Unique ID],Table15[System-Owned Portion],D1945,Table15[If Material Anything Other than "Lead" in Column E,Was Material Ever Previously Lead?],F1945,Table15[Customer-Owned Portion],N1945),Table15[Unique ID],0),0)))</f>
        <v>Non-lead</v>
      </c>
      <c r="W1945" s="189"/>
    </row>
    <row r="1946" spans="1:23" s="190" customFormat="1" ht="37.5" x14ac:dyDescent="0.25">
      <c r="A1946" s="180">
        <v>11607568</v>
      </c>
      <c r="B1946" s="181" t="s">
        <v>4005</v>
      </c>
      <c r="C1946" s="182" t="s">
        <v>4006</v>
      </c>
      <c r="D1946" s="183" t="s">
        <v>43</v>
      </c>
      <c r="E1946" s="181" t="s">
        <v>35</v>
      </c>
      <c r="F1946" s="183" t="s">
        <v>35</v>
      </c>
      <c r="G1946" s="181" t="s">
        <v>7030</v>
      </c>
      <c r="H1946" s="184">
        <v>0.75</v>
      </c>
      <c r="I1946" s="185" t="s">
        <v>107</v>
      </c>
      <c r="J1946" s="181" t="s">
        <v>37</v>
      </c>
      <c r="K1946" s="181" t="s">
        <v>38</v>
      </c>
      <c r="L1946" s="186">
        <v>45509</v>
      </c>
      <c r="M1946" s="187" t="s">
        <v>225</v>
      </c>
      <c r="N1946" s="183" t="s">
        <v>36</v>
      </c>
      <c r="O1946" s="181"/>
      <c r="P1946" s="184">
        <v>0.75</v>
      </c>
      <c r="Q1946" s="185" t="s">
        <v>107</v>
      </c>
      <c r="R1946" s="181" t="s">
        <v>37</v>
      </c>
      <c r="S1946" s="181" t="s">
        <v>96</v>
      </c>
      <c r="T1946" s="186">
        <v>45509</v>
      </c>
      <c r="U1946" s="187" t="s">
        <v>225</v>
      </c>
      <c r="V1946" s="188" t="str" cm="1">
        <f t="array" ref="V1946">IF(SUM(LEN(A1946:U1946))=0,"",IF(OR(OR(ISBLANK(E1946),SUM(LEN(B1946),LEN(C1946))=0),AND(NOT(D1946="Unknown"),ISBLANK(I1946)),AND(NOT(N1946="Unknown"),ISBLANK(Q1946))),"Missing Information", INDEX(Table15[Entire Service Line Classification], MATCH(SUMIFS(Table15[Unique ID],Table15[System-Owned Portion],D1946,Table15[If Material Anything Other than "Lead" in Column E,Was Material Ever Previously Lead?],F1946,Table15[Customer-Owned Portion],N1946),Table15[Unique ID],0),0)))</f>
        <v>Non-lead</v>
      </c>
      <c r="W1946" s="189"/>
    </row>
    <row r="1947" spans="1:23" s="190" customFormat="1" ht="37.5" x14ac:dyDescent="0.25">
      <c r="A1947" s="180">
        <v>11607567</v>
      </c>
      <c r="B1947" s="181" t="s">
        <v>4007</v>
      </c>
      <c r="C1947" s="182" t="s">
        <v>4008</v>
      </c>
      <c r="D1947" s="183" t="s">
        <v>43</v>
      </c>
      <c r="E1947" s="181" t="s">
        <v>35</v>
      </c>
      <c r="F1947" s="183" t="s">
        <v>35</v>
      </c>
      <c r="G1947" s="181" t="s">
        <v>226</v>
      </c>
      <c r="H1947" s="184">
        <v>0.75</v>
      </c>
      <c r="I1947" s="185" t="s">
        <v>107</v>
      </c>
      <c r="J1947" s="181" t="s">
        <v>37</v>
      </c>
      <c r="K1947" s="181" t="s">
        <v>38</v>
      </c>
      <c r="L1947" s="186">
        <v>45509</v>
      </c>
      <c r="M1947" s="187" t="s">
        <v>225</v>
      </c>
      <c r="N1947" s="183" t="s">
        <v>43</v>
      </c>
      <c r="O1947" s="181"/>
      <c r="P1947" s="184">
        <v>0.75</v>
      </c>
      <c r="Q1947" s="185" t="s">
        <v>107</v>
      </c>
      <c r="R1947" s="181" t="s">
        <v>37</v>
      </c>
      <c r="S1947" s="181" t="s">
        <v>96</v>
      </c>
      <c r="T1947" s="186">
        <v>45509</v>
      </c>
      <c r="U1947" s="187" t="s">
        <v>225</v>
      </c>
      <c r="V1947" s="188" t="str" cm="1">
        <f t="array" ref="V1947">IF(SUM(LEN(A1947:U1947))=0,"",IF(OR(OR(ISBLANK(E1947),SUM(LEN(B1947),LEN(C1947))=0),AND(NOT(D1947="Unknown"),ISBLANK(I1947)),AND(NOT(N1947="Unknown"),ISBLANK(Q1947))),"Missing Information", INDEX(Table15[Entire Service Line Classification], MATCH(SUMIFS(Table15[Unique ID],Table15[System-Owned Portion],D1947,Table15[If Material Anything Other than "Lead" in Column E,Was Material Ever Previously Lead?],F1947,Table15[Customer-Owned Portion],N1947),Table15[Unique ID],0),0)))</f>
        <v>Non-lead</v>
      </c>
      <c r="W1947" s="189"/>
    </row>
    <row r="1948" spans="1:23" s="190" customFormat="1" ht="37.5" x14ac:dyDescent="0.25">
      <c r="A1948" s="180">
        <v>11607566</v>
      </c>
      <c r="B1948" s="181" t="s">
        <v>4009</v>
      </c>
      <c r="C1948" s="182" t="s">
        <v>4010</v>
      </c>
      <c r="D1948" s="183" t="s">
        <v>43</v>
      </c>
      <c r="E1948" s="181" t="s">
        <v>35</v>
      </c>
      <c r="F1948" s="183" t="s">
        <v>35</v>
      </c>
      <c r="G1948" s="181" t="s">
        <v>7030</v>
      </c>
      <c r="H1948" s="184">
        <v>0.75</v>
      </c>
      <c r="I1948" s="185" t="s">
        <v>107</v>
      </c>
      <c r="J1948" s="181" t="s">
        <v>37</v>
      </c>
      <c r="K1948" s="181" t="s">
        <v>38</v>
      </c>
      <c r="L1948" s="186">
        <v>45509</v>
      </c>
      <c r="M1948" s="187" t="s">
        <v>225</v>
      </c>
      <c r="N1948" s="183" t="s">
        <v>43</v>
      </c>
      <c r="O1948" s="181"/>
      <c r="P1948" s="184">
        <v>0.75</v>
      </c>
      <c r="Q1948" s="185" t="s">
        <v>107</v>
      </c>
      <c r="R1948" s="181" t="s">
        <v>37</v>
      </c>
      <c r="S1948" s="181" t="s">
        <v>96</v>
      </c>
      <c r="T1948" s="186">
        <v>45509</v>
      </c>
      <c r="U1948" s="187" t="s">
        <v>225</v>
      </c>
      <c r="V1948" s="188" t="str" cm="1">
        <f t="array" ref="V1948">IF(SUM(LEN(A1948:U1948))=0,"",IF(OR(OR(ISBLANK(E1948),SUM(LEN(B1948),LEN(C1948))=0),AND(NOT(D1948="Unknown"),ISBLANK(I1948)),AND(NOT(N1948="Unknown"),ISBLANK(Q1948))),"Missing Information", INDEX(Table15[Entire Service Line Classification], MATCH(SUMIFS(Table15[Unique ID],Table15[System-Owned Portion],D1948,Table15[If Material Anything Other than "Lead" in Column E,Was Material Ever Previously Lead?],F1948,Table15[Customer-Owned Portion],N1948),Table15[Unique ID],0),0)))</f>
        <v>Non-lead</v>
      </c>
      <c r="W1948" s="189"/>
    </row>
    <row r="1949" spans="1:23" s="190" customFormat="1" ht="37.5" x14ac:dyDescent="0.25">
      <c r="A1949" s="180">
        <v>11607564</v>
      </c>
      <c r="B1949" s="181" t="s">
        <v>4011</v>
      </c>
      <c r="C1949" s="182" t="s">
        <v>4012</v>
      </c>
      <c r="D1949" s="183" t="s">
        <v>43</v>
      </c>
      <c r="E1949" s="181" t="s">
        <v>35</v>
      </c>
      <c r="F1949" s="183" t="s">
        <v>35</v>
      </c>
      <c r="G1949" s="181" t="s">
        <v>226</v>
      </c>
      <c r="H1949" s="184">
        <v>0.75</v>
      </c>
      <c r="I1949" s="185" t="s">
        <v>107</v>
      </c>
      <c r="J1949" s="181" t="s">
        <v>37</v>
      </c>
      <c r="K1949" s="181" t="s">
        <v>38</v>
      </c>
      <c r="L1949" s="186">
        <v>45509</v>
      </c>
      <c r="M1949" s="187" t="s">
        <v>225</v>
      </c>
      <c r="N1949" s="183" t="s">
        <v>43</v>
      </c>
      <c r="O1949" s="181"/>
      <c r="P1949" s="184">
        <v>0.75</v>
      </c>
      <c r="Q1949" s="185" t="s">
        <v>107</v>
      </c>
      <c r="R1949" s="181" t="s">
        <v>37</v>
      </c>
      <c r="S1949" s="181" t="s">
        <v>96</v>
      </c>
      <c r="T1949" s="186">
        <v>45509</v>
      </c>
      <c r="U1949" s="187" t="s">
        <v>225</v>
      </c>
      <c r="V1949" s="188" t="str" cm="1">
        <f t="array" ref="V1949">IF(SUM(LEN(A1949:U1949))=0,"",IF(OR(OR(ISBLANK(E1949),SUM(LEN(B1949),LEN(C1949))=0),AND(NOT(D1949="Unknown"),ISBLANK(I1949)),AND(NOT(N1949="Unknown"),ISBLANK(Q1949))),"Missing Information", INDEX(Table15[Entire Service Line Classification], MATCH(SUMIFS(Table15[Unique ID],Table15[System-Owned Portion],D1949,Table15[If Material Anything Other than "Lead" in Column E,Was Material Ever Previously Lead?],F1949,Table15[Customer-Owned Portion],N1949),Table15[Unique ID],0),0)))</f>
        <v>Non-lead</v>
      </c>
      <c r="W1949" s="189"/>
    </row>
    <row r="1950" spans="1:23" s="190" customFormat="1" ht="37.5" x14ac:dyDescent="0.25">
      <c r="A1950" s="180">
        <v>11607565</v>
      </c>
      <c r="B1950" s="181" t="s">
        <v>4013</v>
      </c>
      <c r="C1950" s="182" t="s">
        <v>4014</v>
      </c>
      <c r="D1950" s="183" t="s">
        <v>43</v>
      </c>
      <c r="E1950" s="181" t="s">
        <v>35</v>
      </c>
      <c r="F1950" s="183" t="s">
        <v>35</v>
      </c>
      <c r="G1950" s="181" t="s">
        <v>7030</v>
      </c>
      <c r="H1950" s="184">
        <v>0.75</v>
      </c>
      <c r="I1950" s="185" t="s">
        <v>107</v>
      </c>
      <c r="J1950" s="181" t="s">
        <v>37</v>
      </c>
      <c r="K1950" s="181" t="s">
        <v>38</v>
      </c>
      <c r="L1950" s="186">
        <v>45509</v>
      </c>
      <c r="M1950" s="187" t="s">
        <v>225</v>
      </c>
      <c r="N1950" s="183" t="s">
        <v>44</v>
      </c>
      <c r="O1950" s="181"/>
      <c r="P1950" s="184">
        <v>0.75</v>
      </c>
      <c r="Q1950" s="185" t="s">
        <v>107</v>
      </c>
      <c r="R1950" s="181" t="s">
        <v>37</v>
      </c>
      <c r="S1950" s="181" t="s">
        <v>96</v>
      </c>
      <c r="T1950" s="186">
        <v>45509</v>
      </c>
      <c r="U1950" s="187" t="s">
        <v>225</v>
      </c>
      <c r="V1950" s="188" t="str" cm="1">
        <f t="array" ref="V1950">IF(SUM(LEN(A1950:U1950))=0,"",IF(OR(OR(ISBLANK(E1950),SUM(LEN(B1950),LEN(C1950))=0),AND(NOT(D1950="Unknown"),ISBLANK(I1950)),AND(NOT(N1950="Unknown"),ISBLANK(Q1950))),"Missing Information", INDEX(Table15[Entire Service Line Classification], MATCH(SUMIFS(Table15[Unique ID],Table15[System-Owned Portion],D1950,Table15[If Material Anything Other than "Lead" in Column E,Was Material Ever Previously Lead?],F1950,Table15[Customer-Owned Portion],N1950),Table15[Unique ID],0),0)))</f>
        <v>Non-lead</v>
      </c>
      <c r="W1950" s="189"/>
    </row>
    <row r="1951" spans="1:23" s="190" customFormat="1" ht="37.5" x14ac:dyDescent="0.25">
      <c r="A1951" s="180">
        <v>11607563</v>
      </c>
      <c r="B1951" s="181" t="s">
        <v>4015</v>
      </c>
      <c r="C1951" s="182" t="s">
        <v>4016</v>
      </c>
      <c r="D1951" s="183" t="s">
        <v>43</v>
      </c>
      <c r="E1951" s="181" t="s">
        <v>35</v>
      </c>
      <c r="F1951" s="183" t="s">
        <v>35</v>
      </c>
      <c r="G1951" s="181" t="s">
        <v>226</v>
      </c>
      <c r="H1951" s="184">
        <v>0.75</v>
      </c>
      <c r="I1951" s="185" t="s">
        <v>107</v>
      </c>
      <c r="J1951" s="181" t="s">
        <v>37</v>
      </c>
      <c r="K1951" s="181" t="s">
        <v>38</v>
      </c>
      <c r="L1951" s="186">
        <v>45509</v>
      </c>
      <c r="M1951" s="187" t="s">
        <v>225</v>
      </c>
      <c r="N1951" s="183" t="s">
        <v>43</v>
      </c>
      <c r="O1951" s="181"/>
      <c r="P1951" s="184">
        <v>0.75</v>
      </c>
      <c r="Q1951" s="185" t="s">
        <v>107</v>
      </c>
      <c r="R1951" s="181" t="s">
        <v>37</v>
      </c>
      <c r="S1951" s="181" t="s">
        <v>96</v>
      </c>
      <c r="T1951" s="186">
        <v>45509</v>
      </c>
      <c r="U1951" s="187" t="s">
        <v>225</v>
      </c>
      <c r="V1951" s="188" t="str" cm="1">
        <f t="array" ref="V1951">IF(SUM(LEN(A1951:U1951))=0,"",IF(OR(OR(ISBLANK(E1951),SUM(LEN(B1951),LEN(C1951))=0),AND(NOT(D1951="Unknown"),ISBLANK(I1951)),AND(NOT(N1951="Unknown"),ISBLANK(Q1951))),"Missing Information", INDEX(Table15[Entire Service Line Classification], MATCH(SUMIFS(Table15[Unique ID],Table15[System-Owned Portion],D1951,Table15[If Material Anything Other than "Lead" in Column E,Was Material Ever Previously Lead?],F1951,Table15[Customer-Owned Portion],N1951),Table15[Unique ID],0),0)))</f>
        <v>Non-lead</v>
      </c>
      <c r="W1951" s="189"/>
    </row>
    <row r="1952" spans="1:23" s="190" customFormat="1" ht="37.5" x14ac:dyDescent="0.25">
      <c r="A1952" s="180">
        <v>11607562</v>
      </c>
      <c r="B1952" s="181" t="s">
        <v>4017</v>
      </c>
      <c r="C1952" s="182" t="s">
        <v>4018</v>
      </c>
      <c r="D1952" s="183" t="s">
        <v>43</v>
      </c>
      <c r="E1952" s="181" t="s">
        <v>35</v>
      </c>
      <c r="F1952" s="183" t="s">
        <v>35</v>
      </c>
      <c r="G1952" s="181" t="s">
        <v>255</v>
      </c>
      <c r="H1952" s="184">
        <v>1</v>
      </c>
      <c r="I1952" s="185" t="s">
        <v>107</v>
      </c>
      <c r="J1952" s="181" t="s">
        <v>37</v>
      </c>
      <c r="K1952" s="181" t="s">
        <v>38</v>
      </c>
      <c r="L1952" s="186">
        <v>45497</v>
      </c>
      <c r="M1952" s="187" t="s">
        <v>7074</v>
      </c>
      <c r="N1952" s="183" t="s">
        <v>36</v>
      </c>
      <c r="O1952" s="181"/>
      <c r="P1952" s="184">
        <v>1</v>
      </c>
      <c r="Q1952" s="185" t="s">
        <v>107</v>
      </c>
      <c r="R1952" s="181" t="s">
        <v>37</v>
      </c>
      <c r="S1952" s="181" t="s">
        <v>96</v>
      </c>
      <c r="T1952" s="186">
        <v>45497</v>
      </c>
      <c r="U1952" s="187" t="s">
        <v>225</v>
      </c>
      <c r="V1952" s="188" t="str" cm="1">
        <f t="array" ref="V1952">IF(SUM(LEN(A1952:U1952))=0,"",IF(OR(OR(ISBLANK(E1952),SUM(LEN(B1952),LEN(C1952))=0),AND(NOT(D1952="Unknown"),ISBLANK(I1952)),AND(NOT(N1952="Unknown"),ISBLANK(Q1952))),"Missing Information", INDEX(Table15[Entire Service Line Classification], MATCH(SUMIFS(Table15[Unique ID],Table15[System-Owned Portion],D1952,Table15[If Material Anything Other than "Lead" in Column E,Was Material Ever Previously Lead?],F1952,Table15[Customer-Owned Portion],N1952),Table15[Unique ID],0),0)))</f>
        <v>Non-lead</v>
      </c>
      <c r="W1952" s="189"/>
    </row>
    <row r="1953" spans="1:23" s="190" customFormat="1" ht="37.5" x14ac:dyDescent="0.25">
      <c r="A1953" s="180">
        <v>11607560</v>
      </c>
      <c r="B1953" s="181" t="s">
        <v>4019</v>
      </c>
      <c r="C1953" s="182" t="s">
        <v>4020</v>
      </c>
      <c r="D1953" s="183" t="s">
        <v>36</v>
      </c>
      <c r="E1953" s="181" t="s">
        <v>35</v>
      </c>
      <c r="F1953" s="183" t="s">
        <v>35</v>
      </c>
      <c r="G1953" s="181" t="s">
        <v>7034</v>
      </c>
      <c r="H1953" s="184">
        <v>1</v>
      </c>
      <c r="I1953" s="185" t="s">
        <v>107</v>
      </c>
      <c r="J1953" s="181" t="s">
        <v>37</v>
      </c>
      <c r="K1953" s="181" t="s">
        <v>38</v>
      </c>
      <c r="L1953" s="186">
        <v>45497</v>
      </c>
      <c r="M1953" s="187" t="s">
        <v>225</v>
      </c>
      <c r="N1953" s="183" t="s">
        <v>43</v>
      </c>
      <c r="O1953" s="181"/>
      <c r="P1953" s="184">
        <v>0.75</v>
      </c>
      <c r="Q1953" s="185" t="s">
        <v>107</v>
      </c>
      <c r="R1953" s="181" t="s">
        <v>37</v>
      </c>
      <c r="S1953" s="181" t="s">
        <v>96</v>
      </c>
      <c r="T1953" s="186">
        <v>45497</v>
      </c>
      <c r="U1953" s="187" t="s">
        <v>7074</v>
      </c>
      <c r="V1953" s="188" t="str" cm="1">
        <f t="array" ref="V1953">IF(SUM(LEN(A1953:U1953))=0,"",IF(OR(OR(ISBLANK(E1953),SUM(LEN(B1953),LEN(C1953))=0),AND(NOT(D1953="Unknown"),ISBLANK(I1953)),AND(NOT(N1953="Unknown"),ISBLANK(Q1953))),"Missing Information", INDEX(Table15[Entire Service Line Classification], MATCH(SUMIFS(Table15[Unique ID],Table15[System-Owned Portion],D1953,Table15[If Material Anything Other than "Lead" in Column E,Was Material Ever Previously Lead?],F1953,Table15[Customer-Owned Portion],N1953),Table15[Unique ID],0),0)))</f>
        <v>Non-lead</v>
      </c>
      <c r="W1953" s="189"/>
    </row>
    <row r="1954" spans="1:23" s="190" customFormat="1" ht="37.5" x14ac:dyDescent="0.25">
      <c r="A1954" s="180">
        <v>11607554</v>
      </c>
      <c r="B1954" s="181" t="s">
        <v>4021</v>
      </c>
      <c r="C1954" s="182" t="s">
        <v>4022</v>
      </c>
      <c r="D1954" s="183" t="s">
        <v>36</v>
      </c>
      <c r="E1954" s="181" t="s">
        <v>35</v>
      </c>
      <c r="F1954" s="183" t="s">
        <v>35</v>
      </c>
      <c r="G1954" s="181" t="s">
        <v>243</v>
      </c>
      <c r="H1954" s="184">
        <v>1</v>
      </c>
      <c r="I1954" s="185" t="s">
        <v>107</v>
      </c>
      <c r="J1954" s="181" t="s">
        <v>37</v>
      </c>
      <c r="K1954" s="181" t="s">
        <v>38</v>
      </c>
      <c r="L1954" s="186">
        <v>45509</v>
      </c>
      <c r="M1954" s="187" t="s">
        <v>225</v>
      </c>
      <c r="N1954" s="183" t="s">
        <v>36</v>
      </c>
      <c r="O1954" s="181"/>
      <c r="P1954" s="184">
        <v>1</v>
      </c>
      <c r="Q1954" s="185" t="s">
        <v>107</v>
      </c>
      <c r="R1954" s="181" t="s">
        <v>37</v>
      </c>
      <c r="S1954" s="181" t="s">
        <v>96</v>
      </c>
      <c r="T1954" s="186">
        <v>45509</v>
      </c>
      <c r="U1954" s="187" t="s">
        <v>225</v>
      </c>
      <c r="V1954" s="188" t="str" cm="1">
        <f t="array" ref="V1954">IF(SUM(LEN(A1954:U1954))=0,"",IF(OR(OR(ISBLANK(E1954),SUM(LEN(B1954),LEN(C1954))=0),AND(NOT(D1954="Unknown"),ISBLANK(I1954)),AND(NOT(N1954="Unknown"),ISBLANK(Q1954))),"Missing Information", INDEX(Table15[Entire Service Line Classification], MATCH(SUMIFS(Table15[Unique ID],Table15[System-Owned Portion],D1954,Table15[If Material Anything Other than "Lead" in Column E,Was Material Ever Previously Lead?],F1954,Table15[Customer-Owned Portion],N1954),Table15[Unique ID],0),0)))</f>
        <v>Non-lead</v>
      </c>
      <c r="W1954" s="189"/>
    </row>
    <row r="1955" spans="1:23" s="190" customFormat="1" ht="37.5" x14ac:dyDescent="0.25">
      <c r="A1955" s="180">
        <v>11607561</v>
      </c>
      <c r="B1955" s="181" t="s">
        <v>4023</v>
      </c>
      <c r="C1955" s="182" t="s">
        <v>4022</v>
      </c>
      <c r="D1955" s="183" t="s">
        <v>36</v>
      </c>
      <c r="E1955" s="181" t="s">
        <v>35</v>
      </c>
      <c r="F1955" s="183" t="s">
        <v>35</v>
      </c>
      <c r="G1955" s="181" t="s">
        <v>225</v>
      </c>
      <c r="H1955" s="184">
        <v>1</v>
      </c>
      <c r="I1955" s="185" t="s">
        <v>107</v>
      </c>
      <c r="J1955" s="181" t="s">
        <v>37</v>
      </c>
      <c r="K1955" s="181" t="s">
        <v>38</v>
      </c>
      <c r="L1955" s="186">
        <v>45509</v>
      </c>
      <c r="M1955" s="187" t="s">
        <v>225</v>
      </c>
      <c r="N1955" s="183" t="s">
        <v>36</v>
      </c>
      <c r="O1955" s="181"/>
      <c r="P1955" s="184">
        <v>1</v>
      </c>
      <c r="Q1955" s="185" t="s">
        <v>107</v>
      </c>
      <c r="R1955" s="181" t="s">
        <v>37</v>
      </c>
      <c r="S1955" s="181" t="s">
        <v>96</v>
      </c>
      <c r="T1955" s="186">
        <v>45509</v>
      </c>
      <c r="U1955" s="187" t="s">
        <v>225</v>
      </c>
      <c r="V1955" s="188" t="str" cm="1">
        <f t="array" ref="V1955">IF(SUM(LEN(A1955:U1955))=0,"",IF(OR(OR(ISBLANK(E1955),SUM(LEN(B1955),LEN(C1955))=0),AND(NOT(D1955="Unknown"),ISBLANK(I1955)),AND(NOT(N1955="Unknown"),ISBLANK(Q1955))),"Missing Information", INDEX(Table15[Entire Service Line Classification], MATCH(SUMIFS(Table15[Unique ID],Table15[System-Owned Portion],D1955,Table15[If Material Anything Other than "Lead" in Column E,Was Material Ever Previously Lead?],F1955,Table15[Customer-Owned Portion],N1955),Table15[Unique ID],0),0)))</f>
        <v>Non-lead</v>
      </c>
      <c r="W1955" s="189"/>
    </row>
    <row r="1956" spans="1:23" s="190" customFormat="1" ht="37.5" x14ac:dyDescent="0.25">
      <c r="A1956" s="180">
        <v>11607559</v>
      </c>
      <c r="B1956" s="181" t="s">
        <v>4024</v>
      </c>
      <c r="C1956" s="182" t="s">
        <v>4025</v>
      </c>
      <c r="D1956" s="183" t="s">
        <v>43</v>
      </c>
      <c r="E1956" s="181" t="s">
        <v>35</v>
      </c>
      <c r="F1956" s="183" t="s">
        <v>35</v>
      </c>
      <c r="G1956" s="181" t="s">
        <v>255</v>
      </c>
      <c r="H1956" s="184">
        <v>1</v>
      </c>
      <c r="I1956" s="185" t="s">
        <v>107</v>
      </c>
      <c r="J1956" s="181" t="s">
        <v>37</v>
      </c>
      <c r="K1956" s="181" t="s">
        <v>38</v>
      </c>
      <c r="L1956" s="186">
        <v>45497</v>
      </c>
      <c r="M1956" s="187" t="s">
        <v>7074</v>
      </c>
      <c r="N1956" s="183" t="s">
        <v>43</v>
      </c>
      <c r="O1956" s="181"/>
      <c r="P1956" s="184">
        <v>0.75</v>
      </c>
      <c r="Q1956" s="185" t="s">
        <v>107</v>
      </c>
      <c r="R1956" s="181" t="s">
        <v>37</v>
      </c>
      <c r="S1956" s="181" t="s">
        <v>96</v>
      </c>
      <c r="T1956" s="186">
        <v>45497</v>
      </c>
      <c r="U1956" s="187" t="s">
        <v>7074</v>
      </c>
      <c r="V1956" s="188" t="str" cm="1">
        <f t="array" ref="V1956">IF(SUM(LEN(A1956:U1956))=0,"",IF(OR(OR(ISBLANK(E1956),SUM(LEN(B1956),LEN(C1956))=0),AND(NOT(D1956="Unknown"),ISBLANK(I1956)),AND(NOT(N1956="Unknown"),ISBLANK(Q1956))),"Missing Information", INDEX(Table15[Entire Service Line Classification], MATCH(SUMIFS(Table15[Unique ID],Table15[System-Owned Portion],D1956,Table15[If Material Anything Other than "Lead" in Column E,Was Material Ever Previously Lead?],F1956,Table15[Customer-Owned Portion],N1956),Table15[Unique ID],0),0)))</f>
        <v>Non-lead</v>
      </c>
      <c r="W1956" s="189"/>
    </row>
    <row r="1957" spans="1:23" s="190" customFormat="1" ht="37.5" x14ac:dyDescent="0.25">
      <c r="A1957" s="180">
        <v>11607558</v>
      </c>
      <c r="B1957" s="181" t="s">
        <v>4026</v>
      </c>
      <c r="C1957" s="182" t="s">
        <v>4022</v>
      </c>
      <c r="D1957" s="183" t="s">
        <v>36</v>
      </c>
      <c r="E1957" s="181" t="s">
        <v>35</v>
      </c>
      <c r="F1957" s="183" t="s">
        <v>35</v>
      </c>
      <c r="G1957" s="181" t="s">
        <v>243</v>
      </c>
      <c r="H1957" s="184">
        <v>1</v>
      </c>
      <c r="I1957" s="185" t="s">
        <v>107</v>
      </c>
      <c r="J1957" s="181" t="s">
        <v>37</v>
      </c>
      <c r="K1957" s="181" t="s">
        <v>38</v>
      </c>
      <c r="L1957" s="186">
        <v>45509</v>
      </c>
      <c r="M1957" s="187" t="s">
        <v>225</v>
      </c>
      <c r="N1957" s="183" t="s">
        <v>36</v>
      </c>
      <c r="O1957" s="181"/>
      <c r="P1957" s="184">
        <v>1</v>
      </c>
      <c r="Q1957" s="185" t="s">
        <v>107</v>
      </c>
      <c r="R1957" s="181" t="s">
        <v>37</v>
      </c>
      <c r="S1957" s="181" t="s">
        <v>96</v>
      </c>
      <c r="T1957" s="186">
        <v>45509</v>
      </c>
      <c r="U1957" s="187" t="s">
        <v>225</v>
      </c>
      <c r="V1957" s="188" t="str" cm="1">
        <f t="array" ref="V1957">IF(SUM(LEN(A1957:U1957))=0,"",IF(OR(OR(ISBLANK(E1957),SUM(LEN(B1957),LEN(C1957))=0),AND(NOT(D1957="Unknown"),ISBLANK(I1957)),AND(NOT(N1957="Unknown"),ISBLANK(Q1957))),"Missing Information", INDEX(Table15[Entire Service Line Classification], MATCH(SUMIFS(Table15[Unique ID],Table15[System-Owned Portion],D1957,Table15[If Material Anything Other than "Lead" in Column E,Was Material Ever Previously Lead?],F1957,Table15[Customer-Owned Portion],N1957),Table15[Unique ID],0),0)))</f>
        <v>Non-lead</v>
      </c>
      <c r="W1957" s="189"/>
    </row>
    <row r="1958" spans="1:23" s="190" customFormat="1" ht="37.5" x14ac:dyDescent="0.25">
      <c r="A1958" s="180">
        <v>11607557</v>
      </c>
      <c r="B1958" s="181" t="s">
        <v>4027</v>
      </c>
      <c r="C1958" s="182" t="s">
        <v>4028</v>
      </c>
      <c r="D1958" s="183" t="s">
        <v>36</v>
      </c>
      <c r="E1958" s="181" t="s">
        <v>35</v>
      </c>
      <c r="F1958" s="183" t="s">
        <v>35</v>
      </c>
      <c r="G1958" s="181" t="s">
        <v>281</v>
      </c>
      <c r="H1958" s="184">
        <v>1</v>
      </c>
      <c r="I1958" s="185" t="s">
        <v>107</v>
      </c>
      <c r="J1958" s="181" t="s">
        <v>37</v>
      </c>
      <c r="K1958" s="181" t="s">
        <v>38</v>
      </c>
      <c r="L1958" s="186">
        <v>45509</v>
      </c>
      <c r="M1958" s="187" t="s">
        <v>225</v>
      </c>
      <c r="N1958" s="183" t="s">
        <v>36</v>
      </c>
      <c r="O1958" s="181"/>
      <c r="P1958" s="184">
        <v>1</v>
      </c>
      <c r="Q1958" s="185" t="s">
        <v>107</v>
      </c>
      <c r="R1958" s="181" t="s">
        <v>37</v>
      </c>
      <c r="S1958" s="181" t="s">
        <v>96</v>
      </c>
      <c r="T1958" s="186">
        <v>45509</v>
      </c>
      <c r="U1958" s="187" t="s">
        <v>225</v>
      </c>
      <c r="V1958" s="188" t="str" cm="1">
        <f t="array" ref="V1958">IF(SUM(LEN(A1958:U1958))=0,"",IF(OR(OR(ISBLANK(E1958),SUM(LEN(B1958),LEN(C1958))=0),AND(NOT(D1958="Unknown"),ISBLANK(I1958)),AND(NOT(N1958="Unknown"),ISBLANK(Q1958))),"Missing Information", INDEX(Table15[Entire Service Line Classification], MATCH(SUMIFS(Table15[Unique ID],Table15[System-Owned Portion],D1958,Table15[If Material Anything Other than "Lead" in Column E,Was Material Ever Previously Lead?],F1958,Table15[Customer-Owned Portion],N1958),Table15[Unique ID],0),0)))</f>
        <v>Non-lead</v>
      </c>
      <c r="W1958" s="189"/>
    </row>
    <row r="1959" spans="1:23" s="190" customFormat="1" ht="37.5" x14ac:dyDescent="0.25">
      <c r="A1959" s="180">
        <v>11607556</v>
      </c>
      <c r="B1959" s="181" t="s">
        <v>4029</v>
      </c>
      <c r="C1959" s="182" t="s">
        <v>4022</v>
      </c>
      <c r="D1959" s="183" t="s">
        <v>36</v>
      </c>
      <c r="E1959" s="181" t="s">
        <v>35</v>
      </c>
      <c r="F1959" s="183" t="s">
        <v>35</v>
      </c>
      <c r="G1959" s="181" t="s">
        <v>243</v>
      </c>
      <c r="H1959" s="184">
        <v>1</v>
      </c>
      <c r="I1959" s="185" t="s">
        <v>107</v>
      </c>
      <c r="J1959" s="181" t="s">
        <v>37</v>
      </c>
      <c r="K1959" s="181" t="s">
        <v>38</v>
      </c>
      <c r="L1959" s="186">
        <v>45509</v>
      </c>
      <c r="M1959" s="187" t="s">
        <v>225</v>
      </c>
      <c r="N1959" s="183" t="s">
        <v>36</v>
      </c>
      <c r="O1959" s="181"/>
      <c r="P1959" s="184">
        <v>1</v>
      </c>
      <c r="Q1959" s="185" t="s">
        <v>107</v>
      </c>
      <c r="R1959" s="181" t="s">
        <v>37</v>
      </c>
      <c r="S1959" s="181" t="s">
        <v>96</v>
      </c>
      <c r="T1959" s="186">
        <v>45509</v>
      </c>
      <c r="U1959" s="187" t="s">
        <v>225</v>
      </c>
      <c r="V1959" s="188" t="str" cm="1">
        <f t="array" ref="V1959">IF(SUM(LEN(A1959:U1959))=0,"",IF(OR(OR(ISBLANK(E1959),SUM(LEN(B1959),LEN(C1959))=0),AND(NOT(D1959="Unknown"),ISBLANK(I1959)),AND(NOT(N1959="Unknown"),ISBLANK(Q1959))),"Missing Information", INDEX(Table15[Entire Service Line Classification], MATCH(SUMIFS(Table15[Unique ID],Table15[System-Owned Portion],D1959,Table15[If Material Anything Other than "Lead" in Column E,Was Material Ever Previously Lead?],F1959,Table15[Customer-Owned Portion],N1959),Table15[Unique ID],0),0)))</f>
        <v>Non-lead</v>
      </c>
      <c r="W1959" s="189"/>
    </row>
    <row r="1960" spans="1:23" s="190" customFormat="1" ht="37.5" x14ac:dyDescent="0.25">
      <c r="A1960" s="180">
        <v>11607555</v>
      </c>
      <c r="B1960" s="181" t="s">
        <v>4030</v>
      </c>
      <c r="C1960" s="182" t="s">
        <v>4031</v>
      </c>
      <c r="D1960" s="183" t="s">
        <v>36</v>
      </c>
      <c r="E1960" s="181" t="s">
        <v>35</v>
      </c>
      <c r="F1960" s="183" t="s">
        <v>35</v>
      </c>
      <c r="G1960" s="181" t="s">
        <v>7038</v>
      </c>
      <c r="H1960" s="184">
        <v>2</v>
      </c>
      <c r="I1960" s="185" t="s">
        <v>107</v>
      </c>
      <c r="J1960" s="181" t="s">
        <v>37</v>
      </c>
      <c r="K1960" s="181" t="s">
        <v>38</v>
      </c>
      <c r="L1960" s="186">
        <v>45496</v>
      </c>
      <c r="M1960" s="187" t="s">
        <v>225</v>
      </c>
      <c r="N1960" s="183" t="s">
        <v>43</v>
      </c>
      <c r="O1960" s="181"/>
      <c r="P1960" s="184">
        <v>2</v>
      </c>
      <c r="Q1960" s="185" t="s">
        <v>107</v>
      </c>
      <c r="R1960" s="181" t="s">
        <v>37</v>
      </c>
      <c r="S1960" s="181" t="s">
        <v>96</v>
      </c>
      <c r="T1960" s="186">
        <v>45496</v>
      </c>
      <c r="U1960" s="187" t="s">
        <v>7078</v>
      </c>
      <c r="V1960" s="188" t="str" cm="1">
        <f t="array" ref="V1960">IF(SUM(LEN(A1960:U1960))=0,"",IF(OR(OR(ISBLANK(E1960),SUM(LEN(B1960),LEN(C1960))=0),AND(NOT(D1960="Unknown"),ISBLANK(I1960)),AND(NOT(N1960="Unknown"),ISBLANK(Q1960))),"Missing Information", INDEX(Table15[Entire Service Line Classification], MATCH(SUMIFS(Table15[Unique ID],Table15[System-Owned Portion],D1960,Table15[If Material Anything Other than "Lead" in Column E,Was Material Ever Previously Lead?],F1960,Table15[Customer-Owned Portion],N1960),Table15[Unique ID],0),0)))</f>
        <v>Non-lead</v>
      </c>
      <c r="W1960" s="189"/>
    </row>
    <row r="1961" spans="1:23" s="190" customFormat="1" ht="37.5" x14ac:dyDescent="0.25">
      <c r="A1961" s="180">
        <v>11607552</v>
      </c>
      <c r="B1961" s="181" t="s">
        <v>4032</v>
      </c>
      <c r="C1961" s="182" t="s">
        <v>4033</v>
      </c>
      <c r="D1961" s="183" t="s">
        <v>36</v>
      </c>
      <c r="E1961" s="181" t="s">
        <v>35</v>
      </c>
      <c r="F1961" s="183" t="s">
        <v>35</v>
      </c>
      <c r="G1961" s="181" t="s">
        <v>225</v>
      </c>
      <c r="H1961" s="184">
        <v>1</v>
      </c>
      <c r="I1961" s="185" t="s">
        <v>107</v>
      </c>
      <c r="J1961" s="181" t="s">
        <v>37</v>
      </c>
      <c r="K1961" s="181" t="s">
        <v>38</v>
      </c>
      <c r="L1961" s="186">
        <v>45509</v>
      </c>
      <c r="M1961" s="187" t="s">
        <v>225</v>
      </c>
      <c r="N1961" s="183" t="s">
        <v>36</v>
      </c>
      <c r="O1961" s="181"/>
      <c r="P1961" s="184">
        <v>1</v>
      </c>
      <c r="Q1961" s="185" t="s">
        <v>107</v>
      </c>
      <c r="R1961" s="181" t="s">
        <v>37</v>
      </c>
      <c r="S1961" s="181" t="s">
        <v>96</v>
      </c>
      <c r="T1961" s="186">
        <v>45509</v>
      </c>
      <c r="U1961" s="187" t="s">
        <v>225</v>
      </c>
      <c r="V1961" s="188" t="str" cm="1">
        <f t="array" ref="V1961">IF(SUM(LEN(A1961:U1961))=0,"",IF(OR(OR(ISBLANK(E1961),SUM(LEN(B1961),LEN(C1961))=0),AND(NOT(D1961="Unknown"),ISBLANK(I1961)),AND(NOT(N1961="Unknown"),ISBLANK(Q1961))),"Missing Information", INDEX(Table15[Entire Service Line Classification], MATCH(SUMIFS(Table15[Unique ID],Table15[System-Owned Portion],D1961,Table15[If Material Anything Other than "Lead" in Column E,Was Material Ever Previously Lead?],F1961,Table15[Customer-Owned Portion],N1961),Table15[Unique ID],0),0)))</f>
        <v>Non-lead</v>
      </c>
      <c r="W1961" s="189"/>
    </row>
    <row r="1962" spans="1:23" s="190" customFormat="1" ht="37.5" x14ac:dyDescent="0.25">
      <c r="A1962" s="180">
        <v>11607551</v>
      </c>
      <c r="B1962" s="181" t="s">
        <v>4034</v>
      </c>
      <c r="C1962" s="182" t="s">
        <v>4035</v>
      </c>
      <c r="D1962" s="183" t="s">
        <v>36</v>
      </c>
      <c r="E1962" s="181" t="s">
        <v>35</v>
      </c>
      <c r="F1962" s="183" t="s">
        <v>35</v>
      </c>
      <c r="G1962" s="181" t="s">
        <v>225</v>
      </c>
      <c r="H1962" s="184">
        <v>1</v>
      </c>
      <c r="I1962" s="185" t="s">
        <v>107</v>
      </c>
      <c r="J1962" s="181" t="s">
        <v>37</v>
      </c>
      <c r="K1962" s="181" t="s">
        <v>38</v>
      </c>
      <c r="L1962" s="186">
        <v>45509</v>
      </c>
      <c r="M1962" s="187" t="s">
        <v>225</v>
      </c>
      <c r="N1962" s="183" t="s">
        <v>36</v>
      </c>
      <c r="O1962" s="181"/>
      <c r="P1962" s="184">
        <v>1</v>
      </c>
      <c r="Q1962" s="185" t="s">
        <v>107</v>
      </c>
      <c r="R1962" s="181" t="s">
        <v>37</v>
      </c>
      <c r="S1962" s="181" t="s">
        <v>96</v>
      </c>
      <c r="T1962" s="186">
        <v>45509</v>
      </c>
      <c r="U1962" s="187" t="s">
        <v>225</v>
      </c>
      <c r="V1962" s="188" t="str" cm="1">
        <f t="array" ref="V1962">IF(SUM(LEN(A1962:U1962))=0,"",IF(OR(OR(ISBLANK(E1962),SUM(LEN(B1962),LEN(C1962))=0),AND(NOT(D1962="Unknown"),ISBLANK(I1962)),AND(NOT(N1962="Unknown"),ISBLANK(Q1962))),"Missing Information", INDEX(Table15[Entire Service Line Classification], MATCH(SUMIFS(Table15[Unique ID],Table15[System-Owned Portion],D1962,Table15[If Material Anything Other than "Lead" in Column E,Was Material Ever Previously Lead?],F1962,Table15[Customer-Owned Portion],N1962),Table15[Unique ID],0),0)))</f>
        <v>Non-lead</v>
      </c>
      <c r="W1962" s="189"/>
    </row>
    <row r="1963" spans="1:23" s="190" customFormat="1" ht="37.5" x14ac:dyDescent="0.25">
      <c r="A1963" s="180">
        <v>11607550</v>
      </c>
      <c r="B1963" s="181" t="s">
        <v>4036</v>
      </c>
      <c r="C1963" s="182" t="s">
        <v>4028</v>
      </c>
      <c r="D1963" s="183" t="s">
        <v>36</v>
      </c>
      <c r="E1963" s="181" t="s">
        <v>35</v>
      </c>
      <c r="F1963" s="183" t="s">
        <v>35</v>
      </c>
      <c r="G1963" s="181" t="s">
        <v>281</v>
      </c>
      <c r="H1963" s="184">
        <v>1</v>
      </c>
      <c r="I1963" s="185" t="s">
        <v>107</v>
      </c>
      <c r="J1963" s="181" t="s">
        <v>37</v>
      </c>
      <c r="K1963" s="181" t="s">
        <v>38</v>
      </c>
      <c r="L1963" s="186">
        <v>45509</v>
      </c>
      <c r="M1963" s="187" t="s">
        <v>225</v>
      </c>
      <c r="N1963" s="183" t="s">
        <v>36</v>
      </c>
      <c r="O1963" s="181"/>
      <c r="P1963" s="184">
        <v>1</v>
      </c>
      <c r="Q1963" s="185" t="s">
        <v>107</v>
      </c>
      <c r="R1963" s="181" t="s">
        <v>37</v>
      </c>
      <c r="S1963" s="181" t="s">
        <v>96</v>
      </c>
      <c r="T1963" s="186">
        <v>45509</v>
      </c>
      <c r="U1963" s="187" t="s">
        <v>225</v>
      </c>
      <c r="V1963" s="188" t="str" cm="1">
        <f t="array" ref="V1963">IF(SUM(LEN(A1963:U1963))=0,"",IF(OR(OR(ISBLANK(E1963),SUM(LEN(B1963),LEN(C1963))=0),AND(NOT(D1963="Unknown"),ISBLANK(I1963)),AND(NOT(N1963="Unknown"),ISBLANK(Q1963))),"Missing Information", INDEX(Table15[Entire Service Line Classification], MATCH(SUMIFS(Table15[Unique ID],Table15[System-Owned Portion],D1963,Table15[If Material Anything Other than "Lead" in Column E,Was Material Ever Previously Lead?],F1963,Table15[Customer-Owned Portion],N1963),Table15[Unique ID],0),0)))</f>
        <v>Non-lead</v>
      </c>
      <c r="W1963" s="189"/>
    </row>
    <row r="1964" spans="1:23" s="190" customFormat="1" ht="56.25" x14ac:dyDescent="0.25">
      <c r="A1964" s="180">
        <v>11607549</v>
      </c>
      <c r="B1964" s="181" t="s">
        <v>4037</v>
      </c>
      <c r="C1964" s="182" t="s">
        <v>4038</v>
      </c>
      <c r="D1964" s="183" t="s">
        <v>43</v>
      </c>
      <c r="E1964" s="181" t="s">
        <v>35</v>
      </c>
      <c r="F1964" s="183" t="s">
        <v>35</v>
      </c>
      <c r="G1964" s="181" t="s">
        <v>225</v>
      </c>
      <c r="H1964" s="184">
        <v>3</v>
      </c>
      <c r="I1964" s="185" t="s">
        <v>107</v>
      </c>
      <c r="J1964" s="181" t="s">
        <v>37</v>
      </c>
      <c r="K1964" s="181" t="s">
        <v>38</v>
      </c>
      <c r="L1964" s="186">
        <v>45505</v>
      </c>
      <c r="M1964" s="187" t="s">
        <v>11947</v>
      </c>
      <c r="N1964" s="183" t="s">
        <v>43</v>
      </c>
      <c r="O1964" s="181"/>
      <c r="P1964" s="184">
        <v>3</v>
      </c>
      <c r="Q1964" s="185" t="s">
        <v>107</v>
      </c>
      <c r="R1964" s="181" t="s">
        <v>37</v>
      </c>
      <c r="S1964" s="181" t="s">
        <v>96</v>
      </c>
      <c r="T1964" s="186">
        <v>45505</v>
      </c>
      <c r="U1964" s="187" t="s">
        <v>11945</v>
      </c>
      <c r="V1964" s="188" t="str" cm="1">
        <f t="array" ref="V1964">IF(SUM(LEN(A1964:U1964))=0,"",IF(OR(OR(ISBLANK(E1964),SUM(LEN(B1964),LEN(C1964))=0),AND(NOT(D1964="Unknown"),ISBLANK(I1964)),AND(NOT(N1964="Unknown"),ISBLANK(Q1964))),"Missing Information", INDEX(Table15[Entire Service Line Classification], MATCH(SUMIFS(Table15[Unique ID],Table15[System-Owned Portion],D1964,Table15[If Material Anything Other than "Lead" in Column E,Was Material Ever Previously Lead?],F1964,Table15[Customer-Owned Portion],N1964),Table15[Unique ID],0),0)))</f>
        <v>Non-lead</v>
      </c>
      <c r="W1964" s="189"/>
    </row>
    <row r="1965" spans="1:23" s="190" customFormat="1" ht="37.5" x14ac:dyDescent="0.25">
      <c r="A1965" s="180">
        <v>11607548</v>
      </c>
      <c r="B1965" s="181" t="s">
        <v>4039</v>
      </c>
      <c r="C1965" s="182" t="s">
        <v>4040</v>
      </c>
      <c r="D1965" s="183" t="s">
        <v>36</v>
      </c>
      <c r="E1965" s="181" t="s">
        <v>35</v>
      </c>
      <c r="F1965" s="183" t="s">
        <v>35</v>
      </c>
      <c r="G1965" s="181" t="s">
        <v>245</v>
      </c>
      <c r="H1965" s="184">
        <v>1</v>
      </c>
      <c r="I1965" s="185" t="s">
        <v>107</v>
      </c>
      <c r="J1965" s="181" t="s">
        <v>37</v>
      </c>
      <c r="K1965" s="181" t="s">
        <v>38</v>
      </c>
      <c r="L1965" s="186">
        <v>45505</v>
      </c>
      <c r="M1965" s="187" t="s">
        <v>225</v>
      </c>
      <c r="N1965" s="183" t="s">
        <v>36</v>
      </c>
      <c r="O1965" s="181"/>
      <c r="P1965" s="184">
        <v>1</v>
      </c>
      <c r="Q1965" s="185" t="s">
        <v>107</v>
      </c>
      <c r="R1965" s="181" t="s">
        <v>37</v>
      </c>
      <c r="S1965" s="181" t="s">
        <v>96</v>
      </c>
      <c r="T1965" s="186">
        <v>45505</v>
      </c>
      <c r="U1965" s="187" t="s">
        <v>225</v>
      </c>
      <c r="V1965" s="188" t="str" cm="1">
        <f t="array" ref="V1965">IF(SUM(LEN(A1965:U1965))=0,"",IF(OR(OR(ISBLANK(E1965),SUM(LEN(B1965),LEN(C1965))=0),AND(NOT(D1965="Unknown"),ISBLANK(I1965)),AND(NOT(N1965="Unknown"),ISBLANK(Q1965))),"Missing Information", INDEX(Table15[Entire Service Line Classification], MATCH(SUMIFS(Table15[Unique ID],Table15[System-Owned Portion],D1965,Table15[If Material Anything Other than "Lead" in Column E,Was Material Ever Previously Lead?],F1965,Table15[Customer-Owned Portion],N1965),Table15[Unique ID],0),0)))</f>
        <v>Non-lead</v>
      </c>
      <c r="W1965" s="189"/>
    </row>
    <row r="1966" spans="1:23" s="190" customFormat="1" ht="37.5" x14ac:dyDescent="0.25">
      <c r="A1966" s="180">
        <v>11607545</v>
      </c>
      <c r="B1966" s="181" t="s">
        <v>4041</v>
      </c>
      <c r="C1966" s="182" t="s">
        <v>4022</v>
      </c>
      <c r="D1966" s="183" t="s">
        <v>36</v>
      </c>
      <c r="E1966" s="181" t="s">
        <v>35</v>
      </c>
      <c r="F1966" s="183" t="s">
        <v>35</v>
      </c>
      <c r="G1966" s="181" t="s">
        <v>243</v>
      </c>
      <c r="H1966" s="184">
        <v>1</v>
      </c>
      <c r="I1966" s="185" t="s">
        <v>107</v>
      </c>
      <c r="J1966" s="181" t="s">
        <v>37</v>
      </c>
      <c r="K1966" s="181" t="s">
        <v>38</v>
      </c>
      <c r="L1966" s="186">
        <v>45509</v>
      </c>
      <c r="M1966" s="187" t="s">
        <v>225</v>
      </c>
      <c r="N1966" s="183" t="s">
        <v>36</v>
      </c>
      <c r="O1966" s="181"/>
      <c r="P1966" s="184">
        <v>1</v>
      </c>
      <c r="Q1966" s="185" t="s">
        <v>107</v>
      </c>
      <c r="R1966" s="181" t="s">
        <v>37</v>
      </c>
      <c r="S1966" s="181" t="s">
        <v>96</v>
      </c>
      <c r="T1966" s="186">
        <v>45509</v>
      </c>
      <c r="U1966" s="187" t="s">
        <v>225</v>
      </c>
      <c r="V1966" s="188" t="str" cm="1">
        <f t="array" ref="V1966">IF(SUM(LEN(A1966:U1966))=0,"",IF(OR(OR(ISBLANK(E1966),SUM(LEN(B1966),LEN(C1966))=0),AND(NOT(D1966="Unknown"),ISBLANK(I1966)),AND(NOT(N1966="Unknown"),ISBLANK(Q1966))),"Missing Information", INDEX(Table15[Entire Service Line Classification], MATCH(SUMIFS(Table15[Unique ID],Table15[System-Owned Portion],D1966,Table15[If Material Anything Other than "Lead" in Column E,Was Material Ever Previously Lead?],F1966,Table15[Customer-Owned Portion],N1966),Table15[Unique ID],0),0)))</f>
        <v>Non-lead</v>
      </c>
      <c r="W1966" s="189"/>
    </row>
    <row r="1967" spans="1:23" s="190" customFormat="1" ht="37.5" x14ac:dyDescent="0.25">
      <c r="A1967" s="180">
        <v>11607544</v>
      </c>
      <c r="B1967" s="181" t="s">
        <v>4042</v>
      </c>
      <c r="C1967" s="182" t="s">
        <v>4022</v>
      </c>
      <c r="D1967" s="183" t="s">
        <v>36</v>
      </c>
      <c r="E1967" s="181" t="s">
        <v>35</v>
      </c>
      <c r="F1967" s="183" t="s">
        <v>35</v>
      </c>
      <c r="G1967" s="181" t="s">
        <v>243</v>
      </c>
      <c r="H1967" s="184">
        <v>1</v>
      </c>
      <c r="I1967" s="185" t="s">
        <v>107</v>
      </c>
      <c r="J1967" s="181" t="s">
        <v>37</v>
      </c>
      <c r="K1967" s="181" t="s">
        <v>38</v>
      </c>
      <c r="L1967" s="186">
        <v>45509</v>
      </c>
      <c r="M1967" s="187" t="s">
        <v>225</v>
      </c>
      <c r="N1967" s="183" t="s">
        <v>36</v>
      </c>
      <c r="O1967" s="181"/>
      <c r="P1967" s="184">
        <v>1</v>
      </c>
      <c r="Q1967" s="185" t="s">
        <v>107</v>
      </c>
      <c r="R1967" s="181" t="s">
        <v>37</v>
      </c>
      <c r="S1967" s="181" t="s">
        <v>96</v>
      </c>
      <c r="T1967" s="186">
        <v>45509</v>
      </c>
      <c r="U1967" s="187" t="s">
        <v>225</v>
      </c>
      <c r="V1967" s="188" t="str" cm="1">
        <f t="array" ref="V1967">IF(SUM(LEN(A1967:U1967))=0,"",IF(OR(OR(ISBLANK(E1967),SUM(LEN(B1967),LEN(C1967))=0),AND(NOT(D1967="Unknown"),ISBLANK(I1967)),AND(NOT(N1967="Unknown"),ISBLANK(Q1967))),"Missing Information", INDEX(Table15[Entire Service Line Classification], MATCH(SUMIFS(Table15[Unique ID],Table15[System-Owned Portion],D1967,Table15[If Material Anything Other than "Lead" in Column E,Was Material Ever Previously Lead?],F1967,Table15[Customer-Owned Portion],N1967),Table15[Unique ID],0),0)))</f>
        <v>Non-lead</v>
      </c>
      <c r="W1967" s="189"/>
    </row>
    <row r="1968" spans="1:23" s="190" customFormat="1" ht="37.5" x14ac:dyDescent="0.25">
      <c r="A1968" s="180">
        <v>11607546</v>
      </c>
      <c r="B1968" s="181" t="s">
        <v>4043</v>
      </c>
      <c r="C1968" s="182" t="s">
        <v>4044</v>
      </c>
      <c r="D1968" s="183" t="s">
        <v>36</v>
      </c>
      <c r="E1968" s="181" t="s">
        <v>35</v>
      </c>
      <c r="F1968" s="183" t="s">
        <v>35</v>
      </c>
      <c r="G1968" s="181" t="s">
        <v>243</v>
      </c>
      <c r="H1968" s="184">
        <v>1</v>
      </c>
      <c r="I1968" s="185" t="s">
        <v>107</v>
      </c>
      <c r="J1968" s="181" t="s">
        <v>37</v>
      </c>
      <c r="K1968" s="181" t="s">
        <v>38</v>
      </c>
      <c r="L1968" s="186">
        <v>45505</v>
      </c>
      <c r="M1968" s="187" t="s">
        <v>225</v>
      </c>
      <c r="N1968" s="183" t="s">
        <v>36</v>
      </c>
      <c r="O1968" s="181"/>
      <c r="P1968" s="184">
        <v>1</v>
      </c>
      <c r="Q1968" s="185" t="s">
        <v>107</v>
      </c>
      <c r="R1968" s="181" t="s">
        <v>37</v>
      </c>
      <c r="S1968" s="181" t="s">
        <v>96</v>
      </c>
      <c r="T1968" s="186">
        <v>45505</v>
      </c>
      <c r="U1968" s="187" t="s">
        <v>225</v>
      </c>
      <c r="V1968" s="188" t="str" cm="1">
        <f t="array" ref="V1968">IF(SUM(LEN(A1968:U1968))=0,"",IF(OR(OR(ISBLANK(E1968),SUM(LEN(B1968),LEN(C1968))=0),AND(NOT(D1968="Unknown"),ISBLANK(I1968)),AND(NOT(N1968="Unknown"),ISBLANK(Q1968))),"Missing Information", INDEX(Table15[Entire Service Line Classification], MATCH(SUMIFS(Table15[Unique ID],Table15[System-Owned Portion],D1968,Table15[If Material Anything Other than "Lead" in Column E,Was Material Ever Previously Lead?],F1968,Table15[Customer-Owned Portion],N1968),Table15[Unique ID],0),0)))</f>
        <v>Non-lead</v>
      </c>
      <c r="W1968" s="189"/>
    </row>
    <row r="1969" spans="1:23" s="190" customFormat="1" ht="37.5" x14ac:dyDescent="0.25">
      <c r="A1969" s="180">
        <v>11607543</v>
      </c>
      <c r="B1969" s="181" t="s">
        <v>4045</v>
      </c>
      <c r="C1969" s="182" t="s">
        <v>4046</v>
      </c>
      <c r="D1969" s="183" t="s">
        <v>36</v>
      </c>
      <c r="E1969" s="181" t="s">
        <v>35</v>
      </c>
      <c r="F1969" s="183" t="s">
        <v>35</v>
      </c>
      <c r="G1969" s="181" t="s">
        <v>249</v>
      </c>
      <c r="H1969" s="184">
        <v>1</v>
      </c>
      <c r="I1969" s="185" t="s">
        <v>107</v>
      </c>
      <c r="J1969" s="181" t="s">
        <v>37</v>
      </c>
      <c r="K1969" s="181" t="s">
        <v>38</v>
      </c>
      <c r="L1969" s="186">
        <v>45511</v>
      </c>
      <c r="M1969" s="187" t="s">
        <v>225</v>
      </c>
      <c r="N1969" s="183" t="s">
        <v>43</v>
      </c>
      <c r="O1969" s="181"/>
      <c r="P1969" s="184">
        <v>0.75</v>
      </c>
      <c r="Q1969" s="185" t="s">
        <v>107</v>
      </c>
      <c r="R1969" s="181" t="s">
        <v>37</v>
      </c>
      <c r="S1969" s="181" t="s">
        <v>96</v>
      </c>
      <c r="T1969" s="186">
        <v>45511</v>
      </c>
      <c r="U1969" s="187" t="s">
        <v>7068</v>
      </c>
      <c r="V1969" s="188" t="str" cm="1">
        <f t="array" ref="V1969">IF(SUM(LEN(A1969:U1969))=0,"",IF(OR(OR(ISBLANK(E1969),SUM(LEN(B1969),LEN(C1969))=0),AND(NOT(D1969="Unknown"),ISBLANK(I1969)),AND(NOT(N1969="Unknown"),ISBLANK(Q1969))),"Missing Information", INDEX(Table15[Entire Service Line Classification], MATCH(SUMIFS(Table15[Unique ID],Table15[System-Owned Portion],D1969,Table15[If Material Anything Other than "Lead" in Column E,Was Material Ever Previously Lead?],F1969,Table15[Customer-Owned Portion],N1969),Table15[Unique ID],0),0)))</f>
        <v>Non-lead</v>
      </c>
      <c r="W1969" s="189"/>
    </row>
    <row r="1970" spans="1:23" s="190" customFormat="1" ht="37.5" x14ac:dyDescent="0.25">
      <c r="A1970" s="180">
        <v>11607542</v>
      </c>
      <c r="B1970" s="181" t="s">
        <v>4047</v>
      </c>
      <c r="C1970" s="182" t="s">
        <v>4048</v>
      </c>
      <c r="D1970" s="183" t="s">
        <v>43</v>
      </c>
      <c r="E1970" s="181" t="s">
        <v>35</v>
      </c>
      <c r="F1970" s="183" t="s">
        <v>35</v>
      </c>
      <c r="G1970" s="181" t="s">
        <v>7045</v>
      </c>
      <c r="H1970" s="184">
        <v>1</v>
      </c>
      <c r="I1970" s="185" t="s">
        <v>107</v>
      </c>
      <c r="J1970" s="181" t="s">
        <v>37</v>
      </c>
      <c r="K1970" s="181" t="s">
        <v>38</v>
      </c>
      <c r="L1970" s="186">
        <v>45496</v>
      </c>
      <c r="M1970" s="187" t="s">
        <v>7073</v>
      </c>
      <c r="N1970" s="183" t="s">
        <v>43</v>
      </c>
      <c r="O1970" s="181"/>
      <c r="P1970" s="184">
        <v>0.75</v>
      </c>
      <c r="Q1970" s="185" t="s">
        <v>107</v>
      </c>
      <c r="R1970" s="181" t="s">
        <v>37</v>
      </c>
      <c r="S1970" s="181" t="s">
        <v>96</v>
      </c>
      <c r="T1970" s="186">
        <v>45496</v>
      </c>
      <c r="U1970" s="187" t="s">
        <v>7073</v>
      </c>
      <c r="V1970" s="188" t="str" cm="1">
        <f t="array" ref="V1970">IF(SUM(LEN(A1970:U1970))=0,"",IF(OR(OR(ISBLANK(E1970),SUM(LEN(B1970),LEN(C1970))=0),AND(NOT(D1970="Unknown"),ISBLANK(I1970)),AND(NOT(N1970="Unknown"),ISBLANK(Q1970))),"Missing Information", INDEX(Table15[Entire Service Line Classification], MATCH(SUMIFS(Table15[Unique ID],Table15[System-Owned Portion],D1970,Table15[If Material Anything Other than "Lead" in Column E,Was Material Ever Previously Lead?],F1970,Table15[Customer-Owned Portion],N1970),Table15[Unique ID],0),0)))</f>
        <v>Non-lead</v>
      </c>
      <c r="W1970" s="189"/>
    </row>
    <row r="1971" spans="1:23" s="190" customFormat="1" ht="37.5" x14ac:dyDescent="0.25">
      <c r="A1971" s="180">
        <v>11607541</v>
      </c>
      <c r="B1971" s="181" t="s">
        <v>4049</v>
      </c>
      <c r="C1971" s="182" t="s">
        <v>4050</v>
      </c>
      <c r="D1971" s="183" t="s">
        <v>36</v>
      </c>
      <c r="E1971" s="181" t="s">
        <v>35</v>
      </c>
      <c r="F1971" s="183" t="s">
        <v>35</v>
      </c>
      <c r="G1971" s="181" t="s">
        <v>7034</v>
      </c>
      <c r="H1971" s="184">
        <v>1</v>
      </c>
      <c r="I1971" s="185" t="s">
        <v>107</v>
      </c>
      <c r="J1971" s="181" t="s">
        <v>37</v>
      </c>
      <c r="K1971" s="181" t="s">
        <v>38</v>
      </c>
      <c r="L1971" s="186">
        <v>45497</v>
      </c>
      <c r="M1971" s="187" t="s">
        <v>225</v>
      </c>
      <c r="N1971" s="183" t="s">
        <v>43</v>
      </c>
      <c r="O1971" s="181"/>
      <c r="P1971" s="184">
        <v>0.75</v>
      </c>
      <c r="Q1971" s="185" t="s">
        <v>107</v>
      </c>
      <c r="R1971" s="181" t="s">
        <v>37</v>
      </c>
      <c r="S1971" s="181" t="s">
        <v>96</v>
      </c>
      <c r="T1971" s="186">
        <v>45497</v>
      </c>
      <c r="U1971" s="187" t="s">
        <v>7074</v>
      </c>
      <c r="V1971" s="188" t="str" cm="1">
        <f t="array" ref="V1971">IF(SUM(LEN(A1971:U1971))=0,"",IF(OR(OR(ISBLANK(E1971),SUM(LEN(B1971),LEN(C1971))=0),AND(NOT(D1971="Unknown"),ISBLANK(I1971)),AND(NOT(N1971="Unknown"),ISBLANK(Q1971))),"Missing Information", INDEX(Table15[Entire Service Line Classification], MATCH(SUMIFS(Table15[Unique ID],Table15[System-Owned Portion],D1971,Table15[If Material Anything Other than "Lead" in Column E,Was Material Ever Previously Lead?],F1971,Table15[Customer-Owned Portion],N1971),Table15[Unique ID],0),0)))</f>
        <v>Non-lead</v>
      </c>
      <c r="W1971" s="189"/>
    </row>
    <row r="1972" spans="1:23" s="190" customFormat="1" ht="37.5" x14ac:dyDescent="0.25">
      <c r="A1972" s="180">
        <v>11607540</v>
      </c>
      <c r="B1972" s="181" t="s">
        <v>4051</v>
      </c>
      <c r="C1972" s="182" t="s">
        <v>4052</v>
      </c>
      <c r="D1972" s="183" t="s">
        <v>43</v>
      </c>
      <c r="E1972" s="181" t="s">
        <v>35</v>
      </c>
      <c r="F1972" s="183" t="s">
        <v>35</v>
      </c>
      <c r="G1972" s="181" t="s">
        <v>7035</v>
      </c>
      <c r="H1972" s="184">
        <v>2</v>
      </c>
      <c r="I1972" s="185" t="s">
        <v>107</v>
      </c>
      <c r="J1972" s="181" t="s">
        <v>37</v>
      </c>
      <c r="K1972" s="181" t="s">
        <v>38</v>
      </c>
      <c r="L1972" s="186">
        <v>45496</v>
      </c>
      <c r="M1972" s="187" t="s">
        <v>225</v>
      </c>
      <c r="N1972" s="183" t="s">
        <v>43</v>
      </c>
      <c r="O1972" s="181"/>
      <c r="P1972" s="184">
        <v>2</v>
      </c>
      <c r="Q1972" s="185" t="s">
        <v>107</v>
      </c>
      <c r="R1972" s="181" t="s">
        <v>37</v>
      </c>
      <c r="S1972" s="181" t="s">
        <v>96</v>
      </c>
      <c r="T1972" s="186">
        <v>45496</v>
      </c>
      <c r="U1972" s="187" t="s">
        <v>7078</v>
      </c>
      <c r="V1972" s="188" t="str" cm="1">
        <f t="array" ref="V1972">IF(SUM(LEN(A1972:U1972))=0,"",IF(OR(OR(ISBLANK(E1972),SUM(LEN(B1972),LEN(C1972))=0),AND(NOT(D1972="Unknown"),ISBLANK(I1972)),AND(NOT(N1972="Unknown"),ISBLANK(Q1972))),"Missing Information", INDEX(Table15[Entire Service Line Classification], MATCH(SUMIFS(Table15[Unique ID],Table15[System-Owned Portion],D1972,Table15[If Material Anything Other than "Lead" in Column E,Was Material Ever Previously Lead?],F1972,Table15[Customer-Owned Portion],N1972),Table15[Unique ID],0),0)))</f>
        <v>Non-lead</v>
      </c>
      <c r="W1972" s="189"/>
    </row>
    <row r="1973" spans="1:23" s="190" customFormat="1" ht="37.5" x14ac:dyDescent="0.25">
      <c r="A1973" s="180">
        <v>11607536</v>
      </c>
      <c r="B1973" s="181" t="s">
        <v>4053</v>
      </c>
      <c r="C1973" s="182" t="s">
        <v>4054</v>
      </c>
      <c r="D1973" s="183" t="s">
        <v>36</v>
      </c>
      <c r="E1973" s="181" t="s">
        <v>35</v>
      </c>
      <c r="F1973" s="183" t="s">
        <v>35</v>
      </c>
      <c r="G1973" s="181" t="s">
        <v>245</v>
      </c>
      <c r="H1973" s="184">
        <v>1</v>
      </c>
      <c r="I1973" s="185" t="s">
        <v>107</v>
      </c>
      <c r="J1973" s="181" t="s">
        <v>37</v>
      </c>
      <c r="K1973" s="181" t="s">
        <v>38</v>
      </c>
      <c r="L1973" s="186">
        <v>45505</v>
      </c>
      <c r="M1973" s="187" t="s">
        <v>225</v>
      </c>
      <c r="N1973" s="183" t="s">
        <v>36</v>
      </c>
      <c r="O1973" s="181"/>
      <c r="P1973" s="184">
        <v>1</v>
      </c>
      <c r="Q1973" s="185" t="s">
        <v>107</v>
      </c>
      <c r="R1973" s="181" t="s">
        <v>37</v>
      </c>
      <c r="S1973" s="181" t="s">
        <v>96</v>
      </c>
      <c r="T1973" s="186">
        <v>45505</v>
      </c>
      <c r="U1973" s="187" t="s">
        <v>225</v>
      </c>
      <c r="V1973" s="188" t="str" cm="1">
        <f t="array" ref="V1973">IF(SUM(LEN(A1973:U1973))=0,"",IF(OR(OR(ISBLANK(E1973),SUM(LEN(B1973),LEN(C1973))=0),AND(NOT(D1973="Unknown"),ISBLANK(I1973)),AND(NOT(N1973="Unknown"),ISBLANK(Q1973))),"Missing Information", INDEX(Table15[Entire Service Line Classification], MATCH(SUMIFS(Table15[Unique ID],Table15[System-Owned Portion],D1973,Table15[If Material Anything Other than "Lead" in Column E,Was Material Ever Previously Lead?],F1973,Table15[Customer-Owned Portion],N1973),Table15[Unique ID],0),0)))</f>
        <v>Non-lead</v>
      </c>
      <c r="W1973" s="189"/>
    </row>
    <row r="1974" spans="1:23" s="190" customFormat="1" ht="37.5" x14ac:dyDescent="0.25">
      <c r="A1974" s="180">
        <v>11607535</v>
      </c>
      <c r="B1974" s="181" t="s">
        <v>4055</v>
      </c>
      <c r="C1974" s="182" t="s">
        <v>4056</v>
      </c>
      <c r="D1974" s="183" t="s">
        <v>36</v>
      </c>
      <c r="E1974" s="181" t="s">
        <v>35</v>
      </c>
      <c r="F1974" s="183" t="s">
        <v>35</v>
      </c>
      <c r="G1974" s="181" t="s">
        <v>225</v>
      </c>
      <c r="H1974" s="184">
        <v>1</v>
      </c>
      <c r="I1974" s="185" t="s">
        <v>107</v>
      </c>
      <c r="J1974" s="181" t="s">
        <v>37</v>
      </c>
      <c r="K1974" s="181" t="s">
        <v>38</v>
      </c>
      <c r="L1974" s="186">
        <v>45505</v>
      </c>
      <c r="M1974" s="187" t="s">
        <v>225</v>
      </c>
      <c r="N1974" s="183" t="s">
        <v>36</v>
      </c>
      <c r="O1974" s="181"/>
      <c r="P1974" s="184">
        <v>1</v>
      </c>
      <c r="Q1974" s="185" t="s">
        <v>107</v>
      </c>
      <c r="R1974" s="181" t="s">
        <v>37</v>
      </c>
      <c r="S1974" s="181" t="s">
        <v>96</v>
      </c>
      <c r="T1974" s="186">
        <v>45505</v>
      </c>
      <c r="U1974" s="187" t="s">
        <v>225</v>
      </c>
      <c r="V1974" s="188" t="str" cm="1">
        <f t="array" ref="V1974">IF(SUM(LEN(A1974:U1974))=0,"",IF(OR(OR(ISBLANK(E1974),SUM(LEN(B1974),LEN(C1974))=0),AND(NOT(D1974="Unknown"),ISBLANK(I1974)),AND(NOT(N1974="Unknown"),ISBLANK(Q1974))),"Missing Information", INDEX(Table15[Entire Service Line Classification], MATCH(SUMIFS(Table15[Unique ID],Table15[System-Owned Portion],D1974,Table15[If Material Anything Other than "Lead" in Column E,Was Material Ever Previously Lead?],F1974,Table15[Customer-Owned Portion],N1974),Table15[Unique ID],0),0)))</f>
        <v>Non-lead</v>
      </c>
      <c r="W1974" s="189"/>
    </row>
    <row r="1975" spans="1:23" s="190" customFormat="1" ht="37.5" x14ac:dyDescent="0.25">
      <c r="A1975" s="180">
        <v>11607534</v>
      </c>
      <c r="B1975" s="181" t="s">
        <v>4057</v>
      </c>
      <c r="C1975" s="182" t="s">
        <v>4058</v>
      </c>
      <c r="D1975" s="183" t="s">
        <v>36</v>
      </c>
      <c r="E1975" s="181" t="s">
        <v>35</v>
      </c>
      <c r="F1975" s="183" t="s">
        <v>35</v>
      </c>
      <c r="G1975" s="181" t="s">
        <v>225</v>
      </c>
      <c r="H1975" s="184">
        <v>1</v>
      </c>
      <c r="I1975" s="185" t="s">
        <v>107</v>
      </c>
      <c r="J1975" s="181" t="s">
        <v>37</v>
      </c>
      <c r="K1975" s="181" t="s">
        <v>38</v>
      </c>
      <c r="L1975" s="186">
        <v>45505</v>
      </c>
      <c r="M1975" s="187" t="s">
        <v>225</v>
      </c>
      <c r="N1975" s="183" t="s">
        <v>36</v>
      </c>
      <c r="O1975" s="181"/>
      <c r="P1975" s="184">
        <v>1</v>
      </c>
      <c r="Q1975" s="185" t="s">
        <v>107</v>
      </c>
      <c r="R1975" s="181" t="s">
        <v>37</v>
      </c>
      <c r="S1975" s="181" t="s">
        <v>96</v>
      </c>
      <c r="T1975" s="186">
        <v>45505</v>
      </c>
      <c r="U1975" s="187" t="s">
        <v>225</v>
      </c>
      <c r="V1975" s="188" t="str" cm="1">
        <f t="array" ref="V1975">IF(SUM(LEN(A1975:U1975))=0,"",IF(OR(OR(ISBLANK(E1975),SUM(LEN(B1975),LEN(C1975))=0),AND(NOT(D1975="Unknown"),ISBLANK(I1975)),AND(NOT(N1975="Unknown"),ISBLANK(Q1975))),"Missing Information", INDEX(Table15[Entire Service Line Classification], MATCH(SUMIFS(Table15[Unique ID],Table15[System-Owned Portion],D1975,Table15[If Material Anything Other than "Lead" in Column E,Was Material Ever Previously Lead?],F1975,Table15[Customer-Owned Portion],N1975),Table15[Unique ID],0),0)))</f>
        <v>Non-lead</v>
      </c>
      <c r="W1975" s="189"/>
    </row>
    <row r="1976" spans="1:23" s="190" customFormat="1" ht="37.5" x14ac:dyDescent="0.25">
      <c r="A1976" s="180">
        <v>11607532</v>
      </c>
      <c r="B1976" s="181" t="s">
        <v>4059</v>
      </c>
      <c r="C1976" s="182" t="s">
        <v>4060</v>
      </c>
      <c r="D1976" s="183" t="s">
        <v>43</v>
      </c>
      <c r="E1976" s="181" t="s">
        <v>35</v>
      </c>
      <c r="F1976" s="183" t="s">
        <v>35</v>
      </c>
      <c r="G1976" s="181" t="s">
        <v>226</v>
      </c>
      <c r="H1976" s="184">
        <v>0.75</v>
      </c>
      <c r="I1976" s="185" t="s">
        <v>107</v>
      </c>
      <c r="J1976" s="181" t="s">
        <v>37</v>
      </c>
      <c r="K1976" s="181" t="s">
        <v>38</v>
      </c>
      <c r="L1976" s="186">
        <v>45509</v>
      </c>
      <c r="M1976" s="187" t="s">
        <v>225</v>
      </c>
      <c r="N1976" s="183" t="s">
        <v>43</v>
      </c>
      <c r="O1976" s="181"/>
      <c r="P1976" s="184">
        <v>0.75</v>
      </c>
      <c r="Q1976" s="185" t="s">
        <v>107</v>
      </c>
      <c r="R1976" s="181" t="s">
        <v>37</v>
      </c>
      <c r="S1976" s="181" t="s">
        <v>96</v>
      </c>
      <c r="T1976" s="186">
        <v>45509</v>
      </c>
      <c r="U1976" s="187" t="s">
        <v>225</v>
      </c>
      <c r="V1976" s="188" t="str" cm="1">
        <f t="array" ref="V1976">IF(SUM(LEN(A1976:U1976))=0,"",IF(OR(OR(ISBLANK(E1976),SUM(LEN(B1976),LEN(C1976))=0),AND(NOT(D1976="Unknown"),ISBLANK(I1976)),AND(NOT(N1976="Unknown"),ISBLANK(Q1976))),"Missing Information", INDEX(Table15[Entire Service Line Classification], MATCH(SUMIFS(Table15[Unique ID],Table15[System-Owned Portion],D1976,Table15[If Material Anything Other than "Lead" in Column E,Was Material Ever Previously Lead?],F1976,Table15[Customer-Owned Portion],N1976),Table15[Unique ID],0),0)))</f>
        <v>Non-lead</v>
      </c>
      <c r="W1976" s="189"/>
    </row>
    <row r="1977" spans="1:23" s="190" customFormat="1" ht="37.5" x14ac:dyDescent="0.25">
      <c r="A1977" s="180">
        <v>11607539</v>
      </c>
      <c r="B1977" s="181" t="s">
        <v>4061</v>
      </c>
      <c r="C1977" s="182" t="s">
        <v>4062</v>
      </c>
      <c r="D1977" s="183" t="s">
        <v>36</v>
      </c>
      <c r="E1977" s="181" t="s">
        <v>35</v>
      </c>
      <c r="F1977" s="183" t="s">
        <v>35</v>
      </c>
      <c r="G1977" s="181" t="s">
        <v>7034</v>
      </c>
      <c r="H1977" s="184">
        <v>1</v>
      </c>
      <c r="I1977" s="185" t="s">
        <v>107</v>
      </c>
      <c r="J1977" s="181" t="s">
        <v>37</v>
      </c>
      <c r="K1977" s="181" t="s">
        <v>38</v>
      </c>
      <c r="L1977" s="186">
        <v>45497</v>
      </c>
      <c r="M1977" s="187" t="s">
        <v>225</v>
      </c>
      <c r="N1977" s="183" t="s">
        <v>36</v>
      </c>
      <c r="O1977" s="181"/>
      <c r="P1977" s="184">
        <v>1</v>
      </c>
      <c r="Q1977" s="185" t="s">
        <v>107</v>
      </c>
      <c r="R1977" s="181" t="s">
        <v>37</v>
      </c>
      <c r="S1977" s="181" t="s">
        <v>96</v>
      </c>
      <c r="T1977" s="186">
        <v>45497</v>
      </c>
      <c r="U1977" s="187" t="s">
        <v>225</v>
      </c>
      <c r="V1977" s="188" t="str" cm="1">
        <f t="array" ref="V1977">IF(SUM(LEN(A1977:U1977))=0,"",IF(OR(OR(ISBLANK(E1977),SUM(LEN(B1977),LEN(C1977))=0),AND(NOT(D1977="Unknown"),ISBLANK(I1977)),AND(NOT(N1977="Unknown"),ISBLANK(Q1977))),"Missing Information", INDEX(Table15[Entire Service Line Classification], MATCH(SUMIFS(Table15[Unique ID],Table15[System-Owned Portion],D1977,Table15[If Material Anything Other than "Lead" in Column E,Was Material Ever Previously Lead?],F1977,Table15[Customer-Owned Portion],N1977),Table15[Unique ID],0),0)))</f>
        <v>Non-lead</v>
      </c>
      <c r="W1977" s="189"/>
    </row>
    <row r="1978" spans="1:23" s="190" customFormat="1" ht="37.5" x14ac:dyDescent="0.25">
      <c r="A1978" s="180">
        <v>11607533</v>
      </c>
      <c r="B1978" s="181" t="s">
        <v>4063</v>
      </c>
      <c r="C1978" s="182" t="s">
        <v>4064</v>
      </c>
      <c r="D1978" s="183" t="s">
        <v>43</v>
      </c>
      <c r="E1978" s="181" t="s">
        <v>35</v>
      </c>
      <c r="F1978" s="183" t="s">
        <v>35</v>
      </c>
      <c r="G1978" s="181" t="s">
        <v>7045</v>
      </c>
      <c r="H1978" s="184">
        <v>1</v>
      </c>
      <c r="I1978" s="185" t="s">
        <v>107</v>
      </c>
      <c r="J1978" s="181" t="s">
        <v>37</v>
      </c>
      <c r="K1978" s="181" t="s">
        <v>38</v>
      </c>
      <c r="L1978" s="186">
        <v>45496</v>
      </c>
      <c r="M1978" s="187" t="s">
        <v>7073</v>
      </c>
      <c r="N1978" s="183" t="s">
        <v>43</v>
      </c>
      <c r="O1978" s="181"/>
      <c r="P1978" s="184">
        <v>0.75</v>
      </c>
      <c r="Q1978" s="185" t="s">
        <v>107</v>
      </c>
      <c r="R1978" s="181" t="s">
        <v>37</v>
      </c>
      <c r="S1978" s="181" t="s">
        <v>96</v>
      </c>
      <c r="T1978" s="186">
        <v>45496</v>
      </c>
      <c r="U1978" s="187" t="s">
        <v>7073</v>
      </c>
      <c r="V1978" s="188" t="str" cm="1">
        <f t="array" ref="V1978">IF(SUM(LEN(A1978:U1978))=0,"",IF(OR(OR(ISBLANK(E1978),SUM(LEN(B1978),LEN(C1978))=0),AND(NOT(D1978="Unknown"),ISBLANK(I1978)),AND(NOT(N1978="Unknown"),ISBLANK(Q1978))),"Missing Information", INDEX(Table15[Entire Service Line Classification], MATCH(SUMIFS(Table15[Unique ID],Table15[System-Owned Portion],D1978,Table15[If Material Anything Other than "Lead" in Column E,Was Material Ever Previously Lead?],F1978,Table15[Customer-Owned Portion],N1978),Table15[Unique ID],0),0)))</f>
        <v>Non-lead</v>
      </c>
      <c r="W1978" s="189"/>
    </row>
    <row r="1979" spans="1:23" s="190" customFormat="1" ht="37.5" x14ac:dyDescent="0.25">
      <c r="A1979" s="180">
        <v>11607529</v>
      </c>
      <c r="B1979" s="181" t="s">
        <v>4065</v>
      </c>
      <c r="C1979" s="182" t="s">
        <v>4066</v>
      </c>
      <c r="D1979" s="183" t="s">
        <v>36</v>
      </c>
      <c r="E1979" s="181" t="s">
        <v>35</v>
      </c>
      <c r="F1979" s="183" t="s">
        <v>35</v>
      </c>
      <c r="G1979" s="181" t="s">
        <v>225</v>
      </c>
      <c r="H1979" s="184">
        <v>1</v>
      </c>
      <c r="I1979" s="185" t="s">
        <v>107</v>
      </c>
      <c r="J1979" s="181" t="s">
        <v>37</v>
      </c>
      <c r="K1979" s="181" t="s">
        <v>38</v>
      </c>
      <c r="L1979" s="186">
        <v>45505</v>
      </c>
      <c r="M1979" s="187" t="s">
        <v>225</v>
      </c>
      <c r="N1979" s="183" t="s">
        <v>36</v>
      </c>
      <c r="O1979" s="181"/>
      <c r="P1979" s="184">
        <v>1</v>
      </c>
      <c r="Q1979" s="185" t="s">
        <v>107</v>
      </c>
      <c r="R1979" s="181" t="s">
        <v>37</v>
      </c>
      <c r="S1979" s="181" t="s">
        <v>96</v>
      </c>
      <c r="T1979" s="186">
        <v>45505</v>
      </c>
      <c r="U1979" s="187" t="s">
        <v>225</v>
      </c>
      <c r="V1979" s="188" t="str" cm="1">
        <f t="array" ref="V1979">IF(SUM(LEN(A1979:U1979))=0,"",IF(OR(OR(ISBLANK(E1979),SUM(LEN(B1979),LEN(C1979))=0),AND(NOT(D1979="Unknown"),ISBLANK(I1979)),AND(NOT(N1979="Unknown"),ISBLANK(Q1979))),"Missing Information", INDEX(Table15[Entire Service Line Classification], MATCH(SUMIFS(Table15[Unique ID],Table15[System-Owned Portion],D1979,Table15[If Material Anything Other than "Lead" in Column E,Was Material Ever Previously Lead?],F1979,Table15[Customer-Owned Portion],N1979),Table15[Unique ID],0),0)))</f>
        <v>Non-lead</v>
      </c>
      <c r="W1979" s="189"/>
    </row>
    <row r="1980" spans="1:23" s="190" customFormat="1" ht="37.5" x14ac:dyDescent="0.25">
      <c r="A1980" s="180">
        <v>11607538</v>
      </c>
      <c r="B1980" s="181" t="s">
        <v>4067</v>
      </c>
      <c r="C1980" s="182" t="s">
        <v>4068</v>
      </c>
      <c r="D1980" s="183" t="s">
        <v>36</v>
      </c>
      <c r="E1980" s="181" t="s">
        <v>35</v>
      </c>
      <c r="F1980" s="183" t="s">
        <v>35</v>
      </c>
      <c r="G1980" s="181" t="s">
        <v>261</v>
      </c>
      <c r="H1980" s="184">
        <v>1</v>
      </c>
      <c r="I1980" s="185" t="s">
        <v>107</v>
      </c>
      <c r="J1980" s="181" t="s">
        <v>37</v>
      </c>
      <c r="K1980" s="181" t="s">
        <v>38</v>
      </c>
      <c r="L1980" s="186">
        <v>45505</v>
      </c>
      <c r="M1980" s="187" t="s">
        <v>225</v>
      </c>
      <c r="N1980" s="183" t="s">
        <v>36</v>
      </c>
      <c r="O1980" s="181"/>
      <c r="P1980" s="184">
        <v>1</v>
      </c>
      <c r="Q1980" s="185" t="s">
        <v>107</v>
      </c>
      <c r="R1980" s="181" t="s">
        <v>37</v>
      </c>
      <c r="S1980" s="181" t="s">
        <v>96</v>
      </c>
      <c r="T1980" s="186">
        <v>45505</v>
      </c>
      <c r="U1980" s="187" t="s">
        <v>225</v>
      </c>
      <c r="V1980" s="188" t="str" cm="1">
        <f t="array" ref="V1980">IF(SUM(LEN(A1980:U1980))=0,"",IF(OR(OR(ISBLANK(E1980),SUM(LEN(B1980),LEN(C1980))=0),AND(NOT(D1980="Unknown"),ISBLANK(I1980)),AND(NOT(N1980="Unknown"),ISBLANK(Q1980))),"Missing Information", INDEX(Table15[Entire Service Line Classification], MATCH(SUMIFS(Table15[Unique ID],Table15[System-Owned Portion],D1980,Table15[If Material Anything Other than "Lead" in Column E,Was Material Ever Previously Lead?],F1980,Table15[Customer-Owned Portion],N1980),Table15[Unique ID],0),0)))</f>
        <v>Non-lead</v>
      </c>
      <c r="W1980" s="189"/>
    </row>
    <row r="1981" spans="1:23" s="190" customFormat="1" ht="37.5" x14ac:dyDescent="0.25">
      <c r="A1981" s="180">
        <v>11607528</v>
      </c>
      <c r="B1981" s="181" t="s">
        <v>4069</v>
      </c>
      <c r="C1981" s="182" t="s">
        <v>4070</v>
      </c>
      <c r="D1981" s="183" t="s">
        <v>43</v>
      </c>
      <c r="E1981" s="181" t="s">
        <v>35</v>
      </c>
      <c r="F1981" s="183" t="s">
        <v>35</v>
      </c>
      <c r="G1981" s="181" t="s">
        <v>262</v>
      </c>
      <c r="H1981" s="184">
        <v>1</v>
      </c>
      <c r="I1981" s="185" t="s">
        <v>107</v>
      </c>
      <c r="J1981" s="181" t="s">
        <v>37</v>
      </c>
      <c r="K1981" s="181" t="s">
        <v>38</v>
      </c>
      <c r="L1981" s="186">
        <v>45505</v>
      </c>
      <c r="M1981" s="187" t="s">
        <v>225</v>
      </c>
      <c r="N1981" s="183" t="s">
        <v>43</v>
      </c>
      <c r="O1981" s="181"/>
      <c r="P1981" s="184">
        <v>1</v>
      </c>
      <c r="Q1981" s="185" t="s">
        <v>107</v>
      </c>
      <c r="R1981" s="181" t="s">
        <v>37</v>
      </c>
      <c r="S1981" s="181" t="s">
        <v>96</v>
      </c>
      <c r="T1981" s="186">
        <v>45505</v>
      </c>
      <c r="U1981" s="187" t="s">
        <v>7068</v>
      </c>
      <c r="V1981" s="188" t="str" cm="1">
        <f t="array" ref="V1981">IF(SUM(LEN(A1981:U1981))=0,"",IF(OR(OR(ISBLANK(E1981),SUM(LEN(B1981),LEN(C1981))=0),AND(NOT(D1981="Unknown"),ISBLANK(I1981)),AND(NOT(N1981="Unknown"),ISBLANK(Q1981))),"Missing Information", INDEX(Table15[Entire Service Line Classification], MATCH(SUMIFS(Table15[Unique ID],Table15[System-Owned Portion],D1981,Table15[If Material Anything Other than "Lead" in Column E,Was Material Ever Previously Lead?],F1981,Table15[Customer-Owned Portion],N1981),Table15[Unique ID],0),0)))</f>
        <v>Non-lead</v>
      </c>
      <c r="W1981" s="189"/>
    </row>
    <row r="1982" spans="1:23" s="190" customFormat="1" ht="37.5" x14ac:dyDescent="0.25">
      <c r="A1982" s="180">
        <v>11607531</v>
      </c>
      <c r="B1982" s="181" t="s">
        <v>4071</v>
      </c>
      <c r="C1982" s="182" t="s">
        <v>4072</v>
      </c>
      <c r="D1982" s="183" t="s">
        <v>43</v>
      </c>
      <c r="E1982" s="181" t="s">
        <v>35</v>
      </c>
      <c r="F1982" s="183" t="s">
        <v>35</v>
      </c>
      <c r="G1982" s="181" t="s">
        <v>234</v>
      </c>
      <c r="H1982" s="184">
        <v>4</v>
      </c>
      <c r="I1982" s="185" t="s">
        <v>107</v>
      </c>
      <c r="J1982" s="181" t="s">
        <v>37</v>
      </c>
      <c r="K1982" s="181" t="s">
        <v>38</v>
      </c>
      <c r="L1982" s="186">
        <v>45511</v>
      </c>
      <c r="M1982" s="187" t="s">
        <v>225</v>
      </c>
      <c r="N1982" s="183" t="s">
        <v>43</v>
      </c>
      <c r="O1982" s="181"/>
      <c r="P1982" s="184">
        <v>4</v>
      </c>
      <c r="Q1982" s="185" t="s">
        <v>107</v>
      </c>
      <c r="R1982" s="181" t="s">
        <v>37</v>
      </c>
      <c r="S1982" s="181" t="s">
        <v>96</v>
      </c>
      <c r="T1982" s="186">
        <v>45511</v>
      </c>
      <c r="U1982" s="187" t="s">
        <v>225</v>
      </c>
      <c r="V1982" s="188" t="str" cm="1">
        <f t="array" ref="V1982">IF(SUM(LEN(A1982:U1982))=0,"",IF(OR(OR(ISBLANK(E1982),SUM(LEN(B1982),LEN(C1982))=0),AND(NOT(D1982="Unknown"),ISBLANK(I1982)),AND(NOT(N1982="Unknown"),ISBLANK(Q1982))),"Missing Information", INDEX(Table15[Entire Service Line Classification], MATCH(SUMIFS(Table15[Unique ID],Table15[System-Owned Portion],D1982,Table15[If Material Anything Other than "Lead" in Column E,Was Material Ever Previously Lead?],F1982,Table15[Customer-Owned Portion],N1982),Table15[Unique ID],0),0)))</f>
        <v>Non-lead</v>
      </c>
      <c r="W1982" s="189"/>
    </row>
    <row r="1983" spans="1:23" s="190" customFormat="1" ht="37.5" x14ac:dyDescent="0.25">
      <c r="A1983" s="180">
        <v>11607530</v>
      </c>
      <c r="B1983" s="181" t="s">
        <v>4071</v>
      </c>
      <c r="C1983" s="182" t="s">
        <v>4072</v>
      </c>
      <c r="D1983" s="183" t="s">
        <v>43</v>
      </c>
      <c r="E1983" s="181" t="s">
        <v>35</v>
      </c>
      <c r="F1983" s="183" t="s">
        <v>35</v>
      </c>
      <c r="G1983" s="181" t="s">
        <v>234</v>
      </c>
      <c r="H1983" s="184">
        <v>4</v>
      </c>
      <c r="I1983" s="185" t="s">
        <v>107</v>
      </c>
      <c r="J1983" s="181" t="s">
        <v>37</v>
      </c>
      <c r="K1983" s="181" t="s">
        <v>38</v>
      </c>
      <c r="L1983" s="186">
        <v>45511</v>
      </c>
      <c r="M1983" s="187" t="s">
        <v>225</v>
      </c>
      <c r="N1983" s="183" t="s">
        <v>43</v>
      </c>
      <c r="O1983" s="181"/>
      <c r="P1983" s="184">
        <v>4</v>
      </c>
      <c r="Q1983" s="185" t="s">
        <v>107</v>
      </c>
      <c r="R1983" s="181" t="s">
        <v>37</v>
      </c>
      <c r="S1983" s="181" t="s">
        <v>96</v>
      </c>
      <c r="T1983" s="186">
        <v>45511</v>
      </c>
      <c r="U1983" s="187" t="s">
        <v>7068</v>
      </c>
      <c r="V1983" s="188" t="str" cm="1">
        <f t="array" ref="V1983">IF(SUM(LEN(A1983:U1983))=0,"",IF(OR(OR(ISBLANK(E1983),SUM(LEN(B1983),LEN(C1983))=0),AND(NOT(D1983="Unknown"),ISBLANK(I1983)),AND(NOT(N1983="Unknown"),ISBLANK(Q1983))),"Missing Information", INDEX(Table15[Entire Service Line Classification], MATCH(SUMIFS(Table15[Unique ID],Table15[System-Owned Portion],D1983,Table15[If Material Anything Other than "Lead" in Column E,Was Material Ever Previously Lead?],F1983,Table15[Customer-Owned Portion],N1983),Table15[Unique ID],0),0)))</f>
        <v>Non-lead</v>
      </c>
      <c r="W1983" s="189"/>
    </row>
    <row r="1984" spans="1:23" s="190" customFormat="1" ht="37.5" x14ac:dyDescent="0.25">
      <c r="A1984" s="180">
        <v>11607527</v>
      </c>
      <c r="B1984" s="181" t="s">
        <v>4073</v>
      </c>
      <c r="C1984" s="182" t="s">
        <v>4074</v>
      </c>
      <c r="D1984" s="183" t="s">
        <v>36</v>
      </c>
      <c r="E1984" s="181" t="s">
        <v>35</v>
      </c>
      <c r="F1984" s="183" t="s">
        <v>35</v>
      </c>
      <c r="G1984" s="181" t="s">
        <v>274</v>
      </c>
      <c r="H1984" s="184">
        <v>1</v>
      </c>
      <c r="I1984" s="185" t="s">
        <v>107</v>
      </c>
      <c r="J1984" s="181" t="s">
        <v>37</v>
      </c>
      <c r="K1984" s="181" t="s">
        <v>38</v>
      </c>
      <c r="L1984" s="186">
        <v>45511</v>
      </c>
      <c r="M1984" s="187" t="s">
        <v>225</v>
      </c>
      <c r="N1984" s="183" t="s">
        <v>44</v>
      </c>
      <c r="O1984" s="181"/>
      <c r="P1984" s="184">
        <v>1</v>
      </c>
      <c r="Q1984" s="185" t="s">
        <v>107</v>
      </c>
      <c r="R1984" s="181" t="s">
        <v>37</v>
      </c>
      <c r="S1984" s="181" t="s">
        <v>96</v>
      </c>
      <c r="T1984" s="186">
        <v>45511</v>
      </c>
      <c r="U1984" s="187" t="s">
        <v>7068</v>
      </c>
      <c r="V1984" s="188" t="str" cm="1">
        <f t="array" ref="V1984">IF(SUM(LEN(A1984:U1984))=0,"",IF(OR(OR(ISBLANK(E1984),SUM(LEN(B1984),LEN(C1984))=0),AND(NOT(D1984="Unknown"),ISBLANK(I1984)),AND(NOT(N1984="Unknown"),ISBLANK(Q1984))),"Missing Information", INDEX(Table15[Entire Service Line Classification], MATCH(SUMIFS(Table15[Unique ID],Table15[System-Owned Portion],D1984,Table15[If Material Anything Other than "Lead" in Column E,Was Material Ever Previously Lead?],F1984,Table15[Customer-Owned Portion],N1984),Table15[Unique ID],0),0)))</f>
        <v>Non-lead</v>
      </c>
      <c r="W1984" s="189"/>
    </row>
    <row r="1985" spans="1:23" s="190" customFormat="1" ht="37.5" x14ac:dyDescent="0.25">
      <c r="A1985" s="180">
        <v>11607526</v>
      </c>
      <c r="B1985" s="181" t="s">
        <v>4075</v>
      </c>
      <c r="C1985" s="182" t="s">
        <v>4076</v>
      </c>
      <c r="D1985" s="183" t="s">
        <v>43</v>
      </c>
      <c r="E1985" s="181" t="s">
        <v>35</v>
      </c>
      <c r="F1985" s="183" t="s">
        <v>35</v>
      </c>
      <c r="G1985" s="181" t="s">
        <v>7045</v>
      </c>
      <c r="H1985" s="184">
        <v>1</v>
      </c>
      <c r="I1985" s="185" t="s">
        <v>107</v>
      </c>
      <c r="J1985" s="181" t="s">
        <v>37</v>
      </c>
      <c r="K1985" s="181" t="s">
        <v>38</v>
      </c>
      <c r="L1985" s="186">
        <v>45496</v>
      </c>
      <c r="M1985" s="187" t="s">
        <v>7073</v>
      </c>
      <c r="N1985" s="183" t="s">
        <v>43</v>
      </c>
      <c r="O1985" s="181"/>
      <c r="P1985" s="184">
        <v>0.75</v>
      </c>
      <c r="Q1985" s="185" t="s">
        <v>107</v>
      </c>
      <c r="R1985" s="181" t="s">
        <v>37</v>
      </c>
      <c r="S1985" s="181" t="s">
        <v>96</v>
      </c>
      <c r="T1985" s="186">
        <v>45496</v>
      </c>
      <c r="U1985" s="187" t="s">
        <v>7073</v>
      </c>
      <c r="V1985" s="188" t="str" cm="1">
        <f t="array" ref="V1985">IF(SUM(LEN(A1985:U1985))=0,"",IF(OR(OR(ISBLANK(E1985),SUM(LEN(B1985),LEN(C1985))=0),AND(NOT(D1985="Unknown"),ISBLANK(I1985)),AND(NOT(N1985="Unknown"),ISBLANK(Q1985))),"Missing Information", INDEX(Table15[Entire Service Line Classification], MATCH(SUMIFS(Table15[Unique ID],Table15[System-Owned Portion],D1985,Table15[If Material Anything Other than "Lead" in Column E,Was Material Ever Previously Lead?],F1985,Table15[Customer-Owned Portion],N1985),Table15[Unique ID],0),0)))</f>
        <v>Non-lead</v>
      </c>
      <c r="W1985" s="189"/>
    </row>
    <row r="1986" spans="1:23" s="190" customFormat="1" ht="37.5" x14ac:dyDescent="0.25">
      <c r="A1986" s="180">
        <v>11607525</v>
      </c>
      <c r="B1986" s="181" t="s">
        <v>4077</v>
      </c>
      <c r="C1986" s="182" t="s">
        <v>4078</v>
      </c>
      <c r="D1986" s="183" t="s">
        <v>36</v>
      </c>
      <c r="E1986" s="181" t="s">
        <v>35</v>
      </c>
      <c r="F1986" s="183" t="s">
        <v>35</v>
      </c>
      <c r="G1986" s="181" t="s">
        <v>7041</v>
      </c>
      <c r="H1986" s="184">
        <v>1</v>
      </c>
      <c r="I1986" s="185" t="s">
        <v>107</v>
      </c>
      <c r="J1986" s="181" t="s">
        <v>37</v>
      </c>
      <c r="K1986" s="181" t="s">
        <v>38</v>
      </c>
      <c r="L1986" s="186">
        <v>45505</v>
      </c>
      <c r="M1986" s="187" t="s">
        <v>225</v>
      </c>
      <c r="N1986" s="183" t="s">
        <v>36</v>
      </c>
      <c r="O1986" s="181"/>
      <c r="P1986" s="184">
        <v>1</v>
      </c>
      <c r="Q1986" s="185" t="s">
        <v>107</v>
      </c>
      <c r="R1986" s="181" t="s">
        <v>37</v>
      </c>
      <c r="S1986" s="181" t="s">
        <v>96</v>
      </c>
      <c r="T1986" s="186">
        <v>45505</v>
      </c>
      <c r="U1986" s="187" t="s">
        <v>225</v>
      </c>
      <c r="V1986" s="188" t="str" cm="1">
        <f t="array" ref="V1986">IF(SUM(LEN(A1986:U1986))=0,"",IF(OR(OR(ISBLANK(E1986),SUM(LEN(B1986),LEN(C1986))=0),AND(NOT(D1986="Unknown"),ISBLANK(I1986)),AND(NOT(N1986="Unknown"),ISBLANK(Q1986))),"Missing Information", INDEX(Table15[Entire Service Line Classification], MATCH(SUMIFS(Table15[Unique ID],Table15[System-Owned Portion],D1986,Table15[If Material Anything Other than "Lead" in Column E,Was Material Ever Previously Lead?],F1986,Table15[Customer-Owned Portion],N1986),Table15[Unique ID],0),0)))</f>
        <v>Non-lead</v>
      </c>
      <c r="W1986" s="189"/>
    </row>
    <row r="1987" spans="1:23" s="190" customFormat="1" ht="37.5" x14ac:dyDescent="0.25">
      <c r="A1987" s="180">
        <v>11607524</v>
      </c>
      <c r="B1987" s="181" t="s">
        <v>4079</v>
      </c>
      <c r="C1987" s="182" t="s">
        <v>4080</v>
      </c>
      <c r="D1987" s="183" t="s">
        <v>43</v>
      </c>
      <c r="E1987" s="181" t="s">
        <v>35</v>
      </c>
      <c r="F1987" s="183" t="s">
        <v>35</v>
      </c>
      <c r="G1987" s="181" t="s">
        <v>7045</v>
      </c>
      <c r="H1987" s="184">
        <v>1</v>
      </c>
      <c r="I1987" s="185" t="s">
        <v>107</v>
      </c>
      <c r="J1987" s="181" t="s">
        <v>37</v>
      </c>
      <c r="K1987" s="181" t="s">
        <v>38</v>
      </c>
      <c r="L1987" s="186">
        <v>45496</v>
      </c>
      <c r="M1987" s="187" t="s">
        <v>7073</v>
      </c>
      <c r="N1987" s="183" t="s">
        <v>43</v>
      </c>
      <c r="O1987" s="181"/>
      <c r="P1987" s="184">
        <v>0.75</v>
      </c>
      <c r="Q1987" s="185" t="s">
        <v>107</v>
      </c>
      <c r="R1987" s="181" t="s">
        <v>37</v>
      </c>
      <c r="S1987" s="181" t="s">
        <v>96</v>
      </c>
      <c r="T1987" s="186">
        <v>45496</v>
      </c>
      <c r="U1987" s="187" t="s">
        <v>7073</v>
      </c>
      <c r="V1987" s="188" t="str" cm="1">
        <f t="array" ref="V1987">IF(SUM(LEN(A1987:U1987))=0,"",IF(OR(OR(ISBLANK(E1987),SUM(LEN(B1987),LEN(C1987))=0),AND(NOT(D1987="Unknown"),ISBLANK(I1987)),AND(NOT(N1987="Unknown"),ISBLANK(Q1987))),"Missing Information", INDEX(Table15[Entire Service Line Classification], MATCH(SUMIFS(Table15[Unique ID],Table15[System-Owned Portion],D1987,Table15[If Material Anything Other than "Lead" in Column E,Was Material Ever Previously Lead?],F1987,Table15[Customer-Owned Portion],N1987),Table15[Unique ID],0),0)))</f>
        <v>Non-lead</v>
      </c>
      <c r="W1987" s="189"/>
    </row>
    <row r="1988" spans="1:23" s="190" customFormat="1" ht="37.5" x14ac:dyDescent="0.25">
      <c r="A1988" s="180">
        <v>11607537</v>
      </c>
      <c r="B1988" s="181" t="s">
        <v>4081</v>
      </c>
      <c r="C1988" s="182" t="s">
        <v>4082</v>
      </c>
      <c r="D1988" s="183" t="s">
        <v>36</v>
      </c>
      <c r="E1988" s="181" t="s">
        <v>35</v>
      </c>
      <c r="F1988" s="183" t="s">
        <v>35</v>
      </c>
      <c r="G1988" s="181" t="s">
        <v>232</v>
      </c>
      <c r="H1988" s="184">
        <v>1</v>
      </c>
      <c r="I1988" s="185" t="s">
        <v>107</v>
      </c>
      <c r="J1988" s="181" t="s">
        <v>37</v>
      </c>
      <c r="K1988" s="181" t="s">
        <v>38</v>
      </c>
      <c r="L1988" s="186">
        <v>45505</v>
      </c>
      <c r="M1988" s="187" t="s">
        <v>225</v>
      </c>
      <c r="N1988" s="183" t="s">
        <v>43</v>
      </c>
      <c r="O1988" s="181"/>
      <c r="P1988" s="184">
        <v>1</v>
      </c>
      <c r="Q1988" s="185" t="s">
        <v>107</v>
      </c>
      <c r="R1988" s="181" t="s">
        <v>37</v>
      </c>
      <c r="S1988" s="181" t="s">
        <v>96</v>
      </c>
      <c r="T1988" s="186">
        <v>45505</v>
      </c>
      <c r="U1988" s="187" t="s">
        <v>7068</v>
      </c>
      <c r="V1988" s="188" t="str" cm="1">
        <f t="array" ref="V1988">IF(SUM(LEN(A1988:U1988))=0,"",IF(OR(OR(ISBLANK(E1988),SUM(LEN(B1988),LEN(C1988))=0),AND(NOT(D1988="Unknown"),ISBLANK(I1988)),AND(NOT(N1988="Unknown"),ISBLANK(Q1988))),"Missing Information", INDEX(Table15[Entire Service Line Classification], MATCH(SUMIFS(Table15[Unique ID],Table15[System-Owned Portion],D1988,Table15[If Material Anything Other than "Lead" in Column E,Was Material Ever Previously Lead?],F1988,Table15[Customer-Owned Portion],N1988),Table15[Unique ID],0),0)))</f>
        <v>Non-lead</v>
      </c>
      <c r="W1988" s="189"/>
    </row>
    <row r="1989" spans="1:23" s="190" customFormat="1" ht="37.5" x14ac:dyDescent="0.25">
      <c r="A1989" s="180">
        <v>11607523</v>
      </c>
      <c r="B1989" s="181" t="s">
        <v>4083</v>
      </c>
      <c r="C1989" s="182" t="s">
        <v>4084</v>
      </c>
      <c r="D1989" s="183" t="s">
        <v>43</v>
      </c>
      <c r="E1989" s="181" t="s">
        <v>35</v>
      </c>
      <c r="F1989" s="183" t="s">
        <v>35</v>
      </c>
      <c r="G1989" s="181" t="s">
        <v>7045</v>
      </c>
      <c r="H1989" s="184">
        <v>1</v>
      </c>
      <c r="I1989" s="185" t="s">
        <v>107</v>
      </c>
      <c r="J1989" s="181" t="s">
        <v>37</v>
      </c>
      <c r="K1989" s="181" t="s">
        <v>38</v>
      </c>
      <c r="L1989" s="186">
        <v>45496</v>
      </c>
      <c r="M1989" s="187" t="s">
        <v>7073</v>
      </c>
      <c r="N1989" s="183" t="s">
        <v>43</v>
      </c>
      <c r="O1989" s="181"/>
      <c r="P1989" s="184">
        <v>0.75</v>
      </c>
      <c r="Q1989" s="185" t="s">
        <v>107</v>
      </c>
      <c r="R1989" s="181" t="s">
        <v>37</v>
      </c>
      <c r="S1989" s="181" t="s">
        <v>96</v>
      </c>
      <c r="T1989" s="186">
        <v>45496</v>
      </c>
      <c r="U1989" s="187" t="s">
        <v>7073</v>
      </c>
      <c r="V1989" s="188" t="str" cm="1">
        <f t="array" ref="V1989">IF(SUM(LEN(A1989:U1989))=0,"",IF(OR(OR(ISBLANK(E1989),SUM(LEN(B1989),LEN(C1989))=0),AND(NOT(D1989="Unknown"),ISBLANK(I1989)),AND(NOT(N1989="Unknown"),ISBLANK(Q1989))),"Missing Information", INDEX(Table15[Entire Service Line Classification], MATCH(SUMIFS(Table15[Unique ID],Table15[System-Owned Portion],D1989,Table15[If Material Anything Other than "Lead" in Column E,Was Material Ever Previously Lead?],F1989,Table15[Customer-Owned Portion],N1989),Table15[Unique ID],0),0)))</f>
        <v>Non-lead</v>
      </c>
      <c r="W1989" s="189"/>
    </row>
    <row r="1990" spans="1:23" s="190" customFormat="1" ht="37.5" x14ac:dyDescent="0.25">
      <c r="A1990" s="180">
        <v>11607522</v>
      </c>
      <c r="B1990" s="181" t="s">
        <v>4085</v>
      </c>
      <c r="C1990" s="182" t="s">
        <v>4086</v>
      </c>
      <c r="D1990" s="183" t="s">
        <v>43</v>
      </c>
      <c r="E1990" s="181" t="s">
        <v>35</v>
      </c>
      <c r="F1990" s="183" t="s">
        <v>35</v>
      </c>
      <c r="G1990" s="181" t="s">
        <v>7045</v>
      </c>
      <c r="H1990" s="184">
        <v>1</v>
      </c>
      <c r="I1990" s="185" t="s">
        <v>107</v>
      </c>
      <c r="J1990" s="181" t="s">
        <v>37</v>
      </c>
      <c r="K1990" s="181" t="s">
        <v>38</v>
      </c>
      <c r="L1990" s="186">
        <v>45496</v>
      </c>
      <c r="M1990" s="187" t="s">
        <v>7073</v>
      </c>
      <c r="N1990" s="183" t="s">
        <v>43</v>
      </c>
      <c r="O1990" s="181"/>
      <c r="P1990" s="184">
        <v>0.75</v>
      </c>
      <c r="Q1990" s="185" t="s">
        <v>107</v>
      </c>
      <c r="R1990" s="181" t="s">
        <v>37</v>
      </c>
      <c r="S1990" s="181" t="s">
        <v>96</v>
      </c>
      <c r="T1990" s="186">
        <v>45496</v>
      </c>
      <c r="U1990" s="187" t="s">
        <v>7073</v>
      </c>
      <c r="V1990" s="188" t="str" cm="1">
        <f t="array" ref="V1990">IF(SUM(LEN(A1990:U1990))=0,"",IF(OR(OR(ISBLANK(E1990),SUM(LEN(B1990),LEN(C1990))=0),AND(NOT(D1990="Unknown"),ISBLANK(I1990)),AND(NOT(N1990="Unknown"),ISBLANK(Q1990))),"Missing Information", INDEX(Table15[Entire Service Line Classification], MATCH(SUMIFS(Table15[Unique ID],Table15[System-Owned Portion],D1990,Table15[If Material Anything Other than "Lead" in Column E,Was Material Ever Previously Lead?],F1990,Table15[Customer-Owned Portion],N1990),Table15[Unique ID],0),0)))</f>
        <v>Non-lead</v>
      </c>
      <c r="W1990" s="189"/>
    </row>
    <row r="1991" spans="1:23" s="190" customFormat="1" ht="37.5" x14ac:dyDescent="0.25">
      <c r="A1991" s="180">
        <v>11607521</v>
      </c>
      <c r="B1991" s="181" t="s">
        <v>4087</v>
      </c>
      <c r="C1991" s="182" t="s">
        <v>4088</v>
      </c>
      <c r="D1991" s="183" t="s">
        <v>43</v>
      </c>
      <c r="E1991" s="181" t="s">
        <v>35</v>
      </c>
      <c r="F1991" s="183" t="s">
        <v>35</v>
      </c>
      <c r="G1991" s="181" t="s">
        <v>243</v>
      </c>
      <c r="H1991" s="184">
        <v>1</v>
      </c>
      <c r="I1991" s="185" t="s">
        <v>107</v>
      </c>
      <c r="J1991" s="181" t="s">
        <v>37</v>
      </c>
      <c r="K1991" s="181" t="s">
        <v>38</v>
      </c>
      <c r="L1991" s="186">
        <v>45509</v>
      </c>
      <c r="M1991" s="187" t="s">
        <v>225</v>
      </c>
      <c r="N1991" s="183" t="s">
        <v>43</v>
      </c>
      <c r="O1991" s="181"/>
      <c r="P1991" s="184">
        <v>1</v>
      </c>
      <c r="Q1991" s="185" t="s">
        <v>107</v>
      </c>
      <c r="R1991" s="181" t="s">
        <v>37</v>
      </c>
      <c r="S1991" s="181" t="s">
        <v>96</v>
      </c>
      <c r="T1991" s="186">
        <v>45509</v>
      </c>
      <c r="U1991" s="187" t="s">
        <v>225</v>
      </c>
      <c r="V1991" s="188" t="str" cm="1">
        <f t="array" ref="V1991">IF(SUM(LEN(A1991:U1991))=0,"",IF(OR(OR(ISBLANK(E1991),SUM(LEN(B1991),LEN(C1991))=0),AND(NOT(D1991="Unknown"),ISBLANK(I1991)),AND(NOT(N1991="Unknown"),ISBLANK(Q1991))),"Missing Information", INDEX(Table15[Entire Service Line Classification], MATCH(SUMIFS(Table15[Unique ID],Table15[System-Owned Portion],D1991,Table15[If Material Anything Other than "Lead" in Column E,Was Material Ever Previously Lead?],F1991,Table15[Customer-Owned Portion],N1991),Table15[Unique ID],0),0)))</f>
        <v>Non-lead</v>
      </c>
      <c r="W1991" s="189"/>
    </row>
    <row r="1992" spans="1:23" s="190" customFormat="1" ht="37.5" x14ac:dyDescent="0.25">
      <c r="A1992" s="180">
        <v>11607520</v>
      </c>
      <c r="B1992" s="181" t="s">
        <v>4089</v>
      </c>
      <c r="C1992" s="182" t="s">
        <v>4090</v>
      </c>
      <c r="D1992" s="183" t="s">
        <v>43</v>
      </c>
      <c r="E1992" s="181" t="s">
        <v>35</v>
      </c>
      <c r="F1992" s="183" t="s">
        <v>35</v>
      </c>
      <c r="G1992" s="181" t="s">
        <v>7041</v>
      </c>
      <c r="H1992" s="184">
        <v>0.75</v>
      </c>
      <c r="I1992" s="185" t="s">
        <v>107</v>
      </c>
      <c r="J1992" s="181" t="s">
        <v>37</v>
      </c>
      <c r="K1992" s="181" t="s">
        <v>38</v>
      </c>
      <c r="L1992" s="186">
        <v>45505</v>
      </c>
      <c r="M1992" s="187" t="s">
        <v>225</v>
      </c>
      <c r="N1992" s="183" t="s">
        <v>36</v>
      </c>
      <c r="O1992" s="181"/>
      <c r="P1992" s="184">
        <v>0.75</v>
      </c>
      <c r="Q1992" s="185" t="s">
        <v>107</v>
      </c>
      <c r="R1992" s="181" t="s">
        <v>37</v>
      </c>
      <c r="S1992" s="181" t="s">
        <v>96</v>
      </c>
      <c r="T1992" s="186">
        <v>45505</v>
      </c>
      <c r="U1992" s="187" t="s">
        <v>225</v>
      </c>
      <c r="V1992" s="188" t="str" cm="1">
        <f t="array" ref="V1992">IF(SUM(LEN(A1992:U1992))=0,"",IF(OR(OR(ISBLANK(E1992),SUM(LEN(B1992),LEN(C1992))=0),AND(NOT(D1992="Unknown"),ISBLANK(I1992)),AND(NOT(N1992="Unknown"),ISBLANK(Q1992))),"Missing Information", INDEX(Table15[Entire Service Line Classification], MATCH(SUMIFS(Table15[Unique ID],Table15[System-Owned Portion],D1992,Table15[If Material Anything Other than "Lead" in Column E,Was Material Ever Previously Lead?],F1992,Table15[Customer-Owned Portion],N1992),Table15[Unique ID],0),0)))</f>
        <v>Non-lead</v>
      </c>
      <c r="W1992" s="189"/>
    </row>
    <row r="1993" spans="1:23" s="190" customFormat="1" ht="37.5" x14ac:dyDescent="0.25">
      <c r="A1993" s="180">
        <v>11607519</v>
      </c>
      <c r="B1993" s="181" t="s">
        <v>4091</v>
      </c>
      <c r="C1993" s="182" t="s">
        <v>4092</v>
      </c>
      <c r="D1993" s="183" t="s">
        <v>36</v>
      </c>
      <c r="E1993" s="181" t="s">
        <v>35</v>
      </c>
      <c r="F1993" s="183" t="s">
        <v>35</v>
      </c>
      <c r="G1993" s="181" t="s">
        <v>7045</v>
      </c>
      <c r="H1993" s="184">
        <v>1</v>
      </c>
      <c r="I1993" s="185" t="s">
        <v>107</v>
      </c>
      <c r="J1993" s="181" t="s">
        <v>37</v>
      </c>
      <c r="K1993" s="181" t="s">
        <v>38</v>
      </c>
      <c r="L1993" s="186">
        <v>45503</v>
      </c>
      <c r="M1993" s="187" t="s">
        <v>225</v>
      </c>
      <c r="N1993" s="183" t="s">
        <v>43</v>
      </c>
      <c r="O1993" s="181"/>
      <c r="P1993" s="184">
        <v>0.75</v>
      </c>
      <c r="Q1993" s="185" t="s">
        <v>107</v>
      </c>
      <c r="R1993" s="181" t="s">
        <v>37</v>
      </c>
      <c r="S1993" s="181" t="s">
        <v>96</v>
      </c>
      <c r="T1993" s="186">
        <v>45503</v>
      </c>
      <c r="U1993" s="187" t="s">
        <v>7068</v>
      </c>
      <c r="V1993" s="188" t="str" cm="1">
        <f t="array" ref="V1993">IF(SUM(LEN(A1993:U1993))=0,"",IF(OR(OR(ISBLANK(E1993),SUM(LEN(B1993),LEN(C1993))=0),AND(NOT(D1993="Unknown"),ISBLANK(I1993)),AND(NOT(N1993="Unknown"),ISBLANK(Q1993))),"Missing Information", INDEX(Table15[Entire Service Line Classification], MATCH(SUMIFS(Table15[Unique ID],Table15[System-Owned Portion],D1993,Table15[If Material Anything Other than "Lead" in Column E,Was Material Ever Previously Lead?],F1993,Table15[Customer-Owned Portion],N1993),Table15[Unique ID],0),0)))</f>
        <v>Non-lead</v>
      </c>
      <c r="W1993" s="189"/>
    </row>
    <row r="1994" spans="1:23" s="190" customFormat="1" ht="37.5" x14ac:dyDescent="0.25">
      <c r="A1994" s="180">
        <v>11607518</v>
      </c>
      <c r="B1994" s="181" t="s">
        <v>4093</v>
      </c>
      <c r="C1994" s="182" t="s">
        <v>4094</v>
      </c>
      <c r="D1994" s="183" t="s">
        <v>36</v>
      </c>
      <c r="E1994" s="181" t="s">
        <v>35</v>
      </c>
      <c r="F1994" s="183" t="s">
        <v>35</v>
      </c>
      <c r="G1994" s="181" t="s">
        <v>274</v>
      </c>
      <c r="H1994" s="184">
        <v>1</v>
      </c>
      <c r="I1994" s="185" t="s">
        <v>107</v>
      </c>
      <c r="J1994" s="181" t="s">
        <v>37</v>
      </c>
      <c r="K1994" s="181" t="s">
        <v>38</v>
      </c>
      <c r="L1994" s="186">
        <v>45511</v>
      </c>
      <c r="M1994" s="187" t="s">
        <v>225</v>
      </c>
      <c r="N1994" s="183" t="s">
        <v>44</v>
      </c>
      <c r="O1994" s="181"/>
      <c r="P1994" s="184">
        <v>1</v>
      </c>
      <c r="Q1994" s="185" t="s">
        <v>107</v>
      </c>
      <c r="R1994" s="181" t="s">
        <v>37</v>
      </c>
      <c r="S1994" s="181" t="s">
        <v>96</v>
      </c>
      <c r="T1994" s="186">
        <v>45511</v>
      </c>
      <c r="U1994" s="187" t="s">
        <v>7068</v>
      </c>
      <c r="V1994" s="188" t="str" cm="1">
        <f t="array" ref="V1994">IF(SUM(LEN(A1994:U1994))=0,"",IF(OR(OR(ISBLANK(E1994),SUM(LEN(B1994),LEN(C1994))=0),AND(NOT(D1994="Unknown"),ISBLANK(I1994)),AND(NOT(N1994="Unknown"),ISBLANK(Q1994))),"Missing Information", INDEX(Table15[Entire Service Line Classification], MATCH(SUMIFS(Table15[Unique ID],Table15[System-Owned Portion],D1994,Table15[If Material Anything Other than "Lead" in Column E,Was Material Ever Previously Lead?],F1994,Table15[Customer-Owned Portion],N1994),Table15[Unique ID],0),0)))</f>
        <v>Non-lead</v>
      </c>
      <c r="W1994" s="189"/>
    </row>
    <row r="1995" spans="1:23" s="190" customFormat="1" ht="37.5" x14ac:dyDescent="0.25">
      <c r="A1995" s="180">
        <v>11607517</v>
      </c>
      <c r="B1995" s="181" t="s">
        <v>4095</v>
      </c>
      <c r="C1995" s="182" t="s">
        <v>4096</v>
      </c>
      <c r="D1995" s="183" t="s">
        <v>36</v>
      </c>
      <c r="E1995" s="181" t="s">
        <v>35</v>
      </c>
      <c r="F1995" s="183" t="s">
        <v>35</v>
      </c>
      <c r="G1995" s="181" t="s">
        <v>240</v>
      </c>
      <c r="H1995" s="184">
        <v>2</v>
      </c>
      <c r="I1995" s="185" t="s">
        <v>107</v>
      </c>
      <c r="J1995" s="181" t="s">
        <v>37</v>
      </c>
      <c r="K1995" s="181" t="s">
        <v>38</v>
      </c>
      <c r="L1995" s="186">
        <v>45509</v>
      </c>
      <c r="M1995" s="187" t="s">
        <v>225</v>
      </c>
      <c r="N1995" s="183" t="s">
        <v>36</v>
      </c>
      <c r="O1995" s="181"/>
      <c r="P1995" s="184">
        <v>2</v>
      </c>
      <c r="Q1995" s="185" t="s">
        <v>107</v>
      </c>
      <c r="R1995" s="181" t="s">
        <v>37</v>
      </c>
      <c r="S1995" s="181" t="s">
        <v>96</v>
      </c>
      <c r="T1995" s="186">
        <v>45509</v>
      </c>
      <c r="U1995" s="187" t="s">
        <v>225</v>
      </c>
      <c r="V1995" s="188" t="str" cm="1">
        <f t="array" ref="V1995">IF(SUM(LEN(A1995:U1995))=0,"",IF(OR(OR(ISBLANK(E1995),SUM(LEN(B1995),LEN(C1995))=0),AND(NOT(D1995="Unknown"),ISBLANK(I1995)),AND(NOT(N1995="Unknown"),ISBLANK(Q1995))),"Missing Information", INDEX(Table15[Entire Service Line Classification], MATCH(SUMIFS(Table15[Unique ID],Table15[System-Owned Portion],D1995,Table15[If Material Anything Other than "Lead" in Column E,Was Material Ever Previously Lead?],F1995,Table15[Customer-Owned Portion],N1995),Table15[Unique ID],0),0)))</f>
        <v>Non-lead</v>
      </c>
      <c r="W1995" s="189"/>
    </row>
    <row r="1996" spans="1:23" s="190" customFormat="1" ht="37.5" x14ac:dyDescent="0.25">
      <c r="A1996" s="180">
        <v>11607516</v>
      </c>
      <c r="B1996" s="181" t="s">
        <v>4097</v>
      </c>
      <c r="C1996" s="182" t="s">
        <v>4098</v>
      </c>
      <c r="D1996" s="183" t="s">
        <v>36</v>
      </c>
      <c r="E1996" s="181" t="s">
        <v>35</v>
      </c>
      <c r="F1996" s="183" t="s">
        <v>35</v>
      </c>
      <c r="G1996" s="181" t="s">
        <v>257</v>
      </c>
      <c r="H1996" s="184">
        <v>1</v>
      </c>
      <c r="I1996" s="185" t="s">
        <v>107</v>
      </c>
      <c r="J1996" s="181" t="s">
        <v>37</v>
      </c>
      <c r="K1996" s="181" t="s">
        <v>38</v>
      </c>
      <c r="L1996" s="186">
        <v>45505</v>
      </c>
      <c r="M1996" s="187" t="s">
        <v>225</v>
      </c>
      <c r="N1996" s="183" t="s">
        <v>36</v>
      </c>
      <c r="O1996" s="181"/>
      <c r="P1996" s="184">
        <v>1</v>
      </c>
      <c r="Q1996" s="185" t="s">
        <v>107</v>
      </c>
      <c r="R1996" s="181" t="s">
        <v>37</v>
      </c>
      <c r="S1996" s="181" t="s">
        <v>96</v>
      </c>
      <c r="T1996" s="186">
        <v>45505</v>
      </c>
      <c r="U1996" s="187" t="s">
        <v>225</v>
      </c>
      <c r="V1996" s="188" t="str" cm="1">
        <f t="array" ref="V1996">IF(SUM(LEN(A1996:U1996))=0,"",IF(OR(OR(ISBLANK(E1996),SUM(LEN(B1996),LEN(C1996))=0),AND(NOT(D1996="Unknown"),ISBLANK(I1996)),AND(NOT(N1996="Unknown"),ISBLANK(Q1996))),"Missing Information", INDEX(Table15[Entire Service Line Classification], MATCH(SUMIFS(Table15[Unique ID],Table15[System-Owned Portion],D1996,Table15[If Material Anything Other than "Lead" in Column E,Was Material Ever Previously Lead?],F1996,Table15[Customer-Owned Portion],N1996),Table15[Unique ID],0),0)))</f>
        <v>Non-lead</v>
      </c>
      <c r="W1996" s="189"/>
    </row>
    <row r="1997" spans="1:23" s="190" customFormat="1" ht="37.5" x14ac:dyDescent="0.25">
      <c r="A1997" s="180">
        <v>11607515</v>
      </c>
      <c r="B1997" s="181" t="s">
        <v>4099</v>
      </c>
      <c r="C1997" s="182" t="s">
        <v>4100</v>
      </c>
      <c r="D1997" s="183" t="s">
        <v>43</v>
      </c>
      <c r="E1997" s="181" t="s">
        <v>35</v>
      </c>
      <c r="F1997" s="183" t="s">
        <v>35</v>
      </c>
      <c r="G1997" s="181" t="s">
        <v>7041</v>
      </c>
      <c r="H1997" s="184">
        <v>1</v>
      </c>
      <c r="I1997" s="185" t="s">
        <v>107</v>
      </c>
      <c r="J1997" s="181" t="s">
        <v>37</v>
      </c>
      <c r="K1997" s="181" t="s">
        <v>38</v>
      </c>
      <c r="L1997" s="186">
        <v>45511</v>
      </c>
      <c r="M1997" s="187" t="s">
        <v>225</v>
      </c>
      <c r="N1997" s="183" t="s">
        <v>43</v>
      </c>
      <c r="O1997" s="181"/>
      <c r="P1997" s="184">
        <v>0.75</v>
      </c>
      <c r="Q1997" s="185" t="s">
        <v>107</v>
      </c>
      <c r="R1997" s="181" t="s">
        <v>37</v>
      </c>
      <c r="S1997" s="181" t="s">
        <v>96</v>
      </c>
      <c r="T1997" s="186">
        <v>45511</v>
      </c>
      <c r="U1997" s="187" t="s">
        <v>7068</v>
      </c>
      <c r="V1997" s="188" t="str" cm="1">
        <f t="array" ref="V1997">IF(SUM(LEN(A1997:U1997))=0,"",IF(OR(OR(ISBLANK(E1997),SUM(LEN(B1997),LEN(C1997))=0),AND(NOT(D1997="Unknown"),ISBLANK(I1997)),AND(NOT(N1997="Unknown"),ISBLANK(Q1997))),"Missing Information", INDEX(Table15[Entire Service Line Classification], MATCH(SUMIFS(Table15[Unique ID],Table15[System-Owned Portion],D1997,Table15[If Material Anything Other than "Lead" in Column E,Was Material Ever Previously Lead?],F1997,Table15[Customer-Owned Portion],N1997),Table15[Unique ID],0),0)))</f>
        <v>Non-lead</v>
      </c>
      <c r="W1997" s="189"/>
    </row>
    <row r="1998" spans="1:23" s="190" customFormat="1" ht="37.5" x14ac:dyDescent="0.25">
      <c r="A1998" s="180">
        <v>11607514</v>
      </c>
      <c r="B1998" s="181" t="s">
        <v>4101</v>
      </c>
      <c r="C1998" s="182" t="s">
        <v>4102</v>
      </c>
      <c r="D1998" s="183" t="s">
        <v>43</v>
      </c>
      <c r="E1998" s="181" t="s">
        <v>35</v>
      </c>
      <c r="F1998" s="183" t="s">
        <v>35</v>
      </c>
      <c r="G1998" s="181" t="s">
        <v>243</v>
      </c>
      <c r="H1998" s="184">
        <v>1</v>
      </c>
      <c r="I1998" s="185" t="s">
        <v>107</v>
      </c>
      <c r="J1998" s="181" t="s">
        <v>37</v>
      </c>
      <c r="K1998" s="181" t="s">
        <v>38</v>
      </c>
      <c r="L1998" s="186">
        <v>45509</v>
      </c>
      <c r="M1998" s="187" t="s">
        <v>225</v>
      </c>
      <c r="N1998" s="183" t="s">
        <v>43</v>
      </c>
      <c r="O1998" s="181"/>
      <c r="P1998" s="184">
        <v>1</v>
      </c>
      <c r="Q1998" s="185" t="s">
        <v>107</v>
      </c>
      <c r="R1998" s="181" t="s">
        <v>37</v>
      </c>
      <c r="S1998" s="181" t="s">
        <v>96</v>
      </c>
      <c r="T1998" s="186">
        <v>45509</v>
      </c>
      <c r="U1998" s="187" t="s">
        <v>225</v>
      </c>
      <c r="V1998" s="188" t="str" cm="1">
        <f t="array" ref="V1998">IF(SUM(LEN(A1998:U1998))=0,"",IF(OR(OR(ISBLANK(E1998),SUM(LEN(B1998),LEN(C1998))=0),AND(NOT(D1998="Unknown"),ISBLANK(I1998)),AND(NOT(N1998="Unknown"),ISBLANK(Q1998))),"Missing Information", INDEX(Table15[Entire Service Line Classification], MATCH(SUMIFS(Table15[Unique ID],Table15[System-Owned Portion],D1998,Table15[If Material Anything Other than "Lead" in Column E,Was Material Ever Previously Lead?],F1998,Table15[Customer-Owned Portion],N1998),Table15[Unique ID],0),0)))</f>
        <v>Non-lead</v>
      </c>
      <c r="W1998" s="189"/>
    </row>
    <row r="1999" spans="1:23" s="190" customFormat="1" ht="37.5" x14ac:dyDescent="0.25">
      <c r="A1999" s="180">
        <v>11607513</v>
      </c>
      <c r="B1999" s="181" t="s">
        <v>4103</v>
      </c>
      <c r="C1999" s="182" t="s">
        <v>4104</v>
      </c>
      <c r="D1999" s="183" t="s">
        <v>36</v>
      </c>
      <c r="E1999" s="181" t="s">
        <v>35</v>
      </c>
      <c r="F1999" s="183" t="s">
        <v>35</v>
      </c>
      <c r="G1999" s="181" t="s">
        <v>243</v>
      </c>
      <c r="H1999" s="184">
        <v>1</v>
      </c>
      <c r="I1999" s="185" t="s">
        <v>107</v>
      </c>
      <c r="J1999" s="181" t="s">
        <v>37</v>
      </c>
      <c r="K1999" s="181" t="s">
        <v>38</v>
      </c>
      <c r="L1999" s="186">
        <v>45495</v>
      </c>
      <c r="M1999" s="187" t="s">
        <v>225</v>
      </c>
      <c r="N1999" s="183" t="s">
        <v>36</v>
      </c>
      <c r="O1999" s="181"/>
      <c r="P1999" s="184">
        <v>1</v>
      </c>
      <c r="Q1999" s="185" t="s">
        <v>107</v>
      </c>
      <c r="R1999" s="181" t="s">
        <v>37</v>
      </c>
      <c r="S1999" s="181" t="s">
        <v>96</v>
      </c>
      <c r="T1999" s="186">
        <v>45495</v>
      </c>
      <c r="U1999" s="187" t="s">
        <v>225</v>
      </c>
      <c r="V1999" s="188" t="str" cm="1">
        <f t="array" ref="V1999">IF(SUM(LEN(A1999:U1999))=0,"",IF(OR(OR(ISBLANK(E1999),SUM(LEN(B1999),LEN(C1999))=0),AND(NOT(D1999="Unknown"),ISBLANK(I1999)),AND(NOT(N1999="Unknown"),ISBLANK(Q1999))),"Missing Information", INDEX(Table15[Entire Service Line Classification], MATCH(SUMIFS(Table15[Unique ID],Table15[System-Owned Portion],D1999,Table15[If Material Anything Other than "Lead" in Column E,Was Material Ever Previously Lead?],F1999,Table15[Customer-Owned Portion],N1999),Table15[Unique ID],0),0)))</f>
        <v>Non-lead</v>
      </c>
      <c r="W1999" s="189"/>
    </row>
    <row r="2000" spans="1:23" s="190" customFormat="1" ht="37.5" x14ac:dyDescent="0.25">
      <c r="A2000" s="180">
        <v>11607512</v>
      </c>
      <c r="B2000" s="181" t="s">
        <v>4105</v>
      </c>
      <c r="C2000" s="182" t="s">
        <v>4106</v>
      </c>
      <c r="D2000" s="183" t="s">
        <v>36</v>
      </c>
      <c r="E2000" s="181" t="s">
        <v>35</v>
      </c>
      <c r="F2000" s="183" t="s">
        <v>35</v>
      </c>
      <c r="G2000" s="181" t="s">
        <v>261</v>
      </c>
      <c r="H2000" s="184">
        <v>1</v>
      </c>
      <c r="I2000" s="185" t="s">
        <v>107</v>
      </c>
      <c r="J2000" s="181" t="s">
        <v>37</v>
      </c>
      <c r="K2000" s="181" t="s">
        <v>38</v>
      </c>
      <c r="L2000" s="186">
        <v>45495</v>
      </c>
      <c r="M2000" s="187" t="s">
        <v>225</v>
      </c>
      <c r="N2000" s="183" t="s">
        <v>36</v>
      </c>
      <c r="O2000" s="181"/>
      <c r="P2000" s="184">
        <v>1</v>
      </c>
      <c r="Q2000" s="185" t="s">
        <v>107</v>
      </c>
      <c r="R2000" s="181" t="s">
        <v>37</v>
      </c>
      <c r="S2000" s="181" t="s">
        <v>96</v>
      </c>
      <c r="T2000" s="186">
        <v>45495</v>
      </c>
      <c r="U2000" s="187" t="s">
        <v>225</v>
      </c>
      <c r="V2000" s="188" t="str" cm="1">
        <f t="array" ref="V2000">IF(SUM(LEN(A2000:U2000))=0,"",IF(OR(OR(ISBLANK(E2000),SUM(LEN(B2000),LEN(C2000))=0),AND(NOT(D2000="Unknown"),ISBLANK(I2000)),AND(NOT(N2000="Unknown"),ISBLANK(Q2000))),"Missing Information", INDEX(Table15[Entire Service Line Classification], MATCH(SUMIFS(Table15[Unique ID],Table15[System-Owned Portion],D2000,Table15[If Material Anything Other than "Lead" in Column E,Was Material Ever Previously Lead?],F2000,Table15[Customer-Owned Portion],N2000),Table15[Unique ID],0),0)))</f>
        <v>Non-lead</v>
      </c>
      <c r="W2000" s="189"/>
    </row>
    <row r="2001" spans="1:23" s="190" customFormat="1" ht="37.5" x14ac:dyDescent="0.25">
      <c r="A2001" s="180">
        <v>11607511</v>
      </c>
      <c r="B2001" s="181" t="s">
        <v>4107</v>
      </c>
      <c r="C2001" s="182" t="s">
        <v>4108</v>
      </c>
      <c r="D2001" s="183" t="s">
        <v>36</v>
      </c>
      <c r="E2001" s="181" t="s">
        <v>35</v>
      </c>
      <c r="F2001" s="183" t="s">
        <v>35</v>
      </c>
      <c r="G2001" s="181" t="s">
        <v>225</v>
      </c>
      <c r="H2001" s="184">
        <v>1</v>
      </c>
      <c r="I2001" s="185" t="s">
        <v>107</v>
      </c>
      <c r="J2001" s="181" t="s">
        <v>37</v>
      </c>
      <c r="K2001" s="181" t="s">
        <v>38</v>
      </c>
      <c r="L2001" s="186">
        <v>45509</v>
      </c>
      <c r="M2001" s="187" t="s">
        <v>225</v>
      </c>
      <c r="N2001" s="183" t="s">
        <v>36</v>
      </c>
      <c r="O2001" s="181"/>
      <c r="P2001" s="184">
        <v>1</v>
      </c>
      <c r="Q2001" s="185" t="s">
        <v>107</v>
      </c>
      <c r="R2001" s="181" t="s">
        <v>37</v>
      </c>
      <c r="S2001" s="181" t="s">
        <v>96</v>
      </c>
      <c r="T2001" s="186">
        <v>45509</v>
      </c>
      <c r="U2001" s="187" t="s">
        <v>225</v>
      </c>
      <c r="V2001" s="188" t="str" cm="1">
        <f t="array" ref="V2001">IF(SUM(LEN(A2001:U2001))=0,"",IF(OR(OR(ISBLANK(E2001),SUM(LEN(B2001),LEN(C2001))=0),AND(NOT(D2001="Unknown"),ISBLANK(I2001)),AND(NOT(N2001="Unknown"),ISBLANK(Q2001))),"Missing Information", INDEX(Table15[Entire Service Line Classification], MATCH(SUMIFS(Table15[Unique ID],Table15[System-Owned Portion],D2001,Table15[If Material Anything Other than "Lead" in Column E,Was Material Ever Previously Lead?],F2001,Table15[Customer-Owned Portion],N2001),Table15[Unique ID],0),0)))</f>
        <v>Non-lead</v>
      </c>
      <c r="W2001" s="189"/>
    </row>
    <row r="2002" spans="1:23" s="190" customFormat="1" ht="37.5" x14ac:dyDescent="0.25">
      <c r="A2002" s="180">
        <v>11607510</v>
      </c>
      <c r="B2002" s="181" t="s">
        <v>4109</v>
      </c>
      <c r="C2002" s="182" t="s">
        <v>4110</v>
      </c>
      <c r="D2002" s="183" t="s">
        <v>36</v>
      </c>
      <c r="E2002" s="181" t="s">
        <v>35</v>
      </c>
      <c r="F2002" s="183" t="s">
        <v>35</v>
      </c>
      <c r="G2002" s="181" t="s">
        <v>235</v>
      </c>
      <c r="H2002" s="184">
        <v>1</v>
      </c>
      <c r="I2002" s="185" t="s">
        <v>107</v>
      </c>
      <c r="J2002" s="181" t="s">
        <v>37</v>
      </c>
      <c r="K2002" s="181" t="s">
        <v>38</v>
      </c>
      <c r="L2002" s="186">
        <v>45509</v>
      </c>
      <c r="M2002" s="187" t="s">
        <v>225</v>
      </c>
      <c r="N2002" s="183" t="s">
        <v>36</v>
      </c>
      <c r="O2002" s="181"/>
      <c r="P2002" s="184">
        <v>1</v>
      </c>
      <c r="Q2002" s="185" t="s">
        <v>107</v>
      </c>
      <c r="R2002" s="181" t="s">
        <v>37</v>
      </c>
      <c r="S2002" s="181" t="s">
        <v>96</v>
      </c>
      <c r="T2002" s="186">
        <v>45509</v>
      </c>
      <c r="U2002" s="187" t="s">
        <v>225</v>
      </c>
      <c r="V2002" s="188" t="str" cm="1">
        <f t="array" ref="V2002">IF(SUM(LEN(A2002:U2002))=0,"",IF(OR(OR(ISBLANK(E2002),SUM(LEN(B2002),LEN(C2002))=0),AND(NOT(D2002="Unknown"),ISBLANK(I2002)),AND(NOT(N2002="Unknown"),ISBLANK(Q2002))),"Missing Information", INDEX(Table15[Entire Service Line Classification], MATCH(SUMIFS(Table15[Unique ID],Table15[System-Owned Portion],D2002,Table15[If Material Anything Other than "Lead" in Column E,Was Material Ever Previously Lead?],F2002,Table15[Customer-Owned Portion],N2002),Table15[Unique ID],0),0)))</f>
        <v>Non-lead</v>
      </c>
      <c r="W2002" s="189"/>
    </row>
    <row r="2003" spans="1:23" s="190" customFormat="1" ht="37.5" x14ac:dyDescent="0.25">
      <c r="A2003" s="180">
        <v>11607509</v>
      </c>
      <c r="B2003" s="181" t="s">
        <v>4111</v>
      </c>
      <c r="C2003" s="182" t="s">
        <v>4112</v>
      </c>
      <c r="D2003" s="183" t="s">
        <v>36</v>
      </c>
      <c r="E2003" s="181" t="s">
        <v>35</v>
      </c>
      <c r="F2003" s="183" t="s">
        <v>35</v>
      </c>
      <c r="G2003" s="181" t="s">
        <v>251</v>
      </c>
      <c r="H2003" s="184">
        <v>1</v>
      </c>
      <c r="I2003" s="185" t="s">
        <v>107</v>
      </c>
      <c r="J2003" s="181" t="s">
        <v>37</v>
      </c>
      <c r="K2003" s="181" t="s">
        <v>38</v>
      </c>
      <c r="L2003" s="186">
        <v>45495</v>
      </c>
      <c r="M2003" s="187" t="s">
        <v>225</v>
      </c>
      <c r="N2003" s="183" t="s">
        <v>36</v>
      </c>
      <c r="O2003" s="181"/>
      <c r="P2003" s="184">
        <v>1</v>
      </c>
      <c r="Q2003" s="185" t="s">
        <v>107</v>
      </c>
      <c r="R2003" s="181" t="s">
        <v>37</v>
      </c>
      <c r="S2003" s="181" t="s">
        <v>96</v>
      </c>
      <c r="T2003" s="186">
        <v>45495</v>
      </c>
      <c r="U2003" s="187" t="s">
        <v>225</v>
      </c>
      <c r="V2003" s="188" t="str" cm="1">
        <f t="array" ref="V2003">IF(SUM(LEN(A2003:U2003))=0,"",IF(OR(OR(ISBLANK(E2003),SUM(LEN(B2003),LEN(C2003))=0),AND(NOT(D2003="Unknown"),ISBLANK(I2003)),AND(NOT(N2003="Unknown"),ISBLANK(Q2003))),"Missing Information", INDEX(Table15[Entire Service Line Classification], MATCH(SUMIFS(Table15[Unique ID],Table15[System-Owned Portion],D2003,Table15[If Material Anything Other than "Lead" in Column E,Was Material Ever Previously Lead?],F2003,Table15[Customer-Owned Portion],N2003),Table15[Unique ID],0),0)))</f>
        <v>Non-lead</v>
      </c>
      <c r="W2003" s="189"/>
    </row>
    <row r="2004" spans="1:23" s="190" customFormat="1" ht="37.5" x14ac:dyDescent="0.25">
      <c r="A2004" s="180">
        <v>11607508</v>
      </c>
      <c r="B2004" s="181" t="s">
        <v>4113</v>
      </c>
      <c r="C2004" s="182" t="s">
        <v>4114</v>
      </c>
      <c r="D2004" s="183" t="s">
        <v>36</v>
      </c>
      <c r="E2004" s="181" t="s">
        <v>35</v>
      </c>
      <c r="F2004" s="183" t="s">
        <v>35</v>
      </c>
      <c r="G2004" s="181" t="s">
        <v>281</v>
      </c>
      <c r="H2004" s="184">
        <v>1</v>
      </c>
      <c r="I2004" s="185" t="s">
        <v>107</v>
      </c>
      <c r="J2004" s="181" t="s">
        <v>37</v>
      </c>
      <c r="K2004" s="181" t="s">
        <v>38</v>
      </c>
      <c r="L2004" s="186">
        <v>45509</v>
      </c>
      <c r="M2004" s="187" t="s">
        <v>225</v>
      </c>
      <c r="N2004" s="183" t="s">
        <v>36</v>
      </c>
      <c r="O2004" s="181"/>
      <c r="P2004" s="184">
        <v>1</v>
      </c>
      <c r="Q2004" s="185" t="s">
        <v>107</v>
      </c>
      <c r="R2004" s="181" t="s">
        <v>37</v>
      </c>
      <c r="S2004" s="181" t="s">
        <v>96</v>
      </c>
      <c r="T2004" s="186">
        <v>45509</v>
      </c>
      <c r="U2004" s="187" t="s">
        <v>225</v>
      </c>
      <c r="V2004" s="188" t="str" cm="1">
        <f t="array" ref="V2004">IF(SUM(LEN(A2004:U2004))=0,"",IF(OR(OR(ISBLANK(E2004),SUM(LEN(B2004),LEN(C2004))=0),AND(NOT(D2004="Unknown"),ISBLANK(I2004)),AND(NOT(N2004="Unknown"),ISBLANK(Q2004))),"Missing Information", INDEX(Table15[Entire Service Line Classification], MATCH(SUMIFS(Table15[Unique ID],Table15[System-Owned Portion],D2004,Table15[If Material Anything Other than "Lead" in Column E,Was Material Ever Previously Lead?],F2004,Table15[Customer-Owned Portion],N2004),Table15[Unique ID],0),0)))</f>
        <v>Non-lead</v>
      </c>
      <c r="W2004" s="189"/>
    </row>
    <row r="2005" spans="1:23" s="190" customFormat="1" ht="37.5" x14ac:dyDescent="0.25">
      <c r="A2005" s="180">
        <v>11607507</v>
      </c>
      <c r="B2005" s="181" t="s">
        <v>4115</v>
      </c>
      <c r="C2005" s="182" t="s">
        <v>4116</v>
      </c>
      <c r="D2005" s="183" t="s">
        <v>36</v>
      </c>
      <c r="E2005" s="181" t="s">
        <v>35</v>
      </c>
      <c r="F2005" s="183" t="s">
        <v>35</v>
      </c>
      <c r="G2005" s="181" t="s">
        <v>235</v>
      </c>
      <c r="H2005" s="184">
        <v>1</v>
      </c>
      <c r="I2005" s="185" t="s">
        <v>107</v>
      </c>
      <c r="J2005" s="181" t="s">
        <v>37</v>
      </c>
      <c r="K2005" s="181" t="s">
        <v>38</v>
      </c>
      <c r="L2005" s="186">
        <v>45509</v>
      </c>
      <c r="M2005" s="187" t="s">
        <v>225</v>
      </c>
      <c r="N2005" s="183" t="s">
        <v>36</v>
      </c>
      <c r="O2005" s="181"/>
      <c r="P2005" s="184">
        <v>1</v>
      </c>
      <c r="Q2005" s="185" t="s">
        <v>107</v>
      </c>
      <c r="R2005" s="181" t="s">
        <v>37</v>
      </c>
      <c r="S2005" s="181" t="s">
        <v>96</v>
      </c>
      <c r="T2005" s="186">
        <v>45509</v>
      </c>
      <c r="U2005" s="187" t="s">
        <v>225</v>
      </c>
      <c r="V2005" s="188" t="str" cm="1">
        <f t="array" ref="V2005">IF(SUM(LEN(A2005:U2005))=0,"",IF(OR(OR(ISBLANK(E2005),SUM(LEN(B2005),LEN(C2005))=0),AND(NOT(D2005="Unknown"),ISBLANK(I2005)),AND(NOT(N2005="Unknown"),ISBLANK(Q2005))),"Missing Information", INDEX(Table15[Entire Service Line Classification], MATCH(SUMIFS(Table15[Unique ID],Table15[System-Owned Portion],D2005,Table15[If Material Anything Other than "Lead" in Column E,Was Material Ever Previously Lead?],F2005,Table15[Customer-Owned Portion],N2005),Table15[Unique ID],0),0)))</f>
        <v>Non-lead</v>
      </c>
      <c r="W2005" s="189"/>
    </row>
    <row r="2006" spans="1:23" s="190" customFormat="1" ht="37.5" x14ac:dyDescent="0.25">
      <c r="A2006" s="180">
        <v>11607506</v>
      </c>
      <c r="B2006" s="181" t="s">
        <v>4117</v>
      </c>
      <c r="C2006" s="182" t="s">
        <v>4118</v>
      </c>
      <c r="D2006" s="183" t="s">
        <v>36</v>
      </c>
      <c r="E2006" s="181" t="s">
        <v>35</v>
      </c>
      <c r="F2006" s="183" t="s">
        <v>35</v>
      </c>
      <c r="G2006" s="181" t="s">
        <v>235</v>
      </c>
      <c r="H2006" s="184">
        <v>1</v>
      </c>
      <c r="I2006" s="185" t="s">
        <v>107</v>
      </c>
      <c r="J2006" s="181" t="s">
        <v>37</v>
      </c>
      <c r="K2006" s="181" t="s">
        <v>38</v>
      </c>
      <c r="L2006" s="186">
        <v>45509</v>
      </c>
      <c r="M2006" s="187" t="s">
        <v>225</v>
      </c>
      <c r="N2006" s="183" t="s">
        <v>36</v>
      </c>
      <c r="O2006" s="181"/>
      <c r="P2006" s="184">
        <v>1</v>
      </c>
      <c r="Q2006" s="185" t="s">
        <v>107</v>
      </c>
      <c r="R2006" s="181" t="s">
        <v>37</v>
      </c>
      <c r="S2006" s="181" t="s">
        <v>96</v>
      </c>
      <c r="T2006" s="186">
        <v>45509</v>
      </c>
      <c r="U2006" s="187" t="s">
        <v>225</v>
      </c>
      <c r="V2006" s="188" t="str" cm="1">
        <f t="array" ref="V2006">IF(SUM(LEN(A2006:U2006))=0,"",IF(OR(OR(ISBLANK(E2006),SUM(LEN(B2006),LEN(C2006))=0),AND(NOT(D2006="Unknown"),ISBLANK(I2006)),AND(NOT(N2006="Unknown"),ISBLANK(Q2006))),"Missing Information", INDEX(Table15[Entire Service Line Classification], MATCH(SUMIFS(Table15[Unique ID],Table15[System-Owned Portion],D2006,Table15[If Material Anything Other than "Lead" in Column E,Was Material Ever Previously Lead?],F2006,Table15[Customer-Owned Portion],N2006),Table15[Unique ID],0),0)))</f>
        <v>Non-lead</v>
      </c>
      <c r="W2006" s="189"/>
    </row>
    <row r="2007" spans="1:23" s="190" customFormat="1" ht="37.5" x14ac:dyDescent="0.25">
      <c r="A2007" s="180">
        <v>11607505</v>
      </c>
      <c r="B2007" s="181" t="s">
        <v>4119</v>
      </c>
      <c r="C2007" s="182" t="s">
        <v>4120</v>
      </c>
      <c r="D2007" s="183" t="s">
        <v>43</v>
      </c>
      <c r="E2007" s="181" t="s">
        <v>35</v>
      </c>
      <c r="F2007" s="183" t="s">
        <v>35</v>
      </c>
      <c r="G2007" s="181" t="s">
        <v>243</v>
      </c>
      <c r="H2007" s="184">
        <v>4</v>
      </c>
      <c r="I2007" s="185" t="s">
        <v>107</v>
      </c>
      <c r="J2007" s="181" t="s">
        <v>37</v>
      </c>
      <c r="K2007" s="181" t="s">
        <v>38</v>
      </c>
      <c r="L2007" s="186">
        <v>45509</v>
      </c>
      <c r="M2007" s="187" t="s">
        <v>225</v>
      </c>
      <c r="N2007" s="183" t="s">
        <v>43</v>
      </c>
      <c r="O2007" s="181"/>
      <c r="P2007" s="184">
        <v>4</v>
      </c>
      <c r="Q2007" s="185" t="s">
        <v>107</v>
      </c>
      <c r="R2007" s="181" t="s">
        <v>37</v>
      </c>
      <c r="S2007" s="181" t="s">
        <v>96</v>
      </c>
      <c r="T2007" s="186">
        <v>45509</v>
      </c>
      <c r="U2007" s="187" t="s">
        <v>7068</v>
      </c>
      <c r="V2007" s="188" t="str" cm="1">
        <f t="array" ref="V2007">IF(SUM(LEN(A2007:U2007))=0,"",IF(OR(OR(ISBLANK(E2007),SUM(LEN(B2007),LEN(C2007))=0),AND(NOT(D2007="Unknown"),ISBLANK(I2007)),AND(NOT(N2007="Unknown"),ISBLANK(Q2007))),"Missing Information", INDEX(Table15[Entire Service Line Classification], MATCH(SUMIFS(Table15[Unique ID],Table15[System-Owned Portion],D2007,Table15[If Material Anything Other than "Lead" in Column E,Was Material Ever Previously Lead?],F2007,Table15[Customer-Owned Portion],N2007),Table15[Unique ID],0),0)))</f>
        <v>Non-lead</v>
      </c>
      <c r="W2007" s="189"/>
    </row>
    <row r="2008" spans="1:23" s="190" customFormat="1" ht="37.5" x14ac:dyDescent="0.25">
      <c r="A2008" s="180">
        <v>11607502</v>
      </c>
      <c r="B2008" s="181" t="s">
        <v>4121</v>
      </c>
      <c r="C2008" s="182" t="s">
        <v>4122</v>
      </c>
      <c r="D2008" s="183" t="s">
        <v>36</v>
      </c>
      <c r="E2008" s="181" t="s">
        <v>35</v>
      </c>
      <c r="F2008" s="183" t="s">
        <v>35</v>
      </c>
      <c r="G2008" s="181" t="s">
        <v>245</v>
      </c>
      <c r="H2008" s="184">
        <v>1</v>
      </c>
      <c r="I2008" s="185" t="s">
        <v>107</v>
      </c>
      <c r="J2008" s="181" t="s">
        <v>37</v>
      </c>
      <c r="K2008" s="181" t="s">
        <v>38</v>
      </c>
      <c r="L2008" s="186">
        <v>45509</v>
      </c>
      <c r="M2008" s="187" t="s">
        <v>225</v>
      </c>
      <c r="N2008" s="183" t="s">
        <v>36</v>
      </c>
      <c r="O2008" s="181"/>
      <c r="P2008" s="184">
        <v>1</v>
      </c>
      <c r="Q2008" s="185" t="s">
        <v>107</v>
      </c>
      <c r="R2008" s="181" t="s">
        <v>37</v>
      </c>
      <c r="S2008" s="181" t="s">
        <v>96</v>
      </c>
      <c r="T2008" s="186">
        <v>45509</v>
      </c>
      <c r="U2008" s="187" t="s">
        <v>225</v>
      </c>
      <c r="V2008" s="188" t="str" cm="1">
        <f t="array" ref="V2008">IF(SUM(LEN(A2008:U2008))=0,"",IF(OR(OR(ISBLANK(E2008),SUM(LEN(B2008),LEN(C2008))=0),AND(NOT(D2008="Unknown"),ISBLANK(I2008)),AND(NOT(N2008="Unknown"),ISBLANK(Q2008))),"Missing Information", INDEX(Table15[Entire Service Line Classification], MATCH(SUMIFS(Table15[Unique ID],Table15[System-Owned Portion],D2008,Table15[If Material Anything Other than "Lead" in Column E,Was Material Ever Previously Lead?],F2008,Table15[Customer-Owned Portion],N2008),Table15[Unique ID],0),0)))</f>
        <v>Non-lead</v>
      </c>
      <c r="W2008" s="189"/>
    </row>
    <row r="2009" spans="1:23" s="190" customFormat="1" ht="37.5" x14ac:dyDescent="0.25">
      <c r="A2009" s="180">
        <v>11607504</v>
      </c>
      <c r="B2009" s="181" t="s">
        <v>4123</v>
      </c>
      <c r="C2009" s="182" t="s">
        <v>4124</v>
      </c>
      <c r="D2009" s="183" t="s">
        <v>36</v>
      </c>
      <c r="E2009" s="181" t="s">
        <v>35</v>
      </c>
      <c r="F2009" s="183" t="s">
        <v>35</v>
      </c>
      <c r="G2009" s="181" t="s">
        <v>243</v>
      </c>
      <c r="H2009" s="184">
        <v>1</v>
      </c>
      <c r="I2009" s="185" t="s">
        <v>107</v>
      </c>
      <c r="J2009" s="181" t="s">
        <v>37</v>
      </c>
      <c r="K2009" s="181" t="s">
        <v>38</v>
      </c>
      <c r="L2009" s="186">
        <v>45509</v>
      </c>
      <c r="M2009" s="187" t="s">
        <v>225</v>
      </c>
      <c r="N2009" s="183" t="s">
        <v>36</v>
      </c>
      <c r="O2009" s="181"/>
      <c r="P2009" s="184">
        <v>1</v>
      </c>
      <c r="Q2009" s="185" t="s">
        <v>107</v>
      </c>
      <c r="R2009" s="181" t="s">
        <v>37</v>
      </c>
      <c r="S2009" s="181" t="s">
        <v>96</v>
      </c>
      <c r="T2009" s="186">
        <v>45509</v>
      </c>
      <c r="U2009" s="187" t="s">
        <v>225</v>
      </c>
      <c r="V2009" s="188" t="str" cm="1">
        <f t="array" ref="V2009">IF(SUM(LEN(A2009:U2009))=0,"",IF(OR(OR(ISBLANK(E2009),SUM(LEN(B2009),LEN(C2009))=0),AND(NOT(D2009="Unknown"),ISBLANK(I2009)),AND(NOT(N2009="Unknown"),ISBLANK(Q2009))),"Missing Information", INDEX(Table15[Entire Service Line Classification], MATCH(SUMIFS(Table15[Unique ID],Table15[System-Owned Portion],D2009,Table15[If Material Anything Other than "Lead" in Column E,Was Material Ever Previously Lead?],F2009,Table15[Customer-Owned Portion],N2009),Table15[Unique ID],0),0)))</f>
        <v>Non-lead</v>
      </c>
      <c r="W2009" s="189"/>
    </row>
    <row r="2010" spans="1:23" s="190" customFormat="1" ht="37.5" x14ac:dyDescent="0.25">
      <c r="A2010" s="180">
        <v>11607503</v>
      </c>
      <c r="B2010" s="181" t="s">
        <v>4125</v>
      </c>
      <c r="C2010" s="182" t="s">
        <v>4126</v>
      </c>
      <c r="D2010" s="183" t="s">
        <v>36</v>
      </c>
      <c r="E2010" s="181" t="s">
        <v>35</v>
      </c>
      <c r="F2010" s="183" t="s">
        <v>35</v>
      </c>
      <c r="G2010" s="181" t="s">
        <v>251</v>
      </c>
      <c r="H2010" s="184">
        <v>1</v>
      </c>
      <c r="I2010" s="185" t="s">
        <v>107</v>
      </c>
      <c r="J2010" s="181" t="s">
        <v>37</v>
      </c>
      <c r="K2010" s="181" t="s">
        <v>38</v>
      </c>
      <c r="L2010" s="186">
        <v>45509</v>
      </c>
      <c r="M2010" s="187" t="s">
        <v>225</v>
      </c>
      <c r="N2010" s="183" t="s">
        <v>36</v>
      </c>
      <c r="O2010" s="181"/>
      <c r="P2010" s="184">
        <v>1</v>
      </c>
      <c r="Q2010" s="185" t="s">
        <v>107</v>
      </c>
      <c r="R2010" s="181" t="s">
        <v>37</v>
      </c>
      <c r="S2010" s="181" t="s">
        <v>96</v>
      </c>
      <c r="T2010" s="186">
        <v>45509</v>
      </c>
      <c r="U2010" s="187" t="s">
        <v>225</v>
      </c>
      <c r="V2010" s="188" t="str" cm="1">
        <f t="array" ref="V2010">IF(SUM(LEN(A2010:U2010))=0,"",IF(OR(OR(ISBLANK(E2010),SUM(LEN(B2010),LEN(C2010))=0),AND(NOT(D2010="Unknown"),ISBLANK(I2010)),AND(NOT(N2010="Unknown"),ISBLANK(Q2010))),"Missing Information", INDEX(Table15[Entire Service Line Classification], MATCH(SUMIFS(Table15[Unique ID],Table15[System-Owned Portion],D2010,Table15[If Material Anything Other than "Lead" in Column E,Was Material Ever Previously Lead?],F2010,Table15[Customer-Owned Portion],N2010),Table15[Unique ID],0),0)))</f>
        <v>Non-lead</v>
      </c>
      <c r="W2010" s="189"/>
    </row>
    <row r="2011" spans="1:23" s="190" customFormat="1" ht="37.5" x14ac:dyDescent="0.25">
      <c r="A2011" s="180">
        <v>11607501</v>
      </c>
      <c r="B2011" s="181" t="s">
        <v>4127</v>
      </c>
      <c r="C2011" s="182" t="s">
        <v>4128</v>
      </c>
      <c r="D2011" s="183" t="s">
        <v>36</v>
      </c>
      <c r="E2011" s="181" t="s">
        <v>35</v>
      </c>
      <c r="F2011" s="183" t="s">
        <v>35</v>
      </c>
      <c r="G2011" s="181" t="s">
        <v>269</v>
      </c>
      <c r="H2011" s="184">
        <v>1</v>
      </c>
      <c r="I2011" s="185" t="s">
        <v>107</v>
      </c>
      <c r="J2011" s="181" t="s">
        <v>37</v>
      </c>
      <c r="K2011" s="181" t="s">
        <v>38</v>
      </c>
      <c r="L2011" s="186">
        <v>45509</v>
      </c>
      <c r="M2011" s="187" t="s">
        <v>225</v>
      </c>
      <c r="N2011" s="183" t="s">
        <v>36</v>
      </c>
      <c r="O2011" s="181"/>
      <c r="P2011" s="184">
        <v>1</v>
      </c>
      <c r="Q2011" s="185" t="s">
        <v>107</v>
      </c>
      <c r="R2011" s="181" t="s">
        <v>37</v>
      </c>
      <c r="S2011" s="181" t="s">
        <v>96</v>
      </c>
      <c r="T2011" s="186">
        <v>45509</v>
      </c>
      <c r="U2011" s="187" t="s">
        <v>225</v>
      </c>
      <c r="V2011" s="188" t="str" cm="1">
        <f t="array" ref="V2011">IF(SUM(LEN(A2011:U2011))=0,"",IF(OR(OR(ISBLANK(E2011),SUM(LEN(B2011),LEN(C2011))=0),AND(NOT(D2011="Unknown"),ISBLANK(I2011)),AND(NOT(N2011="Unknown"),ISBLANK(Q2011))),"Missing Information", INDEX(Table15[Entire Service Line Classification], MATCH(SUMIFS(Table15[Unique ID],Table15[System-Owned Portion],D2011,Table15[If Material Anything Other than "Lead" in Column E,Was Material Ever Previously Lead?],F2011,Table15[Customer-Owned Portion],N2011),Table15[Unique ID],0),0)))</f>
        <v>Non-lead</v>
      </c>
      <c r="W2011" s="189"/>
    </row>
    <row r="2012" spans="1:23" s="190" customFormat="1" ht="37.5" x14ac:dyDescent="0.25">
      <c r="A2012" s="180">
        <v>11607500</v>
      </c>
      <c r="B2012" s="181" t="s">
        <v>4129</v>
      </c>
      <c r="C2012" s="182" t="s">
        <v>4130</v>
      </c>
      <c r="D2012" s="183" t="s">
        <v>36</v>
      </c>
      <c r="E2012" s="181" t="s">
        <v>35</v>
      </c>
      <c r="F2012" s="183" t="s">
        <v>35</v>
      </c>
      <c r="G2012" s="181" t="s">
        <v>235</v>
      </c>
      <c r="H2012" s="184">
        <v>1</v>
      </c>
      <c r="I2012" s="185" t="s">
        <v>107</v>
      </c>
      <c r="J2012" s="181" t="s">
        <v>37</v>
      </c>
      <c r="K2012" s="181" t="s">
        <v>38</v>
      </c>
      <c r="L2012" s="186">
        <v>45509</v>
      </c>
      <c r="M2012" s="187" t="s">
        <v>225</v>
      </c>
      <c r="N2012" s="183" t="s">
        <v>36</v>
      </c>
      <c r="O2012" s="181"/>
      <c r="P2012" s="184">
        <v>1</v>
      </c>
      <c r="Q2012" s="185" t="s">
        <v>107</v>
      </c>
      <c r="R2012" s="181" t="s">
        <v>37</v>
      </c>
      <c r="S2012" s="181" t="s">
        <v>96</v>
      </c>
      <c r="T2012" s="186">
        <v>45509</v>
      </c>
      <c r="U2012" s="187" t="s">
        <v>225</v>
      </c>
      <c r="V2012" s="188" t="str" cm="1">
        <f t="array" ref="V2012">IF(SUM(LEN(A2012:U2012))=0,"",IF(OR(OR(ISBLANK(E2012),SUM(LEN(B2012),LEN(C2012))=0),AND(NOT(D2012="Unknown"),ISBLANK(I2012)),AND(NOT(N2012="Unknown"),ISBLANK(Q2012))),"Missing Information", INDEX(Table15[Entire Service Line Classification], MATCH(SUMIFS(Table15[Unique ID],Table15[System-Owned Portion],D2012,Table15[If Material Anything Other than "Lead" in Column E,Was Material Ever Previously Lead?],F2012,Table15[Customer-Owned Portion],N2012),Table15[Unique ID],0),0)))</f>
        <v>Non-lead</v>
      </c>
      <c r="W2012" s="189"/>
    </row>
    <row r="2013" spans="1:23" s="190" customFormat="1" ht="37.5" x14ac:dyDescent="0.25">
      <c r="A2013" s="180">
        <v>11607499</v>
      </c>
      <c r="B2013" s="181" t="s">
        <v>4131</v>
      </c>
      <c r="C2013" s="182" t="s">
        <v>4132</v>
      </c>
      <c r="D2013" s="183" t="s">
        <v>36</v>
      </c>
      <c r="E2013" s="181" t="s">
        <v>35</v>
      </c>
      <c r="F2013" s="183" t="s">
        <v>35</v>
      </c>
      <c r="G2013" s="181" t="s">
        <v>261</v>
      </c>
      <c r="H2013" s="184">
        <v>1</v>
      </c>
      <c r="I2013" s="185" t="s">
        <v>107</v>
      </c>
      <c r="J2013" s="181" t="s">
        <v>37</v>
      </c>
      <c r="K2013" s="181" t="s">
        <v>38</v>
      </c>
      <c r="L2013" s="186">
        <v>45509</v>
      </c>
      <c r="M2013" s="187" t="s">
        <v>225</v>
      </c>
      <c r="N2013" s="183" t="s">
        <v>36</v>
      </c>
      <c r="O2013" s="181"/>
      <c r="P2013" s="184">
        <v>1</v>
      </c>
      <c r="Q2013" s="185" t="s">
        <v>107</v>
      </c>
      <c r="R2013" s="181" t="s">
        <v>37</v>
      </c>
      <c r="S2013" s="181" t="s">
        <v>96</v>
      </c>
      <c r="T2013" s="186">
        <v>45509</v>
      </c>
      <c r="U2013" s="187" t="s">
        <v>225</v>
      </c>
      <c r="V2013" s="188" t="str" cm="1">
        <f t="array" ref="V2013">IF(SUM(LEN(A2013:U2013))=0,"",IF(OR(OR(ISBLANK(E2013),SUM(LEN(B2013),LEN(C2013))=0),AND(NOT(D2013="Unknown"),ISBLANK(I2013)),AND(NOT(N2013="Unknown"),ISBLANK(Q2013))),"Missing Information", INDEX(Table15[Entire Service Line Classification], MATCH(SUMIFS(Table15[Unique ID],Table15[System-Owned Portion],D2013,Table15[If Material Anything Other than "Lead" in Column E,Was Material Ever Previously Lead?],F2013,Table15[Customer-Owned Portion],N2013),Table15[Unique ID],0),0)))</f>
        <v>Non-lead</v>
      </c>
      <c r="W2013" s="189"/>
    </row>
    <row r="2014" spans="1:23" s="190" customFormat="1" ht="37.5" x14ac:dyDescent="0.25">
      <c r="A2014" s="180">
        <v>11607497</v>
      </c>
      <c r="B2014" s="181" t="s">
        <v>4133</v>
      </c>
      <c r="C2014" s="182" t="s">
        <v>4134</v>
      </c>
      <c r="D2014" s="183" t="s">
        <v>36</v>
      </c>
      <c r="E2014" s="181" t="s">
        <v>35</v>
      </c>
      <c r="F2014" s="183" t="s">
        <v>35</v>
      </c>
      <c r="G2014" s="181" t="s">
        <v>281</v>
      </c>
      <c r="H2014" s="184">
        <v>1</v>
      </c>
      <c r="I2014" s="185" t="s">
        <v>107</v>
      </c>
      <c r="J2014" s="181" t="s">
        <v>37</v>
      </c>
      <c r="K2014" s="181" t="s">
        <v>38</v>
      </c>
      <c r="L2014" s="186">
        <v>45509</v>
      </c>
      <c r="M2014" s="187" t="s">
        <v>225</v>
      </c>
      <c r="N2014" s="183" t="s">
        <v>36</v>
      </c>
      <c r="O2014" s="181"/>
      <c r="P2014" s="184">
        <v>1</v>
      </c>
      <c r="Q2014" s="185" t="s">
        <v>107</v>
      </c>
      <c r="R2014" s="181" t="s">
        <v>37</v>
      </c>
      <c r="S2014" s="181" t="s">
        <v>96</v>
      </c>
      <c r="T2014" s="186">
        <v>45509</v>
      </c>
      <c r="U2014" s="187" t="s">
        <v>225</v>
      </c>
      <c r="V2014" s="188" t="str" cm="1">
        <f t="array" ref="V2014">IF(SUM(LEN(A2014:U2014))=0,"",IF(OR(OR(ISBLANK(E2014),SUM(LEN(B2014),LEN(C2014))=0),AND(NOT(D2014="Unknown"),ISBLANK(I2014)),AND(NOT(N2014="Unknown"),ISBLANK(Q2014))),"Missing Information", INDEX(Table15[Entire Service Line Classification], MATCH(SUMIFS(Table15[Unique ID],Table15[System-Owned Portion],D2014,Table15[If Material Anything Other than "Lead" in Column E,Was Material Ever Previously Lead?],F2014,Table15[Customer-Owned Portion],N2014),Table15[Unique ID],0),0)))</f>
        <v>Non-lead</v>
      </c>
      <c r="W2014" s="189"/>
    </row>
    <row r="2015" spans="1:23" s="190" customFormat="1" ht="37.5" x14ac:dyDescent="0.25">
      <c r="A2015" s="180">
        <v>11607498</v>
      </c>
      <c r="B2015" s="181" t="s">
        <v>4135</v>
      </c>
      <c r="C2015" s="182" t="s">
        <v>4136</v>
      </c>
      <c r="D2015" s="183" t="s">
        <v>43</v>
      </c>
      <c r="E2015" s="181" t="s">
        <v>35</v>
      </c>
      <c r="F2015" s="183" t="s">
        <v>35</v>
      </c>
      <c r="G2015" s="181" t="s">
        <v>260</v>
      </c>
      <c r="H2015" s="184">
        <v>0.75</v>
      </c>
      <c r="I2015" s="185" t="s">
        <v>107</v>
      </c>
      <c r="J2015" s="181" t="s">
        <v>37</v>
      </c>
      <c r="K2015" s="181" t="s">
        <v>38</v>
      </c>
      <c r="L2015" s="186">
        <v>45509</v>
      </c>
      <c r="M2015" s="187" t="s">
        <v>225</v>
      </c>
      <c r="N2015" s="183" t="s">
        <v>43</v>
      </c>
      <c r="O2015" s="181"/>
      <c r="P2015" s="184">
        <v>0.75</v>
      </c>
      <c r="Q2015" s="185" t="s">
        <v>107</v>
      </c>
      <c r="R2015" s="181" t="s">
        <v>37</v>
      </c>
      <c r="S2015" s="181" t="s">
        <v>96</v>
      </c>
      <c r="T2015" s="186">
        <v>45509</v>
      </c>
      <c r="U2015" s="187" t="s">
        <v>225</v>
      </c>
      <c r="V2015" s="188" t="str" cm="1">
        <f t="array" ref="V2015">IF(SUM(LEN(A2015:U2015))=0,"",IF(OR(OR(ISBLANK(E2015),SUM(LEN(B2015),LEN(C2015))=0),AND(NOT(D2015="Unknown"),ISBLANK(I2015)),AND(NOT(N2015="Unknown"),ISBLANK(Q2015))),"Missing Information", INDEX(Table15[Entire Service Line Classification], MATCH(SUMIFS(Table15[Unique ID],Table15[System-Owned Portion],D2015,Table15[If Material Anything Other than "Lead" in Column E,Was Material Ever Previously Lead?],F2015,Table15[Customer-Owned Portion],N2015),Table15[Unique ID],0),0)))</f>
        <v>Non-lead</v>
      </c>
      <c r="W2015" s="189"/>
    </row>
    <row r="2016" spans="1:23" s="190" customFormat="1" ht="37.5" x14ac:dyDescent="0.25">
      <c r="A2016" s="180">
        <v>11607495</v>
      </c>
      <c r="B2016" s="181" t="s">
        <v>4137</v>
      </c>
      <c r="C2016" s="182" t="s">
        <v>4138</v>
      </c>
      <c r="D2016" s="183" t="s">
        <v>43</v>
      </c>
      <c r="E2016" s="181" t="s">
        <v>35</v>
      </c>
      <c r="F2016" s="183" t="s">
        <v>35</v>
      </c>
      <c r="G2016" s="181" t="s">
        <v>226</v>
      </c>
      <c r="H2016" s="184">
        <v>0.75</v>
      </c>
      <c r="I2016" s="185" t="s">
        <v>107</v>
      </c>
      <c r="J2016" s="181" t="s">
        <v>37</v>
      </c>
      <c r="K2016" s="181" t="s">
        <v>38</v>
      </c>
      <c r="L2016" s="186">
        <v>45509</v>
      </c>
      <c r="M2016" s="187" t="s">
        <v>225</v>
      </c>
      <c r="N2016" s="183" t="s">
        <v>43</v>
      </c>
      <c r="O2016" s="181"/>
      <c r="P2016" s="184">
        <v>0.75</v>
      </c>
      <c r="Q2016" s="185" t="s">
        <v>107</v>
      </c>
      <c r="R2016" s="181" t="s">
        <v>37</v>
      </c>
      <c r="S2016" s="181" t="s">
        <v>96</v>
      </c>
      <c r="T2016" s="186">
        <v>45509</v>
      </c>
      <c r="U2016" s="187" t="s">
        <v>225</v>
      </c>
      <c r="V2016" s="188" t="str" cm="1">
        <f t="array" ref="V2016">IF(SUM(LEN(A2016:U2016))=0,"",IF(OR(OR(ISBLANK(E2016),SUM(LEN(B2016),LEN(C2016))=0),AND(NOT(D2016="Unknown"),ISBLANK(I2016)),AND(NOT(N2016="Unknown"),ISBLANK(Q2016))),"Missing Information", INDEX(Table15[Entire Service Line Classification], MATCH(SUMIFS(Table15[Unique ID],Table15[System-Owned Portion],D2016,Table15[If Material Anything Other than "Lead" in Column E,Was Material Ever Previously Lead?],F2016,Table15[Customer-Owned Portion],N2016),Table15[Unique ID],0),0)))</f>
        <v>Non-lead</v>
      </c>
      <c r="W2016" s="189"/>
    </row>
    <row r="2017" spans="1:23" s="190" customFormat="1" ht="37.5" x14ac:dyDescent="0.25">
      <c r="A2017" s="180">
        <v>11607494</v>
      </c>
      <c r="B2017" s="181" t="s">
        <v>4139</v>
      </c>
      <c r="C2017" s="182" t="s">
        <v>4140</v>
      </c>
      <c r="D2017" s="183" t="s">
        <v>43</v>
      </c>
      <c r="E2017" s="181" t="s">
        <v>35</v>
      </c>
      <c r="F2017" s="183" t="s">
        <v>35</v>
      </c>
      <c r="G2017" s="181" t="s">
        <v>7043</v>
      </c>
      <c r="H2017" s="184">
        <v>1</v>
      </c>
      <c r="I2017" s="185" t="s">
        <v>107</v>
      </c>
      <c r="J2017" s="181" t="s">
        <v>37</v>
      </c>
      <c r="K2017" s="181" t="s">
        <v>38</v>
      </c>
      <c r="L2017" s="186">
        <v>45497</v>
      </c>
      <c r="M2017" s="187" t="s">
        <v>7074</v>
      </c>
      <c r="N2017" s="183" t="s">
        <v>36</v>
      </c>
      <c r="O2017" s="181"/>
      <c r="P2017" s="184">
        <v>1</v>
      </c>
      <c r="Q2017" s="185" t="s">
        <v>107</v>
      </c>
      <c r="R2017" s="181" t="s">
        <v>37</v>
      </c>
      <c r="S2017" s="181" t="s">
        <v>96</v>
      </c>
      <c r="T2017" s="186">
        <v>45497</v>
      </c>
      <c r="U2017" s="187" t="s">
        <v>225</v>
      </c>
      <c r="V2017" s="188" t="str" cm="1">
        <f t="array" ref="V2017">IF(SUM(LEN(A2017:U2017))=0,"",IF(OR(OR(ISBLANK(E2017),SUM(LEN(B2017),LEN(C2017))=0),AND(NOT(D2017="Unknown"),ISBLANK(I2017)),AND(NOT(N2017="Unknown"),ISBLANK(Q2017))),"Missing Information", INDEX(Table15[Entire Service Line Classification], MATCH(SUMIFS(Table15[Unique ID],Table15[System-Owned Portion],D2017,Table15[If Material Anything Other than "Lead" in Column E,Was Material Ever Previously Lead?],F2017,Table15[Customer-Owned Portion],N2017),Table15[Unique ID],0),0)))</f>
        <v>Non-lead</v>
      </c>
      <c r="W2017" s="189"/>
    </row>
    <row r="2018" spans="1:23" s="190" customFormat="1" ht="37.5" x14ac:dyDescent="0.25">
      <c r="A2018" s="180">
        <v>11607493</v>
      </c>
      <c r="B2018" s="181" t="s">
        <v>4141</v>
      </c>
      <c r="C2018" s="182" t="s">
        <v>4142</v>
      </c>
      <c r="D2018" s="183" t="s">
        <v>36</v>
      </c>
      <c r="E2018" s="181" t="s">
        <v>35</v>
      </c>
      <c r="F2018" s="183" t="s">
        <v>35</v>
      </c>
      <c r="G2018" s="181" t="s">
        <v>281</v>
      </c>
      <c r="H2018" s="184">
        <v>1</v>
      </c>
      <c r="I2018" s="185" t="s">
        <v>107</v>
      </c>
      <c r="J2018" s="181" t="s">
        <v>37</v>
      </c>
      <c r="K2018" s="181" t="s">
        <v>38</v>
      </c>
      <c r="L2018" s="186">
        <v>45509</v>
      </c>
      <c r="M2018" s="187" t="s">
        <v>225</v>
      </c>
      <c r="N2018" s="183" t="s">
        <v>43</v>
      </c>
      <c r="O2018" s="181"/>
      <c r="P2018" s="184">
        <v>1</v>
      </c>
      <c r="Q2018" s="185" t="s">
        <v>107</v>
      </c>
      <c r="R2018" s="181" t="s">
        <v>37</v>
      </c>
      <c r="S2018" s="181" t="s">
        <v>96</v>
      </c>
      <c r="T2018" s="186">
        <v>45509</v>
      </c>
      <c r="U2018" s="187" t="s">
        <v>7068</v>
      </c>
      <c r="V2018" s="188" t="str" cm="1">
        <f t="array" ref="V2018">IF(SUM(LEN(A2018:U2018))=0,"",IF(OR(OR(ISBLANK(E2018),SUM(LEN(B2018),LEN(C2018))=0),AND(NOT(D2018="Unknown"),ISBLANK(I2018)),AND(NOT(N2018="Unknown"),ISBLANK(Q2018))),"Missing Information", INDEX(Table15[Entire Service Line Classification], MATCH(SUMIFS(Table15[Unique ID],Table15[System-Owned Portion],D2018,Table15[If Material Anything Other than "Lead" in Column E,Was Material Ever Previously Lead?],F2018,Table15[Customer-Owned Portion],N2018),Table15[Unique ID],0),0)))</f>
        <v>Non-lead</v>
      </c>
      <c r="W2018" s="189"/>
    </row>
    <row r="2019" spans="1:23" s="190" customFormat="1" ht="37.5" x14ac:dyDescent="0.25">
      <c r="A2019" s="180">
        <v>11607492</v>
      </c>
      <c r="B2019" s="181" t="s">
        <v>4143</v>
      </c>
      <c r="C2019" s="182" t="s">
        <v>4144</v>
      </c>
      <c r="D2019" s="183" t="s">
        <v>43</v>
      </c>
      <c r="E2019" s="181" t="s">
        <v>35</v>
      </c>
      <c r="F2019" s="183" t="s">
        <v>35</v>
      </c>
      <c r="G2019" s="181" t="s">
        <v>226</v>
      </c>
      <c r="H2019" s="184">
        <v>0.75</v>
      </c>
      <c r="I2019" s="185" t="s">
        <v>107</v>
      </c>
      <c r="J2019" s="181" t="s">
        <v>37</v>
      </c>
      <c r="K2019" s="181" t="s">
        <v>38</v>
      </c>
      <c r="L2019" s="186">
        <v>45509</v>
      </c>
      <c r="M2019" s="187" t="s">
        <v>225</v>
      </c>
      <c r="N2019" s="183" t="s">
        <v>43</v>
      </c>
      <c r="O2019" s="181"/>
      <c r="P2019" s="184">
        <v>0.75</v>
      </c>
      <c r="Q2019" s="185" t="s">
        <v>107</v>
      </c>
      <c r="R2019" s="181" t="s">
        <v>37</v>
      </c>
      <c r="S2019" s="181" t="s">
        <v>96</v>
      </c>
      <c r="T2019" s="186">
        <v>45509</v>
      </c>
      <c r="U2019" s="187" t="s">
        <v>225</v>
      </c>
      <c r="V2019" s="188" t="str" cm="1">
        <f t="array" ref="V2019">IF(SUM(LEN(A2019:U2019))=0,"",IF(OR(OR(ISBLANK(E2019),SUM(LEN(B2019),LEN(C2019))=0),AND(NOT(D2019="Unknown"),ISBLANK(I2019)),AND(NOT(N2019="Unknown"),ISBLANK(Q2019))),"Missing Information", INDEX(Table15[Entire Service Line Classification], MATCH(SUMIFS(Table15[Unique ID],Table15[System-Owned Portion],D2019,Table15[If Material Anything Other than "Lead" in Column E,Was Material Ever Previously Lead?],F2019,Table15[Customer-Owned Portion],N2019),Table15[Unique ID],0),0)))</f>
        <v>Non-lead</v>
      </c>
      <c r="W2019" s="189"/>
    </row>
    <row r="2020" spans="1:23" s="190" customFormat="1" ht="37.5" x14ac:dyDescent="0.25">
      <c r="A2020" s="180">
        <v>11607491</v>
      </c>
      <c r="B2020" s="181" t="s">
        <v>4145</v>
      </c>
      <c r="C2020" s="182" t="s">
        <v>4146</v>
      </c>
      <c r="D2020" s="183" t="s">
        <v>36</v>
      </c>
      <c r="E2020" s="181" t="s">
        <v>35</v>
      </c>
      <c r="F2020" s="183" t="s">
        <v>35</v>
      </c>
      <c r="G2020" s="181" t="s">
        <v>261</v>
      </c>
      <c r="H2020" s="184">
        <v>1</v>
      </c>
      <c r="I2020" s="185" t="s">
        <v>107</v>
      </c>
      <c r="J2020" s="181" t="s">
        <v>37</v>
      </c>
      <c r="K2020" s="181" t="s">
        <v>38</v>
      </c>
      <c r="L2020" s="186">
        <v>45509</v>
      </c>
      <c r="M2020" s="187" t="s">
        <v>225</v>
      </c>
      <c r="N2020" s="183" t="s">
        <v>36</v>
      </c>
      <c r="O2020" s="181"/>
      <c r="P2020" s="184">
        <v>0.75</v>
      </c>
      <c r="Q2020" s="185" t="s">
        <v>107</v>
      </c>
      <c r="R2020" s="181" t="s">
        <v>37</v>
      </c>
      <c r="S2020" s="181" t="s">
        <v>96</v>
      </c>
      <c r="T2020" s="186">
        <v>45509</v>
      </c>
      <c r="U2020" s="187" t="s">
        <v>225</v>
      </c>
      <c r="V2020" s="188" t="str" cm="1">
        <f t="array" ref="V2020">IF(SUM(LEN(A2020:U2020))=0,"",IF(OR(OR(ISBLANK(E2020),SUM(LEN(B2020),LEN(C2020))=0),AND(NOT(D2020="Unknown"),ISBLANK(I2020)),AND(NOT(N2020="Unknown"),ISBLANK(Q2020))),"Missing Information", INDEX(Table15[Entire Service Line Classification], MATCH(SUMIFS(Table15[Unique ID],Table15[System-Owned Portion],D2020,Table15[If Material Anything Other than "Lead" in Column E,Was Material Ever Previously Lead?],F2020,Table15[Customer-Owned Portion],N2020),Table15[Unique ID],0),0)))</f>
        <v>Non-lead</v>
      </c>
      <c r="W2020" s="189"/>
    </row>
    <row r="2021" spans="1:23" s="190" customFormat="1" ht="37.5" x14ac:dyDescent="0.25">
      <c r="A2021" s="180">
        <v>11607490</v>
      </c>
      <c r="B2021" s="181" t="s">
        <v>4147</v>
      </c>
      <c r="C2021" s="182" t="s">
        <v>4148</v>
      </c>
      <c r="D2021" s="183" t="s">
        <v>36</v>
      </c>
      <c r="E2021" s="181" t="s">
        <v>35</v>
      </c>
      <c r="F2021" s="183" t="s">
        <v>35</v>
      </c>
      <c r="G2021" s="181" t="s">
        <v>261</v>
      </c>
      <c r="H2021" s="184">
        <v>1</v>
      </c>
      <c r="I2021" s="185" t="s">
        <v>107</v>
      </c>
      <c r="J2021" s="181" t="s">
        <v>37</v>
      </c>
      <c r="K2021" s="181" t="s">
        <v>38</v>
      </c>
      <c r="L2021" s="186">
        <v>45509</v>
      </c>
      <c r="M2021" s="187" t="s">
        <v>225</v>
      </c>
      <c r="N2021" s="183" t="s">
        <v>36</v>
      </c>
      <c r="O2021" s="181"/>
      <c r="P2021" s="184">
        <v>1</v>
      </c>
      <c r="Q2021" s="185" t="s">
        <v>107</v>
      </c>
      <c r="R2021" s="181" t="s">
        <v>37</v>
      </c>
      <c r="S2021" s="181" t="s">
        <v>96</v>
      </c>
      <c r="T2021" s="186">
        <v>45509</v>
      </c>
      <c r="U2021" s="187" t="s">
        <v>225</v>
      </c>
      <c r="V2021" s="188" t="str" cm="1">
        <f t="array" ref="V2021">IF(SUM(LEN(A2021:U2021))=0,"",IF(OR(OR(ISBLANK(E2021),SUM(LEN(B2021),LEN(C2021))=0),AND(NOT(D2021="Unknown"),ISBLANK(I2021)),AND(NOT(N2021="Unknown"),ISBLANK(Q2021))),"Missing Information", INDEX(Table15[Entire Service Line Classification], MATCH(SUMIFS(Table15[Unique ID],Table15[System-Owned Portion],D2021,Table15[If Material Anything Other than "Lead" in Column E,Was Material Ever Previously Lead?],F2021,Table15[Customer-Owned Portion],N2021),Table15[Unique ID],0),0)))</f>
        <v>Non-lead</v>
      </c>
      <c r="W2021" s="189"/>
    </row>
    <row r="2022" spans="1:23" s="190" customFormat="1" ht="37.5" x14ac:dyDescent="0.25">
      <c r="A2022" s="180">
        <v>11607489</v>
      </c>
      <c r="B2022" s="181" t="s">
        <v>4149</v>
      </c>
      <c r="C2022" s="182" t="s">
        <v>4150</v>
      </c>
      <c r="D2022" s="183" t="s">
        <v>36</v>
      </c>
      <c r="E2022" s="181" t="s">
        <v>35</v>
      </c>
      <c r="F2022" s="183" t="s">
        <v>35</v>
      </c>
      <c r="G2022" s="181" t="s">
        <v>235</v>
      </c>
      <c r="H2022" s="184">
        <v>1</v>
      </c>
      <c r="I2022" s="185" t="s">
        <v>107</v>
      </c>
      <c r="J2022" s="181" t="s">
        <v>37</v>
      </c>
      <c r="K2022" s="181" t="s">
        <v>38</v>
      </c>
      <c r="L2022" s="186">
        <v>45509</v>
      </c>
      <c r="M2022" s="187" t="s">
        <v>225</v>
      </c>
      <c r="N2022" s="183" t="s">
        <v>36</v>
      </c>
      <c r="O2022" s="181"/>
      <c r="P2022" s="184">
        <v>1</v>
      </c>
      <c r="Q2022" s="185" t="s">
        <v>107</v>
      </c>
      <c r="R2022" s="181" t="s">
        <v>37</v>
      </c>
      <c r="S2022" s="181" t="s">
        <v>96</v>
      </c>
      <c r="T2022" s="186">
        <v>45509</v>
      </c>
      <c r="U2022" s="187" t="s">
        <v>225</v>
      </c>
      <c r="V2022" s="188" t="str" cm="1">
        <f t="array" ref="V2022">IF(SUM(LEN(A2022:U2022))=0,"",IF(OR(OR(ISBLANK(E2022),SUM(LEN(B2022),LEN(C2022))=0),AND(NOT(D2022="Unknown"),ISBLANK(I2022)),AND(NOT(N2022="Unknown"),ISBLANK(Q2022))),"Missing Information", INDEX(Table15[Entire Service Line Classification], MATCH(SUMIFS(Table15[Unique ID],Table15[System-Owned Portion],D2022,Table15[If Material Anything Other than "Lead" in Column E,Was Material Ever Previously Lead?],F2022,Table15[Customer-Owned Portion],N2022),Table15[Unique ID],0),0)))</f>
        <v>Non-lead</v>
      </c>
      <c r="W2022" s="189"/>
    </row>
    <row r="2023" spans="1:23" s="190" customFormat="1" ht="37.5" x14ac:dyDescent="0.25">
      <c r="A2023" s="180">
        <v>11607488</v>
      </c>
      <c r="B2023" s="181" t="s">
        <v>4151</v>
      </c>
      <c r="C2023" s="182" t="s">
        <v>4152</v>
      </c>
      <c r="D2023" s="183" t="s">
        <v>36</v>
      </c>
      <c r="E2023" s="181" t="s">
        <v>35</v>
      </c>
      <c r="F2023" s="183" t="s">
        <v>35</v>
      </c>
      <c r="G2023" s="181" t="s">
        <v>235</v>
      </c>
      <c r="H2023" s="184">
        <v>1</v>
      </c>
      <c r="I2023" s="185" t="s">
        <v>107</v>
      </c>
      <c r="J2023" s="181" t="s">
        <v>37</v>
      </c>
      <c r="K2023" s="181" t="s">
        <v>38</v>
      </c>
      <c r="L2023" s="186">
        <v>45509</v>
      </c>
      <c r="M2023" s="187" t="s">
        <v>225</v>
      </c>
      <c r="N2023" s="183" t="s">
        <v>36</v>
      </c>
      <c r="O2023" s="181"/>
      <c r="P2023" s="184">
        <v>1</v>
      </c>
      <c r="Q2023" s="185" t="s">
        <v>107</v>
      </c>
      <c r="R2023" s="181" t="s">
        <v>37</v>
      </c>
      <c r="S2023" s="181" t="s">
        <v>96</v>
      </c>
      <c r="T2023" s="186">
        <v>45509</v>
      </c>
      <c r="U2023" s="187" t="s">
        <v>225</v>
      </c>
      <c r="V2023" s="188" t="str" cm="1">
        <f t="array" ref="V2023">IF(SUM(LEN(A2023:U2023))=0,"",IF(OR(OR(ISBLANK(E2023),SUM(LEN(B2023),LEN(C2023))=0),AND(NOT(D2023="Unknown"),ISBLANK(I2023)),AND(NOT(N2023="Unknown"),ISBLANK(Q2023))),"Missing Information", INDEX(Table15[Entire Service Line Classification], MATCH(SUMIFS(Table15[Unique ID],Table15[System-Owned Portion],D2023,Table15[If Material Anything Other than "Lead" in Column E,Was Material Ever Previously Lead?],F2023,Table15[Customer-Owned Portion],N2023),Table15[Unique ID],0),0)))</f>
        <v>Non-lead</v>
      </c>
      <c r="W2023" s="189"/>
    </row>
    <row r="2024" spans="1:23" s="190" customFormat="1" ht="37.5" x14ac:dyDescent="0.25">
      <c r="A2024" s="180">
        <v>11607487</v>
      </c>
      <c r="B2024" s="181" t="s">
        <v>4153</v>
      </c>
      <c r="C2024" s="182" t="s">
        <v>4154</v>
      </c>
      <c r="D2024" s="183" t="s">
        <v>43</v>
      </c>
      <c r="E2024" s="181" t="s">
        <v>35</v>
      </c>
      <c r="F2024" s="183" t="s">
        <v>35</v>
      </c>
      <c r="G2024" s="181" t="s">
        <v>260</v>
      </c>
      <c r="H2024" s="184">
        <v>0.75</v>
      </c>
      <c r="I2024" s="185" t="s">
        <v>107</v>
      </c>
      <c r="J2024" s="181" t="s">
        <v>37</v>
      </c>
      <c r="K2024" s="181" t="s">
        <v>38</v>
      </c>
      <c r="L2024" s="186">
        <v>45509</v>
      </c>
      <c r="M2024" s="187" t="s">
        <v>225</v>
      </c>
      <c r="N2024" s="183" t="s">
        <v>43</v>
      </c>
      <c r="O2024" s="181"/>
      <c r="P2024" s="184">
        <v>0.75</v>
      </c>
      <c r="Q2024" s="185" t="s">
        <v>107</v>
      </c>
      <c r="R2024" s="181" t="s">
        <v>37</v>
      </c>
      <c r="S2024" s="181" t="s">
        <v>96</v>
      </c>
      <c r="T2024" s="186">
        <v>45509</v>
      </c>
      <c r="U2024" s="187" t="s">
        <v>225</v>
      </c>
      <c r="V2024" s="188" t="str" cm="1">
        <f t="array" ref="V2024">IF(SUM(LEN(A2024:U2024))=0,"",IF(OR(OR(ISBLANK(E2024),SUM(LEN(B2024),LEN(C2024))=0),AND(NOT(D2024="Unknown"),ISBLANK(I2024)),AND(NOT(N2024="Unknown"),ISBLANK(Q2024))),"Missing Information", INDEX(Table15[Entire Service Line Classification], MATCH(SUMIFS(Table15[Unique ID],Table15[System-Owned Portion],D2024,Table15[If Material Anything Other than "Lead" in Column E,Was Material Ever Previously Lead?],F2024,Table15[Customer-Owned Portion],N2024),Table15[Unique ID],0),0)))</f>
        <v>Non-lead</v>
      </c>
      <c r="W2024" s="189"/>
    </row>
    <row r="2025" spans="1:23" s="190" customFormat="1" ht="37.5" x14ac:dyDescent="0.25">
      <c r="A2025" s="180">
        <v>11607486</v>
      </c>
      <c r="B2025" s="181" t="s">
        <v>4155</v>
      </c>
      <c r="C2025" s="182" t="s">
        <v>4156</v>
      </c>
      <c r="D2025" s="183" t="s">
        <v>36</v>
      </c>
      <c r="E2025" s="181" t="s">
        <v>35</v>
      </c>
      <c r="F2025" s="183" t="s">
        <v>35</v>
      </c>
      <c r="G2025" s="181" t="s">
        <v>246</v>
      </c>
      <c r="H2025" s="184">
        <v>1</v>
      </c>
      <c r="I2025" s="185" t="s">
        <v>107</v>
      </c>
      <c r="J2025" s="181" t="s">
        <v>37</v>
      </c>
      <c r="K2025" s="181" t="s">
        <v>38</v>
      </c>
      <c r="L2025" s="186">
        <v>45496</v>
      </c>
      <c r="M2025" s="187" t="s">
        <v>225</v>
      </c>
      <c r="N2025" s="183" t="s">
        <v>36</v>
      </c>
      <c r="O2025" s="181"/>
      <c r="P2025" s="184">
        <v>1</v>
      </c>
      <c r="Q2025" s="185" t="s">
        <v>107</v>
      </c>
      <c r="R2025" s="181" t="s">
        <v>37</v>
      </c>
      <c r="S2025" s="181" t="s">
        <v>96</v>
      </c>
      <c r="T2025" s="186">
        <v>45496</v>
      </c>
      <c r="U2025" s="187" t="s">
        <v>225</v>
      </c>
      <c r="V2025" s="188" t="str" cm="1">
        <f t="array" ref="V2025">IF(SUM(LEN(A2025:U2025))=0,"",IF(OR(OR(ISBLANK(E2025),SUM(LEN(B2025),LEN(C2025))=0),AND(NOT(D2025="Unknown"),ISBLANK(I2025)),AND(NOT(N2025="Unknown"),ISBLANK(Q2025))),"Missing Information", INDEX(Table15[Entire Service Line Classification], MATCH(SUMIFS(Table15[Unique ID],Table15[System-Owned Portion],D2025,Table15[If Material Anything Other than "Lead" in Column E,Was Material Ever Previously Lead?],F2025,Table15[Customer-Owned Portion],N2025),Table15[Unique ID],0),0)))</f>
        <v>Non-lead</v>
      </c>
      <c r="W2025" s="189"/>
    </row>
    <row r="2026" spans="1:23" s="190" customFormat="1" ht="37.5" x14ac:dyDescent="0.25">
      <c r="A2026" s="180">
        <v>11607485</v>
      </c>
      <c r="B2026" s="181" t="s">
        <v>4157</v>
      </c>
      <c r="C2026" s="182" t="s">
        <v>4158</v>
      </c>
      <c r="D2026" s="183" t="s">
        <v>36</v>
      </c>
      <c r="E2026" s="181" t="s">
        <v>35</v>
      </c>
      <c r="F2026" s="183" t="s">
        <v>35</v>
      </c>
      <c r="G2026" s="181" t="s">
        <v>225</v>
      </c>
      <c r="H2026" s="184">
        <v>2</v>
      </c>
      <c r="I2026" s="185" t="s">
        <v>107</v>
      </c>
      <c r="J2026" s="181" t="s">
        <v>37</v>
      </c>
      <c r="K2026" s="181" t="s">
        <v>38</v>
      </c>
      <c r="L2026" s="186">
        <v>45511</v>
      </c>
      <c r="M2026" s="187" t="s">
        <v>225</v>
      </c>
      <c r="N2026" s="183" t="s">
        <v>36</v>
      </c>
      <c r="O2026" s="181"/>
      <c r="P2026" s="184">
        <v>2</v>
      </c>
      <c r="Q2026" s="185" t="s">
        <v>107</v>
      </c>
      <c r="R2026" s="181" t="s">
        <v>37</v>
      </c>
      <c r="S2026" s="181" t="s">
        <v>96</v>
      </c>
      <c r="T2026" s="186">
        <v>45511</v>
      </c>
      <c r="U2026" s="187" t="s">
        <v>225</v>
      </c>
      <c r="V2026" s="188" t="str" cm="1">
        <f t="array" ref="V2026">IF(SUM(LEN(A2026:U2026))=0,"",IF(OR(OR(ISBLANK(E2026),SUM(LEN(B2026),LEN(C2026))=0),AND(NOT(D2026="Unknown"),ISBLANK(I2026)),AND(NOT(N2026="Unknown"),ISBLANK(Q2026))),"Missing Information", INDEX(Table15[Entire Service Line Classification], MATCH(SUMIFS(Table15[Unique ID],Table15[System-Owned Portion],D2026,Table15[If Material Anything Other than "Lead" in Column E,Was Material Ever Previously Lead?],F2026,Table15[Customer-Owned Portion],N2026),Table15[Unique ID],0),0)))</f>
        <v>Non-lead</v>
      </c>
      <c r="W2026" s="189"/>
    </row>
    <row r="2027" spans="1:23" s="190" customFormat="1" ht="37.5" x14ac:dyDescent="0.25">
      <c r="A2027" s="180">
        <v>11607483</v>
      </c>
      <c r="B2027" s="181" t="s">
        <v>4159</v>
      </c>
      <c r="C2027" s="182" t="s">
        <v>4160</v>
      </c>
      <c r="D2027" s="183" t="s">
        <v>36</v>
      </c>
      <c r="E2027" s="181" t="s">
        <v>35</v>
      </c>
      <c r="F2027" s="183" t="s">
        <v>35</v>
      </c>
      <c r="G2027" s="181" t="s">
        <v>243</v>
      </c>
      <c r="H2027" s="184">
        <v>1</v>
      </c>
      <c r="I2027" s="185" t="s">
        <v>107</v>
      </c>
      <c r="J2027" s="181" t="s">
        <v>37</v>
      </c>
      <c r="K2027" s="181" t="s">
        <v>38</v>
      </c>
      <c r="L2027" s="186">
        <v>45509</v>
      </c>
      <c r="M2027" s="187" t="s">
        <v>225</v>
      </c>
      <c r="N2027" s="183" t="s">
        <v>36</v>
      </c>
      <c r="O2027" s="181"/>
      <c r="P2027" s="184">
        <v>1</v>
      </c>
      <c r="Q2027" s="185" t="s">
        <v>107</v>
      </c>
      <c r="R2027" s="181" t="s">
        <v>37</v>
      </c>
      <c r="S2027" s="181" t="s">
        <v>96</v>
      </c>
      <c r="T2027" s="186">
        <v>45509</v>
      </c>
      <c r="U2027" s="187" t="s">
        <v>225</v>
      </c>
      <c r="V2027" s="188" t="str" cm="1">
        <f t="array" ref="V2027">IF(SUM(LEN(A2027:U2027))=0,"",IF(OR(OR(ISBLANK(E2027),SUM(LEN(B2027),LEN(C2027))=0),AND(NOT(D2027="Unknown"),ISBLANK(I2027)),AND(NOT(N2027="Unknown"),ISBLANK(Q2027))),"Missing Information", INDEX(Table15[Entire Service Line Classification], MATCH(SUMIFS(Table15[Unique ID],Table15[System-Owned Portion],D2027,Table15[If Material Anything Other than "Lead" in Column E,Was Material Ever Previously Lead?],F2027,Table15[Customer-Owned Portion],N2027),Table15[Unique ID],0),0)))</f>
        <v>Non-lead</v>
      </c>
      <c r="W2027" s="189"/>
    </row>
    <row r="2028" spans="1:23" s="190" customFormat="1" ht="37.5" x14ac:dyDescent="0.25">
      <c r="A2028" s="180">
        <v>11607481</v>
      </c>
      <c r="B2028" s="181" t="s">
        <v>4161</v>
      </c>
      <c r="C2028" s="182" t="s">
        <v>4162</v>
      </c>
      <c r="D2028" s="183" t="s">
        <v>36</v>
      </c>
      <c r="E2028" s="181" t="s">
        <v>35</v>
      </c>
      <c r="F2028" s="183" t="s">
        <v>35</v>
      </c>
      <c r="G2028" s="181" t="s">
        <v>245</v>
      </c>
      <c r="H2028" s="184">
        <v>1</v>
      </c>
      <c r="I2028" s="185" t="s">
        <v>107</v>
      </c>
      <c r="J2028" s="181" t="s">
        <v>37</v>
      </c>
      <c r="K2028" s="181" t="s">
        <v>38</v>
      </c>
      <c r="L2028" s="186">
        <v>45509</v>
      </c>
      <c r="M2028" s="187" t="s">
        <v>225</v>
      </c>
      <c r="N2028" s="183" t="s">
        <v>36</v>
      </c>
      <c r="O2028" s="181"/>
      <c r="P2028" s="184">
        <v>1</v>
      </c>
      <c r="Q2028" s="185" t="s">
        <v>107</v>
      </c>
      <c r="R2028" s="181" t="s">
        <v>37</v>
      </c>
      <c r="S2028" s="181" t="s">
        <v>96</v>
      </c>
      <c r="T2028" s="186">
        <v>45509</v>
      </c>
      <c r="U2028" s="187" t="s">
        <v>225</v>
      </c>
      <c r="V2028" s="188" t="str" cm="1">
        <f t="array" ref="V2028">IF(SUM(LEN(A2028:U2028))=0,"",IF(OR(OR(ISBLANK(E2028),SUM(LEN(B2028),LEN(C2028))=0),AND(NOT(D2028="Unknown"),ISBLANK(I2028)),AND(NOT(N2028="Unknown"),ISBLANK(Q2028))),"Missing Information", INDEX(Table15[Entire Service Line Classification], MATCH(SUMIFS(Table15[Unique ID],Table15[System-Owned Portion],D2028,Table15[If Material Anything Other than "Lead" in Column E,Was Material Ever Previously Lead?],F2028,Table15[Customer-Owned Portion],N2028),Table15[Unique ID],0),0)))</f>
        <v>Non-lead</v>
      </c>
      <c r="W2028" s="189"/>
    </row>
    <row r="2029" spans="1:23" s="190" customFormat="1" ht="37.5" x14ac:dyDescent="0.25">
      <c r="A2029" s="180">
        <v>11607496</v>
      </c>
      <c r="B2029" s="181" t="s">
        <v>4163</v>
      </c>
      <c r="C2029" s="182" t="s">
        <v>4164</v>
      </c>
      <c r="D2029" s="183" t="s">
        <v>43</v>
      </c>
      <c r="E2029" s="181" t="s">
        <v>35</v>
      </c>
      <c r="F2029" s="183" t="s">
        <v>35</v>
      </c>
      <c r="G2029" s="181" t="s">
        <v>7030</v>
      </c>
      <c r="H2029" s="184">
        <v>0.75</v>
      </c>
      <c r="I2029" s="185" t="s">
        <v>107</v>
      </c>
      <c r="J2029" s="181" t="s">
        <v>37</v>
      </c>
      <c r="K2029" s="181" t="s">
        <v>38</v>
      </c>
      <c r="L2029" s="186">
        <v>45509</v>
      </c>
      <c r="M2029" s="187" t="s">
        <v>225</v>
      </c>
      <c r="N2029" s="183" t="s">
        <v>36</v>
      </c>
      <c r="O2029" s="181"/>
      <c r="P2029" s="184">
        <v>0.75</v>
      </c>
      <c r="Q2029" s="185" t="s">
        <v>107</v>
      </c>
      <c r="R2029" s="181" t="s">
        <v>37</v>
      </c>
      <c r="S2029" s="181" t="s">
        <v>96</v>
      </c>
      <c r="T2029" s="186">
        <v>45509</v>
      </c>
      <c r="U2029" s="187" t="s">
        <v>225</v>
      </c>
      <c r="V2029" s="188" t="str" cm="1">
        <f t="array" ref="V2029">IF(SUM(LEN(A2029:U2029))=0,"",IF(OR(OR(ISBLANK(E2029),SUM(LEN(B2029),LEN(C2029))=0),AND(NOT(D2029="Unknown"),ISBLANK(I2029)),AND(NOT(N2029="Unknown"),ISBLANK(Q2029))),"Missing Information", INDEX(Table15[Entire Service Line Classification], MATCH(SUMIFS(Table15[Unique ID],Table15[System-Owned Portion],D2029,Table15[If Material Anything Other than "Lead" in Column E,Was Material Ever Previously Lead?],F2029,Table15[Customer-Owned Portion],N2029),Table15[Unique ID],0),0)))</f>
        <v>Non-lead</v>
      </c>
      <c r="W2029" s="189"/>
    </row>
    <row r="2030" spans="1:23" s="190" customFormat="1" ht="37.5" x14ac:dyDescent="0.25">
      <c r="A2030" s="180">
        <v>11607484</v>
      </c>
      <c r="B2030" s="181" t="s">
        <v>4165</v>
      </c>
      <c r="C2030" s="182" t="s">
        <v>4166</v>
      </c>
      <c r="D2030" s="183" t="s">
        <v>43</v>
      </c>
      <c r="E2030" s="181" t="s">
        <v>35</v>
      </c>
      <c r="F2030" s="183" t="s">
        <v>35</v>
      </c>
      <c r="G2030" s="181" t="s">
        <v>7030</v>
      </c>
      <c r="H2030" s="184">
        <v>0.75</v>
      </c>
      <c r="I2030" s="185" t="s">
        <v>107</v>
      </c>
      <c r="J2030" s="181" t="s">
        <v>37</v>
      </c>
      <c r="K2030" s="181" t="s">
        <v>38</v>
      </c>
      <c r="L2030" s="186">
        <v>45509</v>
      </c>
      <c r="M2030" s="187" t="s">
        <v>225</v>
      </c>
      <c r="N2030" s="183" t="s">
        <v>36</v>
      </c>
      <c r="O2030" s="181"/>
      <c r="P2030" s="184">
        <v>0.75</v>
      </c>
      <c r="Q2030" s="185" t="s">
        <v>107</v>
      </c>
      <c r="R2030" s="181" t="s">
        <v>37</v>
      </c>
      <c r="S2030" s="181" t="s">
        <v>96</v>
      </c>
      <c r="T2030" s="186">
        <v>45509</v>
      </c>
      <c r="U2030" s="187" t="s">
        <v>225</v>
      </c>
      <c r="V2030" s="188" t="str" cm="1">
        <f t="array" ref="V2030">IF(SUM(LEN(A2030:U2030))=0,"",IF(OR(OR(ISBLANK(E2030),SUM(LEN(B2030),LEN(C2030))=0),AND(NOT(D2030="Unknown"),ISBLANK(I2030)),AND(NOT(N2030="Unknown"),ISBLANK(Q2030))),"Missing Information", INDEX(Table15[Entire Service Line Classification], MATCH(SUMIFS(Table15[Unique ID],Table15[System-Owned Portion],D2030,Table15[If Material Anything Other than "Lead" in Column E,Was Material Ever Previously Lead?],F2030,Table15[Customer-Owned Portion],N2030),Table15[Unique ID],0),0)))</f>
        <v>Non-lead</v>
      </c>
      <c r="W2030" s="189"/>
    </row>
    <row r="2031" spans="1:23" s="190" customFormat="1" ht="37.5" x14ac:dyDescent="0.25">
      <c r="A2031" s="180">
        <v>11607482</v>
      </c>
      <c r="B2031" s="181" t="s">
        <v>4167</v>
      </c>
      <c r="C2031" s="182" t="s">
        <v>4168</v>
      </c>
      <c r="D2031" s="183" t="s">
        <v>43</v>
      </c>
      <c r="E2031" s="181" t="s">
        <v>35</v>
      </c>
      <c r="F2031" s="183" t="s">
        <v>35</v>
      </c>
      <c r="G2031" s="181" t="s">
        <v>226</v>
      </c>
      <c r="H2031" s="184">
        <v>0.75</v>
      </c>
      <c r="I2031" s="185" t="s">
        <v>107</v>
      </c>
      <c r="J2031" s="181" t="s">
        <v>37</v>
      </c>
      <c r="K2031" s="181" t="s">
        <v>38</v>
      </c>
      <c r="L2031" s="186">
        <v>45509</v>
      </c>
      <c r="M2031" s="187" t="s">
        <v>225</v>
      </c>
      <c r="N2031" s="183" t="s">
        <v>43</v>
      </c>
      <c r="O2031" s="181"/>
      <c r="P2031" s="184">
        <v>0.75</v>
      </c>
      <c r="Q2031" s="185" t="s">
        <v>107</v>
      </c>
      <c r="R2031" s="181" t="s">
        <v>37</v>
      </c>
      <c r="S2031" s="181" t="s">
        <v>96</v>
      </c>
      <c r="T2031" s="186">
        <v>45509</v>
      </c>
      <c r="U2031" s="187" t="s">
        <v>225</v>
      </c>
      <c r="V2031" s="188" t="str" cm="1">
        <f t="array" ref="V2031">IF(SUM(LEN(A2031:U2031))=0,"",IF(OR(OR(ISBLANK(E2031),SUM(LEN(B2031),LEN(C2031))=0),AND(NOT(D2031="Unknown"),ISBLANK(I2031)),AND(NOT(N2031="Unknown"),ISBLANK(Q2031))),"Missing Information", INDEX(Table15[Entire Service Line Classification], MATCH(SUMIFS(Table15[Unique ID],Table15[System-Owned Portion],D2031,Table15[If Material Anything Other than "Lead" in Column E,Was Material Ever Previously Lead?],F2031,Table15[Customer-Owned Portion],N2031),Table15[Unique ID],0),0)))</f>
        <v>Non-lead</v>
      </c>
      <c r="W2031" s="189"/>
    </row>
    <row r="2032" spans="1:23" s="190" customFormat="1" ht="37.5" x14ac:dyDescent="0.25">
      <c r="A2032" s="180">
        <v>11607479</v>
      </c>
      <c r="B2032" s="181" t="s">
        <v>4169</v>
      </c>
      <c r="C2032" s="182" t="s">
        <v>4170</v>
      </c>
      <c r="D2032" s="183" t="s">
        <v>36</v>
      </c>
      <c r="E2032" s="181" t="s">
        <v>35</v>
      </c>
      <c r="F2032" s="183" t="s">
        <v>35</v>
      </c>
      <c r="G2032" s="181" t="s">
        <v>269</v>
      </c>
      <c r="H2032" s="184">
        <v>1</v>
      </c>
      <c r="I2032" s="185" t="s">
        <v>107</v>
      </c>
      <c r="J2032" s="181" t="s">
        <v>37</v>
      </c>
      <c r="K2032" s="181" t="s">
        <v>38</v>
      </c>
      <c r="L2032" s="186">
        <v>45509</v>
      </c>
      <c r="M2032" s="187" t="s">
        <v>225</v>
      </c>
      <c r="N2032" s="183" t="s">
        <v>36</v>
      </c>
      <c r="O2032" s="181"/>
      <c r="P2032" s="184">
        <v>1</v>
      </c>
      <c r="Q2032" s="185" t="s">
        <v>107</v>
      </c>
      <c r="R2032" s="181" t="s">
        <v>37</v>
      </c>
      <c r="S2032" s="181" t="s">
        <v>96</v>
      </c>
      <c r="T2032" s="186">
        <v>45509</v>
      </c>
      <c r="U2032" s="187" t="s">
        <v>225</v>
      </c>
      <c r="V2032" s="188" t="str" cm="1">
        <f t="array" ref="V2032">IF(SUM(LEN(A2032:U2032))=0,"",IF(OR(OR(ISBLANK(E2032),SUM(LEN(B2032),LEN(C2032))=0),AND(NOT(D2032="Unknown"),ISBLANK(I2032)),AND(NOT(N2032="Unknown"),ISBLANK(Q2032))),"Missing Information", INDEX(Table15[Entire Service Line Classification], MATCH(SUMIFS(Table15[Unique ID],Table15[System-Owned Portion],D2032,Table15[If Material Anything Other than "Lead" in Column E,Was Material Ever Previously Lead?],F2032,Table15[Customer-Owned Portion],N2032),Table15[Unique ID],0),0)))</f>
        <v>Non-lead</v>
      </c>
      <c r="W2032" s="189"/>
    </row>
    <row r="2033" spans="1:23" s="190" customFormat="1" ht="37.5" x14ac:dyDescent="0.25">
      <c r="A2033" s="180">
        <v>11607480</v>
      </c>
      <c r="B2033" s="181" t="s">
        <v>4171</v>
      </c>
      <c r="C2033" s="182" t="s">
        <v>4172</v>
      </c>
      <c r="D2033" s="183" t="s">
        <v>43</v>
      </c>
      <c r="E2033" s="181" t="s">
        <v>35</v>
      </c>
      <c r="F2033" s="183" t="s">
        <v>35</v>
      </c>
      <c r="G2033" s="181" t="s">
        <v>7030</v>
      </c>
      <c r="H2033" s="184">
        <v>0.75</v>
      </c>
      <c r="I2033" s="185" t="s">
        <v>107</v>
      </c>
      <c r="J2033" s="181" t="s">
        <v>37</v>
      </c>
      <c r="K2033" s="181" t="s">
        <v>38</v>
      </c>
      <c r="L2033" s="186">
        <v>45509</v>
      </c>
      <c r="M2033" s="187" t="s">
        <v>225</v>
      </c>
      <c r="N2033" s="183" t="s">
        <v>43</v>
      </c>
      <c r="O2033" s="181"/>
      <c r="P2033" s="184">
        <v>0.75</v>
      </c>
      <c r="Q2033" s="185" t="s">
        <v>107</v>
      </c>
      <c r="R2033" s="181" t="s">
        <v>37</v>
      </c>
      <c r="S2033" s="181" t="s">
        <v>96</v>
      </c>
      <c r="T2033" s="186">
        <v>45509</v>
      </c>
      <c r="U2033" s="187" t="s">
        <v>225</v>
      </c>
      <c r="V2033" s="188" t="str" cm="1">
        <f t="array" ref="V2033">IF(SUM(LEN(A2033:U2033))=0,"",IF(OR(OR(ISBLANK(E2033),SUM(LEN(B2033),LEN(C2033))=0),AND(NOT(D2033="Unknown"),ISBLANK(I2033)),AND(NOT(N2033="Unknown"),ISBLANK(Q2033))),"Missing Information", INDEX(Table15[Entire Service Line Classification], MATCH(SUMIFS(Table15[Unique ID],Table15[System-Owned Portion],D2033,Table15[If Material Anything Other than "Lead" in Column E,Was Material Ever Previously Lead?],F2033,Table15[Customer-Owned Portion],N2033),Table15[Unique ID],0),0)))</f>
        <v>Non-lead</v>
      </c>
      <c r="W2033" s="189"/>
    </row>
    <row r="2034" spans="1:23" s="190" customFormat="1" ht="37.5" x14ac:dyDescent="0.25">
      <c r="A2034" s="180">
        <v>11607477</v>
      </c>
      <c r="B2034" s="181" t="s">
        <v>4173</v>
      </c>
      <c r="C2034" s="182" t="s">
        <v>4174</v>
      </c>
      <c r="D2034" s="183" t="s">
        <v>43</v>
      </c>
      <c r="E2034" s="181" t="s">
        <v>35</v>
      </c>
      <c r="F2034" s="183" t="s">
        <v>35</v>
      </c>
      <c r="G2034" s="181" t="s">
        <v>226</v>
      </c>
      <c r="H2034" s="184">
        <v>0.75</v>
      </c>
      <c r="I2034" s="185" t="s">
        <v>107</v>
      </c>
      <c r="J2034" s="181" t="s">
        <v>37</v>
      </c>
      <c r="K2034" s="181" t="s">
        <v>38</v>
      </c>
      <c r="L2034" s="186">
        <v>45509</v>
      </c>
      <c r="M2034" s="187" t="s">
        <v>225</v>
      </c>
      <c r="N2034" s="183" t="s">
        <v>43</v>
      </c>
      <c r="O2034" s="181"/>
      <c r="P2034" s="184">
        <v>0.75</v>
      </c>
      <c r="Q2034" s="185" t="s">
        <v>107</v>
      </c>
      <c r="R2034" s="181" t="s">
        <v>37</v>
      </c>
      <c r="S2034" s="181" t="s">
        <v>96</v>
      </c>
      <c r="T2034" s="186">
        <v>45509</v>
      </c>
      <c r="U2034" s="187" t="s">
        <v>225</v>
      </c>
      <c r="V2034" s="188" t="str" cm="1">
        <f t="array" ref="V2034">IF(SUM(LEN(A2034:U2034))=0,"",IF(OR(OR(ISBLANK(E2034),SUM(LEN(B2034),LEN(C2034))=0),AND(NOT(D2034="Unknown"),ISBLANK(I2034)),AND(NOT(N2034="Unknown"),ISBLANK(Q2034))),"Missing Information", INDEX(Table15[Entire Service Line Classification], MATCH(SUMIFS(Table15[Unique ID],Table15[System-Owned Portion],D2034,Table15[If Material Anything Other than "Lead" in Column E,Was Material Ever Previously Lead?],F2034,Table15[Customer-Owned Portion],N2034),Table15[Unique ID],0),0)))</f>
        <v>Non-lead</v>
      </c>
      <c r="W2034" s="189"/>
    </row>
    <row r="2035" spans="1:23" s="190" customFormat="1" ht="37.5" x14ac:dyDescent="0.25">
      <c r="A2035" s="180">
        <v>11607476</v>
      </c>
      <c r="B2035" s="181" t="s">
        <v>4175</v>
      </c>
      <c r="C2035" s="182" t="s">
        <v>4176</v>
      </c>
      <c r="D2035" s="183" t="s">
        <v>43</v>
      </c>
      <c r="E2035" s="181" t="s">
        <v>35</v>
      </c>
      <c r="F2035" s="183" t="s">
        <v>35</v>
      </c>
      <c r="G2035" s="181" t="s">
        <v>7030</v>
      </c>
      <c r="H2035" s="184">
        <v>0.75</v>
      </c>
      <c r="I2035" s="185" t="s">
        <v>107</v>
      </c>
      <c r="J2035" s="181" t="s">
        <v>37</v>
      </c>
      <c r="K2035" s="181" t="s">
        <v>38</v>
      </c>
      <c r="L2035" s="186">
        <v>45509</v>
      </c>
      <c r="M2035" s="187" t="s">
        <v>225</v>
      </c>
      <c r="N2035" s="183" t="s">
        <v>43</v>
      </c>
      <c r="O2035" s="181"/>
      <c r="P2035" s="184">
        <v>0.75</v>
      </c>
      <c r="Q2035" s="185" t="s">
        <v>107</v>
      </c>
      <c r="R2035" s="181" t="s">
        <v>37</v>
      </c>
      <c r="S2035" s="181" t="s">
        <v>96</v>
      </c>
      <c r="T2035" s="186">
        <v>45509</v>
      </c>
      <c r="U2035" s="187" t="s">
        <v>225</v>
      </c>
      <c r="V2035" s="188" t="str" cm="1">
        <f t="array" ref="V2035">IF(SUM(LEN(A2035:U2035))=0,"",IF(OR(OR(ISBLANK(E2035),SUM(LEN(B2035),LEN(C2035))=0),AND(NOT(D2035="Unknown"),ISBLANK(I2035)),AND(NOT(N2035="Unknown"),ISBLANK(Q2035))),"Missing Information", INDEX(Table15[Entire Service Line Classification], MATCH(SUMIFS(Table15[Unique ID],Table15[System-Owned Portion],D2035,Table15[If Material Anything Other than "Lead" in Column E,Was Material Ever Previously Lead?],F2035,Table15[Customer-Owned Portion],N2035),Table15[Unique ID],0),0)))</f>
        <v>Non-lead</v>
      </c>
      <c r="W2035" s="189"/>
    </row>
    <row r="2036" spans="1:23" s="190" customFormat="1" ht="37.5" x14ac:dyDescent="0.25">
      <c r="A2036" s="180">
        <v>11607472</v>
      </c>
      <c r="B2036" s="181" t="s">
        <v>4177</v>
      </c>
      <c r="C2036" s="182" t="s">
        <v>4178</v>
      </c>
      <c r="D2036" s="183" t="s">
        <v>43</v>
      </c>
      <c r="E2036" s="181" t="s">
        <v>35</v>
      </c>
      <c r="F2036" s="183" t="s">
        <v>35</v>
      </c>
      <c r="G2036" s="181" t="s">
        <v>226</v>
      </c>
      <c r="H2036" s="184">
        <v>0.75</v>
      </c>
      <c r="I2036" s="185" t="s">
        <v>107</v>
      </c>
      <c r="J2036" s="181" t="s">
        <v>37</v>
      </c>
      <c r="K2036" s="181" t="s">
        <v>38</v>
      </c>
      <c r="L2036" s="186">
        <v>45509</v>
      </c>
      <c r="M2036" s="187" t="s">
        <v>225</v>
      </c>
      <c r="N2036" s="183" t="s">
        <v>43</v>
      </c>
      <c r="O2036" s="181"/>
      <c r="P2036" s="184">
        <v>0.75</v>
      </c>
      <c r="Q2036" s="185" t="s">
        <v>107</v>
      </c>
      <c r="R2036" s="181" t="s">
        <v>37</v>
      </c>
      <c r="S2036" s="181" t="s">
        <v>96</v>
      </c>
      <c r="T2036" s="186">
        <v>45509</v>
      </c>
      <c r="U2036" s="187" t="s">
        <v>225</v>
      </c>
      <c r="V2036" s="188" t="str" cm="1">
        <f t="array" ref="V2036">IF(SUM(LEN(A2036:U2036))=0,"",IF(OR(OR(ISBLANK(E2036),SUM(LEN(B2036),LEN(C2036))=0),AND(NOT(D2036="Unknown"),ISBLANK(I2036)),AND(NOT(N2036="Unknown"),ISBLANK(Q2036))),"Missing Information", INDEX(Table15[Entire Service Line Classification], MATCH(SUMIFS(Table15[Unique ID],Table15[System-Owned Portion],D2036,Table15[If Material Anything Other than "Lead" in Column E,Was Material Ever Previously Lead?],F2036,Table15[Customer-Owned Portion],N2036),Table15[Unique ID],0),0)))</f>
        <v>Non-lead</v>
      </c>
      <c r="W2036" s="189"/>
    </row>
    <row r="2037" spans="1:23" s="190" customFormat="1" ht="37.5" x14ac:dyDescent="0.25">
      <c r="A2037" s="180">
        <v>11607471</v>
      </c>
      <c r="B2037" s="181" t="s">
        <v>4179</v>
      </c>
      <c r="C2037" s="182" t="s">
        <v>4180</v>
      </c>
      <c r="D2037" s="183" t="s">
        <v>43</v>
      </c>
      <c r="E2037" s="181" t="s">
        <v>35</v>
      </c>
      <c r="F2037" s="183" t="s">
        <v>35</v>
      </c>
      <c r="G2037" s="181" t="s">
        <v>7030</v>
      </c>
      <c r="H2037" s="184">
        <v>0.75</v>
      </c>
      <c r="I2037" s="185" t="s">
        <v>107</v>
      </c>
      <c r="J2037" s="181" t="s">
        <v>37</v>
      </c>
      <c r="K2037" s="181" t="s">
        <v>38</v>
      </c>
      <c r="L2037" s="186">
        <v>45509</v>
      </c>
      <c r="M2037" s="187" t="s">
        <v>225</v>
      </c>
      <c r="N2037" s="183" t="s">
        <v>43</v>
      </c>
      <c r="O2037" s="181"/>
      <c r="P2037" s="184">
        <v>0.75</v>
      </c>
      <c r="Q2037" s="185" t="s">
        <v>107</v>
      </c>
      <c r="R2037" s="181" t="s">
        <v>37</v>
      </c>
      <c r="S2037" s="181" t="s">
        <v>96</v>
      </c>
      <c r="T2037" s="186">
        <v>45509</v>
      </c>
      <c r="U2037" s="187" t="s">
        <v>225</v>
      </c>
      <c r="V2037" s="188" t="str" cm="1">
        <f t="array" ref="V2037">IF(SUM(LEN(A2037:U2037))=0,"",IF(OR(OR(ISBLANK(E2037),SUM(LEN(B2037),LEN(C2037))=0),AND(NOT(D2037="Unknown"),ISBLANK(I2037)),AND(NOT(N2037="Unknown"),ISBLANK(Q2037))),"Missing Information", INDEX(Table15[Entire Service Line Classification], MATCH(SUMIFS(Table15[Unique ID],Table15[System-Owned Portion],D2037,Table15[If Material Anything Other than "Lead" in Column E,Was Material Ever Previously Lead?],F2037,Table15[Customer-Owned Portion],N2037),Table15[Unique ID],0),0)))</f>
        <v>Non-lead</v>
      </c>
      <c r="W2037" s="189"/>
    </row>
    <row r="2038" spans="1:23" s="190" customFormat="1" ht="37.5" x14ac:dyDescent="0.25">
      <c r="A2038" s="180">
        <v>11607478</v>
      </c>
      <c r="B2038" s="181" t="s">
        <v>4181</v>
      </c>
      <c r="C2038" s="182" t="s">
        <v>4182</v>
      </c>
      <c r="D2038" s="183" t="s">
        <v>43</v>
      </c>
      <c r="E2038" s="181" t="s">
        <v>35</v>
      </c>
      <c r="F2038" s="183" t="s">
        <v>35</v>
      </c>
      <c r="G2038" s="181" t="s">
        <v>255</v>
      </c>
      <c r="H2038" s="184">
        <v>1</v>
      </c>
      <c r="I2038" s="185" t="s">
        <v>107</v>
      </c>
      <c r="J2038" s="181" t="s">
        <v>37</v>
      </c>
      <c r="K2038" s="181" t="s">
        <v>38</v>
      </c>
      <c r="L2038" s="186">
        <v>45497</v>
      </c>
      <c r="M2038" s="187" t="s">
        <v>7074</v>
      </c>
      <c r="N2038" s="183" t="s">
        <v>43</v>
      </c>
      <c r="O2038" s="181"/>
      <c r="P2038" s="184">
        <v>0.75</v>
      </c>
      <c r="Q2038" s="185" t="s">
        <v>107</v>
      </c>
      <c r="R2038" s="181" t="s">
        <v>37</v>
      </c>
      <c r="S2038" s="181" t="s">
        <v>96</v>
      </c>
      <c r="T2038" s="186">
        <v>45497</v>
      </c>
      <c r="U2038" s="187" t="s">
        <v>7074</v>
      </c>
      <c r="V2038" s="188" t="str" cm="1">
        <f t="array" ref="V2038">IF(SUM(LEN(A2038:U2038))=0,"",IF(OR(OR(ISBLANK(E2038),SUM(LEN(B2038),LEN(C2038))=0),AND(NOT(D2038="Unknown"),ISBLANK(I2038)),AND(NOT(N2038="Unknown"),ISBLANK(Q2038))),"Missing Information", INDEX(Table15[Entire Service Line Classification], MATCH(SUMIFS(Table15[Unique ID],Table15[System-Owned Portion],D2038,Table15[If Material Anything Other than "Lead" in Column E,Was Material Ever Previously Lead?],F2038,Table15[Customer-Owned Portion],N2038),Table15[Unique ID],0),0)))</f>
        <v>Non-lead</v>
      </c>
      <c r="W2038" s="189"/>
    </row>
    <row r="2039" spans="1:23" s="190" customFormat="1" ht="37.5" x14ac:dyDescent="0.25">
      <c r="A2039" s="180">
        <v>11607475</v>
      </c>
      <c r="B2039" s="181" t="s">
        <v>4183</v>
      </c>
      <c r="C2039" s="182" t="s">
        <v>4184</v>
      </c>
      <c r="D2039" s="183" t="s">
        <v>36</v>
      </c>
      <c r="E2039" s="181" t="s">
        <v>35</v>
      </c>
      <c r="F2039" s="183" t="s">
        <v>35</v>
      </c>
      <c r="G2039" s="181" t="s">
        <v>250</v>
      </c>
      <c r="H2039" s="184">
        <v>1</v>
      </c>
      <c r="I2039" s="185" t="s">
        <v>107</v>
      </c>
      <c r="J2039" s="181" t="s">
        <v>37</v>
      </c>
      <c r="K2039" s="181" t="s">
        <v>38</v>
      </c>
      <c r="L2039" s="186">
        <v>45496</v>
      </c>
      <c r="M2039" s="187" t="s">
        <v>225</v>
      </c>
      <c r="N2039" s="183" t="s">
        <v>36</v>
      </c>
      <c r="O2039" s="181"/>
      <c r="P2039" s="184">
        <v>0.75</v>
      </c>
      <c r="Q2039" s="185" t="s">
        <v>107</v>
      </c>
      <c r="R2039" s="181" t="s">
        <v>37</v>
      </c>
      <c r="S2039" s="181" t="s">
        <v>96</v>
      </c>
      <c r="T2039" s="186">
        <v>45496</v>
      </c>
      <c r="U2039" s="187" t="s">
        <v>225</v>
      </c>
      <c r="V2039" s="188" t="str" cm="1">
        <f t="array" ref="V2039">IF(SUM(LEN(A2039:U2039))=0,"",IF(OR(OR(ISBLANK(E2039),SUM(LEN(B2039),LEN(C2039))=0),AND(NOT(D2039="Unknown"),ISBLANK(I2039)),AND(NOT(N2039="Unknown"),ISBLANK(Q2039))),"Missing Information", INDEX(Table15[Entire Service Line Classification], MATCH(SUMIFS(Table15[Unique ID],Table15[System-Owned Portion],D2039,Table15[If Material Anything Other than "Lead" in Column E,Was Material Ever Previously Lead?],F2039,Table15[Customer-Owned Portion],N2039),Table15[Unique ID],0),0)))</f>
        <v>Non-lead</v>
      </c>
      <c r="W2039" s="189"/>
    </row>
    <row r="2040" spans="1:23" s="190" customFormat="1" ht="37.5" x14ac:dyDescent="0.25">
      <c r="A2040" s="180">
        <v>11607473</v>
      </c>
      <c r="B2040" s="181" t="s">
        <v>4185</v>
      </c>
      <c r="C2040" s="182" t="s">
        <v>4186</v>
      </c>
      <c r="D2040" s="183" t="s">
        <v>43</v>
      </c>
      <c r="E2040" s="181" t="s">
        <v>35</v>
      </c>
      <c r="F2040" s="183" t="s">
        <v>35</v>
      </c>
      <c r="G2040" s="181" t="s">
        <v>226</v>
      </c>
      <c r="H2040" s="184">
        <v>0.75</v>
      </c>
      <c r="I2040" s="185" t="s">
        <v>107</v>
      </c>
      <c r="J2040" s="181" t="s">
        <v>37</v>
      </c>
      <c r="K2040" s="181" t="s">
        <v>38</v>
      </c>
      <c r="L2040" s="186">
        <v>45509</v>
      </c>
      <c r="M2040" s="187" t="s">
        <v>225</v>
      </c>
      <c r="N2040" s="183" t="s">
        <v>43</v>
      </c>
      <c r="O2040" s="181"/>
      <c r="P2040" s="184">
        <v>0.75</v>
      </c>
      <c r="Q2040" s="185" t="s">
        <v>107</v>
      </c>
      <c r="R2040" s="181" t="s">
        <v>37</v>
      </c>
      <c r="S2040" s="181" t="s">
        <v>96</v>
      </c>
      <c r="T2040" s="186">
        <v>45509</v>
      </c>
      <c r="U2040" s="187" t="s">
        <v>225</v>
      </c>
      <c r="V2040" s="188" t="str" cm="1">
        <f t="array" ref="V2040">IF(SUM(LEN(A2040:U2040))=0,"",IF(OR(OR(ISBLANK(E2040),SUM(LEN(B2040),LEN(C2040))=0),AND(NOT(D2040="Unknown"),ISBLANK(I2040)),AND(NOT(N2040="Unknown"),ISBLANK(Q2040))),"Missing Information", INDEX(Table15[Entire Service Line Classification], MATCH(SUMIFS(Table15[Unique ID],Table15[System-Owned Portion],D2040,Table15[If Material Anything Other than "Lead" in Column E,Was Material Ever Previously Lead?],F2040,Table15[Customer-Owned Portion],N2040),Table15[Unique ID],0),0)))</f>
        <v>Non-lead</v>
      </c>
      <c r="W2040" s="189"/>
    </row>
    <row r="2041" spans="1:23" s="190" customFormat="1" ht="37.5" x14ac:dyDescent="0.25">
      <c r="A2041" s="180">
        <v>11607470</v>
      </c>
      <c r="B2041" s="181" t="s">
        <v>4187</v>
      </c>
      <c r="C2041" s="182" t="s">
        <v>4188</v>
      </c>
      <c r="D2041" s="183" t="s">
        <v>43</v>
      </c>
      <c r="E2041" s="181" t="s">
        <v>35</v>
      </c>
      <c r="F2041" s="183" t="s">
        <v>35</v>
      </c>
      <c r="G2041" s="181" t="s">
        <v>7034</v>
      </c>
      <c r="H2041" s="184">
        <v>1</v>
      </c>
      <c r="I2041" s="185" t="s">
        <v>107</v>
      </c>
      <c r="J2041" s="181" t="s">
        <v>37</v>
      </c>
      <c r="K2041" s="181" t="s">
        <v>38</v>
      </c>
      <c r="L2041" s="186">
        <v>45495</v>
      </c>
      <c r="M2041" s="187" t="s">
        <v>225</v>
      </c>
      <c r="N2041" s="183" t="s">
        <v>43</v>
      </c>
      <c r="O2041" s="181"/>
      <c r="P2041" s="184">
        <v>1</v>
      </c>
      <c r="Q2041" s="185" t="s">
        <v>107</v>
      </c>
      <c r="R2041" s="181" t="s">
        <v>37</v>
      </c>
      <c r="S2041" s="181" t="s">
        <v>96</v>
      </c>
      <c r="T2041" s="186">
        <v>45495</v>
      </c>
      <c r="U2041" s="187" t="s">
        <v>225</v>
      </c>
      <c r="V2041" s="188" t="str" cm="1">
        <f t="array" ref="V2041">IF(SUM(LEN(A2041:U2041))=0,"",IF(OR(OR(ISBLANK(E2041),SUM(LEN(B2041),LEN(C2041))=0),AND(NOT(D2041="Unknown"),ISBLANK(I2041)),AND(NOT(N2041="Unknown"),ISBLANK(Q2041))),"Missing Information", INDEX(Table15[Entire Service Line Classification], MATCH(SUMIFS(Table15[Unique ID],Table15[System-Owned Portion],D2041,Table15[If Material Anything Other than "Lead" in Column E,Was Material Ever Previously Lead?],F2041,Table15[Customer-Owned Portion],N2041),Table15[Unique ID],0),0)))</f>
        <v>Non-lead</v>
      </c>
      <c r="W2041" s="189"/>
    </row>
    <row r="2042" spans="1:23" s="190" customFormat="1" ht="37.5" x14ac:dyDescent="0.25">
      <c r="A2042" s="180">
        <v>11607469</v>
      </c>
      <c r="B2042" s="181" t="s">
        <v>4189</v>
      </c>
      <c r="C2042" s="182" t="s">
        <v>4190</v>
      </c>
      <c r="D2042" s="183" t="s">
        <v>43</v>
      </c>
      <c r="E2042" s="181" t="s">
        <v>35</v>
      </c>
      <c r="F2042" s="183" t="s">
        <v>35</v>
      </c>
      <c r="G2042" s="181" t="s">
        <v>226</v>
      </c>
      <c r="H2042" s="184">
        <v>0.75</v>
      </c>
      <c r="I2042" s="185" t="s">
        <v>107</v>
      </c>
      <c r="J2042" s="181" t="s">
        <v>37</v>
      </c>
      <c r="K2042" s="181" t="s">
        <v>38</v>
      </c>
      <c r="L2042" s="186">
        <v>45509</v>
      </c>
      <c r="M2042" s="187" t="s">
        <v>225</v>
      </c>
      <c r="N2042" s="183" t="s">
        <v>43</v>
      </c>
      <c r="O2042" s="181"/>
      <c r="P2042" s="184">
        <v>0.75</v>
      </c>
      <c r="Q2042" s="185" t="s">
        <v>107</v>
      </c>
      <c r="R2042" s="181" t="s">
        <v>37</v>
      </c>
      <c r="S2042" s="181" t="s">
        <v>96</v>
      </c>
      <c r="T2042" s="186">
        <v>45509</v>
      </c>
      <c r="U2042" s="187" t="s">
        <v>225</v>
      </c>
      <c r="V2042" s="188" t="str" cm="1">
        <f t="array" ref="V2042">IF(SUM(LEN(A2042:U2042))=0,"",IF(OR(OR(ISBLANK(E2042),SUM(LEN(B2042),LEN(C2042))=0),AND(NOT(D2042="Unknown"),ISBLANK(I2042)),AND(NOT(N2042="Unknown"),ISBLANK(Q2042))),"Missing Information", INDEX(Table15[Entire Service Line Classification], MATCH(SUMIFS(Table15[Unique ID],Table15[System-Owned Portion],D2042,Table15[If Material Anything Other than "Lead" in Column E,Was Material Ever Previously Lead?],F2042,Table15[Customer-Owned Portion],N2042),Table15[Unique ID],0),0)))</f>
        <v>Non-lead</v>
      </c>
      <c r="W2042" s="189"/>
    </row>
    <row r="2043" spans="1:23" s="190" customFormat="1" ht="37.5" x14ac:dyDescent="0.25">
      <c r="A2043" s="180">
        <v>11607468</v>
      </c>
      <c r="B2043" s="181" t="s">
        <v>4191</v>
      </c>
      <c r="C2043" s="182" t="s">
        <v>4192</v>
      </c>
      <c r="D2043" s="183" t="s">
        <v>36</v>
      </c>
      <c r="E2043" s="181" t="s">
        <v>35</v>
      </c>
      <c r="F2043" s="183" t="s">
        <v>35</v>
      </c>
      <c r="G2043" s="181" t="s">
        <v>227</v>
      </c>
      <c r="H2043" s="184">
        <v>1</v>
      </c>
      <c r="I2043" s="185" t="s">
        <v>107</v>
      </c>
      <c r="J2043" s="181" t="s">
        <v>37</v>
      </c>
      <c r="K2043" s="181" t="s">
        <v>38</v>
      </c>
      <c r="L2043" s="186">
        <v>45496</v>
      </c>
      <c r="M2043" s="187" t="s">
        <v>225</v>
      </c>
      <c r="N2043" s="183" t="s">
        <v>36</v>
      </c>
      <c r="O2043" s="181"/>
      <c r="P2043" s="184">
        <v>0.75</v>
      </c>
      <c r="Q2043" s="185" t="s">
        <v>107</v>
      </c>
      <c r="R2043" s="181" t="s">
        <v>37</v>
      </c>
      <c r="S2043" s="181" t="s">
        <v>96</v>
      </c>
      <c r="T2043" s="186">
        <v>45496</v>
      </c>
      <c r="U2043" s="187" t="s">
        <v>225</v>
      </c>
      <c r="V2043" s="188" t="str" cm="1">
        <f t="array" ref="V2043">IF(SUM(LEN(A2043:U2043))=0,"",IF(OR(OR(ISBLANK(E2043),SUM(LEN(B2043),LEN(C2043))=0),AND(NOT(D2043="Unknown"),ISBLANK(I2043)),AND(NOT(N2043="Unknown"),ISBLANK(Q2043))),"Missing Information", INDEX(Table15[Entire Service Line Classification], MATCH(SUMIFS(Table15[Unique ID],Table15[System-Owned Portion],D2043,Table15[If Material Anything Other than "Lead" in Column E,Was Material Ever Previously Lead?],F2043,Table15[Customer-Owned Portion],N2043),Table15[Unique ID],0),0)))</f>
        <v>Non-lead</v>
      </c>
      <c r="W2043" s="189"/>
    </row>
    <row r="2044" spans="1:23" s="190" customFormat="1" ht="37.5" x14ac:dyDescent="0.25">
      <c r="A2044" s="180">
        <v>11607466</v>
      </c>
      <c r="B2044" s="181" t="s">
        <v>4193</v>
      </c>
      <c r="C2044" s="182" t="s">
        <v>4194</v>
      </c>
      <c r="D2044" s="183" t="s">
        <v>43</v>
      </c>
      <c r="E2044" s="181" t="s">
        <v>35</v>
      </c>
      <c r="F2044" s="183" t="s">
        <v>35</v>
      </c>
      <c r="G2044" s="181" t="s">
        <v>225</v>
      </c>
      <c r="H2044" s="184">
        <v>1</v>
      </c>
      <c r="I2044" s="185" t="s">
        <v>107</v>
      </c>
      <c r="J2044" s="181" t="s">
        <v>37</v>
      </c>
      <c r="K2044" s="181" t="s">
        <v>38</v>
      </c>
      <c r="L2044" s="186">
        <v>45497</v>
      </c>
      <c r="M2044" s="187" t="s">
        <v>7074</v>
      </c>
      <c r="N2044" s="183" t="s">
        <v>36</v>
      </c>
      <c r="O2044" s="181"/>
      <c r="P2044" s="184">
        <v>0.75</v>
      </c>
      <c r="Q2044" s="185" t="s">
        <v>107</v>
      </c>
      <c r="R2044" s="181" t="s">
        <v>37</v>
      </c>
      <c r="S2044" s="181" t="s">
        <v>96</v>
      </c>
      <c r="T2044" s="186">
        <v>45497</v>
      </c>
      <c r="U2044" s="187" t="s">
        <v>225</v>
      </c>
      <c r="V2044" s="188" t="str" cm="1">
        <f t="array" ref="V2044">IF(SUM(LEN(A2044:U2044))=0,"",IF(OR(OR(ISBLANK(E2044),SUM(LEN(B2044),LEN(C2044))=0),AND(NOT(D2044="Unknown"),ISBLANK(I2044)),AND(NOT(N2044="Unknown"),ISBLANK(Q2044))),"Missing Information", INDEX(Table15[Entire Service Line Classification], MATCH(SUMIFS(Table15[Unique ID],Table15[System-Owned Portion],D2044,Table15[If Material Anything Other than "Lead" in Column E,Was Material Ever Previously Lead?],F2044,Table15[Customer-Owned Portion],N2044),Table15[Unique ID],0),0)))</f>
        <v>Non-lead</v>
      </c>
      <c r="W2044" s="189"/>
    </row>
    <row r="2045" spans="1:23" s="190" customFormat="1" ht="37.5" x14ac:dyDescent="0.25">
      <c r="A2045" s="180">
        <v>11607474</v>
      </c>
      <c r="B2045" s="181" t="s">
        <v>4195</v>
      </c>
      <c r="C2045" s="182" t="s">
        <v>4196</v>
      </c>
      <c r="D2045" s="183" t="s">
        <v>43</v>
      </c>
      <c r="E2045" s="181" t="s">
        <v>35</v>
      </c>
      <c r="F2045" s="183" t="s">
        <v>35</v>
      </c>
      <c r="G2045" s="181" t="s">
        <v>255</v>
      </c>
      <c r="H2045" s="184">
        <v>1</v>
      </c>
      <c r="I2045" s="185" t="s">
        <v>107</v>
      </c>
      <c r="J2045" s="181" t="s">
        <v>37</v>
      </c>
      <c r="K2045" s="181" t="s">
        <v>38</v>
      </c>
      <c r="L2045" s="186">
        <v>45497</v>
      </c>
      <c r="M2045" s="187" t="s">
        <v>7074</v>
      </c>
      <c r="N2045" s="183" t="s">
        <v>36</v>
      </c>
      <c r="O2045" s="181"/>
      <c r="P2045" s="184">
        <v>1</v>
      </c>
      <c r="Q2045" s="185" t="s">
        <v>107</v>
      </c>
      <c r="R2045" s="181" t="s">
        <v>37</v>
      </c>
      <c r="S2045" s="181" t="s">
        <v>96</v>
      </c>
      <c r="T2045" s="186">
        <v>45497</v>
      </c>
      <c r="U2045" s="187" t="s">
        <v>225</v>
      </c>
      <c r="V2045" s="188" t="str" cm="1">
        <f t="array" ref="V2045">IF(SUM(LEN(A2045:U2045))=0,"",IF(OR(OR(ISBLANK(E2045),SUM(LEN(B2045),LEN(C2045))=0),AND(NOT(D2045="Unknown"),ISBLANK(I2045)),AND(NOT(N2045="Unknown"),ISBLANK(Q2045))),"Missing Information", INDEX(Table15[Entire Service Line Classification], MATCH(SUMIFS(Table15[Unique ID],Table15[System-Owned Portion],D2045,Table15[If Material Anything Other than "Lead" in Column E,Was Material Ever Previously Lead?],F2045,Table15[Customer-Owned Portion],N2045),Table15[Unique ID],0),0)))</f>
        <v>Non-lead</v>
      </c>
      <c r="W2045" s="189"/>
    </row>
    <row r="2046" spans="1:23" s="190" customFormat="1" ht="37.5" x14ac:dyDescent="0.25">
      <c r="A2046" s="180">
        <v>11607467</v>
      </c>
      <c r="B2046" s="181" t="s">
        <v>4197</v>
      </c>
      <c r="C2046" s="182" t="s">
        <v>4198</v>
      </c>
      <c r="D2046" s="183" t="s">
        <v>43</v>
      </c>
      <c r="E2046" s="181" t="s">
        <v>35</v>
      </c>
      <c r="F2046" s="183" t="s">
        <v>35</v>
      </c>
      <c r="G2046" s="181" t="s">
        <v>226</v>
      </c>
      <c r="H2046" s="184">
        <v>0.75</v>
      </c>
      <c r="I2046" s="185" t="s">
        <v>107</v>
      </c>
      <c r="J2046" s="181" t="s">
        <v>37</v>
      </c>
      <c r="K2046" s="181" t="s">
        <v>38</v>
      </c>
      <c r="L2046" s="186">
        <v>45509</v>
      </c>
      <c r="M2046" s="187" t="s">
        <v>225</v>
      </c>
      <c r="N2046" s="183" t="s">
        <v>43</v>
      </c>
      <c r="O2046" s="181"/>
      <c r="P2046" s="184">
        <v>0.75</v>
      </c>
      <c r="Q2046" s="185" t="s">
        <v>107</v>
      </c>
      <c r="R2046" s="181" t="s">
        <v>37</v>
      </c>
      <c r="S2046" s="181" t="s">
        <v>96</v>
      </c>
      <c r="T2046" s="186">
        <v>45509</v>
      </c>
      <c r="U2046" s="187" t="s">
        <v>225</v>
      </c>
      <c r="V2046" s="188" t="str" cm="1">
        <f t="array" ref="V2046">IF(SUM(LEN(A2046:U2046))=0,"",IF(OR(OR(ISBLANK(E2046),SUM(LEN(B2046),LEN(C2046))=0),AND(NOT(D2046="Unknown"),ISBLANK(I2046)),AND(NOT(N2046="Unknown"),ISBLANK(Q2046))),"Missing Information", INDEX(Table15[Entire Service Line Classification], MATCH(SUMIFS(Table15[Unique ID],Table15[System-Owned Portion],D2046,Table15[If Material Anything Other than "Lead" in Column E,Was Material Ever Previously Lead?],F2046,Table15[Customer-Owned Portion],N2046),Table15[Unique ID],0),0)))</f>
        <v>Non-lead</v>
      </c>
      <c r="W2046" s="189"/>
    </row>
    <row r="2047" spans="1:23" s="190" customFormat="1" ht="37.5" x14ac:dyDescent="0.25">
      <c r="A2047" s="180">
        <v>11607465</v>
      </c>
      <c r="B2047" s="181" t="s">
        <v>4199</v>
      </c>
      <c r="C2047" s="182" t="s">
        <v>4200</v>
      </c>
      <c r="D2047" s="183" t="s">
        <v>43</v>
      </c>
      <c r="E2047" s="181" t="s">
        <v>35</v>
      </c>
      <c r="F2047" s="183" t="s">
        <v>35</v>
      </c>
      <c r="G2047" s="181" t="s">
        <v>7030</v>
      </c>
      <c r="H2047" s="184">
        <v>0.75</v>
      </c>
      <c r="I2047" s="185" t="s">
        <v>107</v>
      </c>
      <c r="J2047" s="181" t="s">
        <v>37</v>
      </c>
      <c r="K2047" s="181" t="s">
        <v>38</v>
      </c>
      <c r="L2047" s="186">
        <v>45509</v>
      </c>
      <c r="M2047" s="187" t="s">
        <v>225</v>
      </c>
      <c r="N2047" s="183" t="s">
        <v>43</v>
      </c>
      <c r="O2047" s="181"/>
      <c r="P2047" s="184">
        <v>0.75</v>
      </c>
      <c r="Q2047" s="185" t="s">
        <v>107</v>
      </c>
      <c r="R2047" s="181" t="s">
        <v>37</v>
      </c>
      <c r="S2047" s="181" t="s">
        <v>96</v>
      </c>
      <c r="T2047" s="186">
        <v>45509</v>
      </c>
      <c r="U2047" s="187" t="s">
        <v>225</v>
      </c>
      <c r="V2047" s="188" t="str" cm="1">
        <f t="array" ref="V2047">IF(SUM(LEN(A2047:U2047))=0,"",IF(OR(OR(ISBLANK(E2047),SUM(LEN(B2047),LEN(C2047))=0),AND(NOT(D2047="Unknown"),ISBLANK(I2047)),AND(NOT(N2047="Unknown"),ISBLANK(Q2047))),"Missing Information", INDEX(Table15[Entire Service Line Classification], MATCH(SUMIFS(Table15[Unique ID],Table15[System-Owned Portion],D2047,Table15[If Material Anything Other than "Lead" in Column E,Was Material Ever Previously Lead?],F2047,Table15[Customer-Owned Portion],N2047),Table15[Unique ID],0),0)))</f>
        <v>Non-lead</v>
      </c>
      <c r="W2047" s="189"/>
    </row>
    <row r="2048" spans="1:23" s="190" customFormat="1" ht="37.5" x14ac:dyDescent="0.25">
      <c r="A2048" s="180">
        <v>11607464</v>
      </c>
      <c r="B2048" s="181" t="s">
        <v>4201</v>
      </c>
      <c r="C2048" s="182" t="s">
        <v>4202</v>
      </c>
      <c r="D2048" s="183" t="s">
        <v>43</v>
      </c>
      <c r="E2048" s="181" t="s">
        <v>35</v>
      </c>
      <c r="F2048" s="183" t="s">
        <v>35</v>
      </c>
      <c r="G2048" s="181" t="s">
        <v>7030</v>
      </c>
      <c r="H2048" s="184">
        <v>0.75</v>
      </c>
      <c r="I2048" s="185" t="s">
        <v>107</v>
      </c>
      <c r="J2048" s="181" t="s">
        <v>37</v>
      </c>
      <c r="K2048" s="181" t="s">
        <v>38</v>
      </c>
      <c r="L2048" s="186">
        <v>45509</v>
      </c>
      <c r="M2048" s="187" t="s">
        <v>225</v>
      </c>
      <c r="N2048" s="183" t="s">
        <v>43</v>
      </c>
      <c r="O2048" s="181"/>
      <c r="P2048" s="184">
        <v>0.75</v>
      </c>
      <c r="Q2048" s="185" t="s">
        <v>107</v>
      </c>
      <c r="R2048" s="181" t="s">
        <v>37</v>
      </c>
      <c r="S2048" s="181" t="s">
        <v>96</v>
      </c>
      <c r="T2048" s="186">
        <v>45509</v>
      </c>
      <c r="U2048" s="187" t="s">
        <v>225</v>
      </c>
      <c r="V2048" s="188" t="str" cm="1">
        <f t="array" ref="V2048">IF(SUM(LEN(A2048:U2048))=0,"",IF(OR(OR(ISBLANK(E2048),SUM(LEN(B2048),LEN(C2048))=0),AND(NOT(D2048="Unknown"),ISBLANK(I2048)),AND(NOT(N2048="Unknown"),ISBLANK(Q2048))),"Missing Information", INDEX(Table15[Entire Service Line Classification], MATCH(SUMIFS(Table15[Unique ID],Table15[System-Owned Portion],D2048,Table15[If Material Anything Other than "Lead" in Column E,Was Material Ever Previously Lead?],F2048,Table15[Customer-Owned Portion],N2048),Table15[Unique ID],0),0)))</f>
        <v>Non-lead</v>
      </c>
      <c r="W2048" s="189"/>
    </row>
    <row r="2049" spans="1:23" s="190" customFormat="1" ht="37.5" x14ac:dyDescent="0.25">
      <c r="A2049" s="180">
        <v>11607463</v>
      </c>
      <c r="B2049" s="181" t="s">
        <v>4203</v>
      </c>
      <c r="C2049" s="182" t="s">
        <v>4204</v>
      </c>
      <c r="D2049" s="183" t="s">
        <v>43</v>
      </c>
      <c r="E2049" s="181" t="s">
        <v>35</v>
      </c>
      <c r="F2049" s="183" t="s">
        <v>35</v>
      </c>
      <c r="G2049" s="181" t="s">
        <v>260</v>
      </c>
      <c r="H2049" s="184">
        <v>1</v>
      </c>
      <c r="I2049" s="185" t="s">
        <v>107</v>
      </c>
      <c r="J2049" s="181" t="s">
        <v>37</v>
      </c>
      <c r="K2049" s="181" t="s">
        <v>38</v>
      </c>
      <c r="L2049" s="186">
        <v>45509</v>
      </c>
      <c r="M2049" s="187" t="s">
        <v>225</v>
      </c>
      <c r="N2049" s="183" t="s">
        <v>43</v>
      </c>
      <c r="O2049" s="181"/>
      <c r="P2049" s="184">
        <v>0.75</v>
      </c>
      <c r="Q2049" s="185" t="s">
        <v>107</v>
      </c>
      <c r="R2049" s="181" t="s">
        <v>37</v>
      </c>
      <c r="S2049" s="181" t="s">
        <v>96</v>
      </c>
      <c r="T2049" s="186">
        <v>45509</v>
      </c>
      <c r="U2049" s="187" t="s">
        <v>225</v>
      </c>
      <c r="V2049" s="188" t="str" cm="1">
        <f t="array" ref="V2049">IF(SUM(LEN(A2049:U2049))=0,"",IF(OR(OR(ISBLANK(E2049),SUM(LEN(B2049),LEN(C2049))=0),AND(NOT(D2049="Unknown"),ISBLANK(I2049)),AND(NOT(N2049="Unknown"),ISBLANK(Q2049))),"Missing Information", INDEX(Table15[Entire Service Line Classification], MATCH(SUMIFS(Table15[Unique ID],Table15[System-Owned Portion],D2049,Table15[If Material Anything Other than "Lead" in Column E,Was Material Ever Previously Lead?],F2049,Table15[Customer-Owned Portion],N2049),Table15[Unique ID],0),0)))</f>
        <v>Non-lead</v>
      </c>
      <c r="W2049" s="189"/>
    </row>
    <row r="2050" spans="1:23" s="190" customFormat="1" ht="37.5" x14ac:dyDescent="0.25">
      <c r="A2050" s="180">
        <v>11607462</v>
      </c>
      <c r="B2050" s="181" t="s">
        <v>4205</v>
      </c>
      <c r="C2050" s="182" t="s">
        <v>4206</v>
      </c>
      <c r="D2050" s="183" t="s">
        <v>43</v>
      </c>
      <c r="E2050" s="181" t="s">
        <v>35</v>
      </c>
      <c r="F2050" s="183" t="s">
        <v>35</v>
      </c>
      <c r="G2050" s="181" t="s">
        <v>7030</v>
      </c>
      <c r="H2050" s="184">
        <v>0.75</v>
      </c>
      <c r="I2050" s="185" t="s">
        <v>107</v>
      </c>
      <c r="J2050" s="181" t="s">
        <v>37</v>
      </c>
      <c r="K2050" s="181" t="s">
        <v>38</v>
      </c>
      <c r="L2050" s="186">
        <v>45509</v>
      </c>
      <c r="M2050" s="187" t="s">
        <v>225</v>
      </c>
      <c r="N2050" s="183" t="s">
        <v>43</v>
      </c>
      <c r="O2050" s="181"/>
      <c r="P2050" s="184">
        <v>0.75</v>
      </c>
      <c r="Q2050" s="185" t="s">
        <v>107</v>
      </c>
      <c r="R2050" s="181" t="s">
        <v>37</v>
      </c>
      <c r="S2050" s="181" t="s">
        <v>96</v>
      </c>
      <c r="T2050" s="186">
        <v>45509</v>
      </c>
      <c r="U2050" s="187" t="s">
        <v>225</v>
      </c>
      <c r="V2050" s="188" t="str" cm="1">
        <f t="array" ref="V2050">IF(SUM(LEN(A2050:U2050))=0,"",IF(OR(OR(ISBLANK(E2050),SUM(LEN(B2050),LEN(C2050))=0),AND(NOT(D2050="Unknown"),ISBLANK(I2050)),AND(NOT(N2050="Unknown"),ISBLANK(Q2050))),"Missing Information", INDEX(Table15[Entire Service Line Classification], MATCH(SUMIFS(Table15[Unique ID],Table15[System-Owned Portion],D2050,Table15[If Material Anything Other than "Lead" in Column E,Was Material Ever Previously Lead?],F2050,Table15[Customer-Owned Portion],N2050),Table15[Unique ID],0),0)))</f>
        <v>Non-lead</v>
      </c>
      <c r="W2050" s="189"/>
    </row>
    <row r="2051" spans="1:23" s="190" customFormat="1" ht="37.5" x14ac:dyDescent="0.25">
      <c r="A2051" s="180">
        <v>11607461</v>
      </c>
      <c r="B2051" s="181" t="s">
        <v>4207</v>
      </c>
      <c r="C2051" s="182" t="s">
        <v>4208</v>
      </c>
      <c r="D2051" s="183" t="s">
        <v>43</v>
      </c>
      <c r="E2051" s="181" t="s">
        <v>35</v>
      </c>
      <c r="F2051" s="183" t="s">
        <v>35</v>
      </c>
      <c r="G2051" s="181" t="s">
        <v>226</v>
      </c>
      <c r="H2051" s="184">
        <v>0.75</v>
      </c>
      <c r="I2051" s="185" t="s">
        <v>107</v>
      </c>
      <c r="J2051" s="181" t="s">
        <v>37</v>
      </c>
      <c r="K2051" s="181" t="s">
        <v>38</v>
      </c>
      <c r="L2051" s="186">
        <v>45509</v>
      </c>
      <c r="M2051" s="187" t="s">
        <v>225</v>
      </c>
      <c r="N2051" s="183" t="s">
        <v>43</v>
      </c>
      <c r="O2051" s="181"/>
      <c r="P2051" s="184">
        <v>0.75</v>
      </c>
      <c r="Q2051" s="185" t="s">
        <v>107</v>
      </c>
      <c r="R2051" s="181" t="s">
        <v>37</v>
      </c>
      <c r="S2051" s="181" t="s">
        <v>96</v>
      </c>
      <c r="T2051" s="186">
        <v>45509</v>
      </c>
      <c r="U2051" s="187" t="s">
        <v>225</v>
      </c>
      <c r="V2051" s="188" t="str" cm="1">
        <f t="array" ref="V2051">IF(SUM(LEN(A2051:U2051))=0,"",IF(OR(OR(ISBLANK(E2051),SUM(LEN(B2051),LEN(C2051))=0),AND(NOT(D2051="Unknown"),ISBLANK(I2051)),AND(NOT(N2051="Unknown"),ISBLANK(Q2051))),"Missing Information", INDEX(Table15[Entire Service Line Classification], MATCH(SUMIFS(Table15[Unique ID],Table15[System-Owned Portion],D2051,Table15[If Material Anything Other than "Lead" in Column E,Was Material Ever Previously Lead?],F2051,Table15[Customer-Owned Portion],N2051),Table15[Unique ID],0),0)))</f>
        <v>Non-lead</v>
      </c>
      <c r="W2051" s="189"/>
    </row>
    <row r="2052" spans="1:23" s="190" customFormat="1" ht="37.5" x14ac:dyDescent="0.25">
      <c r="A2052" s="180">
        <v>11607460</v>
      </c>
      <c r="B2052" s="181" t="s">
        <v>4209</v>
      </c>
      <c r="C2052" s="182" t="s">
        <v>4210</v>
      </c>
      <c r="D2052" s="183" t="s">
        <v>43</v>
      </c>
      <c r="E2052" s="181" t="s">
        <v>35</v>
      </c>
      <c r="F2052" s="183" t="s">
        <v>35</v>
      </c>
      <c r="G2052" s="181" t="s">
        <v>226</v>
      </c>
      <c r="H2052" s="184">
        <v>0.75</v>
      </c>
      <c r="I2052" s="185" t="s">
        <v>107</v>
      </c>
      <c r="J2052" s="181" t="s">
        <v>37</v>
      </c>
      <c r="K2052" s="181" t="s">
        <v>38</v>
      </c>
      <c r="L2052" s="186">
        <v>45509</v>
      </c>
      <c r="M2052" s="187" t="s">
        <v>225</v>
      </c>
      <c r="N2052" s="183" t="s">
        <v>43</v>
      </c>
      <c r="O2052" s="181"/>
      <c r="P2052" s="184">
        <v>0.75</v>
      </c>
      <c r="Q2052" s="185" t="s">
        <v>107</v>
      </c>
      <c r="R2052" s="181" t="s">
        <v>37</v>
      </c>
      <c r="S2052" s="181" t="s">
        <v>96</v>
      </c>
      <c r="T2052" s="186">
        <v>45509</v>
      </c>
      <c r="U2052" s="187" t="s">
        <v>225</v>
      </c>
      <c r="V2052" s="188" t="str" cm="1">
        <f t="array" ref="V2052">IF(SUM(LEN(A2052:U2052))=0,"",IF(OR(OR(ISBLANK(E2052),SUM(LEN(B2052),LEN(C2052))=0),AND(NOT(D2052="Unknown"),ISBLANK(I2052)),AND(NOT(N2052="Unknown"),ISBLANK(Q2052))),"Missing Information", INDEX(Table15[Entire Service Line Classification], MATCH(SUMIFS(Table15[Unique ID],Table15[System-Owned Portion],D2052,Table15[If Material Anything Other than "Lead" in Column E,Was Material Ever Previously Lead?],F2052,Table15[Customer-Owned Portion],N2052),Table15[Unique ID],0),0)))</f>
        <v>Non-lead</v>
      </c>
      <c r="W2052" s="189"/>
    </row>
    <row r="2053" spans="1:23" s="190" customFormat="1" ht="37.5" x14ac:dyDescent="0.25">
      <c r="A2053" s="180">
        <v>11607459</v>
      </c>
      <c r="B2053" s="181" t="s">
        <v>4211</v>
      </c>
      <c r="C2053" s="182" t="s">
        <v>4212</v>
      </c>
      <c r="D2053" s="183" t="s">
        <v>43</v>
      </c>
      <c r="E2053" s="181" t="s">
        <v>35</v>
      </c>
      <c r="F2053" s="183" t="s">
        <v>35</v>
      </c>
      <c r="G2053" s="181" t="s">
        <v>7030</v>
      </c>
      <c r="H2053" s="184">
        <v>0.75</v>
      </c>
      <c r="I2053" s="185" t="s">
        <v>107</v>
      </c>
      <c r="J2053" s="181" t="s">
        <v>37</v>
      </c>
      <c r="K2053" s="181" t="s">
        <v>38</v>
      </c>
      <c r="L2053" s="186">
        <v>45509</v>
      </c>
      <c r="M2053" s="187" t="s">
        <v>225</v>
      </c>
      <c r="N2053" s="183" t="s">
        <v>43</v>
      </c>
      <c r="O2053" s="181"/>
      <c r="P2053" s="184">
        <v>0.75</v>
      </c>
      <c r="Q2053" s="185" t="s">
        <v>107</v>
      </c>
      <c r="R2053" s="181" t="s">
        <v>37</v>
      </c>
      <c r="S2053" s="181" t="s">
        <v>96</v>
      </c>
      <c r="T2053" s="186">
        <v>45509</v>
      </c>
      <c r="U2053" s="187" t="s">
        <v>225</v>
      </c>
      <c r="V2053" s="188" t="str" cm="1">
        <f t="array" ref="V2053">IF(SUM(LEN(A2053:U2053))=0,"",IF(OR(OR(ISBLANK(E2053),SUM(LEN(B2053),LEN(C2053))=0),AND(NOT(D2053="Unknown"),ISBLANK(I2053)),AND(NOT(N2053="Unknown"),ISBLANK(Q2053))),"Missing Information", INDEX(Table15[Entire Service Line Classification], MATCH(SUMIFS(Table15[Unique ID],Table15[System-Owned Portion],D2053,Table15[If Material Anything Other than "Lead" in Column E,Was Material Ever Previously Lead?],F2053,Table15[Customer-Owned Portion],N2053),Table15[Unique ID],0),0)))</f>
        <v>Non-lead</v>
      </c>
      <c r="W2053" s="189"/>
    </row>
    <row r="2054" spans="1:23" s="190" customFormat="1" ht="37.5" x14ac:dyDescent="0.25">
      <c r="A2054" s="180">
        <v>11607458</v>
      </c>
      <c r="B2054" s="181" t="s">
        <v>4213</v>
      </c>
      <c r="C2054" s="182" t="s">
        <v>4214</v>
      </c>
      <c r="D2054" s="183" t="s">
        <v>43</v>
      </c>
      <c r="E2054" s="181" t="s">
        <v>35</v>
      </c>
      <c r="F2054" s="183" t="s">
        <v>35</v>
      </c>
      <c r="G2054" s="181" t="s">
        <v>7030</v>
      </c>
      <c r="H2054" s="184">
        <v>0.75</v>
      </c>
      <c r="I2054" s="185" t="s">
        <v>107</v>
      </c>
      <c r="J2054" s="181" t="s">
        <v>37</v>
      </c>
      <c r="K2054" s="181" t="s">
        <v>38</v>
      </c>
      <c r="L2054" s="186">
        <v>45509</v>
      </c>
      <c r="M2054" s="187" t="s">
        <v>225</v>
      </c>
      <c r="N2054" s="183" t="s">
        <v>43</v>
      </c>
      <c r="O2054" s="181"/>
      <c r="P2054" s="184">
        <v>0.75</v>
      </c>
      <c r="Q2054" s="185" t="s">
        <v>107</v>
      </c>
      <c r="R2054" s="181" t="s">
        <v>37</v>
      </c>
      <c r="S2054" s="181" t="s">
        <v>96</v>
      </c>
      <c r="T2054" s="186">
        <v>45509</v>
      </c>
      <c r="U2054" s="187" t="s">
        <v>225</v>
      </c>
      <c r="V2054" s="188" t="str" cm="1">
        <f t="array" ref="V2054">IF(SUM(LEN(A2054:U2054))=0,"",IF(OR(OR(ISBLANK(E2054),SUM(LEN(B2054),LEN(C2054))=0),AND(NOT(D2054="Unknown"),ISBLANK(I2054)),AND(NOT(N2054="Unknown"),ISBLANK(Q2054))),"Missing Information", INDEX(Table15[Entire Service Line Classification], MATCH(SUMIFS(Table15[Unique ID],Table15[System-Owned Portion],D2054,Table15[If Material Anything Other than "Lead" in Column E,Was Material Ever Previously Lead?],F2054,Table15[Customer-Owned Portion],N2054),Table15[Unique ID],0),0)))</f>
        <v>Non-lead</v>
      </c>
      <c r="W2054" s="189"/>
    </row>
    <row r="2055" spans="1:23" s="190" customFormat="1" ht="37.5" x14ac:dyDescent="0.25">
      <c r="A2055" s="180">
        <v>11607453</v>
      </c>
      <c r="B2055" s="181" t="s">
        <v>4215</v>
      </c>
      <c r="C2055" s="182" t="s">
        <v>4216</v>
      </c>
      <c r="D2055" s="183" t="s">
        <v>43</v>
      </c>
      <c r="E2055" s="181" t="s">
        <v>35</v>
      </c>
      <c r="F2055" s="183" t="s">
        <v>35</v>
      </c>
      <c r="G2055" s="181" t="s">
        <v>225</v>
      </c>
      <c r="H2055" s="184">
        <v>0.75</v>
      </c>
      <c r="I2055" s="185" t="s">
        <v>107</v>
      </c>
      <c r="J2055" s="181" t="s">
        <v>37</v>
      </c>
      <c r="K2055" s="181" t="s">
        <v>38</v>
      </c>
      <c r="L2055" s="186">
        <v>45509</v>
      </c>
      <c r="M2055" s="187" t="s">
        <v>225</v>
      </c>
      <c r="N2055" s="183" t="s">
        <v>43</v>
      </c>
      <c r="O2055" s="181"/>
      <c r="P2055" s="184">
        <v>0.75</v>
      </c>
      <c r="Q2055" s="185" t="s">
        <v>107</v>
      </c>
      <c r="R2055" s="181" t="s">
        <v>37</v>
      </c>
      <c r="S2055" s="181" t="s">
        <v>96</v>
      </c>
      <c r="T2055" s="186">
        <v>45509</v>
      </c>
      <c r="U2055" s="187" t="s">
        <v>225</v>
      </c>
      <c r="V2055" s="188" t="str" cm="1">
        <f t="array" ref="V2055">IF(SUM(LEN(A2055:U2055))=0,"",IF(OR(OR(ISBLANK(E2055),SUM(LEN(B2055),LEN(C2055))=0),AND(NOT(D2055="Unknown"),ISBLANK(I2055)),AND(NOT(N2055="Unknown"),ISBLANK(Q2055))),"Missing Information", INDEX(Table15[Entire Service Line Classification], MATCH(SUMIFS(Table15[Unique ID],Table15[System-Owned Portion],D2055,Table15[If Material Anything Other than "Lead" in Column E,Was Material Ever Previously Lead?],F2055,Table15[Customer-Owned Portion],N2055),Table15[Unique ID],0),0)))</f>
        <v>Non-lead</v>
      </c>
      <c r="W2055" s="189"/>
    </row>
    <row r="2056" spans="1:23" s="190" customFormat="1" ht="37.5" x14ac:dyDescent="0.25">
      <c r="A2056" s="180">
        <v>11607452</v>
      </c>
      <c r="B2056" s="181" t="s">
        <v>4217</v>
      </c>
      <c r="C2056" s="182" t="s">
        <v>4218</v>
      </c>
      <c r="D2056" s="183" t="s">
        <v>43</v>
      </c>
      <c r="E2056" s="181" t="s">
        <v>35</v>
      </c>
      <c r="F2056" s="183" t="s">
        <v>35</v>
      </c>
      <c r="G2056" s="181" t="s">
        <v>226</v>
      </c>
      <c r="H2056" s="184">
        <v>0.75</v>
      </c>
      <c r="I2056" s="185" t="s">
        <v>107</v>
      </c>
      <c r="J2056" s="181" t="s">
        <v>37</v>
      </c>
      <c r="K2056" s="181" t="s">
        <v>38</v>
      </c>
      <c r="L2056" s="186">
        <v>45509</v>
      </c>
      <c r="M2056" s="187" t="s">
        <v>225</v>
      </c>
      <c r="N2056" s="183" t="s">
        <v>43</v>
      </c>
      <c r="O2056" s="181"/>
      <c r="P2056" s="184">
        <v>0.75</v>
      </c>
      <c r="Q2056" s="185" t="s">
        <v>107</v>
      </c>
      <c r="R2056" s="181" t="s">
        <v>37</v>
      </c>
      <c r="S2056" s="181" t="s">
        <v>96</v>
      </c>
      <c r="T2056" s="186">
        <v>45509</v>
      </c>
      <c r="U2056" s="187" t="s">
        <v>225</v>
      </c>
      <c r="V2056" s="188" t="str" cm="1">
        <f t="array" ref="V2056">IF(SUM(LEN(A2056:U2056))=0,"",IF(OR(OR(ISBLANK(E2056),SUM(LEN(B2056),LEN(C2056))=0),AND(NOT(D2056="Unknown"),ISBLANK(I2056)),AND(NOT(N2056="Unknown"),ISBLANK(Q2056))),"Missing Information", INDEX(Table15[Entire Service Line Classification], MATCH(SUMIFS(Table15[Unique ID],Table15[System-Owned Portion],D2056,Table15[If Material Anything Other than "Lead" in Column E,Was Material Ever Previously Lead?],F2056,Table15[Customer-Owned Portion],N2056),Table15[Unique ID],0),0)))</f>
        <v>Non-lead</v>
      </c>
      <c r="W2056" s="189"/>
    </row>
    <row r="2057" spans="1:23" s="190" customFormat="1" ht="37.5" x14ac:dyDescent="0.25">
      <c r="A2057" s="180">
        <v>11607457</v>
      </c>
      <c r="B2057" s="181" t="s">
        <v>4219</v>
      </c>
      <c r="C2057" s="182" t="s">
        <v>4220</v>
      </c>
      <c r="D2057" s="183" t="s">
        <v>43</v>
      </c>
      <c r="E2057" s="181" t="s">
        <v>35</v>
      </c>
      <c r="F2057" s="183" t="s">
        <v>35</v>
      </c>
      <c r="G2057" s="181" t="s">
        <v>7030</v>
      </c>
      <c r="H2057" s="184">
        <v>0.75</v>
      </c>
      <c r="I2057" s="185" t="s">
        <v>107</v>
      </c>
      <c r="J2057" s="181" t="s">
        <v>37</v>
      </c>
      <c r="K2057" s="181" t="s">
        <v>38</v>
      </c>
      <c r="L2057" s="186">
        <v>45509</v>
      </c>
      <c r="M2057" s="187" t="s">
        <v>225</v>
      </c>
      <c r="N2057" s="183" t="s">
        <v>43</v>
      </c>
      <c r="O2057" s="181"/>
      <c r="P2057" s="184">
        <v>0.75</v>
      </c>
      <c r="Q2057" s="185" t="s">
        <v>107</v>
      </c>
      <c r="R2057" s="181" t="s">
        <v>37</v>
      </c>
      <c r="S2057" s="181" t="s">
        <v>96</v>
      </c>
      <c r="T2057" s="186">
        <v>45509</v>
      </c>
      <c r="U2057" s="187" t="s">
        <v>225</v>
      </c>
      <c r="V2057" s="188" t="str" cm="1">
        <f t="array" ref="V2057">IF(SUM(LEN(A2057:U2057))=0,"",IF(OR(OR(ISBLANK(E2057),SUM(LEN(B2057),LEN(C2057))=0),AND(NOT(D2057="Unknown"),ISBLANK(I2057)),AND(NOT(N2057="Unknown"),ISBLANK(Q2057))),"Missing Information", INDEX(Table15[Entire Service Line Classification], MATCH(SUMIFS(Table15[Unique ID],Table15[System-Owned Portion],D2057,Table15[If Material Anything Other than "Lead" in Column E,Was Material Ever Previously Lead?],F2057,Table15[Customer-Owned Portion],N2057),Table15[Unique ID],0),0)))</f>
        <v>Non-lead</v>
      </c>
      <c r="W2057" s="189"/>
    </row>
    <row r="2058" spans="1:23" s="190" customFormat="1" ht="37.5" x14ac:dyDescent="0.25">
      <c r="A2058" s="180">
        <v>11607455</v>
      </c>
      <c r="B2058" s="181" t="s">
        <v>4221</v>
      </c>
      <c r="C2058" s="182" t="s">
        <v>4222</v>
      </c>
      <c r="D2058" s="183" t="s">
        <v>43</v>
      </c>
      <c r="E2058" s="181" t="s">
        <v>35</v>
      </c>
      <c r="F2058" s="183" t="s">
        <v>35</v>
      </c>
      <c r="G2058" s="181" t="s">
        <v>7040</v>
      </c>
      <c r="H2058" s="184">
        <v>1</v>
      </c>
      <c r="I2058" s="185" t="s">
        <v>107</v>
      </c>
      <c r="J2058" s="181" t="s">
        <v>37</v>
      </c>
      <c r="K2058" s="181" t="s">
        <v>38</v>
      </c>
      <c r="L2058" s="186">
        <v>45511</v>
      </c>
      <c r="M2058" s="187" t="s">
        <v>225</v>
      </c>
      <c r="N2058" s="183" t="s">
        <v>43</v>
      </c>
      <c r="O2058" s="181"/>
      <c r="P2058" s="184">
        <v>1</v>
      </c>
      <c r="Q2058" s="185" t="s">
        <v>107</v>
      </c>
      <c r="R2058" s="181" t="s">
        <v>37</v>
      </c>
      <c r="S2058" s="181" t="s">
        <v>96</v>
      </c>
      <c r="T2058" s="186">
        <v>45511</v>
      </c>
      <c r="U2058" s="187" t="s">
        <v>7068</v>
      </c>
      <c r="V2058" s="188" t="str" cm="1">
        <f t="array" ref="V2058">IF(SUM(LEN(A2058:U2058))=0,"",IF(OR(OR(ISBLANK(E2058),SUM(LEN(B2058),LEN(C2058))=0),AND(NOT(D2058="Unknown"),ISBLANK(I2058)),AND(NOT(N2058="Unknown"),ISBLANK(Q2058))),"Missing Information", INDEX(Table15[Entire Service Line Classification], MATCH(SUMIFS(Table15[Unique ID],Table15[System-Owned Portion],D2058,Table15[If Material Anything Other than "Lead" in Column E,Was Material Ever Previously Lead?],F2058,Table15[Customer-Owned Portion],N2058),Table15[Unique ID],0),0)))</f>
        <v>Non-lead</v>
      </c>
      <c r="W2058" s="189"/>
    </row>
    <row r="2059" spans="1:23" s="190" customFormat="1" ht="56.25" x14ac:dyDescent="0.25">
      <c r="A2059" s="180">
        <v>11607454</v>
      </c>
      <c r="B2059" s="181" t="s">
        <v>4223</v>
      </c>
      <c r="C2059" s="182" t="s">
        <v>4224</v>
      </c>
      <c r="D2059" s="183" t="s">
        <v>43</v>
      </c>
      <c r="E2059" s="181" t="s">
        <v>35</v>
      </c>
      <c r="F2059" s="183" t="s">
        <v>35</v>
      </c>
      <c r="G2059" s="181" t="s">
        <v>225</v>
      </c>
      <c r="H2059" s="184">
        <v>3</v>
      </c>
      <c r="I2059" s="185" t="s">
        <v>107</v>
      </c>
      <c r="J2059" s="181" t="s">
        <v>37</v>
      </c>
      <c r="K2059" s="181" t="s">
        <v>38</v>
      </c>
      <c r="L2059" s="186">
        <v>45503</v>
      </c>
      <c r="M2059" s="187" t="s">
        <v>11947</v>
      </c>
      <c r="N2059" s="183" t="s">
        <v>43</v>
      </c>
      <c r="O2059" s="181"/>
      <c r="P2059" s="184">
        <v>3</v>
      </c>
      <c r="Q2059" s="185" t="s">
        <v>107</v>
      </c>
      <c r="R2059" s="181" t="s">
        <v>37</v>
      </c>
      <c r="S2059" s="181" t="s">
        <v>96</v>
      </c>
      <c r="T2059" s="186">
        <v>45503</v>
      </c>
      <c r="U2059" s="187" t="s">
        <v>11945</v>
      </c>
      <c r="V2059" s="188" t="str" cm="1">
        <f t="array" ref="V2059">IF(SUM(LEN(A2059:U2059))=0,"",IF(OR(OR(ISBLANK(E2059),SUM(LEN(B2059),LEN(C2059))=0),AND(NOT(D2059="Unknown"),ISBLANK(I2059)),AND(NOT(N2059="Unknown"),ISBLANK(Q2059))),"Missing Information", INDEX(Table15[Entire Service Line Classification], MATCH(SUMIFS(Table15[Unique ID],Table15[System-Owned Portion],D2059,Table15[If Material Anything Other than "Lead" in Column E,Was Material Ever Previously Lead?],F2059,Table15[Customer-Owned Portion],N2059),Table15[Unique ID],0),0)))</f>
        <v>Non-lead</v>
      </c>
      <c r="W2059" s="189"/>
    </row>
    <row r="2060" spans="1:23" s="190" customFormat="1" ht="37.5" x14ac:dyDescent="0.25">
      <c r="A2060" s="180">
        <v>11607451</v>
      </c>
      <c r="B2060" s="181" t="s">
        <v>4225</v>
      </c>
      <c r="C2060" s="182" t="s">
        <v>4226</v>
      </c>
      <c r="D2060" s="183" t="s">
        <v>43</v>
      </c>
      <c r="E2060" s="181" t="s">
        <v>35</v>
      </c>
      <c r="F2060" s="183" t="s">
        <v>35</v>
      </c>
      <c r="G2060" s="181" t="s">
        <v>255</v>
      </c>
      <c r="H2060" s="184">
        <v>1</v>
      </c>
      <c r="I2060" s="185" t="s">
        <v>107</v>
      </c>
      <c r="J2060" s="181" t="s">
        <v>37</v>
      </c>
      <c r="K2060" s="181" t="s">
        <v>38</v>
      </c>
      <c r="L2060" s="186">
        <v>45497</v>
      </c>
      <c r="M2060" s="187" t="s">
        <v>7074</v>
      </c>
      <c r="N2060" s="183" t="s">
        <v>36</v>
      </c>
      <c r="O2060" s="181"/>
      <c r="P2060" s="184">
        <v>1</v>
      </c>
      <c r="Q2060" s="185" t="s">
        <v>107</v>
      </c>
      <c r="R2060" s="181" t="s">
        <v>37</v>
      </c>
      <c r="S2060" s="181" t="s">
        <v>96</v>
      </c>
      <c r="T2060" s="186">
        <v>45497</v>
      </c>
      <c r="U2060" s="187" t="s">
        <v>225</v>
      </c>
      <c r="V2060" s="188" t="str" cm="1">
        <f t="array" ref="V2060">IF(SUM(LEN(A2060:U2060))=0,"",IF(OR(OR(ISBLANK(E2060),SUM(LEN(B2060),LEN(C2060))=0),AND(NOT(D2060="Unknown"),ISBLANK(I2060)),AND(NOT(N2060="Unknown"),ISBLANK(Q2060))),"Missing Information", INDEX(Table15[Entire Service Line Classification], MATCH(SUMIFS(Table15[Unique ID],Table15[System-Owned Portion],D2060,Table15[If Material Anything Other than "Lead" in Column E,Was Material Ever Previously Lead?],F2060,Table15[Customer-Owned Portion],N2060),Table15[Unique ID],0),0)))</f>
        <v>Non-lead</v>
      </c>
      <c r="W2060" s="189"/>
    </row>
    <row r="2061" spans="1:23" s="190" customFormat="1" ht="37.5" x14ac:dyDescent="0.25">
      <c r="A2061" s="180">
        <v>11607450</v>
      </c>
      <c r="B2061" s="181" t="s">
        <v>4227</v>
      </c>
      <c r="C2061" s="182" t="s">
        <v>4228</v>
      </c>
      <c r="D2061" s="183" t="s">
        <v>43</v>
      </c>
      <c r="E2061" s="181" t="s">
        <v>35</v>
      </c>
      <c r="F2061" s="183" t="s">
        <v>35</v>
      </c>
      <c r="G2061" s="181" t="s">
        <v>255</v>
      </c>
      <c r="H2061" s="184">
        <v>1</v>
      </c>
      <c r="I2061" s="185" t="s">
        <v>107</v>
      </c>
      <c r="J2061" s="181" t="s">
        <v>37</v>
      </c>
      <c r="K2061" s="181" t="s">
        <v>38</v>
      </c>
      <c r="L2061" s="186">
        <v>45497</v>
      </c>
      <c r="M2061" s="187" t="s">
        <v>7074</v>
      </c>
      <c r="N2061" s="183" t="s">
        <v>43</v>
      </c>
      <c r="O2061" s="181"/>
      <c r="P2061" s="184">
        <v>0.75</v>
      </c>
      <c r="Q2061" s="185" t="s">
        <v>107</v>
      </c>
      <c r="R2061" s="181" t="s">
        <v>37</v>
      </c>
      <c r="S2061" s="181" t="s">
        <v>96</v>
      </c>
      <c r="T2061" s="186">
        <v>45497</v>
      </c>
      <c r="U2061" s="187" t="s">
        <v>7074</v>
      </c>
      <c r="V2061" s="188" t="str" cm="1">
        <f t="array" ref="V2061">IF(SUM(LEN(A2061:U2061))=0,"",IF(OR(OR(ISBLANK(E2061),SUM(LEN(B2061),LEN(C2061))=0),AND(NOT(D2061="Unknown"),ISBLANK(I2061)),AND(NOT(N2061="Unknown"),ISBLANK(Q2061))),"Missing Information", INDEX(Table15[Entire Service Line Classification], MATCH(SUMIFS(Table15[Unique ID],Table15[System-Owned Portion],D2061,Table15[If Material Anything Other than "Lead" in Column E,Was Material Ever Previously Lead?],F2061,Table15[Customer-Owned Portion],N2061),Table15[Unique ID],0),0)))</f>
        <v>Non-lead</v>
      </c>
      <c r="W2061" s="189"/>
    </row>
    <row r="2062" spans="1:23" s="190" customFormat="1" ht="37.5" x14ac:dyDescent="0.25">
      <c r="A2062" s="180">
        <v>11607449</v>
      </c>
      <c r="B2062" s="181" t="s">
        <v>4229</v>
      </c>
      <c r="C2062" s="182" t="s">
        <v>4230</v>
      </c>
      <c r="D2062" s="183" t="s">
        <v>43</v>
      </c>
      <c r="E2062" s="181" t="s">
        <v>35</v>
      </c>
      <c r="F2062" s="183" t="s">
        <v>35</v>
      </c>
      <c r="G2062" s="181" t="s">
        <v>226</v>
      </c>
      <c r="H2062" s="184">
        <v>0.75</v>
      </c>
      <c r="I2062" s="185" t="s">
        <v>107</v>
      </c>
      <c r="J2062" s="181" t="s">
        <v>37</v>
      </c>
      <c r="K2062" s="181" t="s">
        <v>38</v>
      </c>
      <c r="L2062" s="186">
        <v>45509</v>
      </c>
      <c r="M2062" s="187" t="s">
        <v>225</v>
      </c>
      <c r="N2062" s="183" t="s">
        <v>43</v>
      </c>
      <c r="O2062" s="181"/>
      <c r="P2062" s="184">
        <v>0.75</v>
      </c>
      <c r="Q2062" s="185" t="s">
        <v>107</v>
      </c>
      <c r="R2062" s="181" t="s">
        <v>37</v>
      </c>
      <c r="S2062" s="181" t="s">
        <v>96</v>
      </c>
      <c r="T2062" s="186">
        <v>45509</v>
      </c>
      <c r="U2062" s="187" t="s">
        <v>225</v>
      </c>
      <c r="V2062" s="188" t="str" cm="1">
        <f t="array" ref="V2062">IF(SUM(LEN(A2062:U2062))=0,"",IF(OR(OR(ISBLANK(E2062),SUM(LEN(B2062),LEN(C2062))=0),AND(NOT(D2062="Unknown"),ISBLANK(I2062)),AND(NOT(N2062="Unknown"),ISBLANK(Q2062))),"Missing Information", INDEX(Table15[Entire Service Line Classification], MATCH(SUMIFS(Table15[Unique ID],Table15[System-Owned Portion],D2062,Table15[If Material Anything Other than "Lead" in Column E,Was Material Ever Previously Lead?],F2062,Table15[Customer-Owned Portion],N2062),Table15[Unique ID],0),0)))</f>
        <v>Non-lead</v>
      </c>
      <c r="W2062" s="189"/>
    </row>
    <row r="2063" spans="1:23" s="190" customFormat="1" ht="37.5" x14ac:dyDescent="0.25">
      <c r="A2063" s="180">
        <v>11607447</v>
      </c>
      <c r="B2063" s="181" t="s">
        <v>4231</v>
      </c>
      <c r="C2063" s="182" t="s">
        <v>4232</v>
      </c>
      <c r="D2063" s="183" t="s">
        <v>43</v>
      </c>
      <c r="E2063" s="181" t="s">
        <v>35</v>
      </c>
      <c r="F2063" s="183" t="s">
        <v>35</v>
      </c>
      <c r="G2063" s="181" t="s">
        <v>260</v>
      </c>
      <c r="H2063" s="184">
        <v>1</v>
      </c>
      <c r="I2063" s="185" t="s">
        <v>107</v>
      </c>
      <c r="J2063" s="181" t="s">
        <v>37</v>
      </c>
      <c r="K2063" s="181" t="s">
        <v>38</v>
      </c>
      <c r="L2063" s="186">
        <v>45509</v>
      </c>
      <c r="M2063" s="187" t="s">
        <v>225</v>
      </c>
      <c r="N2063" s="183" t="s">
        <v>43</v>
      </c>
      <c r="O2063" s="181"/>
      <c r="P2063" s="184">
        <v>0.75</v>
      </c>
      <c r="Q2063" s="185" t="s">
        <v>107</v>
      </c>
      <c r="R2063" s="181" t="s">
        <v>37</v>
      </c>
      <c r="S2063" s="181" t="s">
        <v>96</v>
      </c>
      <c r="T2063" s="186">
        <v>45509</v>
      </c>
      <c r="U2063" s="187" t="s">
        <v>225</v>
      </c>
      <c r="V2063" s="188" t="str" cm="1">
        <f t="array" ref="V2063">IF(SUM(LEN(A2063:U2063))=0,"",IF(OR(OR(ISBLANK(E2063),SUM(LEN(B2063),LEN(C2063))=0),AND(NOT(D2063="Unknown"),ISBLANK(I2063)),AND(NOT(N2063="Unknown"),ISBLANK(Q2063))),"Missing Information", INDEX(Table15[Entire Service Line Classification], MATCH(SUMIFS(Table15[Unique ID],Table15[System-Owned Portion],D2063,Table15[If Material Anything Other than "Lead" in Column E,Was Material Ever Previously Lead?],F2063,Table15[Customer-Owned Portion],N2063),Table15[Unique ID],0),0)))</f>
        <v>Non-lead</v>
      </c>
      <c r="W2063" s="189"/>
    </row>
    <row r="2064" spans="1:23" s="190" customFormat="1" ht="37.5" x14ac:dyDescent="0.25">
      <c r="A2064" s="180">
        <v>11607448</v>
      </c>
      <c r="B2064" s="181" t="s">
        <v>4233</v>
      </c>
      <c r="C2064" s="182" t="s">
        <v>4234</v>
      </c>
      <c r="D2064" s="183" t="s">
        <v>43</v>
      </c>
      <c r="E2064" s="181" t="s">
        <v>35</v>
      </c>
      <c r="F2064" s="183" t="s">
        <v>35</v>
      </c>
      <c r="G2064" s="181" t="s">
        <v>226</v>
      </c>
      <c r="H2064" s="184">
        <v>1</v>
      </c>
      <c r="I2064" s="185" t="s">
        <v>107</v>
      </c>
      <c r="J2064" s="181" t="s">
        <v>37</v>
      </c>
      <c r="K2064" s="181" t="s">
        <v>38</v>
      </c>
      <c r="L2064" s="186">
        <v>45509</v>
      </c>
      <c r="M2064" s="187" t="s">
        <v>225</v>
      </c>
      <c r="N2064" s="183" t="s">
        <v>43</v>
      </c>
      <c r="O2064" s="181"/>
      <c r="P2064" s="184">
        <v>0.75</v>
      </c>
      <c r="Q2064" s="185" t="s">
        <v>107</v>
      </c>
      <c r="R2064" s="181" t="s">
        <v>37</v>
      </c>
      <c r="S2064" s="181" t="s">
        <v>96</v>
      </c>
      <c r="T2064" s="186">
        <v>45509</v>
      </c>
      <c r="U2064" s="187" t="s">
        <v>225</v>
      </c>
      <c r="V2064" s="188" t="str" cm="1">
        <f t="array" ref="V2064">IF(SUM(LEN(A2064:U2064))=0,"",IF(OR(OR(ISBLANK(E2064),SUM(LEN(B2064),LEN(C2064))=0),AND(NOT(D2064="Unknown"),ISBLANK(I2064)),AND(NOT(N2064="Unknown"),ISBLANK(Q2064))),"Missing Information", INDEX(Table15[Entire Service Line Classification], MATCH(SUMIFS(Table15[Unique ID],Table15[System-Owned Portion],D2064,Table15[If Material Anything Other than "Lead" in Column E,Was Material Ever Previously Lead?],F2064,Table15[Customer-Owned Portion],N2064),Table15[Unique ID],0),0)))</f>
        <v>Non-lead</v>
      </c>
      <c r="W2064" s="189"/>
    </row>
    <row r="2065" spans="1:23" s="190" customFormat="1" ht="37.5" x14ac:dyDescent="0.25">
      <c r="A2065" s="180">
        <v>11607445</v>
      </c>
      <c r="B2065" s="181" t="s">
        <v>4235</v>
      </c>
      <c r="C2065" s="182" t="s">
        <v>4236</v>
      </c>
      <c r="D2065" s="183" t="s">
        <v>36</v>
      </c>
      <c r="E2065" s="181" t="s">
        <v>35</v>
      </c>
      <c r="F2065" s="183" t="s">
        <v>35</v>
      </c>
      <c r="G2065" s="181" t="s">
        <v>243</v>
      </c>
      <c r="H2065" s="184">
        <v>1</v>
      </c>
      <c r="I2065" s="185" t="s">
        <v>107</v>
      </c>
      <c r="J2065" s="181" t="s">
        <v>37</v>
      </c>
      <c r="K2065" s="181" t="s">
        <v>38</v>
      </c>
      <c r="L2065" s="186">
        <v>45509</v>
      </c>
      <c r="M2065" s="187" t="s">
        <v>225</v>
      </c>
      <c r="N2065" s="183" t="s">
        <v>36</v>
      </c>
      <c r="O2065" s="181"/>
      <c r="P2065" s="184">
        <v>1</v>
      </c>
      <c r="Q2065" s="185" t="s">
        <v>107</v>
      </c>
      <c r="R2065" s="181" t="s">
        <v>37</v>
      </c>
      <c r="S2065" s="181" t="s">
        <v>96</v>
      </c>
      <c r="T2065" s="186">
        <v>45509</v>
      </c>
      <c r="U2065" s="187" t="s">
        <v>225</v>
      </c>
      <c r="V2065" s="188" t="str" cm="1">
        <f t="array" ref="V2065">IF(SUM(LEN(A2065:U2065))=0,"",IF(OR(OR(ISBLANK(E2065),SUM(LEN(B2065),LEN(C2065))=0),AND(NOT(D2065="Unknown"),ISBLANK(I2065)),AND(NOT(N2065="Unknown"),ISBLANK(Q2065))),"Missing Information", INDEX(Table15[Entire Service Line Classification], MATCH(SUMIFS(Table15[Unique ID],Table15[System-Owned Portion],D2065,Table15[If Material Anything Other than "Lead" in Column E,Was Material Ever Previously Lead?],F2065,Table15[Customer-Owned Portion],N2065),Table15[Unique ID],0),0)))</f>
        <v>Non-lead</v>
      </c>
      <c r="W2065" s="189"/>
    </row>
    <row r="2066" spans="1:23" s="190" customFormat="1" ht="37.5" x14ac:dyDescent="0.25">
      <c r="A2066" s="180">
        <v>11607456</v>
      </c>
      <c r="B2066" s="181" t="s">
        <v>4237</v>
      </c>
      <c r="C2066" s="182" t="s">
        <v>4052</v>
      </c>
      <c r="D2066" s="183" t="s">
        <v>36</v>
      </c>
      <c r="E2066" s="181" t="s">
        <v>35</v>
      </c>
      <c r="F2066" s="183" t="s">
        <v>35</v>
      </c>
      <c r="G2066" s="181" t="s">
        <v>7035</v>
      </c>
      <c r="H2066" s="184">
        <v>2</v>
      </c>
      <c r="I2066" s="185" t="s">
        <v>107</v>
      </c>
      <c r="J2066" s="181" t="s">
        <v>37</v>
      </c>
      <c r="K2066" s="181" t="s">
        <v>38</v>
      </c>
      <c r="L2066" s="186">
        <v>45496</v>
      </c>
      <c r="M2066" s="187" t="s">
        <v>225</v>
      </c>
      <c r="N2066" s="183" t="s">
        <v>43</v>
      </c>
      <c r="O2066" s="181"/>
      <c r="P2066" s="184">
        <v>2</v>
      </c>
      <c r="Q2066" s="185" t="s">
        <v>107</v>
      </c>
      <c r="R2066" s="181" t="s">
        <v>37</v>
      </c>
      <c r="S2066" s="181" t="s">
        <v>96</v>
      </c>
      <c r="T2066" s="186">
        <v>45496</v>
      </c>
      <c r="U2066" s="187" t="s">
        <v>7078</v>
      </c>
      <c r="V2066" s="188" t="str" cm="1">
        <f t="array" ref="V2066">IF(SUM(LEN(A2066:U2066))=0,"",IF(OR(OR(ISBLANK(E2066),SUM(LEN(B2066),LEN(C2066))=0),AND(NOT(D2066="Unknown"),ISBLANK(I2066)),AND(NOT(N2066="Unknown"),ISBLANK(Q2066))),"Missing Information", INDEX(Table15[Entire Service Line Classification], MATCH(SUMIFS(Table15[Unique ID],Table15[System-Owned Portion],D2066,Table15[If Material Anything Other than "Lead" in Column E,Was Material Ever Previously Lead?],F2066,Table15[Customer-Owned Portion],N2066),Table15[Unique ID],0),0)))</f>
        <v>Non-lead</v>
      </c>
      <c r="W2066" s="189"/>
    </row>
    <row r="2067" spans="1:23" s="190" customFormat="1" ht="37.5" x14ac:dyDescent="0.25">
      <c r="A2067" s="180">
        <v>11607446</v>
      </c>
      <c r="B2067" s="181" t="s">
        <v>4238</v>
      </c>
      <c r="C2067" s="182" t="s">
        <v>4022</v>
      </c>
      <c r="D2067" s="183" t="s">
        <v>43</v>
      </c>
      <c r="E2067" s="181" t="s">
        <v>35</v>
      </c>
      <c r="F2067" s="183" t="s">
        <v>35</v>
      </c>
      <c r="G2067" s="181" t="s">
        <v>225</v>
      </c>
      <c r="H2067" s="184">
        <v>1</v>
      </c>
      <c r="I2067" s="185" t="s">
        <v>107</v>
      </c>
      <c r="J2067" s="181" t="s">
        <v>37</v>
      </c>
      <c r="K2067" s="181" t="s">
        <v>38</v>
      </c>
      <c r="L2067" s="186">
        <v>45509</v>
      </c>
      <c r="M2067" s="187" t="s">
        <v>7069</v>
      </c>
      <c r="N2067" s="183" t="s">
        <v>36</v>
      </c>
      <c r="O2067" s="181"/>
      <c r="P2067" s="184">
        <v>1</v>
      </c>
      <c r="Q2067" s="185" t="s">
        <v>107</v>
      </c>
      <c r="R2067" s="181" t="s">
        <v>37</v>
      </c>
      <c r="S2067" s="181" t="s">
        <v>96</v>
      </c>
      <c r="T2067" s="186">
        <v>45509</v>
      </c>
      <c r="U2067" s="187" t="s">
        <v>225</v>
      </c>
      <c r="V2067" s="188" t="str" cm="1">
        <f t="array" ref="V2067">IF(SUM(LEN(A2067:U2067))=0,"",IF(OR(OR(ISBLANK(E2067),SUM(LEN(B2067),LEN(C2067))=0),AND(NOT(D2067="Unknown"),ISBLANK(I2067)),AND(NOT(N2067="Unknown"),ISBLANK(Q2067))),"Missing Information", INDEX(Table15[Entire Service Line Classification], MATCH(SUMIFS(Table15[Unique ID],Table15[System-Owned Portion],D2067,Table15[If Material Anything Other than "Lead" in Column E,Was Material Ever Previously Lead?],F2067,Table15[Customer-Owned Portion],N2067),Table15[Unique ID],0),0)))</f>
        <v>Non-lead</v>
      </c>
      <c r="W2067" s="189"/>
    </row>
    <row r="2068" spans="1:23" s="190" customFormat="1" ht="37.5" x14ac:dyDescent="0.25">
      <c r="A2068" s="180">
        <v>11607444</v>
      </c>
      <c r="B2068" s="181" t="s">
        <v>4239</v>
      </c>
      <c r="C2068" s="182" t="s">
        <v>4022</v>
      </c>
      <c r="D2068" s="183" t="s">
        <v>36</v>
      </c>
      <c r="E2068" s="181" t="s">
        <v>35</v>
      </c>
      <c r="F2068" s="183" t="s">
        <v>35</v>
      </c>
      <c r="G2068" s="181" t="s">
        <v>243</v>
      </c>
      <c r="H2068" s="184">
        <v>1</v>
      </c>
      <c r="I2068" s="185" t="s">
        <v>107</v>
      </c>
      <c r="J2068" s="181" t="s">
        <v>37</v>
      </c>
      <c r="K2068" s="181" t="s">
        <v>38</v>
      </c>
      <c r="L2068" s="186">
        <v>45509</v>
      </c>
      <c r="M2068" s="187" t="s">
        <v>225</v>
      </c>
      <c r="N2068" s="183" t="s">
        <v>36</v>
      </c>
      <c r="O2068" s="181"/>
      <c r="P2068" s="184">
        <v>1</v>
      </c>
      <c r="Q2068" s="185" t="s">
        <v>107</v>
      </c>
      <c r="R2068" s="181" t="s">
        <v>37</v>
      </c>
      <c r="S2068" s="181" t="s">
        <v>96</v>
      </c>
      <c r="T2068" s="186">
        <v>45509</v>
      </c>
      <c r="U2068" s="187" t="s">
        <v>225</v>
      </c>
      <c r="V2068" s="188" t="str" cm="1">
        <f t="array" ref="V2068">IF(SUM(LEN(A2068:U2068))=0,"",IF(OR(OR(ISBLANK(E2068),SUM(LEN(B2068),LEN(C2068))=0),AND(NOT(D2068="Unknown"),ISBLANK(I2068)),AND(NOT(N2068="Unknown"),ISBLANK(Q2068))),"Missing Information", INDEX(Table15[Entire Service Line Classification], MATCH(SUMIFS(Table15[Unique ID],Table15[System-Owned Portion],D2068,Table15[If Material Anything Other than "Lead" in Column E,Was Material Ever Previously Lead?],F2068,Table15[Customer-Owned Portion],N2068),Table15[Unique ID],0),0)))</f>
        <v>Non-lead</v>
      </c>
      <c r="W2068" s="189"/>
    </row>
    <row r="2069" spans="1:23" s="190" customFormat="1" ht="37.5" x14ac:dyDescent="0.25">
      <c r="A2069" s="180">
        <v>11607443</v>
      </c>
      <c r="B2069" s="181" t="s">
        <v>4240</v>
      </c>
      <c r="C2069" s="182" t="s">
        <v>4241</v>
      </c>
      <c r="D2069" s="183" t="s">
        <v>36</v>
      </c>
      <c r="E2069" s="181" t="s">
        <v>35</v>
      </c>
      <c r="F2069" s="183" t="s">
        <v>35</v>
      </c>
      <c r="G2069" s="181" t="s">
        <v>225</v>
      </c>
      <c r="H2069" s="184">
        <v>1</v>
      </c>
      <c r="I2069" s="185" t="s">
        <v>107</v>
      </c>
      <c r="J2069" s="181" t="s">
        <v>37</v>
      </c>
      <c r="K2069" s="181" t="s">
        <v>38</v>
      </c>
      <c r="L2069" s="186">
        <v>45495</v>
      </c>
      <c r="M2069" s="187" t="s">
        <v>225</v>
      </c>
      <c r="N2069" s="183" t="s">
        <v>43</v>
      </c>
      <c r="O2069" s="181"/>
      <c r="P2069" s="184">
        <v>1</v>
      </c>
      <c r="Q2069" s="185" t="s">
        <v>107</v>
      </c>
      <c r="R2069" s="181" t="s">
        <v>37</v>
      </c>
      <c r="S2069" s="181" t="s">
        <v>96</v>
      </c>
      <c r="T2069" s="186">
        <v>45495</v>
      </c>
      <c r="U2069" s="187" t="s">
        <v>7078</v>
      </c>
      <c r="V2069" s="188" t="str" cm="1">
        <f t="array" ref="V2069">IF(SUM(LEN(A2069:U2069))=0,"",IF(OR(OR(ISBLANK(E2069),SUM(LEN(B2069),LEN(C2069))=0),AND(NOT(D2069="Unknown"),ISBLANK(I2069)),AND(NOT(N2069="Unknown"),ISBLANK(Q2069))),"Missing Information", INDEX(Table15[Entire Service Line Classification], MATCH(SUMIFS(Table15[Unique ID],Table15[System-Owned Portion],D2069,Table15[If Material Anything Other than "Lead" in Column E,Was Material Ever Previously Lead?],F2069,Table15[Customer-Owned Portion],N2069),Table15[Unique ID],0),0)))</f>
        <v>Non-lead</v>
      </c>
      <c r="W2069" s="189"/>
    </row>
    <row r="2070" spans="1:23" s="190" customFormat="1" ht="37.5" x14ac:dyDescent="0.25">
      <c r="A2070" s="180">
        <v>11607442</v>
      </c>
      <c r="B2070" s="181" t="s">
        <v>4242</v>
      </c>
      <c r="C2070" s="182" t="s">
        <v>4243</v>
      </c>
      <c r="D2070" s="183" t="s">
        <v>36</v>
      </c>
      <c r="E2070" s="181" t="s">
        <v>35</v>
      </c>
      <c r="F2070" s="183" t="s">
        <v>35</v>
      </c>
      <c r="G2070" s="181" t="s">
        <v>230</v>
      </c>
      <c r="H2070" s="184">
        <v>1</v>
      </c>
      <c r="I2070" s="185" t="s">
        <v>107</v>
      </c>
      <c r="J2070" s="181" t="s">
        <v>37</v>
      </c>
      <c r="K2070" s="181" t="s">
        <v>38</v>
      </c>
      <c r="L2070" s="186">
        <v>45495</v>
      </c>
      <c r="M2070" s="187" t="s">
        <v>225</v>
      </c>
      <c r="N2070" s="183" t="s">
        <v>43</v>
      </c>
      <c r="O2070" s="181"/>
      <c r="P2070" s="184">
        <v>1</v>
      </c>
      <c r="Q2070" s="185" t="s">
        <v>107</v>
      </c>
      <c r="R2070" s="181" t="s">
        <v>37</v>
      </c>
      <c r="S2070" s="181" t="s">
        <v>96</v>
      </c>
      <c r="T2070" s="186">
        <v>45495</v>
      </c>
      <c r="U2070" s="187" t="s">
        <v>7078</v>
      </c>
      <c r="V2070" s="188" t="str" cm="1">
        <f t="array" ref="V2070">IF(SUM(LEN(A2070:U2070))=0,"",IF(OR(OR(ISBLANK(E2070),SUM(LEN(B2070),LEN(C2070))=0),AND(NOT(D2070="Unknown"),ISBLANK(I2070)),AND(NOT(N2070="Unknown"),ISBLANK(Q2070))),"Missing Information", INDEX(Table15[Entire Service Line Classification], MATCH(SUMIFS(Table15[Unique ID],Table15[System-Owned Portion],D2070,Table15[If Material Anything Other than "Lead" in Column E,Was Material Ever Previously Lead?],F2070,Table15[Customer-Owned Portion],N2070),Table15[Unique ID],0),0)))</f>
        <v>Non-lead</v>
      </c>
      <c r="W2070" s="189"/>
    </row>
    <row r="2071" spans="1:23" s="190" customFormat="1" ht="37.5" x14ac:dyDescent="0.25">
      <c r="A2071" s="180">
        <v>11607437</v>
      </c>
      <c r="B2071" s="181" t="s">
        <v>4244</v>
      </c>
      <c r="C2071" s="182" t="s">
        <v>4022</v>
      </c>
      <c r="D2071" s="183" t="s">
        <v>36</v>
      </c>
      <c r="E2071" s="181" t="s">
        <v>35</v>
      </c>
      <c r="F2071" s="183" t="s">
        <v>35</v>
      </c>
      <c r="G2071" s="181" t="s">
        <v>243</v>
      </c>
      <c r="H2071" s="184">
        <v>1</v>
      </c>
      <c r="I2071" s="185" t="s">
        <v>107</v>
      </c>
      <c r="J2071" s="181" t="s">
        <v>37</v>
      </c>
      <c r="K2071" s="181" t="s">
        <v>38</v>
      </c>
      <c r="L2071" s="186">
        <v>45509</v>
      </c>
      <c r="M2071" s="187" t="s">
        <v>225</v>
      </c>
      <c r="N2071" s="183" t="s">
        <v>36</v>
      </c>
      <c r="O2071" s="181"/>
      <c r="P2071" s="184">
        <v>1</v>
      </c>
      <c r="Q2071" s="185" t="s">
        <v>107</v>
      </c>
      <c r="R2071" s="181" t="s">
        <v>37</v>
      </c>
      <c r="S2071" s="181" t="s">
        <v>96</v>
      </c>
      <c r="T2071" s="186">
        <v>45509</v>
      </c>
      <c r="U2071" s="187" t="s">
        <v>225</v>
      </c>
      <c r="V2071" s="188" t="str" cm="1">
        <f t="array" ref="V2071">IF(SUM(LEN(A2071:U2071))=0,"",IF(OR(OR(ISBLANK(E2071),SUM(LEN(B2071),LEN(C2071))=0),AND(NOT(D2071="Unknown"),ISBLANK(I2071)),AND(NOT(N2071="Unknown"),ISBLANK(Q2071))),"Missing Information", INDEX(Table15[Entire Service Line Classification], MATCH(SUMIFS(Table15[Unique ID],Table15[System-Owned Portion],D2071,Table15[If Material Anything Other than "Lead" in Column E,Was Material Ever Previously Lead?],F2071,Table15[Customer-Owned Portion],N2071),Table15[Unique ID],0),0)))</f>
        <v>Non-lead</v>
      </c>
      <c r="W2071" s="189"/>
    </row>
    <row r="2072" spans="1:23" s="190" customFormat="1" ht="37.5" x14ac:dyDescent="0.25">
      <c r="A2072" s="180">
        <v>11607441</v>
      </c>
      <c r="B2072" s="181" t="s">
        <v>4245</v>
      </c>
      <c r="C2072" s="182" t="s">
        <v>4022</v>
      </c>
      <c r="D2072" s="183" t="s">
        <v>36</v>
      </c>
      <c r="E2072" s="181" t="s">
        <v>35</v>
      </c>
      <c r="F2072" s="183" t="s">
        <v>35</v>
      </c>
      <c r="G2072" s="181" t="s">
        <v>243</v>
      </c>
      <c r="H2072" s="184">
        <v>1</v>
      </c>
      <c r="I2072" s="185" t="s">
        <v>107</v>
      </c>
      <c r="J2072" s="181" t="s">
        <v>37</v>
      </c>
      <c r="K2072" s="181" t="s">
        <v>38</v>
      </c>
      <c r="L2072" s="186">
        <v>45509</v>
      </c>
      <c r="M2072" s="187" t="s">
        <v>225</v>
      </c>
      <c r="N2072" s="183" t="s">
        <v>36</v>
      </c>
      <c r="O2072" s="181"/>
      <c r="P2072" s="184">
        <v>1</v>
      </c>
      <c r="Q2072" s="185" t="s">
        <v>107</v>
      </c>
      <c r="R2072" s="181" t="s">
        <v>37</v>
      </c>
      <c r="S2072" s="181" t="s">
        <v>96</v>
      </c>
      <c r="T2072" s="186">
        <v>45509</v>
      </c>
      <c r="U2072" s="187" t="s">
        <v>225</v>
      </c>
      <c r="V2072" s="188" t="str" cm="1">
        <f t="array" ref="V2072">IF(SUM(LEN(A2072:U2072))=0,"",IF(OR(OR(ISBLANK(E2072),SUM(LEN(B2072),LEN(C2072))=0),AND(NOT(D2072="Unknown"),ISBLANK(I2072)),AND(NOT(N2072="Unknown"),ISBLANK(Q2072))),"Missing Information", INDEX(Table15[Entire Service Line Classification], MATCH(SUMIFS(Table15[Unique ID],Table15[System-Owned Portion],D2072,Table15[If Material Anything Other than "Lead" in Column E,Was Material Ever Previously Lead?],F2072,Table15[Customer-Owned Portion],N2072),Table15[Unique ID],0),0)))</f>
        <v>Non-lead</v>
      </c>
      <c r="W2072" s="189"/>
    </row>
    <row r="2073" spans="1:23" s="190" customFormat="1" ht="37.5" x14ac:dyDescent="0.25">
      <c r="A2073" s="180">
        <v>11607440</v>
      </c>
      <c r="B2073" s="181" t="s">
        <v>4246</v>
      </c>
      <c r="C2073" s="182" t="s">
        <v>4022</v>
      </c>
      <c r="D2073" s="183" t="s">
        <v>36</v>
      </c>
      <c r="E2073" s="181" t="s">
        <v>35</v>
      </c>
      <c r="F2073" s="183" t="s">
        <v>35</v>
      </c>
      <c r="G2073" s="181" t="s">
        <v>243</v>
      </c>
      <c r="H2073" s="184">
        <v>1</v>
      </c>
      <c r="I2073" s="185" t="s">
        <v>107</v>
      </c>
      <c r="J2073" s="181" t="s">
        <v>37</v>
      </c>
      <c r="K2073" s="181" t="s">
        <v>38</v>
      </c>
      <c r="L2073" s="186">
        <v>45509</v>
      </c>
      <c r="M2073" s="187" t="s">
        <v>225</v>
      </c>
      <c r="N2073" s="183" t="s">
        <v>36</v>
      </c>
      <c r="O2073" s="181"/>
      <c r="P2073" s="184">
        <v>1</v>
      </c>
      <c r="Q2073" s="185" t="s">
        <v>107</v>
      </c>
      <c r="R2073" s="181" t="s">
        <v>37</v>
      </c>
      <c r="S2073" s="181" t="s">
        <v>96</v>
      </c>
      <c r="T2073" s="186">
        <v>45509</v>
      </c>
      <c r="U2073" s="187" t="s">
        <v>225</v>
      </c>
      <c r="V2073" s="188" t="str" cm="1">
        <f t="array" ref="V2073">IF(SUM(LEN(A2073:U2073))=0,"",IF(OR(OR(ISBLANK(E2073),SUM(LEN(B2073),LEN(C2073))=0),AND(NOT(D2073="Unknown"),ISBLANK(I2073)),AND(NOT(N2073="Unknown"),ISBLANK(Q2073))),"Missing Information", INDEX(Table15[Entire Service Line Classification], MATCH(SUMIFS(Table15[Unique ID],Table15[System-Owned Portion],D2073,Table15[If Material Anything Other than "Lead" in Column E,Was Material Ever Previously Lead?],F2073,Table15[Customer-Owned Portion],N2073),Table15[Unique ID],0),0)))</f>
        <v>Non-lead</v>
      </c>
      <c r="W2073" s="189"/>
    </row>
    <row r="2074" spans="1:23" s="190" customFormat="1" ht="37.5" x14ac:dyDescent="0.25">
      <c r="A2074" s="180">
        <v>11607439</v>
      </c>
      <c r="B2074" s="181" t="s">
        <v>4247</v>
      </c>
      <c r="C2074" s="182" t="s">
        <v>4035</v>
      </c>
      <c r="D2074" s="183" t="s">
        <v>36</v>
      </c>
      <c r="E2074" s="181" t="s">
        <v>35</v>
      </c>
      <c r="F2074" s="183" t="s">
        <v>35</v>
      </c>
      <c r="G2074" s="181" t="s">
        <v>225</v>
      </c>
      <c r="H2074" s="184">
        <v>1</v>
      </c>
      <c r="I2074" s="185" t="s">
        <v>107</v>
      </c>
      <c r="J2074" s="181" t="s">
        <v>37</v>
      </c>
      <c r="K2074" s="181" t="s">
        <v>38</v>
      </c>
      <c r="L2074" s="186">
        <v>45509</v>
      </c>
      <c r="M2074" s="187" t="s">
        <v>225</v>
      </c>
      <c r="N2074" s="183" t="s">
        <v>36</v>
      </c>
      <c r="O2074" s="181"/>
      <c r="P2074" s="184">
        <v>1</v>
      </c>
      <c r="Q2074" s="185" t="s">
        <v>107</v>
      </c>
      <c r="R2074" s="181" t="s">
        <v>37</v>
      </c>
      <c r="S2074" s="181" t="s">
        <v>96</v>
      </c>
      <c r="T2074" s="186">
        <v>45509</v>
      </c>
      <c r="U2074" s="187" t="s">
        <v>225</v>
      </c>
      <c r="V2074" s="188" t="str" cm="1">
        <f t="array" ref="V2074">IF(SUM(LEN(A2074:U2074))=0,"",IF(OR(OR(ISBLANK(E2074),SUM(LEN(B2074),LEN(C2074))=0),AND(NOT(D2074="Unknown"),ISBLANK(I2074)),AND(NOT(N2074="Unknown"),ISBLANK(Q2074))),"Missing Information", INDEX(Table15[Entire Service Line Classification], MATCH(SUMIFS(Table15[Unique ID],Table15[System-Owned Portion],D2074,Table15[If Material Anything Other than "Lead" in Column E,Was Material Ever Previously Lead?],F2074,Table15[Customer-Owned Portion],N2074),Table15[Unique ID],0),0)))</f>
        <v>Non-lead</v>
      </c>
      <c r="W2074" s="189"/>
    </row>
    <row r="2075" spans="1:23" s="190" customFormat="1" ht="37.5" x14ac:dyDescent="0.25">
      <c r="A2075" s="180">
        <v>11607438</v>
      </c>
      <c r="B2075" s="181" t="s">
        <v>4248</v>
      </c>
      <c r="C2075" s="182" t="s">
        <v>4052</v>
      </c>
      <c r="D2075" s="183" t="s">
        <v>43</v>
      </c>
      <c r="E2075" s="181" t="s">
        <v>35</v>
      </c>
      <c r="F2075" s="183" t="s">
        <v>35</v>
      </c>
      <c r="G2075" s="181" t="s">
        <v>7035</v>
      </c>
      <c r="H2075" s="184">
        <v>2</v>
      </c>
      <c r="I2075" s="185" t="s">
        <v>107</v>
      </c>
      <c r="J2075" s="181" t="s">
        <v>37</v>
      </c>
      <c r="K2075" s="181" t="s">
        <v>38</v>
      </c>
      <c r="L2075" s="186">
        <v>45496</v>
      </c>
      <c r="M2075" s="187" t="s">
        <v>225</v>
      </c>
      <c r="N2075" s="183" t="s">
        <v>43</v>
      </c>
      <c r="O2075" s="181"/>
      <c r="P2075" s="184">
        <v>2</v>
      </c>
      <c r="Q2075" s="185" t="s">
        <v>107</v>
      </c>
      <c r="R2075" s="181" t="s">
        <v>37</v>
      </c>
      <c r="S2075" s="181" t="s">
        <v>96</v>
      </c>
      <c r="T2075" s="186">
        <v>45496</v>
      </c>
      <c r="U2075" s="187" t="s">
        <v>7078</v>
      </c>
      <c r="V2075" s="188" t="str" cm="1">
        <f t="array" ref="V2075">IF(SUM(LEN(A2075:U2075))=0,"",IF(OR(OR(ISBLANK(E2075),SUM(LEN(B2075),LEN(C2075))=0),AND(NOT(D2075="Unknown"),ISBLANK(I2075)),AND(NOT(N2075="Unknown"),ISBLANK(Q2075))),"Missing Information", INDEX(Table15[Entire Service Line Classification], MATCH(SUMIFS(Table15[Unique ID],Table15[System-Owned Portion],D2075,Table15[If Material Anything Other than "Lead" in Column E,Was Material Ever Previously Lead?],F2075,Table15[Customer-Owned Portion],N2075),Table15[Unique ID],0),0)))</f>
        <v>Non-lead</v>
      </c>
      <c r="W2075" s="189"/>
    </row>
    <row r="2076" spans="1:23" s="190" customFormat="1" ht="37.5" x14ac:dyDescent="0.25">
      <c r="A2076" s="180">
        <v>11607436</v>
      </c>
      <c r="B2076" s="181" t="s">
        <v>4249</v>
      </c>
      <c r="C2076" s="182" t="s">
        <v>4022</v>
      </c>
      <c r="D2076" s="183" t="s">
        <v>36</v>
      </c>
      <c r="E2076" s="181" t="s">
        <v>35</v>
      </c>
      <c r="F2076" s="183" t="s">
        <v>35</v>
      </c>
      <c r="G2076" s="181" t="s">
        <v>243</v>
      </c>
      <c r="H2076" s="184">
        <v>1</v>
      </c>
      <c r="I2076" s="185" t="s">
        <v>107</v>
      </c>
      <c r="J2076" s="181" t="s">
        <v>37</v>
      </c>
      <c r="K2076" s="181" t="s">
        <v>38</v>
      </c>
      <c r="L2076" s="186">
        <v>45509</v>
      </c>
      <c r="M2076" s="187" t="s">
        <v>225</v>
      </c>
      <c r="N2076" s="183" t="s">
        <v>36</v>
      </c>
      <c r="O2076" s="181"/>
      <c r="P2076" s="184">
        <v>1</v>
      </c>
      <c r="Q2076" s="185" t="s">
        <v>107</v>
      </c>
      <c r="R2076" s="181" t="s">
        <v>37</v>
      </c>
      <c r="S2076" s="181" t="s">
        <v>96</v>
      </c>
      <c r="T2076" s="186">
        <v>45509</v>
      </c>
      <c r="U2076" s="187" t="s">
        <v>225</v>
      </c>
      <c r="V2076" s="188" t="str" cm="1">
        <f t="array" ref="V2076">IF(SUM(LEN(A2076:U2076))=0,"",IF(OR(OR(ISBLANK(E2076),SUM(LEN(B2076),LEN(C2076))=0),AND(NOT(D2076="Unknown"),ISBLANK(I2076)),AND(NOT(N2076="Unknown"),ISBLANK(Q2076))),"Missing Information", INDEX(Table15[Entire Service Line Classification], MATCH(SUMIFS(Table15[Unique ID],Table15[System-Owned Portion],D2076,Table15[If Material Anything Other than "Lead" in Column E,Was Material Ever Previously Lead?],F2076,Table15[Customer-Owned Portion],N2076),Table15[Unique ID],0),0)))</f>
        <v>Non-lead</v>
      </c>
      <c r="W2076" s="189"/>
    </row>
    <row r="2077" spans="1:23" s="190" customFormat="1" ht="37.5" x14ac:dyDescent="0.25">
      <c r="A2077" s="180">
        <v>11607435</v>
      </c>
      <c r="B2077" s="181" t="s">
        <v>4250</v>
      </c>
      <c r="C2077" s="182" t="s">
        <v>4022</v>
      </c>
      <c r="D2077" s="183" t="s">
        <v>36</v>
      </c>
      <c r="E2077" s="181" t="s">
        <v>35</v>
      </c>
      <c r="F2077" s="183" t="s">
        <v>35</v>
      </c>
      <c r="G2077" s="181" t="s">
        <v>243</v>
      </c>
      <c r="H2077" s="184">
        <v>1</v>
      </c>
      <c r="I2077" s="185" t="s">
        <v>107</v>
      </c>
      <c r="J2077" s="181" t="s">
        <v>37</v>
      </c>
      <c r="K2077" s="181" t="s">
        <v>38</v>
      </c>
      <c r="L2077" s="186">
        <v>45509</v>
      </c>
      <c r="M2077" s="187" t="s">
        <v>225</v>
      </c>
      <c r="N2077" s="183" t="s">
        <v>36</v>
      </c>
      <c r="O2077" s="181"/>
      <c r="P2077" s="184">
        <v>1</v>
      </c>
      <c r="Q2077" s="185" t="s">
        <v>107</v>
      </c>
      <c r="R2077" s="181" t="s">
        <v>37</v>
      </c>
      <c r="S2077" s="181" t="s">
        <v>96</v>
      </c>
      <c r="T2077" s="186">
        <v>45509</v>
      </c>
      <c r="U2077" s="187" t="s">
        <v>225</v>
      </c>
      <c r="V2077" s="188" t="str" cm="1">
        <f t="array" ref="V2077">IF(SUM(LEN(A2077:U2077))=0,"",IF(OR(OR(ISBLANK(E2077),SUM(LEN(B2077),LEN(C2077))=0),AND(NOT(D2077="Unknown"),ISBLANK(I2077)),AND(NOT(N2077="Unknown"),ISBLANK(Q2077))),"Missing Information", INDEX(Table15[Entire Service Line Classification], MATCH(SUMIFS(Table15[Unique ID],Table15[System-Owned Portion],D2077,Table15[If Material Anything Other than "Lead" in Column E,Was Material Ever Previously Lead?],F2077,Table15[Customer-Owned Portion],N2077),Table15[Unique ID],0),0)))</f>
        <v>Non-lead</v>
      </c>
      <c r="W2077" s="189"/>
    </row>
    <row r="2078" spans="1:23" s="190" customFormat="1" ht="37.5" x14ac:dyDescent="0.25">
      <c r="A2078" s="180">
        <v>11607434</v>
      </c>
      <c r="B2078" s="181" t="s">
        <v>4251</v>
      </c>
      <c r="C2078" s="182" t="s">
        <v>4022</v>
      </c>
      <c r="D2078" s="183" t="s">
        <v>36</v>
      </c>
      <c r="E2078" s="181" t="s">
        <v>35</v>
      </c>
      <c r="F2078" s="183" t="s">
        <v>35</v>
      </c>
      <c r="G2078" s="181" t="s">
        <v>243</v>
      </c>
      <c r="H2078" s="184">
        <v>1</v>
      </c>
      <c r="I2078" s="185" t="s">
        <v>107</v>
      </c>
      <c r="J2078" s="181" t="s">
        <v>37</v>
      </c>
      <c r="K2078" s="181" t="s">
        <v>38</v>
      </c>
      <c r="L2078" s="186">
        <v>45509</v>
      </c>
      <c r="M2078" s="187" t="s">
        <v>225</v>
      </c>
      <c r="N2078" s="183" t="s">
        <v>36</v>
      </c>
      <c r="O2078" s="181"/>
      <c r="P2078" s="184">
        <v>1</v>
      </c>
      <c r="Q2078" s="185" t="s">
        <v>107</v>
      </c>
      <c r="R2078" s="181" t="s">
        <v>37</v>
      </c>
      <c r="S2078" s="181" t="s">
        <v>96</v>
      </c>
      <c r="T2078" s="186">
        <v>45509</v>
      </c>
      <c r="U2078" s="187" t="s">
        <v>225</v>
      </c>
      <c r="V2078" s="188" t="str" cm="1">
        <f t="array" ref="V2078">IF(SUM(LEN(A2078:U2078))=0,"",IF(OR(OR(ISBLANK(E2078),SUM(LEN(B2078),LEN(C2078))=0),AND(NOT(D2078="Unknown"),ISBLANK(I2078)),AND(NOT(N2078="Unknown"),ISBLANK(Q2078))),"Missing Information", INDEX(Table15[Entire Service Line Classification], MATCH(SUMIFS(Table15[Unique ID],Table15[System-Owned Portion],D2078,Table15[If Material Anything Other than "Lead" in Column E,Was Material Ever Previously Lead?],F2078,Table15[Customer-Owned Portion],N2078),Table15[Unique ID],0),0)))</f>
        <v>Non-lead</v>
      </c>
      <c r="W2078" s="189"/>
    </row>
    <row r="2079" spans="1:23" s="190" customFormat="1" ht="37.5" x14ac:dyDescent="0.25">
      <c r="A2079" s="180">
        <v>11607433</v>
      </c>
      <c r="B2079" s="181" t="s">
        <v>4252</v>
      </c>
      <c r="C2079" s="182" t="s">
        <v>4253</v>
      </c>
      <c r="D2079" s="183" t="s">
        <v>36</v>
      </c>
      <c r="E2079" s="181" t="s">
        <v>35</v>
      </c>
      <c r="F2079" s="183" t="s">
        <v>35</v>
      </c>
      <c r="G2079" s="181" t="s">
        <v>246</v>
      </c>
      <c r="H2079" s="184">
        <v>0.75</v>
      </c>
      <c r="I2079" s="185" t="s">
        <v>107</v>
      </c>
      <c r="J2079" s="181" t="s">
        <v>37</v>
      </c>
      <c r="K2079" s="181" t="s">
        <v>38</v>
      </c>
      <c r="L2079" s="186">
        <v>45505</v>
      </c>
      <c r="M2079" s="187" t="s">
        <v>225</v>
      </c>
      <c r="N2079" s="183" t="s">
        <v>43</v>
      </c>
      <c r="O2079" s="181"/>
      <c r="P2079" s="184">
        <v>0.75</v>
      </c>
      <c r="Q2079" s="185" t="s">
        <v>107</v>
      </c>
      <c r="R2079" s="181" t="s">
        <v>37</v>
      </c>
      <c r="S2079" s="181" t="s">
        <v>96</v>
      </c>
      <c r="T2079" s="186">
        <v>45505</v>
      </c>
      <c r="U2079" s="187" t="s">
        <v>225</v>
      </c>
      <c r="V2079" s="188" t="str" cm="1">
        <f t="array" ref="V2079">IF(SUM(LEN(A2079:U2079))=0,"",IF(OR(OR(ISBLANK(E2079),SUM(LEN(B2079),LEN(C2079))=0),AND(NOT(D2079="Unknown"),ISBLANK(I2079)),AND(NOT(N2079="Unknown"),ISBLANK(Q2079))),"Missing Information", INDEX(Table15[Entire Service Line Classification], MATCH(SUMIFS(Table15[Unique ID],Table15[System-Owned Portion],D2079,Table15[If Material Anything Other than "Lead" in Column E,Was Material Ever Previously Lead?],F2079,Table15[Customer-Owned Portion],N2079),Table15[Unique ID],0),0)))</f>
        <v>Non-lead</v>
      </c>
      <c r="W2079" s="189"/>
    </row>
    <row r="2080" spans="1:23" s="190" customFormat="1" ht="37.5" x14ac:dyDescent="0.25">
      <c r="A2080" s="180">
        <v>11607432</v>
      </c>
      <c r="B2080" s="181" t="s">
        <v>4051</v>
      </c>
      <c r="C2080" s="182" t="s">
        <v>4052</v>
      </c>
      <c r="D2080" s="183" t="s">
        <v>43</v>
      </c>
      <c r="E2080" s="181" t="s">
        <v>35</v>
      </c>
      <c r="F2080" s="183" t="s">
        <v>35</v>
      </c>
      <c r="G2080" s="181" t="s">
        <v>225</v>
      </c>
      <c r="H2080" s="184">
        <v>2</v>
      </c>
      <c r="I2080" s="185" t="s">
        <v>107</v>
      </c>
      <c r="J2080" s="181" t="s">
        <v>37</v>
      </c>
      <c r="K2080" s="181" t="s">
        <v>38</v>
      </c>
      <c r="L2080" s="186">
        <v>45496</v>
      </c>
      <c r="M2080" s="187" t="s">
        <v>225</v>
      </c>
      <c r="N2080" s="183" t="s">
        <v>43</v>
      </c>
      <c r="O2080" s="181"/>
      <c r="P2080" s="184">
        <v>2</v>
      </c>
      <c r="Q2080" s="185" t="s">
        <v>107</v>
      </c>
      <c r="R2080" s="181" t="s">
        <v>37</v>
      </c>
      <c r="S2080" s="181" t="s">
        <v>96</v>
      </c>
      <c r="T2080" s="186">
        <v>45496</v>
      </c>
      <c r="U2080" s="187" t="s">
        <v>7078</v>
      </c>
      <c r="V2080" s="188" t="str" cm="1">
        <f t="array" ref="V2080">IF(SUM(LEN(A2080:U2080))=0,"",IF(OR(OR(ISBLANK(E2080),SUM(LEN(B2080),LEN(C2080))=0),AND(NOT(D2080="Unknown"),ISBLANK(I2080)),AND(NOT(N2080="Unknown"),ISBLANK(Q2080))),"Missing Information", INDEX(Table15[Entire Service Line Classification], MATCH(SUMIFS(Table15[Unique ID],Table15[System-Owned Portion],D2080,Table15[If Material Anything Other than "Lead" in Column E,Was Material Ever Previously Lead?],F2080,Table15[Customer-Owned Portion],N2080),Table15[Unique ID],0),0)))</f>
        <v>Non-lead</v>
      </c>
      <c r="W2080" s="189"/>
    </row>
    <row r="2081" spans="1:23" s="190" customFormat="1" ht="37.5" x14ac:dyDescent="0.25">
      <c r="A2081" s="180">
        <v>11607431</v>
      </c>
      <c r="B2081" s="181" t="s">
        <v>4254</v>
      </c>
      <c r="C2081" s="182" t="s">
        <v>4022</v>
      </c>
      <c r="D2081" s="183" t="s">
        <v>36</v>
      </c>
      <c r="E2081" s="181" t="s">
        <v>35</v>
      </c>
      <c r="F2081" s="183" t="s">
        <v>35</v>
      </c>
      <c r="G2081" s="181" t="s">
        <v>243</v>
      </c>
      <c r="H2081" s="184">
        <v>1</v>
      </c>
      <c r="I2081" s="185" t="s">
        <v>107</v>
      </c>
      <c r="J2081" s="181" t="s">
        <v>37</v>
      </c>
      <c r="K2081" s="181" t="s">
        <v>38</v>
      </c>
      <c r="L2081" s="186">
        <v>45509</v>
      </c>
      <c r="M2081" s="187" t="s">
        <v>225</v>
      </c>
      <c r="N2081" s="183" t="s">
        <v>36</v>
      </c>
      <c r="O2081" s="181"/>
      <c r="P2081" s="184">
        <v>1</v>
      </c>
      <c r="Q2081" s="185" t="s">
        <v>107</v>
      </c>
      <c r="R2081" s="181" t="s">
        <v>37</v>
      </c>
      <c r="S2081" s="181" t="s">
        <v>96</v>
      </c>
      <c r="T2081" s="186">
        <v>45509</v>
      </c>
      <c r="U2081" s="187" t="s">
        <v>225</v>
      </c>
      <c r="V2081" s="188" t="str" cm="1">
        <f t="array" ref="V2081">IF(SUM(LEN(A2081:U2081))=0,"",IF(OR(OR(ISBLANK(E2081),SUM(LEN(B2081),LEN(C2081))=0),AND(NOT(D2081="Unknown"),ISBLANK(I2081)),AND(NOT(N2081="Unknown"),ISBLANK(Q2081))),"Missing Information", INDEX(Table15[Entire Service Line Classification], MATCH(SUMIFS(Table15[Unique ID],Table15[System-Owned Portion],D2081,Table15[If Material Anything Other than "Lead" in Column E,Was Material Ever Previously Lead?],F2081,Table15[Customer-Owned Portion],N2081),Table15[Unique ID],0),0)))</f>
        <v>Non-lead</v>
      </c>
      <c r="W2081" s="189"/>
    </row>
    <row r="2082" spans="1:23" s="190" customFormat="1" ht="37.5" x14ac:dyDescent="0.25">
      <c r="A2082" s="180">
        <v>11607430</v>
      </c>
      <c r="B2082" s="181" t="s">
        <v>4255</v>
      </c>
      <c r="C2082" s="182" t="s">
        <v>4028</v>
      </c>
      <c r="D2082" s="183" t="s">
        <v>36</v>
      </c>
      <c r="E2082" s="181" t="s">
        <v>35</v>
      </c>
      <c r="F2082" s="183" t="s">
        <v>35</v>
      </c>
      <c r="G2082" s="181" t="s">
        <v>281</v>
      </c>
      <c r="H2082" s="184">
        <v>1</v>
      </c>
      <c r="I2082" s="185" t="s">
        <v>107</v>
      </c>
      <c r="J2082" s="181" t="s">
        <v>37</v>
      </c>
      <c r="K2082" s="181" t="s">
        <v>38</v>
      </c>
      <c r="L2082" s="186">
        <v>45509</v>
      </c>
      <c r="M2082" s="187" t="s">
        <v>225</v>
      </c>
      <c r="N2082" s="183" t="s">
        <v>36</v>
      </c>
      <c r="O2082" s="181"/>
      <c r="P2082" s="184">
        <v>1</v>
      </c>
      <c r="Q2082" s="185" t="s">
        <v>107</v>
      </c>
      <c r="R2082" s="181" t="s">
        <v>37</v>
      </c>
      <c r="S2082" s="181" t="s">
        <v>96</v>
      </c>
      <c r="T2082" s="186">
        <v>45509</v>
      </c>
      <c r="U2082" s="187" t="s">
        <v>225</v>
      </c>
      <c r="V2082" s="188" t="str" cm="1">
        <f t="array" ref="V2082">IF(SUM(LEN(A2082:U2082))=0,"",IF(OR(OR(ISBLANK(E2082),SUM(LEN(B2082),LEN(C2082))=0),AND(NOT(D2082="Unknown"),ISBLANK(I2082)),AND(NOT(N2082="Unknown"),ISBLANK(Q2082))),"Missing Information", INDEX(Table15[Entire Service Line Classification], MATCH(SUMIFS(Table15[Unique ID],Table15[System-Owned Portion],D2082,Table15[If Material Anything Other than "Lead" in Column E,Was Material Ever Previously Lead?],F2082,Table15[Customer-Owned Portion],N2082),Table15[Unique ID],0),0)))</f>
        <v>Non-lead</v>
      </c>
      <c r="W2082" s="189"/>
    </row>
    <row r="2083" spans="1:23" s="190" customFormat="1" ht="37.5" x14ac:dyDescent="0.25">
      <c r="A2083" s="180">
        <v>11607429</v>
      </c>
      <c r="B2083" s="181" t="s">
        <v>4256</v>
      </c>
      <c r="C2083" s="182" t="s">
        <v>4028</v>
      </c>
      <c r="D2083" s="183" t="s">
        <v>36</v>
      </c>
      <c r="E2083" s="181" t="s">
        <v>35</v>
      </c>
      <c r="F2083" s="183" t="s">
        <v>35</v>
      </c>
      <c r="G2083" s="181" t="s">
        <v>281</v>
      </c>
      <c r="H2083" s="184">
        <v>1</v>
      </c>
      <c r="I2083" s="185" t="s">
        <v>107</v>
      </c>
      <c r="J2083" s="181" t="s">
        <v>37</v>
      </c>
      <c r="K2083" s="181" t="s">
        <v>38</v>
      </c>
      <c r="L2083" s="186">
        <v>45495</v>
      </c>
      <c r="M2083" s="187" t="s">
        <v>225</v>
      </c>
      <c r="N2083" s="183" t="s">
        <v>36</v>
      </c>
      <c r="O2083" s="181"/>
      <c r="P2083" s="184">
        <v>1</v>
      </c>
      <c r="Q2083" s="185" t="s">
        <v>107</v>
      </c>
      <c r="R2083" s="181" t="s">
        <v>37</v>
      </c>
      <c r="S2083" s="181" t="s">
        <v>96</v>
      </c>
      <c r="T2083" s="186">
        <v>45495</v>
      </c>
      <c r="U2083" s="187" t="s">
        <v>225</v>
      </c>
      <c r="V2083" s="188" t="str" cm="1">
        <f t="array" ref="V2083">IF(SUM(LEN(A2083:U2083))=0,"",IF(OR(OR(ISBLANK(E2083),SUM(LEN(B2083),LEN(C2083))=0),AND(NOT(D2083="Unknown"),ISBLANK(I2083)),AND(NOT(N2083="Unknown"),ISBLANK(Q2083))),"Missing Information", INDEX(Table15[Entire Service Line Classification], MATCH(SUMIFS(Table15[Unique ID],Table15[System-Owned Portion],D2083,Table15[If Material Anything Other than "Lead" in Column E,Was Material Ever Previously Lead?],F2083,Table15[Customer-Owned Portion],N2083),Table15[Unique ID],0),0)))</f>
        <v>Non-lead</v>
      </c>
      <c r="W2083" s="189"/>
    </row>
    <row r="2084" spans="1:23" s="190" customFormat="1" ht="37.5" x14ac:dyDescent="0.25">
      <c r="A2084" s="180">
        <v>11607428</v>
      </c>
      <c r="B2084" s="181" t="s">
        <v>4257</v>
      </c>
      <c r="C2084" s="182" t="s">
        <v>4028</v>
      </c>
      <c r="D2084" s="183" t="s">
        <v>36</v>
      </c>
      <c r="E2084" s="181" t="s">
        <v>35</v>
      </c>
      <c r="F2084" s="183" t="s">
        <v>35</v>
      </c>
      <c r="G2084" s="181" t="s">
        <v>281</v>
      </c>
      <c r="H2084" s="184">
        <v>1</v>
      </c>
      <c r="I2084" s="185" t="s">
        <v>107</v>
      </c>
      <c r="J2084" s="181" t="s">
        <v>37</v>
      </c>
      <c r="K2084" s="181" t="s">
        <v>38</v>
      </c>
      <c r="L2084" s="186">
        <v>45509</v>
      </c>
      <c r="M2084" s="187" t="s">
        <v>225</v>
      </c>
      <c r="N2084" s="183" t="s">
        <v>36</v>
      </c>
      <c r="O2084" s="181"/>
      <c r="P2084" s="184">
        <v>1</v>
      </c>
      <c r="Q2084" s="185" t="s">
        <v>107</v>
      </c>
      <c r="R2084" s="181" t="s">
        <v>37</v>
      </c>
      <c r="S2084" s="181" t="s">
        <v>96</v>
      </c>
      <c r="T2084" s="186">
        <v>45509</v>
      </c>
      <c r="U2084" s="187" t="s">
        <v>225</v>
      </c>
      <c r="V2084" s="188" t="str" cm="1">
        <f t="array" ref="V2084">IF(SUM(LEN(A2084:U2084))=0,"",IF(OR(OR(ISBLANK(E2084),SUM(LEN(B2084),LEN(C2084))=0),AND(NOT(D2084="Unknown"),ISBLANK(I2084)),AND(NOT(N2084="Unknown"),ISBLANK(Q2084))),"Missing Information", INDEX(Table15[Entire Service Line Classification], MATCH(SUMIFS(Table15[Unique ID],Table15[System-Owned Portion],D2084,Table15[If Material Anything Other than "Lead" in Column E,Was Material Ever Previously Lead?],F2084,Table15[Customer-Owned Portion],N2084),Table15[Unique ID],0),0)))</f>
        <v>Non-lead</v>
      </c>
      <c r="W2084" s="189"/>
    </row>
    <row r="2085" spans="1:23" s="190" customFormat="1" ht="37.5" x14ac:dyDescent="0.25">
      <c r="A2085" s="180">
        <v>11607427</v>
      </c>
      <c r="B2085" s="181" t="s">
        <v>4258</v>
      </c>
      <c r="C2085" s="182" t="s">
        <v>4028</v>
      </c>
      <c r="D2085" s="183" t="s">
        <v>36</v>
      </c>
      <c r="E2085" s="181" t="s">
        <v>35</v>
      </c>
      <c r="F2085" s="183" t="s">
        <v>35</v>
      </c>
      <c r="G2085" s="181" t="s">
        <v>281</v>
      </c>
      <c r="H2085" s="184">
        <v>1</v>
      </c>
      <c r="I2085" s="185" t="s">
        <v>107</v>
      </c>
      <c r="J2085" s="181" t="s">
        <v>37</v>
      </c>
      <c r="K2085" s="181" t="s">
        <v>38</v>
      </c>
      <c r="L2085" s="186">
        <v>45495</v>
      </c>
      <c r="M2085" s="187" t="s">
        <v>225</v>
      </c>
      <c r="N2085" s="183" t="s">
        <v>36</v>
      </c>
      <c r="O2085" s="181"/>
      <c r="P2085" s="184">
        <v>1</v>
      </c>
      <c r="Q2085" s="185" t="s">
        <v>107</v>
      </c>
      <c r="R2085" s="181" t="s">
        <v>37</v>
      </c>
      <c r="S2085" s="181" t="s">
        <v>96</v>
      </c>
      <c r="T2085" s="186">
        <v>45495</v>
      </c>
      <c r="U2085" s="187" t="s">
        <v>225</v>
      </c>
      <c r="V2085" s="188" t="str" cm="1">
        <f t="array" ref="V2085">IF(SUM(LEN(A2085:U2085))=0,"",IF(OR(OR(ISBLANK(E2085),SUM(LEN(B2085),LEN(C2085))=0),AND(NOT(D2085="Unknown"),ISBLANK(I2085)),AND(NOT(N2085="Unknown"),ISBLANK(Q2085))),"Missing Information", INDEX(Table15[Entire Service Line Classification], MATCH(SUMIFS(Table15[Unique ID],Table15[System-Owned Portion],D2085,Table15[If Material Anything Other than "Lead" in Column E,Was Material Ever Previously Lead?],F2085,Table15[Customer-Owned Portion],N2085),Table15[Unique ID],0),0)))</f>
        <v>Non-lead</v>
      </c>
      <c r="W2085" s="189"/>
    </row>
    <row r="2086" spans="1:23" s="190" customFormat="1" ht="37.5" x14ac:dyDescent="0.25">
      <c r="A2086" s="180">
        <v>11607426</v>
      </c>
      <c r="B2086" s="181" t="s">
        <v>4259</v>
      </c>
      <c r="C2086" s="182" t="s">
        <v>4260</v>
      </c>
      <c r="D2086" s="183" t="s">
        <v>36</v>
      </c>
      <c r="E2086" s="181" t="s">
        <v>35</v>
      </c>
      <c r="F2086" s="183" t="s">
        <v>35</v>
      </c>
      <c r="G2086" s="181" t="s">
        <v>225</v>
      </c>
      <c r="H2086" s="184">
        <v>1</v>
      </c>
      <c r="I2086" s="185" t="s">
        <v>107</v>
      </c>
      <c r="J2086" s="181" t="s">
        <v>37</v>
      </c>
      <c r="K2086" s="181" t="s">
        <v>38</v>
      </c>
      <c r="L2086" s="186">
        <v>45509</v>
      </c>
      <c r="M2086" s="187" t="s">
        <v>225</v>
      </c>
      <c r="N2086" s="183" t="s">
        <v>36</v>
      </c>
      <c r="O2086" s="181"/>
      <c r="P2086" s="184">
        <v>1</v>
      </c>
      <c r="Q2086" s="185" t="s">
        <v>107</v>
      </c>
      <c r="R2086" s="181" t="s">
        <v>37</v>
      </c>
      <c r="S2086" s="181" t="s">
        <v>96</v>
      </c>
      <c r="T2086" s="186">
        <v>45509</v>
      </c>
      <c r="U2086" s="187" t="s">
        <v>225</v>
      </c>
      <c r="V2086" s="188" t="str" cm="1">
        <f t="array" ref="V2086">IF(SUM(LEN(A2086:U2086))=0,"",IF(OR(OR(ISBLANK(E2086),SUM(LEN(B2086),LEN(C2086))=0),AND(NOT(D2086="Unknown"),ISBLANK(I2086)),AND(NOT(N2086="Unknown"),ISBLANK(Q2086))),"Missing Information", INDEX(Table15[Entire Service Line Classification], MATCH(SUMIFS(Table15[Unique ID],Table15[System-Owned Portion],D2086,Table15[If Material Anything Other than "Lead" in Column E,Was Material Ever Previously Lead?],F2086,Table15[Customer-Owned Portion],N2086),Table15[Unique ID],0),0)))</f>
        <v>Non-lead</v>
      </c>
      <c r="W2086" s="189"/>
    </row>
    <row r="2087" spans="1:23" s="190" customFormat="1" ht="37.5" x14ac:dyDescent="0.25">
      <c r="A2087" s="180">
        <v>11607423</v>
      </c>
      <c r="B2087" s="181" t="s">
        <v>4261</v>
      </c>
      <c r="C2087" s="182" t="s">
        <v>4262</v>
      </c>
      <c r="D2087" s="183" t="s">
        <v>36</v>
      </c>
      <c r="E2087" s="181" t="s">
        <v>35</v>
      </c>
      <c r="F2087" s="183" t="s">
        <v>35</v>
      </c>
      <c r="G2087" s="181" t="s">
        <v>243</v>
      </c>
      <c r="H2087" s="184">
        <v>1</v>
      </c>
      <c r="I2087" s="185" t="s">
        <v>107</v>
      </c>
      <c r="J2087" s="181" t="s">
        <v>37</v>
      </c>
      <c r="K2087" s="181" t="s">
        <v>38</v>
      </c>
      <c r="L2087" s="186">
        <v>45509</v>
      </c>
      <c r="M2087" s="187" t="s">
        <v>225</v>
      </c>
      <c r="N2087" s="183" t="s">
        <v>36</v>
      </c>
      <c r="O2087" s="181"/>
      <c r="P2087" s="184">
        <v>1</v>
      </c>
      <c r="Q2087" s="185" t="s">
        <v>107</v>
      </c>
      <c r="R2087" s="181" t="s">
        <v>37</v>
      </c>
      <c r="S2087" s="181" t="s">
        <v>96</v>
      </c>
      <c r="T2087" s="186">
        <v>45509</v>
      </c>
      <c r="U2087" s="187" t="s">
        <v>225</v>
      </c>
      <c r="V2087" s="188" t="str" cm="1">
        <f t="array" ref="V2087">IF(SUM(LEN(A2087:U2087))=0,"",IF(OR(OR(ISBLANK(E2087),SUM(LEN(B2087),LEN(C2087))=0),AND(NOT(D2087="Unknown"),ISBLANK(I2087)),AND(NOT(N2087="Unknown"),ISBLANK(Q2087))),"Missing Information", INDEX(Table15[Entire Service Line Classification], MATCH(SUMIFS(Table15[Unique ID],Table15[System-Owned Portion],D2087,Table15[If Material Anything Other than "Lead" in Column E,Was Material Ever Previously Lead?],F2087,Table15[Customer-Owned Portion],N2087),Table15[Unique ID],0),0)))</f>
        <v>Non-lead</v>
      </c>
      <c r="W2087" s="189"/>
    </row>
    <row r="2088" spans="1:23" s="190" customFormat="1" ht="37.5" x14ac:dyDescent="0.25">
      <c r="A2088" s="180">
        <v>11607422</v>
      </c>
      <c r="B2088" s="181" t="s">
        <v>4263</v>
      </c>
      <c r="C2088" s="182" t="s">
        <v>4028</v>
      </c>
      <c r="D2088" s="183" t="s">
        <v>36</v>
      </c>
      <c r="E2088" s="181" t="s">
        <v>35</v>
      </c>
      <c r="F2088" s="183" t="s">
        <v>35</v>
      </c>
      <c r="G2088" s="181" t="s">
        <v>281</v>
      </c>
      <c r="H2088" s="184">
        <v>1</v>
      </c>
      <c r="I2088" s="185" t="s">
        <v>107</v>
      </c>
      <c r="J2088" s="181" t="s">
        <v>37</v>
      </c>
      <c r="K2088" s="181" t="s">
        <v>38</v>
      </c>
      <c r="L2088" s="186">
        <v>45509</v>
      </c>
      <c r="M2088" s="187" t="s">
        <v>225</v>
      </c>
      <c r="N2088" s="183" t="s">
        <v>36</v>
      </c>
      <c r="O2088" s="181"/>
      <c r="P2088" s="184">
        <v>1</v>
      </c>
      <c r="Q2088" s="185" t="s">
        <v>107</v>
      </c>
      <c r="R2088" s="181" t="s">
        <v>37</v>
      </c>
      <c r="S2088" s="181" t="s">
        <v>96</v>
      </c>
      <c r="T2088" s="186">
        <v>45509</v>
      </c>
      <c r="U2088" s="187" t="s">
        <v>225</v>
      </c>
      <c r="V2088" s="188" t="str" cm="1">
        <f t="array" ref="V2088">IF(SUM(LEN(A2088:U2088))=0,"",IF(OR(OR(ISBLANK(E2088),SUM(LEN(B2088),LEN(C2088))=0),AND(NOT(D2088="Unknown"),ISBLANK(I2088)),AND(NOT(N2088="Unknown"),ISBLANK(Q2088))),"Missing Information", INDEX(Table15[Entire Service Line Classification], MATCH(SUMIFS(Table15[Unique ID],Table15[System-Owned Portion],D2088,Table15[If Material Anything Other than "Lead" in Column E,Was Material Ever Previously Lead?],F2088,Table15[Customer-Owned Portion],N2088),Table15[Unique ID],0),0)))</f>
        <v>Non-lead</v>
      </c>
      <c r="W2088" s="189"/>
    </row>
    <row r="2089" spans="1:23" s="190" customFormat="1" ht="37.5" x14ac:dyDescent="0.25">
      <c r="A2089" s="180">
        <v>11607420</v>
      </c>
      <c r="B2089" s="181" t="s">
        <v>4264</v>
      </c>
      <c r="C2089" s="182" t="s">
        <v>4265</v>
      </c>
      <c r="D2089" s="183" t="s">
        <v>36</v>
      </c>
      <c r="E2089" s="181" t="s">
        <v>35</v>
      </c>
      <c r="F2089" s="183" t="s">
        <v>35</v>
      </c>
      <c r="G2089" s="181" t="s">
        <v>225</v>
      </c>
      <c r="H2089" s="184">
        <v>1</v>
      </c>
      <c r="I2089" s="185" t="s">
        <v>107</v>
      </c>
      <c r="J2089" s="181" t="s">
        <v>37</v>
      </c>
      <c r="K2089" s="181" t="s">
        <v>38</v>
      </c>
      <c r="L2089" s="186">
        <v>45509</v>
      </c>
      <c r="M2089" s="187" t="s">
        <v>225</v>
      </c>
      <c r="N2089" s="183" t="s">
        <v>36</v>
      </c>
      <c r="O2089" s="181"/>
      <c r="P2089" s="184">
        <v>1</v>
      </c>
      <c r="Q2089" s="185" t="s">
        <v>107</v>
      </c>
      <c r="R2089" s="181" t="s">
        <v>37</v>
      </c>
      <c r="S2089" s="181" t="s">
        <v>96</v>
      </c>
      <c r="T2089" s="186">
        <v>45509</v>
      </c>
      <c r="U2089" s="187" t="s">
        <v>225</v>
      </c>
      <c r="V2089" s="188" t="str" cm="1">
        <f t="array" ref="V2089">IF(SUM(LEN(A2089:U2089))=0,"",IF(OR(OR(ISBLANK(E2089),SUM(LEN(B2089),LEN(C2089))=0),AND(NOT(D2089="Unknown"),ISBLANK(I2089)),AND(NOT(N2089="Unknown"),ISBLANK(Q2089))),"Missing Information", INDEX(Table15[Entire Service Line Classification], MATCH(SUMIFS(Table15[Unique ID],Table15[System-Owned Portion],D2089,Table15[If Material Anything Other than "Lead" in Column E,Was Material Ever Previously Lead?],F2089,Table15[Customer-Owned Portion],N2089),Table15[Unique ID],0),0)))</f>
        <v>Non-lead</v>
      </c>
      <c r="W2089" s="189"/>
    </row>
    <row r="2090" spans="1:23" s="190" customFormat="1" ht="37.5" x14ac:dyDescent="0.25">
      <c r="A2090" s="180">
        <v>11607419</v>
      </c>
      <c r="B2090" s="181" t="s">
        <v>4266</v>
      </c>
      <c r="C2090" s="182" t="s">
        <v>4022</v>
      </c>
      <c r="D2090" s="183" t="s">
        <v>36</v>
      </c>
      <c r="E2090" s="181" t="s">
        <v>35</v>
      </c>
      <c r="F2090" s="183" t="s">
        <v>35</v>
      </c>
      <c r="G2090" s="181" t="s">
        <v>243</v>
      </c>
      <c r="H2090" s="184">
        <v>1</v>
      </c>
      <c r="I2090" s="185" t="s">
        <v>107</v>
      </c>
      <c r="J2090" s="181" t="s">
        <v>37</v>
      </c>
      <c r="K2090" s="181" t="s">
        <v>38</v>
      </c>
      <c r="L2090" s="186">
        <v>45509</v>
      </c>
      <c r="M2090" s="187" t="s">
        <v>225</v>
      </c>
      <c r="N2090" s="183" t="s">
        <v>36</v>
      </c>
      <c r="O2090" s="181"/>
      <c r="P2090" s="184">
        <v>1</v>
      </c>
      <c r="Q2090" s="185" t="s">
        <v>107</v>
      </c>
      <c r="R2090" s="181" t="s">
        <v>37</v>
      </c>
      <c r="S2090" s="181" t="s">
        <v>96</v>
      </c>
      <c r="T2090" s="186">
        <v>45509</v>
      </c>
      <c r="U2090" s="187" t="s">
        <v>225</v>
      </c>
      <c r="V2090" s="188" t="str" cm="1">
        <f t="array" ref="V2090">IF(SUM(LEN(A2090:U2090))=0,"",IF(OR(OR(ISBLANK(E2090),SUM(LEN(B2090),LEN(C2090))=0),AND(NOT(D2090="Unknown"),ISBLANK(I2090)),AND(NOT(N2090="Unknown"),ISBLANK(Q2090))),"Missing Information", INDEX(Table15[Entire Service Line Classification], MATCH(SUMIFS(Table15[Unique ID],Table15[System-Owned Portion],D2090,Table15[If Material Anything Other than "Lead" in Column E,Was Material Ever Previously Lead?],F2090,Table15[Customer-Owned Portion],N2090),Table15[Unique ID],0),0)))</f>
        <v>Non-lead</v>
      </c>
      <c r="W2090" s="189"/>
    </row>
    <row r="2091" spans="1:23" s="190" customFormat="1" ht="37.5" x14ac:dyDescent="0.25">
      <c r="A2091" s="180">
        <v>11607417</v>
      </c>
      <c r="B2091" s="181" t="s">
        <v>4267</v>
      </c>
      <c r="C2091" s="182" t="s">
        <v>4260</v>
      </c>
      <c r="D2091" s="183" t="s">
        <v>36</v>
      </c>
      <c r="E2091" s="181" t="s">
        <v>35</v>
      </c>
      <c r="F2091" s="183" t="s">
        <v>35</v>
      </c>
      <c r="G2091" s="181" t="s">
        <v>225</v>
      </c>
      <c r="H2091" s="184">
        <v>1</v>
      </c>
      <c r="I2091" s="185" t="s">
        <v>107</v>
      </c>
      <c r="J2091" s="181" t="s">
        <v>37</v>
      </c>
      <c r="K2091" s="181" t="s">
        <v>38</v>
      </c>
      <c r="L2091" s="186">
        <v>45509</v>
      </c>
      <c r="M2091" s="187" t="s">
        <v>225</v>
      </c>
      <c r="N2091" s="183" t="s">
        <v>36</v>
      </c>
      <c r="O2091" s="181"/>
      <c r="P2091" s="184">
        <v>1</v>
      </c>
      <c r="Q2091" s="185" t="s">
        <v>107</v>
      </c>
      <c r="R2091" s="181" t="s">
        <v>37</v>
      </c>
      <c r="S2091" s="181" t="s">
        <v>96</v>
      </c>
      <c r="T2091" s="186">
        <v>45509</v>
      </c>
      <c r="U2091" s="187" t="s">
        <v>225</v>
      </c>
      <c r="V2091" s="188" t="str" cm="1">
        <f t="array" ref="V2091">IF(SUM(LEN(A2091:U2091))=0,"",IF(OR(OR(ISBLANK(E2091),SUM(LEN(B2091),LEN(C2091))=0),AND(NOT(D2091="Unknown"),ISBLANK(I2091)),AND(NOT(N2091="Unknown"),ISBLANK(Q2091))),"Missing Information", INDEX(Table15[Entire Service Line Classification], MATCH(SUMIFS(Table15[Unique ID],Table15[System-Owned Portion],D2091,Table15[If Material Anything Other than "Lead" in Column E,Was Material Ever Previously Lead?],F2091,Table15[Customer-Owned Portion],N2091),Table15[Unique ID],0),0)))</f>
        <v>Non-lead</v>
      </c>
      <c r="W2091" s="189"/>
    </row>
    <row r="2092" spans="1:23" s="190" customFormat="1" ht="37.5" x14ac:dyDescent="0.25">
      <c r="A2092" s="180">
        <v>11607415</v>
      </c>
      <c r="B2092" s="181" t="s">
        <v>4268</v>
      </c>
      <c r="C2092" s="182" t="s">
        <v>4028</v>
      </c>
      <c r="D2092" s="183" t="s">
        <v>36</v>
      </c>
      <c r="E2092" s="181" t="s">
        <v>35</v>
      </c>
      <c r="F2092" s="183" t="s">
        <v>35</v>
      </c>
      <c r="G2092" s="181" t="s">
        <v>281</v>
      </c>
      <c r="H2092" s="184">
        <v>1</v>
      </c>
      <c r="I2092" s="185" t="s">
        <v>107</v>
      </c>
      <c r="J2092" s="181" t="s">
        <v>37</v>
      </c>
      <c r="K2092" s="181" t="s">
        <v>38</v>
      </c>
      <c r="L2092" s="186">
        <v>45509</v>
      </c>
      <c r="M2092" s="187" t="s">
        <v>225</v>
      </c>
      <c r="N2092" s="183" t="s">
        <v>36</v>
      </c>
      <c r="O2092" s="181"/>
      <c r="P2092" s="184">
        <v>1</v>
      </c>
      <c r="Q2092" s="185" t="s">
        <v>107</v>
      </c>
      <c r="R2092" s="181" t="s">
        <v>37</v>
      </c>
      <c r="S2092" s="181" t="s">
        <v>96</v>
      </c>
      <c r="T2092" s="186">
        <v>45509</v>
      </c>
      <c r="U2092" s="187" t="s">
        <v>225</v>
      </c>
      <c r="V2092" s="188" t="str" cm="1">
        <f t="array" ref="V2092">IF(SUM(LEN(A2092:U2092))=0,"",IF(OR(OR(ISBLANK(E2092),SUM(LEN(B2092),LEN(C2092))=0),AND(NOT(D2092="Unknown"),ISBLANK(I2092)),AND(NOT(N2092="Unknown"),ISBLANK(Q2092))),"Missing Information", INDEX(Table15[Entire Service Line Classification], MATCH(SUMIFS(Table15[Unique ID],Table15[System-Owned Portion],D2092,Table15[If Material Anything Other than "Lead" in Column E,Was Material Ever Previously Lead?],F2092,Table15[Customer-Owned Portion],N2092),Table15[Unique ID],0),0)))</f>
        <v>Non-lead</v>
      </c>
      <c r="W2092" s="189"/>
    </row>
    <row r="2093" spans="1:23" s="190" customFormat="1" ht="37.5" x14ac:dyDescent="0.25">
      <c r="A2093" s="180">
        <v>11607413</v>
      </c>
      <c r="B2093" s="181" t="s">
        <v>4269</v>
      </c>
      <c r="C2093" s="182" t="s">
        <v>4028</v>
      </c>
      <c r="D2093" s="183" t="s">
        <v>36</v>
      </c>
      <c r="E2093" s="181" t="s">
        <v>35</v>
      </c>
      <c r="F2093" s="183" t="s">
        <v>35</v>
      </c>
      <c r="G2093" s="181" t="s">
        <v>281</v>
      </c>
      <c r="H2093" s="184">
        <v>1</v>
      </c>
      <c r="I2093" s="185" t="s">
        <v>107</v>
      </c>
      <c r="J2093" s="181" t="s">
        <v>37</v>
      </c>
      <c r="K2093" s="181" t="s">
        <v>38</v>
      </c>
      <c r="L2093" s="186">
        <v>45509</v>
      </c>
      <c r="M2093" s="187" t="s">
        <v>225</v>
      </c>
      <c r="N2093" s="183" t="s">
        <v>36</v>
      </c>
      <c r="O2093" s="181"/>
      <c r="P2093" s="184">
        <v>1</v>
      </c>
      <c r="Q2093" s="185" t="s">
        <v>107</v>
      </c>
      <c r="R2093" s="181" t="s">
        <v>37</v>
      </c>
      <c r="S2093" s="181" t="s">
        <v>96</v>
      </c>
      <c r="T2093" s="186">
        <v>45509</v>
      </c>
      <c r="U2093" s="187" t="s">
        <v>225</v>
      </c>
      <c r="V2093" s="188" t="str" cm="1">
        <f t="array" ref="V2093">IF(SUM(LEN(A2093:U2093))=0,"",IF(OR(OR(ISBLANK(E2093),SUM(LEN(B2093),LEN(C2093))=0),AND(NOT(D2093="Unknown"),ISBLANK(I2093)),AND(NOT(N2093="Unknown"),ISBLANK(Q2093))),"Missing Information", INDEX(Table15[Entire Service Line Classification], MATCH(SUMIFS(Table15[Unique ID],Table15[System-Owned Portion],D2093,Table15[If Material Anything Other than "Lead" in Column E,Was Material Ever Previously Lead?],F2093,Table15[Customer-Owned Portion],N2093),Table15[Unique ID],0),0)))</f>
        <v>Non-lead</v>
      </c>
      <c r="W2093" s="189"/>
    </row>
    <row r="2094" spans="1:23" s="190" customFormat="1" ht="37.5" x14ac:dyDescent="0.25">
      <c r="A2094" s="180">
        <v>11607425</v>
      </c>
      <c r="B2094" s="181" t="s">
        <v>4270</v>
      </c>
      <c r="C2094" s="182" t="s">
        <v>4271</v>
      </c>
      <c r="D2094" s="183" t="s">
        <v>43</v>
      </c>
      <c r="E2094" s="181" t="s">
        <v>35</v>
      </c>
      <c r="F2094" s="183" t="s">
        <v>35</v>
      </c>
      <c r="G2094" s="181" t="s">
        <v>243</v>
      </c>
      <c r="H2094" s="184">
        <v>4</v>
      </c>
      <c r="I2094" s="185" t="s">
        <v>107</v>
      </c>
      <c r="J2094" s="181" t="s">
        <v>37</v>
      </c>
      <c r="K2094" s="181" t="s">
        <v>38</v>
      </c>
      <c r="L2094" s="186">
        <v>45509</v>
      </c>
      <c r="M2094" s="187" t="s">
        <v>7068</v>
      </c>
      <c r="N2094" s="183" t="s">
        <v>36</v>
      </c>
      <c r="O2094" s="181"/>
      <c r="P2094" s="184">
        <v>2</v>
      </c>
      <c r="Q2094" s="185" t="s">
        <v>107</v>
      </c>
      <c r="R2094" s="181" t="s">
        <v>37</v>
      </c>
      <c r="S2094" s="181" t="s">
        <v>96</v>
      </c>
      <c r="T2094" s="186">
        <v>45509</v>
      </c>
      <c r="U2094" s="187" t="s">
        <v>225</v>
      </c>
      <c r="V2094" s="188" t="str" cm="1">
        <f t="array" ref="V2094">IF(SUM(LEN(A2094:U2094))=0,"",IF(OR(OR(ISBLANK(E2094),SUM(LEN(B2094),LEN(C2094))=0),AND(NOT(D2094="Unknown"),ISBLANK(I2094)),AND(NOT(N2094="Unknown"),ISBLANK(Q2094))),"Missing Information", INDEX(Table15[Entire Service Line Classification], MATCH(SUMIFS(Table15[Unique ID],Table15[System-Owned Portion],D2094,Table15[If Material Anything Other than "Lead" in Column E,Was Material Ever Previously Lead?],F2094,Table15[Customer-Owned Portion],N2094),Table15[Unique ID],0),0)))</f>
        <v>Non-lead</v>
      </c>
      <c r="W2094" s="189"/>
    </row>
    <row r="2095" spans="1:23" s="190" customFormat="1" ht="37.5" x14ac:dyDescent="0.25">
      <c r="A2095" s="180">
        <v>11607421</v>
      </c>
      <c r="B2095" s="181" t="s">
        <v>4272</v>
      </c>
      <c r="C2095" s="182" t="s">
        <v>4273</v>
      </c>
      <c r="D2095" s="183" t="s">
        <v>36</v>
      </c>
      <c r="E2095" s="181" t="s">
        <v>35</v>
      </c>
      <c r="F2095" s="183" t="s">
        <v>35</v>
      </c>
      <c r="G2095" s="181" t="s">
        <v>252</v>
      </c>
      <c r="H2095" s="184">
        <v>1</v>
      </c>
      <c r="I2095" s="185" t="s">
        <v>107</v>
      </c>
      <c r="J2095" s="181" t="s">
        <v>37</v>
      </c>
      <c r="K2095" s="181" t="s">
        <v>38</v>
      </c>
      <c r="L2095" s="186">
        <v>45503</v>
      </c>
      <c r="M2095" s="187" t="s">
        <v>225</v>
      </c>
      <c r="N2095" s="183" t="s">
        <v>43</v>
      </c>
      <c r="O2095" s="181"/>
      <c r="P2095" s="184">
        <v>0.75</v>
      </c>
      <c r="Q2095" s="185" t="s">
        <v>107</v>
      </c>
      <c r="R2095" s="181" t="s">
        <v>37</v>
      </c>
      <c r="S2095" s="181" t="s">
        <v>96</v>
      </c>
      <c r="T2095" s="186">
        <v>45503</v>
      </c>
      <c r="U2095" s="187" t="s">
        <v>7068</v>
      </c>
      <c r="V2095" s="188" t="str" cm="1">
        <f t="array" ref="V2095">IF(SUM(LEN(A2095:U2095))=0,"",IF(OR(OR(ISBLANK(E2095),SUM(LEN(B2095),LEN(C2095))=0),AND(NOT(D2095="Unknown"),ISBLANK(I2095)),AND(NOT(N2095="Unknown"),ISBLANK(Q2095))),"Missing Information", INDEX(Table15[Entire Service Line Classification], MATCH(SUMIFS(Table15[Unique ID],Table15[System-Owned Portion],D2095,Table15[If Material Anything Other than "Lead" in Column E,Was Material Ever Previously Lead?],F2095,Table15[Customer-Owned Portion],N2095),Table15[Unique ID],0),0)))</f>
        <v>Non-lead</v>
      </c>
      <c r="W2095" s="189"/>
    </row>
    <row r="2096" spans="1:23" s="190" customFormat="1" ht="37.5" x14ac:dyDescent="0.25">
      <c r="A2096" s="180">
        <v>11607412</v>
      </c>
      <c r="B2096" s="181" t="s">
        <v>4274</v>
      </c>
      <c r="C2096" s="182" t="s">
        <v>4028</v>
      </c>
      <c r="D2096" s="183" t="s">
        <v>36</v>
      </c>
      <c r="E2096" s="181" t="s">
        <v>35</v>
      </c>
      <c r="F2096" s="183" t="s">
        <v>35</v>
      </c>
      <c r="G2096" s="181" t="s">
        <v>281</v>
      </c>
      <c r="H2096" s="184">
        <v>1</v>
      </c>
      <c r="I2096" s="185" t="s">
        <v>107</v>
      </c>
      <c r="J2096" s="181" t="s">
        <v>37</v>
      </c>
      <c r="K2096" s="181" t="s">
        <v>38</v>
      </c>
      <c r="L2096" s="186">
        <v>45509</v>
      </c>
      <c r="M2096" s="187" t="s">
        <v>225</v>
      </c>
      <c r="N2096" s="183" t="s">
        <v>36</v>
      </c>
      <c r="O2096" s="181"/>
      <c r="P2096" s="184">
        <v>1</v>
      </c>
      <c r="Q2096" s="185" t="s">
        <v>107</v>
      </c>
      <c r="R2096" s="181" t="s">
        <v>37</v>
      </c>
      <c r="S2096" s="181" t="s">
        <v>96</v>
      </c>
      <c r="T2096" s="186">
        <v>45509</v>
      </c>
      <c r="U2096" s="187" t="s">
        <v>225</v>
      </c>
      <c r="V2096" s="188" t="str" cm="1">
        <f t="array" ref="V2096">IF(SUM(LEN(A2096:U2096))=0,"",IF(OR(OR(ISBLANK(E2096),SUM(LEN(B2096),LEN(C2096))=0),AND(NOT(D2096="Unknown"),ISBLANK(I2096)),AND(NOT(N2096="Unknown"),ISBLANK(Q2096))),"Missing Information", INDEX(Table15[Entire Service Line Classification], MATCH(SUMIFS(Table15[Unique ID],Table15[System-Owned Portion],D2096,Table15[If Material Anything Other than "Lead" in Column E,Was Material Ever Previously Lead?],F2096,Table15[Customer-Owned Portion],N2096),Table15[Unique ID],0),0)))</f>
        <v>Non-lead</v>
      </c>
      <c r="W2096" s="189"/>
    </row>
    <row r="2097" spans="1:23" s="190" customFormat="1" ht="37.5" x14ac:dyDescent="0.25">
      <c r="A2097" s="180">
        <v>11607410</v>
      </c>
      <c r="B2097" s="181" t="s">
        <v>4275</v>
      </c>
      <c r="C2097" s="182" t="s">
        <v>4022</v>
      </c>
      <c r="D2097" s="183" t="s">
        <v>36</v>
      </c>
      <c r="E2097" s="181" t="s">
        <v>35</v>
      </c>
      <c r="F2097" s="183" t="s">
        <v>35</v>
      </c>
      <c r="G2097" s="181" t="s">
        <v>243</v>
      </c>
      <c r="H2097" s="184">
        <v>1</v>
      </c>
      <c r="I2097" s="185" t="s">
        <v>107</v>
      </c>
      <c r="J2097" s="181" t="s">
        <v>37</v>
      </c>
      <c r="K2097" s="181" t="s">
        <v>38</v>
      </c>
      <c r="L2097" s="186">
        <v>45509</v>
      </c>
      <c r="M2097" s="187" t="s">
        <v>225</v>
      </c>
      <c r="N2097" s="183" t="s">
        <v>36</v>
      </c>
      <c r="O2097" s="181"/>
      <c r="P2097" s="184">
        <v>1</v>
      </c>
      <c r="Q2097" s="185" t="s">
        <v>107</v>
      </c>
      <c r="R2097" s="181" t="s">
        <v>37</v>
      </c>
      <c r="S2097" s="181" t="s">
        <v>96</v>
      </c>
      <c r="T2097" s="186">
        <v>45509</v>
      </c>
      <c r="U2097" s="187" t="s">
        <v>225</v>
      </c>
      <c r="V2097" s="188" t="str" cm="1">
        <f t="array" ref="V2097">IF(SUM(LEN(A2097:U2097))=0,"",IF(OR(OR(ISBLANK(E2097),SUM(LEN(B2097),LEN(C2097))=0),AND(NOT(D2097="Unknown"),ISBLANK(I2097)),AND(NOT(N2097="Unknown"),ISBLANK(Q2097))),"Missing Information", INDEX(Table15[Entire Service Line Classification], MATCH(SUMIFS(Table15[Unique ID],Table15[System-Owned Portion],D2097,Table15[If Material Anything Other than "Lead" in Column E,Was Material Ever Previously Lead?],F2097,Table15[Customer-Owned Portion],N2097),Table15[Unique ID],0),0)))</f>
        <v>Non-lead</v>
      </c>
      <c r="W2097" s="189"/>
    </row>
    <row r="2098" spans="1:23" s="190" customFormat="1" ht="37.5" x14ac:dyDescent="0.25">
      <c r="A2098" s="180">
        <v>11607409</v>
      </c>
      <c r="B2098" s="181" t="s">
        <v>4276</v>
      </c>
      <c r="C2098" s="182" t="s">
        <v>4022</v>
      </c>
      <c r="D2098" s="183" t="s">
        <v>36</v>
      </c>
      <c r="E2098" s="181" t="s">
        <v>35</v>
      </c>
      <c r="F2098" s="183" t="s">
        <v>35</v>
      </c>
      <c r="G2098" s="181" t="s">
        <v>243</v>
      </c>
      <c r="H2098" s="184">
        <v>1</v>
      </c>
      <c r="I2098" s="185" t="s">
        <v>107</v>
      </c>
      <c r="J2098" s="181" t="s">
        <v>37</v>
      </c>
      <c r="K2098" s="181" t="s">
        <v>38</v>
      </c>
      <c r="L2098" s="186">
        <v>45509</v>
      </c>
      <c r="M2098" s="187" t="s">
        <v>225</v>
      </c>
      <c r="N2098" s="183" t="s">
        <v>36</v>
      </c>
      <c r="O2098" s="181"/>
      <c r="P2098" s="184">
        <v>1</v>
      </c>
      <c r="Q2098" s="185" t="s">
        <v>107</v>
      </c>
      <c r="R2098" s="181" t="s">
        <v>37</v>
      </c>
      <c r="S2098" s="181" t="s">
        <v>96</v>
      </c>
      <c r="T2098" s="186">
        <v>45509</v>
      </c>
      <c r="U2098" s="187" t="s">
        <v>225</v>
      </c>
      <c r="V2098" s="188" t="str" cm="1">
        <f t="array" ref="V2098">IF(SUM(LEN(A2098:U2098))=0,"",IF(OR(OR(ISBLANK(E2098),SUM(LEN(B2098),LEN(C2098))=0),AND(NOT(D2098="Unknown"),ISBLANK(I2098)),AND(NOT(N2098="Unknown"),ISBLANK(Q2098))),"Missing Information", INDEX(Table15[Entire Service Line Classification], MATCH(SUMIFS(Table15[Unique ID],Table15[System-Owned Portion],D2098,Table15[If Material Anything Other than "Lead" in Column E,Was Material Ever Previously Lead?],F2098,Table15[Customer-Owned Portion],N2098),Table15[Unique ID],0),0)))</f>
        <v>Non-lead</v>
      </c>
      <c r="W2098" s="189"/>
    </row>
    <row r="2099" spans="1:23" s="190" customFormat="1" ht="37.5" x14ac:dyDescent="0.25">
      <c r="A2099" s="180">
        <v>11607408</v>
      </c>
      <c r="B2099" s="181" t="s">
        <v>4277</v>
      </c>
      <c r="C2099" s="182" t="s">
        <v>4022</v>
      </c>
      <c r="D2099" s="183" t="s">
        <v>36</v>
      </c>
      <c r="E2099" s="181" t="s">
        <v>35</v>
      </c>
      <c r="F2099" s="183" t="s">
        <v>35</v>
      </c>
      <c r="G2099" s="181" t="s">
        <v>243</v>
      </c>
      <c r="H2099" s="184">
        <v>1</v>
      </c>
      <c r="I2099" s="185" t="s">
        <v>107</v>
      </c>
      <c r="J2099" s="181" t="s">
        <v>37</v>
      </c>
      <c r="K2099" s="181" t="s">
        <v>38</v>
      </c>
      <c r="L2099" s="186">
        <v>45509</v>
      </c>
      <c r="M2099" s="187" t="s">
        <v>225</v>
      </c>
      <c r="N2099" s="183" t="s">
        <v>36</v>
      </c>
      <c r="O2099" s="181"/>
      <c r="P2099" s="184">
        <v>1</v>
      </c>
      <c r="Q2099" s="185" t="s">
        <v>107</v>
      </c>
      <c r="R2099" s="181" t="s">
        <v>37</v>
      </c>
      <c r="S2099" s="181" t="s">
        <v>96</v>
      </c>
      <c r="T2099" s="186">
        <v>45509</v>
      </c>
      <c r="U2099" s="187" t="s">
        <v>225</v>
      </c>
      <c r="V2099" s="188" t="str" cm="1">
        <f t="array" ref="V2099">IF(SUM(LEN(A2099:U2099))=0,"",IF(OR(OR(ISBLANK(E2099),SUM(LEN(B2099),LEN(C2099))=0),AND(NOT(D2099="Unknown"),ISBLANK(I2099)),AND(NOT(N2099="Unknown"),ISBLANK(Q2099))),"Missing Information", INDEX(Table15[Entire Service Line Classification], MATCH(SUMIFS(Table15[Unique ID],Table15[System-Owned Portion],D2099,Table15[If Material Anything Other than "Lead" in Column E,Was Material Ever Previously Lead?],F2099,Table15[Customer-Owned Portion],N2099),Table15[Unique ID],0),0)))</f>
        <v>Non-lead</v>
      </c>
      <c r="W2099" s="189"/>
    </row>
    <row r="2100" spans="1:23" s="190" customFormat="1" ht="37.5" x14ac:dyDescent="0.25">
      <c r="A2100" s="180">
        <v>11607406</v>
      </c>
      <c r="B2100" s="181" t="s">
        <v>4278</v>
      </c>
      <c r="C2100" s="182" t="s">
        <v>4028</v>
      </c>
      <c r="D2100" s="183" t="s">
        <v>36</v>
      </c>
      <c r="E2100" s="181" t="s">
        <v>35</v>
      </c>
      <c r="F2100" s="183" t="s">
        <v>35</v>
      </c>
      <c r="G2100" s="181" t="s">
        <v>225</v>
      </c>
      <c r="H2100" s="184">
        <v>1</v>
      </c>
      <c r="I2100" s="185" t="s">
        <v>107</v>
      </c>
      <c r="J2100" s="181" t="s">
        <v>37</v>
      </c>
      <c r="K2100" s="181" t="s">
        <v>38</v>
      </c>
      <c r="L2100" s="186">
        <v>45509</v>
      </c>
      <c r="M2100" s="187" t="s">
        <v>225</v>
      </c>
      <c r="N2100" s="183" t="s">
        <v>36</v>
      </c>
      <c r="O2100" s="181"/>
      <c r="P2100" s="184">
        <v>1</v>
      </c>
      <c r="Q2100" s="185" t="s">
        <v>107</v>
      </c>
      <c r="R2100" s="181" t="s">
        <v>37</v>
      </c>
      <c r="S2100" s="181" t="s">
        <v>96</v>
      </c>
      <c r="T2100" s="186">
        <v>45509</v>
      </c>
      <c r="U2100" s="187" t="s">
        <v>225</v>
      </c>
      <c r="V2100" s="188" t="str" cm="1">
        <f t="array" ref="V2100">IF(SUM(LEN(A2100:U2100))=0,"",IF(OR(OR(ISBLANK(E2100),SUM(LEN(B2100),LEN(C2100))=0),AND(NOT(D2100="Unknown"),ISBLANK(I2100)),AND(NOT(N2100="Unknown"),ISBLANK(Q2100))),"Missing Information", INDEX(Table15[Entire Service Line Classification], MATCH(SUMIFS(Table15[Unique ID],Table15[System-Owned Portion],D2100,Table15[If Material Anything Other than "Lead" in Column E,Was Material Ever Previously Lead?],F2100,Table15[Customer-Owned Portion],N2100),Table15[Unique ID],0),0)))</f>
        <v>Non-lead</v>
      </c>
      <c r="W2100" s="189"/>
    </row>
    <row r="2101" spans="1:23" s="190" customFormat="1" ht="37.5" x14ac:dyDescent="0.25">
      <c r="A2101" s="180">
        <v>11607424</v>
      </c>
      <c r="B2101" s="181" t="s">
        <v>4279</v>
      </c>
      <c r="C2101" s="182" t="s">
        <v>4038</v>
      </c>
      <c r="D2101" s="183" t="s">
        <v>43</v>
      </c>
      <c r="E2101" s="181" t="s">
        <v>35</v>
      </c>
      <c r="F2101" s="183" t="s">
        <v>35</v>
      </c>
      <c r="G2101" s="181" t="s">
        <v>225</v>
      </c>
      <c r="H2101" s="184">
        <v>4</v>
      </c>
      <c r="I2101" s="185" t="s">
        <v>107</v>
      </c>
      <c r="J2101" s="181" t="s">
        <v>37</v>
      </c>
      <c r="K2101" s="181" t="s">
        <v>38</v>
      </c>
      <c r="L2101" s="186">
        <v>45505</v>
      </c>
      <c r="M2101" s="187" t="s">
        <v>225</v>
      </c>
      <c r="N2101" s="183" t="s">
        <v>43</v>
      </c>
      <c r="O2101" s="181"/>
      <c r="P2101" s="184">
        <v>4</v>
      </c>
      <c r="Q2101" s="185" t="s">
        <v>107</v>
      </c>
      <c r="R2101" s="181" t="s">
        <v>37</v>
      </c>
      <c r="S2101" s="181" t="s">
        <v>96</v>
      </c>
      <c r="T2101" s="186">
        <v>45505</v>
      </c>
      <c r="U2101" s="187" t="s">
        <v>7068</v>
      </c>
      <c r="V2101" s="188" t="str" cm="1">
        <f t="array" ref="V2101">IF(SUM(LEN(A2101:U2101))=0,"",IF(OR(OR(ISBLANK(E2101),SUM(LEN(B2101),LEN(C2101))=0),AND(NOT(D2101="Unknown"),ISBLANK(I2101)),AND(NOT(N2101="Unknown"),ISBLANK(Q2101))),"Missing Information", INDEX(Table15[Entire Service Line Classification], MATCH(SUMIFS(Table15[Unique ID],Table15[System-Owned Portion],D2101,Table15[If Material Anything Other than "Lead" in Column E,Was Material Ever Previously Lead?],F2101,Table15[Customer-Owned Portion],N2101),Table15[Unique ID],0),0)))</f>
        <v>Non-lead</v>
      </c>
      <c r="W2101" s="189"/>
    </row>
    <row r="2102" spans="1:23" s="190" customFormat="1" ht="37.5" x14ac:dyDescent="0.25">
      <c r="A2102" s="180">
        <v>11607418</v>
      </c>
      <c r="B2102" s="181" t="s">
        <v>4280</v>
      </c>
      <c r="C2102" s="182" t="s">
        <v>4281</v>
      </c>
      <c r="D2102" s="183" t="s">
        <v>43</v>
      </c>
      <c r="E2102" s="181" t="s">
        <v>35</v>
      </c>
      <c r="F2102" s="183" t="s">
        <v>35</v>
      </c>
      <c r="G2102" s="181" t="s">
        <v>262</v>
      </c>
      <c r="H2102" s="184">
        <v>2</v>
      </c>
      <c r="I2102" s="185" t="s">
        <v>107</v>
      </c>
      <c r="J2102" s="181" t="s">
        <v>37</v>
      </c>
      <c r="K2102" s="181" t="s">
        <v>38</v>
      </c>
      <c r="L2102" s="186">
        <v>45505</v>
      </c>
      <c r="M2102" s="187" t="s">
        <v>225</v>
      </c>
      <c r="N2102" s="183" t="s">
        <v>43</v>
      </c>
      <c r="O2102" s="181"/>
      <c r="P2102" s="184">
        <v>2</v>
      </c>
      <c r="Q2102" s="185" t="s">
        <v>107</v>
      </c>
      <c r="R2102" s="181" t="s">
        <v>37</v>
      </c>
      <c r="S2102" s="181" t="s">
        <v>96</v>
      </c>
      <c r="T2102" s="186">
        <v>45505</v>
      </c>
      <c r="U2102" s="187" t="s">
        <v>7068</v>
      </c>
      <c r="V2102" s="188" t="str" cm="1">
        <f t="array" ref="V2102">IF(SUM(LEN(A2102:U2102))=0,"",IF(OR(OR(ISBLANK(E2102),SUM(LEN(B2102),LEN(C2102))=0),AND(NOT(D2102="Unknown"),ISBLANK(I2102)),AND(NOT(N2102="Unknown"),ISBLANK(Q2102))),"Missing Information", INDEX(Table15[Entire Service Line Classification], MATCH(SUMIFS(Table15[Unique ID],Table15[System-Owned Portion],D2102,Table15[If Material Anything Other than "Lead" in Column E,Was Material Ever Previously Lead?],F2102,Table15[Customer-Owned Portion],N2102),Table15[Unique ID],0),0)))</f>
        <v>Non-lead</v>
      </c>
      <c r="W2102" s="189"/>
    </row>
    <row r="2103" spans="1:23" s="190" customFormat="1" ht="37.5" x14ac:dyDescent="0.25">
      <c r="A2103" s="180">
        <v>11607416</v>
      </c>
      <c r="B2103" s="181" t="s">
        <v>4282</v>
      </c>
      <c r="C2103" s="182" t="s">
        <v>4283</v>
      </c>
      <c r="D2103" s="183" t="s">
        <v>43</v>
      </c>
      <c r="E2103" s="181" t="s">
        <v>35</v>
      </c>
      <c r="F2103" s="183" t="s">
        <v>35</v>
      </c>
      <c r="G2103" s="181" t="s">
        <v>242</v>
      </c>
      <c r="H2103" s="184">
        <v>1</v>
      </c>
      <c r="I2103" s="185" t="s">
        <v>107</v>
      </c>
      <c r="J2103" s="181" t="s">
        <v>37</v>
      </c>
      <c r="K2103" s="181" t="s">
        <v>38</v>
      </c>
      <c r="L2103" s="186">
        <v>45511</v>
      </c>
      <c r="M2103" s="187" t="s">
        <v>225</v>
      </c>
      <c r="N2103" s="183" t="s">
        <v>43</v>
      </c>
      <c r="O2103" s="181"/>
      <c r="P2103" s="184">
        <v>0.75</v>
      </c>
      <c r="Q2103" s="185" t="s">
        <v>107</v>
      </c>
      <c r="R2103" s="181" t="s">
        <v>37</v>
      </c>
      <c r="S2103" s="181" t="s">
        <v>96</v>
      </c>
      <c r="T2103" s="186">
        <v>45511</v>
      </c>
      <c r="U2103" s="187" t="s">
        <v>7068</v>
      </c>
      <c r="V2103" s="188" t="str" cm="1">
        <f t="array" ref="V2103">IF(SUM(LEN(A2103:U2103))=0,"",IF(OR(OR(ISBLANK(E2103),SUM(LEN(B2103),LEN(C2103))=0),AND(NOT(D2103="Unknown"),ISBLANK(I2103)),AND(NOT(N2103="Unknown"),ISBLANK(Q2103))),"Missing Information", INDEX(Table15[Entire Service Line Classification], MATCH(SUMIFS(Table15[Unique ID],Table15[System-Owned Portion],D2103,Table15[If Material Anything Other than "Lead" in Column E,Was Material Ever Previously Lead?],F2103,Table15[Customer-Owned Portion],N2103),Table15[Unique ID],0),0)))</f>
        <v>Non-lead</v>
      </c>
      <c r="W2103" s="189"/>
    </row>
    <row r="2104" spans="1:23" s="190" customFormat="1" ht="37.5" x14ac:dyDescent="0.25">
      <c r="A2104" s="180">
        <v>11607414</v>
      </c>
      <c r="B2104" s="181" t="s">
        <v>4284</v>
      </c>
      <c r="C2104" s="182" t="s">
        <v>4285</v>
      </c>
      <c r="D2104" s="183" t="s">
        <v>36</v>
      </c>
      <c r="E2104" s="181" t="s">
        <v>35</v>
      </c>
      <c r="F2104" s="183" t="s">
        <v>35</v>
      </c>
      <c r="G2104" s="181" t="s">
        <v>7045</v>
      </c>
      <c r="H2104" s="184">
        <v>1</v>
      </c>
      <c r="I2104" s="185" t="s">
        <v>107</v>
      </c>
      <c r="J2104" s="181" t="s">
        <v>37</v>
      </c>
      <c r="K2104" s="181" t="s">
        <v>38</v>
      </c>
      <c r="L2104" s="186">
        <v>45497</v>
      </c>
      <c r="M2104" s="187" t="s">
        <v>225</v>
      </c>
      <c r="N2104" s="183" t="s">
        <v>36</v>
      </c>
      <c r="O2104" s="181"/>
      <c r="P2104" s="184">
        <v>0.75</v>
      </c>
      <c r="Q2104" s="185" t="s">
        <v>107</v>
      </c>
      <c r="R2104" s="181" t="s">
        <v>37</v>
      </c>
      <c r="S2104" s="181" t="s">
        <v>96</v>
      </c>
      <c r="T2104" s="186">
        <v>45497</v>
      </c>
      <c r="U2104" s="187" t="s">
        <v>225</v>
      </c>
      <c r="V2104" s="188" t="str" cm="1">
        <f t="array" ref="V2104">IF(SUM(LEN(A2104:U2104))=0,"",IF(OR(OR(ISBLANK(E2104),SUM(LEN(B2104),LEN(C2104))=0),AND(NOT(D2104="Unknown"),ISBLANK(I2104)),AND(NOT(N2104="Unknown"),ISBLANK(Q2104))),"Missing Information", INDEX(Table15[Entire Service Line Classification], MATCH(SUMIFS(Table15[Unique ID],Table15[System-Owned Portion],D2104,Table15[If Material Anything Other than "Lead" in Column E,Was Material Ever Previously Lead?],F2104,Table15[Customer-Owned Portion],N2104),Table15[Unique ID],0),0)))</f>
        <v>Non-lead</v>
      </c>
      <c r="W2104" s="189"/>
    </row>
    <row r="2105" spans="1:23" s="190" customFormat="1" ht="37.5" x14ac:dyDescent="0.25">
      <c r="A2105" s="180">
        <v>11607411</v>
      </c>
      <c r="B2105" s="181" t="s">
        <v>4286</v>
      </c>
      <c r="C2105" s="182" t="s">
        <v>4281</v>
      </c>
      <c r="D2105" s="183" t="s">
        <v>43</v>
      </c>
      <c r="E2105" s="181" t="s">
        <v>35</v>
      </c>
      <c r="F2105" s="183" t="s">
        <v>35</v>
      </c>
      <c r="G2105" s="181" t="s">
        <v>262</v>
      </c>
      <c r="H2105" s="184">
        <v>1.5</v>
      </c>
      <c r="I2105" s="185" t="s">
        <v>107</v>
      </c>
      <c r="J2105" s="181" t="s">
        <v>37</v>
      </c>
      <c r="K2105" s="181" t="s">
        <v>38</v>
      </c>
      <c r="L2105" s="186">
        <v>45505</v>
      </c>
      <c r="M2105" s="187" t="s">
        <v>225</v>
      </c>
      <c r="N2105" s="183" t="s">
        <v>43</v>
      </c>
      <c r="O2105" s="181"/>
      <c r="P2105" s="184">
        <v>1.5</v>
      </c>
      <c r="Q2105" s="185" t="s">
        <v>107</v>
      </c>
      <c r="R2105" s="181" t="s">
        <v>37</v>
      </c>
      <c r="S2105" s="181" t="s">
        <v>96</v>
      </c>
      <c r="T2105" s="186">
        <v>45505</v>
      </c>
      <c r="U2105" s="187" t="s">
        <v>7068</v>
      </c>
      <c r="V2105" s="188" t="str" cm="1">
        <f t="array" ref="V2105">IF(SUM(LEN(A2105:U2105))=0,"",IF(OR(OR(ISBLANK(E2105),SUM(LEN(B2105),LEN(C2105))=0),AND(NOT(D2105="Unknown"),ISBLANK(I2105)),AND(NOT(N2105="Unknown"),ISBLANK(Q2105))),"Missing Information", INDEX(Table15[Entire Service Line Classification], MATCH(SUMIFS(Table15[Unique ID],Table15[System-Owned Portion],D2105,Table15[If Material Anything Other than "Lead" in Column E,Was Material Ever Previously Lead?],F2105,Table15[Customer-Owned Portion],N2105),Table15[Unique ID],0),0)))</f>
        <v>Non-lead</v>
      </c>
      <c r="W2105" s="189"/>
    </row>
    <row r="2106" spans="1:23" s="190" customFormat="1" ht="37.5" x14ac:dyDescent="0.25">
      <c r="A2106" s="180">
        <v>11607407</v>
      </c>
      <c r="B2106" s="181" t="s">
        <v>4287</v>
      </c>
      <c r="C2106" s="182" t="s">
        <v>4288</v>
      </c>
      <c r="D2106" s="183" t="s">
        <v>43</v>
      </c>
      <c r="E2106" s="181" t="s">
        <v>35</v>
      </c>
      <c r="F2106" s="183" t="s">
        <v>35</v>
      </c>
      <c r="G2106" s="181" t="s">
        <v>7038</v>
      </c>
      <c r="H2106" s="184">
        <v>1</v>
      </c>
      <c r="I2106" s="185" t="s">
        <v>107</v>
      </c>
      <c r="J2106" s="181" t="s">
        <v>37</v>
      </c>
      <c r="K2106" s="181" t="s">
        <v>38</v>
      </c>
      <c r="L2106" s="186">
        <v>45497</v>
      </c>
      <c r="M2106" s="187" t="s">
        <v>7069</v>
      </c>
      <c r="N2106" s="183" t="s">
        <v>43</v>
      </c>
      <c r="O2106" s="181"/>
      <c r="P2106" s="184">
        <v>0.75</v>
      </c>
      <c r="Q2106" s="185" t="s">
        <v>107</v>
      </c>
      <c r="R2106" s="181" t="s">
        <v>37</v>
      </c>
      <c r="S2106" s="181" t="s">
        <v>96</v>
      </c>
      <c r="T2106" s="186">
        <v>45497</v>
      </c>
      <c r="U2106" s="187" t="s">
        <v>7074</v>
      </c>
      <c r="V2106" s="188" t="str" cm="1">
        <f t="array" ref="V2106">IF(SUM(LEN(A2106:U2106))=0,"",IF(OR(OR(ISBLANK(E2106),SUM(LEN(B2106),LEN(C2106))=0),AND(NOT(D2106="Unknown"),ISBLANK(I2106)),AND(NOT(N2106="Unknown"),ISBLANK(Q2106))),"Missing Information", INDEX(Table15[Entire Service Line Classification], MATCH(SUMIFS(Table15[Unique ID],Table15[System-Owned Portion],D2106,Table15[If Material Anything Other than "Lead" in Column E,Was Material Ever Previously Lead?],F2106,Table15[Customer-Owned Portion],N2106),Table15[Unique ID],0),0)))</f>
        <v>Non-lead</v>
      </c>
      <c r="W2106" s="189"/>
    </row>
    <row r="2107" spans="1:23" s="190" customFormat="1" ht="37.5" x14ac:dyDescent="0.25">
      <c r="A2107" s="180">
        <v>11607405</v>
      </c>
      <c r="B2107" s="181" t="s">
        <v>4289</v>
      </c>
      <c r="C2107" s="182" t="s">
        <v>4290</v>
      </c>
      <c r="D2107" s="183" t="s">
        <v>36</v>
      </c>
      <c r="E2107" s="181" t="s">
        <v>35</v>
      </c>
      <c r="F2107" s="183" t="s">
        <v>35</v>
      </c>
      <c r="G2107" s="181" t="s">
        <v>232</v>
      </c>
      <c r="H2107" s="184">
        <v>1</v>
      </c>
      <c r="I2107" s="185" t="s">
        <v>107</v>
      </c>
      <c r="J2107" s="181" t="s">
        <v>37</v>
      </c>
      <c r="K2107" s="181" t="s">
        <v>38</v>
      </c>
      <c r="L2107" s="186">
        <v>45503</v>
      </c>
      <c r="M2107" s="187" t="s">
        <v>225</v>
      </c>
      <c r="N2107" s="183" t="s">
        <v>43</v>
      </c>
      <c r="O2107" s="181"/>
      <c r="P2107" s="184">
        <v>0.75</v>
      </c>
      <c r="Q2107" s="185" t="s">
        <v>107</v>
      </c>
      <c r="R2107" s="181" t="s">
        <v>37</v>
      </c>
      <c r="S2107" s="181" t="s">
        <v>96</v>
      </c>
      <c r="T2107" s="186">
        <v>45503</v>
      </c>
      <c r="U2107" s="187" t="s">
        <v>7068</v>
      </c>
      <c r="V2107" s="188" t="str" cm="1">
        <f t="array" ref="V2107">IF(SUM(LEN(A2107:U2107))=0,"",IF(OR(OR(ISBLANK(E2107),SUM(LEN(B2107),LEN(C2107))=0),AND(NOT(D2107="Unknown"),ISBLANK(I2107)),AND(NOT(N2107="Unknown"),ISBLANK(Q2107))),"Missing Information", INDEX(Table15[Entire Service Line Classification], MATCH(SUMIFS(Table15[Unique ID],Table15[System-Owned Portion],D2107,Table15[If Material Anything Other than "Lead" in Column E,Was Material Ever Previously Lead?],F2107,Table15[Customer-Owned Portion],N2107),Table15[Unique ID],0),0)))</f>
        <v>Non-lead</v>
      </c>
      <c r="W2107" s="189"/>
    </row>
    <row r="2108" spans="1:23" s="190" customFormat="1" ht="37.5" x14ac:dyDescent="0.25">
      <c r="A2108" s="180">
        <v>11607404</v>
      </c>
      <c r="B2108" s="181" t="s">
        <v>4291</v>
      </c>
      <c r="C2108" s="182" t="s">
        <v>4292</v>
      </c>
      <c r="D2108" s="183" t="s">
        <v>36</v>
      </c>
      <c r="E2108" s="181" t="s">
        <v>35</v>
      </c>
      <c r="F2108" s="183" t="s">
        <v>35</v>
      </c>
      <c r="G2108" s="181" t="s">
        <v>269</v>
      </c>
      <c r="H2108" s="184">
        <v>1</v>
      </c>
      <c r="I2108" s="185" t="s">
        <v>107</v>
      </c>
      <c r="J2108" s="181" t="s">
        <v>37</v>
      </c>
      <c r="K2108" s="181" t="s">
        <v>38</v>
      </c>
      <c r="L2108" s="186">
        <v>45505</v>
      </c>
      <c r="M2108" s="187" t="s">
        <v>225</v>
      </c>
      <c r="N2108" s="183" t="s">
        <v>36</v>
      </c>
      <c r="O2108" s="181"/>
      <c r="P2108" s="184">
        <v>1</v>
      </c>
      <c r="Q2108" s="185" t="s">
        <v>107</v>
      </c>
      <c r="R2108" s="181" t="s">
        <v>37</v>
      </c>
      <c r="S2108" s="181" t="s">
        <v>96</v>
      </c>
      <c r="T2108" s="186">
        <v>45505</v>
      </c>
      <c r="U2108" s="187" t="s">
        <v>225</v>
      </c>
      <c r="V2108" s="188" t="str" cm="1">
        <f t="array" ref="V2108">IF(SUM(LEN(A2108:U2108))=0,"",IF(OR(OR(ISBLANK(E2108),SUM(LEN(B2108),LEN(C2108))=0),AND(NOT(D2108="Unknown"),ISBLANK(I2108)),AND(NOT(N2108="Unknown"),ISBLANK(Q2108))),"Missing Information", INDEX(Table15[Entire Service Line Classification], MATCH(SUMIFS(Table15[Unique ID],Table15[System-Owned Portion],D2108,Table15[If Material Anything Other than "Lead" in Column E,Was Material Ever Previously Lead?],F2108,Table15[Customer-Owned Portion],N2108),Table15[Unique ID],0),0)))</f>
        <v>Non-lead</v>
      </c>
      <c r="W2108" s="189"/>
    </row>
    <row r="2109" spans="1:23" s="190" customFormat="1" ht="37.5" x14ac:dyDescent="0.25">
      <c r="A2109" s="180">
        <v>11607403</v>
      </c>
      <c r="B2109" s="181" t="s">
        <v>4293</v>
      </c>
      <c r="C2109" s="182" t="s">
        <v>4294</v>
      </c>
      <c r="D2109" s="183" t="s">
        <v>43</v>
      </c>
      <c r="E2109" s="181" t="s">
        <v>35</v>
      </c>
      <c r="F2109" s="183" t="s">
        <v>35</v>
      </c>
      <c r="G2109" s="181" t="s">
        <v>240</v>
      </c>
      <c r="H2109" s="184">
        <v>1</v>
      </c>
      <c r="I2109" s="185" t="s">
        <v>107</v>
      </c>
      <c r="J2109" s="181" t="s">
        <v>37</v>
      </c>
      <c r="K2109" s="181" t="s">
        <v>38</v>
      </c>
      <c r="L2109" s="186">
        <v>45511</v>
      </c>
      <c r="M2109" s="187" t="s">
        <v>225</v>
      </c>
      <c r="N2109" s="183" t="s">
        <v>43</v>
      </c>
      <c r="O2109" s="181"/>
      <c r="P2109" s="184">
        <v>0.75</v>
      </c>
      <c r="Q2109" s="185" t="s">
        <v>107</v>
      </c>
      <c r="R2109" s="181" t="s">
        <v>37</v>
      </c>
      <c r="S2109" s="181" t="s">
        <v>96</v>
      </c>
      <c r="T2109" s="186">
        <v>45511</v>
      </c>
      <c r="U2109" s="187" t="s">
        <v>225</v>
      </c>
      <c r="V2109" s="188" t="str" cm="1">
        <f t="array" ref="V2109">IF(SUM(LEN(A2109:U2109))=0,"",IF(OR(OR(ISBLANK(E2109),SUM(LEN(B2109),LEN(C2109))=0),AND(NOT(D2109="Unknown"),ISBLANK(I2109)),AND(NOT(N2109="Unknown"),ISBLANK(Q2109))),"Missing Information", INDEX(Table15[Entire Service Line Classification], MATCH(SUMIFS(Table15[Unique ID],Table15[System-Owned Portion],D2109,Table15[If Material Anything Other than "Lead" in Column E,Was Material Ever Previously Lead?],F2109,Table15[Customer-Owned Portion],N2109),Table15[Unique ID],0),0)))</f>
        <v>Non-lead</v>
      </c>
      <c r="W2109" s="189"/>
    </row>
    <row r="2110" spans="1:23" s="190" customFormat="1" ht="37.5" x14ac:dyDescent="0.25">
      <c r="A2110" s="180">
        <v>11607402</v>
      </c>
      <c r="B2110" s="181" t="s">
        <v>4295</v>
      </c>
      <c r="C2110" s="182" t="s">
        <v>4296</v>
      </c>
      <c r="D2110" s="183" t="s">
        <v>43</v>
      </c>
      <c r="E2110" s="181" t="s">
        <v>35</v>
      </c>
      <c r="F2110" s="183" t="s">
        <v>35</v>
      </c>
      <c r="G2110" s="181" t="s">
        <v>240</v>
      </c>
      <c r="H2110" s="184">
        <v>4</v>
      </c>
      <c r="I2110" s="185" t="s">
        <v>107</v>
      </c>
      <c r="J2110" s="181" t="s">
        <v>37</v>
      </c>
      <c r="K2110" s="181" t="s">
        <v>38</v>
      </c>
      <c r="L2110" s="186">
        <v>45511</v>
      </c>
      <c r="M2110" s="187" t="s">
        <v>225</v>
      </c>
      <c r="N2110" s="183" t="s">
        <v>43</v>
      </c>
      <c r="O2110" s="181"/>
      <c r="P2110" s="184">
        <v>4</v>
      </c>
      <c r="Q2110" s="185" t="s">
        <v>107</v>
      </c>
      <c r="R2110" s="181" t="s">
        <v>37</v>
      </c>
      <c r="S2110" s="181" t="s">
        <v>96</v>
      </c>
      <c r="T2110" s="186">
        <v>45511</v>
      </c>
      <c r="U2110" s="187" t="s">
        <v>7068</v>
      </c>
      <c r="V2110" s="188" t="str" cm="1">
        <f t="array" ref="V2110">IF(SUM(LEN(A2110:U2110))=0,"",IF(OR(OR(ISBLANK(E2110),SUM(LEN(B2110),LEN(C2110))=0),AND(NOT(D2110="Unknown"),ISBLANK(I2110)),AND(NOT(N2110="Unknown"),ISBLANK(Q2110))),"Missing Information", INDEX(Table15[Entire Service Line Classification], MATCH(SUMIFS(Table15[Unique ID],Table15[System-Owned Portion],D2110,Table15[If Material Anything Other than "Lead" in Column E,Was Material Ever Previously Lead?],F2110,Table15[Customer-Owned Portion],N2110),Table15[Unique ID],0),0)))</f>
        <v>Non-lead</v>
      </c>
      <c r="W2110" s="189"/>
    </row>
    <row r="2111" spans="1:23" s="190" customFormat="1" ht="37.5" x14ac:dyDescent="0.25">
      <c r="A2111" s="180">
        <v>11607401</v>
      </c>
      <c r="B2111" s="181" t="s">
        <v>4297</v>
      </c>
      <c r="C2111" s="182" t="s">
        <v>4298</v>
      </c>
      <c r="D2111" s="183" t="s">
        <v>36</v>
      </c>
      <c r="E2111" s="181" t="s">
        <v>35</v>
      </c>
      <c r="F2111" s="183" t="s">
        <v>35</v>
      </c>
      <c r="G2111" s="181" t="s">
        <v>243</v>
      </c>
      <c r="H2111" s="184">
        <v>1</v>
      </c>
      <c r="I2111" s="185" t="s">
        <v>107</v>
      </c>
      <c r="J2111" s="181" t="s">
        <v>37</v>
      </c>
      <c r="K2111" s="181" t="s">
        <v>38</v>
      </c>
      <c r="L2111" s="186">
        <v>45509</v>
      </c>
      <c r="M2111" s="187" t="s">
        <v>225</v>
      </c>
      <c r="N2111" s="183" t="s">
        <v>36</v>
      </c>
      <c r="O2111" s="181"/>
      <c r="P2111" s="184">
        <v>1</v>
      </c>
      <c r="Q2111" s="185" t="s">
        <v>107</v>
      </c>
      <c r="R2111" s="181" t="s">
        <v>37</v>
      </c>
      <c r="S2111" s="181" t="s">
        <v>96</v>
      </c>
      <c r="T2111" s="186">
        <v>45509</v>
      </c>
      <c r="U2111" s="187" t="s">
        <v>225</v>
      </c>
      <c r="V2111" s="188" t="str" cm="1">
        <f t="array" ref="V2111">IF(SUM(LEN(A2111:U2111))=0,"",IF(OR(OR(ISBLANK(E2111),SUM(LEN(B2111),LEN(C2111))=0),AND(NOT(D2111="Unknown"),ISBLANK(I2111)),AND(NOT(N2111="Unknown"),ISBLANK(Q2111))),"Missing Information", INDEX(Table15[Entire Service Line Classification], MATCH(SUMIFS(Table15[Unique ID],Table15[System-Owned Portion],D2111,Table15[If Material Anything Other than "Lead" in Column E,Was Material Ever Previously Lead?],F2111,Table15[Customer-Owned Portion],N2111),Table15[Unique ID],0),0)))</f>
        <v>Non-lead</v>
      </c>
      <c r="W2111" s="189"/>
    </row>
    <row r="2112" spans="1:23" s="190" customFormat="1" ht="37.5" x14ac:dyDescent="0.25">
      <c r="A2112" s="180">
        <v>11607399</v>
      </c>
      <c r="B2112" s="181" t="s">
        <v>4299</v>
      </c>
      <c r="C2112" s="182" t="s">
        <v>4300</v>
      </c>
      <c r="D2112" s="183" t="s">
        <v>36</v>
      </c>
      <c r="E2112" s="181" t="s">
        <v>35</v>
      </c>
      <c r="F2112" s="183" t="s">
        <v>35</v>
      </c>
      <c r="G2112" s="181" t="s">
        <v>245</v>
      </c>
      <c r="H2112" s="184">
        <v>1</v>
      </c>
      <c r="I2112" s="185" t="s">
        <v>107</v>
      </c>
      <c r="J2112" s="181" t="s">
        <v>37</v>
      </c>
      <c r="K2112" s="181" t="s">
        <v>38</v>
      </c>
      <c r="L2112" s="186">
        <v>45509</v>
      </c>
      <c r="M2112" s="187" t="s">
        <v>225</v>
      </c>
      <c r="N2112" s="183" t="s">
        <v>36</v>
      </c>
      <c r="O2112" s="181"/>
      <c r="P2112" s="184">
        <v>1</v>
      </c>
      <c r="Q2112" s="185" t="s">
        <v>107</v>
      </c>
      <c r="R2112" s="181" t="s">
        <v>37</v>
      </c>
      <c r="S2112" s="181" t="s">
        <v>96</v>
      </c>
      <c r="T2112" s="186">
        <v>45509</v>
      </c>
      <c r="U2112" s="187" t="s">
        <v>225</v>
      </c>
      <c r="V2112" s="188" t="str" cm="1">
        <f t="array" ref="V2112">IF(SUM(LEN(A2112:U2112))=0,"",IF(OR(OR(ISBLANK(E2112),SUM(LEN(B2112),LEN(C2112))=0),AND(NOT(D2112="Unknown"),ISBLANK(I2112)),AND(NOT(N2112="Unknown"),ISBLANK(Q2112))),"Missing Information", INDEX(Table15[Entire Service Line Classification], MATCH(SUMIFS(Table15[Unique ID],Table15[System-Owned Portion],D2112,Table15[If Material Anything Other than "Lead" in Column E,Was Material Ever Previously Lead?],F2112,Table15[Customer-Owned Portion],N2112),Table15[Unique ID],0),0)))</f>
        <v>Non-lead</v>
      </c>
      <c r="W2112" s="189"/>
    </row>
    <row r="2113" spans="1:23" s="190" customFormat="1" ht="37.5" x14ac:dyDescent="0.25">
      <c r="A2113" s="180">
        <v>11607398</v>
      </c>
      <c r="B2113" s="181" t="s">
        <v>4301</v>
      </c>
      <c r="C2113" s="182" t="s">
        <v>4302</v>
      </c>
      <c r="D2113" s="183" t="s">
        <v>36</v>
      </c>
      <c r="E2113" s="181" t="s">
        <v>35</v>
      </c>
      <c r="F2113" s="183" t="s">
        <v>35</v>
      </c>
      <c r="G2113" s="181" t="s">
        <v>225</v>
      </c>
      <c r="H2113" s="184">
        <v>1</v>
      </c>
      <c r="I2113" s="185" t="s">
        <v>107</v>
      </c>
      <c r="J2113" s="181" t="s">
        <v>37</v>
      </c>
      <c r="K2113" s="181" t="s">
        <v>38</v>
      </c>
      <c r="L2113" s="186">
        <v>45505</v>
      </c>
      <c r="M2113" s="187" t="s">
        <v>225</v>
      </c>
      <c r="N2113" s="183" t="s">
        <v>36</v>
      </c>
      <c r="O2113" s="181"/>
      <c r="P2113" s="184">
        <v>1</v>
      </c>
      <c r="Q2113" s="185" t="s">
        <v>107</v>
      </c>
      <c r="R2113" s="181" t="s">
        <v>37</v>
      </c>
      <c r="S2113" s="181" t="s">
        <v>96</v>
      </c>
      <c r="T2113" s="186">
        <v>45505</v>
      </c>
      <c r="U2113" s="187" t="s">
        <v>225</v>
      </c>
      <c r="V2113" s="188" t="str" cm="1">
        <f t="array" ref="V2113">IF(SUM(LEN(A2113:U2113))=0,"",IF(OR(OR(ISBLANK(E2113),SUM(LEN(B2113),LEN(C2113))=0),AND(NOT(D2113="Unknown"),ISBLANK(I2113)),AND(NOT(N2113="Unknown"),ISBLANK(Q2113))),"Missing Information", INDEX(Table15[Entire Service Line Classification], MATCH(SUMIFS(Table15[Unique ID],Table15[System-Owned Portion],D2113,Table15[If Material Anything Other than "Lead" in Column E,Was Material Ever Previously Lead?],F2113,Table15[Customer-Owned Portion],N2113),Table15[Unique ID],0),0)))</f>
        <v>Non-lead</v>
      </c>
      <c r="W2113" s="189"/>
    </row>
    <row r="2114" spans="1:23" s="190" customFormat="1" ht="37.5" x14ac:dyDescent="0.25">
      <c r="A2114" s="180">
        <v>11607396</v>
      </c>
      <c r="B2114" s="181" t="s">
        <v>4303</v>
      </c>
      <c r="C2114" s="182" t="s">
        <v>4304</v>
      </c>
      <c r="D2114" s="183" t="s">
        <v>36</v>
      </c>
      <c r="E2114" s="181" t="s">
        <v>35</v>
      </c>
      <c r="F2114" s="183" t="s">
        <v>35</v>
      </c>
      <c r="G2114" s="181" t="s">
        <v>234</v>
      </c>
      <c r="H2114" s="184">
        <v>1</v>
      </c>
      <c r="I2114" s="185" t="s">
        <v>107</v>
      </c>
      <c r="J2114" s="181" t="s">
        <v>37</v>
      </c>
      <c r="K2114" s="181" t="s">
        <v>38</v>
      </c>
      <c r="L2114" s="186">
        <v>45505</v>
      </c>
      <c r="M2114" s="187" t="s">
        <v>225</v>
      </c>
      <c r="N2114" s="183" t="s">
        <v>36</v>
      </c>
      <c r="O2114" s="181"/>
      <c r="P2114" s="184">
        <v>1</v>
      </c>
      <c r="Q2114" s="185" t="s">
        <v>107</v>
      </c>
      <c r="R2114" s="181" t="s">
        <v>37</v>
      </c>
      <c r="S2114" s="181" t="s">
        <v>96</v>
      </c>
      <c r="T2114" s="186">
        <v>45505</v>
      </c>
      <c r="U2114" s="187" t="s">
        <v>225</v>
      </c>
      <c r="V2114" s="188" t="str" cm="1">
        <f t="array" ref="V2114">IF(SUM(LEN(A2114:U2114))=0,"",IF(OR(OR(ISBLANK(E2114),SUM(LEN(B2114),LEN(C2114))=0),AND(NOT(D2114="Unknown"),ISBLANK(I2114)),AND(NOT(N2114="Unknown"),ISBLANK(Q2114))),"Missing Information", INDEX(Table15[Entire Service Line Classification], MATCH(SUMIFS(Table15[Unique ID],Table15[System-Owned Portion],D2114,Table15[If Material Anything Other than "Lead" in Column E,Was Material Ever Previously Lead?],F2114,Table15[Customer-Owned Portion],N2114),Table15[Unique ID],0),0)))</f>
        <v>Non-lead</v>
      </c>
      <c r="W2114" s="189"/>
    </row>
    <row r="2115" spans="1:23" s="190" customFormat="1" ht="37.5" x14ac:dyDescent="0.25">
      <c r="A2115" s="180">
        <v>11607395</v>
      </c>
      <c r="B2115" s="181" t="s">
        <v>4305</v>
      </c>
      <c r="C2115" s="182" t="s">
        <v>4306</v>
      </c>
      <c r="D2115" s="183" t="s">
        <v>36</v>
      </c>
      <c r="E2115" s="181" t="s">
        <v>35</v>
      </c>
      <c r="F2115" s="183" t="s">
        <v>35</v>
      </c>
      <c r="G2115" s="181" t="s">
        <v>269</v>
      </c>
      <c r="H2115" s="184">
        <v>1</v>
      </c>
      <c r="I2115" s="185" t="s">
        <v>107</v>
      </c>
      <c r="J2115" s="181" t="s">
        <v>37</v>
      </c>
      <c r="K2115" s="181" t="s">
        <v>38</v>
      </c>
      <c r="L2115" s="186">
        <v>45509</v>
      </c>
      <c r="M2115" s="187" t="s">
        <v>225</v>
      </c>
      <c r="N2115" s="183" t="s">
        <v>36</v>
      </c>
      <c r="O2115" s="181"/>
      <c r="P2115" s="184">
        <v>0.75</v>
      </c>
      <c r="Q2115" s="185" t="s">
        <v>107</v>
      </c>
      <c r="R2115" s="181" t="s">
        <v>37</v>
      </c>
      <c r="S2115" s="181" t="s">
        <v>96</v>
      </c>
      <c r="T2115" s="186">
        <v>45509</v>
      </c>
      <c r="U2115" s="187" t="s">
        <v>225</v>
      </c>
      <c r="V2115" s="188" t="str" cm="1">
        <f t="array" ref="V2115">IF(SUM(LEN(A2115:U2115))=0,"",IF(OR(OR(ISBLANK(E2115),SUM(LEN(B2115),LEN(C2115))=0),AND(NOT(D2115="Unknown"),ISBLANK(I2115)),AND(NOT(N2115="Unknown"),ISBLANK(Q2115))),"Missing Information", INDEX(Table15[Entire Service Line Classification], MATCH(SUMIFS(Table15[Unique ID],Table15[System-Owned Portion],D2115,Table15[If Material Anything Other than "Lead" in Column E,Was Material Ever Previously Lead?],F2115,Table15[Customer-Owned Portion],N2115),Table15[Unique ID],0),0)))</f>
        <v>Non-lead</v>
      </c>
      <c r="W2115" s="189"/>
    </row>
    <row r="2116" spans="1:23" s="190" customFormat="1" ht="37.5" x14ac:dyDescent="0.25">
      <c r="A2116" s="180">
        <v>11607397</v>
      </c>
      <c r="B2116" s="181" t="s">
        <v>4307</v>
      </c>
      <c r="C2116" s="182" t="s">
        <v>4308</v>
      </c>
      <c r="D2116" s="183" t="s">
        <v>36</v>
      </c>
      <c r="E2116" s="181" t="s">
        <v>35</v>
      </c>
      <c r="F2116" s="183" t="s">
        <v>35</v>
      </c>
      <c r="G2116" s="181" t="s">
        <v>7036</v>
      </c>
      <c r="H2116" s="184">
        <v>1</v>
      </c>
      <c r="I2116" s="185" t="s">
        <v>107</v>
      </c>
      <c r="J2116" s="181" t="s">
        <v>37</v>
      </c>
      <c r="K2116" s="181" t="s">
        <v>38</v>
      </c>
      <c r="L2116" s="186">
        <v>45505</v>
      </c>
      <c r="M2116" s="187" t="s">
        <v>225</v>
      </c>
      <c r="N2116" s="183" t="s">
        <v>36</v>
      </c>
      <c r="O2116" s="181"/>
      <c r="P2116" s="184">
        <v>1</v>
      </c>
      <c r="Q2116" s="185" t="s">
        <v>107</v>
      </c>
      <c r="R2116" s="181" t="s">
        <v>37</v>
      </c>
      <c r="S2116" s="181" t="s">
        <v>96</v>
      </c>
      <c r="T2116" s="186">
        <v>45505</v>
      </c>
      <c r="U2116" s="187" t="s">
        <v>225</v>
      </c>
      <c r="V2116" s="188" t="str" cm="1">
        <f t="array" ref="V2116">IF(SUM(LEN(A2116:U2116))=0,"",IF(OR(OR(ISBLANK(E2116),SUM(LEN(B2116),LEN(C2116))=0),AND(NOT(D2116="Unknown"),ISBLANK(I2116)),AND(NOT(N2116="Unknown"),ISBLANK(Q2116))),"Missing Information", INDEX(Table15[Entire Service Line Classification], MATCH(SUMIFS(Table15[Unique ID],Table15[System-Owned Portion],D2116,Table15[If Material Anything Other than "Lead" in Column E,Was Material Ever Previously Lead?],F2116,Table15[Customer-Owned Portion],N2116),Table15[Unique ID],0),0)))</f>
        <v>Non-lead</v>
      </c>
      <c r="W2116" s="189"/>
    </row>
    <row r="2117" spans="1:23" s="190" customFormat="1" ht="37.5" x14ac:dyDescent="0.25">
      <c r="A2117" s="180">
        <v>11607394</v>
      </c>
      <c r="B2117" s="181" t="s">
        <v>4309</v>
      </c>
      <c r="C2117" s="182" t="s">
        <v>4310</v>
      </c>
      <c r="D2117" s="183" t="s">
        <v>36</v>
      </c>
      <c r="E2117" s="181" t="s">
        <v>35</v>
      </c>
      <c r="F2117" s="183" t="s">
        <v>35</v>
      </c>
      <c r="G2117" s="181" t="s">
        <v>243</v>
      </c>
      <c r="H2117" s="184">
        <v>1</v>
      </c>
      <c r="I2117" s="185" t="s">
        <v>107</v>
      </c>
      <c r="J2117" s="181" t="s">
        <v>37</v>
      </c>
      <c r="K2117" s="181" t="s">
        <v>38</v>
      </c>
      <c r="L2117" s="186">
        <v>45505</v>
      </c>
      <c r="M2117" s="187" t="s">
        <v>225</v>
      </c>
      <c r="N2117" s="183" t="s">
        <v>36</v>
      </c>
      <c r="O2117" s="181"/>
      <c r="P2117" s="184">
        <v>1</v>
      </c>
      <c r="Q2117" s="185" t="s">
        <v>107</v>
      </c>
      <c r="R2117" s="181" t="s">
        <v>37</v>
      </c>
      <c r="S2117" s="181" t="s">
        <v>96</v>
      </c>
      <c r="T2117" s="186">
        <v>45505</v>
      </c>
      <c r="U2117" s="187" t="s">
        <v>225</v>
      </c>
      <c r="V2117" s="188" t="str" cm="1">
        <f t="array" ref="V2117">IF(SUM(LEN(A2117:U2117))=0,"",IF(OR(OR(ISBLANK(E2117),SUM(LEN(B2117),LEN(C2117))=0),AND(NOT(D2117="Unknown"),ISBLANK(I2117)),AND(NOT(N2117="Unknown"),ISBLANK(Q2117))),"Missing Information", INDEX(Table15[Entire Service Line Classification], MATCH(SUMIFS(Table15[Unique ID],Table15[System-Owned Portion],D2117,Table15[If Material Anything Other than "Lead" in Column E,Was Material Ever Previously Lead?],F2117,Table15[Customer-Owned Portion],N2117),Table15[Unique ID],0),0)))</f>
        <v>Non-lead</v>
      </c>
      <c r="W2117" s="189"/>
    </row>
    <row r="2118" spans="1:23" s="190" customFormat="1" ht="37.5" x14ac:dyDescent="0.25">
      <c r="A2118" s="180">
        <v>11607393</v>
      </c>
      <c r="B2118" s="181" t="s">
        <v>4311</v>
      </c>
      <c r="C2118" s="182" t="s">
        <v>4312</v>
      </c>
      <c r="D2118" s="183" t="s">
        <v>36</v>
      </c>
      <c r="E2118" s="181" t="s">
        <v>35</v>
      </c>
      <c r="F2118" s="183" t="s">
        <v>35</v>
      </c>
      <c r="G2118" s="181" t="s">
        <v>261</v>
      </c>
      <c r="H2118" s="184">
        <v>1</v>
      </c>
      <c r="I2118" s="185" t="s">
        <v>107</v>
      </c>
      <c r="J2118" s="181" t="s">
        <v>37</v>
      </c>
      <c r="K2118" s="181" t="s">
        <v>38</v>
      </c>
      <c r="L2118" s="186">
        <v>45505</v>
      </c>
      <c r="M2118" s="187" t="s">
        <v>225</v>
      </c>
      <c r="N2118" s="183" t="s">
        <v>36</v>
      </c>
      <c r="O2118" s="181"/>
      <c r="P2118" s="184">
        <v>1</v>
      </c>
      <c r="Q2118" s="185" t="s">
        <v>107</v>
      </c>
      <c r="R2118" s="181" t="s">
        <v>37</v>
      </c>
      <c r="S2118" s="181" t="s">
        <v>96</v>
      </c>
      <c r="T2118" s="186">
        <v>45505</v>
      </c>
      <c r="U2118" s="187" t="s">
        <v>225</v>
      </c>
      <c r="V2118" s="188" t="str" cm="1">
        <f t="array" ref="V2118">IF(SUM(LEN(A2118:U2118))=0,"",IF(OR(OR(ISBLANK(E2118),SUM(LEN(B2118),LEN(C2118))=0),AND(NOT(D2118="Unknown"),ISBLANK(I2118)),AND(NOT(N2118="Unknown"),ISBLANK(Q2118))),"Missing Information", INDEX(Table15[Entire Service Line Classification], MATCH(SUMIFS(Table15[Unique ID],Table15[System-Owned Portion],D2118,Table15[If Material Anything Other than "Lead" in Column E,Was Material Ever Previously Lead?],F2118,Table15[Customer-Owned Portion],N2118),Table15[Unique ID],0),0)))</f>
        <v>Non-lead</v>
      </c>
      <c r="W2118" s="189"/>
    </row>
    <row r="2119" spans="1:23" s="190" customFormat="1" ht="37.5" x14ac:dyDescent="0.25">
      <c r="A2119" s="180">
        <v>11607392</v>
      </c>
      <c r="B2119" s="181" t="s">
        <v>4313</v>
      </c>
      <c r="C2119" s="182" t="s">
        <v>4314</v>
      </c>
      <c r="D2119" s="183" t="s">
        <v>36</v>
      </c>
      <c r="E2119" s="181" t="s">
        <v>35</v>
      </c>
      <c r="F2119" s="183" t="s">
        <v>35</v>
      </c>
      <c r="G2119" s="181" t="s">
        <v>225</v>
      </c>
      <c r="H2119" s="184">
        <v>1</v>
      </c>
      <c r="I2119" s="185" t="s">
        <v>107</v>
      </c>
      <c r="J2119" s="181" t="s">
        <v>37</v>
      </c>
      <c r="K2119" s="181" t="s">
        <v>38</v>
      </c>
      <c r="L2119" s="186">
        <v>45496</v>
      </c>
      <c r="M2119" s="187" t="s">
        <v>225</v>
      </c>
      <c r="N2119" s="183" t="s">
        <v>36</v>
      </c>
      <c r="O2119" s="181"/>
      <c r="P2119" s="184">
        <v>1</v>
      </c>
      <c r="Q2119" s="185" t="s">
        <v>107</v>
      </c>
      <c r="R2119" s="181" t="s">
        <v>37</v>
      </c>
      <c r="S2119" s="181" t="s">
        <v>96</v>
      </c>
      <c r="T2119" s="186">
        <v>45496</v>
      </c>
      <c r="U2119" s="187" t="s">
        <v>225</v>
      </c>
      <c r="V2119" s="188" t="str" cm="1">
        <f t="array" ref="V2119">IF(SUM(LEN(A2119:U2119))=0,"",IF(OR(OR(ISBLANK(E2119),SUM(LEN(B2119),LEN(C2119))=0),AND(NOT(D2119="Unknown"),ISBLANK(I2119)),AND(NOT(N2119="Unknown"),ISBLANK(Q2119))),"Missing Information", INDEX(Table15[Entire Service Line Classification], MATCH(SUMIFS(Table15[Unique ID],Table15[System-Owned Portion],D2119,Table15[If Material Anything Other than "Lead" in Column E,Was Material Ever Previously Lead?],F2119,Table15[Customer-Owned Portion],N2119),Table15[Unique ID],0),0)))</f>
        <v>Non-lead</v>
      </c>
      <c r="W2119" s="189"/>
    </row>
    <row r="2120" spans="1:23" s="190" customFormat="1" ht="37.5" x14ac:dyDescent="0.25">
      <c r="A2120" s="180">
        <v>11607391</v>
      </c>
      <c r="B2120" s="181" t="s">
        <v>4315</v>
      </c>
      <c r="C2120" s="182" t="s">
        <v>4316</v>
      </c>
      <c r="D2120" s="183" t="s">
        <v>36</v>
      </c>
      <c r="E2120" s="181" t="s">
        <v>35</v>
      </c>
      <c r="F2120" s="183" t="s">
        <v>35</v>
      </c>
      <c r="G2120" s="181" t="s">
        <v>225</v>
      </c>
      <c r="H2120" s="184">
        <v>1</v>
      </c>
      <c r="I2120" s="185" t="s">
        <v>107</v>
      </c>
      <c r="J2120" s="181" t="s">
        <v>37</v>
      </c>
      <c r="K2120" s="181" t="s">
        <v>38</v>
      </c>
      <c r="L2120" s="186">
        <v>45505</v>
      </c>
      <c r="M2120" s="187" t="s">
        <v>225</v>
      </c>
      <c r="N2120" s="183" t="s">
        <v>36</v>
      </c>
      <c r="O2120" s="181"/>
      <c r="P2120" s="184">
        <v>1</v>
      </c>
      <c r="Q2120" s="185" t="s">
        <v>107</v>
      </c>
      <c r="R2120" s="181" t="s">
        <v>37</v>
      </c>
      <c r="S2120" s="181" t="s">
        <v>96</v>
      </c>
      <c r="T2120" s="186">
        <v>45505</v>
      </c>
      <c r="U2120" s="187" t="s">
        <v>225</v>
      </c>
      <c r="V2120" s="188" t="str" cm="1">
        <f t="array" ref="V2120">IF(SUM(LEN(A2120:U2120))=0,"",IF(OR(OR(ISBLANK(E2120),SUM(LEN(B2120),LEN(C2120))=0),AND(NOT(D2120="Unknown"),ISBLANK(I2120)),AND(NOT(N2120="Unknown"),ISBLANK(Q2120))),"Missing Information", INDEX(Table15[Entire Service Line Classification], MATCH(SUMIFS(Table15[Unique ID],Table15[System-Owned Portion],D2120,Table15[If Material Anything Other than "Lead" in Column E,Was Material Ever Previously Lead?],F2120,Table15[Customer-Owned Portion],N2120),Table15[Unique ID],0),0)))</f>
        <v>Non-lead</v>
      </c>
      <c r="W2120" s="189"/>
    </row>
    <row r="2121" spans="1:23" s="190" customFormat="1" ht="37.5" x14ac:dyDescent="0.25">
      <c r="A2121" s="180">
        <v>11607390</v>
      </c>
      <c r="B2121" s="181" t="s">
        <v>4317</v>
      </c>
      <c r="C2121" s="182" t="s">
        <v>4318</v>
      </c>
      <c r="D2121" s="183" t="s">
        <v>43</v>
      </c>
      <c r="E2121" s="181" t="s">
        <v>35</v>
      </c>
      <c r="F2121" s="183" t="s">
        <v>35</v>
      </c>
      <c r="G2121" s="181" t="s">
        <v>226</v>
      </c>
      <c r="H2121" s="184">
        <v>0.75</v>
      </c>
      <c r="I2121" s="185" t="s">
        <v>107</v>
      </c>
      <c r="J2121" s="181" t="s">
        <v>37</v>
      </c>
      <c r="K2121" s="181" t="s">
        <v>38</v>
      </c>
      <c r="L2121" s="186">
        <v>45509</v>
      </c>
      <c r="M2121" s="187" t="s">
        <v>225</v>
      </c>
      <c r="N2121" s="183" t="s">
        <v>43</v>
      </c>
      <c r="O2121" s="181"/>
      <c r="P2121" s="184">
        <v>0.75</v>
      </c>
      <c r="Q2121" s="185" t="s">
        <v>107</v>
      </c>
      <c r="R2121" s="181" t="s">
        <v>37</v>
      </c>
      <c r="S2121" s="181" t="s">
        <v>96</v>
      </c>
      <c r="T2121" s="186">
        <v>45509</v>
      </c>
      <c r="U2121" s="187" t="s">
        <v>225</v>
      </c>
      <c r="V2121" s="188" t="str" cm="1">
        <f t="array" ref="V2121">IF(SUM(LEN(A2121:U2121))=0,"",IF(OR(OR(ISBLANK(E2121),SUM(LEN(B2121),LEN(C2121))=0),AND(NOT(D2121="Unknown"),ISBLANK(I2121)),AND(NOT(N2121="Unknown"),ISBLANK(Q2121))),"Missing Information", INDEX(Table15[Entire Service Line Classification], MATCH(SUMIFS(Table15[Unique ID],Table15[System-Owned Portion],D2121,Table15[If Material Anything Other than "Lead" in Column E,Was Material Ever Previously Lead?],F2121,Table15[Customer-Owned Portion],N2121),Table15[Unique ID],0),0)))</f>
        <v>Non-lead</v>
      </c>
      <c r="W2121" s="189"/>
    </row>
    <row r="2122" spans="1:23" s="190" customFormat="1" ht="37.5" x14ac:dyDescent="0.25">
      <c r="A2122" s="180">
        <v>11607389</v>
      </c>
      <c r="B2122" s="181" t="s">
        <v>4319</v>
      </c>
      <c r="C2122" s="182" t="s">
        <v>4320</v>
      </c>
      <c r="D2122" s="183" t="s">
        <v>43</v>
      </c>
      <c r="E2122" s="181" t="s">
        <v>35</v>
      </c>
      <c r="F2122" s="183" t="s">
        <v>35</v>
      </c>
      <c r="G2122" s="181" t="s">
        <v>7045</v>
      </c>
      <c r="H2122" s="184">
        <v>1</v>
      </c>
      <c r="I2122" s="185" t="s">
        <v>107</v>
      </c>
      <c r="J2122" s="181" t="s">
        <v>37</v>
      </c>
      <c r="K2122" s="181" t="s">
        <v>38</v>
      </c>
      <c r="L2122" s="186">
        <v>45496</v>
      </c>
      <c r="M2122" s="187" t="s">
        <v>7073</v>
      </c>
      <c r="N2122" s="183" t="s">
        <v>43</v>
      </c>
      <c r="O2122" s="181"/>
      <c r="P2122" s="184">
        <v>0.75</v>
      </c>
      <c r="Q2122" s="185" t="s">
        <v>107</v>
      </c>
      <c r="R2122" s="181" t="s">
        <v>37</v>
      </c>
      <c r="S2122" s="181" t="s">
        <v>96</v>
      </c>
      <c r="T2122" s="186">
        <v>45496</v>
      </c>
      <c r="U2122" s="187" t="s">
        <v>7073</v>
      </c>
      <c r="V2122" s="188" t="str" cm="1">
        <f t="array" ref="V2122">IF(SUM(LEN(A2122:U2122))=0,"",IF(OR(OR(ISBLANK(E2122),SUM(LEN(B2122),LEN(C2122))=0),AND(NOT(D2122="Unknown"),ISBLANK(I2122)),AND(NOT(N2122="Unknown"),ISBLANK(Q2122))),"Missing Information", INDEX(Table15[Entire Service Line Classification], MATCH(SUMIFS(Table15[Unique ID],Table15[System-Owned Portion],D2122,Table15[If Material Anything Other than "Lead" in Column E,Was Material Ever Previously Lead?],F2122,Table15[Customer-Owned Portion],N2122),Table15[Unique ID],0),0)))</f>
        <v>Non-lead</v>
      </c>
      <c r="W2122" s="189"/>
    </row>
    <row r="2123" spans="1:23" s="190" customFormat="1" ht="37.5" x14ac:dyDescent="0.25">
      <c r="A2123" s="180">
        <v>11607388</v>
      </c>
      <c r="B2123" s="181" t="s">
        <v>4321</v>
      </c>
      <c r="C2123" s="182" t="s">
        <v>4322</v>
      </c>
      <c r="D2123" s="183" t="s">
        <v>36</v>
      </c>
      <c r="E2123" s="181" t="s">
        <v>35</v>
      </c>
      <c r="F2123" s="183" t="s">
        <v>35</v>
      </c>
      <c r="G2123" s="181" t="s">
        <v>225</v>
      </c>
      <c r="H2123" s="184">
        <v>1</v>
      </c>
      <c r="I2123" s="185" t="s">
        <v>107</v>
      </c>
      <c r="J2123" s="181" t="s">
        <v>37</v>
      </c>
      <c r="K2123" s="181" t="s">
        <v>38</v>
      </c>
      <c r="L2123" s="186">
        <v>45496</v>
      </c>
      <c r="M2123" s="187" t="s">
        <v>225</v>
      </c>
      <c r="N2123" s="183" t="s">
        <v>36</v>
      </c>
      <c r="O2123" s="181"/>
      <c r="P2123" s="184">
        <v>1</v>
      </c>
      <c r="Q2123" s="185" t="s">
        <v>107</v>
      </c>
      <c r="R2123" s="181" t="s">
        <v>37</v>
      </c>
      <c r="S2123" s="181" t="s">
        <v>96</v>
      </c>
      <c r="T2123" s="186">
        <v>45496</v>
      </c>
      <c r="U2123" s="187" t="s">
        <v>225</v>
      </c>
      <c r="V2123" s="188" t="str" cm="1">
        <f t="array" ref="V2123">IF(SUM(LEN(A2123:U2123))=0,"",IF(OR(OR(ISBLANK(E2123),SUM(LEN(B2123),LEN(C2123))=0),AND(NOT(D2123="Unknown"),ISBLANK(I2123)),AND(NOT(N2123="Unknown"),ISBLANK(Q2123))),"Missing Information", INDEX(Table15[Entire Service Line Classification], MATCH(SUMIFS(Table15[Unique ID],Table15[System-Owned Portion],D2123,Table15[If Material Anything Other than "Lead" in Column E,Was Material Ever Previously Lead?],F2123,Table15[Customer-Owned Portion],N2123),Table15[Unique ID],0),0)))</f>
        <v>Non-lead</v>
      </c>
      <c r="W2123" s="189"/>
    </row>
    <row r="2124" spans="1:23" s="190" customFormat="1" ht="37.5" x14ac:dyDescent="0.25">
      <c r="A2124" s="180">
        <v>11607387</v>
      </c>
      <c r="B2124" s="181" t="s">
        <v>4323</v>
      </c>
      <c r="C2124" s="182" t="s">
        <v>4324</v>
      </c>
      <c r="D2124" s="183" t="s">
        <v>36</v>
      </c>
      <c r="E2124" s="181" t="s">
        <v>35</v>
      </c>
      <c r="F2124" s="183" t="s">
        <v>35</v>
      </c>
      <c r="G2124" s="181" t="s">
        <v>225</v>
      </c>
      <c r="H2124" s="184">
        <v>1</v>
      </c>
      <c r="I2124" s="185" t="s">
        <v>107</v>
      </c>
      <c r="J2124" s="181" t="s">
        <v>37</v>
      </c>
      <c r="K2124" s="181" t="s">
        <v>38</v>
      </c>
      <c r="L2124" s="186">
        <v>45496</v>
      </c>
      <c r="M2124" s="187" t="s">
        <v>225</v>
      </c>
      <c r="N2124" s="183" t="s">
        <v>36</v>
      </c>
      <c r="O2124" s="181"/>
      <c r="P2124" s="184">
        <v>1</v>
      </c>
      <c r="Q2124" s="185" t="s">
        <v>107</v>
      </c>
      <c r="R2124" s="181" t="s">
        <v>37</v>
      </c>
      <c r="S2124" s="181" t="s">
        <v>96</v>
      </c>
      <c r="T2124" s="186">
        <v>45496</v>
      </c>
      <c r="U2124" s="187" t="s">
        <v>225</v>
      </c>
      <c r="V2124" s="188" t="str" cm="1">
        <f t="array" ref="V2124">IF(SUM(LEN(A2124:U2124))=0,"",IF(OR(OR(ISBLANK(E2124),SUM(LEN(B2124),LEN(C2124))=0),AND(NOT(D2124="Unknown"),ISBLANK(I2124)),AND(NOT(N2124="Unknown"),ISBLANK(Q2124))),"Missing Information", INDEX(Table15[Entire Service Line Classification], MATCH(SUMIFS(Table15[Unique ID],Table15[System-Owned Portion],D2124,Table15[If Material Anything Other than "Lead" in Column E,Was Material Ever Previously Lead?],F2124,Table15[Customer-Owned Portion],N2124),Table15[Unique ID],0),0)))</f>
        <v>Non-lead</v>
      </c>
      <c r="W2124" s="189"/>
    </row>
    <row r="2125" spans="1:23" s="190" customFormat="1" ht="37.5" x14ac:dyDescent="0.25">
      <c r="A2125" s="180">
        <v>11607386</v>
      </c>
      <c r="B2125" s="181" t="s">
        <v>4325</v>
      </c>
      <c r="C2125" s="182" t="s">
        <v>4326</v>
      </c>
      <c r="D2125" s="183" t="s">
        <v>36</v>
      </c>
      <c r="E2125" s="181" t="s">
        <v>35</v>
      </c>
      <c r="F2125" s="183" t="s">
        <v>35</v>
      </c>
      <c r="G2125" s="181" t="s">
        <v>261</v>
      </c>
      <c r="H2125" s="184">
        <v>1</v>
      </c>
      <c r="I2125" s="185" t="s">
        <v>107</v>
      </c>
      <c r="J2125" s="181" t="s">
        <v>37</v>
      </c>
      <c r="K2125" s="181" t="s">
        <v>38</v>
      </c>
      <c r="L2125" s="186">
        <v>45505</v>
      </c>
      <c r="M2125" s="187" t="s">
        <v>225</v>
      </c>
      <c r="N2125" s="183" t="s">
        <v>36</v>
      </c>
      <c r="O2125" s="181"/>
      <c r="P2125" s="184">
        <v>1</v>
      </c>
      <c r="Q2125" s="185" t="s">
        <v>107</v>
      </c>
      <c r="R2125" s="181" t="s">
        <v>37</v>
      </c>
      <c r="S2125" s="181" t="s">
        <v>96</v>
      </c>
      <c r="T2125" s="186">
        <v>45505</v>
      </c>
      <c r="U2125" s="187" t="s">
        <v>225</v>
      </c>
      <c r="V2125" s="188" t="str" cm="1">
        <f t="array" ref="V2125">IF(SUM(LEN(A2125:U2125))=0,"",IF(OR(OR(ISBLANK(E2125),SUM(LEN(B2125),LEN(C2125))=0),AND(NOT(D2125="Unknown"),ISBLANK(I2125)),AND(NOT(N2125="Unknown"),ISBLANK(Q2125))),"Missing Information", INDEX(Table15[Entire Service Line Classification], MATCH(SUMIFS(Table15[Unique ID],Table15[System-Owned Portion],D2125,Table15[If Material Anything Other than "Lead" in Column E,Was Material Ever Previously Lead?],F2125,Table15[Customer-Owned Portion],N2125),Table15[Unique ID],0),0)))</f>
        <v>Non-lead</v>
      </c>
      <c r="W2125" s="189"/>
    </row>
    <row r="2126" spans="1:23" s="190" customFormat="1" ht="37.5" x14ac:dyDescent="0.25">
      <c r="A2126" s="180">
        <v>11607385</v>
      </c>
      <c r="B2126" s="181" t="s">
        <v>4327</v>
      </c>
      <c r="C2126" s="182" t="s">
        <v>4328</v>
      </c>
      <c r="D2126" s="183" t="s">
        <v>43</v>
      </c>
      <c r="E2126" s="181" t="s">
        <v>35</v>
      </c>
      <c r="F2126" s="183" t="s">
        <v>35</v>
      </c>
      <c r="G2126" s="181" t="s">
        <v>239</v>
      </c>
      <c r="H2126" s="184">
        <v>1</v>
      </c>
      <c r="I2126" s="185" t="s">
        <v>107</v>
      </c>
      <c r="J2126" s="181" t="s">
        <v>37</v>
      </c>
      <c r="K2126" s="181" t="s">
        <v>38</v>
      </c>
      <c r="L2126" s="186">
        <v>45509</v>
      </c>
      <c r="M2126" s="187" t="s">
        <v>225</v>
      </c>
      <c r="N2126" s="183" t="s">
        <v>43</v>
      </c>
      <c r="O2126" s="181"/>
      <c r="P2126" s="184">
        <v>1</v>
      </c>
      <c r="Q2126" s="185" t="s">
        <v>107</v>
      </c>
      <c r="R2126" s="181" t="s">
        <v>37</v>
      </c>
      <c r="S2126" s="181" t="s">
        <v>96</v>
      </c>
      <c r="T2126" s="186">
        <v>45509</v>
      </c>
      <c r="U2126" s="187" t="s">
        <v>225</v>
      </c>
      <c r="V2126" s="188" t="str" cm="1">
        <f t="array" ref="V2126">IF(SUM(LEN(A2126:U2126))=0,"",IF(OR(OR(ISBLANK(E2126),SUM(LEN(B2126),LEN(C2126))=0),AND(NOT(D2126="Unknown"),ISBLANK(I2126)),AND(NOT(N2126="Unknown"),ISBLANK(Q2126))),"Missing Information", INDEX(Table15[Entire Service Line Classification], MATCH(SUMIFS(Table15[Unique ID],Table15[System-Owned Portion],D2126,Table15[If Material Anything Other than "Lead" in Column E,Was Material Ever Previously Lead?],F2126,Table15[Customer-Owned Portion],N2126),Table15[Unique ID],0),0)))</f>
        <v>Non-lead</v>
      </c>
      <c r="W2126" s="189"/>
    </row>
    <row r="2127" spans="1:23" s="190" customFormat="1" ht="37.5" x14ac:dyDescent="0.25">
      <c r="A2127" s="180">
        <v>11607384</v>
      </c>
      <c r="B2127" s="181" t="s">
        <v>4329</v>
      </c>
      <c r="C2127" s="182" t="s">
        <v>4330</v>
      </c>
      <c r="D2127" s="183" t="s">
        <v>36</v>
      </c>
      <c r="E2127" s="181" t="s">
        <v>35</v>
      </c>
      <c r="F2127" s="183" t="s">
        <v>35</v>
      </c>
      <c r="G2127" s="181" t="s">
        <v>225</v>
      </c>
      <c r="H2127" s="184">
        <v>1</v>
      </c>
      <c r="I2127" s="185" t="s">
        <v>107</v>
      </c>
      <c r="J2127" s="181" t="s">
        <v>37</v>
      </c>
      <c r="K2127" s="181" t="s">
        <v>38</v>
      </c>
      <c r="L2127" s="186">
        <v>45505</v>
      </c>
      <c r="M2127" s="187" t="s">
        <v>225</v>
      </c>
      <c r="N2127" s="183" t="s">
        <v>36</v>
      </c>
      <c r="O2127" s="181"/>
      <c r="P2127" s="184">
        <v>1</v>
      </c>
      <c r="Q2127" s="185" t="s">
        <v>107</v>
      </c>
      <c r="R2127" s="181" t="s">
        <v>37</v>
      </c>
      <c r="S2127" s="181" t="s">
        <v>96</v>
      </c>
      <c r="T2127" s="186">
        <v>45505</v>
      </c>
      <c r="U2127" s="187" t="s">
        <v>225</v>
      </c>
      <c r="V2127" s="188" t="str" cm="1">
        <f t="array" ref="V2127">IF(SUM(LEN(A2127:U2127))=0,"",IF(OR(OR(ISBLANK(E2127),SUM(LEN(B2127),LEN(C2127))=0),AND(NOT(D2127="Unknown"),ISBLANK(I2127)),AND(NOT(N2127="Unknown"),ISBLANK(Q2127))),"Missing Information", INDEX(Table15[Entire Service Line Classification], MATCH(SUMIFS(Table15[Unique ID],Table15[System-Owned Portion],D2127,Table15[If Material Anything Other than "Lead" in Column E,Was Material Ever Previously Lead?],F2127,Table15[Customer-Owned Portion],N2127),Table15[Unique ID],0),0)))</f>
        <v>Non-lead</v>
      </c>
      <c r="W2127" s="189"/>
    </row>
    <row r="2128" spans="1:23" s="190" customFormat="1" ht="37.5" x14ac:dyDescent="0.25">
      <c r="A2128" s="180">
        <v>11607383</v>
      </c>
      <c r="B2128" s="181" t="s">
        <v>4331</v>
      </c>
      <c r="C2128" s="182" t="s">
        <v>4332</v>
      </c>
      <c r="D2128" s="183" t="s">
        <v>36</v>
      </c>
      <c r="E2128" s="181" t="s">
        <v>35</v>
      </c>
      <c r="F2128" s="183" t="s">
        <v>35</v>
      </c>
      <c r="G2128" s="181" t="s">
        <v>225</v>
      </c>
      <c r="H2128" s="184">
        <v>1</v>
      </c>
      <c r="I2128" s="185" t="s">
        <v>107</v>
      </c>
      <c r="J2128" s="181" t="s">
        <v>37</v>
      </c>
      <c r="K2128" s="181" t="s">
        <v>38</v>
      </c>
      <c r="L2128" s="186">
        <v>45496</v>
      </c>
      <c r="M2128" s="187" t="s">
        <v>225</v>
      </c>
      <c r="N2128" s="183" t="s">
        <v>36</v>
      </c>
      <c r="O2128" s="181"/>
      <c r="P2128" s="184">
        <v>1</v>
      </c>
      <c r="Q2128" s="185" t="s">
        <v>107</v>
      </c>
      <c r="R2128" s="181" t="s">
        <v>37</v>
      </c>
      <c r="S2128" s="181" t="s">
        <v>96</v>
      </c>
      <c r="T2128" s="186">
        <v>45496</v>
      </c>
      <c r="U2128" s="187" t="s">
        <v>225</v>
      </c>
      <c r="V2128" s="188" t="str" cm="1">
        <f t="array" ref="V2128">IF(SUM(LEN(A2128:U2128))=0,"",IF(OR(OR(ISBLANK(E2128),SUM(LEN(B2128),LEN(C2128))=0),AND(NOT(D2128="Unknown"),ISBLANK(I2128)),AND(NOT(N2128="Unknown"),ISBLANK(Q2128))),"Missing Information", INDEX(Table15[Entire Service Line Classification], MATCH(SUMIFS(Table15[Unique ID],Table15[System-Owned Portion],D2128,Table15[If Material Anything Other than "Lead" in Column E,Was Material Ever Previously Lead?],F2128,Table15[Customer-Owned Portion],N2128),Table15[Unique ID],0),0)))</f>
        <v>Non-lead</v>
      </c>
      <c r="W2128" s="189"/>
    </row>
    <row r="2129" spans="1:23" s="190" customFormat="1" ht="37.5" x14ac:dyDescent="0.25">
      <c r="A2129" s="180">
        <v>11607382</v>
      </c>
      <c r="B2129" s="181" t="s">
        <v>4333</v>
      </c>
      <c r="C2129" s="182" t="s">
        <v>4334</v>
      </c>
      <c r="D2129" s="183" t="s">
        <v>36</v>
      </c>
      <c r="E2129" s="181" t="s">
        <v>35</v>
      </c>
      <c r="F2129" s="183" t="s">
        <v>35</v>
      </c>
      <c r="G2129" s="181" t="s">
        <v>243</v>
      </c>
      <c r="H2129" s="184">
        <v>1</v>
      </c>
      <c r="I2129" s="185" t="s">
        <v>107</v>
      </c>
      <c r="J2129" s="181" t="s">
        <v>37</v>
      </c>
      <c r="K2129" s="181" t="s">
        <v>38</v>
      </c>
      <c r="L2129" s="186">
        <v>45495</v>
      </c>
      <c r="M2129" s="187" t="s">
        <v>225</v>
      </c>
      <c r="N2129" s="183" t="s">
        <v>36</v>
      </c>
      <c r="O2129" s="181"/>
      <c r="P2129" s="184">
        <v>1</v>
      </c>
      <c r="Q2129" s="185" t="s">
        <v>107</v>
      </c>
      <c r="R2129" s="181" t="s">
        <v>37</v>
      </c>
      <c r="S2129" s="181" t="s">
        <v>96</v>
      </c>
      <c r="T2129" s="186">
        <v>45495</v>
      </c>
      <c r="U2129" s="187" t="s">
        <v>225</v>
      </c>
      <c r="V2129" s="188" t="str" cm="1">
        <f t="array" ref="V2129">IF(SUM(LEN(A2129:U2129))=0,"",IF(OR(OR(ISBLANK(E2129),SUM(LEN(B2129),LEN(C2129))=0),AND(NOT(D2129="Unknown"),ISBLANK(I2129)),AND(NOT(N2129="Unknown"),ISBLANK(Q2129))),"Missing Information", INDEX(Table15[Entire Service Line Classification], MATCH(SUMIFS(Table15[Unique ID],Table15[System-Owned Portion],D2129,Table15[If Material Anything Other than "Lead" in Column E,Was Material Ever Previously Lead?],F2129,Table15[Customer-Owned Portion],N2129),Table15[Unique ID],0),0)))</f>
        <v>Non-lead</v>
      </c>
      <c r="W2129" s="189"/>
    </row>
    <row r="2130" spans="1:23" s="190" customFormat="1" ht="37.5" x14ac:dyDescent="0.25">
      <c r="A2130" s="180">
        <v>11607380</v>
      </c>
      <c r="B2130" s="181" t="s">
        <v>4335</v>
      </c>
      <c r="C2130" s="182" t="s">
        <v>4336</v>
      </c>
      <c r="D2130" s="183" t="s">
        <v>36</v>
      </c>
      <c r="E2130" s="181" t="s">
        <v>35</v>
      </c>
      <c r="F2130" s="183" t="s">
        <v>35</v>
      </c>
      <c r="G2130" s="181" t="s">
        <v>261</v>
      </c>
      <c r="H2130" s="184">
        <v>1</v>
      </c>
      <c r="I2130" s="185" t="s">
        <v>107</v>
      </c>
      <c r="J2130" s="181" t="s">
        <v>37</v>
      </c>
      <c r="K2130" s="181" t="s">
        <v>38</v>
      </c>
      <c r="L2130" s="186">
        <v>45495</v>
      </c>
      <c r="M2130" s="187" t="s">
        <v>225</v>
      </c>
      <c r="N2130" s="183" t="s">
        <v>36</v>
      </c>
      <c r="O2130" s="181"/>
      <c r="P2130" s="184">
        <v>1</v>
      </c>
      <c r="Q2130" s="185" t="s">
        <v>107</v>
      </c>
      <c r="R2130" s="181" t="s">
        <v>37</v>
      </c>
      <c r="S2130" s="181" t="s">
        <v>96</v>
      </c>
      <c r="T2130" s="186">
        <v>45495</v>
      </c>
      <c r="U2130" s="187" t="s">
        <v>225</v>
      </c>
      <c r="V2130" s="188" t="str" cm="1">
        <f t="array" ref="V2130">IF(SUM(LEN(A2130:U2130))=0,"",IF(OR(OR(ISBLANK(E2130),SUM(LEN(B2130),LEN(C2130))=0),AND(NOT(D2130="Unknown"),ISBLANK(I2130)),AND(NOT(N2130="Unknown"),ISBLANK(Q2130))),"Missing Information", INDEX(Table15[Entire Service Line Classification], MATCH(SUMIFS(Table15[Unique ID],Table15[System-Owned Portion],D2130,Table15[If Material Anything Other than "Lead" in Column E,Was Material Ever Previously Lead?],F2130,Table15[Customer-Owned Portion],N2130),Table15[Unique ID],0),0)))</f>
        <v>Non-lead</v>
      </c>
      <c r="W2130" s="189"/>
    </row>
    <row r="2131" spans="1:23" s="190" customFormat="1" ht="37.5" x14ac:dyDescent="0.25">
      <c r="A2131" s="180">
        <v>11607379</v>
      </c>
      <c r="B2131" s="181" t="s">
        <v>4337</v>
      </c>
      <c r="C2131" s="182" t="s">
        <v>4338</v>
      </c>
      <c r="D2131" s="183" t="s">
        <v>36</v>
      </c>
      <c r="E2131" s="181" t="s">
        <v>35</v>
      </c>
      <c r="F2131" s="183" t="s">
        <v>35</v>
      </c>
      <c r="G2131" s="181" t="s">
        <v>245</v>
      </c>
      <c r="H2131" s="184">
        <v>1</v>
      </c>
      <c r="I2131" s="185" t="s">
        <v>107</v>
      </c>
      <c r="J2131" s="181" t="s">
        <v>37</v>
      </c>
      <c r="K2131" s="181" t="s">
        <v>38</v>
      </c>
      <c r="L2131" s="186">
        <v>45505</v>
      </c>
      <c r="M2131" s="187" t="s">
        <v>225</v>
      </c>
      <c r="N2131" s="183" t="s">
        <v>36</v>
      </c>
      <c r="O2131" s="181"/>
      <c r="P2131" s="184">
        <v>1</v>
      </c>
      <c r="Q2131" s="185" t="s">
        <v>107</v>
      </c>
      <c r="R2131" s="181" t="s">
        <v>37</v>
      </c>
      <c r="S2131" s="181" t="s">
        <v>96</v>
      </c>
      <c r="T2131" s="186">
        <v>45505</v>
      </c>
      <c r="U2131" s="187" t="s">
        <v>225</v>
      </c>
      <c r="V2131" s="188" t="str" cm="1">
        <f t="array" ref="V2131">IF(SUM(LEN(A2131:U2131))=0,"",IF(OR(OR(ISBLANK(E2131),SUM(LEN(B2131),LEN(C2131))=0),AND(NOT(D2131="Unknown"),ISBLANK(I2131)),AND(NOT(N2131="Unknown"),ISBLANK(Q2131))),"Missing Information", INDEX(Table15[Entire Service Line Classification], MATCH(SUMIFS(Table15[Unique ID],Table15[System-Owned Portion],D2131,Table15[If Material Anything Other than "Lead" in Column E,Was Material Ever Previously Lead?],F2131,Table15[Customer-Owned Portion],N2131),Table15[Unique ID],0),0)))</f>
        <v>Non-lead</v>
      </c>
      <c r="W2131" s="189"/>
    </row>
    <row r="2132" spans="1:23" s="190" customFormat="1" ht="37.5" x14ac:dyDescent="0.25">
      <c r="A2132" s="180">
        <v>11607381</v>
      </c>
      <c r="B2132" s="181" t="s">
        <v>4339</v>
      </c>
      <c r="C2132" s="182" t="s">
        <v>4340</v>
      </c>
      <c r="D2132" s="183" t="s">
        <v>36</v>
      </c>
      <c r="E2132" s="181" t="s">
        <v>35</v>
      </c>
      <c r="F2132" s="183" t="s">
        <v>35</v>
      </c>
      <c r="G2132" s="181" t="s">
        <v>243</v>
      </c>
      <c r="H2132" s="184">
        <v>1</v>
      </c>
      <c r="I2132" s="185" t="s">
        <v>107</v>
      </c>
      <c r="J2132" s="181" t="s">
        <v>37</v>
      </c>
      <c r="K2132" s="181" t="s">
        <v>38</v>
      </c>
      <c r="L2132" s="186">
        <v>45505</v>
      </c>
      <c r="M2132" s="187" t="s">
        <v>225</v>
      </c>
      <c r="N2132" s="183" t="s">
        <v>36</v>
      </c>
      <c r="O2132" s="181"/>
      <c r="P2132" s="184">
        <v>1</v>
      </c>
      <c r="Q2132" s="185" t="s">
        <v>107</v>
      </c>
      <c r="R2132" s="181" t="s">
        <v>37</v>
      </c>
      <c r="S2132" s="181" t="s">
        <v>96</v>
      </c>
      <c r="T2132" s="186">
        <v>45505</v>
      </c>
      <c r="U2132" s="187" t="s">
        <v>225</v>
      </c>
      <c r="V2132" s="188" t="str" cm="1">
        <f t="array" ref="V2132">IF(SUM(LEN(A2132:U2132))=0,"",IF(OR(OR(ISBLANK(E2132),SUM(LEN(B2132),LEN(C2132))=0),AND(NOT(D2132="Unknown"),ISBLANK(I2132)),AND(NOT(N2132="Unknown"),ISBLANK(Q2132))),"Missing Information", INDEX(Table15[Entire Service Line Classification], MATCH(SUMIFS(Table15[Unique ID],Table15[System-Owned Portion],D2132,Table15[If Material Anything Other than "Lead" in Column E,Was Material Ever Previously Lead?],F2132,Table15[Customer-Owned Portion],N2132),Table15[Unique ID],0),0)))</f>
        <v>Non-lead</v>
      </c>
      <c r="W2132" s="189"/>
    </row>
    <row r="2133" spans="1:23" s="190" customFormat="1" ht="37.5" x14ac:dyDescent="0.25">
      <c r="A2133" s="180">
        <v>11607378</v>
      </c>
      <c r="B2133" s="181" t="s">
        <v>4341</v>
      </c>
      <c r="C2133" s="182" t="s">
        <v>4342</v>
      </c>
      <c r="D2133" s="183" t="s">
        <v>36</v>
      </c>
      <c r="E2133" s="181" t="s">
        <v>35</v>
      </c>
      <c r="F2133" s="183" t="s">
        <v>35</v>
      </c>
      <c r="G2133" s="181" t="s">
        <v>243</v>
      </c>
      <c r="H2133" s="184">
        <v>1</v>
      </c>
      <c r="I2133" s="185" t="s">
        <v>107</v>
      </c>
      <c r="J2133" s="181" t="s">
        <v>37</v>
      </c>
      <c r="K2133" s="181" t="s">
        <v>38</v>
      </c>
      <c r="L2133" s="186">
        <v>45505</v>
      </c>
      <c r="M2133" s="187" t="s">
        <v>225</v>
      </c>
      <c r="N2133" s="183" t="s">
        <v>36</v>
      </c>
      <c r="O2133" s="181"/>
      <c r="P2133" s="184">
        <v>1</v>
      </c>
      <c r="Q2133" s="185" t="s">
        <v>107</v>
      </c>
      <c r="R2133" s="181" t="s">
        <v>37</v>
      </c>
      <c r="S2133" s="181" t="s">
        <v>96</v>
      </c>
      <c r="T2133" s="186">
        <v>45505</v>
      </c>
      <c r="U2133" s="187" t="s">
        <v>225</v>
      </c>
      <c r="V2133" s="188" t="str" cm="1">
        <f t="array" ref="V2133">IF(SUM(LEN(A2133:U2133))=0,"",IF(OR(OR(ISBLANK(E2133),SUM(LEN(B2133),LEN(C2133))=0),AND(NOT(D2133="Unknown"),ISBLANK(I2133)),AND(NOT(N2133="Unknown"),ISBLANK(Q2133))),"Missing Information", INDEX(Table15[Entire Service Line Classification], MATCH(SUMIFS(Table15[Unique ID],Table15[System-Owned Portion],D2133,Table15[If Material Anything Other than "Lead" in Column E,Was Material Ever Previously Lead?],F2133,Table15[Customer-Owned Portion],N2133),Table15[Unique ID],0),0)))</f>
        <v>Non-lead</v>
      </c>
      <c r="W2133" s="189"/>
    </row>
    <row r="2134" spans="1:23" s="190" customFormat="1" ht="37.5" x14ac:dyDescent="0.25">
      <c r="A2134" s="180">
        <v>11607377</v>
      </c>
      <c r="B2134" s="181" t="s">
        <v>4343</v>
      </c>
      <c r="C2134" s="182" t="s">
        <v>4344</v>
      </c>
      <c r="D2134" s="183" t="s">
        <v>36</v>
      </c>
      <c r="E2134" s="181" t="s">
        <v>35</v>
      </c>
      <c r="F2134" s="183" t="s">
        <v>35</v>
      </c>
      <c r="G2134" s="181" t="s">
        <v>243</v>
      </c>
      <c r="H2134" s="184">
        <v>1</v>
      </c>
      <c r="I2134" s="185" t="s">
        <v>107</v>
      </c>
      <c r="J2134" s="181" t="s">
        <v>37</v>
      </c>
      <c r="K2134" s="181" t="s">
        <v>38</v>
      </c>
      <c r="L2134" s="186">
        <v>45495</v>
      </c>
      <c r="M2134" s="187" t="s">
        <v>225</v>
      </c>
      <c r="N2134" s="183" t="s">
        <v>36</v>
      </c>
      <c r="O2134" s="181"/>
      <c r="P2134" s="184">
        <v>1</v>
      </c>
      <c r="Q2134" s="185" t="s">
        <v>107</v>
      </c>
      <c r="R2134" s="181" t="s">
        <v>37</v>
      </c>
      <c r="S2134" s="181" t="s">
        <v>96</v>
      </c>
      <c r="T2134" s="186">
        <v>45495</v>
      </c>
      <c r="U2134" s="187" t="s">
        <v>225</v>
      </c>
      <c r="V2134" s="188" t="str" cm="1">
        <f t="array" ref="V2134">IF(SUM(LEN(A2134:U2134))=0,"",IF(OR(OR(ISBLANK(E2134),SUM(LEN(B2134),LEN(C2134))=0),AND(NOT(D2134="Unknown"),ISBLANK(I2134)),AND(NOT(N2134="Unknown"),ISBLANK(Q2134))),"Missing Information", INDEX(Table15[Entire Service Line Classification], MATCH(SUMIFS(Table15[Unique ID],Table15[System-Owned Portion],D2134,Table15[If Material Anything Other than "Lead" in Column E,Was Material Ever Previously Lead?],F2134,Table15[Customer-Owned Portion],N2134),Table15[Unique ID],0),0)))</f>
        <v>Non-lead</v>
      </c>
      <c r="W2134" s="189"/>
    </row>
    <row r="2135" spans="1:23" s="190" customFormat="1" ht="37.5" x14ac:dyDescent="0.25">
      <c r="A2135" s="180">
        <v>11607376</v>
      </c>
      <c r="B2135" s="181" t="s">
        <v>4345</v>
      </c>
      <c r="C2135" s="182" t="s">
        <v>4346</v>
      </c>
      <c r="D2135" s="183" t="s">
        <v>36</v>
      </c>
      <c r="E2135" s="181" t="s">
        <v>35</v>
      </c>
      <c r="F2135" s="183" t="s">
        <v>35</v>
      </c>
      <c r="G2135" s="181" t="s">
        <v>232</v>
      </c>
      <c r="H2135" s="184">
        <v>1</v>
      </c>
      <c r="I2135" s="185" t="s">
        <v>107</v>
      </c>
      <c r="J2135" s="181" t="s">
        <v>37</v>
      </c>
      <c r="K2135" s="181" t="s">
        <v>38</v>
      </c>
      <c r="L2135" s="186">
        <v>45505</v>
      </c>
      <c r="M2135" s="187" t="s">
        <v>225</v>
      </c>
      <c r="N2135" s="183" t="s">
        <v>43</v>
      </c>
      <c r="O2135" s="181"/>
      <c r="P2135" s="184">
        <v>1</v>
      </c>
      <c r="Q2135" s="185" t="s">
        <v>107</v>
      </c>
      <c r="R2135" s="181" t="s">
        <v>37</v>
      </c>
      <c r="S2135" s="181" t="s">
        <v>96</v>
      </c>
      <c r="T2135" s="186">
        <v>45505</v>
      </c>
      <c r="U2135" s="187" t="s">
        <v>7068</v>
      </c>
      <c r="V2135" s="188" t="str" cm="1">
        <f t="array" ref="V2135">IF(SUM(LEN(A2135:U2135))=0,"",IF(OR(OR(ISBLANK(E2135),SUM(LEN(B2135),LEN(C2135))=0),AND(NOT(D2135="Unknown"),ISBLANK(I2135)),AND(NOT(N2135="Unknown"),ISBLANK(Q2135))),"Missing Information", INDEX(Table15[Entire Service Line Classification], MATCH(SUMIFS(Table15[Unique ID],Table15[System-Owned Portion],D2135,Table15[If Material Anything Other than "Lead" in Column E,Was Material Ever Previously Lead?],F2135,Table15[Customer-Owned Portion],N2135),Table15[Unique ID],0),0)))</f>
        <v>Non-lead</v>
      </c>
      <c r="W2135" s="189"/>
    </row>
    <row r="2136" spans="1:23" s="190" customFormat="1" ht="37.5" x14ac:dyDescent="0.25">
      <c r="A2136" s="180">
        <v>11607375</v>
      </c>
      <c r="B2136" s="181" t="s">
        <v>4347</v>
      </c>
      <c r="C2136" s="182" t="s">
        <v>4348</v>
      </c>
      <c r="D2136" s="183" t="s">
        <v>36</v>
      </c>
      <c r="E2136" s="181" t="s">
        <v>35</v>
      </c>
      <c r="F2136" s="183" t="s">
        <v>35</v>
      </c>
      <c r="G2136" s="181" t="s">
        <v>243</v>
      </c>
      <c r="H2136" s="184">
        <v>1</v>
      </c>
      <c r="I2136" s="185" t="s">
        <v>107</v>
      </c>
      <c r="J2136" s="181" t="s">
        <v>37</v>
      </c>
      <c r="K2136" s="181" t="s">
        <v>38</v>
      </c>
      <c r="L2136" s="186">
        <v>45505</v>
      </c>
      <c r="M2136" s="187" t="s">
        <v>225</v>
      </c>
      <c r="N2136" s="183" t="s">
        <v>36</v>
      </c>
      <c r="O2136" s="181"/>
      <c r="P2136" s="184">
        <v>1</v>
      </c>
      <c r="Q2136" s="185" t="s">
        <v>107</v>
      </c>
      <c r="R2136" s="181" t="s">
        <v>37</v>
      </c>
      <c r="S2136" s="181" t="s">
        <v>96</v>
      </c>
      <c r="T2136" s="186">
        <v>45505</v>
      </c>
      <c r="U2136" s="187" t="s">
        <v>225</v>
      </c>
      <c r="V2136" s="188" t="str" cm="1">
        <f t="array" ref="V2136">IF(SUM(LEN(A2136:U2136))=0,"",IF(OR(OR(ISBLANK(E2136),SUM(LEN(B2136),LEN(C2136))=0),AND(NOT(D2136="Unknown"),ISBLANK(I2136)),AND(NOT(N2136="Unknown"),ISBLANK(Q2136))),"Missing Information", INDEX(Table15[Entire Service Line Classification], MATCH(SUMIFS(Table15[Unique ID],Table15[System-Owned Portion],D2136,Table15[If Material Anything Other than "Lead" in Column E,Was Material Ever Previously Lead?],F2136,Table15[Customer-Owned Portion],N2136),Table15[Unique ID],0),0)))</f>
        <v>Non-lead</v>
      </c>
      <c r="W2136" s="189"/>
    </row>
    <row r="2137" spans="1:23" s="190" customFormat="1" ht="37.5" x14ac:dyDescent="0.25">
      <c r="A2137" s="180">
        <v>11607374</v>
      </c>
      <c r="B2137" s="181" t="s">
        <v>4349</v>
      </c>
      <c r="C2137" s="182" t="s">
        <v>4350</v>
      </c>
      <c r="D2137" s="183" t="s">
        <v>36</v>
      </c>
      <c r="E2137" s="181" t="s">
        <v>35</v>
      </c>
      <c r="F2137" s="183" t="s">
        <v>35</v>
      </c>
      <c r="G2137" s="181" t="s">
        <v>261</v>
      </c>
      <c r="H2137" s="184">
        <v>1</v>
      </c>
      <c r="I2137" s="185" t="s">
        <v>107</v>
      </c>
      <c r="J2137" s="181" t="s">
        <v>37</v>
      </c>
      <c r="K2137" s="181" t="s">
        <v>38</v>
      </c>
      <c r="L2137" s="186">
        <v>45505</v>
      </c>
      <c r="M2137" s="187" t="s">
        <v>225</v>
      </c>
      <c r="N2137" s="183" t="s">
        <v>36</v>
      </c>
      <c r="O2137" s="181"/>
      <c r="P2137" s="184">
        <v>1</v>
      </c>
      <c r="Q2137" s="185" t="s">
        <v>107</v>
      </c>
      <c r="R2137" s="181" t="s">
        <v>37</v>
      </c>
      <c r="S2137" s="181" t="s">
        <v>96</v>
      </c>
      <c r="T2137" s="186">
        <v>45505</v>
      </c>
      <c r="U2137" s="187" t="s">
        <v>225</v>
      </c>
      <c r="V2137" s="188" t="str" cm="1">
        <f t="array" ref="V2137">IF(SUM(LEN(A2137:U2137))=0,"",IF(OR(OR(ISBLANK(E2137),SUM(LEN(B2137),LEN(C2137))=0),AND(NOT(D2137="Unknown"),ISBLANK(I2137)),AND(NOT(N2137="Unknown"),ISBLANK(Q2137))),"Missing Information", INDEX(Table15[Entire Service Line Classification], MATCH(SUMIFS(Table15[Unique ID],Table15[System-Owned Portion],D2137,Table15[If Material Anything Other than "Lead" in Column E,Was Material Ever Previously Lead?],F2137,Table15[Customer-Owned Portion],N2137),Table15[Unique ID],0),0)))</f>
        <v>Non-lead</v>
      </c>
      <c r="W2137" s="189"/>
    </row>
    <row r="2138" spans="1:23" s="190" customFormat="1" ht="37.5" x14ac:dyDescent="0.25">
      <c r="A2138" s="180">
        <v>11607372</v>
      </c>
      <c r="B2138" s="181" t="s">
        <v>4351</v>
      </c>
      <c r="C2138" s="182" t="s">
        <v>4352</v>
      </c>
      <c r="D2138" s="183" t="s">
        <v>43</v>
      </c>
      <c r="E2138" s="181" t="s">
        <v>35</v>
      </c>
      <c r="F2138" s="183" t="s">
        <v>35</v>
      </c>
      <c r="G2138" s="181" t="s">
        <v>243</v>
      </c>
      <c r="H2138" s="184">
        <v>1</v>
      </c>
      <c r="I2138" s="185" t="s">
        <v>107</v>
      </c>
      <c r="J2138" s="181" t="s">
        <v>37</v>
      </c>
      <c r="K2138" s="181" t="s">
        <v>38</v>
      </c>
      <c r="L2138" s="186">
        <v>45509</v>
      </c>
      <c r="M2138" s="187" t="s">
        <v>225</v>
      </c>
      <c r="N2138" s="183" t="s">
        <v>43</v>
      </c>
      <c r="O2138" s="181"/>
      <c r="P2138" s="184">
        <v>1</v>
      </c>
      <c r="Q2138" s="185" t="s">
        <v>107</v>
      </c>
      <c r="R2138" s="181" t="s">
        <v>37</v>
      </c>
      <c r="S2138" s="181" t="s">
        <v>96</v>
      </c>
      <c r="T2138" s="186">
        <v>45509</v>
      </c>
      <c r="U2138" s="187" t="s">
        <v>225</v>
      </c>
      <c r="V2138" s="188" t="str" cm="1">
        <f t="array" ref="V2138">IF(SUM(LEN(A2138:U2138))=0,"",IF(OR(OR(ISBLANK(E2138),SUM(LEN(B2138),LEN(C2138))=0),AND(NOT(D2138="Unknown"),ISBLANK(I2138)),AND(NOT(N2138="Unknown"),ISBLANK(Q2138))),"Missing Information", INDEX(Table15[Entire Service Line Classification], MATCH(SUMIFS(Table15[Unique ID],Table15[System-Owned Portion],D2138,Table15[If Material Anything Other than "Lead" in Column E,Was Material Ever Previously Lead?],F2138,Table15[Customer-Owned Portion],N2138),Table15[Unique ID],0),0)))</f>
        <v>Non-lead</v>
      </c>
      <c r="W2138" s="189"/>
    </row>
    <row r="2139" spans="1:23" s="190" customFormat="1" ht="37.5" x14ac:dyDescent="0.25">
      <c r="A2139" s="180">
        <v>11607371</v>
      </c>
      <c r="B2139" s="181" t="s">
        <v>4353</v>
      </c>
      <c r="C2139" s="182" t="s">
        <v>4354</v>
      </c>
      <c r="D2139" s="183" t="s">
        <v>36</v>
      </c>
      <c r="E2139" s="181" t="s">
        <v>35</v>
      </c>
      <c r="F2139" s="183" t="s">
        <v>35</v>
      </c>
      <c r="G2139" s="181" t="s">
        <v>234</v>
      </c>
      <c r="H2139" s="184">
        <v>2</v>
      </c>
      <c r="I2139" s="185" t="s">
        <v>107</v>
      </c>
      <c r="J2139" s="181" t="s">
        <v>37</v>
      </c>
      <c r="K2139" s="181" t="s">
        <v>38</v>
      </c>
      <c r="L2139" s="186">
        <v>45545</v>
      </c>
      <c r="M2139" s="187" t="s">
        <v>7069</v>
      </c>
      <c r="N2139" s="183" t="s">
        <v>44</v>
      </c>
      <c r="O2139" s="181"/>
      <c r="P2139" s="184">
        <v>2</v>
      </c>
      <c r="Q2139" s="185" t="s">
        <v>107</v>
      </c>
      <c r="R2139" s="181" t="s">
        <v>37</v>
      </c>
      <c r="S2139" s="181" t="s">
        <v>96</v>
      </c>
      <c r="T2139" s="186">
        <v>45545</v>
      </c>
      <c r="U2139" s="187" t="s">
        <v>7069</v>
      </c>
      <c r="V2139" s="188" t="str" cm="1">
        <f t="array" ref="V2139">IF(SUM(LEN(A2139:U2139))=0,"",IF(OR(OR(ISBLANK(E2139),SUM(LEN(B2139),LEN(C2139))=0),AND(NOT(D2139="Unknown"),ISBLANK(I2139)),AND(NOT(N2139="Unknown"),ISBLANK(Q2139))),"Missing Information", INDEX(Table15[Entire Service Line Classification], MATCH(SUMIFS(Table15[Unique ID],Table15[System-Owned Portion],D2139,Table15[If Material Anything Other than "Lead" in Column E,Was Material Ever Previously Lead?],F2139,Table15[Customer-Owned Portion],N2139),Table15[Unique ID],0),0)))</f>
        <v>Non-lead</v>
      </c>
      <c r="W2139" s="189"/>
    </row>
    <row r="2140" spans="1:23" s="190" customFormat="1" ht="37.5" x14ac:dyDescent="0.25">
      <c r="A2140" s="180">
        <v>11607373</v>
      </c>
      <c r="B2140" s="181" t="s">
        <v>4355</v>
      </c>
      <c r="C2140" s="182" t="s">
        <v>4356</v>
      </c>
      <c r="D2140" s="183" t="s">
        <v>36</v>
      </c>
      <c r="E2140" s="181" t="s">
        <v>35</v>
      </c>
      <c r="F2140" s="183" t="s">
        <v>35</v>
      </c>
      <c r="G2140" s="181" t="s">
        <v>261</v>
      </c>
      <c r="H2140" s="184">
        <v>1</v>
      </c>
      <c r="I2140" s="185" t="s">
        <v>107</v>
      </c>
      <c r="J2140" s="181" t="s">
        <v>37</v>
      </c>
      <c r="K2140" s="181" t="s">
        <v>38</v>
      </c>
      <c r="L2140" s="186">
        <v>45505</v>
      </c>
      <c r="M2140" s="187" t="s">
        <v>225</v>
      </c>
      <c r="N2140" s="183" t="s">
        <v>36</v>
      </c>
      <c r="O2140" s="181"/>
      <c r="P2140" s="184">
        <v>1</v>
      </c>
      <c r="Q2140" s="185" t="s">
        <v>107</v>
      </c>
      <c r="R2140" s="181" t="s">
        <v>37</v>
      </c>
      <c r="S2140" s="181" t="s">
        <v>96</v>
      </c>
      <c r="T2140" s="186">
        <v>45505</v>
      </c>
      <c r="U2140" s="187" t="s">
        <v>225</v>
      </c>
      <c r="V2140" s="188" t="str" cm="1">
        <f t="array" ref="V2140">IF(SUM(LEN(A2140:U2140))=0,"",IF(OR(OR(ISBLANK(E2140),SUM(LEN(B2140),LEN(C2140))=0),AND(NOT(D2140="Unknown"),ISBLANK(I2140)),AND(NOT(N2140="Unknown"),ISBLANK(Q2140))),"Missing Information", INDEX(Table15[Entire Service Line Classification], MATCH(SUMIFS(Table15[Unique ID],Table15[System-Owned Portion],D2140,Table15[If Material Anything Other than "Lead" in Column E,Was Material Ever Previously Lead?],F2140,Table15[Customer-Owned Portion],N2140),Table15[Unique ID],0),0)))</f>
        <v>Non-lead</v>
      </c>
      <c r="W2140" s="189"/>
    </row>
    <row r="2141" spans="1:23" s="190" customFormat="1" ht="37.5" x14ac:dyDescent="0.25">
      <c r="A2141" s="180">
        <v>11607370</v>
      </c>
      <c r="B2141" s="181" t="s">
        <v>4157</v>
      </c>
      <c r="C2141" s="182" t="s">
        <v>4158</v>
      </c>
      <c r="D2141" s="183" t="s">
        <v>36</v>
      </c>
      <c r="E2141" s="181" t="s">
        <v>35</v>
      </c>
      <c r="F2141" s="183" t="s">
        <v>35</v>
      </c>
      <c r="G2141" s="181" t="s">
        <v>225</v>
      </c>
      <c r="H2141" s="184">
        <v>1.5</v>
      </c>
      <c r="I2141" s="185" t="s">
        <v>107</v>
      </c>
      <c r="J2141" s="181" t="s">
        <v>37</v>
      </c>
      <c r="K2141" s="181" t="s">
        <v>38</v>
      </c>
      <c r="L2141" s="186">
        <v>45511</v>
      </c>
      <c r="M2141" s="187" t="s">
        <v>225</v>
      </c>
      <c r="N2141" s="183" t="s">
        <v>36</v>
      </c>
      <c r="O2141" s="181"/>
      <c r="P2141" s="184">
        <v>1.5</v>
      </c>
      <c r="Q2141" s="185" t="s">
        <v>107</v>
      </c>
      <c r="R2141" s="181" t="s">
        <v>37</v>
      </c>
      <c r="S2141" s="181" t="s">
        <v>96</v>
      </c>
      <c r="T2141" s="186">
        <v>45511</v>
      </c>
      <c r="U2141" s="187" t="s">
        <v>225</v>
      </c>
      <c r="V2141" s="188" t="str" cm="1">
        <f t="array" ref="V2141">IF(SUM(LEN(A2141:U2141))=0,"",IF(OR(OR(ISBLANK(E2141),SUM(LEN(B2141),LEN(C2141))=0),AND(NOT(D2141="Unknown"),ISBLANK(I2141)),AND(NOT(N2141="Unknown"),ISBLANK(Q2141))),"Missing Information", INDEX(Table15[Entire Service Line Classification], MATCH(SUMIFS(Table15[Unique ID],Table15[System-Owned Portion],D2141,Table15[If Material Anything Other than "Lead" in Column E,Was Material Ever Previously Lead?],F2141,Table15[Customer-Owned Portion],N2141),Table15[Unique ID],0),0)))</f>
        <v>Non-lead</v>
      </c>
      <c r="W2141" s="189"/>
    </row>
    <row r="2142" spans="1:23" s="190" customFormat="1" ht="37.5" x14ac:dyDescent="0.25">
      <c r="A2142" s="180">
        <v>11607369</v>
      </c>
      <c r="B2142" s="181" t="s">
        <v>4357</v>
      </c>
      <c r="C2142" s="182" t="s">
        <v>4358</v>
      </c>
      <c r="D2142" s="183" t="s">
        <v>36</v>
      </c>
      <c r="E2142" s="181" t="s">
        <v>35</v>
      </c>
      <c r="F2142" s="183" t="s">
        <v>35</v>
      </c>
      <c r="G2142" s="181" t="s">
        <v>243</v>
      </c>
      <c r="H2142" s="184">
        <v>1</v>
      </c>
      <c r="I2142" s="185" t="s">
        <v>107</v>
      </c>
      <c r="J2142" s="181" t="s">
        <v>37</v>
      </c>
      <c r="K2142" s="181" t="s">
        <v>38</v>
      </c>
      <c r="L2142" s="186">
        <v>45509</v>
      </c>
      <c r="M2142" s="187" t="s">
        <v>225</v>
      </c>
      <c r="N2142" s="183" t="s">
        <v>36</v>
      </c>
      <c r="O2142" s="181"/>
      <c r="P2142" s="184">
        <v>1</v>
      </c>
      <c r="Q2142" s="185" t="s">
        <v>107</v>
      </c>
      <c r="R2142" s="181" t="s">
        <v>37</v>
      </c>
      <c r="S2142" s="181" t="s">
        <v>96</v>
      </c>
      <c r="T2142" s="186">
        <v>45509</v>
      </c>
      <c r="U2142" s="187" t="s">
        <v>225</v>
      </c>
      <c r="V2142" s="188" t="str" cm="1">
        <f t="array" ref="V2142">IF(SUM(LEN(A2142:U2142))=0,"",IF(OR(OR(ISBLANK(E2142),SUM(LEN(B2142),LEN(C2142))=0),AND(NOT(D2142="Unknown"),ISBLANK(I2142)),AND(NOT(N2142="Unknown"),ISBLANK(Q2142))),"Missing Information", INDEX(Table15[Entire Service Line Classification], MATCH(SUMIFS(Table15[Unique ID],Table15[System-Owned Portion],D2142,Table15[If Material Anything Other than "Lead" in Column E,Was Material Ever Previously Lead?],F2142,Table15[Customer-Owned Portion],N2142),Table15[Unique ID],0),0)))</f>
        <v>Non-lead</v>
      </c>
      <c r="W2142" s="189"/>
    </row>
    <row r="2143" spans="1:23" s="190" customFormat="1" ht="37.5" x14ac:dyDescent="0.25">
      <c r="A2143" s="180">
        <v>11607368</v>
      </c>
      <c r="B2143" s="181" t="s">
        <v>4359</v>
      </c>
      <c r="C2143" s="182" t="s">
        <v>4360</v>
      </c>
      <c r="D2143" s="183" t="s">
        <v>36</v>
      </c>
      <c r="E2143" s="181" t="s">
        <v>35</v>
      </c>
      <c r="F2143" s="183" t="s">
        <v>35</v>
      </c>
      <c r="G2143" s="181" t="s">
        <v>243</v>
      </c>
      <c r="H2143" s="184">
        <v>1</v>
      </c>
      <c r="I2143" s="185" t="s">
        <v>107</v>
      </c>
      <c r="J2143" s="181" t="s">
        <v>37</v>
      </c>
      <c r="K2143" s="181" t="s">
        <v>38</v>
      </c>
      <c r="L2143" s="186">
        <v>45509</v>
      </c>
      <c r="M2143" s="187" t="s">
        <v>225</v>
      </c>
      <c r="N2143" s="183" t="s">
        <v>36</v>
      </c>
      <c r="O2143" s="181"/>
      <c r="P2143" s="184">
        <v>1</v>
      </c>
      <c r="Q2143" s="185" t="s">
        <v>107</v>
      </c>
      <c r="R2143" s="181" t="s">
        <v>37</v>
      </c>
      <c r="S2143" s="181" t="s">
        <v>96</v>
      </c>
      <c r="T2143" s="186">
        <v>45509</v>
      </c>
      <c r="U2143" s="187" t="s">
        <v>225</v>
      </c>
      <c r="V2143" s="188" t="str" cm="1">
        <f t="array" ref="V2143">IF(SUM(LEN(A2143:U2143))=0,"",IF(OR(OR(ISBLANK(E2143),SUM(LEN(B2143),LEN(C2143))=0),AND(NOT(D2143="Unknown"),ISBLANK(I2143)),AND(NOT(N2143="Unknown"),ISBLANK(Q2143))),"Missing Information", INDEX(Table15[Entire Service Line Classification], MATCH(SUMIFS(Table15[Unique ID],Table15[System-Owned Portion],D2143,Table15[If Material Anything Other than "Lead" in Column E,Was Material Ever Previously Lead?],F2143,Table15[Customer-Owned Portion],N2143),Table15[Unique ID],0),0)))</f>
        <v>Non-lead</v>
      </c>
      <c r="W2143" s="189"/>
    </row>
    <row r="2144" spans="1:23" s="190" customFormat="1" ht="37.5" x14ac:dyDescent="0.25">
      <c r="A2144" s="180">
        <v>11607367</v>
      </c>
      <c r="B2144" s="181" t="s">
        <v>4361</v>
      </c>
      <c r="C2144" s="182" t="s">
        <v>4362</v>
      </c>
      <c r="D2144" s="183" t="s">
        <v>36</v>
      </c>
      <c r="E2144" s="181" t="s">
        <v>35</v>
      </c>
      <c r="F2144" s="183" t="s">
        <v>35</v>
      </c>
      <c r="G2144" s="181" t="s">
        <v>269</v>
      </c>
      <c r="H2144" s="184">
        <v>1</v>
      </c>
      <c r="I2144" s="185" t="s">
        <v>107</v>
      </c>
      <c r="J2144" s="181" t="s">
        <v>37</v>
      </c>
      <c r="K2144" s="181" t="s">
        <v>38</v>
      </c>
      <c r="L2144" s="186">
        <v>45495</v>
      </c>
      <c r="M2144" s="187" t="s">
        <v>225</v>
      </c>
      <c r="N2144" s="183" t="s">
        <v>36</v>
      </c>
      <c r="O2144" s="181"/>
      <c r="P2144" s="184">
        <v>1</v>
      </c>
      <c r="Q2144" s="185" t="s">
        <v>107</v>
      </c>
      <c r="R2144" s="181" t="s">
        <v>37</v>
      </c>
      <c r="S2144" s="181" t="s">
        <v>96</v>
      </c>
      <c r="T2144" s="186">
        <v>45495</v>
      </c>
      <c r="U2144" s="187" t="s">
        <v>225</v>
      </c>
      <c r="V2144" s="188" t="str" cm="1">
        <f t="array" ref="V2144">IF(SUM(LEN(A2144:U2144))=0,"",IF(OR(OR(ISBLANK(E2144),SUM(LEN(B2144),LEN(C2144))=0),AND(NOT(D2144="Unknown"),ISBLANK(I2144)),AND(NOT(N2144="Unknown"),ISBLANK(Q2144))),"Missing Information", INDEX(Table15[Entire Service Line Classification], MATCH(SUMIFS(Table15[Unique ID],Table15[System-Owned Portion],D2144,Table15[If Material Anything Other than "Lead" in Column E,Was Material Ever Previously Lead?],F2144,Table15[Customer-Owned Portion],N2144),Table15[Unique ID],0),0)))</f>
        <v>Non-lead</v>
      </c>
      <c r="W2144" s="189"/>
    </row>
    <row r="2145" spans="1:23" s="190" customFormat="1" ht="37.5" x14ac:dyDescent="0.25">
      <c r="A2145" s="180">
        <v>11607366</v>
      </c>
      <c r="B2145" s="181" t="s">
        <v>4363</v>
      </c>
      <c r="C2145" s="182" t="s">
        <v>4364</v>
      </c>
      <c r="D2145" s="183" t="s">
        <v>36</v>
      </c>
      <c r="E2145" s="181" t="s">
        <v>35</v>
      </c>
      <c r="F2145" s="183" t="s">
        <v>35</v>
      </c>
      <c r="G2145" s="181" t="s">
        <v>243</v>
      </c>
      <c r="H2145" s="184">
        <v>1</v>
      </c>
      <c r="I2145" s="185" t="s">
        <v>107</v>
      </c>
      <c r="J2145" s="181" t="s">
        <v>37</v>
      </c>
      <c r="K2145" s="181" t="s">
        <v>38</v>
      </c>
      <c r="L2145" s="186">
        <v>45509</v>
      </c>
      <c r="M2145" s="187" t="s">
        <v>225</v>
      </c>
      <c r="N2145" s="183" t="s">
        <v>36</v>
      </c>
      <c r="O2145" s="181"/>
      <c r="P2145" s="184">
        <v>1</v>
      </c>
      <c r="Q2145" s="185" t="s">
        <v>107</v>
      </c>
      <c r="R2145" s="181" t="s">
        <v>37</v>
      </c>
      <c r="S2145" s="181" t="s">
        <v>96</v>
      </c>
      <c r="T2145" s="186">
        <v>45509</v>
      </c>
      <c r="U2145" s="187" t="s">
        <v>225</v>
      </c>
      <c r="V2145" s="188" t="str" cm="1">
        <f t="array" ref="V2145">IF(SUM(LEN(A2145:U2145))=0,"",IF(OR(OR(ISBLANK(E2145),SUM(LEN(B2145),LEN(C2145))=0),AND(NOT(D2145="Unknown"),ISBLANK(I2145)),AND(NOT(N2145="Unknown"),ISBLANK(Q2145))),"Missing Information", INDEX(Table15[Entire Service Line Classification], MATCH(SUMIFS(Table15[Unique ID],Table15[System-Owned Portion],D2145,Table15[If Material Anything Other than "Lead" in Column E,Was Material Ever Previously Lead?],F2145,Table15[Customer-Owned Portion],N2145),Table15[Unique ID],0),0)))</f>
        <v>Non-lead</v>
      </c>
      <c r="W2145" s="189"/>
    </row>
    <row r="2146" spans="1:23" s="190" customFormat="1" ht="37.5" x14ac:dyDescent="0.25">
      <c r="A2146" s="180">
        <v>11607365</v>
      </c>
      <c r="B2146" s="181" t="s">
        <v>4365</v>
      </c>
      <c r="C2146" s="182" t="s">
        <v>4366</v>
      </c>
      <c r="D2146" s="183" t="s">
        <v>43</v>
      </c>
      <c r="E2146" s="181" t="s">
        <v>35</v>
      </c>
      <c r="F2146" s="183" t="s">
        <v>35</v>
      </c>
      <c r="G2146" s="181" t="s">
        <v>7045</v>
      </c>
      <c r="H2146" s="184">
        <v>1</v>
      </c>
      <c r="I2146" s="185" t="s">
        <v>107</v>
      </c>
      <c r="J2146" s="181" t="s">
        <v>37</v>
      </c>
      <c r="K2146" s="181" t="s">
        <v>38</v>
      </c>
      <c r="L2146" s="186">
        <v>45496</v>
      </c>
      <c r="M2146" s="187" t="s">
        <v>7073</v>
      </c>
      <c r="N2146" s="183" t="s">
        <v>43</v>
      </c>
      <c r="O2146" s="181"/>
      <c r="P2146" s="184">
        <v>0.75</v>
      </c>
      <c r="Q2146" s="185" t="s">
        <v>107</v>
      </c>
      <c r="R2146" s="181" t="s">
        <v>37</v>
      </c>
      <c r="S2146" s="181" t="s">
        <v>96</v>
      </c>
      <c r="T2146" s="186">
        <v>45496</v>
      </c>
      <c r="U2146" s="187" t="s">
        <v>7073</v>
      </c>
      <c r="V2146" s="188" t="str" cm="1">
        <f t="array" ref="V2146">IF(SUM(LEN(A2146:U2146))=0,"",IF(OR(OR(ISBLANK(E2146),SUM(LEN(B2146),LEN(C2146))=0),AND(NOT(D2146="Unknown"),ISBLANK(I2146)),AND(NOT(N2146="Unknown"),ISBLANK(Q2146))),"Missing Information", INDEX(Table15[Entire Service Line Classification], MATCH(SUMIFS(Table15[Unique ID],Table15[System-Owned Portion],D2146,Table15[If Material Anything Other than "Lead" in Column E,Was Material Ever Previously Lead?],F2146,Table15[Customer-Owned Portion],N2146),Table15[Unique ID],0),0)))</f>
        <v>Non-lead</v>
      </c>
      <c r="W2146" s="189"/>
    </row>
    <row r="2147" spans="1:23" s="190" customFormat="1" ht="37.5" x14ac:dyDescent="0.25">
      <c r="A2147" s="180">
        <v>11607364</v>
      </c>
      <c r="B2147" s="181" t="s">
        <v>4367</v>
      </c>
      <c r="C2147" s="182" t="s">
        <v>4368</v>
      </c>
      <c r="D2147" s="183" t="s">
        <v>36</v>
      </c>
      <c r="E2147" s="181" t="s">
        <v>35</v>
      </c>
      <c r="F2147" s="183" t="s">
        <v>35</v>
      </c>
      <c r="G2147" s="181" t="s">
        <v>7034</v>
      </c>
      <c r="H2147" s="184">
        <v>1</v>
      </c>
      <c r="I2147" s="185" t="s">
        <v>107</v>
      </c>
      <c r="J2147" s="181" t="s">
        <v>37</v>
      </c>
      <c r="K2147" s="181" t="s">
        <v>38</v>
      </c>
      <c r="L2147" s="186">
        <v>45497</v>
      </c>
      <c r="M2147" s="187" t="s">
        <v>225</v>
      </c>
      <c r="N2147" s="183" t="s">
        <v>43</v>
      </c>
      <c r="O2147" s="181"/>
      <c r="P2147" s="184">
        <v>0.75</v>
      </c>
      <c r="Q2147" s="185" t="s">
        <v>107</v>
      </c>
      <c r="R2147" s="181" t="s">
        <v>37</v>
      </c>
      <c r="S2147" s="181" t="s">
        <v>96</v>
      </c>
      <c r="T2147" s="186">
        <v>45497</v>
      </c>
      <c r="U2147" s="187" t="s">
        <v>7074</v>
      </c>
      <c r="V2147" s="188" t="str" cm="1">
        <f t="array" ref="V2147">IF(SUM(LEN(A2147:U2147))=0,"",IF(OR(OR(ISBLANK(E2147),SUM(LEN(B2147),LEN(C2147))=0),AND(NOT(D2147="Unknown"),ISBLANK(I2147)),AND(NOT(N2147="Unknown"),ISBLANK(Q2147))),"Missing Information", INDEX(Table15[Entire Service Line Classification], MATCH(SUMIFS(Table15[Unique ID],Table15[System-Owned Portion],D2147,Table15[If Material Anything Other than "Lead" in Column E,Was Material Ever Previously Lead?],F2147,Table15[Customer-Owned Portion],N2147),Table15[Unique ID],0),0)))</f>
        <v>Non-lead</v>
      </c>
      <c r="W2147" s="189"/>
    </row>
    <row r="2148" spans="1:23" s="190" customFormat="1" ht="37.5" x14ac:dyDescent="0.25">
      <c r="A2148" s="180">
        <v>11607363</v>
      </c>
      <c r="B2148" s="181" t="s">
        <v>4369</v>
      </c>
      <c r="C2148" s="182" t="s">
        <v>4370</v>
      </c>
      <c r="D2148" s="183" t="s">
        <v>36</v>
      </c>
      <c r="E2148" s="181" t="s">
        <v>35</v>
      </c>
      <c r="F2148" s="183" t="s">
        <v>35</v>
      </c>
      <c r="G2148" s="181" t="s">
        <v>251</v>
      </c>
      <c r="H2148" s="184">
        <v>1</v>
      </c>
      <c r="I2148" s="185" t="s">
        <v>107</v>
      </c>
      <c r="J2148" s="181" t="s">
        <v>37</v>
      </c>
      <c r="K2148" s="181" t="s">
        <v>38</v>
      </c>
      <c r="L2148" s="186">
        <v>45495</v>
      </c>
      <c r="M2148" s="187" t="s">
        <v>225</v>
      </c>
      <c r="N2148" s="183" t="s">
        <v>36</v>
      </c>
      <c r="O2148" s="181"/>
      <c r="P2148" s="184">
        <v>1</v>
      </c>
      <c r="Q2148" s="185" t="s">
        <v>107</v>
      </c>
      <c r="R2148" s="181" t="s">
        <v>37</v>
      </c>
      <c r="S2148" s="181" t="s">
        <v>96</v>
      </c>
      <c r="T2148" s="186">
        <v>45495</v>
      </c>
      <c r="U2148" s="187" t="s">
        <v>225</v>
      </c>
      <c r="V2148" s="188" t="str" cm="1">
        <f t="array" ref="V2148">IF(SUM(LEN(A2148:U2148))=0,"",IF(OR(OR(ISBLANK(E2148),SUM(LEN(B2148),LEN(C2148))=0),AND(NOT(D2148="Unknown"),ISBLANK(I2148)),AND(NOT(N2148="Unknown"),ISBLANK(Q2148))),"Missing Information", INDEX(Table15[Entire Service Line Classification], MATCH(SUMIFS(Table15[Unique ID],Table15[System-Owned Portion],D2148,Table15[If Material Anything Other than "Lead" in Column E,Was Material Ever Previously Lead?],F2148,Table15[Customer-Owned Portion],N2148),Table15[Unique ID],0),0)))</f>
        <v>Non-lead</v>
      </c>
      <c r="W2148" s="189"/>
    </row>
    <row r="2149" spans="1:23" s="190" customFormat="1" ht="37.5" x14ac:dyDescent="0.25">
      <c r="A2149" s="180">
        <v>11607362</v>
      </c>
      <c r="B2149" s="181" t="s">
        <v>4371</v>
      </c>
      <c r="C2149" s="182" t="s">
        <v>4372</v>
      </c>
      <c r="D2149" s="183" t="s">
        <v>43</v>
      </c>
      <c r="E2149" s="181" t="s">
        <v>35</v>
      </c>
      <c r="F2149" s="183" t="s">
        <v>35</v>
      </c>
      <c r="G2149" s="181" t="s">
        <v>238</v>
      </c>
      <c r="H2149" s="184">
        <v>1</v>
      </c>
      <c r="I2149" s="185" t="s">
        <v>107</v>
      </c>
      <c r="J2149" s="181" t="s">
        <v>37</v>
      </c>
      <c r="K2149" s="181" t="s">
        <v>38</v>
      </c>
      <c r="L2149" s="186">
        <v>45511</v>
      </c>
      <c r="M2149" s="187" t="s">
        <v>225</v>
      </c>
      <c r="N2149" s="183" t="s">
        <v>43</v>
      </c>
      <c r="O2149" s="181"/>
      <c r="P2149" s="184">
        <v>0.75</v>
      </c>
      <c r="Q2149" s="185" t="s">
        <v>107</v>
      </c>
      <c r="R2149" s="181" t="s">
        <v>37</v>
      </c>
      <c r="S2149" s="181" t="s">
        <v>96</v>
      </c>
      <c r="T2149" s="186">
        <v>45511</v>
      </c>
      <c r="U2149" s="187" t="s">
        <v>7068</v>
      </c>
      <c r="V2149" s="188" t="str" cm="1">
        <f t="array" ref="V2149">IF(SUM(LEN(A2149:U2149))=0,"",IF(OR(OR(ISBLANK(E2149),SUM(LEN(B2149),LEN(C2149))=0),AND(NOT(D2149="Unknown"),ISBLANK(I2149)),AND(NOT(N2149="Unknown"),ISBLANK(Q2149))),"Missing Information", INDEX(Table15[Entire Service Line Classification], MATCH(SUMIFS(Table15[Unique ID],Table15[System-Owned Portion],D2149,Table15[If Material Anything Other than "Lead" in Column E,Was Material Ever Previously Lead?],F2149,Table15[Customer-Owned Portion],N2149),Table15[Unique ID],0),0)))</f>
        <v>Non-lead</v>
      </c>
      <c r="W2149" s="189"/>
    </row>
    <row r="2150" spans="1:23" s="190" customFormat="1" ht="37.5" x14ac:dyDescent="0.25">
      <c r="A2150" s="180">
        <v>11607361</v>
      </c>
      <c r="B2150" s="181" t="s">
        <v>4373</v>
      </c>
      <c r="C2150" s="182" t="s">
        <v>4374</v>
      </c>
      <c r="D2150" s="183" t="s">
        <v>43</v>
      </c>
      <c r="E2150" s="181" t="s">
        <v>35</v>
      </c>
      <c r="F2150" s="183" t="s">
        <v>35</v>
      </c>
      <c r="G2150" s="181" t="s">
        <v>7045</v>
      </c>
      <c r="H2150" s="184">
        <v>1</v>
      </c>
      <c r="I2150" s="185" t="s">
        <v>107</v>
      </c>
      <c r="J2150" s="181" t="s">
        <v>37</v>
      </c>
      <c r="K2150" s="181" t="s">
        <v>38</v>
      </c>
      <c r="L2150" s="186">
        <v>45496</v>
      </c>
      <c r="M2150" s="187" t="s">
        <v>7073</v>
      </c>
      <c r="N2150" s="183" t="s">
        <v>36</v>
      </c>
      <c r="O2150" s="181"/>
      <c r="P2150" s="184">
        <v>1</v>
      </c>
      <c r="Q2150" s="185" t="s">
        <v>107</v>
      </c>
      <c r="R2150" s="181" t="s">
        <v>37</v>
      </c>
      <c r="S2150" s="181" t="s">
        <v>96</v>
      </c>
      <c r="T2150" s="186">
        <v>45496</v>
      </c>
      <c r="U2150" s="187" t="s">
        <v>225</v>
      </c>
      <c r="V2150" s="188" t="str" cm="1">
        <f t="array" ref="V2150">IF(SUM(LEN(A2150:U2150))=0,"",IF(OR(OR(ISBLANK(E2150),SUM(LEN(B2150),LEN(C2150))=0),AND(NOT(D2150="Unknown"),ISBLANK(I2150)),AND(NOT(N2150="Unknown"),ISBLANK(Q2150))),"Missing Information", INDEX(Table15[Entire Service Line Classification], MATCH(SUMIFS(Table15[Unique ID],Table15[System-Owned Portion],D2150,Table15[If Material Anything Other than "Lead" in Column E,Was Material Ever Previously Lead?],F2150,Table15[Customer-Owned Portion],N2150),Table15[Unique ID],0),0)))</f>
        <v>Non-lead</v>
      </c>
      <c r="W2150" s="189"/>
    </row>
    <row r="2151" spans="1:23" s="190" customFormat="1" ht="37.5" x14ac:dyDescent="0.25">
      <c r="A2151" s="180">
        <v>11607360</v>
      </c>
      <c r="B2151" s="181" t="s">
        <v>4375</v>
      </c>
      <c r="C2151" s="182" t="s">
        <v>4376</v>
      </c>
      <c r="D2151" s="183" t="s">
        <v>36</v>
      </c>
      <c r="E2151" s="181" t="s">
        <v>35</v>
      </c>
      <c r="F2151" s="183" t="s">
        <v>35</v>
      </c>
      <c r="G2151" s="181" t="s">
        <v>251</v>
      </c>
      <c r="H2151" s="184">
        <v>1</v>
      </c>
      <c r="I2151" s="185" t="s">
        <v>107</v>
      </c>
      <c r="J2151" s="181" t="s">
        <v>37</v>
      </c>
      <c r="K2151" s="181" t="s">
        <v>38</v>
      </c>
      <c r="L2151" s="186">
        <v>45505</v>
      </c>
      <c r="M2151" s="187" t="s">
        <v>225</v>
      </c>
      <c r="N2151" s="183" t="s">
        <v>36</v>
      </c>
      <c r="O2151" s="181"/>
      <c r="P2151" s="184">
        <v>1</v>
      </c>
      <c r="Q2151" s="185" t="s">
        <v>107</v>
      </c>
      <c r="R2151" s="181" t="s">
        <v>37</v>
      </c>
      <c r="S2151" s="181" t="s">
        <v>96</v>
      </c>
      <c r="T2151" s="186">
        <v>45505</v>
      </c>
      <c r="U2151" s="187" t="s">
        <v>225</v>
      </c>
      <c r="V2151" s="188" t="str" cm="1">
        <f t="array" ref="V2151">IF(SUM(LEN(A2151:U2151))=0,"",IF(OR(OR(ISBLANK(E2151),SUM(LEN(B2151),LEN(C2151))=0),AND(NOT(D2151="Unknown"),ISBLANK(I2151)),AND(NOT(N2151="Unknown"),ISBLANK(Q2151))),"Missing Information", INDEX(Table15[Entire Service Line Classification], MATCH(SUMIFS(Table15[Unique ID],Table15[System-Owned Portion],D2151,Table15[If Material Anything Other than "Lead" in Column E,Was Material Ever Previously Lead?],F2151,Table15[Customer-Owned Portion],N2151),Table15[Unique ID],0),0)))</f>
        <v>Non-lead</v>
      </c>
      <c r="W2151" s="189"/>
    </row>
    <row r="2152" spans="1:23" s="190" customFormat="1" ht="37.5" x14ac:dyDescent="0.25">
      <c r="A2152" s="180">
        <v>11607359</v>
      </c>
      <c r="B2152" s="181" t="s">
        <v>4377</v>
      </c>
      <c r="C2152" s="182" t="s">
        <v>4378</v>
      </c>
      <c r="D2152" s="183" t="s">
        <v>43</v>
      </c>
      <c r="E2152" s="181" t="s">
        <v>35</v>
      </c>
      <c r="F2152" s="183" t="s">
        <v>35</v>
      </c>
      <c r="G2152" s="181" t="s">
        <v>7045</v>
      </c>
      <c r="H2152" s="184">
        <v>1</v>
      </c>
      <c r="I2152" s="185" t="s">
        <v>107</v>
      </c>
      <c r="J2152" s="181" t="s">
        <v>37</v>
      </c>
      <c r="K2152" s="181" t="s">
        <v>38</v>
      </c>
      <c r="L2152" s="186">
        <v>45496</v>
      </c>
      <c r="M2152" s="187" t="s">
        <v>7073</v>
      </c>
      <c r="N2152" s="183" t="s">
        <v>43</v>
      </c>
      <c r="O2152" s="181"/>
      <c r="P2152" s="184">
        <v>0.75</v>
      </c>
      <c r="Q2152" s="185" t="s">
        <v>107</v>
      </c>
      <c r="R2152" s="181" t="s">
        <v>37</v>
      </c>
      <c r="S2152" s="181" t="s">
        <v>96</v>
      </c>
      <c r="T2152" s="186">
        <v>45496</v>
      </c>
      <c r="U2152" s="187" t="s">
        <v>7073</v>
      </c>
      <c r="V2152" s="188" t="str" cm="1">
        <f t="array" ref="V2152">IF(SUM(LEN(A2152:U2152))=0,"",IF(OR(OR(ISBLANK(E2152),SUM(LEN(B2152),LEN(C2152))=0),AND(NOT(D2152="Unknown"),ISBLANK(I2152)),AND(NOT(N2152="Unknown"),ISBLANK(Q2152))),"Missing Information", INDEX(Table15[Entire Service Line Classification], MATCH(SUMIFS(Table15[Unique ID],Table15[System-Owned Portion],D2152,Table15[If Material Anything Other than "Lead" in Column E,Was Material Ever Previously Lead?],F2152,Table15[Customer-Owned Portion],N2152),Table15[Unique ID],0),0)))</f>
        <v>Non-lead</v>
      </c>
      <c r="W2152" s="189"/>
    </row>
    <row r="2153" spans="1:23" s="190" customFormat="1" ht="37.5" x14ac:dyDescent="0.25">
      <c r="A2153" s="180">
        <v>11607358</v>
      </c>
      <c r="B2153" s="181" t="s">
        <v>4379</v>
      </c>
      <c r="C2153" s="182" t="s">
        <v>4380</v>
      </c>
      <c r="D2153" s="183" t="s">
        <v>36</v>
      </c>
      <c r="E2153" s="181" t="s">
        <v>35</v>
      </c>
      <c r="F2153" s="183" t="s">
        <v>35</v>
      </c>
      <c r="G2153" s="181" t="s">
        <v>243</v>
      </c>
      <c r="H2153" s="184">
        <v>1</v>
      </c>
      <c r="I2153" s="185" t="s">
        <v>107</v>
      </c>
      <c r="J2153" s="181" t="s">
        <v>37</v>
      </c>
      <c r="K2153" s="181" t="s">
        <v>38</v>
      </c>
      <c r="L2153" s="186">
        <v>45509</v>
      </c>
      <c r="M2153" s="187" t="s">
        <v>225</v>
      </c>
      <c r="N2153" s="183" t="s">
        <v>36</v>
      </c>
      <c r="O2153" s="181"/>
      <c r="P2153" s="184">
        <v>1</v>
      </c>
      <c r="Q2153" s="185" t="s">
        <v>107</v>
      </c>
      <c r="R2153" s="181" t="s">
        <v>37</v>
      </c>
      <c r="S2153" s="181" t="s">
        <v>96</v>
      </c>
      <c r="T2153" s="186">
        <v>45509</v>
      </c>
      <c r="U2153" s="187" t="s">
        <v>225</v>
      </c>
      <c r="V2153" s="188" t="str" cm="1">
        <f t="array" ref="V2153">IF(SUM(LEN(A2153:U2153))=0,"",IF(OR(OR(ISBLANK(E2153),SUM(LEN(B2153),LEN(C2153))=0),AND(NOT(D2153="Unknown"),ISBLANK(I2153)),AND(NOT(N2153="Unknown"),ISBLANK(Q2153))),"Missing Information", INDEX(Table15[Entire Service Line Classification], MATCH(SUMIFS(Table15[Unique ID],Table15[System-Owned Portion],D2153,Table15[If Material Anything Other than "Lead" in Column E,Was Material Ever Previously Lead?],F2153,Table15[Customer-Owned Portion],N2153),Table15[Unique ID],0),0)))</f>
        <v>Non-lead</v>
      </c>
      <c r="W2153" s="189"/>
    </row>
    <row r="2154" spans="1:23" s="190" customFormat="1" ht="37.5" x14ac:dyDescent="0.25">
      <c r="A2154" s="180">
        <v>11607357</v>
      </c>
      <c r="B2154" s="181" t="s">
        <v>4381</v>
      </c>
      <c r="C2154" s="182" t="s">
        <v>4382</v>
      </c>
      <c r="D2154" s="183" t="s">
        <v>43</v>
      </c>
      <c r="E2154" s="181" t="s">
        <v>35</v>
      </c>
      <c r="F2154" s="183" t="s">
        <v>35</v>
      </c>
      <c r="G2154" s="181" t="s">
        <v>243</v>
      </c>
      <c r="H2154" s="184">
        <v>1</v>
      </c>
      <c r="I2154" s="185" t="s">
        <v>107</v>
      </c>
      <c r="J2154" s="181" t="s">
        <v>37</v>
      </c>
      <c r="K2154" s="181" t="s">
        <v>38</v>
      </c>
      <c r="L2154" s="186">
        <v>45509</v>
      </c>
      <c r="M2154" s="187" t="s">
        <v>225</v>
      </c>
      <c r="N2154" s="183" t="s">
        <v>36</v>
      </c>
      <c r="O2154" s="181"/>
      <c r="P2154" s="184">
        <v>1</v>
      </c>
      <c r="Q2154" s="185" t="s">
        <v>107</v>
      </c>
      <c r="R2154" s="181" t="s">
        <v>37</v>
      </c>
      <c r="S2154" s="181" t="s">
        <v>96</v>
      </c>
      <c r="T2154" s="186">
        <v>45509</v>
      </c>
      <c r="U2154" s="187" t="s">
        <v>225</v>
      </c>
      <c r="V2154" s="188" t="str" cm="1">
        <f t="array" ref="V2154">IF(SUM(LEN(A2154:U2154))=0,"",IF(OR(OR(ISBLANK(E2154),SUM(LEN(B2154),LEN(C2154))=0),AND(NOT(D2154="Unknown"),ISBLANK(I2154)),AND(NOT(N2154="Unknown"),ISBLANK(Q2154))),"Missing Information", INDEX(Table15[Entire Service Line Classification], MATCH(SUMIFS(Table15[Unique ID],Table15[System-Owned Portion],D2154,Table15[If Material Anything Other than "Lead" in Column E,Was Material Ever Previously Lead?],F2154,Table15[Customer-Owned Portion],N2154),Table15[Unique ID],0),0)))</f>
        <v>Non-lead</v>
      </c>
      <c r="W2154" s="189"/>
    </row>
    <row r="2155" spans="1:23" s="190" customFormat="1" ht="37.5" x14ac:dyDescent="0.25">
      <c r="A2155" s="180">
        <v>11607356</v>
      </c>
      <c r="B2155" s="181" t="s">
        <v>4383</v>
      </c>
      <c r="C2155" s="182" t="s">
        <v>4022</v>
      </c>
      <c r="D2155" s="183" t="s">
        <v>36</v>
      </c>
      <c r="E2155" s="181" t="s">
        <v>35</v>
      </c>
      <c r="F2155" s="183" t="s">
        <v>35</v>
      </c>
      <c r="G2155" s="181" t="s">
        <v>243</v>
      </c>
      <c r="H2155" s="184">
        <v>2</v>
      </c>
      <c r="I2155" s="185" t="s">
        <v>107</v>
      </c>
      <c r="J2155" s="181" t="s">
        <v>37</v>
      </c>
      <c r="K2155" s="181" t="s">
        <v>38</v>
      </c>
      <c r="L2155" s="186">
        <v>45509</v>
      </c>
      <c r="M2155" s="187" t="s">
        <v>225</v>
      </c>
      <c r="N2155" s="183" t="s">
        <v>36</v>
      </c>
      <c r="O2155" s="181"/>
      <c r="P2155" s="184">
        <v>2</v>
      </c>
      <c r="Q2155" s="185" t="s">
        <v>107</v>
      </c>
      <c r="R2155" s="181" t="s">
        <v>37</v>
      </c>
      <c r="S2155" s="181" t="s">
        <v>96</v>
      </c>
      <c r="T2155" s="186">
        <v>45509</v>
      </c>
      <c r="U2155" s="187" t="s">
        <v>225</v>
      </c>
      <c r="V2155" s="188" t="str" cm="1">
        <f t="array" ref="V2155">IF(SUM(LEN(A2155:U2155))=0,"",IF(OR(OR(ISBLANK(E2155),SUM(LEN(B2155),LEN(C2155))=0),AND(NOT(D2155="Unknown"),ISBLANK(I2155)),AND(NOT(N2155="Unknown"),ISBLANK(Q2155))),"Missing Information", INDEX(Table15[Entire Service Line Classification], MATCH(SUMIFS(Table15[Unique ID],Table15[System-Owned Portion],D2155,Table15[If Material Anything Other than "Lead" in Column E,Was Material Ever Previously Lead?],F2155,Table15[Customer-Owned Portion],N2155),Table15[Unique ID],0),0)))</f>
        <v>Non-lead</v>
      </c>
      <c r="W2155" s="189"/>
    </row>
    <row r="2156" spans="1:23" s="190" customFormat="1" ht="37.5" x14ac:dyDescent="0.25">
      <c r="A2156" s="180">
        <v>11607355</v>
      </c>
      <c r="B2156" s="181" t="s">
        <v>4384</v>
      </c>
      <c r="C2156" s="182" t="s">
        <v>4385</v>
      </c>
      <c r="D2156" s="183" t="s">
        <v>36</v>
      </c>
      <c r="E2156" s="181" t="s">
        <v>35</v>
      </c>
      <c r="F2156" s="183" t="s">
        <v>35</v>
      </c>
      <c r="G2156" s="181" t="s">
        <v>243</v>
      </c>
      <c r="H2156" s="184">
        <v>1</v>
      </c>
      <c r="I2156" s="185" t="s">
        <v>107</v>
      </c>
      <c r="J2156" s="181" t="s">
        <v>37</v>
      </c>
      <c r="K2156" s="181" t="s">
        <v>38</v>
      </c>
      <c r="L2156" s="186">
        <v>45509</v>
      </c>
      <c r="M2156" s="187" t="s">
        <v>225</v>
      </c>
      <c r="N2156" s="183" t="s">
        <v>36</v>
      </c>
      <c r="O2156" s="181"/>
      <c r="P2156" s="184">
        <v>1</v>
      </c>
      <c r="Q2156" s="185" t="s">
        <v>107</v>
      </c>
      <c r="R2156" s="181" t="s">
        <v>37</v>
      </c>
      <c r="S2156" s="181" t="s">
        <v>96</v>
      </c>
      <c r="T2156" s="186">
        <v>45509</v>
      </c>
      <c r="U2156" s="187" t="s">
        <v>225</v>
      </c>
      <c r="V2156" s="188" t="str" cm="1">
        <f t="array" ref="V2156">IF(SUM(LEN(A2156:U2156))=0,"",IF(OR(OR(ISBLANK(E2156),SUM(LEN(B2156),LEN(C2156))=0),AND(NOT(D2156="Unknown"),ISBLANK(I2156)),AND(NOT(N2156="Unknown"),ISBLANK(Q2156))),"Missing Information", INDEX(Table15[Entire Service Line Classification], MATCH(SUMIFS(Table15[Unique ID],Table15[System-Owned Portion],D2156,Table15[If Material Anything Other than "Lead" in Column E,Was Material Ever Previously Lead?],F2156,Table15[Customer-Owned Portion],N2156),Table15[Unique ID],0),0)))</f>
        <v>Non-lead</v>
      </c>
      <c r="W2156" s="189"/>
    </row>
    <row r="2157" spans="1:23" s="190" customFormat="1" ht="37.5" x14ac:dyDescent="0.25">
      <c r="A2157" s="180">
        <v>11607354</v>
      </c>
      <c r="B2157" s="181" t="s">
        <v>4386</v>
      </c>
      <c r="C2157" s="182" t="s">
        <v>4387</v>
      </c>
      <c r="D2157" s="183" t="s">
        <v>36</v>
      </c>
      <c r="E2157" s="181" t="s">
        <v>35</v>
      </c>
      <c r="F2157" s="183" t="s">
        <v>35</v>
      </c>
      <c r="G2157" s="181" t="s">
        <v>243</v>
      </c>
      <c r="H2157" s="184">
        <v>1</v>
      </c>
      <c r="I2157" s="185" t="s">
        <v>107</v>
      </c>
      <c r="J2157" s="181" t="s">
        <v>37</v>
      </c>
      <c r="K2157" s="181" t="s">
        <v>38</v>
      </c>
      <c r="L2157" s="186">
        <v>45505</v>
      </c>
      <c r="M2157" s="187" t="s">
        <v>225</v>
      </c>
      <c r="N2157" s="183" t="s">
        <v>36</v>
      </c>
      <c r="O2157" s="181"/>
      <c r="P2157" s="184">
        <v>1</v>
      </c>
      <c r="Q2157" s="185" t="s">
        <v>107</v>
      </c>
      <c r="R2157" s="181" t="s">
        <v>37</v>
      </c>
      <c r="S2157" s="181" t="s">
        <v>96</v>
      </c>
      <c r="T2157" s="186">
        <v>45505</v>
      </c>
      <c r="U2157" s="187" t="s">
        <v>225</v>
      </c>
      <c r="V2157" s="188" t="str" cm="1">
        <f t="array" ref="V2157">IF(SUM(LEN(A2157:U2157))=0,"",IF(OR(OR(ISBLANK(E2157),SUM(LEN(B2157),LEN(C2157))=0),AND(NOT(D2157="Unknown"),ISBLANK(I2157)),AND(NOT(N2157="Unknown"),ISBLANK(Q2157))),"Missing Information", INDEX(Table15[Entire Service Line Classification], MATCH(SUMIFS(Table15[Unique ID],Table15[System-Owned Portion],D2157,Table15[If Material Anything Other than "Lead" in Column E,Was Material Ever Previously Lead?],F2157,Table15[Customer-Owned Portion],N2157),Table15[Unique ID],0),0)))</f>
        <v>Non-lead</v>
      </c>
      <c r="W2157" s="189"/>
    </row>
    <row r="2158" spans="1:23" s="190" customFormat="1" ht="37.5" x14ac:dyDescent="0.25">
      <c r="A2158" s="180">
        <v>11607353</v>
      </c>
      <c r="B2158" s="181" t="s">
        <v>4383</v>
      </c>
      <c r="C2158" s="182" t="s">
        <v>4022</v>
      </c>
      <c r="D2158" s="183" t="s">
        <v>36</v>
      </c>
      <c r="E2158" s="181" t="s">
        <v>35</v>
      </c>
      <c r="F2158" s="183" t="s">
        <v>35</v>
      </c>
      <c r="G2158" s="181" t="s">
        <v>225</v>
      </c>
      <c r="H2158" s="184">
        <v>2</v>
      </c>
      <c r="I2158" s="185" t="s">
        <v>107</v>
      </c>
      <c r="J2158" s="181" t="s">
        <v>37</v>
      </c>
      <c r="K2158" s="181" t="s">
        <v>38</v>
      </c>
      <c r="L2158" s="186">
        <v>45509</v>
      </c>
      <c r="M2158" s="187" t="s">
        <v>225</v>
      </c>
      <c r="N2158" s="183" t="s">
        <v>36</v>
      </c>
      <c r="O2158" s="181"/>
      <c r="P2158" s="184">
        <v>2</v>
      </c>
      <c r="Q2158" s="185" t="s">
        <v>107</v>
      </c>
      <c r="R2158" s="181" t="s">
        <v>37</v>
      </c>
      <c r="S2158" s="181" t="s">
        <v>96</v>
      </c>
      <c r="T2158" s="186">
        <v>45509</v>
      </c>
      <c r="U2158" s="187" t="s">
        <v>225</v>
      </c>
      <c r="V2158" s="188" t="str" cm="1">
        <f t="array" ref="V2158">IF(SUM(LEN(A2158:U2158))=0,"",IF(OR(OR(ISBLANK(E2158),SUM(LEN(B2158),LEN(C2158))=0),AND(NOT(D2158="Unknown"),ISBLANK(I2158)),AND(NOT(N2158="Unknown"),ISBLANK(Q2158))),"Missing Information", INDEX(Table15[Entire Service Line Classification], MATCH(SUMIFS(Table15[Unique ID],Table15[System-Owned Portion],D2158,Table15[If Material Anything Other than "Lead" in Column E,Was Material Ever Previously Lead?],F2158,Table15[Customer-Owned Portion],N2158),Table15[Unique ID],0),0)))</f>
        <v>Non-lead</v>
      </c>
      <c r="W2158" s="189"/>
    </row>
    <row r="2159" spans="1:23" s="190" customFormat="1" ht="37.5" x14ac:dyDescent="0.25">
      <c r="A2159" s="180">
        <v>11607352</v>
      </c>
      <c r="B2159" s="181" t="s">
        <v>4388</v>
      </c>
      <c r="C2159" s="182" t="s">
        <v>4389</v>
      </c>
      <c r="D2159" s="183" t="s">
        <v>36</v>
      </c>
      <c r="E2159" s="181" t="s">
        <v>35</v>
      </c>
      <c r="F2159" s="183" t="s">
        <v>35</v>
      </c>
      <c r="G2159" s="181" t="s">
        <v>261</v>
      </c>
      <c r="H2159" s="184">
        <v>1</v>
      </c>
      <c r="I2159" s="185" t="s">
        <v>107</v>
      </c>
      <c r="J2159" s="181" t="s">
        <v>37</v>
      </c>
      <c r="K2159" s="181" t="s">
        <v>38</v>
      </c>
      <c r="L2159" s="186">
        <v>45509</v>
      </c>
      <c r="M2159" s="187" t="s">
        <v>225</v>
      </c>
      <c r="N2159" s="183" t="s">
        <v>36</v>
      </c>
      <c r="O2159" s="181"/>
      <c r="P2159" s="184">
        <v>1</v>
      </c>
      <c r="Q2159" s="185" t="s">
        <v>107</v>
      </c>
      <c r="R2159" s="181" t="s">
        <v>37</v>
      </c>
      <c r="S2159" s="181" t="s">
        <v>96</v>
      </c>
      <c r="T2159" s="186">
        <v>45509</v>
      </c>
      <c r="U2159" s="187" t="s">
        <v>225</v>
      </c>
      <c r="V2159" s="188" t="str" cm="1">
        <f t="array" ref="V2159">IF(SUM(LEN(A2159:U2159))=0,"",IF(OR(OR(ISBLANK(E2159),SUM(LEN(B2159),LEN(C2159))=0),AND(NOT(D2159="Unknown"),ISBLANK(I2159)),AND(NOT(N2159="Unknown"),ISBLANK(Q2159))),"Missing Information", INDEX(Table15[Entire Service Line Classification], MATCH(SUMIFS(Table15[Unique ID],Table15[System-Owned Portion],D2159,Table15[If Material Anything Other than "Lead" in Column E,Was Material Ever Previously Lead?],F2159,Table15[Customer-Owned Portion],N2159),Table15[Unique ID],0),0)))</f>
        <v>Non-lead</v>
      </c>
      <c r="W2159" s="189"/>
    </row>
    <row r="2160" spans="1:23" s="190" customFormat="1" ht="37.5" x14ac:dyDescent="0.25">
      <c r="A2160" s="180">
        <v>11607351</v>
      </c>
      <c r="B2160" s="181" t="s">
        <v>4390</v>
      </c>
      <c r="C2160" s="182" t="s">
        <v>4391</v>
      </c>
      <c r="D2160" s="183" t="s">
        <v>36</v>
      </c>
      <c r="E2160" s="181" t="s">
        <v>35</v>
      </c>
      <c r="F2160" s="183" t="s">
        <v>35</v>
      </c>
      <c r="G2160" s="181" t="s">
        <v>235</v>
      </c>
      <c r="H2160" s="184">
        <v>1</v>
      </c>
      <c r="I2160" s="185" t="s">
        <v>107</v>
      </c>
      <c r="J2160" s="181" t="s">
        <v>37</v>
      </c>
      <c r="K2160" s="181" t="s">
        <v>38</v>
      </c>
      <c r="L2160" s="186">
        <v>45509</v>
      </c>
      <c r="M2160" s="187" t="s">
        <v>225</v>
      </c>
      <c r="N2160" s="183" t="s">
        <v>36</v>
      </c>
      <c r="O2160" s="181"/>
      <c r="P2160" s="184">
        <v>1</v>
      </c>
      <c r="Q2160" s="185" t="s">
        <v>107</v>
      </c>
      <c r="R2160" s="181" t="s">
        <v>37</v>
      </c>
      <c r="S2160" s="181" t="s">
        <v>96</v>
      </c>
      <c r="T2160" s="186">
        <v>45509</v>
      </c>
      <c r="U2160" s="187" t="s">
        <v>225</v>
      </c>
      <c r="V2160" s="188" t="str" cm="1">
        <f t="array" ref="V2160">IF(SUM(LEN(A2160:U2160))=0,"",IF(OR(OR(ISBLANK(E2160),SUM(LEN(B2160),LEN(C2160))=0),AND(NOT(D2160="Unknown"),ISBLANK(I2160)),AND(NOT(N2160="Unknown"),ISBLANK(Q2160))),"Missing Information", INDEX(Table15[Entire Service Line Classification], MATCH(SUMIFS(Table15[Unique ID],Table15[System-Owned Portion],D2160,Table15[If Material Anything Other than "Lead" in Column E,Was Material Ever Previously Lead?],F2160,Table15[Customer-Owned Portion],N2160),Table15[Unique ID],0),0)))</f>
        <v>Non-lead</v>
      </c>
      <c r="W2160" s="189"/>
    </row>
    <row r="2161" spans="1:23" s="190" customFormat="1" ht="37.5" x14ac:dyDescent="0.25">
      <c r="A2161" s="180">
        <v>11607350</v>
      </c>
      <c r="B2161" s="181" t="s">
        <v>4392</v>
      </c>
      <c r="C2161" s="182" t="s">
        <v>4393</v>
      </c>
      <c r="D2161" s="183" t="s">
        <v>36</v>
      </c>
      <c r="E2161" s="181" t="s">
        <v>35</v>
      </c>
      <c r="F2161" s="183" t="s">
        <v>35</v>
      </c>
      <c r="G2161" s="181" t="s">
        <v>235</v>
      </c>
      <c r="H2161" s="184">
        <v>1</v>
      </c>
      <c r="I2161" s="185" t="s">
        <v>107</v>
      </c>
      <c r="J2161" s="181" t="s">
        <v>37</v>
      </c>
      <c r="K2161" s="181" t="s">
        <v>38</v>
      </c>
      <c r="L2161" s="186">
        <v>45509</v>
      </c>
      <c r="M2161" s="187" t="s">
        <v>225</v>
      </c>
      <c r="N2161" s="183" t="s">
        <v>36</v>
      </c>
      <c r="O2161" s="181"/>
      <c r="P2161" s="184">
        <v>1</v>
      </c>
      <c r="Q2161" s="185" t="s">
        <v>107</v>
      </c>
      <c r="R2161" s="181" t="s">
        <v>37</v>
      </c>
      <c r="S2161" s="181" t="s">
        <v>96</v>
      </c>
      <c r="T2161" s="186">
        <v>45509</v>
      </c>
      <c r="U2161" s="187" t="s">
        <v>225</v>
      </c>
      <c r="V2161" s="188" t="str" cm="1">
        <f t="array" ref="V2161">IF(SUM(LEN(A2161:U2161))=0,"",IF(OR(OR(ISBLANK(E2161),SUM(LEN(B2161),LEN(C2161))=0),AND(NOT(D2161="Unknown"),ISBLANK(I2161)),AND(NOT(N2161="Unknown"),ISBLANK(Q2161))),"Missing Information", INDEX(Table15[Entire Service Line Classification], MATCH(SUMIFS(Table15[Unique ID],Table15[System-Owned Portion],D2161,Table15[If Material Anything Other than "Lead" in Column E,Was Material Ever Previously Lead?],F2161,Table15[Customer-Owned Portion],N2161),Table15[Unique ID],0),0)))</f>
        <v>Non-lead</v>
      </c>
      <c r="W2161" s="189"/>
    </row>
    <row r="2162" spans="1:23" s="190" customFormat="1" ht="37.5" x14ac:dyDescent="0.25">
      <c r="A2162" s="180">
        <v>11607349</v>
      </c>
      <c r="B2162" s="181" t="s">
        <v>4394</v>
      </c>
      <c r="C2162" s="182" t="s">
        <v>4395</v>
      </c>
      <c r="D2162" s="183" t="s">
        <v>36</v>
      </c>
      <c r="E2162" s="181" t="s">
        <v>35</v>
      </c>
      <c r="F2162" s="183" t="s">
        <v>35</v>
      </c>
      <c r="G2162" s="181" t="s">
        <v>252</v>
      </c>
      <c r="H2162" s="184">
        <v>1</v>
      </c>
      <c r="I2162" s="185" t="s">
        <v>107</v>
      </c>
      <c r="J2162" s="181" t="s">
        <v>37</v>
      </c>
      <c r="K2162" s="181" t="s">
        <v>38</v>
      </c>
      <c r="L2162" s="186">
        <v>45509</v>
      </c>
      <c r="M2162" s="187" t="s">
        <v>225</v>
      </c>
      <c r="N2162" s="183" t="s">
        <v>43</v>
      </c>
      <c r="O2162" s="181"/>
      <c r="P2162" s="184">
        <v>1</v>
      </c>
      <c r="Q2162" s="185" t="s">
        <v>107</v>
      </c>
      <c r="R2162" s="181" t="s">
        <v>37</v>
      </c>
      <c r="S2162" s="181" t="s">
        <v>96</v>
      </c>
      <c r="T2162" s="186">
        <v>45509</v>
      </c>
      <c r="U2162" s="187" t="s">
        <v>7068</v>
      </c>
      <c r="V2162" s="188" t="str" cm="1">
        <f t="array" ref="V2162">IF(SUM(LEN(A2162:U2162))=0,"",IF(OR(OR(ISBLANK(E2162),SUM(LEN(B2162),LEN(C2162))=0),AND(NOT(D2162="Unknown"),ISBLANK(I2162)),AND(NOT(N2162="Unknown"),ISBLANK(Q2162))),"Missing Information", INDEX(Table15[Entire Service Line Classification], MATCH(SUMIFS(Table15[Unique ID],Table15[System-Owned Portion],D2162,Table15[If Material Anything Other than "Lead" in Column E,Was Material Ever Previously Lead?],F2162,Table15[Customer-Owned Portion],N2162),Table15[Unique ID],0),0)))</f>
        <v>Non-lead</v>
      </c>
      <c r="W2162" s="189"/>
    </row>
    <row r="2163" spans="1:23" s="190" customFormat="1" ht="37.5" x14ac:dyDescent="0.25">
      <c r="A2163" s="180">
        <v>11607348</v>
      </c>
      <c r="B2163" s="181" t="s">
        <v>4396</v>
      </c>
      <c r="C2163" s="182" t="s">
        <v>4397</v>
      </c>
      <c r="D2163" s="183" t="s">
        <v>36</v>
      </c>
      <c r="E2163" s="181" t="s">
        <v>35</v>
      </c>
      <c r="F2163" s="183" t="s">
        <v>35</v>
      </c>
      <c r="G2163" s="181" t="s">
        <v>235</v>
      </c>
      <c r="H2163" s="184">
        <v>1</v>
      </c>
      <c r="I2163" s="185" t="s">
        <v>107</v>
      </c>
      <c r="J2163" s="181" t="s">
        <v>37</v>
      </c>
      <c r="K2163" s="181" t="s">
        <v>38</v>
      </c>
      <c r="L2163" s="186">
        <v>45509</v>
      </c>
      <c r="M2163" s="187" t="s">
        <v>225</v>
      </c>
      <c r="N2163" s="183" t="s">
        <v>36</v>
      </c>
      <c r="O2163" s="181"/>
      <c r="P2163" s="184">
        <v>1</v>
      </c>
      <c r="Q2163" s="185" t="s">
        <v>107</v>
      </c>
      <c r="R2163" s="181" t="s">
        <v>37</v>
      </c>
      <c r="S2163" s="181" t="s">
        <v>96</v>
      </c>
      <c r="T2163" s="186">
        <v>45509</v>
      </c>
      <c r="U2163" s="187" t="s">
        <v>225</v>
      </c>
      <c r="V2163" s="188" t="str" cm="1">
        <f t="array" ref="V2163">IF(SUM(LEN(A2163:U2163))=0,"",IF(OR(OR(ISBLANK(E2163),SUM(LEN(B2163),LEN(C2163))=0),AND(NOT(D2163="Unknown"),ISBLANK(I2163)),AND(NOT(N2163="Unknown"),ISBLANK(Q2163))),"Missing Information", INDEX(Table15[Entire Service Line Classification], MATCH(SUMIFS(Table15[Unique ID],Table15[System-Owned Portion],D2163,Table15[If Material Anything Other than "Lead" in Column E,Was Material Ever Previously Lead?],F2163,Table15[Customer-Owned Portion],N2163),Table15[Unique ID],0),0)))</f>
        <v>Non-lead</v>
      </c>
      <c r="W2163" s="189"/>
    </row>
    <row r="2164" spans="1:23" s="190" customFormat="1" ht="37.5" x14ac:dyDescent="0.25">
      <c r="A2164" s="180">
        <v>11607347</v>
      </c>
      <c r="B2164" s="181" t="s">
        <v>4398</v>
      </c>
      <c r="C2164" s="182" t="s">
        <v>4399</v>
      </c>
      <c r="D2164" s="183" t="s">
        <v>36</v>
      </c>
      <c r="E2164" s="181" t="s">
        <v>35</v>
      </c>
      <c r="F2164" s="183" t="s">
        <v>35</v>
      </c>
      <c r="G2164" s="181" t="s">
        <v>235</v>
      </c>
      <c r="H2164" s="184">
        <v>1</v>
      </c>
      <c r="I2164" s="185" t="s">
        <v>107</v>
      </c>
      <c r="J2164" s="181" t="s">
        <v>37</v>
      </c>
      <c r="K2164" s="181" t="s">
        <v>38</v>
      </c>
      <c r="L2164" s="186">
        <v>45509</v>
      </c>
      <c r="M2164" s="187" t="s">
        <v>225</v>
      </c>
      <c r="N2164" s="183" t="s">
        <v>36</v>
      </c>
      <c r="O2164" s="181"/>
      <c r="P2164" s="184">
        <v>1</v>
      </c>
      <c r="Q2164" s="185" t="s">
        <v>107</v>
      </c>
      <c r="R2164" s="181" t="s">
        <v>37</v>
      </c>
      <c r="S2164" s="181" t="s">
        <v>96</v>
      </c>
      <c r="T2164" s="186">
        <v>45509</v>
      </c>
      <c r="U2164" s="187" t="s">
        <v>225</v>
      </c>
      <c r="V2164" s="188" t="str" cm="1">
        <f t="array" ref="V2164">IF(SUM(LEN(A2164:U2164))=0,"",IF(OR(OR(ISBLANK(E2164),SUM(LEN(B2164),LEN(C2164))=0),AND(NOT(D2164="Unknown"),ISBLANK(I2164)),AND(NOT(N2164="Unknown"),ISBLANK(Q2164))),"Missing Information", INDEX(Table15[Entire Service Line Classification], MATCH(SUMIFS(Table15[Unique ID],Table15[System-Owned Portion],D2164,Table15[If Material Anything Other than "Lead" in Column E,Was Material Ever Previously Lead?],F2164,Table15[Customer-Owned Portion],N2164),Table15[Unique ID],0),0)))</f>
        <v>Non-lead</v>
      </c>
      <c r="W2164" s="189"/>
    </row>
    <row r="2165" spans="1:23" s="190" customFormat="1" ht="37.5" x14ac:dyDescent="0.25">
      <c r="A2165" s="180">
        <v>11607346</v>
      </c>
      <c r="B2165" s="181" t="s">
        <v>4400</v>
      </c>
      <c r="C2165" s="182" t="s">
        <v>4401</v>
      </c>
      <c r="D2165" s="183" t="s">
        <v>36</v>
      </c>
      <c r="E2165" s="181" t="s">
        <v>35</v>
      </c>
      <c r="F2165" s="183" t="s">
        <v>35</v>
      </c>
      <c r="G2165" s="181" t="s">
        <v>235</v>
      </c>
      <c r="H2165" s="184">
        <v>1</v>
      </c>
      <c r="I2165" s="185" t="s">
        <v>107</v>
      </c>
      <c r="J2165" s="181" t="s">
        <v>37</v>
      </c>
      <c r="K2165" s="181" t="s">
        <v>38</v>
      </c>
      <c r="L2165" s="186">
        <v>45509</v>
      </c>
      <c r="M2165" s="187" t="s">
        <v>225</v>
      </c>
      <c r="N2165" s="183" t="s">
        <v>36</v>
      </c>
      <c r="O2165" s="181"/>
      <c r="P2165" s="184">
        <v>1</v>
      </c>
      <c r="Q2165" s="185" t="s">
        <v>107</v>
      </c>
      <c r="R2165" s="181" t="s">
        <v>37</v>
      </c>
      <c r="S2165" s="181" t="s">
        <v>96</v>
      </c>
      <c r="T2165" s="186">
        <v>45509</v>
      </c>
      <c r="U2165" s="187" t="s">
        <v>225</v>
      </c>
      <c r="V2165" s="188" t="str" cm="1">
        <f t="array" ref="V2165">IF(SUM(LEN(A2165:U2165))=0,"",IF(OR(OR(ISBLANK(E2165),SUM(LEN(B2165),LEN(C2165))=0),AND(NOT(D2165="Unknown"),ISBLANK(I2165)),AND(NOT(N2165="Unknown"),ISBLANK(Q2165))),"Missing Information", INDEX(Table15[Entire Service Line Classification], MATCH(SUMIFS(Table15[Unique ID],Table15[System-Owned Portion],D2165,Table15[If Material Anything Other than "Lead" in Column E,Was Material Ever Previously Lead?],F2165,Table15[Customer-Owned Portion],N2165),Table15[Unique ID],0),0)))</f>
        <v>Non-lead</v>
      </c>
      <c r="W2165" s="189"/>
    </row>
    <row r="2166" spans="1:23" s="190" customFormat="1" ht="37.5" x14ac:dyDescent="0.25">
      <c r="A2166" s="180">
        <v>11607345</v>
      </c>
      <c r="B2166" s="181" t="s">
        <v>4402</v>
      </c>
      <c r="C2166" s="182" t="s">
        <v>4403</v>
      </c>
      <c r="D2166" s="183" t="s">
        <v>36</v>
      </c>
      <c r="E2166" s="181" t="s">
        <v>35</v>
      </c>
      <c r="F2166" s="183" t="s">
        <v>35</v>
      </c>
      <c r="G2166" s="181" t="s">
        <v>261</v>
      </c>
      <c r="H2166" s="184">
        <v>1</v>
      </c>
      <c r="I2166" s="185" t="s">
        <v>107</v>
      </c>
      <c r="J2166" s="181" t="s">
        <v>37</v>
      </c>
      <c r="K2166" s="181" t="s">
        <v>38</v>
      </c>
      <c r="L2166" s="186">
        <v>45509</v>
      </c>
      <c r="M2166" s="187" t="s">
        <v>225</v>
      </c>
      <c r="N2166" s="183" t="s">
        <v>36</v>
      </c>
      <c r="O2166" s="181"/>
      <c r="P2166" s="184">
        <v>1</v>
      </c>
      <c r="Q2166" s="185" t="s">
        <v>107</v>
      </c>
      <c r="R2166" s="181" t="s">
        <v>37</v>
      </c>
      <c r="S2166" s="181" t="s">
        <v>96</v>
      </c>
      <c r="T2166" s="186">
        <v>45509</v>
      </c>
      <c r="U2166" s="187" t="s">
        <v>225</v>
      </c>
      <c r="V2166" s="188" t="str" cm="1">
        <f t="array" ref="V2166">IF(SUM(LEN(A2166:U2166))=0,"",IF(OR(OR(ISBLANK(E2166),SUM(LEN(B2166),LEN(C2166))=0),AND(NOT(D2166="Unknown"),ISBLANK(I2166)),AND(NOT(N2166="Unknown"),ISBLANK(Q2166))),"Missing Information", INDEX(Table15[Entire Service Line Classification], MATCH(SUMIFS(Table15[Unique ID],Table15[System-Owned Portion],D2166,Table15[If Material Anything Other than "Lead" in Column E,Was Material Ever Previously Lead?],F2166,Table15[Customer-Owned Portion],N2166),Table15[Unique ID],0),0)))</f>
        <v>Non-lead</v>
      </c>
      <c r="W2166" s="189"/>
    </row>
    <row r="2167" spans="1:23" s="190" customFormat="1" ht="37.5" x14ac:dyDescent="0.25">
      <c r="A2167" s="180">
        <v>11607344</v>
      </c>
      <c r="B2167" s="181" t="s">
        <v>4404</v>
      </c>
      <c r="C2167" s="182" t="s">
        <v>4405</v>
      </c>
      <c r="D2167" s="183" t="s">
        <v>36</v>
      </c>
      <c r="E2167" s="181" t="s">
        <v>35</v>
      </c>
      <c r="F2167" s="183" t="s">
        <v>35</v>
      </c>
      <c r="G2167" s="181" t="s">
        <v>235</v>
      </c>
      <c r="H2167" s="184">
        <v>1</v>
      </c>
      <c r="I2167" s="185" t="s">
        <v>107</v>
      </c>
      <c r="J2167" s="181" t="s">
        <v>37</v>
      </c>
      <c r="K2167" s="181" t="s">
        <v>38</v>
      </c>
      <c r="L2167" s="186">
        <v>45509</v>
      </c>
      <c r="M2167" s="187" t="s">
        <v>225</v>
      </c>
      <c r="N2167" s="183" t="s">
        <v>36</v>
      </c>
      <c r="O2167" s="181"/>
      <c r="P2167" s="184">
        <v>1</v>
      </c>
      <c r="Q2167" s="185" t="s">
        <v>107</v>
      </c>
      <c r="R2167" s="181" t="s">
        <v>37</v>
      </c>
      <c r="S2167" s="181" t="s">
        <v>96</v>
      </c>
      <c r="T2167" s="186">
        <v>45509</v>
      </c>
      <c r="U2167" s="187" t="s">
        <v>225</v>
      </c>
      <c r="V2167" s="188" t="str" cm="1">
        <f t="array" ref="V2167">IF(SUM(LEN(A2167:U2167))=0,"",IF(OR(OR(ISBLANK(E2167),SUM(LEN(B2167),LEN(C2167))=0),AND(NOT(D2167="Unknown"),ISBLANK(I2167)),AND(NOT(N2167="Unknown"),ISBLANK(Q2167))),"Missing Information", INDEX(Table15[Entire Service Line Classification], MATCH(SUMIFS(Table15[Unique ID],Table15[System-Owned Portion],D2167,Table15[If Material Anything Other than "Lead" in Column E,Was Material Ever Previously Lead?],F2167,Table15[Customer-Owned Portion],N2167),Table15[Unique ID],0),0)))</f>
        <v>Non-lead</v>
      </c>
      <c r="W2167" s="189"/>
    </row>
    <row r="2168" spans="1:23" s="190" customFormat="1" ht="37.5" x14ac:dyDescent="0.25">
      <c r="A2168" s="180">
        <v>11607343</v>
      </c>
      <c r="B2168" s="181" t="s">
        <v>4119</v>
      </c>
      <c r="C2168" s="182" t="s">
        <v>4120</v>
      </c>
      <c r="D2168" s="183" t="s">
        <v>43</v>
      </c>
      <c r="E2168" s="181" t="s">
        <v>35</v>
      </c>
      <c r="F2168" s="183" t="s">
        <v>35</v>
      </c>
      <c r="G2168" s="181" t="s">
        <v>243</v>
      </c>
      <c r="H2168" s="184">
        <v>4</v>
      </c>
      <c r="I2168" s="185" t="s">
        <v>107</v>
      </c>
      <c r="J2168" s="181" t="s">
        <v>37</v>
      </c>
      <c r="K2168" s="181" t="s">
        <v>38</v>
      </c>
      <c r="L2168" s="186">
        <v>45509</v>
      </c>
      <c r="M2168" s="187" t="s">
        <v>225</v>
      </c>
      <c r="N2168" s="183" t="s">
        <v>43</v>
      </c>
      <c r="O2168" s="181"/>
      <c r="P2168" s="184">
        <v>4</v>
      </c>
      <c r="Q2168" s="185" t="s">
        <v>107</v>
      </c>
      <c r="R2168" s="181" t="s">
        <v>37</v>
      </c>
      <c r="S2168" s="181" t="s">
        <v>96</v>
      </c>
      <c r="T2168" s="186">
        <v>45509</v>
      </c>
      <c r="U2168" s="187" t="s">
        <v>7068</v>
      </c>
      <c r="V2168" s="188" t="str" cm="1">
        <f t="array" ref="V2168">IF(SUM(LEN(A2168:U2168))=0,"",IF(OR(OR(ISBLANK(E2168),SUM(LEN(B2168),LEN(C2168))=0),AND(NOT(D2168="Unknown"),ISBLANK(I2168)),AND(NOT(N2168="Unknown"),ISBLANK(Q2168))),"Missing Information", INDEX(Table15[Entire Service Line Classification], MATCH(SUMIFS(Table15[Unique ID],Table15[System-Owned Portion],D2168,Table15[If Material Anything Other than "Lead" in Column E,Was Material Ever Previously Lead?],F2168,Table15[Customer-Owned Portion],N2168),Table15[Unique ID],0),0)))</f>
        <v>Non-lead</v>
      </c>
      <c r="W2168" s="189"/>
    </row>
    <row r="2169" spans="1:23" s="190" customFormat="1" ht="37.5" x14ac:dyDescent="0.25">
      <c r="A2169" s="180">
        <v>11607342</v>
      </c>
      <c r="B2169" s="181" t="s">
        <v>4406</v>
      </c>
      <c r="C2169" s="182" t="s">
        <v>4407</v>
      </c>
      <c r="D2169" s="183" t="s">
        <v>36</v>
      </c>
      <c r="E2169" s="181" t="s">
        <v>35</v>
      </c>
      <c r="F2169" s="183" t="s">
        <v>35</v>
      </c>
      <c r="G2169" s="181" t="s">
        <v>235</v>
      </c>
      <c r="H2169" s="184">
        <v>1</v>
      </c>
      <c r="I2169" s="185" t="s">
        <v>107</v>
      </c>
      <c r="J2169" s="181" t="s">
        <v>37</v>
      </c>
      <c r="K2169" s="181" t="s">
        <v>38</v>
      </c>
      <c r="L2169" s="186">
        <v>45509</v>
      </c>
      <c r="M2169" s="187" t="s">
        <v>225</v>
      </c>
      <c r="N2169" s="183" t="s">
        <v>43</v>
      </c>
      <c r="O2169" s="181"/>
      <c r="P2169" s="184">
        <v>1</v>
      </c>
      <c r="Q2169" s="185" t="s">
        <v>107</v>
      </c>
      <c r="R2169" s="181" t="s">
        <v>37</v>
      </c>
      <c r="S2169" s="181" t="s">
        <v>96</v>
      </c>
      <c r="T2169" s="186">
        <v>45509</v>
      </c>
      <c r="U2169" s="187" t="s">
        <v>7068</v>
      </c>
      <c r="V2169" s="188" t="str" cm="1">
        <f t="array" ref="V2169">IF(SUM(LEN(A2169:U2169))=0,"",IF(OR(OR(ISBLANK(E2169),SUM(LEN(B2169),LEN(C2169))=0),AND(NOT(D2169="Unknown"),ISBLANK(I2169)),AND(NOT(N2169="Unknown"),ISBLANK(Q2169))),"Missing Information", INDEX(Table15[Entire Service Line Classification], MATCH(SUMIFS(Table15[Unique ID],Table15[System-Owned Portion],D2169,Table15[If Material Anything Other than "Lead" in Column E,Was Material Ever Previously Lead?],F2169,Table15[Customer-Owned Portion],N2169),Table15[Unique ID],0),0)))</f>
        <v>Non-lead</v>
      </c>
      <c r="W2169" s="189"/>
    </row>
    <row r="2170" spans="1:23" s="190" customFormat="1" ht="37.5" x14ac:dyDescent="0.25">
      <c r="A2170" s="180">
        <v>11607341</v>
      </c>
      <c r="B2170" s="181" t="s">
        <v>4408</v>
      </c>
      <c r="C2170" s="182" t="s">
        <v>4409</v>
      </c>
      <c r="D2170" s="183" t="s">
        <v>36</v>
      </c>
      <c r="E2170" s="181" t="s">
        <v>35</v>
      </c>
      <c r="F2170" s="183" t="s">
        <v>35</v>
      </c>
      <c r="G2170" s="181" t="s">
        <v>235</v>
      </c>
      <c r="H2170" s="184">
        <v>1</v>
      </c>
      <c r="I2170" s="185" t="s">
        <v>107</v>
      </c>
      <c r="J2170" s="181" t="s">
        <v>37</v>
      </c>
      <c r="K2170" s="181" t="s">
        <v>38</v>
      </c>
      <c r="L2170" s="186">
        <v>45509</v>
      </c>
      <c r="M2170" s="187" t="s">
        <v>225</v>
      </c>
      <c r="N2170" s="183" t="s">
        <v>43</v>
      </c>
      <c r="O2170" s="181"/>
      <c r="P2170" s="184">
        <v>1</v>
      </c>
      <c r="Q2170" s="185" t="s">
        <v>107</v>
      </c>
      <c r="R2170" s="181" t="s">
        <v>37</v>
      </c>
      <c r="S2170" s="181" t="s">
        <v>96</v>
      </c>
      <c r="T2170" s="186">
        <v>45509</v>
      </c>
      <c r="U2170" s="187" t="s">
        <v>7068</v>
      </c>
      <c r="V2170" s="188" t="str" cm="1">
        <f t="array" ref="V2170">IF(SUM(LEN(A2170:U2170))=0,"",IF(OR(OR(ISBLANK(E2170),SUM(LEN(B2170),LEN(C2170))=0),AND(NOT(D2170="Unknown"),ISBLANK(I2170)),AND(NOT(N2170="Unknown"),ISBLANK(Q2170))),"Missing Information", INDEX(Table15[Entire Service Line Classification], MATCH(SUMIFS(Table15[Unique ID],Table15[System-Owned Portion],D2170,Table15[If Material Anything Other than "Lead" in Column E,Was Material Ever Previously Lead?],F2170,Table15[Customer-Owned Portion],N2170),Table15[Unique ID],0),0)))</f>
        <v>Non-lead</v>
      </c>
      <c r="W2170" s="189"/>
    </row>
    <row r="2171" spans="1:23" s="190" customFormat="1" ht="37.5" x14ac:dyDescent="0.25">
      <c r="A2171" s="180">
        <v>11607340</v>
      </c>
      <c r="B2171" s="181" t="s">
        <v>4410</v>
      </c>
      <c r="C2171" s="182" t="s">
        <v>4411</v>
      </c>
      <c r="D2171" s="183" t="s">
        <v>36</v>
      </c>
      <c r="E2171" s="181" t="s">
        <v>35</v>
      </c>
      <c r="F2171" s="183" t="s">
        <v>35</v>
      </c>
      <c r="G2171" s="181" t="s">
        <v>235</v>
      </c>
      <c r="H2171" s="184">
        <v>1</v>
      </c>
      <c r="I2171" s="185" t="s">
        <v>107</v>
      </c>
      <c r="J2171" s="181" t="s">
        <v>37</v>
      </c>
      <c r="K2171" s="181" t="s">
        <v>38</v>
      </c>
      <c r="L2171" s="186">
        <v>45509</v>
      </c>
      <c r="M2171" s="187" t="s">
        <v>225</v>
      </c>
      <c r="N2171" s="183" t="s">
        <v>36</v>
      </c>
      <c r="O2171" s="181"/>
      <c r="P2171" s="184">
        <v>1</v>
      </c>
      <c r="Q2171" s="185" t="s">
        <v>107</v>
      </c>
      <c r="R2171" s="181" t="s">
        <v>37</v>
      </c>
      <c r="S2171" s="181" t="s">
        <v>96</v>
      </c>
      <c r="T2171" s="186">
        <v>45509</v>
      </c>
      <c r="U2171" s="187" t="s">
        <v>225</v>
      </c>
      <c r="V2171" s="188" t="str" cm="1">
        <f t="array" ref="V2171">IF(SUM(LEN(A2171:U2171))=0,"",IF(OR(OR(ISBLANK(E2171),SUM(LEN(B2171),LEN(C2171))=0),AND(NOT(D2171="Unknown"),ISBLANK(I2171)),AND(NOT(N2171="Unknown"),ISBLANK(Q2171))),"Missing Information", INDEX(Table15[Entire Service Line Classification], MATCH(SUMIFS(Table15[Unique ID],Table15[System-Owned Portion],D2171,Table15[If Material Anything Other than "Lead" in Column E,Was Material Ever Previously Lead?],F2171,Table15[Customer-Owned Portion],N2171),Table15[Unique ID],0),0)))</f>
        <v>Non-lead</v>
      </c>
      <c r="W2171" s="189"/>
    </row>
    <row r="2172" spans="1:23" s="190" customFormat="1" ht="37.5" x14ac:dyDescent="0.25">
      <c r="A2172" s="180">
        <v>11607339</v>
      </c>
      <c r="B2172" s="181" t="s">
        <v>4412</v>
      </c>
      <c r="C2172" s="182" t="s">
        <v>4413</v>
      </c>
      <c r="D2172" s="183" t="s">
        <v>36</v>
      </c>
      <c r="E2172" s="181" t="s">
        <v>35</v>
      </c>
      <c r="F2172" s="183" t="s">
        <v>35</v>
      </c>
      <c r="G2172" s="181" t="s">
        <v>281</v>
      </c>
      <c r="H2172" s="184">
        <v>1</v>
      </c>
      <c r="I2172" s="185" t="s">
        <v>107</v>
      </c>
      <c r="J2172" s="181" t="s">
        <v>37</v>
      </c>
      <c r="K2172" s="181" t="s">
        <v>38</v>
      </c>
      <c r="L2172" s="186">
        <v>45509</v>
      </c>
      <c r="M2172" s="187" t="s">
        <v>225</v>
      </c>
      <c r="N2172" s="183" t="s">
        <v>36</v>
      </c>
      <c r="O2172" s="181"/>
      <c r="P2172" s="184">
        <v>1</v>
      </c>
      <c r="Q2172" s="185" t="s">
        <v>107</v>
      </c>
      <c r="R2172" s="181" t="s">
        <v>37</v>
      </c>
      <c r="S2172" s="181" t="s">
        <v>96</v>
      </c>
      <c r="T2172" s="186">
        <v>45509</v>
      </c>
      <c r="U2172" s="187" t="s">
        <v>225</v>
      </c>
      <c r="V2172" s="188" t="str" cm="1">
        <f t="array" ref="V2172">IF(SUM(LEN(A2172:U2172))=0,"",IF(OR(OR(ISBLANK(E2172),SUM(LEN(B2172),LEN(C2172))=0),AND(NOT(D2172="Unknown"),ISBLANK(I2172)),AND(NOT(N2172="Unknown"),ISBLANK(Q2172))),"Missing Information", INDEX(Table15[Entire Service Line Classification], MATCH(SUMIFS(Table15[Unique ID],Table15[System-Owned Portion],D2172,Table15[If Material Anything Other than "Lead" in Column E,Was Material Ever Previously Lead?],F2172,Table15[Customer-Owned Portion],N2172),Table15[Unique ID],0),0)))</f>
        <v>Non-lead</v>
      </c>
      <c r="W2172" s="189"/>
    </row>
    <row r="2173" spans="1:23" s="190" customFormat="1" ht="37.5" x14ac:dyDescent="0.25">
      <c r="A2173" s="180">
        <v>11607338</v>
      </c>
      <c r="B2173" s="181" t="s">
        <v>4414</v>
      </c>
      <c r="C2173" s="182" t="s">
        <v>4415</v>
      </c>
      <c r="D2173" s="183" t="s">
        <v>36</v>
      </c>
      <c r="E2173" s="181" t="s">
        <v>35</v>
      </c>
      <c r="F2173" s="183" t="s">
        <v>35</v>
      </c>
      <c r="G2173" s="181" t="s">
        <v>269</v>
      </c>
      <c r="H2173" s="184">
        <v>1</v>
      </c>
      <c r="I2173" s="185" t="s">
        <v>107</v>
      </c>
      <c r="J2173" s="181" t="s">
        <v>37</v>
      </c>
      <c r="K2173" s="181" t="s">
        <v>38</v>
      </c>
      <c r="L2173" s="186">
        <v>45509</v>
      </c>
      <c r="M2173" s="187" t="s">
        <v>225</v>
      </c>
      <c r="N2173" s="183" t="s">
        <v>36</v>
      </c>
      <c r="O2173" s="181"/>
      <c r="P2173" s="184">
        <v>1</v>
      </c>
      <c r="Q2173" s="185" t="s">
        <v>107</v>
      </c>
      <c r="R2173" s="181" t="s">
        <v>37</v>
      </c>
      <c r="S2173" s="181" t="s">
        <v>96</v>
      </c>
      <c r="T2173" s="186">
        <v>45509</v>
      </c>
      <c r="U2173" s="187" t="s">
        <v>225</v>
      </c>
      <c r="V2173" s="188" t="str" cm="1">
        <f t="array" ref="V2173">IF(SUM(LEN(A2173:U2173))=0,"",IF(OR(OR(ISBLANK(E2173),SUM(LEN(B2173),LEN(C2173))=0),AND(NOT(D2173="Unknown"),ISBLANK(I2173)),AND(NOT(N2173="Unknown"),ISBLANK(Q2173))),"Missing Information", INDEX(Table15[Entire Service Line Classification], MATCH(SUMIFS(Table15[Unique ID],Table15[System-Owned Portion],D2173,Table15[If Material Anything Other than "Lead" in Column E,Was Material Ever Previously Lead?],F2173,Table15[Customer-Owned Portion],N2173),Table15[Unique ID],0),0)))</f>
        <v>Non-lead</v>
      </c>
      <c r="W2173" s="189"/>
    </row>
    <row r="2174" spans="1:23" s="190" customFormat="1" ht="37.5" x14ac:dyDescent="0.25">
      <c r="A2174" s="180">
        <v>11607336</v>
      </c>
      <c r="B2174" s="181" t="s">
        <v>4416</v>
      </c>
      <c r="C2174" s="182" t="s">
        <v>4417</v>
      </c>
      <c r="D2174" s="183" t="s">
        <v>36</v>
      </c>
      <c r="E2174" s="181" t="s">
        <v>35</v>
      </c>
      <c r="F2174" s="183" t="s">
        <v>35</v>
      </c>
      <c r="G2174" s="181" t="s">
        <v>281</v>
      </c>
      <c r="H2174" s="184">
        <v>1</v>
      </c>
      <c r="I2174" s="185" t="s">
        <v>107</v>
      </c>
      <c r="J2174" s="181" t="s">
        <v>37</v>
      </c>
      <c r="K2174" s="181" t="s">
        <v>38</v>
      </c>
      <c r="L2174" s="186">
        <v>45509</v>
      </c>
      <c r="M2174" s="187" t="s">
        <v>225</v>
      </c>
      <c r="N2174" s="183" t="s">
        <v>36</v>
      </c>
      <c r="O2174" s="181"/>
      <c r="P2174" s="184">
        <v>1</v>
      </c>
      <c r="Q2174" s="185" t="s">
        <v>107</v>
      </c>
      <c r="R2174" s="181" t="s">
        <v>37</v>
      </c>
      <c r="S2174" s="181" t="s">
        <v>96</v>
      </c>
      <c r="T2174" s="186">
        <v>45509</v>
      </c>
      <c r="U2174" s="187" t="s">
        <v>225</v>
      </c>
      <c r="V2174" s="188" t="str" cm="1">
        <f t="array" ref="V2174">IF(SUM(LEN(A2174:U2174))=0,"",IF(OR(OR(ISBLANK(E2174),SUM(LEN(B2174),LEN(C2174))=0),AND(NOT(D2174="Unknown"),ISBLANK(I2174)),AND(NOT(N2174="Unknown"),ISBLANK(Q2174))),"Missing Information", INDEX(Table15[Entire Service Line Classification], MATCH(SUMIFS(Table15[Unique ID],Table15[System-Owned Portion],D2174,Table15[If Material Anything Other than "Lead" in Column E,Was Material Ever Previously Lead?],F2174,Table15[Customer-Owned Portion],N2174),Table15[Unique ID],0),0)))</f>
        <v>Non-lead</v>
      </c>
      <c r="W2174" s="189"/>
    </row>
    <row r="2175" spans="1:23" s="190" customFormat="1" ht="37.5" x14ac:dyDescent="0.25">
      <c r="A2175" s="180">
        <v>11607335</v>
      </c>
      <c r="B2175" s="181" t="s">
        <v>4418</v>
      </c>
      <c r="C2175" s="182" t="s">
        <v>4419</v>
      </c>
      <c r="D2175" s="183" t="s">
        <v>36</v>
      </c>
      <c r="E2175" s="181" t="s">
        <v>35</v>
      </c>
      <c r="F2175" s="183" t="s">
        <v>35</v>
      </c>
      <c r="G2175" s="181" t="s">
        <v>235</v>
      </c>
      <c r="H2175" s="184">
        <v>1</v>
      </c>
      <c r="I2175" s="185" t="s">
        <v>107</v>
      </c>
      <c r="J2175" s="181" t="s">
        <v>37</v>
      </c>
      <c r="K2175" s="181" t="s">
        <v>38</v>
      </c>
      <c r="L2175" s="186">
        <v>45509</v>
      </c>
      <c r="M2175" s="187" t="s">
        <v>225</v>
      </c>
      <c r="N2175" s="183" t="s">
        <v>43</v>
      </c>
      <c r="O2175" s="181"/>
      <c r="P2175" s="184">
        <v>1</v>
      </c>
      <c r="Q2175" s="185" t="s">
        <v>107</v>
      </c>
      <c r="R2175" s="181" t="s">
        <v>37</v>
      </c>
      <c r="S2175" s="181" t="s">
        <v>96</v>
      </c>
      <c r="T2175" s="186">
        <v>45509</v>
      </c>
      <c r="U2175" s="187" t="s">
        <v>7068</v>
      </c>
      <c r="V2175" s="188" t="str" cm="1">
        <f t="array" ref="V2175">IF(SUM(LEN(A2175:U2175))=0,"",IF(OR(OR(ISBLANK(E2175),SUM(LEN(B2175),LEN(C2175))=0),AND(NOT(D2175="Unknown"),ISBLANK(I2175)),AND(NOT(N2175="Unknown"),ISBLANK(Q2175))),"Missing Information", INDEX(Table15[Entire Service Line Classification], MATCH(SUMIFS(Table15[Unique ID],Table15[System-Owned Portion],D2175,Table15[If Material Anything Other than "Lead" in Column E,Was Material Ever Previously Lead?],F2175,Table15[Customer-Owned Portion],N2175),Table15[Unique ID],0),0)))</f>
        <v>Non-lead</v>
      </c>
      <c r="W2175" s="189"/>
    </row>
    <row r="2176" spans="1:23" s="190" customFormat="1" ht="37.5" x14ac:dyDescent="0.25">
      <c r="A2176" s="180">
        <v>11607337</v>
      </c>
      <c r="B2176" s="181" t="s">
        <v>4420</v>
      </c>
      <c r="C2176" s="182" t="s">
        <v>4421</v>
      </c>
      <c r="D2176" s="183" t="s">
        <v>36</v>
      </c>
      <c r="E2176" s="181" t="s">
        <v>35</v>
      </c>
      <c r="F2176" s="183" t="s">
        <v>35</v>
      </c>
      <c r="G2176" s="181" t="s">
        <v>243</v>
      </c>
      <c r="H2176" s="184">
        <v>1</v>
      </c>
      <c r="I2176" s="185" t="s">
        <v>107</v>
      </c>
      <c r="J2176" s="181" t="s">
        <v>37</v>
      </c>
      <c r="K2176" s="181" t="s">
        <v>38</v>
      </c>
      <c r="L2176" s="186">
        <v>45509</v>
      </c>
      <c r="M2176" s="187" t="s">
        <v>225</v>
      </c>
      <c r="N2176" s="183" t="s">
        <v>36</v>
      </c>
      <c r="O2176" s="181"/>
      <c r="P2176" s="184">
        <v>1</v>
      </c>
      <c r="Q2176" s="185" t="s">
        <v>107</v>
      </c>
      <c r="R2176" s="181" t="s">
        <v>37</v>
      </c>
      <c r="S2176" s="181" t="s">
        <v>96</v>
      </c>
      <c r="T2176" s="186">
        <v>45509</v>
      </c>
      <c r="U2176" s="187" t="s">
        <v>225</v>
      </c>
      <c r="V2176" s="188" t="str" cm="1">
        <f t="array" ref="V2176">IF(SUM(LEN(A2176:U2176))=0,"",IF(OR(OR(ISBLANK(E2176),SUM(LEN(B2176),LEN(C2176))=0),AND(NOT(D2176="Unknown"),ISBLANK(I2176)),AND(NOT(N2176="Unknown"),ISBLANK(Q2176))),"Missing Information", INDEX(Table15[Entire Service Line Classification], MATCH(SUMIFS(Table15[Unique ID],Table15[System-Owned Portion],D2176,Table15[If Material Anything Other than "Lead" in Column E,Was Material Ever Previously Lead?],F2176,Table15[Customer-Owned Portion],N2176),Table15[Unique ID],0),0)))</f>
        <v>Non-lead</v>
      </c>
      <c r="W2176" s="189"/>
    </row>
    <row r="2177" spans="1:23" s="190" customFormat="1" ht="37.5" x14ac:dyDescent="0.25">
      <c r="A2177" s="180">
        <v>11607334</v>
      </c>
      <c r="B2177" s="181" t="s">
        <v>4422</v>
      </c>
      <c r="C2177" s="182" t="s">
        <v>4423</v>
      </c>
      <c r="D2177" s="183" t="s">
        <v>36</v>
      </c>
      <c r="E2177" s="181" t="s">
        <v>35</v>
      </c>
      <c r="F2177" s="183" t="s">
        <v>35</v>
      </c>
      <c r="G2177" s="181" t="s">
        <v>225</v>
      </c>
      <c r="H2177" s="184">
        <v>1</v>
      </c>
      <c r="I2177" s="185" t="s">
        <v>107</v>
      </c>
      <c r="J2177" s="181" t="s">
        <v>37</v>
      </c>
      <c r="K2177" s="181" t="s">
        <v>38</v>
      </c>
      <c r="L2177" s="186">
        <v>45509</v>
      </c>
      <c r="M2177" s="187" t="s">
        <v>225</v>
      </c>
      <c r="N2177" s="183" t="s">
        <v>36</v>
      </c>
      <c r="O2177" s="181"/>
      <c r="P2177" s="184">
        <v>1</v>
      </c>
      <c r="Q2177" s="185" t="s">
        <v>107</v>
      </c>
      <c r="R2177" s="181" t="s">
        <v>37</v>
      </c>
      <c r="S2177" s="181" t="s">
        <v>96</v>
      </c>
      <c r="T2177" s="186">
        <v>45509</v>
      </c>
      <c r="U2177" s="187" t="s">
        <v>225</v>
      </c>
      <c r="V2177" s="188" t="str" cm="1">
        <f t="array" ref="V2177">IF(SUM(LEN(A2177:U2177))=0,"",IF(OR(OR(ISBLANK(E2177),SUM(LEN(B2177),LEN(C2177))=0),AND(NOT(D2177="Unknown"),ISBLANK(I2177)),AND(NOT(N2177="Unknown"),ISBLANK(Q2177))),"Missing Information", INDEX(Table15[Entire Service Line Classification], MATCH(SUMIFS(Table15[Unique ID],Table15[System-Owned Portion],D2177,Table15[If Material Anything Other than "Lead" in Column E,Was Material Ever Previously Lead?],F2177,Table15[Customer-Owned Portion],N2177),Table15[Unique ID],0),0)))</f>
        <v>Non-lead</v>
      </c>
      <c r="W2177" s="189"/>
    </row>
    <row r="2178" spans="1:23" s="190" customFormat="1" ht="37.5" x14ac:dyDescent="0.25">
      <c r="A2178" s="180">
        <v>11607333</v>
      </c>
      <c r="B2178" s="181" t="s">
        <v>4424</v>
      </c>
      <c r="C2178" s="182" t="s">
        <v>4425</v>
      </c>
      <c r="D2178" s="183" t="s">
        <v>36</v>
      </c>
      <c r="E2178" s="181" t="s">
        <v>35</v>
      </c>
      <c r="F2178" s="183" t="s">
        <v>35</v>
      </c>
      <c r="G2178" s="181" t="s">
        <v>235</v>
      </c>
      <c r="H2178" s="184">
        <v>1</v>
      </c>
      <c r="I2178" s="185" t="s">
        <v>107</v>
      </c>
      <c r="J2178" s="181" t="s">
        <v>37</v>
      </c>
      <c r="K2178" s="181" t="s">
        <v>38</v>
      </c>
      <c r="L2178" s="186">
        <v>45509</v>
      </c>
      <c r="M2178" s="187" t="s">
        <v>225</v>
      </c>
      <c r="N2178" s="183" t="s">
        <v>36</v>
      </c>
      <c r="O2178" s="181"/>
      <c r="P2178" s="184">
        <v>1</v>
      </c>
      <c r="Q2178" s="185" t="s">
        <v>107</v>
      </c>
      <c r="R2178" s="181" t="s">
        <v>37</v>
      </c>
      <c r="S2178" s="181" t="s">
        <v>96</v>
      </c>
      <c r="T2178" s="186">
        <v>45509</v>
      </c>
      <c r="U2178" s="187" t="s">
        <v>225</v>
      </c>
      <c r="V2178" s="188" t="str" cm="1">
        <f t="array" ref="V2178">IF(SUM(LEN(A2178:U2178))=0,"",IF(OR(OR(ISBLANK(E2178),SUM(LEN(B2178),LEN(C2178))=0),AND(NOT(D2178="Unknown"),ISBLANK(I2178)),AND(NOT(N2178="Unknown"),ISBLANK(Q2178))),"Missing Information", INDEX(Table15[Entire Service Line Classification], MATCH(SUMIFS(Table15[Unique ID],Table15[System-Owned Portion],D2178,Table15[If Material Anything Other than "Lead" in Column E,Was Material Ever Previously Lead?],F2178,Table15[Customer-Owned Portion],N2178),Table15[Unique ID],0),0)))</f>
        <v>Non-lead</v>
      </c>
      <c r="W2178" s="189"/>
    </row>
    <row r="2179" spans="1:23" s="190" customFormat="1" ht="37.5" x14ac:dyDescent="0.25">
      <c r="A2179" s="180">
        <v>11607332</v>
      </c>
      <c r="B2179" s="181" t="s">
        <v>4426</v>
      </c>
      <c r="C2179" s="182" t="s">
        <v>4427</v>
      </c>
      <c r="D2179" s="183" t="s">
        <v>36</v>
      </c>
      <c r="E2179" s="181" t="s">
        <v>35</v>
      </c>
      <c r="F2179" s="183" t="s">
        <v>35</v>
      </c>
      <c r="G2179" s="181" t="s">
        <v>281</v>
      </c>
      <c r="H2179" s="184">
        <v>1</v>
      </c>
      <c r="I2179" s="185" t="s">
        <v>107</v>
      </c>
      <c r="J2179" s="181" t="s">
        <v>37</v>
      </c>
      <c r="K2179" s="181" t="s">
        <v>38</v>
      </c>
      <c r="L2179" s="186">
        <v>45509</v>
      </c>
      <c r="M2179" s="187" t="s">
        <v>225</v>
      </c>
      <c r="N2179" s="183" t="s">
        <v>43</v>
      </c>
      <c r="O2179" s="181"/>
      <c r="P2179" s="184">
        <v>1</v>
      </c>
      <c r="Q2179" s="185" t="s">
        <v>107</v>
      </c>
      <c r="R2179" s="181" t="s">
        <v>37</v>
      </c>
      <c r="S2179" s="181" t="s">
        <v>96</v>
      </c>
      <c r="T2179" s="186">
        <v>45509</v>
      </c>
      <c r="U2179" s="187" t="s">
        <v>7068</v>
      </c>
      <c r="V2179" s="188" t="str" cm="1">
        <f t="array" ref="V2179">IF(SUM(LEN(A2179:U2179))=0,"",IF(OR(OR(ISBLANK(E2179),SUM(LEN(B2179),LEN(C2179))=0),AND(NOT(D2179="Unknown"),ISBLANK(I2179)),AND(NOT(N2179="Unknown"),ISBLANK(Q2179))),"Missing Information", INDEX(Table15[Entire Service Line Classification], MATCH(SUMIFS(Table15[Unique ID],Table15[System-Owned Portion],D2179,Table15[If Material Anything Other than "Lead" in Column E,Was Material Ever Previously Lead?],F2179,Table15[Customer-Owned Portion],N2179),Table15[Unique ID],0),0)))</f>
        <v>Non-lead</v>
      </c>
      <c r="W2179" s="189"/>
    </row>
    <row r="2180" spans="1:23" s="190" customFormat="1" ht="37.5" x14ac:dyDescent="0.25">
      <c r="A2180" s="180">
        <v>11607331</v>
      </c>
      <c r="B2180" s="181" t="s">
        <v>4428</v>
      </c>
      <c r="C2180" s="182" t="s">
        <v>4429</v>
      </c>
      <c r="D2180" s="183" t="s">
        <v>36</v>
      </c>
      <c r="E2180" s="181" t="s">
        <v>35</v>
      </c>
      <c r="F2180" s="183" t="s">
        <v>35</v>
      </c>
      <c r="G2180" s="181" t="s">
        <v>261</v>
      </c>
      <c r="H2180" s="184">
        <v>1</v>
      </c>
      <c r="I2180" s="185" t="s">
        <v>107</v>
      </c>
      <c r="J2180" s="181" t="s">
        <v>37</v>
      </c>
      <c r="K2180" s="181" t="s">
        <v>38</v>
      </c>
      <c r="L2180" s="186">
        <v>45509</v>
      </c>
      <c r="M2180" s="187" t="s">
        <v>225</v>
      </c>
      <c r="N2180" s="183" t="s">
        <v>36</v>
      </c>
      <c r="O2180" s="181"/>
      <c r="P2180" s="184">
        <v>1</v>
      </c>
      <c r="Q2180" s="185" t="s">
        <v>107</v>
      </c>
      <c r="R2180" s="181" t="s">
        <v>37</v>
      </c>
      <c r="S2180" s="181" t="s">
        <v>96</v>
      </c>
      <c r="T2180" s="186">
        <v>45509</v>
      </c>
      <c r="U2180" s="187" t="s">
        <v>225</v>
      </c>
      <c r="V2180" s="188" t="str" cm="1">
        <f t="array" ref="V2180">IF(SUM(LEN(A2180:U2180))=0,"",IF(OR(OR(ISBLANK(E2180),SUM(LEN(B2180),LEN(C2180))=0),AND(NOT(D2180="Unknown"),ISBLANK(I2180)),AND(NOT(N2180="Unknown"),ISBLANK(Q2180))),"Missing Information", INDEX(Table15[Entire Service Line Classification], MATCH(SUMIFS(Table15[Unique ID],Table15[System-Owned Portion],D2180,Table15[If Material Anything Other than "Lead" in Column E,Was Material Ever Previously Lead?],F2180,Table15[Customer-Owned Portion],N2180),Table15[Unique ID],0),0)))</f>
        <v>Non-lead</v>
      </c>
      <c r="W2180" s="189"/>
    </row>
    <row r="2181" spans="1:23" s="190" customFormat="1" ht="37.5" x14ac:dyDescent="0.25">
      <c r="A2181" s="180">
        <v>11607330</v>
      </c>
      <c r="B2181" s="181" t="s">
        <v>4430</v>
      </c>
      <c r="C2181" s="182" t="s">
        <v>4431</v>
      </c>
      <c r="D2181" s="183" t="s">
        <v>36</v>
      </c>
      <c r="E2181" s="181" t="s">
        <v>35</v>
      </c>
      <c r="F2181" s="183" t="s">
        <v>35</v>
      </c>
      <c r="G2181" s="181" t="s">
        <v>235</v>
      </c>
      <c r="H2181" s="184">
        <v>1</v>
      </c>
      <c r="I2181" s="185" t="s">
        <v>107</v>
      </c>
      <c r="J2181" s="181" t="s">
        <v>37</v>
      </c>
      <c r="K2181" s="181" t="s">
        <v>38</v>
      </c>
      <c r="L2181" s="186">
        <v>45509</v>
      </c>
      <c r="M2181" s="187" t="s">
        <v>225</v>
      </c>
      <c r="N2181" s="183" t="s">
        <v>43</v>
      </c>
      <c r="O2181" s="181"/>
      <c r="P2181" s="184">
        <v>1</v>
      </c>
      <c r="Q2181" s="185" t="s">
        <v>107</v>
      </c>
      <c r="R2181" s="181" t="s">
        <v>37</v>
      </c>
      <c r="S2181" s="181" t="s">
        <v>96</v>
      </c>
      <c r="T2181" s="186">
        <v>45509</v>
      </c>
      <c r="U2181" s="187" t="s">
        <v>7068</v>
      </c>
      <c r="V2181" s="188" t="str" cm="1">
        <f t="array" ref="V2181">IF(SUM(LEN(A2181:U2181))=0,"",IF(OR(OR(ISBLANK(E2181),SUM(LEN(B2181),LEN(C2181))=0),AND(NOT(D2181="Unknown"),ISBLANK(I2181)),AND(NOT(N2181="Unknown"),ISBLANK(Q2181))),"Missing Information", INDEX(Table15[Entire Service Line Classification], MATCH(SUMIFS(Table15[Unique ID],Table15[System-Owned Portion],D2181,Table15[If Material Anything Other than "Lead" in Column E,Was Material Ever Previously Lead?],F2181,Table15[Customer-Owned Portion],N2181),Table15[Unique ID],0),0)))</f>
        <v>Non-lead</v>
      </c>
      <c r="W2181" s="189"/>
    </row>
    <row r="2182" spans="1:23" s="190" customFormat="1" ht="37.5" x14ac:dyDescent="0.25">
      <c r="A2182" s="180">
        <v>11607328</v>
      </c>
      <c r="B2182" s="181" t="s">
        <v>4432</v>
      </c>
      <c r="C2182" s="182" t="s">
        <v>4433</v>
      </c>
      <c r="D2182" s="183" t="s">
        <v>43</v>
      </c>
      <c r="E2182" s="181" t="s">
        <v>35</v>
      </c>
      <c r="F2182" s="183" t="s">
        <v>35</v>
      </c>
      <c r="G2182" s="181" t="s">
        <v>243</v>
      </c>
      <c r="H2182" s="184">
        <v>1</v>
      </c>
      <c r="I2182" s="185" t="s">
        <v>107</v>
      </c>
      <c r="J2182" s="181" t="s">
        <v>37</v>
      </c>
      <c r="K2182" s="181" t="s">
        <v>38</v>
      </c>
      <c r="L2182" s="186">
        <v>45509</v>
      </c>
      <c r="M2182" s="187" t="s">
        <v>7069</v>
      </c>
      <c r="N2182" s="183" t="s">
        <v>36</v>
      </c>
      <c r="O2182" s="181"/>
      <c r="P2182" s="184">
        <v>1</v>
      </c>
      <c r="Q2182" s="185" t="s">
        <v>107</v>
      </c>
      <c r="R2182" s="181" t="s">
        <v>37</v>
      </c>
      <c r="S2182" s="181" t="s">
        <v>96</v>
      </c>
      <c r="T2182" s="186">
        <v>45509</v>
      </c>
      <c r="U2182" s="187" t="s">
        <v>225</v>
      </c>
      <c r="V2182" s="188" t="str" cm="1">
        <f t="array" ref="V2182">IF(SUM(LEN(A2182:U2182))=0,"",IF(OR(OR(ISBLANK(E2182),SUM(LEN(B2182),LEN(C2182))=0),AND(NOT(D2182="Unknown"),ISBLANK(I2182)),AND(NOT(N2182="Unknown"),ISBLANK(Q2182))),"Missing Information", INDEX(Table15[Entire Service Line Classification], MATCH(SUMIFS(Table15[Unique ID],Table15[System-Owned Portion],D2182,Table15[If Material Anything Other than "Lead" in Column E,Was Material Ever Previously Lead?],F2182,Table15[Customer-Owned Portion],N2182),Table15[Unique ID],0),0)))</f>
        <v>Non-lead</v>
      </c>
      <c r="W2182" s="189"/>
    </row>
    <row r="2183" spans="1:23" s="190" customFormat="1" ht="37.5" x14ac:dyDescent="0.25">
      <c r="A2183" s="180">
        <v>11607327</v>
      </c>
      <c r="B2183" s="181" t="s">
        <v>4434</v>
      </c>
      <c r="C2183" s="182" t="s">
        <v>4435</v>
      </c>
      <c r="D2183" s="183" t="s">
        <v>36</v>
      </c>
      <c r="E2183" s="181" t="s">
        <v>35</v>
      </c>
      <c r="F2183" s="183" t="s">
        <v>35</v>
      </c>
      <c r="G2183" s="181" t="s">
        <v>281</v>
      </c>
      <c r="H2183" s="184">
        <v>1</v>
      </c>
      <c r="I2183" s="185" t="s">
        <v>107</v>
      </c>
      <c r="J2183" s="181" t="s">
        <v>37</v>
      </c>
      <c r="K2183" s="181" t="s">
        <v>38</v>
      </c>
      <c r="L2183" s="186">
        <v>45509</v>
      </c>
      <c r="M2183" s="187" t="s">
        <v>225</v>
      </c>
      <c r="N2183" s="183" t="s">
        <v>36</v>
      </c>
      <c r="O2183" s="181"/>
      <c r="P2183" s="184">
        <v>1</v>
      </c>
      <c r="Q2183" s="185" t="s">
        <v>107</v>
      </c>
      <c r="R2183" s="181" t="s">
        <v>37</v>
      </c>
      <c r="S2183" s="181" t="s">
        <v>96</v>
      </c>
      <c r="T2183" s="186">
        <v>45509</v>
      </c>
      <c r="U2183" s="187" t="s">
        <v>225</v>
      </c>
      <c r="V2183" s="188" t="str" cm="1">
        <f t="array" ref="V2183">IF(SUM(LEN(A2183:U2183))=0,"",IF(OR(OR(ISBLANK(E2183),SUM(LEN(B2183),LEN(C2183))=0),AND(NOT(D2183="Unknown"),ISBLANK(I2183)),AND(NOT(N2183="Unknown"),ISBLANK(Q2183))),"Missing Information", INDEX(Table15[Entire Service Line Classification], MATCH(SUMIFS(Table15[Unique ID],Table15[System-Owned Portion],D2183,Table15[If Material Anything Other than "Lead" in Column E,Was Material Ever Previously Lead?],F2183,Table15[Customer-Owned Portion],N2183),Table15[Unique ID],0),0)))</f>
        <v>Non-lead</v>
      </c>
      <c r="W2183" s="189"/>
    </row>
    <row r="2184" spans="1:23" s="190" customFormat="1" ht="37.5" x14ac:dyDescent="0.25">
      <c r="A2184" s="180">
        <v>11607329</v>
      </c>
      <c r="B2184" s="181" t="s">
        <v>4436</v>
      </c>
      <c r="C2184" s="182" t="s">
        <v>4437</v>
      </c>
      <c r="D2184" s="183" t="s">
        <v>36</v>
      </c>
      <c r="E2184" s="181" t="s">
        <v>35</v>
      </c>
      <c r="F2184" s="183" t="s">
        <v>35</v>
      </c>
      <c r="G2184" s="181" t="s">
        <v>243</v>
      </c>
      <c r="H2184" s="184">
        <v>1</v>
      </c>
      <c r="I2184" s="185" t="s">
        <v>107</v>
      </c>
      <c r="J2184" s="181" t="s">
        <v>37</v>
      </c>
      <c r="K2184" s="181" t="s">
        <v>38</v>
      </c>
      <c r="L2184" s="186">
        <v>45509</v>
      </c>
      <c r="M2184" s="187" t="s">
        <v>225</v>
      </c>
      <c r="N2184" s="183" t="s">
        <v>36</v>
      </c>
      <c r="O2184" s="181"/>
      <c r="P2184" s="184">
        <v>1</v>
      </c>
      <c r="Q2184" s="185" t="s">
        <v>107</v>
      </c>
      <c r="R2184" s="181" t="s">
        <v>37</v>
      </c>
      <c r="S2184" s="181" t="s">
        <v>96</v>
      </c>
      <c r="T2184" s="186">
        <v>45509</v>
      </c>
      <c r="U2184" s="187" t="s">
        <v>225</v>
      </c>
      <c r="V2184" s="188" t="str" cm="1">
        <f t="array" ref="V2184">IF(SUM(LEN(A2184:U2184))=0,"",IF(OR(OR(ISBLANK(E2184),SUM(LEN(B2184),LEN(C2184))=0),AND(NOT(D2184="Unknown"),ISBLANK(I2184)),AND(NOT(N2184="Unknown"),ISBLANK(Q2184))),"Missing Information", INDEX(Table15[Entire Service Line Classification], MATCH(SUMIFS(Table15[Unique ID],Table15[System-Owned Portion],D2184,Table15[If Material Anything Other than "Lead" in Column E,Was Material Ever Previously Lead?],F2184,Table15[Customer-Owned Portion],N2184),Table15[Unique ID],0),0)))</f>
        <v>Non-lead</v>
      </c>
      <c r="W2184" s="189"/>
    </row>
    <row r="2185" spans="1:23" s="190" customFormat="1" ht="37.5" x14ac:dyDescent="0.25">
      <c r="A2185" s="180">
        <v>11607326</v>
      </c>
      <c r="B2185" s="181" t="s">
        <v>4438</v>
      </c>
      <c r="C2185" s="182" t="s">
        <v>4439</v>
      </c>
      <c r="D2185" s="183" t="s">
        <v>36</v>
      </c>
      <c r="E2185" s="181" t="s">
        <v>35</v>
      </c>
      <c r="F2185" s="183" t="s">
        <v>35</v>
      </c>
      <c r="G2185" s="181" t="s">
        <v>225</v>
      </c>
      <c r="H2185" s="184">
        <v>1</v>
      </c>
      <c r="I2185" s="185" t="s">
        <v>107</v>
      </c>
      <c r="J2185" s="181" t="s">
        <v>37</v>
      </c>
      <c r="K2185" s="181" t="s">
        <v>38</v>
      </c>
      <c r="L2185" s="186">
        <v>45509</v>
      </c>
      <c r="M2185" s="187" t="s">
        <v>225</v>
      </c>
      <c r="N2185" s="183" t="s">
        <v>36</v>
      </c>
      <c r="O2185" s="181"/>
      <c r="P2185" s="184">
        <v>1</v>
      </c>
      <c r="Q2185" s="185" t="s">
        <v>107</v>
      </c>
      <c r="R2185" s="181" t="s">
        <v>37</v>
      </c>
      <c r="S2185" s="181" t="s">
        <v>96</v>
      </c>
      <c r="T2185" s="186">
        <v>45509</v>
      </c>
      <c r="U2185" s="187" t="s">
        <v>225</v>
      </c>
      <c r="V2185" s="188" t="str" cm="1">
        <f t="array" ref="V2185">IF(SUM(LEN(A2185:U2185))=0,"",IF(OR(OR(ISBLANK(E2185),SUM(LEN(B2185),LEN(C2185))=0),AND(NOT(D2185="Unknown"),ISBLANK(I2185)),AND(NOT(N2185="Unknown"),ISBLANK(Q2185))),"Missing Information", INDEX(Table15[Entire Service Line Classification], MATCH(SUMIFS(Table15[Unique ID],Table15[System-Owned Portion],D2185,Table15[If Material Anything Other than "Lead" in Column E,Was Material Ever Previously Lead?],F2185,Table15[Customer-Owned Portion],N2185),Table15[Unique ID],0),0)))</f>
        <v>Non-lead</v>
      </c>
      <c r="W2185" s="189"/>
    </row>
    <row r="2186" spans="1:23" s="190" customFormat="1" ht="37.5" x14ac:dyDescent="0.25">
      <c r="A2186" s="180">
        <v>11607325</v>
      </c>
      <c r="B2186" s="181" t="s">
        <v>4440</v>
      </c>
      <c r="C2186" s="182" t="s">
        <v>4441</v>
      </c>
      <c r="D2186" s="183" t="s">
        <v>36</v>
      </c>
      <c r="E2186" s="181" t="s">
        <v>35</v>
      </c>
      <c r="F2186" s="183" t="s">
        <v>35</v>
      </c>
      <c r="G2186" s="181" t="s">
        <v>235</v>
      </c>
      <c r="H2186" s="184">
        <v>1</v>
      </c>
      <c r="I2186" s="185" t="s">
        <v>107</v>
      </c>
      <c r="J2186" s="181" t="s">
        <v>37</v>
      </c>
      <c r="K2186" s="181" t="s">
        <v>38</v>
      </c>
      <c r="L2186" s="186">
        <v>45509</v>
      </c>
      <c r="M2186" s="187" t="s">
        <v>225</v>
      </c>
      <c r="N2186" s="183" t="s">
        <v>36</v>
      </c>
      <c r="O2186" s="181"/>
      <c r="P2186" s="184">
        <v>1</v>
      </c>
      <c r="Q2186" s="185" t="s">
        <v>107</v>
      </c>
      <c r="R2186" s="181" t="s">
        <v>37</v>
      </c>
      <c r="S2186" s="181" t="s">
        <v>96</v>
      </c>
      <c r="T2186" s="186">
        <v>45509</v>
      </c>
      <c r="U2186" s="187" t="s">
        <v>225</v>
      </c>
      <c r="V2186" s="188" t="str" cm="1">
        <f t="array" ref="V2186">IF(SUM(LEN(A2186:U2186))=0,"",IF(OR(OR(ISBLANK(E2186),SUM(LEN(B2186),LEN(C2186))=0),AND(NOT(D2186="Unknown"),ISBLANK(I2186)),AND(NOT(N2186="Unknown"),ISBLANK(Q2186))),"Missing Information", INDEX(Table15[Entire Service Line Classification], MATCH(SUMIFS(Table15[Unique ID],Table15[System-Owned Portion],D2186,Table15[If Material Anything Other than "Lead" in Column E,Was Material Ever Previously Lead?],F2186,Table15[Customer-Owned Portion],N2186),Table15[Unique ID],0),0)))</f>
        <v>Non-lead</v>
      </c>
      <c r="W2186" s="189"/>
    </row>
    <row r="2187" spans="1:23" s="190" customFormat="1" ht="37.5" x14ac:dyDescent="0.25">
      <c r="A2187" s="180">
        <v>11607324</v>
      </c>
      <c r="B2187" s="181" t="s">
        <v>4442</v>
      </c>
      <c r="C2187" s="182" t="s">
        <v>4443</v>
      </c>
      <c r="D2187" s="183" t="s">
        <v>36</v>
      </c>
      <c r="E2187" s="181" t="s">
        <v>35</v>
      </c>
      <c r="F2187" s="183" t="s">
        <v>35</v>
      </c>
      <c r="G2187" s="181" t="s">
        <v>261</v>
      </c>
      <c r="H2187" s="184">
        <v>1</v>
      </c>
      <c r="I2187" s="185" t="s">
        <v>107</v>
      </c>
      <c r="J2187" s="181" t="s">
        <v>37</v>
      </c>
      <c r="K2187" s="181" t="s">
        <v>38</v>
      </c>
      <c r="L2187" s="186">
        <v>45509</v>
      </c>
      <c r="M2187" s="187" t="s">
        <v>225</v>
      </c>
      <c r="N2187" s="183" t="s">
        <v>36</v>
      </c>
      <c r="O2187" s="181"/>
      <c r="P2187" s="184">
        <v>1</v>
      </c>
      <c r="Q2187" s="185" t="s">
        <v>107</v>
      </c>
      <c r="R2187" s="181" t="s">
        <v>37</v>
      </c>
      <c r="S2187" s="181" t="s">
        <v>96</v>
      </c>
      <c r="T2187" s="186">
        <v>45509</v>
      </c>
      <c r="U2187" s="187" t="s">
        <v>225</v>
      </c>
      <c r="V2187" s="188" t="str" cm="1">
        <f t="array" ref="V2187">IF(SUM(LEN(A2187:U2187))=0,"",IF(OR(OR(ISBLANK(E2187),SUM(LEN(B2187),LEN(C2187))=0),AND(NOT(D2187="Unknown"),ISBLANK(I2187)),AND(NOT(N2187="Unknown"),ISBLANK(Q2187))),"Missing Information", INDEX(Table15[Entire Service Line Classification], MATCH(SUMIFS(Table15[Unique ID],Table15[System-Owned Portion],D2187,Table15[If Material Anything Other than "Lead" in Column E,Was Material Ever Previously Lead?],F2187,Table15[Customer-Owned Portion],N2187),Table15[Unique ID],0),0)))</f>
        <v>Non-lead</v>
      </c>
      <c r="W2187" s="189"/>
    </row>
    <row r="2188" spans="1:23" s="190" customFormat="1" ht="37.5" x14ac:dyDescent="0.25">
      <c r="A2188" s="180">
        <v>11607323</v>
      </c>
      <c r="B2188" s="181" t="s">
        <v>4444</v>
      </c>
      <c r="C2188" s="182" t="s">
        <v>4445</v>
      </c>
      <c r="D2188" s="183" t="s">
        <v>36</v>
      </c>
      <c r="E2188" s="181" t="s">
        <v>35</v>
      </c>
      <c r="F2188" s="183" t="s">
        <v>35</v>
      </c>
      <c r="G2188" s="181" t="s">
        <v>281</v>
      </c>
      <c r="H2188" s="184">
        <v>1</v>
      </c>
      <c r="I2188" s="185" t="s">
        <v>107</v>
      </c>
      <c r="J2188" s="181" t="s">
        <v>37</v>
      </c>
      <c r="K2188" s="181" t="s">
        <v>38</v>
      </c>
      <c r="L2188" s="186">
        <v>45509</v>
      </c>
      <c r="M2188" s="187" t="s">
        <v>225</v>
      </c>
      <c r="N2188" s="183" t="s">
        <v>36</v>
      </c>
      <c r="O2188" s="181"/>
      <c r="P2188" s="184">
        <v>1</v>
      </c>
      <c r="Q2188" s="185" t="s">
        <v>107</v>
      </c>
      <c r="R2188" s="181" t="s">
        <v>37</v>
      </c>
      <c r="S2188" s="181" t="s">
        <v>96</v>
      </c>
      <c r="T2188" s="186">
        <v>45509</v>
      </c>
      <c r="U2188" s="187" t="s">
        <v>225</v>
      </c>
      <c r="V2188" s="188" t="str" cm="1">
        <f t="array" ref="V2188">IF(SUM(LEN(A2188:U2188))=0,"",IF(OR(OR(ISBLANK(E2188),SUM(LEN(B2188),LEN(C2188))=0),AND(NOT(D2188="Unknown"),ISBLANK(I2188)),AND(NOT(N2188="Unknown"),ISBLANK(Q2188))),"Missing Information", INDEX(Table15[Entire Service Line Classification], MATCH(SUMIFS(Table15[Unique ID],Table15[System-Owned Portion],D2188,Table15[If Material Anything Other than "Lead" in Column E,Was Material Ever Previously Lead?],F2188,Table15[Customer-Owned Portion],N2188),Table15[Unique ID],0),0)))</f>
        <v>Non-lead</v>
      </c>
      <c r="W2188" s="189"/>
    </row>
    <row r="2189" spans="1:23" s="190" customFormat="1" ht="37.5" x14ac:dyDescent="0.25">
      <c r="A2189" s="180">
        <v>11607322</v>
      </c>
      <c r="B2189" s="181" t="s">
        <v>4446</v>
      </c>
      <c r="C2189" s="182" t="s">
        <v>4447</v>
      </c>
      <c r="D2189" s="183" t="s">
        <v>36</v>
      </c>
      <c r="E2189" s="181" t="s">
        <v>35</v>
      </c>
      <c r="F2189" s="183" t="s">
        <v>35</v>
      </c>
      <c r="G2189" s="181" t="s">
        <v>235</v>
      </c>
      <c r="H2189" s="184">
        <v>1</v>
      </c>
      <c r="I2189" s="185" t="s">
        <v>107</v>
      </c>
      <c r="J2189" s="181" t="s">
        <v>37</v>
      </c>
      <c r="K2189" s="181" t="s">
        <v>38</v>
      </c>
      <c r="L2189" s="186">
        <v>45509</v>
      </c>
      <c r="M2189" s="187" t="s">
        <v>225</v>
      </c>
      <c r="N2189" s="183" t="s">
        <v>36</v>
      </c>
      <c r="O2189" s="181"/>
      <c r="P2189" s="184">
        <v>1</v>
      </c>
      <c r="Q2189" s="185" t="s">
        <v>107</v>
      </c>
      <c r="R2189" s="181" t="s">
        <v>37</v>
      </c>
      <c r="S2189" s="181" t="s">
        <v>96</v>
      </c>
      <c r="T2189" s="186">
        <v>45509</v>
      </c>
      <c r="U2189" s="187" t="s">
        <v>225</v>
      </c>
      <c r="V2189" s="188" t="str" cm="1">
        <f t="array" ref="V2189">IF(SUM(LEN(A2189:U2189))=0,"",IF(OR(OR(ISBLANK(E2189),SUM(LEN(B2189),LEN(C2189))=0),AND(NOT(D2189="Unknown"),ISBLANK(I2189)),AND(NOT(N2189="Unknown"),ISBLANK(Q2189))),"Missing Information", INDEX(Table15[Entire Service Line Classification], MATCH(SUMIFS(Table15[Unique ID],Table15[System-Owned Portion],D2189,Table15[If Material Anything Other than "Lead" in Column E,Was Material Ever Previously Lead?],F2189,Table15[Customer-Owned Portion],N2189),Table15[Unique ID],0),0)))</f>
        <v>Non-lead</v>
      </c>
      <c r="W2189" s="189"/>
    </row>
    <row r="2190" spans="1:23" s="190" customFormat="1" ht="37.5" x14ac:dyDescent="0.25">
      <c r="A2190" s="180">
        <v>11607321</v>
      </c>
      <c r="B2190" s="181" t="s">
        <v>4448</v>
      </c>
      <c r="C2190" s="182" t="s">
        <v>4449</v>
      </c>
      <c r="D2190" s="183" t="s">
        <v>36</v>
      </c>
      <c r="E2190" s="181" t="s">
        <v>35</v>
      </c>
      <c r="F2190" s="183" t="s">
        <v>35</v>
      </c>
      <c r="G2190" s="181" t="s">
        <v>261</v>
      </c>
      <c r="H2190" s="184">
        <v>1</v>
      </c>
      <c r="I2190" s="185" t="s">
        <v>107</v>
      </c>
      <c r="J2190" s="181" t="s">
        <v>37</v>
      </c>
      <c r="K2190" s="181" t="s">
        <v>38</v>
      </c>
      <c r="L2190" s="186">
        <v>45509</v>
      </c>
      <c r="M2190" s="187" t="s">
        <v>225</v>
      </c>
      <c r="N2190" s="183" t="s">
        <v>36</v>
      </c>
      <c r="O2190" s="181"/>
      <c r="P2190" s="184">
        <v>1</v>
      </c>
      <c r="Q2190" s="185" t="s">
        <v>107</v>
      </c>
      <c r="R2190" s="181" t="s">
        <v>37</v>
      </c>
      <c r="S2190" s="181" t="s">
        <v>96</v>
      </c>
      <c r="T2190" s="186">
        <v>45509</v>
      </c>
      <c r="U2190" s="187" t="s">
        <v>225</v>
      </c>
      <c r="V2190" s="188" t="str" cm="1">
        <f t="array" ref="V2190">IF(SUM(LEN(A2190:U2190))=0,"",IF(OR(OR(ISBLANK(E2190),SUM(LEN(B2190),LEN(C2190))=0),AND(NOT(D2190="Unknown"),ISBLANK(I2190)),AND(NOT(N2190="Unknown"),ISBLANK(Q2190))),"Missing Information", INDEX(Table15[Entire Service Line Classification], MATCH(SUMIFS(Table15[Unique ID],Table15[System-Owned Portion],D2190,Table15[If Material Anything Other than "Lead" in Column E,Was Material Ever Previously Lead?],F2190,Table15[Customer-Owned Portion],N2190),Table15[Unique ID],0),0)))</f>
        <v>Non-lead</v>
      </c>
      <c r="W2190" s="189"/>
    </row>
    <row r="2191" spans="1:23" s="190" customFormat="1" ht="37.5" x14ac:dyDescent="0.25">
      <c r="A2191" s="180">
        <v>11607320</v>
      </c>
      <c r="B2191" s="181" t="s">
        <v>4450</v>
      </c>
      <c r="C2191" s="182" t="s">
        <v>4451</v>
      </c>
      <c r="D2191" s="183" t="s">
        <v>36</v>
      </c>
      <c r="E2191" s="181" t="s">
        <v>35</v>
      </c>
      <c r="F2191" s="183" t="s">
        <v>35</v>
      </c>
      <c r="G2191" s="181" t="s">
        <v>235</v>
      </c>
      <c r="H2191" s="184">
        <v>1</v>
      </c>
      <c r="I2191" s="185" t="s">
        <v>107</v>
      </c>
      <c r="J2191" s="181" t="s">
        <v>37</v>
      </c>
      <c r="K2191" s="181" t="s">
        <v>38</v>
      </c>
      <c r="L2191" s="186">
        <v>45509</v>
      </c>
      <c r="M2191" s="187" t="s">
        <v>225</v>
      </c>
      <c r="N2191" s="183" t="s">
        <v>36</v>
      </c>
      <c r="O2191" s="181"/>
      <c r="P2191" s="184">
        <v>1</v>
      </c>
      <c r="Q2191" s="185" t="s">
        <v>107</v>
      </c>
      <c r="R2191" s="181" t="s">
        <v>37</v>
      </c>
      <c r="S2191" s="181" t="s">
        <v>96</v>
      </c>
      <c r="T2191" s="186">
        <v>45509</v>
      </c>
      <c r="U2191" s="187" t="s">
        <v>225</v>
      </c>
      <c r="V2191" s="188" t="str" cm="1">
        <f t="array" ref="V2191">IF(SUM(LEN(A2191:U2191))=0,"",IF(OR(OR(ISBLANK(E2191),SUM(LEN(B2191),LEN(C2191))=0),AND(NOT(D2191="Unknown"),ISBLANK(I2191)),AND(NOT(N2191="Unknown"),ISBLANK(Q2191))),"Missing Information", INDEX(Table15[Entire Service Line Classification], MATCH(SUMIFS(Table15[Unique ID],Table15[System-Owned Portion],D2191,Table15[If Material Anything Other than "Lead" in Column E,Was Material Ever Previously Lead?],F2191,Table15[Customer-Owned Portion],N2191),Table15[Unique ID],0),0)))</f>
        <v>Non-lead</v>
      </c>
      <c r="W2191" s="189"/>
    </row>
    <row r="2192" spans="1:23" s="190" customFormat="1" ht="37.5" x14ac:dyDescent="0.25">
      <c r="A2192" s="180">
        <v>11607319</v>
      </c>
      <c r="B2192" s="181" t="s">
        <v>4452</v>
      </c>
      <c r="C2192" s="182" t="s">
        <v>4453</v>
      </c>
      <c r="D2192" s="183" t="s">
        <v>36</v>
      </c>
      <c r="E2192" s="181" t="s">
        <v>35</v>
      </c>
      <c r="F2192" s="183" t="s">
        <v>35</v>
      </c>
      <c r="G2192" s="181" t="s">
        <v>245</v>
      </c>
      <c r="H2192" s="184">
        <v>1</v>
      </c>
      <c r="I2192" s="185" t="s">
        <v>107</v>
      </c>
      <c r="J2192" s="181" t="s">
        <v>37</v>
      </c>
      <c r="K2192" s="181" t="s">
        <v>38</v>
      </c>
      <c r="L2192" s="186">
        <v>45509</v>
      </c>
      <c r="M2192" s="187" t="s">
        <v>225</v>
      </c>
      <c r="N2192" s="183" t="s">
        <v>36</v>
      </c>
      <c r="O2192" s="181"/>
      <c r="P2192" s="184">
        <v>1</v>
      </c>
      <c r="Q2192" s="185" t="s">
        <v>107</v>
      </c>
      <c r="R2192" s="181" t="s">
        <v>37</v>
      </c>
      <c r="S2192" s="181" t="s">
        <v>96</v>
      </c>
      <c r="T2192" s="186">
        <v>45509</v>
      </c>
      <c r="U2192" s="187" t="s">
        <v>225</v>
      </c>
      <c r="V2192" s="188" t="str" cm="1">
        <f t="array" ref="V2192">IF(SUM(LEN(A2192:U2192))=0,"",IF(OR(OR(ISBLANK(E2192),SUM(LEN(B2192),LEN(C2192))=0),AND(NOT(D2192="Unknown"),ISBLANK(I2192)),AND(NOT(N2192="Unknown"),ISBLANK(Q2192))),"Missing Information", INDEX(Table15[Entire Service Line Classification], MATCH(SUMIFS(Table15[Unique ID],Table15[System-Owned Portion],D2192,Table15[If Material Anything Other than "Lead" in Column E,Was Material Ever Previously Lead?],F2192,Table15[Customer-Owned Portion],N2192),Table15[Unique ID],0),0)))</f>
        <v>Non-lead</v>
      </c>
      <c r="W2192" s="189"/>
    </row>
    <row r="2193" spans="1:23" s="190" customFormat="1" ht="37.5" x14ac:dyDescent="0.25">
      <c r="A2193" s="180">
        <v>11607318</v>
      </c>
      <c r="B2193" s="181" t="s">
        <v>4454</v>
      </c>
      <c r="C2193" s="182" t="s">
        <v>4455</v>
      </c>
      <c r="D2193" s="183" t="s">
        <v>36</v>
      </c>
      <c r="E2193" s="181" t="s">
        <v>35</v>
      </c>
      <c r="F2193" s="183" t="s">
        <v>35</v>
      </c>
      <c r="G2193" s="181" t="s">
        <v>235</v>
      </c>
      <c r="H2193" s="184">
        <v>1</v>
      </c>
      <c r="I2193" s="185" t="s">
        <v>107</v>
      </c>
      <c r="J2193" s="181" t="s">
        <v>37</v>
      </c>
      <c r="K2193" s="181" t="s">
        <v>38</v>
      </c>
      <c r="L2193" s="186">
        <v>45509</v>
      </c>
      <c r="M2193" s="187" t="s">
        <v>225</v>
      </c>
      <c r="N2193" s="183" t="s">
        <v>36</v>
      </c>
      <c r="O2193" s="181"/>
      <c r="P2193" s="184">
        <v>1</v>
      </c>
      <c r="Q2193" s="185" t="s">
        <v>107</v>
      </c>
      <c r="R2193" s="181" t="s">
        <v>37</v>
      </c>
      <c r="S2193" s="181" t="s">
        <v>96</v>
      </c>
      <c r="T2193" s="186">
        <v>45509</v>
      </c>
      <c r="U2193" s="187" t="s">
        <v>225</v>
      </c>
      <c r="V2193" s="188" t="str" cm="1">
        <f t="array" ref="V2193">IF(SUM(LEN(A2193:U2193))=0,"",IF(OR(OR(ISBLANK(E2193),SUM(LEN(B2193),LEN(C2193))=0),AND(NOT(D2193="Unknown"),ISBLANK(I2193)),AND(NOT(N2193="Unknown"),ISBLANK(Q2193))),"Missing Information", INDEX(Table15[Entire Service Line Classification], MATCH(SUMIFS(Table15[Unique ID],Table15[System-Owned Portion],D2193,Table15[If Material Anything Other than "Lead" in Column E,Was Material Ever Previously Lead?],F2193,Table15[Customer-Owned Portion],N2193),Table15[Unique ID],0),0)))</f>
        <v>Non-lead</v>
      </c>
      <c r="W2193" s="189"/>
    </row>
    <row r="2194" spans="1:23" s="190" customFormat="1" ht="37.5" x14ac:dyDescent="0.25">
      <c r="A2194" s="180">
        <v>11607317</v>
      </c>
      <c r="B2194" s="181" t="s">
        <v>4456</v>
      </c>
      <c r="C2194" s="182" t="s">
        <v>4457</v>
      </c>
      <c r="D2194" s="183" t="s">
        <v>43</v>
      </c>
      <c r="E2194" s="181" t="s">
        <v>35</v>
      </c>
      <c r="F2194" s="183" t="s">
        <v>35</v>
      </c>
      <c r="G2194" s="181" t="s">
        <v>7034</v>
      </c>
      <c r="H2194" s="184">
        <v>1</v>
      </c>
      <c r="I2194" s="185" t="s">
        <v>107</v>
      </c>
      <c r="J2194" s="181" t="s">
        <v>37</v>
      </c>
      <c r="K2194" s="181" t="s">
        <v>38</v>
      </c>
      <c r="L2194" s="186">
        <v>45495</v>
      </c>
      <c r="M2194" s="187" t="s">
        <v>225</v>
      </c>
      <c r="N2194" s="183" t="s">
        <v>36</v>
      </c>
      <c r="O2194" s="181"/>
      <c r="P2194" s="184">
        <v>1</v>
      </c>
      <c r="Q2194" s="185" t="s">
        <v>107</v>
      </c>
      <c r="R2194" s="181" t="s">
        <v>37</v>
      </c>
      <c r="S2194" s="181" t="s">
        <v>96</v>
      </c>
      <c r="T2194" s="186">
        <v>45495</v>
      </c>
      <c r="U2194" s="187" t="s">
        <v>225</v>
      </c>
      <c r="V2194" s="188" t="str" cm="1">
        <f t="array" ref="V2194">IF(SUM(LEN(A2194:U2194))=0,"",IF(OR(OR(ISBLANK(E2194),SUM(LEN(B2194),LEN(C2194))=0),AND(NOT(D2194="Unknown"),ISBLANK(I2194)),AND(NOT(N2194="Unknown"),ISBLANK(Q2194))),"Missing Information", INDEX(Table15[Entire Service Line Classification], MATCH(SUMIFS(Table15[Unique ID],Table15[System-Owned Portion],D2194,Table15[If Material Anything Other than "Lead" in Column E,Was Material Ever Previously Lead?],F2194,Table15[Customer-Owned Portion],N2194),Table15[Unique ID],0),0)))</f>
        <v>Non-lead</v>
      </c>
      <c r="W2194" s="189"/>
    </row>
    <row r="2195" spans="1:23" s="190" customFormat="1" ht="37.5" x14ac:dyDescent="0.25">
      <c r="A2195" s="180">
        <v>11607316</v>
      </c>
      <c r="B2195" s="181" t="s">
        <v>4458</v>
      </c>
      <c r="C2195" s="182" t="s">
        <v>4459</v>
      </c>
      <c r="D2195" s="183" t="s">
        <v>36</v>
      </c>
      <c r="E2195" s="181" t="s">
        <v>35</v>
      </c>
      <c r="F2195" s="183" t="s">
        <v>35</v>
      </c>
      <c r="G2195" s="181" t="s">
        <v>269</v>
      </c>
      <c r="H2195" s="184">
        <v>1</v>
      </c>
      <c r="I2195" s="185" t="s">
        <v>107</v>
      </c>
      <c r="J2195" s="181" t="s">
        <v>37</v>
      </c>
      <c r="K2195" s="181" t="s">
        <v>38</v>
      </c>
      <c r="L2195" s="186">
        <v>45509</v>
      </c>
      <c r="M2195" s="187" t="s">
        <v>225</v>
      </c>
      <c r="N2195" s="183" t="s">
        <v>36</v>
      </c>
      <c r="O2195" s="181"/>
      <c r="P2195" s="184">
        <v>1</v>
      </c>
      <c r="Q2195" s="185" t="s">
        <v>107</v>
      </c>
      <c r="R2195" s="181" t="s">
        <v>37</v>
      </c>
      <c r="S2195" s="181" t="s">
        <v>96</v>
      </c>
      <c r="T2195" s="186">
        <v>45509</v>
      </c>
      <c r="U2195" s="187" t="s">
        <v>225</v>
      </c>
      <c r="V2195" s="188" t="str" cm="1">
        <f t="array" ref="V2195">IF(SUM(LEN(A2195:U2195))=0,"",IF(OR(OR(ISBLANK(E2195),SUM(LEN(B2195),LEN(C2195))=0),AND(NOT(D2195="Unknown"),ISBLANK(I2195)),AND(NOT(N2195="Unknown"),ISBLANK(Q2195))),"Missing Information", INDEX(Table15[Entire Service Line Classification], MATCH(SUMIFS(Table15[Unique ID],Table15[System-Owned Portion],D2195,Table15[If Material Anything Other than "Lead" in Column E,Was Material Ever Previously Lead?],F2195,Table15[Customer-Owned Portion],N2195),Table15[Unique ID],0),0)))</f>
        <v>Non-lead</v>
      </c>
      <c r="W2195" s="189"/>
    </row>
    <row r="2196" spans="1:23" s="190" customFormat="1" ht="37.5" x14ac:dyDescent="0.25">
      <c r="A2196" s="180">
        <v>11607315</v>
      </c>
      <c r="B2196" s="181" t="s">
        <v>4460</v>
      </c>
      <c r="C2196" s="182" t="s">
        <v>4461</v>
      </c>
      <c r="D2196" s="183" t="s">
        <v>36</v>
      </c>
      <c r="E2196" s="181" t="s">
        <v>35</v>
      </c>
      <c r="F2196" s="183" t="s">
        <v>35</v>
      </c>
      <c r="G2196" s="181" t="s">
        <v>245</v>
      </c>
      <c r="H2196" s="184">
        <v>1</v>
      </c>
      <c r="I2196" s="185" t="s">
        <v>107</v>
      </c>
      <c r="J2196" s="181" t="s">
        <v>37</v>
      </c>
      <c r="K2196" s="181" t="s">
        <v>38</v>
      </c>
      <c r="L2196" s="186">
        <v>45509</v>
      </c>
      <c r="M2196" s="187" t="s">
        <v>225</v>
      </c>
      <c r="N2196" s="183" t="s">
        <v>36</v>
      </c>
      <c r="O2196" s="181"/>
      <c r="P2196" s="184">
        <v>1</v>
      </c>
      <c r="Q2196" s="185" t="s">
        <v>107</v>
      </c>
      <c r="R2196" s="181" t="s">
        <v>37</v>
      </c>
      <c r="S2196" s="181" t="s">
        <v>96</v>
      </c>
      <c r="T2196" s="186">
        <v>45509</v>
      </c>
      <c r="U2196" s="187" t="s">
        <v>225</v>
      </c>
      <c r="V2196" s="188" t="str" cm="1">
        <f t="array" ref="V2196">IF(SUM(LEN(A2196:U2196))=0,"",IF(OR(OR(ISBLANK(E2196),SUM(LEN(B2196),LEN(C2196))=0),AND(NOT(D2196="Unknown"),ISBLANK(I2196)),AND(NOT(N2196="Unknown"),ISBLANK(Q2196))),"Missing Information", INDEX(Table15[Entire Service Line Classification], MATCH(SUMIFS(Table15[Unique ID],Table15[System-Owned Portion],D2196,Table15[If Material Anything Other than "Lead" in Column E,Was Material Ever Previously Lead?],F2196,Table15[Customer-Owned Portion],N2196),Table15[Unique ID],0),0)))</f>
        <v>Non-lead</v>
      </c>
      <c r="W2196" s="189"/>
    </row>
    <row r="2197" spans="1:23" s="190" customFormat="1" ht="37.5" x14ac:dyDescent="0.25">
      <c r="A2197" s="180">
        <v>11607314</v>
      </c>
      <c r="B2197" s="181" t="s">
        <v>4462</v>
      </c>
      <c r="C2197" s="182" t="s">
        <v>4463</v>
      </c>
      <c r="D2197" s="183" t="s">
        <v>36</v>
      </c>
      <c r="E2197" s="181" t="s">
        <v>35</v>
      </c>
      <c r="F2197" s="183" t="s">
        <v>35</v>
      </c>
      <c r="G2197" s="181" t="s">
        <v>235</v>
      </c>
      <c r="H2197" s="184">
        <v>1</v>
      </c>
      <c r="I2197" s="185" t="s">
        <v>107</v>
      </c>
      <c r="J2197" s="181" t="s">
        <v>37</v>
      </c>
      <c r="K2197" s="181" t="s">
        <v>38</v>
      </c>
      <c r="L2197" s="186">
        <v>45495</v>
      </c>
      <c r="M2197" s="187" t="s">
        <v>225</v>
      </c>
      <c r="N2197" s="183" t="s">
        <v>36</v>
      </c>
      <c r="O2197" s="181"/>
      <c r="P2197" s="184">
        <v>1</v>
      </c>
      <c r="Q2197" s="185" t="s">
        <v>107</v>
      </c>
      <c r="R2197" s="181" t="s">
        <v>37</v>
      </c>
      <c r="S2197" s="181" t="s">
        <v>96</v>
      </c>
      <c r="T2197" s="186">
        <v>45495</v>
      </c>
      <c r="U2197" s="187" t="s">
        <v>225</v>
      </c>
      <c r="V2197" s="188" t="str" cm="1">
        <f t="array" ref="V2197">IF(SUM(LEN(A2197:U2197))=0,"",IF(OR(OR(ISBLANK(E2197),SUM(LEN(B2197),LEN(C2197))=0),AND(NOT(D2197="Unknown"),ISBLANK(I2197)),AND(NOT(N2197="Unknown"),ISBLANK(Q2197))),"Missing Information", INDEX(Table15[Entire Service Line Classification], MATCH(SUMIFS(Table15[Unique ID],Table15[System-Owned Portion],D2197,Table15[If Material Anything Other than "Lead" in Column E,Was Material Ever Previously Lead?],F2197,Table15[Customer-Owned Portion],N2197),Table15[Unique ID],0),0)))</f>
        <v>Non-lead</v>
      </c>
      <c r="W2197" s="189"/>
    </row>
    <row r="2198" spans="1:23" s="190" customFormat="1" ht="37.5" x14ac:dyDescent="0.25">
      <c r="A2198" s="180">
        <v>11607312</v>
      </c>
      <c r="B2198" s="181" t="s">
        <v>4464</v>
      </c>
      <c r="C2198" s="182" t="s">
        <v>4465</v>
      </c>
      <c r="D2198" s="183" t="s">
        <v>36</v>
      </c>
      <c r="E2198" s="181" t="s">
        <v>35</v>
      </c>
      <c r="F2198" s="183" t="s">
        <v>35</v>
      </c>
      <c r="G2198" s="181" t="s">
        <v>261</v>
      </c>
      <c r="H2198" s="184">
        <v>1</v>
      </c>
      <c r="I2198" s="185" t="s">
        <v>107</v>
      </c>
      <c r="J2198" s="181" t="s">
        <v>37</v>
      </c>
      <c r="K2198" s="181" t="s">
        <v>38</v>
      </c>
      <c r="L2198" s="186">
        <v>45509</v>
      </c>
      <c r="M2198" s="187" t="s">
        <v>225</v>
      </c>
      <c r="N2198" s="183" t="s">
        <v>36</v>
      </c>
      <c r="O2198" s="181"/>
      <c r="P2198" s="184">
        <v>1</v>
      </c>
      <c r="Q2198" s="185" t="s">
        <v>107</v>
      </c>
      <c r="R2198" s="181" t="s">
        <v>37</v>
      </c>
      <c r="S2198" s="181" t="s">
        <v>96</v>
      </c>
      <c r="T2198" s="186">
        <v>45509</v>
      </c>
      <c r="U2198" s="187" t="s">
        <v>225</v>
      </c>
      <c r="V2198" s="188" t="str" cm="1">
        <f t="array" ref="V2198">IF(SUM(LEN(A2198:U2198))=0,"",IF(OR(OR(ISBLANK(E2198),SUM(LEN(B2198),LEN(C2198))=0),AND(NOT(D2198="Unknown"),ISBLANK(I2198)),AND(NOT(N2198="Unknown"),ISBLANK(Q2198))),"Missing Information", INDEX(Table15[Entire Service Line Classification], MATCH(SUMIFS(Table15[Unique ID],Table15[System-Owned Portion],D2198,Table15[If Material Anything Other than "Lead" in Column E,Was Material Ever Previously Lead?],F2198,Table15[Customer-Owned Portion],N2198),Table15[Unique ID],0),0)))</f>
        <v>Non-lead</v>
      </c>
      <c r="W2198" s="189"/>
    </row>
    <row r="2199" spans="1:23" s="190" customFormat="1" ht="37.5" x14ac:dyDescent="0.25">
      <c r="A2199" s="180">
        <v>11607313</v>
      </c>
      <c r="B2199" s="181" t="s">
        <v>4466</v>
      </c>
      <c r="C2199" s="182" t="s">
        <v>4467</v>
      </c>
      <c r="D2199" s="183" t="s">
        <v>36</v>
      </c>
      <c r="E2199" s="181" t="s">
        <v>35</v>
      </c>
      <c r="F2199" s="183" t="s">
        <v>35</v>
      </c>
      <c r="G2199" s="181" t="s">
        <v>235</v>
      </c>
      <c r="H2199" s="184">
        <v>1</v>
      </c>
      <c r="I2199" s="185" t="s">
        <v>107</v>
      </c>
      <c r="J2199" s="181" t="s">
        <v>37</v>
      </c>
      <c r="K2199" s="181" t="s">
        <v>38</v>
      </c>
      <c r="L2199" s="186">
        <v>45509</v>
      </c>
      <c r="M2199" s="187" t="s">
        <v>225</v>
      </c>
      <c r="N2199" s="183" t="s">
        <v>36</v>
      </c>
      <c r="O2199" s="181"/>
      <c r="P2199" s="184">
        <v>1</v>
      </c>
      <c r="Q2199" s="185" t="s">
        <v>107</v>
      </c>
      <c r="R2199" s="181" t="s">
        <v>37</v>
      </c>
      <c r="S2199" s="181" t="s">
        <v>96</v>
      </c>
      <c r="T2199" s="186">
        <v>45509</v>
      </c>
      <c r="U2199" s="187" t="s">
        <v>225</v>
      </c>
      <c r="V2199" s="188" t="str" cm="1">
        <f t="array" ref="V2199">IF(SUM(LEN(A2199:U2199))=0,"",IF(OR(OR(ISBLANK(E2199),SUM(LEN(B2199),LEN(C2199))=0),AND(NOT(D2199="Unknown"),ISBLANK(I2199)),AND(NOT(N2199="Unknown"),ISBLANK(Q2199))),"Missing Information", INDEX(Table15[Entire Service Line Classification], MATCH(SUMIFS(Table15[Unique ID],Table15[System-Owned Portion],D2199,Table15[If Material Anything Other than "Lead" in Column E,Was Material Ever Previously Lead?],F2199,Table15[Customer-Owned Portion],N2199),Table15[Unique ID],0),0)))</f>
        <v>Non-lead</v>
      </c>
      <c r="W2199" s="189"/>
    </row>
    <row r="2200" spans="1:23" s="190" customFormat="1" ht="37.5" x14ac:dyDescent="0.25">
      <c r="A2200" s="180">
        <v>11607311</v>
      </c>
      <c r="B2200" s="181" t="s">
        <v>4468</v>
      </c>
      <c r="C2200" s="182" t="s">
        <v>4469</v>
      </c>
      <c r="D2200" s="183" t="s">
        <v>43</v>
      </c>
      <c r="E2200" s="181" t="s">
        <v>35</v>
      </c>
      <c r="F2200" s="183" t="s">
        <v>35</v>
      </c>
      <c r="G2200" s="181" t="s">
        <v>7030</v>
      </c>
      <c r="H2200" s="184">
        <v>1</v>
      </c>
      <c r="I2200" s="185" t="s">
        <v>107</v>
      </c>
      <c r="J2200" s="181" t="s">
        <v>37</v>
      </c>
      <c r="K2200" s="181" t="s">
        <v>38</v>
      </c>
      <c r="L2200" s="186">
        <v>45509</v>
      </c>
      <c r="M2200" s="187" t="s">
        <v>225</v>
      </c>
      <c r="N2200" s="183" t="s">
        <v>43</v>
      </c>
      <c r="O2200" s="181"/>
      <c r="P2200" s="184">
        <v>0.75</v>
      </c>
      <c r="Q2200" s="185" t="s">
        <v>107</v>
      </c>
      <c r="R2200" s="181" t="s">
        <v>37</v>
      </c>
      <c r="S2200" s="181" t="s">
        <v>96</v>
      </c>
      <c r="T2200" s="186">
        <v>45509</v>
      </c>
      <c r="U2200" s="187" t="s">
        <v>225</v>
      </c>
      <c r="V2200" s="188" t="str" cm="1">
        <f t="array" ref="V2200">IF(SUM(LEN(A2200:U2200))=0,"",IF(OR(OR(ISBLANK(E2200),SUM(LEN(B2200),LEN(C2200))=0),AND(NOT(D2200="Unknown"),ISBLANK(I2200)),AND(NOT(N2200="Unknown"),ISBLANK(Q2200))),"Missing Information", INDEX(Table15[Entire Service Line Classification], MATCH(SUMIFS(Table15[Unique ID],Table15[System-Owned Portion],D2200,Table15[If Material Anything Other than "Lead" in Column E,Was Material Ever Previously Lead?],F2200,Table15[Customer-Owned Portion],N2200),Table15[Unique ID],0),0)))</f>
        <v>Non-lead</v>
      </c>
      <c r="W2200" s="189"/>
    </row>
    <row r="2201" spans="1:23" s="190" customFormat="1" ht="37.5" x14ac:dyDescent="0.25">
      <c r="A2201" s="180">
        <v>11607310</v>
      </c>
      <c r="B2201" s="181" t="s">
        <v>4470</v>
      </c>
      <c r="C2201" s="182" t="s">
        <v>4471</v>
      </c>
      <c r="D2201" s="183" t="s">
        <v>36</v>
      </c>
      <c r="E2201" s="181" t="s">
        <v>35</v>
      </c>
      <c r="F2201" s="183" t="s">
        <v>35</v>
      </c>
      <c r="G2201" s="181" t="s">
        <v>225</v>
      </c>
      <c r="H2201" s="184">
        <v>1</v>
      </c>
      <c r="I2201" s="185" t="s">
        <v>107</v>
      </c>
      <c r="J2201" s="181" t="s">
        <v>37</v>
      </c>
      <c r="K2201" s="181" t="s">
        <v>38</v>
      </c>
      <c r="L2201" s="186">
        <v>45505</v>
      </c>
      <c r="M2201" s="187" t="s">
        <v>225</v>
      </c>
      <c r="N2201" s="183" t="s">
        <v>36</v>
      </c>
      <c r="O2201" s="181"/>
      <c r="P2201" s="184">
        <v>1</v>
      </c>
      <c r="Q2201" s="185" t="s">
        <v>107</v>
      </c>
      <c r="R2201" s="181" t="s">
        <v>37</v>
      </c>
      <c r="S2201" s="181" t="s">
        <v>96</v>
      </c>
      <c r="T2201" s="186">
        <v>45505</v>
      </c>
      <c r="U2201" s="187" t="s">
        <v>225</v>
      </c>
      <c r="V2201" s="188" t="str" cm="1">
        <f t="array" ref="V2201">IF(SUM(LEN(A2201:U2201))=0,"",IF(OR(OR(ISBLANK(E2201),SUM(LEN(B2201),LEN(C2201))=0),AND(NOT(D2201="Unknown"),ISBLANK(I2201)),AND(NOT(N2201="Unknown"),ISBLANK(Q2201))),"Missing Information", INDEX(Table15[Entire Service Line Classification], MATCH(SUMIFS(Table15[Unique ID],Table15[System-Owned Portion],D2201,Table15[If Material Anything Other than "Lead" in Column E,Was Material Ever Previously Lead?],F2201,Table15[Customer-Owned Portion],N2201),Table15[Unique ID],0),0)))</f>
        <v>Non-lead</v>
      </c>
      <c r="W2201" s="189"/>
    </row>
    <row r="2202" spans="1:23" s="190" customFormat="1" ht="37.5" x14ac:dyDescent="0.25">
      <c r="A2202" s="180">
        <v>11607309</v>
      </c>
      <c r="B2202" s="181" t="s">
        <v>4472</v>
      </c>
      <c r="C2202" s="182" t="s">
        <v>4473</v>
      </c>
      <c r="D2202" s="183" t="s">
        <v>43</v>
      </c>
      <c r="E2202" s="181" t="s">
        <v>35</v>
      </c>
      <c r="F2202" s="183" t="s">
        <v>35</v>
      </c>
      <c r="G2202" s="181" t="s">
        <v>260</v>
      </c>
      <c r="H2202" s="184">
        <v>1</v>
      </c>
      <c r="I2202" s="185" t="s">
        <v>107</v>
      </c>
      <c r="J2202" s="181" t="s">
        <v>37</v>
      </c>
      <c r="K2202" s="181" t="s">
        <v>38</v>
      </c>
      <c r="L2202" s="186">
        <v>45509</v>
      </c>
      <c r="M2202" s="187" t="s">
        <v>225</v>
      </c>
      <c r="N2202" s="183" t="s">
        <v>43</v>
      </c>
      <c r="O2202" s="181"/>
      <c r="P2202" s="184">
        <v>0.75</v>
      </c>
      <c r="Q2202" s="185" t="s">
        <v>107</v>
      </c>
      <c r="R2202" s="181" t="s">
        <v>37</v>
      </c>
      <c r="S2202" s="181" t="s">
        <v>96</v>
      </c>
      <c r="T2202" s="186">
        <v>45509</v>
      </c>
      <c r="U2202" s="187" t="s">
        <v>225</v>
      </c>
      <c r="V2202" s="188" t="str" cm="1">
        <f t="array" ref="V2202">IF(SUM(LEN(A2202:U2202))=0,"",IF(OR(OR(ISBLANK(E2202),SUM(LEN(B2202),LEN(C2202))=0),AND(NOT(D2202="Unknown"),ISBLANK(I2202)),AND(NOT(N2202="Unknown"),ISBLANK(Q2202))),"Missing Information", INDEX(Table15[Entire Service Line Classification], MATCH(SUMIFS(Table15[Unique ID],Table15[System-Owned Portion],D2202,Table15[If Material Anything Other than "Lead" in Column E,Was Material Ever Previously Lead?],F2202,Table15[Customer-Owned Portion],N2202),Table15[Unique ID],0),0)))</f>
        <v>Non-lead</v>
      </c>
      <c r="W2202" s="189"/>
    </row>
    <row r="2203" spans="1:23" s="190" customFormat="1" ht="37.5" x14ac:dyDescent="0.25">
      <c r="A2203" s="180">
        <v>11607308</v>
      </c>
      <c r="B2203" s="181" t="s">
        <v>4474</v>
      </c>
      <c r="C2203" s="182" t="s">
        <v>4475</v>
      </c>
      <c r="D2203" s="183" t="s">
        <v>43</v>
      </c>
      <c r="E2203" s="181" t="s">
        <v>35</v>
      </c>
      <c r="F2203" s="183" t="s">
        <v>35</v>
      </c>
      <c r="G2203" s="181" t="s">
        <v>7030</v>
      </c>
      <c r="H2203" s="184">
        <v>0.75</v>
      </c>
      <c r="I2203" s="185" t="s">
        <v>107</v>
      </c>
      <c r="J2203" s="181" t="s">
        <v>37</v>
      </c>
      <c r="K2203" s="181" t="s">
        <v>38</v>
      </c>
      <c r="L2203" s="186">
        <v>45509</v>
      </c>
      <c r="M2203" s="187" t="s">
        <v>225</v>
      </c>
      <c r="N2203" s="183" t="s">
        <v>36</v>
      </c>
      <c r="O2203" s="181"/>
      <c r="P2203" s="184">
        <v>0.75</v>
      </c>
      <c r="Q2203" s="185" t="s">
        <v>107</v>
      </c>
      <c r="R2203" s="181" t="s">
        <v>37</v>
      </c>
      <c r="S2203" s="181" t="s">
        <v>96</v>
      </c>
      <c r="T2203" s="186">
        <v>45509</v>
      </c>
      <c r="U2203" s="187" t="s">
        <v>225</v>
      </c>
      <c r="V2203" s="188" t="str" cm="1">
        <f t="array" ref="V2203">IF(SUM(LEN(A2203:U2203))=0,"",IF(OR(OR(ISBLANK(E2203),SUM(LEN(B2203),LEN(C2203))=0),AND(NOT(D2203="Unknown"),ISBLANK(I2203)),AND(NOT(N2203="Unknown"),ISBLANK(Q2203))),"Missing Information", INDEX(Table15[Entire Service Line Classification], MATCH(SUMIFS(Table15[Unique ID],Table15[System-Owned Portion],D2203,Table15[If Material Anything Other than "Lead" in Column E,Was Material Ever Previously Lead?],F2203,Table15[Customer-Owned Portion],N2203),Table15[Unique ID],0),0)))</f>
        <v>Non-lead</v>
      </c>
      <c r="W2203" s="189"/>
    </row>
    <row r="2204" spans="1:23" s="190" customFormat="1" ht="37.5" x14ac:dyDescent="0.25">
      <c r="A2204" s="180">
        <v>11607307</v>
      </c>
      <c r="B2204" s="181" t="s">
        <v>4476</v>
      </c>
      <c r="C2204" s="182" t="s">
        <v>4477</v>
      </c>
      <c r="D2204" s="183" t="s">
        <v>43</v>
      </c>
      <c r="E2204" s="181" t="s">
        <v>35</v>
      </c>
      <c r="F2204" s="183" t="s">
        <v>35</v>
      </c>
      <c r="G2204" s="181" t="s">
        <v>7040</v>
      </c>
      <c r="H2204" s="184">
        <v>0.75</v>
      </c>
      <c r="I2204" s="185" t="s">
        <v>107</v>
      </c>
      <c r="J2204" s="181" t="s">
        <v>37</v>
      </c>
      <c r="K2204" s="181" t="s">
        <v>38</v>
      </c>
      <c r="L2204" s="186">
        <v>45495</v>
      </c>
      <c r="M2204" s="187" t="s">
        <v>225</v>
      </c>
      <c r="N2204" s="183" t="s">
        <v>43</v>
      </c>
      <c r="O2204" s="181"/>
      <c r="P2204" s="184">
        <v>0.75</v>
      </c>
      <c r="Q2204" s="185" t="s">
        <v>107</v>
      </c>
      <c r="R2204" s="181" t="s">
        <v>37</v>
      </c>
      <c r="S2204" s="181" t="s">
        <v>96</v>
      </c>
      <c r="T2204" s="186">
        <v>45495</v>
      </c>
      <c r="U2204" s="187" t="s">
        <v>225</v>
      </c>
      <c r="V2204" s="188" t="str" cm="1">
        <f t="array" ref="V2204">IF(SUM(LEN(A2204:U2204))=0,"",IF(OR(OR(ISBLANK(E2204),SUM(LEN(B2204),LEN(C2204))=0),AND(NOT(D2204="Unknown"),ISBLANK(I2204)),AND(NOT(N2204="Unknown"),ISBLANK(Q2204))),"Missing Information", INDEX(Table15[Entire Service Line Classification], MATCH(SUMIFS(Table15[Unique ID],Table15[System-Owned Portion],D2204,Table15[If Material Anything Other than "Lead" in Column E,Was Material Ever Previously Lead?],F2204,Table15[Customer-Owned Portion],N2204),Table15[Unique ID],0),0)))</f>
        <v>Non-lead</v>
      </c>
      <c r="W2204" s="189"/>
    </row>
    <row r="2205" spans="1:23" s="190" customFormat="1" ht="37.5" x14ac:dyDescent="0.25">
      <c r="A2205" s="180">
        <v>11607306</v>
      </c>
      <c r="B2205" s="181" t="s">
        <v>4478</v>
      </c>
      <c r="C2205" s="182" t="s">
        <v>4479</v>
      </c>
      <c r="D2205" s="183" t="s">
        <v>36</v>
      </c>
      <c r="E2205" s="181" t="s">
        <v>35</v>
      </c>
      <c r="F2205" s="183" t="s">
        <v>35</v>
      </c>
      <c r="G2205" s="181" t="s">
        <v>245</v>
      </c>
      <c r="H2205" s="184">
        <v>1</v>
      </c>
      <c r="I2205" s="185" t="s">
        <v>107</v>
      </c>
      <c r="J2205" s="181" t="s">
        <v>37</v>
      </c>
      <c r="K2205" s="181" t="s">
        <v>38</v>
      </c>
      <c r="L2205" s="186">
        <v>45509</v>
      </c>
      <c r="M2205" s="187" t="s">
        <v>225</v>
      </c>
      <c r="N2205" s="183" t="s">
        <v>36</v>
      </c>
      <c r="O2205" s="181"/>
      <c r="P2205" s="184">
        <v>1</v>
      </c>
      <c r="Q2205" s="185" t="s">
        <v>107</v>
      </c>
      <c r="R2205" s="181" t="s">
        <v>37</v>
      </c>
      <c r="S2205" s="181" t="s">
        <v>96</v>
      </c>
      <c r="T2205" s="186">
        <v>45509</v>
      </c>
      <c r="U2205" s="187" t="s">
        <v>225</v>
      </c>
      <c r="V2205" s="188" t="str" cm="1">
        <f t="array" ref="V2205">IF(SUM(LEN(A2205:U2205))=0,"",IF(OR(OR(ISBLANK(E2205),SUM(LEN(B2205),LEN(C2205))=0),AND(NOT(D2205="Unknown"),ISBLANK(I2205)),AND(NOT(N2205="Unknown"),ISBLANK(Q2205))),"Missing Information", INDEX(Table15[Entire Service Line Classification], MATCH(SUMIFS(Table15[Unique ID],Table15[System-Owned Portion],D2205,Table15[If Material Anything Other than "Lead" in Column E,Was Material Ever Previously Lead?],F2205,Table15[Customer-Owned Portion],N2205),Table15[Unique ID],0),0)))</f>
        <v>Non-lead</v>
      </c>
      <c r="W2205" s="189"/>
    </row>
    <row r="2206" spans="1:23" s="190" customFormat="1" ht="37.5" x14ac:dyDescent="0.25">
      <c r="A2206" s="180">
        <v>11607305</v>
      </c>
      <c r="B2206" s="181" t="s">
        <v>4480</v>
      </c>
      <c r="C2206" s="182" t="s">
        <v>4481</v>
      </c>
      <c r="D2206" s="183" t="s">
        <v>36</v>
      </c>
      <c r="E2206" s="181" t="s">
        <v>35</v>
      </c>
      <c r="F2206" s="183" t="s">
        <v>35</v>
      </c>
      <c r="G2206" s="181" t="s">
        <v>7038</v>
      </c>
      <c r="H2206" s="184">
        <v>1</v>
      </c>
      <c r="I2206" s="185" t="s">
        <v>107</v>
      </c>
      <c r="J2206" s="181" t="s">
        <v>37</v>
      </c>
      <c r="K2206" s="181" t="s">
        <v>38</v>
      </c>
      <c r="L2206" s="186">
        <v>45505</v>
      </c>
      <c r="M2206" s="187" t="s">
        <v>225</v>
      </c>
      <c r="N2206" s="183" t="s">
        <v>36</v>
      </c>
      <c r="O2206" s="181"/>
      <c r="P2206" s="184">
        <v>1</v>
      </c>
      <c r="Q2206" s="185" t="s">
        <v>107</v>
      </c>
      <c r="R2206" s="181" t="s">
        <v>37</v>
      </c>
      <c r="S2206" s="181" t="s">
        <v>96</v>
      </c>
      <c r="T2206" s="186">
        <v>45505</v>
      </c>
      <c r="U2206" s="187" t="s">
        <v>225</v>
      </c>
      <c r="V2206" s="188" t="str" cm="1">
        <f t="array" ref="V2206">IF(SUM(LEN(A2206:U2206))=0,"",IF(OR(OR(ISBLANK(E2206),SUM(LEN(B2206),LEN(C2206))=0),AND(NOT(D2206="Unknown"),ISBLANK(I2206)),AND(NOT(N2206="Unknown"),ISBLANK(Q2206))),"Missing Information", INDEX(Table15[Entire Service Line Classification], MATCH(SUMIFS(Table15[Unique ID],Table15[System-Owned Portion],D2206,Table15[If Material Anything Other than "Lead" in Column E,Was Material Ever Previously Lead?],F2206,Table15[Customer-Owned Portion],N2206),Table15[Unique ID],0),0)))</f>
        <v>Non-lead</v>
      </c>
      <c r="W2206" s="189"/>
    </row>
    <row r="2207" spans="1:23" s="190" customFormat="1" ht="37.5" x14ac:dyDescent="0.25">
      <c r="A2207" s="180">
        <v>11607304</v>
      </c>
      <c r="B2207" s="181" t="s">
        <v>4482</v>
      </c>
      <c r="C2207" s="182" t="s">
        <v>4483</v>
      </c>
      <c r="D2207" s="183" t="s">
        <v>43</v>
      </c>
      <c r="E2207" s="181" t="s">
        <v>35</v>
      </c>
      <c r="F2207" s="183" t="s">
        <v>35</v>
      </c>
      <c r="G2207" s="181" t="s">
        <v>226</v>
      </c>
      <c r="H2207" s="184">
        <v>0.75</v>
      </c>
      <c r="I2207" s="185" t="s">
        <v>107</v>
      </c>
      <c r="J2207" s="181" t="s">
        <v>37</v>
      </c>
      <c r="K2207" s="181" t="s">
        <v>38</v>
      </c>
      <c r="L2207" s="186">
        <v>45509</v>
      </c>
      <c r="M2207" s="187" t="s">
        <v>225</v>
      </c>
      <c r="N2207" s="183" t="s">
        <v>43</v>
      </c>
      <c r="O2207" s="181"/>
      <c r="P2207" s="184">
        <v>0.75</v>
      </c>
      <c r="Q2207" s="185" t="s">
        <v>107</v>
      </c>
      <c r="R2207" s="181" t="s">
        <v>37</v>
      </c>
      <c r="S2207" s="181" t="s">
        <v>96</v>
      </c>
      <c r="T2207" s="186">
        <v>45509</v>
      </c>
      <c r="U2207" s="187" t="s">
        <v>225</v>
      </c>
      <c r="V2207" s="188" t="str" cm="1">
        <f t="array" ref="V2207">IF(SUM(LEN(A2207:U2207))=0,"",IF(OR(OR(ISBLANK(E2207),SUM(LEN(B2207),LEN(C2207))=0),AND(NOT(D2207="Unknown"),ISBLANK(I2207)),AND(NOT(N2207="Unknown"),ISBLANK(Q2207))),"Missing Information", INDEX(Table15[Entire Service Line Classification], MATCH(SUMIFS(Table15[Unique ID],Table15[System-Owned Portion],D2207,Table15[If Material Anything Other than "Lead" in Column E,Was Material Ever Previously Lead?],F2207,Table15[Customer-Owned Portion],N2207),Table15[Unique ID],0),0)))</f>
        <v>Non-lead</v>
      </c>
      <c r="W2207" s="189"/>
    </row>
    <row r="2208" spans="1:23" s="190" customFormat="1" ht="37.5" x14ac:dyDescent="0.25">
      <c r="A2208" s="180">
        <v>11607303</v>
      </c>
      <c r="B2208" s="181" t="s">
        <v>4484</v>
      </c>
      <c r="C2208" s="182" t="s">
        <v>4485</v>
      </c>
      <c r="D2208" s="183" t="s">
        <v>43</v>
      </c>
      <c r="E2208" s="181" t="s">
        <v>35</v>
      </c>
      <c r="F2208" s="183" t="s">
        <v>35</v>
      </c>
      <c r="G2208" s="181" t="s">
        <v>7030</v>
      </c>
      <c r="H2208" s="184">
        <v>0.75</v>
      </c>
      <c r="I2208" s="185" t="s">
        <v>107</v>
      </c>
      <c r="J2208" s="181" t="s">
        <v>37</v>
      </c>
      <c r="K2208" s="181" t="s">
        <v>38</v>
      </c>
      <c r="L2208" s="186">
        <v>45509</v>
      </c>
      <c r="M2208" s="187" t="s">
        <v>225</v>
      </c>
      <c r="N2208" s="183" t="s">
        <v>43</v>
      </c>
      <c r="O2208" s="181"/>
      <c r="P2208" s="184">
        <v>0.75</v>
      </c>
      <c r="Q2208" s="185" t="s">
        <v>107</v>
      </c>
      <c r="R2208" s="181" t="s">
        <v>37</v>
      </c>
      <c r="S2208" s="181" t="s">
        <v>96</v>
      </c>
      <c r="T2208" s="186">
        <v>45509</v>
      </c>
      <c r="U2208" s="187" t="s">
        <v>225</v>
      </c>
      <c r="V2208" s="188" t="str" cm="1">
        <f t="array" ref="V2208">IF(SUM(LEN(A2208:U2208))=0,"",IF(OR(OR(ISBLANK(E2208),SUM(LEN(B2208),LEN(C2208))=0),AND(NOT(D2208="Unknown"),ISBLANK(I2208)),AND(NOT(N2208="Unknown"),ISBLANK(Q2208))),"Missing Information", INDEX(Table15[Entire Service Line Classification], MATCH(SUMIFS(Table15[Unique ID],Table15[System-Owned Portion],D2208,Table15[If Material Anything Other than "Lead" in Column E,Was Material Ever Previously Lead?],F2208,Table15[Customer-Owned Portion],N2208),Table15[Unique ID],0),0)))</f>
        <v>Non-lead</v>
      </c>
      <c r="W2208" s="189"/>
    </row>
    <row r="2209" spans="1:23" s="190" customFormat="1" ht="37.5" x14ac:dyDescent="0.25">
      <c r="A2209" s="180">
        <v>11607302</v>
      </c>
      <c r="B2209" s="181" t="s">
        <v>4486</v>
      </c>
      <c r="C2209" s="182" t="s">
        <v>4487</v>
      </c>
      <c r="D2209" s="183" t="s">
        <v>43</v>
      </c>
      <c r="E2209" s="181" t="s">
        <v>35</v>
      </c>
      <c r="F2209" s="183" t="s">
        <v>35</v>
      </c>
      <c r="G2209" s="181" t="s">
        <v>231</v>
      </c>
      <c r="H2209" s="184">
        <v>0.75</v>
      </c>
      <c r="I2209" s="185" t="s">
        <v>107</v>
      </c>
      <c r="J2209" s="181" t="s">
        <v>37</v>
      </c>
      <c r="K2209" s="181" t="s">
        <v>38</v>
      </c>
      <c r="L2209" s="186">
        <v>45509</v>
      </c>
      <c r="M2209" s="187" t="s">
        <v>225</v>
      </c>
      <c r="N2209" s="183" t="s">
        <v>43</v>
      </c>
      <c r="O2209" s="181"/>
      <c r="P2209" s="184">
        <v>0.75</v>
      </c>
      <c r="Q2209" s="185" t="s">
        <v>107</v>
      </c>
      <c r="R2209" s="181" t="s">
        <v>37</v>
      </c>
      <c r="S2209" s="181" t="s">
        <v>96</v>
      </c>
      <c r="T2209" s="186">
        <v>45509</v>
      </c>
      <c r="U2209" s="187" t="s">
        <v>225</v>
      </c>
      <c r="V2209" s="188" t="str" cm="1">
        <f t="array" ref="V2209">IF(SUM(LEN(A2209:U2209))=0,"",IF(OR(OR(ISBLANK(E2209),SUM(LEN(B2209),LEN(C2209))=0),AND(NOT(D2209="Unknown"),ISBLANK(I2209)),AND(NOT(N2209="Unknown"),ISBLANK(Q2209))),"Missing Information", INDEX(Table15[Entire Service Line Classification], MATCH(SUMIFS(Table15[Unique ID],Table15[System-Owned Portion],D2209,Table15[If Material Anything Other than "Lead" in Column E,Was Material Ever Previously Lead?],F2209,Table15[Customer-Owned Portion],N2209),Table15[Unique ID],0),0)))</f>
        <v>Non-lead</v>
      </c>
      <c r="W2209" s="189"/>
    </row>
    <row r="2210" spans="1:23" s="190" customFormat="1" ht="37.5" x14ac:dyDescent="0.25">
      <c r="A2210" s="180">
        <v>11607301</v>
      </c>
      <c r="B2210" s="181" t="s">
        <v>4488</v>
      </c>
      <c r="C2210" s="182" t="s">
        <v>4489</v>
      </c>
      <c r="D2210" s="183" t="s">
        <v>43</v>
      </c>
      <c r="E2210" s="181" t="s">
        <v>35</v>
      </c>
      <c r="F2210" s="183" t="s">
        <v>35</v>
      </c>
      <c r="G2210" s="181" t="s">
        <v>260</v>
      </c>
      <c r="H2210" s="184">
        <v>0.75</v>
      </c>
      <c r="I2210" s="185" t="s">
        <v>107</v>
      </c>
      <c r="J2210" s="181" t="s">
        <v>37</v>
      </c>
      <c r="K2210" s="181" t="s">
        <v>38</v>
      </c>
      <c r="L2210" s="186">
        <v>45509</v>
      </c>
      <c r="M2210" s="187" t="s">
        <v>225</v>
      </c>
      <c r="N2210" s="183" t="s">
        <v>43</v>
      </c>
      <c r="O2210" s="181"/>
      <c r="P2210" s="184">
        <v>0.75</v>
      </c>
      <c r="Q2210" s="185" t="s">
        <v>107</v>
      </c>
      <c r="R2210" s="181" t="s">
        <v>37</v>
      </c>
      <c r="S2210" s="181" t="s">
        <v>96</v>
      </c>
      <c r="T2210" s="186">
        <v>45509</v>
      </c>
      <c r="U2210" s="187" t="s">
        <v>225</v>
      </c>
      <c r="V2210" s="188" t="str" cm="1">
        <f t="array" ref="V2210">IF(SUM(LEN(A2210:U2210))=0,"",IF(OR(OR(ISBLANK(E2210),SUM(LEN(B2210),LEN(C2210))=0),AND(NOT(D2210="Unknown"),ISBLANK(I2210)),AND(NOT(N2210="Unknown"),ISBLANK(Q2210))),"Missing Information", INDEX(Table15[Entire Service Line Classification], MATCH(SUMIFS(Table15[Unique ID],Table15[System-Owned Portion],D2210,Table15[If Material Anything Other than "Lead" in Column E,Was Material Ever Previously Lead?],F2210,Table15[Customer-Owned Portion],N2210),Table15[Unique ID],0),0)))</f>
        <v>Non-lead</v>
      </c>
      <c r="W2210" s="189"/>
    </row>
    <row r="2211" spans="1:23" s="190" customFormat="1" ht="37.5" x14ac:dyDescent="0.25">
      <c r="A2211" s="180">
        <v>11607300</v>
      </c>
      <c r="B2211" s="181" t="s">
        <v>4490</v>
      </c>
      <c r="C2211" s="182" t="s">
        <v>4491</v>
      </c>
      <c r="D2211" s="183" t="s">
        <v>43</v>
      </c>
      <c r="E2211" s="181" t="s">
        <v>35</v>
      </c>
      <c r="F2211" s="183" t="s">
        <v>35</v>
      </c>
      <c r="G2211" s="181" t="s">
        <v>260</v>
      </c>
      <c r="H2211" s="184">
        <v>0.75</v>
      </c>
      <c r="I2211" s="185" t="s">
        <v>107</v>
      </c>
      <c r="J2211" s="181" t="s">
        <v>37</v>
      </c>
      <c r="K2211" s="181" t="s">
        <v>38</v>
      </c>
      <c r="L2211" s="186">
        <v>45509</v>
      </c>
      <c r="M2211" s="187" t="s">
        <v>225</v>
      </c>
      <c r="N2211" s="183" t="s">
        <v>43</v>
      </c>
      <c r="O2211" s="181"/>
      <c r="P2211" s="184">
        <v>0.75</v>
      </c>
      <c r="Q2211" s="185" t="s">
        <v>107</v>
      </c>
      <c r="R2211" s="181" t="s">
        <v>37</v>
      </c>
      <c r="S2211" s="181" t="s">
        <v>96</v>
      </c>
      <c r="T2211" s="186">
        <v>45509</v>
      </c>
      <c r="U2211" s="187" t="s">
        <v>225</v>
      </c>
      <c r="V2211" s="188" t="str" cm="1">
        <f t="array" ref="V2211">IF(SUM(LEN(A2211:U2211))=0,"",IF(OR(OR(ISBLANK(E2211),SUM(LEN(B2211),LEN(C2211))=0),AND(NOT(D2211="Unknown"),ISBLANK(I2211)),AND(NOT(N2211="Unknown"),ISBLANK(Q2211))),"Missing Information", INDEX(Table15[Entire Service Line Classification], MATCH(SUMIFS(Table15[Unique ID],Table15[System-Owned Portion],D2211,Table15[If Material Anything Other than "Lead" in Column E,Was Material Ever Previously Lead?],F2211,Table15[Customer-Owned Portion],N2211),Table15[Unique ID],0),0)))</f>
        <v>Non-lead</v>
      </c>
      <c r="W2211" s="189"/>
    </row>
    <row r="2212" spans="1:23" s="190" customFormat="1" ht="37.5" x14ac:dyDescent="0.25">
      <c r="A2212" s="180">
        <v>11607299</v>
      </c>
      <c r="B2212" s="181" t="s">
        <v>4492</v>
      </c>
      <c r="C2212" s="182" t="s">
        <v>4493</v>
      </c>
      <c r="D2212" s="183" t="s">
        <v>43</v>
      </c>
      <c r="E2212" s="181" t="s">
        <v>35</v>
      </c>
      <c r="F2212" s="183" t="s">
        <v>35</v>
      </c>
      <c r="G2212" s="181" t="s">
        <v>225</v>
      </c>
      <c r="H2212" s="184">
        <v>0.75</v>
      </c>
      <c r="I2212" s="185" t="s">
        <v>107</v>
      </c>
      <c r="J2212" s="181" t="s">
        <v>37</v>
      </c>
      <c r="K2212" s="181" t="s">
        <v>38</v>
      </c>
      <c r="L2212" s="186">
        <v>45509</v>
      </c>
      <c r="M2212" s="187" t="s">
        <v>225</v>
      </c>
      <c r="N2212" s="183" t="s">
        <v>43</v>
      </c>
      <c r="O2212" s="181"/>
      <c r="P2212" s="184">
        <v>0.75</v>
      </c>
      <c r="Q2212" s="185" t="s">
        <v>107</v>
      </c>
      <c r="R2212" s="181" t="s">
        <v>37</v>
      </c>
      <c r="S2212" s="181" t="s">
        <v>96</v>
      </c>
      <c r="T2212" s="186">
        <v>45509</v>
      </c>
      <c r="U2212" s="187" t="s">
        <v>225</v>
      </c>
      <c r="V2212" s="188" t="str" cm="1">
        <f t="array" ref="V2212">IF(SUM(LEN(A2212:U2212))=0,"",IF(OR(OR(ISBLANK(E2212),SUM(LEN(B2212),LEN(C2212))=0),AND(NOT(D2212="Unknown"),ISBLANK(I2212)),AND(NOT(N2212="Unknown"),ISBLANK(Q2212))),"Missing Information", INDEX(Table15[Entire Service Line Classification], MATCH(SUMIFS(Table15[Unique ID],Table15[System-Owned Portion],D2212,Table15[If Material Anything Other than "Lead" in Column E,Was Material Ever Previously Lead?],F2212,Table15[Customer-Owned Portion],N2212),Table15[Unique ID],0),0)))</f>
        <v>Non-lead</v>
      </c>
      <c r="W2212" s="189"/>
    </row>
    <row r="2213" spans="1:23" s="190" customFormat="1" ht="37.5" x14ac:dyDescent="0.25">
      <c r="A2213" s="180">
        <v>11607298</v>
      </c>
      <c r="B2213" s="181" t="s">
        <v>4494</v>
      </c>
      <c r="C2213" s="182" t="s">
        <v>4495</v>
      </c>
      <c r="D2213" s="183" t="s">
        <v>43</v>
      </c>
      <c r="E2213" s="181" t="s">
        <v>35</v>
      </c>
      <c r="F2213" s="183" t="s">
        <v>35</v>
      </c>
      <c r="G2213" s="181" t="s">
        <v>255</v>
      </c>
      <c r="H2213" s="184">
        <v>1</v>
      </c>
      <c r="I2213" s="185" t="s">
        <v>107</v>
      </c>
      <c r="J2213" s="181" t="s">
        <v>37</v>
      </c>
      <c r="K2213" s="181" t="s">
        <v>38</v>
      </c>
      <c r="L2213" s="186">
        <v>45497</v>
      </c>
      <c r="M2213" s="187" t="s">
        <v>7074</v>
      </c>
      <c r="N2213" s="183" t="s">
        <v>36</v>
      </c>
      <c r="O2213" s="181"/>
      <c r="P2213" s="184">
        <v>1</v>
      </c>
      <c r="Q2213" s="185" t="s">
        <v>107</v>
      </c>
      <c r="R2213" s="181" t="s">
        <v>37</v>
      </c>
      <c r="S2213" s="181" t="s">
        <v>96</v>
      </c>
      <c r="T2213" s="186">
        <v>45497</v>
      </c>
      <c r="U2213" s="187" t="s">
        <v>225</v>
      </c>
      <c r="V2213" s="188" t="str" cm="1">
        <f t="array" ref="V2213">IF(SUM(LEN(A2213:U2213))=0,"",IF(OR(OR(ISBLANK(E2213),SUM(LEN(B2213),LEN(C2213))=0),AND(NOT(D2213="Unknown"),ISBLANK(I2213)),AND(NOT(N2213="Unknown"),ISBLANK(Q2213))),"Missing Information", INDEX(Table15[Entire Service Line Classification], MATCH(SUMIFS(Table15[Unique ID],Table15[System-Owned Portion],D2213,Table15[If Material Anything Other than "Lead" in Column E,Was Material Ever Previously Lead?],F2213,Table15[Customer-Owned Portion],N2213),Table15[Unique ID],0),0)))</f>
        <v>Non-lead</v>
      </c>
      <c r="W2213" s="189"/>
    </row>
    <row r="2214" spans="1:23" s="190" customFormat="1" ht="37.5" x14ac:dyDescent="0.25">
      <c r="A2214" s="180">
        <v>11607297</v>
      </c>
      <c r="B2214" s="181" t="s">
        <v>4496</v>
      </c>
      <c r="C2214" s="182" t="s">
        <v>4497</v>
      </c>
      <c r="D2214" s="183" t="s">
        <v>43</v>
      </c>
      <c r="E2214" s="181" t="s">
        <v>35</v>
      </c>
      <c r="F2214" s="183" t="s">
        <v>35</v>
      </c>
      <c r="G2214" s="181" t="s">
        <v>7038</v>
      </c>
      <c r="H2214" s="184">
        <v>1</v>
      </c>
      <c r="I2214" s="185" t="s">
        <v>107</v>
      </c>
      <c r="J2214" s="181" t="s">
        <v>37</v>
      </c>
      <c r="K2214" s="181" t="s">
        <v>38</v>
      </c>
      <c r="L2214" s="186">
        <v>45495</v>
      </c>
      <c r="M2214" s="187" t="s">
        <v>225</v>
      </c>
      <c r="N2214" s="183" t="s">
        <v>43</v>
      </c>
      <c r="O2214" s="181"/>
      <c r="P2214" s="184">
        <v>1</v>
      </c>
      <c r="Q2214" s="185" t="s">
        <v>107</v>
      </c>
      <c r="R2214" s="181" t="s">
        <v>37</v>
      </c>
      <c r="S2214" s="181" t="s">
        <v>96</v>
      </c>
      <c r="T2214" s="186">
        <v>45495</v>
      </c>
      <c r="U2214" s="187" t="s">
        <v>225</v>
      </c>
      <c r="V2214" s="188" t="str" cm="1">
        <f t="array" ref="V2214">IF(SUM(LEN(A2214:U2214))=0,"",IF(OR(OR(ISBLANK(E2214),SUM(LEN(B2214),LEN(C2214))=0),AND(NOT(D2214="Unknown"),ISBLANK(I2214)),AND(NOT(N2214="Unknown"),ISBLANK(Q2214))),"Missing Information", INDEX(Table15[Entire Service Line Classification], MATCH(SUMIFS(Table15[Unique ID],Table15[System-Owned Portion],D2214,Table15[If Material Anything Other than "Lead" in Column E,Was Material Ever Previously Lead?],F2214,Table15[Customer-Owned Portion],N2214),Table15[Unique ID],0),0)))</f>
        <v>Non-lead</v>
      </c>
      <c r="W2214" s="189"/>
    </row>
    <row r="2215" spans="1:23" s="190" customFormat="1" ht="37.5" x14ac:dyDescent="0.25">
      <c r="A2215" s="180">
        <v>11607296</v>
      </c>
      <c r="B2215" s="181" t="s">
        <v>4498</v>
      </c>
      <c r="C2215" s="182" t="s">
        <v>4499</v>
      </c>
      <c r="D2215" s="183" t="s">
        <v>43</v>
      </c>
      <c r="E2215" s="181" t="s">
        <v>35</v>
      </c>
      <c r="F2215" s="183" t="s">
        <v>35</v>
      </c>
      <c r="G2215" s="181" t="s">
        <v>225</v>
      </c>
      <c r="H2215" s="184">
        <v>1</v>
      </c>
      <c r="I2215" s="185" t="s">
        <v>107</v>
      </c>
      <c r="J2215" s="181" t="s">
        <v>37</v>
      </c>
      <c r="K2215" s="181" t="s">
        <v>38</v>
      </c>
      <c r="L2215" s="186">
        <v>45509</v>
      </c>
      <c r="M2215" s="187" t="s">
        <v>225</v>
      </c>
      <c r="N2215" s="183" t="s">
        <v>43</v>
      </c>
      <c r="O2215" s="181"/>
      <c r="P2215" s="184">
        <v>0.75</v>
      </c>
      <c r="Q2215" s="185" t="s">
        <v>107</v>
      </c>
      <c r="R2215" s="181" t="s">
        <v>37</v>
      </c>
      <c r="S2215" s="181" t="s">
        <v>96</v>
      </c>
      <c r="T2215" s="186">
        <v>45509</v>
      </c>
      <c r="U2215" s="187" t="s">
        <v>225</v>
      </c>
      <c r="V2215" s="188" t="str" cm="1">
        <f t="array" ref="V2215">IF(SUM(LEN(A2215:U2215))=0,"",IF(OR(OR(ISBLANK(E2215),SUM(LEN(B2215),LEN(C2215))=0),AND(NOT(D2215="Unknown"),ISBLANK(I2215)),AND(NOT(N2215="Unknown"),ISBLANK(Q2215))),"Missing Information", INDEX(Table15[Entire Service Line Classification], MATCH(SUMIFS(Table15[Unique ID],Table15[System-Owned Portion],D2215,Table15[If Material Anything Other than "Lead" in Column E,Was Material Ever Previously Lead?],F2215,Table15[Customer-Owned Portion],N2215),Table15[Unique ID],0),0)))</f>
        <v>Non-lead</v>
      </c>
      <c r="W2215" s="189"/>
    </row>
    <row r="2216" spans="1:23" s="190" customFormat="1" ht="37.5" x14ac:dyDescent="0.25">
      <c r="A2216" s="180">
        <v>11607295</v>
      </c>
      <c r="B2216" s="181" t="s">
        <v>4500</v>
      </c>
      <c r="C2216" s="182" t="s">
        <v>4501</v>
      </c>
      <c r="D2216" s="183" t="s">
        <v>43</v>
      </c>
      <c r="E2216" s="181" t="s">
        <v>35</v>
      </c>
      <c r="F2216" s="183" t="s">
        <v>35</v>
      </c>
      <c r="G2216" s="181" t="s">
        <v>226</v>
      </c>
      <c r="H2216" s="184">
        <v>0.75</v>
      </c>
      <c r="I2216" s="185" t="s">
        <v>107</v>
      </c>
      <c r="J2216" s="181" t="s">
        <v>37</v>
      </c>
      <c r="K2216" s="181" t="s">
        <v>38</v>
      </c>
      <c r="L2216" s="186">
        <v>45509</v>
      </c>
      <c r="M2216" s="187" t="s">
        <v>225</v>
      </c>
      <c r="N2216" s="183" t="s">
        <v>43</v>
      </c>
      <c r="O2216" s="181"/>
      <c r="P2216" s="184">
        <v>0.75</v>
      </c>
      <c r="Q2216" s="185" t="s">
        <v>107</v>
      </c>
      <c r="R2216" s="181" t="s">
        <v>37</v>
      </c>
      <c r="S2216" s="181" t="s">
        <v>96</v>
      </c>
      <c r="T2216" s="186">
        <v>45509</v>
      </c>
      <c r="U2216" s="187" t="s">
        <v>225</v>
      </c>
      <c r="V2216" s="188" t="str" cm="1">
        <f t="array" ref="V2216">IF(SUM(LEN(A2216:U2216))=0,"",IF(OR(OR(ISBLANK(E2216),SUM(LEN(B2216),LEN(C2216))=0),AND(NOT(D2216="Unknown"),ISBLANK(I2216)),AND(NOT(N2216="Unknown"),ISBLANK(Q2216))),"Missing Information", INDEX(Table15[Entire Service Line Classification], MATCH(SUMIFS(Table15[Unique ID],Table15[System-Owned Portion],D2216,Table15[If Material Anything Other than "Lead" in Column E,Was Material Ever Previously Lead?],F2216,Table15[Customer-Owned Portion],N2216),Table15[Unique ID],0),0)))</f>
        <v>Non-lead</v>
      </c>
      <c r="W2216" s="189"/>
    </row>
    <row r="2217" spans="1:23" s="190" customFormat="1" ht="37.5" x14ac:dyDescent="0.25">
      <c r="A2217" s="180">
        <v>11607294</v>
      </c>
      <c r="B2217" s="181" t="s">
        <v>4502</v>
      </c>
      <c r="C2217" s="182" t="s">
        <v>4503</v>
      </c>
      <c r="D2217" s="183" t="s">
        <v>43</v>
      </c>
      <c r="E2217" s="181" t="s">
        <v>35</v>
      </c>
      <c r="F2217" s="183" t="s">
        <v>35</v>
      </c>
      <c r="G2217" s="181" t="s">
        <v>255</v>
      </c>
      <c r="H2217" s="184">
        <v>1</v>
      </c>
      <c r="I2217" s="185" t="s">
        <v>107</v>
      </c>
      <c r="J2217" s="181" t="s">
        <v>37</v>
      </c>
      <c r="K2217" s="181" t="s">
        <v>38</v>
      </c>
      <c r="L2217" s="186">
        <v>45497</v>
      </c>
      <c r="M2217" s="187" t="s">
        <v>7074</v>
      </c>
      <c r="N2217" s="183" t="s">
        <v>36</v>
      </c>
      <c r="O2217" s="181"/>
      <c r="P2217" s="184">
        <v>1</v>
      </c>
      <c r="Q2217" s="185" t="s">
        <v>107</v>
      </c>
      <c r="R2217" s="181" t="s">
        <v>37</v>
      </c>
      <c r="S2217" s="181" t="s">
        <v>96</v>
      </c>
      <c r="T2217" s="186">
        <v>45497</v>
      </c>
      <c r="U2217" s="187" t="s">
        <v>225</v>
      </c>
      <c r="V2217" s="188" t="str" cm="1">
        <f t="array" ref="V2217">IF(SUM(LEN(A2217:U2217))=0,"",IF(OR(OR(ISBLANK(E2217),SUM(LEN(B2217),LEN(C2217))=0),AND(NOT(D2217="Unknown"),ISBLANK(I2217)),AND(NOT(N2217="Unknown"),ISBLANK(Q2217))),"Missing Information", INDEX(Table15[Entire Service Line Classification], MATCH(SUMIFS(Table15[Unique ID],Table15[System-Owned Portion],D2217,Table15[If Material Anything Other than "Lead" in Column E,Was Material Ever Previously Lead?],F2217,Table15[Customer-Owned Portion],N2217),Table15[Unique ID],0),0)))</f>
        <v>Non-lead</v>
      </c>
      <c r="W2217" s="189"/>
    </row>
    <row r="2218" spans="1:23" s="190" customFormat="1" ht="37.5" x14ac:dyDescent="0.25">
      <c r="A2218" s="180">
        <v>11607293</v>
      </c>
      <c r="B2218" s="181" t="s">
        <v>4504</v>
      </c>
      <c r="C2218" s="182" t="s">
        <v>4505</v>
      </c>
      <c r="D2218" s="183" t="s">
        <v>43</v>
      </c>
      <c r="E2218" s="181" t="s">
        <v>35</v>
      </c>
      <c r="F2218" s="183" t="s">
        <v>35</v>
      </c>
      <c r="G2218" s="181" t="s">
        <v>7045</v>
      </c>
      <c r="H2218" s="184">
        <v>1</v>
      </c>
      <c r="I2218" s="185" t="s">
        <v>107</v>
      </c>
      <c r="J2218" s="181" t="s">
        <v>37</v>
      </c>
      <c r="K2218" s="181" t="s">
        <v>38</v>
      </c>
      <c r="L2218" s="186">
        <v>45495</v>
      </c>
      <c r="M2218" s="187" t="s">
        <v>225</v>
      </c>
      <c r="N2218" s="183" t="s">
        <v>43</v>
      </c>
      <c r="O2218" s="181"/>
      <c r="P2218" s="184">
        <v>1</v>
      </c>
      <c r="Q2218" s="185" t="s">
        <v>107</v>
      </c>
      <c r="R2218" s="181" t="s">
        <v>37</v>
      </c>
      <c r="S2218" s="181" t="s">
        <v>96</v>
      </c>
      <c r="T2218" s="186">
        <v>45495</v>
      </c>
      <c r="U2218" s="187" t="s">
        <v>225</v>
      </c>
      <c r="V2218" s="188" t="str" cm="1">
        <f t="array" ref="V2218">IF(SUM(LEN(A2218:U2218))=0,"",IF(OR(OR(ISBLANK(E2218),SUM(LEN(B2218),LEN(C2218))=0),AND(NOT(D2218="Unknown"),ISBLANK(I2218)),AND(NOT(N2218="Unknown"),ISBLANK(Q2218))),"Missing Information", INDEX(Table15[Entire Service Line Classification], MATCH(SUMIFS(Table15[Unique ID],Table15[System-Owned Portion],D2218,Table15[If Material Anything Other than "Lead" in Column E,Was Material Ever Previously Lead?],F2218,Table15[Customer-Owned Portion],N2218),Table15[Unique ID],0),0)))</f>
        <v>Non-lead</v>
      </c>
      <c r="W2218" s="189"/>
    </row>
    <row r="2219" spans="1:23" s="190" customFormat="1" ht="37.5" x14ac:dyDescent="0.25">
      <c r="A2219" s="180">
        <v>11607292</v>
      </c>
      <c r="B2219" s="181" t="s">
        <v>4506</v>
      </c>
      <c r="C2219" s="182" t="s">
        <v>4507</v>
      </c>
      <c r="D2219" s="183" t="s">
        <v>43</v>
      </c>
      <c r="E2219" s="181" t="s">
        <v>35</v>
      </c>
      <c r="F2219" s="183" t="s">
        <v>35</v>
      </c>
      <c r="G2219" s="181" t="s">
        <v>226</v>
      </c>
      <c r="H2219" s="184">
        <v>0.75</v>
      </c>
      <c r="I2219" s="185" t="s">
        <v>107</v>
      </c>
      <c r="J2219" s="181" t="s">
        <v>37</v>
      </c>
      <c r="K2219" s="181" t="s">
        <v>38</v>
      </c>
      <c r="L2219" s="186">
        <v>45509</v>
      </c>
      <c r="M2219" s="187" t="s">
        <v>225</v>
      </c>
      <c r="N2219" s="183" t="s">
        <v>43</v>
      </c>
      <c r="O2219" s="181"/>
      <c r="P2219" s="184">
        <v>0.75</v>
      </c>
      <c r="Q2219" s="185" t="s">
        <v>107</v>
      </c>
      <c r="R2219" s="181" t="s">
        <v>37</v>
      </c>
      <c r="S2219" s="181" t="s">
        <v>96</v>
      </c>
      <c r="T2219" s="186">
        <v>45509</v>
      </c>
      <c r="U2219" s="187" t="s">
        <v>225</v>
      </c>
      <c r="V2219" s="188" t="str" cm="1">
        <f t="array" ref="V2219">IF(SUM(LEN(A2219:U2219))=0,"",IF(OR(OR(ISBLANK(E2219),SUM(LEN(B2219),LEN(C2219))=0),AND(NOT(D2219="Unknown"),ISBLANK(I2219)),AND(NOT(N2219="Unknown"),ISBLANK(Q2219))),"Missing Information", INDEX(Table15[Entire Service Line Classification], MATCH(SUMIFS(Table15[Unique ID],Table15[System-Owned Portion],D2219,Table15[If Material Anything Other than "Lead" in Column E,Was Material Ever Previously Lead?],F2219,Table15[Customer-Owned Portion],N2219),Table15[Unique ID],0),0)))</f>
        <v>Non-lead</v>
      </c>
      <c r="W2219" s="189"/>
    </row>
    <row r="2220" spans="1:23" s="190" customFormat="1" ht="37.5" x14ac:dyDescent="0.25">
      <c r="A2220" s="180">
        <v>11607291</v>
      </c>
      <c r="B2220" s="181" t="s">
        <v>4508</v>
      </c>
      <c r="C2220" s="182" t="s">
        <v>4509</v>
      </c>
      <c r="D2220" s="183" t="s">
        <v>43</v>
      </c>
      <c r="E2220" s="181" t="s">
        <v>35</v>
      </c>
      <c r="F2220" s="183" t="s">
        <v>35</v>
      </c>
      <c r="G2220" s="181" t="s">
        <v>7030</v>
      </c>
      <c r="H2220" s="184">
        <v>1</v>
      </c>
      <c r="I2220" s="185" t="s">
        <v>107</v>
      </c>
      <c r="J2220" s="181" t="s">
        <v>37</v>
      </c>
      <c r="K2220" s="181" t="s">
        <v>38</v>
      </c>
      <c r="L2220" s="186">
        <v>45509</v>
      </c>
      <c r="M2220" s="187" t="s">
        <v>225</v>
      </c>
      <c r="N2220" s="183" t="s">
        <v>36</v>
      </c>
      <c r="O2220" s="181"/>
      <c r="P2220" s="184">
        <v>0.75</v>
      </c>
      <c r="Q2220" s="185" t="s">
        <v>107</v>
      </c>
      <c r="R2220" s="181" t="s">
        <v>37</v>
      </c>
      <c r="S2220" s="181" t="s">
        <v>96</v>
      </c>
      <c r="T2220" s="186">
        <v>45509</v>
      </c>
      <c r="U2220" s="187" t="s">
        <v>225</v>
      </c>
      <c r="V2220" s="188" t="str" cm="1">
        <f t="array" ref="V2220">IF(SUM(LEN(A2220:U2220))=0,"",IF(OR(OR(ISBLANK(E2220),SUM(LEN(B2220),LEN(C2220))=0),AND(NOT(D2220="Unknown"),ISBLANK(I2220)),AND(NOT(N2220="Unknown"),ISBLANK(Q2220))),"Missing Information", INDEX(Table15[Entire Service Line Classification], MATCH(SUMIFS(Table15[Unique ID],Table15[System-Owned Portion],D2220,Table15[If Material Anything Other than "Lead" in Column E,Was Material Ever Previously Lead?],F2220,Table15[Customer-Owned Portion],N2220),Table15[Unique ID],0),0)))</f>
        <v>Non-lead</v>
      </c>
      <c r="W2220" s="189"/>
    </row>
    <row r="2221" spans="1:23" s="190" customFormat="1" ht="37.5" x14ac:dyDescent="0.25">
      <c r="A2221" s="180">
        <v>11607290</v>
      </c>
      <c r="B2221" s="181" t="s">
        <v>4510</v>
      </c>
      <c r="C2221" s="182" t="s">
        <v>4511</v>
      </c>
      <c r="D2221" s="183" t="s">
        <v>36</v>
      </c>
      <c r="E2221" s="181" t="s">
        <v>35</v>
      </c>
      <c r="F2221" s="183" t="s">
        <v>35</v>
      </c>
      <c r="G2221" s="181" t="s">
        <v>7038</v>
      </c>
      <c r="H2221" s="184">
        <v>1</v>
      </c>
      <c r="I2221" s="185" t="s">
        <v>107</v>
      </c>
      <c r="J2221" s="181" t="s">
        <v>37</v>
      </c>
      <c r="K2221" s="181" t="s">
        <v>38</v>
      </c>
      <c r="L2221" s="186">
        <v>45505</v>
      </c>
      <c r="M2221" s="187" t="s">
        <v>225</v>
      </c>
      <c r="N2221" s="183" t="s">
        <v>43</v>
      </c>
      <c r="O2221" s="181"/>
      <c r="P2221" s="184">
        <v>1</v>
      </c>
      <c r="Q2221" s="185" t="s">
        <v>107</v>
      </c>
      <c r="R2221" s="181" t="s">
        <v>37</v>
      </c>
      <c r="S2221" s="181" t="s">
        <v>96</v>
      </c>
      <c r="T2221" s="186">
        <v>45505</v>
      </c>
      <c r="U2221" s="187" t="s">
        <v>7068</v>
      </c>
      <c r="V2221" s="188" t="str" cm="1">
        <f t="array" ref="V2221">IF(SUM(LEN(A2221:U2221))=0,"",IF(OR(OR(ISBLANK(E2221),SUM(LEN(B2221),LEN(C2221))=0),AND(NOT(D2221="Unknown"),ISBLANK(I2221)),AND(NOT(N2221="Unknown"),ISBLANK(Q2221))),"Missing Information", INDEX(Table15[Entire Service Line Classification], MATCH(SUMIFS(Table15[Unique ID],Table15[System-Owned Portion],D2221,Table15[If Material Anything Other than "Lead" in Column E,Was Material Ever Previously Lead?],F2221,Table15[Customer-Owned Portion],N2221),Table15[Unique ID],0),0)))</f>
        <v>Non-lead</v>
      </c>
      <c r="W2221" s="189"/>
    </row>
    <row r="2222" spans="1:23" s="190" customFormat="1" ht="37.5" x14ac:dyDescent="0.25">
      <c r="A2222" s="180">
        <v>11607289</v>
      </c>
      <c r="B2222" s="181" t="s">
        <v>4512</v>
      </c>
      <c r="C2222" s="182" t="s">
        <v>4513</v>
      </c>
      <c r="D2222" s="183" t="s">
        <v>43</v>
      </c>
      <c r="E2222" s="181" t="s">
        <v>35</v>
      </c>
      <c r="F2222" s="183" t="s">
        <v>35</v>
      </c>
      <c r="G2222" s="181" t="s">
        <v>260</v>
      </c>
      <c r="H2222" s="184">
        <v>1</v>
      </c>
      <c r="I2222" s="185" t="s">
        <v>107</v>
      </c>
      <c r="J2222" s="181" t="s">
        <v>37</v>
      </c>
      <c r="K2222" s="181" t="s">
        <v>38</v>
      </c>
      <c r="L2222" s="186">
        <v>45509</v>
      </c>
      <c r="M2222" s="187" t="s">
        <v>225</v>
      </c>
      <c r="N2222" s="183" t="s">
        <v>36</v>
      </c>
      <c r="O2222" s="181"/>
      <c r="P2222" s="184">
        <v>0.75</v>
      </c>
      <c r="Q2222" s="185" t="s">
        <v>107</v>
      </c>
      <c r="R2222" s="181" t="s">
        <v>37</v>
      </c>
      <c r="S2222" s="181" t="s">
        <v>96</v>
      </c>
      <c r="T2222" s="186">
        <v>45509</v>
      </c>
      <c r="U2222" s="187" t="s">
        <v>225</v>
      </c>
      <c r="V2222" s="188" t="str" cm="1">
        <f t="array" ref="V2222">IF(SUM(LEN(A2222:U2222))=0,"",IF(OR(OR(ISBLANK(E2222),SUM(LEN(B2222),LEN(C2222))=0),AND(NOT(D2222="Unknown"),ISBLANK(I2222)),AND(NOT(N2222="Unknown"),ISBLANK(Q2222))),"Missing Information", INDEX(Table15[Entire Service Line Classification], MATCH(SUMIFS(Table15[Unique ID],Table15[System-Owned Portion],D2222,Table15[If Material Anything Other than "Lead" in Column E,Was Material Ever Previously Lead?],F2222,Table15[Customer-Owned Portion],N2222),Table15[Unique ID],0),0)))</f>
        <v>Non-lead</v>
      </c>
      <c r="W2222" s="189"/>
    </row>
    <row r="2223" spans="1:23" s="190" customFormat="1" ht="37.5" x14ac:dyDescent="0.25">
      <c r="A2223" s="180">
        <v>11607288</v>
      </c>
      <c r="B2223" s="181" t="s">
        <v>4514</v>
      </c>
      <c r="C2223" s="182" t="s">
        <v>4515</v>
      </c>
      <c r="D2223" s="183" t="s">
        <v>43</v>
      </c>
      <c r="E2223" s="181" t="s">
        <v>35</v>
      </c>
      <c r="F2223" s="183" t="s">
        <v>35</v>
      </c>
      <c r="G2223" s="181" t="s">
        <v>255</v>
      </c>
      <c r="H2223" s="184">
        <v>1</v>
      </c>
      <c r="I2223" s="185" t="s">
        <v>107</v>
      </c>
      <c r="J2223" s="181" t="s">
        <v>37</v>
      </c>
      <c r="K2223" s="181" t="s">
        <v>38</v>
      </c>
      <c r="L2223" s="186">
        <v>45497</v>
      </c>
      <c r="M2223" s="187" t="s">
        <v>7074</v>
      </c>
      <c r="N2223" s="183" t="s">
        <v>36</v>
      </c>
      <c r="O2223" s="181"/>
      <c r="P2223" s="184">
        <v>1</v>
      </c>
      <c r="Q2223" s="185" t="s">
        <v>107</v>
      </c>
      <c r="R2223" s="181" t="s">
        <v>37</v>
      </c>
      <c r="S2223" s="181" t="s">
        <v>96</v>
      </c>
      <c r="T2223" s="186">
        <v>45497</v>
      </c>
      <c r="U2223" s="187" t="s">
        <v>225</v>
      </c>
      <c r="V2223" s="188" t="str" cm="1">
        <f t="array" ref="V2223">IF(SUM(LEN(A2223:U2223))=0,"",IF(OR(OR(ISBLANK(E2223),SUM(LEN(B2223),LEN(C2223))=0),AND(NOT(D2223="Unknown"),ISBLANK(I2223)),AND(NOT(N2223="Unknown"),ISBLANK(Q2223))),"Missing Information", INDEX(Table15[Entire Service Line Classification], MATCH(SUMIFS(Table15[Unique ID],Table15[System-Owned Portion],D2223,Table15[If Material Anything Other than "Lead" in Column E,Was Material Ever Previously Lead?],F2223,Table15[Customer-Owned Portion],N2223),Table15[Unique ID],0),0)))</f>
        <v>Non-lead</v>
      </c>
      <c r="W2223" s="189"/>
    </row>
    <row r="2224" spans="1:23" s="190" customFormat="1" ht="37.5" x14ac:dyDescent="0.25">
      <c r="A2224" s="180">
        <v>11607287</v>
      </c>
      <c r="B2224" s="181" t="s">
        <v>4516</v>
      </c>
      <c r="C2224" s="182" t="s">
        <v>4517</v>
      </c>
      <c r="D2224" s="183" t="s">
        <v>43</v>
      </c>
      <c r="E2224" s="181" t="s">
        <v>35</v>
      </c>
      <c r="F2224" s="183" t="s">
        <v>35</v>
      </c>
      <c r="G2224" s="181" t="s">
        <v>255</v>
      </c>
      <c r="H2224" s="184">
        <v>1</v>
      </c>
      <c r="I2224" s="185" t="s">
        <v>107</v>
      </c>
      <c r="J2224" s="181" t="s">
        <v>37</v>
      </c>
      <c r="K2224" s="181" t="s">
        <v>38</v>
      </c>
      <c r="L2224" s="186">
        <v>45497</v>
      </c>
      <c r="M2224" s="187" t="s">
        <v>7074</v>
      </c>
      <c r="N2224" s="183" t="s">
        <v>43</v>
      </c>
      <c r="O2224" s="181"/>
      <c r="P2224" s="184">
        <v>0.75</v>
      </c>
      <c r="Q2224" s="185" t="s">
        <v>107</v>
      </c>
      <c r="R2224" s="181" t="s">
        <v>37</v>
      </c>
      <c r="S2224" s="181" t="s">
        <v>96</v>
      </c>
      <c r="T2224" s="186">
        <v>45497</v>
      </c>
      <c r="U2224" s="187" t="s">
        <v>7074</v>
      </c>
      <c r="V2224" s="188" t="str" cm="1">
        <f t="array" ref="V2224">IF(SUM(LEN(A2224:U2224))=0,"",IF(OR(OR(ISBLANK(E2224),SUM(LEN(B2224),LEN(C2224))=0),AND(NOT(D2224="Unknown"),ISBLANK(I2224)),AND(NOT(N2224="Unknown"),ISBLANK(Q2224))),"Missing Information", INDEX(Table15[Entire Service Line Classification], MATCH(SUMIFS(Table15[Unique ID],Table15[System-Owned Portion],D2224,Table15[If Material Anything Other than "Lead" in Column E,Was Material Ever Previously Lead?],F2224,Table15[Customer-Owned Portion],N2224),Table15[Unique ID],0),0)))</f>
        <v>Non-lead</v>
      </c>
      <c r="W2224" s="189"/>
    </row>
    <row r="2225" spans="1:23" s="190" customFormat="1" ht="37.5" x14ac:dyDescent="0.25">
      <c r="A2225" s="180">
        <v>11607286</v>
      </c>
      <c r="B2225" s="181" t="s">
        <v>4518</v>
      </c>
      <c r="C2225" s="182" t="s">
        <v>4519</v>
      </c>
      <c r="D2225" s="183" t="s">
        <v>43</v>
      </c>
      <c r="E2225" s="181" t="s">
        <v>35</v>
      </c>
      <c r="F2225" s="183" t="s">
        <v>35</v>
      </c>
      <c r="G2225" s="181" t="s">
        <v>7030</v>
      </c>
      <c r="H2225" s="184">
        <v>1</v>
      </c>
      <c r="I2225" s="185" t="s">
        <v>107</v>
      </c>
      <c r="J2225" s="181" t="s">
        <v>37</v>
      </c>
      <c r="K2225" s="181" t="s">
        <v>38</v>
      </c>
      <c r="L2225" s="186">
        <v>45509</v>
      </c>
      <c r="M2225" s="187" t="s">
        <v>225</v>
      </c>
      <c r="N2225" s="183" t="s">
        <v>36</v>
      </c>
      <c r="O2225" s="181"/>
      <c r="P2225" s="184">
        <v>1</v>
      </c>
      <c r="Q2225" s="185" t="s">
        <v>107</v>
      </c>
      <c r="R2225" s="181" t="s">
        <v>37</v>
      </c>
      <c r="S2225" s="181" t="s">
        <v>96</v>
      </c>
      <c r="T2225" s="186">
        <v>45509</v>
      </c>
      <c r="U2225" s="187" t="s">
        <v>225</v>
      </c>
      <c r="V2225" s="188" t="str" cm="1">
        <f t="array" ref="V2225">IF(SUM(LEN(A2225:U2225))=0,"",IF(OR(OR(ISBLANK(E2225),SUM(LEN(B2225),LEN(C2225))=0),AND(NOT(D2225="Unknown"),ISBLANK(I2225)),AND(NOT(N2225="Unknown"),ISBLANK(Q2225))),"Missing Information", INDEX(Table15[Entire Service Line Classification], MATCH(SUMIFS(Table15[Unique ID],Table15[System-Owned Portion],D2225,Table15[If Material Anything Other than "Lead" in Column E,Was Material Ever Previously Lead?],F2225,Table15[Customer-Owned Portion],N2225),Table15[Unique ID],0),0)))</f>
        <v>Non-lead</v>
      </c>
      <c r="W2225" s="189"/>
    </row>
    <row r="2226" spans="1:23" s="190" customFormat="1" ht="37.5" x14ac:dyDescent="0.25">
      <c r="A2226" s="180">
        <v>11607285</v>
      </c>
      <c r="B2226" s="181" t="s">
        <v>4520</v>
      </c>
      <c r="C2226" s="182" t="s">
        <v>4521</v>
      </c>
      <c r="D2226" s="183" t="s">
        <v>43</v>
      </c>
      <c r="E2226" s="181" t="s">
        <v>35</v>
      </c>
      <c r="F2226" s="183" t="s">
        <v>35</v>
      </c>
      <c r="G2226" s="181" t="s">
        <v>260</v>
      </c>
      <c r="H2226" s="184">
        <v>0.75</v>
      </c>
      <c r="I2226" s="185" t="s">
        <v>107</v>
      </c>
      <c r="J2226" s="181" t="s">
        <v>37</v>
      </c>
      <c r="K2226" s="181" t="s">
        <v>38</v>
      </c>
      <c r="L2226" s="186">
        <v>45509</v>
      </c>
      <c r="M2226" s="187" t="s">
        <v>225</v>
      </c>
      <c r="N2226" s="183" t="s">
        <v>43</v>
      </c>
      <c r="O2226" s="181"/>
      <c r="P2226" s="184">
        <v>0.75</v>
      </c>
      <c r="Q2226" s="185" t="s">
        <v>107</v>
      </c>
      <c r="R2226" s="181" t="s">
        <v>37</v>
      </c>
      <c r="S2226" s="181" t="s">
        <v>96</v>
      </c>
      <c r="T2226" s="186">
        <v>45509</v>
      </c>
      <c r="U2226" s="187" t="s">
        <v>225</v>
      </c>
      <c r="V2226" s="188" t="str" cm="1">
        <f t="array" ref="V2226">IF(SUM(LEN(A2226:U2226))=0,"",IF(OR(OR(ISBLANK(E2226),SUM(LEN(B2226),LEN(C2226))=0),AND(NOT(D2226="Unknown"),ISBLANK(I2226)),AND(NOT(N2226="Unknown"),ISBLANK(Q2226))),"Missing Information", INDEX(Table15[Entire Service Line Classification], MATCH(SUMIFS(Table15[Unique ID],Table15[System-Owned Portion],D2226,Table15[If Material Anything Other than "Lead" in Column E,Was Material Ever Previously Lead?],F2226,Table15[Customer-Owned Portion],N2226),Table15[Unique ID],0),0)))</f>
        <v>Non-lead</v>
      </c>
      <c r="W2226" s="189"/>
    </row>
    <row r="2227" spans="1:23" s="190" customFormat="1" ht="37.5" x14ac:dyDescent="0.25">
      <c r="A2227" s="180">
        <v>11607284</v>
      </c>
      <c r="B2227" s="181" t="s">
        <v>4522</v>
      </c>
      <c r="C2227" s="182" t="s">
        <v>4523</v>
      </c>
      <c r="D2227" s="183" t="s">
        <v>43</v>
      </c>
      <c r="E2227" s="181" t="s">
        <v>35</v>
      </c>
      <c r="F2227" s="183" t="s">
        <v>35</v>
      </c>
      <c r="G2227" s="181" t="s">
        <v>7030</v>
      </c>
      <c r="H2227" s="184">
        <v>0.75</v>
      </c>
      <c r="I2227" s="185" t="s">
        <v>107</v>
      </c>
      <c r="J2227" s="181" t="s">
        <v>37</v>
      </c>
      <c r="K2227" s="181" t="s">
        <v>38</v>
      </c>
      <c r="L2227" s="186">
        <v>45509</v>
      </c>
      <c r="M2227" s="187" t="s">
        <v>225</v>
      </c>
      <c r="N2227" s="183" t="s">
        <v>43</v>
      </c>
      <c r="O2227" s="181"/>
      <c r="P2227" s="184">
        <v>0.75</v>
      </c>
      <c r="Q2227" s="185" t="s">
        <v>107</v>
      </c>
      <c r="R2227" s="181" t="s">
        <v>37</v>
      </c>
      <c r="S2227" s="181" t="s">
        <v>96</v>
      </c>
      <c r="T2227" s="186">
        <v>45509</v>
      </c>
      <c r="U2227" s="187" t="s">
        <v>225</v>
      </c>
      <c r="V2227" s="188" t="str" cm="1">
        <f t="array" ref="V2227">IF(SUM(LEN(A2227:U2227))=0,"",IF(OR(OR(ISBLANK(E2227),SUM(LEN(B2227),LEN(C2227))=0),AND(NOT(D2227="Unknown"),ISBLANK(I2227)),AND(NOT(N2227="Unknown"),ISBLANK(Q2227))),"Missing Information", INDEX(Table15[Entire Service Line Classification], MATCH(SUMIFS(Table15[Unique ID],Table15[System-Owned Portion],D2227,Table15[If Material Anything Other than "Lead" in Column E,Was Material Ever Previously Lead?],F2227,Table15[Customer-Owned Portion],N2227),Table15[Unique ID],0),0)))</f>
        <v>Non-lead</v>
      </c>
      <c r="W2227" s="189"/>
    </row>
    <row r="2228" spans="1:23" s="190" customFormat="1" ht="37.5" x14ac:dyDescent="0.25">
      <c r="A2228" s="180">
        <v>11607283</v>
      </c>
      <c r="B2228" s="181" t="s">
        <v>4524</v>
      </c>
      <c r="C2228" s="182" t="s">
        <v>4525</v>
      </c>
      <c r="D2228" s="183" t="s">
        <v>43</v>
      </c>
      <c r="E2228" s="181" t="s">
        <v>35</v>
      </c>
      <c r="F2228" s="183" t="s">
        <v>35</v>
      </c>
      <c r="G2228" s="181" t="s">
        <v>255</v>
      </c>
      <c r="H2228" s="184">
        <v>1</v>
      </c>
      <c r="I2228" s="185" t="s">
        <v>107</v>
      </c>
      <c r="J2228" s="181" t="s">
        <v>37</v>
      </c>
      <c r="K2228" s="181" t="s">
        <v>38</v>
      </c>
      <c r="L2228" s="186">
        <v>45497</v>
      </c>
      <c r="M2228" s="187" t="s">
        <v>7074</v>
      </c>
      <c r="N2228" s="183" t="s">
        <v>43</v>
      </c>
      <c r="O2228" s="181"/>
      <c r="P2228" s="184">
        <v>0.75</v>
      </c>
      <c r="Q2228" s="185" t="s">
        <v>107</v>
      </c>
      <c r="R2228" s="181" t="s">
        <v>37</v>
      </c>
      <c r="S2228" s="181" t="s">
        <v>96</v>
      </c>
      <c r="T2228" s="186">
        <v>45497</v>
      </c>
      <c r="U2228" s="187" t="s">
        <v>7074</v>
      </c>
      <c r="V2228" s="188" t="str" cm="1">
        <f t="array" ref="V2228">IF(SUM(LEN(A2228:U2228))=0,"",IF(OR(OR(ISBLANK(E2228),SUM(LEN(B2228),LEN(C2228))=0),AND(NOT(D2228="Unknown"),ISBLANK(I2228)),AND(NOT(N2228="Unknown"),ISBLANK(Q2228))),"Missing Information", INDEX(Table15[Entire Service Line Classification], MATCH(SUMIFS(Table15[Unique ID],Table15[System-Owned Portion],D2228,Table15[If Material Anything Other than "Lead" in Column E,Was Material Ever Previously Lead?],F2228,Table15[Customer-Owned Portion],N2228),Table15[Unique ID],0),0)))</f>
        <v>Non-lead</v>
      </c>
      <c r="W2228" s="189"/>
    </row>
    <row r="2229" spans="1:23" s="190" customFormat="1" ht="37.5" x14ac:dyDescent="0.25">
      <c r="A2229" s="180">
        <v>11607282</v>
      </c>
      <c r="B2229" s="181" t="s">
        <v>4526</v>
      </c>
      <c r="C2229" s="182" t="s">
        <v>4527</v>
      </c>
      <c r="D2229" s="183" t="s">
        <v>36</v>
      </c>
      <c r="E2229" s="181" t="s">
        <v>35</v>
      </c>
      <c r="F2229" s="183" t="s">
        <v>35</v>
      </c>
      <c r="G2229" s="181" t="s">
        <v>7041</v>
      </c>
      <c r="H2229" s="184">
        <v>1</v>
      </c>
      <c r="I2229" s="185" t="s">
        <v>107</v>
      </c>
      <c r="J2229" s="181" t="s">
        <v>37</v>
      </c>
      <c r="K2229" s="181" t="s">
        <v>38</v>
      </c>
      <c r="L2229" s="186">
        <v>45505</v>
      </c>
      <c r="M2229" s="187" t="s">
        <v>225</v>
      </c>
      <c r="N2229" s="183" t="s">
        <v>43</v>
      </c>
      <c r="O2229" s="181"/>
      <c r="P2229" s="184">
        <v>1</v>
      </c>
      <c r="Q2229" s="185" t="s">
        <v>107</v>
      </c>
      <c r="R2229" s="181" t="s">
        <v>37</v>
      </c>
      <c r="S2229" s="181" t="s">
        <v>96</v>
      </c>
      <c r="T2229" s="186">
        <v>45505</v>
      </c>
      <c r="U2229" s="187" t="s">
        <v>7068</v>
      </c>
      <c r="V2229" s="188" t="str" cm="1">
        <f t="array" ref="V2229">IF(SUM(LEN(A2229:U2229))=0,"",IF(OR(OR(ISBLANK(E2229),SUM(LEN(B2229),LEN(C2229))=0),AND(NOT(D2229="Unknown"),ISBLANK(I2229)),AND(NOT(N2229="Unknown"),ISBLANK(Q2229))),"Missing Information", INDEX(Table15[Entire Service Line Classification], MATCH(SUMIFS(Table15[Unique ID],Table15[System-Owned Portion],D2229,Table15[If Material Anything Other than "Lead" in Column E,Was Material Ever Previously Lead?],F2229,Table15[Customer-Owned Portion],N2229),Table15[Unique ID],0),0)))</f>
        <v>Non-lead</v>
      </c>
      <c r="W2229" s="189"/>
    </row>
    <row r="2230" spans="1:23" s="190" customFormat="1" ht="37.5" x14ac:dyDescent="0.25">
      <c r="A2230" s="180">
        <v>11607281</v>
      </c>
      <c r="B2230" s="181" t="s">
        <v>4528</v>
      </c>
      <c r="C2230" s="182" t="s">
        <v>4529</v>
      </c>
      <c r="D2230" s="183" t="s">
        <v>43</v>
      </c>
      <c r="E2230" s="181" t="s">
        <v>35</v>
      </c>
      <c r="F2230" s="183" t="s">
        <v>35</v>
      </c>
      <c r="G2230" s="181" t="s">
        <v>255</v>
      </c>
      <c r="H2230" s="184">
        <v>1</v>
      </c>
      <c r="I2230" s="185" t="s">
        <v>107</v>
      </c>
      <c r="J2230" s="181" t="s">
        <v>37</v>
      </c>
      <c r="K2230" s="181" t="s">
        <v>38</v>
      </c>
      <c r="L2230" s="186">
        <v>45497</v>
      </c>
      <c r="M2230" s="187" t="s">
        <v>7074</v>
      </c>
      <c r="N2230" s="183" t="s">
        <v>43</v>
      </c>
      <c r="O2230" s="181"/>
      <c r="P2230" s="184">
        <v>0.75</v>
      </c>
      <c r="Q2230" s="185" t="s">
        <v>107</v>
      </c>
      <c r="R2230" s="181" t="s">
        <v>37</v>
      </c>
      <c r="S2230" s="181" t="s">
        <v>96</v>
      </c>
      <c r="T2230" s="186">
        <v>45497</v>
      </c>
      <c r="U2230" s="187" t="s">
        <v>7074</v>
      </c>
      <c r="V2230" s="188" t="str" cm="1">
        <f t="array" ref="V2230">IF(SUM(LEN(A2230:U2230))=0,"",IF(OR(OR(ISBLANK(E2230),SUM(LEN(B2230),LEN(C2230))=0),AND(NOT(D2230="Unknown"),ISBLANK(I2230)),AND(NOT(N2230="Unknown"),ISBLANK(Q2230))),"Missing Information", INDEX(Table15[Entire Service Line Classification], MATCH(SUMIFS(Table15[Unique ID],Table15[System-Owned Portion],D2230,Table15[If Material Anything Other than "Lead" in Column E,Was Material Ever Previously Lead?],F2230,Table15[Customer-Owned Portion],N2230),Table15[Unique ID],0),0)))</f>
        <v>Non-lead</v>
      </c>
      <c r="W2230" s="189"/>
    </row>
    <row r="2231" spans="1:23" s="190" customFormat="1" ht="37.5" x14ac:dyDescent="0.25">
      <c r="A2231" s="180">
        <v>11607279</v>
      </c>
      <c r="B2231" s="181" t="s">
        <v>4530</v>
      </c>
      <c r="C2231" s="182" t="s">
        <v>4531</v>
      </c>
      <c r="D2231" s="183" t="s">
        <v>43</v>
      </c>
      <c r="E2231" s="181" t="s">
        <v>35</v>
      </c>
      <c r="F2231" s="183" t="s">
        <v>35</v>
      </c>
      <c r="G2231" s="181" t="s">
        <v>7045</v>
      </c>
      <c r="H2231" s="184">
        <v>1</v>
      </c>
      <c r="I2231" s="185" t="s">
        <v>107</v>
      </c>
      <c r="J2231" s="181" t="s">
        <v>37</v>
      </c>
      <c r="K2231" s="181" t="s">
        <v>38</v>
      </c>
      <c r="L2231" s="186">
        <v>45496</v>
      </c>
      <c r="M2231" s="187" t="s">
        <v>7073</v>
      </c>
      <c r="N2231" s="183" t="s">
        <v>36</v>
      </c>
      <c r="O2231" s="181"/>
      <c r="P2231" s="184">
        <v>1</v>
      </c>
      <c r="Q2231" s="185" t="s">
        <v>107</v>
      </c>
      <c r="R2231" s="181" t="s">
        <v>37</v>
      </c>
      <c r="S2231" s="181" t="s">
        <v>96</v>
      </c>
      <c r="T2231" s="186">
        <v>45496</v>
      </c>
      <c r="U2231" s="187" t="s">
        <v>225</v>
      </c>
      <c r="V2231" s="188" t="str" cm="1">
        <f t="array" ref="V2231">IF(SUM(LEN(A2231:U2231))=0,"",IF(OR(OR(ISBLANK(E2231),SUM(LEN(B2231),LEN(C2231))=0),AND(NOT(D2231="Unknown"),ISBLANK(I2231)),AND(NOT(N2231="Unknown"),ISBLANK(Q2231))),"Missing Information", INDEX(Table15[Entire Service Line Classification], MATCH(SUMIFS(Table15[Unique ID],Table15[System-Owned Portion],D2231,Table15[If Material Anything Other than "Lead" in Column E,Was Material Ever Previously Lead?],F2231,Table15[Customer-Owned Portion],N2231),Table15[Unique ID],0),0)))</f>
        <v>Non-lead</v>
      </c>
      <c r="W2231" s="189"/>
    </row>
    <row r="2232" spans="1:23" s="190" customFormat="1" ht="37.5" x14ac:dyDescent="0.25">
      <c r="A2232" s="180">
        <v>11607280</v>
      </c>
      <c r="B2232" s="181" t="s">
        <v>4532</v>
      </c>
      <c r="C2232" s="182" t="s">
        <v>4533</v>
      </c>
      <c r="D2232" s="183" t="s">
        <v>43</v>
      </c>
      <c r="E2232" s="181" t="s">
        <v>35</v>
      </c>
      <c r="F2232" s="183" t="s">
        <v>35</v>
      </c>
      <c r="G2232" s="181" t="s">
        <v>243</v>
      </c>
      <c r="H2232" s="184">
        <v>2</v>
      </c>
      <c r="I2232" s="185" t="s">
        <v>107</v>
      </c>
      <c r="J2232" s="181" t="s">
        <v>37</v>
      </c>
      <c r="K2232" s="181" t="s">
        <v>38</v>
      </c>
      <c r="L2232" s="186">
        <v>45545</v>
      </c>
      <c r="M2232" s="187" t="s">
        <v>7069</v>
      </c>
      <c r="N2232" s="183" t="s">
        <v>43</v>
      </c>
      <c r="O2232" s="181"/>
      <c r="P2232" s="184">
        <v>2</v>
      </c>
      <c r="Q2232" s="185" t="s">
        <v>107</v>
      </c>
      <c r="R2232" s="181" t="s">
        <v>37</v>
      </c>
      <c r="S2232" s="181" t="s">
        <v>96</v>
      </c>
      <c r="T2232" s="186">
        <v>45545</v>
      </c>
      <c r="U2232" s="187" t="s">
        <v>7069</v>
      </c>
      <c r="V2232" s="188" t="str" cm="1">
        <f t="array" ref="V2232">IF(SUM(LEN(A2232:U2232))=0,"",IF(OR(OR(ISBLANK(E2232),SUM(LEN(B2232),LEN(C2232))=0),AND(NOT(D2232="Unknown"),ISBLANK(I2232)),AND(NOT(N2232="Unknown"),ISBLANK(Q2232))),"Missing Information", INDEX(Table15[Entire Service Line Classification], MATCH(SUMIFS(Table15[Unique ID],Table15[System-Owned Portion],D2232,Table15[If Material Anything Other than "Lead" in Column E,Was Material Ever Previously Lead?],F2232,Table15[Customer-Owned Portion],N2232),Table15[Unique ID],0),0)))</f>
        <v>Non-lead</v>
      </c>
      <c r="W2232" s="189"/>
    </row>
    <row r="2233" spans="1:23" s="190" customFormat="1" ht="37.5" x14ac:dyDescent="0.25">
      <c r="A2233" s="180">
        <v>11607278</v>
      </c>
      <c r="B2233" s="181" t="s">
        <v>4534</v>
      </c>
      <c r="C2233" s="182" t="s">
        <v>4535</v>
      </c>
      <c r="D2233" s="183" t="s">
        <v>43</v>
      </c>
      <c r="E2233" s="181" t="s">
        <v>35</v>
      </c>
      <c r="F2233" s="183" t="s">
        <v>35</v>
      </c>
      <c r="G2233" s="181" t="s">
        <v>7041</v>
      </c>
      <c r="H2233" s="184">
        <v>0.75</v>
      </c>
      <c r="I2233" s="185" t="s">
        <v>107</v>
      </c>
      <c r="J2233" s="181" t="s">
        <v>37</v>
      </c>
      <c r="K2233" s="181" t="s">
        <v>38</v>
      </c>
      <c r="L2233" s="186">
        <v>45505</v>
      </c>
      <c r="M2233" s="187" t="s">
        <v>225</v>
      </c>
      <c r="N2233" s="183" t="s">
        <v>43</v>
      </c>
      <c r="O2233" s="181"/>
      <c r="P2233" s="184">
        <v>0.75</v>
      </c>
      <c r="Q2233" s="185" t="s">
        <v>107</v>
      </c>
      <c r="R2233" s="181" t="s">
        <v>37</v>
      </c>
      <c r="S2233" s="181" t="s">
        <v>96</v>
      </c>
      <c r="T2233" s="186">
        <v>45505</v>
      </c>
      <c r="U2233" s="187" t="s">
        <v>225</v>
      </c>
      <c r="V2233" s="188" t="str" cm="1">
        <f t="array" ref="V2233">IF(SUM(LEN(A2233:U2233))=0,"",IF(OR(OR(ISBLANK(E2233),SUM(LEN(B2233),LEN(C2233))=0),AND(NOT(D2233="Unknown"),ISBLANK(I2233)),AND(NOT(N2233="Unknown"),ISBLANK(Q2233))),"Missing Information", INDEX(Table15[Entire Service Line Classification], MATCH(SUMIFS(Table15[Unique ID],Table15[System-Owned Portion],D2233,Table15[If Material Anything Other than "Lead" in Column E,Was Material Ever Previously Lead?],F2233,Table15[Customer-Owned Portion],N2233),Table15[Unique ID],0),0)))</f>
        <v>Non-lead</v>
      </c>
      <c r="W2233" s="189"/>
    </row>
    <row r="2234" spans="1:23" s="190" customFormat="1" ht="37.5" x14ac:dyDescent="0.25">
      <c r="A2234" s="180">
        <v>11607277</v>
      </c>
      <c r="B2234" s="181" t="s">
        <v>4536</v>
      </c>
      <c r="C2234" s="182" t="s">
        <v>4537</v>
      </c>
      <c r="D2234" s="183" t="s">
        <v>43</v>
      </c>
      <c r="E2234" s="181" t="s">
        <v>35</v>
      </c>
      <c r="F2234" s="183" t="s">
        <v>35</v>
      </c>
      <c r="G2234" s="181" t="s">
        <v>7045</v>
      </c>
      <c r="H2234" s="184">
        <v>1</v>
      </c>
      <c r="I2234" s="185" t="s">
        <v>107</v>
      </c>
      <c r="J2234" s="181" t="s">
        <v>37</v>
      </c>
      <c r="K2234" s="181" t="s">
        <v>38</v>
      </c>
      <c r="L2234" s="186">
        <v>45496</v>
      </c>
      <c r="M2234" s="187" t="s">
        <v>7073</v>
      </c>
      <c r="N2234" s="183" t="s">
        <v>43</v>
      </c>
      <c r="O2234" s="181"/>
      <c r="P2234" s="184">
        <v>0.75</v>
      </c>
      <c r="Q2234" s="185" t="s">
        <v>107</v>
      </c>
      <c r="R2234" s="181" t="s">
        <v>37</v>
      </c>
      <c r="S2234" s="181" t="s">
        <v>96</v>
      </c>
      <c r="T2234" s="186">
        <v>45496</v>
      </c>
      <c r="U2234" s="187" t="s">
        <v>7073</v>
      </c>
      <c r="V2234" s="188" t="str" cm="1">
        <f t="array" ref="V2234">IF(SUM(LEN(A2234:U2234))=0,"",IF(OR(OR(ISBLANK(E2234),SUM(LEN(B2234),LEN(C2234))=0),AND(NOT(D2234="Unknown"),ISBLANK(I2234)),AND(NOT(N2234="Unknown"),ISBLANK(Q2234))),"Missing Information", INDEX(Table15[Entire Service Line Classification], MATCH(SUMIFS(Table15[Unique ID],Table15[System-Owned Portion],D2234,Table15[If Material Anything Other than "Lead" in Column E,Was Material Ever Previously Lead?],F2234,Table15[Customer-Owned Portion],N2234),Table15[Unique ID],0),0)))</f>
        <v>Non-lead</v>
      </c>
      <c r="W2234" s="189"/>
    </row>
    <row r="2235" spans="1:23" s="190" customFormat="1" ht="37.5" x14ac:dyDescent="0.25">
      <c r="A2235" s="180">
        <v>11607276</v>
      </c>
      <c r="B2235" s="181" t="s">
        <v>4538</v>
      </c>
      <c r="C2235" s="182" t="s">
        <v>4539</v>
      </c>
      <c r="D2235" s="183" t="s">
        <v>43</v>
      </c>
      <c r="E2235" s="181" t="s">
        <v>35</v>
      </c>
      <c r="F2235" s="183" t="s">
        <v>35</v>
      </c>
      <c r="G2235" s="181" t="s">
        <v>7041</v>
      </c>
      <c r="H2235" s="184">
        <v>1</v>
      </c>
      <c r="I2235" s="185" t="s">
        <v>107</v>
      </c>
      <c r="J2235" s="181" t="s">
        <v>37</v>
      </c>
      <c r="K2235" s="181" t="s">
        <v>38</v>
      </c>
      <c r="L2235" s="186">
        <v>45505</v>
      </c>
      <c r="M2235" s="187" t="s">
        <v>225</v>
      </c>
      <c r="N2235" s="183" t="s">
        <v>36</v>
      </c>
      <c r="O2235" s="181"/>
      <c r="P2235" s="184">
        <v>1</v>
      </c>
      <c r="Q2235" s="185" t="s">
        <v>107</v>
      </c>
      <c r="R2235" s="181" t="s">
        <v>37</v>
      </c>
      <c r="S2235" s="181" t="s">
        <v>96</v>
      </c>
      <c r="T2235" s="186">
        <v>45505</v>
      </c>
      <c r="U2235" s="187" t="s">
        <v>225</v>
      </c>
      <c r="V2235" s="188" t="str" cm="1">
        <f t="array" ref="V2235">IF(SUM(LEN(A2235:U2235))=0,"",IF(OR(OR(ISBLANK(E2235),SUM(LEN(B2235),LEN(C2235))=0),AND(NOT(D2235="Unknown"),ISBLANK(I2235)),AND(NOT(N2235="Unknown"),ISBLANK(Q2235))),"Missing Information", INDEX(Table15[Entire Service Line Classification], MATCH(SUMIFS(Table15[Unique ID],Table15[System-Owned Portion],D2235,Table15[If Material Anything Other than "Lead" in Column E,Was Material Ever Previously Lead?],F2235,Table15[Customer-Owned Portion],N2235),Table15[Unique ID],0),0)))</f>
        <v>Non-lead</v>
      </c>
      <c r="W2235" s="189"/>
    </row>
    <row r="2236" spans="1:23" s="190" customFormat="1" ht="37.5" x14ac:dyDescent="0.25">
      <c r="A2236" s="180">
        <v>11607275</v>
      </c>
      <c r="B2236" s="181" t="s">
        <v>4540</v>
      </c>
      <c r="C2236" s="182" t="s">
        <v>4541</v>
      </c>
      <c r="D2236" s="183" t="s">
        <v>36</v>
      </c>
      <c r="E2236" s="181" t="s">
        <v>35</v>
      </c>
      <c r="F2236" s="183" t="s">
        <v>35</v>
      </c>
      <c r="G2236" s="181" t="s">
        <v>269</v>
      </c>
      <c r="H2236" s="184">
        <v>1</v>
      </c>
      <c r="I2236" s="185" t="s">
        <v>107</v>
      </c>
      <c r="J2236" s="181" t="s">
        <v>37</v>
      </c>
      <c r="K2236" s="181" t="s">
        <v>38</v>
      </c>
      <c r="L2236" s="186">
        <v>45509</v>
      </c>
      <c r="M2236" s="187" t="s">
        <v>225</v>
      </c>
      <c r="N2236" s="183" t="s">
        <v>36</v>
      </c>
      <c r="O2236" s="181"/>
      <c r="P2236" s="184">
        <v>1</v>
      </c>
      <c r="Q2236" s="185" t="s">
        <v>107</v>
      </c>
      <c r="R2236" s="181" t="s">
        <v>37</v>
      </c>
      <c r="S2236" s="181" t="s">
        <v>96</v>
      </c>
      <c r="T2236" s="186">
        <v>45509</v>
      </c>
      <c r="U2236" s="187" t="s">
        <v>225</v>
      </c>
      <c r="V2236" s="188" t="str" cm="1">
        <f t="array" ref="V2236">IF(SUM(LEN(A2236:U2236))=0,"",IF(OR(OR(ISBLANK(E2236),SUM(LEN(B2236),LEN(C2236))=0),AND(NOT(D2236="Unknown"),ISBLANK(I2236)),AND(NOT(N2236="Unknown"),ISBLANK(Q2236))),"Missing Information", INDEX(Table15[Entire Service Line Classification], MATCH(SUMIFS(Table15[Unique ID],Table15[System-Owned Portion],D2236,Table15[If Material Anything Other than "Lead" in Column E,Was Material Ever Previously Lead?],F2236,Table15[Customer-Owned Portion],N2236),Table15[Unique ID],0),0)))</f>
        <v>Non-lead</v>
      </c>
      <c r="W2236" s="189"/>
    </row>
    <row r="2237" spans="1:23" s="190" customFormat="1" ht="37.5" x14ac:dyDescent="0.25">
      <c r="A2237" s="180">
        <v>11607274</v>
      </c>
      <c r="B2237" s="181" t="s">
        <v>4542</v>
      </c>
      <c r="C2237" s="182" t="s">
        <v>4543</v>
      </c>
      <c r="D2237" s="183" t="s">
        <v>36</v>
      </c>
      <c r="E2237" s="181" t="s">
        <v>35</v>
      </c>
      <c r="F2237" s="183" t="s">
        <v>35</v>
      </c>
      <c r="G2237" s="181" t="s">
        <v>235</v>
      </c>
      <c r="H2237" s="184">
        <v>1</v>
      </c>
      <c r="I2237" s="185" t="s">
        <v>107</v>
      </c>
      <c r="J2237" s="181" t="s">
        <v>37</v>
      </c>
      <c r="K2237" s="181" t="s">
        <v>38</v>
      </c>
      <c r="L2237" s="186">
        <v>45509</v>
      </c>
      <c r="M2237" s="187" t="s">
        <v>225</v>
      </c>
      <c r="N2237" s="183" t="s">
        <v>36</v>
      </c>
      <c r="O2237" s="181"/>
      <c r="P2237" s="184">
        <v>1</v>
      </c>
      <c r="Q2237" s="185" t="s">
        <v>107</v>
      </c>
      <c r="R2237" s="181" t="s">
        <v>37</v>
      </c>
      <c r="S2237" s="181" t="s">
        <v>96</v>
      </c>
      <c r="T2237" s="186">
        <v>45509</v>
      </c>
      <c r="U2237" s="187" t="s">
        <v>225</v>
      </c>
      <c r="V2237" s="188" t="str" cm="1">
        <f t="array" ref="V2237">IF(SUM(LEN(A2237:U2237))=0,"",IF(OR(OR(ISBLANK(E2237),SUM(LEN(B2237),LEN(C2237))=0),AND(NOT(D2237="Unknown"),ISBLANK(I2237)),AND(NOT(N2237="Unknown"),ISBLANK(Q2237))),"Missing Information", INDEX(Table15[Entire Service Line Classification], MATCH(SUMIFS(Table15[Unique ID],Table15[System-Owned Portion],D2237,Table15[If Material Anything Other than "Lead" in Column E,Was Material Ever Previously Lead?],F2237,Table15[Customer-Owned Portion],N2237),Table15[Unique ID],0),0)))</f>
        <v>Non-lead</v>
      </c>
      <c r="W2237" s="189"/>
    </row>
    <row r="2238" spans="1:23" s="190" customFormat="1" ht="37.5" x14ac:dyDescent="0.25">
      <c r="A2238" s="180">
        <v>11607273</v>
      </c>
      <c r="B2238" s="181" t="s">
        <v>4544</v>
      </c>
      <c r="C2238" s="182" t="s">
        <v>4545</v>
      </c>
      <c r="D2238" s="183" t="s">
        <v>36</v>
      </c>
      <c r="E2238" s="181" t="s">
        <v>35</v>
      </c>
      <c r="F2238" s="183" t="s">
        <v>35</v>
      </c>
      <c r="G2238" s="181" t="s">
        <v>228</v>
      </c>
      <c r="H2238" s="184">
        <v>1</v>
      </c>
      <c r="I2238" s="185" t="s">
        <v>107</v>
      </c>
      <c r="J2238" s="181" t="s">
        <v>37</v>
      </c>
      <c r="K2238" s="181" t="s">
        <v>38</v>
      </c>
      <c r="L2238" s="186">
        <v>45496</v>
      </c>
      <c r="M2238" s="187" t="s">
        <v>225</v>
      </c>
      <c r="N2238" s="183" t="s">
        <v>36</v>
      </c>
      <c r="O2238" s="181"/>
      <c r="P2238" s="184">
        <v>0.75</v>
      </c>
      <c r="Q2238" s="185" t="s">
        <v>107</v>
      </c>
      <c r="R2238" s="181" t="s">
        <v>37</v>
      </c>
      <c r="S2238" s="181" t="s">
        <v>96</v>
      </c>
      <c r="T2238" s="186">
        <v>45496</v>
      </c>
      <c r="U2238" s="187" t="s">
        <v>225</v>
      </c>
      <c r="V2238" s="188" t="str" cm="1">
        <f t="array" ref="V2238">IF(SUM(LEN(A2238:U2238))=0,"",IF(OR(OR(ISBLANK(E2238),SUM(LEN(B2238),LEN(C2238))=0),AND(NOT(D2238="Unknown"),ISBLANK(I2238)),AND(NOT(N2238="Unknown"),ISBLANK(Q2238))),"Missing Information", INDEX(Table15[Entire Service Line Classification], MATCH(SUMIFS(Table15[Unique ID],Table15[System-Owned Portion],D2238,Table15[If Material Anything Other than "Lead" in Column E,Was Material Ever Previously Lead?],F2238,Table15[Customer-Owned Portion],N2238),Table15[Unique ID],0),0)))</f>
        <v>Non-lead</v>
      </c>
      <c r="W2238" s="189"/>
    </row>
    <row r="2239" spans="1:23" s="190" customFormat="1" ht="37.5" x14ac:dyDescent="0.25">
      <c r="A2239" s="180">
        <v>11607272</v>
      </c>
      <c r="B2239" s="181" t="s">
        <v>4546</v>
      </c>
      <c r="C2239" s="182" t="s">
        <v>4547</v>
      </c>
      <c r="D2239" s="183" t="s">
        <v>36</v>
      </c>
      <c r="E2239" s="181" t="s">
        <v>35</v>
      </c>
      <c r="F2239" s="183" t="s">
        <v>213</v>
      </c>
      <c r="G2239" s="181" t="s">
        <v>235</v>
      </c>
      <c r="H2239" s="184">
        <v>1</v>
      </c>
      <c r="I2239" s="185" t="s">
        <v>107</v>
      </c>
      <c r="J2239" s="181" t="s">
        <v>37</v>
      </c>
      <c r="K2239" s="181" t="s">
        <v>38</v>
      </c>
      <c r="L2239" s="186">
        <v>45509</v>
      </c>
      <c r="M2239" s="187" t="s">
        <v>225</v>
      </c>
      <c r="N2239" s="183" t="s">
        <v>36</v>
      </c>
      <c r="O2239" s="181"/>
      <c r="P2239" s="184">
        <v>1</v>
      </c>
      <c r="Q2239" s="185" t="s">
        <v>107</v>
      </c>
      <c r="R2239" s="181" t="s">
        <v>37</v>
      </c>
      <c r="S2239" s="181" t="s">
        <v>96</v>
      </c>
      <c r="T2239" s="186">
        <v>45509</v>
      </c>
      <c r="U2239" s="187" t="s">
        <v>225</v>
      </c>
      <c r="V2239" s="188" t="str" cm="1">
        <f t="array" ref="V2239">IF(SUM(LEN(A2239:U2239))=0,"",IF(OR(OR(ISBLANK(E2239),SUM(LEN(B2239),LEN(C2239))=0),AND(NOT(D2239="Unknown"),ISBLANK(I2239)),AND(NOT(N2239="Unknown"),ISBLANK(Q2239))),"Missing Information", INDEX(Table15[Entire Service Line Classification], MATCH(SUMIFS(Table15[Unique ID],Table15[System-Owned Portion],D2239,Table15[If Material Anything Other than "Lead" in Column E,Was Material Ever Previously Lead?],F2239,Table15[Customer-Owned Portion],N2239),Table15[Unique ID],0),0)))</f>
        <v>Non-lead</v>
      </c>
      <c r="W2239" s="189"/>
    </row>
    <row r="2240" spans="1:23" s="190" customFormat="1" ht="37.5" x14ac:dyDescent="0.25">
      <c r="A2240" s="180">
        <v>11607271</v>
      </c>
      <c r="B2240" s="181" t="s">
        <v>4548</v>
      </c>
      <c r="C2240" s="182" t="s">
        <v>4549</v>
      </c>
      <c r="D2240" s="183" t="s">
        <v>36</v>
      </c>
      <c r="E2240" s="181" t="s">
        <v>35</v>
      </c>
      <c r="F2240" s="183" t="s">
        <v>35</v>
      </c>
      <c r="G2240" s="181" t="s">
        <v>281</v>
      </c>
      <c r="H2240" s="184">
        <v>1</v>
      </c>
      <c r="I2240" s="185" t="s">
        <v>107</v>
      </c>
      <c r="J2240" s="181" t="s">
        <v>37</v>
      </c>
      <c r="K2240" s="181" t="s">
        <v>38</v>
      </c>
      <c r="L2240" s="186">
        <v>45509</v>
      </c>
      <c r="M2240" s="187" t="s">
        <v>225</v>
      </c>
      <c r="N2240" s="183" t="s">
        <v>36</v>
      </c>
      <c r="O2240" s="181"/>
      <c r="P2240" s="184">
        <v>1</v>
      </c>
      <c r="Q2240" s="185" t="s">
        <v>107</v>
      </c>
      <c r="R2240" s="181" t="s">
        <v>37</v>
      </c>
      <c r="S2240" s="181" t="s">
        <v>96</v>
      </c>
      <c r="T2240" s="186">
        <v>45509</v>
      </c>
      <c r="U2240" s="187" t="s">
        <v>225</v>
      </c>
      <c r="V2240" s="188" t="str" cm="1">
        <f t="array" ref="V2240">IF(SUM(LEN(A2240:U2240))=0,"",IF(OR(OR(ISBLANK(E2240),SUM(LEN(B2240),LEN(C2240))=0),AND(NOT(D2240="Unknown"),ISBLANK(I2240)),AND(NOT(N2240="Unknown"),ISBLANK(Q2240))),"Missing Information", INDEX(Table15[Entire Service Line Classification], MATCH(SUMIFS(Table15[Unique ID],Table15[System-Owned Portion],D2240,Table15[If Material Anything Other than "Lead" in Column E,Was Material Ever Previously Lead?],F2240,Table15[Customer-Owned Portion],N2240),Table15[Unique ID],0),0)))</f>
        <v>Non-lead</v>
      </c>
      <c r="W2240" s="189"/>
    </row>
    <row r="2241" spans="1:23" s="190" customFormat="1" ht="37.5" x14ac:dyDescent="0.25">
      <c r="A2241" s="180">
        <v>11607270</v>
      </c>
      <c r="B2241" s="181" t="s">
        <v>4550</v>
      </c>
      <c r="C2241" s="182" t="s">
        <v>4551</v>
      </c>
      <c r="D2241" s="183" t="s">
        <v>36</v>
      </c>
      <c r="E2241" s="181" t="s">
        <v>35</v>
      </c>
      <c r="F2241" s="183" t="s">
        <v>35</v>
      </c>
      <c r="G2241" s="181" t="s">
        <v>235</v>
      </c>
      <c r="H2241" s="184">
        <v>1</v>
      </c>
      <c r="I2241" s="185" t="s">
        <v>107</v>
      </c>
      <c r="J2241" s="181" t="s">
        <v>37</v>
      </c>
      <c r="K2241" s="181" t="s">
        <v>38</v>
      </c>
      <c r="L2241" s="186">
        <v>45509</v>
      </c>
      <c r="M2241" s="187" t="s">
        <v>225</v>
      </c>
      <c r="N2241" s="183" t="s">
        <v>36</v>
      </c>
      <c r="O2241" s="181"/>
      <c r="P2241" s="184">
        <v>1</v>
      </c>
      <c r="Q2241" s="185" t="s">
        <v>107</v>
      </c>
      <c r="R2241" s="181" t="s">
        <v>37</v>
      </c>
      <c r="S2241" s="181" t="s">
        <v>96</v>
      </c>
      <c r="T2241" s="186">
        <v>45509</v>
      </c>
      <c r="U2241" s="187" t="s">
        <v>225</v>
      </c>
      <c r="V2241" s="188" t="str" cm="1">
        <f t="array" ref="V2241">IF(SUM(LEN(A2241:U2241))=0,"",IF(OR(OR(ISBLANK(E2241),SUM(LEN(B2241),LEN(C2241))=0),AND(NOT(D2241="Unknown"),ISBLANK(I2241)),AND(NOT(N2241="Unknown"),ISBLANK(Q2241))),"Missing Information", INDEX(Table15[Entire Service Line Classification], MATCH(SUMIFS(Table15[Unique ID],Table15[System-Owned Portion],D2241,Table15[If Material Anything Other than "Lead" in Column E,Was Material Ever Previously Lead?],F2241,Table15[Customer-Owned Portion],N2241),Table15[Unique ID],0),0)))</f>
        <v>Non-lead</v>
      </c>
      <c r="W2241" s="189"/>
    </row>
    <row r="2242" spans="1:23" s="190" customFormat="1" ht="37.5" x14ac:dyDescent="0.25">
      <c r="A2242" s="180">
        <v>11607269</v>
      </c>
      <c r="B2242" s="181" t="s">
        <v>4552</v>
      </c>
      <c r="C2242" s="182" t="s">
        <v>4553</v>
      </c>
      <c r="D2242" s="183" t="s">
        <v>43</v>
      </c>
      <c r="E2242" s="181" t="s">
        <v>35</v>
      </c>
      <c r="F2242" s="183" t="s">
        <v>35</v>
      </c>
      <c r="G2242" s="181" t="s">
        <v>269</v>
      </c>
      <c r="H2242" s="184">
        <v>1</v>
      </c>
      <c r="I2242" s="185" t="s">
        <v>107</v>
      </c>
      <c r="J2242" s="181" t="s">
        <v>37</v>
      </c>
      <c r="K2242" s="181" t="s">
        <v>38</v>
      </c>
      <c r="L2242" s="186">
        <v>45509</v>
      </c>
      <c r="M2242" s="187" t="s">
        <v>7069</v>
      </c>
      <c r="N2242" s="183" t="s">
        <v>36</v>
      </c>
      <c r="O2242" s="181"/>
      <c r="P2242" s="184">
        <v>0.75</v>
      </c>
      <c r="Q2242" s="185" t="s">
        <v>107</v>
      </c>
      <c r="R2242" s="181" t="s">
        <v>37</v>
      </c>
      <c r="S2242" s="181" t="s">
        <v>96</v>
      </c>
      <c r="T2242" s="186">
        <v>45509</v>
      </c>
      <c r="U2242" s="187" t="s">
        <v>225</v>
      </c>
      <c r="V2242" s="188" t="str" cm="1">
        <f t="array" ref="V2242">IF(SUM(LEN(A2242:U2242))=0,"",IF(OR(OR(ISBLANK(E2242),SUM(LEN(B2242),LEN(C2242))=0),AND(NOT(D2242="Unknown"),ISBLANK(I2242)),AND(NOT(N2242="Unknown"),ISBLANK(Q2242))),"Missing Information", INDEX(Table15[Entire Service Line Classification], MATCH(SUMIFS(Table15[Unique ID],Table15[System-Owned Portion],D2242,Table15[If Material Anything Other than "Lead" in Column E,Was Material Ever Previously Lead?],F2242,Table15[Customer-Owned Portion],N2242),Table15[Unique ID],0),0)))</f>
        <v>Non-lead</v>
      </c>
      <c r="W2242" s="189"/>
    </row>
    <row r="2243" spans="1:23" s="190" customFormat="1" ht="37.5" x14ac:dyDescent="0.25">
      <c r="A2243" s="180">
        <v>11607268</v>
      </c>
      <c r="B2243" s="181" t="s">
        <v>4554</v>
      </c>
      <c r="C2243" s="182" t="s">
        <v>4555</v>
      </c>
      <c r="D2243" s="183" t="s">
        <v>36</v>
      </c>
      <c r="E2243" s="181" t="s">
        <v>35</v>
      </c>
      <c r="F2243" s="183" t="s">
        <v>35</v>
      </c>
      <c r="G2243" s="181" t="s">
        <v>235</v>
      </c>
      <c r="H2243" s="184">
        <v>1</v>
      </c>
      <c r="I2243" s="185" t="s">
        <v>107</v>
      </c>
      <c r="J2243" s="181" t="s">
        <v>37</v>
      </c>
      <c r="K2243" s="181" t="s">
        <v>38</v>
      </c>
      <c r="L2243" s="186">
        <v>45509</v>
      </c>
      <c r="M2243" s="187" t="s">
        <v>225</v>
      </c>
      <c r="N2243" s="183" t="s">
        <v>36</v>
      </c>
      <c r="O2243" s="181"/>
      <c r="P2243" s="184">
        <v>1</v>
      </c>
      <c r="Q2243" s="185" t="s">
        <v>107</v>
      </c>
      <c r="R2243" s="181" t="s">
        <v>37</v>
      </c>
      <c r="S2243" s="181" t="s">
        <v>96</v>
      </c>
      <c r="T2243" s="186">
        <v>45509</v>
      </c>
      <c r="U2243" s="187" t="s">
        <v>225</v>
      </c>
      <c r="V2243" s="188" t="str" cm="1">
        <f t="array" ref="V2243">IF(SUM(LEN(A2243:U2243))=0,"",IF(OR(OR(ISBLANK(E2243),SUM(LEN(B2243),LEN(C2243))=0),AND(NOT(D2243="Unknown"),ISBLANK(I2243)),AND(NOT(N2243="Unknown"),ISBLANK(Q2243))),"Missing Information", INDEX(Table15[Entire Service Line Classification], MATCH(SUMIFS(Table15[Unique ID],Table15[System-Owned Portion],D2243,Table15[If Material Anything Other than "Lead" in Column E,Was Material Ever Previously Lead?],F2243,Table15[Customer-Owned Portion],N2243),Table15[Unique ID],0),0)))</f>
        <v>Non-lead</v>
      </c>
      <c r="W2243" s="189"/>
    </row>
    <row r="2244" spans="1:23" s="190" customFormat="1" ht="37.5" x14ac:dyDescent="0.25">
      <c r="A2244" s="180">
        <v>11607267</v>
      </c>
      <c r="B2244" s="181" t="s">
        <v>4556</v>
      </c>
      <c r="C2244" s="182" t="s">
        <v>4557</v>
      </c>
      <c r="D2244" s="183" t="s">
        <v>36</v>
      </c>
      <c r="E2244" s="181" t="s">
        <v>35</v>
      </c>
      <c r="F2244" s="183" t="s">
        <v>35</v>
      </c>
      <c r="G2244" s="181" t="s">
        <v>235</v>
      </c>
      <c r="H2244" s="184">
        <v>1</v>
      </c>
      <c r="I2244" s="185" t="s">
        <v>107</v>
      </c>
      <c r="J2244" s="181" t="s">
        <v>37</v>
      </c>
      <c r="K2244" s="181" t="s">
        <v>38</v>
      </c>
      <c r="L2244" s="186">
        <v>45509</v>
      </c>
      <c r="M2244" s="187" t="s">
        <v>225</v>
      </c>
      <c r="N2244" s="183" t="s">
        <v>36</v>
      </c>
      <c r="O2244" s="181"/>
      <c r="P2244" s="184">
        <v>1</v>
      </c>
      <c r="Q2244" s="185" t="s">
        <v>107</v>
      </c>
      <c r="R2244" s="181" t="s">
        <v>37</v>
      </c>
      <c r="S2244" s="181" t="s">
        <v>96</v>
      </c>
      <c r="T2244" s="186">
        <v>45509</v>
      </c>
      <c r="U2244" s="187" t="s">
        <v>225</v>
      </c>
      <c r="V2244" s="188" t="str" cm="1">
        <f t="array" ref="V2244">IF(SUM(LEN(A2244:U2244))=0,"",IF(OR(OR(ISBLANK(E2244),SUM(LEN(B2244),LEN(C2244))=0),AND(NOT(D2244="Unknown"),ISBLANK(I2244)),AND(NOT(N2244="Unknown"),ISBLANK(Q2244))),"Missing Information", INDEX(Table15[Entire Service Line Classification], MATCH(SUMIFS(Table15[Unique ID],Table15[System-Owned Portion],D2244,Table15[If Material Anything Other than "Lead" in Column E,Was Material Ever Previously Lead?],F2244,Table15[Customer-Owned Portion],N2244),Table15[Unique ID],0),0)))</f>
        <v>Non-lead</v>
      </c>
      <c r="W2244" s="189"/>
    </row>
    <row r="2245" spans="1:23" s="190" customFormat="1" ht="37.5" x14ac:dyDescent="0.25">
      <c r="A2245" s="180">
        <v>11607266</v>
      </c>
      <c r="B2245" s="181" t="s">
        <v>4558</v>
      </c>
      <c r="C2245" s="182" t="s">
        <v>4559</v>
      </c>
      <c r="D2245" s="183" t="s">
        <v>36</v>
      </c>
      <c r="E2245" s="181" t="s">
        <v>35</v>
      </c>
      <c r="F2245" s="183" t="s">
        <v>35</v>
      </c>
      <c r="G2245" s="181" t="s">
        <v>235</v>
      </c>
      <c r="H2245" s="184">
        <v>1</v>
      </c>
      <c r="I2245" s="185" t="s">
        <v>107</v>
      </c>
      <c r="J2245" s="181" t="s">
        <v>37</v>
      </c>
      <c r="K2245" s="181" t="s">
        <v>38</v>
      </c>
      <c r="L2245" s="186">
        <v>45509</v>
      </c>
      <c r="M2245" s="187" t="s">
        <v>225</v>
      </c>
      <c r="N2245" s="183" t="s">
        <v>36</v>
      </c>
      <c r="O2245" s="181"/>
      <c r="P2245" s="184">
        <v>1</v>
      </c>
      <c r="Q2245" s="185" t="s">
        <v>107</v>
      </c>
      <c r="R2245" s="181" t="s">
        <v>37</v>
      </c>
      <c r="S2245" s="181" t="s">
        <v>96</v>
      </c>
      <c r="T2245" s="186">
        <v>45509</v>
      </c>
      <c r="U2245" s="187" t="s">
        <v>225</v>
      </c>
      <c r="V2245" s="188" t="str" cm="1">
        <f t="array" ref="V2245">IF(SUM(LEN(A2245:U2245))=0,"",IF(OR(OR(ISBLANK(E2245),SUM(LEN(B2245),LEN(C2245))=0),AND(NOT(D2245="Unknown"),ISBLANK(I2245)),AND(NOT(N2245="Unknown"),ISBLANK(Q2245))),"Missing Information", INDEX(Table15[Entire Service Line Classification], MATCH(SUMIFS(Table15[Unique ID],Table15[System-Owned Portion],D2245,Table15[If Material Anything Other than "Lead" in Column E,Was Material Ever Previously Lead?],F2245,Table15[Customer-Owned Portion],N2245),Table15[Unique ID],0),0)))</f>
        <v>Non-lead</v>
      </c>
      <c r="W2245" s="189"/>
    </row>
    <row r="2246" spans="1:23" s="190" customFormat="1" ht="37.5" x14ac:dyDescent="0.25">
      <c r="A2246" s="180">
        <v>11607265</v>
      </c>
      <c r="B2246" s="181" t="s">
        <v>4560</v>
      </c>
      <c r="C2246" s="182" t="s">
        <v>4561</v>
      </c>
      <c r="D2246" s="183" t="s">
        <v>36</v>
      </c>
      <c r="E2246" s="181" t="s">
        <v>35</v>
      </c>
      <c r="F2246" s="183" t="s">
        <v>35</v>
      </c>
      <c r="G2246" s="181" t="s">
        <v>235</v>
      </c>
      <c r="H2246" s="184">
        <v>1</v>
      </c>
      <c r="I2246" s="185" t="s">
        <v>107</v>
      </c>
      <c r="J2246" s="181" t="s">
        <v>37</v>
      </c>
      <c r="K2246" s="181" t="s">
        <v>38</v>
      </c>
      <c r="L2246" s="186">
        <v>45509</v>
      </c>
      <c r="M2246" s="187" t="s">
        <v>225</v>
      </c>
      <c r="N2246" s="183" t="s">
        <v>36</v>
      </c>
      <c r="O2246" s="181"/>
      <c r="P2246" s="184">
        <v>1</v>
      </c>
      <c r="Q2246" s="185" t="s">
        <v>107</v>
      </c>
      <c r="R2246" s="181" t="s">
        <v>37</v>
      </c>
      <c r="S2246" s="181" t="s">
        <v>96</v>
      </c>
      <c r="T2246" s="186">
        <v>45509</v>
      </c>
      <c r="U2246" s="187" t="s">
        <v>225</v>
      </c>
      <c r="V2246" s="188" t="str" cm="1">
        <f t="array" ref="V2246">IF(SUM(LEN(A2246:U2246))=0,"",IF(OR(OR(ISBLANK(E2246),SUM(LEN(B2246),LEN(C2246))=0),AND(NOT(D2246="Unknown"),ISBLANK(I2246)),AND(NOT(N2246="Unknown"),ISBLANK(Q2246))),"Missing Information", INDEX(Table15[Entire Service Line Classification], MATCH(SUMIFS(Table15[Unique ID],Table15[System-Owned Portion],D2246,Table15[If Material Anything Other than "Lead" in Column E,Was Material Ever Previously Lead?],F2246,Table15[Customer-Owned Portion],N2246),Table15[Unique ID],0),0)))</f>
        <v>Non-lead</v>
      </c>
      <c r="W2246" s="189"/>
    </row>
    <row r="2247" spans="1:23" s="190" customFormat="1" ht="37.5" x14ac:dyDescent="0.25">
      <c r="A2247" s="180">
        <v>11607264</v>
      </c>
      <c r="B2247" s="181" t="s">
        <v>4562</v>
      </c>
      <c r="C2247" s="182" t="s">
        <v>4563</v>
      </c>
      <c r="D2247" s="183" t="s">
        <v>36</v>
      </c>
      <c r="E2247" s="181" t="s">
        <v>35</v>
      </c>
      <c r="F2247" s="183" t="s">
        <v>35</v>
      </c>
      <c r="G2247" s="181" t="s">
        <v>235</v>
      </c>
      <c r="H2247" s="184">
        <v>1</v>
      </c>
      <c r="I2247" s="185" t="s">
        <v>107</v>
      </c>
      <c r="J2247" s="181" t="s">
        <v>37</v>
      </c>
      <c r="K2247" s="181" t="s">
        <v>38</v>
      </c>
      <c r="L2247" s="186">
        <v>45509</v>
      </c>
      <c r="M2247" s="187" t="s">
        <v>225</v>
      </c>
      <c r="N2247" s="183" t="s">
        <v>36</v>
      </c>
      <c r="O2247" s="181"/>
      <c r="P2247" s="184">
        <v>1</v>
      </c>
      <c r="Q2247" s="185" t="s">
        <v>107</v>
      </c>
      <c r="R2247" s="181" t="s">
        <v>37</v>
      </c>
      <c r="S2247" s="181" t="s">
        <v>96</v>
      </c>
      <c r="T2247" s="186">
        <v>45509</v>
      </c>
      <c r="U2247" s="187" t="s">
        <v>225</v>
      </c>
      <c r="V2247" s="188" t="str" cm="1">
        <f t="array" ref="V2247">IF(SUM(LEN(A2247:U2247))=0,"",IF(OR(OR(ISBLANK(E2247),SUM(LEN(B2247),LEN(C2247))=0),AND(NOT(D2247="Unknown"),ISBLANK(I2247)),AND(NOT(N2247="Unknown"),ISBLANK(Q2247))),"Missing Information", INDEX(Table15[Entire Service Line Classification], MATCH(SUMIFS(Table15[Unique ID],Table15[System-Owned Portion],D2247,Table15[If Material Anything Other than "Lead" in Column E,Was Material Ever Previously Lead?],F2247,Table15[Customer-Owned Portion],N2247),Table15[Unique ID],0),0)))</f>
        <v>Non-lead</v>
      </c>
      <c r="W2247" s="189"/>
    </row>
    <row r="2248" spans="1:23" s="190" customFormat="1" ht="37.5" x14ac:dyDescent="0.25">
      <c r="A2248" s="180">
        <v>11607263</v>
      </c>
      <c r="B2248" s="181" t="s">
        <v>4564</v>
      </c>
      <c r="C2248" s="182" t="s">
        <v>4565</v>
      </c>
      <c r="D2248" s="183" t="s">
        <v>36</v>
      </c>
      <c r="E2248" s="181" t="s">
        <v>35</v>
      </c>
      <c r="F2248" s="183" t="s">
        <v>35</v>
      </c>
      <c r="G2248" s="181" t="s">
        <v>235</v>
      </c>
      <c r="H2248" s="184">
        <v>1</v>
      </c>
      <c r="I2248" s="185" t="s">
        <v>107</v>
      </c>
      <c r="J2248" s="181" t="s">
        <v>37</v>
      </c>
      <c r="K2248" s="181" t="s">
        <v>38</v>
      </c>
      <c r="L2248" s="186">
        <v>45509</v>
      </c>
      <c r="M2248" s="187" t="s">
        <v>225</v>
      </c>
      <c r="N2248" s="183" t="s">
        <v>36</v>
      </c>
      <c r="O2248" s="181"/>
      <c r="P2248" s="184">
        <v>1</v>
      </c>
      <c r="Q2248" s="185" t="s">
        <v>107</v>
      </c>
      <c r="R2248" s="181" t="s">
        <v>37</v>
      </c>
      <c r="S2248" s="181" t="s">
        <v>96</v>
      </c>
      <c r="T2248" s="186">
        <v>45509</v>
      </c>
      <c r="U2248" s="187" t="s">
        <v>225</v>
      </c>
      <c r="V2248" s="188" t="str" cm="1">
        <f t="array" ref="V2248">IF(SUM(LEN(A2248:U2248))=0,"",IF(OR(OR(ISBLANK(E2248),SUM(LEN(B2248),LEN(C2248))=0),AND(NOT(D2248="Unknown"),ISBLANK(I2248)),AND(NOT(N2248="Unknown"),ISBLANK(Q2248))),"Missing Information", INDEX(Table15[Entire Service Line Classification], MATCH(SUMIFS(Table15[Unique ID],Table15[System-Owned Portion],D2248,Table15[If Material Anything Other than "Lead" in Column E,Was Material Ever Previously Lead?],F2248,Table15[Customer-Owned Portion],N2248),Table15[Unique ID],0),0)))</f>
        <v>Non-lead</v>
      </c>
      <c r="W2248" s="189"/>
    </row>
    <row r="2249" spans="1:23" s="190" customFormat="1" ht="37.5" x14ac:dyDescent="0.25">
      <c r="A2249" s="180">
        <v>11607262</v>
      </c>
      <c r="B2249" s="181" t="s">
        <v>4566</v>
      </c>
      <c r="C2249" s="182" t="s">
        <v>4567</v>
      </c>
      <c r="D2249" s="183" t="s">
        <v>36</v>
      </c>
      <c r="E2249" s="181" t="s">
        <v>35</v>
      </c>
      <c r="F2249" s="183" t="s">
        <v>35</v>
      </c>
      <c r="G2249" s="181" t="s">
        <v>235</v>
      </c>
      <c r="H2249" s="184">
        <v>1</v>
      </c>
      <c r="I2249" s="185" t="s">
        <v>107</v>
      </c>
      <c r="J2249" s="181" t="s">
        <v>37</v>
      </c>
      <c r="K2249" s="181" t="s">
        <v>38</v>
      </c>
      <c r="L2249" s="186">
        <v>45509</v>
      </c>
      <c r="M2249" s="187" t="s">
        <v>225</v>
      </c>
      <c r="N2249" s="183" t="s">
        <v>36</v>
      </c>
      <c r="O2249" s="181"/>
      <c r="P2249" s="184">
        <v>1</v>
      </c>
      <c r="Q2249" s="185" t="s">
        <v>107</v>
      </c>
      <c r="R2249" s="181" t="s">
        <v>37</v>
      </c>
      <c r="S2249" s="181" t="s">
        <v>96</v>
      </c>
      <c r="T2249" s="186">
        <v>45509</v>
      </c>
      <c r="U2249" s="187" t="s">
        <v>225</v>
      </c>
      <c r="V2249" s="188" t="str" cm="1">
        <f t="array" ref="V2249">IF(SUM(LEN(A2249:U2249))=0,"",IF(OR(OR(ISBLANK(E2249),SUM(LEN(B2249),LEN(C2249))=0),AND(NOT(D2249="Unknown"),ISBLANK(I2249)),AND(NOT(N2249="Unknown"),ISBLANK(Q2249))),"Missing Information", INDEX(Table15[Entire Service Line Classification], MATCH(SUMIFS(Table15[Unique ID],Table15[System-Owned Portion],D2249,Table15[If Material Anything Other than "Lead" in Column E,Was Material Ever Previously Lead?],F2249,Table15[Customer-Owned Portion],N2249),Table15[Unique ID],0),0)))</f>
        <v>Non-lead</v>
      </c>
      <c r="W2249" s="189"/>
    </row>
    <row r="2250" spans="1:23" s="190" customFormat="1" ht="37.5" x14ac:dyDescent="0.25">
      <c r="A2250" s="180">
        <v>11607261</v>
      </c>
      <c r="B2250" s="181" t="s">
        <v>4568</v>
      </c>
      <c r="C2250" s="182" t="s">
        <v>4569</v>
      </c>
      <c r="D2250" s="183" t="s">
        <v>36</v>
      </c>
      <c r="E2250" s="181" t="s">
        <v>35</v>
      </c>
      <c r="F2250" s="183" t="s">
        <v>35</v>
      </c>
      <c r="G2250" s="181" t="s">
        <v>235</v>
      </c>
      <c r="H2250" s="184">
        <v>1</v>
      </c>
      <c r="I2250" s="185" t="s">
        <v>107</v>
      </c>
      <c r="J2250" s="181" t="s">
        <v>37</v>
      </c>
      <c r="K2250" s="181" t="s">
        <v>38</v>
      </c>
      <c r="L2250" s="186">
        <v>45509</v>
      </c>
      <c r="M2250" s="187" t="s">
        <v>225</v>
      </c>
      <c r="N2250" s="183" t="s">
        <v>36</v>
      </c>
      <c r="O2250" s="181"/>
      <c r="P2250" s="184">
        <v>1</v>
      </c>
      <c r="Q2250" s="185" t="s">
        <v>107</v>
      </c>
      <c r="R2250" s="181" t="s">
        <v>37</v>
      </c>
      <c r="S2250" s="181" t="s">
        <v>96</v>
      </c>
      <c r="T2250" s="186">
        <v>45509</v>
      </c>
      <c r="U2250" s="187" t="s">
        <v>225</v>
      </c>
      <c r="V2250" s="188" t="str" cm="1">
        <f t="array" ref="V2250">IF(SUM(LEN(A2250:U2250))=0,"",IF(OR(OR(ISBLANK(E2250),SUM(LEN(B2250),LEN(C2250))=0),AND(NOT(D2250="Unknown"),ISBLANK(I2250)),AND(NOT(N2250="Unknown"),ISBLANK(Q2250))),"Missing Information", INDEX(Table15[Entire Service Line Classification], MATCH(SUMIFS(Table15[Unique ID],Table15[System-Owned Portion],D2250,Table15[If Material Anything Other than "Lead" in Column E,Was Material Ever Previously Lead?],F2250,Table15[Customer-Owned Portion],N2250),Table15[Unique ID],0),0)))</f>
        <v>Non-lead</v>
      </c>
      <c r="W2250" s="189"/>
    </row>
    <row r="2251" spans="1:23" s="190" customFormat="1" ht="37.5" x14ac:dyDescent="0.25">
      <c r="A2251" s="180">
        <v>11607260</v>
      </c>
      <c r="B2251" s="181" t="s">
        <v>4570</v>
      </c>
      <c r="C2251" s="182" t="s">
        <v>4571</v>
      </c>
      <c r="D2251" s="183" t="s">
        <v>36</v>
      </c>
      <c r="E2251" s="181" t="s">
        <v>35</v>
      </c>
      <c r="F2251" s="183" t="s">
        <v>35</v>
      </c>
      <c r="G2251" s="181" t="s">
        <v>281</v>
      </c>
      <c r="H2251" s="184">
        <v>1</v>
      </c>
      <c r="I2251" s="185" t="s">
        <v>107</v>
      </c>
      <c r="J2251" s="181" t="s">
        <v>37</v>
      </c>
      <c r="K2251" s="181" t="s">
        <v>38</v>
      </c>
      <c r="L2251" s="186">
        <v>45509</v>
      </c>
      <c r="M2251" s="187" t="s">
        <v>225</v>
      </c>
      <c r="N2251" s="183" t="s">
        <v>36</v>
      </c>
      <c r="O2251" s="181"/>
      <c r="P2251" s="184">
        <v>1</v>
      </c>
      <c r="Q2251" s="185" t="s">
        <v>107</v>
      </c>
      <c r="R2251" s="181" t="s">
        <v>37</v>
      </c>
      <c r="S2251" s="181" t="s">
        <v>96</v>
      </c>
      <c r="T2251" s="186">
        <v>45509</v>
      </c>
      <c r="U2251" s="187" t="s">
        <v>225</v>
      </c>
      <c r="V2251" s="188" t="str" cm="1">
        <f t="array" ref="V2251">IF(SUM(LEN(A2251:U2251))=0,"",IF(OR(OR(ISBLANK(E2251),SUM(LEN(B2251),LEN(C2251))=0),AND(NOT(D2251="Unknown"),ISBLANK(I2251)),AND(NOT(N2251="Unknown"),ISBLANK(Q2251))),"Missing Information", INDEX(Table15[Entire Service Line Classification], MATCH(SUMIFS(Table15[Unique ID],Table15[System-Owned Portion],D2251,Table15[If Material Anything Other than "Lead" in Column E,Was Material Ever Previously Lead?],F2251,Table15[Customer-Owned Portion],N2251),Table15[Unique ID],0),0)))</f>
        <v>Non-lead</v>
      </c>
      <c r="W2251" s="189"/>
    </row>
    <row r="2252" spans="1:23" s="190" customFormat="1" ht="37.5" x14ac:dyDescent="0.25">
      <c r="A2252" s="180">
        <v>11607259</v>
      </c>
      <c r="B2252" s="181" t="s">
        <v>4572</v>
      </c>
      <c r="C2252" s="182" t="s">
        <v>4573</v>
      </c>
      <c r="D2252" s="183" t="s">
        <v>36</v>
      </c>
      <c r="E2252" s="181" t="s">
        <v>35</v>
      </c>
      <c r="F2252" s="183" t="s">
        <v>35</v>
      </c>
      <c r="G2252" s="181" t="s">
        <v>261</v>
      </c>
      <c r="H2252" s="184">
        <v>1</v>
      </c>
      <c r="I2252" s="185" t="s">
        <v>107</v>
      </c>
      <c r="J2252" s="181" t="s">
        <v>37</v>
      </c>
      <c r="K2252" s="181" t="s">
        <v>38</v>
      </c>
      <c r="L2252" s="186">
        <v>45509</v>
      </c>
      <c r="M2252" s="187" t="s">
        <v>225</v>
      </c>
      <c r="N2252" s="183" t="s">
        <v>36</v>
      </c>
      <c r="O2252" s="181"/>
      <c r="P2252" s="184">
        <v>1</v>
      </c>
      <c r="Q2252" s="185" t="s">
        <v>107</v>
      </c>
      <c r="R2252" s="181" t="s">
        <v>37</v>
      </c>
      <c r="S2252" s="181" t="s">
        <v>96</v>
      </c>
      <c r="T2252" s="186">
        <v>45509</v>
      </c>
      <c r="U2252" s="187" t="s">
        <v>225</v>
      </c>
      <c r="V2252" s="188" t="str" cm="1">
        <f t="array" ref="V2252">IF(SUM(LEN(A2252:U2252))=0,"",IF(OR(OR(ISBLANK(E2252),SUM(LEN(B2252),LEN(C2252))=0),AND(NOT(D2252="Unknown"),ISBLANK(I2252)),AND(NOT(N2252="Unknown"),ISBLANK(Q2252))),"Missing Information", INDEX(Table15[Entire Service Line Classification], MATCH(SUMIFS(Table15[Unique ID],Table15[System-Owned Portion],D2252,Table15[If Material Anything Other than "Lead" in Column E,Was Material Ever Previously Lead?],F2252,Table15[Customer-Owned Portion],N2252),Table15[Unique ID],0),0)))</f>
        <v>Non-lead</v>
      </c>
      <c r="W2252" s="189"/>
    </row>
    <row r="2253" spans="1:23" s="190" customFormat="1" ht="37.5" x14ac:dyDescent="0.25">
      <c r="A2253" s="180">
        <v>11607258</v>
      </c>
      <c r="B2253" s="181" t="s">
        <v>4574</v>
      </c>
      <c r="C2253" s="182" t="s">
        <v>4575</v>
      </c>
      <c r="D2253" s="183" t="s">
        <v>36</v>
      </c>
      <c r="E2253" s="181" t="s">
        <v>35</v>
      </c>
      <c r="F2253" s="183" t="s">
        <v>35</v>
      </c>
      <c r="G2253" s="181" t="s">
        <v>281</v>
      </c>
      <c r="H2253" s="184">
        <v>1</v>
      </c>
      <c r="I2253" s="185" t="s">
        <v>107</v>
      </c>
      <c r="J2253" s="181" t="s">
        <v>37</v>
      </c>
      <c r="K2253" s="181" t="s">
        <v>38</v>
      </c>
      <c r="L2253" s="186">
        <v>45509</v>
      </c>
      <c r="M2253" s="187" t="s">
        <v>225</v>
      </c>
      <c r="N2253" s="183" t="s">
        <v>36</v>
      </c>
      <c r="O2253" s="181"/>
      <c r="P2253" s="184">
        <v>1</v>
      </c>
      <c r="Q2253" s="185" t="s">
        <v>107</v>
      </c>
      <c r="R2253" s="181" t="s">
        <v>37</v>
      </c>
      <c r="S2253" s="181" t="s">
        <v>96</v>
      </c>
      <c r="T2253" s="186">
        <v>45509</v>
      </c>
      <c r="U2253" s="187" t="s">
        <v>225</v>
      </c>
      <c r="V2253" s="188" t="str" cm="1">
        <f t="array" ref="V2253">IF(SUM(LEN(A2253:U2253))=0,"",IF(OR(OR(ISBLANK(E2253),SUM(LEN(B2253),LEN(C2253))=0),AND(NOT(D2253="Unknown"),ISBLANK(I2253)),AND(NOT(N2253="Unknown"),ISBLANK(Q2253))),"Missing Information", INDEX(Table15[Entire Service Line Classification], MATCH(SUMIFS(Table15[Unique ID],Table15[System-Owned Portion],D2253,Table15[If Material Anything Other than "Lead" in Column E,Was Material Ever Previously Lead?],F2253,Table15[Customer-Owned Portion],N2253),Table15[Unique ID],0),0)))</f>
        <v>Non-lead</v>
      </c>
      <c r="W2253" s="189"/>
    </row>
    <row r="2254" spans="1:23" s="190" customFormat="1" ht="37.5" x14ac:dyDescent="0.25">
      <c r="A2254" s="180">
        <v>11607257</v>
      </c>
      <c r="B2254" s="181" t="s">
        <v>4576</v>
      </c>
      <c r="C2254" s="182" t="s">
        <v>4577</v>
      </c>
      <c r="D2254" s="183" t="s">
        <v>43</v>
      </c>
      <c r="E2254" s="181" t="s">
        <v>35</v>
      </c>
      <c r="F2254" s="183" t="s">
        <v>35</v>
      </c>
      <c r="G2254" s="181" t="s">
        <v>7040</v>
      </c>
      <c r="H2254" s="184">
        <v>1</v>
      </c>
      <c r="I2254" s="185" t="s">
        <v>107</v>
      </c>
      <c r="J2254" s="181" t="s">
        <v>37</v>
      </c>
      <c r="K2254" s="181" t="s">
        <v>38</v>
      </c>
      <c r="L2254" s="186">
        <v>45504</v>
      </c>
      <c r="M2254" s="187" t="s">
        <v>225</v>
      </c>
      <c r="N2254" s="183" t="s">
        <v>43</v>
      </c>
      <c r="O2254" s="181"/>
      <c r="P2254" s="184">
        <v>1</v>
      </c>
      <c r="Q2254" s="185" t="s">
        <v>107</v>
      </c>
      <c r="R2254" s="181" t="s">
        <v>37</v>
      </c>
      <c r="S2254" s="181" t="s">
        <v>96</v>
      </c>
      <c r="T2254" s="186">
        <v>45504</v>
      </c>
      <c r="U2254" s="187" t="s">
        <v>7068</v>
      </c>
      <c r="V2254" s="188" t="str" cm="1">
        <f t="array" ref="V2254">IF(SUM(LEN(A2254:U2254))=0,"",IF(OR(OR(ISBLANK(E2254),SUM(LEN(B2254),LEN(C2254))=0),AND(NOT(D2254="Unknown"),ISBLANK(I2254)),AND(NOT(N2254="Unknown"),ISBLANK(Q2254))),"Missing Information", INDEX(Table15[Entire Service Line Classification], MATCH(SUMIFS(Table15[Unique ID],Table15[System-Owned Portion],D2254,Table15[If Material Anything Other than "Lead" in Column E,Was Material Ever Previously Lead?],F2254,Table15[Customer-Owned Portion],N2254),Table15[Unique ID],0),0)))</f>
        <v>Non-lead</v>
      </c>
      <c r="W2254" s="189"/>
    </row>
    <row r="2255" spans="1:23" s="190" customFormat="1" ht="37.5" x14ac:dyDescent="0.25">
      <c r="A2255" s="180">
        <v>11607256</v>
      </c>
      <c r="B2255" s="181" t="s">
        <v>4578</v>
      </c>
      <c r="C2255" s="182" t="s">
        <v>4579</v>
      </c>
      <c r="D2255" s="183" t="s">
        <v>36</v>
      </c>
      <c r="E2255" s="181" t="s">
        <v>35</v>
      </c>
      <c r="F2255" s="183" t="s">
        <v>35</v>
      </c>
      <c r="G2255" s="181" t="s">
        <v>281</v>
      </c>
      <c r="H2255" s="184">
        <v>1</v>
      </c>
      <c r="I2255" s="185" t="s">
        <v>107</v>
      </c>
      <c r="J2255" s="181" t="s">
        <v>37</v>
      </c>
      <c r="K2255" s="181" t="s">
        <v>38</v>
      </c>
      <c r="L2255" s="186">
        <v>45509</v>
      </c>
      <c r="M2255" s="187" t="s">
        <v>225</v>
      </c>
      <c r="N2255" s="183" t="s">
        <v>36</v>
      </c>
      <c r="O2255" s="181"/>
      <c r="P2255" s="184">
        <v>1</v>
      </c>
      <c r="Q2255" s="185" t="s">
        <v>107</v>
      </c>
      <c r="R2255" s="181" t="s">
        <v>37</v>
      </c>
      <c r="S2255" s="181" t="s">
        <v>96</v>
      </c>
      <c r="T2255" s="186">
        <v>45509</v>
      </c>
      <c r="U2255" s="187" t="s">
        <v>225</v>
      </c>
      <c r="V2255" s="188" t="str" cm="1">
        <f t="array" ref="V2255">IF(SUM(LEN(A2255:U2255))=0,"",IF(OR(OR(ISBLANK(E2255),SUM(LEN(B2255),LEN(C2255))=0),AND(NOT(D2255="Unknown"),ISBLANK(I2255)),AND(NOT(N2255="Unknown"),ISBLANK(Q2255))),"Missing Information", INDEX(Table15[Entire Service Line Classification], MATCH(SUMIFS(Table15[Unique ID],Table15[System-Owned Portion],D2255,Table15[If Material Anything Other than "Lead" in Column E,Was Material Ever Previously Lead?],F2255,Table15[Customer-Owned Portion],N2255),Table15[Unique ID],0),0)))</f>
        <v>Non-lead</v>
      </c>
      <c r="W2255" s="189"/>
    </row>
    <row r="2256" spans="1:23" s="190" customFormat="1" ht="37.5" x14ac:dyDescent="0.25">
      <c r="A2256" s="180">
        <v>11607255</v>
      </c>
      <c r="B2256" s="181" t="s">
        <v>4580</v>
      </c>
      <c r="C2256" s="182" t="s">
        <v>4581</v>
      </c>
      <c r="D2256" s="183" t="s">
        <v>36</v>
      </c>
      <c r="E2256" s="181" t="s">
        <v>35</v>
      </c>
      <c r="F2256" s="183" t="s">
        <v>35</v>
      </c>
      <c r="G2256" s="181" t="s">
        <v>269</v>
      </c>
      <c r="H2256" s="184">
        <v>1</v>
      </c>
      <c r="I2256" s="185" t="s">
        <v>107</v>
      </c>
      <c r="J2256" s="181" t="s">
        <v>37</v>
      </c>
      <c r="K2256" s="181" t="s">
        <v>38</v>
      </c>
      <c r="L2256" s="186">
        <v>45509</v>
      </c>
      <c r="M2256" s="187" t="s">
        <v>225</v>
      </c>
      <c r="N2256" s="183" t="s">
        <v>36</v>
      </c>
      <c r="O2256" s="181"/>
      <c r="P2256" s="184">
        <v>1</v>
      </c>
      <c r="Q2256" s="185" t="s">
        <v>107</v>
      </c>
      <c r="R2256" s="181" t="s">
        <v>37</v>
      </c>
      <c r="S2256" s="181" t="s">
        <v>96</v>
      </c>
      <c r="T2256" s="186">
        <v>45509</v>
      </c>
      <c r="U2256" s="187" t="s">
        <v>225</v>
      </c>
      <c r="V2256" s="188" t="str" cm="1">
        <f t="array" ref="V2256">IF(SUM(LEN(A2256:U2256))=0,"",IF(OR(OR(ISBLANK(E2256),SUM(LEN(B2256),LEN(C2256))=0),AND(NOT(D2256="Unknown"),ISBLANK(I2256)),AND(NOT(N2256="Unknown"),ISBLANK(Q2256))),"Missing Information", INDEX(Table15[Entire Service Line Classification], MATCH(SUMIFS(Table15[Unique ID],Table15[System-Owned Portion],D2256,Table15[If Material Anything Other than "Lead" in Column E,Was Material Ever Previously Lead?],F2256,Table15[Customer-Owned Portion],N2256),Table15[Unique ID],0),0)))</f>
        <v>Non-lead</v>
      </c>
      <c r="W2256" s="189"/>
    </row>
    <row r="2257" spans="1:23" s="190" customFormat="1" ht="37.5" x14ac:dyDescent="0.25">
      <c r="A2257" s="180">
        <v>11607254</v>
      </c>
      <c r="B2257" s="181" t="s">
        <v>4582</v>
      </c>
      <c r="C2257" s="182" t="s">
        <v>4583</v>
      </c>
      <c r="D2257" s="183" t="s">
        <v>36</v>
      </c>
      <c r="E2257" s="181" t="s">
        <v>35</v>
      </c>
      <c r="F2257" s="183" t="s">
        <v>35</v>
      </c>
      <c r="G2257" s="181" t="s">
        <v>281</v>
      </c>
      <c r="H2257" s="184">
        <v>1</v>
      </c>
      <c r="I2257" s="185" t="s">
        <v>107</v>
      </c>
      <c r="J2257" s="181" t="s">
        <v>37</v>
      </c>
      <c r="K2257" s="181" t="s">
        <v>38</v>
      </c>
      <c r="L2257" s="186">
        <v>45509</v>
      </c>
      <c r="M2257" s="187" t="s">
        <v>225</v>
      </c>
      <c r="N2257" s="183" t="s">
        <v>36</v>
      </c>
      <c r="O2257" s="181"/>
      <c r="P2257" s="184">
        <v>1</v>
      </c>
      <c r="Q2257" s="185" t="s">
        <v>107</v>
      </c>
      <c r="R2257" s="181" t="s">
        <v>37</v>
      </c>
      <c r="S2257" s="181" t="s">
        <v>96</v>
      </c>
      <c r="T2257" s="186">
        <v>45509</v>
      </c>
      <c r="U2257" s="187" t="s">
        <v>225</v>
      </c>
      <c r="V2257" s="188" t="str" cm="1">
        <f t="array" ref="V2257">IF(SUM(LEN(A2257:U2257))=0,"",IF(OR(OR(ISBLANK(E2257),SUM(LEN(B2257),LEN(C2257))=0),AND(NOT(D2257="Unknown"),ISBLANK(I2257)),AND(NOT(N2257="Unknown"),ISBLANK(Q2257))),"Missing Information", INDEX(Table15[Entire Service Line Classification], MATCH(SUMIFS(Table15[Unique ID],Table15[System-Owned Portion],D2257,Table15[If Material Anything Other than "Lead" in Column E,Was Material Ever Previously Lead?],F2257,Table15[Customer-Owned Portion],N2257),Table15[Unique ID],0),0)))</f>
        <v>Non-lead</v>
      </c>
      <c r="W2257" s="189"/>
    </row>
    <row r="2258" spans="1:23" s="190" customFormat="1" ht="37.5" x14ac:dyDescent="0.25">
      <c r="A2258" s="180">
        <v>11607253</v>
      </c>
      <c r="B2258" s="181" t="s">
        <v>4584</v>
      </c>
      <c r="C2258" s="182" t="s">
        <v>4585</v>
      </c>
      <c r="D2258" s="183" t="s">
        <v>36</v>
      </c>
      <c r="E2258" s="181" t="s">
        <v>35</v>
      </c>
      <c r="F2258" s="183" t="s">
        <v>35</v>
      </c>
      <c r="G2258" s="181" t="s">
        <v>225</v>
      </c>
      <c r="H2258" s="184">
        <v>1</v>
      </c>
      <c r="I2258" s="185" t="s">
        <v>107</v>
      </c>
      <c r="J2258" s="181" t="s">
        <v>37</v>
      </c>
      <c r="K2258" s="181" t="s">
        <v>38</v>
      </c>
      <c r="L2258" s="186">
        <v>45509</v>
      </c>
      <c r="M2258" s="187" t="s">
        <v>225</v>
      </c>
      <c r="N2258" s="183" t="s">
        <v>36</v>
      </c>
      <c r="O2258" s="181"/>
      <c r="P2258" s="184">
        <v>1</v>
      </c>
      <c r="Q2258" s="185" t="s">
        <v>107</v>
      </c>
      <c r="R2258" s="181" t="s">
        <v>37</v>
      </c>
      <c r="S2258" s="181" t="s">
        <v>96</v>
      </c>
      <c r="T2258" s="186">
        <v>45509</v>
      </c>
      <c r="U2258" s="187" t="s">
        <v>225</v>
      </c>
      <c r="V2258" s="188" t="str" cm="1">
        <f t="array" ref="V2258">IF(SUM(LEN(A2258:U2258))=0,"",IF(OR(OR(ISBLANK(E2258),SUM(LEN(B2258),LEN(C2258))=0),AND(NOT(D2258="Unknown"),ISBLANK(I2258)),AND(NOT(N2258="Unknown"),ISBLANK(Q2258))),"Missing Information", INDEX(Table15[Entire Service Line Classification], MATCH(SUMIFS(Table15[Unique ID],Table15[System-Owned Portion],D2258,Table15[If Material Anything Other than "Lead" in Column E,Was Material Ever Previously Lead?],F2258,Table15[Customer-Owned Portion],N2258),Table15[Unique ID],0),0)))</f>
        <v>Non-lead</v>
      </c>
      <c r="W2258" s="189"/>
    </row>
    <row r="2259" spans="1:23" s="190" customFormat="1" ht="37.5" x14ac:dyDescent="0.25">
      <c r="A2259" s="180">
        <v>11607252</v>
      </c>
      <c r="B2259" s="181" t="s">
        <v>4586</v>
      </c>
      <c r="C2259" s="182" t="s">
        <v>4587</v>
      </c>
      <c r="D2259" s="183" t="s">
        <v>43</v>
      </c>
      <c r="E2259" s="181" t="s">
        <v>35</v>
      </c>
      <c r="F2259" s="183" t="s">
        <v>35</v>
      </c>
      <c r="G2259" s="181" t="s">
        <v>243</v>
      </c>
      <c r="H2259" s="184">
        <v>1</v>
      </c>
      <c r="I2259" s="185" t="s">
        <v>107</v>
      </c>
      <c r="J2259" s="181" t="s">
        <v>37</v>
      </c>
      <c r="K2259" s="181" t="s">
        <v>38</v>
      </c>
      <c r="L2259" s="186">
        <v>45509</v>
      </c>
      <c r="M2259" s="187" t="s">
        <v>7069</v>
      </c>
      <c r="N2259" s="183" t="s">
        <v>36</v>
      </c>
      <c r="O2259" s="181"/>
      <c r="P2259" s="184">
        <v>1</v>
      </c>
      <c r="Q2259" s="185" t="s">
        <v>107</v>
      </c>
      <c r="R2259" s="181" t="s">
        <v>37</v>
      </c>
      <c r="S2259" s="181" t="s">
        <v>96</v>
      </c>
      <c r="T2259" s="186">
        <v>45509</v>
      </c>
      <c r="U2259" s="187" t="s">
        <v>225</v>
      </c>
      <c r="V2259" s="188" t="str" cm="1">
        <f t="array" ref="V2259">IF(SUM(LEN(A2259:U2259))=0,"",IF(OR(OR(ISBLANK(E2259),SUM(LEN(B2259),LEN(C2259))=0),AND(NOT(D2259="Unknown"),ISBLANK(I2259)),AND(NOT(N2259="Unknown"),ISBLANK(Q2259))),"Missing Information", INDEX(Table15[Entire Service Line Classification], MATCH(SUMIFS(Table15[Unique ID],Table15[System-Owned Portion],D2259,Table15[If Material Anything Other than "Lead" in Column E,Was Material Ever Previously Lead?],F2259,Table15[Customer-Owned Portion],N2259),Table15[Unique ID],0),0)))</f>
        <v>Non-lead</v>
      </c>
      <c r="W2259" s="189"/>
    </row>
    <row r="2260" spans="1:23" s="190" customFormat="1" ht="37.5" x14ac:dyDescent="0.25">
      <c r="A2260" s="180">
        <v>11607251</v>
      </c>
      <c r="B2260" s="181" t="s">
        <v>4588</v>
      </c>
      <c r="C2260" s="182" t="s">
        <v>4589</v>
      </c>
      <c r="D2260" s="183" t="s">
        <v>36</v>
      </c>
      <c r="E2260" s="181" t="s">
        <v>35</v>
      </c>
      <c r="F2260" s="183" t="s">
        <v>35</v>
      </c>
      <c r="G2260" s="181" t="s">
        <v>269</v>
      </c>
      <c r="H2260" s="184">
        <v>1</v>
      </c>
      <c r="I2260" s="185" t="s">
        <v>107</v>
      </c>
      <c r="J2260" s="181" t="s">
        <v>37</v>
      </c>
      <c r="K2260" s="181" t="s">
        <v>38</v>
      </c>
      <c r="L2260" s="186">
        <v>45509</v>
      </c>
      <c r="M2260" s="187" t="s">
        <v>225</v>
      </c>
      <c r="N2260" s="183" t="s">
        <v>36</v>
      </c>
      <c r="O2260" s="181"/>
      <c r="P2260" s="184">
        <v>1</v>
      </c>
      <c r="Q2260" s="185" t="s">
        <v>107</v>
      </c>
      <c r="R2260" s="181" t="s">
        <v>37</v>
      </c>
      <c r="S2260" s="181" t="s">
        <v>96</v>
      </c>
      <c r="T2260" s="186">
        <v>45509</v>
      </c>
      <c r="U2260" s="187" t="s">
        <v>225</v>
      </c>
      <c r="V2260" s="188" t="str" cm="1">
        <f t="array" ref="V2260">IF(SUM(LEN(A2260:U2260))=0,"",IF(OR(OR(ISBLANK(E2260),SUM(LEN(B2260),LEN(C2260))=0),AND(NOT(D2260="Unknown"),ISBLANK(I2260)),AND(NOT(N2260="Unknown"),ISBLANK(Q2260))),"Missing Information", INDEX(Table15[Entire Service Line Classification], MATCH(SUMIFS(Table15[Unique ID],Table15[System-Owned Portion],D2260,Table15[If Material Anything Other than "Lead" in Column E,Was Material Ever Previously Lead?],F2260,Table15[Customer-Owned Portion],N2260),Table15[Unique ID],0),0)))</f>
        <v>Non-lead</v>
      </c>
      <c r="W2260" s="189"/>
    </row>
    <row r="2261" spans="1:23" s="190" customFormat="1" ht="37.5" x14ac:dyDescent="0.25">
      <c r="A2261" s="180">
        <v>11607250</v>
      </c>
      <c r="B2261" s="181" t="s">
        <v>4590</v>
      </c>
      <c r="C2261" s="182" t="s">
        <v>4591</v>
      </c>
      <c r="D2261" s="183" t="s">
        <v>36</v>
      </c>
      <c r="E2261" s="181" t="s">
        <v>35</v>
      </c>
      <c r="F2261" s="183" t="s">
        <v>35</v>
      </c>
      <c r="G2261" s="181" t="s">
        <v>251</v>
      </c>
      <c r="H2261" s="184">
        <v>1</v>
      </c>
      <c r="I2261" s="185" t="s">
        <v>107</v>
      </c>
      <c r="J2261" s="181" t="s">
        <v>37</v>
      </c>
      <c r="K2261" s="181" t="s">
        <v>38</v>
      </c>
      <c r="L2261" s="186">
        <v>45509</v>
      </c>
      <c r="M2261" s="187" t="s">
        <v>225</v>
      </c>
      <c r="N2261" s="183" t="s">
        <v>36</v>
      </c>
      <c r="O2261" s="181"/>
      <c r="P2261" s="184">
        <v>1</v>
      </c>
      <c r="Q2261" s="185" t="s">
        <v>107</v>
      </c>
      <c r="R2261" s="181" t="s">
        <v>37</v>
      </c>
      <c r="S2261" s="181" t="s">
        <v>96</v>
      </c>
      <c r="T2261" s="186">
        <v>45509</v>
      </c>
      <c r="U2261" s="187" t="s">
        <v>225</v>
      </c>
      <c r="V2261" s="188" t="str" cm="1">
        <f t="array" ref="V2261">IF(SUM(LEN(A2261:U2261))=0,"",IF(OR(OR(ISBLANK(E2261),SUM(LEN(B2261),LEN(C2261))=0),AND(NOT(D2261="Unknown"),ISBLANK(I2261)),AND(NOT(N2261="Unknown"),ISBLANK(Q2261))),"Missing Information", INDEX(Table15[Entire Service Line Classification], MATCH(SUMIFS(Table15[Unique ID],Table15[System-Owned Portion],D2261,Table15[If Material Anything Other than "Lead" in Column E,Was Material Ever Previously Lead?],F2261,Table15[Customer-Owned Portion],N2261),Table15[Unique ID],0),0)))</f>
        <v>Non-lead</v>
      </c>
      <c r="W2261" s="189"/>
    </row>
    <row r="2262" spans="1:23" s="190" customFormat="1" ht="37.5" x14ac:dyDescent="0.25">
      <c r="A2262" s="180">
        <v>11607249</v>
      </c>
      <c r="B2262" s="181" t="s">
        <v>4592</v>
      </c>
      <c r="C2262" s="182" t="s">
        <v>4593</v>
      </c>
      <c r="D2262" s="183" t="s">
        <v>36</v>
      </c>
      <c r="E2262" s="181" t="s">
        <v>35</v>
      </c>
      <c r="F2262" s="183" t="s">
        <v>35</v>
      </c>
      <c r="G2262" s="181" t="s">
        <v>261</v>
      </c>
      <c r="H2262" s="184">
        <v>1</v>
      </c>
      <c r="I2262" s="185" t="s">
        <v>107</v>
      </c>
      <c r="J2262" s="181" t="s">
        <v>37</v>
      </c>
      <c r="K2262" s="181" t="s">
        <v>38</v>
      </c>
      <c r="L2262" s="186">
        <v>45509</v>
      </c>
      <c r="M2262" s="187" t="s">
        <v>225</v>
      </c>
      <c r="N2262" s="183" t="s">
        <v>36</v>
      </c>
      <c r="O2262" s="181"/>
      <c r="P2262" s="184">
        <v>1</v>
      </c>
      <c r="Q2262" s="185" t="s">
        <v>107</v>
      </c>
      <c r="R2262" s="181" t="s">
        <v>37</v>
      </c>
      <c r="S2262" s="181" t="s">
        <v>96</v>
      </c>
      <c r="T2262" s="186">
        <v>45509</v>
      </c>
      <c r="U2262" s="187" t="s">
        <v>225</v>
      </c>
      <c r="V2262" s="188" t="str" cm="1">
        <f t="array" ref="V2262">IF(SUM(LEN(A2262:U2262))=0,"",IF(OR(OR(ISBLANK(E2262),SUM(LEN(B2262),LEN(C2262))=0),AND(NOT(D2262="Unknown"),ISBLANK(I2262)),AND(NOT(N2262="Unknown"),ISBLANK(Q2262))),"Missing Information", INDEX(Table15[Entire Service Line Classification], MATCH(SUMIFS(Table15[Unique ID],Table15[System-Owned Portion],D2262,Table15[If Material Anything Other than "Lead" in Column E,Was Material Ever Previously Lead?],F2262,Table15[Customer-Owned Portion],N2262),Table15[Unique ID],0),0)))</f>
        <v>Non-lead</v>
      </c>
      <c r="W2262" s="189"/>
    </row>
    <row r="2263" spans="1:23" s="190" customFormat="1" ht="37.5" x14ac:dyDescent="0.25">
      <c r="A2263" s="180">
        <v>11607248</v>
      </c>
      <c r="B2263" s="181" t="s">
        <v>4594</v>
      </c>
      <c r="C2263" s="182" t="s">
        <v>4595</v>
      </c>
      <c r="D2263" s="183" t="s">
        <v>36</v>
      </c>
      <c r="E2263" s="181" t="s">
        <v>35</v>
      </c>
      <c r="F2263" s="183" t="s">
        <v>35</v>
      </c>
      <c r="G2263" s="181" t="s">
        <v>235</v>
      </c>
      <c r="H2263" s="184">
        <v>1</v>
      </c>
      <c r="I2263" s="185" t="s">
        <v>107</v>
      </c>
      <c r="J2263" s="181" t="s">
        <v>37</v>
      </c>
      <c r="K2263" s="181" t="s">
        <v>38</v>
      </c>
      <c r="L2263" s="186">
        <v>45509</v>
      </c>
      <c r="M2263" s="187" t="s">
        <v>225</v>
      </c>
      <c r="N2263" s="183" t="s">
        <v>36</v>
      </c>
      <c r="O2263" s="181"/>
      <c r="P2263" s="184">
        <v>1</v>
      </c>
      <c r="Q2263" s="185" t="s">
        <v>107</v>
      </c>
      <c r="R2263" s="181" t="s">
        <v>37</v>
      </c>
      <c r="S2263" s="181" t="s">
        <v>96</v>
      </c>
      <c r="T2263" s="186">
        <v>45509</v>
      </c>
      <c r="U2263" s="187" t="s">
        <v>225</v>
      </c>
      <c r="V2263" s="188" t="str" cm="1">
        <f t="array" ref="V2263">IF(SUM(LEN(A2263:U2263))=0,"",IF(OR(OR(ISBLANK(E2263),SUM(LEN(B2263),LEN(C2263))=0),AND(NOT(D2263="Unknown"),ISBLANK(I2263)),AND(NOT(N2263="Unknown"),ISBLANK(Q2263))),"Missing Information", INDEX(Table15[Entire Service Line Classification], MATCH(SUMIFS(Table15[Unique ID],Table15[System-Owned Portion],D2263,Table15[If Material Anything Other than "Lead" in Column E,Was Material Ever Previously Lead?],F2263,Table15[Customer-Owned Portion],N2263),Table15[Unique ID],0),0)))</f>
        <v>Non-lead</v>
      </c>
      <c r="W2263" s="189"/>
    </row>
    <row r="2264" spans="1:23" s="190" customFormat="1" ht="37.5" x14ac:dyDescent="0.25">
      <c r="A2264" s="180">
        <v>11607247</v>
      </c>
      <c r="B2264" s="181" t="s">
        <v>4596</v>
      </c>
      <c r="C2264" s="182" t="s">
        <v>4597</v>
      </c>
      <c r="D2264" s="183" t="s">
        <v>36</v>
      </c>
      <c r="E2264" s="181" t="s">
        <v>35</v>
      </c>
      <c r="F2264" s="183" t="s">
        <v>35</v>
      </c>
      <c r="G2264" s="181" t="s">
        <v>235</v>
      </c>
      <c r="H2264" s="184">
        <v>1</v>
      </c>
      <c r="I2264" s="185" t="s">
        <v>107</v>
      </c>
      <c r="J2264" s="181" t="s">
        <v>37</v>
      </c>
      <c r="K2264" s="181" t="s">
        <v>38</v>
      </c>
      <c r="L2264" s="186">
        <v>45509</v>
      </c>
      <c r="M2264" s="187" t="s">
        <v>225</v>
      </c>
      <c r="N2264" s="183" t="s">
        <v>36</v>
      </c>
      <c r="O2264" s="181"/>
      <c r="P2264" s="184">
        <v>1</v>
      </c>
      <c r="Q2264" s="185" t="s">
        <v>107</v>
      </c>
      <c r="R2264" s="181" t="s">
        <v>37</v>
      </c>
      <c r="S2264" s="181" t="s">
        <v>96</v>
      </c>
      <c r="T2264" s="186">
        <v>45509</v>
      </c>
      <c r="U2264" s="187" t="s">
        <v>225</v>
      </c>
      <c r="V2264" s="188" t="str" cm="1">
        <f t="array" ref="V2264">IF(SUM(LEN(A2264:U2264))=0,"",IF(OR(OR(ISBLANK(E2264),SUM(LEN(B2264),LEN(C2264))=0),AND(NOT(D2264="Unknown"),ISBLANK(I2264)),AND(NOT(N2264="Unknown"),ISBLANK(Q2264))),"Missing Information", INDEX(Table15[Entire Service Line Classification], MATCH(SUMIFS(Table15[Unique ID],Table15[System-Owned Portion],D2264,Table15[If Material Anything Other than "Lead" in Column E,Was Material Ever Previously Lead?],F2264,Table15[Customer-Owned Portion],N2264),Table15[Unique ID],0),0)))</f>
        <v>Non-lead</v>
      </c>
      <c r="W2264" s="189"/>
    </row>
    <row r="2265" spans="1:23" s="190" customFormat="1" ht="37.5" x14ac:dyDescent="0.25">
      <c r="A2265" s="180">
        <v>11607246</v>
      </c>
      <c r="B2265" s="181" t="s">
        <v>4598</v>
      </c>
      <c r="C2265" s="182" t="s">
        <v>4599</v>
      </c>
      <c r="D2265" s="183" t="s">
        <v>36</v>
      </c>
      <c r="E2265" s="181" t="s">
        <v>35</v>
      </c>
      <c r="F2265" s="183" t="s">
        <v>35</v>
      </c>
      <c r="G2265" s="181" t="s">
        <v>243</v>
      </c>
      <c r="H2265" s="184">
        <v>1</v>
      </c>
      <c r="I2265" s="185" t="s">
        <v>107</v>
      </c>
      <c r="J2265" s="181" t="s">
        <v>37</v>
      </c>
      <c r="K2265" s="181" t="s">
        <v>38</v>
      </c>
      <c r="L2265" s="186">
        <v>45509</v>
      </c>
      <c r="M2265" s="187" t="s">
        <v>225</v>
      </c>
      <c r="N2265" s="183" t="s">
        <v>36</v>
      </c>
      <c r="O2265" s="181"/>
      <c r="P2265" s="184">
        <v>1</v>
      </c>
      <c r="Q2265" s="185" t="s">
        <v>107</v>
      </c>
      <c r="R2265" s="181" t="s">
        <v>37</v>
      </c>
      <c r="S2265" s="181" t="s">
        <v>96</v>
      </c>
      <c r="T2265" s="186">
        <v>45509</v>
      </c>
      <c r="U2265" s="187" t="s">
        <v>225</v>
      </c>
      <c r="V2265" s="188" t="str" cm="1">
        <f t="array" ref="V2265">IF(SUM(LEN(A2265:U2265))=0,"",IF(OR(OR(ISBLANK(E2265),SUM(LEN(B2265),LEN(C2265))=0),AND(NOT(D2265="Unknown"),ISBLANK(I2265)),AND(NOT(N2265="Unknown"),ISBLANK(Q2265))),"Missing Information", INDEX(Table15[Entire Service Line Classification], MATCH(SUMIFS(Table15[Unique ID],Table15[System-Owned Portion],D2265,Table15[If Material Anything Other than "Lead" in Column E,Was Material Ever Previously Lead?],F2265,Table15[Customer-Owned Portion],N2265),Table15[Unique ID],0),0)))</f>
        <v>Non-lead</v>
      </c>
      <c r="W2265" s="189"/>
    </row>
    <row r="2266" spans="1:23" s="190" customFormat="1" ht="37.5" x14ac:dyDescent="0.25">
      <c r="A2266" s="180">
        <v>11607245</v>
      </c>
      <c r="B2266" s="181" t="s">
        <v>4600</v>
      </c>
      <c r="C2266" s="182" t="s">
        <v>4601</v>
      </c>
      <c r="D2266" s="183" t="s">
        <v>43</v>
      </c>
      <c r="E2266" s="181" t="s">
        <v>35</v>
      </c>
      <c r="F2266" s="183" t="s">
        <v>35</v>
      </c>
      <c r="G2266" s="181" t="s">
        <v>7040</v>
      </c>
      <c r="H2266" s="184">
        <v>1</v>
      </c>
      <c r="I2266" s="185" t="s">
        <v>107</v>
      </c>
      <c r="J2266" s="181" t="s">
        <v>37</v>
      </c>
      <c r="K2266" s="181" t="s">
        <v>38</v>
      </c>
      <c r="L2266" s="186">
        <v>45504</v>
      </c>
      <c r="M2266" s="187" t="s">
        <v>225</v>
      </c>
      <c r="N2266" s="183" t="s">
        <v>43</v>
      </c>
      <c r="O2266" s="181"/>
      <c r="P2266" s="184">
        <v>1</v>
      </c>
      <c r="Q2266" s="185" t="s">
        <v>107</v>
      </c>
      <c r="R2266" s="181" t="s">
        <v>37</v>
      </c>
      <c r="S2266" s="181" t="s">
        <v>96</v>
      </c>
      <c r="T2266" s="186">
        <v>45504</v>
      </c>
      <c r="U2266" s="187" t="s">
        <v>7068</v>
      </c>
      <c r="V2266" s="188" t="str" cm="1">
        <f t="array" ref="V2266">IF(SUM(LEN(A2266:U2266))=0,"",IF(OR(OR(ISBLANK(E2266),SUM(LEN(B2266),LEN(C2266))=0),AND(NOT(D2266="Unknown"),ISBLANK(I2266)),AND(NOT(N2266="Unknown"),ISBLANK(Q2266))),"Missing Information", INDEX(Table15[Entire Service Line Classification], MATCH(SUMIFS(Table15[Unique ID],Table15[System-Owned Portion],D2266,Table15[If Material Anything Other than "Lead" in Column E,Was Material Ever Previously Lead?],F2266,Table15[Customer-Owned Portion],N2266),Table15[Unique ID],0),0)))</f>
        <v>Non-lead</v>
      </c>
      <c r="W2266" s="189"/>
    </row>
    <row r="2267" spans="1:23" s="190" customFormat="1" ht="37.5" x14ac:dyDescent="0.25">
      <c r="A2267" s="180">
        <v>11607244</v>
      </c>
      <c r="B2267" s="181" t="s">
        <v>4602</v>
      </c>
      <c r="C2267" s="182" t="s">
        <v>4603</v>
      </c>
      <c r="D2267" s="183" t="s">
        <v>43</v>
      </c>
      <c r="E2267" s="181" t="s">
        <v>35</v>
      </c>
      <c r="F2267" s="183" t="s">
        <v>35</v>
      </c>
      <c r="G2267" s="181" t="s">
        <v>237</v>
      </c>
      <c r="H2267" s="184">
        <v>1</v>
      </c>
      <c r="I2267" s="185" t="s">
        <v>107</v>
      </c>
      <c r="J2267" s="181" t="s">
        <v>37</v>
      </c>
      <c r="K2267" s="181" t="s">
        <v>38</v>
      </c>
      <c r="L2267" s="186">
        <v>45504</v>
      </c>
      <c r="M2267" s="187" t="s">
        <v>225</v>
      </c>
      <c r="N2267" s="183" t="s">
        <v>43</v>
      </c>
      <c r="O2267" s="181"/>
      <c r="P2267" s="184">
        <v>1</v>
      </c>
      <c r="Q2267" s="185" t="s">
        <v>107</v>
      </c>
      <c r="R2267" s="181" t="s">
        <v>37</v>
      </c>
      <c r="S2267" s="181" t="s">
        <v>96</v>
      </c>
      <c r="T2267" s="186">
        <v>45504</v>
      </c>
      <c r="U2267" s="187" t="s">
        <v>7068</v>
      </c>
      <c r="V2267" s="188" t="str" cm="1">
        <f t="array" ref="V2267">IF(SUM(LEN(A2267:U2267))=0,"",IF(OR(OR(ISBLANK(E2267),SUM(LEN(B2267),LEN(C2267))=0),AND(NOT(D2267="Unknown"),ISBLANK(I2267)),AND(NOT(N2267="Unknown"),ISBLANK(Q2267))),"Missing Information", INDEX(Table15[Entire Service Line Classification], MATCH(SUMIFS(Table15[Unique ID],Table15[System-Owned Portion],D2267,Table15[If Material Anything Other than "Lead" in Column E,Was Material Ever Previously Lead?],F2267,Table15[Customer-Owned Portion],N2267),Table15[Unique ID],0),0)))</f>
        <v>Non-lead</v>
      </c>
      <c r="W2267" s="189"/>
    </row>
    <row r="2268" spans="1:23" s="190" customFormat="1" ht="37.5" x14ac:dyDescent="0.25">
      <c r="A2268" s="180">
        <v>11607243</v>
      </c>
      <c r="B2268" s="181" t="s">
        <v>4604</v>
      </c>
      <c r="C2268" s="182" t="s">
        <v>4605</v>
      </c>
      <c r="D2268" s="183" t="s">
        <v>43</v>
      </c>
      <c r="E2268" s="181" t="s">
        <v>35</v>
      </c>
      <c r="F2268" s="183" t="s">
        <v>35</v>
      </c>
      <c r="G2268" s="181" t="s">
        <v>230</v>
      </c>
      <c r="H2268" s="184">
        <v>1</v>
      </c>
      <c r="I2268" s="185" t="s">
        <v>107</v>
      </c>
      <c r="J2268" s="181" t="s">
        <v>37</v>
      </c>
      <c r="K2268" s="181" t="s">
        <v>38</v>
      </c>
      <c r="L2268" s="186">
        <v>45503</v>
      </c>
      <c r="M2268" s="187" t="s">
        <v>225</v>
      </c>
      <c r="N2268" s="183" t="s">
        <v>43</v>
      </c>
      <c r="O2268" s="181"/>
      <c r="P2268" s="184">
        <v>1</v>
      </c>
      <c r="Q2268" s="185" t="s">
        <v>107</v>
      </c>
      <c r="R2268" s="181" t="s">
        <v>37</v>
      </c>
      <c r="S2268" s="181" t="s">
        <v>96</v>
      </c>
      <c r="T2268" s="186">
        <v>45503</v>
      </c>
      <c r="U2268" s="187" t="s">
        <v>7068</v>
      </c>
      <c r="V2268" s="188" t="str" cm="1">
        <f t="array" ref="V2268">IF(SUM(LEN(A2268:U2268))=0,"",IF(OR(OR(ISBLANK(E2268),SUM(LEN(B2268),LEN(C2268))=0),AND(NOT(D2268="Unknown"),ISBLANK(I2268)),AND(NOT(N2268="Unknown"),ISBLANK(Q2268))),"Missing Information", INDEX(Table15[Entire Service Line Classification], MATCH(SUMIFS(Table15[Unique ID],Table15[System-Owned Portion],D2268,Table15[If Material Anything Other than "Lead" in Column E,Was Material Ever Previously Lead?],F2268,Table15[Customer-Owned Portion],N2268),Table15[Unique ID],0),0)))</f>
        <v>Non-lead</v>
      </c>
      <c r="W2268" s="189"/>
    </row>
    <row r="2269" spans="1:23" s="190" customFormat="1" ht="37.5" x14ac:dyDescent="0.25">
      <c r="A2269" s="180">
        <v>11607242</v>
      </c>
      <c r="B2269" s="181" t="s">
        <v>4606</v>
      </c>
      <c r="C2269" s="182" t="s">
        <v>4607</v>
      </c>
      <c r="D2269" s="183" t="s">
        <v>43</v>
      </c>
      <c r="E2269" s="181" t="s">
        <v>35</v>
      </c>
      <c r="F2269" s="183" t="s">
        <v>35</v>
      </c>
      <c r="G2269" s="181" t="s">
        <v>7041</v>
      </c>
      <c r="H2269" s="184">
        <v>0.75</v>
      </c>
      <c r="I2269" s="185" t="s">
        <v>107</v>
      </c>
      <c r="J2269" s="181" t="s">
        <v>37</v>
      </c>
      <c r="K2269" s="181" t="s">
        <v>38</v>
      </c>
      <c r="L2269" s="186">
        <v>45504</v>
      </c>
      <c r="M2269" s="187" t="s">
        <v>225</v>
      </c>
      <c r="N2269" s="183" t="s">
        <v>43</v>
      </c>
      <c r="O2269" s="181"/>
      <c r="P2269" s="184">
        <v>0.75</v>
      </c>
      <c r="Q2269" s="185" t="s">
        <v>107</v>
      </c>
      <c r="R2269" s="181" t="s">
        <v>37</v>
      </c>
      <c r="S2269" s="181" t="s">
        <v>96</v>
      </c>
      <c r="T2269" s="186">
        <v>45504</v>
      </c>
      <c r="U2269" s="187" t="s">
        <v>7068</v>
      </c>
      <c r="V2269" s="188" t="str" cm="1">
        <f t="array" ref="V2269">IF(SUM(LEN(A2269:U2269))=0,"",IF(OR(OR(ISBLANK(E2269),SUM(LEN(B2269),LEN(C2269))=0),AND(NOT(D2269="Unknown"),ISBLANK(I2269)),AND(NOT(N2269="Unknown"),ISBLANK(Q2269))),"Missing Information", INDEX(Table15[Entire Service Line Classification], MATCH(SUMIFS(Table15[Unique ID],Table15[System-Owned Portion],D2269,Table15[If Material Anything Other than "Lead" in Column E,Was Material Ever Previously Lead?],F2269,Table15[Customer-Owned Portion],N2269),Table15[Unique ID],0),0)))</f>
        <v>Non-lead</v>
      </c>
      <c r="W2269" s="189"/>
    </row>
    <row r="2270" spans="1:23" s="190" customFormat="1" ht="37.5" x14ac:dyDescent="0.25">
      <c r="A2270" s="180">
        <v>11607241</v>
      </c>
      <c r="B2270" s="181" t="s">
        <v>4608</v>
      </c>
      <c r="C2270" s="182" t="s">
        <v>4609</v>
      </c>
      <c r="D2270" s="183" t="s">
        <v>36</v>
      </c>
      <c r="E2270" s="181" t="s">
        <v>35</v>
      </c>
      <c r="F2270" s="183" t="s">
        <v>35</v>
      </c>
      <c r="G2270" s="181" t="s">
        <v>7038</v>
      </c>
      <c r="H2270" s="184">
        <v>1</v>
      </c>
      <c r="I2270" s="185" t="s">
        <v>107</v>
      </c>
      <c r="J2270" s="181" t="s">
        <v>37</v>
      </c>
      <c r="K2270" s="181" t="s">
        <v>38</v>
      </c>
      <c r="L2270" s="186">
        <v>45497</v>
      </c>
      <c r="M2270" s="187" t="s">
        <v>225</v>
      </c>
      <c r="N2270" s="183" t="s">
        <v>36</v>
      </c>
      <c r="O2270" s="181"/>
      <c r="P2270" s="184">
        <v>0.75</v>
      </c>
      <c r="Q2270" s="185" t="s">
        <v>107</v>
      </c>
      <c r="R2270" s="181" t="s">
        <v>37</v>
      </c>
      <c r="S2270" s="181" t="s">
        <v>96</v>
      </c>
      <c r="T2270" s="186">
        <v>45497</v>
      </c>
      <c r="U2270" s="187" t="s">
        <v>225</v>
      </c>
      <c r="V2270" s="188" t="str" cm="1">
        <f t="array" ref="V2270">IF(SUM(LEN(A2270:U2270))=0,"",IF(OR(OR(ISBLANK(E2270),SUM(LEN(B2270),LEN(C2270))=0),AND(NOT(D2270="Unknown"),ISBLANK(I2270)),AND(NOT(N2270="Unknown"),ISBLANK(Q2270))),"Missing Information", INDEX(Table15[Entire Service Line Classification], MATCH(SUMIFS(Table15[Unique ID],Table15[System-Owned Portion],D2270,Table15[If Material Anything Other than "Lead" in Column E,Was Material Ever Previously Lead?],F2270,Table15[Customer-Owned Portion],N2270),Table15[Unique ID],0),0)))</f>
        <v>Non-lead</v>
      </c>
      <c r="W2270" s="189"/>
    </row>
    <row r="2271" spans="1:23" s="190" customFormat="1" ht="37.5" x14ac:dyDescent="0.25">
      <c r="A2271" s="180">
        <v>11607240</v>
      </c>
      <c r="B2271" s="181" t="s">
        <v>4610</v>
      </c>
      <c r="C2271" s="182" t="s">
        <v>4611</v>
      </c>
      <c r="D2271" s="183" t="s">
        <v>36</v>
      </c>
      <c r="E2271" s="181" t="s">
        <v>35</v>
      </c>
      <c r="F2271" s="183" t="s">
        <v>35</v>
      </c>
      <c r="G2271" s="181" t="s">
        <v>234</v>
      </c>
      <c r="H2271" s="184">
        <v>1</v>
      </c>
      <c r="I2271" s="185" t="s">
        <v>107</v>
      </c>
      <c r="J2271" s="181" t="s">
        <v>37</v>
      </c>
      <c r="K2271" s="181" t="s">
        <v>38</v>
      </c>
      <c r="L2271" s="186">
        <v>45496</v>
      </c>
      <c r="M2271" s="187" t="s">
        <v>225</v>
      </c>
      <c r="N2271" s="183" t="s">
        <v>43</v>
      </c>
      <c r="O2271" s="181"/>
      <c r="P2271" s="184">
        <v>1</v>
      </c>
      <c r="Q2271" s="185" t="s">
        <v>107</v>
      </c>
      <c r="R2271" s="181" t="s">
        <v>37</v>
      </c>
      <c r="S2271" s="181" t="s">
        <v>96</v>
      </c>
      <c r="T2271" s="186">
        <v>45496</v>
      </c>
      <c r="U2271" s="187" t="s">
        <v>7082</v>
      </c>
      <c r="V2271" s="188" t="str" cm="1">
        <f t="array" ref="V2271">IF(SUM(LEN(A2271:U2271))=0,"",IF(OR(OR(ISBLANK(E2271),SUM(LEN(B2271),LEN(C2271))=0),AND(NOT(D2271="Unknown"),ISBLANK(I2271)),AND(NOT(N2271="Unknown"),ISBLANK(Q2271))),"Missing Information", INDEX(Table15[Entire Service Line Classification], MATCH(SUMIFS(Table15[Unique ID],Table15[System-Owned Portion],D2271,Table15[If Material Anything Other than "Lead" in Column E,Was Material Ever Previously Lead?],F2271,Table15[Customer-Owned Portion],N2271),Table15[Unique ID],0),0)))</f>
        <v>Non-lead</v>
      </c>
      <c r="W2271" s="189"/>
    </row>
    <row r="2272" spans="1:23" s="190" customFormat="1" ht="37.5" x14ac:dyDescent="0.25">
      <c r="A2272" s="180">
        <v>11607238</v>
      </c>
      <c r="B2272" s="181" t="s">
        <v>4612</v>
      </c>
      <c r="C2272" s="182" t="s">
        <v>4613</v>
      </c>
      <c r="D2272" s="183" t="s">
        <v>36</v>
      </c>
      <c r="E2272" s="181" t="s">
        <v>35</v>
      </c>
      <c r="F2272" s="183" t="s">
        <v>35</v>
      </c>
      <c r="G2272" s="181" t="s">
        <v>7034</v>
      </c>
      <c r="H2272" s="184">
        <v>1</v>
      </c>
      <c r="I2272" s="185" t="s">
        <v>107</v>
      </c>
      <c r="J2272" s="181" t="s">
        <v>37</v>
      </c>
      <c r="K2272" s="181" t="s">
        <v>38</v>
      </c>
      <c r="L2272" s="186">
        <v>45497</v>
      </c>
      <c r="M2272" s="187" t="s">
        <v>225</v>
      </c>
      <c r="N2272" s="183" t="s">
        <v>43</v>
      </c>
      <c r="O2272" s="181"/>
      <c r="P2272" s="184">
        <v>0.75</v>
      </c>
      <c r="Q2272" s="185" t="s">
        <v>107</v>
      </c>
      <c r="R2272" s="181" t="s">
        <v>37</v>
      </c>
      <c r="S2272" s="181" t="s">
        <v>96</v>
      </c>
      <c r="T2272" s="186">
        <v>45497</v>
      </c>
      <c r="U2272" s="187" t="s">
        <v>7074</v>
      </c>
      <c r="V2272" s="188" t="str" cm="1">
        <f t="array" ref="V2272">IF(SUM(LEN(A2272:U2272))=0,"",IF(OR(OR(ISBLANK(E2272),SUM(LEN(B2272),LEN(C2272))=0),AND(NOT(D2272="Unknown"),ISBLANK(I2272)),AND(NOT(N2272="Unknown"),ISBLANK(Q2272))),"Missing Information", INDEX(Table15[Entire Service Line Classification], MATCH(SUMIFS(Table15[Unique ID],Table15[System-Owned Portion],D2272,Table15[If Material Anything Other than "Lead" in Column E,Was Material Ever Previously Lead?],F2272,Table15[Customer-Owned Portion],N2272),Table15[Unique ID],0),0)))</f>
        <v>Non-lead</v>
      </c>
      <c r="W2272" s="189"/>
    </row>
    <row r="2273" spans="1:23" s="190" customFormat="1" ht="37.5" x14ac:dyDescent="0.25">
      <c r="A2273" s="180">
        <v>11607237</v>
      </c>
      <c r="B2273" s="181" t="s">
        <v>4614</v>
      </c>
      <c r="C2273" s="182" t="s">
        <v>4615</v>
      </c>
      <c r="D2273" s="183" t="s">
        <v>43</v>
      </c>
      <c r="E2273" s="181" t="s">
        <v>35</v>
      </c>
      <c r="F2273" s="183" t="s">
        <v>35</v>
      </c>
      <c r="G2273" s="181" t="s">
        <v>7041</v>
      </c>
      <c r="H2273" s="184">
        <v>1</v>
      </c>
      <c r="I2273" s="185" t="s">
        <v>107</v>
      </c>
      <c r="J2273" s="181" t="s">
        <v>37</v>
      </c>
      <c r="K2273" s="181" t="s">
        <v>38</v>
      </c>
      <c r="L2273" s="186">
        <v>45505</v>
      </c>
      <c r="M2273" s="187" t="s">
        <v>225</v>
      </c>
      <c r="N2273" s="183" t="s">
        <v>36</v>
      </c>
      <c r="O2273" s="181"/>
      <c r="P2273" s="184">
        <v>1</v>
      </c>
      <c r="Q2273" s="185" t="s">
        <v>107</v>
      </c>
      <c r="R2273" s="181" t="s">
        <v>37</v>
      </c>
      <c r="S2273" s="181" t="s">
        <v>96</v>
      </c>
      <c r="T2273" s="186">
        <v>45505</v>
      </c>
      <c r="U2273" s="187" t="s">
        <v>225</v>
      </c>
      <c r="V2273" s="188" t="str" cm="1">
        <f t="array" ref="V2273">IF(SUM(LEN(A2273:U2273))=0,"",IF(OR(OR(ISBLANK(E2273),SUM(LEN(B2273),LEN(C2273))=0),AND(NOT(D2273="Unknown"),ISBLANK(I2273)),AND(NOT(N2273="Unknown"),ISBLANK(Q2273))),"Missing Information", INDEX(Table15[Entire Service Line Classification], MATCH(SUMIFS(Table15[Unique ID],Table15[System-Owned Portion],D2273,Table15[If Material Anything Other than "Lead" in Column E,Was Material Ever Previously Lead?],F2273,Table15[Customer-Owned Portion],N2273),Table15[Unique ID],0),0)))</f>
        <v>Non-lead</v>
      </c>
      <c r="W2273" s="189"/>
    </row>
    <row r="2274" spans="1:23" s="190" customFormat="1" ht="37.5" x14ac:dyDescent="0.25">
      <c r="A2274" s="180">
        <v>11607239</v>
      </c>
      <c r="B2274" s="181" t="s">
        <v>4616</v>
      </c>
      <c r="C2274" s="182" t="s">
        <v>4617</v>
      </c>
      <c r="D2274" s="183" t="s">
        <v>36</v>
      </c>
      <c r="E2274" s="181" t="s">
        <v>35</v>
      </c>
      <c r="F2274" s="183" t="s">
        <v>35</v>
      </c>
      <c r="G2274" s="181" t="s">
        <v>7031</v>
      </c>
      <c r="H2274" s="184">
        <v>1</v>
      </c>
      <c r="I2274" s="185" t="s">
        <v>107</v>
      </c>
      <c r="J2274" s="181" t="s">
        <v>37</v>
      </c>
      <c r="K2274" s="181" t="s">
        <v>38</v>
      </c>
      <c r="L2274" s="186">
        <v>45496</v>
      </c>
      <c r="M2274" s="187" t="s">
        <v>225</v>
      </c>
      <c r="N2274" s="183" t="s">
        <v>36</v>
      </c>
      <c r="O2274" s="181"/>
      <c r="P2274" s="184">
        <v>0.75</v>
      </c>
      <c r="Q2274" s="185" t="s">
        <v>107</v>
      </c>
      <c r="R2274" s="181" t="s">
        <v>37</v>
      </c>
      <c r="S2274" s="181" t="s">
        <v>96</v>
      </c>
      <c r="T2274" s="186">
        <v>45496</v>
      </c>
      <c r="U2274" s="187" t="s">
        <v>225</v>
      </c>
      <c r="V2274" s="188" t="str" cm="1">
        <f t="array" ref="V2274">IF(SUM(LEN(A2274:U2274))=0,"",IF(OR(OR(ISBLANK(E2274),SUM(LEN(B2274),LEN(C2274))=0),AND(NOT(D2274="Unknown"),ISBLANK(I2274)),AND(NOT(N2274="Unknown"),ISBLANK(Q2274))),"Missing Information", INDEX(Table15[Entire Service Line Classification], MATCH(SUMIFS(Table15[Unique ID],Table15[System-Owned Portion],D2274,Table15[If Material Anything Other than "Lead" in Column E,Was Material Ever Previously Lead?],F2274,Table15[Customer-Owned Portion],N2274),Table15[Unique ID],0),0)))</f>
        <v>Non-lead</v>
      </c>
      <c r="W2274" s="189"/>
    </row>
    <row r="2275" spans="1:23" s="190" customFormat="1" ht="37.5" x14ac:dyDescent="0.25">
      <c r="A2275" s="180">
        <v>11607236</v>
      </c>
      <c r="B2275" s="181" t="s">
        <v>4618</v>
      </c>
      <c r="C2275" s="182" t="s">
        <v>4619</v>
      </c>
      <c r="D2275" s="183" t="s">
        <v>43</v>
      </c>
      <c r="E2275" s="181" t="s">
        <v>35</v>
      </c>
      <c r="F2275" s="183" t="s">
        <v>35</v>
      </c>
      <c r="G2275" s="181" t="s">
        <v>7043</v>
      </c>
      <c r="H2275" s="184">
        <v>1</v>
      </c>
      <c r="I2275" s="185" t="s">
        <v>107</v>
      </c>
      <c r="J2275" s="181" t="s">
        <v>37</v>
      </c>
      <c r="K2275" s="181" t="s">
        <v>38</v>
      </c>
      <c r="L2275" s="186">
        <v>45504</v>
      </c>
      <c r="M2275" s="187" t="s">
        <v>7068</v>
      </c>
      <c r="N2275" s="183" t="s">
        <v>36</v>
      </c>
      <c r="O2275" s="181"/>
      <c r="P2275" s="184">
        <v>1</v>
      </c>
      <c r="Q2275" s="185" t="s">
        <v>107</v>
      </c>
      <c r="R2275" s="181" t="s">
        <v>37</v>
      </c>
      <c r="S2275" s="181" t="s">
        <v>96</v>
      </c>
      <c r="T2275" s="186">
        <v>45504</v>
      </c>
      <c r="U2275" s="187" t="s">
        <v>225</v>
      </c>
      <c r="V2275" s="188" t="str" cm="1">
        <f t="array" ref="V2275">IF(SUM(LEN(A2275:U2275))=0,"",IF(OR(OR(ISBLANK(E2275),SUM(LEN(B2275),LEN(C2275))=0),AND(NOT(D2275="Unknown"),ISBLANK(I2275)),AND(NOT(N2275="Unknown"),ISBLANK(Q2275))),"Missing Information", INDEX(Table15[Entire Service Line Classification], MATCH(SUMIFS(Table15[Unique ID],Table15[System-Owned Portion],D2275,Table15[If Material Anything Other than "Lead" in Column E,Was Material Ever Previously Lead?],F2275,Table15[Customer-Owned Portion],N2275),Table15[Unique ID],0),0)))</f>
        <v>Non-lead</v>
      </c>
      <c r="W2275" s="189"/>
    </row>
    <row r="2276" spans="1:23" s="190" customFormat="1" ht="37.5" x14ac:dyDescent="0.25">
      <c r="A2276" s="180">
        <v>11607235</v>
      </c>
      <c r="B2276" s="181" t="s">
        <v>4620</v>
      </c>
      <c r="C2276" s="182" t="s">
        <v>4621</v>
      </c>
      <c r="D2276" s="183" t="s">
        <v>36</v>
      </c>
      <c r="E2276" s="181" t="s">
        <v>35</v>
      </c>
      <c r="F2276" s="183" t="s">
        <v>35</v>
      </c>
      <c r="G2276" s="181" t="s">
        <v>7034</v>
      </c>
      <c r="H2276" s="184">
        <v>1</v>
      </c>
      <c r="I2276" s="185" t="s">
        <v>107</v>
      </c>
      <c r="J2276" s="181" t="s">
        <v>37</v>
      </c>
      <c r="K2276" s="181" t="s">
        <v>38</v>
      </c>
      <c r="L2276" s="186">
        <v>45497</v>
      </c>
      <c r="M2276" s="187" t="s">
        <v>225</v>
      </c>
      <c r="N2276" s="183" t="s">
        <v>43</v>
      </c>
      <c r="O2276" s="181"/>
      <c r="P2276" s="184">
        <v>0.75</v>
      </c>
      <c r="Q2276" s="185" t="s">
        <v>107</v>
      </c>
      <c r="R2276" s="181" t="s">
        <v>37</v>
      </c>
      <c r="S2276" s="181" t="s">
        <v>96</v>
      </c>
      <c r="T2276" s="186">
        <v>45497</v>
      </c>
      <c r="U2276" s="187" t="s">
        <v>7074</v>
      </c>
      <c r="V2276" s="188" t="str" cm="1">
        <f t="array" ref="V2276">IF(SUM(LEN(A2276:U2276))=0,"",IF(OR(OR(ISBLANK(E2276),SUM(LEN(B2276),LEN(C2276))=0),AND(NOT(D2276="Unknown"),ISBLANK(I2276)),AND(NOT(N2276="Unknown"),ISBLANK(Q2276))),"Missing Information", INDEX(Table15[Entire Service Line Classification], MATCH(SUMIFS(Table15[Unique ID],Table15[System-Owned Portion],D2276,Table15[If Material Anything Other than "Lead" in Column E,Was Material Ever Previously Lead?],F2276,Table15[Customer-Owned Portion],N2276),Table15[Unique ID],0),0)))</f>
        <v>Non-lead</v>
      </c>
      <c r="W2276" s="189"/>
    </row>
    <row r="2277" spans="1:23" s="190" customFormat="1" ht="37.5" x14ac:dyDescent="0.25">
      <c r="A2277" s="180">
        <v>11607234</v>
      </c>
      <c r="B2277" s="181" t="s">
        <v>4622</v>
      </c>
      <c r="C2277" s="182" t="s">
        <v>4623</v>
      </c>
      <c r="D2277" s="183" t="s">
        <v>36</v>
      </c>
      <c r="E2277" s="181" t="s">
        <v>35</v>
      </c>
      <c r="F2277" s="183" t="s">
        <v>35</v>
      </c>
      <c r="G2277" s="181" t="s">
        <v>262</v>
      </c>
      <c r="H2277" s="184">
        <v>1</v>
      </c>
      <c r="I2277" s="185" t="s">
        <v>107</v>
      </c>
      <c r="J2277" s="181" t="s">
        <v>37</v>
      </c>
      <c r="K2277" s="181" t="s">
        <v>38</v>
      </c>
      <c r="L2277" s="186">
        <v>45496</v>
      </c>
      <c r="M2277" s="187" t="s">
        <v>225</v>
      </c>
      <c r="N2277" s="183" t="s">
        <v>43</v>
      </c>
      <c r="O2277" s="181"/>
      <c r="P2277" s="184">
        <v>0.75</v>
      </c>
      <c r="Q2277" s="185" t="s">
        <v>107</v>
      </c>
      <c r="R2277" s="181" t="s">
        <v>37</v>
      </c>
      <c r="S2277" s="181" t="s">
        <v>96</v>
      </c>
      <c r="T2277" s="186">
        <v>45496</v>
      </c>
      <c r="U2277" s="187" t="s">
        <v>7078</v>
      </c>
      <c r="V2277" s="188" t="str" cm="1">
        <f t="array" ref="V2277">IF(SUM(LEN(A2277:U2277))=0,"",IF(OR(OR(ISBLANK(E2277),SUM(LEN(B2277),LEN(C2277))=0),AND(NOT(D2277="Unknown"),ISBLANK(I2277)),AND(NOT(N2277="Unknown"),ISBLANK(Q2277))),"Missing Information", INDEX(Table15[Entire Service Line Classification], MATCH(SUMIFS(Table15[Unique ID],Table15[System-Owned Portion],D2277,Table15[If Material Anything Other than "Lead" in Column E,Was Material Ever Previously Lead?],F2277,Table15[Customer-Owned Portion],N2277),Table15[Unique ID],0),0)))</f>
        <v>Non-lead</v>
      </c>
      <c r="W2277" s="189"/>
    </row>
    <row r="2278" spans="1:23" s="190" customFormat="1" ht="37.5" x14ac:dyDescent="0.25">
      <c r="A2278" s="180">
        <v>11607233</v>
      </c>
      <c r="B2278" s="181" t="s">
        <v>4624</v>
      </c>
      <c r="C2278" s="182" t="s">
        <v>4625</v>
      </c>
      <c r="D2278" s="183" t="s">
        <v>36</v>
      </c>
      <c r="E2278" s="181" t="s">
        <v>35</v>
      </c>
      <c r="F2278" s="183" t="s">
        <v>35</v>
      </c>
      <c r="G2278" s="181" t="s">
        <v>234</v>
      </c>
      <c r="H2278" s="184">
        <v>1</v>
      </c>
      <c r="I2278" s="185" t="s">
        <v>107</v>
      </c>
      <c r="J2278" s="181" t="s">
        <v>37</v>
      </c>
      <c r="K2278" s="181" t="s">
        <v>38</v>
      </c>
      <c r="L2278" s="186">
        <v>45496</v>
      </c>
      <c r="M2278" s="187" t="s">
        <v>225</v>
      </c>
      <c r="N2278" s="183" t="s">
        <v>36</v>
      </c>
      <c r="O2278" s="181"/>
      <c r="P2278" s="184">
        <v>1</v>
      </c>
      <c r="Q2278" s="185" t="s">
        <v>107</v>
      </c>
      <c r="R2278" s="181" t="s">
        <v>37</v>
      </c>
      <c r="S2278" s="181" t="s">
        <v>96</v>
      </c>
      <c r="T2278" s="186">
        <v>45496</v>
      </c>
      <c r="U2278" s="187" t="s">
        <v>225</v>
      </c>
      <c r="V2278" s="188" t="str" cm="1">
        <f t="array" ref="V2278">IF(SUM(LEN(A2278:U2278))=0,"",IF(OR(OR(ISBLANK(E2278),SUM(LEN(B2278),LEN(C2278))=0),AND(NOT(D2278="Unknown"),ISBLANK(I2278)),AND(NOT(N2278="Unknown"),ISBLANK(Q2278))),"Missing Information", INDEX(Table15[Entire Service Line Classification], MATCH(SUMIFS(Table15[Unique ID],Table15[System-Owned Portion],D2278,Table15[If Material Anything Other than "Lead" in Column E,Was Material Ever Previously Lead?],F2278,Table15[Customer-Owned Portion],N2278),Table15[Unique ID],0),0)))</f>
        <v>Non-lead</v>
      </c>
      <c r="W2278" s="189"/>
    </row>
    <row r="2279" spans="1:23" s="190" customFormat="1" ht="37.5" x14ac:dyDescent="0.25">
      <c r="A2279" s="180">
        <v>11607232</v>
      </c>
      <c r="B2279" s="181" t="s">
        <v>4626</v>
      </c>
      <c r="C2279" s="182" t="s">
        <v>4627</v>
      </c>
      <c r="D2279" s="183" t="s">
        <v>36</v>
      </c>
      <c r="E2279" s="181" t="s">
        <v>35</v>
      </c>
      <c r="F2279" s="183" t="s">
        <v>35</v>
      </c>
      <c r="G2279" s="181" t="s">
        <v>262</v>
      </c>
      <c r="H2279" s="184">
        <v>1</v>
      </c>
      <c r="I2279" s="185" t="s">
        <v>107</v>
      </c>
      <c r="J2279" s="181" t="s">
        <v>37</v>
      </c>
      <c r="K2279" s="181" t="s">
        <v>38</v>
      </c>
      <c r="L2279" s="186">
        <v>45496</v>
      </c>
      <c r="M2279" s="187" t="s">
        <v>225</v>
      </c>
      <c r="N2279" s="183" t="s">
        <v>43</v>
      </c>
      <c r="O2279" s="181"/>
      <c r="P2279" s="184">
        <v>0.75</v>
      </c>
      <c r="Q2279" s="185" t="s">
        <v>107</v>
      </c>
      <c r="R2279" s="181" t="s">
        <v>37</v>
      </c>
      <c r="S2279" s="181" t="s">
        <v>96</v>
      </c>
      <c r="T2279" s="186">
        <v>45496</v>
      </c>
      <c r="U2279" s="187" t="s">
        <v>7078</v>
      </c>
      <c r="V2279" s="188" t="str" cm="1">
        <f t="array" ref="V2279">IF(SUM(LEN(A2279:U2279))=0,"",IF(OR(OR(ISBLANK(E2279),SUM(LEN(B2279),LEN(C2279))=0),AND(NOT(D2279="Unknown"),ISBLANK(I2279)),AND(NOT(N2279="Unknown"),ISBLANK(Q2279))),"Missing Information", INDEX(Table15[Entire Service Line Classification], MATCH(SUMIFS(Table15[Unique ID],Table15[System-Owned Portion],D2279,Table15[If Material Anything Other than "Lead" in Column E,Was Material Ever Previously Lead?],F2279,Table15[Customer-Owned Portion],N2279),Table15[Unique ID],0),0)))</f>
        <v>Non-lead</v>
      </c>
      <c r="W2279" s="189"/>
    </row>
    <row r="2280" spans="1:23" s="190" customFormat="1" ht="37.5" x14ac:dyDescent="0.25">
      <c r="A2280" s="180">
        <v>11607231</v>
      </c>
      <c r="B2280" s="181" t="s">
        <v>4628</v>
      </c>
      <c r="C2280" s="182" t="s">
        <v>4629</v>
      </c>
      <c r="D2280" s="183" t="s">
        <v>36</v>
      </c>
      <c r="E2280" s="181" t="s">
        <v>35</v>
      </c>
      <c r="F2280" s="183" t="s">
        <v>35</v>
      </c>
      <c r="G2280" s="181" t="s">
        <v>234</v>
      </c>
      <c r="H2280" s="184">
        <v>1</v>
      </c>
      <c r="I2280" s="185" t="s">
        <v>107</v>
      </c>
      <c r="J2280" s="181" t="s">
        <v>37</v>
      </c>
      <c r="K2280" s="181" t="s">
        <v>38</v>
      </c>
      <c r="L2280" s="186">
        <v>45495</v>
      </c>
      <c r="M2280" s="187" t="s">
        <v>225</v>
      </c>
      <c r="N2280" s="183" t="s">
        <v>36</v>
      </c>
      <c r="O2280" s="181"/>
      <c r="P2280" s="184">
        <v>1</v>
      </c>
      <c r="Q2280" s="185" t="s">
        <v>107</v>
      </c>
      <c r="R2280" s="181" t="s">
        <v>37</v>
      </c>
      <c r="S2280" s="181" t="s">
        <v>96</v>
      </c>
      <c r="T2280" s="186">
        <v>45495</v>
      </c>
      <c r="U2280" s="187" t="s">
        <v>225</v>
      </c>
      <c r="V2280" s="188" t="str" cm="1">
        <f t="array" ref="V2280">IF(SUM(LEN(A2280:U2280))=0,"",IF(OR(OR(ISBLANK(E2280),SUM(LEN(B2280),LEN(C2280))=0),AND(NOT(D2280="Unknown"),ISBLANK(I2280)),AND(NOT(N2280="Unknown"),ISBLANK(Q2280))),"Missing Information", INDEX(Table15[Entire Service Line Classification], MATCH(SUMIFS(Table15[Unique ID],Table15[System-Owned Portion],D2280,Table15[If Material Anything Other than "Lead" in Column E,Was Material Ever Previously Lead?],F2280,Table15[Customer-Owned Portion],N2280),Table15[Unique ID],0),0)))</f>
        <v>Non-lead</v>
      </c>
      <c r="W2280" s="189"/>
    </row>
    <row r="2281" spans="1:23" s="190" customFormat="1" ht="37.5" x14ac:dyDescent="0.25">
      <c r="A2281" s="180">
        <v>11607230</v>
      </c>
      <c r="B2281" s="181" t="s">
        <v>4630</v>
      </c>
      <c r="C2281" s="182" t="s">
        <v>4631</v>
      </c>
      <c r="D2281" s="183" t="s">
        <v>36</v>
      </c>
      <c r="E2281" s="181" t="s">
        <v>35</v>
      </c>
      <c r="F2281" s="183" t="s">
        <v>35</v>
      </c>
      <c r="G2281" s="181" t="s">
        <v>250</v>
      </c>
      <c r="H2281" s="184">
        <v>1</v>
      </c>
      <c r="I2281" s="185" t="s">
        <v>107</v>
      </c>
      <c r="J2281" s="181" t="s">
        <v>37</v>
      </c>
      <c r="K2281" s="181" t="s">
        <v>38</v>
      </c>
      <c r="L2281" s="186">
        <v>45496</v>
      </c>
      <c r="M2281" s="187" t="s">
        <v>225</v>
      </c>
      <c r="N2281" s="183" t="s">
        <v>43</v>
      </c>
      <c r="O2281" s="181"/>
      <c r="P2281" s="184">
        <v>0.75</v>
      </c>
      <c r="Q2281" s="185" t="s">
        <v>107</v>
      </c>
      <c r="R2281" s="181" t="s">
        <v>37</v>
      </c>
      <c r="S2281" s="181" t="s">
        <v>96</v>
      </c>
      <c r="T2281" s="186">
        <v>45496</v>
      </c>
      <c r="U2281" s="187" t="s">
        <v>7078</v>
      </c>
      <c r="V2281" s="188" t="str" cm="1">
        <f t="array" ref="V2281">IF(SUM(LEN(A2281:U2281))=0,"",IF(OR(OR(ISBLANK(E2281),SUM(LEN(B2281),LEN(C2281))=0),AND(NOT(D2281="Unknown"),ISBLANK(I2281)),AND(NOT(N2281="Unknown"),ISBLANK(Q2281))),"Missing Information", INDEX(Table15[Entire Service Line Classification], MATCH(SUMIFS(Table15[Unique ID],Table15[System-Owned Portion],D2281,Table15[If Material Anything Other than "Lead" in Column E,Was Material Ever Previously Lead?],F2281,Table15[Customer-Owned Portion],N2281),Table15[Unique ID],0),0)))</f>
        <v>Non-lead</v>
      </c>
      <c r="W2281" s="189"/>
    </row>
    <row r="2282" spans="1:23" s="190" customFormat="1" ht="37.5" x14ac:dyDescent="0.25">
      <c r="A2282" s="180">
        <v>11607229</v>
      </c>
      <c r="B2282" s="181" t="s">
        <v>4632</v>
      </c>
      <c r="C2282" s="182" t="s">
        <v>4633</v>
      </c>
      <c r="D2282" s="183" t="s">
        <v>36</v>
      </c>
      <c r="E2282" s="181" t="s">
        <v>35</v>
      </c>
      <c r="F2282" s="183" t="s">
        <v>35</v>
      </c>
      <c r="G2282" s="181" t="s">
        <v>227</v>
      </c>
      <c r="H2282" s="184">
        <v>1</v>
      </c>
      <c r="I2282" s="185" t="s">
        <v>107</v>
      </c>
      <c r="J2282" s="181" t="s">
        <v>37</v>
      </c>
      <c r="K2282" s="181" t="s">
        <v>38</v>
      </c>
      <c r="L2282" s="186">
        <v>45496</v>
      </c>
      <c r="M2282" s="187" t="s">
        <v>225</v>
      </c>
      <c r="N2282" s="183" t="s">
        <v>43</v>
      </c>
      <c r="O2282" s="181"/>
      <c r="P2282" s="184">
        <v>1</v>
      </c>
      <c r="Q2282" s="185" t="s">
        <v>107</v>
      </c>
      <c r="R2282" s="181" t="s">
        <v>37</v>
      </c>
      <c r="S2282" s="181" t="s">
        <v>96</v>
      </c>
      <c r="T2282" s="186">
        <v>45496</v>
      </c>
      <c r="U2282" s="187" t="s">
        <v>7078</v>
      </c>
      <c r="V2282" s="188" t="str" cm="1">
        <f t="array" ref="V2282">IF(SUM(LEN(A2282:U2282))=0,"",IF(OR(OR(ISBLANK(E2282),SUM(LEN(B2282),LEN(C2282))=0),AND(NOT(D2282="Unknown"),ISBLANK(I2282)),AND(NOT(N2282="Unknown"),ISBLANK(Q2282))),"Missing Information", INDEX(Table15[Entire Service Line Classification], MATCH(SUMIFS(Table15[Unique ID],Table15[System-Owned Portion],D2282,Table15[If Material Anything Other than "Lead" in Column E,Was Material Ever Previously Lead?],F2282,Table15[Customer-Owned Portion],N2282),Table15[Unique ID],0),0)))</f>
        <v>Non-lead</v>
      </c>
      <c r="W2282" s="189"/>
    </row>
    <row r="2283" spans="1:23" s="190" customFormat="1" ht="37.5" x14ac:dyDescent="0.25">
      <c r="A2283" s="180">
        <v>11607228</v>
      </c>
      <c r="B2283" s="181" t="s">
        <v>4634</v>
      </c>
      <c r="C2283" s="182" t="s">
        <v>4635</v>
      </c>
      <c r="D2283" s="183" t="s">
        <v>36</v>
      </c>
      <c r="E2283" s="181" t="s">
        <v>35</v>
      </c>
      <c r="F2283" s="183" t="s">
        <v>35</v>
      </c>
      <c r="G2283" s="181" t="s">
        <v>7030</v>
      </c>
      <c r="H2283" s="184">
        <v>1</v>
      </c>
      <c r="I2283" s="185" t="s">
        <v>107</v>
      </c>
      <c r="J2283" s="181" t="s">
        <v>37</v>
      </c>
      <c r="K2283" s="181" t="s">
        <v>38</v>
      </c>
      <c r="L2283" s="186">
        <v>45496</v>
      </c>
      <c r="M2283" s="187" t="s">
        <v>225</v>
      </c>
      <c r="N2283" s="183" t="s">
        <v>43</v>
      </c>
      <c r="O2283" s="181"/>
      <c r="P2283" s="184">
        <v>1</v>
      </c>
      <c r="Q2283" s="185" t="s">
        <v>107</v>
      </c>
      <c r="R2283" s="181" t="s">
        <v>37</v>
      </c>
      <c r="S2283" s="181" t="s">
        <v>96</v>
      </c>
      <c r="T2283" s="186">
        <v>45496</v>
      </c>
      <c r="U2283" s="187" t="s">
        <v>7082</v>
      </c>
      <c r="V2283" s="188" t="str" cm="1">
        <f t="array" ref="V2283">IF(SUM(LEN(A2283:U2283))=0,"",IF(OR(OR(ISBLANK(E2283),SUM(LEN(B2283),LEN(C2283))=0),AND(NOT(D2283="Unknown"),ISBLANK(I2283)),AND(NOT(N2283="Unknown"),ISBLANK(Q2283))),"Missing Information", INDEX(Table15[Entire Service Line Classification], MATCH(SUMIFS(Table15[Unique ID],Table15[System-Owned Portion],D2283,Table15[If Material Anything Other than "Lead" in Column E,Was Material Ever Previously Lead?],F2283,Table15[Customer-Owned Portion],N2283),Table15[Unique ID],0),0)))</f>
        <v>Non-lead</v>
      </c>
      <c r="W2283" s="189"/>
    </row>
    <row r="2284" spans="1:23" s="190" customFormat="1" ht="37.5" x14ac:dyDescent="0.25">
      <c r="A2284" s="180">
        <v>11607227</v>
      </c>
      <c r="B2284" s="181" t="s">
        <v>4636</v>
      </c>
      <c r="C2284" s="182" t="s">
        <v>4637</v>
      </c>
      <c r="D2284" s="183" t="s">
        <v>36</v>
      </c>
      <c r="E2284" s="181" t="s">
        <v>35</v>
      </c>
      <c r="F2284" s="183" t="s">
        <v>35</v>
      </c>
      <c r="G2284" s="181" t="s">
        <v>7034</v>
      </c>
      <c r="H2284" s="184">
        <v>1</v>
      </c>
      <c r="I2284" s="185" t="s">
        <v>107</v>
      </c>
      <c r="J2284" s="181" t="s">
        <v>37</v>
      </c>
      <c r="K2284" s="181" t="s">
        <v>38</v>
      </c>
      <c r="L2284" s="186">
        <v>45497</v>
      </c>
      <c r="M2284" s="187" t="s">
        <v>225</v>
      </c>
      <c r="N2284" s="183" t="s">
        <v>43</v>
      </c>
      <c r="O2284" s="181"/>
      <c r="P2284" s="184">
        <v>0.75</v>
      </c>
      <c r="Q2284" s="185" t="s">
        <v>107</v>
      </c>
      <c r="R2284" s="181" t="s">
        <v>37</v>
      </c>
      <c r="S2284" s="181" t="s">
        <v>96</v>
      </c>
      <c r="T2284" s="186">
        <v>45497</v>
      </c>
      <c r="U2284" s="187" t="s">
        <v>7074</v>
      </c>
      <c r="V2284" s="188" t="str" cm="1">
        <f t="array" ref="V2284">IF(SUM(LEN(A2284:U2284))=0,"",IF(OR(OR(ISBLANK(E2284),SUM(LEN(B2284),LEN(C2284))=0),AND(NOT(D2284="Unknown"),ISBLANK(I2284)),AND(NOT(N2284="Unknown"),ISBLANK(Q2284))),"Missing Information", INDEX(Table15[Entire Service Line Classification], MATCH(SUMIFS(Table15[Unique ID],Table15[System-Owned Portion],D2284,Table15[If Material Anything Other than "Lead" in Column E,Was Material Ever Previously Lead?],F2284,Table15[Customer-Owned Portion],N2284),Table15[Unique ID],0),0)))</f>
        <v>Non-lead</v>
      </c>
      <c r="W2284" s="189"/>
    </row>
    <row r="2285" spans="1:23" s="190" customFormat="1" ht="37.5" x14ac:dyDescent="0.25">
      <c r="A2285" s="180">
        <v>11607226</v>
      </c>
      <c r="B2285" s="181" t="s">
        <v>4638</v>
      </c>
      <c r="C2285" s="182" t="s">
        <v>4639</v>
      </c>
      <c r="D2285" s="183" t="s">
        <v>36</v>
      </c>
      <c r="E2285" s="181" t="s">
        <v>35</v>
      </c>
      <c r="F2285" s="183" t="s">
        <v>35</v>
      </c>
      <c r="G2285" s="181" t="s">
        <v>228</v>
      </c>
      <c r="H2285" s="184">
        <v>1</v>
      </c>
      <c r="I2285" s="185" t="s">
        <v>107</v>
      </c>
      <c r="J2285" s="181" t="s">
        <v>37</v>
      </c>
      <c r="K2285" s="181" t="s">
        <v>38</v>
      </c>
      <c r="L2285" s="186">
        <v>45496</v>
      </c>
      <c r="M2285" s="187" t="s">
        <v>225</v>
      </c>
      <c r="N2285" s="183" t="s">
        <v>43</v>
      </c>
      <c r="O2285" s="181"/>
      <c r="P2285" s="184">
        <v>0.75</v>
      </c>
      <c r="Q2285" s="185" t="s">
        <v>107</v>
      </c>
      <c r="R2285" s="181" t="s">
        <v>37</v>
      </c>
      <c r="S2285" s="181" t="s">
        <v>96</v>
      </c>
      <c r="T2285" s="186">
        <v>45496</v>
      </c>
      <c r="U2285" s="187" t="s">
        <v>7078</v>
      </c>
      <c r="V2285" s="188" t="str" cm="1">
        <f t="array" ref="V2285">IF(SUM(LEN(A2285:U2285))=0,"",IF(OR(OR(ISBLANK(E2285),SUM(LEN(B2285),LEN(C2285))=0),AND(NOT(D2285="Unknown"),ISBLANK(I2285)),AND(NOT(N2285="Unknown"),ISBLANK(Q2285))),"Missing Information", INDEX(Table15[Entire Service Line Classification], MATCH(SUMIFS(Table15[Unique ID],Table15[System-Owned Portion],D2285,Table15[If Material Anything Other than "Lead" in Column E,Was Material Ever Previously Lead?],F2285,Table15[Customer-Owned Portion],N2285),Table15[Unique ID],0),0)))</f>
        <v>Non-lead</v>
      </c>
      <c r="W2285" s="189"/>
    </row>
    <row r="2286" spans="1:23" s="190" customFormat="1" ht="37.5" x14ac:dyDescent="0.25">
      <c r="A2286" s="180">
        <v>11607225</v>
      </c>
      <c r="B2286" s="181" t="s">
        <v>4640</v>
      </c>
      <c r="C2286" s="182" t="s">
        <v>4641</v>
      </c>
      <c r="D2286" s="183" t="s">
        <v>36</v>
      </c>
      <c r="E2286" s="181" t="s">
        <v>35</v>
      </c>
      <c r="F2286" s="183" t="s">
        <v>35</v>
      </c>
      <c r="G2286" s="181" t="s">
        <v>7031</v>
      </c>
      <c r="H2286" s="184">
        <v>1</v>
      </c>
      <c r="I2286" s="185" t="s">
        <v>107</v>
      </c>
      <c r="J2286" s="181" t="s">
        <v>37</v>
      </c>
      <c r="K2286" s="181" t="s">
        <v>38</v>
      </c>
      <c r="L2286" s="186">
        <v>45496</v>
      </c>
      <c r="M2286" s="187" t="s">
        <v>225</v>
      </c>
      <c r="N2286" s="183" t="s">
        <v>43</v>
      </c>
      <c r="O2286" s="181"/>
      <c r="P2286" s="184">
        <v>0.75</v>
      </c>
      <c r="Q2286" s="185" t="s">
        <v>107</v>
      </c>
      <c r="R2286" s="181" t="s">
        <v>37</v>
      </c>
      <c r="S2286" s="181" t="s">
        <v>96</v>
      </c>
      <c r="T2286" s="186">
        <v>45496</v>
      </c>
      <c r="U2286" s="187" t="s">
        <v>7078</v>
      </c>
      <c r="V2286" s="188" t="str" cm="1">
        <f t="array" ref="V2286">IF(SUM(LEN(A2286:U2286))=0,"",IF(OR(OR(ISBLANK(E2286),SUM(LEN(B2286),LEN(C2286))=0),AND(NOT(D2286="Unknown"),ISBLANK(I2286)),AND(NOT(N2286="Unknown"),ISBLANK(Q2286))),"Missing Information", INDEX(Table15[Entire Service Line Classification], MATCH(SUMIFS(Table15[Unique ID],Table15[System-Owned Portion],D2286,Table15[If Material Anything Other than "Lead" in Column E,Was Material Ever Previously Lead?],F2286,Table15[Customer-Owned Portion],N2286),Table15[Unique ID],0),0)))</f>
        <v>Non-lead</v>
      </c>
      <c r="W2286" s="189"/>
    </row>
    <row r="2287" spans="1:23" s="190" customFormat="1" ht="37.5" x14ac:dyDescent="0.25">
      <c r="A2287" s="180">
        <v>11607224</v>
      </c>
      <c r="B2287" s="181" t="s">
        <v>4642</v>
      </c>
      <c r="C2287" s="182" t="s">
        <v>4643</v>
      </c>
      <c r="D2287" s="183" t="s">
        <v>36</v>
      </c>
      <c r="E2287" s="181" t="s">
        <v>35</v>
      </c>
      <c r="F2287" s="183" t="s">
        <v>35</v>
      </c>
      <c r="G2287" s="181" t="s">
        <v>225</v>
      </c>
      <c r="H2287" s="184">
        <v>1</v>
      </c>
      <c r="I2287" s="185" t="s">
        <v>107</v>
      </c>
      <c r="J2287" s="181" t="s">
        <v>37</v>
      </c>
      <c r="K2287" s="181" t="s">
        <v>38</v>
      </c>
      <c r="L2287" s="186">
        <v>45496</v>
      </c>
      <c r="M2287" s="187" t="s">
        <v>225</v>
      </c>
      <c r="N2287" s="183" t="s">
        <v>36</v>
      </c>
      <c r="O2287" s="181"/>
      <c r="P2287" s="184">
        <v>1</v>
      </c>
      <c r="Q2287" s="185" t="s">
        <v>107</v>
      </c>
      <c r="R2287" s="181" t="s">
        <v>37</v>
      </c>
      <c r="S2287" s="181" t="s">
        <v>96</v>
      </c>
      <c r="T2287" s="186">
        <v>45496</v>
      </c>
      <c r="U2287" s="187" t="s">
        <v>225</v>
      </c>
      <c r="V2287" s="188" t="str" cm="1">
        <f t="array" ref="V2287">IF(SUM(LEN(A2287:U2287))=0,"",IF(OR(OR(ISBLANK(E2287),SUM(LEN(B2287),LEN(C2287))=0),AND(NOT(D2287="Unknown"),ISBLANK(I2287)),AND(NOT(N2287="Unknown"),ISBLANK(Q2287))),"Missing Information", INDEX(Table15[Entire Service Line Classification], MATCH(SUMIFS(Table15[Unique ID],Table15[System-Owned Portion],D2287,Table15[If Material Anything Other than "Lead" in Column E,Was Material Ever Previously Lead?],F2287,Table15[Customer-Owned Portion],N2287),Table15[Unique ID],0),0)))</f>
        <v>Non-lead</v>
      </c>
      <c r="W2287" s="189"/>
    </row>
    <row r="2288" spans="1:23" s="190" customFormat="1" ht="37.5" x14ac:dyDescent="0.25">
      <c r="A2288" s="180">
        <v>11607223</v>
      </c>
      <c r="B2288" s="181" t="s">
        <v>4644</v>
      </c>
      <c r="C2288" s="182" t="s">
        <v>4645</v>
      </c>
      <c r="D2288" s="183" t="s">
        <v>36</v>
      </c>
      <c r="E2288" s="181" t="s">
        <v>35</v>
      </c>
      <c r="F2288" s="183" t="s">
        <v>35</v>
      </c>
      <c r="G2288" s="181" t="s">
        <v>7034</v>
      </c>
      <c r="H2288" s="184">
        <v>1</v>
      </c>
      <c r="I2288" s="185" t="s">
        <v>107</v>
      </c>
      <c r="J2288" s="181" t="s">
        <v>37</v>
      </c>
      <c r="K2288" s="181" t="s">
        <v>38</v>
      </c>
      <c r="L2288" s="186">
        <v>45497</v>
      </c>
      <c r="M2288" s="187" t="s">
        <v>225</v>
      </c>
      <c r="N2288" s="183" t="s">
        <v>43</v>
      </c>
      <c r="O2288" s="181"/>
      <c r="P2288" s="184">
        <v>0.75</v>
      </c>
      <c r="Q2288" s="185" t="s">
        <v>107</v>
      </c>
      <c r="R2288" s="181" t="s">
        <v>37</v>
      </c>
      <c r="S2288" s="181" t="s">
        <v>96</v>
      </c>
      <c r="T2288" s="186">
        <v>45497</v>
      </c>
      <c r="U2288" s="187" t="s">
        <v>7074</v>
      </c>
      <c r="V2288" s="188" t="str" cm="1">
        <f t="array" ref="V2288">IF(SUM(LEN(A2288:U2288))=0,"",IF(OR(OR(ISBLANK(E2288),SUM(LEN(B2288),LEN(C2288))=0),AND(NOT(D2288="Unknown"),ISBLANK(I2288)),AND(NOT(N2288="Unknown"),ISBLANK(Q2288))),"Missing Information", INDEX(Table15[Entire Service Line Classification], MATCH(SUMIFS(Table15[Unique ID],Table15[System-Owned Portion],D2288,Table15[If Material Anything Other than "Lead" in Column E,Was Material Ever Previously Lead?],F2288,Table15[Customer-Owned Portion],N2288),Table15[Unique ID],0),0)))</f>
        <v>Non-lead</v>
      </c>
      <c r="W2288" s="189"/>
    </row>
    <row r="2289" spans="1:23" s="190" customFormat="1" ht="37.5" x14ac:dyDescent="0.25">
      <c r="A2289" s="180">
        <v>11607222</v>
      </c>
      <c r="B2289" s="181" t="s">
        <v>4646</v>
      </c>
      <c r="C2289" s="182" t="s">
        <v>4647</v>
      </c>
      <c r="D2289" s="183" t="s">
        <v>36</v>
      </c>
      <c r="E2289" s="181" t="s">
        <v>35</v>
      </c>
      <c r="F2289" s="183" t="s">
        <v>35</v>
      </c>
      <c r="G2289" s="181" t="s">
        <v>230</v>
      </c>
      <c r="H2289" s="184">
        <v>1</v>
      </c>
      <c r="I2289" s="185" t="s">
        <v>107</v>
      </c>
      <c r="J2289" s="181" t="s">
        <v>37</v>
      </c>
      <c r="K2289" s="181" t="s">
        <v>38</v>
      </c>
      <c r="L2289" s="186">
        <v>45496</v>
      </c>
      <c r="M2289" s="187" t="s">
        <v>225</v>
      </c>
      <c r="N2289" s="183" t="s">
        <v>43</v>
      </c>
      <c r="O2289" s="181"/>
      <c r="P2289" s="184">
        <v>0.75</v>
      </c>
      <c r="Q2289" s="185" t="s">
        <v>107</v>
      </c>
      <c r="R2289" s="181" t="s">
        <v>37</v>
      </c>
      <c r="S2289" s="181" t="s">
        <v>96</v>
      </c>
      <c r="T2289" s="186">
        <v>45496</v>
      </c>
      <c r="U2289" s="187" t="s">
        <v>7078</v>
      </c>
      <c r="V2289" s="188" t="str" cm="1">
        <f t="array" ref="V2289">IF(SUM(LEN(A2289:U2289))=0,"",IF(OR(OR(ISBLANK(E2289),SUM(LEN(B2289),LEN(C2289))=0),AND(NOT(D2289="Unknown"),ISBLANK(I2289)),AND(NOT(N2289="Unknown"),ISBLANK(Q2289))),"Missing Information", INDEX(Table15[Entire Service Line Classification], MATCH(SUMIFS(Table15[Unique ID],Table15[System-Owned Portion],D2289,Table15[If Material Anything Other than "Lead" in Column E,Was Material Ever Previously Lead?],F2289,Table15[Customer-Owned Portion],N2289),Table15[Unique ID],0),0)))</f>
        <v>Non-lead</v>
      </c>
      <c r="W2289" s="189"/>
    </row>
    <row r="2290" spans="1:23" s="190" customFormat="1" ht="37.5" x14ac:dyDescent="0.25">
      <c r="A2290" s="180">
        <v>11607221</v>
      </c>
      <c r="B2290" s="181" t="s">
        <v>4648</v>
      </c>
      <c r="C2290" s="182" t="s">
        <v>4649</v>
      </c>
      <c r="D2290" s="183" t="s">
        <v>36</v>
      </c>
      <c r="E2290" s="181" t="s">
        <v>35</v>
      </c>
      <c r="F2290" s="183" t="s">
        <v>35</v>
      </c>
      <c r="G2290" s="181" t="s">
        <v>230</v>
      </c>
      <c r="H2290" s="184">
        <v>1</v>
      </c>
      <c r="I2290" s="185" t="s">
        <v>107</v>
      </c>
      <c r="J2290" s="181" t="s">
        <v>37</v>
      </c>
      <c r="K2290" s="181" t="s">
        <v>38</v>
      </c>
      <c r="L2290" s="186">
        <v>45496</v>
      </c>
      <c r="M2290" s="187" t="s">
        <v>225</v>
      </c>
      <c r="N2290" s="183" t="s">
        <v>43</v>
      </c>
      <c r="O2290" s="181"/>
      <c r="P2290" s="184">
        <v>0.75</v>
      </c>
      <c r="Q2290" s="185" t="s">
        <v>107</v>
      </c>
      <c r="R2290" s="181" t="s">
        <v>37</v>
      </c>
      <c r="S2290" s="181" t="s">
        <v>96</v>
      </c>
      <c r="T2290" s="186">
        <v>45496</v>
      </c>
      <c r="U2290" s="187" t="s">
        <v>7078</v>
      </c>
      <c r="V2290" s="188" t="str" cm="1">
        <f t="array" ref="V2290">IF(SUM(LEN(A2290:U2290))=0,"",IF(OR(OR(ISBLANK(E2290),SUM(LEN(B2290),LEN(C2290))=0),AND(NOT(D2290="Unknown"),ISBLANK(I2290)),AND(NOT(N2290="Unknown"),ISBLANK(Q2290))),"Missing Information", INDEX(Table15[Entire Service Line Classification], MATCH(SUMIFS(Table15[Unique ID],Table15[System-Owned Portion],D2290,Table15[If Material Anything Other than "Lead" in Column E,Was Material Ever Previously Lead?],F2290,Table15[Customer-Owned Portion],N2290),Table15[Unique ID],0),0)))</f>
        <v>Non-lead</v>
      </c>
      <c r="W2290" s="189"/>
    </row>
    <row r="2291" spans="1:23" s="190" customFormat="1" ht="37.5" x14ac:dyDescent="0.25">
      <c r="A2291" s="180">
        <v>11607220</v>
      </c>
      <c r="B2291" s="181" t="s">
        <v>4650</v>
      </c>
      <c r="C2291" s="182" t="s">
        <v>4651</v>
      </c>
      <c r="D2291" s="183" t="s">
        <v>36</v>
      </c>
      <c r="E2291" s="181" t="s">
        <v>35</v>
      </c>
      <c r="F2291" s="183" t="s">
        <v>35</v>
      </c>
      <c r="G2291" s="181" t="s">
        <v>262</v>
      </c>
      <c r="H2291" s="184">
        <v>1</v>
      </c>
      <c r="I2291" s="185" t="s">
        <v>107</v>
      </c>
      <c r="J2291" s="181" t="s">
        <v>37</v>
      </c>
      <c r="K2291" s="181" t="s">
        <v>38</v>
      </c>
      <c r="L2291" s="186">
        <v>45496</v>
      </c>
      <c r="M2291" s="187" t="s">
        <v>225</v>
      </c>
      <c r="N2291" s="183" t="s">
        <v>43</v>
      </c>
      <c r="O2291" s="181"/>
      <c r="P2291" s="184">
        <v>0.75</v>
      </c>
      <c r="Q2291" s="185" t="s">
        <v>107</v>
      </c>
      <c r="R2291" s="181" t="s">
        <v>37</v>
      </c>
      <c r="S2291" s="181" t="s">
        <v>96</v>
      </c>
      <c r="T2291" s="186">
        <v>45496</v>
      </c>
      <c r="U2291" s="187" t="s">
        <v>7078</v>
      </c>
      <c r="V2291" s="188" t="str" cm="1">
        <f t="array" ref="V2291">IF(SUM(LEN(A2291:U2291))=0,"",IF(OR(OR(ISBLANK(E2291),SUM(LEN(B2291),LEN(C2291))=0),AND(NOT(D2291="Unknown"),ISBLANK(I2291)),AND(NOT(N2291="Unknown"),ISBLANK(Q2291))),"Missing Information", INDEX(Table15[Entire Service Line Classification], MATCH(SUMIFS(Table15[Unique ID],Table15[System-Owned Portion],D2291,Table15[If Material Anything Other than "Lead" in Column E,Was Material Ever Previously Lead?],F2291,Table15[Customer-Owned Portion],N2291),Table15[Unique ID],0),0)))</f>
        <v>Non-lead</v>
      </c>
      <c r="W2291" s="189"/>
    </row>
    <row r="2292" spans="1:23" s="190" customFormat="1" ht="37.5" x14ac:dyDescent="0.25">
      <c r="A2292" s="180">
        <v>11607219</v>
      </c>
      <c r="B2292" s="181" t="s">
        <v>4652</v>
      </c>
      <c r="C2292" s="182" t="s">
        <v>4653</v>
      </c>
      <c r="D2292" s="183" t="s">
        <v>36</v>
      </c>
      <c r="E2292" s="181" t="s">
        <v>35</v>
      </c>
      <c r="F2292" s="183" t="s">
        <v>35</v>
      </c>
      <c r="G2292" s="181" t="s">
        <v>262</v>
      </c>
      <c r="H2292" s="184">
        <v>1</v>
      </c>
      <c r="I2292" s="185" t="s">
        <v>107</v>
      </c>
      <c r="J2292" s="181" t="s">
        <v>37</v>
      </c>
      <c r="K2292" s="181" t="s">
        <v>38</v>
      </c>
      <c r="L2292" s="186">
        <v>45496</v>
      </c>
      <c r="M2292" s="187" t="s">
        <v>225</v>
      </c>
      <c r="N2292" s="183" t="s">
        <v>36</v>
      </c>
      <c r="O2292" s="181"/>
      <c r="P2292" s="184">
        <v>1</v>
      </c>
      <c r="Q2292" s="185" t="s">
        <v>107</v>
      </c>
      <c r="R2292" s="181" t="s">
        <v>37</v>
      </c>
      <c r="S2292" s="181" t="s">
        <v>96</v>
      </c>
      <c r="T2292" s="186">
        <v>45496</v>
      </c>
      <c r="U2292" s="187" t="s">
        <v>225</v>
      </c>
      <c r="V2292" s="188" t="str" cm="1">
        <f t="array" ref="V2292">IF(SUM(LEN(A2292:U2292))=0,"",IF(OR(OR(ISBLANK(E2292),SUM(LEN(B2292),LEN(C2292))=0),AND(NOT(D2292="Unknown"),ISBLANK(I2292)),AND(NOT(N2292="Unknown"),ISBLANK(Q2292))),"Missing Information", INDEX(Table15[Entire Service Line Classification], MATCH(SUMIFS(Table15[Unique ID],Table15[System-Owned Portion],D2292,Table15[If Material Anything Other than "Lead" in Column E,Was Material Ever Previously Lead?],F2292,Table15[Customer-Owned Portion],N2292),Table15[Unique ID],0),0)))</f>
        <v>Non-lead</v>
      </c>
      <c r="W2292" s="189"/>
    </row>
    <row r="2293" spans="1:23" s="190" customFormat="1" ht="37.5" x14ac:dyDescent="0.25">
      <c r="A2293" s="180">
        <v>11607218</v>
      </c>
      <c r="B2293" s="181" t="s">
        <v>4654</v>
      </c>
      <c r="C2293" s="182" t="s">
        <v>4655</v>
      </c>
      <c r="D2293" s="183" t="s">
        <v>36</v>
      </c>
      <c r="E2293" s="181" t="s">
        <v>35</v>
      </c>
      <c r="F2293" s="183" t="s">
        <v>35</v>
      </c>
      <c r="G2293" s="181" t="s">
        <v>230</v>
      </c>
      <c r="H2293" s="184">
        <v>1</v>
      </c>
      <c r="I2293" s="185" t="s">
        <v>107</v>
      </c>
      <c r="J2293" s="181" t="s">
        <v>37</v>
      </c>
      <c r="K2293" s="181" t="s">
        <v>38</v>
      </c>
      <c r="L2293" s="186">
        <v>45496</v>
      </c>
      <c r="M2293" s="187" t="s">
        <v>225</v>
      </c>
      <c r="N2293" s="183" t="s">
        <v>43</v>
      </c>
      <c r="O2293" s="181"/>
      <c r="P2293" s="184">
        <v>1</v>
      </c>
      <c r="Q2293" s="185" t="s">
        <v>107</v>
      </c>
      <c r="R2293" s="181" t="s">
        <v>37</v>
      </c>
      <c r="S2293" s="181" t="s">
        <v>96</v>
      </c>
      <c r="T2293" s="186">
        <v>45496</v>
      </c>
      <c r="U2293" s="187" t="s">
        <v>7078</v>
      </c>
      <c r="V2293" s="188" t="str" cm="1">
        <f t="array" ref="V2293">IF(SUM(LEN(A2293:U2293))=0,"",IF(OR(OR(ISBLANK(E2293),SUM(LEN(B2293),LEN(C2293))=0),AND(NOT(D2293="Unknown"),ISBLANK(I2293)),AND(NOT(N2293="Unknown"),ISBLANK(Q2293))),"Missing Information", INDEX(Table15[Entire Service Line Classification], MATCH(SUMIFS(Table15[Unique ID],Table15[System-Owned Portion],D2293,Table15[If Material Anything Other than "Lead" in Column E,Was Material Ever Previously Lead?],F2293,Table15[Customer-Owned Portion],N2293),Table15[Unique ID],0),0)))</f>
        <v>Non-lead</v>
      </c>
      <c r="W2293" s="189"/>
    </row>
    <row r="2294" spans="1:23" s="190" customFormat="1" ht="37.5" x14ac:dyDescent="0.25">
      <c r="A2294" s="180">
        <v>11607217</v>
      </c>
      <c r="B2294" s="181" t="s">
        <v>4656</v>
      </c>
      <c r="C2294" s="182" t="s">
        <v>4657</v>
      </c>
      <c r="D2294" s="183" t="s">
        <v>36</v>
      </c>
      <c r="E2294" s="181" t="s">
        <v>35</v>
      </c>
      <c r="F2294" s="183" t="s">
        <v>35</v>
      </c>
      <c r="G2294" s="181" t="s">
        <v>228</v>
      </c>
      <c r="H2294" s="184">
        <v>1</v>
      </c>
      <c r="I2294" s="185" t="s">
        <v>107</v>
      </c>
      <c r="J2294" s="181" t="s">
        <v>37</v>
      </c>
      <c r="K2294" s="181" t="s">
        <v>38</v>
      </c>
      <c r="L2294" s="186">
        <v>45496</v>
      </c>
      <c r="M2294" s="187" t="s">
        <v>225</v>
      </c>
      <c r="N2294" s="183" t="s">
        <v>43</v>
      </c>
      <c r="O2294" s="181"/>
      <c r="P2294" s="184">
        <v>0.75</v>
      </c>
      <c r="Q2294" s="185" t="s">
        <v>107</v>
      </c>
      <c r="R2294" s="181" t="s">
        <v>37</v>
      </c>
      <c r="S2294" s="181" t="s">
        <v>96</v>
      </c>
      <c r="T2294" s="186">
        <v>45496</v>
      </c>
      <c r="U2294" s="187" t="s">
        <v>7078</v>
      </c>
      <c r="V2294" s="188" t="str" cm="1">
        <f t="array" ref="V2294">IF(SUM(LEN(A2294:U2294))=0,"",IF(OR(OR(ISBLANK(E2294),SUM(LEN(B2294),LEN(C2294))=0),AND(NOT(D2294="Unknown"),ISBLANK(I2294)),AND(NOT(N2294="Unknown"),ISBLANK(Q2294))),"Missing Information", INDEX(Table15[Entire Service Line Classification], MATCH(SUMIFS(Table15[Unique ID],Table15[System-Owned Portion],D2294,Table15[If Material Anything Other than "Lead" in Column E,Was Material Ever Previously Lead?],F2294,Table15[Customer-Owned Portion],N2294),Table15[Unique ID],0),0)))</f>
        <v>Non-lead</v>
      </c>
      <c r="W2294" s="189"/>
    </row>
    <row r="2295" spans="1:23" s="190" customFormat="1" ht="37.5" x14ac:dyDescent="0.25">
      <c r="A2295" s="180">
        <v>11607216</v>
      </c>
      <c r="B2295" s="181" t="s">
        <v>4658</v>
      </c>
      <c r="C2295" s="182" t="s">
        <v>4659</v>
      </c>
      <c r="D2295" s="183" t="s">
        <v>36</v>
      </c>
      <c r="E2295" s="181" t="s">
        <v>35</v>
      </c>
      <c r="F2295" s="183" t="s">
        <v>35</v>
      </c>
      <c r="G2295" s="181" t="s">
        <v>7041</v>
      </c>
      <c r="H2295" s="184">
        <v>1</v>
      </c>
      <c r="I2295" s="185" t="s">
        <v>107</v>
      </c>
      <c r="J2295" s="181" t="s">
        <v>37</v>
      </c>
      <c r="K2295" s="181" t="s">
        <v>38</v>
      </c>
      <c r="L2295" s="186">
        <v>45497</v>
      </c>
      <c r="M2295" s="187" t="s">
        <v>225</v>
      </c>
      <c r="N2295" s="183" t="s">
        <v>43</v>
      </c>
      <c r="O2295" s="181"/>
      <c r="P2295" s="184">
        <v>0.75</v>
      </c>
      <c r="Q2295" s="185" t="s">
        <v>107</v>
      </c>
      <c r="R2295" s="181" t="s">
        <v>37</v>
      </c>
      <c r="S2295" s="181" t="s">
        <v>96</v>
      </c>
      <c r="T2295" s="186">
        <v>45497</v>
      </c>
      <c r="U2295" s="187" t="s">
        <v>7074</v>
      </c>
      <c r="V2295" s="188" t="str" cm="1">
        <f t="array" ref="V2295">IF(SUM(LEN(A2295:U2295))=0,"",IF(OR(OR(ISBLANK(E2295),SUM(LEN(B2295),LEN(C2295))=0),AND(NOT(D2295="Unknown"),ISBLANK(I2295)),AND(NOT(N2295="Unknown"),ISBLANK(Q2295))),"Missing Information", INDEX(Table15[Entire Service Line Classification], MATCH(SUMIFS(Table15[Unique ID],Table15[System-Owned Portion],D2295,Table15[If Material Anything Other than "Lead" in Column E,Was Material Ever Previously Lead?],F2295,Table15[Customer-Owned Portion],N2295),Table15[Unique ID],0),0)))</f>
        <v>Non-lead</v>
      </c>
      <c r="W2295" s="189"/>
    </row>
    <row r="2296" spans="1:23" s="190" customFormat="1" ht="37.5" x14ac:dyDescent="0.25">
      <c r="A2296" s="180">
        <v>11607215</v>
      </c>
      <c r="B2296" s="181" t="s">
        <v>4660</v>
      </c>
      <c r="C2296" s="182" t="s">
        <v>4661</v>
      </c>
      <c r="D2296" s="183" t="s">
        <v>43</v>
      </c>
      <c r="E2296" s="181" t="s">
        <v>35</v>
      </c>
      <c r="F2296" s="183" t="s">
        <v>35</v>
      </c>
      <c r="G2296" s="181" t="s">
        <v>7038</v>
      </c>
      <c r="H2296" s="184">
        <v>1</v>
      </c>
      <c r="I2296" s="185" t="s">
        <v>107</v>
      </c>
      <c r="J2296" s="181" t="s">
        <v>37</v>
      </c>
      <c r="K2296" s="181" t="s">
        <v>38</v>
      </c>
      <c r="L2296" s="186">
        <v>45504</v>
      </c>
      <c r="M2296" s="187" t="s">
        <v>7068</v>
      </c>
      <c r="N2296" s="183" t="s">
        <v>36</v>
      </c>
      <c r="O2296" s="181"/>
      <c r="P2296" s="184">
        <v>1</v>
      </c>
      <c r="Q2296" s="185" t="s">
        <v>107</v>
      </c>
      <c r="R2296" s="181" t="s">
        <v>37</v>
      </c>
      <c r="S2296" s="181" t="s">
        <v>96</v>
      </c>
      <c r="T2296" s="186">
        <v>45504</v>
      </c>
      <c r="U2296" s="187" t="s">
        <v>225</v>
      </c>
      <c r="V2296" s="188" t="str" cm="1">
        <f t="array" ref="V2296">IF(SUM(LEN(A2296:U2296))=0,"",IF(OR(OR(ISBLANK(E2296),SUM(LEN(B2296),LEN(C2296))=0),AND(NOT(D2296="Unknown"),ISBLANK(I2296)),AND(NOT(N2296="Unknown"),ISBLANK(Q2296))),"Missing Information", INDEX(Table15[Entire Service Line Classification], MATCH(SUMIFS(Table15[Unique ID],Table15[System-Owned Portion],D2296,Table15[If Material Anything Other than "Lead" in Column E,Was Material Ever Previously Lead?],F2296,Table15[Customer-Owned Portion],N2296),Table15[Unique ID],0),0)))</f>
        <v>Non-lead</v>
      </c>
      <c r="W2296" s="189"/>
    </row>
    <row r="2297" spans="1:23" s="190" customFormat="1" ht="37.5" x14ac:dyDescent="0.25">
      <c r="A2297" s="180">
        <v>11607214</v>
      </c>
      <c r="B2297" s="181" t="s">
        <v>4662</v>
      </c>
      <c r="C2297" s="182" t="s">
        <v>4663</v>
      </c>
      <c r="D2297" s="183" t="s">
        <v>36</v>
      </c>
      <c r="E2297" s="181" t="s">
        <v>35</v>
      </c>
      <c r="F2297" s="183" t="s">
        <v>35</v>
      </c>
      <c r="G2297" s="181" t="s">
        <v>7030</v>
      </c>
      <c r="H2297" s="184">
        <v>1</v>
      </c>
      <c r="I2297" s="185" t="s">
        <v>107</v>
      </c>
      <c r="J2297" s="181" t="s">
        <v>37</v>
      </c>
      <c r="K2297" s="181" t="s">
        <v>38</v>
      </c>
      <c r="L2297" s="186">
        <v>45496</v>
      </c>
      <c r="M2297" s="187" t="s">
        <v>225</v>
      </c>
      <c r="N2297" s="183" t="s">
        <v>43</v>
      </c>
      <c r="O2297" s="181"/>
      <c r="P2297" s="184">
        <v>1</v>
      </c>
      <c r="Q2297" s="185" t="s">
        <v>107</v>
      </c>
      <c r="R2297" s="181" t="s">
        <v>37</v>
      </c>
      <c r="S2297" s="181" t="s">
        <v>96</v>
      </c>
      <c r="T2297" s="186">
        <v>45496</v>
      </c>
      <c r="U2297" s="187" t="s">
        <v>7082</v>
      </c>
      <c r="V2297" s="188" t="str" cm="1">
        <f t="array" ref="V2297">IF(SUM(LEN(A2297:U2297))=0,"",IF(OR(OR(ISBLANK(E2297),SUM(LEN(B2297),LEN(C2297))=0),AND(NOT(D2297="Unknown"),ISBLANK(I2297)),AND(NOT(N2297="Unknown"),ISBLANK(Q2297))),"Missing Information", INDEX(Table15[Entire Service Line Classification], MATCH(SUMIFS(Table15[Unique ID],Table15[System-Owned Portion],D2297,Table15[If Material Anything Other than "Lead" in Column E,Was Material Ever Previously Lead?],F2297,Table15[Customer-Owned Portion],N2297),Table15[Unique ID],0),0)))</f>
        <v>Non-lead</v>
      </c>
      <c r="W2297" s="189"/>
    </row>
    <row r="2298" spans="1:23" s="190" customFormat="1" ht="37.5" x14ac:dyDescent="0.25">
      <c r="A2298" s="180">
        <v>11607213</v>
      </c>
      <c r="B2298" s="181" t="s">
        <v>4664</v>
      </c>
      <c r="C2298" s="182" t="s">
        <v>4665</v>
      </c>
      <c r="D2298" s="183" t="s">
        <v>43</v>
      </c>
      <c r="E2298" s="181" t="s">
        <v>35</v>
      </c>
      <c r="F2298" s="183" t="s">
        <v>35</v>
      </c>
      <c r="G2298" s="181" t="s">
        <v>7041</v>
      </c>
      <c r="H2298" s="184">
        <v>0.75</v>
      </c>
      <c r="I2298" s="185" t="s">
        <v>107</v>
      </c>
      <c r="J2298" s="181" t="s">
        <v>37</v>
      </c>
      <c r="K2298" s="181" t="s">
        <v>38</v>
      </c>
      <c r="L2298" s="186">
        <v>45504</v>
      </c>
      <c r="M2298" s="187" t="s">
        <v>225</v>
      </c>
      <c r="N2298" s="183" t="s">
        <v>43</v>
      </c>
      <c r="O2298" s="181"/>
      <c r="P2298" s="184">
        <v>0.75</v>
      </c>
      <c r="Q2298" s="185" t="s">
        <v>107</v>
      </c>
      <c r="R2298" s="181" t="s">
        <v>37</v>
      </c>
      <c r="S2298" s="181" t="s">
        <v>96</v>
      </c>
      <c r="T2298" s="186">
        <v>45504</v>
      </c>
      <c r="U2298" s="187" t="s">
        <v>7068</v>
      </c>
      <c r="V2298" s="188" t="str" cm="1">
        <f t="array" ref="V2298">IF(SUM(LEN(A2298:U2298))=0,"",IF(OR(OR(ISBLANK(E2298),SUM(LEN(B2298),LEN(C2298))=0),AND(NOT(D2298="Unknown"),ISBLANK(I2298)),AND(NOT(N2298="Unknown"),ISBLANK(Q2298))),"Missing Information", INDEX(Table15[Entire Service Line Classification], MATCH(SUMIFS(Table15[Unique ID],Table15[System-Owned Portion],D2298,Table15[If Material Anything Other than "Lead" in Column E,Was Material Ever Previously Lead?],F2298,Table15[Customer-Owned Portion],N2298),Table15[Unique ID],0),0)))</f>
        <v>Non-lead</v>
      </c>
      <c r="W2298" s="189"/>
    </row>
    <row r="2299" spans="1:23" s="190" customFormat="1" ht="37.5" x14ac:dyDescent="0.25">
      <c r="A2299" s="180">
        <v>11607212</v>
      </c>
      <c r="B2299" s="181" t="s">
        <v>4666</v>
      </c>
      <c r="C2299" s="182" t="s">
        <v>4667</v>
      </c>
      <c r="D2299" s="183" t="s">
        <v>43</v>
      </c>
      <c r="E2299" s="181" t="s">
        <v>35</v>
      </c>
      <c r="F2299" s="183" t="s">
        <v>35</v>
      </c>
      <c r="G2299" s="181" t="s">
        <v>237</v>
      </c>
      <c r="H2299" s="184">
        <v>1</v>
      </c>
      <c r="I2299" s="185" t="s">
        <v>107</v>
      </c>
      <c r="J2299" s="181" t="s">
        <v>37</v>
      </c>
      <c r="K2299" s="181" t="s">
        <v>38</v>
      </c>
      <c r="L2299" s="186">
        <v>45504</v>
      </c>
      <c r="M2299" s="187" t="s">
        <v>7068</v>
      </c>
      <c r="N2299" s="183" t="s">
        <v>36</v>
      </c>
      <c r="O2299" s="181"/>
      <c r="P2299" s="184">
        <v>1</v>
      </c>
      <c r="Q2299" s="185" t="s">
        <v>107</v>
      </c>
      <c r="R2299" s="181" t="s">
        <v>37</v>
      </c>
      <c r="S2299" s="181" t="s">
        <v>96</v>
      </c>
      <c r="T2299" s="186">
        <v>45504</v>
      </c>
      <c r="U2299" s="187" t="s">
        <v>225</v>
      </c>
      <c r="V2299" s="188" t="str" cm="1">
        <f t="array" ref="V2299">IF(SUM(LEN(A2299:U2299))=0,"",IF(OR(OR(ISBLANK(E2299),SUM(LEN(B2299),LEN(C2299))=0),AND(NOT(D2299="Unknown"),ISBLANK(I2299)),AND(NOT(N2299="Unknown"),ISBLANK(Q2299))),"Missing Information", INDEX(Table15[Entire Service Line Classification], MATCH(SUMIFS(Table15[Unique ID],Table15[System-Owned Portion],D2299,Table15[If Material Anything Other than "Lead" in Column E,Was Material Ever Previously Lead?],F2299,Table15[Customer-Owned Portion],N2299),Table15[Unique ID],0),0)))</f>
        <v>Non-lead</v>
      </c>
      <c r="W2299" s="189"/>
    </row>
    <row r="2300" spans="1:23" s="190" customFormat="1" ht="37.5" x14ac:dyDescent="0.25">
      <c r="A2300" s="180">
        <v>11607210</v>
      </c>
      <c r="B2300" s="181" t="s">
        <v>4668</v>
      </c>
      <c r="C2300" s="182" t="s">
        <v>4669</v>
      </c>
      <c r="D2300" s="183" t="s">
        <v>43</v>
      </c>
      <c r="E2300" s="181" t="s">
        <v>35</v>
      </c>
      <c r="F2300" s="183" t="s">
        <v>35</v>
      </c>
      <c r="G2300" s="181" t="s">
        <v>237</v>
      </c>
      <c r="H2300" s="184">
        <v>1</v>
      </c>
      <c r="I2300" s="185" t="s">
        <v>107</v>
      </c>
      <c r="J2300" s="181" t="s">
        <v>37</v>
      </c>
      <c r="K2300" s="181" t="s">
        <v>38</v>
      </c>
      <c r="L2300" s="186">
        <v>45504</v>
      </c>
      <c r="M2300" s="187" t="s">
        <v>225</v>
      </c>
      <c r="N2300" s="183" t="s">
        <v>43</v>
      </c>
      <c r="O2300" s="181"/>
      <c r="P2300" s="184">
        <v>1</v>
      </c>
      <c r="Q2300" s="185" t="s">
        <v>107</v>
      </c>
      <c r="R2300" s="181" t="s">
        <v>37</v>
      </c>
      <c r="S2300" s="181" t="s">
        <v>96</v>
      </c>
      <c r="T2300" s="186">
        <v>45504</v>
      </c>
      <c r="U2300" s="187" t="s">
        <v>7068</v>
      </c>
      <c r="V2300" s="188" t="str" cm="1">
        <f t="array" ref="V2300">IF(SUM(LEN(A2300:U2300))=0,"",IF(OR(OR(ISBLANK(E2300),SUM(LEN(B2300),LEN(C2300))=0),AND(NOT(D2300="Unknown"),ISBLANK(I2300)),AND(NOT(N2300="Unknown"),ISBLANK(Q2300))),"Missing Information", INDEX(Table15[Entire Service Line Classification], MATCH(SUMIFS(Table15[Unique ID],Table15[System-Owned Portion],D2300,Table15[If Material Anything Other than "Lead" in Column E,Was Material Ever Previously Lead?],F2300,Table15[Customer-Owned Portion],N2300),Table15[Unique ID],0),0)))</f>
        <v>Non-lead</v>
      </c>
      <c r="W2300" s="189"/>
    </row>
    <row r="2301" spans="1:23" s="190" customFormat="1" ht="37.5" x14ac:dyDescent="0.25">
      <c r="A2301" s="180">
        <v>11607211</v>
      </c>
      <c r="B2301" s="181" t="s">
        <v>4670</v>
      </c>
      <c r="C2301" s="182" t="s">
        <v>4671</v>
      </c>
      <c r="D2301" s="183" t="s">
        <v>43</v>
      </c>
      <c r="E2301" s="181" t="s">
        <v>35</v>
      </c>
      <c r="F2301" s="183" t="s">
        <v>35</v>
      </c>
      <c r="G2301" s="181" t="s">
        <v>7043</v>
      </c>
      <c r="H2301" s="184">
        <v>1</v>
      </c>
      <c r="I2301" s="185" t="s">
        <v>107</v>
      </c>
      <c r="J2301" s="181" t="s">
        <v>37</v>
      </c>
      <c r="K2301" s="181" t="s">
        <v>38</v>
      </c>
      <c r="L2301" s="186">
        <v>45504</v>
      </c>
      <c r="M2301" s="187" t="s">
        <v>225</v>
      </c>
      <c r="N2301" s="183" t="s">
        <v>43</v>
      </c>
      <c r="O2301" s="181"/>
      <c r="P2301" s="184">
        <v>1</v>
      </c>
      <c r="Q2301" s="185" t="s">
        <v>107</v>
      </c>
      <c r="R2301" s="181" t="s">
        <v>37</v>
      </c>
      <c r="S2301" s="181" t="s">
        <v>96</v>
      </c>
      <c r="T2301" s="186">
        <v>45504</v>
      </c>
      <c r="U2301" s="187" t="s">
        <v>7068</v>
      </c>
      <c r="V2301" s="188" t="str" cm="1">
        <f t="array" ref="V2301">IF(SUM(LEN(A2301:U2301))=0,"",IF(OR(OR(ISBLANK(E2301),SUM(LEN(B2301),LEN(C2301))=0),AND(NOT(D2301="Unknown"),ISBLANK(I2301)),AND(NOT(N2301="Unknown"),ISBLANK(Q2301))),"Missing Information", INDEX(Table15[Entire Service Line Classification], MATCH(SUMIFS(Table15[Unique ID],Table15[System-Owned Portion],D2301,Table15[If Material Anything Other than "Lead" in Column E,Was Material Ever Previously Lead?],F2301,Table15[Customer-Owned Portion],N2301),Table15[Unique ID],0),0)))</f>
        <v>Non-lead</v>
      </c>
      <c r="W2301" s="189"/>
    </row>
    <row r="2302" spans="1:23" s="190" customFormat="1" ht="37.5" x14ac:dyDescent="0.25">
      <c r="A2302" s="180">
        <v>11607209</v>
      </c>
      <c r="B2302" s="181" t="s">
        <v>4672</v>
      </c>
      <c r="C2302" s="182" t="s">
        <v>4673</v>
      </c>
      <c r="D2302" s="183" t="s">
        <v>36</v>
      </c>
      <c r="E2302" s="181" t="s">
        <v>35</v>
      </c>
      <c r="F2302" s="183" t="s">
        <v>35</v>
      </c>
      <c r="G2302" s="181" t="s">
        <v>225</v>
      </c>
      <c r="H2302" s="184">
        <v>1</v>
      </c>
      <c r="I2302" s="185" t="s">
        <v>107</v>
      </c>
      <c r="J2302" s="181" t="s">
        <v>37</v>
      </c>
      <c r="K2302" s="181" t="s">
        <v>38</v>
      </c>
      <c r="L2302" s="186">
        <v>45496</v>
      </c>
      <c r="M2302" s="187" t="s">
        <v>225</v>
      </c>
      <c r="N2302" s="183" t="s">
        <v>43</v>
      </c>
      <c r="O2302" s="181"/>
      <c r="P2302" s="184">
        <v>0.75</v>
      </c>
      <c r="Q2302" s="185" t="s">
        <v>107</v>
      </c>
      <c r="R2302" s="181" t="s">
        <v>37</v>
      </c>
      <c r="S2302" s="181" t="s">
        <v>96</v>
      </c>
      <c r="T2302" s="186">
        <v>45496</v>
      </c>
      <c r="U2302" s="187" t="s">
        <v>7078</v>
      </c>
      <c r="V2302" s="188" t="str" cm="1">
        <f t="array" ref="V2302">IF(SUM(LEN(A2302:U2302))=0,"",IF(OR(OR(ISBLANK(E2302),SUM(LEN(B2302),LEN(C2302))=0),AND(NOT(D2302="Unknown"),ISBLANK(I2302)),AND(NOT(N2302="Unknown"),ISBLANK(Q2302))),"Missing Information", INDEX(Table15[Entire Service Line Classification], MATCH(SUMIFS(Table15[Unique ID],Table15[System-Owned Portion],D2302,Table15[If Material Anything Other than "Lead" in Column E,Was Material Ever Previously Lead?],F2302,Table15[Customer-Owned Portion],N2302),Table15[Unique ID],0),0)))</f>
        <v>Non-lead</v>
      </c>
      <c r="W2302" s="189"/>
    </row>
    <row r="2303" spans="1:23" s="190" customFormat="1" ht="37.5" x14ac:dyDescent="0.25">
      <c r="A2303" s="180">
        <v>11607208</v>
      </c>
      <c r="B2303" s="181" t="s">
        <v>4674</v>
      </c>
      <c r="C2303" s="182" t="s">
        <v>4675</v>
      </c>
      <c r="D2303" s="183" t="s">
        <v>36</v>
      </c>
      <c r="E2303" s="181" t="s">
        <v>35</v>
      </c>
      <c r="F2303" s="183" t="s">
        <v>35</v>
      </c>
      <c r="G2303" s="181" t="s">
        <v>250</v>
      </c>
      <c r="H2303" s="184">
        <v>1</v>
      </c>
      <c r="I2303" s="185" t="s">
        <v>107</v>
      </c>
      <c r="J2303" s="181" t="s">
        <v>37</v>
      </c>
      <c r="K2303" s="181" t="s">
        <v>38</v>
      </c>
      <c r="L2303" s="186">
        <v>45496</v>
      </c>
      <c r="M2303" s="187" t="s">
        <v>225</v>
      </c>
      <c r="N2303" s="183" t="s">
        <v>43</v>
      </c>
      <c r="O2303" s="181"/>
      <c r="P2303" s="184">
        <v>0.75</v>
      </c>
      <c r="Q2303" s="185" t="s">
        <v>107</v>
      </c>
      <c r="R2303" s="181" t="s">
        <v>37</v>
      </c>
      <c r="S2303" s="181" t="s">
        <v>96</v>
      </c>
      <c r="T2303" s="186">
        <v>45496</v>
      </c>
      <c r="U2303" s="187" t="s">
        <v>7078</v>
      </c>
      <c r="V2303" s="188" t="str" cm="1">
        <f t="array" ref="V2303">IF(SUM(LEN(A2303:U2303))=0,"",IF(OR(OR(ISBLANK(E2303),SUM(LEN(B2303),LEN(C2303))=0),AND(NOT(D2303="Unknown"),ISBLANK(I2303)),AND(NOT(N2303="Unknown"),ISBLANK(Q2303))),"Missing Information", INDEX(Table15[Entire Service Line Classification], MATCH(SUMIFS(Table15[Unique ID],Table15[System-Owned Portion],D2303,Table15[If Material Anything Other than "Lead" in Column E,Was Material Ever Previously Lead?],F2303,Table15[Customer-Owned Portion],N2303),Table15[Unique ID],0),0)))</f>
        <v>Non-lead</v>
      </c>
      <c r="W2303" s="189"/>
    </row>
    <row r="2304" spans="1:23" s="190" customFormat="1" ht="37.5" x14ac:dyDescent="0.25">
      <c r="A2304" s="180">
        <v>11607207</v>
      </c>
      <c r="B2304" s="181" t="s">
        <v>4676</v>
      </c>
      <c r="C2304" s="182" t="s">
        <v>4677</v>
      </c>
      <c r="D2304" s="183" t="s">
        <v>36</v>
      </c>
      <c r="E2304" s="181" t="s">
        <v>35</v>
      </c>
      <c r="F2304" s="183" t="s">
        <v>35</v>
      </c>
      <c r="G2304" s="181" t="s">
        <v>255</v>
      </c>
      <c r="H2304" s="184">
        <v>1</v>
      </c>
      <c r="I2304" s="185" t="s">
        <v>107</v>
      </c>
      <c r="J2304" s="181" t="s">
        <v>37</v>
      </c>
      <c r="K2304" s="181" t="s">
        <v>38</v>
      </c>
      <c r="L2304" s="186">
        <v>45496</v>
      </c>
      <c r="M2304" s="187" t="s">
        <v>225</v>
      </c>
      <c r="N2304" s="183" t="s">
        <v>43</v>
      </c>
      <c r="O2304" s="181"/>
      <c r="P2304" s="184">
        <v>0.75</v>
      </c>
      <c r="Q2304" s="185" t="s">
        <v>107</v>
      </c>
      <c r="R2304" s="181" t="s">
        <v>37</v>
      </c>
      <c r="S2304" s="181" t="s">
        <v>96</v>
      </c>
      <c r="T2304" s="186">
        <v>45496</v>
      </c>
      <c r="U2304" s="187" t="s">
        <v>7078</v>
      </c>
      <c r="V2304" s="188" t="str" cm="1">
        <f t="array" ref="V2304">IF(SUM(LEN(A2304:U2304))=0,"",IF(OR(OR(ISBLANK(E2304),SUM(LEN(B2304),LEN(C2304))=0),AND(NOT(D2304="Unknown"),ISBLANK(I2304)),AND(NOT(N2304="Unknown"),ISBLANK(Q2304))),"Missing Information", INDEX(Table15[Entire Service Line Classification], MATCH(SUMIFS(Table15[Unique ID],Table15[System-Owned Portion],D2304,Table15[If Material Anything Other than "Lead" in Column E,Was Material Ever Previously Lead?],F2304,Table15[Customer-Owned Portion],N2304),Table15[Unique ID],0),0)))</f>
        <v>Non-lead</v>
      </c>
      <c r="W2304" s="189"/>
    </row>
    <row r="2305" spans="1:23" s="190" customFormat="1" ht="37.5" x14ac:dyDescent="0.25">
      <c r="A2305" s="180">
        <v>11607206</v>
      </c>
      <c r="B2305" s="181" t="s">
        <v>4678</v>
      </c>
      <c r="C2305" s="182" t="s">
        <v>4679</v>
      </c>
      <c r="D2305" s="183" t="s">
        <v>36</v>
      </c>
      <c r="E2305" s="181" t="s">
        <v>35</v>
      </c>
      <c r="F2305" s="183" t="s">
        <v>35</v>
      </c>
      <c r="G2305" s="181" t="s">
        <v>227</v>
      </c>
      <c r="H2305" s="184">
        <v>1</v>
      </c>
      <c r="I2305" s="185" t="s">
        <v>107</v>
      </c>
      <c r="J2305" s="181" t="s">
        <v>37</v>
      </c>
      <c r="K2305" s="181" t="s">
        <v>38</v>
      </c>
      <c r="L2305" s="186">
        <v>45496</v>
      </c>
      <c r="M2305" s="187" t="s">
        <v>225</v>
      </c>
      <c r="N2305" s="183" t="s">
        <v>43</v>
      </c>
      <c r="O2305" s="181"/>
      <c r="P2305" s="184">
        <v>1</v>
      </c>
      <c r="Q2305" s="185" t="s">
        <v>107</v>
      </c>
      <c r="R2305" s="181" t="s">
        <v>37</v>
      </c>
      <c r="S2305" s="181" t="s">
        <v>96</v>
      </c>
      <c r="T2305" s="186">
        <v>45496</v>
      </c>
      <c r="U2305" s="187" t="s">
        <v>7078</v>
      </c>
      <c r="V2305" s="188" t="str" cm="1">
        <f t="array" ref="V2305">IF(SUM(LEN(A2305:U2305))=0,"",IF(OR(OR(ISBLANK(E2305),SUM(LEN(B2305),LEN(C2305))=0),AND(NOT(D2305="Unknown"),ISBLANK(I2305)),AND(NOT(N2305="Unknown"),ISBLANK(Q2305))),"Missing Information", INDEX(Table15[Entire Service Line Classification], MATCH(SUMIFS(Table15[Unique ID],Table15[System-Owned Portion],D2305,Table15[If Material Anything Other than "Lead" in Column E,Was Material Ever Previously Lead?],F2305,Table15[Customer-Owned Portion],N2305),Table15[Unique ID],0),0)))</f>
        <v>Non-lead</v>
      </c>
      <c r="W2305" s="189"/>
    </row>
    <row r="2306" spans="1:23" s="190" customFormat="1" ht="37.5" x14ac:dyDescent="0.25">
      <c r="A2306" s="180">
        <v>11607205</v>
      </c>
      <c r="B2306" s="181" t="s">
        <v>4680</v>
      </c>
      <c r="C2306" s="182" t="s">
        <v>4681</v>
      </c>
      <c r="D2306" s="183" t="s">
        <v>43</v>
      </c>
      <c r="E2306" s="181" t="s">
        <v>35</v>
      </c>
      <c r="F2306" s="183" t="s">
        <v>35</v>
      </c>
      <c r="G2306" s="181" t="s">
        <v>7041</v>
      </c>
      <c r="H2306" s="184">
        <v>1</v>
      </c>
      <c r="I2306" s="185" t="s">
        <v>107</v>
      </c>
      <c r="J2306" s="181" t="s">
        <v>37</v>
      </c>
      <c r="K2306" s="181" t="s">
        <v>38</v>
      </c>
      <c r="L2306" s="186">
        <v>45504</v>
      </c>
      <c r="M2306" s="187" t="s">
        <v>225</v>
      </c>
      <c r="N2306" s="183" t="s">
        <v>43</v>
      </c>
      <c r="O2306" s="181"/>
      <c r="P2306" s="184">
        <v>1</v>
      </c>
      <c r="Q2306" s="185" t="s">
        <v>107</v>
      </c>
      <c r="R2306" s="181" t="s">
        <v>37</v>
      </c>
      <c r="S2306" s="181" t="s">
        <v>96</v>
      </c>
      <c r="T2306" s="186">
        <v>45504</v>
      </c>
      <c r="U2306" s="187" t="s">
        <v>7068</v>
      </c>
      <c r="V2306" s="188" t="str" cm="1">
        <f t="array" ref="V2306">IF(SUM(LEN(A2306:U2306))=0,"",IF(OR(OR(ISBLANK(E2306),SUM(LEN(B2306),LEN(C2306))=0),AND(NOT(D2306="Unknown"),ISBLANK(I2306)),AND(NOT(N2306="Unknown"),ISBLANK(Q2306))),"Missing Information", INDEX(Table15[Entire Service Line Classification], MATCH(SUMIFS(Table15[Unique ID],Table15[System-Owned Portion],D2306,Table15[If Material Anything Other than "Lead" in Column E,Was Material Ever Previously Lead?],F2306,Table15[Customer-Owned Portion],N2306),Table15[Unique ID],0),0)))</f>
        <v>Non-lead</v>
      </c>
      <c r="W2306" s="189"/>
    </row>
    <row r="2307" spans="1:23" s="190" customFormat="1" ht="37.5" x14ac:dyDescent="0.25">
      <c r="A2307" s="180">
        <v>11607204</v>
      </c>
      <c r="B2307" s="181" t="s">
        <v>4682</v>
      </c>
      <c r="C2307" s="182" t="s">
        <v>4683</v>
      </c>
      <c r="D2307" s="183" t="s">
        <v>36</v>
      </c>
      <c r="E2307" s="181" t="s">
        <v>35</v>
      </c>
      <c r="F2307" s="183" t="s">
        <v>35</v>
      </c>
      <c r="G2307" s="181" t="s">
        <v>262</v>
      </c>
      <c r="H2307" s="184">
        <v>1</v>
      </c>
      <c r="I2307" s="185" t="s">
        <v>107</v>
      </c>
      <c r="J2307" s="181" t="s">
        <v>37</v>
      </c>
      <c r="K2307" s="181" t="s">
        <v>38</v>
      </c>
      <c r="L2307" s="186">
        <v>45496</v>
      </c>
      <c r="M2307" s="187" t="s">
        <v>225</v>
      </c>
      <c r="N2307" s="183" t="s">
        <v>36</v>
      </c>
      <c r="O2307" s="181"/>
      <c r="P2307" s="184">
        <v>0.75</v>
      </c>
      <c r="Q2307" s="185" t="s">
        <v>107</v>
      </c>
      <c r="R2307" s="181" t="s">
        <v>37</v>
      </c>
      <c r="S2307" s="181" t="s">
        <v>96</v>
      </c>
      <c r="T2307" s="186">
        <v>45496</v>
      </c>
      <c r="U2307" s="187" t="s">
        <v>225</v>
      </c>
      <c r="V2307" s="188" t="str" cm="1">
        <f t="array" ref="V2307">IF(SUM(LEN(A2307:U2307))=0,"",IF(OR(OR(ISBLANK(E2307),SUM(LEN(B2307),LEN(C2307))=0),AND(NOT(D2307="Unknown"),ISBLANK(I2307)),AND(NOT(N2307="Unknown"),ISBLANK(Q2307))),"Missing Information", INDEX(Table15[Entire Service Line Classification], MATCH(SUMIFS(Table15[Unique ID],Table15[System-Owned Portion],D2307,Table15[If Material Anything Other than "Lead" in Column E,Was Material Ever Previously Lead?],F2307,Table15[Customer-Owned Portion],N2307),Table15[Unique ID],0),0)))</f>
        <v>Non-lead</v>
      </c>
      <c r="W2307" s="189"/>
    </row>
    <row r="2308" spans="1:23" s="190" customFormat="1" ht="37.5" x14ac:dyDescent="0.25">
      <c r="A2308" s="180">
        <v>11607203</v>
      </c>
      <c r="B2308" s="181" t="s">
        <v>4684</v>
      </c>
      <c r="C2308" s="182" t="s">
        <v>4685</v>
      </c>
      <c r="D2308" s="183" t="s">
        <v>36</v>
      </c>
      <c r="E2308" s="181" t="s">
        <v>35</v>
      </c>
      <c r="F2308" s="183" t="s">
        <v>35</v>
      </c>
      <c r="G2308" s="181" t="s">
        <v>262</v>
      </c>
      <c r="H2308" s="184">
        <v>1</v>
      </c>
      <c r="I2308" s="185" t="s">
        <v>107</v>
      </c>
      <c r="J2308" s="181" t="s">
        <v>37</v>
      </c>
      <c r="K2308" s="181" t="s">
        <v>38</v>
      </c>
      <c r="L2308" s="186">
        <v>45496</v>
      </c>
      <c r="M2308" s="187" t="s">
        <v>225</v>
      </c>
      <c r="N2308" s="183" t="s">
        <v>43</v>
      </c>
      <c r="O2308" s="181"/>
      <c r="P2308" s="184">
        <v>0.75</v>
      </c>
      <c r="Q2308" s="185" t="s">
        <v>107</v>
      </c>
      <c r="R2308" s="181" t="s">
        <v>37</v>
      </c>
      <c r="S2308" s="181" t="s">
        <v>96</v>
      </c>
      <c r="T2308" s="186">
        <v>45496</v>
      </c>
      <c r="U2308" s="187" t="s">
        <v>7078</v>
      </c>
      <c r="V2308" s="188" t="str" cm="1">
        <f t="array" ref="V2308">IF(SUM(LEN(A2308:U2308))=0,"",IF(OR(OR(ISBLANK(E2308),SUM(LEN(B2308),LEN(C2308))=0),AND(NOT(D2308="Unknown"),ISBLANK(I2308)),AND(NOT(N2308="Unknown"),ISBLANK(Q2308))),"Missing Information", INDEX(Table15[Entire Service Line Classification], MATCH(SUMIFS(Table15[Unique ID],Table15[System-Owned Portion],D2308,Table15[If Material Anything Other than "Lead" in Column E,Was Material Ever Previously Lead?],F2308,Table15[Customer-Owned Portion],N2308),Table15[Unique ID],0),0)))</f>
        <v>Non-lead</v>
      </c>
      <c r="W2308" s="189"/>
    </row>
    <row r="2309" spans="1:23" s="190" customFormat="1" ht="37.5" x14ac:dyDescent="0.25">
      <c r="A2309" s="180">
        <v>11607202</v>
      </c>
      <c r="B2309" s="181" t="s">
        <v>4686</v>
      </c>
      <c r="C2309" s="182" t="s">
        <v>4687</v>
      </c>
      <c r="D2309" s="183" t="s">
        <v>36</v>
      </c>
      <c r="E2309" s="181" t="s">
        <v>35</v>
      </c>
      <c r="F2309" s="183" t="s">
        <v>35</v>
      </c>
      <c r="G2309" s="181" t="s">
        <v>240</v>
      </c>
      <c r="H2309" s="184">
        <v>1</v>
      </c>
      <c r="I2309" s="185" t="s">
        <v>107</v>
      </c>
      <c r="J2309" s="181" t="s">
        <v>37</v>
      </c>
      <c r="K2309" s="181" t="s">
        <v>38</v>
      </c>
      <c r="L2309" s="186">
        <v>45496</v>
      </c>
      <c r="M2309" s="187" t="s">
        <v>225</v>
      </c>
      <c r="N2309" s="183" t="s">
        <v>43</v>
      </c>
      <c r="O2309" s="181"/>
      <c r="P2309" s="184">
        <v>0.75</v>
      </c>
      <c r="Q2309" s="185" t="s">
        <v>107</v>
      </c>
      <c r="R2309" s="181" t="s">
        <v>37</v>
      </c>
      <c r="S2309" s="181" t="s">
        <v>96</v>
      </c>
      <c r="T2309" s="186">
        <v>45496</v>
      </c>
      <c r="U2309" s="187" t="s">
        <v>7078</v>
      </c>
      <c r="V2309" s="188" t="str" cm="1">
        <f t="array" ref="V2309">IF(SUM(LEN(A2309:U2309))=0,"",IF(OR(OR(ISBLANK(E2309),SUM(LEN(B2309),LEN(C2309))=0),AND(NOT(D2309="Unknown"),ISBLANK(I2309)),AND(NOT(N2309="Unknown"),ISBLANK(Q2309))),"Missing Information", INDEX(Table15[Entire Service Line Classification], MATCH(SUMIFS(Table15[Unique ID],Table15[System-Owned Portion],D2309,Table15[If Material Anything Other than "Lead" in Column E,Was Material Ever Previously Lead?],F2309,Table15[Customer-Owned Portion],N2309),Table15[Unique ID],0),0)))</f>
        <v>Non-lead</v>
      </c>
      <c r="W2309" s="189"/>
    </row>
    <row r="2310" spans="1:23" s="190" customFormat="1" ht="37.5" x14ac:dyDescent="0.25">
      <c r="A2310" s="180">
        <v>11607201</v>
      </c>
      <c r="B2310" s="181" t="s">
        <v>4688</v>
      </c>
      <c r="C2310" s="182" t="s">
        <v>4689</v>
      </c>
      <c r="D2310" s="183" t="s">
        <v>36</v>
      </c>
      <c r="E2310" s="181" t="s">
        <v>35</v>
      </c>
      <c r="F2310" s="183" t="s">
        <v>35</v>
      </c>
      <c r="G2310" s="181" t="s">
        <v>7038</v>
      </c>
      <c r="H2310" s="184">
        <v>1</v>
      </c>
      <c r="I2310" s="185" t="s">
        <v>107</v>
      </c>
      <c r="J2310" s="181" t="s">
        <v>37</v>
      </c>
      <c r="K2310" s="181" t="s">
        <v>38</v>
      </c>
      <c r="L2310" s="186">
        <v>45497</v>
      </c>
      <c r="M2310" s="187" t="s">
        <v>225</v>
      </c>
      <c r="N2310" s="183" t="s">
        <v>36</v>
      </c>
      <c r="O2310" s="181"/>
      <c r="P2310" s="184">
        <v>1</v>
      </c>
      <c r="Q2310" s="185" t="s">
        <v>107</v>
      </c>
      <c r="R2310" s="181" t="s">
        <v>37</v>
      </c>
      <c r="S2310" s="181" t="s">
        <v>96</v>
      </c>
      <c r="T2310" s="186">
        <v>45497</v>
      </c>
      <c r="U2310" s="187" t="s">
        <v>225</v>
      </c>
      <c r="V2310" s="188" t="str" cm="1">
        <f t="array" ref="V2310">IF(SUM(LEN(A2310:U2310))=0,"",IF(OR(OR(ISBLANK(E2310),SUM(LEN(B2310),LEN(C2310))=0),AND(NOT(D2310="Unknown"),ISBLANK(I2310)),AND(NOT(N2310="Unknown"),ISBLANK(Q2310))),"Missing Information", INDEX(Table15[Entire Service Line Classification], MATCH(SUMIFS(Table15[Unique ID],Table15[System-Owned Portion],D2310,Table15[If Material Anything Other than "Lead" in Column E,Was Material Ever Previously Lead?],F2310,Table15[Customer-Owned Portion],N2310),Table15[Unique ID],0),0)))</f>
        <v>Non-lead</v>
      </c>
      <c r="W2310" s="189"/>
    </row>
    <row r="2311" spans="1:23" s="190" customFormat="1" ht="37.5" x14ac:dyDescent="0.25">
      <c r="A2311" s="180">
        <v>11607200</v>
      </c>
      <c r="B2311" s="181" t="s">
        <v>4690</v>
      </c>
      <c r="C2311" s="182" t="s">
        <v>4691</v>
      </c>
      <c r="D2311" s="183" t="s">
        <v>36</v>
      </c>
      <c r="E2311" s="181" t="s">
        <v>35</v>
      </c>
      <c r="F2311" s="183" t="s">
        <v>35</v>
      </c>
      <c r="G2311" s="181" t="s">
        <v>225</v>
      </c>
      <c r="H2311" s="184">
        <v>1</v>
      </c>
      <c r="I2311" s="185" t="s">
        <v>107</v>
      </c>
      <c r="J2311" s="181" t="s">
        <v>37</v>
      </c>
      <c r="K2311" s="181" t="s">
        <v>38</v>
      </c>
      <c r="L2311" s="186">
        <v>45496</v>
      </c>
      <c r="M2311" s="187" t="s">
        <v>225</v>
      </c>
      <c r="N2311" s="183" t="s">
        <v>43</v>
      </c>
      <c r="O2311" s="181"/>
      <c r="P2311" s="184">
        <v>0.75</v>
      </c>
      <c r="Q2311" s="185" t="s">
        <v>107</v>
      </c>
      <c r="R2311" s="181" t="s">
        <v>37</v>
      </c>
      <c r="S2311" s="181" t="s">
        <v>96</v>
      </c>
      <c r="T2311" s="186">
        <v>45496</v>
      </c>
      <c r="U2311" s="187" t="s">
        <v>7078</v>
      </c>
      <c r="V2311" s="188" t="str" cm="1">
        <f t="array" ref="V2311">IF(SUM(LEN(A2311:U2311))=0,"",IF(OR(OR(ISBLANK(E2311),SUM(LEN(B2311),LEN(C2311))=0),AND(NOT(D2311="Unknown"),ISBLANK(I2311)),AND(NOT(N2311="Unknown"),ISBLANK(Q2311))),"Missing Information", INDEX(Table15[Entire Service Line Classification], MATCH(SUMIFS(Table15[Unique ID],Table15[System-Owned Portion],D2311,Table15[If Material Anything Other than "Lead" in Column E,Was Material Ever Previously Lead?],F2311,Table15[Customer-Owned Portion],N2311),Table15[Unique ID],0),0)))</f>
        <v>Non-lead</v>
      </c>
      <c r="W2311" s="189"/>
    </row>
    <row r="2312" spans="1:23" s="190" customFormat="1" ht="37.5" x14ac:dyDescent="0.25">
      <c r="A2312" s="180">
        <v>11607199</v>
      </c>
      <c r="B2312" s="181" t="s">
        <v>4692</v>
      </c>
      <c r="C2312" s="182" t="s">
        <v>4693</v>
      </c>
      <c r="D2312" s="183" t="s">
        <v>43</v>
      </c>
      <c r="E2312" s="181" t="s">
        <v>35</v>
      </c>
      <c r="F2312" s="183" t="s">
        <v>35</v>
      </c>
      <c r="G2312" s="181" t="s">
        <v>237</v>
      </c>
      <c r="H2312" s="184">
        <v>1</v>
      </c>
      <c r="I2312" s="185" t="s">
        <v>107</v>
      </c>
      <c r="J2312" s="181" t="s">
        <v>37</v>
      </c>
      <c r="K2312" s="181" t="s">
        <v>38</v>
      </c>
      <c r="L2312" s="186">
        <v>45504</v>
      </c>
      <c r="M2312" s="187" t="s">
        <v>225</v>
      </c>
      <c r="N2312" s="183" t="s">
        <v>43</v>
      </c>
      <c r="O2312" s="181"/>
      <c r="P2312" s="184">
        <v>0.75</v>
      </c>
      <c r="Q2312" s="185" t="s">
        <v>107</v>
      </c>
      <c r="R2312" s="181" t="s">
        <v>37</v>
      </c>
      <c r="S2312" s="181" t="s">
        <v>96</v>
      </c>
      <c r="T2312" s="186">
        <v>45504</v>
      </c>
      <c r="U2312" s="187" t="s">
        <v>7068</v>
      </c>
      <c r="V2312" s="188" t="str" cm="1">
        <f t="array" ref="V2312">IF(SUM(LEN(A2312:U2312))=0,"",IF(OR(OR(ISBLANK(E2312),SUM(LEN(B2312),LEN(C2312))=0),AND(NOT(D2312="Unknown"),ISBLANK(I2312)),AND(NOT(N2312="Unknown"),ISBLANK(Q2312))),"Missing Information", INDEX(Table15[Entire Service Line Classification], MATCH(SUMIFS(Table15[Unique ID],Table15[System-Owned Portion],D2312,Table15[If Material Anything Other than "Lead" in Column E,Was Material Ever Previously Lead?],F2312,Table15[Customer-Owned Portion],N2312),Table15[Unique ID],0),0)))</f>
        <v>Non-lead</v>
      </c>
      <c r="W2312" s="189"/>
    </row>
    <row r="2313" spans="1:23" s="190" customFormat="1" ht="37.5" x14ac:dyDescent="0.25">
      <c r="A2313" s="180">
        <v>11607198</v>
      </c>
      <c r="B2313" s="181" t="s">
        <v>4694</v>
      </c>
      <c r="C2313" s="182" t="s">
        <v>4695</v>
      </c>
      <c r="D2313" s="183" t="s">
        <v>43</v>
      </c>
      <c r="E2313" s="181" t="s">
        <v>35</v>
      </c>
      <c r="F2313" s="183" t="s">
        <v>35</v>
      </c>
      <c r="G2313" s="181" t="s">
        <v>7041</v>
      </c>
      <c r="H2313" s="184">
        <v>0.75</v>
      </c>
      <c r="I2313" s="185" t="s">
        <v>107</v>
      </c>
      <c r="J2313" s="181" t="s">
        <v>37</v>
      </c>
      <c r="K2313" s="181" t="s">
        <v>38</v>
      </c>
      <c r="L2313" s="186">
        <v>45504</v>
      </c>
      <c r="M2313" s="187" t="s">
        <v>225</v>
      </c>
      <c r="N2313" s="183" t="s">
        <v>43</v>
      </c>
      <c r="O2313" s="181"/>
      <c r="P2313" s="184">
        <v>0.75</v>
      </c>
      <c r="Q2313" s="185" t="s">
        <v>107</v>
      </c>
      <c r="R2313" s="181" t="s">
        <v>37</v>
      </c>
      <c r="S2313" s="181" t="s">
        <v>96</v>
      </c>
      <c r="T2313" s="186">
        <v>45504</v>
      </c>
      <c r="U2313" s="187" t="s">
        <v>7068</v>
      </c>
      <c r="V2313" s="188" t="str" cm="1">
        <f t="array" ref="V2313">IF(SUM(LEN(A2313:U2313))=0,"",IF(OR(OR(ISBLANK(E2313),SUM(LEN(B2313),LEN(C2313))=0),AND(NOT(D2313="Unknown"),ISBLANK(I2313)),AND(NOT(N2313="Unknown"),ISBLANK(Q2313))),"Missing Information", INDEX(Table15[Entire Service Line Classification], MATCH(SUMIFS(Table15[Unique ID],Table15[System-Owned Portion],D2313,Table15[If Material Anything Other than "Lead" in Column E,Was Material Ever Previously Lead?],F2313,Table15[Customer-Owned Portion],N2313),Table15[Unique ID],0),0)))</f>
        <v>Non-lead</v>
      </c>
      <c r="W2313" s="189"/>
    </row>
    <row r="2314" spans="1:23" s="190" customFormat="1" ht="37.5" x14ac:dyDescent="0.25">
      <c r="A2314" s="180">
        <v>11607197</v>
      </c>
      <c r="B2314" s="181" t="s">
        <v>4696</v>
      </c>
      <c r="C2314" s="182" t="s">
        <v>4697</v>
      </c>
      <c r="D2314" s="183" t="s">
        <v>43</v>
      </c>
      <c r="E2314" s="181" t="s">
        <v>35</v>
      </c>
      <c r="F2314" s="183" t="s">
        <v>35</v>
      </c>
      <c r="G2314" s="181" t="s">
        <v>247</v>
      </c>
      <c r="H2314" s="184">
        <v>1</v>
      </c>
      <c r="I2314" s="185" t="s">
        <v>107</v>
      </c>
      <c r="J2314" s="181" t="s">
        <v>37</v>
      </c>
      <c r="K2314" s="181" t="s">
        <v>38</v>
      </c>
      <c r="L2314" s="186">
        <v>45503</v>
      </c>
      <c r="M2314" s="187" t="s">
        <v>225</v>
      </c>
      <c r="N2314" s="183" t="s">
        <v>43</v>
      </c>
      <c r="O2314" s="181"/>
      <c r="P2314" s="184">
        <v>0.75</v>
      </c>
      <c r="Q2314" s="185" t="s">
        <v>107</v>
      </c>
      <c r="R2314" s="181" t="s">
        <v>37</v>
      </c>
      <c r="S2314" s="181" t="s">
        <v>96</v>
      </c>
      <c r="T2314" s="186">
        <v>45503</v>
      </c>
      <c r="U2314" s="187" t="s">
        <v>7068</v>
      </c>
      <c r="V2314" s="188" t="str" cm="1">
        <f t="array" ref="V2314">IF(SUM(LEN(A2314:U2314))=0,"",IF(OR(OR(ISBLANK(E2314),SUM(LEN(B2314),LEN(C2314))=0),AND(NOT(D2314="Unknown"),ISBLANK(I2314)),AND(NOT(N2314="Unknown"),ISBLANK(Q2314))),"Missing Information", INDEX(Table15[Entire Service Line Classification], MATCH(SUMIFS(Table15[Unique ID],Table15[System-Owned Portion],D2314,Table15[If Material Anything Other than "Lead" in Column E,Was Material Ever Previously Lead?],F2314,Table15[Customer-Owned Portion],N2314),Table15[Unique ID],0),0)))</f>
        <v>Non-lead</v>
      </c>
      <c r="W2314" s="189"/>
    </row>
    <row r="2315" spans="1:23" s="190" customFormat="1" ht="37.5" x14ac:dyDescent="0.25">
      <c r="A2315" s="180">
        <v>11607196</v>
      </c>
      <c r="B2315" s="181" t="s">
        <v>4698</v>
      </c>
      <c r="C2315" s="182" t="s">
        <v>4699</v>
      </c>
      <c r="D2315" s="183" t="s">
        <v>43</v>
      </c>
      <c r="E2315" s="181" t="s">
        <v>35</v>
      </c>
      <c r="F2315" s="183" t="s">
        <v>35</v>
      </c>
      <c r="G2315" s="181" t="s">
        <v>247</v>
      </c>
      <c r="H2315" s="184">
        <v>1</v>
      </c>
      <c r="I2315" s="185" t="s">
        <v>107</v>
      </c>
      <c r="J2315" s="181" t="s">
        <v>37</v>
      </c>
      <c r="K2315" s="181" t="s">
        <v>38</v>
      </c>
      <c r="L2315" s="186">
        <v>45503</v>
      </c>
      <c r="M2315" s="187" t="s">
        <v>225</v>
      </c>
      <c r="N2315" s="183" t="s">
        <v>43</v>
      </c>
      <c r="O2315" s="181"/>
      <c r="P2315" s="184">
        <v>1</v>
      </c>
      <c r="Q2315" s="185" t="s">
        <v>107</v>
      </c>
      <c r="R2315" s="181" t="s">
        <v>37</v>
      </c>
      <c r="S2315" s="181" t="s">
        <v>96</v>
      </c>
      <c r="T2315" s="186">
        <v>45503</v>
      </c>
      <c r="U2315" s="187" t="s">
        <v>7068</v>
      </c>
      <c r="V2315" s="188" t="str" cm="1">
        <f t="array" ref="V2315">IF(SUM(LEN(A2315:U2315))=0,"",IF(OR(OR(ISBLANK(E2315),SUM(LEN(B2315),LEN(C2315))=0),AND(NOT(D2315="Unknown"),ISBLANK(I2315)),AND(NOT(N2315="Unknown"),ISBLANK(Q2315))),"Missing Information", INDEX(Table15[Entire Service Line Classification], MATCH(SUMIFS(Table15[Unique ID],Table15[System-Owned Portion],D2315,Table15[If Material Anything Other than "Lead" in Column E,Was Material Ever Previously Lead?],F2315,Table15[Customer-Owned Portion],N2315),Table15[Unique ID],0),0)))</f>
        <v>Non-lead</v>
      </c>
      <c r="W2315" s="189"/>
    </row>
    <row r="2316" spans="1:23" s="190" customFormat="1" ht="75" x14ac:dyDescent="0.25">
      <c r="A2316" s="180">
        <v>11607195</v>
      </c>
      <c r="B2316" s="181" t="s">
        <v>4700</v>
      </c>
      <c r="C2316" s="182" t="s">
        <v>4701</v>
      </c>
      <c r="D2316" s="183" t="s">
        <v>36</v>
      </c>
      <c r="E2316" s="181" t="s">
        <v>35</v>
      </c>
      <c r="F2316" s="183" t="s">
        <v>35</v>
      </c>
      <c r="G2316" s="181" t="s">
        <v>233</v>
      </c>
      <c r="H2316" s="184">
        <v>2</v>
      </c>
      <c r="I2316" s="185" t="s">
        <v>107</v>
      </c>
      <c r="J2316" s="181" t="s">
        <v>37</v>
      </c>
      <c r="K2316" s="181" t="s">
        <v>38</v>
      </c>
      <c r="L2316" s="186">
        <v>45505</v>
      </c>
      <c r="M2316" s="187" t="s">
        <v>225</v>
      </c>
      <c r="N2316" s="183" t="s">
        <v>43</v>
      </c>
      <c r="O2316" s="181"/>
      <c r="P2316" s="184">
        <v>2</v>
      </c>
      <c r="Q2316" s="185" t="s">
        <v>107</v>
      </c>
      <c r="R2316" s="181" t="s">
        <v>37</v>
      </c>
      <c r="S2316" s="181" t="s">
        <v>96</v>
      </c>
      <c r="T2316" s="186">
        <v>45505</v>
      </c>
      <c r="U2316" s="187" t="s">
        <v>7068</v>
      </c>
      <c r="V2316" s="188" t="str" cm="1">
        <f t="array" ref="V2316">IF(SUM(LEN(A2316:U2316))=0,"",IF(OR(OR(ISBLANK(E2316),SUM(LEN(B2316),LEN(C2316))=0),AND(NOT(D2316="Unknown"),ISBLANK(I2316)),AND(NOT(N2316="Unknown"),ISBLANK(Q2316))),"Missing Information", INDEX(Table15[Entire Service Line Classification], MATCH(SUMIFS(Table15[Unique ID],Table15[System-Owned Portion],D2316,Table15[If Material Anything Other than "Lead" in Column E,Was Material Ever Previously Lead?],F2316,Table15[Customer-Owned Portion],N2316),Table15[Unique ID],0),0)))</f>
        <v>Non-lead</v>
      </c>
      <c r="W2316" s="189"/>
    </row>
    <row r="2317" spans="1:23" s="190" customFormat="1" ht="37.5" x14ac:dyDescent="0.25">
      <c r="A2317" s="180">
        <v>11607194</v>
      </c>
      <c r="B2317" s="181" t="s">
        <v>4702</v>
      </c>
      <c r="C2317" s="182" t="s">
        <v>4703</v>
      </c>
      <c r="D2317" s="183" t="s">
        <v>36</v>
      </c>
      <c r="E2317" s="181" t="s">
        <v>35</v>
      </c>
      <c r="F2317" s="183" t="s">
        <v>35</v>
      </c>
      <c r="G2317" s="181" t="s">
        <v>7045</v>
      </c>
      <c r="H2317" s="184">
        <v>1</v>
      </c>
      <c r="I2317" s="185" t="s">
        <v>107</v>
      </c>
      <c r="J2317" s="181" t="s">
        <v>37</v>
      </c>
      <c r="K2317" s="181" t="s">
        <v>38</v>
      </c>
      <c r="L2317" s="186">
        <v>45496</v>
      </c>
      <c r="M2317" s="187" t="s">
        <v>225</v>
      </c>
      <c r="N2317" s="183" t="s">
        <v>43</v>
      </c>
      <c r="O2317" s="181"/>
      <c r="P2317" s="184">
        <v>0.75</v>
      </c>
      <c r="Q2317" s="185" t="s">
        <v>107</v>
      </c>
      <c r="R2317" s="181" t="s">
        <v>37</v>
      </c>
      <c r="S2317" s="181" t="s">
        <v>96</v>
      </c>
      <c r="T2317" s="186">
        <v>45496</v>
      </c>
      <c r="U2317" s="187" t="s">
        <v>7069</v>
      </c>
      <c r="V2317" s="188" t="str" cm="1">
        <f t="array" ref="V2317">IF(SUM(LEN(A2317:U2317))=0,"",IF(OR(OR(ISBLANK(E2317),SUM(LEN(B2317),LEN(C2317))=0),AND(NOT(D2317="Unknown"),ISBLANK(I2317)),AND(NOT(N2317="Unknown"),ISBLANK(Q2317))),"Missing Information", INDEX(Table15[Entire Service Line Classification], MATCH(SUMIFS(Table15[Unique ID],Table15[System-Owned Portion],D2317,Table15[If Material Anything Other than "Lead" in Column E,Was Material Ever Previously Lead?],F2317,Table15[Customer-Owned Portion],N2317),Table15[Unique ID],0),0)))</f>
        <v>Non-lead</v>
      </c>
      <c r="W2317" s="189"/>
    </row>
    <row r="2318" spans="1:23" s="190" customFormat="1" ht="37.5" x14ac:dyDescent="0.25">
      <c r="A2318" s="180">
        <v>11607192</v>
      </c>
      <c r="B2318" s="181" t="s">
        <v>4704</v>
      </c>
      <c r="C2318" s="182" t="s">
        <v>4705</v>
      </c>
      <c r="D2318" s="183" t="s">
        <v>43</v>
      </c>
      <c r="E2318" s="181" t="s">
        <v>35</v>
      </c>
      <c r="F2318" s="183" t="s">
        <v>35</v>
      </c>
      <c r="G2318" s="181" t="s">
        <v>237</v>
      </c>
      <c r="H2318" s="184">
        <v>0.75</v>
      </c>
      <c r="I2318" s="185" t="s">
        <v>107</v>
      </c>
      <c r="J2318" s="181" t="s">
        <v>37</v>
      </c>
      <c r="K2318" s="181" t="s">
        <v>38</v>
      </c>
      <c r="L2318" s="186">
        <v>45504</v>
      </c>
      <c r="M2318" s="187" t="s">
        <v>225</v>
      </c>
      <c r="N2318" s="183" t="s">
        <v>43</v>
      </c>
      <c r="O2318" s="181"/>
      <c r="P2318" s="184">
        <v>0.75</v>
      </c>
      <c r="Q2318" s="185" t="s">
        <v>107</v>
      </c>
      <c r="R2318" s="181" t="s">
        <v>37</v>
      </c>
      <c r="S2318" s="181" t="s">
        <v>96</v>
      </c>
      <c r="T2318" s="186">
        <v>45504</v>
      </c>
      <c r="U2318" s="187" t="s">
        <v>7068</v>
      </c>
      <c r="V2318" s="188" t="str" cm="1">
        <f t="array" ref="V2318">IF(SUM(LEN(A2318:U2318))=0,"",IF(OR(OR(ISBLANK(E2318),SUM(LEN(B2318),LEN(C2318))=0),AND(NOT(D2318="Unknown"),ISBLANK(I2318)),AND(NOT(N2318="Unknown"),ISBLANK(Q2318))),"Missing Information", INDEX(Table15[Entire Service Line Classification], MATCH(SUMIFS(Table15[Unique ID],Table15[System-Owned Portion],D2318,Table15[If Material Anything Other than "Lead" in Column E,Was Material Ever Previously Lead?],F2318,Table15[Customer-Owned Portion],N2318),Table15[Unique ID],0),0)))</f>
        <v>Non-lead</v>
      </c>
      <c r="W2318" s="189"/>
    </row>
    <row r="2319" spans="1:23" s="190" customFormat="1" ht="37.5" x14ac:dyDescent="0.25">
      <c r="A2319" s="180">
        <v>11607191</v>
      </c>
      <c r="B2319" s="181" t="s">
        <v>4706</v>
      </c>
      <c r="C2319" s="182" t="s">
        <v>4707</v>
      </c>
      <c r="D2319" s="183" t="s">
        <v>43</v>
      </c>
      <c r="E2319" s="181" t="s">
        <v>35</v>
      </c>
      <c r="F2319" s="183" t="s">
        <v>35</v>
      </c>
      <c r="G2319" s="181" t="s">
        <v>230</v>
      </c>
      <c r="H2319" s="184">
        <v>1</v>
      </c>
      <c r="I2319" s="185" t="s">
        <v>107</v>
      </c>
      <c r="J2319" s="181" t="s">
        <v>37</v>
      </c>
      <c r="K2319" s="181" t="s">
        <v>38</v>
      </c>
      <c r="L2319" s="186">
        <v>45504</v>
      </c>
      <c r="M2319" s="187" t="s">
        <v>7068</v>
      </c>
      <c r="N2319" s="183" t="s">
        <v>36</v>
      </c>
      <c r="O2319" s="181"/>
      <c r="P2319" s="184">
        <v>1</v>
      </c>
      <c r="Q2319" s="185" t="s">
        <v>107</v>
      </c>
      <c r="R2319" s="181" t="s">
        <v>37</v>
      </c>
      <c r="S2319" s="181" t="s">
        <v>96</v>
      </c>
      <c r="T2319" s="186">
        <v>45504</v>
      </c>
      <c r="U2319" s="187" t="s">
        <v>225</v>
      </c>
      <c r="V2319" s="188" t="str" cm="1">
        <f t="array" ref="V2319">IF(SUM(LEN(A2319:U2319))=0,"",IF(OR(OR(ISBLANK(E2319),SUM(LEN(B2319),LEN(C2319))=0),AND(NOT(D2319="Unknown"),ISBLANK(I2319)),AND(NOT(N2319="Unknown"),ISBLANK(Q2319))),"Missing Information", INDEX(Table15[Entire Service Line Classification], MATCH(SUMIFS(Table15[Unique ID],Table15[System-Owned Portion],D2319,Table15[If Material Anything Other than "Lead" in Column E,Was Material Ever Previously Lead?],F2319,Table15[Customer-Owned Portion],N2319),Table15[Unique ID],0),0)))</f>
        <v>Non-lead</v>
      </c>
      <c r="W2319" s="189"/>
    </row>
    <row r="2320" spans="1:23" s="190" customFormat="1" ht="37.5" x14ac:dyDescent="0.25">
      <c r="A2320" s="180">
        <v>11607190</v>
      </c>
      <c r="B2320" s="181" t="s">
        <v>4708</v>
      </c>
      <c r="C2320" s="182" t="s">
        <v>4709</v>
      </c>
      <c r="D2320" s="183" t="s">
        <v>43</v>
      </c>
      <c r="E2320" s="181" t="s">
        <v>35</v>
      </c>
      <c r="F2320" s="183" t="s">
        <v>35</v>
      </c>
      <c r="G2320" s="181" t="s">
        <v>240</v>
      </c>
      <c r="H2320" s="184">
        <v>1</v>
      </c>
      <c r="I2320" s="185" t="s">
        <v>107</v>
      </c>
      <c r="J2320" s="181" t="s">
        <v>37</v>
      </c>
      <c r="K2320" s="181" t="s">
        <v>38</v>
      </c>
      <c r="L2320" s="186">
        <v>45504</v>
      </c>
      <c r="M2320" s="187" t="s">
        <v>225</v>
      </c>
      <c r="N2320" s="183" t="s">
        <v>43</v>
      </c>
      <c r="O2320" s="181"/>
      <c r="P2320" s="184">
        <v>1</v>
      </c>
      <c r="Q2320" s="185" t="s">
        <v>107</v>
      </c>
      <c r="R2320" s="181" t="s">
        <v>37</v>
      </c>
      <c r="S2320" s="181" t="s">
        <v>96</v>
      </c>
      <c r="T2320" s="186">
        <v>45504</v>
      </c>
      <c r="U2320" s="187" t="s">
        <v>7068</v>
      </c>
      <c r="V2320" s="188" t="str" cm="1">
        <f t="array" ref="V2320">IF(SUM(LEN(A2320:U2320))=0,"",IF(OR(OR(ISBLANK(E2320),SUM(LEN(B2320),LEN(C2320))=0),AND(NOT(D2320="Unknown"),ISBLANK(I2320)),AND(NOT(N2320="Unknown"),ISBLANK(Q2320))),"Missing Information", INDEX(Table15[Entire Service Line Classification], MATCH(SUMIFS(Table15[Unique ID],Table15[System-Owned Portion],D2320,Table15[If Material Anything Other than "Lead" in Column E,Was Material Ever Previously Lead?],F2320,Table15[Customer-Owned Portion],N2320),Table15[Unique ID],0),0)))</f>
        <v>Non-lead</v>
      </c>
      <c r="W2320" s="189"/>
    </row>
    <row r="2321" spans="1:23" s="190" customFormat="1" ht="37.5" x14ac:dyDescent="0.25">
      <c r="A2321" s="180">
        <v>11607189</v>
      </c>
      <c r="B2321" s="181" t="s">
        <v>4710</v>
      </c>
      <c r="C2321" s="182" t="s">
        <v>4711</v>
      </c>
      <c r="D2321" s="183" t="s">
        <v>43</v>
      </c>
      <c r="E2321" s="181" t="s">
        <v>35</v>
      </c>
      <c r="F2321" s="183" t="s">
        <v>35</v>
      </c>
      <c r="G2321" s="181" t="s">
        <v>244</v>
      </c>
      <c r="H2321" s="184">
        <v>1</v>
      </c>
      <c r="I2321" s="185" t="s">
        <v>107</v>
      </c>
      <c r="J2321" s="181" t="s">
        <v>37</v>
      </c>
      <c r="K2321" s="181" t="s">
        <v>38</v>
      </c>
      <c r="L2321" s="186">
        <v>45504</v>
      </c>
      <c r="M2321" s="187" t="s">
        <v>7068</v>
      </c>
      <c r="N2321" s="183" t="s">
        <v>43</v>
      </c>
      <c r="O2321" s="181"/>
      <c r="P2321" s="184">
        <v>1</v>
      </c>
      <c r="Q2321" s="185" t="s">
        <v>107</v>
      </c>
      <c r="R2321" s="181" t="s">
        <v>37</v>
      </c>
      <c r="S2321" s="181" t="s">
        <v>96</v>
      </c>
      <c r="T2321" s="186">
        <v>45504</v>
      </c>
      <c r="U2321" s="187" t="s">
        <v>7068</v>
      </c>
      <c r="V2321" s="188" t="str" cm="1">
        <f t="array" ref="V2321">IF(SUM(LEN(A2321:U2321))=0,"",IF(OR(OR(ISBLANK(E2321),SUM(LEN(B2321),LEN(C2321))=0),AND(NOT(D2321="Unknown"),ISBLANK(I2321)),AND(NOT(N2321="Unknown"),ISBLANK(Q2321))),"Missing Information", INDEX(Table15[Entire Service Line Classification], MATCH(SUMIFS(Table15[Unique ID],Table15[System-Owned Portion],D2321,Table15[If Material Anything Other than "Lead" in Column E,Was Material Ever Previously Lead?],F2321,Table15[Customer-Owned Portion],N2321),Table15[Unique ID],0),0)))</f>
        <v>Non-lead</v>
      </c>
      <c r="W2321" s="189"/>
    </row>
    <row r="2322" spans="1:23" s="190" customFormat="1" ht="37.5" x14ac:dyDescent="0.25">
      <c r="A2322" s="180">
        <v>11607188</v>
      </c>
      <c r="B2322" s="181" t="s">
        <v>4712</v>
      </c>
      <c r="C2322" s="182" t="s">
        <v>4713</v>
      </c>
      <c r="D2322" s="183" t="s">
        <v>43</v>
      </c>
      <c r="E2322" s="181" t="s">
        <v>35</v>
      </c>
      <c r="F2322" s="183" t="s">
        <v>35</v>
      </c>
      <c r="G2322" s="181" t="s">
        <v>274</v>
      </c>
      <c r="H2322" s="184">
        <v>1</v>
      </c>
      <c r="I2322" s="185" t="s">
        <v>107</v>
      </c>
      <c r="J2322" s="181" t="s">
        <v>37</v>
      </c>
      <c r="K2322" s="181" t="s">
        <v>38</v>
      </c>
      <c r="L2322" s="186">
        <v>45504</v>
      </c>
      <c r="M2322" s="187" t="s">
        <v>225</v>
      </c>
      <c r="N2322" s="183" t="s">
        <v>43</v>
      </c>
      <c r="O2322" s="181"/>
      <c r="P2322" s="184">
        <v>1</v>
      </c>
      <c r="Q2322" s="185" t="s">
        <v>107</v>
      </c>
      <c r="R2322" s="181" t="s">
        <v>37</v>
      </c>
      <c r="S2322" s="181" t="s">
        <v>96</v>
      </c>
      <c r="T2322" s="186">
        <v>45504</v>
      </c>
      <c r="U2322" s="187" t="s">
        <v>7068</v>
      </c>
      <c r="V2322" s="188" t="str" cm="1">
        <f t="array" ref="V2322">IF(SUM(LEN(A2322:U2322))=0,"",IF(OR(OR(ISBLANK(E2322),SUM(LEN(B2322),LEN(C2322))=0),AND(NOT(D2322="Unknown"),ISBLANK(I2322)),AND(NOT(N2322="Unknown"),ISBLANK(Q2322))),"Missing Information", INDEX(Table15[Entire Service Line Classification], MATCH(SUMIFS(Table15[Unique ID],Table15[System-Owned Portion],D2322,Table15[If Material Anything Other than "Lead" in Column E,Was Material Ever Previously Lead?],F2322,Table15[Customer-Owned Portion],N2322),Table15[Unique ID],0),0)))</f>
        <v>Non-lead</v>
      </c>
      <c r="W2322" s="189"/>
    </row>
    <row r="2323" spans="1:23" s="190" customFormat="1" ht="37.5" x14ac:dyDescent="0.25">
      <c r="A2323" s="180">
        <v>11607187</v>
      </c>
      <c r="B2323" s="181" t="s">
        <v>4714</v>
      </c>
      <c r="C2323" s="182" t="s">
        <v>4715</v>
      </c>
      <c r="D2323" s="183" t="s">
        <v>36</v>
      </c>
      <c r="E2323" s="181" t="s">
        <v>35</v>
      </c>
      <c r="F2323" s="183" t="s">
        <v>35</v>
      </c>
      <c r="G2323" s="181" t="s">
        <v>7038</v>
      </c>
      <c r="H2323" s="184">
        <v>1</v>
      </c>
      <c r="I2323" s="185" t="s">
        <v>107</v>
      </c>
      <c r="J2323" s="181" t="s">
        <v>37</v>
      </c>
      <c r="K2323" s="181" t="s">
        <v>38</v>
      </c>
      <c r="L2323" s="186">
        <v>45496</v>
      </c>
      <c r="M2323" s="187" t="s">
        <v>225</v>
      </c>
      <c r="N2323" s="183" t="s">
        <v>43</v>
      </c>
      <c r="O2323" s="181"/>
      <c r="P2323" s="184">
        <v>0.75</v>
      </c>
      <c r="Q2323" s="185" t="s">
        <v>107</v>
      </c>
      <c r="R2323" s="181" t="s">
        <v>37</v>
      </c>
      <c r="S2323" s="181" t="s">
        <v>96</v>
      </c>
      <c r="T2323" s="186">
        <v>45496</v>
      </c>
      <c r="U2323" s="187" t="s">
        <v>7074</v>
      </c>
      <c r="V2323" s="188" t="str" cm="1">
        <f t="array" ref="V2323">IF(SUM(LEN(A2323:U2323))=0,"",IF(OR(OR(ISBLANK(E2323),SUM(LEN(B2323),LEN(C2323))=0),AND(NOT(D2323="Unknown"),ISBLANK(I2323)),AND(NOT(N2323="Unknown"),ISBLANK(Q2323))),"Missing Information", INDEX(Table15[Entire Service Line Classification], MATCH(SUMIFS(Table15[Unique ID],Table15[System-Owned Portion],D2323,Table15[If Material Anything Other than "Lead" in Column E,Was Material Ever Previously Lead?],F2323,Table15[Customer-Owned Portion],N2323),Table15[Unique ID],0),0)))</f>
        <v>Non-lead</v>
      </c>
      <c r="W2323" s="189"/>
    </row>
    <row r="2324" spans="1:23" s="190" customFormat="1" ht="37.5" x14ac:dyDescent="0.25">
      <c r="A2324" s="180">
        <v>11607186</v>
      </c>
      <c r="B2324" s="181" t="s">
        <v>4716</v>
      </c>
      <c r="C2324" s="182" t="s">
        <v>4717</v>
      </c>
      <c r="D2324" s="183" t="s">
        <v>43</v>
      </c>
      <c r="E2324" s="181" t="s">
        <v>35</v>
      </c>
      <c r="F2324" s="183" t="s">
        <v>35</v>
      </c>
      <c r="G2324" s="181" t="s">
        <v>241</v>
      </c>
      <c r="H2324" s="184">
        <v>1</v>
      </c>
      <c r="I2324" s="185" t="s">
        <v>107</v>
      </c>
      <c r="J2324" s="181" t="s">
        <v>37</v>
      </c>
      <c r="K2324" s="181" t="s">
        <v>38</v>
      </c>
      <c r="L2324" s="186">
        <v>45504</v>
      </c>
      <c r="M2324" s="187" t="s">
        <v>225</v>
      </c>
      <c r="N2324" s="183" t="s">
        <v>43</v>
      </c>
      <c r="O2324" s="181"/>
      <c r="P2324" s="184">
        <v>0.75</v>
      </c>
      <c r="Q2324" s="185" t="s">
        <v>107</v>
      </c>
      <c r="R2324" s="181" t="s">
        <v>37</v>
      </c>
      <c r="S2324" s="181" t="s">
        <v>96</v>
      </c>
      <c r="T2324" s="186">
        <v>45504</v>
      </c>
      <c r="U2324" s="187" t="s">
        <v>7068</v>
      </c>
      <c r="V2324" s="188" t="str" cm="1">
        <f t="array" ref="V2324">IF(SUM(LEN(A2324:U2324))=0,"",IF(OR(OR(ISBLANK(E2324),SUM(LEN(B2324),LEN(C2324))=0),AND(NOT(D2324="Unknown"),ISBLANK(I2324)),AND(NOT(N2324="Unknown"),ISBLANK(Q2324))),"Missing Information", INDEX(Table15[Entire Service Line Classification], MATCH(SUMIFS(Table15[Unique ID],Table15[System-Owned Portion],D2324,Table15[If Material Anything Other than "Lead" in Column E,Was Material Ever Previously Lead?],F2324,Table15[Customer-Owned Portion],N2324),Table15[Unique ID],0),0)))</f>
        <v>Non-lead</v>
      </c>
      <c r="W2324" s="189"/>
    </row>
    <row r="2325" spans="1:23" s="190" customFormat="1" ht="37.5" x14ac:dyDescent="0.25">
      <c r="A2325" s="180">
        <v>11607185</v>
      </c>
      <c r="B2325" s="181" t="s">
        <v>4718</v>
      </c>
      <c r="C2325" s="182" t="s">
        <v>4719</v>
      </c>
      <c r="D2325" s="183" t="s">
        <v>43</v>
      </c>
      <c r="E2325" s="181" t="s">
        <v>35</v>
      </c>
      <c r="F2325" s="183" t="s">
        <v>35</v>
      </c>
      <c r="G2325" s="181" t="s">
        <v>229</v>
      </c>
      <c r="H2325" s="184">
        <v>0.75</v>
      </c>
      <c r="I2325" s="185" t="s">
        <v>107</v>
      </c>
      <c r="J2325" s="181" t="s">
        <v>37</v>
      </c>
      <c r="K2325" s="181" t="s">
        <v>38</v>
      </c>
      <c r="L2325" s="186">
        <v>45504</v>
      </c>
      <c r="M2325" s="187" t="s">
        <v>225</v>
      </c>
      <c r="N2325" s="183" t="s">
        <v>43</v>
      </c>
      <c r="O2325" s="181"/>
      <c r="P2325" s="184">
        <v>0.75</v>
      </c>
      <c r="Q2325" s="185" t="s">
        <v>107</v>
      </c>
      <c r="R2325" s="181" t="s">
        <v>37</v>
      </c>
      <c r="S2325" s="181" t="s">
        <v>96</v>
      </c>
      <c r="T2325" s="186">
        <v>45504</v>
      </c>
      <c r="U2325" s="187" t="s">
        <v>7068</v>
      </c>
      <c r="V2325" s="188" t="str" cm="1">
        <f t="array" ref="V2325">IF(SUM(LEN(A2325:U2325))=0,"",IF(OR(OR(ISBLANK(E2325),SUM(LEN(B2325),LEN(C2325))=0),AND(NOT(D2325="Unknown"),ISBLANK(I2325)),AND(NOT(N2325="Unknown"),ISBLANK(Q2325))),"Missing Information", INDEX(Table15[Entire Service Line Classification], MATCH(SUMIFS(Table15[Unique ID],Table15[System-Owned Portion],D2325,Table15[If Material Anything Other than "Lead" in Column E,Was Material Ever Previously Lead?],F2325,Table15[Customer-Owned Portion],N2325),Table15[Unique ID],0),0)))</f>
        <v>Non-lead</v>
      </c>
      <c r="W2325" s="189"/>
    </row>
    <row r="2326" spans="1:23" s="190" customFormat="1" ht="37.5" x14ac:dyDescent="0.25">
      <c r="A2326" s="180">
        <v>11607184</v>
      </c>
      <c r="B2326" s="181" t="s">
        <v>4720</v>
      </c>
      <c r="C2326" s="182" t="s">
        <v>4721</v>
      </c>
      <c r="D2326" s="183" t="s">
        <v>43</v>
      </c>
      <c r="E2326" s="181" t="s">
        <v>35</v>
      </c>
      <c r="F2326" s="183" t="s">
        <v>35</v>
      </c>
      <c r="G2326" s="181" t="s">
        <v>252</v>
      </c>
      <c r="H2326" s="184">
        <v>1</v>
      </c>
      <c r="I2326" s="185" t="s">
        <v>107</v>
      </c>
      <c r="J2326" s="181" t="s">
        <v>37</v>
      </c>
      <c r="K2326" s="181" t="s">
        <v>38</v>
      </c>
      <c r="L2326" s="186">
        <v>45505</v>
      </c>
      <c r="M2326" s="187" t="s">
        <v>225</v>
      </c>
      <c r="N2326" s="183" t="s">
        <v>43</v>
      </c>
      <c r="O2326" s="181"/>
      <c r="P2326" s="184">
        <v>0.75</v>
      </c>
      <c r="Q2326" s="185" t="s">
        <v>107</v>
      </c>
      <c r="R2326" s="181" t="s">
        <v>37</v>
      </c>
      <c r="S2326" s="181" t="s">
        <v>96</v>
      </c>
      <c r="T2326" s="186">
        <v>45505</v>
      </c>
      <c r="U2326" s="187" t="s">
        <v>7068</v>
      </c>
      <c r="V2326" s="188" t="str" cm="1">
        <f t="array" ref="V2326">IF(SUM(LEN(A2326:U2326))=0,"",IF(OR(OR(ISBLANK(E2326),SUM(LEN(B2326),LEN(C2326))=0),AND(NOT(D2326="Unknown"),ISBLANK(I2326)),AND(NOT(N2326="Unknown"),ISBLANK(Q2326))),"Missing Information", INDEX(Table15[Entire Service Line Classification], MATCH(SUMIFS(Table15[Unique ID],Table15[System-Owned Portion],D2326,Table15[If Material Anything Other than "Lead" in Column E,Was Material Ever Previously Lead?],F2326,Table15[Customer-Owned Portion],N2326),Table15[Unique ID],0),0)))</f>
        <v>Non-lead</v>
      </c>
      <c r="W2326" s="189"/>
    </row>
    <row r="2327" spans="1:23" s="190" customFormat="1" ht="37.5" x14ac:dyDescent="0.25">
      <c r="A2327" s="180">
        <v>11607183</v>
      </c>
      <c r="B2327" s="181" t="s">
        <v>4722</v>
      </c>
      <c r="C2327" s="182" t="s">
        <v>4723</v>
      </c>
      <c r="D2327" s="183" t="s">
        <v>43</v>
      </c>
      <c r="E2327" s="181" t="s">
        <v>35</v>
      </c>
      <c r="F2327" s="183" t="s">
        <v>35</v>
      </c>
      <c r="G2327" s="181" t="s">
        <v>258</v>
      </c>
      <c r="H2327" s="184">
        <v>1</v>
      </c>
      <c r="I2327" s="185" t="s">
        <v>107</v>
      </c>
      <c r="J2327" s="181" t="s">
        <v>37</v>
      </c>
      <c r="K2327" s="181" t="s">
        <v>38</v>
      </c>
      <c r="L2327" s="186">
        <v>45504</v>
      </c>
      <c r="M2327" s="187" t="s">
        <v>7068</v>
      </c>
      <c r="N2327" s="183" t="s">
        <v>36</v>
      </c>
      <c r="O2327" s="181"/>
      <c r="P2327" s="184">
        <v>1</v>
      </c>
      <c r="Q2327" s="185" t="s">
        <v>107</v>
      </c>
      <c r="R2327" s="181" t="s">
        <v>37</v>
      </c>
      <c r="S2327" s="181" t="s">
        <v>96</v>
      </c>
      <c r="T2327" s="186">
        <v>45504</v>
      </c>
      <c r="U2327" s="187" t="s">
        <v>225</v>
      </c>
      <c r="V2327" s="188" t="str" cm="1">
        <f t="array" ref="V2327">IF(SUM(LEN(A2327:U2327))=0,"",IF(OR(OR(ISBLANK(E2327),SUM(LEN(B2327),LEN(C2327))=0),AND(NOT(D2327="Unknown"),ISBLANK(I2327)),AND(NOT(N2327="Unknown"),ISBLANK(Q2327))),"Missing Information", INDEX(Table15[Entire Service Line Classification], MATCH(SUMIFS(Table15[Unique ID],Table15[System-Owned Portion],D2327,Table15[If Material Anything Other than "Lead" in Column E,Was Material Ever Previously Lead?],F2327,Table15[Customer-Owned Portion],N2327),Table15[Unique ID],0),0)))</f>
        <v>Non-lead</v>
      </c>
      <c r="W2327" s="189"/>
    </row>
    <row r="2328" spans="1:23" s="190" customFormat="1" ht="37.5" x14ac:dyDescent="0.25">
      <c r="A2328" s="180">
        <v>11607182</v>
      </c>
      <c r="B2328" s="181" t="s">
        <v>4724</v>
      </c>
      <c r="C2328" s="182" t="s">
        <v>4725</v>
      </c>
      <c r="D2328" s="183" t="s">
        <v>43</v>
      </c>
      <c r="E2328" s="181" t="s">
        <v>35</v>
      </c>
      <c r="F2328" s="183" t="s">
        <v>35</v>
      </c>
      <c r="G2328" s="181" t="s">
        <v>252</v>
      </c>
      <c r="H2328" s="184">
        <v>0.75</v>
      </c>
      <c r="I2328" s="185" t="s">
        <v>107</v>
      </c>
      <c r="J2328" s="181" t="s">
        <v>37</v>
      </c>
      <c r="K2328" s="181" t="s">
        <v>38</v>
      </c>
      <c r="L2328" s="186">
        <v>45504</v>
      </c>
      <c r="M2328" s="187" t="s">
        <v>225</v>
      </c>
      <c r="N2328" s="183" t="s">
        <v>43</v>
      </c>
      <c r="O2328" s="181"/>
      <c r="P2328" s="184">
        <v>0.75</v>
      </c>
      <c r="Q2328" s="185" t="s">
        <v>107</v>
      </c>
      <c r="R2328" s="181" t="s">
        <v>37</v>
      </c>
      <c r="S2328" s="181" t="s">
        <v>96</v>
      </c>
      <c r="T2328" s="186">
        <v>45504</v>
      </c>
      <c r="U2328" s="187" t="s">
        <v>7068</v>
      </c>
      <c r="V2328" s="188" t="str" cm="1">
        <f t="array" ref="V2328">IF(SUM(LEN(A2328:U2328))=0,"",IF(OR(OR(ISBLANK(E2328),SUM(LEN(B2328),LEN(C2328))=0),AND(NOT(D2328="Unknown"),ISBLANK(I2328)),AND(NOT(N2328="Unknown"),ISBLANK(Q2328))),"Missing Information", INDEX(Table15[Entire Service Line Classification], MATCH(SUMIFS(Table15[Unique ID],Table15[System-Owned Portion],D2328,Table15[If Material Anything Other than "Lead" in Column E,Was Material Ever Previously Lead?],F2328,Table15[Customer-Owned Portion],N2328),Table15[Unique ID],0),0)))</f>
        <v>Non-lead</v>
      </c>
      <c r="W2328" s="189"/>
    </row>
    <row r="2329" spans="1:23" s="190" customFormat="1" ht="37.5" x14ac:dyDescent="0.25">
      <c r="A2329" s="180">
        <v>11607181</v>
      </c>
      <c r="B2329" s="181" t="s">
        <v>4726</v>
      </c>
      <c r="C2329" s="182" t="s">
        <v>4727</v>
      </c>
      <c r="D2329" s="183" t="s">
        <v>43</v>
      </c>
      <c r="E2329" s="181" t="s">
        <v>35</v>
      </c>
      <c r="F2329" s="183" t="s">
        <v>35</v>
      </c>
      <c r="G2329" s="181" t="s">
        <v>7040</v>
      </c>
      <c r="H2329" s="184">
        <v>1</v>
      </c>
      <c r="I2329" s="185" t="s">
        <v>107</v>
      </c>
      <c r="J2329" s="181" t="s">
        <v>37</v>
      </c>
      <c r="K2329" s="181" t="s">
        <v>38</v>
      </c>
      <c r="L2329" s="186">
        <v>45504</v>
      </c>
      <c r="M2329" s="187" t="s">
        <v>225</v>
      </c>
      <c r="N2329" s="183" t="s">
        <v>43</v>
      </c>
      <c r="O2329" s="181"/>
      <c r="P2329" s="184">
        <v>1</v>
      </c>
      <c r="Q2329" s="185" t="s">
        <v>107</v>
      </c>
      <c r="R2329" s="181" t="s">
        <v>37</v>
      </c>
      <c r="S2329" s="181" t="s">
        <v>96</v>
      </c>
      <c r="T2329" s="186">
        <v>45504</v>
      </c>
      <c r="U2329" s="187" t="s">
        <v>7068</v>
      </c>
      <c r="V2329" s="188" t="str" cm="1">
        <f t="array" ref="V2329">IF(SUM(LEN(A2329:U2329))=0,"",IF(OR(OR(ISBLANK(E2329),SUM(LEN(B2329),LEN(C2329))=0),AND(NOT(D2329="Unknown"),ISBLANK(I2329)),AND(NOT(N2329="Unknown"),ISBLANK(Q2329))),"Missing Information", INDEX(Table15[Entire Service Line Classification], MATCH(SUMIFS(Table15[Unique ID],Table15[System-Owned Portion],D2329,Table15[If Material Anything Other than "Lead" in Column E,Was Material Ever Previously Lead?],F2329,Table15[Customer-Owned Portion],N2329),Table15[Unique ID],0),0)))</f>
        <v>Non-lead</v>
      </c>
      <c r="W2329" s="189"/>
    </row>
    <row r="2330" spans="1:23" s="190" customFormat="1" ht="37.5" x14ac:dyDescent="0.25">
      <c r="A2330" s="180">
        <v>11607180</v>
      </c>
      <c r="B2330" s="181" t="s">
        <v>4728</v>
      </c>
      <c r="C2330" s="182" t="s">
        <v>4729</v>
      </c>
      <c r="D2330" s="183" t="s">
        <v>43</v>
      </c>
      <c r="E2330" s="181" t="s">
        <v>35</v>
      </c>
      <c r="F2330" s="183" t="s">
        <v>35</v>
      </c>
      <c r="G2330" s="181" t="s">
        <v>252</v>
      </c>
      <c r="H2330" s="184">
        <v>1</v>
      </c>
      <c r="I2330" s="185" t="s">
        <v>107</v>
      </c>
      <c r="J2330" s="181" t="s">
        <v>37</v>
      </c>
      <c r="K2330" s="181" t="s">
        <v>38</v>
      </c>
      <c r="L2330" s="186">
        <v>45505</v>
      </c>
      <c r="M2330" s="187" t="s">
        <v>225</v>
      </c>
      <c r="N2330" s="183" t="s">
        <v>43</v>
      </c>
      <c r="O2330" s="181"/>
      <c r="P2330" s="184">
        <v>0.75</v>
      </c>
      <c r="Q2330" s="185" t="s">
        <v>107</v>
      </c>
      <c r="R2330" s="181" t="s">
        <v>37</v>
      </c>
      <c r="S2330" s="181" t="s">
        <v>96</v>
      </c>
      <c r="T2330" s="186">
        <v>45505</v>
      </c>
      <c r="U2330" s="187" t="s">
        <v>7068</v>
      </c>
      <c r="V2330" s="188" t="str" cm="1">
        <f t="array" ref="V2330">IF(SUM(LEN(A2330:U2330))=0,"",IF(OR(OR(ISBLANK(E2330),SUM(LEN(B2330),LEN(C2330))=0),AND(NOT(D2330="Unknown"),ISBLANK(I2330)),AND(NOT(N2330="Unknown"),ISBLANK(Q2330))),"Missing Information", INDEX(Table15[Entire Service Line Classification], MATCH(SUMIFS(Table15[Unique ID],Table15[System-Owned Portion],D2330,Table15[If Material Anything Other than "Lead" in Column E,Was Material Ever Previously Lead?],F2330,Table15[Customer-Owned Portion],N2330),Table15[Unique ID],0),0)))</f>
        <v>Non-lead</v>
      </c>
      <c r="W2330" s="189"/>
    </row>
    <row r="2331" spans="1:23" s="190" customFormat="1" ht="75" x14ac:dyDescent="0.25">
      <c r="A2331" s="180">
        <v>11607179</v>
      </c>
      <c r="B2331" s="181" t="s">
        <v>4700</v>
      </c>
      <c r="C2331" s="182" t="s">
        <v>4730</v>
      </c>
      <c r="D2331" s="183" t="s">
        <v>36</v>
      </c>
      <c r="E2331" s="181" t="s">
        <v>35</v>
      </c>
      <c r="F2331" s="183" t="s">
        <v>35</v>
      </c>
      <c r="G2331" s="181" t="s">
        <v>233</v>
      </c>
      <c r="H2331" s="184">
        <v>1.5</v>
      </c>
      <c r="I2331" s="185" t="s">
        <v>107</v>
      </c>
      <c r="J2331" s="181" t="s">
        <v>37</v>
      </c>
      <c r="K2331" s="181" t="s">
        <v>38</v>
      </c>
      <c r="L2331" s="186">
        <v>45505</v>
      </c>
      <c r="M2331" s="187" t="s">
        <v>225</v>
      </c>
      <c r="N2331" s="183" t="s">
        <v>36</v>
      </c>
      <c r="O2331" s="181"/>
      <c r="P2331" s="184">
        <v>1.5</v>
      </c>
      <c r="Q2331" s="185" t="s">
        <v>107</v>
      </c>
      <c r="R2331" s="181" t="s">
        <v>37</v>
      </c>
      <c r="S2331" s="181" t="s">
        <v>96</v>
      </c>
      <c r="T2331" s="186">
        <v>45505</v>
      </c>
      <c r="U2331" s="187" t="s">
        <v>225</v>
      </c>
      <c r="V2331" s="188" t="str" cm="1">
        <f t="array" ref="V2331">IF(SUM(LEN(A2331:U2331))=0,"",IF(OR(OR(ISBLANK(E2331),SUM(LEN(B2331),LEN(C2331))=0),AND(NOT(D2331="Unknown"),ISBLANK(I2331)),AND(NOT(N2331="Unknown"),ISBLANK(Q2331))),"Missing Information", INDEX(Table15[Entire Service Line Classification], MATCH(SUMIFS(Table15[Unique ID],Table15[System-Owned Portion],D2331,Table15[If Material Anything Other than "Lead" in Column E,Was Material Ever Previously Lead?],F2331,Table15[Customer-Owned Portion],N2331),Table15[Unique ID],0),0)))</f>
        <v>Non-lead</v>
      </c>
      <c r="W2331" s="189"/>
    </row>
    <row r="2332" spans="1:23" s="190" customFormat="1" ht="37.5" x14ac:dyDescent="0.25">
      <c r="A2332" s="180">
        <v>11607178</v>
      </c>
      <c r="B2332" s="181" t="s">
        <v>4731</v>
      </c>
      <c r="C2332" s="182" t="s">
        <v>4732</v>
      </c>
      <c r="D2332" s="183" t="s">
        <v>43</v>
      </c>
      <c r="E2332" s="181" t="s">
        <v>35</v>
      </c>
      <c r="F2332" s="183" t="s">
        <v>35</v>
      </c>
      <c r="G2332" s="181" t="s">
        <v>7041</v>
      </c>
      <c r="H2332" s="184">
        <v>1</v>
      </c>
      <c r="I2332" s="185" t="s">
        <v>107</v>
      </c>
      <c r="J2332" s="181" t="s">
        <v>37</v>
      </c>
      <c r="K2332" s="181" t="s">
        <v>38</v>
      </c>
      <c r="L2332" s="186">
        <v>45504</v>
      </c>
      <c r="M2332" s="187" t="s">
        <v>225</v>
      </c>
      <c r="N2332" s="183" t="s">
        <v>43</v>
      </c>
      <c r="O2332" s="181"/>
      <c r="P2332" s="184">
        <v>1</v>
      </c>
      <c r="Q2332" s="185" t="s">
        <v>107</v>
      </c>
      <c r="R2332" s="181" t="s">
        <v>37</v>
      </c>
      <c r="S2332" s="181" t="s">
        <v>96</v>
      </c>
      <c r="T2332" s="186">
        <v>45504</v>
      </c>
      <c r="U2332" s="187" t="s">
        <v>7068</v>
      </c>
      <c r="V2332" s="188" t="str" cm="1">
        <f t="array" ref="V2332">IF(SUM(LEN(A2332:U2332))=0,"",IF(OR(OR(ISBLANK(E2332),SUM(LEN(B2332),LEN(C2332))=0),AND(NOT(D2332="Unknown"),ISBLANK(I2332)),AND(NOT(N2332="Unknown"),ISBLANK(Q2332))),"Missing Information", INDEX(Table15[Entire Service Line Classification], MATCH(SUMIFS(Table15[Unique ID],Table15[System-Owned Portion],D2332,Table15[If Material Anything Other than "Lead" in Column E,Was Material Ever Previously Lead?],F2332,Table15[Customer-Owned Portion],N2332),Table15[Unique ID],0),0)))</f>
        <v>Non-lead</v>
      </c>
      <c r="W2332" s="189"/>
    </row>
    <row r="2333" spans="1:23" s="190" customFormat="1" ht="37.5" x14ac:dyDescent="0.25">
      <c r="A2333" s="180">
        <v>11607177</v>
      </c>
      <c r="B2333" s="181" t="s">
        <v>4733</v>
      </c>
      <c r="C2333" s="182" t="s">
        <v>4734</v>
      </c>
      <c r="D2333" s="183" t="s">
        <v>43</v>
      </c>
      <c r="E2333" s="181" t="s">
        <v>35</v>
      </c>
      <c r="F2333" s="183" t="s">
        <v>35</v>
      </c>
      <c r="G2333" s="181" t="s">
        <v>7045</v>
      </c>
      <c r="H2333" s="184">
        <v>1</v>
      </c>
      <c r="I2333" s="185" t="s">
        <v>107</v>
      </c>
      <c r="J2333" s="181" t="s">
        <v>37</v>
      </c>
      <c r="K2333" s="181" t="s">
        <v>38</v>
      </c>
      <c r="L2333" s="186">
        <v>45496</v>
      </c>
      <c r="M2333" s="187" t="s">
        <v>7073</v>
      </c>
      <c r="N2333" s="183" t="s">
        <v>43</v>
      </c>
      <c r="O2333" s="181"/>
      <c r="P2333" s="184">
        <v>0.75</v>
      </c>
      <c r="Q2333" s="185" t="s">
        <v>107</v>
      </c>
      <c r="R2333" s="181" t="s">
        <v>37</v>
      </c>
      <c r="S2333" s="181" t="s">
        <v>96</v>
      </c>
      <c r="T2333" s="186">
        <v>45496</v>
      </c>
      <c r="U2333" s="187" t="s">
        <v>7073</v>
      </c>
      <c r="V2333" s="188" t="str" cm="1">
        <f t="array" ref="V2333">IF(SUM(LEN(A2333:U2333))=0,"",IF(OR(OR(ISBLANK(E2333),SUM(LEN(B2333),LEN(C2333))=0),AND(NOT(D2333="Unknown"),ISBLANK(I2333)),AND(NOT(N2333="Unknown"),ISBLANK(Q2333))),"Missing Information", INDEX(Table15[Entire Service Line Classification], MATCH(SUMIFS(Table15[Unique ID],Table15[System-Owned Portion],D2333,Table15[If Material Anything Other than "Lead" in Column E,Was Material Ever Previously Lead?],F2333,Table15[Customer-Owned Portion],N2333),Table15[Unique ID],0),0)))</f>
        <v>Non-lead</v>
      </c>
      <c r="W2333" s="189"/>
    </row>
    <row r="2334" spans="1:23" s="190" customFormat="1" ht="37.5" x14ac:dyDescent="0.25">
      <c r="A2334" s="180">
        <v>11607176</v>
      </c>
      <c r="B2334" s="181" t="s">
        <v>4735</v>
      </c>
      <c r="C2334" s="182" t="s">
        <v>4736</v>
      </c>
      <c r="D2334" s="183" t="s">
        <v>43</v>
      </c>
      <c r="E2334" s="181" t="s">
        <v>35</v>
      </c>
      <c r="F2334" s="183" t="s">
        <v>35</v>
      </c>
      <c r="G2334" s="181" t="s">
        <v>252</v>
      </c>
      <c r="H2334" s="184">
        <v>1</v>
      </c>
      <c r="I2334" s="185" t="s">
        <v>107</v>
      </c>
      <c r="J2334" s="181" t="s">
        <v>37</v>
      </c>
      <c r="K2334" s="181" t="s">
        <v>38</v>
      </c>
      <c r="L2334" s="186">
        <v>45504</v>
      </c>
      <c r="M2334" s="187" t="s">
        <v>225</v>
      </c>
      <c r="N2334" s="183" t="s">
        <v>43</v>
      </c>
      <c r="O2334" s="181"/>
      <c r="P2334" s="184">
        <v>1</v>
      </c>
      <c r="Q2334" s="185" t="s">
        <v>107</v>
      </c>
      <c r="R2334" s="181" t="s">
        <v>37</v>
      </c>
      <c r="S2334" s="181" t="s">
        <v>96</v>
      </c>
      <c r="T2334" s="186">
        <v>45504</v>
      </c>
      <c r="U2334" s="187" t="s">
        <v>7068</v>
      </c>
      <c r="V2334" s="188" t="str" cm="1">
        <f t="array" ref="V2334">IF(SUM(LEN(A2334:U2334))=0,"",IF(OR(OR(ISBLANK(E2334),SUM(LEN(B2334),LEN(C2334))=0),AND(NOT(D2334="Unknown"),ISBLANK(I2334)),AND(NOT(N2334="Unknown"),ISBLANK(Q2334))),"Missing Information", INDEX(Table15[Entire Service Line Classification], MATCH(SUMIFS(Table15[Unique ID],Table15[System-Owned Portion],D2334,Table15[If Material Anything Other than "Lead" in Column E,Was Material Ever Previously Lead?],F2334,Table15[Customer-Owned Portion],N2334),Table15[Unique ID],0),0)))</f>
        <v>Non-lead</v>
      </c>
      <c r="W2334" s="189"/>
    </row>
    <row r="2335" spans="1:23" s="190" customFormat="1" ht="37.5" x14ac:dyDescent="0.25">
      <c r="A2335" s="180">
        <v>11607175</v>
      </c>
      <c r="B2335" s="181" t="s">
        <v>4737</v>
      </c>
      <c r="C2335" s="182" t="s">
        <v>4738</v>
      </c>
      <c r="D2335" s="183" t="s">
        <v>36</v>
      </c>
      <c r="E2335" s="181" t="s">
        <v>35</v>
      </c>
      <c r="F2335" s="183" t="s">
        <v>35</v>
      </c>
      <c r="G2335" s="181" t="s">
        <v>7038</v>
      </c>
      <c r="H2335" s="184">
        <v>1</v>
      </c>
      <c r="I2335" s="185" t="s">
        <v>107</v>
      </c>
      <c r="J2335" s="181" t="s">
        <v>37</v>
      </c>
      <c r="K2335" s="181" t="s">
        <v>38</v>
      </c>
      <c r="L2335" s="186">
        <v>45497</v>
      </c>
      <c r="M2335" s="187" t="s">
        <v>225</v>
      </c>
      <c r="N2335" s="183" t="s">
        <v>43</v>
      </c>
      <c r="O2335" s="181"/>
      <c r="P2335" s="184">
        <v>0.75</v>
      </c>
      <c r="Q2335" s="185" t="s">
        <v>107</v>
      </c>
      <c r="R2335" s="181" t="s">
        <v>37</v>
      </c>
      <c r="S2335" s="181" t="s">
        <v>96</v>
      </c>
      <c r="T2335" s="186">
        <v>45497</v>
      </c>
      <c r="U2335" s="187" t="s">
        <v>7073</v>
      </c>
      <c r="V2335" s="188" t="str" cm="1">
        <f t="array" ref="V2335">IF(SUM(LEN(A2335:U2335))=0,"",IF(OR(OR(ISBLANK(E2335),SUM(LEN(B2335),LEN(C2335))=0),AND(NOT(D2335="Unknown"),ISBLANK(I2335)),AND(NOT(N2335="Unknown"),ISBLANK(Q2335))),"Missing Information", INDEX(Table15[Entire Service Line Classification], MATCH(SUMIFS(Table15[Unique ID],Table15[System-Owned Portion],D2335,Table15[If Material Anything Other than "Lead" in Column E,Was Material Ever Previously Lead?],F2335,Table15[Customer-Owned Portion],N2335),Table15[Unique ID],0),0)))</f>
        <v>Non-lead</v>
      </c>
      <c r="W2335" s="189"/>
    </row>
    <row r="2336" spans="1:23" s="190" customFormat="1" ht="37.5" x14ac:dyDescent="0.25">
      <c r="A2336" s="180">
        <v>11607174</v>
      </c>
      <c r="B2336" s="181" t="s">
        <v>4739</v>
      </c>
      <c r="C2336" s="182" t="s">
        <v>4740</v>
      </c>
      <c r="D2336" s="183" t="s">
        <v>43</v>
      </c>
      <c r="E2336" s="181" t="s">
        <v>35</v>
      </c>
      <c r="F2336" s="183" t="s">
        <v>35</v>
      </c>
      <c r="G2336" s="181" t="s">
        <v>250</v>
      </c>
      <c r="H2336" s="184">
        <v>1</v>
      </c>
      <c r="I2336" s="185" t="s">
        <v>107</v>
      </c>
      <c r="J2336" s="181" t="s">
        <v>37</v>
      </c>
      <c r="K2336" s="181" t="s">
        <v>38</v>
      </c>
      <c r="L2336" s="186">
        <v>45504</v>
      </c>
      <c r="M2336" s="187" t="s">
        <v>225</v>
      </c>
      <c r="N2336" s="183" t="s">
        <v>43</v>
      </c>
      <c r="O2336" s="181"/>
      <c r="P2336" s="184">
        <v>0.75</v>
      </c>
      <c r="Q2336" s="185" t="s">
        <v>107</v>
      </c>
      <c r="R2336" s="181" t="s">
        <v>37</v>
      </c>
      <c r="S2336" s="181" t="s">
        <v>96</v>
      </c>
      <c r="T2336" s="186">
        <v>45504</v>
      </c>
      <c r="U2336" s="187" t="s">
        <v>7068</v>
      </c>
      <c r="V2336" s="188" t="str" cm="1">
        <f t="array" ref="V2336">IF(SUM(LEN(A2336:U2336))=0,"",IF(OR(OR(ISBLANK(E2336),SUM(LEN(B2336),LEN(C2336))=0),AND(NOT(D2336="Unknown"),ISBLANK(I2336)),AND(NOT(N2336="Unknown"),ISBLANK(Q2336))),"Missing Information", INDEX(Table15[Entire Service Line Classification], MATCH(SUMIFS(Table15[Unique ID],Table15[System-Owned Portion],D2336,Table15[If Material Anything Other than "Lead" in Column E,Was Material Ever Previously Lead?],F2336,Table15[Customer-Owned Portion],N2336),Table15[Unique ID],0),0)))</f>
        <v>Non-lead</v>
      </c>
      <c r="W2336" s="189"/>
    </row>
    <row r="2337" spans="1:23" s="190" customFormat="1" ht="37.5" x14ac:dyDescent="0.25">
      <c r="A2337" s="180">
        <v>11607173</v>
      </c>
      <c r="B2337" s="181" t="s">
        <v>4741</v>
      </c>
      <c r="C2337" s="182" t="s">
        <v>4742</v>
      </c>
      <c r="D2337" s="183" t="s">
        <v>43</v>
      </c>
      <c r="E2337" s="181" t="s">
        <v>35</v>
      </c>
      <c r="F2337" s="183" t="s">
        <v>35</v>
      </c>
      <c r="G2337" s="181" t="s">
        <v>250</v>
      </c>
      <c r="H2337" s="184">
        <v>1</v>
      </c>
      <c r="I2337" s="185" t="s">
        <v>107</v>
      </c>
      <c r="J2337" s="181" t="s">
        <v>37</v>
      </c>
      <c r="K2337" s="181" t="s">
        <v>38</v>
      </c>
      <c r="L2337" s="186">
        <v>45504</v>
      </c>
      <c r="M2337" s="187" t="s">
        <v>7075</v>
      </c>
      <c r="N2337" s="183" t="s">
        <v>43</v>
      </c>
      <c r="O2337" s="181"/>
      <c r="P2337" s="184">
        <v>0.75</v>
      </c>
      <c r="Q2337" s="185" t="s">
        <v>107</v>
      </c>
      <c r="R2337" s="181" t="s">
        <v>37</v>
      </c>
      <c r="S2337" s="181" t="s">
        <v>96</v>
      </c>
      <c r="T2337" s="186">
        <v>45504</v>
      </c>
      <c r="U2337" s="187" t="s">
        <v>7068</v>
      </c>
      <c r="V2337" s="188" t="str" cm="1">
        <f t="array" ref="V2337">IF(SUM(LEN(A2337:U2337))=0,"",IF(OR(OR(ISBLANK(E2337),SUM(LEN(B2337),LEN(C2337))=0),AND(NOT(D2337="Unknown"),ISBLANK(I2337)),AND(NOT(N2337="Unknown"),ISBLANK(Q2337))),"Missing Information", INDEX(Table15[Entire Service Line Classification], MATCH(SUMIFS(Table15[Unique ID],Table15[System-Owned Portion],D2337,Table15[If Material Anything Other than "Lead" in Column E,Was Material Ever Previously Lead?],F2337,Table15[Customer-Owned Portion],N2337),Table15[Unique ID],0),0)))</f>
        <v>Non-lead</v>
      </c>
      <c r="W2337" s="189"/>
    </row>
    <row r="2338" spans="1:23" s="190" customFormat="1" ht="37.5" x14ac:dyDescent="0.25">
      <c r="A2338" s="180">
        <v>11607172</v>
      </c>
      <c r="B2338" s="181" t="s">
        <v>4743</v>
      </c>
      <c r="C2338" s="182" t="s">
        <v>4744</v>
      </c>
      <c r="D2338" s="183" t="s">
        <v>43</v>
      </c>
      <c r="E2338" s="181" t="s">
        <v>35</v>
      </c>
      <c r="F2338" s="183" t="s">
        <v>35</v>
      </c>
      <c r="G2338" s="181" t="s">
        <v>240</v>
      </c>
      <c r="H2338" s="184">
        <v>0.75</v>
      </c>
      <c r="I2338" s="185" t="s">
        <v>107</v>
      </c>
      <c r="J2338" s="181" t="s">
        <v>37</v>
      </c>
      <c r="K2338" s="181" t="s">
        <v>38</v>
      </c>
      <c r="L2338" s="186">
        <v>45504</v>
      </c>
      <c r="M2338" s="187" t="s">
        <v>225</v>
      </c>
      <c r="N2338" s="183" t="s">
        <v>43</v>
      </c>
      <c r="O2338" s="181"/>
      <c r="P2338" s="184">
        <v>0.75</v>
      </c>
      <c r="Q2338" s="185" t="s">
        <v>107</v>
      </c>
      <c r="R2338" s="181" t="s">
        <v>37</v>
      </c>
      <c r="S2338" s="181" t="s">
        <v>96</v>
      </c>
      <c r="T2338" s="186">
        <v>45504</v>
      </c>
      <c r="U2338" s="187" t="s">
        <v>7068</v>
      </c>
      <c r="V2338" s="188" t="str" cm="1">
        <f t="array" ref="V2338">IF(SUM(LEN(A2338:U2338))=0,"",IF(OR(OR(ISBLANK(E2338),SUM(LEN(B2338),LEN(C2338))=0),AND(NOT(D2338="Unknown"),ISBLANK(I2338)),AND(NOT(N2338="Unknown"),ISBLANK(Q2338))),"Missing Information", INDEX(Table15[Entire Service Line Classification], MATCH(SUMIFS(Table15[Unique ID],Table15[System-Owned Portion],D2338,Table15[If Material Anything Other than "Lead" in Column E,Was Material Ever Previously Lead?],F2338,Table15[Customer-Owned Portion],N2338),Table15[Unique ID],0),0)))</f>
        <v>Non-lead</v>
      </c>
      <c r="W2338" s="189"/>
    </row>
    <row r="2339" spans="1:23" s="190" customFormat="1" ht="37.5" x14ac:dyDescent="0.25">
      <c r="A2339" s="180">
        <v>11607171</v>
      </c>
      <c r="B2339" s="181" t="s">
        <v>4745</v>
      </c>
      <c r="C2339" s="182" t="s">
        <v>4746</v>
      </c>
      <c r="D2339" s="183" t="s">
        <v>43</v>
      </c>
      <c r="E2339" s="181" t="s">
        <v>35</v>
      </c>
      <c r="F2339" s="183" t="s">
        <v>35</v>
      </c>
      <c r="G2339" s="181" t="s">
        <v>225</v>
      </c>
      <c r="H2339" s="184">
        <v>1</v>
      </c>
      <c r="I2339" s="185" t="s">
        <v>107</v>
      </c>
      <c r="J2339" s="181" t="s">
        <v>37</v>
      </c>
      <c r="K2339" s="181" t="s">
        <v>38</v>
      </c>
      <c r="L2339" s="186">
        <v>45504</v>
      </c>
      <c r="M2339" s="187" t="s">
        <v>225</v>
      </c>
      <c r="N2339" s="183" t="s">
        <v>43</v>
      </c>
      <c r="O2339" s="181"/>
      <c r="P2339" s="184">
        <v>0.75</v>
      </c>
      <c r="Q2339" s="185" t="s">
        <v>107</v>
      </c>
      <c r="R2339" s="181" t="s">
        <v>37</v>
      </c>
      <c r="S2339" s="181" t="s">
        <v>96</v>
      </c>
      <c r="T2339" s="186">
        <v>45504</v>
      </c>
      <c r="U2339" s="187" t="s">
        <v>7068</v>
      </c>
      <c r="V2339" s="188" t="str" cm="1">
        <f t="array" ref="V2339">IF(SUM(LEN(A2339:U2339))=0,"",IF(OR(OR(ISBLANK(E2339),SUM(LEN(B2339),LEN(C2339))=0),AND(NOT(D2339="Unknown"),ISBLANK(I2339)),AND(NOT(N2339="Unknown"),ISBLANK(Q2339))),"Missing Information", INDEX(Table15[Entire Service Line Classification], MATCH(SUMIFS(Table15[Unique ID],Table15[System-Owned Portion],D2339,Table15[If Material Anything Other than "Lead" in Column E,Was Material Ever Previously Lead?],F2339,Table15[Customer-Owned Portion],N2339),Table15[Unique ID],0),0)))</f>
        <v>Non-lead</v>
      </c>
      <c r="W2339" s="189"/>
    </row>
    <row r="2340" spans="1:23" s="190" customFormat="1" ht="37.5" x14ac:dyDescent="0.25">
      <c r="A2340" s="180">
        <v>11607169</v>
      </c>
      <c r="B2340" s="181" t="s">
        <v>4747</v>
      </c>
      <c r="C2340" s="182" t="s">
        <v>4748</v>
      </c>
      <c r="D2340" s="183" t="s">
        <v>43</v>
      </c>
      <c r="E2340" s="181" t="s">
        <v>35</v>
      </c>
      <c r="F2340" s="183" t="s">
        <v>35</v>
      </c>
      <c r="G2340" s="181" t="s">
        <v>225</v>
      </c>
      <c r="H2340" s="184">
        <v>1</v>
      </c>
      <c r="I2340" s="185" t="s">
        <v>107</v>
      </c>
      <c r="J2340" s="181" t="s">
        <v>37</v>
      </c>
      <c r="K2340" s="181" t="s">
        <v>38</v>
      </c>
      <c r="L2340" s="186">
        <v>45496</v>
      </c>
      <c r="M2340" s="187" t="s">
        <v>7073</v>
      </c>
      <c r="N2340" s="183" t="s">
        <v>43</v>
      </c>
      <c r="O2340" s="181"/>
      <c r="P2340" s="184">
        <v>0.75</v>
      </c>
      <c r="Q2340" s="185" t="s">
        <v>107</v>
      </c>
      <c r="R2340" s="181" t="s">
        <v>37</v>
      </c>
      <c r="S2340" s="181" t="s">
        <v>96</v>
      </c>
      <c r="T2340" s="186">
        <v>45496</v>
      </c>
      <c r="U2340" s="187" t="s">
        <v>7073</v>
      </c>
      <c r="V2340" s="188" t="str" cm="1">
        <f t="array" ref="V2340">IF(SUM(LEN(A2340:U2340))=0,"",IF(OR(OR(ISBLANK(E2340),SUM(LEN(B2340),LEN(C2340))=0),AND(NOT(D2340="Unknown"),ISBLANK(I2340)),AND(NOT(N2340="Unknown"),ISBLANK(Q2340))),"Missing Information", INDEX(Table15[Entire Service Line Classification], MATCH(SUMIFS(Table15[Unique ID],Table15[System-Owned Portion],D2340,Table15[If Material Anything Other than "Lead" in Column E,Was Material Ever Previously Lead?],F2340,Table15[Customer-Owned Portion],N2340),Table15[Unique ID],0),0)))</f>
        <v>Non-lead</v>
      </c>
      <c r="W2340" s="189"/>
    </row>
    <row r="2341" spans="1:23" s="190" customFormat="1" ht="37.5" x14ac:dyDescent="0.25">
      <c r="A2341" s="180">
        <v>11607168</v>
      </c>
      <c r="B2341" s="181" t="s">
        <v>4749</v>
      </c>
      <c r="C2341" s="182" t="s">
        <v>4750</v>
      </c>
      <c r="D2341" s="183" t="s">
        <v>43</v>
      </c>
      <c r="E2341" s="181" t="s">
        <v>35</v>
      </c>
      <c r="F2341" s="183" t="s">
        <v>35</v>
      </c>
      <c r="G2341" s="181" t="s">
        <v>236</v>
      </c>
      <c r="H2341" s="184">
        <v>1</v>
      </c>
      <c r="I2341" s="185" t="s">
        <v>107</v>
      </c>
      <c r="J2341" s="181" t="s">
        <v>37</v>
      </c>
      <c r="K2341" s="181" t="s">
        <v>38</v>
      </c>
      <c r="L2341" s="186">
        <v>45504</v>
      </c>
      <c r="M2341" s="187" t="s">
        <v>225</v>
      </c>
      <c r="N2341" s="183" t="s">
        <v>43</v>
      </c>
      <c r="O2341" s="181"/>
      <c r="P2341" s="184">
        <v>1</v>
      </c>
      <c r="Q2341" s="185" t="s">
        <v>107</v>
      </c>
      <c r="R2341" s="181" t="s">
        <v>37</v>
      </c>
      <c r="S2341" s="181" t="s">
        <v>96</v>
      </c>
      <c r="T2341" s="186">
        <v>45504</v>
      </c>
      <c r="U2341" s="187" t="s">
        <v>7068</v>
      </c>
      <c r="V2341" s="188" t="str" cm="1">
        <f t="array" ref="V2341">IF(SUM(LEN(A2341:U2341))=0,"",IF(OR(OR(ISBLANK(E2341),SUM(LEN(B2341),LEN(C2341))=0),AND(NOT(D2341="Unknown"),ISBLANK(I2341)),AND(NOT(N2341="Unknown"),ISBLANK(Q2341))),"Missing Information", INDEX(Table15[Entire Service Line Classification], MATCH(SUMIFS(Table15[Unique ID],Table15[System-Owned Portion],D2341,Table15[If Material Anything Other than "Lead" in Column E,Was Material Ever Previously Lead?],F2341,Table15[Customer-Owned Portion],N2341),Table15[Unique ID],0),0)))</f>
        <v>Non-lead</v>
      </c>
      <c r="W2341" s="189"/>
    </row>
    <row r="2342" spans="1:23" s="190" customFormat="1" ht="37.5" x14ac:dyDescent="0.25">
      <c r="A2342" s="180">
        <v>11607164</v>
      </c>
      <c r="B2342" s="181" t="s">
        <v>4751</v>
      </c>
      <c r="C2342" s="182" t="s">
        <v>4752</v>
      </c>
      <c r="D2342" s="183" t="s">
        <v>43</v>
      </c>
      <c r="E2342" s="181" t="s">
        <v>35</v>
      </c>
      <c r="F2342" s="183" t="s">
        <v>35</v>
      </c>
      <c r="G2342" s="181" t="s">
        <v>262</v>
      </c>
      <c r="H2342" s="184">
        <v>1</v>
      </c>
      <c r="I2342" s="185" t="s">
        <v>107</v>
      </c>
      <c r="J2342" s="181" t="s">
        <v>37</v>
      </c>
      <c r="K2342" s="181" t="s">
        <v>38</v>
      </c>
      <c r="L2342" s="186">
        <v>45504</v>
      </c>
      <c r="M2342" s="187" t="s">
        <v>225</v>
      </c>
      <c r="N2342" s="183" t="s">
        <v>43</v>
      </c>
      <c r="O2342" s="181"/>
      <c r="P2342" s="184">
        <v>1</v>
      </c>
      <c r="Q2342" s="185" t="s">
        <v>107</v>
      </c>
      <c r="R2342" s="181" t="s">
        <v>37</v>
      </c>
      <c r="S2342" s="181" t="s">
        <v>96</v>
      </c>
      <c r="T2342" s="186">
        <v>45504</v>
      </c>
      <c r="U2342" s="187" t="s">
        <v>7068</v>
      </c>
      <c r="V2342" s="188" t="str" cm="1">
        <f t="array" ref="V2342">IF(SUM(LEN(A2342:U2342))=0,"",IF(OR(OR(ISBLANK(E2342),SUM(LEN(B2342),LEN(C2342))=0),AND(NOT(D2342="Unknown"),ISBLANK(I2342)),AND(NOT(N2342="Unknown"),ISBLANK(Q2342))),"Missing Information", INDEX(Table15[Entire Service Line Classification], MATCH(SUMIFS(Table15[Unique ID],Table15[System-Owned Portion],D2342,Table15[If Material Anything Other than "Lead" in Column E,Was Material Ever Previously Lead?],F2342,Table15[Customer-Owned Portion],N2342),Table15[Unique ID],0),0)))</f>
        <v>Non-lead</v>
      </c>
      <c r="W2342" s="189"/>
    </row>
    <row r="2343" spans="1:23" s="190" customFormat="1" ht="37.5" x14ac:dyDescent="0.25">
      <c r="A2343" s="180">
        <v>11607170</v>
      </c>
      <c r="B2343" s="181" t="s">
        <v>4753</v>
      </c>
      <c r="C2343" s="182" t="s">
        <v>4754</v>
      </c>
      <c r="D2343" s="183" t="s">
        <v>36</v>
      </c>
      <c r="E2343" s="181" t="s">
        <v>35</v>
      </c>
      <c r="F2343" s="183" t="s">
        <v>35</v>
      </c>
      <c r="G2343" s="181" t="s">
        <v>227</v>
      </c>
      <c r="H2343" s="184">
        <v>1</v>
      </c>
      <c r="I2343" s="185" t="s">
        <v>107</v>
      </c>
      <c r="J2343" s="181" t="s">
        <v>37</v>
      </c>
      <c r="K2343" s="181" t="s">
        <v>38</v>
      </c>
      <c r="L2343" s="186">
        <v>45503</v>
      </c>
      <c r="M2343" s="187" t="s">
        <v>225</v>
      </c>
      <c r="N2343" s="183" t="s">
        <v>43</v>
      </c>
      <c r="O2343" s="181"/>
      <c r="P2343" s="184">
        <v>0.75</v>
      </c>
      <c r="Q2343" s="185" t="s">
        <v>107</v>
      </c>
      <c r="R2343" s="181" t="s">
        <v>37</v>
      </c>
      <c r="S2343" s="181" t="s">
        <v>96</v>
      </c>
      <c r="T2343" s="186">
        <v>45503</v>
      </c>
      <c r="U2343" s="187" t="s">
        <v>7068</v>
      </c>
      <c r="V2343" s="188" t="str" cm="1">
        <f t="array" ref="V2343">IF(SUM(LEN(A2343:U2343))=0,"",IF(OR(OR(ISBLANK(E2343),SUM(LEN(B2343),LEN(C2343))=0),AND(NOT(D2343="Unknown"),ISBLANK(I2343)),AND(NOT(N2343="Unknown"),ISBLANK(Q2343))),"Missing Information", INDEX(Table15[Entire Service Line Classification], MATCH(SUMIFS(Table15[Unique ID],Table15[System-Owned Portion],D2343,Table15[If Material Anything Other than "Lead" in Column E,Was Material Ever Previously Lead?],F2343,Table15[Customer-Owned Portion],N2343),Table15[Unique ID],0),0)))</f>
        <v>Non-lead</v>
      </c>
      <c r="W2343" s="189"/>
    </row>
    <row r="2344" spans="1:23" s="190" customFormat="1" ht="37.5" x14ac:dyDescent="0.25">
      <c r="A2344" s="180">
        <v>11607167</v>
      </c>
      <c r="B2344" s="181" t="s">
        <v>4755</v>
      </c>
      <c r="C2344" s="182" t="s">
        <v>4756</v>
      </c>
      <c r="D2344" s="183" t="s">
        <v>43</v>
      </c>
      <c r="E2344" s="181" t="s">
        <v>35</v>
      </c>
      <c r="F2344" s="183" t="s">
        <v>35</v>
      </c>
      <c r="G2344" s="181" t="s">
        <v>236</v>
      </c>
      <c r="H2344" s="184">
        <v>1</v>
      </c>
      <c r="I2344" s="185" t="s">
        <v>107</v>
      </c>
      <c r="J2344" s="181" t="s">
        <v>37</v>
      </c>
      <c r="K2344" s="181" t="s">
        <v>38</v>
      </c>
      <c r="L2344" s="186">
        <v>45503</v>
      </c>
      <c r="M2344" s="187" t="s">
        <v>225</v>
      </c>
      <c r="N2344" s="183" t="s">
        <v>43</v>
      </c>
      <c r="O2344" s="181"/>
      <c r="P2344" s="184">
        <v>1</v>
      </c>
      <c r="Q2344" s="185" t="s">
        <v>107</v>
      </c>
      <c r="R2344" s="181" t="s">
        <v>37</v>
      </c>
      <c r="S2344" s="181" t="s">
        <v>96</v>
      </c>
      <c r="T2344" s="186">
        <v>45503</v>
      </c>
      <c r="U2344" s="187" t="s">
        <v>7068</v>
      </c>
      <c r="V2344" s="188" t="str" cm="1">
        <f t="array" ref="V2344">IF(SUM(LEN(A2344:U2344))=0,"",IF(OR(OR(ISBLANK(E2344),SUM(LEN(B2344),LEN(C2344))=0),AND(NOT(D2344="Unknown"),ISBLANK(I2344)),AND(NOT(N2344="Unknown"),ISBLANK(Q2344))),"Missing Information", INDEX(Table15[Entire Service Line Classification], MATCH(SUMIFS(Table15[Unique ID],Table15[System-Owned Portion],D2344,Table15[If Material Anything Other than "Lead" in Column E,Was Material Ever Previously Lead?],F2344,Table15[Customer-Owned Portion],N2344),Table15[Unique ID],0),0)))</f>
        <v>Non-lead</v>
      </c>
      <c r="W2344" s="189"/>
    </row>
    <row r="2345" spans="1:23" s="190" customFormat="1" ht="37.5" x14ac:dyDescent="0.25">
      <c r="A2345" s="180">
        <v>11607166</v>
      </c>
      <c r="B2345" s="181" t="s">
        <v>4757</v>
      </c>
      <c r="C2345" s="182" t="s">
        <v>4758</v>
      </c>
      <c r="D2345" s="183" t="s">
        <v>43</v>
      </c>
      <c r="E2345" s="181" t="s">
        <v>35</v>
      </c>
      <c r="F2345" s="183" t="s">
        <v>35</v>
      </c>
      <c r="G2345" s="181" t="s">
        <v>246</v>
      </c>
      <c r="H2345" s="184">
        <v>1</v>
      </c>
      <c r="I2345" s="185" t="s">
        <v>107</v>
      </c>
      <c r="J2345" s="181" t="s">
        <v>37</v>
      </c>
      <c r="K2345" s="181" t="s">
        <v>38</v>
      </c>
      <c r="L2345" s="186">
        <v>45496</v>
      </c>
      <c r="M2345" s="187" t="s">
        <v>7073</v>
      </c>
      <c r="N2345" s="183" t="s">
        <v>43</v>
      </c>
      <c r="O2345" s="181"/>
      <c r="P2345" s="184">
        <v>0.75</v>
      </c>
      <c r="Q2345" s="185" t="s">
        <v>107</v>
      </c>
      <c r="R2345" s="181" t="s">
        <v>37</v>
      </c>
      <c r="S2345" s="181" t="s">
        <v>96</v>
      </c>
      <c r="T2345" s="186">
        <v>45496</v>
      </c>
      <c r="U2345" s="187" t="s">
        <v>7073</v>
      </c>
      <c r="V2345" s="188" t="str" cm="1">
        <f t="array" ref="V2345">IF(SUM(LEN(A2345:U2345))=0,"",IF(OR(OR(ISBLANK(E2345),SUM(LEN(B2345),LEN(C2345))=0),AND(NOT(D2345="Unknown"),ISBLANK(I2345)),AND(NOT(N2345="Unknown"),ISBLANK(Q2345))),"Missing Information", INDEX(Table15[Entire Service Line Classification], MATCH(SUMIFS(Table15[Unique ID],Table15[System-Owned Portion],D2345,Table15[If Material Anything Other than "Lead" in Column E,Was Material Ever Previously Lead?],F2345,Table15[Customer-Owned Portion],N2345),Table15[Unique ID],0),0)))</f>
        <v>Non-lead</v>
      </c>
      <c r="W2345" s="189"/>
    </row>
    <row r="2346" spans="1:23" s="190" customFormat="1" ht="37.5" x14ac:dyDescent="0.25">
      <c r="A2346" s="180">
        <v>11607163</v>
      </c>
      <c r="B2346" s="181" t="s">
        <v>4759</v>
      </c>
      <c r="C2346" s="182" t="s">
        <v>4760</v>
      </c>
      <c r="D2346" s="183" t="s">
        <v>36</v>
      </c>
      <c r="E2346" s="181" t="s">
        <v>35</v>
      </c>
      <c r="F2346" s="183" t="s">
        <v>35</v>
      </c>
      <c r="G2346" s="181" t="s">
        <v>7034</v>
      </c>
      <c r="H2346" s="184">
        <v>1</v>
      </c>
      <c r="I2346" s="185" t="s">
        <v>107</v>
      </c>
      <c r="J2346" s="181" t="s">
        <v>37</v>
      </c>
      <c r="K2346" s="181" t="s">
        <v>38</v>
      </c>
      <c r="L2346" s="186">
        <v>45497</v>
      </c>
      <c r="M2346" s="187" t="s">
        <v>225</v>
      </c>
      <c r="N2346" s="183" t="s">
        <v>43</v>
      </c>
      <c r="O2346" s="181"/>
      <c r="P2346" s="184">
        <v>0.75</v>
      </c>
      <c r="Q2346" s="185" t="s">
        <v>107</v>
      </c>
      <c r="R2346" s="181" t="s">
        <v>37</v>
      </c>
      <c r="S2346" s="181" t="s">
        <v>96</v>
      </c>
      <c r="T2346" s="186">
        <v>45497</v>
      </c>
      <c r="U2346" s="187" t="s">
        <v>7074</v>
      </c>
      <c r="V2346" s="188" t="str" cm="1">
        <f t="array" ref="V2346">IF(SUM(LEN(A2346:U2346))=0,"",IF(OR(OR(ISBLANK(E2346),SUM(LEN(B2346),LEN(C2346))=0),AND(NOT(D2346="Unknown"),ISBLANK(I2346)),AND(NOT(N2346="Unknown"),ISBLANK(Q2346))),"Missing Information", INDEX(Table15[Entire Service Line Classification], MATCH(SUMIFS(Table15[Unique ID],Table15[System-Owned Portion],D2346,Table15[If Material Anything Other than "Lead" in Column E,Was Material Ever Previously Lead?],F2346,Table15[Customer-Owned Portion],N2346),Table15[Unique ID],0),0)))</f>
        <v>Non-lead</v>
      </c>
      <c r="W2346" s="189"/>
    </row>
    <row r="2347" spans="1:23" s="190" customFormat="1" ht="37.5" x14ac:dyDescent="0.25">
      <c r="A2347" s="180">
        <v>11607162</v>
      </c>
      <c r="B2347" s="181" t="s">
        <v>4761</v>
      </c>
      <c r="C2347" s="182" t="s">
        <v>4762</v>
      </c>
      <c r="D2347" s="183" t="s">
        <v>43</v>
      </c>
      <c r="E2347" s="181" t="s">
        <v>35</v>
      </c>
      <c r="F2347" s="183" t="s">
        <v>35</v>
      </c>
      <c r="G2347" s="181" t="s">
        <v>7038</v>
      </c>
      <c r="H2347" s="184">
        <v>1</v>
      </c>
      <c r="I2347" s="185" t="s">
        <v>107</v>
      </c>
      <c r="J2347" s="181" t="s">
        <v>37</v>
      </c>
      <c r="K2347" s="181" t="s">
        <v>38</v>
      </c>
      <c r="L2347" s="186">
        <v>45504</v>
      </c>
      <c r="M2347" s="187" t="s">
        <v>225</v>
      </c>
      <c r="N2347" s="183" t="s">
        <v>43</v>
      </c>
      <c r="O2347" s="181"/>
      <c r="P2347" s="184">
        <v>1</v>
      </c>
      <c r="Q2347" s="185" t="s">
        <v>107</v>
      </c>
      <c r="R2347" s="181" t="s">
        <v>37</v>
      </c>
      <c r="S2347" s="181" t="s">
        <v>96</v>
      </c>
      <c r="T2347" s="186">
        <v>45504</v>
      </c>
      <c r="U2347" s="187" t="s">
        <v>7068</v>
      </c>
      <c r="V2347" s="188" t="str" cm="1">
        <f t="array" ref="V2347">IF(SUM(LEN(A2347:U2347))=0,"",IF(OR(OR(ISBLANK(E2347),SUM(LEN(B2347),LEN(C2347))=0),AND(NOT(D2347="Unknown"),ISBLANK(I2347)),AND(NOT(N2347="Unknown"),ISBLANK(Q2347))),"Missing Information", INDEX(Table15[Entire Service Line Classification], MATCH(SUMIFS(Table15[Unique ID],Table15[System-Owned Portion],D2347,Table15[If Material Anything Other than "Lead" in Column E,Was Material Ever Previously Lead?],F2347,Table15[Customer-Owned Portion],N2347),Table15[Unique ID],0),0)))</f>
        <v>Non-lead</v>
      </c>
      <c r="W2347" s="189"/>
    </row>
    <row r="2348" spans="1:23" s="190" customFormat="1" ht="37.5" x14ac:dyDescent="0.25">
      <c r="A2348" s="180">
        <v>11607161</v>
      </c>
      <c r="B2348" s="181" t="s">
        <v>4763</v>
      </c>
      <c r="C2348" s="182" t="s">
        <v>4764</v>
      </c>
      <c r="D2348" s="183" t="s">
        <v>43</v>
      </c>
      <c r="E2348" s="181" t="s">
        <v>35</v>
      </c>
      <c r="F2348" s="183" t="s">
        <v>35</v>
      </c>
      <c r="G2348" s="181" t="s">
        <v>7045</v>
      </c>
      <c r="H2348" s="184">
        <v>1</v>
      </c>
      <c r="I2348" s="185" t="s">
        <v>107</v>
      </c>
      <c r="J2348" s="181" t="s">
        <v>37</v>
      </c>
      <c r="K2348" s="181" t="s">
        <v>38</v>
      </c>
      <c r="L2348" s="186">
        <v>45504</v>
      </c>
      <c r="M2348" s="187" t="s">
        <v>225</v>
      </c>
      <c r="N2348" s="183" t="s">
        <v>43</v>
      </c>
      <c r="O2348" s="181"/>
      <c r="P2348" s="184">
        <v>1</v>
      </c>
      <c r="Q2348" s="185" t="s">
        <v>107</v>
      </c>
      <c r="R2348" s="181" t="s">
        <v>37</v>
      </c>
      <c r="S2348" s="181" t="s">
        <v>96</v>
      </c>
      <c r="T2348" s="186">
        <v>45504</v>
      </c>
      <c r="U2348" s="187" t="s">
        <v>7068</v>
      </c>
      <c r="V2348" s="188" t="str" cm="1">
        <f t="array" ref="V2348">IF(SUM(LEN(A2348:U2348))=0,"",IF(OR(OR(ISBLANK(E2348),SUM(LEN(B2348),LEN(C2348))=0),AND(NOT(D2348="Unknown"),ISBLANK(I2348)),AND(NOT(N2348="Unknown"),ISBLANK(Q2348))),"Missing Information", INDEX(Table15[Entire Service Line Classification], MATCH(SUMIFS(Table15[Unique ID],Table15[System-Owned Portion],D2348,Table15[If Material Anything Other than "Lead" in Column E,Was Material Ever Previously Lead?],F2348,Table15[Customer-Owned Portion],N2348),Table15[Unique ID],0),0)))</f>
        <v>Non-lead</v>
      </c>
      <c r="W2348" s="189"/>
    </row>
    <row r="2349" spans="1:23" s="190" customFormat="1" ht="37.5" x14ac:dyDescent="0.25">
      <c r="A2349" s="180">
        <v>11607165</v>
      </c>
      <c r="B2349" s="181" t="s">
        <v>4765</v>
      </c>
      <c r="C2349" s="182" t="s">
        <v>4766</v>
      </c>
      <c r="D2349" s="183" t="s">
        <v>43</v>
      </c>
      <c r="E2349" s="181" t="s">
        <v>35</v>
      </c>
      <c r="F2349" s="183" t="s">
        <v>35</v>
      </c>
      <c r="G2349" s="181" t="s">
        <v>230</v>
      </c>
      <c r="H2349" s="184">
        <v>0.75</v>
      </c>
      <c r="I2349" s="185" t="s">
        <v>107</v>
      </c>
      <c r="J2349" s="181" t="s">
        <v>37</v>
      </c>
      <c r="K2349" s="181" t="s">
        <v>38</v>
      </c>
      <c r="L2349" s="186">
        <v>45504</v>
      </c>
      <c r="M2349" s="187" t="s">
        <v>225</v>
      </c>
      <c r="N2349" s="183" t="s">
        <v>43</v>
      </c>
      <c r="O2349" s="181"/>
      <c r="P2349" s="184">
        <v>0.75</v>
      </c>
      <c r="Q2349" s="185" t="s">
        <v>107</v>
      </c>
      <c r="R2349" s="181" t="s">
        <v>37</v>
      </c>
      <c r="S2349" s="181" t="s">
        <v>96</v>
      </c>
      <c r="T2349" s="186">
        <v>45504</v>
      </c>
      <c r="U2349" s="187" t="s">
        <v>7068</v>
      </c>
      <c r="V2349" s="188" t="str" cm="1">
        <f t="array" ref="V2349">IF(SUM(LEN(A2349:U2349))=0,"",IF(OR(OR(ISBLANK(E2349),SUM(LEN(B2349),LEN(C2349))=0),AND(NOT(D2349="Unknown"),ISBLANK(I2349)),AND(NOT(N2349="Unknown"),ISBLANK(Q2349))),"Missing Information", INDEX(Table15[Entire Service Line Classification], MATCH(SUMIFS(Table15[Unique ID],Table15[System-Owned Portion],D2349,Table15[If Material Anything Other than "Lead" in Column E,Was Material Ever Previously Lead?],F2349,Table15[Customer-Owned Portion],N2349),Table15[Unique ID],0),0)))</f>
        <v>Non-lead</v>
      </c>
      <c r="W2349" s="189"/>
    </row>
    <row r="2350" spans="1:23" s="190" customFormat="1" ht="37.5" x14ac:dyDescent="0.25">
      <c r="A2350" s="180">
        <v>11607160</v>
      </c>
      <c r="B2350" s="181" t="s">
        <v>4767</v>
      </c>
      <c r="C2350" s="182" t="s">
        <v>4768</v>
      </c>
      <c r="D2350" s="183" t="s">
        <v>43</v>
      </c>
      <c r="E2350" s="181" t="s">
        <v>35</v>
      </c>
      <c r="F2350" s="183" t="s">
        <v>35</v>
      </c>
      <c r="G2350" s="181" t="s">
        <v>7034</v>
      </c>
      <c r="H2350" s="184">
        <v>1</v>
      </c>
      <c r="I2350" s="185" t="s">
        <v>107</v>
      </c>
      <c r="J2350" s="181" t="s">
        <v>37</v>
      </c>
      <c r="K2350" s="181" t="s">
        <v>38</v>
      </c>
      <c r="L2350" s="186">
        <v>45504</v>
      </c>
      <c r="M2350" s="187" t="s">
        <v>7068</v>
      </c>
      <c r="N2350" s="183" t="s">
        <v>36</v>
      </c>
      <c r="O2350" s="181"/>
      <c r="P2350" s="184">
        <v>1</v>
      </c>
      <c r="Q2350" s="185" t="s">
        <v>107</v>
      </c>
      <c r="R2350" s="181" t="s">
        <v>37</v>
      </c>
      <c r="S2350" s="181" t="s">
        <v>96</v>
      </c>
      <c r="T2350" s="186">
        <v>45504</v>
      </c>
      <c r="U2350" s="187" t="s">
        <v>225</v>
      </c>
      <c r="V2350" s="188" t="str" cm="1">
        <f t="array" ref="V2350">IF(SUM(LEN(A2350:U2350))=0,"",IF(OR(OR(ISBLANK(E2350),SUM(LEN(B2350),LEN(C2350))=0),AND(NOT(D2350="Unknown"),ISBLANK(I2350)),AND(NOT(N2350="Unknown"),ISBLANK(Q2350))),"Missing Information", INDEX(Table15[Entire Service Line Classification], MATCH(SUMIFS(Table15[Unique ID],Table15[System-Owned Portion],D2350,Table15[If Material Anything Other than "Lead" in Column E,Was Material Ever Previously Lead?],F2350,Table15[Customer-Owned Portion],N2350),Table15[Unique ID],0),0)))</f>
        <v>Non-lead</v>
      </c>
      <c r="W2350" s="189"/>
    </row>
    <row r="2351" spans="1:23" s="190" customFormat="1" ht="37.5" x14ac:dyDescent="0.25">
      <c r="A2351" s="180">
        <v>11607159</v>
      </c>
      <c r="B2351" s="181" t="s">
        <v>4769</v>
      </c>
      <c r="C2351" s="182" t="s">
        <v>4770</v>
      </c>
      <c r="D2351" s="183" t="s">
        <v>43</v>
      </c>
      <c r="E2351" s="181" t="s">
        <v>35</v>
      </c>
      <c r="F2351" s="183" t="s">
        <v>35</v>
      </c>
      <c r="G2351" s="181" t="s">
        <v>225</v>
      </c>
      <c r="H2351" s="184">
        <v>1</v>
      </c>
      <c r="I2351" s="185" t="s">
        <v>107</v>
      </c>
      <c r="J2351" s="181" t="s">
        <v>37</v>
      </c>
      <c r="K2351" s="181" t="s">
        <v>38</v>
      </c>
      <c r="L2351" s="186">
        <v>45504</v>
      </c>
      <c r="M2351" s="187" t="s">
        <v>225</v>
      </c>
      <c r="N2351" s="183" t="s">
        <v>43</v>
      </c>
      <c r="O2351" s="181"/>
      <c r="P2351" s="184">
        <v>0.75</v>
      </c>
      <c r="Q2351" s="185" t="s">
        <v>107</v>
      </c>
      <c r="R2351" s="181" t="s">
        <v>37</v>
      </c>
      <c r="S2351" s="181" t="s">
        <v>96</v>
      </c>
      <c r="T2351" s="186">
        <v>45504</v>
      </c>
      <c r="U2351" s="187" t="s">
        <v>7068</v>
      </c>
      <c r="V2351" s="188" t="str" cm="1">
        <f t="array" ref="V2351">IF(SUM(LEN(A2351:U2351))=0,"",IF(OR(OR(ISBLANK(E2351),SUM(LEN(B2351),LEN(C2351))=0),AND(NOT(D2351="Unknown"),ISBLANK(I2351)),AND(NOT(N2351="Unknown"),ISBLANK(Q2351))),"Missing Information", INDEX(Table15[Entire Service Line Classification], MATCH(SUMIFS(Table15[Unique ID],Table15[System-Owned Portion],D2351,Table15[If Material Anything Other than "Lead" in Column E,Was Material Ever Previously Lead?],F2351,Table15[Customer-Owned Portion],N2351),Table15[Unique ID],0),0)))</f>
        <v>Non-lead</v>
      </c>
      <c r="W2351" s="189"/>
    </row>
    <row r="2352" spans="1:23" s="190" customFormat="1" ht="37.5" x14ac:dyDescent="0.25">
      <c r="A2352" s="180">
        <v>11607158</v>
      </c>
      <c r="B2352" s="181" t="s">
        <v>4771</v>
      </c>
      <c r="C2352" s="182" t="s">
        <v>4772</v>
      </c>
      <c r="D2352" s="183" t="s">
        <v>36</v>
      </c>
      <c r="E2352" s="181" t="s">
        <v>35</v>
      </c>
      <c r="F2352" s="183" t="s">
        <v>35</v>
      </c>
      <c r="G2352" s="181" t="s">
        <v>7034</v>
      </c>
      <c r="H2352" s="184">
        <v>1</v>
      </c>
      <c r="I2352" s="185" t="s">
        <v>107</v>
      </c>
      <c r="J2352" s="181" t="s">
        <v>37</v>
      </c>
      <c r="K2352" s="181" t="s">
        <v>38</v>
      </c>
      <c r="L2352" s="186">
        <v>45497</v>
      </c>
      <c r="M2352" s="187" t="s">
        <v>225</v>
      </c>
      <c r="N2352" s="183" t="s">
        <v>43</v>
      </c>
      <c r="O2352" s="181"/>
      <c r="P2352" s="184">
        <v>0.75</v>
      </c>
      <c r="Q2352" s="185" t="s">
        <v>107</v>
      </c>
      <c r="R2352" s="181" t="s">
        <v>37</v>
      </c>
      <c r="S2352" s="181" t="s">
        <v>96</v>
      </c>
      <c r="T2352" s="186">
        <v>45497</v>
      </c>
      <c r="U2352" s="187" t="s">
        <v>7074</v>
      </c>
      <c r="V2352" s="188" t="str" cm="1">
        <f t="array" ref="V2352">IF(SUM(LEN(A2352:U2352))=0,"",IF(OR(OR(ISBLANK(E2352),SUM(LEN(B2352),LEN(C2352))=0),AND(NOT(D2352="Unknown"),ISBLANK(I2352)),AND(NOT(N2352="Unknown"),ISBLANK(Q2352))),"Missing Information", INDEX(Table15[Entire Service Line Classification], MATCH(SUMIFS(Table15[Unique ID],Table15[System-Owned Portion],D2352,Table15[If Material Anything Other than "Lead" in Column E,Was Material Ever Previously Lead?],F2352,Table15[Customer-Owned Portion],N2352),Table15[Unique ID],0),0)))</f>
        <v>Non-lead</v>
      </c>
      <c r="W2352" s="189"/>
    </row>
    <row r="2353" spans="1:23" s="190" customFormat="1" ht="37.5" x14ac:dyDescent="0.25">
      <c r="A2353" s="180">
        <v>11607157</v>
      </c>
      <c r="B2353" s="181" t="s">
        <v>4773</v>
      </c>
      <c r="C2353" s="182" t="s">
        <v>4774</v>
      </c>
      <c r="D2353" s="183" t="s">
        <v>43</v>
      </c>
      <c r="E2353" s="181" t="s">
        <v>35</v>
      </c>
      <c r="F2353" s="183" t="s">
        <v>35</v>
      </c>
      <c r="G2353" s="181" t="s">
        <v>236</v>
      </c>
      <c r="H2353" s="184">
        <v>1</v>
      </c>
      <c r="I2353" s="185" t="s">
        <v>107</v>
      </c>
      <c r="J2353" s="181" t="s">
        <v>37</v>
      </c>
      <c r="K2353" s="181" t="s">
        <v>38</v>
      </c>
      <c r="L2353" s="186">
        <v>45504</v>
      </c>
      <c r="M2353" s="187" t="s">
        <v>225</v>
      </c>
      <c r="N2353" s="183" t="s">
        <v>43</v>
      </c>
      <c r="O2353" s="181"/>
      <c r="P2353" s="184">
        <v>1</v>
      </c>
      <c r="Q2353" s="185" t="s">
        <v>107</v>
      </c>
      <c r="R2353" s="181" t="s">
        <v>37</v>
      </c>
      <c r="S2353" s="181" t="s">
        <v>96</v>
      </c>
      <c r="T2353" s="186">
        <v>45504</v>
      </c>
      <c r="U2353" s="187" t="s">
        <v>7068</v>
      </c>
      <c r="V2353" s="188" t="str" cm="1">
        <f t="array" ref="V2353">IF(SUM(LEN(A2353:U2353))=0,"",IF(OR(OR(ISBLANK(E2353),SUM(LEN(B2353),LEN(C2353))=0),AND(NOT(D2353="Unknown"),ISBLANK(I2353)),AND(NOT(N2353="Unknown"),ISBLANK(Q2353))),"Missing Information", INDEX(Table15[Entire Service Line Classification], MATCH(SUMIFS(Table15[Unique ID],Table15[System-Owned Portion],D2353,Table15[If Material Anything Other than "Lead" in Column E,Was Material Ever Previously Lead?],F2353,Table15[Customer-Owned Portion],N2353),Table15[Unique ID],0),0)))</f>
        <v>Non-lead</v>
      </c>
      <c r="W2353" s="189"/>
    </row>
    <row r="2354" spans="1:23" s="190" customFormat="1" ht="37.5" x14ac:dyDescent="0.25">
      <c r="A2354" s="180">
        <v>11607156</v>
      </c>
      <c r="B2354" s="181" t="s">
        <v>4775</v>
      </c>
      <c r="C2354" s="182" t="s">
        <v>4776</v>
      </c>
      <c r="D2354" s="183" t="s">
        <v>36</v>
      </c>
      <c r="E2354" s="181" t="s">
        <v>35</v>
      </c>
      <c r="F2354" s="183" t="s">
        <v>35</v>
      </c>
      <c r="G2354" s="181" t="s">
        <v>7034</v>
      </c>
      <c r="H2354" s="184">
        <v>1</v>
      </c>
      <c r="I2354" s="185" t="s">
        <v>107</v>
      </c>
      <c r="J2354" s="181" t="s">
        <v>37</v>
      </c>
      <c r="K2354" s="181" t="s">
        <v>38</v>
      </c>
      <c r="L2354" s="186">
        <v>45497</v>
      </c>
      <c r="M2354" s="187" t="s">
        <v>225</v>
      </c>
      <c r="N2354" s="183" t="s">
        <v>43</v>
      </c>
      <c r="O2354" s="181"/>
      <c r="P2354" s="184">
        <v>0.75</v>
      </c>
      <c r="Q2354" s="185" t="s">
        <v>107</v>
      </c>
      <c r="R2354" s="181" t="s">
        <v>37</v>
      </c>
      <c r="S2354" s="181" t="s">
        <v>96</v>
      </c>
      <c r="T2354" s="186">
        <v>45497</v>
      </c>
      <c r="U2354" s="187" t="s">
        <v>7074</v>
      </c>
      <c r="V2354" s="188" t="str" cm="1">
        <f t="array" ref="V2354">IF(SUM(LEN(A2354:U2354))=0,"",IF(OR(OR(ISBLANK(E2354),SUM(LEN(B2354),LEN(C2354))=0),AND(NOT(D2354="Unknown"),ISBLANK(I2354)),AND(NOT(N2354="Unknown"),ISBLANK(Q2354))),"Missing Information", INDEX(Table15[Entire Service Line Classification], MATCH(SUMIFS(Table15[Unique ID],Table15[System-Owned Portion],D2354,Table15[If Material Anything Other than "Lead" in Column E,Was Material Ever Previously Lead?],F2354,Table15[Customer-Owned Portion],N2354),Table15[Unique ID],0),0)))</f>
        <v>Non-lead</v>
      </c>
      <c r="W2354" s="189"/>
    </row>
    <row r="2355" spans="1:23" s="190" customFormat="1" ht="37.5" x14ac:dyDescent="0.25">
      <c r="A2355" s="180">
        <v>11607153</v>
      </c>
      <c r="B2355" s="181" t="s">
        <v>4777</v>
      </c>
      <c r="C2355" s="182" t="s">
        <v>4778</v>
      </c>
      <c r="D2355" s="183" t="s">
        <v>36</v>
      </c>
      <c r="E2355" s="181" t="s">
        <v>35</v>
      </c>
      <c r="F2355" s="183" t="s">
        <v>35</v>
      </c>
      <c r="G2355" s="181" t="s">
        <v>232</v>
      </c>
      <c r="H2355" s="184">
        <v>1</v>
      </c>
      <c r="I2355" s="185" t="s">
        <v>107</v>
      </c>
      <c r="J2355" s="181" t="s">
        <v>37</v>
      </c>
      <c r="K2355" s="181" t="s">
        <v>38</v>
      </c>
      <c r="L2355" s="186">
        <v>45497</v>
      </c>
      <c r="M2355" s="187" t="s">
        <v>225</v>
      </c>
      <c r="N2355" s="183" t="s">
        <v>43</v>
      </c>
      <c r="O2355" s="181"/>
      <c r="P2355" s="184">
        <v>0.75</v>
      </c>
      <c r="Q2355" s="185" t="s">
        <v>107</v>
      </c>
      <c r="R2355" s="181" t="s">
        <v>37</v>
      </c>
      <c r="S2355" s="181" t="s">
        <v>96</v>
      </c>
      <c r="T2355" s="186">
        <v>45497</v>
      </c>
      <c r="U2355" s="187" t="s">
        <v>7074</v>
      </c>
      <c r="V2355" s="188" t="str" cm="1">
        <f t="array" ref="V2355">IF(SUM(LEN(A2355:U2355))=0,"",IF(OR(OR(ISBLANK(E2355),SUM(LEN(B2355),LEN(C2355))=0),AND(NOT(D2355="Unknown"),ISBLANK(I2355)),AND(NOT(N2355="Unknown"),ISBLANK(Q2355))),"Missing Information", INDEX(Table15[Entire Service Line Classification], MATCH(SUMIFS(Table15[Unique ID],Table15[System-Owned Portion],D2355,Table15[If Material Anything Other than "Lead" in Column E,Was Material Ever Previously Lead?],F2355,Table15[Customer-Owned Portion],N2355),Table15[Unique ID],0),0)))</f>
        <v>Non-lead</v>
      </c>
      <c r="W2355" s="189"/>
    </row>
    <row r="2356" spans="1:23" s="190" customFormat="1" ht="37.5" x14ac:dyDescent="0.25">
      <c r="A2356" s="180">
        <v>11607152</v>
      </c>
      <c r="B2356" s="181" t="s">
        <v>4779</v>
      </c>
      <c r="C2356" s="182" t="s">
        <v>4780</v>
      </c>
      <c r="D2356" s="183" t="s">
        <v>43</v>
      </c>
      <c r="E2356" s="181" t="s">
        <v>35</v>
      </c>
      <c r="F2356" s="183" t="s">
        <v>35</v>
      </c>
      <c r="G2356" s="181" t="s">
        <v>7041</v>
      </c>
      <c r="H2356" s="184">
        <v>0.75</v>
      </c>
      <c r="I2356" s="185" t="s">
        <v>107</v>
      </c>
      <c r="J2356" s="181" t="s">
        <v>37</v>
      </c>
      <c r="K2356" s="181" t="s">
        <v>38</v>
      </c>
      <c r="L2356" s="186">
        <v>45505</v>
      </c>
      <c r="M2356" s="187" t="s">
        <v>225</v>
      </c>
      <c r="N2356" s="183" t="s">
        <v>36</v>
      </c>
      <c r="O2356" s="181"/>
      <c r="P2356" s="184">
        <v>0.75</v>
      </c>
      <c r="Q2356" s="185" t="s">
        <v>107</v>
      </c>
      <c r="R2356" s="181" t="s">
        <v>37</v>
      </c>
      <c r="S2356" s="181" t="s">
        <v>96</v>
      </c>
      <c r="T2356" s="186">
        <v>45505</v>
      </c>
      <c r="U2356" s="187" t="s">
        <v>225</v>
      </c>
      <c r="V2356" s="188" t="str" cm="1">
        <f t="array" ref="V2356">IF(SUM(LEN(A2356:U2356))=0,"",IF(OR(OR(ISBLANK(E2356),SUM(LEN(B2356),LEN(C2356))=0),AND(NOT(D2356="Unknown"),ISBLANK(I2356)),AND(NOT(N2356="Unknown"),ISBLANK(Q2356))),"Missing Information", INDEX(Table15[Entire Service Line Classification], MATCH(SUMIFS(Table15[Unique ID],Table15[System-Owned Portion],D2356,Table15[If Material Anything Other than "Lead" in Column E,Was Material Ever Previously Lead?],F2356,Table15[Customer-Owned Portion],N2356),Table15[Unique ID],0),0)))</f>
        <v>Non-lead</v>
      </c>
      <c r="W2356" s="189"/>
    </row>
    <row r="2357" spans="1:23" s="190" customFormat="1" ht="37.5" x14ac:dyDescent="0.25">
      <c r="A2357" s="180">
        <v>11607151</v>
      </c>
      <c r="B2357" s="181" t="s">
        <v>4781</v>
      </c>
      <c r="C2357" s="182" t="s">
        <v>4782</v>
      </c>
      <c r="D2357" s="183" t="s">
        <v>36</v>
      </c>
      <c r="E2357" s="181" t="s">
        <v>35</v>
      </c>
      <c r="F2357" s="183" t="s">
        <v>35</v>
      </c>
      <c r="G2357" s="181" t="s">
        <v>261</v>
      </c>
      <c r="H2357" s="184">
        <v>1</v>
      </c>
      <c r="I2357" s="185" t="s">
        <v>107</v>
      </c>
      <c r="J2357" s="181" t="s">
        <v>37</v>
      </c>
      <c r="K2357" s="181" t="s">
        <v>38</v>
      </c>
      <c r="L2357" s="186">
        <v>45509</v>
      </c>
      <c r="M2357" s="187" t="s">
        <v>225</v>
      </c>
      <c r="N2357" s="183" t="s">
        <v>36</v>
      </c>
      <c r="O2357" s="181"/>
      <c r="P2357" s="184">
        <v>1</v>
      </c>
      <c r="Q2357" s="185" t="s">
        <v>107</v>
      </c>
      <c r="R2357" s="181" t="s">
        <v>37</v>
      </c>
      <c r="S2357" s="181" t="s">
        <v>96</v>
      </c>
      <c r="T2357" s="186">
        <v>45509</v>
      </c>
      <c r="U2357" s="187" t="s">
        <v>225</v>
      </c>
      <c r="V2357" s="188" t="str" cm="1">
        <f t="array" ref="V2357">IF(SUM(LEN(A2357:U2357))=0,"",IF(OR(OR(ISBLANK(E2357),SUM(LEN(B2357),LEN(C2357))=0),AND(NOT(D2357="Unknown"),ISBLANK(I2357)),AND(NOT(N2357="Unknown"),ISBLANK(Q2357))),"Missing Information", INDEX(Table15[Entire Service Line Classification], MATCH(SUMIFS(Table15[Unique ID],Table15[System-Owned Portion],D2357,Table15[If Material Anything Other than "Lead" in Column E,Was Material Ever Previously Lead?],F2357,Table15[Customer-Owned Portion],N2357),Table15[Unique ID],0),0)))</f>
        <v>Non-lead</v>
      </c>
      <c r="W2357" s="189"/>
    </row>
    <row r="2358" spans="1:23" s="190" customFormat="1" ht="37.5" x14ac:dyDescent="0.25">
      <c r="A2358" s="180">
        <v>11607149</v>
      </c>
      <c r="B2358" s="181" t="s">
        <v>4783</v>
      </c>
      <c r="C2358" s="182" t="s">
        <v>4784</v>
      </c>
      <c r="D2358" s="183" t="s">
        <v>36</v>
      </c>
      <c r="E2358" s="181" t="s">
        <v>35</v>
      </c>
      <c r="F2358" s="183" t="s">
        <v>35</v>
      </c>
      <c r="G2358" s="181" t="s">
        <v>232</v>
      </c>
      <c r="H2358" s="184">
        <v>1</v>
      </c>
      <c r="I2358" s="185" t="s">
        <v>107</v>
      </c>
      <c r="J2358" s="181" t="s">
        <v>37</v>
      </c>
      <c r="K2358" s="181" t="s">
        <v>38</v>
      </c>
      <c r="L2358" s="186">
        <v>45504</v>
      </c>
      <c r="M2358" s="187" t="s">
        <v>225</v>
      </c>
      <c r="N2358" s="183" t="s">
        <v>43</v>
      </c>
      <c r="O2358" s="181"/>
      <c r="P2358" s="184">
        <v>0.75</v>
      </c>
      <c r="Q2358" s="185" t="s">
        <v>107</v>
      </c>
      <c r="R2358" s="181" t="s">
        <v>37</v>
      </c>
      <c r="S2358" s="181" t="s">
        <v>96</v>
      </c>
      <c r="T2358" s="186">
        <v>45504</v>
      </c>
      <c r="U2358" s="187" t="s">
        <v>7068</v>
      </c>
      <c r="V2358" s="188" t="str" cm="1">
        <f t="array" ref="V2358">IF(SUM(LEN(A2358:U2358))=0,"",IF(OR(OR(ISBLANK(E2358),SUM(LEN(B2358),LEN(C2358))=0),AND(NOT(D2358="Unknown"),ISBLANK(I2358)),AND(NOT(N2358="Unknown"),ISBLANK(Q2358))),"Missing Information", INDEX(Table15[Entire Service Line Classification], MATCH(SUMIFS(Table15[Unique ID],Table15[System-Owned Portion],D2358,Table15[If Material Anything Other than "Lead" in Column E,Was Material Ever Previously Lead?],F2358,Table15[Customer-Owned Portion],N2358),Table15[Unique ID],0),0)))</f>
        <v>Non-lead</v>
      </c>
      <c r="W2358" s="189"/>
    </row>
    <row r="2359" spans="1:23" s="190" customFormat="1" ht="37.5" x14ac:dyDescent="0.25">
      <c r="A2359" s="180">
        <v>11607148</v>
      </c>
      <c r="B2359" s="181" t="s">
        <v>4785</v>
      </c>
      <c r="C2359" s="182" t="s">
        <v>4786</v>
      </c>
      <c r="D2359" s="183" t="s">
        <v>43</v>
      </c>
      <c r="E2359" s="181" t="s">
        <v>35</v>
      </c>
      <c r="F2359" s="183" t="s">
        <v>35</v>
      </c>
      <c r="G2359" s="181" t="s">
        <v>262</v>
      </c>
      <c r="H2359" s="184">
        <v>1</v>
      </c>
      <c r="I2359" s="185" t="s">
        <v>107</v>
      </c>
      <c r="J2359" s="181" t="s">
        <v>37</v>
      </c>
      <c r="K2359" s="181" t="s">
        <v>38</v>
      </c>
      <c r="L2359" s="186">
        <v>45504</v>
      </c>
      <c r="M2359" s="187" t="s">
        <v>225</v>
      </c>
      <c r="N2359" s="183" t="s">
        <v>43</v>
      </c>
      <c r="O2359" s="181"/>
      <c r="P2359" s="184">
        <v>1</v>
      </c>
      <c r="Q2359" s="185" t="s">
        <v>107</v>
      </c>
      <c r="R2359" s="181" t="s">
        <v>37</v>
      </c>
      <c r="S2359" s="181" t="s">
        <v>96</v>
      </c>
      <c r="T2359" s="186">
        <v>45504</v>
      </c>
      <c r="U2359" s="187" t="s">
        <v>7068</v>
      </c>
      <c r="V2359" s="188" t="str" cm="1">
        <f t="array" ref="V2359">IF(SUM(LEN(A2359:U2359))=0,"",IF(OR(OR(ISBLANK(E2359),SUM(LEN(B2359),LEN(C2359))=0),AND(NOT(D2359="Unknown"),ISBLANK(I2359)),AND(NOT(N2359="Unknown"),ISBLANK(Q2359))),"Missing Information", INDEX(Table15[Entire Service Line Classification], MATCH(SUMIFS(Table15[Unique ID],Table15[System-Owned Portion],D2359,Table15[If Material Anything Other than "Lead" in Column E,Was Material Ever Previously Lead?],F2359,Table15[Customer-Owned Portion],N2359),Table15[Unique ID],0),0)))</f>
        <v>Non-lead</v>
      </c>
      <c r="W2359" s="189"/>
    </row>
    <row r="2360" spans="1:23" s="190" customFormat="1" ht="37.5" x14ac:dyDescent="0.25">
      <c r="A2360" s="180">
        <v>11607155</v>
      </c>
      <c r="B2360" s="181" t="s">
        <v>4787</v>
      </c>
      <c r="C2360" s="182" t="s">
        <v>4788</v>
      </c>
      <c r="D2360" s="183" t="s">
        <v>36</v>
      </c>
      <c r="E2360" s="181" t="s">
        <v>35</v>
      </c>
      <c r="F2360" s="183" t="s">
        <v>35</v>
      </c>
      <c r="G2360" s="181" t="s">
        <v>250</v>
      </c>
      <c r="H2360" s="184">
        <v>1</v>
      </c>
      <c r="I2360" s="185" t="s">
        <v>107</v>
      </c>
      <c r="J2360" s="181" t="s">
        <v>37</v>
      </c>
      <c r="K2360" s="181" t="s">
        <v>38</v>
      </c>
      <c r="L2360" s="186">
        <v>45496</v>
      </c>
      <c r="M2360" s="187" t="s">
        <v>225</v>
      </c>
      <c r="N2360" s="183" t="s">
        <v>36</v>
      </c>
      <c r="O2360" s="181"/>
      <c r="P2360" s="184">
        <v>1</v>
      </c>
      <c r="Q2360" s="185" t="s">
        <v>107</v>
      </c>
      <c r="R2360" s="181" t="s">
        <v>37</v>
      </c>
      <c r="S2360" s="181" t="s">
        <v>96</v>
      </c>
      <c r="T2360" s="186">
        <v>45496</v>
      </c>
      <c r="U2360" s="187" t="s">
        <v>225</v>
      </c>
      <c r="V2360" s="188" t="str" cm="1">
        <f t="array" ref="V2360">IF(SUM(LEN(A2360:U2360))=0,"",IF(OR(OR(ISBLANK(E2360),SUM(LEN(B2360),LEN(C2360))=0),AND(NOT(D2360="Unknown"),ISBLANK(I2360)),AND(NOT(N2360="Unknown"),ISBLANK(Q2360))),"Missing Information", INDEX(Table15[Entire Service Line Classification], MATCH(SUMIFS(Table15[Unique ID],Table15[System-Owned Portion],D2360,Table15[If Material Anything Other than "Lead" in Column E,Was Material Ever Previously Lead?],F2360,Table15[Customer-Owned Portion],N2360),Table15[Unique ID],0),0)))</f>
        <v>Non-lead</v>
      </c>
      <c r="W2360" s="189"/>
    </row>
    <row r="2361" spans="1:23" s="190" customFormat="1" ht="37.5" x14ac:dyDescent="0.25">
      <c r="A2361" s="180">
        <v>11607154</v>
      </c>
      <c r="B2361" s="181" t="s">
        <v>4789</v>
      </c>
      <c r="C2361" s="182" t="s">
        <v>4790</v>
      </c>
      <c r="D2361" s="183" t="s">
        <v>43</v>
      </c>
      <c r="E2361" s="181" t="s">
        <v>35</v>
      </c>
      <c r="F2361" s="183" t="s">
        <v>35</v>
      </c>
      <c r="G2361" s="181" t="s">
        <v>231</v>
      </c>
      <c r="H2361" s="184">
        <v>0.75</v>
      </c>
      <c r="I2361" s="185" t="s">
        <v>107</v>
      </c>
      <c r="J2361" s="181" t="s">
        <v>37</v>
      </c>
      <c r="K2361" s="181" t="s">
        <v>38</v>
      </c>
      <c r="L2361" s="186">
        <v>45504</v>
      </c>
      <c r="M2361" s="187" t="s">
        <v>225</v>
      </c>
      <c r="N2361" s="183" t="s">
        <v>43</v>
      </c>
      <c r="O2361" s="181"/>
      <c r="P2361" s="184">
        <v>0.75</v>
      </c>
      <c r="Q2361" s="185" t="s">
        <v>107</v>
      </c>
      <c r="R2361" s="181" t="s">
        <v>37</v>
      </c>
      <c r="S2361" s="181" t="s">
        <v>96</v>
      </c>
      <c r="T2361" s="186">
        <v>45504</v>
      </c>
      <c r="U2361" s="187" t="s">
        <v>7068</v>
      </c>
      <c r="V2361" s="188" t="str" cm="1">
        <f t="array" ref="V2361">IF(SUM(LEN(A2361:U2361))=0,"",IF(OR(OR(ISBLANK(E2361),SUM(LEN(B2361),LEN(C2361))=0),AND(NOT(D2361="Unknown"),ISBLANK(I2361)),AND(NOT(N2361="Unknown"),ISBLANK(Q2361))),"Missing Information", INDEX(Table15[Entire Service Line Classification], MATCH(SUMIFS(Table15[Unique ID],Table15[System-Owned Portion],D2361,Table15[If Material Anything Other than "Lead" in Column E,Was Material Ever Previously Lead?],F2361,Table15[Customer-Owned Portion],N2361),Table15[Unique ID],0),0)))</f>
        <v>Non-lead</v>
      </c>
      <c r="W2361" s="189"/>
    </row>
    <row r="2362" spans="1:23" s="190" customFormat="1" ht="37.5" x14ac:dyDescent="0.25">
      <c r="A2362" s="180">
        <v>11607150</v>
      </c>
      <c r="B2362" s="181" t="s">
        <v>4791</v>
      </c>
      <c r="C2362" s="182" t="s">
        <v>4792</v>
      </c>
      <c r="D2362" s="183" t="s">
        <v>36</v>
      </c>
      <c r="E2362" s="181" t="s">
        <v>35</v>
      </c>
      <c r="F2362" s="183" t="s">
        <v>35</v>
      </c>
      <c r="G2362" s="181" t="s">
        <v>7034</v>
      </c>
      <c r="H2362" s="184">
        <v>1</v>
      </c>
      <c r="I2362" s="185" t="s">
        <v>107</v>
      </c>
      <c r="J2362" s="181" t="s">
        <v>37</v>
      </c>
      <c r="K2362" s="181" t="s">
        <v>38</v>
      </c>
      <c r="L2362" s="186">
        <v>45497</v>
      </c>
      <c r="M2362" s="187" t="s">
        <v>225</v>
      </c>
      <c r="N2362" s="183" t="s">
        <v>43</v>
      </c>
      <c r="O2362" s="181"/>
      <c r="P2362" s="184">
        <v>0.75</v>
      </c>
      <c r="Q2362" s="185" t="s">
        <v>107</v>
      </c>
      <c r="R2362" s="181" t="s">
        <v>37</v>
      </c>
      <c r="S2362" s="181" t="s">
        <v>96</v>
      </c>
      <c r="T2362" s="186">
        <v>45497</v>
      </c>
      <c r="U2362" s="187" t="s">
        <v>7074</v>
      </c>
      <c r="V2362" s="188" t="str" cm="1">
        <f t="array" ref="V2362">IF(SUM(LEN(A2362:U2362))=0,"",IF(OR(OR(ISBLANK(E2362),SUM(LEN(B2362),LEN(C2362))=0),AND(NOT(D2362="Unknown"),ISBLANK(I2362)),AND(NOT(N2362="Unknown"),ISBLANK(Q2362))),"Missing Information", INDEX(Table15[Entire Service Line Classification], MATCH(SUMIFS(Table15[Unique ID],Table15[System-Owned Portion],D2362,Table15[If Material Anything Other than "Lead" in Column E,Was Material Ever Previously Lead?],F2362,Table15[Customer-Owned Portion],N2362),Table15[Unique ID],0),0)))</f>
        <v>Non-lead</v>
      </c>
      <c r="W2362" s="189"/>
    </row>
    <row r="2363" spans="1:23" s="190" customFormat="1" ht="37.5" x14ac:dyDescent="0.25">
      <c r="A2363" s="180">
        <v>11590637</v>
      </c>
      <c r="B2363" s="181" t="s">
        <v>4793</v>
      </c>
      <c r="C2363" s="182" t="s">
        <v>4794</v>
      </c>
      <c r="D2363" s="183" t="s">
        <v>43</v>
      </c>
      <c r="E2363" s="181" t="s">
        <v>35</v>
      </c>
      <c r="F2363" s="183" t="s">
        <v>35</v>
      </c>
      <c r="G2363" s="181" t="s">
        <v>242</v>
      </c>
      <c r="H2363" s="184">
        <v>1</v>
      </c>
      <c r="I2363" s="185" t="s">
        <v>107</v>
      </c>
      <c r="J2363" s="181" t="s">
        <v>37</v>
      </c>
      <c r="K2363" s="181" t="s">
        <v>38</v>
      </c>
      <c r="L2363" s="186">
        <v>45495</v>
      </c>
      <c r="M2363" s="187" t="s">
        <v>7068</v>
      </c>
      <c r="N2363" s="183" t="s">
        <v>43</v>
      </c>
      <c r="O2363" s="181"/>
      <c r="P2363" s="184">
        <v>1</v>
      </c>
      <c r="Q2363" s="185" t="s">
        <v>107</v>
      </c>
      <c r="R2363" s="181" t="s">
        <v>37</v>
      </c>
      <c r="S2363" s="181" t="s">
        <v>96</v>
      </c>
      <c r="T2363" s="186">
        <v>45495</v>
      </c>
      <c r="U2363" s="187" t="s">
        <v>7068</v>
      </c>
      <c r="V2363" s="188" t="str" cm="1">
        <f t="array" ref="V2363">IF(SUM(LEN(A2363:U2363))=0,"",IF(OR(OR(ISBLANK(E2363),SUM(LEN(B2363),LEN(C2363))=0),AND(NOT(D2363="Unknown"),ISBLANK(I2363)),AND(NOT(N2363="Unknown"),ISBLANK(Q2363))),"Missing Information", INDEX(Table15[Entire Service Line Classification], MATCH(SUMIFS(Table15[Unique ID],Table15[System-Owned Portion],D2363,Table15[If Material Anything Other than "Lead" in Column E,Was Material Ever Previously Lead?],F2363,Table15[Customer-Owned Portion],N2363),Table15[Unique ID],0),0)))</f>
        <v>Non-lead</v>
      </c>
      <c r="W2363" s="189"/>
    </row>
    <row r="2364" spans="1:23" s="190" customFormat="1" ht="37.5" x14ac:dyDescent="0.25">
      <c r="A2364" s="180">
        <v>11590635</v>
      </c>
      <c r="B2364" s="181" t="s">
        <v>4795</v>
      </c>
      <c r="C2364" s="182" t="s">
        <v>4796</v>
      </c>
      <c r="D2364" s="183" t="s">
        <v>36</v>
      </c>
      <c r="E2364" s="181" t="s">
        <v>35</v>
      </c>
      <c r="F2364" s="183" t="s">
        <v>35</v>
      </c>
      <c r="G2364" s="181" t="s">
        <v>233</v>
      </c>
      <c r="H2364" s="184">
        <v>1</v>
      </c>
      <c r="I2364" s="185" t="s">
        <v>107</v>
      </c>
      <c r="J2364" s="181" t="s">
        <v>37</v>
      </c>
      <c r="K2364" s="181" t="s">
        <v>38</v>
      </c>
      <c r="L2364" s="186">
        <v>45496</v>
      </c>
      <c r="M2364" s="187" t="s">
        <v>225</v>
      </c>
      <c r="N2364" s="183" t="s">
        <v>36</v>
      </c>
      <c r="O2364" s="181"/>
      <c r="P2364" s="184">
        <v>1</v>
      </c>
      <c r="Q2364" s="185" t="s">
        <v>107</v>
      </c>
      <c r="R2364" s="181" t="s">
        <v>37</v>
      </c>
      <c r="S2364" s="181" t="s">
        <v>96</v>
      </c>
      <c r="T2364" s="186">
        <v>45496</v>
      </c>
      <c r="U2364" s="187" t="s">
        <v>225</v>
      </c>
      <c r="V2364" s="188" t="str" cm="1">
        <f t="array" ref="V2364">IF(SUM(LEN(A2364:U2364))=0,"",IF(OR(OR(ISBLANK(E2364),SUM(LEN(B2364),LEN(C2364))=0),AND(NOT(D2364="Unknown"),ISBLANK(I2364)),AND(NOT(N2364="Unknown"),ISBLANK(Q2364))),"Missing Information", INDEX(Table15[Entire Service Line Classification], MATCH(SUMIFS(Table15[Unique ID],Table15[System-Owned Portion],D2364,Table15[If Material Anything Other than "Lead" in Column E,Was Material Ever Previously Lead?],F2364,Table15[Customer-Owned Portion],N2364),Table15[Unique ID],0),0)))</f>
        <v>Non-lead</v>
      </c>
      <c r="W2364" s="189"/>
    </row>
    <row r="2365" spans="1:23" s="190" customFormat="1" ht="37.5" x14ac:dyDescent="0.25">
      <c r="A2365" s="180">
        <v>11590634</v>
      </c>
      <c r="B2365" s="181" t="s">
        <v>4797</v>
      </c>
      <c r="C2365" s="182" t="s">
        <v>4798</v>
      </c>
      <c r="D2365" s="183" t="s">
        <v>36</v>
      </c>
      <c r="E2365" s="181" t="s">
        <v>35</v>
      </c>
      <c r="F2365" s="183" t="s">
        <v>35</v>
      </c>
      <c r="G2365" s="181" t="s">
        <v>7049</v>
      </c>
      <c r="H2365" s="184">
        <v>0.75</v>
      </c>
      <c r="I2365" s="185" t="s">
        <v>107</v>
      </c>
      <c r="J2365" s="181" t="s">
        <v>37</v>
      </c>
      <c r="K2365" s="181" t="s">
        <v>38</v>
      </c>
      <c r="L2365" s="186">
        <v>45496</v>
      </c>
      <c r="M2365" s="187" t="s">
        <v>225</v>
      </c>
      <c r="N2365" s="183" t="s">
        <v>36</v>
      </c>
      <c r="O2365" s="181"/>
      <c r="P2365" s="184">
        <v>0.75</v>
      </c>
      <c r="Q2365" s="185" t="s">
        <v>107</v>
      </c>
      <c r="R2365" s="181" t="s">
        <v>37</v>
      </c>
      <c r="S2365" s="181" t="s">
        <v>96</v>
      </c>
      <c r="T2365" s="186">
        <v>45496</v>
      </c>
      <c r="U2365" s="187" t="s">
        <v>225</v>
      </c>
      <c r="V2365" s="188" t="str" cm="1">
        <f t="array" ref="V2365">IF(SUM(LEN(A2365:U2365))=0,"",IF(OR(OR(ISBLANK(E2365),SUM(LEN(B2365),LEN(C2365))=0),AND(NOT(D2365="Unknown"),ISBLANK(I2365)),AND(NOT(N2365="Unknown"),ISBLANK(Q2365))),"Missing Information", INDEX(Table15[Entire Service Line Classification], MATCH(SUMIFS(Table15[Unique ID],Table15[System-Owned Portion],D2365,Table15[If Material Anything Other than "Lead" in Column E,Was Material Ever Previously Lead?],F2365,Table15[Customer-Owned Portion],N2365),Table15[Unique ID],0),0)))</f>
        <v>Non-lead</v>
      </c>
      <c r="W2365" s="189"/>
    </row>
    <row r="2366" spans="1:23" s="190" customFormat="1" ht="37.5" x14ac:dyDescent="0.25">
      <c r="A2366" s="180">
        <v>11590636</v>
      </c>
      <c r="B2366" s="181" t="s">
        <v>4799</v>
      </c>
      <c r="C2366" s="182" t="s">
        <v>4800</v>
      </c>
      <c r="D2366" s="183" t="s">
        <v>36</v>
      </c>
      <c r="E2366" s="181" t="s">
        <v>35</v>
      </c>
      <c r="F2366" s="183" t="s">
        <v>35</v>
      </c>
      <c r="G2366" s="181" t="s">
        <v>225</v>
      </c>
      <c r="H2366" s="184">
        <v>1</v>
      </c>
      <c r="I2366" s="185" t="s">
        <v>107</v>
      </c>
      <c r="J2366" s="181" t="s">
        <v>37</v>
      </c>
      <c r="K2366" s="181" t="s">
        <v>38</v>
      </c>
      <c r="L2366" s="186">
        <v>45505</v>
      </c>
      <c r="M2366" s="187" t="s">
        <v>225</v>
      </c>
      <c r="N2366" s="183" t="s">
        <v>36</v>
      </c>
      <c r="O2366" s="181"/>
      <c r="P2366" s="184">
        <v>1</v>
      </c>
      <c r="Q2366" s="185" t="s">
        <v>107</v>
      </c>
      <c r="R2366" s="181" t="s">
        <v>37</v>
      </c>
      <c r="S2366" s="181" t="s">
        <v>96</v>
      </c>
      <c r="T2366" s="186">
        <v>45505</v>
      </c>
      <c r="U2366" s="187" t="s">
        <v>225</v>
      </c>
      <c r="V2366" s="188" t="str" cm="1">
        <f t="array" ref="V2366">IF(SUM(LEN(A2366:U2366))=0,"",IF(OR(OR(ISBLANK(E2366),SUM(LEN(B2366),LEN(C2366))=0),AND(NOT(D2366="Unknown"),ISBLANK(I2366)),AND(NOT(N2366="Unknown"),ISBLANK(Q2366))),"Missing Information", INDEX(Table15[Entire Service Line Classification], MATCH(SUMIFS(Table15[Unique ID],Table15[System-Owned Portion],D2366,Table15[If Material Anything Other than "Lead" in Column E,Was Material Ever Previously Lead?],F2366,Table15[Customer-Owned Portion],N2366),Table15[Unique ID],0),0)))</f>
        <v>Non-lead</v>
      </c>
      <c r="W2366" s="189"/>
    </row>
    <row r="2367" spans="1:23" s="190" customFormat="1" ht="37.5" x14ac:dyDescent="0.25">
      <c r="A2367" s="180">
        <v>11590632</v>
      </c>
      <c r="B2367" s="181" t="s">
        <v>4801</v>
      </c>
      <c r="C2367" s="182" t="s">
        <v>4802</v>
      </c>
      <c r="D2367" s="183" t="s">
        <v>36</v>
      </c>
      <c r="E2367" s="181" t="s">
        <v>35</v>
      </c>
      <c r="F2367" s="183" t="s">
        <v>35</v>
      </c>
      <c r="G2367" s="181" t="s">
        <v>235</v>
      </c>
      <c r="H2367" s="184">
        <v>1</v>
      </c>
      <c r="I2367" s="185" t="s">
        <v>107</v>
      </c>
      <c r="J2367" s="181" t="s">
        <v>37</v>
      </c>
      <c r="K2367" s="181" t="s">
        <v>38</v>
      </c>
      <c r="L2367" s="186">
        <v>45495</v>
      </c>
      <c r="M2367" s="187" t="s">
        <v>225</v>
      </c>
      <c r="N2367" s="183" t="s">
        <v>36</v>
      </c>
      <c r="O2367" s="181"/>
      <c r="P2367" s="184">
        <v>1.5</v>
      </c>
      <c r="Q2367" s="185" t="s">
        <v>107</v>
      </c>
      <c r="R2367" s="181" t="s">
        <v>37</v>
      </c>
      <c r="S2367" s="181" t="s">
        <v>96</v>
      </c>
      <c r="T2367" s="186">
        <v>45495</v>
      </c>
      <c r="U2367" s="187" t="s">
        <v>225</v>
      </c>
      <c r="V2367" s="188" t="str" cm="1">
        <f t="array" ref="V2367">IF(SUM(LEN(A2367:U2367))=0,"",IF(OR(OR(ISBLANK(E2367),SUM(LEN(B2367),LEN(C2367))=0),AND(NOT(D2367="Unknown"),ISBLANK(I2367)),AND(NOT(N2367="Unknown"),ISBLANK(Q2367))),"Missing Information", INDEX(Table15[Entire Service Line Classification], MATCH(SUMIFS(Table15[Unique ID],Table15[System-Owned Portion],D2367,Table15[If Material Anything Other than "Lead" in Column E,Was Material Ever Previously Lead?],F2367,Table15[Customer-Owned Portion],N2367),Table15[Unique ID],0),0)))</f>
        <v>Non-lead</v>
      </c>
      <c r="W2367" s="189"/>
    </row>
    <row r="2368" spans="1:23" s="190" customFormat="1" ht="37.5" x14ac:dyDescent="0.25">
      <c r="A2368" s="180">
        <v>11590631</v>
      </c>
      <c r="B2368" s="181" t="s">
        <v>4803</v>
      </c>
      <c r="C2368" s="182" t="s">
        <v>4804</v>
      </c>
      <c r="D2368" s="183" t="s">
        <v>43</v>
      </c>
      <c r="E2368" s="181" t="s">
        <v>35</v>
      </c>
      <c r="F2368" s="183" t="s">
        <v>35</v>
      </c>
      <c r="G2368" s="181" t="s">
        <v>232</v>
      </c>
      <c r="H2368" s="184">
        <v>1</v>
      </c>
      <c r="I2368" s="185" t="s">
        <v>107</v>
      </c>
      <c r="J2368" s="181" t="s">
        <v>37</v>
      </c>
      <c r="K2368" s="181" t="s">
        <v>38</v>
      </c>
      <c r="L2368" s="186">
        <v>45496</v>
      </c>
      <c r="M2368" s="187" t="s">
        <v>7069</v>
      </c>
      <c r="N2368" s="183" t="s">
        <v>43</v>
      </c>
      <c r="O2368" s="181"/>
      <c r="P2368" s="184">
        <v>0.75</v>
      </c>
      <c r="Q2368" s="185" t="s">
        <v>107</v>
      </c>
      <c r="R2368" s="181" t="s">
        <v>37</v>
      </c>
      <c r="S2368" s="181" t="s">
        <v>96</v>
      </c>
      <c r="T2368" s="186">
        <v>45496</v>
      </c>
      <c r="U2368" s="187" t="s">
        <v>7069</v>
      </c>
      <c r="V2368" s="188" t="str" cm="1">
        <f t="array" ref="V2368">IF(SUM(LEN(A2368:U2368))=0,"",IF(OR(OR(ISBLANK(E2368),SUM(LEN(B2368),LEN(C2368))=0),AND(NOT(D2368="Unknown"),ISBLANK(I2368)),AND(NOT(N2368="Unknown"),ISBLANK(Q2368))),"Missing Information", INDEX(Table15[Entire Service Line Classification], MATCH(SUMIFS(Table15[Unique ID],Table15[System-Owned Portion],D2368,Table15[If Material Anything Other than "Lead" in Column E,Was Material Ever Previously Lead?],F2368,Table15[Customer-Owned Portion],N2368),Table15[Unique ID],0),0)))</f>
        <v>Non-lead</v>
      </c>
      <c r="W2368" s="189"/>
    </row>
    <row r="2369" spans="1:23" s="190" customFormat="1" ht="37.5" x14ac:dyDescent="0.25">
      <c r="A2369" s="180">
        <v>11590630</v>
      </c>
      <c r="B2369" s="181" t="s">
        <v>4805</v>
      </c>
      <c r="C2369" s="182" t="s">
        <v>4806</v>
      </c>
      <c r="D2369" s="183" t="s">
        <v>36</v>
      </c>
      <c r="E2369" s="181" t="s">
        <v>35</v>
      </c>
      <c r="F2369" s="183" t="s">
        <v>35</v>
      </c>
      <c r="G2369" s="181" t="s">
        <v>7045</v>
      </c>
      <c r="H2369" s="184">
        <v>1</v>
      </c>
      <c r="I2369" s="185" t="s">
        <v>107</v>
      </c>
      <c r="J2369" s="181" t="s">
        <v>37</v>
      </c>
      <c r="K2369" s="181" t="s">
        <v>38</v>
      </c>
      <c r="L2369" s="186">
        <v>45496</v>
      </c>
      <c r="M2369" s="187" t="s">
        <v>225</v>
      </c>
      <c r="N2369" s="183" t="s">
        <v>43</v>
      </c>
      <c r="O2369" s="181"/>
      <c r="P2369" s="184">
        <v>0.75</v>
      </c>
      <c r="Q2369" s="185" t="s">
        <v>107</v>
      </c>
      <c r="R2369" s="181" t="s">
        <v>37</v>
      </c>
      <c r="S2369" s="181" t="s">
        <v>96</v>
      </c>
      <c r="T2369" s="186">
        <v>45496</v>
      </c>
      <c r="U2369" s="187" t="s">
        <v>7068</v>
      </c>
      <c r="V2369" s="188" t="str" cm="1">
        <f t="array" ref="V2369">IF(SUM(LEN(A2369:U2369))=0,"",IF(OR(OR(ISBLANK(E2369),SUM(LEN(B2369),LEN(C2369))=0),AND(NOT(D2369="Unknown"),ISBLANK(I2369)),AND(NOT(N2369="Unknown"),ISBLANK(Q2369))),"Missing Information", INDEX(Table15[Entire Service Line Classification], MATCH(SUMIFS(Table15[Unique ID],Table15[System-Owned Portion],D2369,Table15[If Material Anything Other than "Lead" in Column E,Was Material Ever Previously Lead?],F2369,Table15[Customer-Owned Portion],N2369),Table15[Unique ID],0),0)))</f>
        <v>Non-lead</v>
      </c>
      <c r="W2369" s="189"/>
    </row>
    <row r="2370" spans="1:23" s="190" customFormat="1" ht="37.5" x14ac:dyDescent="0.25">
      <c r="A2370" s="180">
        <v>11590628</v>
      </c>
      <c r="B2370" s="181" t="s">
        <v>4807</v>
      </c>
      <c r="C2370" s="182" t="s">
        <v>4808</v>
      </c>
      <c r="D2370" s="183" t="s">
        <v>36</v>
      </c>
      <c r="E2370" s="181" t="s">
        <v>35</v>
      </c>
      <c r="F2370" s="183" t="s">
        <v>35</v>
      </c>
      <c r="G2370" s="181" t="s">
        <v>247</v>
      </c>
      <c r="H2370" s="184">
        <v>1</v>
      </c>
      <c r="I2370" s="185" t="s">
        <v>107</v>
      </c>
      <c r="J2370" s="181" t="s">
        <v>37</v>
      </c>
      <c r="K2370" s="181" t="s">
        <v>38</v>
      </c>
      <c r="L2370" s="186">
        <v>45503</v>
      </c>
      <c r="M2370" s="187" t="s">
        <v>225</v>
      </c>
      <c r="N2370" s="183" t="s">
        <v>43</v>
      </c>
      <c r="O2370" s="181"/>
      <c r="P2370" s="184">
        <v>1</v>
      </c>
      <c r="Q2370" s="185" t="s">
        <v>107</v>
      </c>
      <c r="R2370" s="181" t="s">
        <v>37</v>
      </c>
      <c r="S2370" s="181" t="s">
        <v>96</v>
      </c>
      <c r="T2370" s="186">
        <v>45503</v>
      </c>
      <c r="U2370" s="187" t="s">
        <v>7068</v>
      </c>
      <c r="V2370" s="188" t="str" cm="1">
        <f t="array" ref="V2370">IF(SUM(LEN(A2370:U2370))=0,"",IF(OR(OR(ISBLANK(E2370),SUM(LEN(B2370),LEN(C2370))=0),AND(NOT(D2370="Unknown"),ISBLANK(I2370)),AND(NOT(N2370="Unknown"),ISBLANK(Q2370))),"Missing Information", INDEX(Table15[Entire Service Line Classification], MATCH(SUMIFS(Table15[Unique ID],Table15[System-Owned Portion],D2370,Table15[If Material Anything Other than "Lead" in Column E,Was Material Ever Previously Lead?],F2370,Table15[Customer-Owned Portion],N2370),Table15[Unique ID],0),0)))</f>
        <v>Non-lead</v>
      </c>
      <c r="W2370" s="189"/>
    </row>
    <row r="2371" spans="1:23" s="190" customFormat="1" ht="37.5" x14ac:dyDescent="0.25">
      <c r="A2371" s="180">
        <v>11590626</v>
      </c>
      <c r="B2371" s="181" t="s">
        <v>4809</v>
      </c>
      <c r="C2371" s="182" t="s">
        <v>4810</v>
      </c>
      <c r="D2371" s="183" t="s">
        <v>36</v>
      </c>
      <c r="E2371" s="181" t="s">
        <v>35</v>
      </c>
      <c r="F2371" s="183" t="s">
        <v>35</v>
      </c>
      <c r="G2371" s="181" t="s">
        <v>242</v>
      </c>
      <c r="H2371" s="184">
        <v>1</v>
      </c>
      <c r="I2371" s="185" t="s">
        <v>107</v>
      </c>
      <c r="J2371" s="181" t="s">
        <v>37</v>
      </c>
      <c r="K2371" s="181" t="s">
        <v>38</v>
      </c>
      <c r="L2371" s="186">
        <v>45496</v>
      </c>
      <c r="M2371" s="187" t="s">
        <v>225</v>
      </c>
      <c r="N2371" s="183" t="s">
        <v>43</v>
      </c>
      <c r="O2371" s="181"/>
      <c r="P2371" s="184">
        <v>0.75</v>
      </c>
      <c r="Q2371" s="185" t="s">
        <v>107</v>
      </c>
      <c r="R2371" s="181" t="s">
        <v>37</v>
      </c>
      <c r="S2371" s="181" t="s">
        <v>96</v>
      </c>
      <c r="T2371" s="186">
        <v>45496</v>
      </c>
      <c r="U2371" s="187" t="s">
        <v>7068</v>
      </c>
      <c r="V2371" s="188" t="str" cm="1">
        <f t="array" ref="V2371">IF(SUM(LEN(A2371:U2371))=0,"",IF(OR(OR(ISBLANK(E2371),SUM(LEN(B2371),LEN(C2371))=0),AND(NOT(D2371="Unknown"),ISBLANK(I2371)),AND(NOT(N2371="Unknown"),ISBLANK(Q2371))),"Missing Information", INDEX(Table15[Entire Service Line Classification], MATCH(SUMIFS(Table15[Unique ID],Table15[System-Owned Portion],D2371,Table15[If Material Anything Other than "Lead" in Column E,Was Material Ever Previously Lead?],F2371,Table15[Customer-Owned Portion],N2371),Table15[Unique ID],0),0)))</f>
        <v>Non-lead</v>
      </c>
      <c r="W2371" s="189"/>
    </row>
    <row r="2372" spans="1:23" s="190" customFormat="1" ht="37.5" x14ac:dyDescent="0.25">
      <c r="A2372" s="180">
        <v>11590624</v>
      </c>
      <c r="B2372" s="181" t="s">
        <v>4811</v>
      </c>
      <c r="C2372" s="182" t="s">
        <v>4812</v>
      </c>
      <c r="D2372" s="183" t="s">
        <v>43</v>
      </c>
      <c r="E2372" s="181" t="s">
        <v>35</v>
      </c>
      <c r="F2372" s="183" t="s">
        <v>35</v>
      </c>
      <c r="G2372" s="181" t="s">
        <v>7031</v>
      </c>
      <c r="H2372" s="184">
        <v>1</v>
      </c>
      <c r="I2372" s="185" t="s">
        <v>107</v>
      </c>
      <c r="J2372" s="181" t="s">
        <v>37</v>
      </c>
      <c r="K2372" s="181" t="s">
        <v>38</v>
      </c>
      <c r="L2372" s="186">
        <v>45496</v>
      </c>
      <c r="M2372" s="187" t="s">
        <v>7069</v>
      </c>
      <c r="N2372" s="183" t="s">
        <v>43</v>
      </c>
      <c r="O2372" s="181"/>
      <c r="P2372" s="184">
        <v>0.75</v>
      </c>
      <c r="Q2372" s="185" t="s">
        <v>107</v>
      </c>
      <c r="R2372" s="181" t="s">
        <v>37</v>
      </c>
      <c r="S2372" s="181" t="s">
        <v>96</v>
      </c>
      <c r="T2372" s="186">
        <v>45496</v>
      </c>
      <c r="U2372" s="187" t="s">
        <v>7069</v>
      </c>
      <c r="V2372" s="188" t="str" cm="1">
        <f t="array" ref="V2372">IF(SUM(LEN(A2372:U2372))=0,"",IF(OR(OR(ISBLANK(E2372),SUM(LEN(B2372),LEN(C2372))=0),AND(NOT(D2372="Unknown"),ISBLANK(I2372)),AND(NOT(N2372="Unknown"),ISBLANK(Q2372))),"Missing Information", INDEX(Table15[Entire Service Line Classification], MATCH(SUMIFS(Table15[Unique ID],Table15[System-Owned Portion],D2372,Table15[If Material Anything Other than "Lead" in Column E,Was Material Ever Previously Lead?],F2372,Table15[Customer-Owned Portion],N2372),Table15[Unique ID],0),0)))</f>
        <v>Non-lead</v>
      </c>
      <c r="W2372" s="189"/>
    </row>
    <row r="2373" spans="1:23" s="190" customFormat="1" ht="37.5" x14ac:dyDescent="0.25">
      <c r="A2373" s="180">
        <v>11590623</v>
      </c>
      <c r="B2373" s="181" t="s">
        <v>4813</v>
      </c>
      <c r="C2373" s="182" t="s">
        <v>4814</v>
      </c>
      <c r="D2373" s="183" t="s">
        <v>43</v>
      </c>
      <c r="E2373" s="181" t="s">
        <v>35</v>
      </c>
      <c r="F2373" s="183" t="s">
        <v>35</v>
      </c>
      <c r="G2373" s="181" t="s">
        <v>7038</v>
      </c>
      <c r="H2373" s="184">
        <v>1</v>
      </c>
      <c r="I2373" s="185" t="s">
        <v>107</v>
      </c>
      <c r="J2373" s="181" t="s">
        <v>37</v>
      </c>
      <c r="K2373" s="181" t="s">
        <v>38</v>
      </c>
      <c r="L2373" s="186">
        <v>45503</v>
      </c>
      <c r="M2373" s="187" t="s">
        <v>7068</v>
      </c>
      <c r="N2373" s="183" t="s">
        <v>36</v>
      </c>
      <c r="O2373" s="181"/>
      <c r="P2373" s="184">
        <v>1</v>
      </c>
      <c r="Q2373" s="185" t="s">
        <v>107</v>
      </c>
      <c r="R2373" s="181" t="s">
        <v>37</v>
      </c>
      <c r="S2373" s="181" t="s">
        <v>96</v>
      </c>
      <c r="T2373" s="186">
        <v>45503</v>
      </c>
      <c r="U2373" s="187" t="s">
        <v>225</v>
      </c>
      <c r="V2373" s="188" t="str" cm="1">
        <f t="array" ref="V2373">IF(SUM(LEN(A2373:U2373))=0,"",IF(OR(OR(ISBLANK(E2373),SUM(LEN(B2373),LEN(C2373))=0),AND(NOT(D2373="Unknown"),ISBLANK(I2373)),AND(NOT(N2373="Unknown"),ISBLANK(Q2373))),"Missing Information", INDEX(Table15[Entire Service Line Classification], MATCH(SUMIFS(Table15[Unique ID],Table15[System-Owned Portion],D2373,Table15[If Material Anything Other than "Lead" in Column E,Was Material Ever Previously Lead?],F2373,Table15[Customer-Owned Portion],N2373),Table15[Unique ID],0),0)))</f>
        <v>Non-lead</v>
      </c>
      <c r="W2373" s="189"/>
    </row>
    <row r="2374" spans="1:23" s="190" customFormat="1" ht="37.5" x14ac:dyDescent="0.25">
      <c r="A2374" s="180">
        <v>11590621</v>
      </c>
      <c r="B2374" s="181" t="s">
        <v>4815</v>
      </c>
      <c r="C2374" s="182" t="s">
        <v>4816</v>
      </c>
      <c r="D2374" s="183" t="s">
        <v>36</v>
      </c>
      <c r="E2374" s="181" t="s">
        <v>35</v>
      </c>
      <c r="F2374" s="183" t="s">
        <v>35</v>
      </c>
      <c r="G2374" s="181" t="s">
        <v>234</v>
      </c>
      <c r="H2374" s="184">
        <v>1</v>
      </c>
      <c r="I2374" s="185" t="s">
        <v>107</v>
      </c>
      <c r="J2374" s="181" t="s">
        <v>37</v>
      </c>
      <c r="K2374" s="181" t="s">
        <v>38</v>
      </c>
      <c r="L2374" s="186">
        <v>45496</v>
      </c>
      <c r="M2374" s="187" t="s">
        <v>225</v>
      </c>
      <c r="N2374" s="183" t="s">
        <v>36</v>
      </c>
      <c r="O2374" s="181"/>
      <c r="P2374" s="184">
        <v>0.75</v>
      </c>
      <c r="Q2374" s="185" t="s">
        <v>107</v>
      </c>
      <c r="R2374" s="181" t="s">
        <v>37</v>
      </c>
      <c r="S2374" s="181" t="s">
        <v>96</v>
      </c>
      <c r="T2374" s="186">
        <v>45496</v>
      </c>
      <c r="U2374" s="187" t="s">
        <v>225</v>
      </c>
      <c r="V2374" s="188" t="str" cm="1">
        <f t="array" ref="V2374">IF(SUM(LEN(A2374:U2374))=0,"",IF(OR(OR(ISBLANK(E2374),SUM(LEN(B2374),LEN(C2374))=0),AND(NOT(D2374="Unknown"),ISBLANK(I2374)),AND(NOT(N2374="Unknown"),ISBLANK(Q2374))),"Missing Information", INDEX(Table15[Entire Service Line Classification], MATCH(SUMIFS(Table15[Unique ID],Table15[System-Owned Portion],D2374,Table15[If Material Anything Other than "Lead" in Column E,Was Material Ever Previously Lead?],F2374,Table15[Customer-Owned Portion],N2374),Table15[Unique ID],0),0)))</f>
        <v>Non-lead</v>
      </c>
      <c r="W2374" s="189"/>
    </row>
    <row r="2375" spans="1:23" s="190" customFormat="1" ht="37.5" x14ac:dyDescent="0.25">
      <c r="A2375" s="180">
        <v>11590622</v>
      </c>
      <c r="B2375" s="181" t="s">
        <v>4817</v>
      </c>
      <c r="C2375" s="182" t="s">
        <v>4818</v>
      </c>
      <c r="D2375" s="183" t="s">
        <v>36</v>
      </c>
      <c r="E2375" s="181" t="s">
        <v>35</v>
      </c>
      <c r="F2375" s="183" t="s">
        <v>35</v>
      </c>
      <c r="G2375" s="181" t="s">
        <v>271</v>
      </c>
      <c r="H2375" s="184">
        <v>1</v>
      </c>
      <c r="I2375" s="185" t="s">
        <v>107</v>
      </c>
      <c r="J2375" s="181" t="s">
        <v>37</v>
      </c>
      <c r="K2375" s="181" t="s">
        <v>38</v>
      </c>
      <c r="L2375" s="186">
        <v>45496</v>
      </c>
      <c r="M2375" s="187" t="s">
        <v>225</v>
      </c>
      <c r="N2375" s="183" t="s">
        <v>43</v>
      </c>
      <c r="O2375" s="181"/>
      <c r="P2375" s="184">
        <v>0.75</v>
      </c>
      <c r="Q2375" s="185" t="s">
        <v>107</v>
      </c>
      <c r="R2375" s="181" t="s">
        <v>37</v>
      </c>
      <c r="S2375" s="181" t="s">
        <v>96</v>
      </c>
      <c r="T2375" s="186">
        <v>45496</v>
      </c>
      <c r="U2375" s="187" t="s">
        <v>7068</v>
      </c>
      <c r="V2375" s="188" t="str" cm="1">
        <f t="array" ref="V2375">IF(SUM(LEN(A2375:U2375))=0,"",IF(OR(OR(ISBLANK(E2375),SUM(LEN(B2375),LEN(C2375))=0),AND(NOT(D2375="Unknown"),ISBLANK(I2375)),AND(NOT(N2375="Unknown"),ISBLANK(Q2375))),"Missing Information", INDEX(Table15[Entire Service Line Classification], MATCH(SUMIFS(Table15[Unique ID],Table15[System-Owned Portion],D2375,Table15[If Material Anything Other than "Lead" in Column E,Was Material Ever Previously Lead?],F2375,Table15[Customer-Owned Portion],N2375),Table15[Unique ID],0),0)))</f>
        <v>Non-lead</v>
      </c>
      <c r="W2375" s="189"/>
    </row>
    <row r="2376" spans="1:23" s="190" customFormat="1" ht="37.5" x14ac:dyDescent="0.25">
      <c r="A2376" s="180">
        <v>11590620</v>
      </c>
      <c r="B2376" s="181" t="s">
        <v>4819</v>
      </c>
      <c r="C2376" s="182" t="s">
        <v>4820</v>
      </c>
      <c r="D2376" s="183" t="s">
        <v>43</v>
      </c>
      <c r="E2376" s="181" t="s">
        <v>35</v>
      </c>
      <c r="F2376" s="183" t="s">
        <v>35</v>
      </c>
      <c r="G2376" s="181" t="s">
        <v>7043</v>
      </c>
      <c r="H2376" s="184">
        <v>1</v>
      </c>
      <c r="I2376" s="185" t="s">
        <v>107</v>
      </c>
      <c r="J2376" s="181" t="s">
        <v>37</v>
      </c>
      <c r="K2376" s="181" t="s">
        <v>38</v>
      </c>
      <c r="L2376" s="186">
        <v>45503</v>
      </c>
      <c r="M2376" s="187" t="s">
        <v>225</v>
      </c>
      <c r="N2376" s="183" t="s">
        <v>43</v>
      </c>
      <c r="O2376" s="181"/>
      <c r="P2376" s="184">
        <v>0.75</v>
      </c>
      <c r="Q2376" s="185" t="s">
        <v>107</v>
      </c>
      <c r="R2376" s="181" t="s">
        <v>37</v>
      </c>
      <c r="S2376" s="181" t="s">
        <v>96</v>
      </c>
      <c r="T2376" s="186">
        <v>45503</v>
      </c>
      <c r="U2376" s="187" t="s">
        <v>7068</v>
      </c>
      <c r="V2376" s="188" t="str" cm="1">
        <f t="array" ref="V2376">IF(SUM(LEN(A2376:U2376))=0,"",IF(OR(OR(ISBLANK(E2376),SUM(LEN(B2376),LEN(C2376))=0),AND(NOT(D2376="Unknown"),ISBLANK(I2376)),AND(NOT(N2376="Unknown"),ISBLANK(Q2376))),"Missing Information", INDEX(Table15[Entire Service Line Classification], MATCH(SUMIFS(Table15[Unique ID],Table15[System-Owned Portion],D2376,Table15[If Material Anything Other than "Lead" in Column E,Was Material Ever Previously Lead?],F2376,Table15[Customer-Owned Portion],N2376),Table15[Unique ID],0),0)))</f>
        <v>Non-lead</v>
      </c>
      <c r="W2376" s="189"/>
    </row>
    <row r="2377" spans="1:23" s="190" customFormat="1" ht="37.5" x14ac:dyDescent="0.25">
      <c r="A2377" s="180">
        <v>11590619</v>
      </c>
      <c r="B2377" s="181" t="s">
        <v>4821</v>
      </c>
      <c r="C2377" s="182" t="s">
        <v>4822</v>
      </c>
      <c r="D2377" s="183" t="s">
        <v>43</v>
      </c>
      <c r="E2377" s="181" t="s">
        <v>35</v>
      </c>
      <c r="F2377" s="183" t="s">
        <v>35</v>
      </c>
      <c r="G2377" s="181" t="s">
        <v>269</v>
      </c>
      <c r="H2377" s="184">
        <v>1</v>
      </c>
      <c r="I2377" s="185" t="s">
        <v>107</v>
      </c>
      <c r="J2377" s="181" t="s">
        <v>37</v>
      </c>
      <c r="K2377" s="181" t="s">
        <v>38</v>
      </c>
      <c r="L2377" s="186">
        <v>45503</v>
      </c>
      <c r="M2377" s="187" t="s">
        <v>7068</v>
      </c>
      <c r="N2377" s="183" t="s">
        <v>36</v>
      </c>
      <c r="O2377" s="181"/>
      <c r="P2377" s="184">
        <v>1</v>
      </c>
      <c r="Q2377" s="185" t="s">
        <v>107</v>
      </c>
      <c r="R2377" s="181" t="s">
        <v>37</v>
      </c>
      <c r="S2377" s="181" t="s">
        <v>96</v>
      </c>
      <c r="T2377" s="186">
        <v>45503</v>
      </c>
      <c r="U2377" s="187" t="s">
        <v>225</v>
      </c>
      <c r="V2377" s="188" t="str" cm="1">
        <f t="array" ref="V2377">IF(SUM(LEN(A2377:U2377))=0,"",IF(OR(OR(ISBLANK(E2377),SUM(LEN(B2377),LEN(C2377))=0),AND(NOT(D2377="Unknown"),ISBLANK(I2377)),AND(NOT(N2377="Unknown"),ISBLANK(Q2377))),"Missing Information", INDEX(Table15[Entire Service Line Classification], MATCH(SUMIFS(Table15[Unique ID],Table15[System-Owned Portion],D2377,Table15[If Material Anything Other than "Lead" in Column E,Was Material Ever Previously Lead?],F2377,Table15[Customer-Owned Portion],N2377),Table15[Unique ID],0),0)))</f>
        <v>Non-lead</v>
      </c>
      <c r="W2377" s="189"/>
    </row>
    <row r="2378" spans="1:23" s="190" customFormat="1" ht="37.5" x14ac:dyDescent="0.25">
      <c r="A2378" s="180">
        <v>11590617</v>
      </c>
      <c r="B2378" s="181" t="s">
        <v>4823</v>
      </c>
      <c r="C2378" s="182" t="s">
        <v>4824</v>
      </c>
      <c r="D2378" s="183" t="s">
        <v>36</v>
      </c>
      <c r="E2378" s="181" t="s">
        <v>35</v>
      </c>
      <c r="F2378" s="183" t="s">
        <v>35</v>
      </c>
      <c r="G2378" s="181" t="s">
        <v>268</v>
      </c>
      <c r="H2378" s="184">
        <v>1</v>
      </c>
      <c r="I2378" s="185" t="s">
        <v>107</v>
      </c>
      <c r="J2378" s="181" t="s">
        <v>37</v>
      </c>
      <c r="K2378" s="181" t="s">
        <v>38</v>
      </c>
      <c r="L2378" s="186">
        <v>45496</v>
      </c>
      <c r="M2378" s="187" t="s">
        <v>225</v>
      </c>
      <c r="N2378" s="183" t="s">
        <v>36</v>
      </c>
      <c r="O2378" s="181"/>
      <c r="P2378" s="184">
        <v>1</v>
      </c>
      <c r="Q2378" s="185" t="s">
        <v>107</v>
      </c>
      <c r="R2378" s="181" t="s">
        <v>37</v>
      </c>
      <c r="S2378" s="181" t="s">
        <v>96</v>
      </c>
      <c r="T2378" s="186">
        <v>45496</v>
      </c>
      <c r="U2378" s="187" t="s">
        <v>225</v>
      </c>
      <c r="V2378" s="188" t="str" cm="1">
        <f t="array" ref="V2378">IF(SUM(LEN(A2378:U2378))=0,"",IF(OR(OR(ISBLANK(E2378),SUM(LEN(B2378),LEN(C2378))=0),AND(NOT(D2378="Unknown"),ISBLANK(I2378)),AND(NOT(N2378="Unknown"),ISBLANK(Q2378))),"Missing Information", INDEX(Table15[Entire Service Line Classification], MATCH(SUMIFS(Table15[Unique ID],Table15[System-Owned Portion],D2378,Table15[If Material Anything Other than "Lead" in Column E,Was Material Ever Previously Lead?],F2378,Table15[Customer-Owned Portion],N2378),Table15[Unique ID],0),0)))</f>
        <v>Non-lead</v>
      </c>
      <c r="W2378" s="189"/>
    </row>
    <row r="2379" spans="1:23" s="190" customFormat="1" ht="37.5" x14ac:dyDescent="0.25">
      <c r="A2379" s="180">
        <v>11590618</v>
      </c>
      <c r="B2379" s="181" t="s">
        <v>4825</v>
      </c>
      <c r="C2379" s="182" t="s">
        <v>4826</v>
      </c>
      <c r="D2379" s="183" t="s">
        <v>43</v>
      </c>
      <c r="E2379" s="181" t="s">
        <v>35</v>
      </c>
      <c r="F2379" s="183" t="s">
        <v>35</v>
      </c>
      <c r="G2379" s="181" t="s">
        <v>237</v>
      </c>
      <c r="H2379" s="184">
        <v>1</v>
      </c>
      <c r="I2379" s="185" t="s">
        <v>107</v>
      </c>
      <c r="J2379" s="181" t="s">
        <v>37</v>
      </c>
      <c r="K2379" s="181" t="s">
        <v>38</v>
      </c>
      <c r="L2379" s="186">
        <v>45496</v>
      </c>
      <c r="M2379" s="187" t="s">
        <v>225</v>
      </c>
      <c r="N2379" s="183" t="s">
        <v>43</v>
      </c>
      <c r="O2379" s="181"/>
      <c r="P2379" s="184">
        <v>0.75</v>
      </c>
      <c r="Q2379" s="185" t="s">
        <v>107</v>
      </c>
      <c r="R2379" s="181" t="s">
        <v>37</v>
      </c>
      <c r="S2379" s="181" t="s">
        <v>96</v>
      </c>
      <c r="T2379" s="186">
        <v>45496</v>
      </c>
      <c r="U2379" s="187" t="s">
        <v>7068</v>
      </c>
      <c r="V2379" s="188" t="str" cm="1">
        <f t="array" ref="V2379">IF(SUM(LEN(A2379:U2379))=0,"",IF(OR(OR(ISBLANK(E2379),SUM(LEN(B2379),LEN(C2379))=0),AND(NOT(D2379="Unknown"),ISBLANK(I2379)),AND(NOT(N2379="Unknown"),ISBLANK(Q2379))),"Missing Information", INDEX(Table15[Entire Service Line Classification], MATCH(SUMIFS(Table15[Unique ID],Table15[System-Owned Portion],D2379,Table15[If Material Anything Other than "Lead" in Column E,Was Material Ever Previously Lead?],F2379,Table15[Customer-Owned Portion],N2379),Table15[Unique ID],0),0)))</f>
        <v>Non-lead</v>
      </c>
      <c r="W2379" s="189"/>
    </row>
    <row r="2380" spans="1:23" s="190" customFormat="1" ht="37.5" x14ac:dyDescent="0.25">
      <c r="A2380" s="180">
        <v>11590616</v>
      </c>
      <c r="B2380" s="181" t="s">
        <v>4827</v>
      </c>
      <c r="C2380" s="182" t="s">
        <v>4828</v>
      </c>
      <c r="D2380" s="183" t="s">
        <v>36</v>
      </c>
      <c r="E2380" s="181" t="s">
        <v>35</v>
      </c>
      <c r="F2380" s="183" t="s">
        <v>35</v>
      </c>
      <c r="G2380" s="181" t="s">
        <v>236</v>
      </c>
      <c r="H2380" s="184">
        <v>1</v>
      </c>
      <c r="I2380" s="185" t="s">
        <v>107</v>
      </c>
      <c r="J2380" s="181" t="s">
        <v>37</v>
      </c>
      <c r="K2380" s="181" t="s">
        <v>38</v>
      </c>
      <c r="L2380" s="186">
        <v>45496</v>
      </c>
      <c r="M2380" s="187" t="s">
        <v>225</v>
      </c>
      <c r="N2380" s="183" t="s">
        <v>43</v>
      </c>
      <c r="O2380" s="181"/>
      <c r="P2380" s="184">
        <v>0.75</v>
      </c>
      <c r="Q2380" s="185" t="s">
        <v>107</v>
      </c>
      <c r="R2380" s="181" t="s">
        <v>37</v>
      </c>
      <c r="S2380" s="181" t="s">
        <v>96</v>
      </c>
      <c r="T2380" s="186">
        <v>45496</v>
      </c>
      <c r="U2380" s="187" t="s">
        <v>7068</v>
      </c>
      <c r="V2380" s="188" t="str" cm="1">
        <f t="array" ref="V2380">IF(SUM(LEN(A2380:U2380))=0,"",IF(OR(OR(ISBLANK(E2380),SUM(LEN(B2380),LEN(C2380))=0),AND(NOT(D2380="Unknown"),ISBLANK(I2380)),AND(NOT(N2380="Unknown"),ISBLANK(Q2380))),"Missing Information", INDEX(Table15[Entire Service Line Classification], MATCH(SUMIFS(Table15[Unique ID],Table15[System-Owned Portion],D2380,Table15[If Material Anything Other than "Lead" in Column E,Was Material Ever Previously Lead?],F2380,Table15[Customer-Owned Portion],N2380),Table15[Unique ID],0),0)))</f>
        <v>Non-lead</v>
      </c>
      <c r="W2380" s="189"/>
    </row>
    <row r="2381" spans="1:23" s="190" customFormat="1" ht="37.5" x14ac:dyDescent="0.25">
      <c r="A2381" s="180">
        <v>11590615</v>
      </c>
      <c r="B2381" s="181" t="s">
        <v>4829</v>
      </c>
      <c r="C2381" s="182" t="s">
        <v>4830</v>
      </c>
      <c r="D2381" s="183" t="s">
        <v>43</v>
      </c>
      <c r="E2381" s="181" t="s">
        <v>35</v>
      </c>
      <c r="F2381" s="183" t="s">
        <v>35</v>
      </c>
      <c r="G2381" s="181" t="s">
        <v>225</v>
      </c>
      <c r="H2381" s="184">
        <v>1</v>
      </c>
      <c r="I2381" s="185" t="s">
        <v>107</v>
      </c>
      <c r="J2381" s="181" t="s">
        <v>37</v>
      </c>
      <c r="K2381" s="181" t="s">
        <v>38</v>
      </c>
      <c r="L2381" s="186">
        <v>45495</v>
      </c>
      <c r="M2381" s="187" t="s">
        <v>7069</v>
      </c>
      <c r="N2381" s="183" t="s">
        <v>43</v>
      </c>
      <c r="O2381" s="181"/>
      <c r="P2381" s="184">
        <v>0.75</v>
      </c>
      <c r="Q2381" s="185" t="s">
        <v>107</v>
      </c>
      <c r="R2381" s="181" t="s">
        <v>37</v>
      </c>
      <c r="S2381" s="181" t="s">
        <v>96</v>
      </c>
      <c r="T2381" s="186">
        <v>45495</v>
      </c>
      <c r="U2381" s="187" t="s">
        <v>7069</v>
      </c>
      <c r="V2381" s="188" t="str" cm="1">
        <f t="array" ref="V2381">IF(SUM(LEN(A2381:U2381))=0,"",IF(OR(OR(ISBLANK(E2381),SUM(LEN(B2381),LEN(C2381))=0),AND(NOT(D2381="Unknown"),ISBLANK(I2381)),AND(NOT(N2381="Unknown"),ISBLANK(Q2381))),"Missing Information", INDEX(Table15[Entire Service Line Classification], MATCH(SUMIFS(Table15[Unique ID],Table15[System-Owned Portion],D2381,Table15[If Material Anything Other than "Lead" in Column E,Was Material Ever Previously Lead?],F2381,Table15[Customer-Owned Portion],N2381),Table15[Unique ID],0),0)))</f>
        <v>Non-lead</v>
      </c>
      <c r="W2381" s="189"/>
    </row>
    <row r="2382" spans="1:23" s="190" customFormat="1" ht="37.5" x14ac:dyDescent="0.25">
      <c r="A2382" s="180">
        <v>11590613</v>
      </c>
      <c r="B2382" s="181" t="s">
        <v>4831</v>
      </c>
      <c r="C2382" s="182" t="s">
        <v>4832</v>
      </c>
      <c r="D2382" s="183" t="s">
        <v>36</v>
      </c>
      <c r="E2382" s="181" t="s">
        <v>35</v>
      </c>
      <c r="F2382" s="183" t="s">
        <v>35</v>
      </c>
      <c r="G2382" s="181" t="s">
        <v>233</v>
      </c>
      <c r="H2382" s="184">
        <v>1</v>
      </c>
      <c r="I2382" s="185" t="s">
        <v>107</v>
      </c>
      <c r="J2382" s="181" t="s">
        <v>37</v>
      </c>
      <c r="K2382" s="181" t="s">
        <v>38</v>
      </c>
      <c r="L2382" s="186">
        <v>45496</v>
      </c>
      <c r="M2382" s="187" t="s">
        <v>225</v>
      </c>
      <c r="N2382" s="183" t="s">
        <v>36</v>
      </c>
      <c r="O2382" s="181"/>
      <c r="P2382" s="184">
        <v>1</v>
      </c>
      <c r="Q2382" s="185" t="s">
        <v>107</v>
      </c>
      <c r="R2382" s="181" t="s">
        <v>37</v>
      </c>
      <c r="S2382" s="181" t="s">
        <v>96</v>
      </c>
      <c r="T2382" s="186">
        <v>45496</v>
      </c>
      <c r="U2382" s="187" t="s">
        <v>225</v>
      </c>
      <c r="V2382" s="188" t="str" cm="1">
        <f t="array" ref="V2382">IF(SUM(LEN(A2382:U2382))=0,"",IF(OR(OR(ISBLANK(E2382),SUM(LEN(B2382),LEN(C2382))=0),AND(NOT(D2382="Unknown"),ISBLANK(I2382)),AND(NOT(N2382="Unknown"),ISBLANK(Q2382))),"Missing Information", INDEX(Table15[Entire Service Line Classification], MATCH(SUMIFS(Table15[Unique ID],Table15[System-Owned Portion],D2382,Table15[If Material Anything Other than "Lead" in Column E,Was Material Ever Previously Lead?],F2382,Table15[Customer-Owned Portion],N2382),Table15[Unique ID],0),0)))</f>
        <v>Non-lead</v>
      </c>
      <c r="W2382" s="189"/>
    </row>
    <row r="2383" spans="1:23" s="190" customFormat="1" ht="37.5" x14ac:dyDescent="0.25">
      <c r="A2383" s="180">
        <v>11590629</v>
      </c>
      <c r="B2383" s="181" t="s">
        <v>4833</v>
      </c>
      <c r="C2383" s="182" t="s">
        <v>4834</v>
      </c>
      <c r="D2383" s="183" t="s">
        <v>36</v>
      </c>
      <c r="E2383" s="181" t="s">
        <v>35</v>
      </c>
      <c r="F2383" s="183" t="s">
        <v>35</v>
      </c>
      <c r="G2383" s="181" t="s">
        <v>232</v>
      </c>
      <c r="H2383" s="184">
        <v>1</v>
      </c>
      <c r="I2383" s="185" t="s">
        <v>107</v>
      </c>
      <c r="J2383" s="181" t="s">
        <v>37</v>
      </c>
      <c r="K2383" s="181" t="s">
        <v>38</v>
      </c>
      <c r="L2383" s="186">
        <v>45496</v>
      </c>
      <c r="M2383" s="187" t="s">
        <v>225</v>
      </c>
      <c r="N2383" s="183" t="s">
        <v>43</v>
      </c>
      <c r="O2383" s="181"/>
      <c r="P2383" s="184">
        <v>0.75</v>
      </c>
      <c r="Q2383" s="185" t="s">
        <v>107</v>
      </c>
      <c r="R2383" s="181" t="s">
        <v>37</v>
      </c>
      <c r="S2383" s="181" t="s">
        <v>96</v>
      </c>
      <c r="T2383" s="186">
        <v>45496</v>
      </c>
      <c r="U2383" s="187" t="s">
        <v>7068</v>
      </c>
      <c r="V2383" s="188" t="str" cm="1">
        <f t="array" ref="V2383">IF(SUM(LEN(A2383:U2383))=0,"",IF(OR(OR(ISBLANK(E2383),SUM(LEN(B2383),LEN(C2383))=0),AND(NOT(D2383="Unknown"),ISBLANK(I2383)),AND(NOT(N2383="Unknown"),ISBLANK(Q2383))),"Missing Information", INDEX(Table15[Entire Service Line Classification], MATCH(SUMIFS(Table15[Unique ID],Table15[System-Owned Portion],D2383,Table15[If Material Anything Other than "Lead" in Column E,Was Material Ever Previously Lead?],F2383,Table15[Customer-Owned Portion],N2383),Table15[Unique ID],0),0)))</f>
        <v>Non-lead</v>
      </c>
      <c r="W2383" s="189"/>
    </row>
    <row r="2384" spans="1:23" s="190" customFormat="1" ht="37.5" x14ac:dyDescent="0.25">
      <c r="A2384" s="180">
        <v>11590633</v>
      </c>
      <c r="B2384" s="181" t="s">
        <v>4835</v>
      </c>
      <c r="C2384" s="182" t="s">
        <v>4836</v>
      </c>
      <c r="D2384" s="183" t="s">
        <v>43</v>
      </c>
      <c r="E2384" s="181" t="s">
        <v>35</v>
      </c>
      <c r="F2384" s="183" t="s">
        <v>35</v>
      </c>
      <c r="G2384" s="181" t="s">
        <v>238</v>
      </c>
      <c r="H2384" s="184">
        <v>1</v>
      </c>
      <c r="I2384" s="185" t="s">
        <v>107</v>
      </c>
      <c r="J2384" s="181" t="s">
        <v>37</v>
      </c>
      <c r="K2384" s="181" t="s">
        <v>38</v>
      </c>
      <c r="L2384" s="186">
        <v>45496</v>
      </c>
      <c r="M2384" s="187" t="s">
        <v>225</v>
      </c>
      <c r="N2384" s="183" t="s">
        <v>43</v>
      </c>
      <c r="O2384" s="181"/>
      <c r="P2384" s="184">
        <v>0.75</v>
      </c>
      <c r="Q2384" s="185" t="s">
        <v>107</v>
      </c>
      <c r="R2384" s="181" t="s">
        <v>37</v>
      </c>
      <c r="S2384" s="181" t="s">
        <v>96</v>
      </c>
      <c r="T2384" s="186">
        <v>45496</v>
      </c>
      <c r="U2384" s="187" t="s">
        <v>7068</v>
      </c>
      <c r="V2384" s="188" t="str" cm="1">
        <f t="array" ref="V2384">IF(SUM(LEN(A2384:U2384))=0,"",IF(OR(OR(ISBLANK(E2384),SUM(LEN(B2384),LEN(C2384))=0),AND(NOT(D2384="Unknown"),ISBLANK(I2384)),AND(NOT(N2384="Unknown"),ISBLANK(Q2384))),"Missing Information", INDEX(Table15[Entire Service Line Classification], MATCH(SUMIFS(Table15[Unique ID],Table15[System-Owned Portion],D2384,Table15[If Material Anything Other than "Lead" in Column E,Was Material Ever Previously Lead?],F2384,Table15[Customer-Owned Portion],N2384),Table15[Unique ID],0),0)))</f>
        <v>Non-lead</v>
      </c>
      <c r="W2384" s="189"/>
    </row>
    <row r="2385" spans="1:23" s="190" customFormat="1" ht="37.5" x14ac:dyDescent="0.25">
      <c r="A2385" s="180">
        <v>11590627</v>
      </c>
      <c r="B2385" s="181" t="s">
        <v>4837</v>
      </c>
      <c r="C2385" s="182" t="s">
        <v>4838</v>
      </c>
      <c r="D2385" s="183" t="s">
        <v>43</v>
      </c>
      <c r="E2385" s="181" t="s">
        <v>35</v>
      </c>
      <c r="F2385" s="183" t="s">
        <v>35</v>
      </c>
      <c r="G2385" s="181" t="s">
        <v>7040</v>
      </c>
      <c r="H2385" s="184">
        <v>1</v>
      </c>
      <c r="I2385" s="185" t="s">
        <v>107</v>
      </c>
      <c r="J2385" s="181" t="s">
        <v>37</v>
      </c>
      <c r="K2385" s="181" t="s">
        <v>38</v>
      </c>
      <c r="L2385" s="186">
        <v>45495</v>
      </c>
      <c r="M2385" s="187" t="s">
        <v>7069</v>
      </c>
      <c r="N2385" s="183" t="s">
        <v>43</v>
      </c>
      <c r="O2385" s="181"/>
      <c r="P2385" s="184">
        <v>0.75</v>
      </c>
      <c r="Q2385" s="185" t="s">
        <v>107</v>
      </c>
      <c r="R2385" s="181" t="s">
        <v>37</v>
      </c>
      <c r="S2385" s="181" t="s">
        <v>96</v>
      </c>
      <c r="T2385" s="186">
        <v>45495</v>
      </c>
      <c r="U2385" s="187" t="s">
        <v>7069</v>
      </c>
      <c r="V2385" s="188" t="str" cm="1">
        <f t="array" ref="V2385">IF(SUM(LEN(A2385:U2385))=0,"",IF(OR(OR(ISBLANK(E2385),SUM(LEN(B2385),LEN(C2385))=0),AND(NOT(D2385="Unknown"),ISBLANK(I2385)),AND(NOT(N2385="Unknown"),ISBLANK(Q2385))),"Missing Information", INDEX(Table15[Entire Service Line Classification], MATCH(SUMIFS(Table15[Unique ID],Table15[System-Owned Portion],D2385,Table15[If Material Anything Other than "Lead" in Column E,Was Material Ever Previously Lead?],F2385,Table15[Customer-Owned Portion],N2385),Table15[Unique ID],0),0)))</f>
        <v>Non-lead</v>
      </c>
      <c r="W2385" s="189"/>
    </row>
    <row r="2386" spans="1:23" s="190" customFormat="1" ht="37.5" x14ac:dyDescent="0.25">
      <c r="A2386" s="180">
        <v>11590612</v>
      </c>
      <c r="B2386" s="181" t="s">
        <v>4839</v>
      </c>
      <c r="C2386" s="182" t="s">
        <v>4840</v>
      </c>
      <c r="D2386" s="183" t="s">
        <v>36</v>
      </c>
      <c r="E2386" s="181" t="s">
        <v>35</v>
      </c>
      <c r="F2386" s="183" t="s">
        <v>35</v>
      </c>
      <c r="G2386" s="181" t="s">
        <v>229</v>
      </c>
      <c r="H2386" s="184">
        <v>1</v>
      </c>
      <c r="I2386" s="185" t="s">
        <v>107</v>
      </c>
      <c r="J2386" s="181" t="s">
        <v>37</v>
      </c>
      <c r="K2386" s="181" t="s">
        <v>38</v>
      </c>
      <c r="L2386" s="186">
        <v>45496</v>
      </c>
      <c r="M2386" s="187" t="s">
        <v>225</v>
      </c>
      <c r="N2386" s="183" t="s">
        <v>43</v>
      </c>
      <c r="O2386" s="181"/>
      <c r="P2386" s="184">
        <v>0.75</v>
      </c>
      <c r="Q2386" s="185" t="s">
        <v>107</v>
      </c>
      <c r="R2386" s="181" t="s">
        <v>37</v>
      </c>
      <c r="S2386" s="181" t="s">
        <v>96</v>
      </c>
      <c r="T2386" s="186">
        <v>45496</v>
      </c>
      <c r="U2386" s="187" t="s">
        <v>7068</v>
      </c>
      <c r="V2386" s="188" t="str" cm="1">
        <f t="array" ref="V2386">IF(SUM(LEN(A2386:U2386))=0,"",IF(OR(OR(ISBLANK(E2386),SUM(LEN(B2386),LEN(C2386))=0),AND(NOT(D2386="Unknown"),ISBLANK(I2386)),AND(NOT(N2386="Unknown"),ISBLANK(Q2386))),"Missing Information", INDEX(Table15[Entire Service Line Classification], MATCH(SUMIFS(Table15[Unique ID],Table15[System-Owned Portion],D2386,Table15[If Material Anything Other than "Lead" in Column E,Was Material Ever Previously Lead?],F2386,Table15[Customer-Owned Portion],N2386),Table15[Unique ID],0),0)))</f>
        <v>Non-lead</v>
      </c>
      <c r="W2386" s="189"/>
    </row>
    <row r="2387" spans="1:23" s="190" customFormat="1" ht="37.5" x14ac:dyDescent="0.25">
      <c r="A2387" s="180">
        <v>11590600</v>
      </c>
      <c r="B2387" s="181" t="s">
        <v>4843</v>
      </c>
      <c r="C2387" s="182" t="s">
        <v>4844</v>
      </c>
      <c r="D2387" s="183" t="s">
        <v>36</v>
      </c>
      <c r="E2387" s="181" t="s">
        <v>35</v>
      </c>
      <c r="F2387" s="183" t="s">
        <v>35</v>
      </c>
      <c r="G2387" s="181" t="s">
        <v>276</v>
      </c>
      <c r="H2387" s="184">
        <v>1</v>
      </c>
      <c r="I2387" s="185" t="s">
        <v>107</v>
      </c>
      <c r="J2387" s="181" t="s">
        <v>37</v>
      </c>
      <c r="K2387" s="181" t="s">
        <v>38</v>
      </c>
      <c r="L2387" s="186">
        <v>45495</v>
      </c>
      <c r="M2387" s="187" t="s">
        <v>225</v>
      </c>
      <c r="N2387" s="183" t="s">
        <v>36</v>
      </c>
      <c r="O2387" s="181"/>
      <c r="P2387" s="184">
        <v>0.75</v>
      </c>
      <c r="Q2387" s="185" t="s">
        <v>107</v>
      </c>
      <c r="R2387" s="181" t="s">
        <v>37</v>
      </c>
      <c r="S2387" s="181" t="s">
        <v>96</v>
      </c>
      <c r="T2387" s="186">
        <v>45495</v>
      </c>
      <c r="U2387" s="187" t="s">
        <v>225</v>
      </c>
      <c r="V2387" s="188" t="str" cm="1">
        <f t="array" ref="V2387">IF(SUM(LEN(A2387:U2387))=0,"",IF(OR(OR(ISBLANK(E2387),SUM(LEN(B2387),LEN(C2387))=0),AND(NOT(D2387="Unknown"),ISBLANK(I2387)),AND(NOT(N2387="Unknown"),ISBLANK(Q2387))),"Missing Information", INDEX(Table15[Entire Service Line Classification], MATCH(SUMIFS(Table15[Unique ID],Table15[System-Owned Portion],D2387,Table15[If Material Anything Other than "Lead" in Column E,Was Material Ever Previously Lead?],F2387,Table15[Customer-Owned Portion],N2387),Table15[Unique ID],0),0)))</f>
        <v>Non-lead</v>
      </c>
      <c r="W2387" s="189"/>
    </row>
    <row r="2388" spans="1:23" s="190" customFormat="1" ht="37.5" x14ac:dyDescent="0.25">
      <c r="A2388" s="180">
        <v>11590598</v>
      </c>
      <c r="B2388" s="181" t="s">
        <v>4845</v>
      </c>
      <c r="C2388" s="182" t="s">
        <v>4846</v>
      </c>
      <c r="D2388" s="183" t="s">
        <v>43</v>
      </c>
      <c r="E2388" s="181" t="s">
        <v>35</v>
      </c>
      <c r="F2388" s="183" t="s">
        <v>35</v>
      </c>
      <c r="G2388" s="181" t="s">
        <v>241</v>
      </c>
      <c r="H2388" s="184">
        <v>1</v>
      </c>
      <c r="I2388" s="185" t="s">
        <v>107</v>
      </c>
      <c r="J2388" s="181" t="s">
        <v>37</v>
      </c>
      <c r="K2388" s="181" t="s">
        <v>38</v>
      </c>
      <c r="L2388" s="186">
        <v>45496</v>
      </c>
      <c r="M2388" s="187" t="s">
        <v>7069</v>
      </c>
      <c r="N2388" s="183" t="s">
        <v>43</v>
      </c>
      <c r="O2388" s="181"/>
      <c r="P2388" s="184">
        <v>0.75</v>
      </c>
      <c r="Q2388" s="185" t="s">
        <v>107</v>
      </c>
      <c r="R2388" s="181" t="s">
        <v>37</v>
      </c>
      <c r="S2388" s="181" t="s">
        <v>96</v>
      </c>
      <c r="T2388" s="186">
        <v>45496</v>
      </c>
      <c r="U2388" s="187" t="s">
        <v>7069</v>
      </c>
      <c r="V2388" s="188" t="str" cm="1">
        <f t="array" ref="V2388">IF(SUM(LEN(A2388:U2388))=0,"",IF(OR(OR(ISBLANK(E2388),SUM(LEN(B2388),LEN(C2388))=0),AND(NOT(D2388="Unknown"),ISBLANK(I2388)),AND(NOT(N2388="Unknown"),ISBLANK(Q2388))),"Missing Information", INDEX(Table15[Entire Service Line Classification], MATCH(SUMIFS(Table15[Unique ID],Table15[System-Owned Portion],D2388,Table15[If Material Anything Other than "Lead" in Column E,Was Material Ever Previously Lead?],F2388,Table15[Customer-Owned Portion],N2388),Table15[Unique ID],0),0)))</f>
        <v>Non-lead</v>
      </c>
      <c r="W2388" s="189"/>
    </row>
    <row r="2389" spans="1:23" s="190" customFormat="1" ht="37.5" x14ac:dyDescent="0.25">
      <c r="A2389" s="180">
        <v>11590592</v>
      </c>
      <c r="B2389" s="181" t="s">
        <v>4847</v>
      </c>
      <c r="C2389" s="182" t="s">
        <v>4848</v>
      </c>
      <c r="D2389" s="183" t="s">
        <v>36</v>
      </c>
      <c r="E2389" s="181" t="s">
        <v>35</v>
      </c>
      <c r="F2389" s="183" t="s">
        <v>35</v>
      </c>
      <c r="G2389" s="181" t="s">
        <v>257</v>
      </c>
      <c r="H2389" s="184">
        <v>0.75</v>
      </c>
      <c r="I2389" s="185" t="s">
        <v>107</v>
      </c>
      <c r="J2389" s="181" t="s">
        <v>37</v>
      </c>
      <c r="K2389" s="181" t="s">
        <v>38</v>
      </c>
      <c r="L2389" s="186">
        <v>45496</v>
      </c>
      <c r="M2389" s="187" t="s">
        <v>225</v>
      </c>
      <c r="N2389" s="183" t="s">
        <v>43</v>
      </c>
      <c r="O2389" s="181"/>
      <c r="P2389" s="184">
        <v>0.75</v>
      </c>
      <c r="Q2389" s="185" t="s">
        <v>107</v>
      </c>
      <c r="R2389" s="181" t="s">
        <v>37</v>
      </c>
      <c r="S2389" s="181" t="s">
        <v>96</v>
      </c>
      <c r="T2389" s="186">
        <v>45496</v>
      </c>
      <c r="U2389" s="187" t="s">
        <v>7068</v>
      </c>
      <c r="V2389" s="188" t="str" cm="1">
        <f t="array" ref="V2389">IF(SUM(LEN(A2389:U2389))=0,"",IF(OR(OR(ISBLANK(E2389),SUM(LEN(B2389),LEN(C2389))=0),AND(NOT(D2389="Unknown"),ISBLANK(I2389)),AND(NOT(N2389="Unknown"),ISBLANK(Q2389))),"Missing Information", INDEX(Table15[Entire Service Line Classification], MATCH(SUMIFS(Table15[Unique ID],Table15[System-Owned Portion],D2389,Table15[If Material Anything Other than "Lead" in Column E,Was Material Ever Previously Lead?],F2389,Table15[Customer-Owned Portion],N2389),Table15[Unique ID],0),0)))</f>
        <v>Non-lead</v>
      </c>
      <c r="W2389" s="189"/>
    </row>
    <row r="2390" spans="1:23" s="190" customFormat="1" ht="37.5" x14ac:dyDescent="0.25">
      <c r="A2390" s="180">
        <v>11590589</v>
      </c>
      <c r="B2390" s="181" t="s">
        <v>4849</v>
      </c>
      <c r="C2390" s="182" t="s">
        <v>4850</v>
      </c>
      <c r="D2390" s="183" t="s">
        <v>43</v>
      </c>
      <c r="E2390" s="181" t="s">
        <v>35</v>
      </c>
      <c r="F2390" s="183" t="s">
        <v>35</v>
      </c>
      <c r="G2390" s="181" t="s">
        <v>232</v>
      </c>
      <c r="H2390" s="184">
        <v>1</v>
      </c>
      <c r="I2390" s="185" t="s">
        <v>107</v>
      </c>
      <c r="J2390" s="181" t="s">
        <v>37</v>
      </c>
      <c r="K2390" s="181" t="s">
        <v>38</v>
      </c>
      <c r="L2390" s="186">
        <v>45495</v>
      </c>
      <c r="M2390" s="187" t="s">
        <v>7069</v>
      </c>
      <c r="N2390" s="183" t="s">
        <v>43</v>
      </c>
      <c r="O2390" s="181"/>
      <c r="P2390" s="184">
        <v>0.75</v>
      </c>
      <c r="Q2390" s="185" t="s">
        <v>107</v>
      </c>
      <c r="R2390" s="181" t="s">
        <v>37</v>
      </c>
      <c r="S2390" s="181" t="s">
        <v>96</v>
      </c>
      <c r="T2390" s="186">
        <v>45495</v>
      </c>
      <c r="U2390" s="187" t="s">
        <v>7069</v>
      </c>
      <c r="V2390" s="188" t="str" cm="1">
        <f t="array" ref="V2390">IF(SUM(LEN(A2390:U2390))=0,"",IF(OR(OR(ISBLANK(E2390),SUM(LEN(B2390),LEN(C2390))=0),AND(NOT(D2390="Unknown"),ISBLANK(I2390)),AND(NOT(N2390="Unknown"),ISBLANK(Q2390))),"Missing Information", INDEX(Table15[Entire Service Line Classification], MATCH(SUMIFS(Table15[Unique ID],Table15[System-Owned Portion],D2390,Table15[If Material Anything Other than "Lead" in Column E,Was Material Ever Previously Lead?],F2390,Table15[Customer-Owned Portion],N2390),Table15[Unique ID],0),0)))</f>
        <v>Non-lead</v>
      </c>
      <c r="W2390" s="189"/>
    </row>
    <row r="2391" spans="1:23" s="190" customFormat="1" ht="37.5" x14ac:dyDescent="0.25">
      <c r="A2391" s="180">
        <v>11590590</v>
      </c>
      <c r="B2391" s="181" t="s">
        <v>4853</v>
      </c>
      <c r="C2391" s="182" t="s">
        <v>4854</v>
      </c>
      <c r="D2391" s="183" t="s">
        <v>36</v>
      </c>
      <c r="E2391" s="181" t="s">
        <v>35</v>
      </c>
      <c r="F2391" s="183" t="s">
        <v>35</v>
      </c>
      <c r="G2391" s="181" t="s">
        <v>245</v>
      </c>
      <c r="H2391" s="184">
        <v>1</v>
      </c>
      <c r="I2391" s="185" t="s">
        <v>107</v>
      </c>
      <c r="J2391" s="181" t="s">
        <v>37</v>
      </c>
      <c r="K2391" s="181" t="s">
        <v>38</v>
      </c>
      <c r="L2391" s="186">
        <v>45503</v>
      </c>
      <c r="M2391" s="187" t="s">
        <v>225</v>
      </c>
      <c r="N2391" s="183" t="s">
        <v>43</v>
      </c>
      <c r="O2391" s="181"/>
      <c r="P2391" s="184">
        <v>0.75</v>
      </c>
      <c r="Q2391" s="185" t="s">
        <v>107</v>
      </c>
      <c r="R2391" s="181" t="s">
        <v>37</v>
      </c>
      <c r="S2391" s="181" t="s">
        <v>96</v>
      </c>
      <c r="T2391" s="186">
        <v>45503</v>
      </c>
      <c r="U2391" s="187" t="s">
        <v>7068</v>
      </c>
      <c r="V2391" s="188" t="str" cm="1">
        <f t="array" ref="V2391">IF(SUM(LEN(A2391:U2391))=0,"",IF(OR(OR(ISBLANK(E2391),SUM(LEN(B2391),LEN(C2391))=0),AND(NOT(D2391="Unknown"),ISBLANK(I2391)),AND(NOT(N2391="Unknown"),ISBLANK(Q2391))),"Missing Information", INDEX(Table15[Entire Service Line Classification], MATCH(SUMIFS(Table15[Unique ID],Table15[System-Owned Portion],D2391,Table15[If Material Anything Other than "Lead" in Column E,Was Material Ever Previously Lead?],F2391,Table15[Customer-Owned Portion],N2391),Table15[Unique ID],0),0)))</f>
        <v>Non-lead</v>
      </c>
      <c r="W2391" s="189"/>
    </row>
    <row r="2392" spans="1:23" s="190" customFormat="1" ht="37.5" x14ac:dyDescent="0.25">
      <c r="A2392" s="180">
        <v>11590587</v>
      </c>
      <c r="B2392" s="181" t="s">
        <v>4855</v>
      </c>
      <c r="C2392" s="182" t="s">
        <v>4856</v>
      </c>
      <c r="D2392" s="183" t="s">
        <v>36</v>
      </c>
      <c r="E2392" s="181" t="s">
        <v>35</v>
      </c>
      <c r="F2392" s="183" t="s">
        <v>35</v>
      </c>
      <c r="G2392" s="181" t="s">
        <v>7060</v>
      </c>
      <c r="H2392" s="184">
        <v>1</v>
      </c>
      <c r="I2392" s="185" t="s">
        <v>107</v>
      </c>
      <c r="J2392" s="181" t="s">
        <v>37</v>
      </c>
      <c r="K2392" s="181" t="s">
        <v>38</v>
      </c>
      <c r="L2392" s="186">
        <v>45496</v>
      </c>
      <c r="M2392" s="187" t="s">
        <v>225</v>
      </c>
      <c r="N2392" s="183" t="s">
        <v>43</v>
      </c>
      <c r="O2392" s="181"/>
      <c r="P2392" s="184">
        <v>0.75</v>
      </c>
      <c r="Q2392" s="185" t="s">
        <v>107</v>
      </c>
      <c r="R2392" s="181" t="s">
        <v>37</v>
      </c>
      <c r="S2392" s="181" t="s">
        <v>96</v>
      </c>
      <c r="T2392" s="186">
        <v>45496</v>
      </c>
      <c r="U2392" s="187" t="s">
        <v>7069</v>
      </c>
      <c r="V2392" s="188" t="str" cm="1">
        <f t="array" ref="V2392">IF(SUM(LEN(A2392:U2392))=0,"",IF(OR(OR(ISBLANK(E2392),SUM(LEN(B2392),LEN(C2392))=0),AND(NOT(D2392="Unknown"),ISBLANK(I2392)),AND(NOT(N2392="Unknown"),ISBLANK(Q2392))),"Missing Information", INDEX(Table15[Entire Service Line Classification], MATCH(SUMIFS(Table15[Unique ID],Table15[System-Owned Portion],D2392,Table15[If Material Anything Other than "Lead" in Column E,Was Material Ever Previously Lead?],F2392,Table15[Customer-Owned Portion],N2392),Table15[Unique ID],0),0)))</f>
        <v>Non-lead</v>
      </c>
      <c r="W2392" s="189"/>
    </row>
    <row r="2393" spans="1:23" s="190" customFormat="1" ht="37.5" x14ac:dyDescent="0.25">
      <c r="A2393" s="180">
        <v>11590594</v>
      </c>
      <c r="B2393" s="181" t="s">
        <v>4857</v>
      </c>
      <c r="C2393" s="182" t="s">
        <v>4858</v>
      </c>
      <c r="D2393" s="183" t="s">
        <v>43</v>
      </c>
      <c r="E2393" s="181" t="s">
        <v>35</v>
      </c>
      <c r="F2393" s="183" t="s">
        <v>35</v>
      </c>
      <c r="G2393" s="181" t="s">
        <v>237</v>
      </c>
      <c r="H2393" s="184">
        <v>1</v>
      </c>
      <c r="I2393" s="185" t="s">
        <v>107</v>
      </c>
      <c r="J2393" s="181" t="s">
        <v>37</v>
      </c>
      <c r="K2393" s="181" t="s">
        <v>38</v>
      </c>
      <c r="L2393" s="186">
        <v>45495</v>
      </c>
      <c r="M2393" s="187" t="s">
        <v>7069</v>
      </c>
      <c r="N2393" s="183" t="s">
        <v>36</v>
      </c>
      <c r="O2393" s="181"/>
      <c r="P2393" s="184">
        <v>0.75</v>
      </c>
      <c r="Q2393" s="185" t="s">
        <v>107</v>
      </c>
      <c r="R2393" s="181" t="s">
        <v>37</v>
      </c>
      <c r="S2393" s="181" t="s">
        <v>96</v>
      </c>
      <c r="T2393" s="186">
        <v>45495</v>
      </c>
      <c r="U2393" s="187" t="s">
        <v>225</v>
      </c>
      <c r="V2393" s="188" t="str" cm="1">
        <f t="array" ref="V2393">IF(SUM(LEN(A2393:U2393))=0,"",IF(OR(OR(ISBLANK(E2393),SUM(LEN(B2393),LEN(C2393))=0),AND(NOT(D2393="Unknown"),ISBLANK(I2393)),AND(NOT(N2393="Unknown"),ISBLANK(Q2393))),"Missing Information", INDEX(Table15[Entire Service Line Classification], MATCH(SUMIFS(Table15[Unique ID],Table15[System-Owned Portion],D2393,Table15[If Material Anything Other than "Lead" in Column E,Was Material Ever Previously Lead?],F2393,Table15[Customer-Owned Portion],N2393),Table15[Unique ID],0),0)))</f>
        <v>Non-lead</v>
      </c>
      <c r="W2393" s="189"/>
    </row>
    <row r="2394" spans="1:23" s="190" customFormat="1" ht="37.5" x14ac:dyDescent="0.25">
      <c r="A2394" s="180">
        <v>11590584</v>
      </c>
      <c r="B2394" s="181" t="s">
        <v>4859</v>
      </c>
      <c r="C2394" s="182" t="s">
        <v>4860</v>
      </c>
      <c r="D2394" s="183" t="s">
        <v>43</v>
      </c>
      <c r="E2394" s="181" t="s">
        <v>35</v>
      </c>
      <c r="F2394" s="183" t="s">
        <v>35</v>
      </c>
      <c r="G2394" s="181" t="s">
        <v>241</v>
      </c>
      <c r="H2394" s="184">
        <v>1</v>
      </c>
      <c r="I2394" s="185" t="s">
        <v>107</v>
      </c>
      <c r="J2394" s="181" t="s">
        <v>37</v>
      </c>
      <c r="K2394" s="181" t="s">
        <v>38</v>
      </c>
      <c r="L2394" s="186">
        <v>45495</v>
      </c>
      <c r="M2394" s="187" t="s">
        <v>7069</v>
      </c>
      <c r="N2394" s="183" t="s">
        <v>43</v>
      </c>
      <c r="O2394" s="181"/>
      <c r="P2394" s="184">
        <v>0.75</v>
      </c>
      <c r="Q2394" s="185" t="s">
        <v>107</v>
      </c>
      <c r="R2394" s="181" t="s">
        <v>37</v>
      </c>
      <c r="S2394" s="181" t="s">
        <v>96</v>
      </c>
      <c r="T2394" s="186">
        <v>45495</v>
      </c>
      <c r="U2394" s="187" t="s">
        <v>7069</v>
      </c>
      <c r="V2394" s="188" t="str" cm="1">
        <f t="array" ref="V2394">IF(SUM(LEN(A2394:U2394))=0,"",IF(OR(OR(ISBLANK(E2394),SUM(LEN(B2394),LEN(C2394))=0),AND(NOT(D2394="Unknown"),ISBLANK(I2394)),AND(NOT(N2394="Unknown"),ISBLANK(Q2394))),"Missing Information", INDEX(Table15[Entire Service Line Classification], MATCH(SUMIFS(Table15[Unique ID],Table15[System-Owned Portion],D2394,Table15[If Material Anything Other than "Lead" in Column E,Was Material Ever Previously Lead?],F2394,Table15[Customer-Owned Portion],N2394),Table15[Unique ID],0),0)))</f>
        <v>Non-lead</v>
      </c>
      <c r="W2394" s="189"/>
    </row>
    <row r="2395" spans="1:23" s="190" customFormat="1" ht="37.5" x14ac:dyDescent="0.25">
      <c r="A2395" s="180">
        <v>11590582</v>
      </c>
      <c r="B2395" s="181" t="s">
        <v>4861</v>
      </c>
      <c r="C2395" s="182" t="s">
        <v>4862</v>
      </c>
      <c r="D2395" s="183" t="s">
        <v>43</v>
      </c>
      <c r="E2395" s="181" t="s">
        <v>35</v>
      </c>
      <c r="F2395" s="183" t="s">
        <v>35</v>
      </c>
      <c r="G2395" s="181" t="s">
        <v>241</v>
      </c>
      <c r="H2395" s="184">
        <v>1</v>
      </c>
      <c r="I2395" s="185" t="s">
        <v>107</v>
      </c>
      <c r="J2395" s="181" t="s">
        <v>37</v>
      </c>
      <c r="K2395" s="181" t="s">
        <v>38</v>
      </c>
      <c r="L2395" s="186">
        <v>45495</v>
      </c>
      <c r="M2395" s="187" t="s">
        <v>7069</v>
      </c>
      <c r="N2395" s="183" t="s">
        <v>43</v>
      </c>
      <c r="O2395" s="181"/>
      <c r="P2395" s="184">
        <v>0.75</v>
      </c>
      <c r="Q2395" s="185" t="s">
        <v>107</v>
      </c>
      <c r="R2395" s="181" t="s">
        <v>37</v>
      </c>
      <c r="S2395" s="181" t="s">
        <v>96</v>
      </c>
      <c r="T2395" s="186">
        <v>45495</v>
      </c>
      <c r="U2395" s="187" t="s">
        <v>7069</v>
      </c>
      <c r="V2395" s="188" t="str" cm="1">
        <f t="array" ref="V2395">IF(SUM(LEN(A2395:U2395))=0,"",IF(OR(OR(ISBLANK(E2395),SUM(LEN(B2395),LEN(C2395))=0),AND(NOT(D2395="Unknown"),ISBLANK(I2395)),AND(NOT(N2395="Unknown"),ISBLANK(Q2395))),"Missing Information", INDEX(Table15[Entire Service Line Classification], MATCH(SUMIFS(Table15[Unique ID],Table15[System-Owned Portion],D2395,Table15[If Material Anything Other than "Lead" in Column E,Was Material Ever Previously Lead?],F2395,Table15[Customer-Owned Portion],N2395),Table15[Unique ID],0),0)))</f>
        <v>Non-lead</v>
      </c>
      <c r="W2395" s="189"/>
    </row>
    <row r="2396" spans="1:23" s="190" customFormat="1" ht="37.5" x14ac:dyDescent="0.25">
      <c r="A2396" s="180">
        <v>11590581</v>
      </c>
      <c r="B2396" s="181" t="s">
        <v>4863</v>
      </c>
      <c r="C2396" s="182" t="s">
        <v>4864</v>
      </c>
      <c r="D2396" s="183" t="s">
        <v>43</v>
      </c>
      <c r="E2396" s="181" t="s">
        <v>35</v>
      </c>
      <c r="F2396" s="183" t="s">
        <v>35</v>
      </c>
      <c r="G2396" s="181" t="s">
        <v>237</v>
      </c>
      <c r="H2396" s="184">
        <v>1</v>
      </c>
      <c r="I2396" s="185" t="s">
        <v>107</v>
      </c>
      <c r="J2396" s="181" t="s">
        <v>37</v>
      </c>
      <c r="K2396" s="181" t="s">
        <v>38</v>
      </c>
      <c r="L2396" s="186">
        <v>45495</v>
      </c>
      <c r="M2396" s="187" t="s">
        <v>7069</v>
      </c>
      <c r="N2396" s="183" t="s">
        <v>43</v>
      </c>
      <c r="O2396" s="181"/>
      <c r="P2396" s="184">
        <v>0.75</v>
      </c>
      <c r="Q2396" s="185" t="s">
        <v>107</v>
      </c>
      <c r="R2396" s="181" t="s">
        <v>37</v>
      </c>
      <c r="S2396" s="181" t="s">
        <v>96</v>
      </c>
      <c r="T2396" s="186">
        <v>45495</v>
      </c>
      <c r="U2396" s="187" t="s">
        <v>7069</v>
      </c>
      <c r="V2396" s="188" t="str" cm="1">
        <f t="array" ref="V2396">IF(SUM(LEN(A2396:U2396))=0,"",IF(OR(OR(ISBLANK(E2396),SUM(LEN(B2396),LEN(C2396))=0),AND(NOT(D2396="Unknown"),ISBLANK(I2396)),AND(NOT(N2396="Unknown"),ISBLANK(Q2396))),"Missing Information", INDEX(Table15[Entire Service Line Classification], MATCH(SUMIFS(Table15[Unique ID],Table15[System-Owned Portion],D2396,Table15[If Material Anything Other than "Lead" in Column E,Was Material Ever Previously Lead?],F2396,Table15[Customer-Owned Portion],N2396),Table15[Unique ID],0),0)))</f>
        <v>Non-lead</v>
      </c>
      <c r="W2396" s="189"/>
    </row>
    <row r="2397" spans="1:23" s="190" customFormat="1" ht="37.5" x14ac:dyDescent="0.25">
      <c r="A2397" s="180">
        <v>11590580</v>
      </c>
      <c r="B2397" s="181" t="s">
        <v>4865</v>
      </c>
      <c r="C2397" s="182" t="s">
        <v>4866</v>
      </c>
      <c r="D2397" s="183" t="s">
        <v>43</v>
      </c>
      <c r="E2397" s="181" t="s">
        <v>35</v>
      </c>
      <c r="F2397" s="183" t="s">
        <v>35</v>
      </c>
      <c r="G2397" s="181" t="s">
        <v>237</v>
      </c>
      <c r="H2397" s="184">
        <v>1</v>
      </c>
      <c r="I2397" s="185" t="s">
        <v>107</v>
      </c>
      <c r="J2397" s="181" t="s">
        <v>37</v>
      </c>
      <c r="K2397" s="181" t="s">
        <v>38</v>
      </c>
      <c r="L2397" s="186">
        <v>45495</v>
      </c>
      <c r="M2397" s="187" t="s">
        <v>7069</v>
      </c>
      <c r="N2397" s="183" t="s">
        <v>44</v>
      </c>
      <c r="O2397" s="181"/>
      <c r="P2397" s="184">
        <v>0.75</v>
      </c>
      <c r="Q2397" s="185" t="s">
        <v>107</v>
      </c>
      <c r="R2397" s="181" t="s">
        <v>37</v>
      </c>
      <c r="S2397" s="181" t="s">
        <v>96</v>
      </c>
      <c r="T2397" s="186">
        <v>45495</v>
      </c>
      <c r="U2397" s="187" t="s">
        <v>7069</v>
      </c>
      <c r="V2397" s="188" t="str" cm="1">
        <f t="array" ref="V2397">IF(SUM(LEN(A2397:U2397))=0,"",IF(OR(OR(ISBLANK(E2397),SUM(LEN(B2397),LEN(C2397))=0),AND(NOT(D2397="Unknown"),ISBLANK(I2397)),AND(NOT(N2397="Unknown"),ISBLANK(Q2397))),"Missing Information", INDEX(Table15[Entire Service Line Classification], MATCH(SUMIFS(Table15[Unique ID],Table15[System-Owned Portion],D2397,Table15[If Material Anything Other than "Lead" in Column E,Was Material Ever Previously Lead?],F2397,Table15[Customer-Owned Portion],N2397),Table15[Unique ID],0),0)))</f>
        <v>Non-lead</v>
      </c>
      <c r="W2397" s="189"/>
    </row>
    <row r="2398" spans="1:23" s="190" customFormat="1" ht="37.5" x14ac:dyDescent="0.25">
      <c r="A2398" s="180">
        <v>11590574</v>
      </c>
      <c r="B2398" s="181" t="s">
        <v>4867</v>
      </c>
      <c r="C2398" s="182" t="s">
        <v>4868</v>
      </c>
      <c r="D2398" s="183" t="s">
        <v>43</v>
      </c>
      <c r="E2398" s="181" t="s">
        <v>35</v>
      </c>
      <c r="F2398" s="183" t="s">
        <v>35</v>
      </c>
      <c r="G2398" s="181" t="s">
        <v>7031</v>
      </c>
      <c r="H2398" s="184">
        <v>1</v>
      </c>
      <c r="I2398" s="185" t="s">
        <v>107</v>
      </c>
      <c r="J2398" s="181" t="s">
        <v>37</v>
      </c>
      <c r="K2398" s="181" t="s">
        <v>38</v>
      </c>
      <c r="L2398" s="186">
        <v>45495</v>
      </c>
      <c r="M2398" s="187" t="s">
        <v>7069</v>
      </c>
      <c r="N2398" s="183" t="s">
        <v>36</v>
      </c>
      <c r="O2398" s="181"/>
      <c r="P2398" s="184">
        <v>1</v>
      </c>
      <c r="Q2398" s="185" t="s">
        <v>107</v>
      </c>
      <c r="R2398" s="181" t="s">
        <v>37</v>
      </c>
      <c r="S2398" s="181" t="s">
        <v>96</v>
      </c>
      <c r="T2398" s="186">
        <v>45495</v>
      </c>
      <c r="U2398" s="187" t="s">
        <v>225</v>
      </c>
      <c r="V2398" s="188" t="str" cm="1">
        <f t="array" ref="V2398">IF(SUM(LEN(A2398:U2398))=0,"",IF(OR(OR(ISBLANK(E2398),SUM(LEN(B2398),LEN(C2398))=0),AND(NOT(D2398="Unknown"),ISBLANK(I2398)),AND(NOT(N2398="Unknown"),ISBLANK(Q2398))),"Missing Information", INDEX(Table15[Entire Service Line Classification], MATCH(SUMIFS(Table15[Unique ID],Table15[System-Owned Portion],D2398,Table15[If Material Anything Other than "Lead" in Column E,Was Material Ever Previously Lead?],F2398,Table15[Customer-Owned Portion],N2398),Table15[Unique ID],0),0)))</f>
        <v>Non-lead</v>
      </c>
      <c r="W2398" s="189"/>
    </row>
    <row r="2399" spans="1:23" s="190" customFormat="1" ht="37.5" x14ac:dyDescent="0.25">
      <c r="A2399" s="180">
        <v>11590577</v>
      </c>
      <c r="B2399" s="181" t="s">
        <v>4869</v>
      </c>
      <c r="C2399" s="182" t="s">
        <v>4870</v>
      </c>
      <c r="D2399" s="183" t="s">
        <v>43</v>
      </c>
      <c r="E2399" s="181" t="s">
        <v>35</v>
      </c>
      <c r="F2399" s="183" t="s">
        <v>35</v>
      </c>
      <c r="G2399" s="181" t="s">
        <v>237</v>
      </c>
      <c r="H2399" s="184">
        <v>1</v>
      </c>
      <c r="I2399" s="185" t="s">
        <v>107</v>
      </c>
      <c r="J2399" s="181" t="s">
        <v>37</v>
      </c>
      <c r="K2399" s="181" t="s">
        <v>38</v>
      </c>
      <c r="L2399" s="186">
        <v>45495</v>
      </c>
      <c r="M2399" s="187" t="s">
        <v>7069</v>
      </c>
      <c r="N2399" s="183" t="s">
        <v>43</v>
      </c>
      <c r="O2399" s="181"/>
      <c r="P2399" s="184">
        <v>0.75</v>
      </c>
      <c r="Q2399" s="185" t="s">
        <v>107</v>
      </c>
      <c r="R2399" s="181" t="s">
        <v>37</v>
      </c>
      <c r="S2399" s="181" t="s">
        <v>96</v>
      </c>
      <c r="T2399" s="186">
        <v>45495</v>
      </c>
      <c r="U2399" s="187" t="s">
        <v>7069</v>
      </c>
      <c r="V2399" s="188" t="str" cm="1">
        <f t="array" ref="V2399">IF(SUM(LEN(A2399:U2399))=0,"",IF(OR(OR(ISBLANK(E2399),SUM(LEN(B2399),LEN(C2399))=0),AND(NOT(D2399="Unknown"),ISBLANK(I2399)),AND(NOT(N2399="Unknown"),ISBLANK(Q2399))),"Missing Information", INDEX(Table15[Entire Service Line Classification], MATCH(SUMIFS(Table15[Unique ID],Table15[System-Owned Portion],D2399,Table15[If Material Anything Other than "Lead" in Column E,Was Material Ever Previously Lead?],F2399,Table15[Customer-Owned Portion],N2399),Table15[Unique ID],0),0)))</f>
        <v>Non-lead</v>
      </c>
      <c r="W2399" s="189"/>
    </row>
    <row r="2400" spans="1:23" s="190" customFormat="1" ht="37.5" x14ac:dyDescent="0.25">
      <c r="A2400" s="180">
        <v>11590602</v>
      </c>
      <c r="B2400" s="181" t="s">
        <v>4871</v>
      </c>
      <c r="C2400" s="182" t="s">
        <v>4872</v>
      </c>
      <c r="D2400" s="183" t="s">
        <v>43</v>
      </c>
      <c r="E2400" s="181" t="s">
        <v>35</v>
      </c>
      <c r="F2400" s="183" t="s">
        <v>35</v>
      </c>
      <c r="G2400" s="181" t="s">
        <v>237</v>
      </c>
      <c r="H2400" s="184">
        <v>1</v>
      </c>
      <c r="I2400" s="185" t="s">
        <v>107</v>
      </c>
      <c r="J2400" s="181" t="s">
        <v>37</v>
      </c>
      <c r="K2400" s="181" t="s">
        <v>38</v>
      </c>
      <c r="L2400" s="186">
        <v>45495</v>
      </c>
      <c r="M2400" s="187" t="s">
        <v>7069</v>
      </c>
      <c r="N2400" s="183" t="s">
        <v>43</v>
      </c>
      <c r="O2400" s="181"/>
      <c r="P2400" s="184">
        <v>0.75</v>
      </c>
      <c r="Q2400" s="185" t="s">
        <v>107</v>
      </c>
      <c r="R2400" s="181" t="s">
        <v>37</v>
      </c>
      <c r="S2400" s="181" t="s">
        <v>96</v>
      </c>
      <c r="T2400" s="186">
        <v>45495</v>
      </c>
      <c r="U2400" s="187" t="s">
        <v>7069</v>
      </c>
      <c r="V2400" s="188" t="str" cm="1">
        <f t="array" ref="V2400">IF(SUM(LEN(A2400:U2400))=0,"",IF(OR(OR(ISBLANK(E2400),SUM(LEN(B2400),LEN(C2400))=0),AND(NOT(D2400="Unknown"),ISBLANK(I2400)),AND(NOT(N2400="Unknown"),ISBLANK(Q2400))),"Missing Information", INDEX(Table15[Entire Service Line Classification], MATCH(SUMIFS(Table15[Unique ID],Table15[System-Owned Portion],D2400,Table15[If Material Anything Other than "Lead" in Column E,Was Material Ever Previously Lead?],F2400,Table15[Customer-Owned Portion],N2400),Table15[Unique ID],0),0)))</f>
        <v>Non-lead</v>
      </c>
      <c r="W2400" s="189"/>
    </row>
    <row r="2401" spans="1:23" s="190" customFormat="1" ht="37.5" x14ac:dyDescent="0.25">
      <c r="A2401" s="180">
        <v>11590571</v>
      </c>
      <c r="B2401" s="181" t="s">
        <v>4873</v>
      </c>
      <c r="C2401" s="182" t="s">
        <v>4874</v>
      </c>
      <c r="D2401" s="183" t="s">
        <v>43</v>
      </c>
      <c r="E2401" s="181" t="s">
        <v>35</v>
      </c>
      <c r="F2401" s="183" t="s">
        <v>35</v>
      </c>
      <c r="G2401" s="181" t="s">
        <v>7043</v>
      </c>
      <c r="H2401" s="184">
        <v>1</v>
      </c>
      <c r="I2401" s="185" t="s">
        <v>107</v>
      </c>
      <c r="J2401" s="181" t="s">
        <v>37</v>
      </c>
      <c r="K2401" s="181" t="s">
        <v>38</v>
      </c>
      <c r="L2401" s="186">
        <v>45495</v>
      </c>
      <c r="M2401" s="187" t="s">
        <v>7069</v>
      </c>
      <c r="N2401" s="183" t="s">
        <v>43</v>
      </c>
      <c r="O2401" s="181"/>
      <c r="P2401" s="184">
        <v>0.75</v>
      </c>
      <c r="Q2401" s="185" t="s">
        <v>107</v>
      </c>
      <c r="R2401" s="181" t="s">
        <v>37</v>
      </c>
      <c r="S2401" s="181" t="s">
        <v>96</v>
      </c>
      <c r="T2401" s="186">
        <v>45495</v>
      </c>
      <c r="U2401" s="187" t="s">
        <v>7069</v>
      </c>
      <c r="V2401" s="188" t="str" cm="1">
        <f t="array" ref="V2401">IF(SUM(LEN(A2401:U2401))=0,"",IF(OR(OR(ISBLANK(E2401),SUM(LEN(B2401),LEN(C2401))=0),AND(NOT(D2401="Unknown"),ISBLANK(I2401)),AND(NOT(N2401="Unknown"),ISBLANK(Q2401))),"Missing Information", INDEX(Table15[Entire Service Line Classification], MATCH(SUMIFS(Table15[Unique ID],Table15[System-Owned Portion],D2401,Table15[If Material Anything Other than "Lead" in Column E,Was Material Ever Previously Lead?],F2401,Table15[Customer-Owned Portion],N2401),Table15[Unique ID],0),0)))</f>
        <v>Non-lead</v>
      </c>
      <c r="W2401" s="189"/>
    </row>
    <row r="2402" spans="1:23" s="190" customFormat="1" ht="37.5" x14ac:dyDescent="0.25">
      <c r="A2402" s="180">
        <v>11590601</v>
      </c>
      <c r="B2402" s="181" t="s">
        <v>4875</v>
      </c>
      <c r="C2402" s="182" t="s">
        <v>4876</v>
      </c>
      <c r="D2402" s="183" t="s">
        <v>43</v>
      </c>
      <c r="E2402" s="181" t="s">
        <v>35</v>
      </c>
      <c r="F2402" s="183" t="s">
        <v>35</v>
      </c>
      <c r="G2402" s="181" t="s">
        <v>260</v>
      </c>
      <c r="H2402" s="184">
        <v>1</v>
      </c>
      <c r="I2402" s="185" t="s">
        <v>107</v>
      </c>
      <c r="J2402" s="181" t="s">
        <v>37</v>
      </c>
      <c r="K2402" s="181" t="s">
        <v>38</v>
      </c>
      <c r="L2402" s="186">
        <v>45495</v>
      </c>
      <c r="M2402" s="187" t="s">
        <v>7069</v>
      </c>
      <c r="N2402" s="183" t="s">
        <v>43</v>
      </c>
      <c r="O2402" s="181"/>
      <c r="P2402" s="184">
        <v>0.75</v>
      </c>
      <c r="Q2402" s="185" t="s">
        <v>107</v>
      </c>
      <c r="R2402" s="181" t="s">
        <v>37</v>
      </c>
      <c r="S2402" s="181" t="s">
        <v>96</v>
      </c>
      <c r="T2402" s="186">
        <v>45495</v>
      </c>
      <c r="U2402" s="187" t="s">
        <v>7069</v>
      </c>
      <c r="V2402" s="188" t="str" cm="1">
        <f t="array" ref="V2402">IF(SUM(LEN(A2402:U2402))=0,"",IF(OR(OR(ISBLANK(E2402),SUM(LEN(B2402),LEN(C2402))=0),AND(NOT(D2402="Unknown"),ISBLANK(I2402)),AND(NOT(N2402="Unknown"),ISBLANK(Q2402))),"Missing Information", INDEX(Table15[Entire Service Line Classification], MATCH(SUMIFS(Table15[Unique ID],Table15[System-Owned Portion],D2402,Table15[If Material Anything Other than "Lead" in Column E,Was Material Ever Previously Lead?],F2402,Table15[Customer-Owned Portion],N2402),Table15[Unique ID],0),0)))</f>
        <v>Non-lead</v>
      </c>
      <c r="W2402" s="189"/>
    </row>
    <row r="2403" spans="1:23" s="190" customFormat="1" ht="37.5" x14ac:dyDescent="0.25">
      <c r="A2403" s="180">
        <v>11590569</v>
      </c>
      <c r="B2403" s="181" t="s">
        <v>4877</v>
      </c>
      <c r="C2403" s="182" t="s">
        <v>4878</v>
      </c>
      <c r="D2403" s="183" t="s">
        <v>43</v>
      </c>
      <c r="E2403" s="181" t="s">
        <v>35</v>
      </c>
      <c r="F2403" s="183" t="s">
        <v>35</v>
      </c>
      <c r="G2403" s="181" t="s">
        <v>7043</v>
      </c>
      <c r="H2403" s="184">
        <v>1</v>
      </c>
      <c r="I2403" s="185" t="s">
        <v>107</v>
      </c>
      <c r="J2403" s="181" t="s">
        <v>37</v>
      </c>
      <c r="K2403" s="181" t="s">
        <v>38</v>
      </c>
      <c r="L2403" s="186">
        <v>45495</v>
      </c>
      <c r="M2403" s="187" t="s">
        <v>7069</v>
      </c>
      <c r="N2403" s="183" t="s">
        <v>43</v>
      </c>
      <c r="O2403" s="181"/>
      <c r="P2403" s="184">
        <v>0.75</v>
      </c>
      <c r="Q2403" s="185" t="s">
        <v>107</v>
      </c>
      <c r="R2403" s="181" t="s">
        <v>37</v>
      </c>
      <c r="S2403" s="181" t="s">
        <v>96</v>
      </c>
      <c r="T2403" s="186">
        <v>45495</v>
      </c>
      <c r="U2403" s="187" t="s">
        <v>7069</v>
      </c>
      <c r="V2403" s="188" t="str" cm="1">
        <f t="array" ref="V2403">IF(SUM(LEN(A2403:U2403))=0,"",IF(OR(OR(ISBLANK(E2403),SUM(LEN(B2403),LEN(C2403))=0),AND(NOT(D2403="Unknown"),ISBLANK(I2403)),AND(NOT(N2403="Unknown"),ISBLANK(Q2403))),"Missing Information", INDEX(Table15[Entire Service Line Classification], MATCH(SUMIFS(Table15[Unique ID],Table15[System-Owned Portion],D2403,Table15[If Material Anything Other than "Lead" in Column E,Was Material Ever Previously Lead?],F2403,Table15[Customer-Owned Portion],N2403),Table15[Unique ID],0),0)))</f>
        <v>Non-lead</v>
      </c>
      <c r="W2403" s="189"/>
    </row>
    <row r="2404" spans="1:23" s="190" customFormat="1" ht="37.5" x14ac:dyDescent="0.25">
      <c r="A2404" s="180">
        <v>11590595</v>
      </c>
      <c r="B2404" s="181" t="s">
        <v>4879</v>
      </c>
      <c r="C2404" s="182" t="s">
        <v>4880</v>
      </c>
      <c r="D2404" s="183" t="s">
        <v>43</v>
      </c>
      <c r="E2404" s="181" t="s">
        <v>35</v>
      </c>
      <c r="F2404" s="183" t="s">
        <v>35</v>
      </c>
      <c r="G2404" s="181" t="s">
        <v>241</v>
      </c>
      <c r="H2404" s="184">
        <v>1</v>
      </c>
      <c r="I2404" s="185" t="s">
        <v>107</v>
      </c>
      <c r="J2404" s="181" t="s">
        <v>37</v>
      </c>
      <c r="K2404" s="181" t="s">
        <v>38</v>
      </c>
      <c r="L2404" s="186">
        <v>45495</v>
      </c>
      <c r="M2404" s="187" t="s">
        <v>7069</v>
      </c>
      <c r="N2404" s="183" t="s">
        <v>36</v>
      </c>
      <c r="O2404" s="181"/>
      <c r="P2404" s="184">
        <v>0.75</v>
      </c>
      <c r="Q2404" s="185" t="s">
        <v>107</v>
      </c>
      <c r="R2404" s="181" t="s">
        <v>37</v>
      </c>
      <c r="S2404" s="181" t="s">
        <v>96</v>
      </c>
      <c r="T2404" s="186">
        <v>45495</v>
      </c>
      <c r="U2404" s="187" t="s">
        <v>225</v>
      </c>
      <c r="V2404" s="188" t="str" cm="1">
        <f t="array" ref="V2404">IF(SUM(LEN(A2404:U2404))=0,"",IF(OR(OR(ISBLANK(E2404),SUM(LEN(B2404),LEN(C2404))=0),AND(NOT(D2404="Unknown"),ISBLANK(I2404)),AND(NOT(N2404="Unknown"),ISBLANK(Q2404))),"Missing Information", INDEX(Table15[Entire Service Line Classification], MATCH(SUMIFS(Table15[Unique ID],Table15[System-Owned Portion],D2404,Table15[If Material Anything Other than "Lead" in Column E,Was Material Ever Previously Lead?],F2404,Table15[Customer-Owned Portion],N2404),Table15[Unique ID],0),0)))</f>
        <v>Non-lead</v>
      </c>
      <c r="W2404" s="189"/>
    </row>
    <row r="2405" spans="1:23" s="190" customFormat="1" ht="37.5" x14ac:dyDescent="0.25">
      <c r="A2405" s="180">
        <v>11590614</v>
      </c>
      <c r="B2405" s="181" t="s">
        <v>4881</v>
      </c>
      <c r="C2405" s="182" t="s">
        <v>4882</v>
      </c>
      <c r="D2405" s="183" t="s">
        <v>43</v>
      </c>
      <c r="E2405" s="181" t="s">
        <v>35</v>
      </c>
      <c r="F2405" s="183" t="s">
        <v>35</v>
      </c>
      <c r="G2405" s="181" t="s">
        <v>7040</v>
      </c>
      <c r="H2405" s="184">
        <v>1</v>
      </c>
      <c r="I2405" s="185" t="s">
        <v>107</v>
      </c>
      <c r="J2405" s="181" t="s">
        <v>37</v>
      </c>
      <c r="K2405" s="181" t="s">
        <v>38</v>
      </c>
      <c r="L2405" s="186">
        <v>45495</v>
      </c>
      <c r="M2405" s="187" t="s">
        <v>7069</v>
      </c>
      <c r="N2405" s="183" t="s">
        <v>36</v>
      </c>
      <c r="O2405" s="181"/>
      <c r="P2405" s="184">
        <v>0.75</v>
      </c>
      <c r="Q2405" s="185" t="s">
        <v>107</v>
      </c>
      <c r="R2405" s="181" t="s">
        <v>37</v>
      </c>
      <c r="S2405" s="181" t="s">
        <v>96</v>
      </c>
      <c r="T2405" s="186">
        <v>45495</v>
      </c>
      <c r="U2405" s="187" t="s">
        <v>225</v>
      </c>
      <c r="V2405" s="188" t="str" cm="1">
        <f t="array" ref="V2405">IF(SUM(LEN(A2405:U2405))=0,"",IF(OR(OR(ISBLANK(E2405),SUM(LEN(B2405),LEN(C2405))=0),AND(NOT(D2405="Unknown"),ISBLANK(I2405)),AND(NOT(N2405="Unknown"),ISBLANK(Q2405))),"Missing Information", INDEX(Table15[Entire Service Line Classification], MATCH(SUMIFS(Table15[Unique ID],Table15[System-Owned Portion],D2405,Table15[If Material Anything Other than "Lead" in Column E,Was Material Ever Previously Lead?],F2405,Table15[Customer-Owned Portion],N2405),Table15[Unique ID],0),0)))</f>
        <v>Non-lead</v>
      </c>
      <c r="W2405" s="189"/>
    </row>
    <row r="2406" spans="1:23" s="190" customFormat="1" ht="37.5" x14ac:dyDescent="0.25">
      <c r="A2406" s="180">
        <v>11590607</v>
      </c>
      <c r="B2406" s="181" t="s">
        <v>4883</v>
      </c>
      <c r="C2406" s="182" t="s">
        <v>4884</v>
      </c>
      <c r="D2406" s="183" t="s">
        <v>36</v>
      </c>
      <c r="E2406" s="181" t="s">
        <v>35</v>
      </c>
      <c r="F2406" s="183" t="s">
        <v>35</v>
      </c>
      <c r="G2406" s="181" t="s">
        <v>247</v>
      </c>
      <c r="H2406" s="184">
        <v>1</v>
      </c>
      <c r="I2406" s="185" t="s">
        <v>107</v>
      </c>
      <c r="J2406" s="181" t="s">
        <v>37</v>
      </c>
      <c r="K2406" s="181" t="s">
        <v>38</v>
      </c>
      <c r="L2406" s="186">
        <v>45496</v>
      </c>
      <c r="M2406" s="187" t="s">
        <v>225</v>
      </c>
      <c r="N2406" s="183" t="s">
        <v>43</v>
      </c>
      <c r="O2406" s="181"/>
      <c r="P2406" s="184">
        <v>0.75</v>
      </c>
      <c r="Q2406" s="185" t="s">
        <v>107</v>
      </c>
      <c r="R2406" s="181" t="s">
        <v>37</v>
      </c>
      <c r="S2406" s="181" t="s">
        <v>96</v>
      </c>
      <c r="T2406" s="186">
        <v>45496</v>
      </c>
      <c r="U2406" s="187" t="s">
        <v>7068</v>
      </c>
      <c r="V2406" s="188" t="str" cm="1">
        <f t="array" ref="V2406">IF(SUM(LEN(A2406:U2406))=0,"",IF(OR(OR(ISBLANK(E2406),SUM(LEN(B2406),LEN(C2406))=0),AND(NOT(D2406="Unknown"),ISBLANK(I2406)),AND(NOT(N2406="Unknown"),ISBLANK(Q2406))),"Missing Information", INDEX(Table15[Entire Service Line Classification], MATCH(SUMIFS(Table15[Unique ID],Table15[System-Owned Portion],D2406,Table15[If Material Anything Other than "Lead" in Column E,Was Material Ever Previously Lead?],F2406,Table15[Customer-Owned Portion],N2406),Table15[Unique ID],0),0)))</f>
        <v>Non-lead</v>
      </c>
      <c r="W2406" s="189"/>
    </row>
    <row r="2407" spans="1:23" s="190" customFormat="1" ht="37.5" x14ac:dyDescent="0.25">
      <c r="A2407" s="180">
        <v>11590568</v>
      </c>
      <c r="B2407" s="181" t="s">
        <v>4885</v>
      </c>
      <c r="C2407" s="182" t="s">
        <v>4886</v>
      </c>
      <c r="D2407" s="183" t="s">
        <v>43</v>
      </c>
      <c r="E2407" s="181" t="s">
        <v>35</v>
      </c>
      <c r="F2407" s="183" t="s">
        <v>35</v>
      </c>
      <c r="G2407" s="181" t="s">
        <v>7040</v>
      </c>
      <c r="H2407" s="184">
        <v>1</v>
      </c>
      <c r="I2407" s="185" t="s">
        <v>107</v>
      </c>
      <c r="J2407" s="181" t="s">
        <v>37</v>
      </c>
      <c r="K2407" s="181" t="s">
        <v>38</v>
      </c>
      <c r="L2407" s="186">
        <v>45495</v>
      </c>
      <c r="M2407" s="187" t="s">
        <v>7069</v>
      </c>
      <c r="N2407" s="183" t="s">
        <v>43</v>
      </c>
      <c r="O2407" s="181"/>
      <c r="P2407" s="184">
        <v>0.75</v>
      </c>
      <c r="Q2407" s="185" t="s">
        <v>107</v>
      </c>
      <c r="R2407" s="181" t="s">
        <v>37</v>
      </c>
      <c r="S2407" s="181" t="s">
        <v>96</v>
      </c>
      <c r="T2407" s="186">
        <v>45495</v>
      </c>
      <c r="U2407" s="187" t="s">
        <v>7069</v>
      </c>
      <c r="V2407" s="188" t="str" cm="1">
        <f t="array" ref="V2407">IF(SUM(LEN(A2407:U2407))=0,"",IF(OR(OR(ISBLANK(E2407),SUM(LEN(B2407),LEN(C2407))=0),AND(NOT(D2407="Unknown"),ISBLANK(I2407)),AND(NOT(N2407="Unknown"),ISBLANK(Q2407))),"Missing Information", INDEX(Table15[Entire Service Line Classification], MATCH(SUMIFS(Table15[Unique ID],Table15[System-Owned Portion],D2407,Table15[If Material Anything Other than "Lead" in Column E,Was Material Ever Previously Lead?],F2407,Table15[Customer-Owned Portion],N2407),Table15[Unique ID],0),0)))</f>
        <v>Non-lead</v>
      </c>
      <c r="W2407" s="189"/>
    </row>
    <row r="2408" spans="1:23" s="190" customFormat="1" ht="37.5" x14ac:dyDescent="0.25">
      <c r="A2408" s="180">
        <v>11590566</v>
      </c>
      <c r="B2408" s="181" t="s">
        <v>4887</v>
      </c>
      <c r="C2408" s="182" t="s">
        <v>4888</v>
      </c>
      <c r="D2408" s="183" t="s">
        <v>43</v>
      </c>
      <c r="E2408" s="181" t="s">
        <v>35</v>
      </c>
      <c r="F2408" s="183" t="s">
        <v>35</v>
      </c>
      <c r="G2408" s="181" t="s">
        <v>241</v>
      </c>
      <c r="H2408" s="184">
        <v>1</v>
      </c>
      <c r="I2408" s="185" t="s">
        <v>107</v>
      </c>
      <c r="J2408" s="181" t="s">
        <v>37</v>
      </c>
      <c r="K2408" s="181" t="s">
        <v>38</v>
      </c>
      <c r="L2408" s="186">
        <v>45495</v>
      </c>
      <c r="M2408" s="187" t="s">
        <v>7069</v>
      </c>
      <c r="N2408" s="183" t="s">
        <v>43</v>
      </c>
      <c r="O2408" s="181"/>
      <c r="P2408" s="184">
        <v>0.75</v>
      </c>
      <c r="Q2408" s="185" t="s">
        <v>107</v>
      </c>
      <c r="R2408" s="181" t="s">
        <v>37</v>
      </c>
      <c r="S2408" s="181" t="s">
        <v>96</v>
      </c>
      <c r="T2408" s="186">
        <v>45495</v>
      </c>
      <c r="U2408" s="187" t="s">
        <v>7069</v>
      </c>
      <c r="V2408" s="188" t="str" cm="1">
        <f t="array" ref="V2408">IF(SUM(LEN(A2408:U2408))=0,"",IF(OR(OR(ISBLANK(E2408),SUM(LEN(B2408),LEN(C2408))=0),AND(NOT(D2408="Unknown"),ISBLANK(I2408)),AND(NOT(N2408="Unknown"),ISBLANK(Q2408))),"Missing Information", INDEX(Table15[Entire Service Line Classification], MATCH(SUMIFS(Table15[Unique ID],Table15[System-Owned Portion],D2408,Table15[If Material Anything Other than "Lead" in Column E,Was Material Ever Previously Lead?],F2408,Table15[Customer-Owned Portion],N2408),Table15[Unique ID],0),0)))</f>
        <v>Non-lead</v>
      </c>
      <c r="W2408" s="189"/>
    </row>
    <row r="2409" spans="1:23" s="190" customFormat="1" ht="37.5" x14ac:dyDescent="0.25">
      <c r="A2409" s="180">
        <v>11590597</v>
      </c>
      <c r="B2409" s="181" t="s">
        <v>4889</v>
      </c>
      <c r="C2409" s="182" t="s">
        <v>4890</v>
      </c>
      <c r="D2409" s="183" t="s">
        <v>43</v>
      </c>
      <c r="E2409" s="181" t="s">
        <v>35</v>
      </c>
      <c r="F2409" s="183" t="s">
        <v>35</v>
      </c>
      <c r="G2409" s="181" t="s">
        <v>7040</v>
      </c>
      <c r="H2409" s="184">
        <v>1</v>
      </c>
      <c r="I2409" s="185" t="s">
        <v>107</v>
      </c>
      <c r="J2409" s="181" t="s">
        <v>37</v>
      </c>
      <c r="K2409" s="181" t="s">
        <v>38</v>
      </c>
      <c r="L2409" s="186">
        <v>45495</v>
      </c>
      <c r="M2409" s="187" t="s">
        <v>7069</v>
      </c>
      <c r="N2409" s="183" t="s">
        <v>43</v>
      </c>
      <c r="O2409" s="181"/>
      <c r="P2409" s="184">
        <v>0.75</v>
      </c>
      <c r="Q2409" s="185" t="s">
        <v>107</v>
      </c>
      <c r="R2409" s="181" t="s">
        <v>37</v>
      </c>
      <c r="S2409" s="181" t="s">
        <v>96</v>
      </c>
      <c r="T2409" s="186">
        <v>45495</v>
      </c>
      <c r="U2409" s="187" t="s">
        <v>7069</v>
      </c>
      <c r="V2409" s="188" t="str" cm="1">
        <f t="array" ref="V2409">IF(SUM(LEN(A2409:U2409))=0,"",IF(OR(OR(ISBLANK(E2409),SUM(LEN(B2409),LEN(C2409))=0),AND(NOT(D2409="Unknown"),ISBLANK(I2409)),AND(NOT(N2409="Unknown"),ISBLANK(Q2409))),"Missing Information", INDEX(Table15[Entire Service Line Classification], MATCH(SUMIFS(Table15[Unique ID],Table15[System-Owned Portion],D2409,Table15[If Material Anything Other than "Lead" in Column E,Was Material Ever Previously Lead?],F2409,Table15[Customer-Owned Portion],N2409),Table15[Unique ID],0),0)))</f>
        <v>Non-lead</v>
      </c>
      <c r="W2409" s="189"/>
    </row>
    <row r="2410" spans="1:23" s="190" customFormat="1" ht="37.5" x14ac:dyDescent="0.25">
      <c r="A2410" s="180">
        <v>11590603</v>
      </c>
      <c r="B2410" s="181" t="s">
        <v>4891</v>
      </c>
      <c r="C2410" s="182" t="s">
        <v>4892</v>
      </c>
      <c r="D2410" s="183" t="s">
        <v>43</v>
      </c>
      <c r="E2410" s="181" t="s">
        <v>35</v>
      </c>
      <c r="F2410" s="183" t="s">
        <v>35</v>
      </c>
      <c r="G2410" s="181" t="s">
        <v>237</v>
      </c>
      <c r="H2410" s="184">
        <v>1</v>
      </c>
      <c r="I2410" s="185" t="s">
        <v>107</v>
      </c>
      <c r="J2410" s="181" t="s">
        <v>37</v>
      </c>
      <c r="K2410" s="181" t="s">
        <v>38</v>
      </c>
      <c r="L2410" s="186">
        <v>45495</v>
      </c>
      <c r="M2410" s="187" t="s">
        <v>7069</v>
      </c>
      <c r="N2410" s="183" t="s">
        <v>36</v>
      </c>
      <c r="O2410" s="181"/>
      <c r="P2410" s="184">
        <v>0.75</v>
      </c>
      <c r="Q2410" s="185" t="s">
        <v>107</v>
      </c>
      <c r="R2410" s="181" t="s">
        <v>37</v>
      </c>
      <c r="S2410" s="181" t="s">
        <v>96</v>
      </c>
      <c r="T2410" s="186">
        <v>45495</v>
      </c>
      <c r="U2410" s="187" t="s">
        <v>225</v>
      </c>
      <c r="V2410" s="188" t="str" cm="1">
        <f t="array" ref="V2410">IF(SUM(LEN(A2410:U2410))=0,"",IF(OR(OR(ISBLANK(E2410),SUM(LEN(B2410),LEN(C2410))=0),AND(NOT(D2410="Unknown"),ISBLANK(I2410)),AND(NOT(N2410="Unknown"),ISBLANK(Q2410))),"Missing Information", INDEX(Table15[Entire Service Line Classification], MATCH(SUMIFS(Table15[Unique ID],Table15[System-Owned Portion],D2410,Table15[If Material Anything Other than "Lead" in Column E,Was Material Ever Previously Lead?],F2410,Table15[Customer-Owned Portion],N2410),Table15[Unique ID],0),0)))</f>
        <v>Non-lead</v>
      </c>
      <c r="W2410" s="189"/>
    </row>
    <row r="2411" spans="1:23" s="190" customFormat="1" ht="37.5" x14ac:dyDescent="0.25">
      <c r="A2411" s="180">
        <v>11590562</v>
      </c>
      <c r="B2411" s="181" t="s">
        <v>4893</v>
      </c>
      <c r="C2411" s="182" t="s">
        <v>4894</v>
      </c>
      <c r="D2411" s="183" t="s">
        <v>43</v>
      </c>
      <c r="E2411" s="181" t="s">
        <v>35</v>
      </c>
      <c r="F2411" s="183" t="s">
        <v>35</v>
      </c>
      <c r="G2411" s="181" t="s">
        <v>7040</v>
      </c>
      <c r="H2411" s="184">
        <v>1</v>
      </c>
      <c r="I2411" s="185" t="s">
        <v>107</v>
      </c>
      <c r="J2411" s="181" t="s">
        <v>37</v>
      </c>
      <c r="K2411" s="181" t="s">
        <v>38</v>
      </c>
      <c r="L2411" s="186">
        <v>45495</v>
      </c>
      <c r="M2411" s="187" t="s">
        <v>7069</v>
      </c>
      <c r="N2411" s="183" t="s">
        <v>43</v>
      </c>
      <c r="O2411" s="181"/>
      <c r="P2411" s="184">
        <v>0.75</v>
      </c>
      <c r="Q2411" s="185" t="s">
        <v>107</v>
      </c>
      <c r="R2411" s="181" t="s">
        <v>37</v>
      </c>
      <c r="S2411" s="181" t="s">
        <v>96</v>
      </c>
      <c r="T2411" s="186">
        <v>45495</v>
      </c>
      <c r="U2411" s="187" t="s">
        <v>7069</v>
      </c>
      <c r="V2411" s="188" t="str" cm="1">
        <f t="array" ref="V2411">IF(SUM(LEN(A2411:U2411))=0,"",IF(OR(OR(ISBLANK(E2411),SUM(LEN(B2411),LEN(C2411))=0),AND(NOT(D2411="Unknown"),ISBLANK(I2411)),AND(NOT(N2411="Unknown"),ISBLANK(Q2411))),"Missing Information", INDEX(Table15[Entire Service Line Classification], MATCH(SUMIFS(Table15[Unique ID],Table15[System-Owned Portion],D2411,Table15[If Material Anything Other than "Lead" in Column E,Was Material Ever Previously Lead?],F2411,Table15[Customer-Owned Portion],N2411),Table15[Unique ID],0),0)))</f>
        <v>Non-lead</v>
      </c>
      <c r="W2411" s="189"/>
    </row>
    <row r="2412" spans="1:23" s="190" customFormat="1" ht="37.5" x14ac:dyDescent="0.25">
      <c r="A2412" s="180">
        <v>11590578</v>
      </c>
      <c r="B2412" s="181" t="s">
        <v>4895</v>
      </c>
      <c r="C2412" s="182" t="s">
        <v>4896</v>
      </c>
      <c r="D2412" s="183" t="s">
        <v>43</v>
      </c>
      <c r="E2412" s="181" t="s">
        <v>35</v>
      </c>
      <c r="F2412" s="183" t="s">
        <v>35</v>
      </c>
      <c r="G2412" s="181" t="s">
        <v>7040</v>
      </c>
      <c r="H2412" s="184">
        <v>1</v>
      </c>
      <c r="I2412" s="185" t="s">
        <v>107</v>
      </c>
      <c r="J2412" s="181" t="s">
        <v>37</v>
      </c>
      <c r="K2412" s="181" t="s">
        <v>38</v>
      </c>
      <c r="L2412" s="186">
        <v>45495</v>
      </c>
      <c r="M2412" s="187" t="s">
        <v>7069</v>
      </c>
      <c r="N2412" s="183" t="s">
        <v>36</v>
      </c>
      <c r="O2412" s="181"/>
      <c r="P2412" s="184">
        <v>1</v>
      </c>
      <c r="Q2412" s="185" t="s">
        <v>107</v>
      </c>
      <c r="R2412" s="181" t="s">
        <v>37</v>
      </c>
      <c r="S2412" s="181" t="s">
        <v>96</v>
      </c>
      <c r="T2412" s="186">
        <v>45495</v>
      </c>
      <c r="U2412" s="187" t="s">
        <v>225</v>
      </c>
      <c r="V2412" s="188" t="str" cm="1">
        <f t="array" ref="V2412">IF(SUM(LEN(A2412:U2412))=0,"",IF(OR(OR(ISBLANK(E2412),SUM(LEN(B2412),LEN(C2412))=0),AND(NOT(D2412="Unknown"),ISBLANK(I2412)),AND(NOT(N2412="Unknown"),ISBLANK(Q2412))),"Missing Information", INDEX(Table15[Entire Service Line Classification], MATCH(SUMIFS(Table15[Unique ID],Table15[System-Owned Portion],D2412,Table15[If Material Anything Other than "Lead" in Column E,Was Material Ever Previously Lead?],F2412,Table15[Customer-Owned Portion],N2412),Table15[Unique ID],0),0)))</f>
        <v>Non-lead</v>
      </c>
      <c r="W2412" s="189"/>
    </row>
    <row r="2413" spans="1:23" s="190" customFormat="1" ht="37.5" x14ac:dyDescent="0.25">
      <c r="A2413" s="180">
        <v>11590610</v>
      </c>
      <c r="B2413" s="181" t="s">
        <v>4897</v>
      </c>
      <c r="C2413" s="182" t="s">
        <v>4898</v>
      </c>
      <c r="D2413" s="183" t="s">
        <v>43</v>
      </c>
      <c r="E2413" s="181" t="s">
        <v>35</v>
      </c>
      <c r="F2413" s="183" t="s">
        <v>35</v>
      </c>
      <c r="G2413" s="181" t="s">
        <v>7040</v>
      </c>
      <c r="H2413" s="184">
        <v>1</v>
      </c>
      <c r="I2413" s="185" t="s">
        <v>107</v>
      </c>
      <c r="J2413" s="181" t="s">
        <v>37</v>
      </c>
      <c r="K2413" s="181" t="s">
        <v>38</v>
      </c>
      <c r="L2413" s="186">
        <v>45495</v>
      </c>
      <c r="M2413" s="187" t="s">
        <v>7069</v>
      </c>
      <c r="N2413" s="183" t="s">
        <v>36</v>
      </c>
      <c r="O2413" s="181"/>
      <c r="P2413" s="184">
        <v>1</v>
      </c>
      <c r="Q2413" s="185" t="s">
        <v>107</v>
      </c>
      <c r="R2413" s="181" t="s">
        <v>37</v>
      </c>
      <c r="S2413" s="181" t="s">
        <v>96</v>
      </c>
      <c r="T2413" s="186">
        <v>45495</v>
      </c>
      <c r="U2413" s="187" t="s">
        <v>225</v>
      </c>
      <c r="V2413" s="188" t="str" cm="1">
        <f t="array" ref="V2413">IF(SUM(LEN(A2413:U2413))=0,"",IF(OR(OR(ISBLANK(E2413),SUM(LEN(B2413),LEN(C2413))=0),AND(NOT(D2413="Unknown"),ISBLANK(I2413)),AND(NOT(N2413="Unknown"),ISBLANK(Q2413))),"Missing Information", INDEX(Table15[Entire Service Line Classification], MATCH(SUMIFS(Table15[Unique ID],Table15[System-Owned Portion],D2413,Table15[If Material Anything Other than "Lead" in Column E,Was Material Ever Previously Lead?],F2413,Table15[Customer-Owned Portion],N2413),Table15[Unique ID],0),0)))</f>
        <v>Non-lead</v>
      </c>
      <c r="W2413" s="189"/>
    </row>
    <row r="2414" spans="1:23" s="190" customFormat="1" ht="37.5" x14ac:dyDescent="0.25">
      <c r="A2414" s="180">
        <v>11590608</v>
      </c>
      <c r="B2414" s="181" t="s">
        <v>4899</v>
      </c>
      <c r="C2414" s="182" t="s">
        <v>4900</v>
      </c>
      <c r="D2414" s="183" t="s">
        <v>43</v>
      </c>
      <c r="E2414" s="181" t="s">
        <v>35</v>
      </c>
      <c r="F2414" s="183" t="s">
        <v>35</v>
      </c>
      <c r="G2414" s="181" t="s">
        <v>237</v>
      </c>
      <c r="H2414" s="184">
        <v>1</v>
      </c>
      <c r="I2414" s="185" t="s">
        <v>107</v>
      </c>
      <c r="J2414" s="181" t="s">
        <v>37</v>
      </c>
      <c r="K2414" s="181" t="s">
        <v>38</v>
      </c>
      <c r="L2414" s="186">
        <v>45495</v>
      </c>
      <c r="M2414" s="187" t="s">
        <v>7069</v>
      </c>
      <c r="N2414" s="183" t="s">
        <v>43</v>
      </c>
      <c r="O2414" s="181"/>
      <c r="P2414" s="184">
        <v>0.75</v>
      </c>
      <c r="Q2414" s="185" t="s">
        <v>107</v>
      </c>
      <c r="R2414" s="181" t="s">
        <v>37</v>
      </c>
      <c r="S2414" s="181" t="s">
        <v>96</v>
      </c>
      <c r="T2414" s="186">
        <v>45495</v>
      </c>
      <c r="U2414" s="187" t="s">
        <v>7069</v>
      </c>
      <c r="V2414" s="188" t="str" cm="1">
        <f t="array" ref="V2414">IF(SUM(LEN(A2414:U2414))=0,"",IF(OR(OR(ISBLANK(E2414),SUM(LEN(B2414),LEN(C2414))=0),AND(NOT(D2414="Unknown"),ISBLANK(I2414)),AND(NOT(N2414="Unknown"),ISBLANK(Q2414))),"Missing Information", INDEX(Table15[Entire Service Line Classification], MATCH(SUMIFS(Table15[Unique ID],Table15[System-Owned Portion],D2414,Table15[If Material Anything Other than "Lead" in Column E,Was Material Ever Previously Lead?],F2414,Table15[Customer-Owned Portion],N2414),Table15[Unique ID],0),0)))</f>
        <v>Non-lead</v>
      </c>
      <c r="W2414" s="189"/>
    </row>
    <row r="2415" spans="1:23" s="190" customFormat="1" ht="37.5" x14ac:dyDescent="0.25">
      <c r="A2415" s="180">
        <v>11590606</v>
      </c>
      <c r="B2415" s="181" t="s">
        <v>4901</v>
      </c>
      <c r="C2415" s="182" t="s">
        <v>4902</v>
      </c>
      <c r="D2415" s="183" t="s">
        <v>43</v>
      </c>
      <c r="E2415" s="181" t="s">
        <v>35</v>
      </c>
      <c r="F2415" s="183" t="s">
        <v>35</v>
      </c>
      <c r="G2415" s="181" t="s">
        <v>7040</v>
      </c>
      <c r="H2415" s="184">
        <v>1</v>
      </c>
      <c r="I2415" s="185" t="s">
        <v>107</v>
      </c>
      <c r="J2415" s="181" t="s">
        <v>37</v>
      </c>
      <c r="K2415" s="181" t="s">
        <v>38</v>
      </c>
      <c r="L2415" s="186">
        <v>45495</v>
      </c>
      <c r="M2415" s="187" t="s">
        <v>7069</v>
      </c>
      <c r="N2415" s="183" t="s">
        <v>43</v>
      </c>
      <c r="O2415" s="181"/>
      <c r="P2415" s="184">
        <v>0.75</v>
      </c>
      <c r="Q2415" s="185" t="s">
        <v>107</v>
      </c>
      <c r="R2415" s="181" t="s">
        <v>37</v>
      </c>
      <c r="S2415" s="181" t="s">
        <v>96</v>
      </c>
      <c r="T2415" s="186">
        <v>45495</v>
      </c>
      <c r="U2415" s="187" t="s">
        <v>7069</v>
      </c>
      <c r="V2415" s="188" t="str" cm="1">
        <f t="array" ref="V2415">IF(SUM(LEN(A2415:U2415))=0,"",IF(OR(OR(ISBLANK(E2415),SUM(LEN(B2415),LEN(C2415))=0),AND(NOT(D2415="Unknown"),ISBLANK(I2415)),AND(NOT(N2415="Unknown"),ISBLANK(Q2415))),"Missing Information", INDEX(Table15[Entire Service Line Classification], MATCH(SUMIFS(Table15[Unique ID],Table15[System-Owned Portion],D2415,Table15[If Material Anything Other than "Lead" in Column E,Was Material Ever Previously Lead?],F2415,Table15[Customer-Owned Portion],N2415),Table15[Unique ID],0),0)))</f>
        <v>Non-lead</v>
      </c>
      <c r="W2415" s="189"/>
    </row>
    <row r="2416" spans="1:23" s="190" customFormat="1" ht="37.5" x14ac:dyDescent="0.25">
      <c r="A2416" s="180">
        <v>11590596</v>
      </c>
      <c r="B2416" s="181" t="s">
        <v>4903</v>
      </c>
      <c r="C2416" s="182" t="s">
        <v>4904</v>
      </c>
      <c r="D2416" s="183" t="s">
        <v>43</v>
      </c>
      <c r="E2416" s="181" t="s">
        <v>35</v>
      </c>
      <c r="F2416" s="183" t="s">
        <v>35</v>
      </c>
      <c r="G2416" s="181" t="s">
        <v>7036</v>
      </c>
      <c r="H2416" s="184">
        <v>1</v>
      </c>
      <c r="I2416" s="185" t="s">
        <v>107</v>
      </c>
      <c r="J2416" s="181" t="s">
        <v>37</v>
      </c>
      <c r="K2416" s="181" t="s">
        <v>38</v>
      </c>
      <c r="L2416" s="186">
        <v>45496</v>
      </c>
      <c r="M2416" s="187" t="s">
        <v>225</v>
      </c>
      <c r="N2416" s="183" t="s">
        <v>43</v>
      </c>
      <c r="O2416" s="181"/>
      <c r="P2416" s="184">
        <v>0.75</v>
      </c>
      <c r="Q2416" s="185" t="s">
        <v>107</v>
      </c>
      <c r="R2416" s="181" t="s">
        <v>37</v>
      </c>
      <c r="S2416" s="181" t="s">
        <v>96</v>
      </c>
      <c r="T2416" s="186">
        <v>45496</v>
      </c>
      <c r="U2416" s="187" t="s">
        <v>7068</v>
      </c>
      <c r="V2416" s="188" t="str" cm="1">
        <f t="array" ref="V2416">IF(SUM(LEN(A2416:U2416))=0,"",IF(OR(OR(ISBLANK(E2416),SUM(LEN(B2416),LEN(C2416))=0),AND(NOT(D2416="Unknown"),ISBLANK(I2416)),AND(NOT(N2416="Unknown"),ISBLANK(Q2416))),"Missing Information", INDEX(Table15[Entire Service Line Classification], MATCH(SUMIFS(Table15[Unique ID],Table15[System-Owned Portion],D2416,Table15[If Material Anything Other than "Lead" in Column E,Was Material Ever Previously Lead?],F2416,Table15[Customer-Owned Portion],N2416),Table15[Unique ID],0),0)))</f>
        <v>Non-lead</v>
      </c>
      <c r="W2416" s="189"/>
    </row>
    <row r="2417" spans="1:23" s="190" customFormat="1" ht="37.5" x14ac:dyDescent="0.25">
      <c r="A2417" s="180">
        <v>11590586</v>
      </c>
      <c r="B2417" s="181" t="s">
        <v>4905</v>
      </c>
      <c r="C2417" s="182" t="s">
        <v>4906</v>
      </c>
      <c r="D2417" s="183" t="s">
        <v>36</v>
      </c>
      <c r="E2417" s="181" t="s">
        <v>35</v>
      </c>
      <c r="F2417" s="183" t="s">
        <v>35</v>
      </c>
      <c r="G2417" s="181" t="s">
        <v>7040</v>
      </c>
      <c r="H2417" s="184">
        <v>1</v>
      </c>
      <c r="I2417" s="185" t="s">
        <v>107</v>
      </c>
      <c r="J2417" s="181" t="s">
        <v>37</v>
      </c>
      <c r="K2417" s="181" t="s">
        <v>38</v>
      </c>
      <c r="L2417" s="186">
        <v>45495</v>
      </c>
      <c r="M2417" s="187" t="s">
        <v>225</v>
      </c>
      <c r="N2417" s="183" t="s">
        <v>43</v>
      </c>
      <c r="O2417" s="181"/>
      <c r="P2417" s="184">
        <v>0.75</v>
      </c>
      <c r="Q2417" s="185" t="s">
        <v>107</v>
      </c>
      <c r="R2417" s="181" t="s">
        <v>37</v>
      </c>
      <c r="S2417" s="181" t="s">
        <v>96</v>
      </c>
      <c r="T2417" s="186">
        <v>45495</v>
      </c>
      <c r="U2417" s="187" t="s">
        <v>7069</v>
      </c>
      <c r="V2417" s="188" t="str" cm="1">
        <f t="array" ref="V2417">IF(SUM(LEN(A2417:U2417))=0,"",IF(OR(OR(ISBLANK(E2417),SUM(LEN(B2417),LEN(C2417))=0),AND(NOT(D2417="Unknown"),ISBLANK(I2417)),AND(NOT(N2417="Unknown"),ISBLANK(Q2417))),"Missing Information", INDEX(Table15[Entire Service Line Classification], MATCH(SUMIFS(Table15[Unique ID],Table15[System-Owned Portion],D2417,Table15[If Material Anything Other than "Lead" in Column E,Was Material Ever Previously Lead?],F2417,Table15[Customer-Owned Portion],N2417),Table15[Unique ID],0),0)))</f>
        <v>Non-lead</v>
      </c>
      <c r="W2417" s="189"/>
    </row>
    <row r="2418" spans="1:23" s="190" customFormat="1" ht="37.5" x14ac:dyDescent="0.25">
      <c r="A2418" s="180">
        <v>11590576</v>
      </c>
      <c r="B2418" s="181" t="s">
        <v>4907</v>
      </c>
      <c r="C2418" s="182" t="s">
        <v>4908</v>
      </c>
      <c r="D2418" s="183" t="s">
        <v>36</v>
      </c>
      <c r="E2418" s="181" t="s">
        <v>35</v>
      </c>
      <c r="F2418" s="183" t="s">
        <v>35</v>
      </c>
      <c r="G2418" s="181" t="s">
        <v>7047</v>
      </c>
      <c r="H2418" s="184">
        <v>1</v>
      </c>
      <c r="I2418" s="185" t="s">
        <v>107</v>
      </c>
      <c r="J2418" s="181" t="s">
        <v>37</v>
      </c>
      <c r="K2418" s="181" t="s">
        <v>38</v>
      </c>
      <c r="L2418" s="186">
        <v>45496</v>
      </c>
      <c r="M2418" s="187" t="s">
        <v>225</v>
      </c>
      <c r="N2418" s="183" t="s">
        <v>43</v>
      </c>
      <c r="O2418" s="181"/>
      <c r="P2418" s="184">
        <v>0.75</v>
      </c>
      <c r="Q2418" s="185" t="s">
        <v>107</v>
      </c>
      <c r="R2418" s="181" t="s">
        <v>37</v>
      </c>
      <c r="S2418" s="181" t="s">
        <v>96</v>
      </c>
      <c r="T2418" s="186">
        <v>45496</v>
      </c>
      <c r="U2418" s="187" t="s">
        <v>225</v>
      </c>
      <c r="V2418" s="188" t="str" cm="1">
        <f t="array" ref="V2418">IF(SUM(LEN(A2418:U2418))=0,"",IF(OR(OR(ISBLANK(E2418),SUM(LEN(B2418),LEN(C2418))=0),AND(NOT(D2418="Unknown"),ISBLANK(I2418)),AND(NOT(N2418="Unknown"),ISBLANK(Q2418))),"Missing Information", INDEX(Table15[Entire Service Line Classification], MATCH(SUMIFS(Table15[Unique ID],Table15[System-Owned Portion],D2418,Table15[If Material Anything Other than "Lead" in Column E,Was Material Ever Previously Lead?],F2418,Table15[Customer-Owned Portion],N2418),Table15[Unique ID],0),0)))</f>
        <v>Non-lead</v>
      </c>
      <c r="W2418" s="189"/>
    </row>
    <row r="2419" spans="1:23" s="190" customFormat="1" ht="37.5" x14ac:dyDescent="0.25">
      <c r="A2419" s="180">
        <v>11590560</v>
      </c>
      <c r="B2419" s="181" t="s">
        <v>4909</v>
      </c>
      <c r="C2419" s="182" t="s">
        <v>4910</v>
      </c>
      <c r="D2419" s="183" t="s">
        <v>36</v>
      </c>
      <c r="E2419" s="181" t="s">
        <v>35</v>
      </c>
      <c r="F2419" s="183" t="s">
        <v>35</v>
      </c>
      <c r="G2419" s="181" t="s">
        <v>247</v>
      </c>
      <c r="H2419" s="184">
        <v>1</v>
      </c>
      <c r="I2419" s="185" t="s">
        <v>107</v>
      </c>
      <c r="J2419" s="181" t="s">
        <v>37</v>
      </c>
      <c r="K2419" s="181" t="s">
        <v>38</v>
      </c>
      <c r="L2419" s="186">
        <v>45496</v>
      </c>
      <c r="M2419" s="187" t="s">
        <v>225</v>
      </c>
      <c r="N2419" s="183" t="s">
        <v>43</v>
      </c>
      <c r="O2419" s="181"/>
      <c r="P2419" s="184">
        <v>0.75</v>
      </c>
      <c r="Q2419" s="185" t="s">
        <v>107</v>
      </c>
      <c r="R2419" s="181" t="s">
        <v>37</v>
      </c>
      <c r="S2419" s="181" t="s">
        <v>96</v>
      </c>
      <c r="T2419" s="186">
        <v>45496</v>
      </c>
      <c r="U2419" s="187" t="s">
        <v>7068</v>
      </c>
      <c r="V2419" s="188" t="str" cm="1">
        <f t="array" ref="V2419">IF(SUM(LEN(A2419:U2419))=0,"",IF(OR(OR(ISBLANK(E2419),SUM(LEN(B2419),LEN(C2419))=0),AND(NOT(D2419="Unknown"),ISBLANK(I2419)),AND(NOT(N2419="Unknown"),ISBLANK(Q2419))),"Missing Information", INDEX(Table15[Entire Service Line Classification], MATCH(SUMIFS(Table15[Unique ID],Table15[System-Owned Portion],D2419,Table15[If Material Anything Other than "Lead" in Column E,Was Material Ever Previously Lead?],F2419,Table15[Customer-Owned Portion],N2419),Table15[Unique ID],0),0)))</f>
        <v>Non-lead</v>
      </c>
      <c r="W2419" s="189"/>
    </row>
    <row r="2420" spans="1:23" s="190" customFormat="1" ht="37.5" x14ac:dyDescent="0.25">
      <c r="A2420" s="180">
        <v>11590556</v>
      </c>
      <c r="B2420" s="181" t="s">
        <v>4911</v>
      </c>
      <c r="C2420" s="182" t="s">
        <v>4912</v>
      </c>
      <c r="D2420" s="183" t="s">
        <v>36</v>
      </c>
      <c r="E2420" s="181" t="s">
        <v>35</v>
      </c>
      <c r="F2420" s="183" t="s">
        <v>35</v>
      </c>
      <c r="G2420" s="181" t="s">
        <v>7040</v>
      </c>
      <c r="H2420" s="184">
        <v>1</v>
      </c>
      <c r="I2420" s="185" t="s">
        <v>107</v>
      </c>
      <c r="J2420" s="181" t="s">
        <v>37</v>
      </c>
      <c r="K2420" s="181" t="s">
        <v>38</v>
      </c>
      <c r="L2420" s="186">
        <v>45495</v>
      </c>
      <c r="M2420" s="187" t="s">
        <v>225</v>
      </c>
      <c r="N2420" s="183" t="s">
        <v>36</v>
      </c>
      <c r="O2420" s="181"/>
      <c r="P2420" s="184">
        <v>1</v>
      </c>
      <c r="Q2420" s="185" t="s">
        <v>107</v>
      </c>
      <c r="R2420" s="181" t="s">
        <v>37</v>
      </c>
      <c r="S2420" s="181" t="s">
        <v>96</v>
      </c>
      <c r="T2420" s="186">
        <v>45495</v>
      </c>
      <c r="U2420" s="187" t="s">
        <v>225</v>
      </c>
      <c r="V2420" s="188" t="str" cm="1">
        <f t="array" ref="V2420">IF(SUM(LEN(A2420:U2420))=0,"",IF(OR(OR(ISBLANK(E2420),SUM(LEN(B2420),LEN(C2420))=0),AND(NOT(D2420="Unknown"),ISBLANK(I2420)),AND(NOT(N2420="Unknown"),ISBLANK(Q2420))),"Missing Information", INDEX(Table15[Entire Service Line Classification], MATCH(SUMIFS(Table15[Unique ID],Table15[System-Owned Portion],D2420,Table15[If Material Anything Other than "Lead" in Column E,Was Material Ever Previously Lead?],F2420,Table15[Customer-Owned Portion],N2420),Table15[Unique ID],0),0)))</f>
        <v>Non-lead</v>
      </c>
      <c r="W2420" s="189"/>
    </row>
    <row r="2421" spans="1:23" s="190" customFormat="1" ht="37.5" x14ac:dyDescent="0.25">
      <c r="A2421" s="180">
        <v>11590579</v>
      </c>
      <c r="B2421" s="181" t="s">
        <v>4913</v>
      </c>
      <c r="C2421" s="182" t="s">
        <v>4914</v>
      </c>
      <c r="D2421" s="183" t="s">
        <v>36</v>
      </c>
      <c r="E2421" s="181" t="s">
        <v>35</v>
      </c>
      <c r="F2421" s="183" t="s">
        <v>35</v>
      </c>
      <c r="G2421" s="181" t="s">
        <v>232</v>
      </c>
      <c r="H2421" s="184">
        <v>1</v>
      </c>
      <c r="I2421" s="185" t="s">
        <v>107</v>
      </c>
      <c r="J2421" s="181" t="s">
        <v>37</v>
      </c>
      <c r="K2421" s="181" t="s">
        <v>38</v>
      </c>
      <c r="L2421" s="186">
        <v>45496</v>
      </c>
      <c r="M2421" s="187" t="s">
        <v>225</v>
      </c>
      <c r="N2421" s="183" t="s">
        <v>36</v>
      </c>
      <c r="O2421" s="181"/>
      <c r="P2421" s="184">
        <v>1</v>
      </c>
      <c r="Q2421" s="185" t="s">
        <v>107</v>
      </c>
      <c r="R2421" s="181" t="s">
        <v>37</v>
      </c>
      <c r="S2421" s="181" t="s">
        <v>96</v>
      </c>
      <c r="T2421" s="186">
        <v>45496</v>
      </c>
      <c r="U2421" s="187" t="s">
        <v>225</v>
      </c>
      <c r="V2421" s="188" t="str" cm="1">
        <f t="array" ref="V2421">IF(SUM(LEN(A2421:U2421))=0,"",IF(OR(OR(ISBLANK(E2421),SUM(LEN(B2421),LEN(C2421))=0),AND(NOT(D2421="Unknown"),ISBLANK(I2421)),AND(NOT(N2421="Unknown"),ISBLANK(Q2421))),"Missing Information", INDEX(Table15[Entire Service Line Classification], MATCH(SUMIFS(Table15[Unique ID],Table15[System-Owned Portion],D2421,Table15[If Material Anything Other than "Lead" in Column E,Was Material Ever Previously Lead?],F2421,Table15[Customer-Owned Portion],N2421),Table15[Unique ID],0),0)))</f>
        <v>Non-lead</v>
      </c>
      <c r="W2421" s="189"/>
    </row>
    <row r="2422" spans="1:23" s="190" customFormat="1" ht="37.5" x14ac:dyDescent="0.25">
      <c r="A2422" s="180">
        <v>11590559</v>
      </c>
      <c r="B2422" s="181" t="s">
        <v>4915</v>
      </c>
      <c r="C2422" s="182" t="s">
        <v>4916</v>
      </c>
      <c r="D2422" s="183" t="s">
        <v>43</v>
      </c>
      <c r="E2422" s="181" t="s">
        <v>35</v>
      </c>
      <c r="F2422" s="183" t="s">
        <v>35</v>
      </c>
      <c r="G2422" s="181" t="s">
        <v>230</v>
      </c>
      <c r="H2422" s="184">
        <v>2</v>
      </c>
      <c r="I2422" s="185" t="s">
        <v>107</v>
      </c>
      <c r="J2422" s="181" t="s">
        <v>37</v>
      </c>
      <c r="K2422" s="181" t="s">
        <v>38</v>
      </c>
      <c r="L2422" s="186">
        <v>45495</v>
      </c>
      <c r="M2422" s="187" t="s">
        <v>7069</v>
      </c>
      <c r="N2422" s="183" t="s">
        <v>43</v>
      </c>
      <c r="O2422" s="181"/>
      <c r="P2422" s="184">
        <v>2</v>
      </c>
      <c r="Q2422" s="185" t="s">
        <v>107</v>
      </c>
      <c r="R2422" s="181" t="s">
        <v>37</v>
      </c>
      <c r="S2422" s="181" t="s">
        <v>96</v>
      </c>
      <c r="T2422" s="186">
        <v>45495</v>
      </c>
      <c r="U2422" s="187" t="s">
        <v>7069</v>
      </c>
      <c r="V2422" s="188" t="str" cm="1">
        <f t="array" ref="V2422">IF(SUM(LEN(A2422:U2422))=0,"",IF(OR(OR(ISBLANK(E2422),SUM(LEN(B2422),LEN(C2422))=0),AND(NOT(D2422="Unknown"),ISBLANK(I2422)),AND(NOT(N2422="Unknown"),ISBLANK(Q2422))),"Missing Information", INDEX(Table15[Entire Service Line Classification], MATCH(SUMIFS(Table15[Unique ID],Table15[System-Owned Portion],D2422,Table15[If Material Anything Other than "Lead" in Column E,Was Material Ever Previously Lead?],F2422,Table15[Customer-Owned Portion],N2422),Table15[Unique ID],0),0)))</f>
        <v>Non-lead</v>
      </c>
      <c r="W2422" s="189"/>
    </row>
    <row r="2423" spans="1:23" s="190" customFormat="1" ht="37.5" x14ac:dyDescent="0.25">
      <c r="A2423" s="180">
        <v>11590573</v>
      </c>
      <c r="B2423" s="181" t="s">
        <v>4917</v>
      </c>
      <c r="C2423" s="182" t="s">
        <v>4918</v>
      </c>
      <c r="D2423" s="183" t="s">
        <v>43</v>
      </c>
      <c r="E2423" s="181" t="s">
        <v>35</v>
      </c>
      <c r="F2423" s="183" t="s">
        <v>35</v>
      </c>
      <c r="G2423" s="181" t="s">
        <v>7034</v>
      </c>
      <c r="H2423" s="184">
        <v>1</v>
      </c>
      <c r="I2423" s="185" t="s">
        <v>107</v>
      </c>
      <c r="J2423" s="181" t="s">
        <v>37</v>
      </c>
      <c r="K2423" s="181" t="s">
        <v>38</v>
      </c>
      <c r="L2423" s="186">
        <v>45495</v>
      </c>
      <c r="M2423" s="187" t="s">
        <v>7076</v>
      </c>
      <c r="N2423" s="183" t="s">
        <v>43</v>
      </c>
      <c r="O2423" s="181"/>
      <c r="P2423" s="184">
        <v>0.75</v>
      </c>
      <c r="Q2423" s="185" t="s">
        <v>107</v>
      </c>
      <c r="R2423" s="181" t="s">
        <v>37</v>
      </c>
      <c r="S2423" s="181" t="s">
        <v>96</v>
      </c>
      <c r="T2423" s="186">
        <v>45495</v>
      </c>
      <c r="U2423" s="187" t="s">
        <v>7069</v>
      </c>
      <c r="V2423" s="188" t="str" cm="1">
        <f t="array" ref="V2423">IF(SUM(LEN(A2423:U2423))=0,"",IF(OR(OR(ISBLANK(E2423),SUM(LEN(B2423),LEN(C2423))=0),AND(NOT(D2423="Unknown"),ISBLANK(I2423)),AND(NOT(N2423="Unknown"),ISBLANK(Q2423))),"Missing Information", INDEX(Table15[Entire Service Line Classification], MATCH(SUMIFS(Table15[Unique ID],Table15[System-Owned Portion],D2423,Table15[If Material Anything Other than "Lead" in Column E,Was Material Ever Previously Lead?],F2423,Table15[Customer-Owned Portion],N2423),Table15[Unique ID],0),0)))</f>
        <v>Non-lead</v>
      </c>
      <c r="W2423" s="189"/>
    </row>
    <row r="2424" spans="1:23" s="190" customFormat="1" ht="37.5" x14ac:dyDescent="0.25">
      <c r="A2424" s="180">
        <v>11590565</v>
      </c>
      <c r="B2424" s="181" t="s">
        <v>4919</v>
      </c>
      <c r="C2424" s="182" t="s">
        <v>4920</v>
      </c>
      <c r="D2424" s="183" t="s">
        <v>36</v>
      </c>
      <c r="E2424" s="181" t="s">
        <v>35</v>
      </c>
      <c r="F2424" s="183" t="s">
        <v>35</v>
      </c>
      <c r="G2424" s="181" t="s">
        <v>274</v>
      </c>
      <c r="H2424" s="184">
        <v>1</v>
      </c>
      <c r="I2424" s="185" t="s">
        <v>107</v>
      </c>
      <c r="J2424" s="181" t="s">
        <v>37</v>
      </c>
      <c r="K2424" s="181" t="s">
        <v>38</v>
      </c>
      <c r="L2424" s="186">
        <v>45496</v>
      </c>
      <c r="M2424" s="187" t="s">
        <v>225</v>
      </c>
      <c r="N2424" s="183" t="s">
        <v>43</v>
      </c>
      <c r="O2424" s="181"/>
      <c r="P2424" s="184">
        <v>0.75</v>
      </c>
      <c r="Q2424" s="185" t="s">
        <v>107</v>
      </c>
      <c r="R2424" s="181" t="s">
        <v>37</v>
      </c>
      <c r="S2424" s="181" t="s">
        <v>96</v>
      </c>
      <c r="T2424" s="186">
        <v>45496</v>
      </c>
      <c r="U2424" s="187" t="s">
        <v>7068</v>
      </c>
      <c r="V2424" s="188" t="str" cm="1">
        <f t="array" ref="V2424">IF(SUM(LEN(A2424:U2424))=0,"",IF(OR(OR(ISBLANK(E2424),SUM(LEN(B2424),LEN(C2424))=0),AND(NOT(D2424="Unknown"),ISBLANK(I2424)),AND(NOT(N2424="Unknown"),ISBLANK(Q2424))),"Missing Information", INDEX(Table15[Entire Service Line Classification], MATCH(SUMIFS(Table15[Unique ID],Table15[System-Owned Portion],D2424,Table15[If Material Anything Other than "Lead" in Column E,Was Material Ever Previously Lead?],F2424,Table15[Customer-Owned Portion],N2424),Table15[Unique ID],0),0)))</f>
        <v>Non-lead</v>
      </c>
      <c r="W2424" s="189"/>
    </row>
    <row r="2425" spans="1:23" s="190" customFormat="1" ht="37.5" x14ac:dyDescent="0.25">
      <c r="A2425" s="180">
        <v>11590549</v>
      </c>
      <c r="B2425" s="181" t="s">
        <v>4921</v>
      </c>
      <c r="C2425" s="182" t="s">
        <v>4922</v>
      </c>
      <c r="D2425" s="183" t="s">
        <v>36</v>
      </c>
      <c r="E2425" s="181" t="s">
        <v>35</v>
      </c>
      <c r="F2425" s="183" t="s">
        <v>35</v>
      </c>
      <c r="G2425" s="181" t="s">
        <v>272</v>
      </c>
      <c r="H2425" s="184">
        <v>1</v>
      </c>
      <c r="I2425" s="185" t="s">
        <v>107</v>
      </c>
      <c r="J2425" s="181" t="s">
        <v>37</v>
      </c>
      <c r="K2425" s="181" t="s">
        <v>38</v>
      </c>
      <c r="L2425" s="186">
        <v>45495</v>
      </c>
      <c r="M2425" s="187" t="s">
        <v>225</v>
      </c>
      <c r="N2425" s="183" t="s">
        <v>43</v>
      </c>
      <c r="O2425" s="181"/>
      <c r="P2425" s="184">
        <v>0.75</v>
      </c>
      <c r="Q2425" s="185" t="s">
        <v>107</v>
      </c>
      <c r="R2425" s="181" t="s">
        <v>37</v>
      </c>
      <c r="S2425" s="181" t="s">
        <v>96</v>
      </c>
      <c r="T2425" s="186">
        <v>45495</v>
      </c>
      <c r="U2425" s="187" t="s">
        <v>7068</v>
      </c>
      <c r="V2425" s="188" t="str" cm="1">
        <f t="array" ref="V2425">IF(SUM(LEN(A2425:U2425))=0,"",IF(OR(OR(ISBLANK(E2425),SUM(LEN(B2425),LEN(C2425))=0),AND(NOT(D2425="Unknown"),ISBLANK(I2425)),AND(NOT(N2425="Unknown"),ISBLANK(Q2425))),"Missing Information", INDEX(Table15[Entire Service Line Classification], MATCH(SUMIFS(Table15[Unique ID],Table15[System-Owned Portion],D2425,Table15[If Material Anything Other than "Lead" in Column E,Was Material Ever Previously Lead?],F2425,Table15[Customer-Owned Portion],N2425),Table15[Unique ID],0),0)))</f>
        <v>Non-lead</v>
      </c>
      <c r="W2425" s="189"/>
    </row>
    <row r="2426" spans="1:23" s="190" customFormat="1" ht="37.5" x14ac:dyDescent="0.25">
      <c r="A2426" s="180">
        <v>11590539</v>
      </c>
      <c r="B2426" s="181" t="s">
        <v>4923</v>
      </c>
      <c r="C2426" s="182" t="s">
        <v>4924</v>
      </c>
      <c r="D2426" s="183" t="s">
        <v>36</v>
      </c>
      <c r="E2426" s="181" t="s">
        <v>35</v>
      </c>
      <c r="F2426" s="183" t="s">
        <v>35</v>
      </c>
      <c r="G2426" s="181" t="s">
        <v>7034</v>
      </c>
      <c r="H2426" s="184">
        <v>1</v>
      </c>
      <c r="I2426" s="185" t="s">
        <v>107</v>
      </c>
      <c r="J2426" s="181" t="s">
        <v>37</v>
      </c>
      <c r="K2426" s="181" t="s">
        <v>38</v>
      </c>
      <c r="L2426" s="186">
        <v>45496</v>
      </c>
      <c r="M2426" s="187" t="s">
        <v>225</v>
      </c>
      <c r="N2426" s="183" t="s">
        <v>43</v>
      </c>
      <c r="O2426" s="181"/>
      <c r="P2426" s="184">
        <v>0.75</v>
      </c>
      <c r="Q2426" s="185" t="s">
        <v>107</v>
      </c>
      <c r="R2426" s="181" t="s">
        <v>37</v>
      </c>
      <c r="S2426" s="181" t="s">
        <v>96</v>
      </c>
      <c r="T2426" s="186">
        <v>45496</v>
      </c>
      <c r="U2426" s="187" t="s">
        <v>7068</v>
      </c>
      <c r="V2426" s="188" t="str" cm="1">
        <f t="array" ref="V2426">IF(SUM(LEN(A2426:U2426))=0,"",IF(OR(OR(ISBLANK(E2426),SUM(LEN(B2426),LEN(C2426))=0),AND(NOT(D2426="Unknown"),ISBLANK(I2426)),AND(NOT(N2426="Unknown"),ISBLANK(Q2426))),"Missing Information", INDEX(Table15[Entire Service Line Classification], MATCH(SUMIFS(Table15[Unique ID],Table15[System-Owned Portion],D2426,Table15[If Material Anything Other than "Lead" in Column E,Was Material Ever Previously Lead?],F2426,Table15[Customer-Owned Portion],N2426),Table15[Unique ID],0),0)))</f>
        <v>Non-lead</v>
      </c>
      <c r="W2426" s="189"/>
    </row>
    <row r="2427" spans="1:23" s="190" customFormat="1" ht="37.5" x14ac:dyDescent="0.25">
      <c r="A2427" s="180">
        <v>11590609</v>
      </c>
      <c r="B2427" s="181" t="s">
        <v>4925</v>
      </c>
      <c r="C2427" s="182" t="s">
        <v>4926</v>
      </c>
      <c r="D2427" s="183" t="s">
        <v>36</v>
      </c>
      <c r="E2427" s="181" t="s">
        <v>35</v>
      </c>
      <c r="F2427" s="183" t="s">
        <v>35</v>
      </c>
      <c r="G2427" s="181" t="s">
        <v>274</v>
      </c>
      <c r="H2427" s="184">
        <v>1</v>
      </c>
      <c r="I2427" s="185" t="s">
        <v>107</v>
      </c>
      <c r="J2427" s="181" t="s">
        <v>37</v>
      </c>
      <c r="K2427" s="181" t="s">
        <v>38</v>
      </c>
      <c r="L2427" s="186">
        <v>45496</v>
      </c>
      <c r="M2427" s="187" t="s">
        <v>225</v>
      </c>
      <c r="N2427" s="183" t="s">
        <v>43</v>
      </c>
      <c r="O2427" s="181"/>
      <c r="P2427" s="184">
        <v>0.75</v>
      </c>
      <c r="Q2427" s="185" t="s">
        <v>107</v>
      </c>
      <c r="R2427" s="181" t="s">
        <v>37</v>
      </c>
      <c r="S2427" s="181" t="s">
        <v>96</v>
      </c>
      <c r="T2427" s="186">
        <v>45496</v>
      </c>
      <c r="U2427" s="187" t="s">
        <v>7068</v>
      </c>
      <c r="V2427" s="188" t="str" cm="1">
        <f t="array" ref="V2427">IF(SUM(LEN(A2427:U2427))=0,"",IF(OR(OR(ISBLANK(E2427),SUM(LEN(B2427),LEN(C2427))=0),AND(NOT(D2427="Unknown"),ISBLANK(I2427)),AND(NOT(N2427="Unknown"),ISBLANK(Q2427))),"Missing Information", INDEX(Table15[Entire Service Line Classification], MATCH(SUMIFS(Table15[Unique ID],Table15[System-Owned Portion],D2427,Table15[If Material Anything Other than "Lead" in Column E,Was Material Ever Previously Lead?],F2427,Table15[Customer-Owned Portion],N2427),Table15[Unique ID],0),0)))</f>
        <v>Non-lead</v>
      </c>
      <c r="W2427" s="189"/>
    </row>
    <row r="2428" spans="1:23" s="190" customFormat="1" ht="37.5" x14ac:dyDescent="0.25">
      <c r="A2428" s="180">
        <v>11590563</v>
      </c>
      <c r="B2428" s="181" t="s">
        <v>4927</v>
      </c>
      <c r="C2428" s="182" t="s">
        <v>4850</v>
      </c>
      <c r="D2428" s="183" t="s">
        <v>36</v>
      </c>
      <c r="E2428" s="181" t="s">
        <v>35</v>
      </c>
      <c r="F2428" s="183" t="s">
        <v>35</v>
      </c>
      <c r="G2428" s="181" t="s">
        <v>232</v>
      </c>
      <c r="H2428" s="184">
        <v>1</v>
      </c>
      <c r="I2428" s="185" t="s">
        <v>107</v>
      </c>
      <c r="J2428" s="181" t="s">
        <v>37</v>
      </c>
      <c r="K2428" s="181" t="s">
        <v>38</v>
      </c>
      <c r="L2428" s="186">
        <v>45495</v>
      </c>
      <c r="M2428" s="187" t="s">
        <v>225</v>
      </c>
      <c r="N2428" s="183" t="s">
        <v>43</v>
      </c>
      <c r="O2428" s="181"/>
      <c r="P2428" s="184">
        <v>0.75</v>
      </c>
      <c r="Q2428" s="185" t="s">
        <v>107</v>
      </c>
      <c r="R2428" s="181" t="s">
        <v>37</v>
      </c>
      <c r="S2428" s="181" t="s">
        <v>96</v>
      </c>
      <c r="T2428" s="186">
        <v>45495</v>
      </c>
      <c r="U2428" s="187" t="s">
        <v>7069</v>
      </c>
      <c r="V2428" s="188" t="str" cm="1">
        <f t="array" ref="V2428">IF(SUM(LEN(A2428:U2428))=0,"",IF(OR(OR(ISBLANK(E2428),SUM(LEN(B2428),LEN(C2428))=0),AND(NOT(D2428="Unknown"),ISBLANK(I2428)),AND(NOT(N2428="Unknown"),ISBLANK(Q2428))),"Missing Information", INDEX(Table15[Entire Service Line Classification], MATCH(SUMIFS(Table15[Unique ID],Table15[System-Owned Portion],D2428,Table15[If Material Anything Other than "Lead" in Column E,Was Material Ever Previously Lead?],F2428,Table15[Customer-Owned Portion],N2428),Table15[Unique ID],0),0)))</f>
        <v>Non-lead</v>
      </c>
      <c r="W2428" s="189"/>
    </row>
    <row r="2429" spans="1:23" s="190" customFormat="1" ht="37.5" x14ac:dyDescent="0.25">
      <c r="A2429" s="180">
        <v>11590567</v>
      </c>
      <c r="B2429" s="181" t="s">
        <v>4928</v>
      </c>
      <c r="C2429" s="182" t="s">
        <v>4929</v>
      </c>
      <c r="D2429" s="183" t="s">
        <v>36</v>
      </c>
      <c r="E2429" s="181" t="s">
        <v>35</v>
      </c>
      <c r="F2429" s="183" t="s">
        <v>35</v>
      </c>
      <c r="G2429" s="181" t="s">
        <v>272</v>
      </c>
      <c r="H2429" s="184">
        <v>1</v>
      </c>
      <c r="I2429" s="185" t="s">
        <v>107</v>
      </c>
      <c r="J2429" s="181" t="s">
        <v>37</v>
      </c>
      <c r="K2429" s="181" t="s">
        <v>38</v>
      </c>
      <c r="L2429" s="186">
        <v>45496</v>
      </c>
      <c r="M2429" s="187" t="s">
        <v>225</v>
      </c>
      <c r="N2429" s="183" t="s">
        <v>36</v>
      </c>
      <c r="O2429" s="181"/>
      <c r="P2429" s="184">
        <v>1</v>
      </c>
      <c r="Q2429" s="185" t="s">
        <v>107</v>
      </c>
      <c r="R2429" s="181" t="s">
        <v>37</v>
      </c>
      <c r="S2429" s="181" t="s">
        <v>96</v>
      </c>
      <c r="T2429" s="186">
        <v>45496</v>
      </c>
      <c r="U2429" s="187" t="s">
        <v>225</v>
      </c>
      <c r="V2429" s="188" t="str" cm="1">
        <f t="array" ref="V2429">IF(SUM(LEN(A2429:U2429))=0,"",IF(OR(OR(ISBLANK(E2429),SUM(LEN(B2429),LEN(C2429))=0),AND(NOT(D2429="Unknown"),ISBLANK(I2429)),AND(NOT(N2429="Unknown"),ISBLANK(Q2429))),"Missing Information", INDEX(Table15[Entire Service Line Classification], MATCH(SUMIFS(Table15[Unique ID],Table15[System-Owned Portion],D2429,Table15[If Material Anything Other than "Lead" in Column E,Was Material Ever Previously Lead?],F2429,Table15[Customer-Owned Portion],N2429),Table15[Unique ID],0),0)))</f>
        <v>Non-lead</v>
      </c>
      <c r="W2429" s="189"/>
    </row>
    <row r="2430" spans="1:23" s="190" customFormat="1" ht="37.5" x14ac:dyDescent="0.25">
      <c r="A2430" s="180">
        <v>11590544</v>
      </c>
      <c r="B2430" s="181" t="s">
        <v>4930</v>
      </c>
      <c r="C2430" s="182" t="s">
        <v>4931</v>
      </c>
      <c r="D2430" s="183" t="s">
        <v>43</v>
      </c>
      <c r="E2430" s="181" t="s">
        <v>35</v>
      </c>
      <c r="F2430" s="183" t="s">
        <v>35</v>
      </c>
      <c r="G2430" s="181" t="s">
        <v>7040</v>
      </c>
      <c r="H2430" s="184">
        <v>1</v>
      </c>
      <c r="I2430" s="185" t="s">
        <v>107</v>
      </c>
      <c r="J2430" s="181" t="s">
        <v>37</v>
      </c>
      <c r="K2430" s="181" t="s">
        <v>38</v>
      </c>
      <c r="L2430" s="186">
        <v>45495</v>
      </c>
      <c r="M2430" s="187" t="s">
        <v>7077</v>
      </c>
      <c r="N2430" s="183" t="s">
        <v>36</v>
      </c>
      <c r="O2430" s="181"/>
      <c r="P2430" s="184">
        <v>0.75</v>
      </c>
      <c r="Q2430" s="185" t="s">
        <v>107</v>
      </c>
      <c r="R2430" s="181" t="s">
        <v>37</v>
      </c>
      <c r="S2430" s="181" t="s">
        <v>96</v>
      </c>
      <c r="T2430" s="186">
        <v>45495</v>
      </c>
      <c r="U2430" s="187" t="s">
        <v>225</v>
      </c>
      <c r="V2430" s="188" t="str" cm="1">
        <f t="array" ref="V2430">IF(SUM(LEN(A2430:U2430))=0,"",IF(OR(OR(ISBLANK(E2430),SUM(LEN(B2430),LEN(C2430))=0),AND(NOT(D2430="Unknown"),ISBLANK(I2430)),AND(NOT(N2430="Unknown"),ISBLANK(Q2430))),"Missing Information", INDEX(Table15[Entire Service Line Classification], MATCH(SUMIFS(Table15[Unique ID],Table15[System-Owned Portion],D2430,Table15[If Material Anything Other than "Lead" in Column E,Was Material Ever Previously Lead?],F2430,Table15[Customer-Owned Portion],N2430),Table15[Unique ID],0),0)))</f>
        <v>Non-lead</v>
      </c>
      <c r="W2430" s="189"/>
    </row>
    <row r="2431" spans="1:23" s="190" customFormat="1" ht="37.5" x14ac:dyDescent="0.25">
      <c r="A2431" s="180">
        <v>11590535</v>
      </c>
      <c r="B2431" s="181" t="s">
        <v>4932</v>
      </c>
      <c r="C2431" s="182" t="s">
        <v>4933</v>
      </c>
      <c r="D2431" s="183" t="s">
        <v>43</v>
      </c>
      <c r="E2431" s="181" t="s">
        <v>35</v>
      </c>
      <c r="F2431" s="183" t="s">
        <v>35</v>
      </c>
      <c r="G2431" s="181" t="s">
        <v>7041</v>
      </c>
      <c r="H2431" s="184">
        <v>1</v>
      </c>
      <c r="I2431" s="185" t="s">
        <v>107</v>
      </c>
      <c r="J2431" s="181" t="s">
        <v>37</v>
      </c>
      <c r="K2431" s="181" t="s">
        <v>38</v>
      </c>
      <c r="L2431" s="186">
        <v>45495</v>
      </c>
      <c r="M2431" s="187" t="s">
        <v>7069</v>
      </c>
      <c r="N2431" s="183" t="s">
        <v>43</v>
      </c>
      <c r="O2431" s="181"/>
      <c r="P2431" s="184">
        <v>0.75</v>
      </c>
      <c r="Q2431" s="185" t="s">
        <v>107</v>
      </c>
      <c r="R2431" s="181" t="s">
        <v>37</v>
      </c>
      <c r="S2431" s="181" t="s">
        <v>96</v>
      </c>
      <c r="T2431" s="186">
        <v>45495</v>
      </c>
      <c r="U2431" s="187" t="s">
        <v>7069</v>
      </c>
      <c r="V2431" s="188" t="str" cm="1">
        <f t="array" ref="V2431">IF(SUM(LEN(A2431:U2431))=0,"",IF(OR(OR(ISBLANK(E2431),SUM(LEN(B2431),LEN(C2431))=0),AND(NOT(D2431="Unknown"),ISBLANK(I2431)),AND(NOT(N2431="Unknown"),ISBLANK(Q2431))),"Missing Information", INDEX(Table15[Entire Service Line Classification], MATCH(SUMIFS(Table15[Unique ID],Table15[System-Owned Portion],D2431,Table15[If Material Anything Other than "Lead" in Column E,Was Material Ever Previously Lead?],F2431,Table15[Customer-Owned Portion],N2431),Table15[Unique ID],0),0)))</f>
        <v>Non-lead</v>
      </c>
      <c r="W2431" s="189"/>
    </row>
    <row r="2432" spans="1:23" s="190" customFormat="1" ht="37.5" x14ac:dyDescent="0.25">
      <c r="A2432" s="180">
        <v>11590536</v>
      </c>
      <c r="B2432" s="181" t="s">
        <v>4934</v>
      </c>
      <c r="C2432" s="182" t="s">
        <v>4935</v>
      </c>
      <c r="D2432" s="183" t="s">
        <v>43</v>
      </c>
      <c r="E2432" s="181" t="s">
        <v>35</v>
      </c>
      <c r="F2432" s="183" t="s">
        <v>35</v>
      </c>
      <c r="G2432" s="181" t="s">
        <v>274</v>
      </c>
      <c r="H2432" s="184">
        <v>1</v>
      </c>
      <c r="I2432" s="185" t="s">
        <v>107</v>
      </c>
      <c r="J2432" s="181" t="s">
        <v>37</v>
      </c>
      <c r="K2432" s="181" t="s">
        <v>38</v>
      </c>
      <c r="L2432" s="186">
        <v>45495</v>
      </c>
      <c r="M2432" s="187" t="s">
        <v>7069</v>
      </c>
      <c r="N2432" s="183" t="s">
        <v>43</v>
      </c>
      <c r="O2432" s="181"/>
      <c r="P2432" s="184">
        <v>0.75</v>
      </c>
      <c r="Q2432" s="185" t="s">
        <v>107</v>
      </c>
      <c r="R2432" s="181" t="s">
        <v>37</v>
      </c>
      <c r="S2432" s="181" t="s">
        <v>96</v>
      </c>
      <c r="T2432" s="186">
        <v>45495</v>
      </c>
      <c r="U2432" s="187" t="s">
        <v>7069</v>
      </c>
      <c r="V2432" s="188" t="str" cm="1">
        <f t="array" ref="V2432">IF(SUM(LEN(A2432:U2432))=0,"",IF(OR(OR(ISBLANK(E2432),SUM(LEN(B2432),LEN(C2432))=0),AND(NOT(D2432="Unknown"),ISBLANK(I2432)),AND(NOT(N2432="Unknown"),ISBLANK(Q2432))),"Missing Information", INDEX(Table15[Entire Service Line Classification], MATCH(SUMIFS(Table15[Unique ID],Table15[System-Owned Portion],D2432,Table15[If Material Anything Other than "Lead" in Column E,Was Material Ever Previously Lead?],F2432,Table15[Customer-Owned Portion],N2432),Table15[Unique ID],0),0)))</f>
        <v>Non-lead</v>
      </c>
      <c r="W2432" s="189"/>
    </row>
    <row r="2433" spans="1:23" s="190" customFormat="1" ht="37.5" x14ac:dyDescent="0.25">
      <c r="A2433" s="180">
        <v>11590555</v>
      </c>
      <c r="B2433" s="181" t="s">
        <v>4936</v>
      </c>
      <c r="C2433" s="182" t="s">
        <v>4937</v>
      </c>
      <c r="D2433" s="183" t="s">
        <v>36</v>
      </c>
      <c r="E2433" s="181" t="s">
        <v>35</v>
      </c>
      <c r="F2433" s="183" t="s">
        <v>35</v>
      </c>
      <c r="G2433" s="181" t="s">
        <v>225</v>
      </c>
      <c r="H2433" s="184">
        <v>1</v>
      </c>
      <c r="I2433" s="185" t="s">
        <v>107</v>
      </c>
      <c r="J2433" s="181" t="s">
        <v>37</v>
      </c>
      <c r="K2433" s="181" t="s">
        <v>38</v>
      </c>
      <c r="L2433" s="186">
        <v>45496</v>
      </c>
      <c r="M2433" s="187" t="s">
        <v>225</v>
      </c>
      <c r="N2433" s="183" t="s">
        <v>36</v>
      </c>
      <c r="O2433" s="181"/>
      <c r="P2433" s="184">
        <v>1</v>
      </c>
      <c r="Q2433" s="185" t="s">
        <v>107</v>
      </c>
      <c r="R2433" s="181" t="s">
        <v>37</v>
      </c>
      <c r="S2433" s="181" t="s">
        <v>96</v>
      </c>
      <c r="T2433" s="186">
        <v>45496</v>
      </c>
      <c r="U2433" s="187" t="s">
        <v>225</v>
      </c>
      <c r="V2433" s="188" t="str" cm="1">
        <f t="array" ref="V2433">IF(SUM(LEN(A2433:U2433))=0,"",IF(OR(OR(ISBLANK(E2433),SUM(LEN(B2433),LEN(C2433))=0),AND(NOT(D2433="Unknown"),ISBLANK(I2433)),AND(NOT(N2433="Unknown"),ISBLANK(Q2433))),"Missing Information", INDEX(Table15[Entire Service Line Classification], MATCH(SUMIFS(Table15[Unique ID],Table15[System-Owned Portion],D2433,Table15[If Material Anything Other than "Lead" in Column E,Was Material Ever Previously Lead?],F2433,Table15[Customer-Owned Portion],N2433),Table15[Unique ID],0),0)))</f>
        <v>Non-lead</v>
      </c>
      <c r="W2433" s="189"/>
    </row>
    <row r="2434" spans="1:23" s="190" customFormat="1" ht="37.5" x14ac:dyDescent="0.25">
      <c r="A2434" s="180">
        <v>11590540</v>
      </c>
      <c r="B2434" s="181" t="s">
        <v>4938</v>
      </c>
      <c r="C2434" s="182" t="s">
        <v>4939</v>
      </c>
      <c r="D2434" s="183" t="s">
        <v>36</v>
      </c>
      <c r="E2434" s="181" t="s">
        <v>35</v>
      </c>
      <c r="F2434" s="183" t="s">
        <v>35</v>
      </c>
      <c r="G2434" s="181" t="s">
        <v>239</v>
      </c>
      <c r="H2434" s="184">
        <v>1</v>
      </c>
      <c r="I2434" s="185" t="s">
        <v>107</v>
      </c>
      <c r="J2434" s="181" t="s">
        <v>37</v>
      </c>
      <c r="K2434" s="181" t="s">
        <v>38</v>
      </c>
      <c r="L2434" s="186">
        <v>45496</v>
      </c>
      <c r="M2434" s="187" t="s">
        <v>225</v>
      </c>
      <c r="N2434" s="183" t="s">
        <v>36</v>
      </c>
      <c r="O2434" s="181"/>
      <c r="P2434" s="184">
        <v>1</v>
      </c>
      <c r="Q2434" s="185" t="s">
        <v>107</v>
      </c>
      <c r="R2434" s="181" t="s">
        <v>37</v>
      </c>
      <c r="S2434" s="181" t="s">
        <v>96</v>
      </c>
      <c r="T2434" s="186">
        <v>45496</v>
      </c>
      <c r="U2434" s="187" t="s">
        <v>225</v>
      </c>
      <c r="V2434" s="188" t="str" cm="1">
        <f t="array" ref="V2434">IF(SUM(LEN(A2434:U2434))=0,"",IF(OR(OR(ISBLANK(E2434),SUM(LEN(B2434),LEN(C2434))=0),AND(NOT(D2434="Unknown"),ISBLANK(I2434)),AND(NOT(N2434="Unknown"),ISBLANK(Q2434))),"Missing Information", INDEX(Table15[Entire Service Line Classification], MATCH(SUMIFS(Table15[Unique ID],Table15[System-Owned Portion],D2434,Table15[If Material Anything Other than "Lead" in Column E,Was Material Ever Previously Lead?],F2434,Table15[Customer-Owned Portion],N2434),Table15[Unique ID],0),0)))</f>
        <v>Non-lead</v>
      </c>
      <c r="W2434" s="189"/>
    </row>
    <row r="2435" spans="1:23" s="190" customFormat="1" ht="37.5" x14ac:dyDescent="0.25">
      <c r="A2435" s="180">
        <v>11590605</v>
      </c>
      <c r="B2435" s="181" t="s">
        <v>4940</v>
      </c>
      <c r="C2435" s="182" t="s">
        <v>4941</v>
      </c>
      <c r="D2435" s="183" t="s">
        <v>36</v>
      </c>
      <c r="E2435" s="181" t="s">
        <v>35</v>
      </c>
      <c r="F2435" s="183" t="s">
        <v>35</v>
      </c>
      <c r="G2435" s="181" t="s">
        <v>238</v>
      </c>
      <c r="H2435" s="184">
        <v>1</v>
      </c>
      <c r="I2435" s="185" t="s">
        <v>107</v>
      </c>
      <c r="J2435" s="181" t="s">
        <v>37</v>
      </c>
      <c r="K2435" s="181" t="s">
        <v>38</v>
      </c>
      <c r="L2435" s="186">
        <v>45496</v>
      </c>
      <c r="M2435" s="187" t="s">
        <v>225</v>
      </c>
      <c r="N2435" s="183" t="s">
        <v>36</v>
      </c>
      <c r="O2435" s="181"/>
      <c r="P2435" s="184">
        <v>0.75</v>
      </c>
      <c r="Q2435" s="185" t="s">
        <v>107</v>
      </c>
      <c r="R2435" s="181" t="s">
        <v>37</v>
      </c>
      <c r="S2435" s="181" t="s">
        <v>96</v>
      </c>
      <c r="T2435" s="186">
        <v>45496</v>
      </c>
      <c r="U2435" s="187" t="s">
        <v>225</v>
      </c>
      <c r="V2435" s="188" t="str" cm="1">
        <f t="array" ref="V2435">IF(SUM(LEN(A2435:U2435))=0,"",IF(OR(OR(ISBLANK(E2435),SUM(LEN(B2435),LEN(C2435))=0),AND(NOT(D2435="Unknown"),ISBLANK(I2435)),AND(NOT(N2435="Unknown"),ISBLANK(Q2435))),"Missing Information", INDEX(Table15[Entire Service Line Classification], MATCH(SUMIFS(Table15[Unique ID],Table15[System-Owned Portion],D2435,Table15[If Material Anything Other than "Lead" in Column E,Was Material Ever Previously Lead?],F2435,Table15[Customer-Owned Portion],N2435),Table15[Unique ID],0),0)))</f>
        <v>Non-lead</v>
      </c>
      <c r="W2435" s="189"/>
    </row>
    <row r="2436" spans="1:23" s="190" customFormat="1" ht="37.5" x14ac:dyDescent="0.25">
      <c r="A2436" s="180">
        <v>11590561</v>
      </c>
      <c r="B2436" s="181" t="s">
        <v>4942</v>
      </c>
      <c r="C2436" s="182" t="s">
        <v>4943</v>
      </c>
      <c r="D2436" s="183" t="s">
        <v>36</v>
      </c>
      <c r="E2436" s="181" t="s">
        <v>35</v>
      </c>
      <c r="F2436" s="183" t="s">
        <v>35</v>
      </c>
      <c r="G2436" s="181" t="s">
        <v>257</v>
      </c>
      <c r="H2436" s="184">
        <v>1</v>
      </c>
      <c r="I2436" s="185" t="s">
        <v>107</v>
      </c>
      <c r="J2436" s="181" t="s">
        <v>37</v>
      </c>
      <c r="K2436" s="181" t="s">
        <v>38</v>
      </c>
      <c r="L2436" s="186">
        <v>45496</v>
      </c>
      <c r="M2436" s="187" t="s">
        <v>225</v>
      </c>
      <c r="N2436" s="183" t="s">
        <v>36</v>
      </c>
      <c r="O2436" s="181"/>
      <c r="P2436" s="184">
        <v>0.75</v>
      </c>
      <c r="Q2436" s="185" t="s">
        <v>107</v>
      </c>
      <c r="R2436" s="181" t="s">
        <v>37</v>
      </c>
      <c r="S2436" s="181" t="s">
        <v>96</v>
      </c>
      <c r="T2436" s="186">
        <v>45496</v>
      </c>
      <c r="U2436" s="187" t="s">
        <v>225</v>
      </c>
      <c r="V2436" s="188" t="str" cm="1">
        <f t="array" ref="V2436">IF(SUM(LEN(A2436:U2436))=0,"",IF(OR(OR(ISBLANK(E2436),SUM(LEN(B2436),LEN(C2436))=0),AND(NOT(D2436="Unknown"),ISBLANK(I2436)),AND(NOT(N2436="Unknown"),ISBLANK(Q2436))),"Missing Information", INDEX(Table15[Entire Service Line Classification], MATCH(SUMIFS(Table15[Unique ID],Table15[System-Owned Portion],D2436,Table15[If Material Anything Other than "Lead" in Column E,Was Material Ever Previously Lead?],F2436,Table15[Customer-Owned Portion],N2436),Table15[Unique ID],0),0)))</f>
        <v>Non-lead</v>
      </c>
      <c r="W2436" s="189"/>
    </row>
    <row r="2437" spans="1:23" s="190" customFormat="1" ht="37.5" x14ac:dyDescent="0.25">
      <c r="A2437" s="180">
        <v>11590543</v>
      </c>
      <c r="B2437" s="181" t="s">
        <v>4944</v>
      </c>
      <c r="C2437" s="182" t="s">
        <v>4945</v>
      </c>
      <c r="D2437" s="183" t="s">
        <v>36</v>
      </c>
      <c r="E2437" s="181" t="s">
        <v>35</v>
      </c>
      <c r="F2437" s="183" t="s">
        <v>35</v>
      </c>
      <c r="G2437" s="181" t="s">
        <v>7044</v>
      </c>
      <c r="H2437" s="184">
        <v>1</v>
      </c>
      <c r="I2437" s="185" t="s">
        <v>107</v>
      </c>
      <c r="J2437" s="181" t="s">
        <v>37</v>
      </c>
      <c r="K2437" s="181" t="s">
        <v>38</v>
      </c>
      <c r="L2437" s="186">
        <v>45496</v>
      </c>
      <c r="M2437" s="187" t="s">
        <v>225</v>
      </c>
      <c r="N2437" s="183" t="s">
        <v>36</v>
      </c>
      <c r="O2437" s="181"/>
      <c r="P2437" s="184">
        <v>1</v>
      </c>
      <c r="Q2437" s="185" t="s">
        <v>107</v>
      </c>
      <c r="R2437" s="181" t="s">
        <v>37</v>
      </c>
      <c r="S2437" s="181" t="s">
        <v>96</v>
      </c>
      <c r="T2437" s="186">
        <v>45496</v>
      </c>
      <c r="U2437" s="187" t="s">
        <v>225</v>
      </c>
      <c r="V2437" s="188" t="str" cm="1">
        <f t="array" ref="V2437">IF(SUM(LEN(A2437:U2437))=0,"",IF(OR(OR(ISBLANK(E2437),SUM(LEN(B2437),LEN(C2437))=0),AND(NOT(D2437="Unknown"),ISBLANK(I2437)),AND(NOT(N2437="Unknown"),ISBLANK(Q2437))),"Missing Information", INDEX(Table15[Entire Service Line Classification], MATCH(SUMIFS(Table15[Unique ID],Table15[System-Owned Portion],D2437,Table15[If Material Anything Other than "Lead" in Column E,Was Material Ever Previously Lead?],F2437,Table15[Customer-Owned Portion],N2437),Table15[Unique ID],0),0)))</f>
        <v>Non-lead</v>
      </c>
      <c r="W2437" s="189"/>
    </row>
    <row r="2438" spans="1:23" s="190" customFormat="1" ht="37.5" x14ac:dyDescent="0.25">
      <c r="A2438" s="180">
        <v>11590537</v>
      </c>
      <c r="B2438" s="181" t="s">
        <v>4946</v>
      </c>
      <c r="C2438" s="182" t="s">
        <v>4947</v>
      </c>
      <c r="D2438" s="183" t="s">
        <v>36</v>
      </c>
      <c r="E2438" s="181" t="s">
        <v>35</v>
      </c>
      <c r="F2438" s="183" t="s">
        <v>35</v>
      </c>
      <c r="G2438" s="181" t="s">
        <v>7055</v>
      </c>
      <c r="H2438" s="184">
        <v>1</v>
      </c>
      <c r="I2438" s="185" t="s">
        <v>107</v>
      </c>
      <c r="J2438" s="181" t="s">
        <v>37</v>
      </c>
      <c r="K2438" s="181" t="s">
        <v>38</v>
      </c>
      <c r="L2438" s="186">
        <v>45496</v>
      </c>
      <c r="M2438" s="187" t="s">
        <v>225</v>
      </c>
      <c r="N2438" s="183" t="s">
        <v>36</v>
      </c>
      <c r="O2438" s="181"/>
      <c r="P2438" s="184">
        <v>0.75</v>
      </c>
      <c r="Q2438" s="185" t="s">
        <v>107</v>
      </c>
      <c r="R2438" s="181" t="s">
        <v>37</v>
      </c>
      <c r="S2438" s="181" t="s">
        <v>96</v>
      </c>
      <c r="T2438" s="186">
        <v>45496</v>
      </c>
      <c r="U2438" s="187" t="s">
        <v>225</v>
      </c>
      <c r="V2438" s="188" t="str" cm="1">
        <f t="array" ref="V2438">IF(SUM(LEN(A2438:U2438))=0,"",IF(OR(OR(ISBLANK(E2438),SUM(LEN(B2438),LEN(C2438))=0),AND(NOT(D2438="Unknown"),ISBLANK(I2438)),AND(NOT(N2438="Unknown"),ISBLANK(Q2438))),"Missing Information", INDEX(Table15[Entire Service Line Classification], MATCH(SUMIFS(Table15[Unique ID],Table15[System-Owned Portion],D2438,Table15[If Material Anything Other than "Lead" in Column E,Was Material Ever Previously Lead?],F2438,Table15[Customer-Owned Portion],N2438),Table15[Unique ID],0),0)))</f>
        <v>Non-lead</v>
      </c>
      <c r="W2438" s="189"/>
    </row>
    <row r="2439" spans="1:23" s="190" customFormat="1" ht="37.5" x14ac:dyDescent="0.25">
      <c r="A2439" s="180">
        <v>11590548</v>
      </c>
      <c r="B2439" s="181" t="s">
        <v>4948</v>
      </c>
      <c r="C2439" s="182" t="s">
        <v>4949</v>
      </c>
      <c r="D2439" s="183" t="s">
        <v>43</v>
      </c>
      <c r="E2439" s="181" t="s">
        <v>35</v>
      </c>
      <c r="F2439" s="183" t="s">
        <v>35</v>
      </c>
      <c r="G2439" s="181" t="s">
        <v>7036</v>
      </c>
      <c r="H2439" s="184">
        <v>1</v>
      </c>
      <c r="I2439" s="185" t="s">
        <v>107</v>
      </c>
      <c r="J2439" s="181" t="s">
        <v>37</v>
      </c>
      <c r="K2439" s="181" t="s">
        <v>38</v>
      </c>
      <c r="L2439" s="186">
        <v>45496</v>
      </c>
      <c r="M2439" s="187" t="s">
        <v>225</v>
      </c>
      <c r="N2439" s="183" t="s">
        <v>43</v>
      </c>
      <c r="O2439" s="181"/>
      <c r="P2439" s="184">
        <v>1</v>
      </c>
      <c r="Q2439" s="185" t="s">
        <v>107</v>
      </c>
      <c r="R2439" s="181" t="s">
        <v>37</v>
      </c>
      <c r="S2439" s="181" t="s">
        <v>96</v>
      </c>
      <c r="T2439" s="186">
        <v>45496</v>
      </c>
      <c r="U2439" s="187" t="s">
        <v>7068</v>
      </c>
      <c r="V2439" s="188" t="str" cm="1">
        <f t="array" ref="V2439">IF(SUM(LEN(A2439:U2439))=0,"",IF(OR(OR(ISBLANK(E2439),SUM(LEN(B2439),LEN(C2439))=0),AND(NOT(D2439="Unknown"),ISBLANK(I2439)),AND(NOT(N2439="Unknown"),ISBLANK(Q2439))),"Missing Information", INDEX(Table15[Entire Service Line Classification], MATCH(SUMIFS(Table15[Unique ID],Table15[System-Owned Portion],D2439,Table15[If Material Anything Other than "Lead" in Column E,Was Material Ever Previously Lead?],F2439,Table15[Customer-Owned Portion],N2439),Table15[Unique ID],0),0)))</f>
        <v>Non-lead</v>
      </c>
      <c r="W2439" s="189"/>
    </row>
    <row r="2440" spans="1:23" s="190" customFormat="1" ht="37.5" x14ac:dyDescent="0.25">
      <c r="A2440" s="180">
        <v>11590547</v>
      </c>
      <c r="B2440" s="181" t="s">
        <v>4950</v>
      </c>
      <c r="C2440" s="182" t="s">
        <v>4951</v>
      </c>
      <c r="D2440" s="183" t="s">
        <v>36</v>
      </c>
      <c r="E2440" s="181" t="s">
        <v>35</v>
      </c>
      <c r="F2440" s="183" t="s">
        <v>35</v>
      </c>
      <c r="G2440" s="181" t="s">
        <v>225</v>
      </c>
      <c r="H2440" s="184">
        <v>1</v>
      </c>
      <c r="I2440" s="185" t="s">
        <v>107</v>
      </c>
      <c r="J2440" s="181" t="s">
        <v>37</v>
      </c>
      <c r="K2440" s="181" t="s">
        <v>38</v>
      </c>
      <c r="L2440" s="186">
        <v>45496</v>
      </c>
      <c r="M2440" s="187" t="s">
        <v>225</v>
      </c>
      <c r="N2440" s="183" t="s">
        <v>43</v>
      </c>
      <c r="O2440" s="181"/>
      <c r="P2440" s="184">
        <v>1</v>
      </c>
      <c r="Q2440" s="185" t="s">
        <v>107</v>
      </c>
      <c r="R2440" s="181" t="s">
        <v>37</v>
      </c>
      <c r="S2440" s="181" t="s">
        <v>96</v>
      </c>
      <c r="T2440" s="186">
        <v>45496</v>
      </c>
      <c r="U2440" s="187" t="s">
        <v>7068</v>
      </c>
      <c r="V2440" s="188" t="str" cm="1">
        <f t="array" ref="V2440">IF(SUM(LEN(A2440:U2440))=0,"",IF(OR(OR(ISBLANK(E2440),SUM(LEN(B2440),LEN(C2440))=0),AND(NOT(D2440="Unknown"),ISBLANK(I2440)),AND(NOT(N2440="Unknown"),ISBLANK(Q2440))),"Missing Information", INDEX(Table15[Entire Service Line Classification], MATCH(SUMIFS(Table15[Unique ID],Table15[System-Owned Portion],D2440,Table15[If Material Anything Other than "Lead" in Column E,Was Material Ever Previously Lead?],F2440,Table15[Customer-Owned Portion],N2440),Table15[Unique ID],0),0)))</f>
        <v>Non-lead</v>
      </c>
      <c r="W2440" s="189"/>
    </row>
    <row r="2441" spans="1:23" s="190" customFormat="1" ht="37.5" x14ac:dyDescent="0.25">
      <c r="A2441" s="180">
        <v>11590611</v>
      </c>
      <c r="B2441" s="181" t="s">
        <v>4952</v>
      </c>
      <c r="C2441" s="182" t="s">
        <v>4953</v>
      </c>
      <c r="D2441" s="183" t="s">
        <v>36</v>
      </c>
      <c r="E2441" s="181" t="s">
        <v>35</v>
      </c>
      <c r="F2441" s="183" t="s">
        <v>35</v>
      </c>
      <c r="G2441" s="181" t="s">
        <v>253</v>
      </c>
      <c r="H2441" s="184">
        <v>1</v>
      </c>
      <c r="I2441" s="185" t="s">
        <v>107</v>
      </c>
      <c r="J2441" s="181" t="s">
        <v>37</v>
      </c>
      <c r="K2441" s="181" t="s">
        <v>38</v>
      </c>
      <c r="L2441" s="186">
        <v>45496</v>
      </c>
      <c r="M2441" s="187" t="s">
        <v>225</v>
      </c>
      <c r="N2441" s="183" t="s">
        <v>36</v>
      </c>
      <c r="O2441" s="181"/>
      <c r="P2441" s="184">
        <v>0.75</v>
      </c>
      <c r="Q2441" s="185" t="s">
        <v>107</v>
      </c>
      <c r="R2441" s="181" t="s">
        <v>37</v>
      </c>
      <c r="S2441" s="181" t="s">
        <v>96</v>
      </c>
      <c r="T2441" s="186">
        <v>45496</v>
      </c>
      <c r="U2441" s="187" t="s">
        <v>225</v>
      </c>
      <c r="V2441" s="188" t="str" cm="1">
        <f t="array" ref="V2441">IF(SUM(LEN(A2441:U2441))=0,"",IF(OR(OR(ISBLANK(E2441),SUM(LEN(B2441),LEN(C2441))=0),AND(NOT(D2441="Unknown"),ISBLANK(I2441)),AND(NOT(N2441="Unknown"),ISBLANK(Q2441))),"Missing Information", INDEX(Table15[Entire Service Line Classification], MATCH(SUMIFS(Table15[Unique ID],Table15[System-Owned Portion],D2441,Table15[If Material Anything Other than "Lead" in Column E,Was Material Ever Previously Lead?],F2441,Table15[Customer-Owned Portion],N2441),Table15[Unique ID],0),0)))</f>
        <v>Non-lead</v>
      </c>
      <c r="W2441" s="189"/>
    </row>
    <row r="2442" spans="1:23" s="190" customFormat="1" ht="37.5" x14ac:dyDescent="0.25">
      <c r="A2442" s="180">
        <v>11590572</v>
      </c>
      <c r="B2442" s="181" t="s">
        <v>4954</v>
      </c>
      <c r="C2442" s="182" t="s">
        <v>4955</v>
      </c>
      <c r="D2442" s="183" t="s">
        <v>36</v>
      </c>
      <c r="E2442" s="181" t="s">
        <v>35</v>
      </c>
      <c r="F2442" s="183" t="s">
        <v>35</v>
      </c>
      <c r="G2442" s="181" t="s">
        <v>232</v>
      </c>
      <c r="H2442" s="184">
        <v>1</v>
      </c>
      <c r="I2442" s="185" t="s">
        <v>107</v>
      </c>
      <c r="J2442" s="181" t="s">
        <v>37</v>
      </c>
      <c r="K2442" s="181" t="s">
        <v>38</v>
      </c>
      <c r="L2442" s="186">
        <v>45496</v>
      </c>
      <c r="M2442" s="187" t="s">
        <v>225</v>
      </c>
      <c r="N2442" s="183" t="s">
        <v>43</v>
      </c>
      <c r="O2442" s="181"/>
      <c r="P2442" s="184">
        <v>0.75</v>
      </c>
      <c r="Q2442" s="185" t="s">
        <v>107</v>
      </c>
      <c r="R2442" s="181" t="s">
        <v>37</v>
      </c>
      <c r="S2442" s="181" t="s">
        <v>96</v>
      </c>
      <c r="T2442" s="186">
        <v>45496</v>
      </c>
      <c r="U2442" s="187" t="s">
        <v>7068</v>
      </c>
      <c r="V2442" s="188" t="str" cm="1">
        <f t="array" ref="V2442">IF(SUM(LEN(A2442:U2442))=0,"",IF(OR(OR(ISBLANK(E2442),SUM(LEN(B2442),LEN(C2442))=0),AND(NOT(D2442="Unknown"),ISBLANK(I2442)),AND(NOT(N2442="Unknown"),ISBLANK(Q2442))),"Missing Information", INDEX(Table15[Entire Service Line Classification], MATCH(SUMIFS(Table15[Unique ID],Table15[System-Owned Portion],D2442,Table15[If Material Anything Other than "Lead" in Column E,Was Material Ever Previously Lead?],F2442,Table15[Customer-Owned Portion],N2442),Table15[Unique ID],0),0)))</f>
        <v>Non-lead</v>
      </c>
      <c r="W2442" s="189"/>
    </row>
    <row r="2443" spans="1:23" s="190" customFormat="1" ht="37.5" x14ac:dyDescent="0.25">
      <c r="A2443" s="180">
        <v>11590557</v>
      </c>
      <c r="B2443" s="181" t="s">
        <v>4956</v>
      </c>
      <c r="C2443" s="182" t="s">
        <v>4957</v>
      </c>
      <c r="D2443" s="183" t="s">
        <v>36</v>
      </c>
      <c r="E2443" s="181" t="s">
        <v>35</v>
      </c>
      <c r="F2443" s="183" t="s">
        <v>35</v>
      </c>
      <c r="G2443" s="181" t="s">
        <v>257</v>
      </c>
      <c r="H2443" s="184">
        <v>0.75</v>
      </c>
      <c r="I2443" s="185" t="s">
        <v>107</v>
      </c>
      <c r="J2443" s="181" t="s">
        <v>37</v>
      </c>
      <c r="K2443" s="181" t="s">
        <v>38</v>
      </c>
      <c r="L2443" s="186">
        <v>45496</v>
      </c>
      <c r="M2443" s="187" t="s">
        <v>225</v>
      </c>
      <c r="N2443" s="183" t="s">
        <v>43</v>
      </c>
      <c r="O2443" s="181"/>
      <c r="P2443" s="184">
        <v>0.75</v>
      </c>
      <c r="Q2443" s="185" t="s">
        <v>107</v>
      </c>
      <c r="R2443" s="181" t="s">
        <v>37</v>
      </c>
      <c r="S2443" s="181" t="s">
        <v>96</v>
      </c>
      <c r="T2443" s="186">
        <v>45496</v>
      </c>
      <c r="U2443" s="187" t="s">
        <v>7068</v>
      </c>
      <c r="V2443" s="188" t="str" cm="1">
        <f t="array" ref="V2443">IF(SUM(LEN(A2443:U2443))=0,"",IF(OR(OR(ISBLANK(E2443),SUM(LEN(B2443),LEN(C2443))=0),AND(NOT(D2443="Unknown"),ISBLANK(I2443)),AND(NOT(N2443="Unknown"),ISBLANK(Q2443))),"Missing Information", INDEX(Table15[Entire Service Line Classification], MATCH(SUMIFS(Table15[Unique ID],Table15[System-Owned Portion],D2443,Table15[If Material Anything Other than "Lead" in Column E,Was Material Ever Previously Lead?],F2443,Table15[Customer-Owned Portion],N2443),Table15[Unique ID],0),0)))</f>
        <v>Non-lead</v>
      </c>
      <c r="W2443" s="189"/>
    </row>
    <row r="2444" spans="1:23" s="190" customFormat="1" ht="37.5" x14ac:dyDescent="0.25">
      <c r="A2444" s="180">
        <v>11590551</v>
      </c>
      <c r="B2444" s="181" t="s">
        <v>4958</v>
      </c>
      <c r="C2444" s="182" t="s">
        <v>4959</v>
      </c>
      <c r="D2444" s="183" t="s">
        <v>36</v>
      </c>
      <c r="E2444" s="181" t="s">
        <v>35</v>
      </c>
      <c r="F2444" s="183" t="s">
        <v>35</v>
      </c>
      <c r="G2444" s="181" t="s">
        <v>7055</v>
      </c>
      <c r="H2444" s="184">
        <v>1</v>
      </c>
      <c r="I2444" s="185" t="s">
        <v>107</v>
      </c>
      <c r="J2444" s="181" t="s">
        <v>37</v>
      </c>
      <c r="K2444" s="181" t="s">
        <v>38</v>
      </c>
      <c r="L2444" s="186">
        <v>45496</v>
      </c>
      <c r="M2444" s="187" t="s">
        <v>225</v>
      </c>
      <c r="N2444" s="183" t="s">
        <v>36</v>
      </c>
      <c r="O2444" s="181"/>
      <c r="P2444" s="184">
        <v>1</v>
      </c>
      <c r="Q2444" s="185" t="s">
        <v>107</v>
      </c>
      <c r="R2444" s="181" t="s">
        <v>37</v>
      </c>
      <c r="S2444" s="181" t="s">
        <v>96</v>
      </c>
      <c r="T2444" s="186">
        <v>45496</v>
      </c>
      <c r="U2444" s="187" t="s">
        <v>225</v>
      </c>
      <c r="V2444" s="188" t="str" cm="1">
        <f t="array" ref="V2444">IF(SUM(LEN(A2444:U2444))=0,"",IF(OR(OR(ISBLANK(E2444),SUM(LEN(B2444),LEN(C2444))=0),AND(NOT(D2444="Unknown"),ISBLANK(I2444)),AND(NOT(N2444="Unknown"),ISBLANK(Q2444))),"Missing Information", INDEX(Table15[Entire Service Line Classification], MATCH(SUMIFS(Table15[Unique ID],Table15[System-Owned Portion],D2444,Table15[If Material Anything Other than "Lead" in Column E,Was Material Ever Previously Lead?],F2444,Table15[Customer-Owned Portion],N2444),Table15[Unique ID],0),0)))</f>
        <v>Non-lead</v>
      </c>
      <c r="W2444" s="189"/>
    </row>
    <row r="2445" spans="1:23" s="190" customFormat="1" ht="37.5" x14ac:dyDescent="0.25">
      <c r="A2445" s="180">
        <v>11590558</v>
      </c>
      <c r="B2445" s="181" t="s">
        <v>4960</v>
      </c>
      <c r="C2445" s="182" t="s">
        <v>4961</v>
      </c>
      <c r="D2445" s="183" t="s">
        <v>36</v>
      </c>
      <c r="E2445" s="181" t="s">
        <v>35</v>
      </c>
      <c r="F2445" s="183" t="s">
        <v>35</v>
      </c>
      <c r="G2445" s="181" t="s">
        <v>7045</v>
      </c>
      <c r="H2445" s="184">
        <v>1</v>
      </c>
      <c r="I2445" s="185" t="s">
        <v>107</v>
      </c>
      <c r="J2445" s="181" t="s">
        <v>37</v>
      </c>
      <c r="K2445" s="181" t="s">
        <v>38</v>
      </c>
      <c r="L2445" s="186">
        <v>45496</v>
      </c>
      <c r="M2445" s="187" t="s">
        <v>225</v>
      </c>
      <c r="N2445" s="183" t="s">
        <v>36</v>
      </c>
      <c r="O2445" s="181"/>
      <c r="P2445" s="184">
        <v>1</v>
      </c>
      <c r="Q2445" s="185" t="s">
        <v>107</v>
      </c>
      <c r="R2445" s="181" t="s">
        <v>37</v>
      </c>
      <c r="S2445" s="181" t="s">
        <v>96</v>
      </c>
      <c r="T2445" s="186">
        <v>45496</v>
      </c>
      <c r="U2445" s="187" t="s">
        <v>225</v>
      </c>
      <c r="V2445" s="188" t="str" cm="1">
        <f t="array" ref="V2445">IF(SUM(LEN(A2445:U2445))=0,"",IF(OR(OR(ISBLANK(E2445),SUM(LEN(B2445),LEN(C2445))=0),AND(NOT(D2445="Unknown"),ISBLANK(I2445)),AND(NOT(N2445="Unknown"),ISBLANK(Q2445))),"Missing Information", INDEX(Table15[Entire Service Line Classification], MATCH(SUMIFS(Table15[Unique ID],Table15[System-Owned Portion],D2445,Table15[If Material Anything Other than "Lead" in Column E,Was Material Ever Previously Lead?],F2445,Table15[Customer-Owned Portion],N2445),Table15[Unique ID],0),0)))</f>
        <v>Non-lead</v>
      </c>
      <c r="W2445" s="189"/>
    </row>
    <row r="2446" spans="1:23" s="190" customFormat="1" ht="37.5" x14ac:dyDescent="0.25">
      <c r="A2446" s="180">
        <v>11590554</v>
      </c>
      <c r="B2446" s="181" t="s">
        <v>4962</v>
      </c>
      <c r="C2446" s="182" t="s">
        <v>4963</v>
      </c>
      <c r="D2446" s="183" t="s">
        <v>36</v>
      </c>
      <c r="E2446" s="181" t="s">
        <v>35</v>
      </c>
      <c r="F2446" s="183" t="s">
        <v>35</v>
      </c>
      <c r="G2446" s="181" t="s">
        <v>7041</v>
      </c>
      <c r="H2446" s="184">
        <v>1</v>
      </c>
      <c r="I2446" s="185" t="s">
        <v>107</v>
      </c>
      <c r="J2446" s="181" t="s">
        <v>37</v>
      </c>
      <c r="K2446" s="181" t="s">
        <v>38</v>
      </c>
      <c r="L2446" s="186">
        <v>45496</v>
      </c>
      <c r="M2446" s="187" t="s">
        <v>225</v>
      </c>
      <c r="N2446" s="183" t="s">
        <v>36</v>
      </c>
      <c r="O2446" s="181"/>
      <c r="P2446" s="184">
        <v>0.75</v>
      </c>
      <c r="Q2446" s="185" t="s">
        <v>107</v>
      </c>
      <c r="R2446" s="181" t="s">
        <v>37</v>
      </c>
      <c r="S2446" s="181" t="s">
        <v>96</v>
      </c>
      <c r="T2446" s="186">
        <v>45496</v>
      </c>
      <c r="U2446" s="187" t="s">
        <v>225</v>
      </c>
      <c r="V2446" s="188" t="str" cm="1">
        <f t="array" ref="V2446">IF(SUM(LEN(A2446:U2446))=0,"",IF(OR(OR(ISBLANK(E2446),SUM(LEN(B2446),LEN(C2446))=0),AND(NOT(D2446="Unknown"),ISBLANK(I2446)),AND(NOT(N2446="Unknown"),ISBLANK(Q2446))),"Missing Information", INDEX(Table15[Entire Service Line Classification], MATCH(SUMIFS(Table15[Unique ID],Table15[System-Owned Portion],D2446,Table15[If Material Anything Other than "Lead" in Column E,Was Material Ever Previously Lead?],F2446,Table15[Customer-Owned Portion],N2446),Table15[Unique ID],0),0)))</f>
        <v>Non-lead</v>
      </c>
      <c r="W2446" s="189"/>
    </row>
    <row r="2447" spans="1:23" s="190" customFormat="1" ht="75" x14ac:dyDescent="0.25">
      <c r="A2447" s="180">
        <v>11590564</v>
      </c>
      <c r="B2447" s="181" t="s">
        <v>4964</v>
      </c>
      <c r="C2447" s="182" t="s">
        <v>4965</v>
      </c>
      <c r="D2447" s="183" t="s">
        <v>36</v>
      </c>
      <c r="E2447" s="181" t="s">
        <v>35</v>
      </c>
      <c r="F2447" s="183" t="s">
        <v>35</v>
      </c>
      <c r="G2447" s="181" t="s">
        <v>225</v>
      </c>
      <c r="H2447" s="184">
        <v>2</v>
      </c>
      <c r="I2447" s="185" t="s">
        <v>107</v>
      </c>
      <c r="J2447" s="181" t="s">
        <v>37</v>
      </c>
      <c r="K2447" s="181" t="s">
        <v>38</v>
      </c>
      <c r="L2447" s="186">
        <v>45496</v>
      </c>
      <c r="M2447" s="187" t="s">
        <v>7069</v>
      </c>
      <c r="N2447" s="183" t="s">
        <v>36</v>
      </c>
      <c r="O2447" s="181"/>
      <c r="P2447" s="184">
        <v>2</v>
      </c>
      <c r="Q2447" s="185" t="s">
        <v>107</v>
      </c>
      <c r="R2447" s="181" t="s">
        <v>37</v>
      </c>
      <c r="S2447" s="181" t="s">
        <v>96</v>
      </c>
      <c r="T2447" s="186">
        <v>45496</v>
      </c>
      <c r="U2447" s="187" t="s">
        <v>7069</v>
      </c>
      <c r="V2447" s="188" t="str" cm="1">
        <f t="array" ref="V2447">IF(SUM(LEN(A2447:U2447))=0,"",IF(OR(OR(ISBLANK(E2447),SUM(LEN(B2447),LEN(C2447))=0),AND(NOT(D2447="Unknown"),ISBLANK(I2447)),AND(NOT(N2447="Unknown"),ISBLANK(Q2447))),"Missing Information", INDEX(Table15[Entire Service Line Classification], MATCH(SUMIFS(Table15[Unique ID],Table15[System-Owned Portion],D2447,Table15[If Material Anything Other than "Lead" in Column E,Was Material Ever Previously Lead?],F2447,Table15[Customer-Owned Portion],N2447),Table15[Unique ID],0),0)))</f>
        <v>Non-lead</v>
      </c>
      <c r="W2447" s="189"/>
    </row>
    <row r="2448" spans="1:23" s="190" customFormat="1" ht="37.5" x14ac:dyDescent="0.25">
      <c r="A2448" s="180">
        <v>11590550</v>
      </c>
      <c r="B2448" s="181" t="s">
        <v>4966</v>
      </c>
      <c r="C2448" s="182" t="s">
        <v>4967</v>
      </c>
      <c r="D2448" s="183" t="s">
        <v>36</v>
      </c>
      <c r="E2448" s="181" t="s">
        <v>35</v>
      </c>
      <c r="F2448" s="183" t="s">
        <v>35</v>
      </c>
      <c r="G2448" s="181" t="s">
        <v>225</v>
      </c>
      <c r="H2448" s="184">
        <v>1.5</v>
      </c>
      <c r="I2448" s="185" t="s">
        <v>107</v>
      </c>
      <c r="J2448" s="181" t="s">
        <v>37</v>
      </c>
      <c r="K2448" s="181" t="s">
        <v>38</v>
      </c>
      <c r="L2448" s="186">
        <v>45496</v>
      </c>
      <c r="M2448" s="187" t="s">
        <v>225</v>
      </c>
      <c r="N2448" s="183" t="s">
        <v>43</v>
      </c>
      <c r="O2448" s="181"/>
      <c r="P2448" s="184">
        <v>2</v>
      </c>
      <c r="Q2448" s="185" t="s">
        <v>107</v>
      </c>
      <c r="R2448" s="181" t="s">
        <v>37</v>
      </c>
      <c r="S2448" s="181" t="s">
        <v>96</v>
      </c>
      <c r="T2448" s="186">
        <v>45496</v>
      </c>
      <c r="U2448" s="187" t="s">
        <v>7068</v>
      </c>
      <c r="V2448" s="188" t="str" cm="1">
        <f t="array" ref="V2448">IF(SUM(LEN(A2448:U2448))=0,"",IF(OR(OR(ISBLANK(E2448),SUM(LEN(B2448),LEN(C2448))=0),AND(NOT(D2448="Unknown"),ISBLANK(I2448)),AND(NOT(N2448="Unknown"),ISBLANK(Q2448))),"Missing Information", INDEX(Table15[Entire Service Line Classification], MATCH(SUMIFS(Table15[Unique ID],Table15[System-Owned Portion],D2448,Table15[If Material Anything Other than "Lead" in Column E,Was Material Ever Previously Lead?],F2448,Table15[Customer-Owned Portion],N2448),Table15[Unique ID],0),0)))</f>
        <v>Non-lead</v>
      </c>
      <c r="W2448" s="189"/>
    </row>
    <row r="2449" spans="1:23" s="190" customFormat="1" ht="37.5" x14ac:dyDescent="0.25">
      <c r="A2449" s="180">
        <v>11590575</v>
      </c>
      <c r="B2449" s="181" t="s">
        <v>4968</v>
      </c>
      <c r="C2449" s="182" t="s">
        <v>4969</v>
      </c>
      <c r="D2449" s="183" t="s">
        <v>43</v>
      </c>
      <c r="E2449" s="181" t="s">
        <v>35</v>
      </c>
      <c r="F2449" s="183" t="s">
        <v>35</v>
      </c>
      <c r="G2449" s="181" t="s">
        <v>267</v>
      </c>
      <c r="H2449" s="184">
        <v>0.75</v>
      </c>
      <c r="I2449" s="185" t="s">
        <v>107</v>
      </c>
      <c r="J2449" s="181" t="s">
        <v>37</v>
      </c>
      <c r="K2449" s="181" t="s">
        <v>38</v>
      </c>
      <c r="L2449" s="186">
        <v>45496</v>
      </c>
      <c r="M2449" s="187" t="s">
        <v>225</v>
      </c>
      <c r="N2449" s="183" t="s">
        <v>43</v>
      </c>
      <c r="O2449" s="181"/>
      <c r="P2449" s="184">
        <v>0.75</v>
      </c>
      <c r="Q2449" s="185" t="s">
        <v>107</v>
      </c>
      <c r="R2449" s="181" t="s">
        <v>37</v>
      </c>
      <c r="S2449" s="181" t="s">
        <v>96</v>
      </c>
      <c r="T2449" s="186">
        <v>45496</v>
      </c>
      <c r="U2449" s="187" t="s">
        <v>7068</v>
      </c>
      <c r="V2449" s="188" t="str" cm="1">
        <f t="array" ref="V2449">IF(SUM(LEN(A2449:U2449))=0,"",IF(OR(OR(ISBLANK(E2449),SUM(LEN(B2449),LEN(C2449))=0),AND(NOT(D2449="Unknown"),ISBLANK(I2449)),AND(NOT(N2449="Unknown"),ISBLANK(Q2449))),"Missing Information", INDEX(Table15[Entire Service Line Classification], MATCH(SUMIFS(Table15[Unique ID],Table15[System-Owned Portion],D2449,Table15[If Material Anything Other than "Lead" in Column E,Was Material Ever Previously Lead?],F2449,Table15[Customer-Owned Portion],N2449),Table15[Unique ID],0),0)))</f>
        <v>Non-lead</v>
      </c>
      <c r="W2449" s="189"/>
    </row>
    <row r="2450" spans="1:23" s="190" customFormat="1" ht="37.5" x14ac:dyDescent="0.25">
      <c r="A2450" s="180">
        <v>11590534</v>
      </c>
      <c r="B2450" s="181" t="s">
        <v>4970</v>
      </c>
      <c r="C2450" s="182" t="s">
        <v>4971</v>
      </c>
      <c r="D2450" s="183" t="s">
        <v>36</v>
      </c>
      <c r="E2450" s="181" t="s">
        <v>35</v>
      </c>
      <c r="F2450" s="183" t="s">
        <v>35</v>
      </c>
      <c r="G2450" s="181" t="s">
        <v>234</v>
      </c>
      <c r="H2450" s="184">
        <v>1</v>
      </c>
      <c r="I2450" s="185" t="s">
        <v>107</v>
      </c>
      <c r="J2450" s="181" t="s">
        <v>37</v>
      </c>
      <c r="K2450" s="181" t="s">
        <v>38</v>
      </c>
      <c r="L2450" s="186">
        <v>45496</v>
      </c>
      <c r="M2450" s="187" t="s">
        <v>225</v>
      </c>
      <c r="N2450" s="183" t="s">
        <v>36</v>
      </c>
      <c r="O2450" s="181"/>
      <c r="P2450" s="184">
        <v>0.75</v>
      </c>
      <c r="Q2450" s="185" t="s">
        <v>107</v>
      </c>
      <c r="R2450" s="181" t="s">
        <v>37</v>
      </c>
      <c r="S2450" s="181" t="s">
        <v>96</v>
      </c>
      <c r="T2450" s="186">
        <v>45496</v>
      </c>
      <c r="U2450" s="187" t="s">
        <v>225</v>
      </c>
      <c r="V2450" s="188" t="str" cm="1">
        <f t="array" ref="V2450">IF(SUM(LEN(A2450:U2450))=0,"",IF(OR(OR(ISBLANK(E2450),SUM(LEN(B2450),LEN(C2450))=0),AND(NOT(D2450="Unknown"),ISBLANK(I2450)),AND(NOT(N2450="Unknown"),ISBLANK(Q2450))),"Missing Information", INDEX(Table15[Entire Service Line Classification], MATCH(SUMIFS(Table15[Unique ID],Table15[System-Owned Portion],D2450,Table15[If Material Anything Other than "Lead" in Column E,Was Material Ever Previously Lead?],F2450,Table15[Customer-Owned Portion],N2450),Table15[Unique ID],0),0)))</f>
        <v>Non-lead</v>
      </c>
      <c r="W2450" s="189"/>
    </row>
    <row r="2451" spans="1:23" s="190" customFormat="1" ht="37.5" x14ac:dyDescent="0.25">
      <c r="A2451" s="180">
        <v>11590541</v>
      </c>
      <c r="B2451" s="181" t="s">
        <v>4972</v>
      </c>
      <c r="C2451" s="182" t="s">
        <v>4973</v>
      </c>
      <c r="D2451" s="183" t="s">
        <v>36</v>
      </c>
      <c r="E2451" s="181" t="s">
        <v>35</v>
      </c>
      <c r="F2451" s="183" t="s">
        <v>35</v>
      </c>
      <c r="G2451" s="181" t="s">
        <v>225</v>
      </c>
      <c r="H2451" s="184">
        <v>1</v>
      </c>
      <c r="I2451" s="185" t="s">
        <v>107</v>
      </c>
      <c r="J2451" s="181" t="s">
        <v>37</v>
      </c>
      <c r="K2451" s="181" t="s">
        <v>38</v>
      </c>
      <c r="L2451" s="186">
        <v>45503</v>
      </c>
      <c r="M2451" s="187" t="s">
        <v>225</v>
      </c>
      <c r="N2451" s="183" t="s">
        <v>43</v>
      </c>
      <c r="O2451" s="181"/>
      <c r="P2451" s="184">
        <v>1</v>
      </c>
      <c r="Q2451" s="185" t="s">
        <v>107</v>
      </c>
      <c r="R2451" s="181" t="s">
        <v>37</v>
      </c>
      <c r="S2451" s="181" t="s">
        <v>96</v>
      </c>
      <c r="T2451" s="186">
        <v>45503</v>
      </c>
      <c r="U2451" s="187" t="s">
        <v>7068</v>
      </c>
      <c r="V2451" s="188" t="str" cm="1">
        <f t="array" ref="V2451">IF(SUM(LEN(A2451:U2451))=0,"",IF(OR(OR(ISBLANK(E2451),SUM(LEN(B2451),LEN(C2451))=0),AND(NOT(D2451="Unknown"),ISBLANK(I2451)),AND(NOT(N2451="Unknown"),ISBLANK(Q2451))),"Missing Information", INDEX(Table15[Entire Service Line Classification], MATCH(SUMIFS(Table15[Unique ID],Table15[System-Owned Portion],D2451,Table15[If Material Anything Other than "Lead" in Column E,Was Material Ever Previously Lead?],F2451,Table15[Customer-Owned Portion],N2451),Table15[Unique ID],0),0)))</f>
        <v>Non-lead</v>
      </c>
      <c r="W2451" s="189"/>
    </row>
    <row r="2452" spans="1:23" s="190" customFormat="1" ht="37.5" x14ac:dyDescent="0.25">
      <c r="A2452" s="180">
        <v>11590538</v>
      </c>
      <c r="B2452" s="181" t="s">
        <v>4974</v>
      </c>
      <c r="C2452" s="182" t="s">
        <v>4975</v>
      </c>
      <c r="D2452" s="183" t="s">
        <v>43</v>
      </c>
      <c r="E2452" s="181" t="s">
        <v>35</v>
      </c>
      <c r="F2452" s="183" t="s">
        <v>35</v>
      </c>
      <c r="G2452" s="181" t="s">
        <v>7036</v>
      </c>
      <c r="H2452" s="184">
        <v>1</v>
      </c>
      <c r="I2452" s="185" t="s">
        <v>107</v>
      </c>
      <c r="J2452" s="181" t="s">
        <v>37</v>
      </c>
      <c r="K2452" s="181" t="s">
        <v>38</v>
      </c>
      <c r="L2452" s="186">
        <v>45496</v>
      </c>
      <c r="M2452" s="187" t="s">
        <v>225</v>
      </c>
      <c r="N2452" s="183" t="s">
        <v>43</v>
      </c>
      <c r="O2452" s="181"/>
      <c r="P2452" s="184">
        <v>0.75</v>
      </c>
      <c r="Q2452" s="185" t="s">
        <v>107</v>
      </c>
      <c r="R2452" s="181" t="s">
        <v>37</v>
      </c>
      <c r="S2452" s="181" t="s">
        <v>96</v>
      </c>
      <c r="T2452" s="186">
        <v>45496</v>
      </c>
      <c r="U2452" s="187" t="s">
        <v>7068</v>
      </c>
      <c r="V2452" s="188" t="str" cm="1">
        <f t="array" ref="V2452">IF(SUM(LEN(A2452:U2452))=0,"",IF(OR(OR(ISBLANK(E2452),SUM(LEN(B2452),LEN(C2452))=0),AND(NOT(D2452="Unknown"),ISBLANK(I2452)),AND(NOT(N2452="Unknown"),ISBLANK(Q2452))),"Missing Information", INDEX(Table15[Entire Service Line Classification], MATCH(SUMIFS(Table15[Unique ID],Table15[System-Owned Portion],D2452,Table15[If Material Anything Other than "Lead" in Column E,Was Material Ever Previously Lead?],F2452,Table15[Customer-Owned Portion],N2452),Table15[Unique ID],0),0)))</f>
        <v>Non-lead</v>
      </c>
      <c r="W2452" s="189"/>
    </row>
    <row r="2453" spans="1:23" s="190" customFormat="1" ht="37.5" x14ac:dyDescent="0.25">
      <c r="A2453" s="180">
        <v>11590518</v>
      </c>
      <c r="B2453" s="181" t="s">
        <v>4976</v>
      </c>
      <c r="C2453" s="182" t="s">
        <v>4977</v>
      </c>
      <c r="D2453" s="183" t="s">
        <v>36</v>
      </c>
      <c r="E2453" s="181" t="s">
        <v>35</v>
      </c>
      <c r="F2453" s="183" t="s">
        <v>35</v>
      </c>
      <c r="G2453" s="181" t="s">
        <v>239</v>
      </c>
      <c r="H2453" s="184">
        <v>1</v>
      </c>
      <c r="I2453" s="185" t="s">
        <v>107</v>
      </c>
      <c r="J2453" s="181" t="s">
        <v>37</v>
      </c>
      <c r="K2453" s="181" t="s">
        <v>38</v>
      </c>
      <c r="L2453" s="186">
        <v>45496</v>
      </c>
      <c r="M2453" s="187" t="s">
        <v>225</v>
      </c>
      <c r="N2453" s="183" t="s">
        <v>43</v>
      </c>
      <c r="O2453" s="181"/>
      <c r="P2453" s="184">
        <v>0.75</v>
      </c>
      <c r="Q2453" s="185" t="s">
        <v>107</v>
      </c>
      <c r="R2453" s="181" t="s">
        <v>37</v>
      </c>
      <c r="S2453" s="181" t="s">
        <v>96</v>
      </c>
      <c r="T2453" s="186">
        <v>45496</v>
      </c>
      <c r="U2453" s="187" t="s">
        <v>7069</v>
      </c>
      <c r="V2453" s="188" t="str" cm="1">
        <f t="array" ref="V2453">IF(SUM(LEN(A2453:U2453))=0,"",IF(OR(OR(ISBLANK(E2453),SUM(LEN(B2453),LEN(C2453))=0),AND(NOT(D2453="Unknown"),ISBLANK(I2453)),AND(NOT(N2453="Unknown"),ISBLANK(Q2453))),"Missing Information", INDEX(Table15[Entire Service Line Classification], MATCH(SUMIFS(Table15[Unique ID],Table15[System-Owned Portion],D2453,Table15[If Material Anything Other than "Lead" in Column E,Was Material Ever Previously Lead?],F2453,Table15[Customer-Owned Portion],N2453),Table15[Unique ID],0),0)))</f>
        <v>Non-lead</v>
      </c>
      <c r="W2453" s="189"/>
    </row>
    <row r="2454" spans="1:23" s="190" customFormat="1" ht="37.5" x14ac:dyDescent="0.25">
      <c r="A2454" s="180">
        <v>11590527</v>
      </c>
      <c r="B2454" s="181" t="s">
        <v>4978</v>
      </c>
      <c r="C2454" s="182" t="s">
        <v>4816</v>
      </c>
      <c r="D2454" s="183" t="s">
        <v>36</v>
      </c>
      <c r="E2454" s="181" t="s">
        <v>35</v>
      </c>
      <c r="F2454" s="183" t="s">
        <v>35</v>
      </c>
      <c r="G2454" s="181" t="s">
        <v>234</v>
      </c>
      <c r="H2454" s="184">
        <v>1</v>
      </c>
      <c r="I2454" s="185" t="s">
        <v>107</v>
      </c>
      <c r="J2454" s="181" t="s">
        <v>37</v>
      </c>
      <c r="K2454" s="181" t="s">
        <v>38</v>
      </c>
      <c r="L2454" s="186">
        <v>45496</v>
      </c>
      <c r="M2454" s="187" t="s">
        <v>225</v>
      </c>
      <c r="N2454" s="183" t="s">
        <v>43</v>
      </c>
      <c r="O2454" s="181"/>
      <c r="P2454" s="184">
        <v>0.75</v>
      </c>
      <c r="Q2454" s="185" t="s">
        <v>107</v>
      </c>
      <c r="R2454" s="181" t="s">
        <v>37</v>
      </c>
      <c r="S2454" s="181" t="s">
        <v>96</v>
      </c>
      <c r="T2454" s="186">
        <v>45496</v>
      </c>
      <c r="U2454" s="187" t="s">
        <v>7069</v>
      </c>
      <c r="V2454" s="188" t="str" cm="1">
        <f t="array" ref="V2454">IF(SUM(LEN(A2454:U2454))=0,"",IF(OR(OR(ISBLANK(E2454),SUM(LEN(B2454),LEN(C2454))=0),AND(NOT(D2454="Unknown"),ISBLANK(I2454)),AND(NOT(N2454="Unknown"),ISBLANK(Q2454))),"Missing Information", INDEX(Table15[Entire Service Line Classification], MATCH(SUMIFS(Table15[Unique ID],Table15[System-Owned Portion],D2454,Table15[If Material Anything Other than "Lead" in Column E,Was Material Ever Previously Lead?],F2454,Table15[Customer-Owned Portion],N2454),Table15[Unique ID],0),0)))</f>
        <v>Non-lead</v>
      </c>
      <c r="W2454" s="189"/>
    </row>
    <row r="2455" spans="1:23" s="190" customFormat="1" ht="37.5" x14ac:dyDescent="0.25">
      <c r="A2455" s="180">
        <v>11590583</v>
      </c>
      <c r="B2455" s="181" t="s">
        <v>4979</v>
      </c>
      <c r="C2455" s="182" t="s">
        <v>4980</v>
      </c>
      <c r="D2455" s="183" t="s">
        <v>36</v>
      </c>
      <c r="E2455" s="181" t="s">
        <v>35</v>
      </c>
      <c r="F2455" s="183" t="s">
        <v>35</v>
      </c>
      <c r="G2455" s="181" t="s">
        <v>259</v>
      </c>
      <c r="H2455" s="184">
        <v>1</v>
      </c>
      <c r="I2455" s="185" t="s">
        <v>107</v>
      </c>
      <c r="J2455" s="181" t="s">
        <v>37</v>
      </c>
      <c r="K2455" s="181" t="s">
        <v>38</v>
      </c>
      <c r="L2455" s="186">
        <v>45496</v>
      </c>
      <c r="M2455" s="187" t="s">
        <v>225</v>
      </c>
      <c r="N2455" s="183" t="s">
        <v>43</v>
      </c>
      <c r="O2455" s="181"/>
      <c r="P2455" s="184">
        <v>0.75</v>
      </c>
      <c r="Q2455" s="185" t="s">
        <v>107</v>
      </c>
      <c r="R2455" s="181" t="s">
        <v>37</v>
      </c>
      <c r="S2455" s="181" t="s">
        <v>96</v>
      </c>
      <c r="T2455" s="186">
        <v>45496</v>
      </c>
      <c r="U2455" s="187" t="s">
        <v>7068</v>
      </c>
      <c r="V2455" s="188" t="str" cm="1">
        <f t="array" ref="V2455">IF(SUM(LEN(A2455:U2455))=0,"",IF(OR(OR(ISBLANK(E2455),SUM(LEN(B2455),LEN(C2455))=0),AND(NOT(D2455="Unknown"),ISBLANK(I2455)),AND(NOT(N2455="Unknown"),ISBLANK(Q2455))),"Missing Information", INDEX(Table15[Entire Service Line Classification], MATCH(SUMIFS(Table15[Unique ID],Table15[System-Owned Portion],D2455,Table15[If Material Anything Other than "Lead" in Column E,Was Material Ever Previously Lead?],F2455,Table15[Customer-Owned Portion],N2455),Table15[Unique ID],0),0)))</f>
        <v>Non-lead</v>
      </c>
      <c r="W2455" s="189"/>
    </row>
    <row r="2456" spans="1:23" s="190" customFormat="1" ht="37.5" x14ac:dyDescent="0.25">
      <c r="A2456" s="180">
        <v>11590522</v>
      </c>
      <c r="B2456" s="181" t="s">
        <v>4981</v>
      </c>
      <c r="C2456" s="182" t="s">
        <v>4982</v>
      </c>
      <c r="D2456" s="183" t="s">
        <v>43</v>
      </c>
      <c r="E2456" s="181" t="s">
        <v>35</v>
      </c>
      <c r="F2456" s="183" t="s">
        <v>35</v>
      </c>
      <c r="G2456" s="181" t="s">
        <v>7036</v>
      </c>
      <c r="H2456" s="184">
        <v>1</v>
      </c>
      <c r="I2456" s="185" t="s">
        <v>107</v>
      </c>
      <c r="J2456" s="181" t="s">
        <v>37</v>
      </c>
      <c r="K2456" s="181" t="s">
        <v>38</v>
      </c>
      <c r="L2456" s="186">
        <v>45496</v>
      </c>
      <c r="M2456" s="187" t="s">
        <v>7069</v>
      </c>
      <c r="N2456" s="183" t="s">
        <v>43</v>
      </c>
      <c r="O2456" s="181"/>
      <c r="P2456" s="184">
        <v>0.75</v>
      </c>
      <c r="Q2456" s="185" t="s">
        <v>107</v>
      </c>
      <c r="R2456" s="181" t="s">
        <v>37</v>
      </c>
      <c r="S2456" s="181" t="s">
        <v>96</v>
      </c>
      <c r="T2456" s="186">
        <v>45496</v>
      </c>
      <c r="U2456" s="187" t="s">
        <v>7069</v>
      </c>
      <c r="V2456" s="188" t="str" cm="1">
        <f t="array" ref="V2456">IF(SUM(LEN(A2456:U2456))=0,"",IF(OR(OR(ISBLANK(E2456),SUM(LEN(B2456),LEN(C2456))=0),AND(NOT(D2456="Unknown"),ISBLANK(I2456)),AND(NOT(N2456="Unknown"),ISBLANK(Q2456))),"Missing Information", INDEX(Table15[Entire Service Line Classification], MATCH(SUMIFS(Table15[Unique ID],Table15[System-Owned Portion],D2456,Table15[If Material Anything Other than "Lead" in Column E,Was Material Ever Previously Lead?],F2456,Table15[Customer-Owned Portion],N2456),Table15[Unique ID],0),0)))</f>
        <v>Non-lead</v>
      </c>
      <c r="W2456" s="189"/>
    </row>
    <row r="2457" spans="1:23" s="190" customFormat="1" ht="37.5" x14ac:dyDescent="0.25">
      <c r="A2457" s="180">
        <v>11590521</v>
      </c>
      <c r="B2457" s="181" t="s">
        <v>4983</v>
      </c>
      <c r="C2457" s="182" t="s">
        <v>4984</v>
      </c>
      <c r="D2457" s="183" t="s">
        <v>36</v>
      </c>
      <c r="E2457" s="181" t="s">
        <v>35</v>
      </c>
      <c r="F2457" s="183" t="s">
        <v>35</v>
      </c>
      <c r="G2457" s="181" t="s">
        <v>7034</v>
      </c>
      <c r="H2457" s="184">
        <v>1</v>
      </c>
      <c r="I2457" s="185" t="s">
        <v>107</v>
      </c>
      <c r="J2457" s="181" t="s">
        <v>37</v>
      </c>
      <c r="K2457" s="181" t="s">
        <v>38</v>
      </c>
      <c r="L2457" s="186">
        <v>45496</v>
      </c>
      <c r="M2457" s="187" t="s">
        <v>225</v>
      </c>
      <c r="N2457" s="183" t="s">
        <v>43</v>
      </c>
      <c r="O2457" s="181"/>
      <c r="P2457" s="184">
        <v>0.75</v>
      </c>
      <c r="Q2457" s="185" t="s">
        <v>107</v>
      </c>
      <c r="R2457" s="181" t="s">
        <v>37</v>
      </c>
      <c r="S2457" s="181" t="s">
        <v>96</v>
      </c>
      <c r="T2457" s="186">
        <v>45496</v>
      </c>
      <c r="U2457" s="187" t="s">
        <v>7068</v>
      </c>
      <c r="V2457" s="188" t="str" cm="1">
        <f t="array" ref="V2457">IF(SUM(LEN(A2457:U2457))=0,"",IF(OR(OR(ISBLANK(E2457),SUM(LEN(B2457),LEN(C2457))=0),AND(NOT(D2457="Unknown"),ISBLANK(I2457)),AND(NOT(N2457="Unknown"),ISBLANK(Q2457))),"Missing Information", INDEX(Table15[Entire Service Line Classification], MATCH(SUMIFS(Table15[Unique ID],Table15[System-Owned Portion],D2457,Table15[If Material Anything Other than "Lead" in Column E,Was Material Ever Previously Lead?],F2457,Table15[Customer-Owned Portion],N2457),Table15[Unique ID],0),0)))</f>
        <v>Non-lead</v>
      </c>
      <c r="W2457" s="189"/>
    </row>
    <row r="2458" spans="1:23" s="190" customFormat="1" ht="37.5" x14ac:dyDescent="0.25">
      <c r="A2458" s="180">
        <v>11590506</v>
      </c>
      <c r="B2458" s="181" t="s">
        <v>4985</v>
      </c>
      <c r="C2458" s="182" t="s">
        <v>4986</v>
      </c>
      <c r="D2458" s="183" t="s">
        <v>36</v>
      </c>
      <c r="E2458" s="181" t="s">
        <v>35</v>
      </c>
      <c r="F2458" s="183" t="s">
        <v>35</v>
      </c>
      <c r="G2458" s="181" t="s">
        <v>251</v>
      </c>
      <c r="H2458" s="184">
        <v>1</v>
      </c>
      <c r="I2458" s="185" t="s">
        <v>107</v>
      </c>
      <c r="J2458" s="181" t="s">
        <v>37</v>
      </c>
      <c r="K2458" s="181" t="s">
        <v>38</v>
      </c>
      <c r="L2458" s="186">
        <v>45503</v>
      </c>
      <c r="M2458" s="187" t="s">
        <v>225</v>
      </c>
      <c r="N2458" s="183" t="s">
        <v>36</v>
      </c>
      <c r="O2458" s="181"/>
      <c r="P2458" s="184">
        <v>1</v>
      </c>
      <c r="Q2458" s="185" t="s">
        <v>107</v>
      </c>
      <c r="R2458" s="181" t="s">
        <v>37</v>
      </c>
      <c r="S2458" s="181" t="s">
        <v>96</v>
      </c>
      <c r="T2458" s="186">
        <v>45503</v>
      </c>
      <c r="U2458" s="187" t="s">
        <v>225</v>
      </c>
      <c r="V2458" s="188" t="str" cm="1">
        <f t="array" ref="V2458">IF(SUM(LEN(A2458:U2458))=0,"",IF(OR(OR(ISBLANK(E2458),SUM(LEN(B2458),LEN(C2458))=0),AND(NOT(D2458="Unknown"),ISBLANK(I2458)),AND(NOT(N2458="Unknown"),ISBLANK(Q2458))),"Missing Information", INDEX(Table15[Entire Service Line Classification], MATCH(SUMIFS(Table15[Unique ID],Table15[System-Owned Portion],D2458,Table15[If Material Anything Other than "Lead" in Column E,Was Material Ever Previously Lead?],F2458,Table15[Customer-Owned Portion],N2458),Table15[Unique ID],0),0)))</f>
        <v>Non-lead</v>
      </c>
      <c r="W2458" s="189"/>
    </row>
    <row r="2459" spans="1:23" s="190" customFormat="1" ht="37.5" x14ac:dyDescent="0.25">
      <c r="A2459" s="180">
        <v>11590545</v>
      </c>
      <c r="B2459" s="181" t="s">
        <v>4987</v>
      </c>
      <c r="C2459" s="182" t="s">
        <v>4988</v>
      </c>
      <c r="D2459" s="183" t="s">
        <v>36</v>
      </c>
      <c r="E2459" s="181" t="s">
        <v>35</v>
      </c>
      <c r="F2459" s="183" t="s">
        <v>35</v>
      </c>
      <c r="G2459" s="181" t="s">
        <v>242</v>
      </c>
      <c r="H2459" s="184">
        <v>1</v>
      </c>
      <c r="I2459" s="185" t="s">
        <v>107</v>
      </c>
      <c r="J2459" s="181" t="s">
        <v>37</v>
      </c>
      <c r="K2459" s="181" t="s">
        <v>38</v>
      </c>
      <c r="L2459" s="186">
        <v>45495</v>
      </c>
      <c r="M2459" s="187" t="s">
        <v>225</v>
      </c>
      <c r="N2459" s="183" t="s">
        <v>43</v>
      </c>
      <c r="O2459" s="181"/>
      <c r="P2459" s="184">
        <v>0.75</v>
      </c>
      <c r="Q2459" s="185" t="s">
        <v>107</v>
      </c>
      <c r="R2459" s="181" t="s">
        <v>37</v>
      </c>
      <c r="S2459" s="181" t="s">
        <v>96</v>
      </c>
      <c r="T2459" s="186">
        <v>45495</v>
      </c>
      <c r="U2459" s="187" t="s">
        <v>7068</v>
      </c>
      <c r="V2459" s="188" t="str" cm="1">
        <f t="array" ref="V2459">IF(SUM(LEN(A2459:U2459))=0,"",IF(OR(OR(ISBLANK(E2459),SUM(LEN(B2459),LEN(C2459))=0),AND(NOT(D2459="Unknown"),ISBLANK(I2459)),AND(NOT(N2459="Unknown"),ISBLANK(Q2459))),"Missing Information", INDEX(Table15[Entire Service Line Classification], MATCH(SUMIFS(Table15[Unique ID],Table15[System-Owned Portion],D2459,Table15[If Material Anything Other than "Lead" in Column E,Was Material Ever Previously Lead?],F2459,Table15[Customer-Owned Portion],N2459),Table15[Unique ID],0),0)))</f>
        <v>Non-lead</v>
      </c>
      <c r="W2459" s="189"/>
    </row>
    <row r="2460" spans="1:23" s="190" customFormat="1" ht="37.5" x14ac:dyDescent="0.25">
      <c r="A2460" s="180">
        <v>11590528</v>
      </c>
      <c r="B2460" s="181" t="s">
        <v>4989</v>
      </c>
      <c r="C2460" s="182" t="s">
        <v>4990</v>
      </c>
      <c r="D2460" s="183" t="s">
        <v>43</v>
      </c>
      <c r="E2460" s="181" t="s">
        <v>35</v>
      </c>
      <c r="F2460" s="183" t="s">
        <v>35</v>
      </c>
      <c r="G2460" s="181" t="s">
        <v>258</v>
      </c>
      <c r="H2460" s="184">
        <v>1</v>
      </c>
      <c r="I2460" s="185" t="s">
        <v>107</v>
      </c>
      <c r="J2460" s="181" t="s">
        <v>37</v>
      </c>
      <c r="K2460" s="181" t="s">
        <v>38</v>
      </c>
      <c r="L2460" s="186">
        <v>45496</v>
      </c>
      <c r="M2460" s="187" t="s">
        <v>7069</v>
      </c>
      <c r="N2460" s="183" t="s">
        <v>43</v>
      </c>
      <c r="O2460" s="181"/>
      <c r="P2460" s="184">
        <v>0.75</v>
      </c>
      <c r="Q2460" s="185" t="s">
        <v>107</v>
      </c>
      <c r="R2460" s="181" t="s">
        <v>37</v>
      </c>
      <c r="S2460" s="181" t="s">
        <v>96</v>
      </c>
      <c r="T2460" s="186">
        <v>45496</v>
      </c>
      <c r="U2460" s="187" t="s">
        <v>7068</v>
      </c>
      <c r="V2460" s="188" t="str" cm="1">
        <f t="array" ref="V2460">IF(SUM(LEN(A2460:U2460))=0,"",IF(OR(OR(ISBLANK(E2460),SUM(LEN(B2460),LEN(C2460))=0),AND(NOT(D2460="Unknown"),ISBLANK(I2460)),AND(NOT(N2460="Unknown"),ISBLANK(Q2460))),"Missing Information", INDEX(Table15[Entire Service Line Classification], MATCH(SUMIFS(Table15[Unique ID],Table15[System-Owned Portion],D2460,Table15[If Material Anything Other than "Lead" in Column E,Was Material Ever Previously Lead?],F2460,Table15[Customer-Owned Portion],N2460),Table15[Unique ID],0),0)))</f>
        <v>Non-lead</v>
      </c>
      <c r="W2460" s="189"/>
    </row>
    <row r="2461" spans="1:23" s="190" customFormat="1" ht="75" x14ac:dyDescent="0.25">
      <c r="A2461" s="180">
        <v>11590533</v>
      </c>
      <c r="B2461" s="181" t="s">
        <v>4991</v>
      </c>
      <c r="C2461" s="182" t="s">
        <v>4992</v>
      </c>
      <c r="D2461" s="183" t="s">
        <v>36</v>
      </c>
      <c r="E2461" s="181" t="s">
        <v>35</v>
      </c>
      <c r="F2461" s="183" t="s">
        <v>35</v>
      </c>
      <c r="G2461" s="181" t="s">
        <v>225</v>
      </c>
      <c r="H2461" s="184">
        <v>2</v>
      </c>
      <c r="I2461" s="185" t="s">
        <v>107</v>
      </c>
      <c r="J2461" s="181" t="s">
        <v>37</v>
      </c>
      <c r="K2461" s="181" t="s">
        <v>38</v>
      </c>
      <c r="L2461" s="186">
        <v>45496</v>
      </c>
      <c r="M2461" s="187" t="s">
        <v>7069</v>
      </c>
      <c r="N2461" s="183" t="s">
        <v>36</v>
      </c>
      <c r="O2461" s="181"/>
      <c r="P2461" s="184">
        <v>2</v>
      </c>
      <c r="Q2461" s="185" t="s">
        <v>107</v>
      </c>
      <c r="R2461" s="181" t="s">
        <v>37</v>
      </c>
      <c r="S2461" s="181" t="s">
        <v>96</v>
      </c>
      <c r="T2461" s="186">
        <v>45496</v>
      </c>
      <c r="U2461" s="187" t="s">
        <v>7069</v>
      </c>
      <c r="V2461" s="188" t="str" cm="1">
        <f t="array" ref="V2461">IF(SUM(LEN(A2461:U2461))=0,"",IF(OR(OR(ISBLANK(E2461),SUM(LEN(B2461),LEN(C2461))=0),AND(NOT(D2461="Unknown"),ISBLANK(I2461)),AND(NOT(N2461="Unknown"),ISBLANK(Q2461))),"Missing Information", INDEX(Table15[Entire Service Line Classification], MATCH(SUMIFS(Table15[Unique ID],Table15[System-Owned Portion],D2461,Table15[If Material Anything Other than "Lead" in Column E,Was Material Ever Previously Lead?],F2461,Table15[Customer-Owned Portion],N2461),Table15[Unique ID],0),0)))</f>
        <v>Non-lead</v>
      </c>
      <c r="W2461" s="189"/>
    </row>
    <row r="2462" spans="1:23" s="190" customFormat="1" ht="37.5" x14ac:dyDescent="0.25">
      <c r="A2462" s="180">
        <v>11590520</v>
      </c>
      <c r="B2462" s="181" t="s">
        <v>4993</v>
      </c>
      <c r="C2462" s="182" t="s">
        <v>4994</v>
      </c>
      <c r="D2462" s="183" t="s">
        <v>36</v>
      </c>
      <c r="E2462" s="181" t="s">
        <v>35</v>
      </c>
      <c r="F2462" s="183" t="s">
        <v>35</v>
      </c>
      <c r="G2462" s="181" t="s">
        <v>7032</v>
      </c>
      <c r="H2462" s="184">
        <v>1</v>
      </c>
      <c r="I2462" s="185" t="s">
        <v>107</v>
      </c>
      <c r="J2462" s="181" t="s">
        <v>37</v>
      </c>
      <c r="K2462" s="181" t="s">
        <v>38</v>
      </c>
      <c r="L2462" s="186">
        <v>45503</v>
      </c>
      <c r="M2462" s="187" t="s">
        <v>225</v>
      </c>
      <c r="N2462" s="183" t="s">
        <v>43</v>
      </c>
      <c r="O2462" s="181"/>
      <c r="P2462" s="184">
        <v>1</v>
      </c>
      <c r="Q2462" s="185" t="s">
        <v>107</v>
      </c>
      <c r="R2462" s="181" t="s">
        <v>37</v>
      </c>
      <c r="S2462" s="181" t="s">
        <v>96</v>
      </c>
      <c r="T2462" s="186">
        <v>45503</v>
      </c>
      <c r="U2462" s="187" t="s">
        <v>7068</v>
      </c>
      <c r="V2462" s="188" t="str" cm="1">
        <f t="array" ref="V2462">IF(SUM(LEN(A2462:U2462))=0,"",IF(OR(OR(ISBLANK(E2462),SUM(LEN(B2462),LEN(C2462))=0),AND(NOT(D2462="Unknown"),ISBLANK(I2462)),AND(NOT(N2462="Unknown"),ISBLANK(Q2462))),"Missing Information", INDEX(Table15[Entire Service Line Classification], MATCH(SUMIFS(Table15[Unique ID],Table15[System-Owned Portion],D2462,Table15[If Material Anything Other than "Lead" in Column E,Was Material Ever Previously Lead?],F2462,Table15[Customer-Owned Portion],N2462),Table15[Unique ID],0),0)))</f>
        <v>Non-lead</v>
      </c>
      <c r="W2462" s="189"/>
    </row>
    <row r="2463" spans="1:23" s="190" customFormat="1" ht="37.5" x14ac:dyDescent="0.25">
      <c r="A2463" s="180">
        <v>11590525</v>
      </c>
      <c r="B2463" s="181" t="s">
        <v>4995</v>
      </c>
      <c r="C2463" s="182" t="s">
        <v>4996</v>
      </c>
      <c r="D2463" s="183" t="s">
        <v>36</v>
      </c>
      <c r="E2463" s="181" t="s">
        <v>35</v>
      </c>
      <c r="F2463" s="183" t="s">
        <v>35</v>
      </c>
      <c r="G2463" s="181" t="s">
        <v>232</v>
      </c>
      <c r="H2463" s="184">
        <v>1</v>
      </c>
      <c r="I2463" s="185" t="s">
        <v>107</v>
      </c>
      <c r="J2463" s="181" t="s">
        <v>37</v>
      </c>
      <c r="K2463" s="181" t="s">
        <v>38</v>
      </c>
      <c r="L2463" s="186">
        <v>45503</v>
      </c>
      <c r="M2463" s="187" t="s">
        <v>225</v>
      </c>
      <c r="N2463" s="183" t="s">
        <v>43</v>
      </c>
      <c r="O2463" s="181"/>
      <c r="P2463" s="184">
        <v>1</v>
      </c>
      <c r="Q2463" s="185" t="s">
        <v>107</v>
      </c>
      <c r="R2463" s="181" t="s">
        <v>37</v>
      </c>
      <c r="S2463" s="181" t="s">
        <v>96</v>
      </c>
      <c r="T2463" s="186">
        <v>45503</v>
      </c>
      <c r="U2463" s="187" t="s">
        <v>7068</v>
      </c>
      <c r="V2463" s="188" t="str" cm="1">
        <f t="array" ref="V2463">IF(SUM(LEN(A2463:U2463))=0,"",IF(OR(OR(ISBLANK(E2463),SUM(LEN(B2463),LEN(C2463))=0),AND(NOT(D2463="Unknown"),ISBLANK(I2463)),AND(NOT(N2463="Unknown"),ISBLANK(Q2463))),"Missing Information", INDEX(Table15[Entire Service Line Classification], MATCH(SUMIFS(Table15[Unique ID],Table15[System-Owned Portion],D2463,Table15[If Material Anything Other than "Lead" in Column E,Was Material Ever Previously Lead?],F2463,Table15[Customer-Owned Portion],N2463),Table15[Unique ID],0),0)))</f>
        <v>Non-lead</v>
      </c>
      <c r="W2463" s="189"/>
    </row>
    <row r="2464" spans="1:23" s="190" customFormat="1" ht="37.5" x14ac:dyDescent="0.25">
      <c r="A2464" s="180">
        <v>11590509</v>
      </c>
      <c r="B2464" s="181" t="s">
        <v>4997</v>
      </c>
      <c r="C2464" s="182" t="s">
        <v>4998</v>
      </c>
      <c r="D2464" s="183" t="s">
        <v>36</v>
      </c>
      <c r="E2464" s="181" t="s">
        <v>35</v>
      </c>
      <c r="F2464" s="183" t="s">
        <v>35</v>
      </c>
      <c r="G2464" s="181" t="s">
        <v>7045</v>
      </c>
      <c r="H2464" s="184">
        <v>1</v>
      </c>
      <c r="I2464" s="185" t="s">
        <v>107</v>
      </c>
      <c r="J2464" s="181" t="s">
        <v>37</v>
      </c>
      <c r="K2464" s="181" t="s">
        <v>38</v>
      </c>
      <c r="L2464" s="186">
        <v>45503</v>
      </c>
      <c r="M2464" s="187" t="s">
        <v>225</v>
      </c>
      <c r="N2464" s="183" t="s">
        <v>43</v>
      </c>
      <c r="O2464" s="181"/>
      <c r="P2464" s="184">
        <v>1</v>
      </c>
      <c r="Q2464" s="185" t="s">
        <v>107</v>
      </c>
      <c r="R2464" s="181" t="s">
        <v>37</v>
      </c>
      <c r="S2464" s="181" t="s">
        <v>96</v>
      </c>
      <c r="T2464" s="186">
        <v>45503</v>
      </c>
      <c r="U2464" s="187" t="s">
        <v>7068</v>
      </c>
      <c r="V2464" s="188" t="str" cm="1">
        <f t="array" ref="V2464">IF(SUM(LEN(A2464:U2464))=0,"",IF(OR(OR(ISBLANK(E2464),SUM(LEN(B2464),LEN(C2464))=0),AND(NOT(D2464="Unknown"),ISBLANK(I2464)),AND(NOT(N2464="Unknown"),ISBLANK(Q2464))),"Missing Information", INDEX(Table15[Entire Service Line Classification], MATCH(SUMIFS(Table15[Unique ID],Table15[System-Owned Portion],D2464,Table15[If Material Anything Other than "Lead" in Column E,Was Material Ever Previously Lead?],F2464,Table15[Customer-Owned Portion],N2464),Table15[Unique ID],0),0)))</f>
        <v>Non-lead</v>
      </c>
      <c r="W2464" s="189"/>
    </row>
    <row r="2465" spans="1:23" s="190" customFormat="1" ht="37.5" x14ac:dyDescent="0.25">
      <c r="A2465" s="180">
        <v>11590502</v>
      </c>
      <c r="B2465" s="181" t="s">
        <v>4999</v>
      </c>
      <c r="C2465" s="182" t="s">
        <v>5000</v>
      </c>
      <c r="D2465" s="183" t="s">
        <v>36</v>
      </c>
      <c r="E2465" s="181" t="s">
        <v>35</v>
      </c>
      <c r="F2465" s="183" t="s">
        <v>35</v>
      </c>
      <c r="G2465" s="181" t="s">
        <v>7038</v>
      </c>
      <c r="H2465" s="184">
        <v>1</v>
      </c>
      <c r="I2465" s="185" t="s">
        <v>107</v>
      </c>
      <c r="J2465" s="181" t="s">
        <v>37</v>
      </c>
      <c r="K2465" s="181" t="s">
        <v>38</v>
      </c>
      <c r="L2465" s="186">
        <v>45503</v>
      </c>
      <c r="M2465" s="187" t="s">
        <v>225</v>
      </c>
      <c r="N2465" s="183" t="s">
        <v>43</v>
      </c>
      <c r="O2465" s="181"/>
      <c r="P2465" s="184">
        <v>1</v>
      </c>
      <c r="Q2465" s="185" t="s">
        <v>107</v>
      </c>
      <c r="R2465" s="181" t="s">
        <v>37</v>
      </c>
      <c r="S2465" s="181" t="s">
        <v>96</v>
      </c>
      <c r="T2465" s="186">
        <v>45503</v>
      </c>
      <c r="U2465" s="187" t="s">
        <v>7080</v>
      </c>
      <c r="V2465" s="188" t="str" cm="1">
        <f t="array" ref="V2465">IF(SUM(LEN(A2465:U2465))=0,"",IF(OR(OR(ISBLANK(E2465),SUM(LEN(B2465),LEN(C2465))=0),AND(NOT(D2465="Unknown"),ISBLANK(I2465)),AND(NOT(N2465="Unknown"),ISBLANK(Q2465))),"Missing Information", INDEX(Table15[Entire Service Line Classification], MATCH(SUMIFS(Table15[Unique ID],Table15[System-Owned Portion],D2465,Table15[If Material Anything Other than "Lead" in Column E,Was Material Ever Previously Lead?],F2465,Table15[Customer-Owned Portion],N2465),Table15[Unique ID],0),0)))</f>
        <v>Non-lead</v>
      </c>
      <c r="W2465" s="189"/>
    </row>
    <row r="2466" spans="1:23" s="190" customFormat="1" ht="37.5" x14ac:dyDescent="0.25">
      <c r="A2466" s="180">
        <v>11590499</v>
      </c>
      <c r="B2466" s="181" t="s">
        <v>5001</v>
      </c>
      <c r="C2466" s="182" t="s">
        <v>5002</v>
      </c>
      <c r="D2466" s="183" t="s">
        <v>36</v>
      </c>
      <c r="E2466" s="181" t="s">
        <v>35</v>
      </c>
      <c r="F2466" s="183" t="s">
        <v>35</v>
      </c>
      <c r="G2466" s="181" t="s">
        <v>252</v>
      </c>
      <c r="H2466" s="184">
        <v>1.5</v>
      </c>
      <c r="I2466" s="185" t="s">
        <v>107</v>
      </c>
      <c r="J2466" s="181" t="s">
        <v>37</v>
      </c>
      <c r="K2466" s="181" t="s">
        <v>38</v>
      </c>
      <c r="L2466" s="186">
        <v>45505</v>
      </c>
      <c r="M2466" s="187" t="s">
        <v>225</v>
      </c>
      <c r="N2466" s="183" t="s">
        <v>36</v>
      </c>
      <c r="O2466" s="181"/>
      <c r="P2466" s="184">
        <v>1.5</v>
      </c>
      <c r="Q2466" s="185" t="s">
        <v>107</v>
      </c>
      <c r="R2466" s="181" t="s">
        <v>37</v>
      </c>
      <c r="S2466" s="181" t="s">
        <v>96</v>
      </c>
      <c r="T2466" s="186">
        <v>45505</v>
      </c>
      <c r="U2466" s="187" t="s">
        <v>225</v>
      </c>
      <c r="V2466" s="188" t="str" cm="1">
        <f t="array" ref="V2466">IF(SUM(LEN(A2466:U2466))=0,"",IF(OR(OR(ISBLANK(E2466),SUM(LEN(B2466),LEN(C2466))=0),AND(NOT(D2466="Unknown"),ISBLANK(I2466)),AND(NOT(N2466="Unknown"),ISBLANK(Q2466))),"Missing Information", INDEX(Table15[Entire Service Line Classification], MATCH(SUMIFS(Table15[Unique ID],Table15[System-Owned Portion],D2466,Table15[If Material Anything Other than "Lead" in Column E,Was Material Ever Previously Lead?],F2466,Table15[Customer-Owned Portion],N2466),Table15[Unique ID],0),0)))</f>
        <v>Non-lead</v>
      </c>
      <c r="W2466" s="189"/>
    </row>
    <row r="2467" spans="1:23" s="190" customFormat="1" ht="37.5" x14ac:dyDescent="0.25">
      <c r="A2467" s="180">
        <v>11590498</v>
      </c>
      <c r="B2467" s="181" t="s">
        <v>5003</v>
      </c>
      <c r="C2467" s="182" t="s">
        <v>5004</v>
      </c>
      <c r="D2467" s="183" t="s">
        <v>36</v>
      </c>
      <c r="E2467" s="181" t="s">
        <v>35</v>
      </c>
      <c r="F2467" s="183" t="s">
        <v>35</v>
      </c>
      <c r="G2467" s="181" t="s">
        <v>232</v>
      </c>
      <c r="H2467" s="184">
        <v>1</v>
      </c>
      <c r="I2467" s="185" t="s">
        <v>107</v>
      </c>
      <c r="J2467" s="181" t="s">
        <v>37</v>
      </c>
      <c r="K2467" s="181" t="s">
        <v>38</v>
      </c>
      <c r="L2467" s="186">
        <v>45503</v>
      </c>
      <c r="M2467" s="187" t="s">
        <v>225</v>
      </c>
      <c r="N2467" s="183" t="s">
        <v>43</v>
      </c>
      <c r="O2467" s="181"/>
      <c r="P2467" s="184">
        <v>1</v>
      </c>
      <c r="Q2467" s="185" t="s">
        <v>107</v>
      </c>
      <c r="R2467" s="181" t="s">
        <v>37</v>
      </c>
      <c r="S2467" s="181" t="s">
        <v>96</v>
      </c>
      <c r="T2467" s="186">
        <v>45503</v>
      </c>
      <c r="U2467" s="187" t="s">
        <v>7068</v>
      </c>
      <c r="V2467" s="188" t="str" cm="1">
        <f t="array" ref="V2467">IF(SUM(LEN(A2467:U2467))=0,"",IF(OR(OR(ISBLANK(E2467),SUM(LEN(B2467),LEN(C2467))=0),AND(NOT(D2467="Unknown"),ISBLANK(I2467)),AND(NOT(N2467="Unknown"),ISBLANK(Q2467))),"Missing Information", INDEX(Table15[Entire Service Line Classification], MATCH(SUMIFS(Table15[Unique ID],Table15[System-Owned Portion],D2467,Table15[If Material Anything Other than "Lead" in Column E,Was Material Ever Previously Lead?],F2467,Table15[Customer-Owned Portion],N2467),Table15[Unique ID],0),0)))</f>
        <v>Non-lead</v>
      </c>
      <c r="W2467" s="189"/>
    </row>
    <row r="2468" spans="1:23" s="190" customFormat="1" ht="37.5" x14ac:dyDescent="0.25">
      <c r="A2468" s="180">
        <v>11590523</v>
      </c>
      <c r="B2468" s="181" t="s">
        <v>5005</v>
      </c>
      <c r="C2468" s="182" t="s">
        <v>5006</v>
      </c>
      <c r="D2468" s="183" t="s">
        <v>36</v>
      </c>
      <c r="E2468" s="181" t="s">
        <v>35</v>
      </c>
      <c r="F2468" s="183" t="s">
        <v>35</v>
      </c>
      <c r="G2468" s="181" t="s">
        <v>7061</v>
      </c>
      <c r="H2468" s="184">
        <v>1</v>
      </c>
      <c r="I2468" s="185" t="s">
        <v>107</v>
      </c>
      <c r="J2468" s="181" t="s">
        <v>37</v>
      </c>
      <c r="K2468" s="181" t="s">
        <v>38</v>
      </c>
      <c r="L2468" s="186">
        <v>45495</v>
      </c>
      <c r="M2468" s="187" t="s">
        <v>225</v>
      </c>
      <c r="N2468" s="183" t="s">
        <v>43</v>
      </c>
      <c r="O2468" s="181"/>
      <c r="P2468" s="184">
        <v>0.75</v>
      </c>
      <c r="Q2468" s="185" t="s">
        <v>107</v>
      </c>
      <c r="R2468" s="181" t="s">
        <v>37</v>
      </c>
      <c r="S2468" s="181" t="s">
        <v>96</v>
      </c>
      <c r="T2468" s="186">
        <v>45495</v>
      </c>
      <c r="U2468" s="187" t="s">
        <v>7068</v>
      </c>
      <c r="V2468" s="188" t="str" cm="1">
        <f t="array" ref="V2468">IF(SUM(LEN(A2468:U2468))=0,"",IF(OR(OR(ISBLANK(E2468),SUM(LEN(B2468),LEN(C2468))=0),AND(NOT(D2468="Unknown"),ISBLANK(I2468)),AND(NOT(N2468="Unknown"),ISBLANK(Q2468))),"Missing Information", INDEX(Table15[Entire Service Line Classification], MATCH(SUMIFS(Table15[Unique ID],Table15[System-Owned Portion],D2468,Table15[If Material Anything Other than "Lead" in Column E,Was Material Ever Previously Lead?],F2468,Table15[Customer-Owned Portion],N2468),Table15[Unique ID],0),0)))</f>
        <v>Non-lead</v>
      </c>
      <c r="W2468" s="189"/>
    </row>
    <row r="2469" spans="1:23" s="190" customFormat="1" ht="37.5" x14ac:dyDescent="0.25">
      <c r="A2469" s="180">
        <v>11590508</v>
      </c>
      <c r="B2469" s="181" t="s">
        <v>5001</v>
      </c>
      <c r="C2469" s="182" t="s">
        <v>5002</v>
      </c>
      <c r="D2469" s="183" t="s">
        <v>36</v>
      </c>
      <c r="E2469" s="181" t="s">
        <v>35</v>
      </c>
      <c r="F2469" s="183" t="s">
        <v>35</v>
      </c>
      <c r="G2469" s="181" t="s">
        <v>252</v>
      </c>
      <c r="H2469" s="184">
        <v>2</v>
      </c>
      <c r="I2469" s="185" t="s">
        <v>107</v>
      </c>
      <c r="J2469" s="181" t="s">
        <v>37</v>
      </c>
      <c r="K2469" s="181" t="s">
        <v>38</v>
      </c>
      <c r="L2469" s="186">
        <v>45505</v>
      </c>
      <c r="M2469" s="187" t="s">
        <v>225</v>
      </c>
      <c r="N2469" s="183" t="s">
        <v>43</v>
      </c>
      <c r="O2469" s="181"/>
      <c r="P2469" s="184">
        <v>2</v>
      </c>
      <c r="Q2469" s="185" t="s">
        <v>107</v>
      </c>
      <c r="R2469" s="181" t="s">
        <v>37</v>
      </c>
      <c r="S2469" s="181" t="s">
        <v>96</v>
      </c>
      <c r="T2469" s="186">
        <v>45505</v>
      </c>
      <c r="U2469" s="187" t="s">
        <v>7068</v>
      </c>
      <c r="V2469" s="188" t="str" cm="1">
        <f t="array" ref="V2469">IF(SUM(LEN(A2469:U2469))=0,"",IF(OR(OR(ISBLANK(E2469),SUM(LEN(B2469),LEN(C2469))=0),AND(NOT(D2469="Unknown"),ISBLANK(I2469)),AND(NOT(N2469="Unknown"),ISBLANK(Q2469))),"Missing Information", INDEX(Table15[Entire Service Line Classification], MATCH(SUMIFS(Table15[Unique ID],Table15[System-Owned Portion],D2469,Table15[If Material Anything Other than "Lead" in Column E,Was Material Ever Previously Lead?],F2469,Table15[Customer-Owned Portion],N2469),Table15[Unique ID],0),0)))</f>
        <v>Non-lead</v>
      </c>
      <c r="W2469" s="189"/>
    </row>
    <row r="2470" spans="1:23" s="190" customFormat="1" ht="37.5" x14ac:dyDescent="0.25">
      <c r="A2470" s="180">
        <v>11590496</v>
      </c>
      <c r="B2470" s="181" t="s">
        <v>5007</v>
      </c>
      <c r="C2470" s="182" t="s">
        <v>5008</v>
      </c>
      <c r="D2470" s="183" t="s">
        <v>43</v>
      </c>
      <c r="E2470" s="181" t="s">
        <v>35</v>
      </c>
      <c r="F2470" s="183" t="s">
        <v>35</v>
      </c>
      <c r="G2470" s="181" t="s">
        <v>7052</v>
      </c>
      <c r="H2470" s="184">
        <v>1</v>
      </c>
      <c r="I2470" s="185" t="s">
        <v>107</v>
      </c>
      <c r="J2470" s="181" t="s">
        <v>37</v>
      </c>
      <c r="K2470" s="181" t="s">
        <v>38</v>
      </c>
      <c r="L2470" s="186">
        <v>45503</v>
      </c>
      <c r="M2470" s="187" t="s">
        <v>225</v>
      </c>
      <c r="N2470" s="183" t="s">
        <v>43</v>
      </c>
      <c r="O2470" s="181"/>
      <c r="P2470" s="184">
        <v>1</v>
      </c>
      <c r="Q2470" s="185" t="s">
        <v>107</v>
      </c>
      <c r="R2470" s="181" t="s">
        <v>37</v>
      </c>
      <c r="S2470" s="181" t="s">
        <v>96</v>
      </c>
      <c r="T2470" s="186">
        <v>45503</v>
      </c>
      <c r="U2470" s="187" t="s">
        <v>7068</v>
      </c>
      <c r="V2470" s="188" t="str" cm="1">
        <f t="array" ref="V2470">IF(SUM(LEN(A2470:U2470))=0,"",IF(OR(OR(ISBLANK(E2470),SUM(LEN(B2470),LEN(C2470))=0),AND(NOT(D2470="Unknown"),ISBLANK(I2470)),AND(NOT(N2470="Unknown"),ISBLANK(Q2470))),"Missing Information", INDEX(Table15[Entire Service Line Classification], MATCH(SUMIFS(Table15[Unique ID],Table15[System-Owned Portion],D2470,Table15[If Material Anything Other than "Lead" in Column E,Was Material Ever Previously Lead?],F2470,Table15[Customer-Owned Portion],N2470),Table15[Unique ID],0),0)))</f>
        <v>Non-lead</v>
      </c>
      <c r="W2470" s="189"/>
    </row>
    <row r="2471" spans="1:23" s="190" customFormat="1" ht="37.5" x14ac:dyDescent="0.25">
      <c r="A2471" s="180">
        <v>11590512</v>
      </c>
      <c r="B2471" s="181" t="s">
        <v>5009</v>
      </c>
      <c r="C2471" s="182" t="s">
        <v>5010</v>
      </c>
      <c r="D2471" s="183" t="s">
        <v>36</v>
      </c>
      <c r="E2471" s="181" t="s">
        <v>35</v>
      </c>
      <c r="F2471" s="183" t="s">
        <v>35</v>
      </c>
      <c r="G2471" s="181" t="s">
        <v>237</v>
      </c>
      <c r="H2471" s="184">
        <v>1</v>
      </c>
      <c r="I2471" s="185" t="s">
        <v>107</v>
      </c>
      <c r="J2471" s="181" t="s">
        <v>37</v>
      </c>
      <c r="K2471" s="181" t="s">
        <v>38</v>
      </c>
      <c r="L2471" s="186">
        <v>45503</v>
      </c>
      <c r="M2471" s="187" t="s">
        <v>225</v>
      </c>
      <c r="N2471" s="183" t="s">
        <v>43</v>
      </c>
      <c r="O2471" s="181"/>
      <c r="P2471" s="184">
        <v>1</v>
      </c>
      <c r="Q2471" s="185" t="s">
        <v>107</v>
      </c>
      <c r="R2471" s="181" t="s">
        <v>37</v>
      </c>
      <c r="S2471" s="181" t="s">
        <v>96</v>
      </c>
      <c r="T2471" s="186">
        <v>45503</v>
      </c>
      <c r="U2471" s="187" t="s">
        <v>7068</v>
      </c>
      <c r="V2471" s="188" t="str" cm="1">
        <f t="array" ref="V2471">IF(SUM(LEN(A2471:U2471))=0,"",IF(OR(OR(ISBLANK(E2471),SUM(LEN(B2471),LEN(C2471))=0),AND(NOT(D2471="Unknown"),ISBLANK(I2471)),AND(NOT(N2471="Unknown"),ISBLANK(Q2471))),"Missing Information", INDEX(Table15[Entire Service Line Classification], MATCH(SUMIFS(Table15[Unique ID],Table15[System-Owned Portion],D2471,Table15[If Material Anything Other than "Lead" in Column E,Was Material Ever Previously Lead?],F2471,Table15[Customer-Owned Portion],N2471),Table15[Unique ID],0),0)))</f>
        <v>Non-lead</v>
      </c>
      <c r="W2471" s="189"/>
    </row>
    <row r="2472" spans="1:23" s="190" customFormat="1" ht="37.5" x14ac:dyDescent="0.25">
      <c r="A2472" s="180">
        <v>11590494</v>
      </c>
      <c r="B2472" s="181" t="s">
        <v>5011</v>
      </c>
      <c r="C2472" s="182" t="s">
        <v>5012</v>
      </c>
      <c r="D2472" s="183" t="s">
        <v>36</v>
      </c>
      <c r="E2472" s="181" t="s">
        <v>35</v>
      </c>
      <c r="F2472" s="183" t="s">
        <v>35</v>
      </c>
      <c r="G2472" s="181" t="s">
        <v>7036</v>
      </c>
      <c r="H2472" s="184">
        <v>1</v>
      </c>
      <c r="I2472" s="185" t="s">
        <v>107</v>
      </c>
      <c r="J2472" s="181" t="s">
        <v>37</v>
      </c>
      <c r="K2472" s="181" t="s">
        <v>38</v>
      </c>
      <c r="L2472" s="186">
        <v>45496</v>
      </c>
      <c r="M2472" s="187" t="s">
        <v>225</v>
      </c>
      <c r="N2472" s="183" t="s">
        <v>43</v>
      </c>
      <c r="O2472" s="181"/>
      <c r="P2472" s="184">
        <v>0.75</v>
      </c>
      <c r="Q2472" s="185" t="s">
        <v>107</v>
      </c>
      <c r="R2472" s="181" t="s">
        <v>37</v>
      </c>
      <c r="S2472" s="181" t="s">
        <v>96</v>
      </c>
      <c r="T2472" s="186">
        <v>45496</v>
      </c>
      <c r="U2472" s="187" t="s">
        <v>7068</v>
      </c>
      <c r="V2472" s="188" t="str" cm="1">
        <f t="array" ref="V2472">IF(SUM(LEN(A2472:U2472))=0,"",IF(OR(OR(ISBLANK(E2472),SUM(LEN(B2472),LEN(C2472))=0),AND(NOT(D2472="Unknown"),ISBLANK(I2472)),AND(NOT(N2472="Unknown"),ISBLANK(Q2472))),"Missing Information", INDEX(Table15[Entire Service Line Classification], MATCH(SUMIFS(Table15[Unique ID],Table15[System-Owned Portion],D2472,Table15[If Material Anything Other than "Lead" in Column E,Was Material Ever Previously Lead?],F2472,Table15[Customer-Owned Portion],N2472),Table15[Unique ID],0),0)))</f>
        <v>Non-lead</v>
      </c>
      <c r="W2472" s="189"/>
    </row>
    <row r="2473" spans="1:23" s="190" customFormat="1" ht="37.5" x14ac:dyDescent="0.25">
      <c r="A2473" s="180">
        <v>11590492</v>
      </c>
      <c r="B2473" s="181" t="s">
        <v>5013</v>
      </c>
      <c r="C2473" s="182" t="s">
        <v>5014</v>
      </c>
      <c r="D2473" s="183" t="s">
        <v>36</v>
      </c>
      <c r="E2473" s="181" t="s">
        <v>35</v>
      </c>
      <c r="F2473" s="183" t="s">
        <v>35</v>
      </c>
      <c r="G2473" s="181" t="s">
        <v>269</v>
      </c>
      <c r="H2473" s="184">
        <v>1</v>
      </c>
      <c r="I2473" s="185" t="s">
        <v>107</v>
      </c>
      <c r="J2473" s="181" t="s">
        <v>37</v>
      </c>
      <c r="K2473" s="181" t="s">
        <v>38</v>
      </c>
      <c r="L2473" s="186">
        <v>45492</v>
      </c>
      <c r="M2473" s="187" t="s">
        <v>225</v>
      </c>
      <c r="N2473" s="183" t="s">
        <v>36</v>
      </c>
      <c r="O2473" s="181"/>
      <c r="P2473" s="184">
        <v>1</v>
      </c>
      <c r="Q2473" s="185" t="s">
        <v>107</v>
      </c>
      <c r="R2473" s="181" t="s">
        <v>37</v>
      </c>
      <c r="S2473" s="181" t="s">
        <v>96</v>
      </c>
      <c r="T2473" s="186">
        <v>45492</v>
      </c>
      <c r="U2473" s="187" t="s">
        <v>225</v>
      </c>
      <c r="V2473" s="188" t="str" cm="1">
        <f t="array" ref="V2473">IF(SUM(LEN(A2473:U2473))=0,"",IF(OR(OR(ISBLANK(E2473),SUM(LEN(B2473),LEN(C2473))=0),AND(NOT(D2473="Unknown"),ISBLANK(I2473)),AND(NOT(N2473="Unknown"),ISBLANK(Q2473))),"Missing Information", INDEX(Table15[Entire Service Line Classification], MATCH(SUMIFS(Table15[Unique ID],Table15[System-Owned Portion],D2473,Table15[If Material Anything Other than "Lead" in Column E,Was Material Ever Previously Lead?],F2473,Table15[Customer-Owned Portion],N2473),Table15[Unique ID],0),0)))</f>
        <v>Non-lead</v>
      </c>
      <c r="W2473" s="189"/>
    </row>
    <row r="2474" spans="1:23" s="190" customFormat="1" ht="37.5" x14ac:dyDescent="0.25">
      <c r="A2474" s="180">
        <v>11590490</v>
      </c>
      <c r="B2474" s="181" t="s">
        <v>5015</v>
      </c>
      <c r="C2474" s="182" t="s">
        <v>5016</v>
      </c>
      <c r="D2474" s="183" t="s">
        <v>43</v>
      </c>
      <c r="E2474" s="181" t="s">
        <v>35</v>
      </c>
      <c r="F2474" s="183" t="s">
        <v>35</v>
      </c>
      <c r="G2474" s="181" t="s">
        <v>241</v>
      </c>
      <c r="H2474" s="184">
        <v>1</v>
      </c>
      <c r="I2474" s="185" t="s">
        <v>107</v>
      </c>
      <c r="J2474" s="181" t="s">
        <v>37</v>
      </c>
      <c r="K2474" s="181" t="s">
        <v>38</v>
      </c>
      <c r="L2474" s="186">
        <v>45503</v>
      </c>
      <c r="M2474" s="187" t="s">
        <v>225</v>
      </c>
      <c r="N2474" s="183" t="s">
        <v>43</v>
      </c>
      <c r="O2474" s="181"/>
      <c r="P2474" s="184">
        <v>0.75</v>
      </c>
      <c r="Q2474" s="185" t="s">
        <v>107</v>
      </c>
      <c r="R2474" s="181" t="s">
        <v>37</v>
      </c>
      <c r="S2474" s="181" t="s">
        <v>96</v>
      </c>
      <c r="T2474" s="186">
        <v>45503</v>
      </c>
      <c r="U2474" s="187" t="s">
        <v>7068</v>
      </c>
      <c r="V2474" s="188" t="str" cm="1">
        <f t="array" ref="V2474">IF(SUM(LEN(A2474:U2474))=0,"",IF(OR(OR(ISBLANK(E2474),SUM(LEN(B2474),LEN(C2474))=0),AND(NOT(D2474="Unknown"),ISBLANK(I2474)),AND(NOT(N2474="Unknown"),ISBLANK(Q2474))),"Missing Information", INDEX(Table15[Entire Service Line Classification], MATCH(SUMIFS(Table15[Unique ID],Table15[System-Owned Portion],D2474,Table15[If Material Anything Other than "Lead" in Column E,Was Material Ever Previously Lead?],F2474,Table15[Customer-Owned Portion],N2474),Table15[Unique ID],0),0)))</f>
        <v>Non-lead</v>
      </c>
      <c r="W2474" s="189"/>
    </row>
    <row r="2475" spans="1:23" s="190" customFormat="1" ht="37.5" x14ac:dyDescent="0.25">
      <c r="A2475" s="180">
        <v>11590489</v>
      </c>
      <c r="B2475" s="181" t="s">
        <v>5017</v>
      </c>
      <c r="C2475" s="182" t="s">
        <v>5018</v>
      </c>
      <c r="D2475" s="183" t="s">
        <v>36</v>
      </c>
      <c r="E2475" s="181" t="s">
        <v>35</v>
      </c>
      <c r="F2475" s="183" t="s">
        <v>35</v>
      </c>
      <c r="G2475" s="181" t="s">
        <v>7032</v>
      </c>
      <c r="H2475" s="184">
        <v>1</v>
      </c>
      <c r="I2475" s="185" t="s">
        <v>107</v>
      </c>
      <c r="J2475" s="181" t="s">
        <v>37</v>
      </c>
      <c r="K2475" s="181" t="s">
        <v>38</v>
      </c>
      <c r="L2475" s="186">
        <v>45496</v>
      </c>
      <c r="M2475" s="187" t="s">
        <v>225</v>
      </c>
      <c r="N2475" s="183" t="s">
        <v>43</v>
      </c>
      <c r="O2475" s="181"/>
      <c r="P2475" s="184">
        <v>0.75</v>
      </c>
      <c r="Q2475" s="185" t="s">
        <v>107</v>
      </c>
      <c r="R2475" s="181" t="s">
        <v>37</v>
      </c>
      <c r="S2475" s="181" t="s">
        <v>96</v>
      </c>
      <c r="T2475" s="186">
        <v>45496</v>
      </c>
      <c r="U2475" s="187" t="s">
        <v>7069</v>
      </c>
      <c r="V2475" s="188" t="str" cm="1">
        <f t="array" ref="V2475">IF(SUM(LEN(A2475:U2475))=0,"",IF(OR(OR(ISBLANK(E2475),SUM(LEN(B2475),LEN(C2475))=0),AND(NOT(D2475="Unknown"),ISBLANK(I2475)),AND(NOT(N2475="Unknown"),ISBLANK(Q2475))),"Missing Information", INDEX(Table15[Entire Service Line Classification], MATCH(SUMIFS(Table15[Unique ID],Table15[System-Owned Portion],D2475,Table15[If Material Anything Other than "Lead" in Column E,Was Material Ever Previously Lead?],F2475,Table15[Customer-Owned Portion],N2475),Table15[Unique ID],0),0)))</f>
        <v>Non-lead</v>
      </c>
      <c r="W2475" s="189"/>
    </row>
    <row r="2476" spans="1:23" s="190" customFormat="1" ht="37.5" x14ac:dyDescent="0.25">
      <c r="A2476" s="180">
        <v>11590488</v>
      </c>
      <c r="B2476" s="181" t="s">
        <v>5019</v>
      </c>
      <c r="C2476" s="182" t="s">
        <v>5020</v>
      </c>
      <c r="D2476" s="183" t="s">
        <v>43</v>
      </c>
      <c r="E2476" s="181" t="s">
        <v>35</v>
      </c>
      <c r="F2476" s="183" t="s">
        <v>35</v>
      </c>
      <c r="G2476" s="181" t="s">
        <v>273</v>
      </c>
      <c r="H2476" s="184">
        <v>1</v>
      </c>
      <c r="I2476" s="185" t="s">
        <v>107</v>
      </c>
      <c r="J2476" s="181" t="s">
        <v>37</v>
      </c>
      <c r="K2476" s="181" t="s">
        <v>38</v>
      </c>
      <c r="L2476" s="186">
        <v>45496</v>
      </c>
      <c r="M2476" s="187" t="s">
        <v>7069</v>
      </c>
      <c r="N2476" s="183" t="s">
        <v>36</v>
      </c>
      <c r="O2476" s="181"/>
      <c r="P2476" s="184">
        <v>0.75</v>
      </c>
      <c r="Q2476" s="185" t="s">
        <v>107</v>
      </c>
      <c r="R2476" s="181" t="s">
        <v>37</v>
      </c>
      <c r="S2476" s="181" t="s">
        <v>96</v>
      </c>
      <c r="T2476" s="186">
        <v>45496</v>
      </c>
      <c r="U2476" s="187" t="s">
        <v>225</v>
      </c>
      <c r="V2476" s="188" t="str" cm="1">
        <f t="array" ref="V2476">IF(SUM(LEN(A2476:U2476))=0,"",IF(OR(OR(ISBLANK(E2476),SUM(LEN(B2476),LEN(C2476))=0),AND(NOT(D2476="Unknown"),ISBLANK(I2476)),AND(NOT(N2476="Unknown"),ISBLANK(Q2476))),"Missing Information", INDEX(Table15[Entire Service Line Classification], MATCH(SUMIFS(Table15[Unique ID],Table15[System-Owned Portion],D2476,Table15[If Material Anything Other than "Lead" in Column E,Was Material Ever Previously Lead?],F2476,Table15[Customer-Owned Portion],N2476),Table15[Unique ID],0),0)))</f>
        <v>Non-lead</v>
      </c>
      <c r="W2476" s="189"/>
    </row>
    <row r="2477" spans="1:23" s="190" customFormat="1" ht="37.5" x14ac:dyDescent="0.25">
      <c r="A2477" s="180">
        <v>11590552</v>
      </c>
      <c r="B2477" s="181" t="s">
        <v>5021</v>
      </c>
      <c r="C2477" s="182" t="s">
        <v>5022</v>
      </c>
      <c r="D2477" s="183" t="s">
        <v>36</v>
      </c>
      <c r="E2477" s="181" t="s">
        <v>35</v>
      </c>
      <c r="F2477" s="183" t="s">
        <v>35</v>
      </c>
      <c r="G2477" s="181" t="s">
        <v>274</v>
      </c>
      <c r="H2477" s="184">
        <v>1</v>
      </c>
      <c r="I2477" s="185" t="s">
        <v>107</v>
      </c>
      <c r="J2477" s="181" t="s">
        <v>37</v>
      </c>
      <c r="K2477" s="181" t="s">
        <v>38</v>
      </c>
      <c r="L2477" s="186">
        <v>45496</v>
      </c>
      <c r="M2477" s="187" t="s">
        <v>225</v>
      </c>
      <c r="N2477" s="183" t="s">
        <v>43</v>
      </c>
      <c r="O2477" s="181"/>
      <c r="P2477" s="184">
        <v>0.75</v>
      </c>
      <c r="Q2477" s="185" t="s">
        <v>107</v>
      </c>
      <c r="R2477" s="181" t="s">
        <v>37</v>
      </c>
      <c r="S2477" s="181" t="s">
        <v>96</v>
      </c>
      <c r="T2477" s="186">
        <v>45496</v>
      </c>
      <c r="U2477" s="187" t="s">
        <v>7068</v>
      </c>
      <c r="V2477" s="188" t="str" cm="1">
        <f t="array" ref="V2477">IF(SUM(LEN(A2477:U2477))=0,"",IF(OR(OR(ISBLANK(E2477),SUM(LEN(B2477),LEN(C2477))=0),AND(NOT(D2477="Unknown"),ISBLANK(I2477)),AND(NOT(N2477="Unknown"),ISBLANK(Q2477))),"Missing Information", INDEX(Table15[Entire Service Line Classification], MATCH(SUMIFS(Table15[Unique ID],Table15[System-Owned Portion],D2477,Table15[If Material Anything Other than "Lead" in Column E,Was Material Ever Previously Lead?],F2477,Table15[Customer-Owned Portion],N2477),Table15[Unique ID],0),0)))</f>
        <v>Non-lead</v>
      </c>
      <c r="W2477" s="189"/>
    </row>
    <row r="2478" spans="1:23" s="190" customFormat="1" ht="37.5" x14ac:dyDescent="0.25">
      <c r="A2478" s="180">
        <v>11590511</v>
      </c>
      <c r="B2478" s="181" t="s">
        <v>5023</v>
      </c>
      <c r="C2478" s="182" t="s">
        <v>5024</v>
      </c>
      <c r="D2478" s="183" t="s">
        <v>36</v>
      </c>
      <c r="E2478" s="181" t="s">
        <v>35</v>
      </c>
      <c r="F2478" s="183" t="s">
        <v>35</v>
      </c>
      <c r="G2478" s="181" t="s">
        <v>232</v>
      </c>
      <c r="H2478" s="184">
        <v>1</v>
      </c>
      <c r="I2478" s="185" t="s">
        <v>107</v>
      </c>
      <c r="J2478" s="181" t="s">
        <v>37</v>
      </c>
      <c r="K2478" s="181" t="s">
        <v>38</v>
      </c>
      <c r="L2478" s="186">
        <v>45503</v>
      </c>
      <c r="M2478" s="187" t="s">
        <v>225</v>
      </c>
      <c r="N2478" s="183" t="s">
        <v>43</v>
      </c>
      <c r="O2478" s="181"/>
      <c r="P2478" s="184">
        <v>0.75</v>
      </c>
      <c r="Q2478" s="185" t="s">
        <v>107</v>
      </c>
      <c r="R2478" s="181" t="s">
        <v>37</v>
      </c>
      <c r="S2478" s="181" t="s">
        <v>96</v>
      </c>
      <c r="T2478" s="186">
        <v>45503</v>
      </c>
      <c r="U2478" s="187" t="s">
        <v>7068</v>
      </c>
      <c r="V2478" s="188" t="str" cm="1">
        <f t="array" ref="V2478">IF(SUM(LEN(A2478:U2478))=0,"",IF(OR(OR(ISBLANK(E2478),SUM(LEN(B2478),LEN(C2478))=0),AND(NOT(D2478="Unknown"),ISBLANK(I2478)),AND(NOT(N2478="Unknown"),ISBLANK(Q2478))),"Missing Information", INDEX(Table15[Entire Service Line Classification], MATCH(SUMIFS(Table15[Unique ID],Table15[System-Owned Portion],D2478,Table15[If Material Anything Other than "Lead" in Column E,Was Material Ever Previously Lead?],F2478,Table15[Customer-Owned Portion],N2478),Table15[Unique ID],0),0)))</f>
        <v>Non-lead</v>
      </c>
      <c r="W2478" s="189"/>
    </row>
    <row r="2479" spans="1:23" s="190" customFormat="1" ht="37.5" x14ac:dyDescent="0.25">
      <c r="A2479" s="180">
        <v>11590510</v>
      </c>
      <c r="B2479" s="181" t="s">
        <v>5025</v>
      </c>
      <c r="C2479" s="182" t="s">
        <v>5026</v>
      </c>
      <c r="D2479" s="183" t="s">
        <v>36</v>
      </c>
      <c r="E2479" s="181" t="s">
        <v>35</v>
      </c>
      <c r="F2479" s="183" t="s">
        <v>35</v>
      </c>
      <c r="G2479" s="181" t="s">
        <v>238</v>
      </c>
      <c r="H2479" s="184">
        <v>0.75</v>
      </c>
      <c r="I2479" s="185" t="s">
        <v>107</v>
      </c>
      <c r="J2479" s="181" t="s">
        <v>37</v>
      </c>
      <c r="K2479" s="181" t="s">
        <v>38</v>
      </c>
      <c r="L2479" s="186">
        <v>45496</v>
      </c>
      <c r="M2479" s="187" t="s">
        <v>225</v>
      </c>
      <c r="N2479" s="183" t="s">
        <v>36</v>
      </c>
      <c r="O2479" s="181"/>
      <c r="P2479" s="184">
        <v>0.75</v>
      </c>
      <c r="Q2479" s="185" t="s">
        <v>107</v>
      </c>
      <c r="R2479" s="181" t="s">
        <v>37</v>
      </c>
      <c r="S2479" s="181" t="s">
        <v>96</v>
      </c>
      <c r="T2479" s="186">
        <v>45496</v>
      </c>
      <c r="U2479" s="187" t="s">
        <v>225</v>
      </c>
      <c r="V2479" s="188" t="str" cm="1">
        <f t="array" ref="V2479">IF(SUM(LEN(A2479:U2479))=0,"",IF(OR(OR(ISBLANK(E2479),SUM(LEN(B2479),LEN(C2479))=0),AND(NOT(D2479="Unknown"),ISBLANK(I2479)),AND(NOT(N2479="Unknown"),ISBLANK(Q2479))),"Missing Information", INDEX(Table15[Entire Service Line Classification], MATCH(SUMIFS(Table15[Unique ID],Table15[System-Owned Portion],D2479,Table15[If Material Anything Other than "Lead" in Column E,Was Material Ever Previously Lead?],F2479,Table15[Customer-Owned Portion],N2479),Table15[Unique ID],0),0)))</f>
        <v>Non-lead</v>
      </c>
      <c r="W2479" s="189"/>
    </row>
    <row r="2480" spans="1:23" s="190" customFormat="1" ht="37.5" x14ac:dyDescent="0.25">
      <c r="A2480" s="180">
        <v>11590503</v>
      </c>
      <c r="B2480" s="181" t="s">
        <v>5027</v>
      </c>
      <c r="C2480" s="182" t="s">
        <v>5028</v>
      </c>
      <c r="D2480" s="183" t="s">
        <v>36</v>
      </c>
      <c r="E2480" s="181" t="s">
        <v>35</v>
      </c>
      <c r="F2480" s="183" t="s">
        <v>35</v>
      </c>
      <c r="G2480" s="181" t="s">
        <v>281</v>
      </c>
      <c r="H2480" s="184">
        <v>1</v>
      </c>
      <c r="I2480" s="185" t="s">
        <v>107</v>
      </c>
      <c r="J2480" s="181" t="s">
        <v>37</v>
      </c>
      <c r="K2480" s="181" t="s">
        <v>38</v>
      </c>
      <c r="L2480" s="186">
        <v>45496</v>
      </c>
      <c r="M2480" s="187" t="s">
        <v>225</v>
      </c>
      <c r="N2480" s="183" t="s">
        <v>43</v>
      </c>
      <c r="O2480" s="181"/>
      <c r="P2480" s="184">
        <v>1</v>
      </c>
      <c r="Q2480" s="185" t="s">
        <v>107</v>
      </c>
      <c r="R2480" s="181" t="s">
        <v>37</v>
      </c>
      <c r="S2480" s="181" t="s">
        <v>96</v>
      </c>
      <c r="T2480" s="186">
        <v>45496</v>
      </c>
      <c r="U2480" s="187" t="s">
        <v>7068</v>
      </c>
      <c r="V2480" s="188" t="str" cm="1">
        <f t="array" ref="V2480">IF(SUM(LEN(A2480:U2480))=0,"",IF(OR(OR(ISBLANK(E2480),SUM(LEN(B2480),LEN(C2480))=0),AND(NOT(D2480="Unknown"),ISBLANK(I2480)),AND(NOT(N2480="Unknown"),ISBLANK(Q2480))),"Missing Information", INDEX(Table15[Entire Service Line Classification], MATCH(SUMIFS(Table15[Unique ID],Table15[System-Owned Portion],D2480,Table15[If Material Anything Other than "Lead" in Column E,Was Material Ever Previously Lead?],F2480,Table15[Customer-Owned Portion],N2480),Table15[Unique ID],0),0)))</f>
        <v>Non-lead</v>
      </c>
      <c r="W2480" s="189"/>
    </row>
    <row r="2481" spans="1:23" s="190" customFormat="1" ht="37.5" x14ac:dyDescent="0.25">
      <c r="A2481" s="180">
        <v>11590497</v>
      </c>
      <c r="B2481" s="181" t="s">
        <v>5029</v>
      </c>
      <c r="C2481" s="182" t="s">
        <v>5030</v>
      </c>
      <c r="D2481" s="183" t="s">
        <v>36</v>
      </c>
      <c r="E2481" s="181" t="s">
        <v>35</v>
      </c>
      <c r="F2481" s="183" t="s">
        <v>35</v>
      </c>
      <c r="G2481" s="181" t="s">
        <v>258</v>
      </c>
      <c r="H2481" s="184">
        <v>1</v>
      </c>
      <c r="I2481" s="185" t="s">
        <v>107</v>
      </c>
      <c r="J2481" s="181" t="s">
        <v>37</v>
      </c>
      <c r="K2481" s="181" t="s">
        <v>38</v>
      </c>
      <c r="L2481" s="186">
        <v>45496</v>
      </c>
      <c r="M2481" s="187" t="s">
        <v>225</v>
      </c>
      <c r="N2481" s="183" t="s">
        <v>36</v>
      </c>
      <c r="O2481" s="181"/>
      <c r="P2481" s="184">
        <v>0.75</v>
      </c>
      <c r="Q2481" s="185" t="s">
        <v>107</v>
      </c>
      <c r="R2481" s="181" t="s">
        <v>37</v>
      </c>
      <c r="S2481" s="181" t="s">
        <v>96</v>
      </c>
      <c r="T2481" s="186">
        <v>45496</v>
      </c>
      <c r="U2481" s="187" t="s">
        <v>225</v>
      </c>
      <c r="V2481" s="188" t="str" cm="1">
        <f t="array" ref="V2481">IF(SUM(LEN(A2481:U2481))=0,"",IF(OR(OR(ISBLANK(E2481),SUM(LEN(B2481),LEN(C2481))=0),AND(NOT(D2481="Unknown"),ISBLANK(I2481)),AND(NOT(N2481="Unknown"),ISBLANK(Q2481))),"Missing Information", INDEX(Table15[Entire Service Line Classification], MATCH(SUMIFS(Table15[Unique ID],Table15[System-Owned Portion],D2481,Table15[If Material Anything Other than "Lead" in Column E,Was Material Ever Previously Lead?],F2481,Table15[Customer-Owned Portion],N2481),Table15[Unique ID],0),0)))</f>
        <v>Non-lead</v>
      </c>
      <c r="W2481" s="189"/>
    </row>
    <row r="2482" spans="1:23" s="190" customFormat="1" ht="37.5" x14ac:dyDescent="0.25">
      <c r="A2482" s="180">
        <v>11590493</v>
      </c>
      <c r="B2482" s="181" t="s">
        <v>5031</v>
      </c>
      <c r="C2482" s="182" t="s">
        <v>5032</v>
      </c>
      <c r="D2482" s="183" t="s">
        <v>36</v>
      </c>
      <c r="E2482" s="181" t="s">
        <v>35</v>
      </c>
      <c r="F2482" s="183" t="s">
        <v>35</v>
      </c>
      <c r="G2482" s="181" t="s">
        <v>261</v>
      </c>
      <c r="H2482" s="184">
        <v>1</v>
      </c>
      <c r="I2482" s="185" t="s">
        <v>107</v>
      </c>
      <c r="J2482" s="181" t="s">
        <v>37</v>
      </c>
      <c r="K2482" s="181" t="s">
        <v>38</v>
      </c>
      <c r="L2482" s="186">
        <v>45503</v>
      </c>
      <c r="M2482" s="187" t="s">
        <v>225</v>
      </c>
      <c r="N2482" s="183" t="s">
        <v>43</v>
      </c>
      <c r="O2482" s="181"/>
      <c r="P2482" s="184">
        <v>1</v>
      </c>
      <c r="Q2482" s="185" t="s">
        <v>107</v>
      </c>
      <c r="R2482" s="181" t="s">
        <v>37</v>
      </c>
      <c r="S2482" s="181" t="s">
        <v>96</v>
      </c>
      <c r="T2482" s="186">
        <v>45503</v>
      </c>
      <c r="U2482" s="187" t="s">
        <v>7068</v>
      </c>
      <c r="V2482" s="188" t="str" cm="1">
        <f t="array" ref="V2482">IF(SUM(LEN(A2482:U2482))=0,"",IF(OR(OR(ISBLANK(E2482),SUM(LEN(B2482),LEN(C2482))=0),AND(NOT(D2482="Unknown"),ISBLANK(I2482)),AND(NOT(N2482="Unknown"),ISBLANK(Q2482))),"Missing Information", INDEX(Table15[Entire Service Line Classification], MATCH(SUMIFS(Table15[Unique ID],Table15[System-Owned Portion],D2482,Table15[If Material Anything Other than "Lead" in Column E,Was Material Ever Previously Lead?],F2482,Table15[Customer-Owned Portion],N2482),Table15[Unique ID],0),0)))</f>
        <v>Non-lead</v>
      </c>
      <c r="W2482" s="189"/>
    </row>
    <row r="2483" spans="1:23" s="190" customFormat="1" ht="37.5" x14ac:dyDescent="0.25">
      <c r="A2483" s="180">
        <v>11590491</v>
      </c>
      <c r="B2483" s="181" t="s">
        <v>5033</v>
      </c>
      <c r="C2483" s="182" t="s">
        <v>5034</v>
      </c>
      <c r="D2483" s="183" t="s">
        <v>36</v>
      </c>
      <c r="E2483" s="181" t="s">
        <v>35</v>
      </c>
      <c r="F2483" s="183" t="s">
        <v>35</v>
      </c>
      <c r="G2483" s="181" t="s">
        <v>7038</v>
      </c>
      <c r="H2483" s="184">
        <v>1</v>
      </c>
      <c r="I2483" s="185" t="s">
        <v>107</v>
      </c>
      <c r="J2483" s="181" t="s">
        <v>37</v>
      </c>
      <c r="K2483" s="181" t="s">
        <v>38</v>
      </c>
      <c r="L2483" s="186">
        <v>45503</v>
      </c>
      <c r="M2483" s="187" t="s">
        <v>225</v>
      </c>
      <c r="N2483" s="183" t="s">
        <v>43</v>
      </c>
      <c r="O2483" s="181"/>
      <c r="P2483" s="184">
        <v>0.75</v>
      </c>
      <c r="Q2483" s="185" t="s">
        <v>107</v>
      </c>
      <c r="R2483" s="181" t="s">
        <v>37</v>
      </c>
      <c r="S2483" s="181" t="s">
        <v>96</v>
      </c>
      <c r="T2483" s="186">
        <v>45503</v>
      </c>
      <c r="U2483" s="187" t="s">
        <v>7068</v>
      </c>
      <c r="V2483" s="188" t="str" cm="1">
        <f t="array" ref="V2483">IF(SUM(LEN(A2483:U2483))=0,"",IF(OR(OR(ISBLANK(E2483),SUM(LEN(B2483),LEN(C2483))=0),AND(NOT(D2483="Unknown"),ISBLANK(I2483)),AND(NOT(N2483="Unknown"),ISBLANK(Q2483))),"Missing Information", INDEX(Table15[Entire Service Line Classification], MATCH(SUMIFS(Table15[Unique ID],Table15[System-Owned Portion],D2483,Table15[If Material Anything Other than "Lead" in Column E,Was Material Ever Previously Lead?],F2483,Table15[Customer-Owned Portion],N2483),Table15[Unique ID],0),0)))</f>
        <v>Non-lead</v>
      </c>
      <c r="W2483" s="189"/>
    </row>
    <row r="2484" spans="1:23" s="190" customFormat="1" ht="37.5" x14ac:dyDescent="0.25">
      <c r="A2484" s="180">
        <v>11590487</v>
      </c>
      <c r="B2484" s="181" t="s">
        <v>5035</v>
      </c>
      <c r="C2484" s="182" t="s">
        <v>5036</v>
      </c>
      <c r="D2484" s="183" t="s">
        <v>36</v>
      </c>
      <c r="E2484" s="181" t="s">
        <v>35</v>
      </c>
      <c r="F2484" s="183" t="s">
        <v>35</v>
      </c>
      <c r="G2484" s="181" t="s">
        <v>271</v>
      </c>
      <c r="H2484" s="184">
        <v>1</v>
      </c>
      <c r="I2484" s="185" t="s">
        <v>107</v>
      </c>
      <c r="J2484" s="181" t="s">
        <v>37</v>
      </c>
      <c r="K2484" s="181" t="s">
        <v>38</v>
      </c>
      <c r="L2484" s="186">
        <v>45496</v>
      </c>
      <c r="M2484" s="187" t="s">
        <v>225</v>
      </c>
      <c r="N2484" s="183" t="s">
        <v>36</v>
      </c>
      <c r="O2484" s="181"/>
      <c r="P2484" s="184">
        <v>1</v>
      </c>
      <c r="Q2484" s="185" t="s">
        <v>107</v>
      </c>
      <c r="R2484" s="181" t="s">
        <v>37</v>
      </c>
      <c r="S2484" s="181" t="s">
        <v>96</v>
      </c>
      <c r="T2484" s="186">
        <v>45496</v>
      </c>
      <c r="U2484" s="187" t="s">
        <v>225</v>
      </c>
      <c r="V2484" s="188" t="str" cm="1">
        <f t="array" ref="V2484">IF(SUM(LEN(A2484:U2484))=0,"",IF(OR(OR(ISBLANK(E2484),SUM(LEN(B2484),LEN(C2484))=0),AND(NOT(D2484="Unknown"),ISBLANK(I2484)),AND(NOT(N2484="Unknown"),ISBLANK(Q2484))),"Missing Information", INDEX(Table15[Entire Service Line Classification], MATCH(SUMIFS(Table15[Unique ID],Table15[System-Owned Portion],D2484,Table15[If Material Anything Other than "Lead" in Column E,Was Material Ever Previously Lead?],F2484,Table15[Customer-Owned Portion],N2484),Table15[Unique ID],0),0)))</f>
        <v>Non-lead</v>
      </c>
      <c r="W2484" s="189"/>
    </row>
    <row r="2485" spans="1:23" s="190" customFormat="1" ht="37.5" x14ac:dyDescent="0.25">
      <c r="A2485" s="180">
        <v>11590486</v>
      </c>
      <c r="B2485" s="181" t="s">
        <v>5037</v>
      </c>
      <c r="C2485" s="182" t="s">
        <v>5038</v>
      </c>
      <c r="D2485" s="183" t="s">
        <v>36</v>
      </c>
      <c r="E2485" s="181" t="s">
        <v>35</v>
      </c>
      <c r="F2485" s="183" t="s">
        <v>35</v>
      </c>
      <c r="G2485" s="181" t="s">
        <v>235</v>
      </c>
      <c r="H2485" s="184">
        <v>1</v>
      </c>
      <c r="I2485" s="185" t="s">
        <v>107</v>
      </c>
      <c r="J2485" s="181" t="s">
        <v>37</v>
      </c>
      <c r="K2485" s="181" t="s">
        <v>38</v>
      </c>
      <c r="L2485" s="186">
        <v>45503</v>
      </c>
      <c r="M2485" s="187" t="s">
        <v>225</v>
      </c>
      <c r="N2485" s="183" t="s">
        <v>44</v>
      </c>
      <c r="O2485" s="181"/>
      <c r="P2485" s="184">
        <v>1</v>
      </c>
      <c r="Q2485" s="185" t="s">
        <v>107</v>
      </c>
      <c r="R2485" s="181" t="s">
        <v>37</v>
      </c>
      <c r="S2485" s="181" t="s">
        <v>96</v>
      </c>
      <c r="T2485" s="186">
        <v>45503</v>
      </c>
      <c r="U2485" s="187" t="s">
        <v>7068</v>
      </c>
      <c r="V2485" s="188" t="str" cm="1">
        <f t="array" ref="V2485">IF(SUM(LEN(A2485:U2485))=0,"",IF(OR(OR(ISBLANK(E2485),SUM(LEN(B2485),LEN(C2485))=0),AND(NOT(D2485="Unknown"),ISBLANK(I2485)),AND(NOT(N2485="Unknown"),ISBLANK(Q2485))),"Missing Information", INDEX(Table15[Entire Service Line Classification], MATCH(SUMIFS(Table15[Unique ID],Table15[System-Owned Portion],D2485,Table15[If Material Anything Other than "Lead" in Column E,Was Material Ever Previously Lead?],F2485,Table15[Customer-Owned Portion],N2485),Table15[Unique ID],0),0)))</f>
        <v>Non-lead</v>
      </c>
      <c r="W2485" s="189"/>
    </row>
    <row r="2486" spans="1:23" s="190" customFormat="1" ht="37.5" x14ac:dyDescent="0.25">
      <c r="A2486" s="180">
        <v>11590485</v>
      </c>
      <c r="B2486" s="181" t="s">
        <v>5039</v>
      </c>
      <c r="C2486" s="182" t="s">
        <v>5040</v>
      </c>
      <c r="D2486" s="183" t="s">
        <v>43</v>
      </c>
      <c r="E2486" s="181" t="s">
        <v>35</v>
      </c>
      <c r="F2486" s="183" t="s">
        <v>35</v>
      </c>
      <c r="G2486" s="181" t="s">
        <v>237</v>
      </c>
      <c r="H2486" s="184">
        <v>1</v>
      </c>
      <c r="I2486" s="185" t="s">
        <v>107</v>
      </c>
      <c r="J2486" s="181" t="s">
        <v>37</v>
      </c>
      <c r="K2486" s="181" t="s">
        <v>38</v>
      </c>
      <c r="L2486" s="186">
        <v>45496</v>
      </c>
      <c r="M2486" s="187" t="s">
        <v>225</v>
      </c>
      <c r="N2486" s="183" t="s">
        <v>43</v>
      </c>
      <c r="O2486" s="181"/>
      <c r="P2486" s="184">
        <v>1</v>
      </c>
      <c r="Q2486" s="185" t="s">
        <v>107</v>
      </c>
      <c r="R2486" s="181" t="s">
        <v>37</v>
      </c>
      <c r="S2486" s="181" t="s">
        <v>96</v>
      </c>
      <c r="T2486" s="186">
        <v>45496</v>
      </c>
      <c r="U2486" s="187" t="s">
        <v>7068</v>
      </c>
      <c r="V2486" s="188" t="str" cm="1">
        <f t="array" ref="V2486">IF(SUM(LEN(A2486:U2486))=0,"",IF(OR(OR(ISBLANK(E2486),SUM(LEN(B2486),LEN(C2486))=0),AND(NOT(D2486="Unknown"),ISBLANK(I2486)),AND(NOT(N2486="Unknown"),ISBLANK(Q2486))),"Missing Information", INDEX(Table15[Entire Service Line Classification], MATCH(SUMIFS(Table15[Unique ID],Table15[System-Owned Portion],D2486,Table15[If Material Anything Other than "Lead" in Column E,Was Material Ever Previously Lead?],F2486,Table15[Customer-Owned Portion],N2486),Table15[Unique ID],0),0)))</f>
        <v>Non-lead</v>
      </c>
      <c r="W2486" s="189"/>
    </row>
    <row r="2487" spans="1:23" s="190" customFormat="1" ht="37.5" x14ac:dyDescent="0.25">
      <c r="A2487" s="180">
        <v>11590484</v>
      </c>
      <c r="B2487" s="181" t="s">
        <v>5041</v>
      </c>
      <c r="C2487" s="182" t="s">
        <v>5042</v>
      </c>
      <c r="D2487" s="183" t="s">
        <v>43</v>
      </c>
      <c r="E2487" s="181" t="s">
        <v>35</v>
      </c>
      <c r="F2487" s="183" t="s">
        <v>35</v>
      </c>
      <c r="G2487" s="181" t="s">
        <v>274</v>
      </c>
      <c r="H2487" s="184">
        <v>1</v>
      </c>
      <c r="I2487" s="185" t="s">
        <v>107</v>
      </c>
      <c r="J2487" s="181" t="s">
        <v>37</v>
      </c>
      <c r="K2487" s="181" t="s">
        <v>38</v>
      </c>
      <c r="L2487" s="186">
        <v>45503</v>
      </c>
      <c r="M2487" s="187" t="s">
        <v>225</v>
      </c>
      <c r="N2487" s="183" t="s">
        <v>43</v>
      </c>
      <c r="O2487" s="181"/>
      <c r="P2487" s="184">
        <v>0.75</v>
      </c>
      <c r="Q2487" s="185" t="s">
        <v>107</v>
      </c>
      <c r="R2487" s="181" t="s">
        <v>37</v>
      </c>
      <c r="S2487" s="181" t="s">
        <v>96</v>
      </c>
      <c r="T2487" s="186">
        <v>45503</v>
      </c>
      <c r="U2487" s="187" t="s">
        <v>7068</v>
      </c>
      <c r="V2487" s="188" t="str" cm="1">
        <f t="array" ref="V2487">IF(SUM(LEN(A2487:U2487))=0,"",IF(OR(OR(ISBLANK(E2487),SUM(LEN(B2487),LEN(C2487))=0),AND(NOT(D2487="Unknown"),ISBLANK(I2487)),AND(NOT(N2487="Unknown"),ISBLANK(Q2487))),"Missing Information", INDEX(Table15[Entire Service Line Classification], MATCH(SUMIFS(Table15[Unique ID],Table15[System-Owned Portion],D2487,Table15[If Material Anything Other than "Lead" in Column E,Was Material Ever Previously Lead?],F2487,Table15[Customer-Owned Portion],N2487),Table15[Unique ID],0),0)))</f>
        <v>Non-lead</v>
      </c>
      <c r="W2487" s="189"/>
    </row>
    <row r="2488" spans="1:23" s="190" customFormat="1" ht="37.5" x14ac:dyDescent="0.25">
      <c r="A2488" s="180">
        <v>11590482</v>
      </c>
      <c r="B2488" s="181" t="s">
        <v>5043</v>
      </c>
      <c r="C2488" s="182" t="s">
        <v>5044</v>
      </c>
      <c r="D2488" s="183" t="s">
        <v>36</v>
      </c>
      <c r="E2488" s="181" t="s">
        <v>35</v>
      </c>
      <c r="F2488" s="183" t="s">
        <v>35</v>
      </c>
      <c r="G2488" s="181" t="s">
        <v>238</v>
      </c>
      <c r="H2488" s="184">
        <v>1</v>
      </c>
      <c r="I2488" s="185" t="s">
        <v>107</v>
      </c>
      <c r="J2488" s="181" t="s">
        <v>37</v>
      </c>
      <c r="K2488" s="181" t="s">
        <v>38</v>
      </c>
      <c r="L2488" s="186">
        <v>45492</v>
      </c>
      <c r="M2488" s="187" t="s">
        <v>225</v>
      </c>
      <c r="N2488" s="183" t="s">
        <v>36</v>
      </c>
      <c r="O2488" s="181"/>
      <c r="P2488" s="184">
        <v>1</v>
      </c>
      <c r="Q2488" s="185" t="s">
        <v>107</v>
      </c>
      <c r="R2488" s="181" t="s">
        <v>37</v>
      </c>
      <c r="S2488" s="181" t="s">
        <v>96</v>
      </c>
      <c r="T2488" s="186">
        <v>45492</v>
      </c>
      <c r="U2488" s="187" t="s">
        <v>225</v>
      </c>
      <c r="V2488" s="188" t="str" cm="1">
        <f t="array" ref="V2488">IF(SUM(LEN(A2488:U2488))=0,"",IF(OR(OR(ISBLANK(E2488),SUM(LEN(B2488),LEN(C2488))=0),AND(NOT(D2488="Unknown"),ISBLANK(I2488)),AND(NOT(N2488="Unknown"),ISBLANK(Q2488))),"Missing Information", INDEX(Table15[Entire Service Line Classification], MATCH(SUMIFS(Table15[Unique ID],Table15[System-Owned Portion],D2488,Table15[If Material Anything Other than "Lead" in Column E,Was Material Ever Previously Lead?],F2488,Table15[Customer-Owned Portion],N2488),Table15[Unique ID],0),0)))</f>
        <v>Non-lead</v>
      </c>
      <c r="W2488" s="189"/>
    </row>
    <row r="2489" spans="1:23" s="190" customFormat="1" ht="37.5" x14ac:dyDescent="0.25">
      <c r="A2489" s="180">
        <v>11590480</v>
      </c>
      <c r="B2489" s="181" t="s">
        <v>5045</v>
      </c>
      <c r="C2489" s="182" t="s">
        <v>5046</v>
      </c>
      <c r="D2489" s="183" t="s">
        <v>43</v>
      </c>
      <c r="E2489" s="181" t="s">
        <v>35</v>
      </c>
      <c r="F2489" s="183" t="s">
        <v>35</v>
      </c>
      <c r="G2489" s="181" t="s">
        <v>7043</v>
      </c>
      <c r="H2489" s="184">
        <v>1</v>
      </c>
      <c r="I2489" s="185" t="s">
        <v>107</v>
      </c>
      <c r="J2489" s="181" t="s">
        <v>37</v>
      </c>
      <c r="K2489" s="181" t="s">
        <v>38</v>
      </c>
      <c r="L2489" s="186">
        <v>45503</v>
      </c>
      <c r="M2489" s="187" t="s">
        <v>225</v>
      </c>
      <c r="N2489" s="183" t="s">
        <v>43</v>
      </c>
      <c r="O2489" s="181"/>
      <c r="P2489" s="184">
        <v>1</v>
      </c>
      <c r="Q2489" s="185" t="s">
        <v>107</v>
      </c>
      <c r="R2489" s="181" t="s">
        <v>37</v>
      </c>
      <c r="S2489" s="181" t="s">
        <v>96</v>
      </c>
      <c r="T2489" s="186">
        <v>45503</v>
      </c>
      <c r="U2489" s="187" t="s">
        <v>7068</v>
      </c>
      <c r="V2489" s="188" t="str" cm="1">
        <f t="array" ref="V2489">IF(SUM(LEN(A2489:U2489))=0,"",IF(OR(OR(ISBLANK(E2489),SUM(LEN(B2489),LEN(C2489))=0),AND(NOT(D2489="Unknown"),ISBLANK(I2489)),AND(NOT(N2489="Unknown"),ISBLANK(Q2489))),"Missing Information", INDEX(Table15[Entire Service Line Classification], MATCH(SUMIFS(Table15[Unique ID],Table15[System-Owned Portion],D2489,Table15[If Material Anything Other than "Lead" in Column E,Was Material Ever Previously Lead?],F2489,Table15[Customer-Owned Portion],N2489),Table15[Unique ID],0),0)))</f>
        <v>Non-lead</v>
      </c>
      <c r="W2489" s="189"/>
    </row>
    <row r="2490" spans="1:23" s="190" customFormat="1" ht="37.5" x14ac:dyDescent="0.25">
      <c r="A2490" s="180">
        <v>11590479</v>
      </c>
      <c r="B2490" s="181" t="s">
        <v>5047</v>
      </c>
      <c r="C2490" s="182" t="s">
        <v>5048</v>
      </c>
      <c r="D2490" s="183" t="s">
        <v>43</v>
      </c>
      <c r="E2490" s="181" t="s">
        <v>35</v>
      </c>
      <c r="F2490" s="183" t="s">
        <v>35</v>
      </c>
      <c r="G2490" s="181" t="s">
        <v>247</v>
      </c>
      <c r="H2490" s="184">
        <v>1</v>
      </c>
      <c r="I2490" s="185" t="s">
        <v>107</v>
      </c>
      <c r="J2490" s="181" t="s">
        <v>37</v>
      </c>
      <c r="K2490" s="181" t="s">
        <v>38</v>
      </c>
      <c r="L2490" s="186">
        <v>45503</v>
      </c>
      <c r="M2490" s="187" t="s">
        <v>225</v>
      </c>
      <c r="N2490" s="183" t="s">
        <v>43</v>
      </c>
      <c r="O2490" s="181"/>
      <c r="P2490" s="184">
        <v>0.75</v>
      </c>
      <c r="Q2490" s="185" t="s">
        <v>107</v>
      </c>
      <c r="R2490" s="181" t="s">
        <v>37</v>
      </c>
      <c r="S2490" s="181" t="s">
        <v>96</v>
      </c>
      <c r="T2490" s="186">
        <v>45503</v>
      </c>
      <c r="U2490" s="187" t="s">
        <v>7068</v>
      </c>
      <c r="V2490" s="188" t="str" cm="1">
        <f t="array" ref="V2490">IF(SUM(LEN(A2490:U2490))=0,"",IF(OR(OR(ISBLANK(E2490),SUM(LEN(B2490),LEN(C2490))=0),AND(NOT(D2490="Unknown"),ISBLANK(I2490)),AND(NOT(N2490="Unknown"),ISBLANK(Q2490))),"Missing Information", INDEX(Table15[Entire Service Line Classification], MATCH(SUMIFS(Table15[Unique ID],Table15[System-Owned Portion],D2490,Table15[If Material Anything Other than "Lead" in Column E,Was Material Ever Previously Lead?],F2490,Table15[Customer-Owned Portion],N2490),Table15[Unique ID],0),0)))</f>
        <v>Non-lead</v>
      </c>
      <c r="W2490" s="189"/>
    </row>
    <row r="2491" spans="1:23" s="190" customFormat="1" ht="37.5" x14ac:dyDescent="0.25">
      <c r="A2491" s="180">
        <v>11590478</v>
      </c>
      <c r="B2491" s="181" t="s">
        <v>5049</v>
      </c>
      <c r="C2491" s="182" t="s">
        <v>5050</v>
      </c>
      <c r="D2491" s="183" t="s">
        <v>43</v>
      </c>
      <c r="E2491" s="181" t="s">
        <v>35</v>
      </c>
      <c r="F2491" s="183" t="s">
        <v>35</v>
      </c>
      <c r="G2491" s="181" t="s">
        <v>250</v>
      </c>
      <c r="H2491" s="184">
        <v>1</v>
      </c>
      <c r="I2491" s="185" t="s">
        <v>107</v>
      </c>
      <c r="J2491" s="181" t="s">
        <v>37</v>
      </c>
      <c r="K2491" s="181" t="s">
        <v>38</v>
      </c>
      <c r="L2491" s="186">
        <v>45496</v>
      </c>
      <c r="M2491" s="187" t="s">
        <v>225</v>
      </c>
      <c r="N2491" s="183" t="s">
        <v>43</v>
      </c>
      <c r="O2491" s="181"/>
      <c r="P2491" s="184">
        <v>0.75</v>
      </c>
      <c r="Q2491" s="185" t="s">
        <v>107</v>
      </c>
      <c r="R2491" s="181" t="s">
        <v>37</v>
      </c>
      <c r="S2491" s="181" t="s">
        <v>96</v>
      </c>
      <c r="T2491" s="186">
        <v>45496</v>
      </c>
      <c r="U2491" s="187" t="s">
        <v>7068</v>
      </c>
      <c r="V2491" s="188" t="str" cm="1">
        <f t="array" ref="V2491">IF(SUM(LEN(A2491:U2491))=0,"",IF(OR(OR(ISBLANK(E2491),SUM(LEN(B2491),LEN(C2491))=0),AND(NOT(D2491="Unknown"),ISBLANK(I2491)),AND(NOT(N2491="Unknown"),ISBLANK(Q2491))),"Missing Information", INDEX(Table15[Entire Service Line Classification], MATCH(SUMIFS(Table15[Unique ID],Table15[System-Owned Portion],D2491,Table15[If Material Anything Other than "Lead" in Column E,Was Material Ever Previously Lead?],F2491,Table15[Customer-Owned Portion],N2491),Table15[Unique ID],0),0)))</f>
        <v>Non-lead</v>
      </c>
      <c r="W2491" s="189"/>
    </row>
    <row r="2492" spans="1:23" s="190" customFormat="1" ht="37.5" x14ac:dyDescent="0.25">
      <c r="A2492" s="180">
        <v>11590477</v>
      </c>
      <c r="B2492" s="181" t="s">
        <v>5051</v>
      </c>
      <c r="C2492" s="182" t="s">
        <v>4971</v>
      </c>
      <c r="D2492" s="183" t="s">
        <v>36</v>
      </c>
      <c r="E2492" s="181" t="s">
        <v>35</v>
      </c>
      <c r="F2492" s="183" t="s">
        <v>35</v>
      </c>
      <c r="G2492" s="181" t="s">
        <v>234</v>
      </c>
      <c r="H2492" s="184">
        <v>1</v>
      </c>
      <c r="I2492" s="185" t="s">
        <v>107</v>
      </c>
      <c r="J2492" s="181" t="s">
        <v>37</v>
      </c>
      <c r="K2492" s="181" t="s">
        <v>38</v>
      </c>
      <c r="L2492" s="186">
        <v>45496</v>
      </c>
      <c r="M2492" s="187" t="s">
        <v>225</v>
      </c>
      <c r="N2492" s="183" t="s">
        <v>43</v>
      </c>
      <c r="O2492" s="181"/>
      <c r="P2492" s="184">
        <v>0.75</v>
      </c>
      <c r="Q2492" s="185" t="s">
        <v>107</v>
      </c>
      <c r="R2492" s="181" t="s">
        <v>37</v>
      </c>
      <c r="S2492" s="181" t="s">
        <v>96</v>
      </c>
      <c r="T2492" s="186">
        <v>45496</v>
      </c>
      <c r="U2492" s="187" t="s">
        <v>7069</v>
      </c>
      <c r="V2492" s="188" t="str" cm="1">
        <f t="array" ref="V2492">IF(SUM(LEN(A2492:U2492))=0,"",IF(OR(OR(ISBLANK(E2492),SUM(LEN(B2492),LEN(C2492))=0),AND(NOT(D2492="Unknown"),ISBLANK(I2492)),AND(NOT(N2492="Unknown"),ISBLANK(Q2492))),"Missing Information", INDEX(Table15[Entire Service Line Classification], MATCH(SUMIFS(Table15[Unique ID],Table15[System-Owned Portion],D2492,Table15[If Material Anything Other than "Lead" in Column E,Was Material Ever Previously Lead?],F2492,Table15[Customer-Owned Portion],N2492),Table15[Unique ID],0),0)))</f>
        <v>Non-lead</v>
      </c>
      <c r="W2492" s="189"/>
    </row>
    <row r="2493" spans="1:23" s="190" customFormat="1" ht="37.5" x14ac:dyDescent="0.25">
      <c r="A2493" s="180">
        <v>11590476</v>
      </c>
      <c r="B2493" s="181" t="s">
        <v>5052</v>
      </c>
      <c r="C2493" s="182" t="s">
        <v>5053</v>
      </c>
      <c r="D2493" s="183" t="s">
        <v>43</v>
      </c>
      <c r="E2493" s="181" t="s">
        <v>35</v>
      </c>
      <c r="F2493" s="183" t="s">
        <v>35</v>
      </c>
      <c r="G2493" s="181" t="s">
        <v>232</v>
      </c>
      <c r="H2493" s="184">
        <v>1</v>
      </c>
      <c r="I2493" s="185" t="s">
        <v>107</v>
      </c>
      <c r="J2493" s="181" t="s">
        <v>37</v>
      </c>
      <c r="K2493" s="181" t="s">
        <v>38</v>
      </c>
      <c r="L2493" s="186">
        <v>45495</v>
      </c>
      <c r="M2493" s="187" t="s">
        <v>7069</v>
      </c>
      <c r="N2493" s="183" t="s">
        <v>43</v>
      </c>
      <c r="O2493" s="181"/>
      <c r="P2493" s="184">
        <v>0.75</v>
      </c>
      <c r="Q2493" s="185" t="s">
        <v>107</v>
      </c>
      <c r="R2493" s="181" t="s">
        <v>37</v>
      </c>
      <c r="S2493" s="181" t="s">
        <v>96</v>
      </c>
      <c r="T2493" s="186">
        <v>45495</v>
      </c>
      <c r="U2493" s="187" t="s">
        <v>7069</v>
      </c>
      <c r="V2493" s="188" t="str" cm="1">
        <f t="array" ref="V2493">IF(SUM(LEN(A2493:U2493))=0,"",IF(OR(OR(ISBLANK(E2493),SUM(LEN(B2493),LEN(C2493))=0),AND(NOT(D2493="Unknown"),ISBLANK(I2493)),AND(NOT(N2493="Unknown"),ISBLANK(Q2493))),"Missing Information", INDEX(Table15[Entire Service Line Classification], MATCH(SUMIFS(Table15[Unique ID],Table15[System-Owned Portion],D2493,Table15[If Material Anything Other than "Lead" in Column E,Was Material Ever Previously Lead?],F2493,Table15[Customer-Owned Portion],N2493),Table15[Unique ID],0),0)))</f>
        <v>Non-lead</v>
      </c>
      <c r="W2493" s="189"/>
    </row>
    <row r="2494" spans="1:23" s="190" customFormat="1" ht="37.5" x14ac:dyDescent="0.25">
      <c r="A2494" s="180">
        <v>11590529</v>
      </c>
      <c r="B2494" s="181" t="s">
        <v>5054</v>
      </c>
      <c r="C2494" s="182" t="s">
        <v>5055</v>
      </c>
      <c r="D2494" s="183" t="s">
        <v>36</v>
      </c>
      <c r="E2494" s="181" t="s">
        <v>35</v>
      </c>
      <c r="F2494" s="183" t="s">
        <v>35</v>
      </c>
      <c r="G2494" s="181" t="s">
        <v>251</v>
      </c>
      <c r="H2494" s="184">
        <v>1</v>
      </c>
      <c r="I2494" s="185" t="s">
        <v>107</v>
      </c>
      <c r="J2494" s="181" t="s">
        <v>37</v>
      </c>
      <c r="K2494" s="181" t="s">
        <v>38</v>
      </c>
      <c r="L2494" s="186">
        <v>45503</v>
      </c>
      <c r="M2494" s="187" t="s">
        <v>225</v>
      </c>
      <c r="N2494" s="183" t="s">
        <v>36</v>
      </c>
      <c r="O2494" s="181"/>
      <c r="P2494" s="184">
        <v>1</v>
      </c>
      <c r="Q2494" s="185" t="s">
        <v>107</v>
      </c>
      <c r="R2494" s="181" t="s">
        <v>37</v>
      </c>
      <c r="S2494" s="181" t="s">
        <v>96</v>
      </c>
      <c r="T2494" s="186">
        <v>45503</v>
      </c>
      <c r="U2494" s="187" t="s">
        <v>225</v>
      </c>
      <c r="V2494" s="188" t="str" cm="1">
        <f t="array" ref="V2494">IF(SUM(LEN(A2494:U2494))=0,"",IF(OR(OR(ISBLANK(E2494),SUM(LEN(B2494),LEN(C2494))=0),AND(NOT(D2494="Unknown"),ISBLANK(I2494)),AND(NOT(N2494="Unknown"),ISBLANK(Q2494))),"Missing Information", INDEX(Table15[Entire Service Line Classification], MATCH(SUMIFS(Table15[Unique ID],Table15[System-Owned Portion],D2494,Table15[If Material Anything Other than "Lead" in Column E,Was Material Ever Previously Lead?],F2494,Table15[Customer-Owned Portion],N2494),Table15[Unique ID],0),0)))</f>
        <v>Non-lead</v>
      </c>
      <c r="W2494" s="189"/>
    </row>
    <row r="2495" spans="1:23" s="190" customFormat="1" ht="37.5" x14ac:dyDescent="0.25">
      <c r="A2495" s="180">
        <v>11590524</v>
      </c>
      <c r="B2495" s="181" t="s">
        <v>5056</v>
      </c>
      <c r="C2495" s="182" t="s">
        <v>5057</v>
      </c>
      <c r="D2495" s="183" t="s">
        <v>36</v>
      </c>
      <c r="E2495" s="181" t="s">
        <v>35</v>
      </c>
      <c r="F2495" s="183" t="s">
        <v>35</v>
      </c>
      <c r="G2495" s="181" t="s">
        <v>232</v>
      </c>
      <c r="H2495" s="184">
        <v>1</v>
      </c>
      <c r="I2495" s="185" t="s">
        <v>107</v>
      </c>
      <c r="J2495" s="181" t="s">
        <v>37</v>
      </c>
      <c r="K2495" s="181" t="s">
        <v>38</v>
      </c>
      <c r="L2495" s="186">
        <v>45496</v>
      </c>
      <c r="M2495" s="187" t="s">
        <v>225</v>
      </c>
      <c r="N2495" s="183" t="s">
        <v>36</v>
      </c>
      <c r="O2495" s="181"/>
      <c r="P2495" s="184">
        <v>0.75</v>
      </c>
      <c r="Q2495" s="185" t="s">
        <v>107</v>
      </c>
      <c r="R2495" s="181" t="s">
        <v>37</v>
      </c>
      <c r="S2495" s="181" t="s">
        <v>96</v>
      </c>
      <c r="T2495" s="186">
        <v>45496</v>
      </c>
      <c r="U2495" s="187" t="s">
        <v>225</v>
      </c>
      <c r="V2495" s="188" t="str" cm="1">
        <f t="array" ref="V2495">IF(SUM(LEN(A2495:U2495))=0,"",IF(OR(OR(ISBLANK(E2495),SUM(LEN(B2495),LEN(C2495))=0),AND(NOT(D2495="Unknown"),ISBLANK(I2495)),AND(NOT(N2495="Unknown"),ISBLANK(Q2495))),"Missing Information", INDEX(Table15[Entire Service Line Classification], MATCH(SUMIFS(Table15[Unique ID],Table15[System-Owned Portion],D2495,Table15[If Material Anything Other than "Lead" in Column E,Was Material Ever Previously Lead?],F2495,Table15[Customer-Owned Portion],N2495),Table15[Unique ID],0),0)))</f>
        <v>Non-lead</v>
      </c>
      <c r="W2495" s="189"/>
    </row>
    <row r="2496" spans="1:23" s="190" customFormat="1" ht="37.5" x14ac:dyDescent="0.25">
      <c r="A2496" s="180">
        <v>11590475</v>
      </c>
      <c r="B2496" s="181" t="s">
        <v>5058</v>
      </c>
      <c r="C2496" s="182" t="s">
        <v>5059</v>
      </c>
      <c r="D2496" s="183" t="s">
        <v>43</v>
      </c>
      <c r="E2496" s="181" t="s">
        <v>35</v>
      </c>
      <c r="F2496" s="183" t="s">
        <v>35</v>
      </c>
      <c r="G2496" s="181" t="s">
        <v>258</v>
      </c>
      <c r="H2496" s="184">
        <v>1</v>
      </c>
      <c r="I2496" s="185" t="s">
        <v>107</v>
      </c>
      <c r="J2496" s="181" t="s">
        <v>37</v>
      </c>
      <c r="K2496" s="181" t="s">
        <v>38</v>
      </c>
      <c r="L2496" s="186">
        <v>45496</v>
      </c>
      <c r="M2496" s="187" t="s">
        <v>225</v>
      </c>
      <c r="N2496" s="183" t="s">
        <v>43</v>
      </c>
      <c r="O2496" s="181"/>
      <c r="P2496" s="184">
        <v>0.75</v>
      </c>
      <c r="Q2496" s="185" t="s">
        <v>107</v>
      </c>
      <c r="R2496" s="181" t="s">
        <v>37</v>
      </c>
      <c r="S2496" s="181" t="s">
        <v>96</v>
      </c>
      <c r="T2496" s="186">
        <v>45496</v>
      </c>
      <c r="U2496" s="187" t="s">
        <v>7068</v>
      </c>
      <c r="V2496" s="188" t="str" cm="1">
        <f t="array" ref="V2496">IF(SUM(LEN(A2496:U2496))=0,"",IF(OR(OR(ISBLANK(E2496),SUM(LEN(B2496),LEN(C2496))=0),AND(NOT(D2496="Unknown"),ISBLANK(I2496)),AND(NOT(N2496="Unknown"),ISBLANK(Q2496))),"Missing Information", INDEX(Table15[Entire Service Line Classification], MATCH(SUMIFS(Table15[Unique ID],Table15[System-Owned Portion],D2496,Table15[If Material Anything Other than "Lead" in Column E,Was Material Ever Previously Lead?],F2496,Table15[Customer-Owned Portion],N2496),Table15[Unique ID],0),0)))</f>
        <v>Non-lead</v>
      </c>
      <c r="W2496" s="189"/>
    </row>
    <row r="2497" spans="1:23" s="190" customFormat="1" ht="37.5" x14ac:dyDescent="0.25">
      <c r="A2497" s="180">
        <v>11590546</v>
      </c>
      <c r="B2497" s="181" t="s">
        <v>5060</v>
      </c>
      <c r="C2497" s="182" t="s">
        <v>5061</v>
      </c>
      <c r="D2497" s="183" t="s">
        <v>36</v>
      </c>
      <c r="E2497" s="181" t="s">
        <v>35</v>
      </c>
      <c r="F2497" s="183" t="s">
        <v>35</v>
      </c>
      <c r="G2497" s="181" t="s">
        <v>263</v>
      </c>
      <c r="H2497" s="184">
        <v>1</v>
      </c>
      <c r="I2497" s="185" t="s">
        <v>107</v>
      </c>
      <c r="J2497" s="181" t="s">
        <v>37</v>
      </c>
      <c r="K2497" s="181" t="s">
        <v>38</v>
      </c>
      <c r="L2497" s="186">
        <v>45496</v>
      </c>
      <c r="M2497" s="187" t="s">
        <v>225</v>
      </c>
      <c r="N2497" s="183" t="s">
        <v>43</v>
      </c>
      <c r="O2497" s="181"/>
      <c r="P2497" s="184">
        <v>0.75</v>
      </c>
      <c r="Q2497" s="185" t="s">
        <v>107</v>
      </c>
      <c r="R2497" s="181" t="s">
        <v>37</v>
      </c>
      <c r="S2497" s="181" t="s">
        <v>96</v>
      </c>
      <c r="T2497" s="186">
        <v>45496</v>
      </c>
      <c r="U2497" s="187" t="s">
        <v>7068</v>
      </c>
      <c r="V2497" s="188" t="str" cm="1">
        <f t="array" ref="V2497">IF(SUM(LEN(A2497:U2497))=0,"",IF(OR(OR(ISBLANK(E2497),SUM(LEN(B2497),LEN(C2497))=0),AND(NOT(D2497="Unknown"),ISBLANK(I2497)),AND(NOT(N2497="Unknown"),ISBLANK(Q2497))),"Missing Information", INDEX(Table15[Entire Service Line Classification], MATCH(SUMIFS(Table15[Unique ID],Table15[System-Owned Portion],D2497,Table15[If Material Anything Other than "Lead" in Column E,Was Material Ever Previously Lead?],F2497,Table15[Customer-Owned Portion],N2497),Table15[Unique ID],0),0)))</f>
        <v>Non-lead</v>
      </c>
      <c r="W2497" s="189"/>
    </row>
    <row r="2498" spans="1:23" s="190" customFormat="1" ht="37.5" x14ac:dyDescent="0.25">
      <c r="A2498" s="180">
        <v>11590532</v>
      </c>
      <c r="B2498" s="181" t="s">
        <v>5062</v>
      </c>
      <c r="C2498" s="182" t="s">
        <v>5063</v>
      </c>
      <c r="D2498" s="183" t="s">
        <v>43</v>
      </c>
      <c r="E2498" s="181" t="s">
        <v>35</v>
      </c>
      <c r="F2498" s="183" t="s">
        <v>35</v>
      </c>
      <c r="G2498" s="181" t="s">
        <v>246</v>
      </c>
      <c r="H2498" s="184">
        <v>1</v>
      </c>
      <c r="I2498" s="185" t="s">
        <v>107</v>
      </c>
      <c r="J2498" s="181" t="s">
        <v>37</v>
      </c>
      <c r="K2498" s="181" t="s">
        <v>38</v>
      </c>
      <c r="L2498" s="186">
        <v>45503</v>
      </c>
      <c r="M2498" s="187" t="s">
        <v>225</v>
      </c>
      <c r="N2498" s="183" t="s">
        <v>43</v>
      </c>
      <c r="O2498" s="181"/>
      <c r="P2498" s="184">
        <v>0.75</v>
      </c>
      <c r="Q2498" s="185" t="s">
        <v>107</v>
      </c>
      <c r="R2498" s="181" t="s">
        <v>37</v>
      </c>
      <c r="S2498" s="181" t="s">
        <v>96</v>
      </c>
      <c r="T2498" s="186">
        <v>45503</v>
      </c>
      <c r="U2498" s="187" t="s">
        <v>7068</v>
      </c>
      <c r="V2498" s="188" t="str" cm="1">
        <f t="array" ref="V2498">IF(SUM(LEN(A2498:U2498))=0,"",IF(OR(OR(ISBLANK(E2498),SUM(LEN(B2498),LEN(C2498))=0),AND(NOT(D2498="Unknown"),ISBLANK(I2498)),AND(NOT(N2498="Unknown"),ISBLANK(Q2498))),"Missing Information", INDEX(Table15[Entire Service Line Classification], MATCH(SUMIFS(Table15[Unique ID],Table15[System-Owned Portion],D2498,Table15[If Material Anything Other than "Lead" in Column E,Was Material Ever Previously Lead?],F2498,Table15[Customer-Owned Portion],N2498),Table15[Unique ID],0),0)))</f>
        <v>Non-lead</v>
      </c>
      <c r="W2498" s="189"/>
    </row>
    <row r="2499" spans="1:23" s="190" customFormat="1" ht="37.5" x14ac:dyDescent="0.25">
      <c r="A2499" s="180">
        <v>11590526</v>
      </c>
      <c r="B2499" s="181" t="s">
        <v>5064</v>
      </c>
      <c r="C2499" s="182" t="s">
        <v>5065</v>
      </c>
      <c r="D2499" s="183" t="s">
        <v>36</v>
      </c>
      <c r="E2499" s="181" t="s">
        <v>35</v>
      </c>
      <c r="F2499" s="183" t="s">
        <v>35</v>
      </c>
      <c r="G2499" s="181" t="s">
        <v>7036</v>
      </c>
      <c r="H2499" s="184">
        <v>1</v>
      </c>
      <c r="I2499" s="185" t="s">
        <v>107</v>
      </c>
      <c r="J2499" s="181" t="s">
        <v>37</v>
      </c>
      <c r="K2499" s="181" t="s">
        <v>38</v>
      </c>
      <c r="L2499" s="186">
        <v>45503</v>
      </c>
      <c r="M2499" s="187" t="s">
        <v>225</v>
      </c>
      <c r="N2499" s="183" t="s">
        <v>43</v>
      </c>
      <c r="O2499" s="181"/>
      <c r="P2499" s="184">
        <v>0.75</v>
      </c>
      <c r="Q2499" s="185" t="s">
        <v>107</v>
      </c>
      <c r="R2499" s="181" t="s">
        <v>37</v>
      </c>
      <c r="S2499" s="181" t="s">
        <v>96</v>
      </c>
      <c r="T2499" s="186">
        <v>45503</v>
      </c>
      <c r="U2499" s="187" t="s">
        <v>7068</v>
      </c>
      <c r="V2499" s="188" t="str" cm="1">
        <f t="array" ref="V2499">IF(SUM(LEN(A2499:U2499))=0,"",IF(OR(OR(ISBLANK(E2499),SUM(LEN(B2499),LEN(C2499))=0),AND(NOT(D2499="Unknown"),ISBLANK(I2499)),AND(NOT(N2499="Unknown"),ISBLANK(Q2499))),"Missing Information", INDEX(Table15[Entire Service Line Classification], MATCH(SUMIFS(Table15[Unique ID],Table15[System-Owned Portion],D2499,Table15[If Material Anything Other than "Lead" in Column E,Was Material Ever Previously Lead?],F2499,Table15[Customer-Owned Portion],N2499),Table15[Unique ID],0),0)))</f>
        <v>Non-lead</v>
      </c>
      <c r="W2499" s="189"/>
    </row>
    <row r="2500" spans="1:23" s="190" customFormat="1" ht="37.5" x14ac:dyDescent="0.25">
      <c r="A2500" s="180">
        <v>11590517</v>
      </c>
      <c r="B2500" s="181" t="s">
        <v>5066</v>
      </c>
      <c r="C2500" s="182" t="s">
        <v>5067</v>
      </c>
      <c r="D2500" s="183" t="s">
        <v>36</v>
      </c>
      <c r="E2500" s="181" t="s">
        <v>35</v>
      </c>
      <c r="F2500" s="183" t="s">
        <v>35</v>
      </c>
      <c r="G2500" s="181" t="s">
        <v>272</v>
      </c>
      <c r="H2500" s="184">
        <v>1</v>
      </c>
      <c r="I2500" s="185" t="s">
        <v>107</v>
      </c>
      <c r="J2500" s="181" t="s">
        <v>37</v>
      </c>
      <c r="K2500" s="181" t="s">
        <v>38</v>
      </c>
      <c r="L2500" s="186">
        <v>45496</v>
      </c>
      <c r="M2500" s="187" t="s">
        <v>225</v>
      </c>
      <c r="N2500" s="183" t="s">
        <v>43</v>
      </c>
      <c r="O2500" s="181"/>
      <c r="P2500" s="184">
        <v>0.75</v>
      </c>
      <c r="Q2500" s="185" t="s">
        <v>107</v>
      </c>
      <c r="R2500" s="181" t="s">
        <v>37</v>
      </c>
      <c r="S2500" s="181" t="s">
        <v>96</v>
      </c>
      <c r="T2500" s="186">
        <v>45496</v>
      </c>
      <c r="U2500" s="187" t="s">
        <v>7068</v>
      </c>
      <c r="V2500" s="188" t="str" cm="1">
        <f t="array" ref="V2500">IF(SUM(LEN(A2500:U2500))=0,"",IF(OR(OR(ISBLANK(E2500),SUM(LEN(B2500),LEN(C2500))=0),AND(NOT(D2500="Unknown"),ISBLANK(I2500)),AND(NOT(N2500="Unknown"),ISBLANK(Q2500))),"Missing Information", INDEX(Table15[Entire Service Line Classification], MATCH(SUMIFS(Table15[Unique ID],Table15[System-Owned Portion],D2500,Table15[If Material Anything Other than "Lead" in Column E,Was Material Ever Previously Lead?],F2500,Table15[Customer-Owned Portion],N2500),Table15[Unique ID],0),0)))</f>
        <v>Non-lead</v>
      </c>
      <c r="W2500" s="189"/>
    </row>
    <row r="2501" spans="1:23" s="190" customFormat="1" ht="37.5" x14ac:dyDescent="0.25">
      <c r="A2501" s="180">
        <v>11590516</v>
      </c>
      <c r="B2501" s="181" t="s">
        <v>5068</v>
      </c>
      <c r="C2501" s="182" t="s">
        <v>5069</v>
      </c>
      <c r="D2501" s="183" t="s">
        <v>36</v>
      </c>
      <c r="E2501" s="181" t="s">
        <v>35</v>
      </c>
      <c r="F2501" s="183" t="s">
        <v>35</v>
      </c>
      <c r="G2501" s="181" t="s">
        <v>247</v>
      </c>
      <c r="H2501" s="184">
        <v>1</v>
      </c>
      <c r="I2501" s="185" t="s">
        <v>107</v>
      </c>
      <c r="J2501" s="181" t="s">
        <v>37</v>
      </c>
      <c r="K2501" s="181" t="s">
        <v>38</v>
      </c>
      <c r="L2501" s="186">
        <v>45503</v>
      </c>
      <c r="M2501" s="187" t="s">
        <v>225</v>
      </c>
      <c r="N2501" s="183" t="s">
        <v>43</v>
      </c>
      <c r="O2501" s="181"/>
      <c r="P2501" s="184">
        <v>0.75</v>
      </c>
      <c r="Q2501" s="185" t="s">
        <v>107</v>
      </c>
      <c r="R2501" s="181" t="s">
        <v>37</v>
      </c>
      <c r="S2501" s="181" t="s">
        <v>96</v>
      </c>
      <c r="T2501" s="186">
        <v>45503</v>
      </c>
      <c r="U2501" s="187" t="s">
        <v>7068</v>
      </c>
      <c r="V2501" s="188" t="str" cm="1">
        <f t="array" ref="V2501">IF(SUM(LEN(A2501:U2501))=0,"",IF(OR(OR(ISBLANK(E2501),SUM(LEN(B2501),LEN(C2501))=0),AND(NOT(D2501="Unknown"),ISBLANK(I2501)),AND(NOT(N2501="Unknown"),ISBLANK(Q2501))),"Missing Information", INDEX(Table15[Entire Service Line Classification], MATCH(SUMIFS(Table15[Unique ID],Table15[System-Owned Portion],D2501,Table15[If Material Anything Other than "Lead" in Column E,Was Material Ever Previously Lead?],F2501,Table15[Customer-Owned Portion],N2501),Table15[Unique ID],0),0)))</f>
        <v>Non-lead</v>
      </c>
      <c r="W2501" s="189"/>
    </row>
    <row r="2502" spans="1:23" s="190" customFormat="1" ht="37.5" x14ac:dyDescent="0.25">
      <c r="A2502" s="180">
        <v>11590513</v>
      </c>
      <c r="B2502" s="181" t="s">
        <v>5070</v>
      </c>
      <c r="C2502" s="182" t="s">
        <v>4943</v>
      </c>
      <c r="D2502" s="183" t="s">
        <v>36</v>
      </c>
      <c r="E2502" s="181" t="s">
        <v>35</v>
      </c>
      <c r="F2502" s="183" t="s">
        <v>35</v>
      </c>
      <c r="G2502" s="181" t="s">
        <v>257</v>
      </c>
      <c r="H2502" s="184">
        <v>1</v>
      </c>
      <c r="I2502" s="185" t="s">
        <v>107</v>
      </c>
      <c r="J2502" s="181" t="s">
        <v>37</v>
      </c>
      <c r="K2502" s="181" t="s">
        <v>38</v>
      </c>
      <c r="L2502" s="186">
        <v>45496</v>
      </c>
      <c r="M2502" s="187" t="s">
        <v>225</v>
      </c>
      <c r="N2502" s="183" t="s">
        <v>36</v>
      </c>
      <c r="O2502" s="181"/>
      <c r="P2502" s="184">
        <v>1</v>
      </c>
      <c r="Q2502" s="185" t="s">
        <v>107</v>
      </c>
      <c r="R2502" s="181" t="s">
        <v>37</v>
      </c>
      <c r="S2502" s="181" t="s">
        <v>96</v>
      </c>
      <c r="T2502" s="186">
        <v>45496</v>
      </c>
      <c r="U2502" s="187" t="s">
        <v>225</v>
      </c>
      <c r="V2502" s="188" t="str" cm="1">
        <f t="array" ref="V2502">IF(SUM(LEN(A2502:U2502))=0,"",IF(OR(OR(ISBLANK(E2502),SUM(LEN(B2502),LEN(C2502))=0),AND(NOT(D2502="Unknown"),ISBLANK(I2502)),AND(NOT(N2502="Unknown"),ISBLANK(Q2502))),"Missing Information", INDEX(Table15[Entire Service Line Classification], MATCH(SUMIFS(Table15[Unique ID],Table15[System-Owned Portion],D2502,Table15[If Material Anything Other than "Lead" in Column E,Was Material Ever Previously Lead?],F2502,Table15[Customer-Owned Portion],N2502),Table15[Unique ID],0),0)))</f>
        <v>Non-lead</v>
      </c>
      <c r="W2502" s="189"/>
    </row>
    <row r="2503" spans="1:23" s="190" customFormat="1" ht="37.5" x14ac:dyDescent="0.25">
      <c r="A2503" s="180">
        <v>11590505</v>
      </c>
      <c r="B2503" s="181" t="s">
        <v>5043</v>
      </c>
      <c r="C2503" s="182" t="s">
        <v>5044</v>
      </c>
      <c r="D2503" s="183" t="s">
        <v>36</v>
      </c>
      <c r="E2503" s="181" t="s">
        <v>35</v>
      </c>
      <c r="F2503" s="183" t="s">
        <v>35</v>
      </c>
      <c r="G2503" s="181" t="s">
        <v>238</v>
      </c>
      <c r="H2503" s="184">
        <v>1</v>
      </c>
      <c r="I2503" s="185" t="s">
        <v>107</v>
      </c>
      <c r="J2503" s="181" t="s">
        <v>37</v>
      </c>
      <c r="K2503" s="181" t="s">
        <v>38</v>
      </c>
      <c r="L2503" s="186">
        <v>45496</v>
      </c>
      <c r="M2503" s="187" t="s">
        <v>225</v>
      </c>
      <c r="N2503" s="183" t="s">
        <v>36</v>
      </c>
      <c r="O2503" s="181"/>
      <c r="P2503" s="184">
        <v>1</v>
      </c>
      <c r="Q2503" s="185" t="s">
        <v>107</v>
      </c>
      <c r="R2503" s="181" t="s">
        <v>37</v>
      </c>
      <c r="S2503" s="181" t="s">
        <v>96</v>
      </c>
      <c r="T2503" s="186">
        <v>45496</v>
      </c>
      <c r="U2503" s="187" t="s">
        <v>225</v>
      </c>
      <c r="V2503" s="188" t="str" cm="1">
        <f t="array" ref="V2503">IF(SUM(LEN(A2503:U2503))=0,"",IF(OR(OR(ISBLANK(E2503),SUM(LEN(B2503),LEN(C2503))=0),AND(NOT(D2503="Unknown"),ISBLANK(I2503)),AND(NOT(N2503="Unknown"),ISBLANK(Q2503))),"Missing Information", INDEX(Table15[Entire Service Line Classification], MATCH(SUMIFS(Table15[Unique ID],Table15[System-Owned Portion],D2503,Table15[If Material Anything Other than "Lead" in Column E,Was Material Ever Previously Lead?],F2503,Table15[Customer-Owned Portion],N2503),Table15[Unique ID],0),0)))</f>
        <v>Non-lead</v>
      </c>
      <c r="W2503" s="189"/>
    </row>
    <row r="2504" spans="1:23" s="190" customFormat="1" ht="37.5" x14ac:dyDescent="0.25">
      <c r="A2504" s="180">
        <v>11590504</v>
      </c>
      <c r="B2504" s="181" t="s">
        <v>5071</v>
      </c>
      <c r="C2504" s="182" t="s">
        <v>5067</v>
      </c>
      <c r="D2504" s="183" t="s">
        <v>36</v>
      </c>
      <c r="E2504" s="181" t="s">
        <v>35</v>
      </c>
      <c r="F2504" s="183" t="s">
        <v>35</v>
      </c>
      <c r="G2504" s="181" t="s">
        <v>272</v>
      </c>
      <c r="H2504" s="184">
        <v>1</v>
      </c>
      <c r="I2504" s="185" t="s">
        <v>107</v>
      </c>
      <c r="J2504" s="181" t="s">
        <v>37</v>
      </c>
      <c r="K2504" s="181" t="s">
        <v>38</v>
      </c>
      <c r="L2504" s="186">
        <v>45496</v>
      </c>
      <c r="M2504" s="187" t="s">
        <v>225</v>
      </c>
      <c r="N2504" s="183" t="s">
        <v>43</v>
      </c>
      <c r="O2504" s="181"/>
      <c r="P2504" s="184">
        <v>0.75</v>
      </c>
      <c r="Q2504" s="185" t="s">
        <v>107</v>
      </c>
      <c r="R2504" s="181" t="s">
        <v>37</v>
      </c>
      <c r="S2504" s="181" t="s">
        <v>96</v>
      </c>
      <c r="T2504" s="186">
        <v>45496</v>
      </c>
      <c r="U2504" s="187" t="s">
        <v>7068</v>
      </c>
      <c r="V2504" s="188" t="str" cm="1">
        <f t="array" ref="V2504">IF(SUM(LEN(A2504:U2504))=0,"",IF(OR(OR(ISBLANK(E2504),SUM(LEN(B2504),LEN(C2504))=0),AND(NOT(D2504="Unknown"),ISBLANK(I2504)),AND(NOT(N2504="Unknown"),ISBLANK(Q2504))),"Missing Information", INDEX(Table15[Entire Service Line Classification], MATCH(SUMIFS(Table15[Unique ID],Table15[System-Owned Portion],D2504,Table15[If Material Anything Other than "Lead" in Column E,Was Material Ever Previously Lead?],F2504,Table15[Customer-Owned Portion],N2504),Table15[Unique ID],0),0)))</f>
        <v>Non-lead</v>
      </c>
      <c r="W2504" s="189"/>
    </row>
    <row r="2505" spans="1:23" s="190" customFormat="1" ht="37.5" x14ac:dyDescent="0.25">
      <c r="A2505" s="180">
        <v>11590495</v>
      </c>
      <c r="B2505" s="181" t="s">
        <v>5072</v>
      </c>
      <c r="C2505" s="182" t="s">
        <v>5073</v>
      </c>
      <c r="D2505" s="183" t="s">
        <v>43</v>
      </c>
      <c r="E2505" s="181" t="s">
        <v>35</v>
      </c>
      <c r="F2505" s="183" t="s">
        <v>35</v>
      </c>
      <c r="G2505" s="181" t="s">
        <v>7055</v>
      </c>
      <c r="H2505" s="184">
        <v>1</v>
      </c>
      <c r="I2505" s="185" t="s">
        <v>107</v>
      </c>
      <c r="J2505" s="181" t="s">
        <v>37</v>
      </c>
      <c r="K2505" s="181" t="s">
        <v>38</v>
      </c>
      <c r="L2505" s="186">
        <v>45503</v>
      </c>
      <c r="M2505" s="187" t="s">
        <v>225</v>
      </c>
      <c r="N2505" s="183" t="s">
        <v>43</v>
      </c>
      <c r="O2505" s="181"/>
      <c r="P2505" s="184">
        <v>0.75</v>
      </c>
      <c r="Q2505" s="185" t="s">
        <v>107</v>
      </c>
      <c r="R2505" s="181" t="s">
        <v>37</v>
      </c>
      <c r="S2505" s="181" t="s">
        <v>96</v>
      </c>
      <c r="T2505" s="186">
        <v>45503</v>
      </c>
      <c r="U2505" s="187" t="s">
        <v>7068</v>
      </c>
      <c r="V2505" s="188" t="str" cm="1">
        <f t="array" ref="V2505">IF(SUM(LEN(A2505:U2505))=0,"",IF(OR(OR(ISBLANK(E2505),SUM(LEN(B2505),LEN(C2505))=0),AND(NOT(D2505="Unknown"),ISBLANK(I2505)),AND(NOT(N2505="Unknown"),ISBLANK(Q2505))),"Missing Information", INDEX(Table15[Entire Service Line Classification], MATCH(SUMIFS(Table15[Unique ID],Table15[System-Owned Portion],D2505,Table15[If Material Anything Other than "Lead" in Column E,Was Material Ever Previously Lead?],F2505,Table15[Customer-Owned Portion],N2505),Table15[Unique ID],0),0)))</f>
        <v>Non-lead</v>
      </c>
      <c r="W2505" s="189"/>
    </row>
    <row r="2506" spans="1:23" s="190" customFormat="1" ht="37.5" x14ac:dyDescent="0.25">
      <c r="A2506" s="180">
        <v>11590468</v>
      </c>
      <c r="B2506" s="181" t="s">
        <v>5074</v>
      </c>
      <c r="C2506" s="182" t="s">
        <v>5075</v>
      </c>
      <c r="D2506" s="183" t="s">
        <v>43</v>
      </c>
      <c r="E2506" s="181" t="s">
        <v>35</v>
      </c>
      <c r="F2506" s="183" t="s">
        <v>35</v>
      </c>
      <c r="G2506" s="181" t="s">
        <v>7043</v>
      </c>
      <c r="H2506" s="184">
        <v>1</v>
      </c>
      <c r="I2506" s="185" t="s">
        <v>107</v>
      </c>
      <c r="J2506" s="181" t="s">
        <v>37</v>
      </c>
      <c r="K2506" s="181" t="s">
        <v>38</v>
      </c>
      <c r="L2506" s="186">
        <v>45496</v>
      </c>
      <c r="M2506" s="187" t="s">
        <v>225</v>
      </c>
      <c r="N2506" s="183" t="s">
        <v>43</v>
      </c>
      <c r="O2506" s="181"/>
      <c r="P2506" s="184">
        <v>0.75</v>
      </c>
      <c r="Q2506" s="185" t="s">
        <v>107</v>
      </c>
      <c r="R2506" s="181" t="s">
        <v>37</v>
      </c>
      <c r="S2506" s="181" t="s">
        <v>96</v>
      </c>
      <c r="T2506" s="186">
        <v>45496</v>
      </c>
      <c r="U2506" s="187" t="s">
        <v>7068</v>
      </c>
      <c r="V2506" s="188" t="str" cm="1">
        <f t="array" ref="V2506">IF(SUM(LEN(A2506:U2506))=0,"",IF(OR(OR(ISBLANK(E2506),SUM(LEN(B2506),LEN(C2506))=0),AND(NOT(D2506="Unknown"),ISBLANK(I2506)),AND(NOT(N2506="Unknown"),ISBLANK(Q2506))),"Missing Information", INDEX(Table15[Entire Service Line Classification], MATCH(SUMIFS(Table15[Unique ID],Table15[System-Owned Portion],D2506,Table15[If Material Anything Other than "Lead" in Column E,Was Material Ever Previously Lead?],F2506,Table15[Customer-Owned Portion],N2506),Table15[Unique ID],0),0)))</f>
        <v>Non-lead</v>
      </c>
      <c r="W2506" s="189"/>
    </row>
    <row r="2507" spans="1:23" s="190" customFormat="1" ht="37.5" x14ac:dyDescent="0.25">
      <c r="A2507" s="180">
        <v>11590500</v>
      </c>
      <c r="B2507" s="181" t="s">
        <v>5076</v>
      </c>
      <c r="C2507" s="182" t="s">
        <v>5077</v>
      </c>
      <c r="D2507" s="183" t="s">
        <v>36</v>
      </c>
      <c r="E2507" s="181" t="s">
        <v>35</v>
      </c>
      <c r="F2507" s="183" t="s">
        <v>35</v>
      </c>
      <c r="G2507" s="181" t="s">
        <v>262</v>
      </c>
      <c r="H2507" s="184">
        <v>1</v>
      </c>
      <c r="I2507" s="185" t="s">
        <v>107</v>
      </c>
      <c r="J2507" s="181" t="s">
        <v>37</v>
      </c>
      <c r="K2507" s="181" t="s">
        <v>38</v>
      </c>
      <c r="L2507" s="186">
        <v>45496</v>
      </c>
      <c r="M2507" s="187" t="s">
        <v>225</v>
      </c>
      <c r="N2507" s="183" t="s">
        <v>36</v>
      </c>
      <c r="O2507" s="181"/>
      <c r="P2507" s="184">
        <v>1</v>
      </c>
      <c r="Q2507" s="185" t="s">
        <v>107</v>
      </c>
      <c r="R2507" s="181" t="s">
        <v>37</v>
      </c>
      <c r="S2507" s="181" t="s">
        <v>96</v>
      </c>
      <c r="T2507" s="186">
        <v>45496</v>
      </c>
      <c r="U2507" s="187" t="s">
        <v>225</v>
      </c>
      <c r="V2507" s="188" t="str" cm="1">
        <f t="array" ref="V2507">IF(SUM(LEN(A2507:U2507))=0,"",IF(OR(OR(ISBLANK(E2507),SUM(LEN(B2507),LEN(C2507))=0),AND(NOT(D2507="Unknown"),ISBLANK(I2507)),AND(NOT(N2507="Unknown"),ISBLANK(Q2507))),"Missing Information", INDEX(Table15[Entire Service Line Classification], MATCH(SUMIFS(Table15[Unique ID],Table15[System-Owned Portion],D2507,Table15[If Material Anything Other than "Lead" in Column E,Was Material Ever Previously Lead?],F2507,Table15[Customer-Owned Portion],N2507),Table15[Unique ID],0),0)))</f>
        <v>Non-lead</v>
      </c>
      <c r="W2507" s="189"/>
    </row>
    <row r="2508" spans="1:23" s="190" customFormat="1" ht="37.5" x14ac:dyDescent="0.25">
      <c r="A2508" s="180">
        <v>11590483</v>
      </c>
      <c r="B2508" s="181" t="s">
        <v>5078</v>
      </c>
      <c r="C2508" s="182" t="s">
        <v>5079</v>
      </c>
      <c r="D2508" s="183" t="s">
        <v>36</v>
      </c>
      <c r="E2508" s="181" t="s">
        <v>35</v>
      </c>
      <c r="F2508" s="183" t="s">
        <v>35</v>
      </c>
      <c r="G2508" s="181" t="s">
        <v>251</v>
      </c>
      <c r="H2508" s="184">
        <v>1</v>
      </c>
      <c r="I2508" s="185" t="s">
        <v>107</v>
      </c>
      <c r="J2508" s="181" t="s">
        <v>37</v>
      </c>
      <c r="K2508" s="181" t="s">
        <v>38</v>
      </c>
      <c r="L2508" s="186">
        <v>45503</v>
      </c>
      <c r="M2508" s="187" t="s">
        <v>225</v>
      </c>
      <c r="N2508" s="183" t="s">
        <v>36</v>
      </c>
      <c r="O2508" s="181"/>
      <c r="P2508" s="184">
        <v>1</v>
      </c>
      <c r="Q2508" s="185" t="s">
        <v>107</v>
      </c>
      <c r="R2508" s="181" t="s">
        <v>37</v>
      </c>
      <c r="S2508" s="181" t="s">
        <v>96</v>
      </c>
      <c r="T2508" s="186">
        <v>45503</v>
      </c>
      <c r="U2508" s="187" t="s">
        <v>225</v>
      </c>
      <c r="V2508" s="188" t="str" cm="1">
        <f t="array" ref="V2508">IF(SUM(LEN(A2508:U2508))=0,"",IF(OR(OR(ISBLANK(E2508),SUM(LEN(B2508),LEN(C2508))=0),AND(NOT(D2508="Unknown"),ISBLANK(I2508)),AND(NOT(N2508="Unknown"),ISBLANK(Q2508))),"Missing Information", INDEX(Table15[Entire Service Line Classification], MATCH(SUMIFS(Table15[Unique ID],Table15[System-Owned Portion],D2508,Table15[If Material Anything Other than "Lead" in Column E,Was Material Ever Previously Lead?],F2508,Table15[Customer-Owned Portion],N2508),Table15[Unique ID],0),0)))</f>
        <v>Non-lead</v>
      </c>
      <c r="W2508" s="189"/>
    </row>
    <row r="2509" spans="1:23" s="190" customFormat="1" ht="37.5" x14ac:dyDescent="0.25">
      <c r="A2509" s="180">
        <v>11590481</v>
      </c>
      <c r="B2509" s="181" t="s">
        <v>5080</v>
      </c>
      <c r="C2509" s="182" t="s">
        <v>5081</v>
      </c>
      <c r="D2509" s="183" t="s">
        <v>36</v>
      </c>
      <c r="E2509" s="181" t="s">
        <v>35</v>
      </c>
      <c r="F2509" s="183" t="s">
        <v>35</v>
      </c>
      <c r="G2509" s="181" t="s">
        <v>7045</v>
      </c>
      <c r="H2509" s="184">
        <v>1</v>
      </c>
      <c r="I2509" s="185" t="s">
        <v>107</v>
      </c>
      <c r="J2509" s="181" t="s">
        <v>37</v>
      </c>
      <c r="K2509" s="181" t="s">
        <v>38</v>
      </c>
      <c r="L2509" s="186">
        <v>45496</v>
      </c>
      <c r="M2509" s="187" t="s">
        <v>225</v>
      </c>
      <c r="N2509" s="183" t="s">
        <v>43</v>
      </c>
      <c r="O2509" s="181"/>
      <c r="P2509" s="184">
        <v>0.75</v>
      </c>
      <c r="Q2509" s="185" t="s">
        <v>107</v>
      </c>
      <c r="R2509" s="181" t="s">
        <v>37</v>
      </c>
      <c r="S2509" s="181" t="s">
        <v>96</v>
      </c>
      <c r="T2509" s="186">
        <v>45496</v>
      </c>
      <c r="U2509" s="187" t="s">
        <v>7068</v>
      </c>
      <c r="V2509" s="188" t="str" cm="1">
        <f t="array" ref="V2509">IF(SUM(LEN(A2509:U2509))=0,"",IF(OR(OR(ISBLANK(E2509),SUM(LEN(B2509),LEN(C2509))=0),AND(NOT(D2509="Unknown"),ISBLANK(I2509)),AND(NOT(N2509="Unknown"),ISBLANK(Q2509))),"Missing Information", INDEX(Table15[Entire Service Line Classification], MATCH(SUMIFS(Table15[Unique ID],Table15[System-Owned Portion],D2509,Table15[If Material Anything Other than "Lead" in Column E,Was Material Ever Previously Lead?],F2509,Table15[Customer-Owned Portion],N2509),Table15[Unique ID],0),0)))</f>
        <v>Non-lead</v>
      </c>
      <c r="W2509" s="189"/>
    </row>
    <row r="2510" spans="1:23" s="190" customFormat="1" ht="37.5" x14ac:dyDescent="0.25">
      <c r="A2510" s="180">
        <v>11590515</v>
      </c>
      <c r="B2510" s="181" t="s">
        <v>5082</v>
      </c>
      <c r="C2510" s="182" t="s">
        <v>5083</v>
      </c>
      <c r="D2510" s="183" t="s">
        <v>43</v>
      </c>
      <c r="E2510" s="181" t="s">
        <v>35</v>
      </c>
      <c r="F2510" s="183" t="s">
        <v>35</v>
      </c>
      <c r="G2510" s="181" t="s">
        <v>7040</v>
      </c>
      <c r="H2510" s="184">
        <v>1</v>
      </c>
      <c r="I2510" s="185" t="s">
        <v>107</v>
      </c>
      <c r="J2510" s="181" t="s">
        <v>37</v>
      </c>
      <c r="K2510" s="181" t="s">
        <v>38</v>
      </c>
      <c r="L2510" s="186">
        <v>45496</v>
      </c>
      <c r="M2510" s="187" t="s">
        <v>7069</v>
      </c>
      <c r="N2510" s="183" t="s">
        <v>43</v>
      </c>
      <c r="O2510" s="181"/>
      <c r="P2510" s="184">
        <v>0.75</v>
      </c>
      <c r="Q2510" s="185" t="s">
        <v>107</v>
      </c>
      <c r="R2510" s="181" t="s">
        <v>37</v>
      </c>
      <c r="S2510" s="181" t="s">
        <v>96</v>
      </c>
      <c r="T2510" s="186">
        <v>45496</v>
      </c>
      <c r="U2510" s="187" t="s">
        <v>7069</v>
      </c>
      <c r="V2510" s="188" t="str" cm="1">
        <f t="array" ref="V2510">IF(SUM(LEN(A2510:U2510))=0,"",IF(OR(OR(ISBLANK(E2510),SUM(LEN(B2510),LEN(C2510))=0),AND(NOT(D2510="Unknown"),ISBLANK(I2510)),AND(NOT(N2510="Unknown"),ISBLANK(Q2510))),"Missing Information", INDEX(Table15[Entire Service Line Classification], MATCH(SUMIFS(Table15[Unique ID],Table15[System-Owned Portion],D2510,Table15[If Material Anything Other than "Lead" in Column E,Was Material Ever Previously Lead?],F2510,Table15[Customer-Owned Portion],N2510),Table15[Unique ID],0),0)))</f>
        <v>Non-lead</v>
      </c>
      <c r="W2510" s="189"/>
    </row>
    <row r="2511" spans="1:23" s="190" customFormat="1" ht="37.5" x14ac:dyDescent="0.25">
      <c r="A2511" s="180">
        <v>11590501</v>
      </c>
      <c r="B2511" s="181" t="s">
        <v>5084</v>
      </c>
      <c r="C2511" s="182" t="s">
        <v>5085</v>
      </c>
      <c r="D2511" s="183" t="s">
        <v>43</v>
      </c>
      <c r="E2511" s="181" t="s">
        <v>35</v>
      </c>
      <c r="F2511" s="183" t="s">
        <v>35</v>
      </c>
      <c r="G2511" s="181" t="s">
        <v>7030</v>
      </c>
      <c r="H2511" s="184">
        <v>1</v>
      </c>
      <c r="I2511" s="185" t="s">
        <v>107</v>
      </c>
      <c r="J2511" s="181" t="s">
        <v>37</v>
      </c>
      <c r="K2511" s="181" t="s">
        <v>38</v>
      </c>
      <c r="L2511" s="186">
        <v>45503</v>
      </c>
      <c r="M2511" s="187" t="s">
        <v>225</v>
      </c>
      <c r="N2511" s="183" t="s">
        <v>43</v>
      </c>
      <c r="O2511" s="181"/>
      <c r="P2511" s="184">
        <v>0.75</v>
      </c>
      <c r="Q2511" s="185" t="s">
        <v>107</v>
      </c>
      <c r="R2511" s="181" t="s">
        <v>37</v>
      </c>
      <c r="S2511" s="181" t="s">
        <v>96</v>
      </c>
      <c r="T2511" s="186">
        <v>45503</v>
      </c>
      <c r="U2511" s="187" t="s">
        <v>7068</v>
      </c>
      <c r="V2511" s="188" t="str" cm="1">
        <f t="array" ref="V2511">IF(SUM(LEN(A2511:U2511))=0,"",IF(OR(OR(ISBLANK(E2511),SUM(LEN(B2511),LEN(C2511))=0),AND(NOT(D2511="Unknown"),ISBLANK(I2511)),AND(NOT(N2511="Unknown"),ISBLANK(Q2511))),"Missing Information", INDEX(Table15[Entire Service Line Classification], MATCH(SUMIFS(Table15[Unique ID],Table15[System-Owned Portion],D2511,Table15[If Material Anything Other than "Lead" in Column E,Was Material Ever Previously Lead?],F2511,Table15[Customer-Owned Portion],N2511),Table15[Unique ID],0),0)))</f>
        <v>Non-lead</v>
      </c>
      <c r="W2511" s="189"/>
    </row>
    <row r="2512" spans="1:23" s="190" customFormat="1" ht="37.5" x14ac:dyDescent="0.25">
      <c r="A2512" s="180">
        <v>11590462</v>
      </c>
      <c r="B2512" s="181" t="s">
        <v>5086</v>
      </c>
      <c r="C2512" s="182" t="s">
        <v>5087</v>
      </c>
      <c r="D2512" s="183" t="s">
        <v>43</v>
      </c>
      <c r="E2512" s="181" t="s">
        <v>35</v>
      </c>
      <c r="F2512" s="183" t="s">
        <v>35</v>
      </c>
      <c r="G2512" s="181" t="s">
        <v>274</v>
      </c>
      <c r="H2512" s="184">
        <v>1</v>
      </c>
      <c r="I2512" s="185" t="s">
        <v>107</v>
      </c>
      <c r="J2512" s="181" t="s">
        <v>37</v>
      </c>
      <c r="K2512" s="181" t="s">
        <v>38</v>
      </c>
      <c r="L2512" s="186">
        <v>45503</v>
      </c>
      <c r="M2512" s="187" t="s">
        <v>225</v>
      </c>
      <c r="N2512" s="183" t="s">
        <v>43</v>
      </c>
      <c r="O2512" s="181"/>
      <c r="P2512" s="184">
        <v>0.75</v>
      </c>
      <c r="Q2512" s="185" t="s">
        <v>107</v>
      </c>
      <c r="R2512" s="181" t="s">
        <v>37</v>
      </c>
      <c r="S2512" s="181" t="s">
        <v>96</v>
      </c>
      <c r="T2512" s="186">
        <v>45503</v>
      </c>
      <c r="U2512" s="187" t="s">
        <v>7068</v>
      </c>
      <c r="V2512" s="188" t="str" cm="1">
        <f t="array" ref="V2512">IF(SUM(LEN(A2512:U2512))=0,"",IF(OR(OR(ISBLANK(E2512),SUM(LEN(B2512),LEN(C2512))=0),AND(NOT(D2512="Unknown"),ISBLANK(I2512)),AND(NOT(N2512="Unknown"),ISBLANK(Q2512))),"Missing Information", INDEX(Table15[Entire Service Line Classification], MATCH(SUMIFS(Table15[Unique ID],Table15[System-Owned Portion],D2512,Table15[If Material Anything Other than "Lead" in Column E,Was Material Ever Previously Lead?],F2512,Table15[Customer-Owned Portion],N2512),Table15[Unique ID],0),0)))</f>
        <v>Non-lead</v>
      </c>
      <c r="W2512" s="189"/>
    </row>
    <row r="2513" spans="1:23" s="190" customFormat="1" ht="37.5" x14ac:dyDescent="0.25">
      <c r="A2513" s="180">
        <v>11590466</v>
      </c>
      <c r="B2513" s="181" t="s">
        <v>5088</v>
      </c>
      <c r="C2513" s="182" t="s">
        <v>5089</v>
      </c>
      <c r="D2513" s="183" t="s">
        <v>43</v>
      </c>
      <c r="E2513" s="181" t="s">
        <v>35</v>
      </c>
      <c r="F2513" s="183" t="s">
        <v>35</v>
      </c>
      <c r="G2513" s="181" t="s">
        <v>232</v>
      </c>
      <c r="H2513" s="184">
        <v>1</v>
      </c>
      <c r="I2513" s="185" t="s">
        <v>107</v>
      </c>
      <c r="J2513" s="181" t="s">
        <v>37</v>
      </c>
      <c r="K2513" s="181" t="s">
        <v>38</v>
      </c>
      <c r="L2513" s="186">
        <v>45503</v>
      </c>
      <c r="M2513" s="187" t="s">
        <v>225</v>
      </c>
      <c r="N2513" s="183" t="s">
        <v>43</v>
      </c>
      <c r="O2513" s="181"/>
      <c r="P2513" s="184">
        <v>0.75</v>
      </c>
      <c r="Q2513" s="185" t="s">
        <v>107</v>
      </c>
      <c r="R2513" s="181" t="s">
        <v>37</v>
      </c>
      <c r="S2513" s="181" t="s">
        <v>96</v>
      </c>
      <c r="T2513" s="186">
        <v>45503</v>
      </c>
      <c r="U2513" s="187" t="s">
        <v>7068</v>
      </c>
      <c r="V2513" s="188" t="str" cm="1">
        <f t="array" ref="V2513">IF(SUM(LEN(A2513:U2513))=0,"",IF(OR(OR(ISBLANK(E2513),SUM(LEN(B2513),LEN(C2513))=0),AND(NOT(D2513="Unknown"),ISBLANK(I2513)),AND(NOT(N2513="Unknown"),ISBLANK(Q2513))),"Missing Information", INDEX(Table15[Entire Service Line Classification], MATCH(SUMIFS(Table15[Unique ID],Table15[System-Owned Portion],D2513,Table15[If Material Anything Other than "Lead" in Column E,Was Material Ever Previously Lead?],F2513,Table15[Customer-Owned Portion],N2513),Table15[Unique ID],0),0)))</f>
        <v>Non-lead</v>
      </c>
      <c r="W2513" s="189"/>
    </row>
    <row r="2514" spans="1:23" s="190" customFormat="1" ht="37.5" x14ac:dyDescent="0.25">
      <c r="A2514" s="180">
        <v>11590458</v>
      </c>
      <c r="B2514" s="181" t="s">
        <v>5090</v>
      </c>
      <c r="C2514" s="182" t="s">
        <v>5091</v>
      </c>
      <c r="D2514" s="183" t="s">
        <v>43</v>
      </c>
      <c r="E2514" s="181" t="s">
        <v>35</v>
      </c>
      <c r="F2514" s="183" t="s">
        <v>35</v>
      </c>
      <c r="G2514" s="181" t="s">
        <v>225</v>
      </c>
      <c r="H2514" s="184">
        <v>1</v>
      </c>
      <c r="I2514" s="185" t="s">
        <v>107</v>
      </c>
      <c r="J2514" s="181" t="s">
        <v>37</v>
      </c>
      <c r="K2514" s="181" t="s">
        <v>38</v>
      </c>
      <c r="L2514" s="186">
        <v>45503</v>
      </c>
      <c r="M2514" s="187" t="s">
        <v>225</v>
      </c>
      <c r="N2514" s="183" t="s">
        <v>43</v>
      </c>
      <c r="O2514" s="181"/>
      <c r="P2514" s="184">
        <v>0.75</v>
      </c>
      <c r="Q2514" s="185" t="s">
        <v>107</v>
      </c>
      <c r="R2514" s="181" t="s">
        <v>37</v>
      </c>
      <c r="S2514" s="181" t="s">
        <v>96</v>
      </c>
      <c r="T2514" s="186">
        <v>45503</v>
      </c>
      <c r="U2514" s="187" t="s">
        <v>7068</v>
      </c>
      <c r="V2514" s="188" t="str" cm="1">
        <f t="array" ref="V2514">IF(SUM(LEN(A2514:U2514))=0,"",IF(OR(OR(ISBLANK(E2514),SUM(LEN(B2514),LEN(C2514))=0),AND(NOT(D2514="Unknown"),ISBLANK(I2514)),AND(NOT(N2514="Unknown"),ISBLANK(Q2514))),"Missing Information", INDEX(Table15[Entire Service Line Classification], MATCH(SUMIFS(Table15[Unique ID],Table15[System-Owned Portion],D2514,Table15[If Material Anything Other than "Lead" in Column E,Was Material Ever Previously Lead?],F2514,Table15[Customer-Owned Portion],N2514),Table15[Unique ID],0),0)))</f>
        <v>Non-lead</v>
      </c>
      <c r="W2514" s="189"/>
    </row>
    <row r="2515" spans="1:23" s="190" customFormat="1" ht="37.5" x14ac:dyDescent="0.25">
      <c r="A2515" s="180">
        <v>11590456</v>
      </c>
      <c r="B2515" s="181" t="s">
        <v>5092</v>
      </c>
      <c r="C2515" s="182" t="s">
        <v>5093</v>
      </c>
      <c r="D2515" s="183" t="s">
        <v>36</v>
      </c>
      <c r="E2515" s="181" t="s">
        <v>35</v>
      </c>
      <c r="F2515" s="183" t="s">
        <v>35</v>
      </c>
      <c r="G2515" s="181" t="s">
        <v>7043</v>
      </c>
      <c r="H2515" s="184">
        <v>1</v>
      </c>
      <c r="I2515" s="185" t="s">
        <v>107</v>
      </c>
      <c r="J2515" s="181" t="s">
        <v>37</v>
      </c>
      <c r="K2515" s="181" t="s">
        <v>38</v>
      </c>
      <c r="L2515" s="186">
        <v>45503</v>
      </c>
      <c r="M2515" s="187" t="s">
        <v>225</v>
      </c>
      <c r="N2515" s="183" t="s">
        <v>43</v>
      </c>
      <c r="O2515" s="181"/>
      <c r="P2515" s="184">
        <v>0.75</v>
      </c>
      <c r="Q2515" s="185" t="s">
        <v>107</v>
      </c>
      <c r="R2515" s="181" t="s">
        <v>37</v>
      </c>
      <c r="S2515" s="181" t="s">
        <v>96</v>
      </c>
      <c r="T2515" s="186">
        <v>45503</v>
      </c>
      <c r="U2515" s="187" t="s">
        <v>7068</v>
      </c>
      <c r="V2515" s="188" t="str" cm="1">
        <f t="array" ref="V2515">IF(SUM(LEN(A2515:U2515))=0,"",IF(OR(OR(ISBLANK(E2515),SUM(LEN(B2515),LEN(C2515))=0),AND(NOT(D2515="Unknown"),ISBLANK(I2515)),AND(NOT(N2515="Unknown"),ISBLANK(Q2515))),"Missing Information", INDEX(Table15[Entire Service Line Classification], MATCH(SUMIFS(Table15[Unique ID],Table15[System-Owned Portion],D2515,Table15[If Material Anything Other than "Lead" in Column E,Was Material Ever Previously Lead?],F2515,Table15[Customer-Owned Portion],N2515),Table15[Unique ID],0),0)))</f>
        <v>Non-lead</v>
      </c>
      <c r="W2515" s="189"/>
    </row>
    <row r="2516" spans="1:23" s="190" customFormat="1" ht="37.5" x14ac:dyDescent="0.25">
      <c r="A2516" s="180">
        <v>11590531</v>
      </c>
      <c r="B2516" s="181" t="s">
        <v>5094</v>
      </c>
      <c r="C2516" s="182" t="s">
        <v>5095</v>
      </c>
      <c r="D2516" s="183" t="s">
        <v>36</v>
      </c>
      <c r="E2516" s="181" t="s">
        <v>35</v>
      </c>
      <c r="F2516" s="183" t="s">
        <v>35</v>
      </c>
      <c r="G2516" s="181" t="s">
        <v>272</v>
      </c>
      <c r="H2516" s="184">
        <v>1</v>
      </c>
      <c r="I2516" s="185" t="s">
        <v>107</v>
      </c>
      <c r="J2516" s="181" t="s">
        <v>37</v>
      </c>
      <c r="K2516" s="181" t="s">
        <v>38</v>
      </c>
      <c r="L2516" s="186">
        <v>45503</v>
      </c>
      <c r="M2516" s="187" t="s">
        <v>225</v>
      </c>
      <c r="N2516" s="183" t="s">
        <v>43</v>
      </c>
      <c r="O2516" s="181"/>
      <c r="P2516" s="184">
        <v>0.75</v>
      </c>
      <c r="Q2516" s="185" t="s">
        <v>107</v>
      </c>
      <c r="R2516" s="181" t="s">
        <v>37</v>
      </c>
      <c r="S2516" s="181" t="s">
        <v>96</v>
      </c>
      <c r="T2516" s="186">
        <v>45503</v>
      </c>
      <c r="U2516" s="187" t="s">
        <v>7068</v>
      </c>
      <c r="V2516" s="188" t="str" cm="1">
        <f t="array" ref="V2516">IF(SUM(LEN(A2516:U2516))=0,"",IF(OR(OR(ISBLANK(E2516),SUM(LEN(B2516),LEN(C2516))=0),AND(NOT(D2516="Unknown"),ISBLANK(I2516)),AND(NOT(N2516="Unknown"),ISBLANK(Q2516))),"Missing Information", INDEX(Table15[Entire Service Line Classification], MATCH(SUMIFS(Table15[Unique ID],Table15[System-Owned Portion],D2516,Table15[If Material Anything Other than "Lead" in Column E,Was Material Ever Previously Lead?],F2516,Table15[Customer-Owned Portion],N2516),Table15[Unique ID],0),0)))</f>
        <v>Non-lead</v>
      </c>
      <c r="W2516" s="189"/>
    </row>
    <row r="2517" spans="1:23" s="190" customFormat="1" ht="37.5" x14ac:dyDescent="0.25">
      <c r="A2517" s="180">
        <v>11590530</v>
      </c>
      <c r="B2517" s="181" t="s">
        <v>5096</v>
      </c>
      <c r="C2517" s="182" t="s">
        <v>5097</v>
      </c>
      <c r="D2517" s="183" t="s">
        <v>36</v>
      </c>
      <c r="E2517" s="181" t="s">
        <v>35</v>
      </c>
      <c r="F2517" s="183" t="s">
        <v>35</v>
      </c>
      <c r="G2517" s="181" t="s">
        <v>247</v>
      </c>
      <c r="H2517" s="184">
        <v>1</v>
      </c>
      <c r="I2517" s="185" t="s">
        <v>107</v>
      </c>
      <c r="J2517" s="181" t="s">
        <v>37</v>
      </c>
      <c r="K2517" s="181" t="s">
        <v>38</v>
      </c>
      <c r="L2517" s="186">
        <v>45503</v>
      </c>
      <c r="M2517" s="187" t="s">
        <v>225</v>
      </c>
      <c r="N2517" s="183" t="s">
        <v>36</v>
      </c>
      <c r="O2517" s="181"/>
      <c r="P2517" s="184">
        <v>1</v>
      </c>
      <c r="Q2517" s="185" t="s">
        <v>107</v>
      </c>
      <c r="R2517" s="181" t="s">
        <v>37</v>
      </c>
      <c r="S2517" s="181" t="s">
        <v>96</v>
      </c>
      <c r="T2517" s="186">
        <v>45503</v>
      </c>
      <c r="U2517" s="187" t="s">
        <v>225</v>
      </c>
      <c r="V2517" s="188" t="str" cm="1">
        <f t="array" ref="V2517">IF(SUM(LEN(A2517:U2517))=0,"",IF(OR(OR(ISBLANK(E2517),SUM(LEN(B2517),LEN(C2517))=0),AND(NOT(D2517="Unknown"),ISBLANK(I2517)),AND(NOT(N2517="Unknown"),ISBLANK(Q2517))),"Missing Information", INDEX(Table15[Entire Service Line Classification], MATCH(SUMIFS(Table15[Unique ID],Table15[System-Owned Portion],D2517,Table15[If Material Anything Other than "Lead" in Column E,Was Material Ever Previously Lead?],F2517,Table15[Customer-Owned Portion],N2517),Table15[Unique ID],0),0)))</f>
        <v>Non-lead</v>
      </c>
      <c r="W2517" s="189"/>
    </row>
    <row r="2518" spans="1:23" s="190" customFormat="1" ht="37.5" x14ac:dyDescent="0.25">
      <c r="A2518" s="180">
        <v>11590514</v>
      </c>
      <c r="B2518" s="181" t="s">
        <v>5098</v>
      </c>
      <c r="C2518" s="182" t="s">
        <v>5099</v>
      </c>
      <c r="D2518" s="183" t="s">
        <v>36</v>
      </c>
      <c r="E2518" s="181" t="s">
        <v>35</v>
      </c>
      <c r="F2518" s="183" t="s">
        <v>35</v>
      </c>
      <c r="G2518" s="181" t="s">
        <v>238</v>
      </c>
      <c r="H2518" s="184">
        <v>1</v>
      </c>
      <c r="I2518" s="185" t="s">
        <v>107</v>
      </c>
      <c r="J2518" s="181" t="s">
        <v>37</v>
      </c>
      <c r="K2518" s="181" t="s">
        <v>38</v>
      </c>
      <c r="L2518" s="186">
        <v>45503</v>
      </c>
      <c r="M2518" s="187" t="s">
        <v>225</v>
      </c>
      <c r="N2518" s="183" t="s">
        <v>43</v>
      </c>
      <c r="O2518" s="181"/>
      <c r="P2518" s="184">
        <v>0.75</v>
      </c>
      <c r="Q2518" s="185" t="s">
        <v>107</v>
      </c>
      <c r="R2518" s="181" t="s">
        <v>37</v>
      </c>
      <c r="S2518" s="181" t="s">
        <v>96</v>
      </c>
      <c r="T2518" s="186">
        <v>45503</v>
      </c>
      <c r="U2518" s="187" t="s">
        <v>7068</v>
      </c>
      <c r="V2518" s="188" t="str" cm="1">
        <f t="array" ref="V2518">IF(SUM(LEN(A2518:U2518))=0,"",IF(OR(OR(ISBLANK(E2518),SUM(LEN(B2518),LEN(C2518))=0),AND(NOT(D2518="Unknown"),ISBLANK(I2518)),AND(NOT(N2518="Unknown"),ISBLANK(Q2518))),"Missing Information", INDEX(Table15[Entire Service Line Classification], MATCH(SUMIFS(Table15[Unique ID],Table15[System-Owned Portion],D2518,Table15[If Material Anything Other than "Lead" in Column E,Was Material Ever Previously Lead?],F2518,Table15[Customer-Owned Portion],N2518),Table15[Unique ID],0),0)))</f>
        <v>Non-lead</v>
      </c>
      <c r="W2518" s="189"/>
    </row>
    <row r="2519" spans="1:23" s="190" customFormat="1" ht="37.5" x14ac:dyDescent="0.25">
      <c r="A2519" s="180">
        <v>11590507</v>
      </c>
      <c r="B2519" s="181" t="s">
        <v>5100</v>
      </c>
      <c r="C2519" s="182" t="s">
        <v>5101</v>
      </c>
      <c r="D2519" s="183" t="s">
        <v>43</v>
      </c>
      <c r="E2519" s="181" t="s">
        <v>35</v>
      </c>
      <c r="F2519" s="183" t="s">
        <v>35</v>
      </c>
      <c r="G2519" s="181" t="s">
        <v>230</v>
      </c>
      <c r="H2519" s="184">
        <v>1</v>
      </c>
      <c r="I2519" s="185" t="s">
        <v>107</v>
      </c>
      <c r="J2519" s="181" t="s">
        <v>37</v>
      </c>
      <c r="K2519" s="181" t="s">
        <v>38</v>
      </c>
      <c r="L2519" s="186">
        <v>45496</v>
      </c>
      <c r="M2519" s="187" t="s">
        <v>225</v>
      </c>
      <c r="N2519" s="183" t="s">
        <v>43</v>
      </c>
      <c r="O2519" s="181"/>
      <c r="P2519" s="184">
        <v>1</v>
      </c>
      <c r="Q2519" s="185" t="s">
        <v>107</v>
      </c>
      <c r="R2519" s="181" t="s">
        <v>37</v>
      </c>
      <c r="S2519" s="181" t="s">
        <v>96</v>
      </c>
      <c r="T2519" s="186">
        <v>45496</v>
      </c>
      <c r="U2519" s="187" t="s">
        <v>7068</v>
      </c>
      <c r="V2519" s="188" t="str" cm="1">
        <f t="array" ref="V2519">IF(SUM(LEN(A2519:U2519))=0,"",IF(OR(OR(ISBLANK(E2519),SUM(LEN(B2519),LEN(C2519))=0),AND(NOT(D2519="Unknown"),ISBLANK(I2519)),AND(NOT(N2519="Unknown"),ISBLANK(Q2519))),"Missing Information", INDEX(Table15[Entire Service Line Classification], MATCH(SUMIFS(Table15[Unique ID],Table15[System-Owned Portion],D2519,Table15[If Material Anything Other than "Lead" in Column E,Was Material Ever Previously Lead?],F2519,Table15[Customer-Owned Portion],N2519),Table15[Unique ID],0),0)))</f>
        <v>Non-lead</v>
      </c>
      <c r="W2519" s="189"/>
    </row>
    <row r="2520" spans="1:23" s="190" customFormat="1" ht="37.5" x14ac:dyDescent="0.25">
      <c r="A2520" s="180">
        <v>11590470</v>
      </c>
      <c r="B2520" s="181" t="s">
        <v>5102</v>
      </c>
      <c r="C2520" s="182" t="s">
        <v>5103</v>
      </c>
      <c r="D2520" s="183" t="s">
        <v>43</v>
      </c>
      <c r="E2520" s="181" t="s">
        <v>35</v>
      </c>
      <c r="F2520" s="183" t="s">
        <v>35</v>
      </c>
      <c r="G2520" s="181" t="s">
        <v>237</v>
      </c>
      <c r="H2520" s="184">
        <v>1</v>
      </c>
      <c r="I2520" s="185" t="s">
        <v>107</v>
      </c>
      <c r="J2520" s="181" t="s">
        <v>37</v>
      </c>
      <c r="K2520" s="181" t="s">
        <v>38</v>
      </c>
      <c r="L2520" s="186">
        <v>45496</v>
      </c>
      <c r="M2520" s="187" t="s">
        <v>225</v>
      </c>
      <c r="N2520" s="183" t="s">
        <v>43</v>
      </c>
      <c r="O2520" s="181"/>
      <c r="P2520" s="184">
        <v>0.75</v>
      </c>
      <c r="Q2520" s="185" t="s">
        <v>107</v>
      </c>
      <c r="R2520" s="181" t="s">
        <v>37</v>
      </c>
      <c r="S2520" s="181" t="s">
        <v>96</v>
      </c>
      <c r="T2520" s="186">
        <v>45496</v>
      </c>
      <c r="U2520" s="187" t="s">
        <v>7068</v>
      </c>
      <c r="V2520" s="188" t="str" cm="1">
        <f t="array" ref="V2520">IF(SUM(LEN(A2520:U2520))=0,"",IF(OR(OR(ISBLANK(E2520),SUM(LEN(B2520),LEN(C2520))=0),AND(NOT(D2520="Unknown"),ISBLANK(I2520)),AND(NOT(N2520="Unknown"),ISBLANK(Q2520))),"Missing Information", INDEX(Table15[Entire Service Line Classification], MATCH(SUMIFS(Table15[Unique ID],Table15[System-Owned Portion],D2520,Table15[If Material Anything Other than "Lead" in Column E,Was Material Ever Previously Lead?],F2520,Table15[Customer-Owned Portion],N2520),Table15[Unique ID],0),0)))</f>
        <v>Non-lead</v>
      </c>
      <c r="W2520" s="189"/>
    </row>
    <row r="2521" spans="1:23" s="190" customFormat="1" ht="37.5" x14ac:dyDescent="0.25">
      <c r="A2521" s="180">
        <v>11590469</v>
      </c>
      <c r="B2521" s="181" t="s">
        <v>5104</v>
      </c>
      <c r="C2521" s="182" t="s">
        <v>5105</v>
      </c>
      <c r="D2521" s="183" t="s">
        <v>43</v>
      </c>
      <c r="E2521" s="181" t="s">
        <v>35</v>
      </c>
      <c r="F2521" s="183" t="s">
        <v>35</v>
      </c>
      <c r="G2521" s="181" t="s">
        <v>237</v>
      </c>
      <c r="H2521" s="184">
        <v>1</v>
      </c>
      <c r="I2521" s="185" t="s">
        <v>107</v>
      </c>
      <c r="J2521" s="181" t="s">
        <v>37</v>
      </c>
      <c r="K2521" s="181" t="s">
        <v>38</v>
      </c>
      <c r="L2521" s="186">
        <v>45496</v>
      </c>
      <c r="M2521" s="187" t="s">
        <v>225</v>
      </c>
      <c r="N2521" s="183" t="s">
        <v>43</v>
      </c>
      <c r="O2521" s="181"/>
      <c r="P2521" s="184">
        <v>0.75</v>
      </c>
      <c r="Q2521" s="185" t="s">
        <v>107</v>
      </c>
      <c r="R2521" s="181" t="s">
        <v>37</v>
      </c>
      <c r="S2521" s="181" t="s">
        <v>96</v>
      </c>
      <c r="T2521" s="186">
        <v>45496</v>
      </c>
      <c r="U2521" s="187" t="s">
        <v>7068</v>
      </c>
      <c r="V2521" s="188" t="str" cm="1">
        <f t="array" ref="V2521">IF(SUM(LEN(A2521:U2521))=0,"",IF(OR(OR(ISBLANK(E2521),SUM(LEN(B2521),LEN(C2521))=0),AND(NOT(D2521="Unknown"),ISBLANK(I2521)),AND(NOT(N2521="Unknown"),ISBLANK(Q2521))),"Missing Information", INDEX(Table15[Entire Service Line Classification], MATCH(SUMIFS(Table15[Unique ID],Table15[System-Owned Portion],D2521,Table15[If Material Anything Other than "Lead" in Column E,Was Material Ever Previously Lead?],F2521,Table15[Customer-Owned Portion],N2521),Table15[Unique ID],0),0)))</f>
        <v>Non-lead</v>
      </c>
      <c r="W2521" s="189"/>
    </row>
    <row r="2522" spans="1:23" s="190" customFormat="1" ht="37.5" x14ac:dyDescent="0.25">
      <c r="A2522" s="180">
        <v>11590474</v>
      </c>
      <c r="B2522" s="181" t="s">
        <v>5106</v>
      </c>
      <c r="C2522" s="182" t="s">
        <v>5107</v>
      </c>
      <c r="D2522" s="183" t="s">
        <v>43</v>
      </c>
      <c r="E2522" s="181" t="s">
        <v>35</v>
      </c>
      <c r="F2522" s="183" t="s">
        <v>35</v>
      </c>
      <c r="G2522" s="181" t="s">
        <v>258</v>
      </c>
      <c r="H2522" s="184">
        <v>1</v>
      </c>
      <c r="I2522" s="185" t="s">
        <v>107</v>
      </c>
      <c r="J2522" s="181" t="s">
        <v>37</v>
      </c>
      <c r="K2522" s="181" t="s">
        <v>38</v>
      </c>
      <c r="L2522" s="186">
        <v>45496</v>
      </c>
      <c r="M2522" s="187" t="s">
        <v>225</v>
      </c>
      <c r="N2522" s="183" t="s">
        <v>43</v>
      </c>
      <c r="O2522" s="181"/>
      <c r="P2522" s="184">
        <v>0.75</v>
      </c>
      <c r="Q2522" s="185" t="s">
        <v>107</v>
      </c>
      <c r="R2522" s="181" t="s">
        <v>37</v>
      </c>
      <c r="S2522" s="181" t="s">
        <v>96</v>
      </c>
      <c r="T2522" s="186">
        <v>45496</v>
      </c>
      <c r="U2522" s="187" t="s">
        <v>7068</v>
      </c>
      <c r="V2522" s="188" t="str" cm="1">
        <f t="array" ref="V2522">IF(SUM(LEN(A2522:U2522))=0,"",IF(OR(OR(ISBLANK(E2522),SUM(LEN(B2522),LEN(C2522))=0),AND(NOT(D2522="Unknown"),ISBLANK(I2522)),AND(NOT(N2522="Unknown"),ISBLANK(Q2522))),"Missing Information", INDEX(Table15[Entire Service Line Classification], MATCH(SUMIFS(Table15[Unique ID],Table15[System-Owned Portion],D2522,Table15[If Material Anything Other than "Lead" in Column E,Was Material Ever Previously Lead?],F2522,Table15[Customer-Owned Portion],N2522),Table15[Unique ID],0),0)))</f>
        <v>Non-lead</v>
      </c>
      <c r="W2522" s="189"/>
    </row>
    <row r="2523" spans="1:23" s="190" customFormat="1" ht="37.5" x14ac:dyDescent="0.25">
      <c r="A2523" s="180">
        <v>11590463</v>
      </c>
      <c r="B2523" s="181" t="s">
        <v>5108</v>
      </c>
      <c r="C2523" s="182" t="s">
        <v>5109</v>
      </c>
      <c r="D2523" s="183" t="s">
        <v>36</v>
      </c>
      <c r="E2523" s="181" t="s">
        <v>35</v>
      </c>
      <c r="F2523" s="183" t="s">
        <v>35</v>
      </c>
      <c r="G2523" s="181" t="s">
        <v>242</v>
      </c>
      <c r="H2523" s="184">
        <v>1</v>
      </c>
      <c r="I2523" s="185" t="s">
        <v>107</v>
      </c>
      <c r="J2523" s="181" t="s">
        <v>37</v>
      </c>
      <c r="K2523" s="181" t="s">
        <v>38</v>
      </c>
      <c r="L2523" s="186">
        <v>45496</v>
      </c>
      <c r="M2523" s="187" t="s">
        <v>225</v>
      </c>
      <c r="N2523" s="183" t="s">
        <v>43</v>
      </c>
      <c r="O2523" s="181"/>
      <c r="P2523" s="184">
        <v>0.75</v>
      </c>
      <c r="Q2523" s="185" t="s">
        <v>107</v>
      </c>
      <c r="R2523" s="181" t="s">
        <v>37</v>
      </c>
      <c r="S2523" s="181" t="s">
        <v>96</v>
      </c>
      <c r="T2523" s="186">
        <v>45496</v>
      </c>
      <c r="U2523" s="187" t="s">
        <v>7068</v>
      </c>
      <c r="V2523" s="188" t="str" cm="1">
        <f t="array" ref="V2523">IF(SUM(LEN(A2523:U2523))=0,"",IF(OR(OR(ISBLANK(E2523),SUM(LEN(B2523),LEN(C2523))=0),AND(NOT(D2523="Unknown"),ISBLANK(I2523)),AND(NOT(N2523="Unknown"),ISBLANK(Q2523))),"Missing Information", INDEX(Table15[Entire Service Line Classification], MATCH(SUMIFS(Table15[Unique ID],Table15[System-Owned Portion],D2523,Table15[If Material Anything Other than "Lead" in Column E,Was Material Ever Previously Lead?],F2523,Table15[Customer-Owned Portion],N2523),Table15[Unique ID],0),0)))</f>
        <v>Non-lead</v>
      </c>
      <c r="W2523" s="189"/>
    </row>
    <row r="2524" spans="1:23" s="190" customFormat="1" ht="37.5" x14ac:dyDescent="0.25">
      <c r="A2524" s="180">
        <v>11590432</v>
      </c>
      <c r="B2524" s="181" t="s">
        <v>5110</v>
      </c>
      <c r="C2524" s="182" t="s">
        <v>5111</v>
      </c>
      <c r="D2524" s="183" t="s">
        <v>36</v>
      </c>
      <c r="E2524" s="181" t="s">
        <v>35</v>
      </c>
      <c r="F2524" s="183" t="s">
        <v>35</v>
      </c>
      <c r="G2524" s="181" t="s">
        <v>7055</v>
      </c>
      <c r="H2524" s="184">
        <v>1</v>
      </c>
      <c r="I2524" s="185" t="s">
        <v>107</v>
      </c>
      <c r="J2524" s="181" t="s">
        <v>37</v>
      </c>
      <c r="K2524" s="181" t="s">
        <v>38</v>
      </c>
      <c r="L2524" s="186">
        <v>45496</v>
      </c>
      <c r="M2524" s="187" t="s">
        <v>225</v>
      </c>
      <c r="N2524" s="183" t="s">
        <v>43</v>
      </c>
      <c r="O2524" s="181"/>
      <c r="P2524" s="184">
        <v>0.75</v>
      </c>
      <c r="Q2524" s="185" t="s">
        <v>107</v>
      </c>
      <c r="R2524" s="181" t="s">
        <v>37</v>
      </c>
      <c r="S2524" s="181" t="s">
        <v>96</v>
      </c>
      <c r="T2524" s="186">
        <v>45496</v>
      </c>
      <c r="U2524" s="187" t="s">
        <v>7068</v>
      </c>
      <c r="V2524" s="188" t="str" cm="1">
        <f t="array" ref="V2524">IF(SUM(LEN(A2524:U2524))=0,"",IF(OR(OR(ISBLANK(E2524),SUM(LEN(B2524),LEN(C2524))=0),AND(NOT(D2524="Unknown"),ISBLANK(I2524)),AND(NOT(N2524="Unknown"),ISBLANK(Q2524))),"Missing Information", INDEX(Table15[Entire Service Line Classification], MATCH(SUMIFS(Table15[Unique ID],Table15[System-Owned Portion],D2524,Table15[If Material Anything Other than "Lead" in Column E,Was Material Ever Previously Lead?],F2524,Table15[Customer-Owned Portion],N2524),Table15[Unique ID],0),0)))</f>
        <v>Non-lead</v>
      </c>
      <c r="W2524" s="189"/>
    </row>
    <row r="2525" spans="1:23" s="190" customFormat="1" ht="37.5" x14ac:dyDescent="0.25">
      <c r="A2525" s="180">
        <v>11590448</v>
      </c>
      <c r="B2525" s="181" t="s">
        <v>5112</v>
      </c>
      <c r="C2525" s="182" t="s">
        <v>5113</v>
      </c>
      <c r="D2525" s="183" t="s">
        <v>36</v>
      </c>
      <c r="E2525" s="181" t="s">
        <v>35</v>
      </c>
      <c r="F2525" s="183" t="s">
        <v>35</v>
      </c>
      <c r="G2525" s="181" t="s">
        <v>252</v>
      </c>
      <c r="H2525" s="184">
        <v>1</v>
      </c>
      <c r="I2525" s="185" t="s">
        <v>107</v>
      </c>
      <c r="J2525" s="181" t="s">
        <v>37</v>
      </c>
      <c r="K2525" s="181" t="s">
        <v>38</v>
      </c>
      <c r="L2525" s="186">
        <v>45496</v>
      </c>
      <c r="M2525" s="187" t="s">
        <v>225</v>
      </c>
      <c r="N2525" s="183" t="s">
        <v>43</v>
      </c>
      <c r="O2525" s="181"/>
      <c r="P2525" s="184">
        <v>1</v>
      </c>
      <c r="Q2525" s="185" t="s">
        <v>107</v>
      </c>
      <c r="R2525" s="181" t="s">
        <v>37</v>
      </c>
      <c r="S2525" s="181" t="s">
        <v>96</v>
      </c>
      <c r="T2525" s="186">
        <v>45496</v>
      </c>
      <c r="U2525" s="187" t="s">
        <v>225</v>
      </c>
      <c r="V2525" s="188" t="str" cm="1">
        <f t="array" ref="V2525">IF(SUM(LEN(A2525:U2525))=0,"",IF(OR(OR(ISBLANK(E2525),SUM(LEN(B2525),LEN(C2525))=0),AND(NOT(D2525="Unknown"),ISBLANK(I2525)),AND(NOT(N2525="Unknown"),ISBLANK(Q2525))),"Missing Information", INDEX(Table15[Entire Service Line Classification], MATCH(SUMIFS(Table15[Unique ID],Table15[System-Owned Portion],D2525,Table15[If Material Anything Other than "Lead" in Column E,Was Material Ever Previously Lead?],F2525,Table15[Customer-Owned Portion],N2525),Table15[Unique ID],0),0)))</f>
        <v>Non-lead</v>
      </c>
      <c r="W2525" s="189"/>
    </row>
    <row r="2526" spans="1:23" s="190" customFormat="1" ht="37.5" x14ac:dyDescent="0.25">
      <c r="A2526" s="180">
        <v>11590441</v>
      </c>
      <c r="B2526" s="181" t="s">
        <v>5114</v>
      </c>
      <c r="C2526" s="182" t="s">
        <v>5115</v>
      </c>
      <c r="D2526" s="183" t="s">
        <v>36</v>
      </c>
      <c r="E2526" s="181" t="s">
        <v>35</v>
      </c>
      <c r="F2526" s="183" t="s">
        <v>35</v>
      </c>
      <c r="G2526" s="181" t="s">
        <v>247</v>
      </c>
      <c r="H2526" s="184">
        <v>1</v>
      </c>
      <c r="I2526" s="185" t="s">
        <v>107</v>
      </c>
      <c r="J2526" s="181" t="s">
        <v>37</v>
      </c>
      <c r="K2526" s="181" t="s">
        <v>38</v>
      </c>
      <c r="L2526" s="186">
        <v>45496</v>
      </c>
      <c r="M2526" s="187" t="s">
        <v>225</v>
      </c>
      <c r="N2526" s="183" t="s">
        <v>43</v>
      </c>
      <c r="O2526" s="181"/>
      <c r="P2526" s="184">
        <v>0.75</v>
      </c>
      <c r="Q2526" s="185" t="s">
        <v>107</v>
      </c>
      <c r="R2526" s="181" t="s">
        <v>37</v>
      </c>
      <c r="S2526" s="181" t="s">
        <v>96</v>
      </c>
      <c r="T2526" s="186">
        <v>45496</v>
      </c>
      <c r="U2526" s="187" t="s">
        <v>7068</v>
      </c>
      <c r="V2526" s="188" t="str" cm="1">
        <f t="array" ref="V2526">IF(SUM(LEN(A2526:U2526))=0,"",IF(OR(OR(ISBLANK(E2526),SUM(LEN(B2526),LEN(C2526))=0),AND(NOT(D2526="Unknown"),ISBLANK(I2526)),AND(NOT(N2526="Unknown"),ISBLANK(Q2526))),"Missing Information", INDEX(Table15[Entire Service Line Classification], MATCH(SUMIFS(Table15[Unique ID],Table15[System-Owned Portion],D2526,Table15[If Material Anything Other than "Lead" in Column E,Was Material Ever Previously Lead?],F2526,Table15[Customer-Owned Portion],N2526),Table15[Unique ID],0),0)))</f>
        <v>Non-lead</v>
      </c>
      <c r="W2526" s="189"/>
    </row>
    <row r="2527" spans="1:23" s="190" customFormat="1" ht="37.5" x14ac:dyDescent="0.25">
      <c r="A2527" s="180">
        <v>11590438</v>
      </c>
      <c r="B2527" s="181" t="s">
        <v>5116</v>
      </c>
      <c r="C2527" s="182" t="s">
        <v>5117</v>
      </c>
      <c r="D2527" s="183" t="s">
        <v>36</v>
      </c>
      <c r="E2527" s="181" t="s">
        <v>35</v>
      </c>
      <c r="F2527" s="183" t="s">
        <v>35</v>
      </c>
      <c r="G2527" s="181" t="s">
        <v>7034</v>
      </c>
      <c r="H2527" s="184">
        <v>1</v>
      </c>
      <c r="I2527" s="185" t="s">
        <v>107</v>
      </c>
      <c r="J2527" s="181" t="s">
        <v>37</v>
      </c>
      <c r="K2527" s="181" t="s">
        <v>38</v>
      </c>
      <c r="L2527" s="186">
        <v>45496</v>
      </c>
      <c r="M2527" s="187" t="s">
        <v>225</v>
      </c>
      <c r="N2527" s="183" t="s">
        <v>43</v>
      </c>
      <c r="O2527" s="181"/>
      <c r="P2527" s="184">
        <v>0.75</v>
      </c>
      <c r="Q2527" s="185" t="s">
        <v>107</v>
      </c>
      <c r="R2527" s="181" t="s">
        <v>37</v>
      </c>
      <c r="S2527" s="181" t="s">
        <v>96</v>
      </c>
      <c r="T2527" s="186">
        <v>45496</v>
      </c>
      <c r="U2527" s="187" t="s">
        <v>7068</v>
      </c>
      <c r="V2527" s="188" t="str" cm="1">
        <f t="array" ref="V2527">IF(SUM(LEN(A2527:U2527))=0,"",IF(OR(OR(ISBLANK(E2527),SUM(LEN(B2527),LEN(C2527))=0),AND(NOT(D2527="Unknown"),ISBLANK(I2527)),AND(NOT(N2527="Unknown"),ISBLANK(Q2527))),"Missing Information", INDEX(Table15[Entire Service Line Classification], MATCH(SUMIFS(Table15[Unique ID],Table15[System-Owned Portion],D2527,Table15[If Material Anything Other than "Lead" in Column E,Was Material Ever Previously Lead?],F2527,Table15[Customer-Owned Portion],N2527),Table15[Unique ID],0),0)))</f>
        <v>Non-lead</v>
      </c>
      <c r="W2527" s="189"/>
    </row>
    <row r="2528" spans="1:23" s="190" customFormat="1" ht="37.5" x14ac:dyDescent="0.25">
      <c r="A2528" s="180">
        <v>11590417</v>
      </c>
      <c r="B2528" s="181" t="s">
        <v>5118</v>
      </c>
      <c r="C2528" s="182" t="s">
        <v>5119</v>
      </c>
      <c r="D2528" s="183" t="s">
        <v>43</v>
      </c>
      <c r="E2528" s="181" t="s">
        <v>35</v>
      </c>
      <c r="F2528" s="183" t="s">
        <v>35</v>
      </c>
      <c r="G2528" s="181" t="s">
        <v>258</v>
      </c>
      <c r="H2528" s="184">
        <v>1</v>
      </c>
      <c r="I2528" s="185" t="s">
        <v>107</v>
      </c>
      <c r="J2528" s="181" t="s">
        <v>37</v>
      </c>
      <c r="K2528" s="181" t="s">
        <v>38</v>
      </c>
      <c r="L2528" s="186">
        <v>45496</v>
      </c>
      <c r="M2528" s="187" t="s">
        <v>225</v>
      </c>
      <c r="N2528" s="183" t="s">
        <v>43</v>
      </c>
      <c r="O2528" s="181"/>
      <c r="P2528" s="184">
        <v>0.75</v>
      </c>
      <c r="Q2528" s="185" t="s">
        <v>107</v>
      </c>
      <c r="R2528" s="181" t="s">
        <v>37</v>
      </c>
      <c r="S2528" s="181" t="s">
        <v>96</v>
      </c>
      <c r="T2528" s="186">
        <v>45496</v>
      </c>
      <c r="U2528" s="187" t="s">
        <v>7068</v>
      </c>
      <c r="V2528" s="188" t="str" cm="1">
        <f t="array" ref="V2528">IF(SUM(LEN(A2528:U2528))=0,"",IF(OR(OR(ISBLANK(E2528),SUM(LEN(B2528),LEN(C2528))=0),AND(NOT(D2528="Unknown"),ISBLANK(I2528)),AND(NOT(N2528="Unknown"),ISBLANK(Q2528))),"Missing Information", INDEX(Table15[Entire Service Line Classification], MATCH(SUMIFS(Table15[Unique ID],Table15[System-Owned Portion],D2528,Table15[If Material Anything Other than "Lead" in Column E,Was Material Ever Previously Lead?],F2528,Table15[Customer-Owned Portion],N2528),Table15[Unique ID],0),0)))</f>
        <v>Non-lead</v>
      </c>
      <c r="W2528" s="189"/>
    </row>
    <row r="2529" spans="1:23" s="190" customFormat="1" ht="37.5" x14ac:dyDescent="0.25">
      <c r="A2529" s="180">
        <v>11590416</v>
      </c>
      <c r="B2529" s="181" t="s">
        <v>5120</v>
      </c>
      <c r="C2529" s="182" t="s">
        <v>5121</v>
      </c>
      <c r="D2529" s="183" t="s">
        <v>36</v>
      </c>
      <c r="E2529" s="181" t="s">
        <v>35</v>
      </c>
      <c r="F2529" s="183" t="s">
        <v>35</v>
      </c>
      <c r="G2529" s="181" t="s">
        <v>264</v>
      </c>
      <c r="H2529" s="184">
        <v>1</v>
      </c>
      <c r="I2529" s="185" t="s">
        <v>107</v>
      </c>
      <c r="J2529" s="181" t="s">
        <v>37</v>
      </c>
      <c r="K2529" s="181" t="s">
        <v>38</v>
      </c>
      <c r="L2529" s="186">
        <v>45496</v>
      </c>
      <c r="M2529" s="187" t="s">
        <v>225</v>
      </c>
      <c r="N2529" s="183" t="s">
        <v>43</v>
      </c>
      <c r="O2529" s="181"/>
      <c r="P2529" s="184">
        <v>0.75</v>
      </c>
      <c r="Q2529" s="185" t="s">
        <v>107</v>
      </c>
      <c r="R2529" s="181" t="s">
        <v>37</v>
      </c>
      <c r="S2529" s="181" t="s">
        <v>96</v>
      </c>
      <c r="T2529" s="186">
        <v>45496</v>
      </c>
      <c r="U2529" s="187" t="s">
        <v>7068</v>
      </c>
      <c r="V2529" s="188" t="str" cm="1">
        <f t="array" ref="V2529">IF(SUM(LEN(A2529:U2529))=0,"",IF(OR(OR(ISBLANK(E2529),SUM(LEN(B2529),LEN(C2529))=0),AND(NOT(D2529="Unknown"),ISBLANK(I2529)),AND(NOT(N2529="Unknown"),ISBLANK(Q2529))),"Missing Information", INDEX(Table15[Entire Service Line Classification], MATCH(SUMIFS(Table15[Unique ID],Table15[System-Owned Portion],D2529,Table15[If Material Anything Other than "Lead" in Column E,Was Material Ever Previously Lead?],F2529,Table15[Customer-Owned Portion],N2529),Table15[Unique ID],0),0)))</f>
        <v>Non-lead</v>
      </c>
      <c r="W2529" s="189"/>
    </row>
    <row r="2530" spans="1:23" s="190" customFormat="1" ht="37.5" x14ac:dyDescent="0.25">
      <c r="A2530" s="180">
        <v>11590472</v>
      </c>
      <c r="B2530" s="181" t="s">
        <v>5122</v>
      </c>
      <c r="C2530" s="182" t="s">
        <v>5123</v>
      </c>
      <c r="D2530" s="183" t="s">
        <v>36</v>
      </c>
      <c r="E2530" s="181" t="s">
        <v>35</v>
      </c>
      <c r="F2530" s="183" t="s">
        <v>35</v>
      </c>
      <c r="G2530" s="181" t="s">
        <v>7038</v>
      </c>
      <c r="H2530" s="184">
        <v>1</v>
      </c>
      <c r="I2530" s="185" t="s">
        <v>107</v>
      </c>
      <c r="J2530" s="181" t="s">
        <v>37</v>
      </c>
      <c r="K2530" s="181" t="s">
        <v>38</v>
      </c>
      <c r="L2530" s="186">
        <v>45503</v>
      </c>
      <c r="M2530" s="187" t="s">
        <v>225</v>
      </c>
      <c r="N2530" s="183" t="s">
        <v>43</v>
      </c>
      <c r="O2530" s="181"/>
      <c r="P2530" s="184">
        <v>1</v>
      </c>
      <c r="Q2530" s="185" t="s">
        <v>107</v>
      </c>
      <c r="R2530" s="181" t="s">
        <v>37</v>
      </c>
      <c r="S2530" s="181" t="s">
        <v>96</v>
      </c>
      <c r="T2530" s="186">
        <v>45503</v>
      </c>
      <c r="U2530" s="187" t="s">
        <v>7068</v>
      </c>
      <c r="V2530" s="188" t="str" cm="1">
        <f t="array" ref="V2530">IF(SUM(LEN(A2530:U2530))=0,"",IF(OR(OR(ISBLANK(E2530),SUM(LEN(B2530),LEN(C2530))=0),AND(NOT(D2530="Unknown"),ISBLANK(I2530)),AND(NOT(N2530="Unknown"),ISBLANK(Q2530))),"Missing Information", INDEX(Table15[Entire Service Line Classification], MATCH(SUMIFS(Table15[Unique ID],Table15[System-Owned Portion],D2530,Table15[If Material Anything Other than "Lead" in Column E,Was Material Ever Previously Lead?],F2530,Table15[Customer-Owned Portion],N2530),Table15[Unique ID],0),0)))</f>
        <v>Non-lead</v>
      </c>
      <c r="W2530" s="189"/>
    </row>
    <row r="2531" spans="1:23" s="190" customFormat="1" ht="37.5" x14ac:dyDescent="0.25">
      <c r="A2531" s="180">
        <v>11590471</v>
      </c>
      <c r="B2531" s="181" t="s">
        <v>5124</v>
      </c>
      <c r="C2531" s="182" t="s">
        <v>5125</v>
      </c>
      <c r="D2531" s="183" t="s">
        <v>36</v>
      </c>
      <c r="E2531" s="181" t="s">
        <v>35</v>
      </c>
      <c r="F2531" s="183" t="s">
        <v>35</v>
      </c>
      <c r="G2531" s="181" t="s">
        <v>242</v>
      </c>
      <c r="H2531" s="184">
        <v>1</v>
      </c>
      <c r="I2531" s="185" t="s">
        <v>107</v>
      </c>
      <c r="J2531" s="181" t="s">
        <v>37</v>
      </c>
      <c r="K2531" s="181" t="s">
        <v>38</v>
      </c>
      <c r="L2531" s="186">
        <v>45495</v>
      </c>
      <c r="M2531" s="187" t="s">
        <v>225</v>
      </c>
      <c r="N2531" s="183" t="s">
        <v>43</v>
      </c>
      <c r="O2531" s="181"/>
      <c r="P2531" s="184">
        <v>1</v>
      </c>
      <c r="Q2531" s="185" t="s">
        <v>107</v>
      </c>
      <c r="R2531" s="181" t="s">
        <v>37</v>
      </c>
      <c r="S2531" s="181" t="s">
        <v>96</v>
      </c>
      <c r="T2531" s="186">
        <v>45495</v>
      </c>
      <c r="U2531" s="187" t="s">
        <v>7068</v>
      </c>
      <c r="V2531" s="188" t="str" cm="1">
        <f t="array" ref="V2531">IF(SUM(LEN(A2531:U2531))=0,"",IF(OR(OR(ISBLANK(E2531),SUM(LEN(B2531),LEN(C2531))=0),AND(NOT(D2531="Unknown"),ISBLANK(I2531)),AND(NOT(N2531="Unknown"),ISBLANK(Q2531))),"Missing Information", INDEX(Table15[Entire Service Line Classification], MATCH(SUMIFS(Table15[Unique ID],Table15[System-Owned Portion],D2531,Table15[If Material Anything Other than "Lead" in Column E,Was Material Ever Previously Lead?],F2531,Table15[Customer-Owned Portion],N2531),Table15[Unique ID],0),0)))</f>
        <v>Non-lead</v>
      </c>
      <c r="W2531" s="189"/>
    </row>
    <row r="2532" spans="1:23" s="190" customFormat="1" ht="37.5" x14ac:dyDescent="0.25">
      <c r="A2532" s="180">
        <v>11590465</v>
      </c>
      <c r="B2532" s="181" t="s">
        <v>5126</v>
      </c>
      <c r="C2532" s="182" t="s">
        <v>5127</v>
      </c>
      <c r="D2532" s="183" t="s">
        <v>43</v>
      </c>
      <c r="E2532" s="181" t="s">
        <v>35</v>
      </c>
      <c r="F2532" s="183" t="s">
        <v>35</v>
      </c>
      <c r="G2532" s="181" t="s">
        <v>236</v>
      </c>
      <c r="H2532" s="184">
        <v>1</v>
      </c>
      <c r="I2532" s="185" t="s">
        <v>107</v>
      </c>
      <c r="J2532" s="181" t="s">
        <v>37</v>
      </c>
      <c r="K2532" s="181" t="s">
        <v>38</v>
      </c>
      <c r="L2532" s="186">
        <v>45496</v>
      </c>
      <c r="M2532" s="187" t="s">
        <v>225</v>
      </c>
      <c r="N2532" s="183" t="s">
        <v>43</v>
      </c>
      <c r="O2532" s="181"/>
      <c r="P2532" s="184">
        <v>0.75</v>
      </c>
      <c r="Q2532" s="185" t="s">
        <v>107</v>
      </c>
      <c r="R2532" s="181" t="s">
        <v>37</v>
      </c>
      <c r="S2532" s="181" t="s">
        <v>96</v>
      </c>
      <c r="T2532" s="186">
        <v>45496</v>
      </c>
      <c r="U2532" s="187" t="s">
        <v>7068</v>
      </c>
      <c r="V2532" s="188" t="str" cm="1">
        <f t="array" ref="V2532">IF(SUM(LEN(A2532:U2532))=0,"",IF(OR(OR(ISBLANK(E2532),SUM(LEN(B2532),LEN(C2532))=0),AND(NOT(D2532="Unknown"),ISBLANK(I2532)),AND(NOT(N2532="Unknown"),ISBLANK(Q2532))),"Missing Information", INDEX(Table15[Entire Service Line Classification], MATCH(SUMIFS(Table15[Unique ID],Table15[System-Owned Portion],D2532,Table15[If Material Anything Other than "Lead" in Column E,Was Material Ever Previously Lead?],F2532,Table15[Customer-Owned Portion],N2532),Table15[Unique ID],0),0)))</f>
        <v>Non-lead</v>
      </c>
      <c r="W2532" s="189"/>
    </row>
    <row r="2533" spans="1:23" s="190" customFormat="1" ht="37.5" x14ac:dyDescent="0.25">
      <c r="A2533" s="180">
        <v>11590464</v>
      </c>
      <c r="B2533" s="181" t="s">
        <v>5128</v>
      </c>
      <c r="C2533" s="182" t="s">
        <v>5129</v>
      </c>
      <c r="D2533" s="183" t="s">
        <v>43</v>
      </c>
      <c r="E2533" s="181" t="s">
        <v>35</v>
      </c>
      <c r="F2533" s="183" t="s">
        <v>35</v>
      </c>
      <c r="G2533" s="181" t="s">
        <v>244</v>
      </c>
      <c r="H2533" s="184">
        <v>1</v>
      </c>
      <c r="I2533" s="185" t="s">
        <v>107</v>
      </c>
      <c r="J2533" s="181" t="s">
        <v>37</v>
      </c>
      <c r="K2533" s="181" t="s">
        <v>38</v>
      </c>
      <c r="L2533" s="186">
        <v>45496</v>
      </c>
      <c r="M2533" s="187" t="s">
        <v>225</v>
      </c>
      <c r="N2533" s="183" t="s">
        <v>43</v>
      </c>
      <c r="O2533" s="181"/>
      <c r="P2533" s="184">
        <v>0.75</v>
      </c>
      <c r="Q2533" s="185" t="s">
        <v>107</v>
      </c>
      <c r="R2533" s="181" t="s">
        <v>37</v>
      </c>
      <c r="S2533" s="181" t="s">
        <v>96</v>
      </c>
      <c r="T2533" s="186">
        <v>45496</v>
      </c>
      <c r="U2533" s="187" t="s">
        <v>7068</v>
      </c>
      <c r="V2533" s="188" t="str" cm="1">
        <f t="array" ref="V2533">IF(SUM(LEN(A2533:U2533))=0,"",IF(OR(OR(ISBLANK(E2533),SUM(LEN(B2533),LEN(C2533))=0),AND(NOT(D2533="Unknown"),ISBLANK(I2533)),AND(NOT(N2533="Unknown"),ISBLANK(Q2533))),"Missing Information", INDEX(Table15[Entire Service Line Classification], MATCH(SUMIFS(Table15[Unique ID],Table15[System-Owned Portion],D2533,Table15[If Material Anything Other than "Lead" in Column E,Was Material Ever Previously Lead?],F2533,Table15[Customer-Owned Portion],N2533),Table15[Unique ID],0),0)))</f>
        <v>Non-lead</v>
      </c>
      <c r="W2533" s="189"/>
    </row>
    <row r="2534" spans="1:23" s="190" customFormat="1" ht="37.5" x14ac:dyDescent="0.25">
      <c r="A2534" s="180">
        <v>11590461</v>
      </c>
      <c r="B2534" s="181" t="s">
        <v>5130</v>
      </c>
      <c r="C2534" s="182" t="s">
        <v>5131</v>
      </c>
      <c r="D2534" s="183" t="s">
        <v>43</v>
      </c>
      <c r="E2534" s="181" t="s">
        <v>35</v>
      </c>
      <c r="F2534" s="183" t="s">
        <v>35</v>
      </c>
      <c r="G2534" s="181" t="s">
        <v>7031</v>
      </c>
      <c r="H2534" s="184">
        <v>1</v>
      </c>
      <c r="I2534" s="185" t="s">
        <v>107</v>
      </c>
      <c r="J2534" s="181" t="s">
        <v>37</v>
      </c>
      <c r="K2534" s="181" t="s">
        <v>38</v>
      </c>
      <c r="L2534" s="186">
        <v>45496</v>
      </c>
      <c r="M2534" s="187" t="s">
        <v>225</v>
      </c>
      <c r="N2534" s="183" t="s">
        <v>43</v>
      </c>
      <c r="O2534" s="181"/>
      <c r="P2534" s="184">
        <v>0.75</v>
      </c>
      <c r="Q2534" s="185" t="s">
        <v>107</v>
      </c>
      <c r="R2534" s="181" t="s">
        <v>37</v>
      </c>
      <c r="S2534" s="181" t="s">
        <v>96</v>
      </c>
      <c r="T2534" s="186">
        <v>45496</v>
      </c>
      <c r="U2534" s="187" t="s">
        <v>7068</v>
      </c>
      <c r="V2534" s="188" t="str" cm="1">
        <f t="array" ref="V2534">IF(SUM(LEN(A2534:U2534))=0,"",IF(OR(OR(ISBLANK(E2534),SUM(LEN(B2534),LEN(C2534))=0),AND(NOT(D2534="Unknown"),ISBLANK(I2534)),AND(NOT(N2534="Unknown"),ISBLANK(Q2534))),"Missing Information", INDEX(Table15[Entire Service Line Classification], MATCH(SUMIFS(Table15[Unique ID],Table15[System-Owned Portion],D2534,Table15[If Material Anything Other than "Lead" in Column E,Was Material Ever Previously Lead?],F2534,Table15[Customer-Owned Portion],N2534),Table15[Unique ID],0),0)))</f>
        <v>Non-lead</v>
      </c>
      <c r="W2534" s="189"/>
    </row>
    <row r="2535" spans="1:23" s="190" customFormat="1" ht="37.5" x14ac:dyDescent="0.25">
      <c r="A2535" s="180">
        <v>11590460</v>
      </c>
      <c r="B2535" s="181" t="s">
        <v>5132</v>
      </c>
      <c r="C2535" s="182" t="s">
        <v>5133</v>
      </c>
      <c r="D2535" s="183" t="s">
        <v>36</v>
      </c>
      <c r="E2535" s="181" t="s">
        <v>35</v>
      </c>
      <c r="F2535" s="183" t="s">
        <v>35</v>
      </c>
      <c r="G2535" s="181" t="s">
        <v>7034</v>
      </c>
      <c r="H2535" s="184">
        <v>1</v>
      </c>
      <c r="I2535" s="185" t="s">
        <v>107</v>
      </c>
      <c r="J2535" s="181" t="s">
        <v>37</v>
      </c>
      <c r="K2535" s="181" t="s">
        <v>38</v>
      </c>
      <c r="L2535" s="186">
        <v>45496</v>
      </c>
      <c r="M2535" s="187" t="s">
        <v>225</v>
      </c>
      <c r="N2535" s="183" t="s">
        <v>36</v>
      </c>
      <c r="O2535" s="181"/>
      <c r="P2535" s="184">
        <v>1</v>
      </c>
      <c r="Q2535" s="185" t="s">
        <v>107</v>
      </c>
      <c r="R2535" s="181" t="s">
        <v>37</v>
      </c>
      <c r="S2535" s="181" t="s">
        <v>96</v>
      </c>
      <c r="T2535" s="186">
        <v>45496</v>
      </c>
      <c r="U2535" s="187" t="s">
        <v>225</v>
      </c>
      <c r="V2535" s="188" t="str" cm="1">
        <f t="array" ref="V2535">IF(SUM(LEN(A2535:U2535))=0,"",IF(OR(OR(ISBLANK(E2535),SUM(LEN(B2535),LEN(C2535))=0),AND(NOT(D2535="Unknown"),ISBLANK(I2535)),AND(NOT(N2535="Unknown"),ISBLANK(Q2535))),"Missing Information", INDEX(Table15[Entire Service Line Classification], MATCH(SUMIFS(Table15[Unique ID],Table15[System-Owned Portion],D2535,Table15[If Material Anything Other than "Lead" in Column E,Was Material Ever Previously Lead?],F2535,Table15[Customer-Owned Portion],N2535),Table15[Unique ID],0),0)))</f>
        <v>Non-lead</v>
      </c>
      <c r="W2535" s="189"/>
    </row>
    <row r="2536" spans="1:23" s="190" customFormat="1" ht="37.5" x14ac:dyDescent="0.25">
      <c r="A2536" s="180">
        <v>11590457</v>
      </c>
      <c r="B2536" s="181" t="s">
        <v>5134</v>
      </c>
      <c r="C2536" s="182" t="s">
        <v>5135</v>
      </c>
      <c r="D2536" s="183" t="s">
        <v>43</v>
      </c>
      <c r="E2536" s="181" t="s">
        <v>35</v>
      </c>
      <c r="F2536" s="183" t="s">
        <v>35</v>
      </c>
      <c r="G2536" s="181" t="s">
        <v>7040</v>
      </c>
      <c r="H2536" s="184">
        <v>1</v>
      </c>
      <c r="I2536" s="185" t="s">
        <v>107</v>
      </c>
      <c r="J2536" s="181" t="s">
        <v>37</v>
      </c>
      <c r="K2536" s="181" t="s">
        <v>38</v>
      </c>
      <c r="L2536" s="186">
        <v>45496</v>
      </c>
      <c r="M2536" s="187" t="s">
        <v>225</v>
      </c>
      <c r="N2536" s="183" t="s">
        <v>43</v>
      </c>
      <c r="O2536" s="181"/>
      <c r="P2536" s="184">
        <v>0.75</v>
      </c>
      <c r="Q2536" s="185" t="s">
        <v>107</v>
      </c>
      <c r="R2536" s="181" t="s">
        <v>37</v>
      </c>
      <c r="S2536" s="181" t="s">
        <v>96</v>
      </c>
      <c r="T2536" s="186">
        <v>45496</v>
      </c>
      <c r="U2536" s="187" t="s">
        <v>7068</v>
      </c>
      <c r="V2536" s="188" t="str" cm="1">
        <f t="array" ref="V2536">IF(SUM(LEN(A2536:U2536))=0,"",IF(OR(OR(ISBLANK(E2536),SUM(LEN(B2536),LEN(C2536))=0),AND(NOT(D2536="Unknown"),ISBLANK(I2536)),AND(NOT(N2536="Unknown"),ISBLANK(Q2536))),"Missing Information", INDEX(Table15[Entire Service Line Classification], MATCH(SUMIFS(Table15[Unique ID],Table15[System-Owned Portion],D2536,Table15[If Material Anything Other than "Lead" in Column E,Was Material Ever Previously Lead?],F2536,Table15[Customer-Owned Portion],N2536),Table15[Unique ID],0),0)))</f>
        <v>Non-lead</v>
      </c>
      <c r="W2536" s="189"/>
    </row>
    <row r="2537" spans="1:23" s="190" customFormat="1" ht="37.5" x14ac:dyDescent="0.25">
      <c r="A2537" s="180">
        <v>11590453</v>
      </c>
      <c r="B2537" s="181" t="s">
        <v>5136</v>
      </c>
      <c r="C2537" s="182" t="s">
        <v>5137</v>
      </c>
      <c r="D2537" s="183" t="s">
        <v>43</v>
      </c>
      <c r="E2537" s="181" t="s">
        <v>35</v>
      </c>
      <c r="F2537" s="183" t="s">
        <v>35</v>
      </c>
      <c r="G2537" s="181" t="s">
        <v>244</v>
      </c>
      <c r="H2537" s="184">
        <v>1</v>
      </c>
      <c r="I2537" s="185" t="s">
        <v>107</v>
      </c>
      <c r="J2537" s="181" t="s">
        <v>37</v>
      </c>
      <c r="K2537" s="181" t="s">
        <v>38</v>
      </c>
      <c r="L2537" s="186">
        <v>45496</v>
      </c>
      <c r="M2537" s="187" t="s">
        <v>225</v>
      </c>
      <c r="N2537" s="183" t="s">
        <v>43</v>
      </c>
      <c r="O2537" s="181"/>
      <c r="P2537" s="184">
        <v>0.75</v>
      </c>
      <c r="Q2537" s="185" t="s">
        <v>107</v>
      </c>
      <c r="R2537" s="181" t="s">
        <v>37</v>
      </c>
      <c r="S2537" s="181" t="s">
        <v>96</v>
      </c>
      <c r="T2537" s="186">
        <v>45496</v>
      </c>
      <c r="U2537" s="187" t="s">
        <v>7068</v>
      </c>
      <c r="V2537" s="188" t="str" cm="1">
        <f t="array" ref="V2537">IF(SUM(LEN(A2537:U2537))=0,"",IF(OR(OR(ISBLANK(E2537),SUM(LEN(B2537),LEN(C2537))=0),AND(NOT(D2537="Unknown"),ISBLANK(I2537)),AND(NOT(N2537="Unknown"),ISBLANK(Q2537))),"Missing Information", INDEX(Table15[Entire Service Line Classification], MATCH(SUMIFS(Table15[Unique ID],Table15[System-Owned Portion],D2537,Table15[If Material Anything Other than "Lead" in Column E,Was Material Ever Previously Lead?],F2537,Table15[Customer-Owned Portion],N2537),Table15[Unique ID],0),0)))</f>
        <v>Non-lead</v>
      </c>
      <c r="W2537" s="189"/>
    </row>
    <row r="2538" spans="1:23" s="190" customFormat="1" ht="37.5" x14ac:dyDescent="0.25">
      <c r="A2538" s="180">
        <v>11590447</v>
      </c>
      <c r="B2538" s="181" t="s">
        <v>5138</v>
      </c>
      <c r="C2538" s="182" t="s">
        <v>5139</v>
      </c>
      <c r="D2538" s="183" t="s">
        <v>36</v>
      </c>
      <c r="E2538" s="181" t="s">
        <v>35</v>
      </c>
      <c r="F2538" s="183" t="s">
        <v>35</v>
      </c>
      <c r="G2538" s="181" t="s">
        <v>273</v>
      </c>
      <c r="H2538" s="184">
        <v>1</v>
      </c>
      <c r="I2538" s="185" t="s">
        <v>107</v>
      </c>
      <c r="J2538" s="181" t="s">
        <v>37</v>
      </c>
      <c r="K2538" s="181" t="s">
        <v>38</v>
      </c>
      <c r="L2538" s="186">
        <v>45495</v>
      </c>
      <c r="M2538" s="187" t="s">
        <v>225</v>
      </c>
      <c r="N2538" s="183" t="s">
        <v>43</v>
      </c>
      <c r="O2538" s="181"/>
      <c r="P2538" s="184">
        <v>0.75</v>
      </c>
      <c r="Q2538" s="185" t="s">
        <v>107</v>
      </c>
      <c r="R2538" s="181" t="s">
        <v>37</v>
      </c>
      <c r="S2538" s="181" t="s">
        <v>96</v>
      </c>
      <c r="T2538" s="186">
        <v>45495</v>
      </c>
      <c r="U2538" s="187" t="s">
        <v>7068</v>
      </c>
      <c r="V2538" s="188" t="str" cm="1">
        <f t="array" ref="V2538">IF(SUM(LEN(A2538:U2538))=0,"",IF(OR(OR(ISBLANK(E2538),SUM(LEN(B2538),LEN(C2538))=0),AND(NOT(D2538="Unknown"),ISBLANK(I2538)),AND(NOT(N2538="Unknown"),ISBLANK(Q2538))),"Missing Information", INDEX(Table15[Entire Service Line Classification], MATCH(SUMIFS(Table15[Unique ID],Table15[System-Owned Portion],D2538,Table15[If Material Anything Other than "Lead" in Column E,Was Material Ever Previously Lead?],F2538,Table15[Customer-Owned Portion],N2538),Table15[Unique ID],0),0)))</f>
        <v>Non-lead</v>
      </c>
      <c r="W2538" s="189"/>
    </row>
    <row r="2539" spans="1:23" s="190" customFormat="1" ht="37.5" x14ac:dyDescent="0.25">
      <c r="A2539" s="180">
        <v>11590445</v>
      </c>
      <c r="B2539" s="181" t="s">
        <v>5140</v>
      </c>
      <c r="C2539" s="182" t="s">
        <v>5141</v>
      </c>
      <c r="D2539" s="183" t="s">
        <v>43</v>
      </c>
      <c r="E2539" s="181" t="s">
        <v>35</v>
      </c>
      <c r="F2539" s="183" t="s">
        <v>35</v>
      </c>
      <c r="G2539" s="181" t="s">
        <v>246</v>
      </c>
      <c r="H2539" s="184">
        <v>1</v>
      </c>
      <c r="I2539" s="185" t="s">
        <v>107</v>
      </c>
      <c r="J2539" s="181" t="s">
        <v>37</v>
      </c>
      <c r="K2539" s="181" t="s">
        <v>38</v>
      </c>
      <c r="L2539" s="186">
        <v>45496</v>
      </c>
      <c r="M2539" s="187" t="s">
        <v>7068</v>
      </c>
      <c r="N2539" s="183" t="s">
        <v>36</v>
      </c>
      <c r="O2539" s="181"/>
      <c r="P2539" s="184">
        <v>0.75</v>
      </c>
      <c r="Q2539" s="185" t="s">
        <v>107</v>
      </c>
      <c r="R2539" s="181" t="s">
        <v>37</v>
      </c>
      <c r="S2539" s="181" t="s">
        <v>96</v>
      </c>
      <c r="T2539" s="186">
        <v>45496</v>
      </c>
      <c r="U2539" s="187" t="s">
        <v>225</v>
      </c>
      <c r="V2539" s="188" t="str" cm="1">
        <f t="array" ref="V2539">IF(SUM(LEN(A2539:U2539))=0,"",IF(OR(OR(ISBLANK(E2539),SUM(LEN(B2539),LEN(C2539))=0),AND(NOT(D2539="Unknown"),ISBLANK(I2539)),AND(NOT(N2539="Unknown"),ISBLANK(Q2539))),"Missing Information", INDEX(Table15[Entire Service Line Classification], MATCH(SUMIFS(Table15[Unique ID],Table15[System-Owned Portion],D2539,Table15[If Material Anything Other than "Lead" in Column E,Was Material Ever Previously Lead?],F2539,Table15[Customer-Owned Portion],N2539),Table15[Unique ID],0),0)))</f>
        <v>Non-lead</v>
      </c>
      <c r="W2539" s="189"/>
    </row>
    <row r="2540" spans="1:23" s="190" customFormat="1" ht="37.5" x14ac:dyDescent="0.25">
      <c r="A2540" s="180">
        <v>11590444</v>
      </c>
      <c r="B2540" s="181" t="s">
        <v>5142</v>
      </c>
      <c r="C2540" s="182" t="s">
        <v>5143</v>
      </c>
      <c r="D2540" s="183" t="s">
        <v>43</v>
      </c>
      <c r="E2540" s="181" t="s">
        <v>35</v>
      </c>
      <c r="F2540" s="183" t="s">
        <v>35</v>
      </c>
      <c r="G2540" s="181" t="s">
        <v>7057</v>
      </c>
      <c r="H2540" s="184">
        <v>1</v>
      </c>
      <c r="I2540" s="185" t="s">
        <v>107</v>
      </c>
      <c r="J2540" s="181" t="s">
        <v>37</v>
      </c>
      <c r="K2540" s="181" t="s">
        <v>38</v>
      </c>
      <c r="L2540" s="186">
        <v>45496</v>
      </c>
      <c r="M2540" s="187" t="s">
        <v>225</v>
      </c>
      <c r="N2540" s="183" t="s">
        <v>43</v>
      </c>
      <c r="O2540" s="181"/>
      <c r="P2540" s="184">
        <v>0.75</v>
      </c>
      <c r="Q2540" s="185" t="s">
        <v>107</v>
      </c>
      <c r="R2540" s="181" t="s">
        <v>37</v>
      </c>
      <c r="S2540" s="181" t="s">
        <v>96</v>
      </c>
      <c r="T2540" s="186">
        <v>45496</v>
      </c>
      <c r="U2540" s="187" t="s">
        <v>7068</v>
      </c>
      <c r="V2540" s="188" t="str" cm="1">
        <f t="array" ref="V2540">IF(SUM(LEN(A2540:U2540))=0,"",IF(OR(OR(ISBLANK(E2540),SUM(LEN(B2540),LEN(C2540))=0),AND(NOT(D2540="Unknown"),ISBLANK(I2540)),AND(NOT(N2540="Unknown"),ISBLANK(Q2540))),"Missing Information", INDEX(Table15[Entire Service Line Classification], MATCH(SUMIFS(Table15[Unique ID],Table15[System-Owned Portion],D2540,Table15[If Material Anything Other than "Lead" in Column E,Was Material Ever Previously Lead?],F2540,Table15[Customer-Owned Portion],N2540),Table15[Unique ID],0),0)))</f>
        <v>Non-lead</v>
      </c>
      <c r="W2540" s="189"/>
    </row>
    <row r="2541" spans="1:23" s="190" customFormat="1" ht="37.5" x14ac:dyDescent="0.25">
      <c r="A2541" s="180">
        <v>11590443</v>
      </c>
      <c r="B2541" s="181" t="s">
        <v>5144</v>
      </c>
      <c r="C2541" s="182" t="s">
        <v>5145</v>
      </c>
      <c r="D2541" s="183" t="s">
        <v>36</v>
      </c>
      <c r="E2541" s="181" t="s">
        <v>35</v>
      </c>
      <c r="F2541" s="183" t="s">
        <v>35</v>
      </c>
      <c r="G2541" s="181" t="s">
        <v>253</v>
      </c>
      <c r="H2541" s="184">
        <v>1</v>
      </c>
      <c r="I2541" s="185" t="s">
        <v>107</v>
      </c>
      <c r="J2541" s="181" t="s">
        <v>37</v>
      </c>
      <c r="K2541" s="181" t="s">
        <v>38</v>
      </c>
      <c r="L2541" s="186">
        <v>45495</v>
      </c>
      <c r="M2541" s="187" t="s">
        <v>225</v>
      </c>
      <c r="N2541" s="183" t="s">
        <v>43</v>
      </c>
      <c r="O2541" s="181"/>
      <c r="P2541" s="184">
        <v>0.75</v>
      </c>
      <c r="Q2541" s="185" t="s">
        <v>107</v>
      </c>
      <c r="R2541" s="181" t="s">
        <v>37</v>
      </c>
      <c r="S2541" s="181" t="s">
        <v>96</v>
      </c>
      <c r="T2541" s="186">
        <v>45495</v>
      </c>
      <c r="U2541" s="187" t="s">
        <v>7068</v>
      </c>
      <c r="V2541" s="188" t="str" cm="1">
        <f t="array" ref="V2541">IF(SUM(LEN(A2541:U2541))=0,"",IF(OR(OR(ISBLANK(E2541),SUM(LEN(B2541),LEN(C2541))=0),AND(NOT(D2541="Unknown"),ISBLANK(I2541)),AND(NOT(N2541="Unknown"),ISBLANK(Q2541))),"Missing Information", INDEX(Table15[Entire Service Line Classification], MATCH(SUMIFS(Table15[Unique ID],Table15[System-Owned Portion],D2541,Table15[If Material Anything Other than "Lead" in Column E,Was Material Ever Previously Lead?],F2541,Table15[Customer-Owned Portion],N2541),Table15[Unique ID],0),0)))</f>
        <v>Non-lead</v>
      </c>
      <c r="W2541" s="189"/>
    </row>
    <row r="2542" spans="1:23" s="190" customFormat="1" ht="37.5" x14ac:dyDescent="0.25">
      <c r="A2542" s="180">
        <v>11590442</v>
      </c>
      <c r="B2542" s="181" t="s">
        <v>5146</v>
      </c>
      <c r="C2542" s="182" t="s">
        <v>5147</v>
      </c>
      <c r="D2542" s="183" t="s">
        <v>43</v>
      </c>
      <c r="E2542" s="181" t="s">
        <v>35</v>
      </c>
      <c r="F2542" s="183" t="s">
        <v>35</v>
      </c>
      <c r="G2542" s="181" t="s">
        <v>238</v>
      </c>
      <c r="H2542" s="184">
        <v>0.75</v>
      </c>
      <c r="I2542" s="185" t="s">
        <v>107</v>
      </c>
      <c r="J2542" s="181" t="s">
        <v>37</v>
      </c>
      <c r="K2542" s="181" t="s">
        <v>38</v>
      </c>
      <c r="L2542" s="186">
        <v>45495</v>
      </c>
      <c r="M2542" s="187" t="s">
        <v>225</v>
      </c>
      <c r="N2542" s="183" t="s">
        <v>43</v>
      </c>
      <c r="O2542" s="181"/>
      <c r="P2542" s="184">
        <v>0.75</v>
      </c>
      <c r="Q2542" s="185" t="s">
        <v>107</v>
      </c>
      <c r="R2542" s="181" t="s">
        <v>37</v>
      </c>
      <c r="S2542" s="181" t="s">
        <v>96</v>
      </c>
      <c r="T2542" s="186">
        <v>45495</v>
      </c>
      <c r="U2542" s="187" t="s">
        <v>7068</v>
      </c>
      <c r="V2542" s="188" t="str" cm="1">
        <f t="array" ref="V2542">IF(SUM(LEN(A2542:U2542))=0,"",IF(OR(OR(ISBLANK(E2542),SUM(LEN(B2542),LEN(C2542))=0),AND(NOT(D2542="Unknown"),ISBLANK(I2542)),AND(NOT(N2542="Unknown"),ISBLANK(Q2542))),"Missing Information", INDEX(Table15[Entire Service Line Classification], MATCH(SUMIFS(Table15[Unique ID],Table15[System-Owned Portion],D2542,Table15[If Material Anything Other than "Lead" in Column E,Was Material Ever Previously Lead?],F2542,Table15[Customer-Owned Portion],N2542),Table15[Unique ID],0),0)))</f>
        <v>Non-lead</v>
      </c>
      <c r="W2542" s="189"/>
    </row>
    <row r="2543" spans="1:23" s="190" customFormat="1" ht="37.5" x14ac:dyDescent="0.25">
      <c r="A2543" s="180">
        <v>11590439</v>
      </c>
      <c r="B2543" s="181" t="s">
        <v>5148</v>
      </c>
      <c r="C2543" s="182" t="s">
        <v>5149</v>
      </c>
      <c r="D2543" s="183" t="s">
        <v>36</v>
      </c>
      <c r="E2543" s="181" t="s">
        <v>35</v>
      </c>
      <c r="F2543" s="183" t="s">
        <v>35</v>
      </c>
      <c r="G2543" s="181" t="s">
        <v>239</v>
      </c>
      <c r="H2543" s="184">
        <v>1</v>
      </c>
      <c r="I2543" s="185" t="s">
        <v>107</v>
      </c>
      <c r="J2543" s="181" t="s">
        <v>37</v>
      </c>
      <c r="K2543" s="181" t="s">
        <v>38</v>
      </c>
      <c r="L2543" s="186">
        <v>45496</v>
      </c>
      <c r="M2543" s="187" t="s">
        <v>225</v>
      </c>
      <c r="N2543" s="183" t="s">
        <v>43</v>
      </c>
      <c r="O2543" s="181"/>
      <c r="P2543" s="184">
        <v>0.75</v>
      </c>
      <c r="Q2543" s="185" t="s">
        <v>107</v>
      </c>
      <c r="R2543" s="181" t="s">
        <v>37</v>
      </c>
      <c r="S2543" s="181" t="s">
        <v>96</v>
      </c>
      <c r="T2543" s="186">
        <v>45496</v>
      </c>
      <c r="U2543" s="187" t="s">
        <v>7068</v>
      </c>
      <c r="V2543" s="188" t="str" cm="1">
        <f t="array" ref="V2543">IF(SUM(LEN(A2543:U2543))=0,"",IF(OR(OR(ISBLANK(E2543),SUM(LEN(B2543),LEN(C2543))=0),AND(NOT(D2543="Unknown"),ISBLANK(I2543)),AND(NOT(N2543="Unknown"),ISBLANK(Q2543))),"Missing Information", INDEX(Table15[Entire Service Line Classification], MATCH(SUMIFS(Table15[Unique ID],Table15[System-Owned Portion],D2543,Table15[If Material Anything Other than "Lead" in Column E,Was Material Ever Previously Lead?],F2543,Table15[Customer-Owned Portion],N2543),Table15[Unique ID],0),0)))</f>
        <v>Non-lead</v>
      </c>
      <c r="W2543" s="189"/>
    </row>
    <row r="2544" spans="1:23" s="190" customFormat="1" ht="37.5" x14ac:dyDescent="0.25">
      <c r="A2544" s="180">
        <v>11590430</v>
      </c>
      <c r="B2544" s="181" t="s">
        <v>5150</v>
      </c>
      <c r="C2544" s="182" t="s">
        <v>5151</v>
      </c>
      <c r="D2544" s="183" t="s">
        <v>36</v>
      </c>
      <c r="E2544" s="181" t="s">
        <v>35</v>
      </c>
      <c r="F2544" s="183" t="s">
        <v>35</v>
      </c>
      <c r="G2544" s="181" t="s">
        <v>238</v>
      </c>
      <c r="H2544" s="184">
        <v>1</v>
      </c>
      <c r="I2544" s="185" t="s">
        <v>107</v>
      </c>
      <c r="J2544" s="181" t="s">
        <v>37</v>
      </c>
      <c r="K2544" s="181" t="s">
        <v>38</v>
      </c>
      <c r="L2544" s="186">
        <v>45495</v>
      </c>
      <c r="M2544" s="187" t="s">
        <v>225</v>
      </c>
      <c r="N2544" s="183" t="s">
        <v>43</v>
      </c>
      <c r="O2544" s="181"/>
      <c r="P2544" s="184">
        <v>1</v>
      </c>
      <c r="Q2544" s="185" t="s">
        <v>107</v>
      </c>
      <c r="R2544" s="181" t="s">
        <v>37</v>
      </c>
      <c r="S2544" s="181" t="s">
        <v>96</v>
      </c>
      <c r="T2544" s="186">
        <v>45495</v>
      </c>
      <c r="U2544" s="187" t="s">
        <v>7068</v>
      </c>
      <c r="V2544" s="188" t="str" cm="1">
        <f t="array" ref="V2544">IF(SUM(LEN(A2544:U2544))=0,"",IF(OR(OR(ISBLANK(E2544),SUM(LEN(B2544),LEN(C2544))=0),AND(NOT(D2544="Unknown"),ISBLANK(I2544)),AND(NOT(N2544="Unknown"),ISBLANK(Q2544))),"Missing Information", INDEX(Table15[Entire Service Line Classification], MATCH(SUMIFS(Table15[Unique ID],Table15[System-Owned Portion],D2544,Table15[If Material Anything Other than "Lead" in Column E,Was Material Ever Previously Lead?],F2544,Table15[Customer-Owned Portion],N2544),Table15[Unique ID],0),0)))</f>
        <v>Non-lead</v>
      </c>
      <c r="W2544" s="189"/>
    </row>
    <row r="2545" spans="1:23" s="190" customFormat="1" ht="37.5" x14ac:dyDescent="0.25">
      <c r="A2545" s="180">
        <v>11590426</v>
      </c>
      <c r="B2545" s="181" t="s">
        <v>5152</v>
      </c>
      <c r="C2545" s="182" t="s">
        <v>5153</v>
      </c>
      <c r="D2545" s="183" t="s">
        <v>36</v>
      </c>
      <c r="E2545" s="181" t="s">
        <v>35</v>
      </c>
      <c r="F2545" s="183" t="s">
        <v>35</v>
      </c>
      <c r="G2545" s="181" t="s">
        <v>252</v>
      </c>
      <c r="H2545" s="184">
        <v>1</v>
      </c>
      <c r="I2545" s="185" t="s">
        <v>107</v>
      </c>
      <c r="J2545" s="181" t="s">
        <v>37</v>
      </c>
      <c r="K2545" s="181" t="s">
        <v>38</v>
      </c>
      <c r="L2545" s="186">
        <v>45496</v>
      </c>
      <c r="M2545" s="187" t="s">
        <v>225</v>
      </c>
      <c r="N2545" s="183" t="s">
        <v>44</v>
      </c>
      <c r="O2545" s="181"/>
      <c r="P2545" s="184">
        <v>0.75</v>
      </c>
      <c r="Q2545" s="185" t="s">
        <v>107</v>
      </c>
      <c r="R2545" s="181" t="s">
        <v>37</v>
      </c>
      <c r="S2545" s="181" t="s">
        <v>96</v>
      </c>
      <c r="T2545" s="186">
        <v>45496</v>
      </c>
      <c r="U2545" s="187" t="s">
        <v>7068</v>
      </c>
      <c r="V2545" s="188" t="str" cm="1">
        <f t="array" ref="V2545">IF(SUM(LEN(A2545:U2545))=0,"",IF(OR(OR(ISBLANK(E2545),SUM(LEN(B2545),LEN(C2545))=0),AND(NOT(D2545="Unknown"),ISBLANK(I2545)),AND(NOT(N2545="Unknown"),ISBLANK(Q2545))),"Missing Information", INDEX(Table15[Entire Service Line Classification], MATCH(SUMIFS(Table15[Unique ID],Table15[System-Owned Portion],D2545,Table15[If Material Anything Other than "Lead" in Column E,Was Material Ever Previously Lead?],F2545,Table15[Customer-Owned Portion],N2545),Table15[Unique ID],0),0)))</f>
        <v>Non-lead</v>
      </c>
      <c r="W2545" s="189"/>
    </row>
    <row r="2546" spans="1:23" s="190" customFormat="1" ht="37.5" x14ac:dyDescent="0.25">
      <c r="A2546" s="180">
        <v>11590425</v>
      </c>
      <c r="B2546" s="181" t="s">
        <v>5154</v>
      </c>
      <c r="C2546" s="182" t="s">
        <v>5155</v>
      </c>
      <c r="D2546" s="183" t="s">
        <v>43</v>
      </c>
      <c r="E2546" s="181" t="s">
        <v>35</v>
      </c>
      <c r="F2546" s="183" t="s">
        <v>35</v>
      </c>
      <c r="G2546" s="181" t="s">
        <v>225</v>
      </c>
      <c r="H2546" s="184">
        <v>1</v>
      </c>
      <c r="I2546" s="185" t="s">
        <v>107</v>
      </c>
      <c r="J2546" s="181" t="s">
        <v>37</v>
      </c>
      <c r="K2546" s="181" t="s">
        <v>38</v>
      </c>
      <c r="L2546" s="186">
        <v>45496</v>
      </c>
      <c r="M2546" s="187" t="s">
        <v>225</v>
      </c>
      <c r="N2546" s="183" t="s">
        <v>43</v>
      </c>
      <c r="O2546" s="181"/>
      <c r="P2546" s="184">
        <v>0.75</v>
      </c>
      <c r="Q2546" s="185" t="s">
        <v>107</v>
      </c>
      <c r="R2546" s="181" t="s">
        <v>37</v>
      </c>
      <c r="S2546" s="181" t="s">
        <v>96</v>
      </c>
      <c r="T2546" s="186">
        <v>45496</v>
      </c>
      <c r="U2546" s="187" t="s">
        <v>7068</v>
      </c>
      <c r="V2546" s="188" t="str" cm="1">
        <f t="array" ref="V2546">IF(SUM(LEN(A2546:U2546))=0,"",IF(OR(OR(ISBLANK(E2546),SUM(LEN(B2546),LEN(C2546))=0),AND(NOT(D2546="Unknown"),ISBLANK(I2546)),AND(NOT(N2546="Unknown"),ISBLANK(Q2546))),"Missing Information", INDEX(Table15[Entire Service Line Classification], MATCH(SUMIFS(Table15[Unique ID],Table15[System-Owned Portion],D2546,Table15[If Material Anything Other than "Lead" in Column E,Was Material Ever Previously Lead?],F2546,Table15[Customer-Owned Portion],N2546),Table15[Unique ID],0),0)))</f>
        <v>Non-lead</v>
      </c>
      <c r="W2546" s="189"/>
    </row>
    <row r="2547" spans="1:23" s="190" customFormat="1" ht="37.5" x14ac:dyDescent="0.25">
      <c r="A2547" s="180">
        <v>11590423</v>
      </c>
      <c r="B2547" s="181" t="s">
        <v>5156</v>
      </c>
      <c r="C2547" s="182" t="s">
        <v>5157</v>
      </c>
      <c r="D2547" s="183" t="s">
        <v>36</v>
      </c>
      <c r="E2547" s="181" t="s">
        <v>35</v>
      </c>
      <c r="F2547" s="183" t="s">
        <v>35</v>
      </c>
      <c r="G2547" s="181" t="s">
        <v>232</v>
      </c>
      <c r="H2547" s="184">
        <v>1</v>
      </c>
      <c r="I2547" s="185" t="s">
        <v>107</v>
      </c>
      <c r="J2547" s="181" t="s">
        <v>37</v>
      </c>
      <c r="K2547" s="181" t="s">
        <v>38</v>
      </c>
      <c r="L2547" s="186">
        <v>45496</v>
      </c>
      <c r="M2547" s="187" t="s">
        <v>225</v>
      </c>
      <c r="N2547" s="183" t="s">
        <v>43</v>
      </c>
      <c r="O2547" s="181"/>
      <c r="P2547" s="184">
        <v>0.75</v>
      </c>
      <c r="Q2547" s="185" t="s">
        <v>107</v>
      </c>
      <c r="R2547" s="181" t="s">
        <v>37</v>
      </c>
      <c r="S2547" s="181" t="s">
        <v>96</v>
      </c>
      <c r="T2547" s="186">
        <v>45496</v>
      </c>
      <c r="U2547" s="187" t="s">
        <v>7068</v>
      </c>
      <c r="V2547" s="188" t="str" cm="1">
        <f t="array" ref="V2547">IF(SUM(LEN(A2547:U2547))=0,"",IF(OR(OR(ISBLANK(E2547),SUM(LEN(B2547),LEN(C2547))=0),AND(NOT(D2547="Unknown"),ISBLANK(I2547)),AND(NOT(N2547="Unknown"),ISBLANK(Q2547))),"Missing Information", INDEX(Table15[Entire Service Line Classification], MATCH(SUMIFS(Table15[Unique ID],Table15[System-Owned Portion],D2547,Table15[If Material Anything Other than "Lead" in Column E,Was Material Ever Previously Lead?],F2547,Table15[Customer-Owned Portion],N2547),Table15[Unique ID],0),0)))</f>
        <v>Non-lead</v>
      </c>
      <c r="W2547" s="189"/>
    </row>
    <row r="2548" spans="1:23" s="190" customFormat="1" ht="37.5" x14ac:dyDescent="0.25">
      <c r="A2548" s="180">
        <v>11590459</v>
      </c>
      <c r="B2548" s="181" t="s">
        <v>5158</v>
      </c>
      <c r="C2548" s="182" t="s">
        <v>5159</v>
      </c>
      <c r="D2548" s="183" t="s">
        <v>36</v>
      </c>
      <c r="E2548" s="181" t="s">
        <v>35</v>
      </c>
      <c r="F2548" s="183" t="s">
        <v>35</v>
      </c>
      <c r="G2548" s="181" t="s">
        <v>249</v>
      </c>
      <c r="H2548" s="184">
        <v>1</v>
      </c>
      <c r="I2548" s="185" t="s">
        <v>107</v>
      </c>
      <c r="J2548" s="181" t="s">
        <v>37</v>
      </c>
      <c r="K2548" s="181" t="s">
        <v>38</v>
      </c>
      <c r="L2548" s="186">
        <v>45492</v>
      </c>
      <c r="M2548" s="187" t="s">
        <v>225</v>
      </c>
      <c r="N2548" s="183" t="s">
        <v>36</v>
      </c>
      <c r="O2548" s="181"/>
      <c r="P2548" s="184">
        <v>1</v>
      </c>
      <c r="Q2548" s="185" t="s">
        <v>107</v>
      </c>
      <c r="R2548" s="181" t="s">
        <v>37</v>
      </c>
      <c r="S2548" s="181" t="s">
        <v>96</v>
      </c>
      <c r="T2548" s="186">
        <v>45492</v>
      </c>
      <c r="U2548" s="187" t="s">
        <v>225</v>
      </c>
      <c r="V2548" s="188" t="str" cm="1">
        <f t="array" ref="V2548">IF(SUM(LEN(A2548:U2548))=0,"",IF(OR(OR(ISBLANK(E2548),SUM(LEN(B2548),LEN(C2548))=0),AND(NOT(D2548="Unknown"),ISBLANK(I2548)),AND(NOT(N2548="Unknown"),ISBLANK(Q2548))),"Missing Information", INDEX(Table15[Entire Service Line Classification], MATCH(SUMIFS(Table15[Unique ID],Table15[System-Owned Portion],D2548,Table15[If Material Anything Other than "Lead" in Column E,Was Material Ever Previously Lead?],F2548,Table15[Customer-Owned Portion],N2548),Table15[Unique ID],0),0)))</f>
        <v>Non-lead</v>
      </c>
      <c r="W2548" s="189"/>
    </row>
    <row r="2549" spans="1:23" s="190" customFormat="1" ht="37.5" x14ac:dyDescent="0.25">
      <c r="A2549" s="180">
        <v>11590455</v>
      </c>
      <c r="B2549" s="181" t="s">
        <v>5160</v>
      </c>
      <c r="C2549" s="182" t="s">
        <v>5161</v>
      </c>
      <c r="D2549" s="183" t="s">
        <v>36</v>
      </c>
      <c r="E2549" s="181" t="s">
        <v>35</v>
      </c>
      <c r="F2549" s="183" t="s">
        <v>35</v>
      </c>
      <c r="G2549" s="181" t="s">
        <v>257</v>
      </c>
      <c r="H2549" s="184">
        <v>1</v>
      </c>
      <c r="I2549" s="185" t="s">
        <v>107</v>
      </c>
      <c r="J2549" s="181" t="s">
        <v>37</v>
      </c>
      <c r="K2549" s="181" t="s">
        <v>38</v>
      </c>
      <c r="L2549" s="186">
        <v>45496</v>
      </c>
      <c r="M2549" s="187" t="s">
        <v>225</v>
      </c>
      <c r="N2549" s="183" t="s">
        <v>36</v>
      </c>
      <c r="O2549" s="181"/>
      <c r="P2549" s="184">
        <v>1</v>
      </c>
      <c r="Q2549" s="185" t="s">
        <v>107</v>
      </c>
      <c r="R2549" s="181" t="s">
        <v>37</v>
      </c>
      <c r="S2549" s="181" t="s">
        <v>96</v>
      </c>
      <c r="T2549" s="186">
        <v>45496</v>
      </c>
      <c r="U2549" s="187" t="s">
        <v>225</v>
      </c>
      <c r="V2549" s="188" t="str" cm="1">
        <f t="array" ref="V2549">IF(SUM(LEN(A2549:U2549))=0,"",IF(OR(OR(ISBLANK(E2549),SUM(LEN(B2549),LEN(C2549))=0),AND(NOT(D2549="Unknown"),ISBLANK(I2549)),AND(NOT(N2549="Unknown"),ISBLANK(Q2549))),"Missing Information", INDEX(Table15[Entire Service Line Classification], MATCH(SUMIFS(Table15[Unique ID],Table15[System-Owned Portion],D2549,Table15[If Material Anything Other than "Lead" in Column E,Was Material Ever Previously Lead?],F2549,Table15[Customer-Owned Portion],N2549),Table15[Unique ID],0),0)))</f>
        <v>Non-lead</v>
      </c>
      <c r="W2549" s="189"/>
    </row>
    <row r="2550" spans="1:23" s="190" customFormat="1" ht="37.5" x14ac:dyDescent="0.25">
      <c r="A2550" s="180">
        <v>11590454</v>
      </c>
      <c r="B2550" s="181" t="s">
        <v>5162</v>
      </c>
      <c r="C2550" s="182" t="s">
        <v>5163</v>
      </c>
      <c r="D2550" s="183" t="s">
        <v>36</v>
      </c>
      <c r="E2550" s="181" t="s">
        <v>35</v>
      </c>
      <c r="F2550" s="183" t="s">
        <v>35</v>
      </c>
      <c r="G2550" s="181" t="s">
        <v>225</v>
      </c>
      <c r="H2550" s="184">
        <v>1</v>
      </c>
      <c r="I2550" s="185" t="s">
        <v>107</v>
      </c>
      <c r="J2550" s="181" t="s">
        <v>37</v>
      </c>
      <c r="K2550" s="181" t="s">
        <v>38</v>
      </c>
      <c r="L2550" s="186">
        <v>45495</v>
      </c>
      <c r="M2550" s="187" t="s">
        <v>225</v>
      </c>
      <c r="N2550" s="183" t="s">
        <v>43</v>
      </c>
      <c r="O2550" s="181"/>
      <c r="P2550" s="184">
        <v>0.75</v>
      </c>
      <c r="Q2550" s="185" t="s">
        <v>107</v>
      </c>
      <c r="R2550" s="181" t="s">
        <v>37</v>
      </c>
      <c r="S2550" s="181" t="s">
        <v>96</v>
      </c>
      <c r="T2550" s="186">
        <v>45495</v>
      </c>
      <c r="U2550" s="187" t="s">
        <v>7068</v>
      </c>
      <c r="V2550" s="188" t="str" cm="1">
        <f t="array" ref="V2550">IF(SUM(LEN(A2550:U2550))=0,"",IF(OR(OR(ISBLANK(E2550),SUM(LEN(B2550),LEN(C2550))=0),AND(NOT(D2550="Unknown"),ISBLANK(I2550)),AND(NOT(N2550="Unknown"),ISBLANK(Q2550))),"Missing Information", INDEX(Table15[Entire Service Line Classification], MATCH(SUMIFS(Table15[Unique ID],Table15[System-Owned Portion],D2550,Table15[If Material Anything Other than "Lead" in Column E,Was Material Ever Previously Lead?],F2550,Table15[Customer-Owned Portion],N2550),Table15[Unique ID],0),0)))</f>
        <v>Non-lead</v>
      </c>
      <c r="W2550" s="189"/>
    </row>
    <row r="2551" spans="1:23" s="190" customFormat="1" ht="37.5" x14ac:dyDescent="0.25">
      <c r="A2551" s="180">
        <v>11590450</v>
      </c>
      <c r="B2551" s="181" t="s">
        <v>5164</v>
      </c>
      <c r="C2551" s="182" t="s">
        <v>5165</v>
      </c>
      <c r="D2551" s="183" t="s">
        <v>36</v>
      </c>
      <c r="E2551" s="181" t="s">
        <v>35</v>
      </c>
      <c r="F2551" s="183" t="s">
        <v>35</v>
      </c>
      <c r="G2551" s="181" t="s">
        <v>225</v>
      </c>
      <c r="H2551" s="184">
        <v>1</v>
      </c>
      <c r="I2551" s="185" t="s">
        <v>107</v>
      </c>
      <c r="J2551" s="181" t="s">
        <v>37</v>
      </c>
      <c r="K2551" s="181" t="s">
        <v>38</v>
      </c>
      <c r="L2551" s="186">
        <v>45496</v>
      </c>
      <c r="M2551" s="187" t="s">
        <v>225</v>
      </c>
      <c r="N2551" s="183" t="s">
        <v>43</v>
      </c>
      <c r="O2551" s="181"/>
      <c r="P2551" s="184">
        <v>0.75</v>
      </c>
      <c r="Q2551" s="185" t="s">
        <v>107</v>
      </c>
      <c r="R2551" s="181" t="s">
        <v>37</v>
      </c>
      <c r="S2551" s="181" t="s">
        <v>96</v>
      </c>
      <c r="T2551" s="186">
        <v>45496</v>
      </c>
      <c r="U2551" s="187" t="s">
        <v>7068</v>
      </c>
      <c r="V2551" s="188" t="str" cm="1">
        <f t="array" ref="V2551">IF(SUM(LEN(A2551:U2551))=0,"",IF(OR(OR(ISBLANK(E2551),SUM(LEN(B2551),LEN(C2551))=0),AND(NOT(D2551="Unknown"),ISBLANK(I2551)),AND(NOT(N2551="Unknown"),ISBLANK(Q2551))),"Missing Information", INDEX(Table15[Entire Service Line Classification], MATCH(SUMIFS(Table15[Unique ID],Table15[System-Owned Portion],D2551,Table15[If Material Anything Other than "Lead" in Column E,Was Material Ever Previously Lead?],F2551,Table15[Customer-Owned Portion],N2551),Table15[Unique ID],0),0)))</f>
        <v>Non-lead</v>
      </c>
      <c r="W2551" s="189"/>
    </row>
    <row r="2552" spans="1:23" s="190" customFormat="1" ht="37.5" x14ac:dyDescent="0.25">
      <c r="A2552" s="180">
        <v>11590449</v>
      </c>
      <c r="B2552" s="181" t="s">
        <v>5166</v>
      </c>
      <c r="C2552" s="182" t="s">
        <v>5167</v>
      </c>
      <c r="D2552" s="183" t="s">
        <v>36</v>
      </c>
      <c r="E2552" s="181" t="s">
        <v>35</v>
      </c>
      <c r="F2552" s="183" t="s">
        <v>35</v>
      </c>
      <c r="G2552" s="181" t="s">
        <v>246</v>
      </c>
      <c r="H2552" s="184">
        <v>1</v>
      </c>
      <c r="I2552" s="185" t="s">
        <v>107</v>
      </c>
      <c r="J2552" s="181" t="s">
        <v>37</v>
      </c>
      <c r="K2552" s="181" t="s">
        <v>38</v>
      </c>
      <c r="L2552" s="186">
        <v>45495</v>
      </c>
      <c r="M2552" s="187" t="s">
        <v>225</v>
      </c>
      <c r="N2552" s="183" t="s">
        <v>36</v>
      </c>
      <c r="O2552" s="181"/>
      <c r="P2552" s="184">
        <v>0.75</v>
      </c>
      <c r="Q2552" s="185" t="s">
        <v>107</v>
      </c>
      <c r="R2552" s="181" t="s">
        <v>37</v>
      </c>
      <c r="S2552" s="181" t="s">
        <v>96</v>
      </c>
      <c r="T2552" s="186">
        <v>45495</v>
      </c>
      <c r="U2552" s="187" t="s">
        <v>225</v>
      </c>
      <c r="V2552" s="188" t="str" cm="1">
        <f t="array" ref="V2552">IF(SUM(LEN(A2552:U2552))=0,"",IF(OR(OR(ISBLANK(E2552),SUM(LEN(B2552),LEN(C2552))=0),AND(NOT(D2552="Unknown"),ISBLANK(I2552)),AND(NOT(N2552="Unknown"),ISBLANK(Q2552))),"Missing Information", INDEX(Table15[Entire Service Line Classification], MATCH(SUMIFS(Table15[Unique ID],Table15[System-Owned Portion],D2552,Table15[If Material Anything Other than "Lead" in Column E,Was Material Ever Previously Lead?],F2552,Table15[Customer-Owned Portion],N2552),Table15[Unique ID],0),0)))</f>
        <v>Non-lead</v>
      </c>
      <c r="W2552" s="189"/>
    </row>
    <row r="2553" spans="1:23" s="190" customFormat="1" ht="37.5" x14ac:dyDescent="0.25">
      <c r="A2553" s="180">
        <v>11590419</v>
      </c>
      <c r="B2553" s="181" t="s">
        <v>5168</v>
      </c>
      <c r="C2553" s="182" t="s">
        <v>5169</v>
      </c>
      <c r="D2553" s="183" t="s">
        <v>43</v>
      </c>
      <c r="E2553" s="181" t="s">
        <v>35</v>
      </c>
      <c r="F2553" s="183" t="s">
        <v>35</v>
      </c>
      <c r="G2553" s="181" t="s">
        <v>7043</v>
      </c>
      <c r="H2553" s="184">
        <v>1</v>
      </c>
      <c r="I2553" s="185" t="s">
        <v>107</v>
      </c>
      <c r="J2553" s="181" t="s">
        <v>37</v>
      </c>
      <c r="K2553" s="181" t="s">
        <v>38</v>
      </c>
      <c r="L2553" s="186">
        <v>45496</v>
      </c>
      <c r="M2553" s="187" t="s">
        <v>7069</v>
      </c>
      <c r="N2553" s="183" t="s">
        <v>43</v>
      </c>
      <c r="O2553" s="181"/>
      <c r="P2553" s="184">
        <v>0.75</v>
      </c>
      <c r="Q2553" s="185" t="s">
        <v>107</v>
      </c>
      <c r="R2553" s="181" t="s">
        <v>37</v>
      </c>
      <c r="S2553" s="181" t="s">
        <v>96</v>
      </c>
      <c r="T2553" s="186">
        <v>45496</v>
      </c>
      <c r="U2553" s="187" t="s">
        <v>7069</v>
      </c>
      <c r="V2553" s="188" t="str" cm="1">
        <f t="array" ref="V2553">IF(SUM(LEN(A2553:U2553))=0,"",IF(OR(OR(ISBLANK(E2553),SUM(LEN(B2553),LEN(C2553))=0),AND(NOT(D2553="Unknown"),ISBLANK(I2553)),AND(NOT(N2553="Unknown"),ISBLANK(Q2553))),"Missing Information", INDEX(Table15[Entire Service Line Classification], MATCH(SUMIFS(Table15[Unique ID],Table15[System-Owned Portion],D2553,Table15[If Material Anything Other than "Lead" in Column E,Was Material Ever Previously Lead?],F2553,Table15[Customer-Owned Portion],N2553),Table15[Unique ID],0),0)))</f>
        <v>Non-lead</v>
      </c>
      <c r="W2553" s="189"/>
    </row>
    <row r="2554" spans="1:23" s="190" customFormat="1" ht="37.5" x14ac:dyDescent="0.25">
      <c r="A2554" s="180">
        <v>11590415</v>
      </c>
      <c r="B2554" s="181" t="s">
        <v>5170</v>
      </c>
      <c r="C2554" s="182" t="s">
        <v>5171</v>
      </c>
      <c r="D2554" s="183" t="s">
        <v>36</v>
      </c>
      <c r="E2554" s="181" t="s">
        <v>35</v>
      </c>
      <c r="F2554" s="183" t="s">
        <v>35</v>
      </c>
      <c r="G2554" s="181" t="s">
        <v>258</v>
      </c>
      <c r="H2554" s="184">
        <v>1</v>
      </c>
      <c r="I2554" s="185" t="s">
        <v>107</v>
      </c>
      <c r="J2554" s="181" t="s">
        <v>37</v>
      </c>
      <c r="K2554" s="181" t="s">
        <v>38</v>
      </c>
      <c r="L2554" s="186">
        <v>45496</v>
      </c>
      <c r="M2554" s="187" t="s">
        <v>225</v>
      </c>
      <c r="N2554" s="183" t="s">
        <v>43</v>
      </c>
      <c r="O2554" s="181"/>
      <c r="P2554" s="184">
        <v>0.75</v>
      </c>
      <c r="Q2554" s="185" t="s">
        <v>107</v>
      </c>
      <c r="R2554" s="181" t="s">
        <v>37</v>
      </c>
      <c r="S2554" s="181" t="s">
        <v>96</v>
      </c>
      <c r="T2554" s="186">
        <v>45496</v>
      </c>
      <c r="U2554" s="187" t="s">
        <v>7069</v>
      </c>
      <c r="V2554" s="188" t="str" cm="1">
        <f t="array" ref="V2554">IF(SUM(LEN(A2554:U2554))=0,"",IF(OR(OR(ISBLANK(E2554),SUM(LEN(B2554),LEN(C2554))=0),AND(NOT(D2554="Unknown"),ISBLANK(I2554)),AND(NOT(N2554="Unknown"),ISBLANK(Q2554))),"Missing Information", INDEX(Table15[Entire Service Line Classification], MATCH(SUMIFS(Table15[Unique ID],Table15[System-Owned Portion],D2554,Table15[If Material Anything Other than "Lead" in Column E,Was Material Ever Previously Lead?],F2554,Table15[Customer-Owned Portion],N2554),Table15[Unique ID],0),0)))</f>
        <v>Non-lead</v>
      </c>
      <c r="W2554" s="189"/>
    </row>
    <row r="2555" spans="1:23" s="190" customFormat="1" ht="37.5" x14ac:dyDescent="0.25">
      <c r="A2555" s="180">
        <v>11590414</v>
      </c>
      <c r="B2555" s="181" t="s">
        <v>5172</v>
      </c>
      <c r="C2555" s="182" t="s">
        <v>5173</v>
      </c>
      <c r="D2555" s="183" t="s">
        <v>43</v>
      </c>
      <c r="E2555" s="181" t="s">
        <v>35</v>
      </c>
      <c r="F2555" s="183" t="s">
        <v>35</v>
      </c>
      <c r="G2555" s="181" t="s">
        <v>7045</v>
      </c>
      <c r="H2555" s="184">
        <v>1</v>
      </c>
      <c r="I2555" s="185" t="s">
        <v>107</v>
      </c>
      <c r="J2555" s="181" t="s">
        <v>37</v>
      </c>
      <c r="K2555" s="181" t="s">
        <v>38</v>
      </c>
      <c r="L2555" s="186">
        <v>45496</v>
      </c>
      <c r="M2555" s="187" t="s">
        <v>225</v>
      </c>
      <c r="N2555" s="183" t="s">
        <v>43</v>
      </c>
      <c r="O2555" s="181"/>
      <c r="P2555" s="184">
        <v>0.75</v>
      </c>
      <c r="Q2555" s="185" t="s">
        <v>107</v>
      </c>
      <c r="R2555" s="181" t="s">
        <v>37</v>
      </c>
      <c r="S2555" s="181" t="s">
        <v>96</v>
      </c>
      <c r="T2555" s="186">
        <v>45496</v>
      </c>
      <c r="U2555" s="187" t="s">
        <v>7068</v>
      </c>
      <c r="V2555" s="188" t="str" cm="1">
        <f t="array" ref="V2555">IF(SUM(LEN(A2555:U2555))=0,"",IF(OR(OR(ISBLANK(E2555),SUM(LEN(B2555),LEN(C2555))=0),AND(NOT(D2555="Unknown"),ISBLANK(I2555)),AND(NOT(N2555="Unknown"),ISBLANK(Q2555))),"Missing Information", INDEX(Table15[Entire Service Line Classification], MATCH(SUMIFS(Table15[Unique ID],Table15[System-Owned Portion],D2555,Table15[If Material Anything Other than "Lead" in Column E,Was Material Ever Previously Lead?],F2555,Table15[Customer-Owned Portion],N2555),Table15[Unique ID],0),0)))</f>
        <v>Non-lead</v>
      </c>
      <c r="W2555" s="189"/>
    </row>
    <row r="2556" spans="1:23" s="190" customFormat="1" ht="37.5" x14ac:dyDescent="0.25">
      <c r="A2556" s="180">
        <v>11590413</v>
      </c>
      <c r="B2556" s="181" t="s">
        <v>5174</v>
      </c>
      <c r="C2556" s="182" t="s">
        <v>5175</v>
      </c>
      <c r="D2556" s="183" t="s">
        <v>36</v>
      </c>
      <c r="E2556" s="181" t="s">
        <v>35</v>
      </c>
      <c r="F2556" s="183" t="s">
        <v>35</v>
      </c>
      <c r="G2556" s="181" t="s">
        <v>7037</v>
      </c>
      <c r="H2556" s="184">
        <v>1</v>
      </c>
      <c r="I2556" s="185" t="s">
        <v>107</v>
      </c>
      <c r="J2556" s="181" t="s">
        <v>37</v>
      </c>
      <c r="K2556" s="181" t="s">
        <v>38</v>
      </c>
      <c r="L2556" s="186">
        <v>45495</v>
      </c>
      <c r="M2556" s="187" t="s">
        <v>225</v>
      </c>
      <c r="N2556" s="183" t="s">
        <v>43</v>
      </c>
      <c r="O2556" s="181"/>
      <c r="P2556" s="184">
        <v>0.75</v>
      </c>
      <c r="Q2556" s="185" t="s">
        <v>107</v>
      </c>
      <c r="R2556" s="181" t="s">
        <v>37</v>
      </c>
      <c r="S2556" s="181" t="s">
        <v>96</v>
      </c>
      <c r="T2556" s="186">
        <v>45495</v>
      </c>
      <c r="U2556" s="187" t="s">
        <v>7068</v>
      </c>
      <c r="V2556" s="188" t="str" cm="1">
        <f t="array" ref="V2556">IF(SUM(LEN(A2556:U2556))=0,"",IF(OR(OR(ISBLANK(E2556),SUM(LEN(B2556),LEN(C2556))=0),AND(NOT(D2556="Unknown"),ISBLANK(I2556)),AND(NOT(N2556="Unknown"),ISBLANK(Q2556))),"Missing Information", INDEX(Table15[Entire Service Line Classification], MATCH(SUMIFS(Table15[Unique ID],Table15[System-Owned Portion],D2556,Table15[If Material Anything Other than "Lead" in Column E,Was Material Ever Previously Lead?],F2556,Table15[Customer-Owned Portion],N2556),Table15[Unique ID],0),0)))</f>
        <v>Non-lead</v>
      </c>
      <c r="W2556" s="189"/>
    </row>
    <row r="2557" spans="1:23" s="190" customFormat="1" ht="37.5" x14ac:dyDescent="0.25">
      <c r="A2557" s="180">
        <v>11590412</v>
      </c>
      <c r="B2557" s="181" t="s">
        <v>5176</v>
      </c>
      <c r="C2557" s="182" t="s">
        <v>5177</v>
      </c>
      <c r="D2557" s="183" t="s">
        <v>36</v>
      </c>
      <c r="E2557" s="181" t="s">
        <v>35</v>
      </c>
      <c r="F2557" s="183" t="s">
        <v>35</v>
      </c>
      <c r="G2557" s="181" t="s">
        <v>7041</v>
      </c>
      <c r="H2557" s="184">
        <v>1</v>
      </c>
      <c r="I2557" s="185" t="s">
        <v>107</v>
      </c>
      <c r="J2557" s="181" t="s">
        <v>37</v>
      </c>
      <c r="K2557" s="181" t="s">
        <v>38</v>
      </c>
      <c r="L2557" s="186">
        <v>45495</v>
      </c>
      <c r="M2557" s="187" t="s">
        <v>225</v>
      </c>
      <c r="N2557" s="183" t="s">
        <v>36</v>
      </c>
      <c r="O2557" s="181"/>
      <c r="P2557" s="184">
        <v>0.75</v>
      </c>
      <c r="Q2557" s="185" t="s">
        <v>107</v>
      </c>
      <c r="R2557" s="181" t="s">
        <v>37</v>
      </c>
      <c r="S2557" s="181" t="s">
        <v>96</v>
      </c>
      <c r="T2557" s="186">
        <v>45495</v>
      </c>
      <c r="U2557" s="187" t="s">
        <v>225</v>
      </c>
      <c r="V2557" s="188" t="str" cm="1">
        <f t="array" ref="V2557">IF(SUM(LEN(A2557:U2557))=0,"",IF(OR(OR(ISBLANK(E2557),SUM(LEN(B2557),LEN(C2557))=0),AND(NOT(D2557="Unknown"),ISBLANK(I2557)),AND(NOT(N2557="Unknown"),ISBLANK(Q2557))),"Missing Information", INDEX(Table15[Entire Service Line Classification], MATCH(SUMIFS(Table15[Unique ID],Table15[System-Owned Portion],D2557,Table15[If Material Anything Other than "Lead" in Column E,Was Material Ever Previously Lead?],F2557,Table15[Customer-Owned Portion],N2557),Table15[Unique ID],0),0)))</f>
        <v>Non-lead</v>
      </c>
      <c r="W2557" s="189"/>
    </row>
    <row r="2558" spans="1:23" s="190" customFormat="1" ht="37.5" x14ac:dyDescent="0.25">
      <c r="A2558" s="180">
        <v>11590473</v>
      </c>
      <c r="B2558" s="181" t="s">
        <v>5178</v>
      </c>
      <c r="C2558" s="182" t="s">
        <v>5179</v>
      </c>
      <c r="D2558" s="183" t="s">
        <v>36</v>
      </c>
      <c r="E2558" s="181" t="s">
        <v>35</v>
      </c>
      <c r="F2558" s="183" t="s">
        <v>35</v>
      </c>
      <c r="G2558" s="181" t="s">
        <v>273</v>
      </c>
      <c r="H2558" s="184">
        <v>1</v>
      </c>
      <c r="I2558" s="185" t="s">
        <v>107</v>
      </c>
      <c r="J2558" s="181" t="s">
        <v>37</v>
      </c>
      <c r="K2558" s="181" t="s">
        <v>38</v>
      </c>
      <c r="L2558" s="186">
        <v>45495</v>
      </c>
      <c r="M2558" s="187" t="s">
        <v>225</v>
      </c>
      <c r="N2558" s="183" t="s">
        <v>36</v>
      </c>
      <c r="O2558" s="181"/>
      <c r="P2558" s="184">
        <v>1</v>
      </c>
      <c r="Q2558" s="185" t="s">
        <v>107</v>
      </c>
      <c r="R2558" s="181" t="s">
        <v>37</v>
      </c>
      <c r="S2558" s="181" t="s">
        <v>96</v>
      </c>
      <c r="T2558" s="186">
        <v>45495</v>
      </c>
      <c r="U2558" s="187" t="s">
        <v>225</v>
      </c>
      <c r="V2558" s="188" t="str" cm="1">
        <f t="array" ref="V2558">IF(SUM(LEN(A2558:U2558))=0,"",IF(OR(OR(ISBLANK(E2558),SUM(LEN(B2558),LEN(C2558))=0),AND(NOT(D2558="Unknown"),ISBLANK(I2558)),AND(NOT(N2558="Unknown"),ISBLANK(Q2558))),"Missing Information", INDEX(Table15[Entire Service Line Classification], MATCH(SUMIFS(Table15[Unique ID],Table15[System-Owned Portion],D2558,Table15[If Material Anything Other than "Lead" in Column E,Was Material Ever Previously Lead?],F2558,Table15[Customer-Owned Portion],N2558),Table15[Unique ID],0),0)))</f>
        <v>Non-lead</v>
      </c>
      <c r="W2558" s="189"/>
    </row>
    <row r="2559" spans="1:23" s="190" customFormat="1" ht="37.5" x14ac:dyDescent="0.25">
      <c r="A2559" s="180">
        <v>11590467</v>
      </c>
      <c r="B2559" s="181" t="s">
        <v>5180</v>
      </c>
      <c r="C2559" s="182" t="s">
        <v>5181</v>
      </c>
      <c r="D2559" s="183" t="s">
        <v>36</v>
      </c>
      <c r="E2559" s="181" t="s">
        <v>35</v>
      </c>
      <c r="F2559" s="183" t="s">
        <v>35</v>
      </c>
      <c r="G2559" s="181" t="s">
        <v>7041</v>
      </c>
      <c r="H2559" s="184" t="s">
        <v>225</v>
      </c>
      <c r="I2559" s="185" t="s">
        <v>107</v>
      </c>
      <c r="J2559" s="181" t="s">
        <v>37</v>
      </c>
      <c r="K2559" s="181" t="s">
        <v>38</v>
      </c>
      <c r="L2559" s="186">
        <v>45495</v>
      </c>
      <c r="M2559" s="187" t="s">
        <v>225</v>
      </c>
      <c r="N2559" s="183" t="s">
        <v>43</v>
      </c>
      <c r="O2559" s="181"/>
      <c r="P2559" s="184">
        <v>0.75</v>
      </c>
      <c r="Q2559" s="185" t="s">
        <v>107</v>
      </c>
      <c r="R2559" s="181" t="s">
        <v>37</v>
      </c>
      <c r="S2559" s="181" t="s">
        <v>96</v>
      </c>
      <c r="T2559" s="186">
        <v>45495</v>
      </c>
      <c r="U2559" s="187" t="s">
        <v>7068</v>
      </c>
      <c r="V2559" s="188" t="str" cm="1">
        <f t="array" ref="V2559">IF(SUM(LEN(A2559:U2559))=0,"",IF(OR(OR(ISBLANK(E2559),SUM(LEN(B2559),LEN(C2559))=0),AND(NOT(D2559="Unknown"),ISBLANK(I2559)),AND(NOT(N2559="Unknown"),ISBLANK(Q2559))),"Missing Information", INDEX(Table15[Entire Service Line Classification], MATCH(SUMIFS(Table15[Unique ID],Table15[System-Owned Portion],D2559,Table15[If Material Anything Other than "Lead" in Column E,Was Material Ever Previously Lead?],F2559,Table15[Customer-Owned Portion],N2559),Table15[Unique ID],0),0)))</f>
        <v>Non-lead</v>
      </c>
      <c r="W2559" s="189"/>
    </row>
    <row r="2560" spans="1:23" s="190" customFormat="1" ht="37.5" x14ac:dyDescent="0.25">
      <c r="A2560" s="180">
        <v>11590452</v>
      </c>
      <c r="B2560" s="181" t="s">
        <v>5182</v>
      </c>
      <c r="C2560" s="182" t="s">
        <v>5183</v>
      </c>
      <c r="D2560" s="183" t="s">
        <v>36</v>
      </c>
      <c r="E2560" s="181" t="s">
        <v>35</v>
      </c>
      <c r="F2560" s="183" t="s">
        <v>35</v>
      </c>
      <c r="G2560" s="181" t="s">
        <v>271</v>
      </c>
      <c r="H2560" s="184">
        <v>1</v>
      </c>
      <c r="I2560" s="185" t="s">
        <v>107</v>
      </c>
      <c r="J2560" s="181" t="s">
        <v>37</v>
      </c>
      <c r="K2560" s="181" t="s">
        <v>38</v>
      </c>
      <c r="L2560" s="186">
        <v>45496</v>
      </c>
      <c r="M2560" s="187" t="s">
        <v>225</v>
      </c>
      <c r="N2560" s="183" t="s">
        <v>43</v>
      </c>
      <c r="O2560" s="181"/>
      <c r="P2560" s="184">
        <v>1</v>
      </c>
      <c r="Q2560" s="185" t="s">
        <v>107</v>
      </c>
      <c r="R2560" s="181" t="s">
        <v>37</v>
      </c>
      <c r="S2560" s="181" t="s">
        <v>96</v>
      </c>
      <c r="T2560" s="186">
        <v>45496</v>
      </c>
      <c r="U2560" s="187" t="s">
        <v>7068</v>
      </c>
      <c r="V2560" s="188" t="str" cm="1">
        <f t="array" ref="V2560">IF(SUM(LEN(A2560:U2560))=0,"",IF(OR(OR(ISBLANK(E2560),SUM(LEN(B2560),LEN(C2560))=0),AND(NOT(D2560="Unknown"),ISBLANK(I2560)),AND(NOT(N2560="Unknown"),ISBLANK(Q2560))),"Missing Information", INDEX(Table15[Entire Service Line Classification], MATCH(SUMIFS(Table15[Unique ID],Table15[System-Owned Portion],D2560,Table15[If Material Anything Other than "Lead" in Column E,Was Material Ever Previously Lead?],F2560,Table15[Customer-Owned Portion],N2560),Table15[Unique ID],0),0)))</f>
        <v>Non-lead</v>
      </c>
      <c r="W2560" s="189"/>
    </row>
    <row r="2561" spans="1:23" s="190" customFormat="1" ht="37.5" x14ac:dyDescent="0.25">
      <c r="A2561" s="180">
        <v>11590451</v>
      </c>
      <c r="B2561" s="181" t="s">
        <v>5184</v>
      </c>
      <c r="C2561" s="182" t="s">
        <v>5185</v>
      </c>
      <c r="D2561" s="183" t="s">
        <v>36</v>
      </c>
      <c r="E2561" s="181" t="s">
        <v>35</v>
      </c>
      <c r="F2561" s="183" t="s">
        <v>35</v>
      </c>
      <c r="G2561" s="181" t="s">
        <v>280</v>
      </c>
      <c r="H2561" s="184">
        <v>1</v>
      </c>
      <c r="I2561" s="185" t="s">
        <v>107</v>
      </c>
      <c r="J2561" s="181" t="s">
        <v>37</v>
      </c>
      <c r="K2561" s="181" t="s">
        <v>38</v>
      </c>
      <c r="L2561" s="186">
        <v>45495</v>
      </c>
      <c r="M2561" s="187" t="s">
        <v>225</v>
      </c>
      <c r="N2561" s="183" t="s">
        <v>43</v>
      </c>
      <c r="O2561" s="181"/>
      <c r="P2561" s="184">
        <v>1</v>
      </c>
      <c r="Q2561" s="185" t="s">
        <v>107</v>
      </c>
      <c r="R2561" s="181" t="s">
        <v>37</v>
      </c>
      <c r="S2561" s="181" t="s">
        <v>96</v>
      </c>
      <c r="T2561" s="186">
        <v>45495</v>
      </c>
      <c r="U2561" s="187" t="s">
        <v>7068</v>
      </c>
      <c r="V2561" s="188" t="str" cm="1">
        <f t="array" ref="V2561">IF(SUM(LEN(A2561:U2561))=0,"",IF(OR(OR(ISBLANK(E2561),SUM(LEN(B2561),LEN(C2561))=0),AND(NOT(D2561="Unknown"),ISBLANK(I2561)),AND(NOT(N2561="Unknown"),ISBLANK(Q2561))),"Missing Information", INDEX(Table15[Entire Service Line Classification], MATCH(SUMIFS(Table15[Unique ID],Table15[System-Owned Portion],D2561,Table15[If Material Anything Other than "Lead" in Column E,Was Material Ever Previously Lead?],F2561,Table15[Customer-Owned Portion],N2561),Table15[Unique ID],0),0)))</f>
        <v>Non-lead</v>
      </c>
      <c r="W2561" s="189"/>
    </row>
    <row r="2562" spans="1:23" s="190" customFormat="1" ht="37.5" x14ac:dyDescent="0.25">
      <c r="A2562" s="180">
        <v>11590446</v>
      </c>
      <c r="B2562" s="181" t="s">
        <v>5186</v>
      </c>
      <c r="C2562" s="182" t="s">
        <v>5187</v>
      </c>
      <c r="D2562" s="183" t="s">
        <v>36</v>
      </c>
      <c r="E2562" s="181" t="s">
        <v>35</v>
      </c>
      <c r="F2562" s="183" t="s">
        <v>35</v>
      </c>
      <c r="G2562" s="181" t="s">
        <v>271</v>
      </c>
      <c r="H2562" s="184">
        <v>0.75</v>
      </c>
      <c r="I2562" s="185" t="s">
        <v>107</v>
      </c>
      <c r="J2562" s="181" t="s">
        <v>37</v>
      </c>
      <c r="K2562" s="181" t="s">
        <v>38</v>
      </c>
      <c r="L2562" s="186">
        <v>45495</v>
      </c>
      <c r="M2562" s="187" t="s">
        <v>225</v>
      </c>
      <c r="N2562" s="183" t="s">
        <v>43</v>
      </c>
      <c r="O2562" s="181"/>
      <c r="P2562" s="184">
        <v>0.75</v>
      </c>
      <c r="Q2562" s="185" t="s">
        <v>107</v>
      </c>
      <c r="R2562" s="181" t="s">
        <v>37</v>
      </c>
      <c r="S2562" s="181" t="s">
        <v>96</v>
      </c>
      <c r="T2562" s="186">
        <v>45495</v>
      </c>
      <c r="U2562" s="187" t="s">
        <v>7068</v>
      </c>
      <c r="V2562" s="188" t="str" cm="1">
        <f t="array" ref="V2562">IF(SUM(LEN(A2562:U2562))=0,"",IF(OR(OR(ISBLANK(E2562),SUM(LEN(B2562),LEN(C2562))=0),AND(NOT(D2562="Unknown"),ISBLANK(I2562)),AND(NOT(N2562="Unknown"),ISBLANK(Q2562))),"Missing Information", INDEX(Table15[Entire Service Line Classification], MATCH(SUMIFS(Table15[Unique ID],Table15[System-Owned Portion],D2562,Table15[If Material Anything Other than "Lead" in Column E,Was Material Ever Previously Lead?],F2562,Table15[Customer-Owned Portion],N2562),Table15[Unique ID],0),0)))</f>
        <v>Non-lead</v>
      </c>
      <c r="W2562" s="189"/>
    </row>
    <row r="2563" spans="1:23" s="190" customFormat="1" ht="37.5" x14ac:dyDescent="0.25">
      <c r="A2563" s="180">
        <v>11590437</v>
      </c>
      <c r="B2563" s="181" t="s">
        <v>5188</v>
      </c>
      <c r="C2563" s="182" t="s">
        <v>5189</v>
      </c>
      <c r="D2563" s="183" t="s">
        <v>36</v>
      </c>
      <c r="E2563" s="181" t="s">
        <v>35</v>
      </c>
      <c r="F2563" s="183" t="s">
        <v>35</v>
      </c>
      <c r="G2563" s="181" t="s">
        <v>278</v>
      </c>
      <c r="H2563" s="184">
        <v>1</v>
      </c>
      <c r="I2563" s="185" t="s">
        <v>107</v>
      </c>
      <c r="J2563" s="181" t="s">
        <v>37</v>
      </c>
      <c r="K2563" s="181" t="s">
        <v>38</v>
      </c>
      <c r="L2563" s="186">
        <v>45495</v>
      </c>
      <c r="M2563" s="187" t="s">
        <v>225</v>
      </c>
      <c r="N2563" s="183" t="s">
        <v>43</v>
      </c>
      <c r="O2563" s="181"/>
      <c r="P2563" s="184">
        <v>0.75</v>
      </c>
      <c r="Q2563" s="185" t="s">
        <v>107</v>
      </c>
      <c r="R2563" s="181" t="s">
        <v>37</v>
      </c>
      <c r="S2563" s="181" t="s">
        <v>96</v>
      </c>
      <c r="T2563" s="186">
        <v>45495</v>
      </c>
      <c r="U2563" s="187" t="s">
        <v>7068</v>
      </c>
      <c r="V2563" s="188" t="str" cm="1">
        <f t="array" ref="V2563">IF(SUM(LEN(A2563:U2563))=0,"",IF(OR(OR(ISBLANK(E2563),SUM(LEN(B2563),LEN(C2563))=0),AND(NOT(D2563="Unknown"),ISBLANK(I2563)),AND(NOT(N2563="Unknown"),ISBLANK(Q2563))),"Missing Information", INDEX(Table15[Entire Service Line Classification], MATCH(SUMIFS(Table15[Unique ID],Table15[System-Owned Portion],D2563,Table15[If Material Anything Other than "Lead" in Column E,Was Material Ever Previously Lead?],F2563,Table15[Customer-Owned Portion],N2563),Table15[Unique ID],0),0)))</f>
        <v>Non-lead</v>
      </c>
      <c r="W2563" s="189"/>
    </row>
    <row r="2564" spans="1:23" s="190" customFormat="1" ht="37.5" x14ac:dyDescent="0.25">
      <c r="A2564" s="180">
        <v>11590435</v>
      </c>
      <c r="B2564" s="181" t="s">
        <v>5190</v>
      </c>
      <c r="C2564" s="182" t="s">
        <v>5191</v>
      </c>
      <c r="D2564" s="183" t="s">
        <v>36</v>
      </c>
      <c r="E2564" s="181" t="s">
        <v>35</v>
      </c>
      <c r="F2564" s="183" t="s">
        <v>35</v>
      </c>
      <c r="G2564" s="181" t="s">
        <v>7055</v>
      </c>
      <c r="H2564" s="184">
        <v>1</v>
      </c>
      <c r="I2564" s="185" t="s">
        <v>107</v>
      </c>
      <c r="J2564" s="181" t="s">
        <v>37</v>
      </c>
      <c r="K2564" s="181" t="s">
        <v>38</v>
      </c>
      <c r="L2564" s="186">
        <v>45496</v>
      </c>
      <c r="M2564" s="187" t="s">
        <v>225</v>
      </c>
      <c r="N2564" s="183" t="s">
        <v>43</v>
      </c>
      <c r="O2564" s="181"/>
      <c r="P2564" s="184">
        <v>1</v>
      </c>
      <c r="Q2564" s="185" t="s">
        <v>107</v>
      </c>
      <c r="R2564" s="181" t="s">
        <v>37</v>
      </c>
      <c r="S2564" s="181" t="s">
        <v>96</v>
      </c>
      <c r="T2564" s="186">
        <v>45496</v>
      </c>
      <c r="U2564" s="187" t="s">
        <v>7068</v>
      </c>
      <c r="V2564" s="188" t="str" cm="1">
        <f t="array" ref="V2564">IF(SUM(LEN(A2564:U2564))=0,"",IF(OR(OR(ISBLANK(E2564),SUM(LEN(B2564),LEN(C2564))=0),AND(NOT(D2564="Unknown"),ISBLANK(I2564)),AND(NOT(N2564="Unknown"),ISBLANK(Q2564))),"Missing Information", INDEX(Table15[Entire Service Line Classification], MATCH(SUMIFS(Table15[Unique ID],Table15[System-Owned Portion],D2564,Table15[If Material Anything Other than "Lead" in Column E,Was Material Ever Previously Lead?],F2564,Table15[Customer-Owned Portion],N2564),Table15[Unique ID],0),0)))</f>
        <v>Non-lead</v>
      </c>
      <c r="W2564" s="189"/>
    </row>
    <row r="2565" spans="1:23" s="190" customFormat="1" ht="37.5" x14ac:dyDescent="0.25">
      <c r="A2565" s="180">
        <v>11590431</v>
      </c>
      <c r="B2565" s="181" t="s">
        <v>5192</v>
      </c>
      <c r="C2565" s="182" t="s">
        <v>5193</v>
      </c>
      <c r="D2565" s="183" t="s">
        <v>36</v>
      </c>
      <c r="E2565" s="181" t="s">
        <v>35</v>
      </c>
      <c r="F2565" s="183" t="s">
        <v>35</v>
      </c>
      <c r="G2565" s="181" t="s">
        <v>247</v>
      </c>
      <c r="H2565" s="184">
        <v>1</v>
      </c>
      <c r="I2565" s="185" t="s">
        <v>107</v>
      </c>
      <c r="J2565" s="181" t="s">
        <v>37</v>
      </c>
      <c r="K2565" s="181" t="s">
        <v>38</v>
      </c>
      <c r="L2565" s="186">
        <v>45495</v>
      </c>
      <c r="M2565" s="187" t="s">
        <v>225</v>
      </c>
      <c r="N2565" s="183" t="s">
        <v>36</v>
      </c>
      <c r="O2565" s="181"/>
      <c r="P2565" s="184">
        <v>1</v>
      </c>
      <c r="Q2565" s="185" t="s">
        <v>107</v>
      </c>
      <c r="R2565" s="181" t="s">
        <v>37</v>
      </c>
      <c r="S2565" s="181" t="s">
        <v>96</v>
      </c>
      <c r="T2565" s="186">
        <v>45495</v>
      </c>
      <c r="U2565" s="187" t="s">
        <v>7068</v>
      </c>
      <c r="V2565" s="188" t="str" cm="1">
        <f t="array" ref="V2565">IF(SUM(LEN(A2565:U2565))=0,"",IF(OR(OR(ISBLANK(E2565),SUM(LEN(B2565),LEN(C2565))=0),AND(NOT(D2565="Unknown"),ISBLANK(I2565)),AND(NOT(N2565="Unknown"),ISBLANK(Q2565))),"Missing Information", INDEX(Table15[Entire Service Line Classification], MATCH(SUMIFS(Table15[Unique ID],Table15[System-Owned Portion],D2565,Table15[If Material Anything Other than "Lead" in Column E,Was Material Ever Previously Lead?],F2565,Table15[Customer-Owned Portion],N2565),Table15[Unique ID],0),0)))</f>
        <v>Non-lead</v>
      </c>
      <c r="W2565" s="189"/>
    </row>
    <row r="2566" spans="1:23" s="190" customFormat="1" ht="37.5" x14ac:dyDescent="0.25">
      <c r="A2566" s="180">
        <v>11590429</v>
      </c>
      <c r="B2566" s="181" t="s">
        <v>5194</v>
      </c>
      <c r="C2566" s="182" t="s">
        <v>5195</v>
      </c>
      <c r="D2566" s="183" t="s">
        <v>43</v>
      </c>
      <c r="E2566" s="181" t="s">
        <v>35</v>
      </c>
      <c r="F2566" s="183" t="s">
        <v>35</v>
      </c>
      <c r="G2566" s="181" t="s">
        <v>250</v>
      </c>
      <c r="H2566" s="184">
        <v>1</v>
      </c>
      <c r="I2566" s="185" t="s">
        <v>107</v>
      </c>
      <c r="J2566" s="181" t="s">
        <v>37</v>
      </c>
      <c r="K2566" s="181" t="s">
        <v>38</v>
      </c>
      <c r="L2566" s="186">
        <v>45496</v>
      </c>
      <c r="M2566" s="187" t="s">
        <v>7069</v>
      </c>
      <c r="N2566" s="183" t="s">
        <v>43</v>
      </c>
      <c r="O2566" s="181"/>
      <c r="P2566" s="184">
        <v>0.75</v>
      </c>
      <c r="Q2566" s="185" t="s">
        <v>107</v>
      </c>
      <c r="R2566" s="181" t="s">
        <v>37</v>
      </c>
      <c r="S2566" s="181" t="s">
        <v>96</v>
      </c>
      <c r="T2566" s="186">
        <v>45496</v>
      </c>
      <c r="U2566" s="187" t="s">
        <v>7069</v>
      </c>
      <c r="V2566" s="188" t="str" cm="1">
        <f t="array" ref="V2566">IF(SUM(LEN(A2566:U2566))=0,"",IF(OR(OR(ISBLANK(E2566),SUM(LEN(B2566),LEN(C2566))=0),AND(NOT(D2566="Unknown"),ISBLANK(I2566)),AND(NOT(N2566="Unknown"),ISBLANK(Q2566))),"Missing Information", INDEX(Table15[Entire Service Line Classification], MATCH(SUMIFS(Table15[Unique ID],Table15[System-Owned Portion],D2566,Table15[If Material Anything Other than "Lead" in Column E,Was Material Ever Previously Lead?],F2566,Table15[Customer-Owned Portion],N2566),Table15[Unique ID],0),0)))</f>
        <v>Non-lead</v>
      </c>
      <c r="W2566" s="189"/>
    </row>
    <row r="2567" spans="1:23" s="190" customFormat="1" ht="37.5" x14ac:dyDescent="0.25">
      <c r="A2567" s="180">
        <v>11590428</v>
      </c>
      <c r="B2567" s="181" t="s">
        <v>5196</v>
      </c>
      <c r="C2567" s="182" t="s">
        <v>5197</v>
      </c>
      <c r="D2567" s="183" t="s">
        <v>36</v>
      </c>
      <c r="E2567" s="181" t="s">
        <v>35</v>
      </c>
      <c r="F2567" s="183" t="s">
        <v>35</v>
      </c>
      <c r="G2567" s="181" t="s">
        <v>227</v>
      </c>
      <c r="H2567" s="184">
        <v>1</v>
      </c>
      <c r="I2567" s="185" t="s">
        <v>107</v>
      </c>
      <c r="J2567" s="181" t="s">
        <v>37</v>
      </c>
      <c r="K2567" s="181" t="s">
        <v>38</v>
      </c>
      <c r="L2567" s="186">
        <v>45496</v>
      </c>
      <c r="M2567" s="187" t="s">
        <v>225</v>
      </c>
      <c r="N2567" s="183" t="s">
        <v>43</v>
      </c>
      <c r="O2567" s="181"/>
      <c r="P2567" s="184">
        <v>0.75</v>
      </c>
      <c r="Q2567" s="185" t="s">
        <v>107</v>
      </c>
      <c r="R2567" s="181" t="s">
        <v>37</v>
      </c>
      <c r="S2567" s="181" t="s">
        <v>96</v>
      </c>
      <c r="T2567" s="186">
        <v>45496</v>
      </c>
      <c r="U2567" s="187" t="s">
        <v>7069</v>
      </c>
      <c r="V2567" s="188" t="str" cm="1">
        <f t="array" ref="V2567">IF(SUM(LEN(A2567:U2567))=0,"",IF(OR(OR(ISBLANK(E2567),SUM(LEN(B2567),LEN(C2567))=0),AND(NOT(D2567="Unknown"),ISBLANK(I2567)),AND(NOT(N2567="Unknown"),ISBLANK(Q2567))),"Missing Information", INDEX(Table15[Entire Service Line Classification], MATCH(SUMIFS(Table15[Unique ID],Table15[System-Owned Portion],D2567,Table15[If Material Anything Other than "Lead" in Column E,Was Material Ever Previously Lead?],F2567,Table15[Customer-Owned Portion],N2567),Table15[Unique ID],0),0)))</f>
        <v>Non-lead</v>
      </c>
      <c r="W2567" s="189"/>
    </row>
    <row r="2568" spans="1:23" s="190" customFormat="1" ht="37.5" x14ac:dyDescent="0.25">
      <c r="A2568" s="180">
        <v>11590424</v>
      </c>
      <c r="B2568" s="181" t="s">
        <v>5198</v>
      </c>
      <c r="C2568" s="182" t="s">
        <v>5199</v>
      </c>
      <c r="D2568" s="183" t="s">
        <v>36</v>
      </c>
      <c r="E2568" s="181" t="s">
        <v>35</v>
      </c>
      <c r="F2568" s="183" t="s">
        <v>35</v>
      </c>
      <c r="G2568" s="181" t="s">
        <v>7040</v>
      </c>
      <c r="H2568" s="184">
        <v>1</v>
      </c>
      <c r="I2568" s="185" t="s">
        <v>107</v>
      </c>
      <c r="J2568" s="181" t="s">
        <v>37</v>
      </c>
      <c r="K2568" s="181" t="s">
        <v>38</v>
      </c>
      <c r="L2568" s="186">
        <v>45495</v>
      </c>
      <c r="M2568" s="187" t="s">
        <v>225</v>
      </c>
      <c r="N2568" s="183" t="s">
        <v>43</v>
      </c>
      <c r="O2568" s="181"/>
      <c r="P2568" s="184">
        <v>1</v>
      </c>
      <c r="Q2568" s="185" t="s">
        <v>107</v>
      </c>
      <c r="R2568" s="181" t="s">
        <v>37</v>
      </c>
      <c r="S2568" s="181" t="s">
        <v>96</v>
      </c>
      <c r="T2568" s="186">
        <v>45495</v>
      </c>
      <c r="U2568" s="187" t="s">
        <v>7068</v>
      </c>
      <c r="V2568" s="188" t="str" cm="1">
        <f t="array" ref="V2568">IF(SUM(LEN(A2568:U2568))=0,"",IF(OR(OR(ISBLANK(E2568),SUM(LEN(B2568),LEN(C2568))=0),AND(NOT(D2568="Unknown"),ISBLANK(I2568)),AND(NOT(N2568="Unknown"),ISBLANK(Q2568))),"Missing Information", INDEX(Table15[Entire Service Line Classification], MATCH(SUMIFS(Table15[Unique ID],Table15[System-Owned Portion],D2568,Table15[If Material Anything Other than "Lead" in Column E,Was Material Ever Previously Lead?],F2568,Table15[Customer-Owned Portion],N2568),Table15[Unique ID],0),0)))</f>
        <v>Non-lead</v>
      </c>
      <c r="W2568" s="189"/>
    </row>
    <row r="2569" spans="1:23" s="190" customFormat="1" ht="37.5" x14ac:dyDescent="0.25">
      <c r="A2569" s="180">
        <v>11590420</v>
      </c>
      <c r="B2569" s="181" t="s">
        <v>5200</v>
      </c>
      <c r="C2569" s="182" t="s">
        <v>5201</v>
      </c>
      <c r="D2569" s="183" t="s">
        <v>36</v>
      </c>
      <c r="E2569" s="181" t="s">
        <v>35</v>
      </c>
      <c r="F2569" s="183" t="s">
        <v>35</v>
      </c>
      <c r="G2569" s="181" t="s">
        <v>232</v>
      </c>
      <c r="H2569" s="184">
        <v>1</v>
      </c>
      <c r="I2569" s="185" t="s">
        <v>107</v>
      </c>
      <c r="J2569" s="181" t="s">
        <v>37</v>
      </c>
      <c r="K2569" s="181" t="s">
        <v>38</v>
      </c>
      <c r="L2569" s="186">
        <v>45495</v>
      </c>
      <c r="M2569" s="187" t="s">
        <v>225</v>
      </c>
      <c r="N2569" s="183" t="s">
        <v>43</v>
      </c>
      <c r="O2569" s="181"/>
      <c r="P2569" s="184">
        <v>1</v>
      </c>
      <c r="Q2569" s="185" t="s">
        <v>107</v>
      </c>
      <c r="R2569" s="181" t="s">
        <v>37</v>
      </c>
      <c r="S2569" s="181" t="s">
        <v>96</v>
      </c>
      <c r="T2569" s="186">
        <v>45495</v>
      </c>
      <c r="U2569" s="187" t="s">
        <v>7068</v>
      </c>
      <c r="V2569" s="188" t="str" cm="1">
        <f t="array" ref="V2569">IF(SUM(LEN(A2569:U2569))=0,"",IF(OR(OR(ISBLANK(E2569),SUM(LEN(B2569),LEN(C2569))=0),AND(NOT(D2569="Unknown"),ISBLANK(I2569)),AND(NOT(N2569="Unknown"),ISBLANK(Q2569))),"Missing Information", INDEX(Table15[Entire Service Line Classification], MATCH(SUMIFS(Table15[Unique ID],Table15[System-Owned Portion],D2569,Table15[If Material Anything Other than "Lead" in Column E,Was Material Ever Previously Lead?],F2569,Table15[Customer-Owned Portion],N2569),Table15[Unique ID],0),0)))</f>
        <v>Non-lead</v>
      </c>
      <c r="W2569" s="189"/>
    </row>
    <row r="2570" spans="1:23" s="190" customFormat="1" ht="37.5" x14ac:dyDescent="0.25">
      <c r="A2570" s="180">
        <v>11590418</v>
      </c>
      <c r="B2570" s="181" t="s">
        <v>5202</v>
      </c>
      <c r="C2570" s="182" t="s">
        <v>5203</v>
      </c>
      <c r="D2570" s="183" t="s">
        <v>36</v>
      </c>
      <c r="E2570" s="181" t="s">
        <v>35</v>
      </c>
      <c r="F2570" s="183" t="s">
        <v>35</v>
      </c>
      <c r="G2570" s="181" t="s">
        <v>7036</v>
      </c>
      <c r="H2570" s="184">
        <v>1</v>
      </c>
      <c r="I2570" s="185" t="s">
        <v>107</v>
      </c>
      <c r="J2570" s="181" t="s">
        <v>37</v>
      </c>
      <c r="K2570" s="181" t="s">
        <v>38</v>
      </c>
      <c r="L2570" s="186">
        <v>45495</v>
      </c>
      <c r="M2570" s="187" t="s">
        <v>225</v>
      </c>
      <c r="N2570" s="183" t="s">
        <v>43</v>
      </c>
      <c r="O2570" s="181"/>
      <c r="P2570" s="184">
        <v>1</v>
      </c>
      <c r="Q2570" s="185" t="s">
        <v>107</v>
      </c>
      <c r="R2570" s="181" t="s">
        <v>37</v>
      </c>
      <c r="S2570" s="181" t="s">
        <v>96</v>
      </c>
      <c r="T2570" s="186">
        <v>45495</v>
      </c>
      <c r="U2570" s="187" t="s">
        <v>7068</v>
      </c>
      <c r="V2570" s="188" t="str" cm="1">
        <f t="array" ref="V2570">IF(SUM(LEN(A2570:U2570))=0,"",IF(OR(OR(ISBLANK(E2570),SUM(LEN(B2570),LEN(C2570))=0),AND(NOT(D2570="Unknown"),ISBLANK(I2570)),AND(NOT(N2570="Unknown"),ISBLANK(Q2570))),"Missing Information", INDEX(Table15[Entire Service Line Classification], MATCH(SUMIFS(Table15[Unique ID],Table15[System-Owned Portion],D2570,Table15[If Material Anything Other than "Lead" in Column E,Was Material Ever Previously Lead?],F2570,Table15[Customer-Owned Portion],N2570),Table15[Unique ID],0),0)))</f>
        <v>Non-lead</v>
      </c>
      <c r="W2570" s="189"/>
    </row>
    <row r="2571" spans="1:23" s="190" customFormat="1" ht="37.5" x14ac:dyDescent="0.25">
      <c r="A2571" s="180">
        <v>11590411</v>
      </c>
      <c r="B2571" s="181" t="s">
        <v>5178</v>
      </c>
      <c r="C2571" s="182" t="s">
        <v>5179</v>
      </c>
      <c r="D2571" s="183" t="s">
        <v>36</v>
      </c>
      <c r="E2571" s="181" t="s">
        <v>35</v>
      </c>
      <c r="F2571" s="183" t="s">
        <v>35</v>
      </c>
      <c r="G2571" s="181" t="s">
        <v>273</v>
      </c>
      <c r="H2571" s="184">
        <v>1</v>
      </c>
      <c r="I2571" s="185" t="s">
        <v>107</v>
      </c>
      <c r="J2571" s="181" t="s">
        <v>37</v>
      </c>
      <c r="K2571" s="181" t="s">
        <v>38</v>
      </c>
      <c r="L2571" s="186">
        <v>45495</v>
      </c>
      <c r="M2571" s="187" t="s">
        <v>225</v>
      </c>
      <c r="N2571" s="183" t="s">
        <v>36</v>
      </c>
      <c r="O2571" s="181"/>
      <c r="P2571" s="184">
        <v>1</v>
      </c>
      <c r="Q2571" s="185" t="s">
        <v>107</v>
      </c>
      <c r="R2571" s="181" t="s">
        <v>37</v>
      </c>
      <c r="S2571" s="181" t="s">
        <v>96</v>
      </c>
      <c r="T2571" s="186">
        <v>45495</v>
      </c>
      <c r="U2571" s="187" t="s">
        <v>225</v>
      </c>
      <c r="V2571" s="188" t="str" cm="1">
        <f t="array" ref="V2571">IF(SUM(LEN(A2571:U2571))=0,"",IF(OR(OR(ISBLANK(E2571),SUM(LEN(B2571),LEN(C2571))=0),AND(NOT(D2571="Unknown"),ISBLANK(I2571)),AND(NOT(N2571="Unknown"),ISBLANK(Q2571))),"Missing Information", INDEX(Table15[Entire Service Line Classification], MATCH(SUMIFS(Table15[Unique ID],Table15[System-Owned Portion],D2571,Table15[If Material Anything Other than "Lead" in Column E,Was Material Ever Previously Lead?],F2571,Table15[Customer-Owned Portion],N2571),Table15[Unique ID],0),0)))</f>
        <v>Non-lead</v>
      </c>
      <c r="W2571" s="189"/>
    </row>
    <row r="2572" spans="1:23" s="190" customFormat="1" ht="37.5" x14ac:dyDescent="0.25">
      <c r="A2572" s="180">
        <v>11590410</v>
      </c>
      <c r="B2572" s="181" t="s">
        <v>5204</v>
      </c>
      <c r="C2572" s="182" t="s">
        <v>5205</v>
      </c>
      <c r="D2572" s="183" t="s">
        <v>43</v>
      </c>
      <c r="E2572" s="181" t="s">
        <v>35</v>
      </c>
      <c r="F2572" s="183" t="s">
        <v>35</v>
      </c>
      <c r="G2572" s="181" t="s">
        <v>273</v>
      </c>
      <c r="H2572" s="184">
        <v>0.75</v>
      </c>
      <c r="I2572" s="185" t="s">
        <v>107</v>
      </c>
      <c r="J2572" s="181" t="s">
        <v>37</v>
      </c>
      <c r="K2572" s="181" t="s">
        <v>38</v>
      </c>
      <c r="L2572" s="186">
        <v>45492</v>
      </c>
      <c r="M2572" s="187" t="s">
        <v>225</v>
      </c>
      <c r="N2572" s="183" t="s">
        <v>43</v>
      </c>
      <c r="O2572" s="181"/>
      <c r="P2572" s="184">
        <v>0.75</v>
      </c>
      <c r="Q2572" s="185" t="s">
        <v>107</v>
      </c>
      <c r="R2572" s="181" t="s">
        <v>37</v>
      </c>
      <c r="S2572" s="181" t="s">
        <v>96</v>
      </c>
      <c r="T2572" s="186">
        <v>45492</v>
      </c>
      <c r="U2572" s="187" t="s">
        <v>7068</v>
      </c>
      <c r="V2572" s="188" t="str" cm="1">
        <f t="array" ref="V2572">IF(SUM(LEN(A2572:U2572))=0,"",IF(OR(OR(ISBLANK(E2572),SUM(LEN(B2572),LEN(C2572))=0),AND(NOT(D2572="Unknown"),ISBLANK(I2572)),AND(NOT(N2572="Unknown"),ISBLANK(Q2572))),"Missing Information", INDEX(Table15[Entire Service Line Classification], MATCH(SUMIFS(Table15[Unique ID],Table15[System-Owned Portion],D2572,Table15[If Material Anything Other than "Lead" in Column E,Was Material Ever Previously Lead?],F2572,Table15[Customer-Owned Portion],N2572),Table15[Unique ID],0),0)))</f>
        <v>Non-lead</v>
      </c>
      <c r="W2572" s="189"/>
    </row>
    <row r="2573" spans="1:23" s="190" customFormat="1" ht="37.5" x14ac:dyDescent="0.25">
      <c r="A2573" s="180">
        <v>11590408</v>
      </c>
      <c r="B2573" s="181" t="s">
        <v>5206</v>
      </c>
      <c r="C2573" s="182" t="s">
        <v>5207</v>
      </c>
      <c r="D2573" s="183" t="s">
        <v>36</v>
      </c>
      <c r="E2573" s="181" t="s">
        <v>35</v>
      </c>
      <c r="F2573" s="183" t="s">
        <v>35</v>
      </c>
      <c r="G2573" s="181" t="s">
        <v>257</v>
      </c>
      <c r="H2573" s="184">
        <v>1</v>
      </c>
      <c r="I2573" s="185" t="s">
        <v>107</v>
      </c>
      <c r="J2573" s="181" t="s">
        <v>37</v>
      </c>
      <c r="K2573" s="181" t="s">
        <v>38</v>
      </c>
      <c r="L2573" s="186">
        <v>45495</v>
      </c>
      <c r="M2573" s="187" t="s">
        <v>225</v>
      </c>
      <c r="N2573" s="183" t="s">
        <v>43</v>
      </c>
      <c r="O2573" s="181"/>
      <c r="P2573" s="184">
        <v>0.75</v>
      </c>
      <c r="Q2573" s="185" t="s">
        <v>107</v>
      </c>
      <c r="R2573" s="181" t="s">
        <v>37</v>
      </c>
      <c r="S2573" s="181" t="s">
        <v>96</v>
      </c>
      <c r="T2573" s="186">
        <v>45495</v>
      </c>
      <c r="U2573" s="187" t="s">
        <v>7068</v>
      </c>
      <c r="V2573" s="188" t="str" cm="1">
        <f t="array" ref="V2573">IF(SUM(LEN(A2573:U2573))=0,"",IF(OR(OR(ISBLANK(E2573),SUM(LEN(B2573),LEN(C2573))=0),AND(NOT(D2573="Unknown"),ISBLANK(I2573)),AND(NOT(N2573="Unknown"),ISBLANK(Q2573))),"Missing Information", INDEX(Table15[Entire Service Line Classification], MATCH(SUMIFS(Table15[Unique ID],Table15[System-Owned Portion],D2573,Table15[If Material Anything Other than "Lead" in Column E,Was Material Ever Previously Lead?],F2573,Table15[Customer-Owned Portion],N2573),Table15[Unique ID],0),0)))</f>
        <v>Non-lead</v>
      </c>
      <c r="W2573" s="189"/>
    </row>
    <row r="2574" spans="1:23" s="190" customFormat="1" ht="37.5" x14ac:dyDescent="0.25">
      <c r="A2574" s="180">
        <v>11590406</v>
      </c>
      <c r="B2574" s="181" t="s">
        <v>5208</v>
      </c>
      <c r="C2574" s="182" t="s">
        <v>5209</v>
      </c>
      <c r="D2574" s="183" t="s">
        <v>36</v>
      </c>
      <c r="E2574" s="181" t="s">
        <v>35</v>
      </c>
      <c r="F2574" s="183" t="s">
        <v>35</v>
      </c>
      <c r="G2574" s="181" t="s">
        <v>239</v>
      </c>
      <c r="H2574" s="184">
        <v>1</v>
      </c>
      <c r="I2574" s="185" t="s">
        <v>107</v>
      </c>
      <c r="J2574" s="181" t="s">
        <v>37</v>
      </c>
      <c r="K2574" s="181" t="s">
        <v>38</v>
      </c>
      <c r="L2574" s="186">
        <v>45496</v>
      </c>
      <c r="M2574" s="187" t="s">
        <v>225</v>
      </c>
      <c r="N2574" s="183" t="s">
        <v>43</v>
      </c>
      <c r="O2574" s="181"/>
      <c r="P2574" s="184">
        <v>0.75</v>
      </c>
      <c r="Q2574" s="185" t="s">
        <v>107</v>
      </c>
      <c r="R2574" s="181" t="s">
        <v>37</v>
      </c>
      <c r="S2574" s="181" t="s">
        <v>96</v>
      </c>
      <c r="T2574" s="186">
        <v>45496</v>
      </c>
      <c r="U2574" s="187" t="s">
        <v>7069</v>
      </c>
      <c r="V2574" s="188" t="str" cm="1">
        <f t="array" ref="V2574">IF(SUM(LEN(A2574:U2574))=0,"",IF(OR(OR(ISBLANK(E2574),SUM(LEN(B2574),LEN(C2574))=0),AND(NOT(D2574="Unknown"),ISBLANK(I2574)),AND(NOT(N2574="Unknown"),ISBLANK(Q2574))),"Missing Information", INDEX(Table15[Entire Service Line Classification], MATCH(SUMIFS(Table15[Unique ID],Table15[System-Owned Portion],D2574,Table15[If Material Anything Other than "Lead" in Column E,Was Material Ever Previously Lead?],F2574,Table15[Customer-Owned Portion],N2574),Table15[Unique ID],0),0)))</f>
        <v>Non-lead</v>
      </c>
      <c r="W2574" s="189"/>
    </row>
    <row r="2575" spans="1:23" s="190" customFormat="1" ht="37.5" x14ac:dyDescent="0.25">
      <c r="A2575" s="180">
        <v>11590402</v>
      </c>
      <c r="B2575" s="181" t="s">
        <v>5210</v>
      </c>
      <c r="C2575" s="182" t="s">
        <v>5211</v>
      </c>
      <c r="D2575" s="183" t="s">
        <v>36</v>
      </c>
      <c r="E2575" s="181" t="s">
        <v>35</v>
      </c>
      <c r="F2575" s="183" t="s">
        <v>35</v>
      </c>
      <c r="G2575" s="181" t="s">
        <v>239</v>
      </c>
      <c r="H2575" s="184">
        <v>1</v>
      </c>
      <c r="I2575" s="185" t="s">
        <v>107</v>
      </c>
      <c r="J2575" s="181" t="s">
        <v>37</v>
      </c>
      <c r="K2575" s="181" t="s">
        <v>38</v>
      </c>
      <c r="L2575" s="186">
        <v>45495</v>
      </c>
      <c r="M2575" s="187" t="s">
        <v>225</v>
      </c>
      <c r="N2575" s="183" t="s">
        <v>43</v>
      </c>
      <c r="O2575" s="181"/>
      <c r="P2575" s="184">
        <v>0.75</v>
      </c>
      <c r="Q2575" s="185" t="s">
        <v>107</v>
      </c>
      <c r="R2575" s="181" t="s">
        <v>37</v>
      </c>
      <c r="S2575" s="181" t="s">
        <v>96</v>
      </c>
      <c r="T2575" s="186">
        <v>45495</v>
      </c>
      <c r="U2575" s="187" t="s">
        <v>7068</v>
      </c>
      <c r="V2575" s="188" t="str" cm="1">
        <f t="array" ref="V2575">IF(SUM(LEN(A2575:U2575))=0,"",IF(OR(OR(ISBLANK(E2575),SUM(LEN(B2575),LEN(C2575))=0),AND(NOT(D2575="Unknown"),ISBLANK(I2575)),AND(NOT(N2575="Unknown"),ISBLANK(Q2575))),"Missing Information", INDEX(Table15[Entire Service Line Classification], MATCH(SUMIFS(Table15[Unique ID],Table15[System-Owned Portion],D2575,Table15[If Material Anything Other than "Lead" in Column E,Was Material Ever Previously Lead?],F2575,Table15[Customer-Owned Portion],N2575),Table15[Unique ID],0),0)))</f>
        <v>Non-lead</v>
      </c>
      <c r="W2575" s="189"/>
    </row>
    <row r="2576" spans="1:23" s="190" customFormat="1" ht="37.5" x14ac:dyDescent="0.25">
      <c r="A2576" s="180">
        <v>11590436</v>
      </c>
      <c r="B2576" s="181" t="s">
        <v>5212</v>
      </c>
      <c r="C2576" s="182" t="s">
        <v>5213</v>
      </c>
      <c r="D2576" s="183" t="s">
        <v>36</v>
      </c>
      <c r="E2576" s="181" t="s">
        <v>35</v>
      </c>
      <c r="F2576" s="183" t="s">
        <v>35</v>
      </c>
      <c r="G2576" s="181" t="s">
        <v>268</v>
      </c>
      <c r="H2576" s="184">
        <v>1</v>
      </c>
      <c r="I2576" s="185" t="s">
        <v>107</v>
      </c>
      <c r="J2576" s="181" t="s">
        <v>37</v>
      </c>
      <c r="K2576" s="181" t="s">
        <v>38</v>
      </c>
      <c r="L2576" s="186">
        <v>45495</v>
      </c>
      <c r="M2576" s="187" t="s">
        <v>225</v>
      </c>
      <c r="N2576" s="183" t="s">
        <v>43</v>
      </c>
      <c r="O2576" s="181"/>
      <c r="P2576" s="184">
        <v>0.75</v>
      </c>
      <c r="Q2576" s="185" t="s">
        <v>107</v>
      </c>
      <c r="R2576" s="181" t="s">
        <v>37</v>
      </c>
      <c r="S2576" s="181" t="s">
        <v>96</v>
      </c>
      <c r="T2576" s="186">
        <v>45495</v>
      </c>
      <c r="U2576" s="187" t="s">
        <v>7068</v>
      </c>
      <c r="V2576" s="188" t="str" cm="1">
        <f t="array" ref="V2576">IF(SUM(LEN(A2576:U2576))=0,"",IF(OR(OR(ISBLANK(E2576),SUM(LEN(B2576),LEN(C2576))=0),AND(NOT(D2576="Unknown"),ISBLANK(I2576)),AND(NOT(N2576="Unknown"),ISBLANK(Q2576))),"Missing Information", INDEX(Table15[Entire Service Line Classification], MATCH(SUMIFS(Table15[Unique ID],Table15[System-Owned Portion],D2576,Table15[If Material Anything Other than "Lead" in Column E,Was Material Ever Previously Lead?],F2576,Table15[Customer-Owned Portion],N2576),Table15[Unique ID],0),0)))</f>
        <v>Non-lead</v>
      </c>
      <c r="W2576" s="189"/>
    </row>
    <row r="2577" spans="1:23" s="190" customFormat="1" ht="37.5" x14ac:dyDescent="0.25">
      <c r="A2577" s="180">
        <v>11590434</v>
      </c>
      <c r="B2577" s="181" t="s">
        <v>5214</v>
      </c>
      <c r="C2577" s="182" t="s">
        <v>5215</v>
      </c>
      <c r="D2577" s="183" t="s">
        <v>36</v>
      </c>
      <c r="E2577" s="181" t="s">
        <v>35</v>
      </c>
      <c r="F2577" s="183" t="s">
        <v>35</v>
      </c>
      <c r="G2577" s="181" t="s">
        <v>7045</v>
      </c>
      <c r="H2577" s="184">
        <v>1</v>
      </c>
      <c r="I2577" s="185" t="s">
        <v>107</v>
      </c>
      <c r="J2577" s="181" t="s">
        <v>37</v>
      </c>
      <c r="K2577" s="181" t="s">
        <v>38</v>
      </c>
      <c r="L2577" s="186">
        <v>45492</v>
      </c>
      <c r="M2577" s="187" t="s">
        <v>225</v>
      </c>
      <c r="N2577" s="183" t="s">
        <v>36</v>
      </c>
      <c r="O2577" s="181"/>
      <c r="P2577" s="184">
        <v>0.75</v>
      </c>
      <c r="Q2577" s="185" t="s">
        <v>107</v>
      </c>
      <c r="R2577" s="181" t="s">
        <v>37</v>
      </c>
      <c r="S2577" s="181" t="s">
        <v>96</v>
      </c>
      <c r="T2577" s="186">
        <v>45492</v>
      </c>
      <c r="U2577" s="187" t="s">
        <v>225</v>
      </c>
      <c r="V2577" s="188" t="str" cm="1">
        <f t="array" ref="V2577">IF(SUM(LEN(A2577:U2577))=0,"",IF(OR(OR(ISBLANK(E2577),SUM(LEN(B2577),LEN(C2577))=0),AND(NOT(D2577="Unknown"),ISBLANK(I2577)),AND(NOT(N2577="Unknown"),ISBLANK(Q2577))),"Missing Information", INDEX(Table15[Entire Service Line Classification], MATCH(SUMIFS(Table15[Unique ID],Table15[System-Owned Portion],D2577,Table15[If Material Anything Other than "Lead" in Column E,Was Material Ever Previously Lead?],F2577,Table15[Customer-Owned Portion],N2577),Table15[Unique ID],0),0)))</f>
        <v>Non-lead</v>
      </c>
      <c r="W2577" s="189"/>
    </row>
    <row r="2578" spans="1:23" s="190" customFormat="1" ht="37.5" x14ac:dyDescent="0.25">
      <c r="A2578" s="180">
        <v>11590433</v>
      </c>
      <c r="B2578" s="181" t="s">
        <v>5216</v>
      </c>
      <c r="C2578" s="182" t="s">
        <v>5217</v>
      </c>
      <c r="D2578" s="183" t="s">
        <v>36</v>
      </c>
      <c r="E2578" s="181" t="s">
        <v>35</v>
      </c>
      <c r="F2578" s="183" t="s">
        <v>35</v>
      </c>
      <c r="G2578" s="181" t="s">
        <v>280</v>
      </c>
      <c r="H2578" s="184">
        <v>1</v>
      </c>
      <c r="I2578" s="185" t="s">
        <v>107</v>
      </c>
      <c r="J2578" s="181" t="s">
        <v>37</v>
      </c>
      <c r="K2578" s="181" t="s">
        <v>38</v>
      </c>
      <c r="L2578" s="186">
        <v>45495</v>
      </c>
      <c r="M2578" s="187" t="s">
        <v>225</v>
      </c>
      <c r="N2578" s="183" t="s">
        <v>43</v>
      </c>
      <c r="O2578" s="181"/>
      <c r="P2578" s="184">
        <v>0.75</v>
      </c>
      <c r="Q2578" s="185" t="s">
        <v>107</v>
      </c>
      <c r="R2578" s="181" t="s">
        <v>37</v>
      </c>
      <c r="S2578" s="181" t="s">
        <v>96</v>
      </c>
      <c r="T2578" s="186">
        <v>45495</v>
      </c>
      <c r="U2578" s="187" t="s">
        <v>7068</v>
      </c>
      <c r="V2578" s="188" t="str" cm="1">
        <f t="array" ref="V2578">IF(SUM(LEN(A2578:U2578))=0,"",IF(OR(OR(ISBLANK(E2578),SUM(LEN(B2578),LEN(C2578))=0),AND(NOT(D2578="Unknown"),ISBLANK(I2578)),AND(NOT(N2578="Unknown"),ISBLANK(Q2578))),"Missing Information", INDEX(Table15[Entire Service Line Classification], MATCH(SUMIFS(Table15[Unique ID],Table15[System-Owned Portion],D2578,Table15[If Material Anything Other than "Lead" in Column E,Was Material Ever Previously Lead?],F2578,Table15[Customer-Owned Portion],N2578),Table15[Unique ID],0),0)))</f>
        <v>Non-lead</v>
      </c>
      <c r="W2578" s="189"/>
    </row>
    <row r="2579" spans="1:23" s="190" customFormat="1" ht="37.5" x14ac:dyDescent="0.25">
      <c r="A2579" s="180">
        <v>11590427</v>
      </c>
      <c r="B2579" s="181" t="s">
        <v>5218</v>
      </c>
      <c r="C2579" s="182" t="s">
        <v>5219</v>
      </c>
      <c r="D2579" s="183" t="s">
        <v>36</v>
      </c>
      <c r="E2579" s="181" t="s">
        <v>35</v>
      </c>
      <c r="F2579" s="183" t="s">
        <v>35</v>
      </c>
      <c r="G2579" s="181" t="s">
        <v>7043</v>
      </c>
      <c r="H2579" s="184">
        <v>1</v>
      </c>
      <c r="I2579" s="185" t="s">
        <v>107</v>
      </c>
      <c r="J2579" s="181" t="s">
        <v>37</v>
      </c>
      <c r="K2579" s="181" t="s">
        <v>38</v>
      </c>
      <c r="L2579" s="186">
        <v>45495</v>
      </c>
      <c r="M2579" s="187" t="s">
        <v>225</v>
      </c>
      <c r="N2579" s="183" t="s">
        <v>36</v>
      </c>
      <c r="O2579" s="181"/>
      <c r="P2579" s="184">
        <v>1</v>
      </c>
      <c r="Q2579" s="185" t="s">
        <v>107</v>
      </c>
      <c r="R2579" s="181" t="s">
        <v>37</v>
      </c>
      <c r="S2579" s="181" t="s">
        <v>96</v>
      </c>
      <c r="T2579" s="186">
        <v>45495</v>
      </c>
      <c r="U2579" s="187" t="s">
        <v>225</v>
      </c>
      <c r="V2579" s="188" t="str" cm="1">
        <f t="array" ref="V2579">IF(SUM(LEN(A2579:U2579))=0,"",IF(OR(OR(ISBLANK(E2579),SUM(LEN(B2579),LEN(C2579))=0),AND(NOT(D2579="Unknown"),ISBLANK(I2579)),AND(NOT(N2579="Unknown"),ISBLANK(Q2579))),"Missing Information", INDEX(Table15[Entire Service Line Classification], MATCH(SUMIFS(Table15[Unique ID],Table15[System-Owned Portion],D2579,Table15[If Material Anything Other than "Lead" in Column E,Was Material Ever Previously Lead?],F2579,Table15[Customer-Owned Portion],N2579),Table15[Unique ID],0),0)))</f>
        <v>Non-lead</v>
      </c>
      <c r="W2579" s="189"/>
    </row>
    <row r="2580" spans="1:23" s="190" customFormat="1" ht="37.5" x14ac:dyDescent="0.25">
      <c r="A2580" s="180">
        <v>11590422</v>
      </c>
      <c r="B2580" s="181" t="s">
        <v>5220</v>
      </c>
      <c r="C2580" s="182" t="s">
        <v>5221</v>
      </c>
      <c r="D2580" s="183" t="s">
        <v>43</v>
      </c>
      <c r="E2580" s="181" t="s">
        <v>35</v>
      </c>
      <c r="F2580" s="183" t="s">
        <v>35</v>
      </c>
      <c r="G2580" s="181" t="s">
        <v>263</v>
      </c>
      <c r="H2580" s="184">
        <v>0.75</v>
      </c>
      <c r="I2580" s="185" t="s">
        <v>107</v>
      </c>
      <c r="J2580" s="181" t="s">
        <v>37</v>
      </c>
      <c r="K2580" s="181" t="s">
        <v>38</v>
      </c>
      <c r="L2580" s="186">
        <v>45495</v>
      </c>
      <c r="M2580" s="187" t="s">
        <v>7068</v>
      </c>
      <c r="N2580" s="183" t="s">
        <v>43</v>
      </c>
      <c r="O2580" s="181"/>
      <c r="P2580" s="184">
        <v>0.75</v>
      </c>
      <c r="Q2580" s="185" t="s">
        <v>107</v>
      </c>
      <c r="R2580" s="181" t="s">
        <v>37</v>
      </c>
      <c r="S2580" s="181" t="s">
        <v>96</v>
      </c>
      <c r="T2580" s="186">
        <v>45495</v>
      </c>
      <c r="U2580" s="187" t="s">
        <v>7068</v>
      </c>
      <c r="V2580" s="188" t="str" cm="1">
        <f t="array" ref="V2580">IF(SUM(LEN(A2580:U2580))=0,"",IF(OR(OR(ISBLANK(E2580),SUM(LEN(B2580),LEN(C2580))=0),AND(NOT(D2580="Unknown"),ISBLANK(I2580)),AND(NOT(N2580="Unknown"),ISBLANK(Q2580))),"Missing Information", INDEX(Table15[Entire Service Line Classification], MATCH(SUMIFS(Table15[Unique ID],Table15[System-Owned Portion],D2580,Table15[If Material Anything Other than "Lead" in Column E,Was Material Ever Previously Lead?],F2580,Table15[Customer-Owned Portion],N2580),Table15[Unique ID],0),0)))</f>
        <v>Non-lead</v>
      </c>
      <c r="W2580" s="189"/>
    </row>
    <row r="2581" spans="1:23" s="190" customFormat="1" ht="37.5" x14ac:dyDescent="0.25">
      <c r="A2581" s="180">
        <v>11590421</v>
      </c>
      <c r="B2581" s="181" t="s">
        <v>5222</v>
      </c>
      <c r="C2581" s="182" t="s">
        <v>5223</v>
      </c>
      <c r="D2581" s="183" t="s">
        <v>36</v>
      </c>
      <c r="E2581" s="181" t="s">
        <v>35</v>
      </c>
      <c r="F2581" s="183" t="s">
        <v>35</v>
      </c>
      <c r="G2581" s="181" t="s">
        <v>7037</v>
      </c>
      <c r="H2581" s="184">
        <v>1</v>
      </c>
      <c r="I2581" s="185" t="s">
        <v>107</v>
      </c>
      <c r="J2581" s="181" t="s">
        <v>37</v>
      </c>
      <c r="K2581" s="181" t="s">
        <v>38</v>
      </c>
      <c r="L2581" s="186">
        <v>45495</v>
      </c>
      <c r="M2581" s="187" t="s">
        <v>225</v>
      </c>
      <c r="N2581" s="183" t="s">
        <v>43</v>
      </c>
      <c r="O2581" s="181"/>
      <c r="P2581" s="184">
        <v>1</v>
      </c>
      <c r="Q2581" s="185" t="s">
        <v>107</v>
      </c>
      <c r="R2581" s="181" t="s">
        <v>37</v>
      </c>
      <c r="S2581" s="181" t="s">
        <v>96</v>
      </c>
      <c r="T2581" s="186">
        <v>45495</v>
      </c>
      <c r="U2581" s="187" t="s">
        <v>7068</v>
      </c>
      <c r="V2581" s="188" t="str" cm="1">
        <f t="array" ref="V2581">IF(SUM(LEN(A2581:U2581))=0,"",IF(OR(OR(ISBLANK(E2581),SUM(LEN(B2581),LEN(C2581))=0),AND(NOT(D2581="Unknown"),ISBLANK(I2581)),AND(NOT(N2581="Unknown"),ISBLANK(Q2581))),"Missing Information", INDEX(Table15[Entire Service Line Classification], MATCH(SUMIFS(Table15[Unique ID],Table15[System-Owned Portion],D2581,Table15[If Material Anything Other than "Lead" in Column E,Was Material Ever Previously Lead?],F2581,Table15[Customer-Owned Portion],N2581),Table15[Unique ID],0),0)))</f>
        <v>Non-lead</v>
      </c>
      <c r="W2581" s="189"/>
    </row>
    <row r="2582" spans="1:23" s="190" customFormat="1" ht="37.5" x14ac:dyDescent="0.25">
      <c r="A2582" s="180">
        <v>11590409</v>
      </c>
      <c r="B2582" s="181" t="s">
        <v>5224</v>
      </c>
      <c r="C2582" s="182" t="s">
        <v>5225</v>
      </c>
      <c r="D2582" s="183" t="s">
        <v>36</v>
      </c>
      <c r="E2582" s="181" t="s">
        <v>35</v>
      </c>
      <c r="F2582" s="183" t="s">
        <v>35</v>
      </c>
      <c r="G2582" s="181" t="s">
        <v>7038</v>
      </c>
      <c r="H2582" s="184">
        <v>1</v>
      </c>
      <c r="I2582" s="185" t="s">
        <v>107</v>
      </c>
      <c r="J2582" s="181" t="s">
        <v>37</v>
      </c>
      <c r="K2582" s="181" t="s">
        <v>38</v>
      </c>
      <c r="L2582" s="186">
        <v>45495</v>
      </c>
      <c r="M2582" s="187" t="s">
        <v>225</v>
      </c>
      <c r="N2582" s="183" t="s">
        <v>36</v>
      </c>
      <c r="O2582" s="181"/>
      <c r="P2582" s="184">
        <v>1</v>
      </c>
      <c r="Q2582" s="185" t="s">
        <v>107</v>
      </c>
      <c r="R2582" s="181" t="s">
        <v>37</v>
      </c>
      <c r="S2582" s="181" t="s">
        <v>96</v>
      </c>
      <c r="T2582" s="186">
        <v>45495</v>
      </c>
      <c r="U2582" s="187" t="s">
        <v>225</v>
      </c>
      <c r="V2582" s="188" t="str" cm="1">
        <f t="array" ref="V2582">IF(SUM(LEN(A2582:U2582))=0,"",IF(OR(OR(ISBLANK(E2582),SUM(LEN(B2582),LEN(C2582))=0),AND(NOT(D2582="Unknown"),ISBLANK(I2582)),AND(NOT(N2582="Unknown"),ISBLANK(Q2582))),"Missing Information", INDEX(Table15[Entire Service Line Classification], MATCH(SUMIFS(Table15[Unique ID],Table15[System-Owned Portion],D2582,Table15[If Material Anything Other than "Lead" in Column E,Was Material Ever Previously Lead?],F2582,Table15[Customer-Owned Portion],N2582),Table15[Unique ID],0),0)))</f>
        <v>Non-lead</v>
      </c>
      <c r="W2582" s="189"/>
    </row>
    <row r="2583" spans="1:23" s="190" customFormat="1" ht="37.5" x14ac:dyDescent="0.25">
      <c r="A2583" s="180">
        <v>11590407</v>
      </c>
      <c r="B2583" s="181" t="s">
        <v>5226</v>
      </c>
      <c r="C2583" s="182" t="s">
        <v>5227</v>
      </c>
      <c r="D2583" s="183" t="s">
        <v>36</v>
      </c>
      <c r="E2583" s="181" t="s">
        <v>35</v>
      </c>
      <c r="F2583" s="183" t="s">
        <v>35</v>
      </c>
      <c r="G2583" s="181" t="s">
        <v>259</v>
      </c>
      <c r="H2583" s="184">
        <v>1</v>
      </c>
      <c r="I2583" s="185" t="s">
        <v>107</v>
      </c>
      <c r="J2583" s="181" t="s">
        <v>37</v>
      </c>
      <c r="K2583" s="181" t="s">
        <v>38</v>
      </c>
      <c r="L2583" s="186">
        <v>45495</v>
      </c>
      <c r="M2583" s="187" t="s">
        <v>225</v>
      </c>
      <c r="N2583" s="183" t="s">
        <v>43</v>
      </c>
      <c r="O2583" s="181"/>
      <c r="P2583" s="184">
        <v>0.75</v>
      </c>
      <c r="Q2583" s="185" t="s">
        <v>107</v>
      </c>
      <c r="R2583" s="181" t="s">
        <v>37</v>
      </c>
      <c r="S2583" s="181" t="s">
        <v>96</v>
      </c>
      <c r="T2583" s="186">
        <v>45495</v>
      </c>
      <c r="U2583" s="187" t="s">
        <v>7068</v>
      </c>
      <c r="V2583" s="188" t="str" cm="1">
        <f t="array" ref="V2583">IF(SUM(LEN(A2583:U2583))=0,"",IF(OR(OR(ISBLANK(E2583),SUM(LEN(B2583),LEN(C2583))=0),AND(NOT(D2583="Unknown"),ISBLANK(I2583)),AND(NOT(N2583="Unknown"),ISBLANK(Q2583))),"Missing Information", INDEX(Table15[Entire Service Line Classification], MATCH(SUMIFS(Table15[Unique ID],Table15[System-Owned Portion],D2583,Table15[If Material Anything Other than "Lead" in Column E,Was Material Ever Previously Lead?],F2583,Table15[Customer-Owned Portion],N2583),Table15[Unique ID],0),0)))</f>
        <v>Non-lead</v>
      </c>
      <c r="W2583" s="189"/>
    </row>
    <row r="2584" spans="1:23" s="190" customFormat="1" ht="37.5" x14ac:dyDescent="0.25">
      <c r="A2584" s="180">
        <v>11590405</v>
      </c>
      <c r="B2584" s="181" t="s">
        <v>5228</v>
      </c>
      <c r="C2584" s="182" t="s">
        <v>5229</v>
      </c>
      <c r="D2584" s="183" t="s">
        <v>36</v>
      </c>
      <c r="E2584" s="181" t="s">
        <v>35</v>
      </c>
      <c r="F2584" s="183" t="s">
        <v>35</v>
      </c>
      <c r="G2584" s="181" t="s">
        <v>7041</v>
      </c>
      <c r="H2584" s="184">
        <v>1</v>
      </c>
      <c r="I2584" s="185" t="s">
        <v>107</v>
      </c>
      <c r="J2584" s="181" t="s">
        <v>37</v>
      </c>
      <c r="K2584" s="181" t="s">
        <v>38</v>
      </c>
      <c r="L2584" s="186">
        <v>45495</v>
      </c>
      <c r="M2584" s="187" t="s">
        <v>225</v>
      </c>
      <c r="N2584" s="183" t="s">
        <v>43</v>
      </c>
      <c r="O2584" s="181"/>
      <c r="P2584" s="184">
        <v>0.75</v>
      </c>
      <c r="Q2584" s="185" t="s">
        <v>107</v>
      </c>
      <c r="R2584" s="181" t="s">
        <v>37</v>
      </c>
      <c r="S2584" s="181" t="s">
        <v>96</v>
      </c>
      <c r="T2584" s="186">
        <v>45495</v>
      </c>
      <c r="U2584" s="187" t="s">
        <v>7068</v>
      </c>
      <c r="V2584" s="188" t="str" cm="1">
        <f t="array" ref="V2584">IF(SUM(LEN(A2584:U2584))=0,"",IF(OR(OR(ISBLANK(E2584),SUM(LEN(B2584),LEN(C2584))=0),AND(NOT(D2584="Unknown"),ISBLANK(I2584)),AND(NOT(N2584="Unknown"),ISBLANK(Q2584))),"Missing Information", INDEX(Table15[Entire Service Line Classification], MATCH(SUMIFS(Table15[Unique ID],Table15[System-Owned Portion],D2584,Table15[If Material Anything Other than "Lead" in Column E,Was Material Ever Previously Lead?],F2584,Table15[Customer-Owned Portion],N2584),Table15[Unique ID],0),0)))</f>
        <v>Non-lead</v>
      </c>
      <c r="W2584" s="189"/>
    </row>
    <row r="2585" spans="1:23" s="190" customFormat="1" ht="37.5" x14ac:dyDescent="0.25">
      <c r="A2585" s="180">
        <v>11590404</v>
      </c>
      <c r="B2585" s="181" t="s">
        <v>5230</v>
      </c>
      <c r="C2585" s="182" t="s">
        <v>5231</v>
      </c>
      <c r="D2585" s="183" t="s">
        <v>36</v>
      </c>
      <c r="E2585" s="181" t="s">
        <v>35</v>
      </c>
      <c r="F2585" s="183" t="s">
        <v>35</v>
      </c>
      <c r="G2585" s="181" t="s">
        <v>232</v>
      </c>
      <c r="H2585" s="184">
        <v>1</v>
      </c>
      <c r="I2585" s="185" t="s">
        <v>107</v>
      </c>
      <c r="J2585" s="181" t="s">
        <v>37</v>
      </c>
      <c r="K2585" s="181" t="s">
        <v>38</v>
      </c>
      <c r="L2585" s="186">
        <v>45495</v>
      </c>
      <c r="M2585" s="187" t="s">
        <v>225</v>
      </c>
      <c r="N2585" s="183" t="s">
        <v>36</v>
      </c>
      <c r="O2585" s="181"/>
      <c r="P2585" s="184">
        <v>1</v>
      </c>
      <c r="Q2585" s="185" t="s">
        <v>107</v>
      </c>
      <c r="R2585" s="181" t="s">
        <v>37</v>
      </c>
      <c r="S2585" s="181" t="s">
        <v>96</v>
      </c>
      <c r="T2585" s="186">
        <v>45495</v>
      </c>
      <c r="U2585" s="187" t="s">
        <v>225</v>
      </c>
      <c r="V2585" s="188" t="str" cm="1">
        <f t="array" ref="V2585">IF(SUM(LEN(A2585:U2585))=0,"",IF(OR(OR(ISBLANK(E2585),SUM(LEN(B2585),LEN(C2585))=0),AND(NOT(D2585="Unknown"),ISBLANK(I2585)),AND(NOT(N2585="Unknown"),ISBLANK(Q2585))),"Missing Information", INDEX(Table15[Entire Service Line Classification], MATCH(SUMIFS(Table15[Unique ID],Table15[System-Owned Portion],D2585,Table15[If Material Anything Other than "Lead" in Column E,Was Material Ever Previously Lead?],F2585,Table15[Customer-Owned Portion],N2585),Table15[Unique ID],0),0)))</f>
        <v>Non-lead</v>
      </c>
      <c r="W2585" s="189"/>
    </row>
    <row r="2586" spans="1:23" s="190" customFormat="1" ht="37.5" x14ac:dyDescent="0.25">
      <c r="A2586" s="180">
        <v>11590401</v>
      </c>
      <c r="B2586" s="181" t="s">
        <v>5232</v>
      </c>
      <c r="C2586" s="182" t="s">
        <v>5233</v>
      </c>
      <c r="D2586" s="183" t="s">
        <v>36</v>
      </c>
      <c r="E2586" s="181" t="s">
        <v>35</v>
      </c>
      <c r="F2586" s="183" t="s">
        <v>35</v>
      </c>
      <c r="G2586" s="181" t="s">
        <v>238</v>
      </c>
      <c r="H2586" s="184">
        <v>1</v>
      </c>
      <c r="I2586" s="185" t="s">
        <v>107</v>
      </c>
      <c r="J2586" s="181" t="s">
        <v>37</v>
      </c>
      <c r="K2586" s="181" t="s">
        <v>38</v>
      </c>
      <c r="L2586" s="186">
        <v>45496</v>
      </c>
      <c r="M2586" s="187" t="s">
        <v>225</v>
      </c>
      <c r="N2586" s="183" t="s">
        <v>43</v>
      </c>
      <c r="O2586" s="181"/>
      <c r="P2586" s="184">
        <v>0.75</v>
      </c>
      <c r="Q2586" s="185" t="s">
        <v>107</v>
      </c>
      <c r="R2586" s="181" t="s">
        <v>37</v>
      </c>
      <c r="S2586" s="181" t="s">
        <v>96</v>
      </c>
      <c r="T2586" s="186">
        <v>45496</v>
      </c>
      <c r="U2586" s="187" t="s">
        <v>7068</v>
      </c>
      <c r="V2586" s="188" t="str" cm="1">
        <f t="array" ref="V2586">IF(SUM(LEN(A2586:U2586))=0,"",IF(OR(OR(ISBLANK(E2586),SUM(LEN(B2586),LEN(C2586))=0),AND(NOT(D2586="Unknown"),ISBLANK(I2586)),AND(NOT(N2586="Unknown"),ISBLANK(Q2586))),"Missing Information", INDEX(Table15[Entire Service Line Classification], MATCH(SUMIFS(Table15[Unique ID],Table15[System-Owned Portion],D2586,Table15[If Material Anything Other than "Lead" in Column E,Was Material Ever Previously Lead?],F2586,Table15[Customer-Owned Portion],N2586),Table15[Unique ID],0),0)))</f>
        <v>Non-lead</v>
      </c>
      <c r="W2586" s="189"/>
    </row>
    <row r="2587" spans="1:23" s="190" customFormat="1" ht="37.5" x14ac:dyDescent="0.25">
      <c r="A2587" s="180">
        <v>11590393</v>
      </c>
      <c r="B2587" s="181" t="s">
        <v>5234</v>
      </c>
      <c r="C2587" s="182" t="s">
        <v>5235</v>
      </c>
      <c r="D2587" s="183" t="s">
        <v>36</v>
      </c>
      <c r="E2587" s="181" t="s">
        <v>35</v>
      </c>
      <c r="F2587" s="183" t="s">
        <v>35</v>
      </c>
      <c r="G2587" s="181" t="s">
        <v>7037</v>
      </c>
      <c r="H2587" s="184">
        <v>1</v>
      </c>
      <c r="I2587" s="185" t="s">
        <v>107</v>
      </c>
      <c r="J2587" s="181" t="s">
        <v>37</v>
      </c>
      <c r="K2587" s="181" t="s">
        <v>38</v>
      </c>
      <c r="L2587" s="186">
        <v>45495</v>
      </c>
      <c r="M2587" s="187" t="s">
        <v>225</v>
      </c>
      <c r="N2587" s="183" t="s">
        <v>36</v>
      </c>
      <c r="O2587" s="181"/>
      <c r="P2587" s="184">
        <v>1</v>
      </c>
      <c r="Q2587" s="185" t="s">
        <v>107</v>
      </c>
      <c r="R2587" s="181" t="s">
        <v>37</v>
      </c>
      <c r="S2587" s="181" t="s">
        <v>96</v>
      </c>
      <c r="T2587" s="186">
        <v>45495</v>
      </c>
      <c r="U2587" s="187" t="s">
        <v>225</v>
      </c>
      <c r="V2587" s="188" t="str" cm="1">
        <f t="array" ref="V2587">IF(SUM(LEN(A2587:U2587))=0,"",IF(OR(OR(ISBLANK(E2587),SUM(LEN(B2587),LEN(C2587))=0),AND(NOT(D2587="Unknown"),ISBLANK(I2587)),AND(NOT(N2587="Unknown"),ISBLANK(Q2587))),"Missing Information", INDEX(Table15[Entire Service Line Classification], MATCH(SUMIFS(Table15[Unique ID],Table15[System-Owned Portion],D2587,Table15[If Material Anything Other than "Lead" in Column E,Was Material Ever Previously Lead?],F2587,Table15[Customer-Owned Portion],N2587),Table15[Unique ID],0),0)))</f>
        <v>Non-lead</v>
      </c>
      <c r="W2587" s="189"/>
    </row>
    <row r="2588" spans="1:23" s="190" customFormat="1" ht="37.5" x14ac:dyDescent="0.25">
      <c r="A2588" s="180">
        <v>11590390</v>
      </c>
      <c r="B2588" s="181" t="s">
        <v>5236</v>
      </c>
      <c r="C2588" s="182" t="s">
        <v>5237</v>
      </c>
      <c r="D2588" s="183" t="s">
        <v>36</v>
      </c>
      <c r="E2588" s="181" t="s">
        <v>35</v>
      </c>
      <c r="F2588" s="183" t="s">
        <v>35</v>
      </c>
      <c r="G2588" s="181" t="s">
        <v>7040</v>
      </c>
      <c r="H2588" s="184">
        <v>1</v>
      </c>
      <c r="I2588" s="185" t="s">
        <v>107</v>
      </c>
      <c r="J2588" s="181" t="s">
        <v>37</v>
      </c>
      <c r="K2588" s="181" t="s">
        <v>38</v>
      </c>
      <c r="L2588" s="186">
        <v>45492</v>
      </c>
      <c r="M2588" s="187" t="s">
        <v>225</v>
      </c>
      <c r="N2588" s="183" t="s">
        <v>43</v>
      </c>
      <c r="O2588" s="181"/>
      <c r="P2588" s="184">
        <v>1</v>
      </c>
      <c r="Q2588" s="185" t="s">
        <v>107</v>
      </c>
      <c r="R2588" s="181" t="s">
        <v>37</v>
      </c>
      <c r="S2588" s="181" t="s">
        <v>96</v>
      </c>
      <c r="T2588" s="186">
        <v>45492</v>
      </c>
      <c r="U2588" s="187" t="s">
        <v>7068</v>
      </c>
      <c r="V2588" s="188" t="str" cm="1">
        <f t="array" ref="V2588">IF(SUM(LEN(A2588:U2588))=0,"",IF(OR(OR(ISBLANK(E2588),SUM(LEN(B2588),LEN(C2588))=0),AND(NOT(D2588="Unknown"),ISBLANK(I2588)),AND(NOT(N2588="Unknown"),ISBLANK(Q2588))),"Missing Information", INDEX(Table15[Entire Service Line Classification], MATCH(SUMIFS(Table15[Unique ID],Table15[System-Owned Portion],D2588,Table15[If Material Anything Other than "Lead" in Column E,Was Material Ever Previously Lead?],F2588,Table15[Customer-Owned Portion],N2588),Table15[Unique ID],0),0)))</f>
        <v>Non-lead</v>
      </c>
      <c r="W2588" s="189"/>
    </row>
    <row r="2589" spans="1:23" s="190" customFormat="1" ht="37.5" x14ac:dyDescent="0.25">
      <c r="A2589" s="180">
        <v>11590400</v>
      </c>
      <c r="B2589" s="181" t="s">
        <v>5238</v>
      </c>
      <c r="C2589" s="182" t="s">
        <v>5239</v>
      </c>
      <c r="D2589" s="183" t="s">
        <v>43</v>
      </c>
      <c r="E2589" s="181" t="s">
        <v>35</v>
      </c>
      <c r="F2589" s="183" t="s">
        <v>35</v>
      </c>
      <c r="G2589" s="181" t="s">
        <v>249</v>
      </c>
      <c r="H2589" s="184">
        <v>1</v>
      </c>
      <c r="I2589" s="185" t="s">
        <v>107</v>
      </c>
      <c r="J2589" s="181" t="s">
        <v>37</v>
      </c>
      <c r="K2589" s="181" t="s">
        <v>38</v>
      </c>
      <c r="L2589" s="186">
        <v>45496</v>
      </c>
      <c r="M2589" s="187" t="s">
        <v>7069</v>
      </c>
      <c r="N2589" s="183" t="s">
        <v>43</v>
      </c>
      <c r="O2589" s="181"/>
      <c r="P2589" s="184">
        <v>0.75</v>
      </c>
      <c r="Q2589" s="185" t="s">
        <v>107</v>
      </c>
      <c r="R2589" s="181" t="s">
        <v>37</v>
      </c>
      <c r="S2589" s="181" t="s">
        <v>96</v>
      </c>
      <c r="T2589" s="186">
        <v>45496</v>
      </c>
      <c r="U2589" s="187" t="s">
        <v>7069</v>
      </c>
      <c r="V2589" s="188" t="str" cm="1">
        <f t="array" ref="V2589">IF(SUM(LEN(A2589:U2589))=0,"",IF(OR(OR(ISBLANK(E2589),SUM(LEN(B2589),LEN(C2589))=0),AND(NOT(D2589="Unknown"),ISBLANK(I2589)),AND(NOT(N2589="Unknown"),ISBLANK(Q2589))),"Missing Information", INDEX(Table15[Entire Service Line Classification], MATCH(SUMIFS(Table15[Unique ID],Table15[System-Owned Portion],D2589,Table15[If Material Anything Other than "Lead" in Column E,Was Material Ever Previously Lead?],F2589,Table15[Customer-Owned Portion],N2589),Table15[Unique ID],0),0)))</f>
        <v>Non-lead</v>
      </c>
      <c r="W2589" s="189"/>
    </row>
    <row r="2590" spans="1:23" s="190" customFormat="1" ht="37.5" x14ac:dyDescent="0.25">
      <c r="A2590" s="180">
        <v>11590399</v>
      </c>
      <c r="B2590" s="181" t="s">
        <v>5240</v>
      </c>
      <c r="C2590" s="182" t="s">
        <v>5241</v>
      </c>
      <c r="D2590" s="183" t="s">
        <v>36</v>
      </c>
      <c r="E2590" s="181" t="s">
        <v>35</v>
      </c>
      <c r="F2590" s="183" t="s">
        <v>35</v>
      </c>
      <c r="G2590" s="181" t="s">
        <v>254</v>
      </c>
      <c r="H2590" s="184">
        <v>1</v>
      </c>
      <c r="I2590" s="185" t="s">
        <v>107</v>
      </c>
      <c r="J2590" s="181" t="s">
        <v>37</v>
      </c>
      <c r="K2590" s="181" t="s">
        <v>38</v>
      </c>
      <c r="L2590" s="186">
        <v>45496</v>
      </c>
      <c r="M2590" s="187" t="s">
        <v>225</v>
      </c>
      <c r="N2590" s="183" t="s">
        <v>36</v>
      </c>
      <c r="O2590" s="181"/>
      <c r="P2590" s="184">
        <v>0.75</v>
      </c>
      <c r="Q2590" s="185" t="s">
        <v>107</v>
      </c>
      <c r="R2590" s="181" t="s">
        <v>37</v>
      </c>
      <c r="S2590" s="181" t="s">
        <v>96</v>
      </c>
      <c r="T2590" s="186">
        <v>45496</v>
      </c>
      <c r="U2590" s="187" t="s">
        <v>7069</v>
      </c>
      <c r="V2590" s="188" t="str" cm="1">
        <f t="array" ref="V2590">IF(SUM(LEN(A2590:U2590))=0,"",IF(OR(OR(ISBLANK(E2590),SUM(LEN(B2590),LEN(C2590))=0),AND(NOT(D2590="Unknown"),ISBLANK(I2590)),AND(NOT(N2590="Unknown"),ISBLANK(Q2590))),"Missing Information", INDEX(Table15[Entire Service Line Classification], MATCH(SUMIFS(Table15[Unique ID],Table15[System-Owned Portion],D2590,Table15[If Material Anything Other than "Lead" in Column E,Was Material Ever Previously Lead?],F2590,Table15[Customer-Owned Portion],N2590),Table15[Unique ID],0),0)))</f>
        <v>Non-lead</v>
      </c>
      <c r="W2590" s="189"/>
    </row>
    <row r="2591" spans="1:23" s="190" customFormat="1" ht="37.5" x14ac:dyDescent="0.25">
      <c r="A2591" s="180">
        <v>11590398</v>
      </c>
      <c r="B2591" s="181" t="s">
        <v>5242</v>
      </c>
      <c r="C2591" s="182" t="s">
        <v>5243</v>
      </c>
      <c r="D2591" s="183" t="s">
        <v>36</v>
      </c>
      <c r="E2591" s="181" t="s">
        <v>35</v>
      </c>
      <c r="F2591" s="183" t="s">
        <v>35</v>
      </c>
      <c r="G2591" s="181" t="s">
        <v>237</v>
      </c>
      <c r="H2591" s="184">
        <v>1</v>
      </c>
      <c r="I2591" s="185" t="s">
        <v>107</v>
      </c>
      <c r="J2591" s="181" t="s">
        <v>37</v>
      </c>
      <c r="K2591" s="181" t="s">
        <v>38</v>
      </c>
      <c r="L2591" s="186">
        <v>45496</v>
      </c>
      <c r="M2591" s="187" t="s">
        <v>225</v>
      </c>
      <c r="N2591" s="183" t="s">
        <v>36</v>
      </c>
      <c r="O2591" s="181"/>
      <c r="P2591" s="184">
        <v>0.75</v>
      </c>
      <c r="Q2591" s="185" t="s">
        <v>107</v>
      </c>
      <c r="R2591" s="181" t="s">
        <v>37</v>
      </c>
      <c r="S2591" s="181" t="s">
        <v>96</v>
      </c>
      <c r="T2591" s="186">
        <v>45496</v>
      </c>
      <c r="U2591" s="187" t="s">
        <v>225</v>
      </c>
      <c r="V2591" s="188" t="str" cm="1">
        <f t="array" ref="V2591">IF(SUM(LEN(A2591:U2591))=0,"",IF(OR(OR(ISBLANK(E2591),SUM(LEN(B2591),LEN(C2591))=0),AND(NOT(D2591="Unknown"),ISBLANK(I2591)),AND(NOT(N2591="Unknown"),ISBLANK(Q2591))),"Missing Information", INDEX(Table15[Entire Service Line Classification], MATCH(SUMIFS(Table15[Unique ID],Table15[System-Owned Portion],D2591,Table15[If Material Anything Other than "Lead" in Column E,Was Material Ever Previously Lead?],F2591,Table15[Customer-Owned Portion],N2591),Table15[Unique ID],0),0)))</f>
        <v>Non-lead</v>
      </c>
      <c r="W2591" s="189"/>
    </row>
    <row r="2592" spans="1:23" s="190" customFormat="1" ht="75" x14ac:dyDescent="0.25">
      <c r="A2592" s="180">
        <v>11590397</v>
      </c>
      <c r="B2592" s="181" t="s">
        <v>5244</v>
      </c>
      <c r="C2592" s="182" t="s">
        <v>5245</v>
      </c>
      <c r="D2592" s="183" t="s">
        <v>43</v>
      </c>
      <c r="E2592" s="181" t="s">
        <v>35</v>
      </c>
      <c r="F2592" s="183" t="s">
        <v>35</v>
      </c>
      <c r="G2592" s="181" t="s">
        <v>225</v>
      </c>
      <c r="H2592" s="184">
        <v>4</v>
      </c>
      <c r="I2592" s="185" t="s">
        <v>107</v>
      </c>
      <c r="J2592" s="181" t="s">
        <v>37</v>
      </c>
      <c r="K2592" s="181" t="s">
        <v>38</v>
      </c>
      <c r="L2592" s="186">
        <v>45496</v>
      </c>
      <c r="M2592" s="187" t="s">
        <v>7069</v>
      </c>
      <c r="N2592" s="183" t="s">
        <v>43</v>
      </c>
      <c r="O2592" s="181"/>
      <c r="P2592" s="184">
        <v>4</v>
      </c>
      <c r="Q2592" s="185" t="s">
        <v>107</v>
      </c>
      <c r="R2592" s="181" t="s">
        <v>37</v>
      </c>
      <c r="S2592" s="181" t="s">
        <v>96</v>
      </c>
      <c r="T2592" s="186">
        <v>45496</v>
      </c>
      <c r="U2592" s="187" t="s">
        <v>7069</v>
      </c>
      <c r="V2592" s="188" t="str" cm="1">
        <f t="array" ref="V2592">IF(SUM(LEN(A2592:U2592))=0,"",IF(OR(OR(ISBLANK(E2592),SUM(LEN(B2592),LEN(C2592))=0),AND(NOT(D2592="Unknown"),ISBLANK(I2592)),AND(NOT(N2592="Unknown"),ISBLANK(Q2592))),"Missing Information", INDEX(Table15[Entire Service Line Classification], MATCH(SUMIFS(Table15[Unique ID],Table15[System-Owned Portion],D2592,Table15[If Material Anything Other than "Lead" in Column E,Was Material Ever Previously Lead?],F2592,Table15[Customer-Owned Portion],N2592),Table15[Unique ID],0),0)))</f>
        <v>Non-lead</v>
      </c>
      <c r="W2592" s="189"/>
    </row>
    <row r="2593" spans="1:23" s="190" customFormat="1" ht="37.5" x14ac:dyDescent="0.25">
      <c r="A2593" s="180">
        <v>11590396</v>
      </c>
      <c r="B2593" s="181" t="s">
        <v>5246</v>
      </c>
      <c r="C2593" s="182" t="s">
        <v>5247</v>
      </c>
      <c r="D2593" s="183" t="s">
        <v>43</v>
      </c>
      <c r="E2593" s="181" t="s">
        <v>35</v>
      </c>
      <c r="F2593" s="183" t="s">
        <v>35</v>
      </c>
      <c r="G2593" s="181" t="s">
        <v>258</v>
      </c>
      <c r="H2593" s="184">
        <v>1</v>
      </c>
      <c r="I2593" s="185" t="s">
        <v>107</v>
      </c>
      <c r="J2593" s="181" t="s">
        <v>37</v>
      </c>
      <c r="K2593" s="181" t="s">
        <v>38</v>
      </c>
      <c r="L2593" s="186">
        <v>45496</v>
      </c>
      <c r="M2593" s="187" t="s">
        <v>7069</v>
      </c>
      <c r="N2593" s="183" t="s">
        <v>44</v>
      </c>
      <c r="O2593" s="181"/>
      <c r="P2593" s="184">
        <v>0.75</v>
      </c>
      <c r="Q2593" s="185" t="s">
        <v>107</v>
      </c>
      <c r="R2593" s="181" t="s">
        <v>37</v>
      </c>
      <c r="S2593" s="181" t="s">
        <v>96</v>
      </c>
      <c r="T2593" s="186">
        <v>45496</v>
      </c>
      <c r="U2593" s="187" t="s">
        <v>7069</v>
      </c>
      <c r="V2593" s="188" t="str" cm="1">
        <f t="array" ref="V2593">IF(SUM(LEN(A2593:U2593))=0,"",IF(OR(OR(ISBLANK(E2593),SUM(LEN(B2593),LEN(C2593))=0),AND(NOT(D2593="Unknown"),ISBLANK(I2593)),AND(NOT(N2593="Unknown"),ISBLANK(Q2593))),"Missing Information", INDEX(Table15[Entire Service Line Classification], MATCH(SUMIFS(Table15[Unique ID],Table15[System-Owned Portion],D2593,Table15[If Material Anything Other than "Lead" in Column E,Was Material Ever Previously Lead?],F2593,Table15[Customer-Owned Portion],N2593),Table15[Unique ID],0),0)))</f>
        <v>Non-lead</v>
      </c>
      <c r="W2593" s="189"/>
    </row>
    <row r="2594" spans="1:23" s="190" customFormat="1" ht="37.5" x14ac:dyDescent="0.25">
      <c r="A2594" s="180">
        <v>11590395</v>
      </c>
      <c r="B2594" s="181" t="s">
        <v>5248</v>
      </c>
      <c r="C2594" s="182" t="s">
        <v>5249</v>
      </c>
      <c r="D2594" s="183" t="s">
        <v>43</v>
      </c>
      <c r="E2594" s="181" t="s">
        <v>35</v>
      </c>
      <c r="F2594" s="183" t="s">
        <v>35</v>
      </c>
      <c r="G2594" s="181" t="s">
        <v>257</v>
      </c>
      <c r="H2594" s="184">
        <v>0.75</v>
      </c>
      <c r="I2594" s="185" t="s">
        <v>107</v>
      </c>
      <c r="J2594" s="181" t="s">
        <v>37</v>
      </c>
      <c r="K2594" s="181" t="s">
        <v>38</v>
      </c>
      <c r="L2594" s="186">
        <v>45495</v>
      </c>
      <c r="M2594" s="187" t="s">
        <v>7068</v>
      </c>
      <c r="N2594" s="183" t="s">
        <v>43</v>
      </c>
      <c r="O2594" s="181"/>
      <c r="P2594" s="184">
        <v>0.75</v>
      </c>
      <c r="Q2594" s="185" t="s">
        <v>107</v>
      </c>
      <c r="R2594" s="181" t="s">
        <v>37</v>
      </c>
      <c r="S2594" s="181" t="s">
        <v>96</v>
      </c>
      <c r="T2594" s="186">
        <v>45495</v>
      </c>
      <c r="U2594" s="187" t="s">
        <v>7068</v>
      </c>
      <c r="V2594" s="188" t="str" cm="1">
        <f t="array" ref="V2594">IF(SUM(LEN(A2594:U2594))=0,"",IF(OR(OR(ISBLANK(E2594),SUM(LEN(B2594),LEN(C2594))=0),AND(NOT(D2594="Unknown"),ISBLANK(I2594)),AND(NOT(N2594="Unknown"),ISBLANK(Q2594))),"Missing Information", INDEX(Table15[Entire Service Line Classification], MATCH(SUMIFS(Table15[Unique ID],Table15[System-Owned Portion],D2594,Table15[If Material Anything Other than "Lead" in Column E,Was Material Ever Previously Lead?],F2594,Table15[Customer-Owned Portion],N2594),Table15[Unique ID],0),0)))</f>
        <v>Non-lead</v>
      </c>
      <c r="W2594" s="189"/>
    </row>
    <row r="2595" spans="1:23" s="190" customFormat="1" ht="37.5" x14ac:dyDescent="0.25">
      <c r="A2595" s="180">
        <v>11590392</v>
      </c>
      <c r="B2595" s="181" t="s">
        <v>5250</v>
      </c>
      <c r="C2595" s="182" t="s">
        <v>5251</v>
      </c>
      <c r="D2595" s="183" t="s">
        <v>36</v>
      </c>
      <c r="E2595" s="181" t="s">
        <v>35</v>
      </c>
      <c r="F2595" s="183" t="s">
        <v>35</v>
      </c>
      <c r="G2595" s="181" t="s">
        <v>7043</v>
      </c>
      <c r="H2595" s="184" t="s">
        <v>225</v>
      </c>
      <c r="I2595" s="185" t="s">
        <v>107</v>
      </c>
      <c r="J2595" s="181" t="s">
        <v>37</v>
      </c>
      <c r="K2595" s="181" t="s">
        <v>38</v>
      </c>
      <c r="L2595" s="186">
        <v>45495</v>
      </c>
      <c r="M2595" s="187" t="s">
        <v>225</v>
      </c>
      <c r="N2595" s="183" t="s">
        <v>43</v>
      </c>
      <c r="O2595" s="181"/>
      <c r="P2595" s="184">
        <v>1</v>
      </c>
      <c r="Q2595" s="185" t="s">
        <v>107</v>
      </c>
      <c r="R2595" s="181" t="s">
        <v>37</v>
      </c>
      <c r="S2595" s="181" t="s">
        <v>96</v>
      </c>
      <c r="T2595" s="186">
        <v>45495</v>
      </c>
      <c r="U2595" s="187" t="s">
        <v>7068</v>
      </c>
      <c r="V2595" s="188" t="str" cm="1">
        <f t="array" ref="V2595">IF(SUM(LEN(A2595:U2595))=0,"",IF(OR(OR(ISBLANK(E2595),SUM(LEN(B2595),LEN(C2595))=0),AND(NOT(D2595="Unknown"),ISBLANK(I2595)),AND(NOT(N2595="Unknown"),ISBLANK(Q2595))),"Missing Information", INDEX(Table15[Entire Service Line Classification], MATCH(SUMIFS(Table15[Unique ID],Table15[System-Owned Portion],D2595,Table15[If Material Anything Other than "Lead" in Column E,Was Material Ever Previously Lead?],F2595,Table15[Customer-Owned Portion],N2595),Table15[Unique ID],0),0)))</f>
        <v>Non-lead</v>
      </c>
      <c r="W2595" s="189"/>
    </row>
    <row r="2596" spans="1:23" s="190" customFormat="1" ht="37.5" x14ac:dyDescent="0.25">
      <c r="A2596" s="180">
        <v>11590391</v>
      </c>
      <c r="B2596" s="181" t="s">
        <v>5252</v>
      </c>
      <c r="C2596" s="182" t="s">
        <v>5253</v>
      </c>
      <c r="D2596" s="183" t="s">
        <v>36</v>
      </c>
      <c r="E2596" s="181" t="s">
        <v>35</v>
      </c>
      <c r="F2596" s="183" t="s">
        <v>35</v>
      </c>
      <c r="G2596" s="181" t="s">
        <v>7031</v>
      </c>
      <c r="H2596" s="184">
        <v>1</v>
      </c>
      <c r="I2596" s="185" t="s">
        <v>107</v>
      </c>
      <c r="J2596" s="181" t="s">
        <v>37</v>
      </c>
      <c r="K2596" s="181" t="s">
        <v>38</v>
      </c>
      <c r="L2596" s="186">
        <v>45495</v>
      </c>
      <c r="M2596" s="187" t="s">
        <v>225</v>
      </c>
      <c r="N2596" s="183" t="s">
        <v>43</v>
      </c>
      <c r="O2596" s="181"/>
      <c r="P2596" s="184">
        <v>0.75</v>
      </c>
      <c r="Q2596" s="185" t="s">
        <v>107</v>
      </c>
      <c r="R2596" s="181" t="s">
        <v>37</v>
      </c>
      <c r="S2596" s="181" t="s">
        <v>96</v>
      </c>
      <c r="T2596" s="186">
        <v>45495</v>
      </c>
      <c r="U2596" s="187" t="s">
        <v>7068</v>
      </c>
      <c r="V2596" s="188" t="str" cm="1">
        <f t="array" ref="V2596">IF(SUM(LEN(A2596:U2596))=0,"",IF(OR(OR(ISBLANK(E2596),SUM(LEN(B2596),LEN(C2596))=0),AND(NOT(D2596="Unknown"),ISBLANK(I2596)),AND(NOT(N2596="Unknown"),ISBLANK(Q2596))),"Missing Information", INDEX(Table15[Entire Service Line Classification], MATCH(SUMIFS(Table15[Unique ID],Table15[System-Owned Portion],D2596,Table15[If Material Anything Other than "Lead" in Column E,Was Material Ever Previously Lead?],F2596,Table15[Customer-Owned Portion],N2596),Table15[Unique ID],0),0)))</f>
        <v>Non-lead</v>
      </c>
      <c r="W2596" s="189"/>
    </row>
    <row r="2597" spans="1:23" s="190" customFormat="1" ht="37.5" x14ac:dyDescent="0.25">
      <c r="A2597" s="180">
        <v>11590385</v>
      </c>
      <c r="B2597" s="181" t="s">
        <v>5254</v>
      </c>
      <c r="C2597" s="182" t="s">
        <v>5255</v>
      </c>
      <c r="D2597" s="183" t="s">
        <v>43</v>
      </c>
      <c r="E2597" s="181" t="s">
        <v>35</v>
      </c>
      <c r="F2597" s="183" t="s">
        <v>35</v>
      </c>
      <c r="G2597" s="181" t="s">
        <v>7031</v>
      </c>
      <c r="H2597" s="184">
        <v>1</v>
      </c>
      <c r="I2597" s="185" t="s">
        <v>107</v>
      </c>
      <c r="J2597" s="181" t="s">
        <v>37</v>
      </c>
      <c r="K2597" s="181" t="s">
        <v>38</v>
      </c>
      <c r="L2597" s="186">
        <v>45496</v>
      </c>
      <c r="M2597" s="187" t="s">
        <v>7069</v>
      </c>
      <c r="N2597" s="183" t="s">
        <v>43</v>
      </c>
      <c r="O2597" s="181"/>
      <c r="P2597" s="184">
        <v>0.75</v>
      </c>
      <c r="Q2597" s="185" t="s">
        <v>107</v>
      </c>
      <c r="R2597" s="181" t="s">
        <v>37</v>
      </c>
      <c r="S2597" s="181" t="s">
        <v>96</v>
      </c>
      <c r="T2597" s="186">
        <v>45496</v>
      </c>
      <c r="U2597" s="187" t="s">
        <v>7069</v>
      </c>
      <c r="V2597" s="188" t="str" cm="1">
        <f t="array" ref="V2597">IF(SUM(LEN(A2597:U2597))=0,"",IF(OR(OR(ISBLANK(E2597),SUM(LEN(B2597),LEN(C2597))=0),AND(NOT(D2597="Unknown"),ISBLANK(I2597)),AND(NOT(N2597="Unknown"),ISBLANK(Q2597))),"Missing Information", INDEX(Table15[Entire Service Line Classification], MATCH(SUMIFS(Table15[Unique ID],Table15[System-Owned Portion],D2597,Table15[If Material Anything Other than "Lead" in Column E,Was Material Ever Previously Lead?],F2597,Table15[Customer-Owned Portion],N2597),Table15[Unique ID],0),0)))</f>
        <v>Non-lead</v>
      </c>
      <c r="W2597" s="189"/>
    </row>
    <row r="2598" spans="1:23" s="190" customFormat="1" ht="37.5" x14ac:dyDescent="0.25">
      <c r="A2598" s="180">
        <v>11590403</v>
      </c>
      <c r="B2598" s="181" t="s">
        <v>5256</v>
      </c>
      <c r="C2598" s="182" t="s">
        <v>5257</v>
      </c>
      <c r="D2598" s="183" t="s">
        <v>43</v>
      </c>
      <c r="E2598" s="181" t="s">
        <v>35</v>
      </c>
      <c r="F2598" s="183" t="s">
        <v>35</v>
      </c>
      <c r="G2598" s="181" t="s">
        <v>7031</v>
      </c>
      <c r="H2598" s="184">
        <v>1</v>
      </c>
      <c r="I2598" s="185" t="s">
        <v>107</v>
      </c>
      <c r="J2598" s="181" t="s">
        <v>37</v>
      </c>
      <c r="K2598" s="181" t="s">
        <v>38</v>
      </c>
      <c r="L2598" s="186">
        <v>45496</v>
      </c>
      <c r="M2598" s="187" t="s">
        <v>7069</v>
      </c>
      <c r="N2598" s="183" t="s">
        <v>43</v>
      </c>
      <c r="O2598" s="181"/>
      <c r="P2598" s="184">
        <v>0.75</v>
      </c>
      <c r="Q2598" s="185" t="s">
        <v>107</v>
      </c>
      <c r="R2598" s="181" t="s">
        <v>37</v>
      </c>
      <c r="S2598" s="181" t="s">
        <v>96</v>
      </c>
      <c r="T2598" s="186">
        <v>45496</v>
      </c>
      <c r="U2598" s="187" t="s">
        <v>7069</v>
      </c>
      <c r="V2598" s="188" t="str" cm="1">
        <f t="array" ref="V2598">IF(SUM(LEN(A2598:U2598))=0,"",IF(OR(OR(ISBLANK(E2598),SUM(LEN(B2598),LEN(C2598))=0),AND(NOT(D2598="Unknown"),ISBLANK(I2598)),AND(NOT(N2598="Unknown"),ISBLANK(Q2598))),"Missing Information", INDEX(Table15[Entire Service Line Classification], MATCH(SUMIFS(Table15[Unique ID],Table15[System-Owned Portion],D2598,Table15[If Material Anything Other than "Lead" in Column E,Was Material Ever Previously Lead?],F2598,Table15[Customer-Owned Portion],N2598),Table15[Unique ID],0),0)))</f>
        <v>Non-lead</v>
      </c>
      <c r="W2598" s="189"/>
    </row>
    <row r="2599" spans="1:23" s="190" customFormat="1" ht="37.5" x14ac:dyDescent="0.25">
      <c r="A2599" s="180">
        <v>11590394</v>
      </c>
      <c r="B2599" s="181" t="s">
        <v>5258</v>
      </c>
      <c r="C2599" s="182" t="s">
        <v>5259</v>
      </c>
      <c r="D2599" s="183" t="s">
        <v>36</v>
      </c>
      <c r="E2599" s="181" t="s">
        <v>35</v>
      </c>
      <c r="F2599" s="183" t="s">
        <v>35</v>
      </c>
      <c r="G2599" s="181" t="s">
        <v>258</v>
      </c>
      <c r="H2599" s="184">
        <v>1</v>
      </c>
      <c r="I2599" s="185" t="s">
        <v>107</v>
      </c>
      <c r="J2599" s="181" t="s">
        <v>37</v>
      </c>
      <c r="K2599" s="181" t="s">
        <v>38</v>
      </c>
      <c r="L2599" s="186">
        <v>45495</v>
      </c>
      <c r="M2599" s="187" t="s">
        <v>225</v>
      </c>
      <c r="N2599" s="183" t="s">
        <v>43</v>
      </c>
      <c r="O2599" s="181"/>
      <c r="P2599" s="184">
        <v>1</v>
      </c>
      <c r="Q2599" s="185" t="s">
        <v>107</v>
      </c>
      <c r="R2599" s="181" t="s">
        <v>37</v>
      </c>
      <c r="S2599" s="181" t="s">
        <v>96</v>
      </c>
      <c r="T2599" s="186">
        <v>45495</v>
      </c>
      <c r="U2599" s="187" t="s">
        <v>7068</v>
      </c>
      <c r="V2599" s="188" t="str" cm="1">
        <f t="array" ref="V2599">IF(SUM(LEN(A2599:U2599))=0,"",IF(OR(OR(ISBLANK(E2599),SUM(LEN(B2599),LEN(C2599))=0),AND(NOT(D2599="Unknown"),ISBLANK(I2599)),AND(NOT(N2599="Unknown"),ISBLANK(Q2599))),"Missing Information", INDEX(Table15[Entire Service Line Classification], MATCH(SUMIFS(Table15[Unique ID],Table15[System-Owned Portion],D2599,Table15[If Material Anything Other than "Lead" in Column E,Was Material Ever Previously Lead?],F2599,Table15[Customer-Owned Portion],N2599),Table15[Unique ID],0),0)))</f>
        <v>Non-lead</v>
      </c>
      <c r="W2599" s="189"/>
    </row>
    <row r="2600" spans="1:23" s="190" customFormat="1" ht="37.5" x14ac:dyDescent="0.25">
      <c r="A2600" s="180">
        <v>11590389</v>
      </c>
      <c r="B2600" s="181" t="s">
        <v>5260</v>
      </c>
      <c r="C2600" s="182" t="s">
        <v>5261</v>
      </c>
      <c r="D2600" s="183" t="s">
        <v>36</v>
      </c>
      <c r="E2600" s="181" t="s">
        <v>35</v>
      </c>
      <c r="F2600" s="183" t="s">
        <v>35</v>
      </c>
      <c r="G2600" s="181" t="s">
        <v>241</v>
      </c>
      <c r="H2600" s="184">
        <v>1</v>
      </c>
      <c r="I2600" s="185" t="s">
        <v>107</v>
      </c>
      <c r="J2600" s="181" t="s">
        <v>37</v>
      </c>
      <c r="K2600" s="181" t="s">
        <v>38</v>
      </c>
      <c r="L2600" s="186">
        <v>45495</v>
      </c>
      <c r="M2600" s="187" t="s">
        <v>225</v>
      </c>
      <c r="N2600" s="183" t="s">
        <v>36</v>
      </c>
      <c r="O2600" s="181"/>
      <c r="P2600" s="184">
        <v>1</v>
      </c>
      <c r="Q2600" s="185" t="s">
        <v>107</v>
      </c>
      <c r="R2600" s="181" t="s">
        <v>37</v>
      </c>
      <c r="S2600" s="181" t="s">
        <v>96</v>
      </c>
      <c r="T2600" s="186">
        <v>45495</v>
      </c>
      <c r="U2600" s="187" t="s">
        <v>225</v>
      </c>
      <c r="V2600" s="188" t="str" cm="1">
        <f t="array" ref="V2600">IF(SUM(LEN(A2600:U2600))=0,"",IF(OR(OR(ISBLANK(E2600),SUM(LEN(B2600),LEN(C2600))=0),AND(NOT(D2600="Unknown"),ISBLANK(I2600)),AND(NOT(N2600="Unknown"),ISBLANK(Q2600))),"Missing Information", INDEX(Table15[Entire Service Line Classification], MATCH(SUMIFS(Table15[Unique ID],Table15[System-Owned Portion],D2600,Table15[If Material Anything Other than "Lead" in Column E,Was Material Ever Previously Lead?],F2600,Table15[Customer-Owned Portion],N2600),Table15[Unique ID],0),0)))</f>
        <v>Non-lead</v>
      </c>
      <c r="W2600" s="189"/>
    </row>
    <row r="2601" spans="1:23" s="190" customFormat="1" ht="37.5" x14ac:dyDescent="0.25">
      <c r="A2601" s="180">
        <v>11590387</v>
      </c>
      <c r="B2601" s="181" t="s">
        <v>5262</v>
      </c>
      <c r="C2601" s="182" t="s">
        <v>5263</v>
      </c>
      <c r="D2601" s="183" t="s">
        <v>36</v>
      </c>
      <c r="E2601" s="181" t="s">
        <v>35</v>
      </c>
      <c r="F2601" s="183" t="s">
        <v>35</v>
      </c>
      <c r="G2601" s="181" t="s">
        <v>236</v>
      </c>
      <c r="H2601" s="184">
        <v>1</v>
      </c>
      <c r="I2601" s="185" t="s">
        <v>107</v>
      </c>
      <c r="J2601" s="181" t="s">
        <v>37</v>
      </c>
      <c r="K2601" s="181" t="s">
        <v>38</v>
      </c>
      <c r="L2601" s="186">
        <v>45496</v>
      </c>
      <c r="M2601" s="187" t="s">
        <v>225</v>
      </c>
      <c r="N2601" s="183" t="s">
        <v>43</v>
      </c>
      <c r="O2601" s="181"/>
      <c r="P2601" s="184">
        <v>0.75</v>
      </c>
      <c r="Q2601" s="185" t="s">
        <v>107</v>
      </c>
      <c r="R2601" s="181" t="s">
        <v>37</v>
      </c>
      <c r="S2601" s="181" t="s">
        <v>96</v>
      </c>
      <c r="T2601" s="186">
        <v>45496</v>
      </c>
      <c r="U2601" s="187" t="s">
        <v>7068</v>
      </c>
      <c r="V2601" s="188" t="str" cm="1">
        <f t="array" ref="V2601">IF(SUM(LEN(A2601:U2601))=0,"",IF(OR(OR(ISBLANK(E2601),SUM(LEN(B2601),LEN(C2601))=0),AND(NOT(D2601="Unknown"),ISBLANK(I2601)),AND(NOT(N2601="Unknown"),ISBLANK(Q2601))),"Missing Information", INDEX(Table15[Entire Service Line Classification], MATCH(SUMIFS(Table15[Unique ID],Table15[System-Owned Portion],D2601,Table15[If Material Anything Other than "Lead" in Column E,Was Material Ever Previously Lead?],F2601,Table15[Customer-Owned Portion],N2601),Table15[Unique ID],0),0)))</f>
        <v>Non-lead</v>
      </c>
      <c r="W2601" s="189"/>
    </row>
    <row r="2602" spans="1:23" s="190" customFormat="1" ht="37.5" x14ac:dyDescent="0.25">
      <c r="A2602" s="180">
        <v>11590386</v>
      </c>
      <c r="B2602" s="181" t="s">
        <v>5264</v>
      </c>
      <c r="C2602" s="182" t="s">
        <v>5265</v>
      </c>
      <c r="D2602" s="183" t="s">
        <v>43</v>
      </c>
      <c r="E2602" s="181" t="s">
        <v>35</v>
      </c>
      <c r="F2602" s="183" t="s">
        <v>35</v>
      </c>
      <c r="G2602" s="181" t="s">
        <v>258</v>
      </c>
      <c r="H2602" s="184">
        <v>1</v>
      </c>
      <c r="I2602" s="185" t="s">
        <v>107</v>
      </c>
      <c r="J2602" s="181" t="s">
        <v>37</v>
      </c>
      <c r="K2602" s="181" t="s">
        <v>38</v>
      </c>
      <c r="L2602" s="186">
        <v>45496</v>
      </c>
      <c r="M2602" s="187" t="s">
        <v>7069</v>
      </c>
      <c r="N2602" s="183" t="s">
        <v>43</v>
      </c>
      <c r="O2602" s="181"/>
      <c r="P2602" s="184">
        <v>0.75</v>
      </c>
      <c r="Q2602" s="185" t="s">
        <v>107</v>
      </c>
      <c r="R2602" s="181" t="s">
        <v>37</v>
      </c>
      <c r="S2602" s="181" t="s">
        <v>96</v>
      </c>
      <c r="T2602" s="186">
        <v>45496</v>
      </c>
      <c r="U2602" s="187" t="s">
        <v>7069</v>
      </c>
      <c r="V2602" s="188" t="str" cm="1">
        <f t="array" ref="V2602">IF(SUM(LEN(A2602:U2602))=0,"",IF(OR(OR(ISBLANK(E2602),SUM(LEN(B2602),LEN(C2602))=0),AND(NOT(D2602="Unknown"),ISBLANK(I2602)),AND(NOT(N2602="Unknown"),ISBLANK(Q2602))),"Missing Information", INDEX(Table15[Entire Service Line Classification], MATCH(SUMIFS(Table15[Unique ID],Table15[System-Owned Portion],D2602,Table15[If Material Anything Other than "Lead" in Column E,Was Material Ever Previously Lead?],F2602,Table15[Customer-Owned Portion],N2602),Table15[Unique ID],0),0)))</f>
        <v>Non-lead</v>
      </c>
      <c r="W2602" s="189"/>
    </row>
    <row r="2603" spans="1:23" s="190" customFormat="1" ht="37.5" x14ac:dyDescent="0.25">
      <c r="A2603" s="180">
        <v>11590383</v>
      </c>
      <c r="B2603" s="181" t="s">
        <v>5266</v>
      </c>
      <c r="C2603" s="182" t="s">
        <v>5267</v>
      </c>
      <c r="D2603" s="183" t="s">
        <v>43</v>
      </c>
      <c r="E2603" s="181" t="s">
        <v>35</v>
      </c>
      <c r="F2603" s="183" t="s">
        <v>35</v>
      </c>
      <c r="G2603" s="181" t="s">
        <v>275</v>
      </c>
      <c r="H2603" s="184">
        <v>1</v>
      </c>
      <c r="I2603" s="185" t="s">
        <v>107</v>
      </c>
      <c r="J2603" s="181" t="s">
        <v>37</v>
      </c>
      <c r="K2603" s="181" t="s">
        <v>38</v>
      </c>
      <c r="L2603" s="186">
        <v>45496</v>
      </c>
      <c r="M2603" s="187" t="s">
        <v>225</v>
      </c>
      <c r="N2603" s="183" t="s">
        <v>43</v>
      </c>
      <c r="O2603" s="181"/>
      <c r="P2603" s="184">
        <v>0.75</v>
      </c>
      <c r="Q2603" s="185" t="s">
        <v>107</v>
      </c>
      <c r="R2603" s="181" t="s">
        <v>37</v>
      </c>
      <c r="S2603" s="181" t="s">
        <v>96</v>
      </c>
      <c r="T2603" s="186">
        <v>45496</v>
      </c>
      <c r="U2603" s="187" t="s">
        <v>7068</v>
      </c>
      <c r="V2603" s="188" t="str" cm="1">
        <f t="array" ref="V2603">IF(SUM(LEN(A2603:U2603))=0,"",IF(OR(OR(ISBLANK(E2603),SUM(LEN(B2603),LEN(C2603))=0),AND(NOT(D2603="Unknown"),ISBLANK(I2603)),AND(NOT(N2603="Unknown"),ISBLANK(Q2603))),"Missing Information", INDEX(Table15[Entire Service Line Classification], MATCH(SUMIFS(Table15[Unique ID],Table15[System-Owned Portion],D2603,Table15[If Material Anything Other than "Lead" in Column E,Was Material Ever Previously Lead?],F2603,Table15[Customer-Owned Portion],N2603),Table15[Unique ID],0),0)))</f>
        <v>Non-lead</v>
      </c>
      <c r="W2603" s="189"/>
    </row>
    <row r="2604" spans="1:23" s="190" customFormat="1" ht="37.5" x14ac:dyDescent="0.25">
      <c r="A2604" s="180">
        <v>11590381</v>
      </c>
      <c r="B2604" s="181" t="s">
        <v>5268</v>
      </c>
      <c r="C2604" s="182" t="s">
        <v>5269</v>
      </c>
      <c r="D2604" s="183" t="s">
        <v>43</v>
      </c>
      <c r="E2604" s="181" t="s">
        <v>35</v>
      </c>
      <c r="F2604" s="183" t="s">
        <v>35</v>
      </c>
      <c r="G2604" s="181" t="s">
        <v>7036</v>
      </c>
      <c r="H2604" s="184">
        <v>1</v>
      </c>
      <c r="I2604" s="185" t="s">
        <v>107</v>
      </c>
      <c r="J2604" s="181" t="s">
        <v>37</v>
      </c>
      <c r="K2604" s="181" t="s">
        <v>38</v>
      </c>
      <c r="L2604" s="186">
        <v>45496</v>
      </c>
      <c r="M2604" s="187" t="s">
        <v>225</v>
      </c>
      <c r="N2604" s="183" t="s">
        <v>43</v>
      </c>
      <c r="O2604" s="181"/>
      <c r="P2604" s="184">
        <v>0.75</v>
      </c>
      <c r="Q2604" s="185" t="s">
        <v>107</v>
      </c>
      <c r="R2604" s="181" t="s">
        <v>37</v>
      </c>
      <c r="S2604" s="181" t="s">
        <v>96</v>
      </c>
      <c r="T2604" s="186">
        <v>45496</v>
      </c>
      <c r="U2604" s="187" t="s">
        <v>7068</v>
      </c>
      <c r="V2604" s="188" t="str" cm="1">
        <f t="array" ref="V2604">IF(SUM(LEN(A2604:U2604))=0,"",IF(OR(OR(ISBLANK(E2604),SUM(LEN(B2604),LEN(C2604))=0),AND(NOT(D2604="Unknown"),ISBLANK(I2604)),AND(NOT(N2604="Unknown"),ISBLANK(Q2604))),"Missing Information", INDEX(Table15[Entire Service Line Classification], MATCH(SUMIFS(Table15[Unique ID],Table15[System-Owned Portion],D2604,Table15[If Material Anything Other than "Lead" in Column E,Was Material Ever Previously Lead?],F2604,Table15[Customer-Owned Portion],N2604),Table15[Unique ID],0),0)))</f>
        <v>Non-lead</v>
      </c>
      <c r="W2604" s="189"/>
    </row>
    <row r="2605" spans="1:23" s="190" customFormat="1" ht="37.5" x14ac:dyDescent="0.25">
      <c r="A2605" s="180">
        <v>11590380</v>
      </c>
      <c r="B2605" s="181" t="s">
        <v>5270</v>
      </c>
      <c r="C2605" s="182" t="s">
        <v>5271</v>
      </c>
      <c r="D2605" s="183" t="s">
        <v>36</v>
      </c>
      <c r="E2605" s="181" t="s">
        <v>35</v>
      </c>
      <c r="F2605" s="183" t="s">
        <v>35</v>
      </c>
      <c r="G2605" s="181" t="s">
        <v>236</v>
      </c>
      <c r="H2605" s="184">
        <v>1</v>
      </c>
      <c r="I2605" s="185" t="s">
        <v>107</v>
      </c>
      <c r="J2605" s="181" t="s">
        <v>37</v>
      </c>
      <c r="K2605" s="181" t="s">
        <v>38</v>
      </c>
      <c r="L2605" s="186">
        <v>45496</v>
      </c>
      <c r="M2605" s="187" t="s">
        <v>225</v>
      </c>
      <c r="N2605" s="183" t="s">
        <v>43</v>
      </c>
      <c r="O2605" s="181"/>
      <c r="P2605" s="184">
        <v>1</v>
      </c>
      <c r="Q2605" s="185" t="s">
        <v>107</v>
      </c>
      <c r="R2605" s="181" t="s">
        <v>37</v>
      </c>
      <c r="S2605" s="181" t="s">
        <v>96</v>
      </c>
      <c r="T2605" s="186">
        <v>45496</v>
      </c>
      <c r="U2605" s="187" t="s">
        <v>7068</v>
      </c>
      <c r="V2605" s="188" t="str" cm="1">
        <f t="array" ref="V2605">IF(SUM(LEN(A2605:U2605))=0,"",IF(OR(OR(ISBLANK(E2605),SUM(LEN(B2605),LEN(C2605))=0),AND(NOT(D2605="Unknown"),ISBLANK(I2605)),AND(NOT(N2605="Unknown"),ISBLANK(Q2605))),"Missing Information", INDEX(Table15[Entire Service Line Classification], MATCH(SUMIFS(Table15[Unique ID],Table15[System-Owned Portion],D2605,Table15[If Material Anything Other than "Lead" in Column E,Was Material Ever Previously Lead?],F2605,Table15[Customer-Owned Portion],N2605),Table15[Unique ID],0),0)))</f>
        <v>Non-lead</v>
      </c>
      <c r="W2605" s="189"/>
    </row>
    <row r="2606" spans="1:23" s="190" customFormat="1" ht="37.5" x14ac:dyDescent="0.25">
      <c r="A2606" s="180">
        <v>11590379</v>
      </c>
      <c r="B2606" s="181" t="s">
        <v>5272</v>
      </c>
      <c r="C2606" s="182" t="s">
        <v>5273</v>
      </c>
      <c r="D2606" s="183" t="s">
        <v>36</v>
      </c>
      <c r="E2606" s="181" t="s">
        <v>35</v>
      </c>
      <c r="F2606" s="183" t="s">
        <v>35</v>
      </c>
      <c r="G2606" s="181" t="s">
        <v>241</v>
      </c>
      <c r="H2606" s="184">
        <v>1</v>
      </c>
      <c r="I2606" s="185" t="s">
        <v>107</v>
      </c>
      <c r="J2606" s="181" t="s">
        <v>37</v>
      </c>
      <c r="K2606" s="181" t="s">
        <v>38</v>
      </c>
      <c r="L2606" s="186">
        <v>45495</v>
      </c>
      <c r="M2606" s="187" t="s">
        <v>225</v>
      </c>
      <c r="N2606" s="183" t="s">
        <v>43</v>
      </c>
      <c r="O2606" s="181"/>
      <c r="P2606" s="184">
        <v>0.75</v>
      </c>
      <c r="Q2606" s="185" t="s">
        <v>107</v>
      </c>
      <c r="R2606" s="181" t="s">
        <v>37</v>
      </c>
      <c r="S2606" s="181" t="s">
        <v>96</v>
      </c>
      <c r="T2606" s="186">
        <v>45495</v>
      </c>
      <c r="U2606" s="187" t="s">
        <v>7068</v>
      </c>
      <c r="V2606" s="188" t="str" cm="1">
        <f t="array" ref="V2606">IF(SUM(LEN(A2606:U2606))=0,"",IF(OR(OR(ISBLANK(E2606),SUM(LEN(B2606),LEN(C2606))=0),AND(NOT(D2606="Unknown"),ISBLANK(I2606)),AND(NOT(N2606="Unknown"),ISBLANK(Q2606))),"Missing Information", INDEX(Table15[Entire Service Line Classification], MATCH(SUMIFS(Table15[Unique ID],Table15[System-Owned Portion],D2606,Table15[If Material Anything Other than "Lead" in Column E,Was Material Ever Previously Lead?],F2606,Table15[Customer-Owned Portion],N2606),Table15[Unique ID],0),0)))</f>
        <v>Non-lead</v>
      </c>
      <c r="W2606" s="189"/>
    </row>
    <row r="2607" spans="1:23" s="190" customFormat="1" ht="37.5" x14ac:dyDescent="0.25">
      <c r="A2607" s="180">
        <v>11590378</v>
      </c>
      <c r="B2607" s="181" t="s">
        <v>5274</v>
      </c>
      <c r="C2607" s="182" t="s">
        <v>5275</v>
      </c>
      <c r="D2607" s="183" t="s">
        <v>43</v>
      </c>
      <c r="E2607" s="181" t="s">
        <v>35</v>
      </c>
      <c r="F2607" s="183" t="s">
        <v>35</v>
      </c>
      <c r="G2607" s="181" t="s">
        <v>232</v>
      </c>
      <c r="H2607" s="184">
        <v>1</v>
      </c>
      <c r="I2607" s="185" t="s">
        <v>107</v>
      </c>
      <c r="J2607" s="181" t="s">
        <v>37</v>
      </c>
      <c r="K2607" s="181" t="s">
        <v>38</v>
      </c>
      <c r="L2607" s="186">
        <v>45496</v>
      </c>
      <c r="M2607" s="187" t="s">
        <v>7069</v>
      </c>
      <c r="N2607" s="183" t="s">
        <v>36</v>
      </c>
      <c r="O2607" s="181"/>
      <c r="P2607" s="184">
        <v>1</v>
      </c>
      <c r="Q2607" s="185" t="s">
        <v>107</v>
      </c>
      <c r="R2607" s="181" t="s">
        <v>37</v>
      </c>
      <c r="S2607" s="181" t="s">
        <v>96</v>
      </c>
      <c r="T2607" s="186">
        <v>45496</v>
      </c>
      <c r="U2607" s="187" t="s">
        <v>225</v>
      </c>
      <c r="V2607" s="188" t="str" cm="1">
        <f t="array" ref="V2607">IF(SUM(LEN(A2607:U2607))=0,"",IF(OR(OR(ISBLANK(E2607),SUM(LEN(B2607),LEN(C2607))=0),AND(NOT(D2607="Unknown"),ISBLANK(I2607)),AND(NOT(N2607="Unknown"),ISBLANK(Q2607))),"Missing Information", INDEX(Table15[Entire Service Line Classification], MATCH(SUMIFS(Table15[Unique ID],Table15[System-Owned Portion],D2607,Table15[If Material Anything Other than "Lead" in Column E,Was Material Ever Previously Lead?],F2607,Table15[Customer-Owned Portion],N2607),Table15[Unique ID],0),0)))</f>
        <v>Non-lead</v>
      </c>
      <c r="W2607" s="189"/>
    </row>
    <row r="2608" spans="1:23" s="190" customFormat="1" ht="37.5" x14ac:dyDescent="0.25">
      <c r="A2608" s="180">
        <v>11590377</v>
      </c>
      <c r="B2608" s="181" t="s">
        <v>5276</v>
      </c>
      <c r="C2608" s="182" t="s">
        <v>5277</v>
      </c>
      <c r="D2608" s="183" t="s">
        <v>43</v>
      </c>
      <c r="E2608" s="181" t="s">
        <v>35</v>
      </c>
      <c r="F2608" s="183" t="s">
        <v>35</v>
      </c>
      <c r="G2608" s="181" t="s">
        <v>238</v>
      </c>
      <c r="H2608" s="184">
        <v>1</v>
      </c>
      <c r="I2608" s="185" t="s">
        <v>107</v>
      </c>
      <c r="J2608" s="181" t="s">
        <v>37</v>
      </c>
      <c r="K2608" s="181" t="s">
        <v>38</v>
      </c>
      <c r="L2608" s="186">
        <v>45496</v>
      </c>
      <c r="M2608" s="187" t="s">
        <v>7069</v>
      </c>
      <c r="N2608" s="183" t="s">
        <v>43</v>
      </c>
      <c r="O2608" s="181"/>
      <c r="P2608" s="184">
        <v>0.75</v>
      </c>
      <c r="Q2608" s="185" t="s">
        <v>107</v>
      </c>
      <c r="R2608" s="181" t="s">
        <v>37</v>
      </c>
      <c r="S2608" s="181" t="s">
        <v>96</v>
      </c>
      <c r="T2608" s="186">
        <v>45496</v>
      </c>
      <c r="U2608" s="187" t="s">
        <v>7069</v>
      </c>
      <c r="V2608" s="188" t="str" cm="1">
        <f t="array" ref="V2608">IF(SUM(LEN(A2608:U2608))=0,"",IF(OR(OR(ISBLANK(E2608),SUM(LEN(B2608),LEN(C2608))=0),AND(NOT(D2608="Unknown"),ISBLANK(I2608)),AND(NOT(N2608="Unknown"),ISBLANK(Q2608))),"Missing Information", INDEX(Table15[Entire Service Line Classification], MATCH(SUMIFS(Table15[Unique ID],Table15[System-Owned Portion],D2608,Table15[If Material Anything Other than "Lead" in Column E,Was Material Ever Previously Lead?],F2608,Table15[Customer-Owned Portion],N2608),Table15[Unique ID],0),0)))</f>
        <v>Non-lead</v>
      </c>
      <c r="W2608" s="189"/>
    </row>
    <row r="2609" spans="1:23" s="190" customFormat="1" ht="37.5" x14ac:dyDescent="0.25">
      <c r="A2609" s="180">
        <v>11590388</v>
      </c>
      <c r="B2609" s="181" t="s">
        <v>5278</v>
      </c>
      <c r="C2609" s="182" t="s">
        <v>5279</v>
      </c>
      <c r="D2609" s="183" t="s">
        <v>43</v>
      </c>
      <c r="E2609" s="181" t="s">
        <v>35</v>
      </c>
      <c r="F2609" s="183" t="s">
        <v>35</v>
      </c>
      <c r="G2609" s="181" t="s">
        <v>7036</v>
      </c>
      <c r="H2609" s="184">
        <v>1</v>
      </c>
      <c r="I2609" s="185" t="s">
        <v>107</v>
      </c>
      <c r="J2609" s="181" t="s">
        <v>37</v>
      </c>
      <c r="K2609" s="181" t="s">
        <v>38</v>
      </c>
      <c r="L2609" s="186">
        <v>45496</v>
      </c>
      <c r="M2609" s="187" t="s">
        <v>7069</v>
      </c>
      <c r="N2609" s="183" t="s">
        <v>43</v>
      </c>
      <c r="O2609" s="181"/>
      <c r="P2609" s="184">
        <v>0.75</v>
      </c>
      <c r="Q2609" s="185" t="s">
        <v>107</v>
      </c>
      <c r="R2609" s="181" t="s">
        <v>37</v>
      </c>
      <c r="S2609" s="181" t="s">
        <v>96</v>
      </c>
      <c r="T2609" s="186">
        <v>45496</v>
      </c>
      <c r="U2609" s="187" t="s">
        <v>7069</v>
      </c>
      <c r="V2609" s="188" t="str" cm="1">
        <f t="array" ref="V2609">IF(SUM(LEN(A2609:U2609))=0,"",IF(OR(OR(ISBLANK(E2609),SUM(LEN(B2609),LEN(C2609))=0),AND(NOT(D2609="Unknown"),ISBLANK(I2609)),AND(NOT(N2609="Unknown"),ISBLANK(Q2609))),"Missing Information", INDEX(Table15[Entire Service Line Classification], MATCH(SUMIFS(Table15[Unique ID],Table15[System-Owned Portion],D2609,Table15[If Material Anything Other than "Lead" in Column E,Was Material Ever Previously Lead?],F2609,Table15[Customer-Owned Portion],N2609),Table15[Unique ID],0),0)))</f>
        <v>Non-lead</v>
      </c>
      <c r="W2609" s="189"/>
    </row>
    <row r="2610" spans="1:23" s="190" customFormat="1" ht="37.5" x14ac:dyDescent="0.25">
      <c r="A2610" s="180">
        <v>11590382</v>
      </c>
      <c r="B2610" s="181" t="s">
        <v>5280</v>
      </c>
      <c r="C2610" s="182" t="s">
        <v>5281</v>
      </c>
      <c r="D2610" s="183" t="s">
        <v>43</v>
      </c>
      <c r="E2610" s="181" t="s">
        <v>35</v>
      </c>
      <c r="F2610" s="183" t="s">
        <v>35</v>
      </c>
      <c r="G2610" s="181" t="s">
        <v>247</v>
      </c>
      <c r="H2610" s="184">
        <v>1</v>
      </c>
      <c r="I2610" s="185" t="s">
        <v>107</v>
      </c>
      <c r="J2610" s="181" t="s">
        <v>37</v>
      </c>
      <c r="K2610" s="181" t="s">
        <v>38</v>
      </c>
      <c r="L2610" s="186">
        <v>45496</v>
      </c>
      <c r="M2610" s="187" t="s">
        <v>225</v>
      </c>
      <c r="N2610" s="183" t="s">
        <v>43</v>
      </c>
      <c r="O2610" s="181"/>
      <c r="P2610" s="184">
        <v>0.75</v>
      </c>
      <c r="Q2610" s="185" t="s">
        <v>107</v>
      </c>
      <c r="R2610" s="181" t="s">
        <v>37</v>
      </c>
      <c r="S2610" s="181" t="s">
        <v>96</v>
      </c>
      <c r="T2610" s="186">
        <v>45496</v>
      </c>
      <c r="U2610" s="187" t="s">
        <v>7068</v>
      </c>
      <c r="V2610" s="188" t="str" cm="1">
        <f t="array" ref="V2610">IF(SUM(LEN(A2610:U2610))=0,"",IF(OR(OR(ISBLANK(E2610),SUM(LEN(B2610),LEN(C2610))=0),AND(NOT(D2610="Unknown"),ISBLANK(I2610)),AND(NOT(N2610="Unknown"),ISBLANK(Q2610))),"Missing Information", INDEX(Table15[Entire Service Line Classification], MATCH(SUMIFS(Table15[Unique ID],Table15[System-Owned Portion],D2610,Table15[If Material Anything Other than "Lead" in Column E,Was Material Ever Previously Lead?],F2610,Table15[Customer-Owned Portion],N2610),Table15[Unique ID],0),0)))</f>
        <v>Non-lead</v>
      </c>
      <c r="W2610" s="189"/>
    </row>
    <row r="2611" spans="1:23" s="190" customFormat="1" ht="37.5" x14ac:dyDescent="0.25">
      <c r="A2611" s="180">
        <v>11590376</v>
      </c>
      <c r="B2611" s="181" t="s">
        <v>5282</v>
      </c>
      <c r="C2611" s="182" t="s">
        <v>5283</v>
      </c>
      <c r="D2611" s="183" t="s">
        <v>36</v>
      </c>
      <c r="E2611" s="181" t="s">
        <v>35</v>
      </c>
      <c r="F2611" s="183" t="s">
        <v>35</v>
      </c>
      <c r="G2611" s="181" t="s">
        <v>237</v>
      </c>
      <c r="H2611" s="184" t="s">
        <v>225</v>
      </c>
      <c r="I2611" s="185" t="s">
        <v>107</v>
      </c>
      <c r="J2611" s="181" t="s">
        <v>37</v>
      </c>
      <c r="K2611" s="181" t="s">
        <v>38</v>
      </c>
      <c r="L2611" s="186">
        <v>45495</v>
      </c>
      <c r="M2611" s="187" t="s">
        <v>225</v>
      </c>
      <c r="N2611" s="183" t="s">
        <v>43</v>
      </c>
      <c r="O2611" s="181"/>
      <c r="P2611" s="184">
        <v>1</v>
      </c>
      <c r="Q2611" s="185" t="s">
        <v>107</v>
      </c>
      <c r="R2611" s="181" t="s">
        <v>37</v>
      </c>
      <c r="S2611" s="181" t="s">
        <v>96</v>
      </c>
      <c r="T2611" s="186">
        <v>45495</v>
      </c>
      <c r="U2611" s="187" t="s">
        <v>7068</v>
      </c>
      <c r="V2611" s="188" t="str" cm="1">
        <f t="array" ref="V2611">IF(SUM(LEN(A2611:U2611))=0,"",IF(OR(OR(ISBLANK(E2611),SUM(LEN(B2611),LEN(C2611))=0),AND(NOT(D2611="Unknown"),ISBLANK(I2611)),AND(NOT(N2611="Unknown"),ISBLANK(Q2611))),"Missing Information", INDEX(Table15[Entire Service Line Classification], MATCH(SUMIFS(Table15[Unique ID],Table15[System-Owned Portion],D2611,Table15[If Material Anything Other than "Lead" in Column E,Was Material Ever Previously Lead?],F2611,Table15[Customer-Owned Portion],N2611),Table15[Unique ID],0),0)))</f>
        <v>Non-lead</v>
      </c>
      <c r="W2611" s="189"/>
    </row>
    <row r="2612" spans="1:23" s="190" customFormat="1" ht="37.5" x14ac:dyDescent="0.25">
      <c r="A2612" s="180">
        <v>11590375</v>
      </c>
      <c r="B2612" s="181" t="s">
        <v>5284</v>
      </c>
      <c r="C2612" s="182" t="s">
        <v>5285</v>
      </c>
      <c r="D2612" s="183" t="s">
        <v>36</v>
      </c>
      <c r="E2612" s="181" t="s">
        <v>35</v>
      </c>
      <c r="F2612" s="183" t="s">
        <v>35</v>
      </c>
      <c r="G2612" s="181" t="s">
        <v>274</v>
      </c>
      <c r="H2612" s="184">
        <v>1</v>
      </c>
      <c r="I2612" s="185" t="s">
        <v>107</v>
      </c>
      <c r="J2612" s="181" t="s">
        <v>37</v>
      </c>
      <c r="K2612" s="181" t="s">
        <v>38</v>
      </c>
      <c r="L2612" s="186">
        <v>45496</v>
      </c>
      <c r="M2612" s="187" t="s">
        <v>225</v>
      </c>
      <c r="N2612" s="183" t="s">
        <v>43</v>
      </c>
      <c r="O2612" s="181"/>
      <c r="P2612" s="184">
        <v>0.75</v>
      </c>
      <c r="Q2612" s="185" t="s">
        <v>107</v>
      </c>
      <c r="R2612" s="181" t="s">
        <v>37</v>
      </c>
      <c r="S2612" s="181" t="s">
        <v>96</v>
      </c>
      <c r="T2612" s="186">
        <v>45496</v>
      </c>
      <c r="U2612" s="187" t="s">
        <v>7069</v>
      </c>
      <c r="V2612" s="188" t="str" cm="1">
        <f t="array" ref="V2612">IF(SUM(LEN(A2612:U2612))=0,"",IF(OR(OR(ISBLANK(E2612),SUM(LEN(B2612),LEN(C2612))=0),AND(NOT(D2612="Unknown"),ISBLANK(I2612)),AND(NOT(N2612="Unknown"),ISBLANK(Q2612))),"Missing Information", INDEX(Table15[Entire Service Line Classification], MATCH(SUMIFS(Table15[Unique ID],Table15[System-Owned Portion],D2612,Table15[If Material Anything Other than "Lead" in Column E,Was Material Ever Previously Lead?],F2612,Table15[Customer-Owned Portion],N2612),Table15[Unique ID],0),0)))</f>
        <v>Non-lead</v>
      </c>
      <c r="W2612" s="189"/>
    </row>
    <row r="2613" spans="1:23" s="190" customFormat="1" ht="37.5" x14ac:dyDescent="0.25">
      <c r="A2613" s="180">
        <v>11590374</v>
      </c>
      <c r="B2613" s="181" t="s">
        <v>5286</v>
      </c>
      <c r="C2613" s="182" t="s">
        <v>5287</v>
      </c>
      <c r="D2613" s="183" t="s">
        <v>43</v>
      </c>
      <c r="E2613" s="181" t="s">
        <v>35</v>
      </c>
      <c r="F2613" s="183" t="s">
        <v>35</v>
      </c>
      <c r="G2613" s="181" t="s">
        <v>232</v>
      </c>
      <c r="H2613" s="184">
        <v>1</v>
      </c>
      <c r="I2613" s="185" t="s">
        <v>107</v>
      </c>
      <c r="J2613" s="181" t="s">
        <v>37</v>
      </c>
      <c r="K2613" s="181" t="s">
        <v>38</v>
      </c>
      <c r="L2613" s="186">
        <v>45496</v>
      </c>
      <c r="M2613" s="187" t="s">
        <v>7069</v>
      </c>
      <c r="N2613" s="183" t="s">
        <v>43</v>
      </c>
      <c r="O2613" s="181"/>
      <c r="P2613" s="184">
        <v>0.75</v>
      </c>
      <c r="Q2613" s="185" t="s">
        <v>107</v>
      </c>
      <c r="R2613" s="181" t="s">
        <v>37</v>
      </c>
      <c r="S2613" s="181" t="s">
        <v>96</v>
      </c>
      <c r="T2613" s="186">
        <v>45496</v>
      </c>
      <c r="U2613" s="187" t="s">
        <v>7069</v>
      </c>
      <c r="V2613" s="188" t="str" cm="1">
        <f t="array" ref="V2613">IF(SUM(LEN(A2613:U2613))=0,"",IF(OR(OR(ISBLANK(E2613),SUM(LEN(B2613),LEN(C2613))=0),AND(NOT(D2613="Unknown"),ISBLANK(I2613)),AND(NOT(N2613="Unknown"),ISBLANK(Q2613))),"Missing Information", INDEX(Table15[Entire Service Line Classification], MATCH(SUMIFS(Table15[Unique ID],Table15[System-Owned Portion],D2613,Table15[If Material Anything Other than "Lead" in Column E,Was Material Ever Previously Lead?],F2613,Table15[Customer-Owned Portion],N2613),Table15[Unique ID],0),0)))</f>
        <v>Non-lead</v>
      </c>
      <c r="W2613" s="189"/>
    </row>
    <row r="2614" spans="1:23" s="190" customFormat="1" ht="37.5" x14ac:dyDescent="0.25">
      <c r="A2614" s="180">
        <v>11590372</v>
      </c>
      <c r="B2614" s="181" t="s">
        <v>5288</v>
      </c>
      <c r="C2614" s="182" t="s">
        <v>5289</v>
      </c>
      <c r="D2614" s="183" t="s">
        <v>43</v>
      </c>
      <c r="E2614" s="181" t="s">
        <v>35</v>
      </c>
      <c r="F2614" s="183" t="s">
        <v>35</v>
      </c>
      <c r="G2614" s="181" t="s">
        <v>246</v>
      </c>
      <c r="H2614" s="184">
        <v>1</v>
      </c>
      <c r="I2614" s="185" t="s">
        <v>107</v>
      </c>
      <c r="J2614" s="181" t="s">
        <v>37</v>
      </c>
      <c r="K2614" s="181" t="s">
        <v>38</v>
      </c>
      <c r="L2614" s="186">
        <v>45496</v>
      </c>
      <c r="M2614" s="187" t="s">
        <v>7069</v>
      </c>
      <c r="N2614" s="183" t="s">
        <v>43</v>
      </c>
      <c r="O2614" s="181"/>
      <c r="P2614" s="184">
        <v>0.75</v>
      </c>
      <c r="Q2614" s="185" t="s">
        <v>107</v>
      </c>
      <c r="R2614" s="181" t="s">
        <v>37</v>
      </c>
      <c r="S2614" s="181" t="s">
        <v>96</v>
      </c>
      <c r="T2614" s="186">
        <v>45496</v>
      </c>
      <c r="U2614" s="187" t="s">
        <v>7069</v>
      </c>
      <c r="V2614" s="188" t="str" cm="1">
        <f t="array" ref="V2614">IF(SUM(LEN(A2614:U2614))=0,"",IF(OR(OR(ISBLANK(E2614),SUM(LEN(B2614),LEN(C2614))=0),AND(NOT(D2614="Unknown"),ISBLANK(I2614)),AND(NOT(N2614="Unknown"),ISBLANK(Q2614))),"Missing Information", INDEX(Table15[Entire Service Line Classification], MATCH(SUMIFS(Table15[Unique ID],Table15[System-Owned Portion],D2614,Table15[If Material Anything Other than "Lead" in Column E,Was Material Ever Previously Lead?],F2614,Table15[Customer-Owned Portion],N2614),Table15[Unique ID],0),0)))</f>
        <v>Non-lead</v>
      </c>
      <c r="W2614" s="189"/>
    </row>
    <row r="2615" spans="1:23" s="190" customFormat="1" ht="37.5" x14ac:dyDescent="0.25">
      <c r="A2615" s="180">
        <v>11590371</v>
      </c>
      <c r="B2615" s="181" t="s">
        <v>5290</v>
      </c>
      <c r="C2615" s="182" t="s">
        <v>5291</v>
      </c>
      <c r="D2615" s="183" t="s">
        <v>36</v>
      </c>
      <c r="E2615" s="181" t="s">
        <v>35</v>
      </c>
      <c r="F2615" s="183" t="s">
        <v>35</v>
      </c>
      <c r="G2615" s="181" t="s">
        <v>7041</v>
      </c>
      <c r="H2615" s="184">
        <v>1</v>
      </c>
      <c r="I2615" s="185" t="s">
        <v>107</v>
      </c>
      <c r="J2615" s="181" t="s">
        <v>37</v>
      </c>
      <c r="K2615" s="181" t="s">
        <v>38</v>
      </c>
      <c r="L2615" s="186">
        <v>45495</v>
      </c>
      <c r="M2615" s="187" t="s">
        <v>225</v>
      </c>
      <c r="N2615" s="183" t="s">
        <v>43</v>
      </c>
      <c r="O2615" s="181"/>
      <c r="P2615" s="184">
        <v>0.75</v>
      </c>
      <c r="Q2615" s="185" t="s">
        <v>107</v>
      </c>
      <c r="R2615" s="181" t="s">
        <v>37</v>
      </c>
      <c r="S2615" s="181" t="s">
        <v>96</v>
      </c>
      <c r="T2615" s="186">
        <v>45495</v>
      </c>
      <c r="U2615" s="187" t="s">
        <v>7068</v>
      </c>
      <c r="V2615" s="188" t="str" cm="1">
        <f t="array" ref="V2615">IF(SUM(LEN(A2615:U2615))=0,"",IF(OR(OR(ISBLANK(E2615),SUM(LEN(B2615),LEN(C2615))=0),AND(NOT(D2615="Unknown"),ISBLANK(I2615)),AND(NOT(N2615="Unknown"),ISBLANK(Q2615))),"Missing Information", INDEX(Table15[Entire Service Line Classification], MATCH(SUMIFS(Table15[Unique ID],Table15[System-Owned Portion],D2615,Table15[If Material Anything Other than "Lead" in Column E,Was Material Ever Previously Lead?],F2615,Table15[Customer-Owned Portion],N2615),Table15[Unique ID],0),0)))</f>
        <v>Non-lead</v>
      </c>
      <c r="W2615" s="189"/>
    </row>
    <row r="2616" spans="1:23" s="190" customFormat="1" ht="37.5" x14ac:dyDescent="0.25">
      <c r="A2616" s="180">
        <v>11590370</v>
      </c>
      <c r="B2616" s="181" t="s">
        <v>5292</v>
      </c>
      <c r="C2616" s="182" t="s">
        <v>5293</v>
      </c>
      <c r="D2616" s="183" t="s">
        <v>43</v>
      </c>
      <c r="E2616" s="181" t="s">
        <v>35</v>
      </c>
      <c r="F2616" s="183" t="s">
        <v>35</v>
      </c>
      <c r="G2616" s="181" t="s">
        <v>238</v>
      </c>
      <c r="H2616" s="184">
        <v>1</v>
      </c>
      <c r="I2616" s="185" t="s">
        <v>107</v>
      </c>
      <c r="J2616" s="181" t="s">
        <v>37</v>
      </c>
      <c r="K2616" s="181" t="s">
        <v>38</v>
      </c>
      <c r="L2616" s="186">
        <v>45496</v>
      </c>
      <c r="M2616" s="187" t="s">
        <v>7069</v>
      </c>
      <c r="N2616" s="183" t="s">
        <v>43</v>
      </c>
      <c r="O2616" s="181"/>
      <c r="P2616" s="184">
        <v>0.75</v>
      </c>
      <c r="Q2616" s="185" t="s">
        <v>107</v>
      </c>
      <c r="R2616" s="181" t="s">
        <v>37</v>
      </c>
      <c r="S2616" s="181" t="s">
        <v>96</v>
      </c>
      <c r="T2616" s="186">
        <v>45496</v>
      </c>
      <c r="U2616" s="187" t="s">
        <v>7069</v>
      </c>
      <c r="V2616" s="188" t="str" cm="1">
        <f t="array" ref="V2616">IF(SUM(LEN(A2616:U2616))=0,"",IF(OR(OR(ISBLANK(E2616),SUM(LEN(B2616),LEN(C2616))=0),AND(NOT(D2616="Unknown"),ISBLANK(I2616)),AND(NOT(N2616="Unknown"),ISBLANK(Q2616))),"Missing Information", INDEX(Table15[Entire Service Line Classification], MATCH(SUMIFS(Table15[Unique ID],Table15[System-Owned Portion],D2616,Table15[If Material Anything Other than "Lead" in Column E,Was Material Ever Previously Lead?],F2616,Table15[Customer-Owned Portion],N2616),Table15[Unique ID],0),0)))</f>
        <v>Non-lead</v>
      </c>
      <c r="W2616" s="189"/>
    </row>
    <row r="2617" spans="1:23" s="190" customFormat="1" ht="37.5" x14ac:dyDescent="0.25">
      <c r="A2617" s="180">
        <v>11590384</v>
      </c>
      <c r="B2617" s="181" t="s">
        <v>5294</v>
      </c>
      <c r="C2617" s="182" t="s">
        <v>5295</v>
      </c>
      <c r="D2617" s="183" t="s">
        <v>36</v>
      </c>
      <c r="E2617" s="181" t="s">
        <v>35</v>
      </c>
      <c r="F2617" s="183" t="s">
        <v>35</v>
      </c>
      <c r="G2617" s="181" t="s">
        <v>7038</v>
      </c>
      <c r="H2617" s="184" t="s">
        <v>225</v>
      </c>
      <c r="I2617" s="185" t="s">
        <v>107</v>
      </c>
      <c r="J2617" s="181" t="s">
        <v>37</v>
      </c>
      <c r="K2617" s="181" t="s">
        <v>38</v>
      </c>
      <c r="L2617" s="186">
        <v>45495</v>
      </c>
      <c r="M2617" s="187" t="s">
        <v>225</v>
      </c>
      <c r="N2617" s="183" t="s">
        <v>43</v>
      </c>
      <c r="O2617" s="181"/>
      <c r="P2617" s="184">
        <v>0.75</v>
      </c>
      <c r="Q2617" s="185" t="s">
        <v>107</v>
      </c>
      <c r="R2617" s="181" t="s">
        <v>37</v>
      </c>
      <c r="S2617" s="181" t="s">
        <v>96</v>
      </c>
      <c r="T2617" s="186">
        <v>45495</v>
      </c>
      <c r="U2617" s="187" t="s">
        <v>7068</v>
      </c>
      <c r="V2617" s="188" t="str" cm="1">
        <f t="array" ref="V2617">IF(SUM(LEN(A2617:U2617))=0,"",IF(OR(OR(ISBLANK(E2617),SUM(LEN(B2617),LEN(C2617))=0),AND(NOT(D2617="Unknown"),ISBLANK(I2617)),AND(NOT(N2617="Unknown"),ISBLANK(Q2617))),"Missing Information", INDEX(Table15[Entire Service Line Classification], MATCH(SUMIFS(Table15[Unique ID],Table15[System-Owned Portion],D2617,Table15[If Material Anything Other than "Lead" in Column E,Was Material Ever Previously Lead?],F2617,Table15[Customer-Owned Portion],N2617),Table15[Unique ID],0),0)))</f>
        <v>Non-lead</v>
      </c>
      <c r="W2617" s="189"/>
    </row>
    <row r="2618" spans="1:23" s="190" customFormat="1" ht="37.5" x14ac:dyDescent="0.25">
      <c r="A2618" s="180">
        <v>11590373</v>
      </c>
      <c r="B2618" s="181" t="s">
        <v>5296</v>
      </c>
      <c r="C2618" s="182" t="s">
        <v>5297</v>
      </c>
      <c r="D2618" s="183" t="s">
        <v>43</v>
      </c>
      <c r="E2618" s="181" t="s">
        <v>35</v>
      </c>
      <c r="F2618" s="183" t="s">
        <v>35</v>
      </c>
      <c r="G2618" s="181" t="s">
        <v>258</v>
      </c>
      <c r="H2618" s="184">
        <v>1</v>
      </c>
      <c r="I2618" s="185" t="s">
        <v>107</v>
      </c>
      <c r="J2618" s="181" t="s">
        <v>37</v>
      </c>
      <c r="K2618" s="181" t="s">
        <v>38</v>
      </c>
      <c r="L2618" s="186">
        <v>45496</v>
      </c>
      <c r="M2618" s="187" t="s">
        <v>7069</v>
      </c>
      <c r="N2618" s="183" t="s">
        <v>43</v>
      </c>
      <c r="O2618" s="181"/>
      <c r="P2618" s="184">
        <v>0.75</v>
      </c>
      <c r="Q2618" s="185" t="s">
        <v>107</v>
      </c>
      <c r="R2618" s="181" t="s">
        <v>37</v>
      </c>
      <c r="S2618" s="181" t="s">
        <v>96</v>
      </c>
      <c r="T2618" s="186">
        <v>45496</v>
      </c>
      <c r="U2618" s="187" t="s">
        <v>7069</v>
      </c>
      <c r="V2618" s="188" t="str" cm="1">
        <f t="array" ref="V2618">IF(SUM(LEN(A2618:U2618))=0,"",IF(OR(OR(ISBLANK(E2618),SUM(LEN(B2618),LEN(C2618))=0),AND(NOT(D2618="Unknown"),ISBLANK(I2618)),AND(NOT(N2618="Unknown"),ISBLANK(Q2618))),"Missing Information", INDEX(Table15[Entire Service Line Classification], MATCH(SUMIFS(Table15[Unique ID],Table15[System-Owned Portion],D2618,Table15[If Material Anything Other than "Lead" in Column E,Was Material Ever Previously Lead?],F2618,Table15[Customer-Owned Portion],N2618),Table15[Unique ID],0),0)))</f>
        <v>Non-lead</v>
      </c>
      <c r="W2618" s="189"/>
    </row>
    <row r="2619" spans="1:23" s="190" customFormat="1" ht="37.5" x14ac:dyDescent="0.25">
      <c r="A2619" s="180">
        <v>11590369</v>
      </c>
      <c r="B2619" s="181" t="s">
        <v>5298</v>
      </c>
      <c r="C2619" s="182" t="s">
        <v>5299</v>
      </c>
      <c r="D2619" s="183" t="s">
        <v>36</v>
      </c>
      <c r="E2619" s="181" t="s">
        <v>35</v>
      </c>
      <c r="F2619" s="183" t="s">
        <v>35</v>
      </c>
      <c r="G2619" s="181" t="s">
        <v>241</v>
      </c>
      <c r="H2619" s="184" t="s">
        <v>225</v>
      </c>
      <c r="I2619" s="185" t="s">
        <v>107</v>
      </c>
      <c r="J2619" s="181" t="s">
        <v>37</v>
      </c>
      <c r="K2619" s="181" t="s">
        <v>38</v>
      </c>
      <c r="L2619" s="186">
        <v>45495</v>
      </c>
      <c r="M2619" s="187" t="s">
        <v>225</v>
      </c>
      <c r="N2619" s="183" t="s">
        <v>43</v>
      </c>
      <c r="O2619" s="181"/>
      <c r="P2619" s="184">
        <v>1</v>
      </c>
      <c r="Q2619" s="185" t="s">
        <v>107</v>
      </c>
      <c r="R2619" s="181" t="s">
        <v>37</v>
      </c>
      <c r="S2619" s="181" t="s">
        <v>96</v>
      </c>
      <c r="T2619" s="186">
        <v>45495</v>
      </c>
      <c r="U2619" s="187" t="s">
        <v>7068</v>
      </c>
      <c r="V2619" s="188" t="str" cm="1">
        <f t="array" ref="V2619">IF(SUM(LEN(A2619:U2619))=0,"",IF(OR(OR(ISBLANK(E2619),SUM(LEN(B2619),LEN(C2619))=0),AND(NOT(D2619="Unknown"),ISBLANK(I2619)),AND(NOT(N2619="Unknown"),ISBLANK(Q2619))),"Missing Information", INDEX(Table15[Entire Service Line Classification], MATCH(SUMIFS(Table15[Unique ID],Table15[System-Owned Portion],D2619,Table15[If Material Anything Other than "Lead" in Column E,Was Material Ever Previously Lead?],F2619,Table15[Customer-Owned Portion],N2619),Table15[Unique ID],0),0)))</f>
        <v>Non-lead</v>
      </c>
      <c r="W2619" s="189"/>
    </row>
    <row r="2620" spans="1:23" s="190" customFormat="1" ht="37.5" x14ac:dyDescent="0.25">
      <c r="A2620" s="180">
        <v>11590368</v>
      </c>
      <c r="B2620" s="181" t="s">
        <v>5300</v>
      </c>
      <c r="C2620" s="182" t="s">
        <v>5301</v>
      </c>
      <c r="D2620" s="183" t="s">
        <v>36</v>
      </c>
      <c r="E2620" s="181" t="s">
        <v>35</v>
      </c>
      <c r="F2620" s="183" t="s">
        <v>35</v>
      </c>
      <c r="G2620" s="181" t="s">
        <v>237</v>
      </c>
      <c r="H2620" s="184">
        <v>1</v>
      </c>
      <c r="I2620" s="185" t="s">
        <v>107</v>
      </c>
      <c r="J2620" s="181" t="s">
        <v>37</v>
      </c>
      <c r="K2620" s="181" t="s">
        <v>38</v>
      </c>
      <c r="L2620" s="186">
        <v>45495</v>
      </c>
      <c r="M2620" s="187" t="s">
        <v>225</v>
      </c>
      <c r="N2620" s="183" t="s">
        <v>43</v>
      </c>
      <c r="O2620" s="181"/>
      <c r="P2620" s="184">
        <v>0.75</v>
      </c>
      <c r="Q2620" s="185" t="s">
        <v>107</v>
      </c>
      <c r="R2620" s="181" t="s">
        <v>37</v>
      </c>
      <c r="S2620" s="181" t="s">
        <v>96</v>
      </c>
      <c r="T2620" s="186">
        <v>45495</v>
      </c>
      <c r="U2620" s="187" t="s">
        <v>7068</v>
      </c>
      <c r="V2620" s="188" t="str" cm="1">
        <f t="array" ref="V2620">IF(SUM(LEN(A2620:U2620))=0,"",IF(OR(OR(ISBLANK(E2620),SUM(LEN(B2620),LEN(C2620))=0),AND(NOT(D2620="Unknown"),ISBLANK(I2620)),AND(NOT(N2620="Unknown"),ISBLANK(Q2620))),"Missing Information", INDEX(Table15[Entire Service Line Classification], MATCH(SUMIFS(Table15[Unique ID],Table15[System-Owned Portion],D2620,Table15[If Material Anything Other than "Lead" in Column E,Was Material Ever Previously Lead?],F2620,Table15[Customer-Owned Portion],N2620),Table15[Unique ID],0),0)))</f>
        <v>Non-lead</v>
      </c>
      <c r="W2620" s="189"/>
    </row>
    <row r="2621" spans="1:23" s="190" customFormat="1" ht="37.5" x14ac:dyDescent="0.25">
      <c r="A2621" s="180">
        <v>11590367</v>
      </c>
      <c r="B2621" s="181" t="s">
        <v>5302</v>
      </c>
      <c r="C2621" s="182" t="s">
        <v>5303</v>
      </c>
      <c r="D2621" s="183" t="s">
        <v>43</v>
      </c>
      <c r="E2621" s="181" t="s">
        <v>35</v>
      </c>
      <c r="F2621" s="183" t="s">
        <v>35</v>
      </c>
      <c r="G2621" s="181" t="s">
        <v>7043</v>
      </c>
      <c r="H2621" s="184">
        <v>1</v>
      </c>
      <c r="I2621" s="185" t="s">
        <v>107</v>
      </c>
      <c r="J2621" s="181" t="s">
        <v>37</v>
      </c>
      <c r="K2621" s="181" t="s">
        <v>38</v>
      </c>
      <c r="L2621" s="186">
        <v>45496</v>
      </c>
      <c r="M2621" s="187" t="s">
        <v>7069</v>
      </c>
      <c r="N2621" s="183" t="s">
        <v>43</v>
      </c>
      <c r="O2621" s="181"/>
      <c r="P2621" s="184">
        <v>0.75</v>
      </c>
      <c r="Q2621" s="185" t="s">
        <v>107</v>
      </c>
      <c r="R2621" s="181" t="s">
        <v>37</v>
      </c>
      <c r="S2621" s="181" t="s">
        <v>96</v>
      </c>
      <c r="T2621" s="186">
        <v>45496</v>
      </c>
      <c r="U2621" s="187" t="s">
        <v>7069</v>
      </c>
      <c r="V2621" s="188" t="str" cm="1">
        <f t="array" ref="V2621">IF(SUM(LEN(A2621:U2621))=0,"",IF(OR(OR(ISBLANK(E2621),SUM(LEN(B2621),LEN(C2621))=0),AND(NOT(D2621="Unknown"),ISBLANK(I2621)),AND(NOT(N2621="Unknown"),ISBLANK(Q2621))),"Missing Information", INDEX(Table15[Entire Service Line Classification], MATCH(SUMIFS(Table15[Unique ID],Table15[System-Owned Portion],D2621,Table15[If Material Anything Other than "Lead" in Column E,Was Material Ever Previously Lead?],F2621,Table15[Customer-Owned Portion],N2621),Table15[Unique ID],0),0)))</f>
        <v>Non-lead</v>
      </c>
      <c r="W2621" s="189"/>
    </row>
    <row r="2622" spans="1:23" s="190" customFormat="1" ht="37.5" x14ac:dyDescent="0.25">
      <c r="A2622" s="180">
        <v>11590365</v>
      </c>
      <c r="B2622" s="181" t="s">
        <v>5304</v>
      </c>
      <c r="C2622" s="182" t="s">
        <v>5305</v>
      </c>
      <c r="D2622" s="183" t="s">
        <v>43</v>
      </c>
      <c r="E2622" s="181" t="s">
        <v>35</v>
      </c>
      <c r="F2622" s="183" t="s">
        <v>35</v>
      </c>
      <c r="G2622" s="181" t="s">
        <v>246</v>
      </c>
      <c r="H2622" s="184">
        <v>1</v>
      </c>
      <c r="I2622" s="185" t="s">
        <v>107</v>
      </c>
      <c r="J2622" s="181" t="s">
        <v>37</v>
      </c>
      <c r="K2622" s="181" t="s">
        <v>38</v>
      </c>
      <c r="L2622" s="186">
        <v>45495</v>
      </c>
      <c r="M2622" s="187" t="s">
        <v>7069</v>
      </c>
      <c r="N2622" s="183" t="s">
        <v>43</v>
      </c>
      <c r="O2622" s="181"/>
      <c r="P2622" s="184">
        <v>0.75</v>
      </c>
      <c r="Q2622" s="185" t="s">
        <v>107</v>
      </c>
      <c r="R2622" s="181" t="s">
        <v>37</v>
      </c>
      <c r="S2622" s="181" t="s">
        <v>96</v>
      </c>
      <c r="T2622" s="186">
        <v>45495</v>
      </c>
      <c r="U2622" s="187" t="s">
        <v>7069</v>
      </c>
      <c r="V2622" s="188" t="str" cm="1">
        <f t="array" ref="V2622">IF(SUM(LEN(A2622:U2622))=0,"",IF(OR(OR(ISBLANK(E2622),SUM(LEN(B2622),LEN(C2622))=0),AND(NOT(D2622="Unknown"),ISBLANK(I2622)),AND(NOT(N2622="Unknown"),ISBLANK(Q2622))),"Missing Information", INDEX(Table15[Entire Service Line Classification], MATCH(SUMIFS(Table15[Unique ID],Table15[System-Owned Portion],D2622,Table15[If Material Anything Other than "Lead" in Column E,Was Material Ever Previously Lead?],F2622,Table15[Customer-Owned Portion],N2622),Table15[Unique ID],0),0)))</f>
        <v>Non-lead</v>
      </c>
      <c r="W2622" s="189"/>
    </row>
    <row r="2623" spans="1:23" s="190" customFormat="1" ht="37.5" x14ac:dyDescent="0.25">
      <c r="A2623" s="180">
        <v>11590362</v>
      </c>
      <c r="B2623" s="181" t="s">
        <v>5306</v>
      </c>
      <c r="C2623" s="182" t="s">
        <v>5307</v>
      </c>
      <c r="D2623" s="183" t="s">
        <v>36</v>
      </c>
      <c r="E2623" s="181" t="s">
        <v>35</v>
      </c>
      <c r="F2623" s="183" t="s">
        <v>35</v>
      </c>
      <c r="G2623" s="181" t="s">
        <v>240</v>
      </c>
      <c r="H2623" s="184">
        <v>1</v>
      </c>
      <c r="I2623" s="185" t="s">
        <v>107</v>
      </c>
      <c r="J2623" s="181" t="s">
        <v>37</v>
      </c>
      <c r="K2623" s="181" t="s">
        <v>38</v>
      </c>
      <c r="L2623" s="186">
        <v>45495</v>
      </c>
      <c r="M2623" s="187" t="s">
        <v>225</v>
      </c>
      <c r="N2623" s="183" t="s">
        <v>36</v>
      </c>
      <c r="O2623" s="181"/>
      <c r="P2623" s="184">
        <v>1</v>
      </c>
      <c r="Q2623" s="185" t="s">
        <v>107</v>
      </c>
      <c r="R2623" s="181" t="s">
        <v>37</v>
      </c>
      <c r="S2623" s="181" t="s">
        <v>96</v>
      </c>
      <c r="T2623" s="186">
        <v>45495</v>
      </c>
      <c r="U2623" s="187" t="s">
        <v>225</v>
      </c>
      <c r="V2623" s="188" t="str" cm="1">
        <f t="array" ref="V2623">IF(SUM(LEN(A2623:U2623))=0,"",IF(OR(OR(ISBLANK(E2623),SUM(LEN(B2623),LEN(C2623))=0),AND(NOT(D2623="Unknown"),ISBLANK(I2623)),AND(NOT(N2623="Unknown"),ISBLANK(Q2623))),"Missing Information", INDEX(Table15[Entire Service Line Classification], MATCH(SUMIFS(Table15[Unique ID],Table15[System-Owned Portion],D2623,Table15[If Material Anything Other than "Lead" in Column E,Was Material Ever Previously Lead?],F2623,Table15[Customer-Owned Portion],N2623),Table15[Unique ID],0),0)))</f>
        <v>Non-lead</v>
      </c>
      <c r="W2623" s="189"/>
    </row>
    <row r="2624" spans="1:23" s="190" customFormat="1" ht="37.5" x14ac:dyDescent="0.25">
      <c r="A2624" s="180">
        <v>11590361</v>
      </c>
      <c r="B2624" s="181" t="s">
        <v>5308</v>
      </c>
      <c r="C2624" s="182" t="s">
        <v>5309</v>
      </c>
      <c r="D2624" s="183" t="s">
        <v>43</v>
      </c>
      <c r="E2624" s="181" t="s">
        <v>35</v>
      </c>
      <c r="F2624" s="183" t="s">
        <v>35</v>
      </c>
      <c r="G2624" s="181" t="s">
        <v>239</v>
      </c>
      <c r="H2624" s="184">
        <v>1</v>
      </c>
      <c r="I2624" s="185" t="s">
        <v>107</v>
      </c>
      <c r="J2624" s="181" t="s">
        <v>37</v>
      </c>
      <c r="K2624" s="181" t="s">
        <v>38</v>
      </c>
      <c r="L2624" s="186">
        <v>45496</v>
      </c>
      <c r="M2624" s="187" t="s">
        <v>7069</v>
      </c>
      <c r="N2624" s="183" t="s">
        <v>43</v>
      </c>
      <c r="O2624" s="181"/>
      <c r="P2624" s="184">
        <v>0.75</v>
      </c>
      <c r="Q2624" s="185" t="s">
        <v>107</v>
      </c>
      <c r="R2624" s="181" t="s">
        <v>37</v>
      </c>
      <c r="S2624" s="181" t="s">
        <v>96</v>
      </c>
      <c r="T2624" s="186">
        <v>45496</v>
      </c>
      <c r="U2624" s="187" t="s">
        <v>7069</v>
      </c>
      <c r="V2624" s="188" t="str" cm="1">
        <f t="array" ref="V2624">IF(SUM(LEN(A2624:U2624))=0,"",IF(OR(OR(ISBLANK(E2624),SUM(LEN(B2624),LEN(C2624))=0),AND(NOT(D2624="Unknown"),ISBLANK(I2624)),AND(NOT(N2624="Unknown"),ISBLANK(Q2624))),"Missing Information", INDEX(Table15[Entire Service Line Classification], MATCH(SUMIFS(Table15[Unique ID],Table15[System-Owned Portion],D2624,Table15[If Material Anything Other than "Lead" in Column E,Was Material Ever Previously Lead?],F2624,Table15[Customer-Owned Portion],N2624),Table15[Unique ID],0),0)))</f>
        <v>Non-lead</v>
      </c>
      <c r="W2624" s="189"/>
    </row>
    <row r="2625" spans="1:23" s="190" customFormat="1" ht="37.5" x14ac:dyDescent="0.25">
      <c r="A2625" s="180">
        <v>11590355</v>
      </c>
      <c r="B2625" s="181" t="s">
        <v>5310</v>
      </c>
      <c r="C2625" s="182" t="s">
        <v>5311</v>
      </c>
      <c r="D2625" s="183" t="s">
        <v>36</v>
      </c>
      <c r="E2625" s="181" t="s">
        <v>35</v>
      </c>
      <c r="F2625" s="183" t="s">
        <v>35</v>
      </c>
      <c r="G2625" s="181" t="s">
        <v>258</v>
      </c>
      <c r="H2625" s="184">
        <v>1</v>
      </c>
      <c r="I2625" s="185" t="s">
        <v>107</v>
      </c>
      <c r="J2625" s="181" t="s">
        <v>37</v>
      </c>
      <c r="K2625" s="181" t="s">
        <v>38</v>
      </c>
      <c r="L2625" s="186">
        <v>45495</v>
      </c>
      <c r="M2625" s="187" t="s">
        <v>225</v>
      </c>
      <c r="N2625" s="183" t="s">
        <v>43</v>
      </c>
      <c r="O2625" s="181"/>
      <c r="P2625" s="184">
        <v>0.75</v>
      </c>
      <c r="Q2625" s="185" t="s">
        <v>107</v>
      </c>
      <c r="R2625" s="181" t="s">
        <v>37</v>
      </c>
      <c r="S2625" s="181" t="s">
        <v>96</v>
      </c>
      <c r="T2625" s="186">
        <v>45495</v>
      </c>
      <c r="U2625" s="187" t="s">
        <v>7068</v>
      </c>
      <c r="V2625" s="188" t="str" cm="1">
        <f t="array" ref="V2625">IF(SUM(LEN(A2625:U2625))=0,"",IF(OR(OR(ISBLANK(E2625),SUM(LEN(B2625),LEN(C2625))=0),AND(NOT(D2625="Unknown"),ISBLANK(I2625)),AND(NOT(N2625="Unknown"),ISBLANK(Q2625))),"Missing Information", INDEX(Table15[Entire Service Line Classification], MATCH(SUMIFS(Table15[Unique ID],Table15[System-Owned Portion],D2625,Table15[If Material Anything Other than "Lead" in Column E,Was Material Ever Previously Lead?],F2625,Table15[Customer-Owned Portion],N2625),Table15[Unique ID],0),0)))</f>
        <v>Non-lead</v>
      </c>
      <c r="W2625" s="189"/>
    </row>
    <row r="2626" spans="1:23" s="190" customFormat="1" ht="37.5" x14ac:dyDescent="0.25">
      <c r="A2626" s="180">
        <v>11590354</v>
      </c>
      <c r="B2626" s="181" t="s">
        <v>5312</v>
      </c>
      <c r="C2626" s="182" t="s">
        <v>5313</v>
      </c>
      <c r="D2626" s="183" t="s">
        <v>36</v>
      </c>
      <c r="E2626" s="181" t="s">
        <v>35</v>
      </c>
      <c r="F2626" s="183" t="s">
        <v>35</v>
      </c>
      <c r="G2626" s="181" t="s">
        <v>241</v>
      </c>
      <c r="H2626" s="184">
        <v>1</v>
      </c>
      <c r="I2626" s="185" t="s">
        <v>107</v>
      </c>
      <c r="J2626" s="181" t="s">
        <v>37</v>
      </c>
      <c r="K2626" s="181" t="s">
        <v>38</v>
      </c>
      <c r="L2626" s="186">
        <v>45495</v>
      </c>
      <c r="M2626" s="187" t="s">
        <v>225</v>
      </c>
      <c r="N2626" s="183" t="s">
        <v>36</v>
      </c>
      <c r="O2626" s="181"/>
      <c r="P2626" s="184">
        <v>1</v>
      </c>
      <c r="Q2626" s="185" t="s">
        <v>107</v>
      </c>
      <c r="R2626" s="181" t="s">
        <v>37</v>
      </c>
      <c r="S2626" s="181" t="s">
        <v>96</v>
      </c>
      <c r="T2626" s="186">
        <v>45495</v>
      </c>
      <c r="U2626" s="187" t="s">
        <v>225</v>
      </c>
      <c r="V2626" s="188" t="str" cm="1">
        <f t="array" ref="V2626">IF(SUM(LEN(A2626:U2626))=0,"",IF(OR(OR(ISBLANK(E2626),SUM(LEN(B2626),LEN(C2626))=0),AND(NOT(D2626="Unknown"),ISBLANK(I2626)),AND(NOT(N2626="Unknown"),ISBLANK(Q2626))),"Missing Information", INDEX(Table15[Entire Service Line Classification], MATCH(SUMIFS(Table15[Unique ID],Table15[System-Owned Portion],D2626,Table15[If Material Anything Other than "Lead" in Column E,Was Material Ever Previously Lead?],F2626,Table15[Customer-Owned Portion],N2626),Table15[Unique ID],0),0)))</f>
        <v>Non-lead</v>
      </c>
      <c r="W2626" s="189"/>
    </row>
    <row r="2627" spans="1:23" s="190" customFormat="1" ht="37.5" x14ac:dyDescent="0.25">
      <c r="A2627" s="180">
        <v>11590353</v>
      </c>
      <c r="B2627" s="181" t="s">
        <v>5314</v>
      </c>
      <c r="C2627" s="182" t="s">
        <v>5315</v>
      </c>
      <c r="D2627" s="183" t="s">
        <v>36</v>
      </c>
      <c r="E2627" s="181" t="s">
        <v>35</v>
      </c>
      <c r="F2627" s="183" t="s">
        <v>35</v>
      </c>
      <c r="G2627" s="181" t="s">
        <v>241</v>
      </c>
      <c r="H2627" s="184">
        <v>1</v>
      </c>
      <c r="I2627" s="185" t="s">
        <v>107</v>
      </c>
      <c r="J2627" s="181" t="s">
        <v>37</v>
      </c>
      <c r="K2627" s="181" t="s">
        <v>38</v>
      </c>
      <c r="L2627" s="186">
        <v>45495</v>
      </c>
      <c r="M2627" s="187" t="s">
        <v>225</v>
      </c>
      <c r="N2627" s="183" t="s">
        <v>43</v>
      </c>
      <c r="O2627" s="181"/>
      <c r="P2627" s="184">
        <v>0.75</v>
      </c>
      <c r="Q2627" s="185" t="s">
        <v>107</v>
      </c>
      <c r="R2627" s="181" t="s">
        <v>37</v>
      </c>
      <c r="S2627" s="181" t="s">
        <v>96</v>
      </c>
      <c r="T2627" s="186">
        <v>45495</v>
      </c>
      <c r="U2627" s="187" t="s">
        <v>7068</v>
      </c>
      <c r="V2627" s="188" t="str" cm="1">
        <f t="array" ref="V2627">IF(SUM(LEN(A2627:U2627))=0,"",IF(OR(OR(ISBLANK(E2627),SUM(LEN(B2627),LEN(C2627))=0),AND(NOT(D2627="Unknown"),ISBLANK(I2627)),AND(NOT(N2627="Unknown"),ISBLANK(Q2627))),"Missing Information", INDEX(Table15[Entire Service Line Classification], MATCH(SUMIFS(Table15[Unique ID],Table15[System-Owned Portion],D2627,Table15[If Material Anything Other than "Lead" in Column E,Was Material Ever Previously Lead?],F2627,Table15[Customer-Owned Portion],N2627),Table15[Unique ID],0),0)))</f>
        <v>Non-lead</v>
      </c>
      <c r="W2627" s="189"/>
    </row>
    <row r="2628" spans="1:23" s="190" customFormat="1" ht="37.5" x14ac:dyDescent="0.25">
      <c r="A2628" s="180">
        <v>11590352</v>
      </c>
      <c r="B2628" s="181" t="s">
        <v>5316</v>
      </c>
      <c r="C2628" s="182" t="s">
        <v>5317</v>
      </c>
      <c r="D2628" s="183" t="s">
        <v>36</v>
      </c>
      <c r="E2628" s="181" t="s">
        <v>35</v>
      </c>
      <c r="F2628" s="183" t="s">
        <v>35</v>
      </c>
      <c r="G2628" s="181" t="s">
        <v>258</v>
      </c>
      <c r="H2628" s="184">
        <v>1</v>
      </c>
      <c r="I2628" s="185" t="s">
        <v>107</v>
      </c>
      <c r="J2628" s="181" t="s">
        <v>37</v>
      </c>
      <c r="K2628" s="181" t="s">
        <v>38</v>
      </c>
      <c r="L2628" s="186">
        <v>45495</v>
      </c>
      <c r="M2628" s="187" t="s">
        <v>225</v>
      </c>
      <c r="N2628" s="183" t="s">
        <v>43</v>
      </c>
      <c r="O2628" s="181"/>
      <c r="P2628" s="184">
        <v>0.75</v>
      </c>
      <c r="Q2628" s="185" t="s">
        <v>107</v>
      </c>
      <c r="R2628" s="181" t="s">
        <v>37</v>
      </c>
      <c r="S2628" s="181" t="s">
        <v>96</v>
      </c>
      <c r="T2628" s="186">
        <v>45495</v>
      </c>
      <c r="U2628" s="187" t="s">
        <v>7068</v>
      </c>
      <c r="V2628" s="188" t="str" cm="1">
        <f t="array" ref="V2628">IF(SUM(LEN(A2628:U2628))=0,"",IF(OR(OR(ISBLANK(E2628),SUM(LEN(B2628),LEN(C2628))=0),AND(NOT(D2628="Unknown"),ISBLANK(I2628)),AND(NOT(N2628="Unknown"),ISBLANK(Q2628))),"Missing Information", INDEX(Table15[Entire Service Line Classification], MATCH(SUMIFS(Table15[Unique ID],Table15[System-Owned Portion],D2628,Table15[If Material Anything Other than "Lead" in Column E,Was Material Ever Previously Lead?],F2628,Table15[Customer-Owned Portion],N2628),Table15[Unique ID],0),0)))</f>
        <v>Non-lead</v>
      </c>
      <c r="W2628" s="189"/>
    </row>
    <row r="2629" spans="1:23" s="190" customFormat="1" ht="37.5" x14ac:dyDescent="0.25">
      <c r="A2629" s="180">
        <v>11590351</v>
      </c>
      <c r="B2629" s="181" t="s">
        <v>5318</v>
      </c>
      <c r="C2629" s="182" t="s">
        <v>5319</v>
      </c>
      <c r="D2629" s="183" t="s">
        <v>36</v>
      </c>
      <c r="E2629" s="181" t="s">
        <v>35</v>
      </c>
      <c r="F2629" s="183" t="s">
        <v>35</v>
      </c>
      <c r="G2629" s="181" t="s">
        <v>7031</v>
      </c>
      <c r="H2629" s="184" t="s">
        <v>225</v>
      </c>
      <c r="I2629" s="185" t="s">
        <v>107</v>
      </c>
      <c r="J2629" s="181" t="s">
        <v>37</v>
      </c>
      <c r="K2629" s="181" t="s">
        <v>38</v>
      </c>
      <c r="L2629" s="186">
        <v>45495</v>
      </c>
      <c r="M2629" s="187" t="s">
        <v>225</v>
      </c>
      <c r="N2629" s="183" t="s">
        <v>43</v>
      </c>
      <c r="O2629" s="181"/>
      <c r="P2629" s="184">
        <v>1</v>
      </c>
      <c r="Q2629" s="185" t="s">
        <v>107</v>
      </c>
      <c r="R2629" s="181" t="s">
        <v>37</v>
      </c>
      <c r="S2629" s="181" t="s">
        <v>96</v>
      </c>
      <c r="T2629" s="186">
        <v>45495</v>
      </c>
      <c r="U2629" s="187" t="s">
        <v>7068</v>
      </c>
      <c r="V2629" s="188" t="str" cm="1">
        <f t="array" ref="V2629">IF(SUM(LEN(A2629:U2629))=0,"",IF(OR(OR(ISBLANK(E2629),SUM(LEN(B2629),LEN(C2629))=0),AND(NOT(D2629="Unknown"),ISBLANK(I2629)),AND(NOT(N2629="Unknown"),ISBLANK(Q2629))),"Missing Information", INDEX(Table15[Entire Service Line Classification], MATCH(SUMIFS(Table15[Unique ID],Table15[System-Owned Portion],D2629,Table15[If Material Anything Other than "Lead" in Column E,Was Material Ever Previously Lead?],F2629,Table15[Customer-Owned Portion],N2629),Table15[Unique ID],0),0)))</f>
        <v>Non-lead</v>
      </c>
      <c r="W2629" s="189"/>
    </row>
    <row r="2630" spans="1:23" s="190" customFormat="1" ht="37.5" x14ac:dyDescent="0.25">
      <c r="A2630" s="180">
        <v>11590349</v>
      </c>
      <c r="B2630" s="181" t="s">
        <v>5320</v>
      </c>
      <c r="C2630" s="182" t="s">
        <v>5321</v>
      </c>
      <c r="D2630" s="183" t="s">
        <v>36</v>
      </c>
      <c r="E2630" s="181" t="s">
        <v>35</v>
      </c>
      <c r="F2630" s="183" t="s">
        <v>35</v>
      </c>
      <c r="G2630" s="181" t="s">
        <v>246</v>
      </c>
      <c r="H2630" s="184">
        <v>1</v>
      </c>
      <c r="I2630" s="185" t="s">
        <v>107</v>
      </c>
      <c r="J2630" s="181" t="s">
        <v>37</v>
      </c>
      <c r="K2630" s="181" t="s">
        <v>38</v>
      </c>
      <c r="L2630" s="186">
        <v>45495</v>
      </c>
      <c r="M2630" s="187" t="s">
        <v>225</v>
      </c>
      <c r="N2630" s="183" t="s">
        <v>36</v>
      </c>
      <c r="O2630" s="181"/>
      <c r="P2630" s="184">
        <v>1</v>
      </c>
      <c r="Q2630" s="185" t="s">
        <v>107</v>
      </c>
      <c r="R2630" s="181" t="s">
        <v>37</v>
      </c>
      <c r="S2630" s="181" t="s">
        <v>96</v>
      </c>
      <c r="T2630" s="186">
        <v>45495</v>
      </c>
      <c r="U2630" s="187" t="s">
        <v>225</v>
      </c>
      <c r="V2630" s="188" t="str" cm="1">
        <f t="array" ref="V2630">IF(SUM(LEN(A2630:U2630))=0,"",IF(OR(OR(ISBLANK(E2630),SUM(LEN(B2630),LEN(C2630))=0),AND(NOT(D2630="Unknown"),ISBLANK(I2630)),AND(NOT(N2630="Unknown"),ISBLANK(Q2630))),"Missing Information", INDEX(Table15[Entire Service Line Classification], MATCH(SUMIFS(Table15[Unique ID],Table15[System-Owned Portion],D2630,Table15[If Material Anything Other than "Lead" in Column E,Was Material Ever Previously Lead?],F2630,Table15[Customer-Owned Portion],N2630),Table15[Unique ID],0),0)))</f>
        <v>Non-lead</v>
      </c>
      <c r="W2630" s="189"/>
    </row>
    <row r="2631" spans="1:23" s="190" customFormat="1" ht="37.5" x14ac:dyDescent="0.25">
      <c r="A2631" s="180">
        <v>11590364</v>
      </c>
      <c r="B2631" s="181" t="s">
        <v>5322</v>
      </c>
      <c r="C2631" s="182" t="s">
        <v>5323</v>
      </c>
      <c r="D2631" s="183" t="s">
        <v>36</v>
      </c>
      <c r="E2631" s="181" t="s">
        <v>35</v>
      </c>
      <c r="F2631" s="183" t="s">
        <v>35</v>
      </c>
      <c r="G2631" s="181" t="s">
        <v>7041</v>
      </c>
      <c r="H2631" s="184">
        <v>1</v>
      </c>
      <c r="I2631" s="185" t="s">
        <v>107</v>
      </c>
      <c r="J2631" s="181" t="s">
        <v>37</v>
      </c>
      <c r="K2631" s="181" t="s">
        <v>38</v>
      </c>
      <c r="L2631" s="186">
        <v>45495</v>
      </c>
      <c r="M2631" s="187" t="s">
        <v>225</v>
      </c>
      <c r="N2631" s="183" t="s">
        <v>43</v>
      </c>
      <c r="O2631" s="181"/>
      <c r="P2631" s="184">
        <v>1</v>
      </c>
      <c r="Q2631" s="185" t="s">
        <v>107</v>
      </c>
      <c r="R2631" s="181" t="s">
        <v>37</v>
      </c>
      <c r="S2631" s="181" t="s">
        <v>96</v>
      </c>
      <c r="T2631" s="186">
        <v>45495</v>
      </c>
      <c r="U2631" s="187" t="s">
        <v>7068</v>
      </c>
      <c r="V2631" s="188" t="str" cm="1">
        <f t="array" ref="V2631">IF(SUM(LEN(A2631:U2631))=0,"",IF(OR(OR(ISBLANK(E2631),SUM(LEN(B2631),LEN(C2631))=0),AND(NOT(D2631="Unknown"),ISBLANK(I2631)),AND(NOT(N2631="Unknown"),ISBLANK(Q2631))),"Missing Information", INDEX(Table15[Entire Service Line Classification], MATCH(SUMIFS(Table15[Unique ID],Table15[System-Owned Portion],D2631,Table15[If Material Anything Other than "Lead" in Column E,Was Material Ever Previously Lead?],F2631,Table15[Customer-Owned Portion],N2631),Table15[Unique ID],0),0)))</f>
        <v>Non-lead</v>
      </c>
      <c r="W2631" s="189"/>
    </row>
    <row r="2632" spans="1:23" s="190" customFormat="1" ht="37.5" x14ac:dyDescent="0.25">
      <c r="A2632" s="180">
        <v>11590358</v>
      </c>
      <c r="B2632" s="181" t="s">
        <v>5324</v>
      </c>
      <c r="C2632" s="182" t="s">
        <v>5325</v>
      </c>
      <c r="D2632" s="183" t="s">
        <v>36</v>
      </c>
      <c r="E2632" s="181" t="s">
        <v>35</v>
      </c>
      <c r="F2632" s="183" t="s">
        <v>35</v>
      </c>
      <c r="G2632" s="181" t="s">
        <v>259</v>
      </c>
      <c r="H2632" s="184">
        <v>1</v>
      </c>
      <c r="I2632" s="185" t="s">
        <v>107</v>
      </c>
      <c r="J2632" s="181" t="s">
        <v>37</v>
      </c>
      <c r="K2632" s="181" t="s">
        <v>38</v>
      </c>
      <c r="L2632" s="186">
        <v>45495</v>
      </c>
      <c r="M2632" s="187" t="s">
        <v>225</v>
      </c>
      <c r="N2632" s="183" t="s">
        <v>43</v>
      </c>
      <c r="O2632" s="181"/>
      <c r="P2632" s="184">
        <v>0.75</v>
      </c>
      <c r="Q2632" s="185" t="s">
        <v>107</v>
      </c>
      <c r="R2632" s="181" t="s">
        <v>37</v>
      </c>
      <c r="S2632" s="181" t="s">
        <v>96</v>
      </c>
      <c r="T2632" s="186">
        <v>45495</v>
      </c>
      <c r="U2632" s="187" t="s">
        <v>7068</v>
      </c>
      <c r="V2632" s="188" t="str" cm="1">
        <f t="array" ref="V2632">IF(SUM(LEN(A2632:U2632))=0,"",IF(OR(OR(ISBLANK(E2632),SUM(LEN(B2632),LEN(C2632))=0),AND(NOT(D2632="Unknown"),ISBLANK(I2632)),AND(NOT(N2632="Unknown"),ISBLANK(Q2632))),"Missing Information", INDEX(Table15[Entire Service Line Classification], MATCH(SUMIFS(Table15[Unique ID],Table15[System-Owned Portion],D2632,Table15[If Material Anything Other than "Lead" in Column E,Was Material Ever Previously Lead?],F2632,Table15[Customer-Owned Portion],N2632),Table15[Unique ID],0),0)))</f>
        <v>Non-lead</v>
      </c>
      <c r="W2632" s="189"/>
    </row>
    <row r="2633" spans="1:23" s="190" customFormat="1" ht="37.5" x14ac:dyDescent="0.25">
      <c r="A2633" s="180">
        <v>11590350</v>
      </c>
      <c r="B2633" s="181" t="s">
        <v>5326</v>
      </c>
      <c r="C2633" s="182" t="s">
        <v>5327</v>
      </c>
      <c r="D2633" s="183" t="s">
        <v>43</v>
      </c>
      <c r="E2633" s="181" t="s">
        <v>35</v>
      </c>
      <c r="F2633" s="183" t="s">
        <v>35</v>
      </c>
      <c r="G2633" s="181" t="s">
        <v>247</v>
      </c>
      <c r="H2633" s="184">
        <v>1</v>
      </c>
      <c r="I2633" s="185" t="s">
        <v>107</v>
      </c>
      <c r="J2633" s="181" t="s">
        <v>37</v>
      </c>
      <c r="K2633" s="181" t="s">
        <v>38</v>
      </c>
      <c r="L2633" s="186">
        <v>45496</v>
      </c>
      <c r="M2633" s="187" t="s">
        <v>7069</v>
      </c>
      <c r="N2633" s="183" t="s">
        <v>43</v>
      </c>
      <c r="O2633" s="181"/>
      <c r="P2633" s="184">
        <v>0.75</v>
      </c>
      <c r="Q2633" s="185" t="s">
        <v>107</v>
      </c>
      <c r="R2633" s="181" t="s">
        <v>37</v>
      </c>
      <c r="S2633" s="181" t="s">
        <v>96</v>
      </c>
      <c r="T2633" s="186">
        <v>45496</v>
      </c>
      <c r="U2633" s="187" t="s">
        <v>7068</v>
      </c>
      <c r="V2633" s="188" t="str" cm="1">
        <f t="array" ref="V2633">IF(SUM(LEN(A2633:U2633))=0,"",IF(OR(OR(ISBLANK(E2633),SUM(LEN(B2633),LEN(C2633))=0),AND(NOT(D2633="Unknown"),ISBLANK(I2633)),AND(NOT(N2633="Unknown"),ISBLANK(Q2633))),"Missing Information", INDEX(Table15[Entire Service Line Classification], MATCH(SUMIFS(Table15[Unique ID],Table15[System-Owned Portion],D2633,Table15[If Material Anything Other than "Lead" in Column E,Was Material Ever Previously Lead?],F2633,Table15[Customer-Owned Portion],N2633),Table15[Unique ID],0),0)))</f>
        <v>Non-lead</v>
      </c>
      <c r="W2633" s="189"/>
    </row>
    <row r="2634" spans="1:23" s="190" customFormat="1" ht="37.5" x14ac:dyDescent="0.25">
      <c r="A2634" s="180">
        <v>11590345</v>
      </c>
      <c r="B2634" s="181" t="s">
        <v>5328</v>
      </c>
      <c r="C2634" s="182" t="s">
        <v>5329</v>
      </c>
      <c r="D2634" s="183" t="s">
        <v>36</v>
      </c>
      <c r="E2634" s="181" t="s">
        <v>35</v>
      </c>
      <c r="F2634" s="183" t="s">
        <v>35</v>
      </c>
      <c r="G2634" s="181" t="s">
        <v>258</v>
      </c>
      <c r="H2634" s="184">
        <v>1</v>
      </c>
      <c r="I2634" s="185" t="s">
        <v>107</v>
      </c>
      <c r="J2634" s="181" t="s">
        <v>37</v>
      </c>
      <c r="K2634" s="181" t="s">
        <v>38</v>
      </c>
      <c r="L2634" s="186">
        <v>45496</v>
      </c>
      <c r="M2634" s="187" t="s">
        <v>225</v>
      </c>
      <c r="N2634" s="183" t="s">
        <v>43</v>
      </c>
      <c r="O2634" s="181"/>
      <c r="P2634" s="184">
        <v>0.75</v>
      </c>
      <c r="Q2634" s="185" t="s">
        <v>107</v>
      </c>
      <c r="R2634" s="181" t="s">
        <v>37</v>
      </c>
      <c r="S2634" s="181" t="s">
        <v>96</v>
      </c>
      <c r="T2634" s="186">
        <v>45496</v>
      </c>
      <c r="U2634" s="187" t="s">
        <v>7068</v>
      </c>
      <c r="V2634" s="188" t="str" cm="1">
        <f t="array" ref="V2634">IF(SUM(LEN(A2634:U2634))=0,"",IF(OR(OR(ISBLANK(E2634),SUM(LEN(B2634),LEN(C2634))=0),AND(NOT(D2634="Unknown"),ISBLANK(I2634)),AND(NOT(N2634="Unknown"),ISBLANK(Q2634))),"Missing Information", INDEX(Table15[Entire Service Line Classification], MATCH(SUMIFS(Table15[Unique ID],Table15[System-Owned Portion],D2634,Table15[If Material Anything Other than "Lead" in Column E,Was Material Ever Previously Lead?],F2634,Table15[Customer-Owned Portion],N2634),Table15[Unique ID],0),0)))</f>
        <v>Non-lead</v>
      </c>
      <c r="W2634" s="189"/>
    </row>
    <row r="2635" spans="1:23" s="190" customFormat="1" ht="37.5" x14ac:dyDescent="0.25">
      <c r="A2635" s="180">
        <v>11590366</v>
      </c>
      <c r="B2635" s="181" t="s">
        <v>5330</v>
      </c>
      <c r="C2635" s="182" t="s">
        <v>5331</v>
      </c>
      <c r="D2635" s="183" t="s">
        <v>36</v>
      </c>
      <c r="E2635" s="181" t="s">
        <v>35</v>
      </c>
      <c r="F2635" s="183" t="s">
        <v>35</v>
      </c>
      <c r="G2635" s="181" t="s">
        <v>7041</v>
      </c>
      <c r="H2635" s="184">
        <v>1</v>
      </c>
      <c r="I2635" s="185" t="s">
        <v>107</v>
      </c>
      <c r="J2635" s="181" t="s">
        <v>37</v>
      </c>
      <c r="K2635" s="181" t="s">
        <v>38</v>
      </c>
      <c r="L2635" s="186">
        <v>45495</v>
      </c>
      <c r="M2635" s="187" t="s">
        <v>225</v>
      </c>
      <c r="N2635" s="183" t="s">
        <v>43</v>
      </c>
      <c r="O2635" s="181"/>
      <c r="P2635" s="184">
        <v>1</v>
      </c>
      <c r="Q2635" s="185" t="s">
        <v>107</v>
      </c>
      <c r="R2635" s="181" t="s">
        <v>37</v>
      </c>
      <c r="S2635" s="181" t="s">
        <v>96</v>
      </c>
      <c r="T2635" s="186">
        <v>45495</v>
      </c>
      <c r="U2635" s="187" t="s">
        <v>7080</v>
      </c>
      <c r="V2635" s="188" t="str" cm="1">
        <f t="array" ref="V2635">IF(SUM(LEN(A2635:U2635))=0,"",IF(OR(OR(ISBLANK(E2635),SUM(LEN(B2635),LEN(C2635))=0),AND(NOT(D2635="Unknown"),ISBLANK(I2635)),AND(NOT(N2635="Unknown"),ISBLANK(Q2635))),"Missing Information", INDEX(Table15[Entire Service Line Classification], MATCH(SUMIFS(Table15[Unique ID],Table15[System-Owned Portion],D2635,Table15[If Material Anything Other than "Lead" in Column E,Was Material Ever Previously Lead?],F2635,Table15[Customer-Owned Portion],N2635),Table15[Unique ID],0),0)))</f>
        <v>Non-lead</v>
      </c>
      <c r="W2635" s="189"/>
    </row>
    <row r="2636" spans="1:23" s="190" customFormat="1" ht="37.5" x14ac:dyDescent="0.25">
      <c r="A2636" s="180">
        <v>11590363</v>
      </c>
      <c r="B2636" s="181" t="s">
        <v>5332</v>
      </c>
      <c r="C2636" s="182" t="s">
        <v>5333</v>
      </c>
      <c r="D2636" s="183" t="s">
        <v>36</v>
      </c>
      <c r="E2636" s="181" t="s">
        <v>35</v>
      </c>
      <c r="F2636" s="183" t="s">
        <v>35</v>
      </c>
      <c r="G2636" s="181" t="s">
        <v>232</v>
      </c>
      <c r="H2636" s="184">
        <v>1</v>
      </c>
      <c r="I2636" s="185" t="s">
        <v>107</v>
      </c>
      <c r="J2636" s="181" t="s">
        <v>37</v>
      </c>
      <c r="K2636" s="181" t="s">
        <v>38</v>
      </c>
      <c r="L2636" s="186">
        <v>45495</v>
      </c>
      <c r="M2636" s="187" t="s">
        <v>225</v>
      </c>
      <c r="N2636" s="183" t="s">
        <v>36</v>
      </c>
      <c r="O2636" s="181"/>
      <c r="P2636" s="184">
        <v>1</v>
      </c>
      <c r="Q2636" s="185" t="s">
        <v>107</v>
      </c>
      <c r="R2636" s="181" t="s">
        <v>37</v>
      </c>
      <c r="S2636" s="181" t="s">
        <v>96</v>
      </c>
      <c r="T2636" s="186">
        <v>45495</v>
      </c>
      <c r="U2636" s="187" t="s">
        <v>225</v>
      </c>
      <c r="V2636" s="188" t="str" cm="1">
        <f t="array" ref="V2636">IF(SUM(LEN(A2636:U2636))=0,"",IF(OR(OR(ISBLANK(E2636),SUM(LEN(B2636),LEN(C2636))=0),AND(NOT(D2636="Unknown"),ISBLANK(I2636)),AND(NOT(N2636="Unknown"),ISBLANK(Q2636))),"Missing Information", INDEX(Table15[Entire Service Line Classification], MATCH(SUMIFS(Table15[Unique ID],Table15[System-Owned Portion],D2636,Table15[If Material Anything Other than "Lead" in Column E,Was Material Ever Previously Lead?],F2636,Table15[Customer-Owned Portion],N2636),Table15[Unique ID],0),0)))</f>
        <v>Non-lead</v>
      </c>
      <c r="W2636" s="189"/>
    </row>
    <row r="2637" spans="1:23" s="190" customFormat="1" ht="37.5" x14ac:dyDescent="0.25">
      <c r="A2637" s="180">
        <v>11590360</v>
      </c>
      <c r="B2637" s="181" t="s">
        <v>5334</v>
      </c>
      <c r="C2637" s="182" t="s">
        <v>5335</v>
      </c>
      <c r="D2637" s="183" t="s">
        <v>36</v>
      </c>
      <c r="E2637" s="181" t="s">
        <v>35</v>
      </c>
      <c r="F2637" s="183" t="s">
        <v>35</v>
      </c>
      <c r="G2637" s="181" t="s">
        <v>246</v>
      </c>
      <c r="H2637" s="184">
        <v>1</v>
      </c>
      <c r="I2637" s="185" t="s">
        <v>107</v>
      </c>
      <c r="J2637" s="181" t="s">
        <v>37</v>
      </c>
      <c r="K2637" s="181" t="s">
        <v>38</v>
      </c>
      <c r="L2637" s="186">
        <v>45495</v>
      </c>
      <c r="M2637" s="187" t="s">
        <v>225</v>
      </c>
      <c r="N2637" s="183" t="s">
        <v>43</v>
      </c>
      <c r="O2637" s="181"/>
      <c r="P2637" s="184">
        <v>0.75</v>
      </c>
      <c r="Q2637" s="185" t="s">
        <v>107</v>
      </c>
      <c r="R2637" s="181" t="s">
        <v>37</v>
      </c>
      <c r="S2637" s="181" t="s">
        <v>96</v>
      </c>
      <c r="T2637" s="186">
        <v>45495</v>
      </c>
      <c r="U2637" s="187" t="s">
        <v>7068</v>
      </c>
      <c r="V2637" s="188" t="str" cm="1">
        <f t="array" ref="V2637">IF(SUM(LEN(A2637:U2637))=0,"",IF(OR(OR(ISBLANK(E2637),SUM(LEN(B2637),LEN(C2637))=0),AND(NOT(D2637="Unknown"),ISBLANK(I2637)),AND(NOT(N2637="Unknown"),ISBLANK(Q2637))),"Missing Information", INDEX(Table15[Entire Service Line Classification], MATCH(SUMIFS(Table15[Unique ID],Table15[System-Owned Portion],D2637,Table15[If Material Anything Other than "Lead" in Column E,Was Material Ever Previously Lead?],F2637,Table15[Customer-Owned Portion],N2637),Table15[Unique ID],0),0)))</f>
        <v>Non-lead</v>
      </c>
      <c r="W2637" s="189"/>
    </row>
    <row r="2638" spans="1:23" s="190" customFormat="1" ht="37.5" x14ac:dyDescent="0.25">
      <c r="A2638" s="180">
        <v>11590359</v>
      </c>
      <c r="B2638" s="181" t="s">
        <v>5336</v>
      </c>
      <c r="C2638" s="182" t="s">
        <v>5337</v>
      </c>
      <c r="D2638" s="183" t="s">
        <v>36</v>
      </c>
      <c r="E2638" s="181" t="s">
        <v>35</v>
      </c>
      <c r="F2638" s="183" t="s">
        <v>35</v>
      </c>
      <c r="G2638" s="181" t="s">
        <v>7036</v>
      </c>
      <c r="H2638" s="184">
        <v>1</v>
      </c>
      <c r="I2638" s="185" t="s">
        <v>107</v>
      </c>
      <c r="J2638" s="181" t="s">
        <v>37</v>
      </c>
      <c r="K2638" s="181" t="s">
        <v>38</v>
      </c>
      <c r="L2638" s="186">
        <v>45496</v>
      </c>
      <c r="M2638" s="187" t="s">
        <v>225</v>
      </c>
      <c r="N2638" s="183" t="s">
        <v>43</v>
      </c>
      <c r="O2638" s="181"/>
      <c r="P2638" s="184">
        <v>0.75</v>
      </c>
      <c r="Q2638" s="185" t="s">
        <v>107</v>
      </c>
      <c r="R2638" s="181" t="s">
        <v>37</v>
      </c>
      <c r="S2638" s="181" t="s">
        <v>96</v>
      </c>
      <c r="T2638" s="186">
        <v>45496</v>
      </c>
      <c r="U2638" s="187" t="s">
        <v>7068</v>
      </c>
      <c r="V2638" s="188" t="str" cm="1">
        <f t="array" ref="V2638">IF(SUM(LEN(A2638:U2638))=0,"",IF(OR(OR(ISBLANK(E2638),SUM(LEN(B2638),LEN(C2638))=0),AND(NOT(D2638="Unknown"),ISBLANK(I2638)),AND(NOT(N2638="Unknown"),ISBLANK(Q2638))),"Missing Information", INDEX(Table15[Entire Service Line Classification], MATCH(SUMIFS(Table15[Unique ID],Table15[System-Owned Portion],D2638,Table15[If Material Anything Other than "Lead" in Column E,Was Material Ever Previously Lead?],F2638,Table15[Customer-Owned Portion],N2638),Table15[Unique ID],0),0)))</f>
        <v>Non-lead</v>
      </c>
      <c r="W2638" s="189"/>
    </row>
    <row r="2639" spans="1:23" s="190" customFormat="1" ht="37.5" x14ac:dyDescent="0.25">
      <c r="A2639" s="180">
        <v>11590357</v>
      </c>
      <c r="B2639" s="181" t="s">
        <v>5338</v>
      </c>
      <c r="C2639" s="182" t="s">
        <v>5339</v>
      </c>
      <c r="D2639" s="183" t="s">
        <v>36</v>
      </c>
      <c r="E2639" s="181" t="s">
        <v>35</v>
      </c>
      <c r="F2639" s="183" t="s">
        <v>35</v>
      </c>
      <c r="G2639" s="181" t="s">
        <v>7034</v>
      </c>
      <c r="H2639" s="184">
        <v>1</v>
      </c>
      <c r="I2639" s="185" t="s">
        <v>107</v>
      </c>
      <c r="J2639" s="181" t="s">
        <v>37</v>
      </c>
      <c r="K2639" s="181" t="s">
        <v>38</v>
      </c>
      <c r="L2639" s="186">
        <v>45496</v>
      </c>
      <c r="M2639" s="187" t="s">
        <v>225</v>
      </c>
      <c r="N2639" s="183" t="s">
        <v>36</v>
      </c>
      <c r="O2639" s="181"/>
      <c r="P2639" s="184">
        <v>0.75</v>
      </c>
      <c r="Q2639" s="185" t="s">
        <v>107</v>
      </c>
      <c r="R2639" s="181" t="s">
        <v>37</v>
      </c>
      <c r="S2639" s="181" t="s">
        <v>96</v>
      </c>
      <c r="T2639" s="186">
        <v>45496</v>
      </c>
      <c r="U2639" s="187" t="s">
        <v>225</v>
      </c>
      <c r="V2639" s="188" t="str" cm="1">
        <f t="array" ref="V2639">IF(SUM(LEN(A2639:U2639))=0,"",IF(OR(OR(ISBLANK(E2639),SUM(LEN(B2639),LEN(C2639))=0),AND(NOT(D2639="Unknown"),ISBLANK(I2639)),AND(NOT(N2639="Unknown"),ISBLANK(Q2639))),"Missing Information", INDEX(Table15[Entire Service Line Classification], MATCH(SUMIFS(Table15[Unique ID],Table15[System-Owned Portion],D2639,Table15[If Material Anything Other than "Lead" in Column E,Was Material Ever Previously Lead?],F2639,Table15[Customer-Owned Portion],N2639),Table15[Unique ID],0),0)))</f>
        <v>Non-lead</v>
      </c>
      <c r="W2639" s="189"/>
    </row>
    <row r="2640" spans="1:23" s="190" customFormat="1" ht="37.5" x14ac:dyDescent="0.25">
      <c r="A2640" s="180">
        <v>11590348</v>
      </c>
      <c r="B2640" s="181" t="s">
        <v>5340</v>
      </c>
      <c r="C2640" s="182" t="s">
        <v>5341</v>
      </c>
      <c r="D2640" s="183" t="s">
        <v>36</v>
      </c>
      <c r="E2640" s="181" t="s">
        <v>35</v>
      </c>
      <c r="F2640" s="183" t="s">
        <v>35</v>
      </c>
      <c r="G2640" s="181" t="s">
        <v>7034</v>
      </c>
      <c r="H2640" s="184">
        <v>1</v>
      </c>
      <c r="I2640" s="185" t="s">
        <v>107</v>
      </c>
      <c r="J2640" s="181" t="s">
        <v>37</v>
      </c>
      <c r="K2640" s="181" t="s">
        <v>38</v>
      </c>
      <c r="L2640" s="186">
        <v>45496</v>
      </c>
      <c r="M2640" s="187" t="s">
        <v>225</v>
      </c>
      <c r="N2640" s="183" t="s">
        <v>36</v>
      </c>
      <c r="O2640" s="181"/>
      <c r="P2640" s="184">
        <v>1</v>
      </c>
      <c r="Q2640" s="185" t="s">
        <v>107</v>
      </c>
      <c r="R2640" s="181" t="s">
        <v>37</v>
      </c>
      <c r="S2640" s="181" t="s">
        <v>96</v>
      </c>
      <c r="T2640" s="186">
        <v>45496</v>
      </c>
      <c r="U2640" s="187" t="s">
        <v>225</v>
      </c>
      <c r="V2640" s="188" t="str" cm="1">
        <f t="array" ref="V2640">IF(SUM(LEN(A2640:U2640))=0,"",IF(OR(OR(ISBLANK(E2640),SUM(LEN(B2640),LEN(C2640))=0),AND(NOT(D2640="Unknown"),ISBLANK(I2640)),AND(NOT(N2640="Unknown"),ISBLANK(Q2640))),"Missing Information", INDEX(Table15[Entire Service Line Classification], MATCH(SUMIFS(Table15[Unique ID],Table15[System-Owned Portion],D2640,Table15[If Material Anything Other than "Lead" in Column E,Was Material Ever Previously Lead?],F2640,Table15[Customer-Owned Portion],N2640),Table15[Unique ID],0),0)))</f>
        <v>Non-lead</v>
      </c>
      <c r="W2640" s="189"/>
    </row>
    <row r="2641" spans="1:23" s="190" customFormat="1" ht="37.5" x14ac:dyDescent="0.25">
      <c r="A2641" s="180">
        <v>11590346</v>
      </c>
      <c r="B2641" s="181" t="s">
        <v>5342</v>
      </c>
      <c r="C2641" s="182" t="s">
        <v>5343</v>
      </c>
      <c r="D2641" s="183" t="s">
        <v>36</v>
      </c>
      <c r="E2641" s="181" t="s">
        <v>35</v>
      </c>
      <c r="F2641" s="183" t="s">
        <v>35</v>
      </c>
      <c r="G2641" s="181" t="s">
        <v>258</v>
      </c>
      <c r="H2641" s="184">
        <v>1</v>
      </c>
      <c r="I2641" s="185" t="s">
        <v>107</v>
      </c>
      <c r="J2641" s="181" t="s">
        <v>37</v>
      </c>
      <c r="K2641" s="181" t="s">
        <v>38</v>
      </c>
      <c r="L2641" s="186">
        <v>45492</v>
      </c>
      <c r="M2641" s="187" t="s">
        <v>225</v>
      </c>
      <c r="N2641" s="183" t="s">
        <v>43</v>
      </c>
      <c r="O2641" s="181"/>
      <c r="P2641" s="184">
        <v>1</v>
      </c>
      <c r="Q2641" s="185" t="s">
        <v>107</v>
      </c>
      <c r="R2641" s="181" t="s">
        <v>37</v>
      </c>
      <c r="S2641" s="181" t="s">
        <v>96</v>
      </c>
      <c r="T2641" s="186">
        <v>45492</v>
      </c>
      <c r="U2641" s="187" t="s">
        <v>7068</v>
      </c>
      <c r="V2641" s="188" t="str" cm="1">
        <f t="array" ref="V2641">IF(SUM(LEN(A2641:U2641))=0,"",IF(OR(OR(ISBLANK(E2641),SUM(LEN(B2641),LEN(C2641))=0),AND(NOT(D2641="Unknown"),ISBLANK(I2641)),AND(NOT(N2641="Unknown"),ISBLANK(Q2641))),"Missing Information", INDEX(Table15[Entire Service Line Classification], MATCH(SUMIFS(Table15[Unique ID],Table15[System-Owned Portion],D2641,Table15[If Material Anything Other than "Lead" in Column E,Was Material Ever Previously Lead?],F2641,Table15[Customer-Owned Portion],N2641),Table15[Unique ID],0),0)))</f>
        <v>Non-lead</v>
      </c>
      <c r="W2641" s="189"/>
    </row>
    <row r="2642" spans="1:23" s="190" customFormat="1" ht="37.5" x14ac:dyDescent="0.25">
      <c r="A2642" s="180">
        <v>11590342</v>
      </c>
      <c r="B2642" s="181" t="s">
        <v>5344</v>
      </c>
      <c r="C2642" s="182" t="s">
        <v>5345</v>
      </c>
      <c r="D2642" s="183" t="s">
        <v>43</v>
      </c>
      <c r="E2642" s="181" t="s">
        <v>35</v>
      </c>
      <c r="F2642" s="183" t="s">
        <v>35</v>
      </c>
      <c r="G2642" s="181" t="s">
        <v>241</v>
      </c>
      <c r="H2642" s="184">
        <v>1</v>
      </c>
      <c r="I2642" s="185" t="s">
        <v>107</v>
      </c>
      <c r="J2642" s="181" t="s">
        <v>37</v>
      </c>
      <c r="K2642" s="181" t="s">
        <v>38</v>
      </c>
      <c r="L2642" s="186">
        <v>45496</v>
      </c>
      <c r="M2642" s="187" t="s">
        <v>7069</v>
      </c>
      <c r="N2642" s="183" t="s">
        <v>43</v>
      </c>
      <c r="O2642" s="181"/>
      <c r="P2642" s="184">
        <v>0.75</v>
      </c>
      <c r="Q2642" s="185" t="s">
        <v>107</v>
      </c>
      <c r="R2642" s="181" t="s">
        <v>37</v>
      </c>
      <c r="S2642" s="181" t="s">
        <v>96</v>
      </c>
      <c r="T2642" s="186">
        <v>45496</v>
      </c>
      <c r="U2642" s="187" t="s">
        <v>7069</v>
      </c>
      <c r="V2642" s="188" t="str" cm="1">
        <f t="array" ref="V2642">IF(SUM(LEN(A2642:U2642))=0,"",IF(OR(OR(ISBLANK(E2642),SUM(LEN(B2642),LEN(C2642))=0),AND(NOT(D2642="Unknown"),ISBLANK(I2642)),AND(NOT(N2642="Unknown"),ISBLANK(Q2642))),"Missing Information", INDEX(Table15[Entire Service Line Classification], MATCH(SUMIFS(Table15[Unique ID],Table15[System-Owned Portion],D2642,Table15[If Material Anything Other than "Lead" in Column E,Was Material Ever Previously Lead?],F2642,Table15[Customer-Owned Portion],N2642),Table15[Unique ID],0),0)))</f>
        <v>Non-lead</v>
      </c>
      <c r="W2642" s="189"/>
    </row>
    <row r="2643" spans="1:23" s="190" customFormat="1" ht="37.5" x14ac:dyDescent="0.25">
      <c r="A2643" s="180">
        <v>11590341</v>
      </c>
      <c r="B2643" s="181" t="s">
        <v>5346</v>
      </c>
      <c r="C2643" s="182" t="s">
        <v>5347</v>
      </c>
      <c r="D2643" s="183" t="s">
        <v>43</v>
      </c>
      <c r="E2643" s="181" t="s">
        <v>35</v>
      </c>
      <c r="F2643" s="183" t="s">
        <v>35</v>
      </c>
      <c r="G2643" s="181" t="s">
        <v>241</v>
      </c>
      <c r="H2643" s="184">
        <v>1</v>
      </c>
      <c r="I2643" s="185" t="s">
        <v>107</v>
      </c>
      <c r="J2643" s="181" t="s">
        <v>37</v>
      </c>
      <c r="K2643" s="181" t="s">
        <v>38</v>
      </c>
      <c r="L2643" s="186">
        <v>45496</v>
      </c>
      <c r="M2643" s="187" t="s">
        <v>7069</v>
      </c>
      <c r="N2643" s="183" t="s">
        <v>43</v>
      </c>
      <c r="O2643" s="181"/>
      <c r="P2643" s="184">
        <v>0.75</v>
      </c>
      <c r="Q2643" s="185" t="s">
        <v>107</v>
      </c>
      <c r="R2643" s="181" t="s">
        <v>37</v>
      </c>
      <c r="S2643" s="181" t="s">
        <v>96</v>
      </c>
      <c r="T2643" s="186">
        <v>45496</v>
      </c>
      <c r="U2643" s="187" t="s">
        <v>7069</v>
      </c>
      <c r="V2643" s="188" t="str" cm="1">
        <f t="array" ref="V2643">IF(SUM(LEN(A2643:U2643))=0,"",IF(OR(OR(ISBLANK(E2643),SUM(LEN(B2643),LEN(C2643))=0),AND(NOT(D2643="Unknown"),ISBLANK(I2643)),AND(NOT(N2643="Unknown"),ISBLANK(Q2643))),"Missing Information", INDEX(Table15[Entire Service Line Classification], MATCH(SUMIFS(Table15[Unique ID],Table15[System-Owned Portion],D2643,Table15[If Material Anything Other than "Lead" in Column E,Was Material Ever Previously Lead?],F2643,Table15[Customer-Owned Portion],N2643),Table15[Unique ID],0),0)))</f>
        <v>Non-lead</v>
      </c>
      <c r="W2643" s="189"/>
    </row>
    <row r="2644" spans="1:23" s="190" customFormat="1" ht="37.5" x14ac:dyDescent="0.25">
      <c r="A2644" s="180">
        <v>11590340</v>
      </c>
      <c r="B2644" s="181" t="s">
        <v>5348</v>
      </c>
      <c r="C2644" s="182" t="s">
        <v>5349</v>
      </c>
      <c r="D2644" s="183" t="s">
        <v>36</v>
      </c>
      <c r="E2644" s="181" t="s">
        <v>35</v>
      </c>
      <c r="F2644" s="183" t="s">
        <v>35</v>
      </c>
      <c r="G2644" s="181" t="s">
        <v>238</v>
      </c>
      <c r="H2644" s="184">
        <v>1</v>
      </c>
      <c r="I2644" s="185" t="s">
        <v>107</v>
      </c>
      <c r="J2644" s="181" t="s">
        <v>37</v>
      </c>
      <c r="K2644" s="181" t="s">
        <v>38</v>
      </c>
      <c r="L2644" s="186">
        <v>45496</v>
      </c>
      <c r="M2644" s="187" t="s">
        <v>225</v>
      </c>
      <c r="N2644" s="183" t="s">
        <v>36</v>
      </c>
      <c r="O2644" s="181"/>
      <c r="P2644" s="184">
        <v>0.75</v>
      </c>
      <c r="Q2644" s="185" t="s">
        <v>107</v>
      </c>
      <c r="R2644" s="181" t="s">
        <v>37</v>
      </c>
      <c r="S2644" s="181" t="s">
        <v>96</v>
      </c>
      <c r="T2644" s="186">
        <v>45496</v>
      </c>
      <c r="U2644" s="187" t="s">
        <v>225</v>
      </c>
      <c r="V2644" s="188" t="str" cm="1">
        <f t="array" ref="V2644">IF(SUM(LEN(A2644:U2644))=0,"",IF(OR(OR(ISBLANK(E2644),SUM(LEN(B2644),LEN(C2644))=0),AND(NOT(D2644="Unknown"),ISBLANK(I2644)),AND(NOT(N2644="Unknown"),ISBLANK(Q2644))),"Missing Information", INDEX(Table15[Entire Service Line Classification], MATCH(SUMIFS(Table15[Unique ID],Table15[System-Owned Portion],D2644,Table15[If Material Anything Other than "Lead" in Column E,Was Material Ever Previously Lead?],F2644,Table15[Customer-Owned Portion],N2644),Table15[Unique ID],0),0)))</f>
        <v>Non-lead</v>
      </c>
      <c r="W2644" s="189"/>
    </row>
    <row r="2645" spans="1:23" s="190" customFormat="1" ht="37.5" x14ac:dyDescent="0.25">
      <c r="A2645" s="180">
        <v>11590338</v>
      </c>
      <c r="B2645" s="181" t="s">
        <v>5350</v>
      </c>
      <c r="C2645" s="182" t="s">
        <v>5351</v>
      </c>
      <c r="D2645" s="183" t="s">
        <v>36</v>
      </c>
      <c r="E2645" s="181" t="s">
        <v>35</v>
      </c>
      <c r="F2645" s="183" t="s">
        <v>35</v>
      </c>
      <c r="G2645" s="181" t="s">
        <v>239</v>
      </c>
      <c r="H2645" s="184">
        <v>1.5</v>
      </c>
      <c r="I2645" s="185" t="s">
        <v>107</v>
      </c>
      <c r="J2645" s="181" t="s">
        <v>37</v>
      </c>
      <c r="K2645" s="181" t="s">
        <v>38</v>
      </c>
      <c r="L2645" s="186">
        <v>45496</v>
      </c>
      <c r="M2645" s="187" t="s">
        <v>225</v>
      </c>
      <c r="N2645" s="183" t="s">
        <v>43</v>
      </c>
      <c r="O2645" s="181"/>
      <c r="P2645" s="184">
        <v>1.5</v>
      </c>
      <c r="Q2645" s="185" t="s">
        <v>107</v>
      </c>
      <c r="R2645" s="181" t="s">
        <v>37</v>
      </c>
      <c r="S2645" s="181" t="s">
        <v>96</v>
      </c>
      <c r="T2645" s="186">
        <v>45496</v>
      </c>
      <c r="U2645" s="187" t="s">
        <v>7068</v>
      </c>
      <c r="V2645" s="188" t="str" cm="1">
        <f t="array" ref="V2645">IF(SUM(LEN(A2645:U2645))=0,"",IF(OR(OR(ISBLANK(E2645),SUM(LEN(B2645),LEN(C2645))=0),AND(NOT(D2645="Unknown"),ISBLANK(I2645)),AND(NOT(N2645="Unknown"),ISBLANK(Q2645))),"Missing Information", INDEX(Table15[Entire Service Line Classification], MATCH(SUMIFS(Table15[Unique ID],Table15[System-Owned Portion],D2645,Table15[If Material Anything Other than "Lead" in Column E,Was Material Ever Previously Lead?],F2645,Table15[Customer-Owned Portion],N2645),Table15[Unique ID],0),0)))</f>
        <v>Non-lead</v>
      </c>
      <c r="W2645" s="189"/>
    </row>
    <row r="2646" spans="1:23" s="190" customFormat="1" ht="37.5" x14ac:dyDescent="0.25">
      <c r="A2646" s="180">
        <v>11590339</v>
      </c>
      <c r="B2646" s="181" t="s">
        <v>5352</v>
      </c>
      <c r="C2646" s="182" t="s">
        <v>5353</v>
      </c>
      <c r="D2646" s="183" t="s">
        <v>36</v>
      </c>
      <c r="E2646" s="181" t="s">
        <v>35</v>
      </c>
      <c r="F2646" s="183" t="s">
        <v>35</v>
      </c>
      <c r="G2646" s="181" t="s">
        <v>242</v>
      </c>
      <c r="H2646" s="184">
        <v>1</v>
      </c>
      <c r="I2646" s="185" t="s">
        <v>107</v>
      </c>
      <c r="J2646" s="181" t="s">
        <v>37</v>
      </c>
      <c r="K2646" s="181" t="s">
        <v>38</v>
      </c>
      <c r="L2646" s="186">
        <v>45496</v>
      </c>
      <c r="M2646" s="187" t="s">
        <v>225</v>
      </c>
      <c r="N2646" s="183" t="s">
        <v>36</v>
      </c>
      <c r="O2646" s="181"/>
      <c r="P2646" s="184">
        <v>0.75</v>
      </c>
      <c r="Q2646" s="185" t="s">
        <v>107</v>
      </c>
      <c r="R2646" s="181" t="s">
        <v>37</v>
      </c>
      <c r="S2646" s="181" t="s">
        <v>96</v>
      </c>
      <c r="T2646" s="186">
        <v>45496</v>
      </c>
      <c r="U2646" s="187" t="s">
        <v>225</v>
      </c>
      <c r="V2646" s="188" t="str" cm="1">
        <f t="array" ref="V2646">IF(SUM(LEN(A2646:U2646))=0,"",IF(OR(OR(ISBLANK(E2646),SUM(LEN(B2646),LEN(C2646))=0),AND(NOT(D2646="Unknown"),ISBLANK(I2646)),AND(NOT(N2646="Unknown"),ISBLANK(Q2646))),"Missing Information", INDEX(Table15[Entire Service Line Classification], MATCH(SUMIFS(Table15[Unique ID],Table15[System-Owned Portion],D2646,Table15[If Material Anything Other than "Lead" in Column E,Was Material Ever Previously Lead?],F2646,Table15[Customer-Owned Portion],N2646),Table15[Unique ID],0),0)))</f>
        <v>Non-lead</v>
      </c>
      <c r="W2646" s="189"/>
    </row>
    <row r="2647" spans="1:23" s="190" customFormat="1" ht="37.5" x14ac:dyDescent="0.25">
      <c r="A2647" s="180">
        <v>11590337</v>
      </c>
      <c r="B2647" s="181" t="s">
        <v>5354</v>
      </c>
      <c r="C2647" s="182" t="s">
        <v>5355</v>
      </c>
      <c r="D2647" s="183" t="s">
        <v>36</v>
      </c>
      <c r="E2647" s="181" t="s">
        <v>35</v>
      </c>
      <c r="F2647" s="183" t="s">
        <v>35</v>
      </c>
      <c r="G2647" s="181" t="s">
        <v>247</v>
      </c>
      <c r="H2647" s="184">
        <v>1</v>
      </c>
      <c r="I2647" s="185" t="s">
        <v>107</v>
      </c>
      <c r="J2647" s="181" t="s">
        <v>37</v>
      </c>
      <c r="K2647" s="181" t="s">
        <v>38</v>
      </c>
      <c r="L2647" s="186">
        <v>45496</v>
      </c>
      <c r="M2647" s="187" t="s">
        <v>225</v>
      </c>
      <c r="N2647" s="183" t="s">
        <v>36</v>
      </c>
      <c r="O2647" s="181"/>
      <c r="P2647" s="184">
        <v>1</v>
      </c>
      <c r="Q2647" s="185" t="s">
        <v>107</v>
      </c>
      <c r="R2647" s="181" t="s">
        <v>37</v>
      </c>
      <c r="S2647" s="181" t="s">
        <v>96</v>
      </c>
      <c r="T2647" s="186">
        <v>45496</v>
      </c>
      <c r="U2647" s="187" t="s">
        <v>225</v>
      </c>
      <c r="V2647" s="188" t="str" cm="1">
        <f t="array" ref="V2647">IF(SUM(LEN(A2647:U2647))=0,"",IF(OR(OR(ISBLANK(E2647),SUM(LEN(B2647),LEN(C2647))=0),AND(NOT(D2647="Unknown"),ISBLANK(I2647)),AND(NOT(N2647="Unknown"),ISBLANK(Q2647))),"Missing Information", INDEX(Table15[Entire Service Line Classification], MATCH(SUMIFS(Table15[Unique ID],Table15[System-Owned Portion],D2647,Table15[If Material Anything Other than "Lead" in Column E,Was Material Ever Previously Lead?],F2647,Table15[Customer-Owned Portion],N2647),Table15[Unique ID],0),0)))</f>
        <v>Non-lead</v>
      </c>
      <c r="W2647" s="189"/>
    </row>
    <row r="2648" spans="1:23" s="190" customFormat="1" ht="37.5" x14ac:dyDescent="0.25">
      <c r="A2648" s="180">
        <v>11590333</v>
      </c>
      <c r="B2648" s="181" t="s">
        <v>5356</v>
      </c>
      <c r="C2648" s="182" t="s">
        <v>5357</v>
      </c>
      <c r="D2648" s="183" t="s">
        <v>36</v>
      </c>
      <c r="E2648" s="181" t="s">
        <v>35</v>
      </c>
      <c r="F2648" s="183" t="s">
        <v>35</v>
      </c>
      <c r="G2648" s="181" t="s">
        <v>7034</v>
      </c>
      <c r="H2648" s="184">
        <v>1</v>
      </c>
      <c r="I2648" s="185" t="s">
        <v>107</v>
      </c>
      <c r="J2648" s="181" t="s">
        <v>37</v>
      </c>
      <c r="K2648" s="181" t="s">
        <v>38</v>
      </c>
      <c r="L2648" s="186">
        <v>45496</v>
      </c>
      <c r="M2648" s="187" t="s">
        <v>225</v>
      </c>
      <c r="N2648" s="183" t="s">
        <v>36</v>
      </c>
      <c r="O2648" s="181"/>
      <c r="P2648" s="184">
        <v>0.75</v>
      </c>
      <c r="Q2648" s="185" t="s">
        <v>107</v>
      </c>
      <c r="R2648" s="181" t="s">
        <v>37</v>
      </c>
      <c r="S2648" s="181" t="s">
        <v>96</v>
      </c>
      <c r="T2648" s="186">
        <v>45496</v>
      </c>
      <c r="U2648" s="187" t="s">
        <v>225</v>
      </c>
      <c r="V2648" s="188" t="str" cm="1">
        <f t="array" ref="V2648">IF(SUM(LEN(A2648:U2648))=0,"",IF(OR(OR(ISBLANK(E2648),SUM(LEN(B2648),LEN(C2648))=0),AND(NOT(D2648="Unknown"),ISBLANK(I2648)),AND(NOT(N2648="Unknown"),ISBLANK(Q2648))),"Missing Information", INDEX(Table15[Entire Service Line Classification], MATCH(SUMIFS(Table15[Unique ID],Table15[System-Owned Portion],D2648,Table15[If Material Anything Other than "Lead" in Column E,Was Material Ever Previously Lead?],F2648,Table15[Customer-Owned Portion],N2648),Table15[Unique ID],0),0)))</f>
        <v>Non-lead</v>
      </c>
      <c r="W2648" s="189"/>
    </row>
    <row r="2649" spans="1:23" s="190" customFormat="1" ht="37.5" x14ac:dyDescent="0.25">
      <c r="A2649" s="180">
        <v>11590331</v>
      </c>
      <c r="B2649" s="181" t="s">
        <v>5358</v>
      </c>
      <c r="C2649" s="182" t="s">
        <v>5359</v>
      </c>
      <c r="D2649" s="183" t="s">
        <v>36</v>
      </c>
      <c r="E2649" s="181" t="s">
        <v>35</v>
      </c>
      <c r="F2649" s="183" t="s">
        <v>35</v>
      </c>
      <c r="G2649" s="181" t="s">
        <v>225</v>
      </c>
      <c r="H2649" s="184">
        <v>1</v>
      </c>
      <c r="I2649" s="185" t="s">
        <v>107</v>
      </c>
      <c r="J2649" s="181" t="s">
        <v>37</v>
      </c>
      <c r="K2649" s="181" t="s">
        <v>38</v>
      </c>
      <c r="L2649" s="186">
        <v>45495</v>
      </c>
      <c r="M2649" s="187" t="s">
        <v>225</v>
      </c>
      <c r="N2649" s="183" t="s">
        <v>36</v>
      </c>
      <c r="O2649" s="181"/>
      <c r="P2649" s="184">
        <v>1</v>
      </c>
      <c r="Q2649" s="185" t="s">
        <v>107</v>
      </c>
      <c r="R2649" s="181" t="s">
        <v>37</v>
      </c>
      <c r="S2649" s="181" t="s">
        <v>96</v>
      </c>
      <c r="T2649" s="186">
        <v>45495</v>
      </c>
      <c r="U2649" s="187" t="s">
        <v>225</v>
      </c>
      <c r="V2649" s="188" t="str" cm="1">
        <f t="array" ref="V2649">IF(SUM(LEN(A2649:U2649))=0,"",IF(OR(OR(ISBLANK(E2649),SUM(LEN(B2649),LEN(C2649))=0),AND(NOT(D2649="Unknown"),ISBLANK(I2649)),AND(NOT(N2649="Unknown"),ISBLANK(Q2649))),"Missing Information", INDEX(Table15[Entire Service Line Classification], MATCH(SUMIFS(Table15[Unique ID],Table15[System-Owned Portion],D2649,Table15[If Material Anything Other than "Lead" in Column E,Was Material Ever Previously Lead?],F2649,Table15[Customer-Owned Portion],N2649),Table15[Unique ID],0),0)))</f>
        <v>Non-lead</v>
      </c>
      <c r="W2649" s="189"/>
    </row>
    <row r="2650" spans="1:23" s="190" customFormat="1" ht="37.5" x14ac:dyDescent="0.25">
      <c r="A2650" s="180">
        <v>11590344</v>
      </c>
      <c r="B2650" s="181" t="s">
        <v>5360</v>
      </c>
      <c r="C2650" s="182" t="s">
        <v>5361</v>
      </c>
      <c r="D2650" s="183" t="s">
        <v>36</v>
      </c>
      <c r="E2650" s="181" t="s">
        <v>35</v>
      </c>
      <c r="F2650" s="183" t="s">
        <v>35</v>
      </c>
      <c r="G2650" s="181" t="s">
        <v>273</v>
      </c>
      <c r="H2650" s="184">
        <v>1</v>
      </c>
      <c r="I2650" s="185" t="s">
        <v>107</v>
      </c>
      <c r="J2650" s="181" t="s">
        <v>37</v>
      </c>
      <c r="K2650" s="181" t="s">
        <v>38</v>
      </c>
      <c r="L2650" s="186">
        <v>45495</v>
      </c>
      <c r="M2650" s="187" t="s">
        <v>225</v>
      </c>
      <c r="N2650" s="183" t="s">
        <v>43</v>
      </c>
      <c r="O2650" s="181"/>
      <c r="P2650" s="184">
        <v>0.75</v>
      </c>
      <c r="Q2650" s="185" t="s">
        <v>107</v>
      </c>
      <c r="R2650" s="181" t="s">
        <v>37</v>
      </c>
      <c r="S2650" s="181" t="s">
        <v>96</v>
      </c>
      <c r="T2650" s="186">
        <v>45495</v>
      </c>
      <c r="U2650" s="187" t="s">
        <v>7068</v>
      </c>
      <c r="V2650" s="188" t="str" cm="1">
        <f t="array" ref="V2650">IF(SUM(LEN(A2650:U2650))=0,"",IF(OR(OR(ISBLANK(E2650),SUM(LEN(B2650),LEN(C2650))=0),AND(NOT(D2650="Unknown"),ISBLANK(I2650)),AND(NOT(N2650="Unknown"),ISBLANK(Q2650))),"Missing Information", INDEX(Table15[Entire Service Line Classification], MATCH(SUMIFS(Table15[Unique ID],Table15[System-Owned Portion],D2650,Table15[If Material Anything Other than "Lead" in Column E,Was Material Ever Previously Lead?],F2650,Table15[Customer-Owned Portion],N2650),Table15[Unique ID],0),0)))</f>
        <v>Non-lead</v>
      </c>
      <c r="W2650" s="189"/>
    </row>
    <row r="2651" spans="1:23" s="190" customFormat="1" ht="37.5" x14ac:dyDescent="0.25">
      <c r="A2651" s="180">
        <v>11590343</v>
      </c>
      <c r="B2651" s="181" t="s">
        <v>5362</v>
      </c>
      <c r="C2651" s="182" t="s">
        <v>5363</v>
      </c>
      <c r="D2651" s="183" t="s">
        <v>36</v>
      </c>
      <c r="E2651" s="181" t="s">
        <v>35</v>
      </c>
      <c r="F2651" s="183" t="s">
        <v>35</v>
      </c>
      <c r="G2651" s="181" t="s">
        <v>232</v>
      </c>
      <c r="H2651" s="184">
        <v>1</v>
      </c>
      <c r="I2651" s="185" t="s">
        <v>107</v>
      </c>
      <c r="J2651" s="181" t="s">
        <v>37</v>
      </c>
      <c r="K2651" s="181" t="s">
        <v>38</v>
      </c>
      <c r="L2651" s="186">
        <v>45496</v>
      </c>
      <c r="M2651" s="187" t="s">
        <v>225</v>
      </c>
      <c r="N2651" s="183" t="s">
        <v>36</v>
      </c>
      <c r="O2651" s="181"/>
      <c r="P2651" s="184">
        <v>1</v>
      </c>
      <c r="Q2651" s="185" t="s">
        <v>107</v>
      </c>
      <c r="R2651" s="181" t="s">
        <v>37</v>
      </c>
      <c r="S2651" s="181" t="s">
        <v>96</v>
      </c>
      <c r="T2651" s="186">
        <v>45496</v>
      </c>
      <c r="U2651" s="187" t="s">
        <v>225</v>
      </c>
      <c r="V2651" s="188" t="str" cm="1">
        <f t="array" ref="V2651">IF(SUM(LEN(A2651:U2651))=0,"",IF(OR(OR(ISBLANK(E2651),SUM(LEN(B2651),LEN(C2651))=0),AND(NOT(D2651="Unknown"),ISBLANK(I2651)),AND(NOT(N2651="Unknown"),ISBLANK(Q2651))),"Missing Information", INDEX(Table15[Entire Service Line Classification], MATCH(SUMIFS(Table15[Unique ID],Table15[System-Owned Portion],D2651,Table15[If Material Anything Other than "Lead" in Column E,Was Material Ever Previously Lead?],F2651,Table15[Customer-Owned Portion],N2651),Table15[Unique ID],0),0)))</f>
        <v>Non-lead</v>
      </c>
      <c r="W2651" s="189"/>
    </row>
    <row r="2652" spans="1:23" s="190" customFormat="1" ht="37.5" x14ac:dyDescent="0.25">
      <c r="A2652" s="180">
        <v>11590336</v>
      </c>
      <c r="B2652" s="181" t="s">
        <v>5364</v>
      </c>
      <c r="C2652" s="182" t="s">
        <v>5365</v>
      </c>
      <c r="D2652" s="183" t="s">
        <v>36</v>
      </c>
      <c r="E2652" s="181" t="s">
        <v>35</v>
      </c>
      <c r="F2652" s="183" t="s">
        <v>35</v>
      </c>
      <c r="G2652" s="181" t="s">
        <v>250</v>
      </c>
      <c r="H2652" s="184">
        <v>1</v>
      </c>
      <c r="I2652" s="185" t="s">
        <v>107</v>
      </c>
      <c r="J2652" s="181" t="s">
        <v>37</v>
      </c>
      <c r="K2652" s="181" t="s">
        <v>38</v>
      </c>
      <c r="L2652" s="186">
        <v>45496</v>
      </c>
      <c r="M2652" s="187" t="s">
        <v>225</v>
      </c>
      <c r="N2652" s="183" t="s">
        <v>36</v>
      </c>
      <c r="O2652" s="181"/>
      <c r="P2652" s="184">
        <v>0.75</v>
      </c>
      <c r="Q2652" s="185" t="s">
        <v>107</v>
      </c>
      <c r="R2652" s="181" t="s">
        <v>37</v>
      </c>
      <c r="S2652" s="181" t="s">
        <v>96</v>
      </c>
      <c r="T2652" s="186">
        <v>45496</v>
      </c>
      <c r="U2652" s="187" t="s">
        <v>225</v>
      </c>
      <c r="V2652" s="188" t="str" cm="1">
        <f t="array" ref="V2652">IF(SUM(LEN(A2652:U2652))=0,"",IF(OR(OR(ISBLANK(E2652),SUM(LEN(B2652),LEN(C2652))=0),AND(NOT(D2652="Unknown"),ISBLANK(I2652)),AND(NOT(N2652="Unknown"),ISBLANK(Q2652))),"Missing Information", INDEX(Table15[Entire Service Line Classification], MATCH(SUMIFS(Table15[Unique ID],Table15[System-Owned Portion],D2652,Table15[If Material Anything Other than "Lead" in Column E,Was Material Ever Previously Lead?],F2652,Table15[Customer-Owned Portion],N2652),Table15[Unique ID],0),0)))</f>
        <v>Non-lead</v>
      </c>
      <c r="W2652" s="189"/>
    </row>
    <row r="2653" spans="1:23" s="190" customFormat="1" ht="37.5" x14ac:dyDescent="0.25">
      <c r="A2653" s="180">
        <v>11590332</v>
      </c>
      <c r="B2653" s="181" t="s">
        <v>5366</v>
      </c>
      <c r="C2653" s="182" t="s">
        <v>5367</v>
      </c>
      <c r="D2653" s="183" t="s">
        <v>36</v>
      </c>
      <c r="E2653" s="181" t="s">
        <v>35</v>
      </c>
      <c r="F2653" s="183" t="s">
        <v>35</v>
      </c>
      <c r="G2653" s="181" t="s">
        <v>240</v>
      </c>
      <c r="H2653" s="184">
        <v>1</v>
      </c>
      <c r="I2653" s="185" t="s">
        <v>107</v>
      </c>
      <c r="J2653" s="181" t="s">
        <v>37</v>
      </c>
      <c r="K2653" s="181" t="s">
        <v>38</v>
      </c>
      <c r="L2653" s="186">
        <v>45496</v>
      </c>
      <c r="M2653" s="187" t="s">
        <v>225</v>
      </c>
      <c r="N2653" s="183" t="s">
        <v>36</v>
      </c>
      <c r="O2653" s="181"/>
      <c r="P2653" s="184">
        <v>1</v>
      </c>
      <c r="Q2653" s="185" t="s">
        <v>107</v>
      </c>
      <c r="R2653" s="181" t="s">
        <v>37</v>
      </c>
      <c r="S2653" s="181" t="s">
        <v>96</v>
      </c>
      <c r="T2653" s="186">
        <v>45496</v>
      </c>
      <c r="U2653" s="187" t="s">
        <v>225</v>
      </c>
      <c r="V2653" s="188" t="str" cm="1">
        <f t="array" ref="V2653">IF(SUM(LEN(A2653:U2653))=0,"",IF(OR(OR(ISBLANK(E2653),SUM(LEN(B2653),LEN(C2653))=0),AND(NOT(D2653="Unknown"),ISBLANK(I2653)),AND(NOT(N2653="Unknown"),ISBLANK(Q2653))),"Missing Information", INDEX(Table15[Entire Service Line Classification], MATCH(SUMIFS(Table15[Unique ID],Table15[System-Owned Portion],D2653,Table15[If Material Anything Other than "Lead" in Column E,Was Material Ever Previously Lead?],F2653,Table15[Customer-Owned Portion],N2653),Table15[Unique ID],0),0)))</f>
        <v>Non-lead</v>
      </c>
      <c r="W2653" s="189"/>
    </row>
    <row r="2654" spans="1:23" s="190" customFormat="1" ht="37.5" x14ac:dyDescent="0.25">
      <c r="A2654" s="180">
        <v>11590330</v>
      </c>
      <c r="B2654" s="181" t="s">
        <v>5368</v>
      </c>
      <c r="C2654" s="182" t="s">
        <v>5369</v>
      </c>
      <c r="D2654" s="183" t="s">
        <v>43</v>
      </c>
      <c r="E2654" s="181" t="s">
        <v>35</v>
      </c>
      <c r="F2654" s="183" t="s">
        <v>35</v>
      </c>
      <c r="G2654" s="181" t="s">
        <v>7040</v>
      </c>
      <c r="H2654" s="184">
        <v>1</v>
      </c>
      <c r="I2654" s="185" t="s">
        <v>107</v>
      </c>
      <c r="J2654" s="181" t="s">
        <v>37</v>
      </c>
      <c r="K2654" s="181" t="s">
        <v>38</v>
      </c>
      <c r="L2654" s="186">
        <v>45495</v>
      </c>
      <c r="M2654" s="187" t="s">
        <v>7068</v>
      </c>
      <c r="N2654" s="183" t="s">
        <v>44</v>
      </c>
      <c r="O2654" s="181"/>
      <c r="P2654" s="184">
        <v>0.75</v>
      </c>
      <c r="Q2654" s="185" t="s">
        <v>107</v>
      </c>
      <c r="R2654" s="181" t="s">
        <v>37</v>
      </c>
      <c r="S2654" s="181" t="s">
        <v>96</v>
      </c>
      <c r="T2654" s="186">
        <v>45495</v>
      </c>
      <c r="U2654" s="187" t="s">
        <v>7068</v>
      </c>
      <c r="V2654" s="188" t="str" cm="1">
        <f t="array" ref="V2654">IF(SUM(LEN(A2654:U2654))=0,"",IF(OR(OR(ISBLANK(E2654),SUM(LEN(B2654),LEN(C2654))=0),AND(NOT(D2654="Unknown"),ISBLANK(I2654)),AND(NOT(N2654="Unknown"),ISBLANK(Q2654))),"Missing Information", INDEX(Table15[Entire Service Line Classification], MATCH(SUMIFS(Table15[Unique ID],Table15[System-Owned Portion],D2654,Table15[If Material Anything Other than "Lead" in Column E,Was Material Ever Previously Lead?],F2654,Table15[Customer-Owned Portion],N2654),Table15[Unique ID],0),0)))</f>
        <v>Non-lead</v>
      </c>
      <c r="W2654" s="189"/>
    </row>
    <row r="2655" spans="1:23" s="190" customFormat="1" ht="37.5" x14ac:dyDescent="0.25">
      <c r="A2655" s="180">
        <v>11590328</v>
      </c>
      <c r="B2655" s="181" t="s">
        <v>5370</v>
      </c>
      <c r="C2655" s="182" t="s">
        <v>5371</v>
      </c>
      <c r="D2655" s="183" t="s">
        <v>36</v>
      </c>
      <c r="E2655" s="181" t="s">
        <v>35</v>
      </c>
      <c r="F2655" s="183" t="s">
        <v>35</v>
      </c>
      <c r="G2655" s="181" t="s">
        <v>274</v>
      </c>
      <c r="H2655" s="184">
        <v>1</v>
      </c>
      <c r="I2655" s="185" t="s">
        <v>107</v>
      </c>
      <c r="J2655" s="181" t="s">
        <v>37</v>
      </c>
      <c r="K2655" s="181" t="s">
        <v>38</v>
      </c>
      <c r="L2655" s="186">
        <v>45496</v>
      </c>
      <c r="M2655" s="187" t="s">
        <v>225</v>
      </c>
      <c r="N2655" s="183" t="s">
        <v>36</v>
      </c>
      <c r="O2655" s="181"/>
      <c r="P2655" s="184">
        <v>1</v>
      </c>
      <c r="Q2655" s="185" t="s">
        <v>107</v>
      </c>
      <c r="R2655" s="181" t="s">
        <v>37</v>
      </c>
      <c r="S2655" s="181" t="s">
        <v>96</v>
      </c>
      <c r="T2655" s="186">
        <v>45496</v>
      </c>
      <c r="U2655" s="187" t="s">
        <v>225</v>
      </c>
      <c r="V2655" s="188" t="str" cm="1">
        <f t="array" ref="V2655">IF(SUM(LEN(A2655:U2655))=0,"",IF(OR(OR(ISBLANK(E2655),SUM(LEN(B2655),LEN(C2655))=0),AND(NOT(D2655="Unknown"),ISBLANK(I2655)),AND(NOT(N2655="Unknown"),ISBLANK(Q2655))),"Missing Information", INDEX(Table15[Entire Service Line Classification], MATCH(SUMIFS(Table15[Unique ID],Table15[System-Owned Portion],D2655,Table15[If Material Anything Other than "Lead" in Column E,Was Material Ever Previously Lead?],F2655,Table15[Customer-Owned Portion],N2655),Table15[Unique ID],0),0)))</f>
        <v>Non-lead</v>
      </c>
      <c r="W2655" s="189"/>
    </row>
    <row r="2656" spans="1:23" s="190" customFormat="1" ht="37.5" x14ac:dyDescent="0.25">
      <c r="A2656" s="180">
        <v>11590327</v>
      </c>
      <c r="B2656" s="181" t="s">
        <v>5372</v>
      </c>
      <c r="C2656" s="182" t="s">
        <v>5373</v>
      </c>
      <c r="D2656" s="183" t="s">
        <v>36</v>
      </c>
      <c r="E2656" s="181" t="s">
        <v>35</v>
      </c>
      <c r="F2656" s="183" t="s">
        <v>35</v>
      </c>
      <c r="G2656" s="181" t="s">
        <v>257</v>
      </c>
      <c r="H2656" s="184">
        <v>1</v>
      </c>
      <c r="I2656" s="185" t="s">
        <v>107</v>
      </c>
      <c r="J2656" s="181" t="s">
        <v>37</v>
      </c>
      <c r="K2656" s="181" t="s">
        <v>38</v>
      </c>
      <c r="L2656" s="186">
        <v>45496</v>
      </c>
      <c r="M2656" s="187" t="s">
        <v>225</v>
      </c>
      <c r="N2656" s="183" t="s">
        <v>43</v>
      </c>
      <c r="O2656" s="181"/>
      <c r="P2656" s="184">
        <v>0.75</v>
      </c>
      <c r="Q2656" s="185" t="s">
        <v>107</v>
      </c>
      <c r="R2656" s="181" t="s">
        <v>37</v>
      </c>
      <c r="S2656" s="181" t="s">
        <v>96</v>
      </c>
      <c r="T2656" s="186">
        <v>45496</v>
      </c>
      <c r="U2656" s="187" t="s">
        <v>7068</v>
      </c>
      <c r="V2656" s="188" t="str" cm="1">
        <f t="array" ref="V2656">IF(SUM(LEN(A2656:U2656))=0,"",IF(OR(OR(ISBLANK(E2656),SUM(LEN(B2656),LEN(C2656))=0),AND(NOT(D2656="Unknown"),ISBLANK(I2656)),AND(NOT(N2656="Unknown"),ISBLANK(Q2656))),"Missing Information", INDEX(Table15[Entire Service Line Classification], MATCH(SUMIFS(Table15[Unique ID],Table15[System-Owned Portion],D2656,Table15[If Material Anything Other than "Lead" in Column E,Was Material Ever Previously Lead?],F2656,Table15[Customer-Owned Portion],N2656),Table15[Unique ID],0),0)))</f>
        <v>Non-lead</v>
      </c>
      <c r="W2656" s="189"/>
    </row>
    <row r="2657" spans="1:23" s="190" customFormat="1" ht="37.5" x14ac:dyDescent="0.25">
      <c r="A2657" s="180">
        <v>11590334</v>
      </c>
      <c r="B2657" s="181" t="s">
        <v>5374</v>
      </c>
      <c r="C2657" s="182" t="s">
        <v>5375</v>
      </c>
      <c r="D2657" s="183" t="s">
        <v>36</v>
      </c>
      <c r="E2657" s="181" t="s">
        <v>35</v>
      </c>
      <c r="F2657" s="183" t="s">
        <v>35</v>
      </c>
      <c r="G2657" s="181" t="s">
        <v>238</v>
      </c>
      <c r="H2657" s="184">
        <v>1</v>
      </c>
      <c r="I2657" s="185" t="s">
        <v>107</v>
      </c>
      <c r="J2657" s="181" t="s">
        <v>37</v>
      </c>
      <c r="K2657" s="181" t="s">
        <v>38</v>
      </c>
      <c r="L2657" s="186">
        <v>45496</v>
      </c>
      <c r="M2657" s="187" t="s">
        <v>225</v>
      </c>
      <c r="N2657" s="183" t="s">
        <v>43</v>
      </c>
      <c r="O2657" s="181"/>
      <c r="P2657" s="184">
        <v>0.75</v>
      </c>
      <c r="Q2657" s="185" t="s">
        <v>107</v>
      </c>
      <c r="R2657" s="181" t="s">
        <v>37</v>
      </c>
      <c r="S2657" s="181" t="s">
        <v>96</v>
      </c>
      <c r="T2657" s="186">
        <v>45496</v>
      </c>
      <c r="U2657" s="187" t="s">
        <v>7068</v>
      </c>
      <c r="V2657" s="188" t="str" cm="1">
        <f t="array" ref="V2657">IF(SUM(LEN(A2657:U2657))=0,"",IF(OR(OR(ISBLANK(E2657),SUM(LEN(B2657),LEN(C2657))=0),AND(NOT(D2657="Unknown"),ISBLANK(I2657)),AND(NOT(N2657="Unknown"),ISBLANK(Q2657))),"Missing Information", INDEX(Table15[Entire Service Line Classification], MATCH(SUMIFS(Table15[Unique ID],Table15[System-Owned Portion],D2657,Table15[If Material Anything Other than "Lead" in Column E,Was Material Ever Previously Lead?],F2657,Table15[Customer-Owned Portion],N2657),Table15[Unique ID],0),0)))</f>
        <v>Non-lead</v>
      </c>
      <c r="W2657" s="189"/>
    </row>
    <row r="2658" spans="1:23" s="190" customFormat="1" ht="37.5" x14ac:dyDescent="0.25">
      <c r="A2658" s="180">
        <v>11590329</v>
      </c>
      <c r="B2658" s="181" t="s">
        <v>5376</v>
      </c>
      <c r="C2658" s="182" t="s">
        <v>5377</v>
      </c>
      <c r="D2658" s="183" t="s">
        <v>36</v>
      </c>
      <c r="E2658" s="181" t="s">
        <v>35</v>
      </c>
      <c r="F2658" s="183" t="s">
        <v>35</v>
      </c>
      <c r="G2658" s="181" t="s">
        <v>249</v>
      </c>
      <c r="H2658" s="184">
        <v>0.75</v>
      </c>
      <c r="I2658" s="185" t="s">
        <v>107</v>
      </c>
      <c r="J2658" s="181" t="s">
        <v>37</v>
      </c>
      <c r="K2658" s="181" t="s">
        <v>38</v>
      </c>
      <c r="L2658" s="186">
        <v>45496</v>
      </c>
      <c r="M2658" s="187" t="s">
        <v>225</v>
      </c>
      <c r="N2658" s="183" t="s">
        <v>43</v>
      </c>
      <c r="O2658" s="181"/>
      <c r="P2658" s="184">
        <v>0.75</v>
      </c>
      <c r="Q2658" s="185" t="s">
        <v>107</v>
      </c>
      <c r="R2658" s="181" t="s">
        <v>37</v>
      </c>
      <c r="S2658" s="181" t="s">
        <v>96</v>
      </c>
      <c r="T2658" s="186">
        <v>45496</v>
      </c>
      <c r="U2658" s="187" t="s">
        <v>7068</v>
      </c>
      <c r="V2658" s="188" t="str" cm="1">
        <f t="array" ref="V2658">IF(SUM(LEN(A2658:U2658))=0,"",IF(OR(OR(ISBLANK(E2658),SUM(LEN(B2658),LEN(C2658))=0),AND(NOT(D2658="Unknown"),ISBLANK(I2658)),AND(NOT(N2658="Unknown"),ISBLANK(Q2658))),"Missing Information", INDEX(Table15[Entire Service Line Classification], MATCH(SUMIFS(Table15[Unique ID],Table15[System-Owned Portion],D2658,Table15[If Material Anything Other than "Lead" in Column E,Was Material Ever Previously Lead?],F2658,Table15[Customer-Owned Portion],N2658),Table15[Unique ID],0),0)))</f>
        <v>Non-lead</v>
      </c>
      <c r="W2658" s="189"/>
    </row>
    <row r="2659" spans="1:23" s="190" customFormat="1" ht="37.5" x14ac:dyDescent="0.25">
      <c r="A2659" s="180">
        <v>11590325</v>
      </c>
      <c r="B2659" s="181" t="s">
        <v>5378</v>
      </c>
      <c r="C2659" s="182" t="s">
        <v>5379</v>
      </c>
      <c r="D2659" s="183" t="s">
        <v>36</v>
      </c>
      <c r="E2659" s="181" t="s">
        <v>35</v>
      </c>
      <c r="F2659" s="183" t="s">
        <v>35</v>
      </c>
      <c r="G2659" s="181" t="s">
        <v>272</v>
      </c>
      <c r="H2659" s="184">
        <v>1</v>
      </c>
      <c r="I2659" s="185" t="s">
        <v>107</v>
      </c>
      <c r="J2659" s="181" t="s">
        <v>37</v>
      </c>
      <c r="K2659" s="181" t="s">
        <v>38</v>
      </c>
      <c r="L2659" s="186">
        <v>45496</v>
      </c>
      <c r="M2659" s="187" t="s">
        <v>225</v>
      </c>
      <c r="N2659" s="183" t="s">
        <v>43</v>
      </c>
      <c r="O2659" s="181"/>
      <c r="P2659" s="184">
        <v>0.75</v>
      </c>
      <c r="Q2659" s="185" t="s">
        <v>107</v>
      </c>
      <c r="R2659" s="181" t="s">
        <v>37</v>
      </c>
      <c r="S2659" s="181" t="s">
        <v>96</v>
      </c>
      <c r="T2659" s="186">
        <v>45496</v>
      </c>
      <c r="U2659" s="187" t="s">
        <v>7068</v>
      </c>
      <c r="V2659" s="188" t="str" cm="1">
        <f t="array" ref="V2659">IF(SUM(LEN(A2659:U2659))=0,"",IF(OR(OR(ISBLANK(E2659),SUM(LEN(B2659),LEN(C2659))=0),AND(NOT(D2659="Unknown"),ISBLANK(I2659)),AND(NOT(N2659="Unknown"),ISBLANK(Q2659))),"Missing Information", INDEX(Table15[Entire Service Line Classification], MATCH(SUMIFS(Table15[Unique ID],Table15[System-Owned Portion],D2659,Table15[If Material Anything Other than "Lead" in Column E,Was Material Ever Previously Lead?],F2659,Table15[Customer-Owned Portion],N2659),Table15[Unique ID],0),0)))</f>
        <v>Non-lead</v>
      </c>
      <c r="W2659" s="189"/>
    </row>
    <row r="2660" spans="1:23" s="190" customFormat="1" ht="37.5" x14ac:dyDescent="0.25">
      <c r="A2660" s="180">
        <v>11590324</v>
      </c>
      <c r="B2660" s="181" t="s">
        <v>5380</v>
      </c>
      <c r="C2660" s="182" t="s">
        <v>5381</v>
      </c>
      <c r="D2660" s="183" t="s">
        <v>36</v>
      </c>
      <c r="E2660" s="181" t="s">
        <v>35</v>
      </c>
      <c r="F2660" s="183" t="s">
        <v>35</v>
      </c>
      <c r="G2660" s="181" t="s">
        <v>7056</v>
      </c>
      <c r="H2660" s="184">
        <v>1</v>
      </c>
      <c r="I2660" s="185" t="s">
        <v>107</v>
      </c>
      <c r="J2660" s="181" t="s">
        <v>37</v>
      </c>
      <c r="K2660" s="181" t="s">
        <v>38</v>
      </c>
      <c r="L2660" s="186">
        <v>45495</v>
      </c>
      <c r="M2660" s="187" t="s">
        <v>225</v>
      </c>
      <c r="N2660" s="183" t="s">
        <v>43</v>
      </c>
      <c r="O2660" s="181"/>
      <c r="P2660" s="184">
        <v>1</v>
      </c>
      <c r="Q2660" s="185" t="s">
        <v>107</v>
      </c>
      <c r="R2660" s="181" t="s">
        <v>37</v>
      </c>
      <c r="S2660" s="181" t="s">
        <v>96</v>
      </c>
      <c r="T2660" s="186">
        <v>45495</v>
      </c>
      <c r="U2660" s="187" t="s">
        <v>7068</v>
      </c>
      <c r="V2660" s="188" t="str" cm="1">
        <f t="array" ref="V2660">IF(SUM(LEN(A2660:U2660))=0,"",IF(OR(OR(ISBLANK(E2660),SUM(LEN(B2660),LEN(C2660))=0),AND(NOT(D2660="Unknown"),ISBLANK(I2660)),AND(NOT(N2660="Unknown"),ISBLANK(Q2660))),"Missing Information", INDEX(Table15[Entire Service Line Classification], MATCH(SUMIFS(Table15[Unique ID],Table15[System-Owned Portion],D2660,Table15[If Material Anything Other than "Lead" in Column E,Was Material Ever Previously Lead?],F2660,Table15[Customer-Owned Portion],N2660),Table15[Unique ID],0),0)))</f>
        <v>Non-lead</v>
      </c>
      <c r="W2660" s="189"/>
    </row>
    <row r="2661" spans="1:23" s="190" customFormat="1" ht="37.5" x14ac:dyDescent="0.25">
      <c r="A2661" s="180">
        <v>11590323</v>
      </c>
      <c r="B2661" s="181" t="s">
        <v>5382</v>
      </c>
      <c r="C2661" s="182" t="s">
        <v>5383</v>
      </c>
      <c r="D2661" s="183" t="s">
        <v>36</v>
      </c>
      <c r="E2661" s="181" t="s">
        <v>35</v>
      </c>
      <c r="F2661" s="183" t="s">
        <v>35</v>
      </c>
      <c r="G2661" s="181" t="s">
        <v>247</v>
      </c>
      <c r="H2661" s="184">
        <v>1</v>
      </c>
      <c r="I2661" s="185" t="s">
        <v>107</v>
      </c>
      <c r="J2661" s="181" t="s">
        <v>37</v>
      </c>
      <c r="K2661" s="181" t="s">
        <v>38</v>
      </c>
      <c r="L2661" s="186">
        <v>45496</v>
      </c>
      <c r="M2661" s="187" t="s">
        <v>225</v>
      </c>
      <c r="N2661" s="183" t="s">
        <v>36</v>
      </c>
      <c r="O2661" s="181"/>
      <c r="P2661" s="184">
        <v>1</v>
      </c>
      <c r="Q2661" s="185" t="s">
        <v>107</v>
      </c>
      <c r="R2661" s="181" t="s">
        <v>37</v>
      </c>
      <c r="S2661" s="181" t="s">
        <v>96</v>
      </c>
      <c r="T2661" s="186">
        <v>45496</v>
      </c>
      <c r="U2661" s="187" t="s">
        <v>225</v>
      </c>
      <c r="V2661" s="188" t="str" cm="1">
        <f t="array" ref="V2661">IF(SUM(LEN(A2661:U2661))=0,"",IF(OR(OR(ISBLANK(E2661),SUM(LEN(B2661),LEN(C2661))=0),AND(NOT(D2661="Unknown"),ISBLANK(I2661)),AND(NOT(N2661="Unknown"),ISBLANK(Q2661))),"Missing Information", INDEX(Table15[Entire Service Line Classification], MATCH(SUMIFS(Table15[Unique ID],Table15[System-Owned Portion],D2661,Table15[If Material Anything Other than "Lead" in Column E,Was Material Ever Previously Lead?],F2661,Table15[Customer-Owned Portion],N2661),Table15[Unique ID],0),0)))</f>
        <v>Non-lead</v>
      </c>
      <c r="W2661" s="189"/>
    </row>
    <row r="2662" spans="1:23" s="190" customFormat="1" ht="37.5" x14ac:dyDescent="0.25">
      <c r="A2662" s="180">
        <v>11590322</v>
      </c>
      <c r="B2662" s="181" t="s">
        <v>5384</v>
      </c>
      <c r="C2662" s="182" t="s">
        <v>5385</v>
      </c>
      <c r="D2662" s="183" t="s">
        <v>36</v>
      </c>
      <c r="E2662" s="181" t="s">
        <v>35</v>
      </c>
      <c r="F2662" s="183" t="s">
        <v>35</v>
      </c>
      <c r="G2662" s="181" t="s">
        <v>7041</v>
      </c>
      <c r="H2662" s="184">
        <v>0.75</v>
      </c>
      <c r="I2662" s="185" t="s">
        <v>107</v>
      </c>
      <c r="J2662" s="181" t="s">
        <v>37</v>
      </c>
      <c r="K2662" s="181" t="s">
        <v>38</v>
      </c>
      <c r="L2662" s="186">
        <v>45496</v>
      </c>
      <c r="M2662" s="187" t="s">
        <v>225</v>
      </c>
      <c r="N2662" s="183" t="s">
        <v>36</v>
      </c>
      <c r="O2662" s="181"/>
      <c r="P2662" s="184">
        <v>1</v>
      </c>
      <c r="Q2662" s="185" t="s">
        <v>107</v>
      </c>
      <c r="R2662" s="181" t="s">
        <v>37</v>
      </c>
      <c r="S2662" s="181" t="s">
        <v>96</v>
      </c>
      <c r="T2662" s="186">
        <v>45496</v>
      </c>
      <c r="U2662" s="187" t="s">
        <v>225</v>
      </c>
      <c r="V2662" s="188" t="str" cm="1">
        <f t="array" ref="V2662">IF(SUM(LEN(A2662:U2662))=0,"",IF(OR(OR(ISBLANK(E2662),SUM(LEN(B2662),LEN(C2662))=0),AND(NOT(D2662="Unknown"),ISBLANK(I2662)),AND(NOT(N2662="Unknown"),ISBLANK(Q2662))),"Missing Information", INDEX(Table15[Entire Service Line Classification], MATCH(SUMIFS(Table15[Unique ID],Table15[System-Owned Portion],D2662,Table15[If Material Anything Other than "Lead" in Column E,Was Material Ever Previously Lead?],F2662,Table15[Customer-Owned Portion],N2662),Table15[Unique ID],0),0)))</f>
        <v>Non-lead</v>
      </c>
      <c r="W2662" s="189"/>
    </row>
    <row r="2663" spans="1:23" s="190" customFormat="1" ht="37.5" x14ac:dyDescent="0.25">
      <c r="A2663" s="180">
        <v>11590321</v>
      </c>
      <c r="B2663" s="181" t="s">
        <v>5386</v>
      </c>
      <c r="C2663" s="182" t="s">
        <v>5387</v>
      </c>
      <c r="D2663" s="183" t="s">
        <v>36</v>
      </c>
      <c r="E2663" s="181" t="s">
        <v>35</v>
      </c>
      <c r="F2663" s="183" t="s">
        <v>35</v>
      </c>
      <c r="G2663" s="181" t="s">
        <v>246</v>
      </c>
      <c r="H2663" s="184">
        <v>1</v>
      </c>
      <c r="I2663" s="185" t="s">
        <v>107</v>
      </c>
      <c r="J2663" s="181" t="s">
        <v>37</v>
      </c>
      <c r="K2663" s="181" t="s">
        <v>38</v>
      </c>
      <c r="L2663" s="186">
        <v>45495</v>
      </c>
      <c r="M2663" s="187" t="s">
        <v>225</v>
      </c>
      <c r="N2663" s="183" t="s">
        <v>43</v>
      </c>
      <c r="O2663" s="181"/>
      <c r="P2663" s="184">
        <v>0.75</v>
      </c>
      <c r="Q2663" s="185" t="s">
        <v>107</v>
      </c>
      <c r="R2663" s="181" t="s">
        <v>37</v>
      </c>
      <c r="S2663" s="181" t="s">
        <v>96</v>
      </c>
      <c r="T2663" s="186">
        <v>45495</v>
      </c>
      <c r="U2663" s="187" t="s">
        <v>7068</v>
      </c>
      <c r="V2663" s="188" t="str" cm="1">
        <f t="array" ref="V2663">IF(SUM(LEN(A2663:U2663))=0,"",IF(OR(OR(ISBLANK(E2663),SUM(LEN(B2663),LEN(C2663))=0),AND(NOT(D2663="Unknown"),ISBLANK(I2663)),AND(NOT(N2663="Unknown"),ISBLANK(Q2663))),"Missing Information", INDEX(Table15[Entire Service Line Classification], MATCH(SUMIFS(Table15[Unique ID],Table15[System-Owned Portion],D2663,Table15[If Material Anything Other than "Lead" in Column E,Was Material Ever Previously Lead?],F2663,Table15[Customer-Owned Portion],N2663),Table15[Unique ID],0),0)))</f>
        <v>Non-lead</v>
      </c>
      <c r="W2663" s="189"/>
    </row>
    <row r="2664" spans="1:23" s="190" customFormat="1" ht="37.5" x14ac:dyDescent="0.25">
      <c r="A2664" s="180">
        <v>11590320</v>
      </c>
      <c r="B2664" s="181" t="s">
        <v>5388</v>
      </c>
      <c r="C2664" s="182" t="s">
        <v>5389</v>
      </c>
      <c r="D2664" s="183" t="s">
        <v>36</v>
      </c>
      <c r="E2664" s="181" t="s">
        <v>35</v>
      </c>
      <c r="F2664" s="183" t="s">
        <v>35</v>
      </c>
      <c r="G2664" s="181" t="s">
        <v>275</v>
      </c>
      <c r="H2664" s="184">
        <v>1</v>
      </c>
      <c r="I2664" s="185" t="s">
        <v>107</v>
      </c>
      <c r="J2664" s="181" t="s">
        <v>37</v>
      </c>
      <c r="K2664" s="181" t="s">
        <v>38</v>
      </c>
      <c r="L2664" s="186">
        <v>45495</v>
      </c>
      <c r="M2664" s="187" t="s">
        <v>225</v>
      </c>
      <c r="N2664" s="183" t="s">
        <v>43</v>
      </c>
      <c r="O2664" s="181"/>
      <c r="P2664" s="184">
        <v>1</v>
      </c>
      <c r="Q2664" s="185" t="s">
        <v>107</v>
      </c>
      <c r="R2664" s="181" t="s">
        <v>37</v>
      </c>
      <c r="S2664" s="181" t="s">
        <v>96</v>
      </c>
      <c r="T2664" s="186">
        <v>45495</v>
      </c>
      <c r="U2664" s="187" t="s">
        <v>7068</v>
      </c>
      <c r="V2664" s="188" t="str" cm="1">
        <f t="array" ref="V2664">IF(SUM(LEN(A2664:U2664))=0,"",IF(OR(OR(ISBLANK(E2664),SUM(LEN(B2664),LEN(C2664))=0),AND(NOT(D2664="Unknown"),ISBLANK(I2664)),AND(NOT(N2664="Unknown"),ISBLANK(Q2664))),"Missing Information", INDEX(Table15[Entire Service Line Classification], MATCH(SUMIFS(Table15[Unique ID],Table15[System-Owned Portion],D2664,Table15[If Material Anything Other than "Lead" in Column E,Was Material Ever Previously Lead?],F2664,Table15[Customer-Owned Portion],N2664),Table15[Unique ID],0),0)))</f>
        <v>Non-lead</v>
      </c>
      <c r="W2664" s="189"/>
    </row>
    <row r="2665" spans="1:23" s="190" customFormat="1" ht="37.5" x14ac:dyDescent="0.25">
      <c r="A2665" s="180">
        <v>11590319</v>
      </c>
      <c r="B2665" s="181" t="s">
        <v>5390</v>
      </c>
      <c r="C2665" s="182" t="s">
        <v>5391</v>
      </c>
      <c r="D2665" s="183" t="s">
        <v>36</v>
      </c>
      <c r="E2665" s="181" t="s">
        <v>35</v>
      </c>
      <c r="F2665" s="183" t="s">
        <v>35</v>
      </c>
      <c r="G2665" s="181" t="s">
        <v>7034</v>
      </c>
      <c r="H2665" s="184">
        <v>0.75</v>
      </c>
      <c r="I2665" s="185" t="s">
        <v>107</v>
      </c>
      <c r="J2665" s="181" t="s">
        <v>37</v>
      </c>
      <c r="K2665" s="181" t="s">
        <v>38</v>
      </c>
      <c r="L2665" s="186">
        <v>45496</v>
      </c>
      <c r="M2665" s="187" t="s">
        <v>225</v>
      </c>
      <c r="N2665" s="183" t="s">
        <v>43</v>
      </c>
      <c r="O2665" s="181"/>
      <c r="P2665" s="184">
        <v>0.75</v>
      </c>
      <c r="Q2665" s="185" t="s">
        <v>107</v>
      </c>
      <c r="R2665" s="181" t="s">
        <v>37</v>
      </c>
      <c r="S2665" s="181" t="s">
        <v>96</v>
      </c>
      <c r="T2665" s="186">
        <v>45496</v>
      </c>
      <c r="U2665" s="187" t="s">
        <v>7068</v>
      </c>
      <c r="V2665" s="188" t="str" cm="1">
        <f t="array" ref="V2665">IF(SUM(LEN(A2665:U2665))=0,"",IF(OR(OR(ISBLANK(E2665),SUM(LEN(B2665),LEN(C2665))=0),AND(NOT(D2665="Unknown"),ISBLANK(I2665)),AND(NOT(N2665="Unknown"),ISBLANK(Q2665))),"Missing Information", INDEX(Table15[Entire Service Line Classification], MATCH(SUMIFS(Table15[Unique ID],Table15[System-Owned Portion],D2665,Table15[If Material Anything Other than "Lead" in Column E,Was Material Ever Previously Lead?],F2665,Table15[Customer-Owned Portion],N2665),Table15[Unique ID],0),0)))</f>
        <v>Non-lead</v>
      </c>
      <c r="W2665" s="189"/>
    </row>
    <row r="2666" spans="1:23" s="190" customFormat="1" ht="37.5" x14ac:dyDescent="0.25">
      <c r="A2666" s="180">
        <v>11590318</v>
      </c>
      <c r="B2666" s="181" t="s">
        <v>5392</v>
      </c>
      <c r="C2666" s="182" t="s">
        <v>5393</v>
      </c>
      <c r="D2666" s="183" t="s">
        <v>43</v>
      </c>
      <c r="E2666" s="181" t="s">
        <v>35</v>
      </c>
      <c r="F2666" s="183" t="s">
        <v>35</v>
      </c>
      <c r="G2666" s="181" t="s">
        <v>263</v>
      </c>
      <c r="H2666" s="184">
        <v>0.75</v>
      </c>
      <c r="I2666" s="185" t="s">
        <v>107</v>
      </c>
      <c r="J2666" s="181" t="s">
        <v>37</v>
      </c>
      <c r="K2666" s="181" t="s">
        <v>38</v>
      </c>
      <c r="L2666" s="186">
        <v>45496</v>
      </c>
      <c r="M2666" s="187" t="s">
        <v>225</v>
      </c>
      <c r="N2666" s="183" t="s">
        <v>43</v>
      </c>
      <c r="O2666" s="181"/>
      <c r="P2666" s="184">
        <v>0.75</v>
      </c>
      <c r="Q2666" s="185" t="s">
        <v>107</v>
      </c>
      <c r="R2666" s="181" t="s">
        <v>37</v>
      </c>
      <c r="S2666" s="181" t="s">
        <v>96</v>
      </c>
      <c r="T2666" s="186">
        <v>45496</v>
      </c>
      <c r="U2666" s="187" t="s">
        <v>7068</v>
      </c>
      <c r="V2666" s="188" t="str" cm="1">
        <f t="array" ref="V2666">IF(SUM(LEN(A2666:U2666))=0,"",IF(OR(OR(ISBLANK(E2666),SUM(LEN(B2666),LEN(C2666))=0),AND(NOT(D2666="Unknown"),ISBLANK(I2666)),AND(NOT(N2666="Unknown"),ISBLANK(Q2666))),"Missing Information", INDEX(Table15[Entire Service Line Classification], MATCH(SUMIFS(Table15[Unique ID],Table15[System-Owned Portion],D2666,Table15[If Material Anything Other than "Lead" in Column E,Was Material Ever Previously Lead?],F2666,Table15[Customer-Owned Portion],N2666),Table15[Unique ID],0),0)))</f>
        <v>Non-lead</v>
      </c>
      <c r="W2666" s="189"/>
    </row>
    <row r="2667" spans="1:23" s="190" customFormat="1" ht="37.5" x14ac:dyDescent="0.25">
      <c r="A2667" s="180">
        <v>11590314</v>
      </c>
      <c r="B2667" s="181" t="s">
        <v>5394</v>
      </c>
      <c r="C2667" s="182" t="s">
        <v>5395</v>
      </c>
      <c r="D2667" s="183" t="s">
        <v>36</v>
      </c>
      <c r="E2667" s="181" t="s">
        <v>35</v>
      </c>
      <c r="F2667" s="183" t="s">
        <v>35</v>
      </c>
      <c r="G2667" s="181" t="s">
        <v>272</v>
      </c>
      <c r="H2667" s="184">
        <v>1</v>
      </c>
      <c r="I2667" s="185" t="s">
        <v>107</v>
      </c>
      <c r="J2667" s="181" t="s">
        <v>37</v>
      </c>
      <c r="K2667" s="181" t="s">
        <v>38</v>
      </c>
      <c r="L2667" s="186">
        <v>45495</v>
      </c>
      <c r="M2667" s="187" t="s">
        <v>225</v>
      </c>
      <c r="N2667" s="183" t="s">
        <v>43</v>
      </c>
      <c r="O2667" s="181"/>
      <c r="P2667" s="184">
        <v>1</v>
      </c>
      <c r="Q2667" s="185" t="s">
        <v>107</v>
      </c>
      <c r="R2667" s="181" t="s">
        <v>37</v>
      </c>
      <c r="S2667" s="181" t="s">
        <v>96</v>
      </c>
      <c r="T2667" s="186">
        <v>45495</v>
      </c>
      <c r="U2667" s="187" t="s">
        <v>7068</v>
      </c>
      <c r="V2667" s="188" t="str" cm="1">
        <f t="array" ref="V2667">IF(SUM(LEN(A2667:U2667))=0,"",IF(OR(OR(ISBLANK(E2667),SUM(LEN(B2667),LEN(C2667))=0),AND(NOT(D2667="Unknown"),ISBLANK(I2667)),AND(NOT(N2667="Unknown"),ISBLANK(Q2667))),"Missing Information", INDEX(Table15[Entire Service Line Classification], MATCH(SUMIFS(Table15[Unique ID],Table15[System-Owned Portion],D2667,Table15[If Material Anything Other than "Lead" in Column E,Was Material Ever Previously Lead?],F2667,Table15[Customer-Owned Portion],N2667),Table15[Unique ID],0),0)))</f>
        <v>Non-lead</v>
      </c>
      <c r="W2667" s="189"/>
    </row>
    <row r="2668" spans="1:23" s="190" customFormat="1" ht="37.5" x14ac:dyDescent="0.25">
      <c r="A2668" s="180">
        <v>11590335</v>
      </c>
      <c r="B2668" s="181" t="s">
        <v>5396</v>
      </c>
      <c r="C2668" s="182" t="s">
        <v>5397</v>
      </c>
      <c r="D2668" s="183" t="s">
        <v>36</v>
      </c>
      <c r="E2668" s="181" t="s">
        <v>35</v>
      </c>
      <c r="F2668" s="183" t="s">
        <v>35</v>
      </c>
      <c r="G2668" s="181" t="s">
        <v>7058</v>
      </c>
      <c r="H2668" s="184">
        <v>1</v>
      </c>
      <c r="I2668" s="185" t="s">
        <v>107</v>
      </c>
      <c r="J2668" s="181" t="s">
        <v>37</v>
      </c>
      <c r="K2668" s="181" t="s">
        <v>38</v>
      </c>
      <c r="L2668" s="186">
        <v>45496</v>
      </c>
      <c r="M2668" s="187" t="s">
        <v>7068</v>
      </c>
      <c r="N2668" s="183" t="s">
        <v>36</v>
      </c>
      <c r="O2668" s="181"/>
      <c r="P2668" s="184">
        <v>1</v>
      </c>
      <c r="Q2668" s="185" t="s">
        <v>107</v>
      </c>
      <c r="R2668" s="181" t="s">
        <v>37</v>
      </c>
      <c r="S2668" s="181" t="s">
        <v>96</v>
      </c>
      <c r="T2668" s="186">
        <v>45496</v>
      </c>
      <c r="U2668" s="187" t="s">
        <v>225</v>
      </c>
      <c r="V2668" s="188" t="str" cm="1">
        <f t="array" ref="V2668">IF(SUM(LEN(A2668:U2668))=0,"",IF(OR(OR(ISBLANK(E2668),SUM(LEN(B2668),LEN(C2668))=0),AND(NOT(D2668="Unknown"),ISBLANK(I2668)),AND(NOT(N2668="Unknown"),ISBLANK(Q2668))),"Missing Information", INDEX(Table15[Entire Service Line Classification], MATCH(SUMIFS(Table15[Unique ID],Table15[System-Owned Portion],D2668,Table15[If Material Anything Other than "Lead" in Column E,Was Material Ever Previously Lead?],F2668,Table15[Customer-Owned Portion],N2668),Table15[Unique ID],0),0)))</f>
        <v>Non-lead</v>
      </c>
      <c r="W2668" s="189"/>
    </row>
    <row r="2669" spans="1:23" s="190" customFormat="1" ht="37.5" x14ac:dyDescent="0.25">
      <c r="A2669" s="180">
        <v>11590326</v>
      </c>
      <c r="B2669" s="181" t="s">
        <v>5398</v>
      </c>
      <c r="C2669" s="182" t="s">
        <v>5399</v>
      </c>
      <c r="D2669" s="183" t="s">
        <v>36</v>
      </c>
      <c r="E2669" s="181" t="s">
        <v>35</v>
      </c>
      <c r="F2669" s="183" t="s">
        <v>35</v>
      </c>
      <c r="G2669" s="181" t="s">
        <v>7058</v>
      </c>
      <c r="H2669" s="184">
        <v>0.75</v>
      </c>
      <c r="I2669" s="185" t="s">
        <v>107</v>
      </c>
      <c r="J2669" s="181" t="s">
        <v>37</v>
      </c>
      <c r="K2669" s="181" t="s">
        <v>38</v>
      </c>
      <c r="L2669" s="186">
        <v>45495</v>
      </c>
      <c r="M2669" s="187" t="s">
        <v>225</v>
      </c>
      <c r="N2669" s="183" t="s">
        <v>43</v>
      </c>
      <c r="O2669" s="181"/>
      <c r="P2669" s="184">
        <v>0.75</v>
      </c>
      <c r="Q2669" s="185" t="s">
        <v>107</v>
      </c>
      <c r="R2669" s="181" t="s">
        <v>37</v>
      </c>
      <c r="S2669" s="181" t="s">
        <v>96</v>
      </c>
      <c r="T2669" s="186">
        <v>45495</v>
      </c>
      <c r="U2669" s="187" t="s">
        <v>7068</v>
      </c>
      <c r="V2669" s="188" t="str" cm="1">
        <f t="array" ref="V2669">IF(SUM(LEN(A2669:U2669))=0,"",IF(OR(OR(ISBLANK(E2669),SUM(LEN(B2669),LEN(C2669))=0),AND(NOT(D2669="Unknown"),ISBLANK(I2669)),AND(NOT(N2669="Unknown"),ISBLANK(Q2669))),"Missing Information", INDEX(Table15[Entire Service Line Classification], MATCH(SUMIFS(Table15[Unique ID],Table15[System-Owned Portion],D2669,Table15[If Material Anything Other than "Lead" in Column E,Was Material Ever Previously Lead?],F2669,Table15[Customer-Owned Portion],N2669),Table15[Unique ID],0),0)))</f>
        <v>Non-lead</v>
      </c>
      <c r="W2669" s="189"/>
    </row>
    <row r="2670" spans="1:23" s="190" customFormat="1" ht="37.5" x14ac:dyDescent="0.25">
      <c r="A2670" s="180">
        <v>11590317</v>
      </c>
      <c r="B2670" s="181" t="s">
        <v>5400</v>
      </c>
      <c r="C2670" s="182" t="s">
        <v>5401</v>
      </c>
      <c r="D2670" s="183" t="s">
        <v>36</v>
      </c>
      <c r="E2670" s="181" t="s">
        <v>35</v>
      </c>
      <c r="F2670" s="183" t="s">
        <v>35</v>
      </c>
      <c r="G2670" s="181" t="s">
        <v>264</v>
      </c>
      <c r="H2670" s="184">
        <v>1</v>
      </c>
      <c r="I2670" s="185" t="s">
        <v>107</v>
      </c>
      <c r="J2670" s="181" t="s">
        <v>37</v>
      </c>
      <c r="K2670" s="181" t="s">
        <v>38</v>
      </c>
      <c r="L2670" s="186">
        <v>45495</v>
      </c>
      <c r="M2670" s="187" t="s">
        <v>225</v>
      </c>
      <c r="N2670" s="183" t="s">
        <v>36</v>
      </c>
      <c r="O2670" s="181"/>
      <c r="P2670" s="184">
        <v>1</v>
      </c>
      <c r="Q2670" s="185" t="s">
        <v>107</v>
      </c>
      <c r="R2670" s="181" t="s">
        <v>37</v>
      </c>
      <c r="S2670" s="181" t="s">
        <v>96</v>
      </c>
      <c r="T2670" s="186">
        <v>45495</v>
      </c>
      <c r="U2670" s="187" t="s">
        <v>225</v>
      </c>
      <c r="V2670" s="188" t="str" cm="1">
        <f t="array" ref="V2670">IF(SUM(LEN(A2670:U2670))=0,"",IF(OR(OR(ISBLANK(E2670),SUM(LEN(B2670),LEN(C2670))=0),AND(NOT(D2670="Unknown"),ISBLANK(I2670)),AND(NOT(N2670="Unknown"),ISBLANK(Q2670))),"Missing Information", INDEX(Table15[Entire Service Line Classification], MATCH(SUMIFS(Table15[Unique ID],Table15[System-Owned Portion],D2670,Table15[If Material Anything Other than "Lead" in Column E,Was Material Ever Previously Lead?],F2670,Table15[Customer-Owned Portion],N2670),Table15[Unique ID],0),0)))</f>
        <v>Non-lead</v>
      </c>
      <c r="W2670" s="189"/>
    </row>
    <row r="2671" spans="1:23" s="190" customFormat="1" ht="37.5" x14ac:dyDescent="0.25">
      <c r="A2671" s="180">
        <v>11590316</v>
      </c>
      <c r="B2671" s="181" t="s">
        <v>5402</v>
      </c>
      <c r="C2671" s="182" t="s">
        <v>5403</v>
      </c>
      <c r="D2671" s="183" t="s">
        <v>43</v>
      </c>
      <c r="E2671" s="181" t="s">
        <v>35</v>
      </c>
      <c r="F2671" s="183" t="s">
        <v>35</v>
      </c>
      <c r="G2671" s="181" t="s">
        <v>249</v>
      </c>
      <c r="H2671" s="184">
        <v>0.75</v>
      </c>
      <c r="I2671" s="185" t="s">
        <v>107</v>
      </c>
      <c r="J2671" s="181" t="s">
        <v>37</v>
      </c>
      <c r="K2671" s="181" t="s">
        <v>38</v>
      </c>
      <c r="L2671" s="186">
        <v>45496</v>
      </c>
      <c r="M2671" s="187" t="s">
        <v>225</v>
      </c>
      <c r="N2671" s="183" t="s">
        <v>43</v>
      </c>
      <c r="O2671" s="181"/>
      <c r="P2671" s="184">
        <v>0.75</v>
      </c>
      <c r="Q2671" s="185" t="s">
        <v>107</v>
      </c>
      <c r="R2671" s="181" t="s">
        <v>37</v>
      </c>
      <c r="S2671" s="181" t="s">
        <v>96</v>
      </c>
      <c r="T2671" s="186">
        <v>45496</v>
      </c>
      <c r="U2671" s="187" t="s">
        <v>7068</v>
      </c>
      <c r="V2671" s="188" t="str" cm="1">
        <f t="array" ref="V2671">IF(SUM(LEN(A2671:U2671))=0,"",IF(OR(OR(ISBLANK(E2671),SUM(LEN(B2671),LEN(C2671))=0),AND(NOT(D2671="Unknown"),ISBLANK(I2671)),AND(NOT(N2671="Unknown"),ISBLANK(Q2671))),"Missing Information", INDEX(Table15[Entire Service Line Classification], MATCH(SUMIFS(Table15[Unique ID],Table15[System-Owned Portion],D2671,Table15[If Material Anything Other than "Lead" in Column E,Was Material Ever Previously Lead?],F2671,Table15[Customer-Owned Portion],N2671),Table15[Unique ID],0),0)))</f>
        <v>Non-lead</v>
      </c>
      <c r="W2671" s="189"/>
    </row>
    <row r="2672" spans="1:23" s="190" customFormat="1" ht="37.5" x14ac:dyDescent="0.25">
      <c r="A2672" s="180">
        <v>11590315</v>
      </c>
      <c r="B2672" s="181" t="s">
        <v>5404</v>
      </c>
      <c r="C2672" s="182" t="s">
        <v>5405</v>
      </c>
      <c r="D2672" s="183" t="s">
        <v>36</v>
      </c>
      <c r="E2672" s="181" t="s">
        <v>35</v>
      </c>
      <c r="F2672" s="183" t="s">
        <v>35</v>
      </c>
      <c r="G2672" s="181" t="s">
        <v>7031</v>
      </c>
      <c r="H2672" s="184">
        <v>1</v>
      </c>
      <c r="I2672" s="185" t="s">
        <v>107</v>
      </c>
      <c r="J2672" s="181" t="s">
        <v>37</v>
      </c>
      <c r="K2672" s="181" t="s">
        <v>38</v>
      </c>
      <c r="L2672" s="186">
        <v>45495</v>
      </c>
      <c r="M2672" s="187" t="s">
        <v>225</v>
      </c>
      <c r="N2672" s="183" t="s">
        <v>36</v>
      </c>
      <c r="O2672" s="181"/>
      <c r="P2672" s="184">
        <v>1</v>
      </c>
      <c r="Q2672" s="185" t="s">
        <v>107</v>
      </c>
      <c r="R2672" s="181" t="s">
        <v>37</v>
      </c>
      <c r="S2672" s="181" t="s">
        <v>96</v>
      </c>
      <c r="T2672" s="186">
        <v>45495</v>
      </c>
      <c r="U2672" s="187" t="s">
        <v>225</v>
      </c>
      <c r="V2672" s="188" t="str" cm="1">
        <f t="array" ref="V2672">IF(SUM(LEN(A2672:U2672))=0,"",IF(OR(OR(ISBLANK(E2672),SUM(LEN(B2672),LEN(C2672))=0),AND(NOT(D2672="Unknown"),ISBLANK(I2672)),AND(NOT(N2672="Unknown"),ISBLANK(Q2672))),"Missing Information", INDEX(Table15[Entire Service Line Classification], MATCH(SUMIFS(Table15[Unique ID],Table15[System-Owned Portion],D2672,Table15[If Material Anything Other than "Lead" in Column E,Was Material Ever Previously Lead?],F2672,Table15[Customer-Owned Portion],N2672),Table15[Unique ID],0),0)))</f>
        <v>Non-lead</v>
      </c>
      <c r="W2672" s="189"/>
    </row>
    <row r="2673" spans="1:23" s="190" customFormat="1" ht="37.5" x14ac:dyDescent="0.25">
      <c r="A2673" s="180">
        <v>11590313</v>
      </c>
      <c r="B2673" s="181" t="s">
        <v>5406</v>
      </c>
      <c r="C2673" s="182" t="s">
        <v>5407</v>
      </c>
      <c r="D2673" s="183" t="s">
        <v>36</v>
      </c>
      <c r="E2673" s="181" t="s">
        <v>35</v>
      </c>
      <c r="F2673" s="183" t="s">
        <v>35</v>
      </c>
      <c r="G2673" s="181" t="s">
        <v>245</v>
      </c>
      <c r="H2673" s="184">
        <v>1</v>
      </c>
      <c r="I2673" s="185" t="s">
        <v>107</v>
      </c>
      <c r="J2673" s="181" t="s">
        <v>37</v>
      </c>
      <c r="K2673" s="181" t="s">
        <v>38</v>
      </c>
      <c r="L2673" s="186">
        <v>45495</v>
      </c>
      <c r="M2673" s="187" t="s">
        <v>225</v>
      </c>
      <c r="N2673" s="183" t="s">
        <v>36</v>
      </c>
      <c r="O2673" s="181"/>
      <c r="P2673" s="184">
        <v>1</v>
      </c>
      <c r="Q2673" s="185" t="s">
        <v>107</v>
      </c>
      <c r="R2673" s="181" t="s">
        <v>37</v>
      </c>
      <c r="S2673" s="181" t="s">
        <v>96</v>
      </c>
      <c r="T2673" s="186">
        <v>45495</v>
      </c>
      <c r="U2673" s="187" t="s">
        <v>225</v>
      </c>
      <c r="V2673" s="188" t="str" cm="1">
        <f t="array" ref="V2673">IF(SUM(LEN(A2673:U2673))=0,"",IF(OR(OR(ISBLANK(E2673),SUM(LEN(B2673),LEN(C2673))=0),AND(NOT(D2673="Unknown"),ISBLANK(I2673)),AND(NOT(N2673="Unknown"),ISBLANK(Q2673))),"Missing Information", INDEX(Table15[Entire Service Line Classification], MATCH(SUMIFS(Table15[Unique ID],Table15[System-Owned Portion],D2673,Table15[If Material Anything Other than "Lead" in Column E,Was Material Ever Previously Lead?],F2673,Table15[Customer-Owned Portion],N2673),Table15[Unique ID],0),0)))</f>
        <v>Non-lead</v>
      </c>
      <c r="W2673" s="189"/>
    </row>
    <row r="2674" spans="1:23" s="190" customFormat="1" ht="37.5" x14ac:dyDescent="0.25">
      <c r="A2674" s="180">
        <v>11590312</v>
      </c>
      <c r="B2674" s="181" t="s">
        <v>5408</v>
      </c>
      <c r="C2674" s="182" t="s">
        <v>5409</v>
      </c>
      <c r="D2674" s="183" t="s">
        <v>36</v>
      </c>
      <c r="E2674" s="181" t="s">
        <v>35</v>
      </c>
      <c r="F2674" s="183" t="s">
        <v>35</v>
      </c>
      <c r="G2674" s="181" t="s">
        <v>247</v>
      </c>
      <c r="H2674" s="184">
        <v>1</v>
      </c>
      <c r="I2674" s="185" t="s">
        <v>107</v>
      </c>
      <c r="J2674" s="181" t="s">
        <v>37</v>
      </c>
      <c r="K2674" s="181" t="s">
        <v>38</v>
      </c>
      <c r="L2674" s="186">
        <v>45495</v>
      </c>
      <c r="M2674" s="187" t="s">
        <v>225</v>
      </c>
      <c r="N2674" s="183" t="s">
        <v>43</v>
      </c>
      <c r="O2674" s="181"/>
      <c r="P2674" s="184">
        <v>1</v>
      </c>
      <c r="Q2674" s="185" t="s">
        <v>107</v>
      </c>
      <c r="R2674" s="181" t="s">
        <v>37</v>
      </c>
      <c r="S2674" s="181" t="s">
        <v>96</v>
      </c>
      <c r="T2674" s="186">
        <v>45495</v>
      </c>
      <c r="U2674" s="187" t="s">
        <v>7068</v>
      </c>
      <c r="V2674" s="188" t="str" cm="1">
        <f t="array" ref="V2674">IF(SUM(LEN(A2674:U2674))=0,"",IF(OR(OR(ISBLANK(E2674),SUM(LEN(B2674),LEN(C2674))=0),AND(NOT(D2674="Unknown"),ISBLANK(I2674)),AND(NOT(N2674="Unknown"),ISBLANK(Q2674))),"Missing Information", INDEX(Table15[Entire Service Line Classification], MATCH(SUMIFS(Table15[Unique ID],Table15[System-Owned Portion],D2674,Table15[If Material Anything Other than "Lead" in Column E,Was Material Ever Previously Lead?],F2674,Table15[Customer-Owned Portion],N2674),Table15[Unique ID],0),0)))</f>
        <v>Non-lead</v>
      </c>
      <c r="W2674" s="189"/>
    </row>
    <row r="2675" spans="1:23" s="190" customFormat="1" ht="37.5" x14ac:dyDescent="0.25">
      <c r="A2675" s="180">
        <v>11590311</v>
      </c>
      <c r="B2675" s="181" t="s">
        <v>5410</v>
      </c>
      <c r="C2675" s="182" t="s">
        <v>5411</v>
      </c>
      <c r="D2675" s="183" t="s">
        <v>36</v>
      </c>
      <c r="E2675" s="181" t="s">
        <v>35</v>
      </c>
      <c r="F2675" s="183" t="s">
        <v>35</v>
      </c>
      <c r="G2675" s="181" t="s">
        <v>7049</v>
      </c>
      <c r="H2675" s="184">
        <v>1</v>
      </c>
      <c r="I2675" s="185" t="s">
        <v>107</v>
      </c>
      <c r="J2675" s="181" t="s">
        <v>37</v>
      </c>
      <c r="K2675" s="181" t="s">
        <v>38</v>
      </c>
      <c r="L2675" s="186">
        <v>45495</v>
      </c>
      <c r="M2675" s="187" t="s">
        <v>225</v>
      </c>
      <c r="N2675" s="183" t="s">
        <v>43</v>
      </c>
      <c r="O2675" s="181"/>
      <c r="P2675" s="184">
        <v>0.75</v>
      </c>
      <c r="Q2675" s="185" t="s">
        <v>107</v>
      </c>
      <c r="R2675" s="181" t="s">
        <v>37</v>
      </c>
      <c r="S2675" s="181" t="s">
        <v>96</v>
      </c>
      <c r="T2675" s="186">
        <v>45495</v>
      </c>
      <c r="U2675" s="187" t="s">
        <v>7068</v>
      </c>
      <c r="V2675" s="188" t="str" cm="1">
        <f t="array" ref="V2675">IF(SUM(LEN(A2675:U2675))=0,"",IF(OR(OR(ISBLANK(E2675),SUM(LEN(B2675),LEN(C2675))=0),AND(NOT(D2675="Unknown"),ISBLANK(I2675)),AND(NOT(N2675="Unknown"),ISBLANK(Q2675))),"Missing Information", INDEX(Table15[Entire Service Line Classification], MATCH(SUMIFS(Table15[Unique ID],Table15[System-Owned Portion],D2675,Table15[If Material Anything Other than "Lead" in Column E,Was Material Ever Previously Lead?],F2675,Table15[Customer-Owned Portion],N2675),Table15[Unique ID],0),0)))</f>
        <v>Non-lead</v>
      </c>
      <c r="W2675" s="189"/>
    </row>
    <row r="2676" spans="1:23" s="190" customFormat="1" ht="37.5" x14ac:dyDescent="0.25">
      <c r="A2676" s="180">
        <v>11590310</v>
      </c>
      <c r="B2676" s="181" t="s">
        <v>5412</v>
      </c>
      <c r="C2676" s="182" t="s">
        <v>5413</v>
      </c>
      <c r="D2676" s="183" t="s">
        <v>36</v>
      </c>
      <c r="E2676" s="181" t="s">
        <v>35</v>
      </c>
      <c r="F2676" s="183" t="s">
        <v>35</v>
      </c>
      <c r="G2676" s="181" t="s">
        <v>256</v>
      </c>
      <c r="H2676" s="184">
        <v>1</v>
      </c>
      <c r="I2676" s="185" t="s">
        <v>107</v>
      </c>
      <c r="J2676" s="181" t="s">
        <v>37</v>
      </c>
      <c r="K2676" s="181" t="s">
        <v>38</v>
      </c>
      <c r="L2676" s="186">
        <v>45495</v>
      </c>
      <c r="M2676" s="187" t="s">
        <v>225</v>
      </c>
      <c r="N2676" s="183" t="s">
        <v>36</v>
      </c>
      <c r="O2676" s="181"/>
      <c r="P2676" s="184">
        <v>1</v>
      </c>
      <c r="Q2676" s="185" t="s">
        <v>107</v>
      </c>
      <c r="R2676" s="181" t="s">
        <v>37</v>
      </c>
      <c r="S2676" s="181" t="s">
        <v>96</v>
      </c>
      <c r="T2676" s="186">
        <v>45495</v>
      </c>
      <c r="U2676" s="187" t="s">
        <v>225</v>
      </c>
      <c r="V2676" s="188" t="str" cm="1">
        <f t="array" ref="V2676">IF(SUM(LEN(A2676:U2676))=0,"",IF(OR(OR(ISBLANK(E2676),SUM(LEN(B2676),LEN(C2676))=0),AND(NOT(D2676="Unknown"),ISBLANK(I2676)),AND(NOT(N2676="Unknown"),ISBLANK(Q2676))),"Missing Information", INDEX(Table15[Entire Service Line Classification], MATCH(SUMIFS(Table15[Unique ID],Table15[System-Owned Portion],D2676,Table15[If Material Anything Other than "Lead" in Column E,Was Material Ever Previously Lead?],F2676,Table15[Customer-Owned Portion],N2676),Table15[Unique ID],0),0)))</f>
        <v>Non-lead</v>
      </c>
      <c r="W2676" s="189"/>
    </row>
    <row r="2677" spans="1:23" s="190" customFormat="1" ht="37.5" x14ac:dyDescent="0.25">
      <c r="A2677" s="180">
        <v>11590309</v>
      </c>
      <c r="B2677" s="181" t="s">
        <v>5414</v>
      </c>
      <c r="C2677" s="182" t="s">
        <v>5415</v>
      </c>
      <c r="D2677" s="183" t="s">
        <v>36</v>
      </c>
      <c r="E2677" s="181" t="s">
        <v>35</v>
      </c>
      <c r="F2677" s="183" t="s">
        <v>35</v>
      </c>
      <c r="G2677" s="181" t="s">
        <v>261</v>
      </c>
      <c r="H2677" s="184">
        <v>1</v>
      </c>
      <c r="I2677" s="185" t="s">
        <v>107</v>
      </c>
      <c r="J2677" s="181" t="s">
        <v>37</v>
      </c>
      <c r="K2677" s="181" t="s">
        <v>38</v>
      </c>
      <c r="L2677" s="186">
        <v>45495</v>
      </c>
      <c r="M2677" s="187" t="s">
        <v>225</v>
      </c>
      <c r="N2677" s="183" t="s">
        <v>36</v>
      </c>
      <c r="O2677" s="181"/>
      <c r="P2677" s="184">
        <v>1</v>
      </c>
      <c r="Q2677" s="185" t="s">
        <v>107</v>
      </c>
      <c r="R2677" s="181" t="s">
        <v>37</v>
      </c>
      <c r="S2677" s="181" t="s">
        <v>96</v>
      </c>
      <c r="T2677" s="186">
        <v>45495</v>
      </c>
      <c r="U2677" s="187" t="s">
        <v>225</v>
      </c>
      <c r="V2677" s="188" t="str" cm="1">
        <f t="array" ref="V2677">IF(SUM(LEN(A2677:U2677))=0,"",IF(OR(OR(ISBLANK(E2677),SUM(LEN(B2677),LEN(C2677))=0),AND(NOT(D2677="Unknown"),ISBLANK(I2677)),AND(NOT(N2677="Unknown"),ISBLANK(Q2677))),"Missing Information", INDEX(Table15[Entire Service Line Classification], MATCH(SUMIFS(Table15[Unique ID],Table15[System-Owned Portion],D2677,Table15[If Material Anything Other than "Lead" in Column E,Was Material Ever Previously Lead?],F2677,Table15[Customer-Owned Portion],N2677),Table15[Unique ID],0),0)))</f>
        <v>Non-lead</v>
      </c>
      <c r="W2677" s="189"/>
    </row>
    <row r="2678" spans="1:23" s="190" customFormat="1" ht="37.5" x14ac:dyDescent="0.25">
      <c r="A2678" s="180">
        <v>11590308</v>
      </c>
      <c r="B2678" s="181" t="s">
        <v>5416</v>
      </c>
      <c r="C2678" s="182" t="s">
        <v>5417</v>
      </c>
      <c r="D2678" s="183" t="s">
        <v>36</v>
      </c>
      <c r="E2678" s="181" t="s">
        <v>35</v>
      </c>
      <c r="F2678" s="183" t="s">
        <v>35</v>
      </c>
      <c r="G2678" s="181" t="s">
        <v>261</v>
      </c>
      <c r="H2678" s="184">
        <v>1</v>
      </c>
      <c r="I2678" s="185" t="s">
        <v>107</v>
      </c>
      <c r="J2678" s="181" t="s">
        <v>37</v>
      </c>
      <c r="K2678" s="181" t="s">
        <v>38</v>
      </c>
      <c r="L2678" s="186">
        <v>45495</v>
      </c>
      <c r="M2678" s="187" t="s">
        <v>225</v>
      </c>
      <c r="N2678" s="183" t="s">
        <v>43</v>
      </c>
      <c r="O2678" s="181"/>
      <c r="P2678" s="184">
        <v>1</v>
      </c>
      <c r="Q2678" s="185" t="s">
        <v>107</v>
      </c>
      <c r="R2678" s="181" t="s">
        <v>37</v>
      </c>
      <c r="S2678" s="181" t="s">
        <v>96</v>
      </c>
      <c r="T2678" s="186">
        <v>45495</v>
      </c>
      <c r="U2678" s="187" t="s">
        <v>7068</v>
      </c>
      <c r="V2678" s="188" t="str" cm="1">
        <f t="array" ref="V2678">IF(SUM(LEN(A2678:U2678))=0,"",IF(OR(OR(ISBLANK(E2678),SUM(LEN(B2678),LEN(C2678))=0),AND(NOT(D2678="Unknown"),ISBLANK(I2678)),AND(NOT(N2678="Unknown"),ISBLANK(Q2678))),"Missing Information", INDEX(Table15[Entire Service Line Classification], MATCH(SUMIFS(Table15[Unique ID],Table15[System-Owned Portion],D2678,Table15[If Material Anything Other than "Lead" in Column E,Was Material Ever Previously Lead?],F2678,Table15[Customer-Owned Portion],N2678),Table15[Unique ID],0),0)))</f>
        <v>Non-lead</v>
      </c>
      <c r="W2678" s="189"/>
    </row>
    <row r="2679" spans="1:23" s="190" customFormat="1" ht="37.5" x14ac:dyDescent="0.25">
      <c r="A2679" s="180">
        <v>11590307</v>
      </c>
      <c r="B2679" s="181" t="s">
        <v>5418</v>
      </c>
      <c r="C2679" s="182" t="s">
        <v>5419</v>
      </c>
      <c r="D2679" s="183" t="s">
        <v>43</v>
      </c>
      <c r="E2679" s="181" t="s">
        <v>35</v>
      </c>
      <c r="F2679" s="183" t="s">
        <v>35</v>
      </c>
      <c r="G2679" s="181" t="s">
        <v>250</v>
      </c>
      <c r="H2679" s="184">
        <v>1</v>
      </c>
      <c r="I2679" s="185" t="s">
        <v>107</v>
      </c>
      <c r="J2679" s="181" t="s">
        <v>37</v>
      </c>
      <c r="K2679" s="181" t="s">
        <v>38</v>
      </c>
      <c r="L2679" s="186">
        <v>45495</v>
      </c>
      <c r="M2679" s="187" t="s">
        <v>225</v>
      </c>
      <c r="N2679" s="183" t="s">
        <v>43</v>
      </c>
      <c r="O2679" s="181"/>
      <c r="P2679" s="184">
        <v>1</v>
      </c>
      <c r="Q2679" s="185" t="s">
        <v>107</v>
      </c>
      <c r="R2679" s="181" t="s">
        <v>37</v>
      </c>
      <c r="S2679" s="181" t="s">
        <v>96</v>
      </c>
      <c r="T2679" s="186">
        <v>45495</v>
      </c>
      <c r="U2679" s="187" t="s">
        <v>7068</v>
      </c>
      <c r="V2679" s="188" t="str" cm="1">
        <f t="array" ref="V2679">IF(SUM(LEN(A2679:U2679))=0,"",IF(OR(OR(ISBLANK(E2679),SUM(LEN(B2679),LEN(C2679))=0),AND(NOT(D2679="Unknown"),ISBLANK(I2679)),AND(NOT(N2679="Unknown"),ISBLANK(Q2679))),"Missing Information", INDEX(Table15[Entire Service Line Classification], MATCH(SUMIFS(Table15[Unique ID],Table15[System-Owned Portion],D2679,Table15[If Material Anything Other than "Lead" in Column E,Was Material Ever Previously Lead?],F2679,Table15[Customer-Owned Portion],N2679),Table15[Unique ID],0),0)))</f>
        <v>Non-lead</v>
      </c>
      <c r="W2679" s="189"/>
    </row>
    <row r="2680" spans="1:23" s="190" customFormat="1" ht="37.5" x14ac:dyDescent="0.25">
      <c r="A2680" s="180">
        <v>11590306</v>
      </c>
      <c r="B2680" s="181" t="s">
        <v>5420</v>
      </c>
      <c r="C2680" s="182" t="s">
        <v>5421</v>
      </c>
      <c r="D2680" s="183" t="s">
        <v>43</v>
      </c>
      <c r="E2680" s="181" t="s">
        <v>35</v>
      </c>
      <c r="F2680" s="183" t="s">
        <v>35</v>
      </c>
      <c r="G2680" s="181" t="s">
        <v>7043</v>
      </c>
      <c r="H2680" s="184" t="s">
        <v>225</v>
      </c>
      <c r="I2680" s="185" t="s">
        <v>107</v>
      </c>
      <c r="J2680" s="181" t="s">
        <v>37</v>
      </c>
      <c r="K2680" s="181" t="s">
        <v>38</v>
      </c>
      <c r="L2680" s="186">
        <v>45495</v>
      </c>
      <c r="M2680" s="187" t="s">
        <v>7068</v>
      </c>
      <c r="N2680" s="183" t="s">
        <v>43</v>
      </c>
      <c r="O2680" s="181"/>
      <c r="P2680" s="184">
        <v>0.75</v>
      </c>
      <c r="Q2680" s="185" t="s">
        <v>107</v>
      </c>
      <c r="R2680" s="181" t="s">
        <v>37</v>
      </c>
      <c r="S2680" s="181" t="s">
        <v>96</v>
      </c>
      <c r="T2680" s="186">
        <v>45495</v>
      </c>
      <c r="U2680" s="187" t="s">
        <v>7068</v>
      </c>
      <c r="V2680" s="188" t="str" cm="1">
        <f t="array" ref="V2680">IF(SUM(LEN(A2680:U2680))=0,"",IF(OR(OR(ISBLANK(E2680),SUM(LEN(B2680),LEN(C2680))=0),AND(NOT(D2680="Unknown"),ISBLANK(I2680)),AND(NOT(N2680="Unknown"),ISBLANK(Q2680))),"Missing Information", INDEX(Table15[Entire Service Line Classification], MATCH(SUMIFS(Table15[Unique ID],Table15[System-Owned Portion],D2680,Table15[If Material Anything Other than "Lead" in Column E,Was Material Ever Previously Lead?],F2680,Table15[Customer-Owned Portion],N2680),Table15[Unique ID],0),0)))</f>
        <v>Non-lead</v>
      </c>
      <c r="W2680" s="189"/>
    </row>
    <row r="2681" spans="1:23" s="190" customFormat="1" ht="37.5" x14ac:dyDescent="0.25">
      <c r="A2681" s="180">
        <v>11590304</v>
      </c>
      <c r="B2681" s="181" t="s">
        <v>5422</v>
      </c>
      <c r="C2681" s="182" t="s">
        <v>5423</v>
      </c>
      <c r="D2681" s="183" t="s">
        <v>36</v>
      </c>
      <c r="E2681" s="181" t="s">
        <v>35</v>
      </c>
      <c r="F2681" s="183" t="s">
        <v>35</v>
      </c>
      <c r="G2681" s="181" t="s">
        <v>237</v>
      </c>
      <c r="H2681" s="184">
        <v>1</v>
      </c>
      <c r="I2681" s="185" t="s">
        <v>107</v>
      </c>
      <c r="J2681" s="181" t="s">
        <v>37</v>
      </c>
      <c r="K2681" s="181" t="s">
        <v>38</v>
      </c>
      <c r="L2681" s="186">
        <v>45496</v>
      </c>
      <c r="M2681" s="187" t="s">
        <v>225</v>
      </c>
      <c r="N2681" s="183" t="s">
        <v>36</v>
      </c>
      <c r="O2681" s="181"/>
      <c r="P2681" s="184">
        <v>0.75</v>
      </c>
      <c r="Q2681" s="185" t="s">
        <v>107</v>
      </c>
      <c r="R2681" s="181" t="s">
        <v>37</v>
      </c>
      <c r="S2681" s="181" t="s">
        <v>96</v>
      </c>
      <c r="T2681" s="186">
        <v>45496</v>
      </c>
      <c r="U2681" s="187" t="s">
        <v>225</v>
      </c>
      <c r="V2681" s="188" t="str" cm="1">
        <f t="array" ref="V2681">IF(SUM(LEN(A2681:U2681))=0,"",IF(OR(OR(ISBLANK(E2681),SUM(LEN(B2681),LEN(C2681))=0),AND(NOT(D2681="Unknown"),ISBLANK(I2681)),AND(NOT(N2681="Unknown"),ISBLANK(Q2681))),"Missing Information", INDEX(Table15[Entire Service Line Classification], MATCH(SUMIFS(Table15[Unique ID],Table15[System-Owned Portion],D2681,Table15[If Material Anything Other than "Lead" in Column E,Was Material Ever Previously Lead?],F2681,Table15[Customer-Owned Portion],N2681),Table15[Unique ID],0),0)))</f>
        <v>Non-lead</v>
      </c>
      <c r="W2681" s="189"/>
    </row>
    <row r="2682" spans="1:23" s="190" customFormat="1" ht="37.5" x14ac:dyDescent="0.25">
      <c r="A2682" s="180">
        <v>11590303</v>
      </c>
      <c r="B2682" s="181" t="s">
        <v>5424</v>
      </c>
      <c r="C2682" s="182" t="s">
        <v>5425</v>
      </c>
      <c r="D2682" s="183" t="s">
        <v>36</v>
      </c>
      <c r="E2682" s="181" t="s">
        <v>35</v>
      </c>
      <c r="F2682" s="183" t="s">
        <v>35</v>
      </c>
      <c r="G2682" s="181" t="s">
        <v>232</v>
      </c>
      <c r="H2682" s="184">
        <v>1</v>
      </c>
      <c r="I2682" s="185" t="s">
        <v>107</v>
      </c>
      <c r="J2682" s="181" t="s">
        <v>37</v>
      </c>
      <c r="K2682" s="181" t="s">
        <v>38</v>
      </c>
      <c r="L2682" s="186">
        <v>45496</v>
      </c>
      <c r="M2682" s="187" t="s">
        <v>225</v>
      </c>
      <c r="N2682" s="183" t="s">
        <v>36</v>
      </c>
      <c r="O2682" s="181"/>
      <c r="P2682" s="184">
        <v>0.75</v>
      </c>
      <c r="Q2682" s="185" t="s">
        <v>107</v>
      </c>
      <c r="R2682" s="181" t="s">
        <v>37</v>
      </c>
      <c r="S2682" s="181" t="s">
        <v>96</v>
      </c>
      <c r="T2682" s="186">
        <v>45496</v>
      </c>
      <c r="U2682" s="187" t="s">
        <v>225</v>
      </c>
      <c r="V2682" s="188" t="str" cm="1">
        <f t="array" ref="V2682">IF(SUM(LEN(A2682:U2682))=0,"",IF(OR(OR(ISBLANK(E2682),SUM(LEN(B2682),LEN(C2682))=0),AND(NOT(D2682="Unknown"),ISBLANK(I2682)),AND(NOT(N2682="Unknown"),ISBLANK(Q2682))),"Missing Information", INDEX(Table15[Entire Service Line Classification], MATCH(SUMIFS(Table15[Unique ID],Table15[System-Owned Portion],D2682,Table15[If Material Anything Other than "Lead" in Column E,Was Material Ever Previously Lead?],F2682,Table15[Customer-Owned Portion],N2682),Table15[Unique ID],0),0)))</f>
        <v>Non-lead</v>
      </c>
      <c r="W2682" s="189"/>
    </row>
    <row r="2683" spans="1:23" s="190" customFormat="1" ht="37.5" x14ac:dyDescent="0.25">
      <c r="A2683" s="180">
        <v>11590300</v>
      </c>
      <c r="B2683" s="181" t="s">
        <v>5426</v>
      </c>
      <c r="C2683" s="182" t="s">
        <v>5427</v>
      </c>
      <c r="D2683" s="183" t="s">
        <v>36</v>
      </c>
      <c r="E2683" s="181" t="s">
        <v>35</v>
      </c>
      <c r="F2683" s="183" t="s">
        <v>35</v>
      </c>
      <c r="G2683" s="181" t="s">
        <v>7058</v>
      </c>
      <c r="H2683" s="184">
        <v>1</v>
      </c>
      <c r="I2683" s="185" t="s">
        <v>107</v>
      </c>
      <c r="J2683" s="181" t="s">
        <v>37</v>
      </c>
      <c r="K2683" s="181" t="s">
        <v>38</v>
      </c>
      <c r="L2683" s="186">
        <v>45496</v>
      </c>
      <c r="M2683" s="187" t="s">
        <v>225</v>
      </c>
      <c r="N2683" s="183" t="s">
        <v>36</v>
      </c>
      <c r="O2683" s="181"/>
      <c r="P2683" s="184">
        <v>1</v>
      </c>
      <c r="Q2683" s="185" t="s">
        <v>107</v>
      </c>
      <c r="R2683" s="181" t="s">
        <v>37</v>
      </c>
      <c r="S2683" s="181" t="s">
        <v>96</v>
      </c>
      <c r="T2683" s="186">
        <v>45496</v>
      </c>
      <c r="U2683" s="187" t="s">
        <v>225</v>
      </c>
      <c r="V2683" s="188" t="str" cm="1">
        <f t="array" ref="V2683">IF(SUM(LEN(A2683:U2683))=0,"",IF(OR(OR(ISBLANK(E2683),SUM(LEN(B2683),LEN(C2683))=0),AND(NOT(D2683="Unknown"),ISBLANK(I2683)),AND(NOT(N2683="Unknown"),ISBLANK(Q2683))),"Missing Information", INDEX(Table15[Entire Service Line Classification], MATCH(SUMIFS(Table15[Unique ID],Table15[System-Owned Portion],D2683,Table15[If Material Anything Other than "Lead" in Column E,Was Material Ever Previously Lead?],F2683,Table15[Customer-Owned Portion],N2683),Table15[Unique ID],0),0)))</f>
        <v>Non-lead</v>
      </c>
      <c r="W2683" s="189"/>
    </row>
    <row r="2684" spans="1:23" s="190" customFormat="1" ht="37.5" x14ac:dyDescent="0.25">
      <c r="A2684" s="180">
        <v>11590296</v>
      </c>
      <c r="B2684" s="181" t="s">
        <v>5428</v>
      </c>
      <c r="C2684" s="182" t="s">
        <v>5429</v>
      </c>
      <c r="D2684" s="183" t="s">
        <v>43</v>
      </c>
      <c r="E2684" s="181" t="s">
        <v>35</v>
      </c>
      <c r="F2684" s="183" t="s">
        <v>35</v>
      </c>
      <c r="G2684" s="181" t="s">
        <v>232</v>
      </c>
      <c r="H2684" s="184">
        <v>1</v>
      </c>
      <c r="I2684" s="185" t="s">
        <v>107</v>
      </c>
      <c r="J2684" s="181" t="s">
        <v>37</v>
      </c>
      <c r="K2684" s="181" t="s">
        <v>38</v>
      </c>
      <c r="L2684" s="186">
        <v>45496</v>
      </c>
      <c r="M2684" s="187" t="s">
        <v>7069</v>
      </c>
      <c r="N2684" s="183" t="s">
        <v>43</v>
      </c>
      <c r="O2684" s="181"/>
      <c r="P2684" s="184">
        <v>0.75</v>
      </c>
      <c r="Q2684" s="185" t="s">
        <v>107</v>
      </c>
      <c r="R2684" s="181" t="s">
        <v>37</v>
      </c>
      <c r="S2684" s="181" t="s">
        <v>96</v>
      </c>
      <c r="T2684" s="186">
        <v>45496</v>
      </c>
      <c r="U2684" s="187" t="s">
        <v>7069</v>
      </c>
      <c r="V2684" s="188" t="str" cm="1">
        <f t="array" ref="V2684">IF(SUM(LEN(A2684:U2684))=0,"",IF(OR(OR(ISBLANK(E2684),SUM(LEN(B2684),LEN(C2684))=0),AND(NOT(D2684="Unknown"),ISBLANK(I2684)),AND(NOT(N2684="Unknown"),ISBLANK(Q2684))),"Missing Information", INDEX(Table15[Entire Service Line Classification], MATCH(SUMIFS(Table15[Unique ID],Table15[System-Owned Portion],D2684,Table15[If Material Anything Other than "Lead" in Column E,Was Material Ever Previously Lead?],F2684,Table15[Customer-Owned Portion],N2684),Table15[Unique ID],0),0)))</f>
        <v>Non-lead</v>
      </c>
      <c r="W2684" s="189"/>
    </row>
    <row r="2685" spans="1:23" s="190" customFormat="1" ht="37.5" x14ac:dyDescent="0.25">
      <c r="A2685" s="180">
        <v>11590290</v>
      </c>
      <c r="B2685" s="181" t="s">
        <v>5430</v>
      </c>
      <c r="C2685" s="182" t="s">
        <v>5431</v>
      </c>
      <c r="D2685" s="183" t="s">
        <v>43</v>
      </c>
      <c r="E2685" s="181" t="s">
        <v>35</v>
      </c>
      <c r="F2685" s="183" t="s">
        <v>35</v>
      </c>
      <c r="G2685" s="181" t="s">
        <v>7040</v>
      </c>
      <c r="H2685" s="184">
        <v>1</v>
      </c>
      <c r="I2685" s="185" t="s">
        <v>107</v>
      </c>
      <c r="J2685" s="181" t="s">
        <v>37</v>
      </c>
      <c r="K2685" s="181" t="s">
        <v>38</v>
      </c>
      <c r="L2685" s="186">
        <v>45496</v>
      </c>
      <c r="M2685" s="187" t="s">
        <v>7069</v>
      </c>
      <c r="N2685" s="183" t="s">
        <v>43</v>
      </c>
      <c r="O2685" s="181"/>
      <c r="P2685" s="184">
        <v>0.75</v>
      </c>
      <c r="Q2685" s="185" t="s">
        <v>107</v>
      </c>
      <c r="R2685" s="181" t="s">
        <v>37</v>
      </c>
      <c r="S2685" s="181" t="s">
        <v>96</v>
      </c>
      <c r="T2685" s="186">
        <v>45496</v>
      </c>
      <c r="U2685" s="187" t="s">
        <v>7069</v>
      </c>
      <c r="V2685" s="188" t="str" cm="1">
        <f t="array" ref="V2685">IF(SUM(LEN(A2685:U2685))=0,"",IF(OR(OR(ISBLANK(E2685),SUM(LEN(B2685),LEN(C2685))=0),AND(NOT(D2685="Unknown"),ISBLANK(I2685)),AND(NOT(N2685="Unknown"),ISBLANK(Q2685))),"Missing Information", INDEX(Table15[Entire Service Line Classification], MATCH(SUMIFS(Table15[Unique ID],Table15[System-Owned Portion],D2685,Table15[If Material Anything Other than "Lead" in Column E,Was Material Ever Previously Lead?],F2685,Table15[Customer-Owned Portion],N2685),Table15[Unique ID],0),0)))</f>
        <v>Non-lead</v>
      </c>
      <c r="W2685" s="189"/>
    </row>
    <row r="2686" spans="1:23" s="190" customFormat="1" ht="37.5" x14ac:dyDescent="0.25">
      <c r="A2686" s="180">
        <v>11590289</v>
      </c>
      <c r="B2686" s="181" t="s">
        <v>5432</v>
      </c>
      <c r="C2686" s="182" t="s">
        <v>5433</v>
      </c>
      <c r="D2686" s="183" t="s">
        <v>36</v>
      </c>
      <c r="E2686" s="181" t="s">
        <v>35</v>
      </c>
      <c r="F2686" s="183" t="s">
        <v>35</v>
      </c>
      <c r="G2686" s="181" t="s">
        <v>237</v>
      </c>
      <c r="H2686" s="184">
        <v>1</v>
      </c>
      <c r="I2686" s="185" t="s">
        <v>107</v>
      </c>
      <c r="J2686" s="181" t="s">
        <v>37</v>
      </c>
      <c r="K2686" s="181" t="s">
        <v>38</v>
      </c>
      <c r="L2686" s="186">
        <v>45496</v>
      </c>
      <c r="M2686" s="187" t="s">
        <v>225</v>
      </c>
      <c r="N2686" s="183" t="s">
        <v>43</v>
      </c>
      <c r="O2686" s="181"/>
      <c r="P2686" s="184">
        <v>0.75</v>
      </c>
      <c r="Q2686" s="185" t="s">
        <v>107</v>
      </c>
      <c r="R2686" s="181" t="s">
        <v>37</v>
      </c>
      <c r="S2686" s="181" t="s">
        <v>96</v>
      </c>
      <c r="T2686" s="186">
        <v>45496</v>
      </c>
      <c r="U2686" s="187" t="s">
        <v>7069</v>
      </c>
      <c r="V2686" s="188" t="str" cm="1">
        <f t="array" ref="V2686">IF(SUM(LEN(A2686:U2686))=0,"",IF(OR(OR(ISBLANK(E2686),SUM(LEN(B2686),LEN(C2686))=0),AND(NOT(D2686="Unknown"),ISBLANK(I2686)),AND(NOT(N2686="Unknown"),ISBLANK(Q2686))),"Missing Information", INDEX(Table15[Entire Service Line Classification], MATCH(SUMIFS(Table15[Unique ID],Table15[System-Owned Portion],D2686,Table15[If Material Anything Other than "Lead" in Column E,Was Material Ever Previously Lead?],F2686,Table15[Customer-Owned Portion],N2686),Table15[Unique ID],0),0)))</f>
        <v>Non-lead</v>
      </c>
      <c r="W2686" s="189"/>
    </row>
    <row r="2687" spans="1:23" s="190" customFormat="1" ht="37.5" x14ac:dyDescent="0.25">
      <c r="A2687" s="180">
        <v>11590287</v>
      </c>
      <c r="B2687" s="181" t="s">
        <v>5434</v>
      </c>
      <c r="C2687" s="182" t="s">
        <v>5435</v>
      </c>
      <c r="D2687" s="183" t="s">
        <v>43</v>
      </c>
      <c r="E2687" s="181" t="s">
        <v>35</v>
      </c>
      <c r="F2687" s="183" t="s">
        <v>35</v>
      </c>
      <c r="G2687" s="181" t="s">
        <v>7041</v>
      </c>
      <c r="H2687" s="184">
        <v>1</v>
      </c>
      <c r="I2687" s="185" t="s">
        <v>107</v>
      </c>
      <c r="J2687" s="181" t="s">
        <v>37</v>
      </c>
      <c r="K2687" s="181" t="s">
        <v>38</v>
      </c>
      <c r="L2687" s="186">
        <v>45496</v>
      </c>
      <c r="M2687" s="187" t="s">
        <v>7069</v>
      </c>
      <c r="N2687" s="183" t="s">
        <v>43</v>
      </c>
      <c r="O2687" s="181"/>
      <c r="P2687" s="184">
        <v>0.75</v>
      </c>
      <c r="Q2687" s="185" t="s">
        <v>107</v>
      </c>
      <c r="R2687" s="181" t="s">
        <v>37</v>
      </c>
      <c r="S2687" s="181" t="s">
        <v>96</v>
      </c>
      <c r="T2687" s="186">
        <v>45496</v>
      </c>
      <c r="U2687" s="187" t="s">
        <v>7069</v>
      </c>
      <c r="V2687" s="188" t="str" cm="1">
        <f t="array" ref="V2687">IF(SUM(LEN(A2687:U2687))=0,"",IF(OR(OR(ISBLANK(E2687),SUM(LEN(B2687),LEN(C2687))=0),AND(NOT(D2687="Unknown"),ISBLANK(I2687)),AND(NOT(N2687="Unknown"),ISBLANK(Q2687))),"Missing Information", INDEX(Table15[Entire Service Line Classification], MATCH(SUMIFS(Table15[Unique ID],Table15[System-Owned Portion],D2687,Table15[If Material Anything Other than "Lead" in Column E,Was Material Ever Previously Lead?],F2687,Table15[Customer-Owned Portion],N2687),Table15[Unique ID],0),0)))</f>
        <v>Non-lead</v>
      </c>
      <c r="W2687" s="189"/>
    </row>
    <row r="2688" spans="1:23" s="190" customFormat="1" ht="37.5" x14ac:dyDescent="0.25">
      <c r="A2688" s="180">
        <v>11590286</v>
      </c>
      <c r="B2688" s="181" t="s">
        <v>5436</v>
      </c>
      <c r="C2688" s="182" t="s">
        <v>5437</v>
      </c>
      <c r="D2688" s="183" t="s">
        <v>36</v>
      </c>
      <c r="E2688" s="181" t="s">
        <v>35</v>
      </c>
      <c r="F2688" s="183" t="s">
        <v>35</v>
      </c>
      <c r="G2688" s="181" t="s">
        <v>225</v>
      </c>
      <c r="H2688" s="184">
        <v>1</v>
      </c>
      <c r="I2688" s="185" t="s">
        <v>107</v>
      </c>
      <c r="J2688" s="181" t="s">
        <v>37</v>
      </c>
      <c r="K2688" s="181" t="s">
        <v>38</v>
      </c>
      <c r="L2688" s="186">
        <v>45496</v>
      </c>
      <c r="M2688" s="187" t="s">
        <v>225</v>
      </c>
      <c r="N2688" s="183" t="s">
        <v>43</v>
      </c>
      <c r="O2688" s="181"/>
      <c r="P2688" s="184">
        <v>0.75</v>
      </c>
      <c r="Q2688" s="185" t="s">
        <v>107</v>
      </c>
      <c r="R2688" s="181" t="s">
        <v>37</v>
      </c>
      <c r="S2688" s="181" t="s">
        <v>96</v>
      </c>
      <c r="T2688" s="186">
        <v>45496</v>
      </c>
      <c r="U2688" s="187" t="s">
        <v>7069</v>
      </c>
      <c r="V2688" s="188" t="str" cm="1">
        <f t="array" ref="V2688">IF(SUM(LEN(A2688:U2688))=0,"",IF(OR(OR(ISBLANK(E2688),SUM(LEN(B2688),LEN(C2688))=0),AND(NOT(D2688="Unknown"),ISBLANK(I2688)),AND(NOT(N2688="Unknown"),ISBLANK(Q2688))),"Missing Information", INDEX(Table15[Entire Service Line Classification], MATCH(SUMIFS(Table15[Unique ID],Table15[System-Owned Portion],D2688,Table15[If Material Anything Other than "Lead" in Column E,Was Material Ever Previously Lead?],F2688,Table15[Customer-Owned Portion],N2688),Table15[Unique ID],0),0)))</f>
        <v>Non-lead</v>
      </c>
      <c r="W2688" s="189"/>
    </row>
    <row r="2689" spans="1:23" s="190" customFormat="1" ht="37.5" x14ac:dyDescent="0.25">
      <c r="A2689" s="180">
        <v>11590285</v>
      </c>
      <c r="B2689" s="181" t="s">
        <v>5438</v>
      </c>
      <c r="C2689" s="182" t="s">
        <v>5439</v>
      </c>
      <c r="D2689" s="183" t="s">
        <v>36</v>
      </c>
      <c r="E2689" s="181" t="s">
        <v>35</v>
      </c>
      <c r="F2689" s="183" t="s">
        <v>35</v>
      </c>
      <c r="G2689" s="181" t="s">
        <v>249</v>
      </c>
      <c r="H2689" s="184">
        <v>1</v>
      </c>
      <c r="I2689" s="185" t="s">
        <v>107</v>
      </c>
      <c r="J2689" s="181" t="s">
        <v>37</v>
      </c>
      <c r="K2689" s="181" t="s">
        <v>38</v>
      </c>
      <c r="L2689" s="186">
        <v>45496</v>
      </c>
      <c r="M2689" s="187" t="s">
        <v>225</v>
      </c>
      <c r="N2689" s="183" t="s">
        <v>43</v>
      </c>
      <c r="O2689" s="181"/>
      <c r="P2689" s="184">
        <v>0.75</v>
      </c>
      <c r="Q2689" s="185" t="s">
        <v>107</v>
      </c>
      <c r="R2689" s="181" t="s">
        <v>37</v>
      </c>
      <c r="S2689" s="181" t="s">
        <v>96</v>
      </c>
      <c r="T2689" s="186">
        <v>45496</v>
      </c>
      <c r="U2689" s="187" t="s">
        <v>7069</v>
      </c>
      <c r="V2689" s="188" t="str" cm="1">
        <f t="array" ref="V2689">IF(SUM(LEN(A2689:U2689))=0,"",IF(OR(OR(ISBLANK(E2689),SUM(LEN(B2689),LEN(C2689))=0),AND(NOT(D2689="Unknown"),ISBLANK(I2689)),AND(NOT(N2689="Unknown"),ISBLANK(Q2689))),"Missing Information", INDEX(Table15[Entire Service Line Classification], MATCH(SUMIFS(Table15[Unique ID],Table15[System-Owned Portion],D2689,Table15[If Material Anything Other than "Lead" in Column E,Was Material Ever Previously Lead?],F2689,Table15[Customer-Owned Portion],N2689),Table15[Unique ID],0),0)))</f>
        <v>Non-lead</v>
      </c>
      <c r="W2689" s="189"/>
    </row>
    <row r="2690" spans="1:23" s="190" customFormat="1" ht="37.5" x14ac:dyDescent="0.25">
      <c r="A2690" s="180">
        <v>11590284</v>
      </c>
      <c r="B2690" s="181" t="s">
        <v>5440</v>
      </c>
      <c r="C2690" s="182" t="s">
        <v>5441</v>
      </c>
      <c r="D2690" s="183" t="s">
        <v>43</v>
      </c>
      <c r="E2690" s="181" t="s">
        <v>35</v>
      </c>
      <c r="F2690" s="183" t="s">
        <v>35</v>
      </c>
      <c r="G2690" s="181" t="s">
        <v>232</v>
      </c>
      <c r="H2690" s="184">
        <v>1</v>
      </c>
      <c r="I2690" s="185" t="s">
        <v>107</v>
      </c>
      <c r="J2690" s="181" t="s">
        <v>37</v>
      </c>
      <c r="K2690" s="181" t="s">
        <v>38</v>
      </c>
      <c r="L2690" s="186">
        <v>45496</v>
      </c>
      <c r="M2690" s="187" t="s">
        <v>7069</v>
      </c>
      <c r="N2690" s="183" t="s">
        <v>44</v>
      </c>
      <c r="O2690" s="181"/>
      <c r="P2690" s="184">
        <v>0.75</v>
      </c>
      <c r="Q2690" s="185" t="s">
        <v>107</v>
      </c>
      <c r="R2690" s="181" t="s">
        <v>37</v>
      </c>
      <c r="S2690" s="181" t="s">
        <v>96</v>
      </c>
      <c r="T2690" s="186">
        <v>45496</v>
      </c>
      <c r="U2690" s="187" t="s">
        <v>7069</v>
      </c>
      <c r="V2690" s="188" t="str" cm="1">
        <f t="array" ref="V2690">IF(SUM(LEN(A2690:U2690))=0,"",IF(OR(OR(ISBLANK(E2690),SUM(LEN(B2690),LEN(C2690))=0),AND(NOT(D2690="Unknown"),ISBLANK(I2690)),AND(NOT(N2690="Unknown"),ISBLANK(Q2690))),"Missing Information", INDEX(Table15[Entire Service Line Classification], MATCH(SUMIFS(Table15[Unique ID],Table15[System-Owned Portion],D2690,Table15[If Material Anything Other than "Lead" in Column E,Was Material Ever Previously Lead?],F2690,Table15[Customer-Owned Portion],N2690),Table15[Unique ID],0),0)))</f>
        <v>Non-lead</v>
      </c>
      <c r="W2690" s="189"/>
    </row>
    <row r="2691" spans="1:23" s="190" customFormat="1" ht="37.5" x14ac:dyDescent="0.25">
      <c r="A2691" s="180">
        <v>11590280</v>
      </c>
      <c r="B2691" s="181" t="s">
        <v>5442</v>
      </c>
      <c r="C2691" s="182" t="s">
        <v>5443</v>
      </c>
      <c r="D2691" s="183" t="s">
        <v>43</v>
      </c>
      <c r="E2691" s="181" t="s">
        <v>35</v>
      </c>
      <c r="F2691" s="183" t="s">
        <v>35</v>
      </c>
      <c r="G2691" s="181" t="s">
        <v>274</v>
      </c>
      <c r="H2691" s="184">
        <v>1</v>
      </c>
      <c r="I2691" s="185" t="s">
        <v>107</v>
      </c>
      <c r="J2691" s="181" t="s">
        <v>37</v>
      </c>
      <c r="K2691" s="181" t="s">
        <v>38</v>
      </c>
      <c r="L2691" s="186">
        <v>45496</v>
      </c>
      <c r="M2691" s="187" t="s">
        <v>7069</v>
      </c>
      <c r="N2691" s="183" t="s">
        <v>43</v>
      </c>
      <c r="O2691" s="181"/>
      <c r="P2691" s="184">
        <v>0.75</v>
      </c>
      <c r="Q2691" s="185" t="s">
        <v>107</v>
      </c>
      <c r="R2691" s="181" t="s">
        <v>37</v>
      </c>
      <c r="S2691" s="181" t="s">
        <v>96</v>
      </c>
      <c r="T2691" s="186">
        <v>45496</v>
      </c>
      <c r="U2691" s="187" t="s">
        <v>7069</v>
      </c>
      <c r="V2691" s="188" t="str" cm="1">
        <f t="array" ref="V2691">IF(SUM(LEN(A2691:U2691))=0,"",IF(OR(OR(ISBLANK(E2691),SUM(LEN(B2691),LEN(C2691))=0),AND(NOT(D2691="Unknown"),ISBLANK(I2691)),AND(NOT(N2691="Unknown"),ISBLANK(Q2691))),"Missing Information", INDEX(Table15[Entire Service Line Classification], MATCH(SUMIFS(Table15[Unique ID],Table15[System-Owned Portion],D2691,Table15[If Material Anything Other than "Lead" in Column E,Was Material Ever Previously Lead?],F2691,Table15[Customer-Owned Portion],N2691),Table15[Unique ID],0),0)))</f>
        <v>Non-lead</v>
      </c>
      <c r="W2691" s="189"/>
    </row>
    <row r="2692" spans="1:23" s="190" customFormat="1" ht="37.5" x14ac:dyDescent="0.25">
      <c r="A2692" s="180">
        <v>11590277</v>
      </c>
      <c r="B2692" s="181" t="s">
        <v>5444</v>
      </c>
      <c r="C2692" s="182" t="s">
        <v>5445</v>
      </c>
      <c r="D2692" s="183" t="s">
        <v>36</v>
      </c>
      <c r="E2692" s="181" t="s">
        <v>35</v>
      </c>
      <c r="F2692" s="183" t="s">
        <v>35</v>
      </c>
      <c r="G2692" s="181" t="s">
        <v>246</v>
      </c>
      <c r="H2692" s="184">
        <v>1</v>
      </c>
      <c r="I2692" s="185" t="s">
        <v>107</v>
      </c>
      <c r="J2692" s="181" t="s">
        <v>37</v>
      </c>
      <c r="K2692" s="181" t="s">
        <v>38</v>
      </c>
      <c r="L2692" s="186">
        <v>45495</v>
      </c>
      <c r="M2692" s="187" t="s">
        <v>225</v>
      </c>
      <c r="N2692" s="183" t="s">
        <v>36</v>
      </c>
      <c r="O2692" s="181"/>
      <c r="P2692" s="184">
        <v>0.75</v>
      </c>
      <c r="Q2692" s="185" t="s">
        <v>107</v>
      </c>
      <c r="R2692" s="181" t="s">
        <v>37</v>
      </c>
      <c r="S2692" s="181" t="s">
        <v>96</v>
      </c>
      <c r="T2692" s="186">
        <v>45495</v>
      </c>
      <c r="U2692" s="187" t="s">
        <v>225</v>
      </c>
      <c r="V2692" s="188" t="str" cm="1">
        <f t="array" ref="V2692">IF(SUM(LEN(A2692:U2692))=0,"",IF(OR(OR(ISBLANK(E2692),SUM(LEN(B2692),LEN(C2692))=0),AND(NOT(D2692="Unknown"),ISBLANK(I2692)),AND(NOT(N2692="Unknown"),ISBLANK(Q2692))),"Missing Information", INDEX(Table15[Entire Service Line Classification], MATCH(SUMIFS(Table15[Unique ID],Table15[System-Owned Portion],D2692,Table15[If Material Anything Other than "Lead" in Column E,Was Material Ever Previously Lead?],F2692,Table15[Customer-Owned Portion],N2692),Table15[Unique ID],0),0)))</f>
        <v>Non-lead</v>
      </c>
      <c r="W2692" s="189"/>
    </row>
    <row r="2693" spans="1:23" s="190" customFormat="1" ht="37.5" x14ac:dyDescent="0.25">
      <c r="A2693" s="180">
        <v>11590305</v>
      </c>
      <c r="B2693" s="181" t="s">
        <v>5446</v>
      </c>
      <c r="C2693" s="182" t="s">
        <v>5447</v>
      </c>
      <c r="D2693" s="183" t="s">
        <v>36</v>
      </c>
      <c r="E2693" s="181" t="s">
        <v>35</v>
      </c>
      <c r="F2693" s="183" t="s">
        <v>35</v>
      </c>
      <c r="G2693" s="181" t="s">
        <v>238</v>
      </c>
      <c r="H2693" s="184">
        <v>1</v>
      </c>
      <c r="I2693" s="185" t="s">
        <v>107</v>
      </c>
      <c r="J2693" s="181" t="s">
        <v>37</v>
      </c>
      <c r="K2693" s="181" t="s">
        <v>38</v>
      </c>
      <c r="L2693" s="186">
        <v>45492</v>
      </c>
      <c r="M2693" s="187" t="s">
        <v>225</v>
      </c>
      <c r="N2693" s="183" t="s">
        <v>36</v>
      </c>
      <c r="O2693" s="181"/>
      <c r="P2693" s="184">
        <v>1</v>
      </c>
      <c r="Q2693" s="185" t="s">
        <v>107</v>
      </c>
      <c r="R2693" s="181" t="s">
        <v>37</v>
      </c>
      <c r="S2693" s="181" t="s">
        <v>96</v>
      </c>
      <c r="T2693" s="186">
        <v>45492</v>
      </c>
      <c r="U2693" s="187" t="s">
        <v>225</v>
      </c>
      <c r="V2693" s="188" t="str" cm="1">
        <f t="array" ref="V2693">IF(SUM(LEN(A2693:U2693))=0,"",IF(OR(OR(ISBLANK(E2693),SUM(LEN(B2693),LEN(C2693))=0),AND(NOT(D2693="Unknown"),ISBLANK(I2693)),AND(NOT(N2693="Unknown"),ISBLANK(Q2693))),"Missing Information", INDEX(Table15[Entire Service Line Classification], MATCH(SUMIFS(Table15[Unique ID],Table15[System-Owned Portion],D2693,Table15[If Material Anything Other than "Lead" in Column E,Was Material Ever Previously Lead?],F2693,Table15[Customer-Owned Portion],N2693),Table15[Unique ID],0),0)))</f>
        <v>Non-lead</v>
      </c>
      <c r="W2693" s="189"/>
    </row>
    <row r="2694" spans="1:23" s="190" customFormat="1" ht="37.5" x14ac:dyDescent="0.25">
      <c r="A2694" s="180">
        <v>11590302</v>
      </c>
      <c r="B2694" s="181" t="s">
        <v>5448</v>
      </c>
      <c r="C2694" s="182" t="s">
        <v>5449</v>
      </c>
      <c r="D2694" s="183" t="s">
        <v>36</v>
      </c>
      <c r="E2694" s="181" t="s">
        <v>35</v>
      </c>
      <c r="F2694" s="183" t="s">
        <v>35</v>
      </c>
      <c r="G2694" s="181" t="s">
        <v>7038</v>
      </c>
      <c r="H2694" s="184">
        <v>1</v>
      </c>
      <c r="I2694" s="185" t="s">
        <v>107</v>
      </c>
      <c r="J2694" s="181" t="s">
        <v>37</v>
      </c>
      <c r="K2694" s="181" t="s">
        <v>38</v>
      </c>
      <c r="L2694" s="186">
        <v>45496</v>
      </c>
      <c r="M2694" s="187" t="s">
        <v>225</v>
      </c>
      <c r="N2694" s="183" t="s">
        <v>43</v>
      </c>
      <c r="O2694" s="181"/>
      <c r="P2694" s="184">
        <v>0.75</v>
      </c>
      <c r="Q2694" s="185" t="s">
        <v>107</v>
      </c>
      <c r="R2694" s="181" t="s">
        <v>37</v>
      </c>
      <c r="S2694" s="181" t="s">
        <v>96</v>
      </c>
      <c r="T2694" s="186">
        <v>45496</v>
      </c>
      <c r="U2694" s="187" t="s">
        <v>7069</v>
      </c>
      <c r="V2694" s="188" t="str" cm="1">
        <f t="array" ref="V2694">IF(SUM(LEN(A2694:U2694))=0,"",IF(OR(OR(ISBLANK(E2694),SUM(LEN(B2694),LEN(C2694))=0),AND(NOT(D2694="Unknown"),ISBLANK(I2694)),AND(NOT(N2694="Unknown"),ISBLANK(Q2694))),"Missing Information", INDEX(Table15[Entire Service Line Classification], MATCH(SUMIFS(Table15[Unique ID],Table15[System-Owned Portion],D2694,Table15[If Material Anything Other than "Lead" in Column E,Was Material Ever Previously Lead?],F2694,Table15[Customer-Owned Portion],N2694),Table15[Unique ID],0),0)))</f>
        <v>Non-lead</v>
      </c>
      <c r="W2694" s="189"/>
    </row>
    <row r="2695" spans="1:23" s="190" customFormat="1" ht="37.5" x14ac:dyDescent="0.25">
      <c r="A2695" s="180">
        <v>11590301</v>
      </c>
      <c r="B2695" s="181" t="s">
        <v>5450</v>
      </c>
      <c r="C2695" s="182" t="s">
        <v>5451</v>
      </c>
      <c r="D2695" s="183" t="s">
        <v>36</v>
      </c>
      <c r="E2695" s="181" t="s">
        <v>35</v>
      </c>
      <c r="F2695" s="183" t="s">
        <v>35</v>
      </c>
      <c r="G2695" s="181" t="s">
        <v>274</v>
      </c>
      <c r="H2695" s="184">
        <v>1</v>
      </c>
      <c r="I2695" s="185" t="s">
        <v>107</v>
      </c>
      <c r="J2695" s="181" t="s">
        <v>37</v>
      </c>
      <c r="K2695" s="181" t="s">
        <v>38</v>
      </c>
      <c r="L2695" s="186">
        <v>45496</v>
      </c>
      <c r="M2695" s="187" t="s">
        <v>225</v>
      </c>
      <c r="N2695" s="183" t="s">
        <v>36</v>
      </c>
      <c r="O2695" s="181"/>
      <c r="P2695" s="184">
        <v>1</v>
      </c>
      <c r="Q2695" s="185" t="s">
        <v>107</v>
      </c>
      <c r="R2695" s="181" t="s">
        <v>37</v>
      </c>
      <c r="S2695" s="181" t="s">
        <v>96</v>
      </c>
      <c r="T2695" s="186">
        <v>45496</v>
      </c>
      <c r="U2695" s="187" t="s">
        <v>225</v>
      </c>
      <c r="V2695" s="188" t="str" cm="1">
        <f t="array" ref="V2695">IF(SUM(LEN(A2695:U2695))=0,"",IF(OR(OR(ISBLANK(E2695),SUM(LEN(B2695),LEN(C2695))=0),AND(NOT(D2695="Unknown"),ISBLANK(I2695)),AND(NOT(N2695="Unknown"),ISBLANK(Q2695))),"Missing Information", INDEX(Table15[Entire Service Line Classification], MATCH(SUMIFS(Table15[Unique ID],Table15[System-Owned Portion],D2695,Table15[If Material Anything Other than "Lead" in Column E,Was Material Ever Previously Lead?],F2695,Table15[Customer-Owned Portion],N2695),Table15[Unique ID],0),0)))</f>
        <v>Non-lead</v>
      </c>
      <c r="W2695" s="189"/>
    </row>
    <row r="2696" spans="1:23" s="190" customFormat="1" ht="37.5" x14ac:dyDescent="0.25">
      <c r="A2696" s="180">
        <v>11590299</v>
      </c>
      <c r="B2696" s="181" t="s">
        <v>5452</v>
      </c>
      <c r="C2696" s="182" t="s">
        <v>5453</v>
      </c>
      <c r="D2696" s="183" t="s">
        <v>36</v>
      </c>
      <c r="E2696" s="181" t="s">
        <v>35</v>
      </c>
      <c r="F2696" s="183" t="s">
        <v>35</v>
      </c>
      <c r="G2696" s="181" t="s">
        <v>237</v>
      </c>
      <c r="H2696" s="184">
        <v>1</v>
      </c>
      <c r="I2696" s="185" t="s">
        <v>107</v>
      </c>
      <c r="J2696" s="181" t="s">
        <v>37</v>
      </c>
      <c r="K2696" s="181" t="s">
        <v>38</v>
      </c>
      <c r="L2696" s="186">
        <v>45496</v>
      </c>
      <c r="M2696" s="187" t="s">
        <v>225</v>
      </c>
      <c r="N2696" s="183" t="s">
        <v>36</v>
      </c>
      <c r="O2696" s="181"/>
      <c r="P2696" s="184">
        <v>1</v>
      </c>
      <c r="Q2696" s="185" t="s">
        <v>107</v>
      </c>
      <c r="R2696" s="181" t="s">
        <v>37</v>
      </c>
      <c r="S2696" s="181" t="s">
        <v>96</v>
      </c>
      <c r="T2696" s="186">
        <v>45496</v>
      </c>
      <c r="U2696" s="187" t="s">
        <v>225</v>
      </c>
      <c r="V2696" s="188" t="str" cm="1">
        <f t="array" ref="V2696">IF(SUM(LEN(A2696:U2696))=0,"",IF(OR(OR(ISBLANK(E2696),SUM(LEN(B2696),LEN(C2696))=0),AND(NOT(D2696="Unknown"),ISBLANK(I2696)),AND(NOT(N2696="Unknown"),ISBLANK(Q2696))),"Missing Information", INDEX(Table15[Entire Service Line Classification], MATCH(SUMIFS(Table15[Unique ID],Table15[System-Owned Portion],D2696,Table15[If Material Anything Other than "Lead" in Column E,Was Material Ever Previously Lead?],F2696,Table15[Customer-Owned Portion],N2696),Table15[Unique ID],0),0)))</f>
        <v>Non-lead</v>
      </c>
      <c r="W2696" s="189"/>
    </row>
    <row r="2697" spans="1:23" s="190" customFormat="1" ht="37.5" x14ac:dyDescent="0.25">
      <c r="A2697" s="180">
        <v>11590297</v>
      </c>
      <c r="B2697" s="181" t="s">
        <v>5454</v>
      </c>
      <c r="C2697" s="182" t="s">
        <v>5455</v>
      </c>
      <c r="D2697" s="183" t="s">
        <v>36</v>
      </c>
      <c r="E2697" s="181" t="s">
        <v>35</v>
      </c>
      <c r="F2697" s="183" t="s">
        <v>35</v>
      </c>
      <c r="G2697" s="181" t="s">
        <v>7034</v>
      </c>
      <c r="H2697" s="184">
        <v>1</v>
      </c>
      <c r="I2697" s="185" t="s">
        <v>107</v>
      </c>
      <c r="J2697" s="181" t="s">
        <v>37</v>
      </c>
      <c r="K2697" s="181" t="s">
        <v>38</v>
      </c>
      <c r="L2697" s="186">
        <v>45496</v>
      </c>
      <c r="M2697" s="187" t="s">
        <v>225</v>
      </c>
      <c r="N2697" s="183" t="s">
        <v>36</v>
      </c>
      <c r="O2697" s="181"/>
      <c r="P2697" s="184">
        <v>1</v>
      </c>
      <c r="Q2697" s="185" t="s">
        <v>107</v>
      </c>
      <c r="R2697" s="181" t="s">
        <v>37</v>
      </c>
      <c r="S2697" s="181" t="s">
        <v>96</v>
      </c>
      <c r="T2697" s="186">
        <v>45496</v>
      </c>
      <c r="U2697" s="187" t="s">
        <v>225</v>
      </c>
      <c r="V2697" s="188" t="str" cm="1">
        <f t="array" ref="V2697">IF(SUM(LEN(A2697:U2697))=0,"",IF(OR(OR(ISBLANK(E2697),SUM(LEN(B2697),LEN(C2697))=0),AND(NOT(D2697="Unknown"),ISBLANK(I2697)),AND(NOT(N2697="Unknown"),ISBLANK(Q2697))),"Missing Information", INDEX(Table15[Entire Service Line Classification], MATCH(SUMIFS(Table15[Unique ID],Table15[System-Owned Portion],D2697,Table15[If Material Anything Other than "Lead" in Column E,Was Material Ever Previously Lead?],F2697,Table15[Customer-Owned Portion],N2697),Table15[Unique ID],0),0)))</f>
        <v>Non-lead</v>
      </c>
      <c r="W2697" s="189"/>
    </row>
    <row r="2698" spans="1:23" s="190" customFormat="1" ht="37.5" x14ac:dyDescent="0.25">
      <c r="A2698" s="180">
        <v>11590295</v>
      </c>
      <c r="B2698" s="181" t="s">
        <v>5456</v>
      </c>
      <c r="C2698" s="182" t="s">
        <v>5457</v>
      </c>
      <c r="D2698" s="183" t="s">
        <v>36</v>
      </c>
      <c r="E2698" s="181" t="s">
        <v>35</v>
      </c>
      <c r="F2698" s="183" t="s">
        <v>35</v>
      </c>
      <c r="G2698" s="181" t="s">
        <v>7038</v>
      </c>
      <c r="H2698" s="184">
        <v>1</v>
      </c>
      <c r="I2698" s="185" t="s">
        <v>107</v>
      </c>
      <c r="J2698" s="181" t="s">
        <v>37</v>
      </c>
      <c r="K2698" s="181" t="s">
        <v>38</v>
      </c>
      <c r="L2698" s="186">
        <v>45496</v>
      </c>
      <c r="M2698" s="187" t="s">
        <v>225</v>
      </c>
      <c r="N2698" s="183" t="s">
        <v>43</v>
      </c>
      <c r="O2698" s="181"/>
      <c r="P2698" s="184">
        <v>0.75</v>
      </c>
      <c r="Q2698" s="185" t="s">
        <v>107</v>
      </c>
      <c r="R2698" s="181" t="s">
        <v>37</v>
      </c>
      <c r="S2698" s="181" t="s">
        <v>96</v>
      </c>
      <c r="T2698" s="186">
        <v>45496</v>
      </c>
      <c r="U2698" s="187" t="s">
        <v>7069</v>
      </c>
      <c r="V2698" s="188" t="str" cm="1">
        <f t="array" ref="V2698">IF(SUM(LEN(A2698:U2698))=0,"",IF(OR(OR(ISBLANK(E2698),SUM(LEN(B2698),LEN(C2698))=0),AND(NOT(D2698="Unknown"),ISBLANK(I2698)),AND(NOT(N2698="Unknown"),ISBLANK(Q2698))),"Missing Information", INDEX(Table15[Entire Service Line Classification], MATCH(SUMIFS(Table15[Unique ID],Table15[System-Owned Portion],D2698,Table15[If Material Anything Other than "Lead" in Column E,Was Material Ever Previously Lead?],F2698,Table15[Customer-Owned Portion],N2698),Table15[Unique ID],0),0)))</f>
        <v>Non-lead</v>
      </c>
      <c r="W2698" s="189"/>
    </row>
    <row r="2699" spans="1:23" s="190" customFormat="1" ht="37.5" x14ac:dyDescent="0.25">
      <c r="A2699" s="180">
        <v>11590294</v>
      </c>
      <c r="B2699" s="181" t="s">
        <v>5458</v>
      </c>
      <c r="C2699" s="182" t="s">
        <v>5459</v>
      </c>
      <c r="D2699" s="183" t="s">
        <v>36</v>
      </c>
      <c r="E2699" s="181" t="s">
        <v>35</v>
      </c>
      <c r="F2699" s="183" t="s">
        <v>35</v>
      </c>
      <c r="G2699" s="181" t="s">
        <v>7041</v>
      </c>
      <c r="H2699" s="184">
        <v>1</v>
      </c>
      <c r="I2699" s="185" t="s">
        <v>107</v>
      </c>
      <c r="J2699" s="181" t="s">
        <v>37</v>
      </c>
      <c r="K2699" s="181" t="s">
        <v>38</v>
      </c>
      <c r="L2699" s="186">
        <v>45496</v>
      </c>
      <c r="M2699" s="187" t="s">
        <v>225</v>
      </c>
      <c r="N2699" s="183" t="s">
        <v>36</v>
      </c>
      <c r="O2699" s="181"/>
      <c r="P2699" s="184">
        <v>0.75</v>
      </c>
      <c r="Q2699" s="185" t="s">
        <v>107</v>
      </c>
      <c r="R2699" s="181" t="s">
        <v>37</v>
      </c>
      <c r="S2699" s="181" t="s">
        <v>96</v>
      </c>
      <c r="T2699" s="186">
        <v>45496</v>
      </c>
      <c r="U2699" s="187" t="s">
        <v>225</v>
      </c>
      <c r="V2699" s="188" t="str" cm="1">
        <f t="array" ref="V2699">IF(SUM(LEN(A2699:U2699))=0,"",IF(OR(OR(ISBLANK(E2699),SUM(LEN(B2699),LEN(C2699))=0),AND(NOT(D2699="Unknown"),ISBLANK(I2699)),AND(NOT(N2699="Unknown"),ISBLANK(Q2699))),"Missing Information", INDEX(Table15[Entire Service Line Classification], MATCH(SUMIFS(Table15[Unique ID],Table15[System-Owned Portion],D2699,Table15[If Material Anything Other than "Lead" in Column E,Was Material Ever Previously Lead?],F2699,Table15[Customer-Owned Portion],N2699),Table15[Unique ID],0),0)))</f>
        <v>Non-lead</v>
      </c>
      <c r="W2699" s="189"/>
    </row>
    <row r="2700" spans="1:23" s="190" customFormat="1" ht="37.5" x14ac:dyDescent="0.25">
      <c r="A2700" s="180">
        <v>11590293</v>
      </c>
      <c r="B2700" s="181" t="s">
        <v>5460</v>
      </c>
      <c r="C2700" s="182" t="s">
        <v>5461</v>
      </c>
      <c r="D2700" s="183" t="s">
        <v>36</v>
      </c>
      <c r="E2700" s="181" t="s">
        <v>35</v>
      </c>
      <c r="F2700" s="183" t="s">
        <v>35</v>
      </c>
      <c r="G2700" s="181" t="s">
        <v>242</v>
      </c>
      <c r="H2700" s="184" t="s">
        <v>225</v>
      </c>
      <c r="I2700" s="185" t="s">
        <v>107</v>
      </c>
      <c r="J2700" s="181" t="s">
        <v>37</v>
      </c>
      <c r="K2700" s="181" t="s">
        <v>38</v>
      </c>
      <c r="L2700" s="186">
        <v>45495</v>
      </c>
      <c r="M2700" s="187" t="s">
        <v>225</v>
      </c>
      <c r="N2700" s="183" t="s">
        <v>43</v>
      </c>
      <c r="O2700" s="181"/>
      <c r="P2700" s="184">
        <v>0.75</v>
      </c>
      <c r="Q2700" s="185" t="s">
        <v>107</v>
      </c>
      <c r="R2700" s="181" t="s">
        <v>37</v>
      </c>
      <c r="S2700" s="181" t="s">
        <v>96</v>
      </c>
      <c r="T2700" s="186">
        <v>45495</v>
      </c>
      <c r="U2700" s="187" t="s">
        <v>7068</v>
      </c>
      <c r="V2700" s="188" t="str" cm="1">
        <f t="array" ref="V2700">IF(SUM(LEN(A2700:U2700))=0,"",IF(OR(OR(ISBLANK(E2700),SUM(LEN(B2700),LEN(C2700))=0),AND(NOT(D2700="Unknown"),ISBLANK(I2700)),AND(NOT(N2700="Unknown"),ISBLANK(Q2700))),"Missing Information", INDEX(Table15[Entire Service Line Classification], MATCH(SUMIFS(Table15[Unique ID],Table15[System-Owned Portion],D2700,Table15[If Material Anything Other than "Lead" in Column E,Was Material Ever Previously Lead?],F2700,Table15[Customer-Owned Portion],N2700),Table15[Unique ID],0),0)))</f>
        <v>Non-lead</v>
      </c>
      <c r="W2700" s="189"/>
    </row>
    <row r="2701" spans="1:23" s="190" customFormat="1" ht="37.5" x14ac:dyDescent="0.25">
      <c r="A2701" s="180">
        <v>11590292</v>
      </c>
      <c r="B2701" s="181" t="s">
        <v>5462</v>
      </c>
      <c r="C2701" s="182" t="s">
        <v>5463</v>
      </c>
      <c r="D2701" s="183" t="s">
        <v>43</v>
      </c>
      <c r="E2701" s="181" t="s">
        <v>35</v>
      </c>
      <c r="F2701" s="183" t="s">
        <v>35</v>
      </c>
      <c r="G2701" s="181" t="s">
        <v>7040</v>
      </c>
      <c r="H2701" s="184">
        <v>1</v>
      </c>
      <c r="I2701" s="185" t="s">
        <v>107</v>
      </c>
      <c r="J2701" s="181" t="s">
        <v>37</v>
      </c>
      <c r="K2701" s="181" t="s">
        <v>38</v>
      </c>
      <c r="L2701" s="186">
        <v>45495</v>
      </c>
      <c r="M2701" s="187" t="s">
        <v>7068</v>
      </c>
      <c r="N2701" s="183" t="s">
        <v>43</v>
      </c>
      <c r="O2701" s="181"/>
      <c r="P2701" s="184">
        <v>0.75</v>
      </c>
      <c r="Q2701" s="185" t="s">
        <v>107</v>
      </c>
      <c r="R2701" s="181" t="s">
        <v>37</v>
      </c>
      <c r="S2701" s="181" t="s">
        <v>96</v>
      </c>
      <c r="T2701" s="186">
        <v>45495</v>
      </c>
      <c r="U2701" s="187" t="s">
        <v>7068</v>
      </c>
      <c r="V2701" s="188" t="str" cm="1">
        <f t="array" ref="V2701">IF(SUM(LEN(A2701:U2701))=0,"",IF(OR(OR(ISBLANK(E2701),SUM(LEN(B2701),LEN(C2701))=0),AND(NOT(D2701="Unknown"),ISBLANK(I2701)),AND(NOT(N2701="Unknown"),ISBLANK(Q2701))),"Missing Information", INDEX(Table15[Entire Service Line Classification], MATCH(SUMIFS(Table15[Unique ID],Table15[System-Owned Portion],D2701,Table15[If Material Anything Other than "Lead" in Column E,Was Material Ever Previously Lead?],F2701,Table15[Customer-Owned Portion],N2701),Table15[Unique ID],0),0)))</f>
        <v>Non-lead</v>
      </c>
      <c r="W2701" s="189"/>
    </row>
    <row r="2702" spans="1:23" s="190" customFormat="1" ht="37.5" x14ac:dyDescent="0.25">
      <c r="A2702" s="180">
        <v>11590291</v>
      </c>
      <c r="B2702" s="181" t="s">
        <v>5464</v>
      </c>
      <c r="C2702" s="182" t="s">
        <v>5465</v>
      </c>
      <c r="D2702" s="183" t="s">
        <v>36</v>
      </c>
      <c r="E2702" s="181" t="s">
        <v>35</v>
      </c>
      <c r="F2702" s="183" t="s">
        <v>35</v>
      </c>
      <c r="G2702" s="181" t="s">
        <v>7041</v>
      </c>
      <c r="H2702" s="184">
        <v>1</v>
      </c>
      <c r="I2702" s="185" t="s">
        <v>107</v>
      </c>
      <c r="J2702" s="181" t="s">
        <v>37</v>
      </c>
      <c r="K2702" s="181" t="s">
        <v>38</v>
      </c>
      <c r="L2702" s="186">
        <v>45496</v>
      </c>
      <c r="M2702" s="187" t="s">
        <v>225</v>
      </c>
      <c r="N2702" s="183" t="s">
        <v>43</v>
      </c>
      <c r="O2702" s="181"/>
      <c r="P2702" s="184">
        <v>0.75</v>
      </c>
      <c r="Q2702" s="185" t="s">
        <v>107</v>
      </c>
      <c r="R2702" s="181" t="s">
        <v>37</v>
      </c>
      <c r="S2702" s="181" t="s">
        <v>96</v>
      </c>
      <c r="T2702" s="186">
        <v>45496</v>
      </c>
      <c r="U2702" s="187" t="s">
        <v>7083</v>
      </c>
      <c r="V2702" s="188" t="str" cm="1">
        <f t="array" ref="V2702">IF(SUM(LEN(A2702:U2702))=0,"",IF(OR(OR(ISBLANK(E2702),SUM(LEN(B2702),LEN(C2702))=0),AND(NOT(D2702="Unknown"),ISBLANK(I2702)),AND(NOT(N2702="Unknown"),ISBLANK(Q2702))),"Missing Information", INDEX(Table15[Entire Service Line Classification], MATCH(SUMIFS(Table15[Unique ID],Table15[System-Owned Portion],D2702,Table15[If Material Anything Other than "Lead" in Column E,Was Material Ever Previously Lead?],F2702,Table15[Customer-Owned Portion],N2702),Table15[Unique ID],0),0)))</f>
        <v>Non-lead</v>
      </c>
      <c r="W2702" s="189"/>
    </row>
    <row r="2703" spans="1:23" s="190" customFormat="1" ht="37.5" x14ac:dyDescent="0.25">
      <c r="A2703" s="180">
        <v>11590288</v>
      </c>
      <c r="B2703" s="181" t="s">
        <v>5466</v>
      </c>
      <c r="C2703" s="182" t="s">
        <v>5467</v>
      </c>
      <c r="D2703" s="183" t="s">
        <v>36</v>
      </c>
      <c r="E2703" s="181" t="s">
        <v>35</v>
      </c>
      <c r="F2703" s="183" t="s">
        <v>35</v>
      </c>
      <c r="G2703" s="181" t="s">
        <v>274</v>
      </c>
      <c r="H2703" s="184">
        <v>1</v>
      </c>
      <c r="I2703" s="185" t="s">
        <v>107</v>
      </c>
      <c r="J2703" s="181" t="s">
        <v>37</v>
      </c>
      <c r="K2703" s="181" t="s">
        <v>38</v>
      </c>
      <c r="L2703" s="186">
        <v>45496</v>
      </c>
      <c r="M2703" s="187" t="s">
        <v>225</v>
      </c>
      <c r="N2703" s="183" t="s">
        <v>43</v>
      </c>
      <c r="O2703" s="181"/>
      <c r="P2703" s="184">
        <v>0.75</v>
      </c>
      <c r="Q2703" s="185" t="s">
        <v>107</v>
      </c>
      <c r="R2703" s="181" t="s">
        <v>37</v>
      </c>
      <c r="S2703" s="181" t="s">
        <v>96</v>
      </c>
      <c r="T2703" s="186">
        <v>45496</v>
      </c>
      <c r="U2703" s="187" t="s">
        <v>7069</v>
      </c>
      <c r="V2703" s="188" t="str" cm="1">
        <f t="array" ref="V2703">IF(SUM(LEN(A2703:U2703))=0,"",IF(OR(OR(ISBLANK(E2703),SUM(LEN(B2703),LEN(C2703))=0),AND(NOT(D2703="Unknown"),ISBLANK(I2703)),AND(NOT(N2703="Unknown"),ISBLANK(Q2703))),"Missing Information", INDEX(Table15[Entire Service Line Classification], MATCH(SUMIFS(Table15[Unique ID],Table15[System-Owned Portion],D2703,Table15[If Material Anything Other than "Lead" in Column E,Was Material Ever Previously Lead?],F2703,Table15[Customer-Owned Portion],N2703),Table15[Unique ID],0),0)))</f>
        <v>Non-lead</v>
      </c>
      <c r="W2703" s="189"/>
    </row>
    <row r="2704" spans="1:23" s="190" customFormat="1" ht="37.5" x14ac:dyDescent="0.25">
      <c r="A2704" s="180">
        <v>11590283</v>
      </c>
      <c r="B2704" s="181" t="s">
        <v>5468</v>
      </c>
      <c r="C2704" s="182" t="s">
        <v>5469</v>
      </c>
      <c r="D2704" s="183" t="s">
        <v>43</v>
      </c>
      <c r="E2704" s="181" t="s">
        <v>35</v>
      </c>
      <c r="F2704" s="183" t="s">
        <v>35</v>
      </c>
      <c r="G2704" s="181" t="s">
        <v>7038</v>
      </c>
      <c r="H2704" s="184">
        <v>1</v>
      </c>
      <c r="I2704" s="185" t="s">
        <v>107</v>
      </c>
      <c r="J2704" s="181" t="s">
        <v>37</v>
      </c>
      <c r="K2704" s="181" t="s">
        <v>38</v>
      </c>
      <c r="L2704" s="186">
        <v>45496</v>
      </c>
      <c r="M2704" s="187" t="s">
        <v>7069</v>
      </c>
      <c r="N2704" s="183" t="s">
        <v>43</v>
      </c>
      <c r="O2704" s="181"/>
      <c r="P2704" s="184">
        <v>0.75</v>
      </c>
      <c r="Q2704" s="185" t="s">
        <v>107</v>
      </c>
      <c r="R2704" s="181" t="s">
        <v>37</v>
      </c>
      <c r="S2704" s="181" t="s">
        <v>96</v>
      </c>
      <c r="T2704" s="186">
        <v>45496</v>
      </c>
      <c r="U2704" s="187" t="s">
        <v>7069</v>
      </c>
      <c r="V2704" s="188" t="str" cm="1">
        <f t="array" ref="V2704">IF(SUM(LEN(A2704:U2704))=0,"",IF(OR(OR(ISBLANK(E2704),SUM(LEN(B2704),LEN(C2704))=0),AND(NOT(D2704="Unknown"),ISBLANK(I2704)),AND(NOT(N2704="Unknown"),ISBLANK(Q2704))),"Missing Information", INDEX(Table15[Entire Service Line Classification], MATCH(SUMIFS(Table15[Unique ID],Table15[System-Owned Portion],D2704,Table15[If Material Anything Other than "Lead" in Column E,Was Material Ever Previously Lead?],F2704,Table15[Customer-Owned Portion],N2704),Table15[Unique ID],0),0)))</f>
        <v>Non-lead</v>
      </c>
      <c r="W2704" s="189"/>
    </row>
    <row r="2705" spans="1:23" s="190" customFormat="1" ht="37.5" x14ac:dyDescent="0.25">
      <c r="A2705" s="180">
        <v>11590282</v>
      </c>
      <c r="B2705" s="181" t="s">
        <v>5470</v>
      </c>
      <c r="C2705" s="182" t="s">
        <v>5471</v>
      </c>
      <c r="D2705" s="183" t="s">
        <v>43</v>
      </c>
      <c r="E2705" s="181" t="s">
        <v>35</v>
      </c>
      <c r="F2705" s="183" t="s">
        <v>35</v>
      </c>
      <c r="G2705" s="181" t="s">
        <v>238</v>
      </c>
      <c r="H2705" s="184">
        <v>1</v>
      </c>
      <c r="I2705" s="185" t="s">
        <v>107</v>
      </c>
      <c r="J2705" s="181" t="s">
        <v>37</v>
      </c>
      <c r="K2705" s="181" t="s">
        <v>38</v>
      </c>
      <c r="L2705" s="186">
        <v>45495</v>
      </c>
      <c r="M2705" s="187" t="s">
        <v>7068</v>
      </c>
      <c r="N2705" s="183" t="s">
        <v>43</v>
      </c>
      <c r="O2705" s="181"/>
      <c r="P2705" s="184">
        <v>0.75</v>
      </c>
      <c r="Q2705" s="185" t="s">
        <v>107</v>
      </c>
      <c r="R2705" s="181" t="s">
        <v>37</v>
      </c>
      <c r="S2705" s="181" t="s">
        <v>96</v>
      </c>
      <c r="T2705" s="186">
        <v>45495</v>
      </c>
      <c r="U2705" s="187" t="s">
        <v>7068</v>
      </c>
      <c r="V2705" s="188" t="str" cm="1">
        <f t="array" ref="V2705">IF(SUM(LEN(A2705:U2705))=0,"",IF(OR(OR(ISBLANK(E2705),SUM(LEN(B2705),LEN(C2705))=0),AND(NOT(D2705="Unknown"),ISBLANK(I2705)),AND(NOT(N2705="Unknown"),ISBLANK(Q2705))),"Missing Information", INDEX(Table15[Entire Service Line Classification], MATCH(SUMIFS(Table15[Unique ID],Table15[System-Owned Portion],D2705,Table15[If Material Anything Other than "Lead" in Column E,Was Material Ever Previously Lead?],F2705,Table15[Customer-Owned Portion],N2705),Table15[Unique ID],0),0)))</f>
        <v>Non-lead</v>
      </c>
      <c r="W2705" s="189"/>
    </row>
    <row r="2706" spans="1:23" s="190" customFormat="1" ht="37.5" x14ac:dyDescent="0.25">
      <c r="A2706" s="180">
        <v>11590281</v>
      </c>
      <c r="B2706" s="181" t="s">
        <v>5472</v>
      </c>
      <c r="C2706" s="182" t="s">
        <v>5473</v>
      </c>
      <c r="D2706" s="183" t="s">
        <v>36</v>
      </c>
      <c r="E2706" s="181" t="s">
        <v>35</v>
      </c>
      <c r="F2706" s="183" t="s">
        <v>35</v>
      </c>
      <c r="G2706" s="181" t="s">
        <v>7041</v>
      </c>
      <c r="H2706" s="184">
        <v>1</v>
      </c>
      <c r="I2706" s="185" t="s">
        <v>107</v>
      </c>
      <c r="J2706" s="181" t="s">
        <v>37</v>
      </c>
      <c r="K2706" s="181" t="s">
        <v>38</v>
      </c>
      <c r="L2706" s="186">
        <v>45496</v>
      </c>
      <c r="M2706" s="187" t="s">
        <v>225</v>
      </c>
      <c r="N2706" s="183" t="s">
        <v>43</v>
      </c>
      <c r="O2706" s="181"/>
      <c r="P2706" s="184">
        <v>0.75</v>
      </c>
      <c r="Q2706" s="185" t="s">
        <v>107</v>
      </c>
      <c r="R2706" s="181" t="s">
        <v>37</v>
      </c>
      <c r="S2706" s="181" t="s">
        <v>96</v>
      </c>
      <c r="T2706" s="186">
        <v>45496</v>
      </c>
      <c r="U2706" s="187" t="s">
        <v>7069</v>
      </c>
      <c r="V2706" s="188" t="str" cm="1">
        <f t="array" ref="V2706">IF(SUM(LEN(A2706:U2706))=0,"",IF(OR(OR(ISBLANK(E2706),SUM(LEN(B2706),LEN(C2706))=0),AND(NOT(D2706="Unknown"),ISBLANK(I2706)),AND(NOT(N2706="Unknown"),ISBLANK(Q2706))),"Missing Information", INDEX(Table15[Entire Service Line Classification], MATCH(SUMIFS(Table15[Unique ID],Table15[System-Owned Portion],D2706,Table15[If Material Anything Other than "Lead" in Column E,Was Material Ever Previously Lead?],F2706,Table15[Customer-Owned Portion],N2706),Table15[Unique ID],0),0)))</f>
        <v>Non-lead</v>
      </c>
      <c r="W2706" s="189"/>
    </row>
    <row r="2707" spans="1:23" s="190" customFormat="1" ht="37.5" x14ac:dyDescent="0.25">
      <c r="A2707" s="180">
        <v>11590279</v>
      </c>
      <c r="B2707" s="181" t="s">
        <v>5474</v>
      </c>
      <c r="C2707" s="182" t="s">
        <v>5475</v>
      </c>
      <c r="D2707" s="183" t="s">
        <v>36</v>
      </c>
      <c r="E2707" s="181" t="s">
        <v>35</v>
      </c>
      <c r="F2707" s="183" t="s">
        <v>35</v>
      </c>
      <c r="G2707" s="181" t="s">
        <v>7041</v>
      </c>
      <c r="H2707" s="184">
        <v>1</v>
      </c>
      <c r="I2707" s="185" t="s">
        <v>107</v>
      </c>
      <c r="J2707" s="181" t="s">
        <v>37</v>
      </c>
      <c r="K2707" s="181" t="s">
        <v>38</v>
      </c>
      <c r="L2707" s="186">
        <v>45496</v>
      </c>
      <c r="M2707" s="187" t="s">
        <v>225</v>
      </c>
      <c r="N2707" s="183" t="s">
        <v>43</v>
      </c>
      <c r="O2707" s="181"/>
      <c r="P2707" s="184">
        <v>0.75</v>
      </c>
      <c r="Q2707" s="185" t="s">
        <v>107</v>
      </c>
      <c r="R2707" s="181" t="s">
        <v>37</v>
      </c>
      <c r="S2707" s="181" t="s">
        <v>96</v>
      </c>
      <c r="T2707" s="186">
        <v>45496</v>
      </c>
      <c r="U2707" s="187" t="s">
        <v>7069</v>
      </c>
      <c r="V2707" s="188" t="str" cm="1">
        <f t="array" ref="V2707">IF(SUM(LEN(A2707:U2707))=0,"",IF(OR(OR(ISBLANK(E2707),SUM(LEN(B2707),LEN(C2707))=0),AND(NOT(D2707="Unknown"),ISBLANK(I2707)),AND(NOT(N2707="Unknown"),ISBLANK(Q2707))),"Missing Information", INDEX(Table15[Entire Service Line Classification], MATCH(SUMIFS(Table15[Unique ID],Table15[System-Owned Portion],D2707,Table15[If Material Anything Other than "Lead" in Column E,Was Material Ever Previously Lead?],F2707,Table15[Customer-Owned Portion],N2707),Table15[Unique ID],0),0)))</f>
        <v>Non-lead</v>
      </c>
      <c r="W2707" s="189"/>
    </row>
    <row r="2708" spans="1:23" s="190" customFormat="1" ht="37.5" x14ac:dyDescent="0.25">
      <c r="A2708" s="180">
        <v>11590278</v>
      </c>
      <c r="B2708" s="181" t="s">
        <v>5476</v>
      </c>
      <c r="C2708" s="182" t="s">
        <v>5477</v>
      </c>
      <c r="D2708" s="183" t="s">
        <v>36</v>
      </c>
      <c r="E2708" s="181" t="s">
        <v>35</v>
      </c>
      <c r="F2708" s="183" t="s">
        <v>35</v>
      </c>
      <c r="G2708" s="181" t="s">
        <v>7043</v>
      </c>
      <c r="H2708" s="184">
        <v>1</v>
      </c>
      <c r="I2708" s="185" t="s">
        <v>107</v>
      </c>
      <c r="J2708" s="181" t="s">
        <v>37</v>
      </c>
      <c r="K2708" s="181" t="s">
        <v>38</v>
      </c>
      <c r="L2708" s="186">
        <v>45496</v>
      </c>
      <c r="M2708" s="187" t="s">
        <v>225</v>
      </c>
      <c r="N2708" s="183" t="s">
        <v>43</v>
      </c>
      <c r="O2708" s="181"/>
      <c r="P2708" s="184">
        <v>0.75</v>
      </c>
      <c r="Q2708" s="185" t="s">
        <v>107</v>
      </c>
      <c r="R2708" s="181" t="s">
        <v>37</v>
      </c>
      <c r="S2708" s="181" t="s">
        <v>96</v>
      </c>
      <c r="T2708" s="186">
        <v>45496</v>
      </c>
      <c r="U2708" s="187" t="s">
        <v>7069</v>
      </c>
      <c r="V2708" s="188" t="str" cm="1">
        <f t="array" ref="V2708">IF(SUM(LEN(A2708:U2708))=0,"",IF(OR(OR(ISBLANK(E2708),SUM(LEN(B2708),LEN(C2708))=0),AND(NOT(D2708="Unknown"),ISBLANK(I2708)),AND(NOT(N2708="Unknown"),ISBLANK(Q2708))),"Missing Information", INDEX(Table15[Entire Service Line Classification], MATCH(SUMIFS(Table15[Unique ID],Table15[System-Owned Portion],D2708,Table15[If Material Anything Other than "Lead" in Column E,Was Material Ever Previously Lead?],F2708,Table15[Customer-Owned Portion],N2708),Table15[Unique ID],0),0)))</f>
        <v>Non-lead</v>
      </c>
      <c r="W2708" s="189"/>
    </row>
    <row r="2709" spans="1:23" s="190" customFormat="1" ht="37.5" x14ac:dyDescent="0.25">
      <c r="A2709" s="180">
        <v>11590276</v>
      </c>
      <c r="B2709" s="181" t="s">
        <v>5478</v>
      </c>
      <c r="C2709" s="182" t="s">
        <v>5479</v>
      </c>
      <c r="D2709" s="183" t="s">
        <v>36</v>
      </c>
      <c r="E2709" s="181" t="s">
        <v>35</v>
      </c>
      <c r="F2709" s="183" t="s">
        <v>35</v>
      </c>
      <c r="G2709" s="181" t="s">
        <v>259</v>
      </c>
      <c r="H2709" s="184">
        <v>1</v>
      </c>
      <c r="I2709" s="185" t="s">
        <v>107</v>
      </c>
      <c r="J2709" s="181" t="s">
        <v>37</v>
      </c>
      <c r="K2709" s="181" t="s">
        <v>38</v>
      </c>
      <c r="L2709" s="186">
        <v>45495</v>
      </c>
      <c r="M2709" s="187" t="s">
        <v>225</v>
      </c>
      <c r="N2709" s="183" t="s">
        <v>43</v>
      </c>
      <c r="O2709" s="181"/>
      <c r="P2709" s="184">
        <v>0.75</v>
      </c>
      <c r="Q2709" s="185" t="s">
        <v>107</v>
      </c>
      <c r="R2709" s="181" t="s">
        <v>37</v>
      </c>
      <c r="S2709" s="181" t="s">
        <v>96</v>
      </c>
      <c r="T2709" s="186">
        <v>45495</v>
      </c>
      <c r="U2709" s="187" t="s">
        <v>7068</v>
      </c>
      <c r="V2709" s="188" t="str" cm="1">
        <f t="array" ref="V2709">IF(SUM(LEN(A2709:U2709))=0,"",IF(OR(OR(ISBLANK(E2709),SUM(LEN(B2709),LEN(C2709))=0),AND(NOT(D2709="Unknown"),ISBLANK(I2709)),AND(NOT(N2709="Unknown"),ISBLANK(Q2709))),"Missing Information", INDEX(Table15[Entire Service Line Classification], MATCH(SUMIFS(Table15[Unique ID],Table15[System-Owned Portion],D2709,Table15[If Material Anything Other than "Lead" in Column E,Was Material Ever Previously Lead?],F2709,Table15[Customer-Owned Portion],N2709),Table15[Unique ID],0),0)))</f>
        <v>Non-lead</v>
      </c>
      <c r="W2709" s="189"/>
    </row>
    <row r="2710" spans="1:23" s="190" customFormat="1" ht="37.5" x14ac:dyDescent="0.25">
      <c r="A2710" s="180">
        <v>11590275</v>
      </c>
      <c r="B2710" s="181" t="s">
        <v>5480</v>
      </c>
      <c r="C2710" s="182" t="s">
        <v>5481</v>
      </c>
      <c r="D2710" s="183" t="s">
        <v>36</v>
      </c>
      <c r="E2710" s="181" t="s">
        <v>35</v>
      </c>
      <c r="F2710" s="183" t="s">
        <v>35</v>
      </c>
      <c r="G2710" s="181" t="s">
        <v>247</v>
      </c>
      <c r="H2710" s="184">
        <v>1</v>
      </c>
      <c r="I2710" s="185" t="s">
        <v>107</v>
      </c>
      <c r="J2710" s="181" t="s">
        <v>37</v>
      </c>
      <c r="K2710" s="181" t="s">
        <v>38</v>
      </c>
      <c r="L2710" s="186">
        <v>45495</v>
      </c>
      <c r="M2710" s="187" t="s">
        <v>225</v>
      </c>
      <c r="N2710" s="183" t="s">
        <v>43</v>
      </c>
      <c r="O2710" s="181"/>
      <c r="P2710" s="184">
        <v>0.75</v>
      </c>
      <c r="Q2710" s="185" t="s">
        <v>107</v>
      </c>
      <c r="R2710" s="181" t="s">
        <v>37</v>
      </c>
      <c r="S2710" s="181" t="s">
        <v>96</v>
      </c>
      <c r="T2710" s="186">
        <v>45495</v>
      </c>
      <c r="U2710" s="187" t="s">
        <v>7068</v>
      </c>
      <c r="V2710" s="188" t="str" cm="1">
        <f t="array" ref="V2710">IF(SUM(LEN(A2710:U2710))=0,"",IF(OR(OR(ISBLANK(E2710),SUM(LEN(B2710),LEN(C2710))=0),AND(NOT(D2710="Unknown"),ISBLANK(I2710)),AND(NOT(N2710="Unknown"),ISBLANK(Q2710))),"Missing Information", INDEX(Table15[Entire Service Line Classification], MATCH(SUMIFS(Table15[Unique ID],Table15[System-Owned Portion],D2710,Table15[If Material Anything Other than "Lead" in Column E,Was Material Ever Previously Lead?],F2710,Table15[Customer-Owned Portion],N2710),Table15[Unique ID],0),0)))</f>
        <v>Non-lead</v>
      </c>
      <c r="W2710" s="189"/>
    </row>
    <row r="2711" spans="1:23" s="190" customFormat="1" ht="37.5" x14ac:dyDescent="0.25">
      <c r="A2711" s="180">
        <v>11590273</v>
      </c>
      <c r="B2711" s="181" t="s">
        <v>5482</v>
      </c>
      <c r="C2711" s="182" t="s">
        <v>5483</v>
      </c>
      <c r="D2711" s="183" t="s">
        <v>36</v>
      </c>
      <c r="E2711" s="181" t="s">
        <v>35</v>
      </c>
      <c r="F2711" s="183" t="s">
        <v>35</v>
      </c>
      <c r="G2711" s="181" t="s">
        <v>7038</v>
      </c>
      <c r="H2711" s="184">
        <v>1</v>
      </c>
      <c r="I2711" s="185" t="s">
        <v>107</v>
      </c>
      <c r="J2711" s="181" t="s">
        <v>37</v>
      </c>
      <c r="K2711" s="181" t="s">
        <v>38</v>
      </c>
      <c r="L2711" s="186">
        <v>45496</v>
      </c>
      <c r="M2711" s="187" t="s">
        <v>225</v>
      </c>
      <c r="N2711" s="183" t="s">
        <v>36</v>
      </c>
      <c r="O2711" s="181"/>
      <c r="P2711" s="184">
        <v>1</v>
      </c>
      <c r="Q2711" s="185" t="s">
        <v>107</v>
      </c>
      <c r="R2711" s="181" t="s">
        <v>37</v>
      </c>
      <c r="S2711" s="181" t="s">
        <v>96</v>
      </c>
      <c r="T2711" s="186">
        <v>45496</v>
      </c>
      <c r="U2711" s="187" t="s">
        <v>225</v>
      </c>
      <c r="V2711" s="188" t="str" cm="1">
        <f t="array" ref="V2711">IF(SUM(LEN(A2711:U2711))=0,"",IF(OR(OR(ISBLANK(E2711),SUM(LEN(B2711),LEN(C2711))=0),AND(NOT(D2711="Unknown"),ISBLANK(I2711)),AND(NOT(N2711="Unknown"),ISBLANK(Q2711))),"Missing Information", INDEX(Table15[Entire Service Line Classification], MATCH(SUMIFS(Table15[Unique ID],Table15[System-Owned Portion],D2711,Table15[If Material Anything Other than "Lead" in Column E,Was Material Ever Previously Lead?],F2711,Table15[Customer-Owned Portion],N2711),Table15[Unique ID],0),0)))</f>
        <v>Non-lead</v>
      </c>
      <c r="W2711" s="189"/>
    </row>
    <row r="2712" spans="1:23" s="190" customFormat="1" ht="37.5" x14ac:dyDescent="0.25">
      <c r="A2712" s="180">
        <v>11590272</v>
      </c>
      <c r="B2712" s="181" t="s">
        <v>5484</v>
      </c>
      <c r="C2712" s="182" t="s">
        <v>5485</v>
      </c>
      <c r="D2712" s="183" t="s">
        <v>36</v>
      </c>
      <c r="E2712" s="181" t="s">
        <v>35</v>
      </c>
      <c r="F2712" s="183" t="s">
        <v>35</v>
      </c>
      <c r="G2712" s="181" t="s">
        <v>242</v>
      </c>
      <c r="H2712" s="184" t="s">
        <v>225</v>
      </c>
      <c r="I2712" s="185" t="s">
        <v>107</v>
      </c>
      <c r="J2712" s="181" t="s">
        <v>37</v>
      </c>
      <c r="K2712" s="181" t="s">
        <v>38</v>
      </c>
      <c r="L2712" s="186">
        <v>45492</v>
      </c>
      <c r="M2712" s="187" t="s">
        <v>225</v>
      </c>
      <c r="N2712" s="183" t="s">
        <v>44</v>
      </c>
      <c r="O2712" s="181"/>
      <c r="P2712" s="184">
        <v>0.75</v>
      </c>
      <c r="Q2712" s="185" t="s">
        <v>107</v>
      </c>
      <c r="R2712" s="181" t="s">
        <v>37</v>
      </c>
      <c r="S2712" s="181" t="s">
        <v>96</v>
      </c>
      <c r="T2712" s="186">
        <v>45492</v>
      </c>
      <c r="U2712" s="187" t="s">
        <v>7068</v>
      </c>
      <c r="V2712" s="188" t="str" cm="1">
        <f t="array" ref="V2712">IF(SUM(LEN(A2712:U2712))=0,"",IF(OR(OR(ISBLANK(E2712),SUM(LEN(B2712),LEN(C2712))=0),AND(NOT(D2712="Unknown"),ISBLANK(I2712)),AND(NOT(N2712="Unknown"),ISBLANK(Q2712))),"Missing Information", INDEX(Table15[Entire Service Line Classification], MATCH(SUMIFS(Table15[Unique ID],Table15[System-Owned Portion],D2712,Table15[If Material Anything Other than "Lead" in Column E,Was Material Ever Previously Lead?],F2712,Table15[Customer-Owned Portion],N2712),Table15[Unique ID],0),0)))</f>
        <v>Non-lead</v>
      </c>
      <c r="W2712" s="189"/>
    </row>
    <row r="2713" spans="1:23" s="190" customFormat="1" ht="37.5" x14ac:dyDescent="0.25">
      <c r="A2713" s="180">
        <v>11590270</v>
      </c>
      <c r="B2713" s="181" t="s">
        <v>5486</v>
      </c>
      <c r="C2713" s="182" t="s">
        <v>5487</v>
      </c>
      <c r="D2713" s="183" t="s">
        <v>43</v>
      </c>
      <c r="E2713" s="181" t="s">
        <v>35</v>
      </c>
      <c r="F2713" s="183" t="s">
        <v>35</v>
      </c>
      <c r="G2713" s="181" t="s">
        <v>225</v>
      </c>
      <c r="H2713" s="184">
        <v>2</v>
      </c>
      <c r="I2713" s="185" t="s">
        <v>107</v>
      </c>
      <c r="J2713" s="181" t="s">
        <v>37</v>
      </c>
      <c r="K2713" s="181" t="s">
        <v>38</v>
      </c>
      <c r="L2713" s="186">
        <v>45495</v>
      </c>
      <c r="M2713" s="187" t="s">
        <v>7068</v>
      </c>
      <c r="N2713" s="183" t="s">
        <v>43</v>
      </c>
      <c r="O2713" s="181"/>
      <c r="P2713" s="184">
        <v>2</v>
      </c>
      <c r="Q2713" s="185" t="s">
        <v>107</v>
      </c>
      <c r="R2713" s="181" t="s">
        <v>37</v>
      </c>
      <c r="S2713" s="181" t="s">
        <v>96</v>
      </c>
      <c r="T2713" s="186">
        <v>45495</v>
      </c>
      <c r="U2713" s="187" t="s">
        <v>7068</v>
      </c>
      <c r="V2713" s="188" t="str" cm="1">
        <f t="array" ref="V2713">IF(SUM(LEN(A2713:U2713))=0,"",IF(OR(OR(ISBLANK(E2713),SUM(LEN(B2713),LEN(C2713))=0),AND(NOT(D2713="Unknown"),ISBLANK(I2713)),AND(NOT(N2713="Unknown"),ISBLANK(Q2713))),"Missing Information", INDEX(Table15[Entire Service Line Classification], MATCH(SUMIFS(Table15[Unique ID],Table15[System-Owned Portion],D2713,Table15[If Material Anything Other than "Lead" in Column E,Was Material Ever Previously Lead?],F2713,Table15[Customer-Owned Portion],N2713),Table15[Unique ID],0),0)))</f>
        <v>Non-lead</v>
      </c>
      <c r="W2713" s="189"/>
    </row>
    <row r="2714" spans="1:23" s="190" customFormat="1" ht="37.5" x14ac:dyDescent="0.25">
      <c r="A2714" s="180">
        <v>11590298</v>
      </c>
      <c r="B2714" s="181" t="s">
        <v>5488</v>
      </c>
      <c r="C2714" s="182" t="s">
        <v>5489</v>
      </c>
      <c r="D2714" s="183" t="s">
        <v>43</v>
      </c>
      <c r="E2714" s="181" t="s">
        <v>35</v>
      </c>
      <c r="F2714" s="183" t="s">
        <v>35</v>
      </c>
      <c r="G2714" s="181" t="s">
        <v>232</v>
      </c>
      <c r="H2714" s="184">
        <v>1</v>
      </c>
      <c r="I2714" s="185" t="s">
        <v>107</v>
      </c>
      <c r="J2714" s="181" t="s">
        <v>37</v>
      </c>
      <c r="K2714" s="181" t="s">
        <v>38</v>
      </c>
      <c r="L2714" s="186">
        <v>45503</v>
      </c>
      <c r="M2714" s="187" t="s">
        <v>225</v>
      </c>
      <c r="N2714" s="183" t="s">
        <v>43</v>
      </c>
      <c r="O2714" s="181"/>
      <c r="P2714" s="184">
        <v>1</v>
      </c>
      <c r="Q2714" s="185" t="s">
        <v>107</v>
      </c>
      <c r="R2714" s="181" t="s">
        <v>37</v>
      </c>
      <c r="S2714" s="181" t="s">
        <v>96</v>
      </c>
      <c r="T2714" s="186">
        <v>45503</v>
      </c>
      <c r="U2714" s="187" t="s">
        <v>7068</v>
      </c>
      <c r="V2714" s="188" t="str" cm="1">
        <f t="array" ref="V2714">IF(SUM(LEN(A2714:U2714))=0,"",IF(OR(OR(ISBLANK(E2714),SUM(LEN(B2714),LEN(C2714))=0),AND(NOT(D2714="Unknown"),ISBLANK(I2714)),AND(NOT(N2714="Unknown"),ISBLANK(Q2714))),"Missing Information", INDEX(Table15[Entire Service Line Classification], MATCH(SUMIFS(Table15[Unique ID],Table15[System-Owned Portion],D2714,Table15[If Material Anything Other than "Lead" in Column E,Was Material Ever Previously Lead?],F2714,Table15[Customer-Owned Portion],N2714),Table15[Unique ID],0),0)))</f>
        <v>Non-lead</v>
      </c>
      <c r="W2714" s="189"/>
    </row>
    <row r="2715" spans="1:23" s="190" customFormat="1" ht="37.5" x14ac:dyDescent="0.25">
      <c r="A2715" s="180">
        <v>11590274</v>
      </c>
      <c r="B2715" s="181" t="s">
        <v>5490</v>
      </c>
      <c r="C2715" s="182" t="s">
        <v>5491</v>
      </c>
      <c r="D2715" s="183" t="s">
        <v>36</v>
      </c>
      <c r="E2715" s="181" t="s">
        <v>35</v>
      </c>
      <c r="F2715" s="183" t="s">
        <v>35</v>
      </c>
      <c r="G2715" s="181" t="s">
        <v>238</v>
      </c>
      <c r="H2715" s="184">
        <v>1</v>
      </c>
      <c r="I2715" s="185" t="s">
        <v>107</v>
      </c>
      <c r="J2715" s="181" t="s">
        <v>37</v>
      </c>
      <c r="K2715" s="181" t="s">
        <v>38</v>
      </c>
      <c r="L2715" s="186">
        <v>45492</v>
      </c>
      <c r="M2715" s="187" t="s">
        <v>225</v>
      </c>
      <c r="N2715" s="183" t="s">
        <v>43</v>
      </c>
      <c r="O2715" s="181"/>
      <c r="P2715" s="184">
        <v>0.75</v>
      </c>
      <c r="Q2715" s="185" t="s">
        <v>107</v>
      </c>
      <c r="R2715" s="181" t="s">
        <v>37</v>
      </c>
      <c r="S2715" s="181" t="s">
        <v>96</v>
      </c>
      <c r="T2715" s="186">
        <v>45492</v>
      </c>
      <c r="U2715" s="187" t="s">
        <v>7068</v>
      </c>
      <c r="V2715" s="188" t="str" cm="1">
        <f t="array" ref="V2715">IF(SUM(LEN(A2715:U2715))=0,"",IF(OR(OR(ISBLANK(E2715),SUM(LEN(B2715),LEN(C2715))=0),AND(NOT(D2715="Unknown"),ISBLANK(I2715)),AND(NOT(N2715="Unknown"),ISBLANK(Q2715))),"Missing Information", INDEX(Table15[Entire Service Line Classification], MATCH(SUMIFS(Table15[Unique ID],Table15[System-Owned Portion],D2715,Table15[If Material Anything Other than "Lead" in Column E,Was Material Ever Previously Lead?],F2715,Table15[Customer-Owned Portion],N2715),Table15[Unique ID],0),0)))</f>
        <v>Non-lead</v>
      </c>
      <c r="W2715" s="189"/>
    </row>
    <row r="2716" spans="1:23" s="190" customFormat="1" ht="37.5" x14ac:dyDescent="0.25">
      <c r="A2716" s="180">
        <v>11590271</v>
      </c>
      <c r="B2716" s="181" t="s">
        <v>5492</v>
      </c>
      <c r="C2716" s="182" t="s">
        <v>5493</v>
      </c>
      <c r="D2716" s="183" t="s">
        <v>36</v>
      </c>
      <c r="E2716" s="181" t="s">
        <v>35</v>
      </c>
      <c r="F2716" s="183" t="s">
        <v>35</v>
      </c>
      <c r="G2716" s="181" t="s">
        <v>246</v>
      </c>
      <c r="H2716" s="184" t="s">
        <v>225</v>
      </c>
      <c r="I2716" s="185" t="s">
        <v>107</v>
      </c>
      <c r="J2716" s="181" t="s">
        <v>37</v>
      </c>
      <c r="K2716" s="181" t="s">
        <v>38</v>
      </c>
      <c r="L2716" s="186">
        <v>45495</v>
      </c>
      <c r="M2716" s="187" t="s">
        <v>225</v>
      </c>
      <c r="N2716" s="183" t="s">
        <v>43</v>
      </c>
      <c r="O2716" s="181"/>
      <c r="P2716" s="184">
        <v>0.75</v>
      </c>
      <c r="Q2716" s="185" t="s">
        <v>107</v>
      </c>
      <c r="R2716" s="181" t="s">
        <v>37</v>
      </c>
      <c r="S2716" s="181" t="s">
        <v>96</v>
      </c>
      <c r="T2716" s="186">
        <v>45495</v>
      </c>
      <c r="U2716" s="187" t="s">
        <v>7068</v>
      </c>
      <c r="V2716" s="188" t="str" cm="1">
        <f t="array" ref="V2716">IF(SUM(LEN(A2716:U2716))=0,"",IF(OR(OR(ISBLANK(E2716),SUM(LEN(B2716),LEN(C2716))=0),AND(NOT(D2716="Unknown"),ISBLANK(I2716)),AND(NOT(N2716="Unknown"),ISBLANK(Q2716))),"Missing Information", INDEX(Table15[Entire Service Line Classification], MATCH(SUMIFS(Table15[Unique ID],Table15[System-Owned Portion],D2716,Table15[If Material Anything Other than "Lead" in Column E,Was Material Ever Previously Lead?],F2716,Table15[Customer-Owned Portion],N2716),Table15[Unique ID],0),0)))</f>
        <v>Non-lead</v>
      </c>
      <c r="W2716" s="189"/>
    </row>
    <row r="2717" spans="1:23" s="190" customFormat="1" ht="37.5" x14ac:dyDescent="0.25">
      <c r="A2717" s="180">
        <v>11590269</v>
      </c>
      <c r="B2717" s="181" t="s">
        <v>5494</v>
      </c>
      <c r="C2717" s="182" t="s">
        <v>5495</v>
      </c>
      <c r="D2717" s="183" t="s">
        <v>36</v>
      </c>
      <c r="E2717" s="181" t="s">
        <v>35</v>
      </c>
      <c r="F2717" s="183" t="s">
        <v>35</v>
      </c>
      <c r="G2717" s="181" t="s">
        <v>225</v>
      </c>
      <c r="H2717" s="184">
        <v>1</v>
      </c>
      <c r="I2717" s="185" t="s">
        <v>107</v>
      </c>
      <c r="J2717" s="181" t="s">
        <v>37</v>
      </c>
      <c r="K2717" s="181" t="s">
        <v>38</v>
      </c>
      <c r="L2717" s="186">
        <v>45492</v>
      </c>
      <c r="M2717" s="187" t="s">
        <v>225</v>
      </c>
      <c r="N2717" s="183" t="s">
        <v>44</v>
      </c>
      <c r="O2717" s="181"/>
      <c r="P2717" s="184">
        <v>0.75</v>
      </c>
      <c r="Q2717" s="185" t="s">
        <v>107</v>
      </c>
      <c r="R2717" s="181" t="s">
        <v>37</v>
      </c>
      <c r="S2717" s="181" t="s">
        <v>96</v>
      </c>
      <c r="T2717" s="186">
        <v>45492</v>
      </c>
      <c r="U2717" s="187" t="s">
        <v>7068</v>
      </c>
      <c r="V2717" s="188" t="str" cm="1">
        <f t="array" ref="V2717">IF(SUM(LEN(A2717:U2717))=0,"",IF(OR(OR(ISBLANK(E2717),SUM(LEN(B2717),LEN(C2717))=0),AND(NOT(D2717="Unknown"),ISBLANK(I2717)),AND(NOT(N2717="Unknown"),ISBLANK(Q2717))),"Missing Information", INDEX(Table15[Entire Service Line Classification], MATCH(SUMIFS(Table15[Unique ID],Table15[System-Owned Portion],D2717,Table15[If Material Anything Other than "Lead" in Column E,Was Material Ever Previously Lead?],F2717,Table15[Customer-Owned Portion],N2717),Table15[Unique ID],0),0)))</f>
        <v>Non-lead</v>
      </c>
      <c r="W2717" s="189"/>
    </row>
    <row r="2718" spans="1:23" s="190" customFormat="1" ht="37.5" x14ac:dyDescent="0.25">
      <c r="A2718" s="180">
        <v>11590268</v>
      </c>
      <c r="B2718" s="181" t="s">
        <v>5496</v>
      </c>
      <c r="C2718" s="182" t="s">
        <v>5497</v>
      </c>
      <c r="D2718" s="183" t="s">
        <v>36</v>
      </c>
      <c r="E2718" s="181" t="s">
        <v>35</v>
      </c>
      <c r="F2718" s="183" t="s">
        <v>35</v>
      </c>
      <c r="G2718" s="181" t="s">
        <v>7034</v>
      </c>
      <c r="H2718" s="184" t="s">
        <v>225</v>
      </c>
      <c r="I2718" s="185" t="s">
        <v>107</v>
      </c>
      <c r="J2718" s="181" t="s">
        <v>37</v>
      </c>
      <c r="K2718" s="181" t="s">
        <v>38</v>
      </c>
      <c r="L2718" s="186">
        <v>45492</v>
      </c>
      <c r="M2718" s="187" t="s">
        <v>225</v>
      </c>
      <c r="N2718" s="183" t="s">
        <v>44</v>
      </c>
      <c r="O2718" s="181"/>
      <c r="P2718" s="184">
        <v>0.75</v>
      </c>
      <c r="Q2718" s="185" t="s">
        <v>107</v>
      </c>
      <c r="R2718" s="181" t="s">
        <v>37</v>
      </c>
      <c r="S2718" s="181" t="s">
        <v>96</v>
      </c>
      <c r="T2718" s="186">
        <v>45492</v>
      </c>
      <c r="U2718" s="187" t="s">
        <v>7068</v>
      </c>
      <c r="V2718" s="188" t="str" cm="1">
        <f t="array" ref="V2718">IF(SUM(LEN(A2718:U2718))=0,"",IF(OR(OR(ISBLANK(E2718),SUM(LEN(B2718),LEN(C2718))=0),AND(NOT(D2718="Unknown"),ISBLANK(I2718)),AND(NOT(N2718="Unknown"),ISBLANK(Q2718))),"Missing Information", INDEX(Table15[Entire Service Line Classification], MATCH(SUMIFS(Table15[Unique ID],Table15[System-Owned Portion],D2718,Table15[If Material Anything Other than "Lead" in Column E,Was Material Ever Previously Lead?],F2718,Table15[Customer-Owned Portion],N2718),Table15[Unique ID],0),0)))</f>
        <v>Non-lead</v>
      </c>
      <c r="W2718" s="189"/>
    </row>
    <row r="2719" spans="1:23" s="190" customFormat="1" ht="37.5" x14ac:dyDescent="0.25">
      <c r="A2719" s="180">
        <v>11590267</v>
      </c>
      <c r="B2719" s="181" t="s">
        <v>5498</v>
      </c>
      <c r="C2719" s="182" t="s">
        <v>5499</v>
      </c>
      <c r="D2719" s="183" t="s">
        <v>36</v>
      </c>
      <c r="E2719" s="181" t="s">
        <v>35</v>
      </c>
      <c r="F2719" s="183" t="s">
        <v>35</v>
      </c>
      <c r="G2719" s="181" t="s">
        <v>249</v>
      </c>
      <c r="H2719" s="184" t="s">
        <v>225</v>
      </c>
      <c r="I2719" s="185" t="s">
        <v>107</v>
      </c>
      <c r="J2719" s="181" t="s">
        <v>37</v>
      </c>
      <c r="K2719" s="181" t="s">
        <v>38</v>
      </c>
      <c r="L2719" s="186">
        <v>45495</v>
      </c>
      <c r="M2719" s="187" t="s">
        <v>225</v>
      </c>
      <c r="N2719" s="183" t="s">
        <v>43</v>
      </c>
      <c r="O2719" s="181"/>
      <c r="P2719" s="184">
        <v>0.75</v>
      </c>
      <c r="Q2719" s="185" t="s">
        <v>107</v>
      </c>
      <c r="R2719" s="181" t="s">
        <v>37</v>
      </c>
      <c r="S2719" s="181" t="s">
        <v>96</v>
      </c>
      <c r="T2719" s="186">
        <v>45495</v>
      </c>
      <c r="U2719" s="187" t="s">
        <v>7068</v>
      </c>
      <c r="V2719" s="188" t="str" cm="1">
        <f t="array" ref="V2719">IF(SUM(LEN(A2719:U2719))=0,"",IF(OR(OR(ISBLANK(E2719),SUM(LEN(B2719),LEN(C2719))=0),AND(NOT(D2719="Unknown"),ISBLANK(I2719)),AND(NOT(N2719="Unknown"),ISBLANK(Q2719))),"Missing Information", INDEX(Table15[Entire Service Line Classification], MATCH(SUMIFS(Table15[Unique ID],Table15[System-Owned Portion],D2719,Table15[If Material Anything Other than "Lead" in Column E,Was Material Ever Previously Lead?],F2719,Table15[Customer-Owned Portion],N2719),Table15[Unique ID],0),0)))</f>
        <v>Non-lead</v>
      </c>
      <c r="W2719" s="189"/>
    </row>
    <row r="2720" spans="1:23" s="190" customFormat="1" ht="37.5" x14ac:dyDescent="0.25">
      <c r="A2720" s="180">
        <v>11590266</v>
      </c>
      <c r="B2720" s="181" t="s">
        <v>5500</v>
      </c>
      <c r="C2720" s="182" t="s">
        <v>5501</v>
      </c>
      <c r="D2720" s="183" t="s">
        <v>36</v>
      </c>
      <c r="E2720" s="181" t="s">
        <v>35</v>
      </c>
      <c r="F2720" s="183" t="s">
        <v>35</v>
      </c>
      <c r="G2720" s="181" t="s">
        <v>7036</v>
      </c>
      <c r="H2720" s="184">
        <v>1</v>
      </c>
      <c r="I2720" s="185" t="s">
        <v>107</v>
      </c>
      <c r="J2720" s="181" t="s">
        <v>37</v>
      </c>
      <c r="K2720" s="181" t="s">
        <v>38</v>
      </c>
      <c r="L2720" s="186">
        <v>45492</v>
      </c>
      <c r="M2720" s="187" t="s">
        <v>225</v>
      </c>
      <c r="N2720" s="183" t="s">
        <v>36</v>
      </c>
      <c r="O2720" s="181"/>
      <c r="P2720" s="184">
        <v>0.75</v>
      </c>
      <c r="Q2720" s="185" t="s">
        <v>107</v>
      </c>
      <c r="R2720" s="181" t="s">
        <v>37</v>
      </c>
      <c r="S2720" s="181" t="s">
        <v>96</v>
      </c>
      <c r="T2720" s="186">
        <v>45492</v>
      </c>
      <c r="U2720" s="187" t="s">
        <v>225</v>
      </c>
      <c r="V2720" s="188" t="str" cm="1">
        <f t="array" ref="V2720">IF(SUM(LEN(A2720:U2720))=0,"",IF(OR(OR(ISBLANK(E2720),SUM(LEN(B2720),LEN(C2720))=0),AND(NOT(D2720="Unknown"),ISBLANK(I2720)),AND(NOT(N2720="Unknown"),ISBLANK(Q2720))),"Missing Information", INDEX(Table15[Entire Service Line Classification], MATCH(SUMIFS(Table15[Unique ID],Table15[System-Owned Portion],D2720,Table15[If Material Anything Other than "Lead" in Column E,Was Material Ever Previously Lead?],F2720,Table15[Customer-Owned Portion],N2720),Table15[Unique ID],0),0)))</f>
        <v>Non-lead</v>
      </c>
      <c r="W2720" s="189"/>
    </row>
    <row r="2721" spans="1:23" s="190" customFormat="1" ht="37.5" x14ac:dyDescent="0.25">
      <c r="A2721" s="180">
        <v>10891444</v>
      </c>
      <c r="B2721" s="181" t="s">
        <v>5502</v>
      </c>
      <c r="C2721" s="182" t="s">
        <v>5503</v>
      </c>
      <c r="D2721" s="183" t="s">
        <v>36</v>
      </c>
      <c r="E2721" s="181" t="s">
        <v>35</v>
      </c>
      <c r="F2721" s="183" t="s">
        <v>35</v>
      </c>
      <c r="G2721" s="181" t="s">
        <v>238</v>
      </c>
      <c r="H2721" s="184">
        <v>1</v>
      </c>
      <c r="I2721" s="185" t="s">
        <v>107</v>
      </c>
      <c r="J2721" s="181" t="s">
        <v>37</v>
      </c>
      <c r="K2721" s="181" t="s">
        <v>38</v>
      </c>
      <c r="L2721" s="186">
        <v>45455</v>
      </c>
      <c r="M2721" s="187" t="s">
        <v>225</v>
      </c>
      <c r="N2721" s="183" t="s">
        <v>43</v>
      </c>
      <c r="O2721" s="181"/>
      <c r="P2721" s="184">
        <v>1</v>
      </c>
      <c r="Q2721" s="185" t="s">
        <v>107</v>
      </c>
      <c r="R2721" s="181" t="s">
        <v>37</v>
      </c>
      <c r="S2721" s="181" t="s">
        <v>96</v>
      </c>
      <c r="T2721" s="186">
        <v>45455</v>
      </c>
      <c r="U2721" s="187" t="s">
        <v>7078</v>
      </c>
      <c r="V2721" s="188" t="str" cm="1">
        <f t="array" ref="V2721">IF(SUM(LEN(A2721:U2721))=0,"",IF(OR(OR(ISBLANK(E2721),SUM(LEN(B2721),LEN(C2721))=0),AND(NOT(D2721="Unknown"),ISBLANK(I2721)),AND(NOT(N2721="Unknown"),ISBLANK(Q2721))),"Missing Information", INDEX(Table15[Entire Service Line Classification], MATCH(SUMIFS(Table15[Unique ID],Table15[System-Owned Portion],D2721,Table15[If Material Anything Other than "Lead" in Column E,Was Material Ever Previously Lead?],F2721,Table15[Customer-Owned Portion],N2721),Table15[Unique ID],0),0)))</f>
        <v>Non-lead</v>
      </c>
      <c r="W2721" s="189"/>
    </row>
    <row r="2722" spans="1:23" s="190" customFormat="1" ht="37.5" x14ac:dyDescent="0.25">
      <c r="A2722" s="180">
        <v>10891442</v>
      </c>
      <c r="B2722" s="181" t="s">
        <v>5504</v>
      </c>
      <c r="C2722" s="182" t="s">
        <v>5505</v>
      </c>
      <c r="D2722" s="183" t="s">
        <v>43</v>
      </c>
      <c r="E2722" s="181" t="s">
        <v>35</v>
      </c>
      <c r="F2722" s="183" t="s">
        <v>35</v>
      </c>
      <c r="G2722" s="181" t="s">
        <v>238</v>
      </c>
      <c r="H2722" s="184">
        <v>0.75</v>
      </c>
      <c r="I2722" s="185" t="s">
        <v>107</v>
      </c>
      <c r="J2722" s="181" t="s">
        <v>37</v>
      </c>
      <c r="K2722" s="181" t="s">
        <v>38</v>
      </c>
      <c r="L2722" s="186">
        <v>45476</v>
      </c>
      <c r="M2722" s="187" t="s">
        <v>7078</v>
      </c>
      <c r="N2722" s="183" t="s">
        <v>43</v>
      </c>
      <c r="O2722" s="181"/>
      <c r="P2722" s="184">
        <v>0.75</v>
      </c>
      <c r="Q2722" s="185" t="s">
        <v>107</v>
      </c>
      <c r="R2722" s="181" t="s">
        <v>37</v>
      </c>
      <c r="S2722" s="181" t="s">
        <v>96</v>
      </c>
      <c r="T2722" s="186">
        <v>45476</v>
      </c>
      <c r="U2722" s="187" t="s">
        <v>7078</v>
      </c>
      <c r="V2722" s="188" t="str" cm="1">
        <f t="array" ref="V2722">IF(SUM(LEN(A2722:U2722))=0,"",IF(OR(OR(ISBLANK(E2722),SUM(LEN(B2722),LEN(C2722))=0),AND(NOT(D2722="Unknown"),ISBLANK(I2722)),AND(NOT(N2722="Unknown"),ISBLANK(Q2722))),"Missing Information", INDEX(Table15[Entire Service Line Classification], MATCH(SUMIFS(Table15[Unique ID],Table15[System-Owned Portion],D2722,Table15[If Material Anything Other than "Lead" in Column E,Was Material Ever Previously Lead?],F2722,Table15[Customer-Owned Portion],N2722),Table15[Unique ID],0),0)))</f>
        <v>Non-lead</v>
      </c>
      <c r="W2722" s="189"/>
    </row>
    <row r="2723" spans="1:23" s="190" customFormat="1" ht="37.5" x14ac:dyDescent="0.25">
      <c r="A2723" s="180">
        <v>10891441</v>
      </c>
      <c r="B2723" s="181" t="s">
        <v>5506</v>
      </c>
      <c r="C2723" s="182" t="s">
        <v>5507</v>
      </c>
      <c r="D2723" s="183" t="s">
        <v>36</v>
      </c>
      <c r="E2723" s="181" t="s">
        <v>35</v>
      </c>
      <c r="F2723" s="183" t="s">
        <v>35</v>
      </c>
      <c r="G2723" s="181" t="s">
        <v>241</v>
      </c>
      <c r="H2723" s="184">
        <v>1</v>
      </c>
      <c r="I2723" s="185" t="s">
        <v>107</v>
      </c>
      <c r="J2723" s="181" t="s">
        <v>37</v>
      </c>
      <c r="K2723" s="181" t="s">
        <v>38</v>
      </c>
      <c r="L2723" s="186">
        <v>45476</v>
      </c>
      <c r="M2723" s="187" t="s">
        <v>225</v>
      </c>
      <c r="N2723" s="183" t="s">
        <v>43</v>
      </c>
      <c r="O2723" s="181"/>
      <c r="P2723" s="184">
        <v>0.75</v>
      </c>
      <c r="Q2723" s="185" t="s">
        <v>107</v>
      </c>
      <c r="R2723" s="181" t="s">
        <v>37</v>
      </c>
      <c r="S2723" s="181" t="s">
        <v>96</v>
      </c>
      <c r="T2723" s="186">
        <v>45476</v>
      </c>
      <c r="U2723" s="187" t="s">
        <v>7078</v>
      </c>
      <c r="V2723" s="188" t="str" cm="1">
        <f t="array" ref="V2723">IF(SUM(LEN(A2723:U2723))=0,"",IF(OR(OR(ISBLANK(E2723),SUM(LEN(B2723),LEN(C2723))=0),AND(NOT(D2723="Unknown"),ISBLANK(I2723)),AND(NOT(N2723="Unknown"),ISBLANK(Q2723))),"Missing Information", INDEX(Table15[Entire Service Line Classification], MATCH(SUMIFS(Table15[Unique ID],Table15[System-Owned Portion],D2723,Table15[If Material Anything Other than "Lead" in Column E,Was Material Ever Previously Lead?],F2723,Table15[Customer-Owned Portion],N2723),Table15[Unique ID],0),0)))</f>
        <v>Non-lead</v>
      </c>
      <c r="W2723" s="189"/>
    </row>
    <row r="2724" spans="1:23" s="190" customFormat="1" ht="37.5" x14ac:dyDescent="0.25">
      <c r="A2724" s="180">
        <v>10891439</v>
      </c>
      <c r="B2724" s="181" t="s">
        <v>5508</v>
      </c>
      <c r="C2724" s="182" t="s">
        <v>5509</v>
      </c>
      <c r="D2724" s="183" t="s">
        <v>36</v>
      </c>
      <c r="E2724" s="181" t="s">
        <v>35</v>
      </c>
      <c r="F2724" s="183" t="s">
        <v>35</v>
      </c>
      <c r="G2724" s="181" t="s">
        <v>225</v>
      </c>
      <c r="H2724" s="184">
        <v>1</v>
      </c>
      <c r="I2724" s="185" t="s">
        <v>107</v>
      </c>
      <c r="J2724" s="181" t="s">
        <v>37</v>
      </c>
      <c r="K2724" s="181" t="s">
        <v>38</v>
      </c>
      <c r="L2724" s="186">
        <v>45476</v>
      </c>
      <c r="M2724" s="187" t="s">
        <v>225</v>
      </c>
      <c r="N2724" s="183" t="s">
        <v>36</v>
      </c>
      <c r="O2724" s="181"/>
      <c r="P2724" s="184">
        <v>1</v>
      </c>
      <c r="Q2724" s="185" t="s">
        <v>107</v>
      </c>
      <c r="R2724" s="181" t="s">
        <v>37</v>
      </c>
      <c r="S2724" s="181" t="s">
        <v>96</v>
      </c>
      <c r="T2724" s="186">
        <v>45476</v>
      </c>
      <c r="U2724" s="187" t="s">
        <v>225</v>
      </c>
      <c r="V2724" s="188" t="str" cm="1">
        <f t="array" ref="V2724">IF(SUM(LEN(A2724:U2724))=0,"",IF(OR(OR(ISBLANK(E2724),SUM(LEN(B2724),LEN(C2724))=0),AND(NOT(D2724="Unknown"),ISBLANK(I2724)),AND(NOT(N2724="Unknown"),ISBLANK(Q2724))),"Missing Information", INDEX(Table15[Entire Service Line Classification], MATCH(SUMIFS(Table15[Unique ID],Table15[System-Owned Portion],D2724,Table15[If Material Anything Other than "Lead" in Column E,Was Material Ever Previously Lead?],F2724,Table15[Customer-Owned Portion],N2724),Table15[Unique ID],0),0)))</f>
        <v>Non-lead</v>
      </c>
      <c r="W2724" s="189"/>
    </row>
    <row r="2725" spans="1:23" s="190" customFormat="1" ht="37.5" x14ac:dyDescent="0.25">
      <c r="A2725" s="180">
        <v>10891438</v>
      </c>
      <c r="B2725" s="181" t="s">
        <v>5510</v>
      </c>
      <c r="C2725" s="182" t="s">
        <v>5511</v>
      </c>
      <c r="D2725" s="183" t="s">
        <v>36</v>
      </c>
      <c r="E2725" s="181" t="s">
        <v>35</v>
      </c>
      <c r="F2725" s="183" t="s">
        <v>35</v>
      </c>
      <c r="G2725" s="181" t="s">
        <v>7045</v>
      </c>
      <c r="H2725" s="184">
        <v>2</v>
      </c>
      <c r="I2725" s="185" t="s">
        <v>107</v>
      </c>
      <c r="J2725" s="181" t="s">
        <v>37</v>
      </c>
      <c r="K2725" s="181" t="s">
        <v>38</v>
      </c>
      <c r="L2725" s="186">
        <v>45474</v>
      </c>
      <c r="M2725" s="187" t="s">
        <v>7068</v>
      </c>
      <c r="N2725" s="183" t="s">
        <v>43</v>
      </c>
      <c r="O2725" s="181"/>
      <c r="P2725" s="184">
        <v>2</v>
      </c>
      <c r="Q2725" s="185" t="s">
        <v>107</v>
      </c>
      <c r="R2725" s="181" t="s">
        <v>37</v>
      </c>
      <c r="S2725" s="181" t="s">
        <v>96</v>
      </c>
      <c r="T2725" s="186">
        <v>45474</v>
      </c>
      <c r="U2725" s="187" t="s">
        <v>7068</v>
      </c>
      <c r="V2725" s="188" t="str" cm="1">
        <f t="array" ref="V2725">IF(SUM(LEN(A2725:U2725))=0,"",IF(OR(OR(ISBLANK(E2725),SUM(LEN(B2725),LEN(C2725))=0),AND(NOT(D2725="Unknown"),ISBLANK(I2725)),AND(NOT(N2725="Unknown"),ISBLANK(Q2725))),"Missing Information", INDEX(Table15[Entire Service Line Classification], MATCH(SUMIFS(Table15[Unique ID],Table15[System-Owned Portion],D2725,Table15[If Material Anything Other than "Lead" in Column E,Was Material Ever Previously Lead?],F2725,Table15[Customer-Owned Portion],N2725),Table15[Unique ID],0),0)))</f>
        <v>Non-lead</v>
      </c>
      <c r="W2725" s="189"/>
    </row>
    <row r="2726" spans="1:23" s="190" customFormat="1" ht="37.5" x14ac:dyDescent="0.25">
      <c r="A2726" s="180">
        <v>10891437</v>
      </c>
      <c r="B2726" s="181" t="s">
        <v>5512</v>
      </c>
      <c r="C2726" s="182" t="s">
        <v>5513</v>
      </c>
      <c r="D2726" s="183" t="s">
        <v>36</v>
      </c>
      <c r="E2726" s="181" t="s">
        <v>35</v>
      </c>
      <c r="F2726" s="183" t="s">
        <v>35</v>
      </c>
      <c r="G2726" s="181" t="s">
        <v>7045</v>
      </c>
      <c r="H2726" s="184">
        <v>1</v>
      </c>
      <c r="I2726" s="185" t="s">
        <v>107</v>
      </c>
      <c r="J2726" s="181" t="s">
        <v>37</v>
      </c>
      <c r="K2726" s="181" t="s">
        <v>38</v>
      </c>
      <c r="L2726" s="186">
        <v>45476</v>
      </c>
      <c r="M2726" s="187" t="s">
        <v>7068</v>
      </c>
      <c r="N2726" s="183" t="s">
        <v>43</v>
      </c>
      <c r="O2726" s="181"/>
      <c r="P2726" s="184">
        <v>0.75</v>
      </c>
      <c r="Q2726" s="185" t="s">
        <v>107</v>
      </c>
      <c r="R2726" s="181" t="s">
        <v>37</v>
      </c>
      <c r="S2726" s="181" t="s">
        <v>96</v>
      </c>
      <c r="T2726" s="186">
        <v>45476</v>
      </c>
      <c r="U2726" s="187" t="s">
        <v>7068</v>
      </c>
      <c r="V2726" s="188" t="str" cm="1">
        <f t="array" ref="V2726">IF(SUM(LEN(A2726:U2726))=0,"",IF(OR(OR(ISBLANK(E2726),SUM(LEN(B2726),LEN(C2726))=0),AND(NOT(D2726="Unknown"),ISBLANK(I2726)),AND(NOT(N2726="Unknown"),ISBLANK(Q2726))),"Missing Information", INDEX(Table15[Entire Service Line Classification], MATCH(SUMIFS(Table15[Unique ID],Table15[System-Owned Portion],D2726,Table15[If Material Anything Other than "Lead" in Column E,Was Material Ever Previously Lead?],F2726,Table15[Customer-Owned Portion],N2726),Table15[Unique ID],0),0)))</f>
        <v>Non-lead</v>
      </c>
      <c r="W2726" s="189"/>
    </row>
    <row r="2727" spans="1:23" s="190" customFormat="1" ht="37.5" x14ac:dyDescent="0.25">
      <c r="A2727" s="180">
        <v>10891436</v>
      </c>
      <c r="B2727" s="181" t="s">
        <v>5514</v>
      </c>
      <c r="C2727" s="182" t="s">
        <v>5515</v>
      </c>
      <c r="D2727" s="183" t="s">
        <v>36</v>
      </c>
      <c r="E2727" s="181" t="s">
        <v>35</v>
      </c>
      <c r="F2727" s="183" t="s">
        <v>35</v>
      </c>
      <c r="G2727" s="181" t="s">
        <v>239</v>
      </c>
      <c r="H2727" s="184">
        <v>1</v>
      </c>
      <c r="I2727" s="185" t="s">
        <v>107</v>
      </c>
      <c r="J2727" s="181" t="s">
        <v>37</v>
      </c>
      <c r="K2727" s="181" t="s">
        <v>38</v>
      </c>
      <c r="L2727" s="186">
        <v>45455</v>
      </c>
      <c r="M2727" s="187" t="s">
        <v>225</v>
      </c>
      <c r="N2727" s="183" t="s">
        <v>36</v>
      </c>
      <c r="O2727" s="181"/>
      <c r="P2727" s="184">
        <v>1</v>
      </c>
      <c r="Q2727" s="185" t="s">
        <v>107</v>
      </c>
      <c r="R2727" s="181" t="s">
        <v>37</v>
      </c>
      <c r="S2727" s="181" t="s">
        <v>96</v>
      </c>
      <c r="T2727" s="186">
        <v>45455</v>
      </c>
      <c r="U2727" s="187" t="s">
        <v>225</v>
      </c>
      <c r="V2727" s="188" t="str" cm="1">
        <f t="array" ref="V2727">IF(SUM(LEN(A2727:U2727))=0,"",IF(OR(OR(ISBLANK(E2727),SUM(LEN(B2727),LEN(C2727))=0),AND(NOT(D2727="Unknown"),ISBLANK(I2727)),AND(NOT(N2727="Unknown"),ISBLANK(Q2727))),"Missing Information", INDEX(Table15[Entire Service Line Classification], MATCH(SUMIFS(Table15[Unique ID],Table15[System-Owned Portion],D2727,Table15[If Material Anything Other than "Lead" in Column E,Was Material Ever Previously Lead?],F2727,Table15[Customer-Owned Portion],N2727),Table15[Unique ID],0),0)))</f>
        <v>Non-lead</v>
      </c>
      <c r="W2727" s="189"/>
    </row>
    <row r="2728" spans="1:23" s="190" customFormat="1" ht="37.5" x14ac:dyDescent="0.25">
      <c r="A2728" s="180">
        <v>10891435</v>
      </c>
      <c r="B2728" s="181" t="s">
        <v>5516</v>
      </c>
      <c r="C2728" s="182" t="s">
        <v>5517</v>
      </c>
      <c r="D2728" s="183" t="s">
        <v>43</v>
      </c>
      <c r="E2728" s="181" t="s">
        <v>35</v>
      </c>
      <c r="F2728" s="183" t="s">
        <v>35</v>
      </c>
      <c r="G2728" s="181" t="s">
        <v>238</v>
      </c>
      <c r="H2728" s="184">
        <v>0.75</v>
      </c>
      <c r="I2728" s="185" t="s">
        <v>107</v>
      </c>
      <c r="J2728" s="181" t="s">
        <v>37</v>
      </c>
      <c r="K2728" s="181" t="s">
        <v>38</v>
      </c>
      <c r="L2728" s="186">
        <v>45476</v>
      </c>
      <c r="M2728" s="187" t="s">
        <v>7078</v>
      </c>
      <c r="N2728" s="183" t="s">
        <v>43</v>
      </c>
      <c r="O2728" s="181"/>
      <c r="P2728" s="184">
        <v>0.75</v>
      </c>
      <c r="Q2728" s="185" t="s">
        <v>107</v>
      </c>
      <c r="R2728" s="181" t="s">
        <v>37</v>
      </c>
      <c r="S2728" s="181" t="s">
        <v>96</v>
      </c>
      <c r="T2728" s="186">
        <v>45476</v>
      </c>
      <c r="U2728" s="187" t="s">
        <v>7078</v>
      </c>
      <c r="V2728" s="188" t="str" cm="1">
        <f t="array" ref="V2728">IF(SUM(LEN(A2728:U2728))=0,"",IF(OR(OR(ISBLANK(E2728),SUM(LEN(B2728),LEN(C2728))=0),AND(NOT(D2728="Unknown"),ISBLANK(I2728)),AND(NOT(N2728="Unknown"),ISBLANK(Q2728))),"Missing Information", INDEX(Table15[Entire Service Line Classification], MATCH(SUMIFS(Table15[Unique ID],Table15[System-Owned Portion],D2728,Table15[If Material Anything Other than "Lead" in Column E,Was Material Ever Previously Lead?],F2728,Table15[Customer-Owned Portion],N2728),Table15[Unique ID],0),0)))</f>
        <v>Non-lead</v>
      </c>
      <c r="W2728" s="189"/>
    </row>
    <row r="2729" spans="1:23" s="190" customFormat="1" ht="37.5" x14ac:dyDescent="0.25">
      <c r="A2729" s="180">
        <v>10891434</v>
      </c>
      <c r="B2729" s="181" t="s">
        <v>5518</v>
      </c>
      <c r="C2729" s="182" t="s">
        <v>5519</v>
      </c>
      <c r="D2729" s="183" t="s">
        <v>36</v>
      </c>
      <c r="E2729" s="181" t="s">
        <v>35</v>
      </c>
      <c r="F2729" s="183" t="s">
        <v>35</v>
      </c>
      <c r="G2729" s="181" t="s">
        <v>254</v>
      </c>
      <c r="H2729" s="184">
        <v>1</v>
      </c>
      <c r="I2729" s="185" t="s">
        <v>107</v>
      </c>
      <c r="J2729" s="181" t="s">
        <v>37</v>
      </c>
      <c r="K2729" s="181" t="s">
        <v>38</v>
      </c>
      <c r="L2729" s="186">
        <v>45476</v>
      </c>
      <c r="M2729" s="187" t="s">
        <v>7068</v>
      </c>
      <c r="N2729" s="183" t="s">
        <v>36</v>
      </c>
      <c r="O2729" s="181"/>
      <c r="P2729" s="184">
        <v>1</v>
      </c>
      <c r="Q2729" s="185" t="s">
        <v>107</v>
      </c>
      <c r="R2729" s="181" t="s">
        <v>37</v>
      </c>
      <c r="S2729" s="181" t="s">
        <v>96</v>
      </c>
      <c r="T2729" s="186">
        <v>45476</v>
      </c>
      <c r="U2729" s="187" t="s">
        <v>7068</v>
      </c>
      <c r="V2729" s="188" t="str" cm="1">
        <f t="array" ref="V2729">IF(SUM(LEN(A2729:U2729))=0,"",IF(OR(OR(ISBLANK(E2729),SUM(LEN(B2729),LEN(C2729))=0),AND(NOT(D2729="Unknown"),ISBLANK(I2729)),AND(NOT(N2729="Unknown"),ISBLANK(Q2729))),"Missing Information", INDEX(Table15[Entire Service Line Classification], MATCH(SUMIFS(Table15[Unique ID],Table15[System-Owned Portion],D2729,Table15[If Material Anything Other than "Lead" in Column E,Was Material Ever Previously Lead?],F2729,Table15[Customer-Owned Portion],N2729),Table15[Unique ID],0),0)))</f>
        <v>Non-lead</v>
      </c>
      <c r="W2729" s="189"/>
    </row>
    <row r="2730" spans="1:23" s="190" customFormat="1" ht="37.5" x14ac:dyDescent="0.25">
      <c r="A2730" s="180">
        <v>10891433</v>
      </c>
      <c r="B2730" s="181" t="s">
        <v>5520</v>
      </c>
      <c r="C2730" s="182" t="s">
        <v>5521</v>
      </c>
      <c r="D2730" s="183" t="s">
        <v>36</v>
      </c>
      <c r="E2730" s="181" t="s">
        <v>35</v>
      </c>
      <c r="F2730" s="183" t="s">
        <v>35</v>
      </c>
      <c r="G2730" s="181" t="s">
        <v>261</v>
      </c>
      <c r="H2730" s="184">
        <v>1</v>
      </c>
      <c r="I2730" s="185" t="s">
        <v>107</v>
      </c>
      <c r="J2730" s="181" t="s">
        <v>37</v>
      </c>
      <c r="K2730" s="181" t="s">
        <v>38</v>
      </c>
      <c r="L2730" s="186">
        <v>45476</v>
      </c>
      <c r="M2730" s="187" t="s">
        <v>7068</v>
      </c>
      <c r="N2730" s="183" t="s">
        <v>43</v>
      </c>
      <c r="O2730" s="181"/>
      <c r="P2730" s="184">
        <v>0.75</v>
      </c>
      <c r="Q2730" s="185" t="s">
        <v>107</v>
      </c>
      <c r="R2730" s="181" t="s">
        <v>37</v>
      </c>
      <c r="S2730" s="181" t="s">
        <v>96</v>
      </c>
      <c r="T2730" s="186">
        <v>45476</v>
      </c>
      <c r="U2730" s="187" t="s">
        <v>7068</v>
      </c>
      <c r="V2730" s="188" t="str" cm="1">
        <f t="array" ref="V2730">IF(SUM(LEN(A2730:U2730))=0,"",IF(OR(OR(ISBLANK(E2730),SUM(LEN(B2730),LEN(C2730))=0),AND(NOT(D2730="Unknown"),ISBLANK(I2730)),AND(NOT(N2730="Unknown"),ISBLANK(Q2730))),"Missing Information", INDEX(Table15[Entire Service Line Classification], MATCH(SUMIFS(Table15[Unique ID],Table15[System-Owned Portion],D2730,Table15[If Material Anything Other than "Lead" in Column E,Was Material Ever Previously Lead?],F2730,Table15[Customer-Owned Portion],N2730),Table15[Unique ID],0),0)))</f>
        <v>Non-lead</v>
      </c>
      <c r="W2730" s="189"/>
    </row>
    <row r="2731" spans="1:23" s="190" customFormat="1" ht="37.5" x14ac:dyDescent="0.25">
      <c r="A2731" s="180">
        <v>10891432</v>
      </c>
      <c r="B2731" s="181" t="s">
        <v>5522</v>
      </c>
      <c r="C2731" s="182" t="s">
        <v>5523</v>
      </c>
      <c r="D2731" s="183" t="s">
        <v>36</v>
      </c>
      <c r="E2731" s="181" t="s">
        <v>35</v>
      </c>
      <c r="F2731" s="183" t="s">
        <v>35</v>
      </c>
      <c r="G2731" s="181" t="s">
        <v>242</v>
      </c>
      <c r="H2731" s="184">
        <v>1</v>
      </c>
      <c r="I2731" s="185" t="s">
        <v>107</v>
      </c>
      <c r="J2731" s="181" t="s">
        <v>37</v>
      </c>
      <c r="K2731" s="181" t="s">
        <v>38</v>
      </c>
      <c r="L2731" s="186">
        <v>45453</v>
      </c>
      <c r="M2731" s="187" t="s">
        <v>225</v>
      </c>
      <c r="N2731" s="183" t="s">
        <v>36</v>
      </c>
      <c r="O2731" s="181"/>
      <c r="P2731" s="184">
        <v>1</v>
      </c>
      <c r="Q2731" s="185" t="s">
        <v>107</v>
      </c>
      <c r="R2731" s="181" t="s">
        <v>37</v>
      </c>
      <c r="S2731" s="181" t="s">
        <v>96</v>
      </c>
      <c r="T2731" s="186">
        <v>45453</v>
      </c>
      <c r="U2731" s="187" t="s">
        <v>225</v>
      </c>
      <c r="V2731" s="188" t="str" cm="1">
        <f t="array" ref="V2731">IF(SUM(LEN(A2731:U2731))=0,"",IF(OR(OR(ISBLANK(E2731),SUM(LEN(B2731),LEN(C2731))=0),AND(NOT(D2731="Unknown"),ISBLANK(I2731)),AND(NOT(N2731="Unknown"),ISBLANK(Q2731))),"Missing Information", INDEX(Table15[Entire Service Line Classification], MATCH(SUMIFS(Table15[Unique ID],Table15[System-Owned Portion],D2731,Table15[If Material Anything Other than "Lead" in Column E,Was Material Ever Previously Lead?],F2731,Table15[Customer-Owned Portion],N2731),Table15[Unique ID],0),0)))</f>
        <v>Non-lead</v>
      </c>
      <c r="W2731" s="189"/>
    </row>
    <row r="2732" spans="1:23" s="190" customFormat="1" ht="37.5" x14ac:dyDescent="0.25">
      <c r="A2732" s="180">
        <v>10891431</v>
      </c>
      <c r="B2732" s="181" t="s">
        <v>5524</v>
      </c>
      <c r="C2732" s="182" t="s">
        <v>5525</v>
      </c>
      <c r="D2732" s="183" t="s">
        <v>36</v>
      </c>
      <c r="E2732" s="181" t="s">
        <v>35</v>
      </c>
      <c r="F2732" s="183" t="s">
        <v>35</v>
      </c>
      <c r="G2732" s="181" t="s">
        <v>242</v>
      </c>
      <c r="H2732" s="184">
        <v>1</v>
      </c>
      <c r="I2732" s="185" t="s">
        <v>107</v>
      </c>
      <c r="J2732" s="181" t="s">
        <v>37</v>
      </c>
      <c r="K2732" s="181" t="s">
        <v>38</v>
      </c>
      <c r="L2732" s="186">
        <v>45476</v>
      </c>
      <c r="M2732" s="187" t="s">
        <v>7068</v>
      </c>
      <c r="N2732" s="183" t="s">
        <v>43</v>
      </c>
      <c r="O2732" s="181"/>
      <c r="P2732" s="184">
        <v>1</v>
      </c>
      <c r="Q2732" s="185" t="s">
        <v>107</v>
      </c>
      <c r="R2732" s="181" t="s">
        <v>37</v>
      </c>
      <c r="S2732" s="181" t="s">
        <v>96</v>
      </c>
      <c r="T2732" s="186">
        <v>45476</v>
      </c>
      <c r="U2732" s="187" t="s">
        <v>7068</v>
      </c>
      <c r="V2732" s="188" t="str" cm="1">
        <f t="array" ref="V2732">IF(SUM(LEN(A2732:U2732))=0,"",IF(OR(OR(ISBLANK(E2732),SUM(LEN(B2732),LEN(C2732))=0),AND(NOT(D2732="Unknown"),ISBLANK(I2732)),AND(NOT(N2732="Unknown"),ISBLANK(Q2732))),"Missing Information", INDEX(Table15[Entire Service Line Classification], MATCH(SUMIFS(Table15[Unique ID],Table15[System-Owned Portion],D2732,Table15[If Material Anything Other than "Lead" in Column E,Was Material Ever Previously Lead?],F2732,Table15[Customer-Owned Portion],N2732),Table15[Unique ID],0),0)))</f>
        <v>Non-lead</v>
      </c>
      <c r="W2732" s="189"/>
    </row>
    <row r="2733" spans="1:23" s="190" customFormat="1" ht="37.5" x14ac:dyDescent="0.25">
      <c r="A2733" s="180">
        <v>10891430</v>
      </c>
      <c r="B2733" s="181" t="s">
        <v>5526</v>
      </c>
      <c r="C2733" s="182" t="s">
        <v>5527</v>
      </c>
      <c r="D2733" s="183" t="s">
        <v>36</v>
      </c>
      <c r="E2733" s="181" t="s">
        <v>35</v>
      </c>
      <c r="F2733" s="183" t="s">
        <v>35</v>
      </c>
      <c r="G2733" s="181" t="s">
        <v>265</v>
      </c>
      <c r="H2733" s="184">
        <v>1</v>
      </c>
      <c r="I2733" s="185" t="s">
        <v>107</v>
      </c>
      <c r="J2733" s="181" t="s">
        <v>37</v>
      </c>
      <c r="K2733" s="181" t="s">
        <v>38</v>
      </c>
      <c r="L2733" s="186">
        <v>45474</v>
      </c>
      <c r="M2733" s="187" t="s">
        <v>225</v>
      </c>
      <c r="N2733" s="183" t="s">
        <v>43</v>
      </c>
      <c r="O2733" s="181"/>
      <c r="P2733" s="184">
        <v>0.75</v>
      </c>
      <c r="Q2733" s="185" t="s">
        <v>107</v>
      </c>
      <c r="R2733" s="181" t="s">
        <v>37</v>
      </c>
      <c r="S2733" s="181" t="s">
        <v>96</v>
      </c>
      <c r="T2733" s="186">
        <v>45474</v>
      </c>
      <c r="U2733" s="187" t="s">
        <v>7081</v>
      </c>
      <c r="V2733" s="188" t="str" cm="1">
        <f t="array" ref="V2733">IF(SUM(LEN(A2733:U2733))=0,"",IF(OR(OR(ISBLANK(E2733),SUM(LEN(B2733),LEN(C2733))=0),AND(NOT(D2733="Unknown"),ISBLANK(I2733)),AND(NOT(N2733="Unknown"),ISBLANK(Q2733))),"Missing Information", INDEX(Table15[Entire Service Line Classification], MATCH(SUMIFS(Table15[Unique ID],Table15[System-Owned Portion],D2733,Table15[If Material Anything Other than "Lead" in Column E,Was Material Ever Previously Lead?],F2733,Table15[Customer-Owned Portion],N2733),Table15[Unique ID],0),0)))</f>
        <v>Non-lead</v>
      </c>
      <c r="W2733" s="189"/>
    </row>
    <row r="2734" spans="1:23" s="190" customFormat="1" ht="37.5" x14ac:dyDescent="0.25">
      <c r="A2734" s="180">
        <v>10891429</v>
      </c>
      <c r="B2734" s="181" t="s">
        <v>5528</v>
      </c>
      <c r="C2734" s="182" t="s">
        <v>5529</v>
      </c>
      <c r="D2734" s="183" t="s">
        <v>36</v>
      </c>
      <c r="E2734" s="181" t="s">
        <v>35</v>
      </c>
      <c r="F2734" s="183" t="s">
        <v>35</v>
      </c>
      <c r="G2734" s="181" t="s">
        <v>255</v>
      </c>
      <c r="H2734" s="184">
        <v>1</v>
      </c>
      <c r="I2734" s="185" t="s">
        <v>107</v>
      </c>
      <c r="J2734" s="181" t="s">
        <v>37</v>
      </c>
      <c r="K2734" s="181" t="s">
        <v>38</v>
      </c>
      <c r="L2734" s="186">
        <v>45474</v>
      </c>
      <c r="M2734" s="187" t="s">
        <v>7068</v>
      </c>
      <c r="N2734" s="183" t="s">
        <v>43</v>
      </c>
      <c r="O2734" s="181"/>
      <c r="P2734" s="184">
        <v>1</v>
      </c>
      <c r="Q2734" s="185" t="s">
        <v>107</v>
      </c>
      <c r="R2734" s="181" t="s">
        <v>37</v>
      </c>
      <c r="S2734" s="181" t="s">
        <v>96</v>
      </c>
      <c r="T2734" s="186">
        <v>45474</v>
      </c>
      <c r="U2734" s="187" t="s">
        <v>7068</v>
      </c>
      <c r="V2734" s="188" t="str" cm="1">
        <f t="array" ref="V2734">IF(SUM(LEN(A2734:U2734))=0,"",IF(OR(OR(ISBLANK(E2734),SUM(LEN(B2734),LEN(C2734))=0),AND(NOT(D2734="Unknown"),ISBLANK(I2734)),AND(NOT(N2734="Unknown"),ISBLANK(Q2734))),"Missing Information", INDEX(Table15[Entire Service Line Classification], MATCH(SUMIFS(Table15[Unique ID],Table15[System-Owned Portion],D2734,Table15[If Material Anything Other than "Lead" in Column E,Was Material Ever Previously Lead?],F2734,Table15[Customer-Owned Portion],N2734),Table15[Unique ID],0),0)))</f>
        <v>Non-lead</v>
      </c>
      <c r="W2734" s="189"/>
    </row>
    <row r="2735" spans="1:23" s="190" customFormat="1" ht="37.5" x14ac:dyDescent="0.25">
      <c r="A2735" s="180">
        <v>10891428</v>
      </c>
      <c r="B2735" s="181" t="s">
        <v>5530</v>
      </c>
      <c r="C2735" s="182" t="s">
        <v>5531</v>
      </c>
      <c r="D2735" s="183" t="s">
        <v>36</v>
      </c>
      <c r="E2735" s="181" t="s">
        <v>35</v>
      </c>
      <c r="F2735" s="183" t="s">
        <v>35</v>
      </c>
      <c r="G2735" s="181" t="s">
        <v>259</v>
      </c>
      <c r="H2735" s="184">
        <v>1</v>
      </c>
      <c r="I2735" s="185" t="s">
        <v>107</v>
      </c>
      <c r="J2735" s="181" t="s">
        <v>37</v>
      </c>
      <c r="K2735" s="181" t="s">
        <v>38</v>
      </c>
      <c r="L2735" s="186">
        <v>45474</v>
      </c>
      <c r="M2735" s="187" t="s">
        <v>225</v>
      </c>
      <c r="N2735" s="183" t="s">
        <v>43</v>
      </c>
      <c r="O2735" s="181"/>
      <c r="P2735" s="184">
        <v>1</v>
      </c>
      <c r="Q2735" s="185" t="s">
        <v>107</v>
      </c>
      <c r="R2735" s="181" t="s">
        <v>37</v>
      </c>
      <c r="S2735" s="181" t="s">
        <v>96</v>
      </c>
      <c r="T2735" s="186">
        <v>45474</v>
      </c>
      <c r="U2735" s="187" t="s">
        <v>7069</v>
      </c>
      <c r="V2735" s="188" t="str" cm="1">
        <f t="array" ref="V2735">IF(SUM(LEN(A2735:U2735))=0,"",IF(OR(OR(ISBLANK(E2735),SUM(LEN(B2735),LEN(C2735))=0),AND(NOT(D2735="Unknown"),ISBLANK(I2735)),AND(NOT(N2735="Unknown"),ISBLANK(Q2735))),"Missing Information", INDEX(Table15[Entire Service Line Classification], MATCH(SUMIFS(Table15[Unique ID],Table15[System-Owned Portion],D2735,Table15[If Material Anything Other than "Lead" in Column E,Was Material Ever Previously Lead?],F2735,Table15[Customer-Owned Portion],N2735),Table15[Unique ID],0),0)))</f>
        <v>Non-lead</v>
      </c>
      <c r="W2735" s="189"/>
    </row>
    <row r="2736" spans="1:23" s="190" customFormat="1" ht="37.5" x14ac:dyDescent="0.25">
      <c r="A2736" s="180">
        <v>10891425</v>
      </c>
      <c r="B2736" s="181" t="s">
        <v>5532</v>
      </c>
      <c r="C2736" s="182" t="s">
        <v>5533</v>
      </c>
      <c r="D2736" s="183" t="s">
        <v>36</v>
      </c>
      <c r="E2736" s="181" t="s">
        <v>35</v>
      </c>
      <c r="F2736" s="183" t="s">
        <v>35</v>
      </c>
      <c r="G2736" s="181" t="s">
        <v>242</v>
      </c>
      <c r="H2736" s="184">
        <v>1</v>
      </c>
      <c r="I2736" s="185" t="s">
        <v>107</v>
      </c>
      <c r="J2736" s="181" t="s">
        <v>37</v>
      </c>
      <c r="K2736" s="181" t="s">
        <v>38</v>
      </c>
      <c r="L2736" s="186">
        <v>45474</v>
      </c>
      <c r="M2736" s="187" t="s">
        <v>225</v>
      </c>
      <c r="N2736" s="183" t="s">
        <v>43</v>
      </c>
      <c r="O2736" s="181"/>
      <c r="P2736" s="184">
        <v>1</v>
      </c>
      <c r="Q2736" s="185" t="s">
        <v>107</v>
      </c>
      <c r="R2736" s="181" t="s">
        <v>37</v>
      </c>
      <c r="S2736" s="181" t="s">
        <v>96</v>
      </c>
      <c r="T2736" s="186">
        <v>45474</v>
      </c>
      <c r="U2736" s="187" t="s">
        <v>7069</v>
      </c>
      <c r="V2736" s="188" t="str" cm="1">
        <f t="array" ref="V2736">IF(SUM(LEN(A2736:U2736))=0,"",IF(OR(OR(ISBLANK(E2736),SUM(LEN(B2736),LEN(C2736))=0),AND(NOT(D2736="Unknown"),ISBLANK(I2736)),AND(NOT(N2736="Unknown"),ISBLANK(Q2736))),"Missing Information", INDEX(Table15[Entire Service Line Classification], MATCH(SUMIFS(Table15[Unique ID],Table15[System-Owned Portion],D2736,Table15[If Material Anything Other than "Lead" in Column E,Was Material Ever Previously Lead?],F2736,Table15[Customer-Owned Portion],N2736),Table15[Unique ID],0),0)))</f>
        <v>Non-lead</v>
      </c>
      <c r="W2736" s="189"/>
    </row>
    <row r="2737" spans="1:23" s="190" customFormat="1" ht="37.5" x14ac:dyDescent="0.25">
      <c r="A2737" s="180">
        <v>10891426</v>
      </c>
      <c r="B2737" s="181" t="s">
        <v>5534</v>
      </c>
      <c r="C2737" s="182" t="s">
        <v>5535</v>
      </c>
      <c r="D2737" s="183" t="s">
        <v>36</v>
      </c>
      <c r="E2737" s="181" t="s">
        <v>35</v>
      </c>
      <c r="F2737" s="183" t="s">
        <v>35</v>
      </c>
      <c r="G2737" s="181" t="s">
        <v>238</v>
      </c>
      <c r="H2737" s="184">
        <v>1</v>
      </c>
      <c r="I2737" s="185" t="s">
        <v>107</v>
      </c>
      <c r="J2737" s="181" t="s">
        <v>37</v>
      </c>
      <c r="K2737" s="181" t="s">
        <v>38</v>
      </c>
      <c r="L2737" s="186">
        <v>45476</v>
      </c>
      <c r="M2737" s="187" t="s">
        <v>225</v>
      </c>
      <c r="N2737" s="183" t="s">
        <v>43</v>
      </c>
      <c r="O2737" s="181"/>
      <c r="P2737" s="184">
        <v>0.75</v>
      </c>
      <c r="Q2737" s="185" t="s">
        <v>107</v>
      </c>
      <c r="R2737" s="181" t="s">
        <v>37</v>
      </c>
      <c r="S2737" s="181" t="s">
        <v>96</v>
      </c>
      <c r="T2737" s="186">
        <v>45476</v>
      </c>
      <c r="U2737" s="187" t="s">
        <v>7078</v>
      </c>
      <c r="V2737" s="188" t="str" cm="1">
        <f t="array" ref="V2737">IF(SUM(LEN(A2737:U2737))=0,"",IF(OR(OR(ISBLANK(E2737),SUM(LEN(B2737),LEN(C2737))=0),AND(NOT(D2737="Unknown"),ISBLANK(I2737)),AND(NOT(N2737="Unknown"),ISBLANK(Q2737))),"Missing Information", INDEX(Table15[Entire Service Line Classification], MATCH(SUMIFS(Table15[Unique ID],Table15[System-Owned Portion],D2737,Table15[If Material Anything Other than "Lead" in Column E,Was Material Ever Previously Lead?],F2737,Table15[Customer-Owned Portion],N2737),Table15[Unique ID],0),0)))</f>
        <v>Non-lead</v>
      </c>
      <c r="W2737" s="189"/>
    </row>
    <row r="2738" spans="1:23" s="190" customFormat="1" ht="37.5" x14ac:dyDescent="0.25">
      <c r="A2738" s="180">
        <v>10891427</v>
      </c>
      <c r="B2738" s="181" t="s">
        <v>5536</v>
      </c>
      <c r="C2738" s="182" t="s">
        <v>5537</v>
      </c>
      <c r="D2738" s="183" t="s">
        <v>43</v>
      </c>
      <c r="E2738" s="181" t="s">
        <v>35</v>
      </c>
      <c r="F2738" s="183" t="s">
        <v>35</v>
      </c>
      <c r="G2738" s="181" t="s">
        <v>7034</v>
      </c>
      <c r="H2738" s="184">
        <v>0.75</v>
      </c>
      <c r="I2738" s="185" t="s">
        <v>107</v>
      </c>
      <c r="J2738" s="181" t="s">
        <v>37</v>
      </c>
      <c r="K2738" s="181" t="s">
        <v>38</v>
      </c>
      <c r="L2738" s="186">
        <v>45476</v>
      </c>
      <c r="M2738" s="187" t="s">
        <v>7078</v>
      </c>
      <c r="N2738" s="183" t="s">
        <v>43</v>
      </c>
      <c r="O2738" s="181"/>
      <c r="P2738" s="184">
        <v>0.75</v>
      </c>
      <c r="Q2738" s="185" t="s">
        <v>107</v>
      </c>
      <c r="R2738" s="181" t="s">
        <v>37</v>
      </c>
      <c r="S2738" s="181" t="s">
        <v>96</v>
      </c>
      <c r="T2738" s="186">
        <v>45476</v>
      </c>
      <c r="U2738" s="187" t="s">
        <v>7078</v>
      </c>
      <c r="V2738" s="188" t="str" cm="1">
        <f t="array" ref="V2738">IF(SUM(LEN(A2738:U2738))=0,"",IF(OR(OR(ISBLANK(E2738),SUM(LEN(B2738),LEN(C2738))=0),AND(NOT(D2738="Unknown"),ISBLANK(I2738)),AND(NOT(N2738="Unknown"),ISBLANK(Q2738))),"Missing Information", INDEX(Table15[Entire Service Line Classification], MATCH(SUMIFS(Table15[Unique ID],Table15[System-Owned Portion],D2738,Table15[If Material Anything Other than "Lead" in Column E,Was Material Ever Previously Lead?],F2738,Table15[Customer-Owned Portion],N2738),Table15[Unique ID],0),0)))</f>
        <v>Non-lead</v>
      </c>
      <c r="W2738" s="189"/>
    </row>
    <row r="2739" spans="1:23" s="190" customFormat="1" ht="37.5" x14ac:dyDescent="0.25">
      <c r="A2739" s="180">
        <v>10891424</v>
      </c>
      <c r="B2739" s="181" t="s">
        <v>5538</v>
      </c>
      <c r="C2739" s="182" t="s">
        <v>5539</v>
      </c>
      <c r="D2739" s="183" t="s">
        <v>36</v>
      </c>
      <c r="E2739" s="181" t="s">
        <v>35</v>
      </c>
      <c r="F2739" s="183" t="s">
        <v>35</v>
      </c>
      <c r="G2739" s="181" t="s">
        <v>238</v>
      </c>
      <c r="H2739" s="184">
        <v>1</v>
      </c>
      <c r="I2739" s="185" t="s">
        <v>107</v>
      </c>
      <c r="J2739" s="181" t="s">
        <v>37</v>
      </c>
      <c r="K2739" s="181" t="s">
        <v>38</v>
      </c>
      <c r="L2739" s="186">
        <v>45476</v>
      </c>
      <c r="M2739" s="187" t="s">
        <v>225</v>
      </c>
      <c r="N2739" s="183" t="s">
        <v>43</v>
      </c>
      <c r="O2739" s="181"/>
      <c r="P2739" s="184">
        <v>0.75</v>
      </c>
      <c r="Q2739" s="185" t="s">
        <v>107</v>
      </c>
      <c r="R2739" s="181" t="s">
        <v>37</v>
      </c>
      <c r="S2739" s="181" t="s">
        <v>96</v>
      </c>
      <c r="T2739" s="186">
        <v>45476</v>
      </c>
      <c r="U2739" s="187" t="s">
        <v>7084</v>
      </c>
      <c r="V2739" s="188" t="str" cm="1">
        <f t="array" ref="V2739">IF(SUM(LEN(A2739:U2739))=0,"",IF(OR(OR(ISBLANK(E2739),SUM(LEN(B2739),LEN(C2739))=0),AND(NOT(D2739="Unknown"),ISBLANK(I2739)),AND(NOT(N2739="Unknown"),ISBLANK(Q2739))),"Missing Information", INDEX(Table15[Entire Service Line Classification], MATCH(SUMIFS(Table15[Unique ID],Table15[System-Owned Portion],D2739,Table15[If Material Anything Other than "Lead" in Column E,Was Material Ever Previously Lead?],F2739,Table15[Customer-Owned Portion],N2739),Table15[Unique ID],0),0)))</f>
        <v>Non-lead</v>
      </c>
      <c r="W2739" s="189"/>
    </row>
    <row r="2740" spans="1:23" s="190" customFormat="1" ht="37.5" x14ac:dyDescent="0.25">
      <c r="A2740" s="180">
        <v>10891423</v>
      </c>
      <c r="B2740" s="181" t="s">
        <v>5540</v>
      </c>
      <c r="C2740" s="182" t="s">
        <v>5541</v>
      </c>
      <c r="D2740" s="183" t="s">
        <v>36</v>
      </c>
      <c r="E2740" s="181" t="s">
        <v>35</v>
      </c>
      <c r="F2740" s="183" t="s">
        <v>35</v>
      </c>
      <c r="G2740" s="181" t="s">
        <v>232</v>
      </c>
      <c r="H2740" s="184">
        <v>1</v>
      </c>
      <c r="I2740" s="185" t="s">
        <v>107</v>
      </c>
      <c r="J2740" s="181" t="s">
        <v>37</v>
      </c>
      <c r="K2740" s="181" t="s">
        <v>38</v>
      </c>
      <c r="L2740" s="186">
        <v>45474</v>
      </c>
      <c r="M2740" s="187" t="s">
        <v>7068</v>
      </c>
      <c r="N2740" s="183" t="s">
        <v>43</v>
      </c>
      <c r="O2740" s="181"/>
      <c r="P2740" s="184">
        <v>1</v>
      </c>
      <c r="Q2740" s="185" t="s">
        <v>107</v>
      </c>
      <c r="R2740" s="181" t="s">
        <v>37</v>
      </c>
      <c r="S2740" s="181" t="s">
        <v>96</v>
      </c>
      <c r="T2740" s="186">
        <v>45474</v>
      </c>
      <c r="U2740" s="187" t="s">
        <v>7068</v>
      </c>
      <c r="V2740" s="188" t="str" cm="1">
        <f t="array" ref="V2740">IF(SUM(LEN(A2740:U2740))=0,"",IF(OR(OR(ISBLANK(E2740),SUM(LEN(B2740),LEN(C2740))=0),AND(NOT(D2740="Unknown"),ISBLANK(I2740)),AND(NOT(N2740="Unknown"),ISBLANK(Q2740))),"Missing Information", INDEX(Table15[Entire Service Line Classification], MATCH(SUMIFS(Table15[Unique ID],Table15[System-Owned Portion],D2740,Table15[If Material Anything Other than "Lead" in Column E,Was Material Ever Previously Lead?],F2740,Table15[Customer-Owned Portion],N2740),Table15[Unique ID],0),0)))</f>
        <v>Non-lead</v>
      </c>
      <c r="W2740" s="189"/>
    </row>
    <row r="2741" spans="1:23" s="190" customFormat="1" ht="37.5" x14ac:dyDescent="0.25">
      <c r="A2741" s="180">
        <v>10891422</v>
      </c>
      <c r="B2741" s="181" t="s">
        <v>5542</v>
      </c>
      <c r="C2741" s="182" t="s">
        <v>5543</v>
      </c>
      <c r="D2741" s="183" t="s">
        <v>43</v>
      </c>
      <c r="E2741" s="181" t="s">
        <v>35</v>
      </c>
      <c r="F2741" s="183" t="s">
        <v>35</v>
      </c>
      <c r="G2741" s="181" t="s">
        <v>247</v>
      </c>
      <c r="H2741" s="184">
        <v>0.75</v>
      </c>
      <c r="I2741" s="185" t="s">
        <v>107</v>
      </c>
      <c r="J2741" s="181" t="s">
        <v>37</v>
      </c>
      <c r="K2741" s="181" t="s">
        <v>38</v>
      </c>
      <c r="L2741" s="186">
        <v>45476</v>
      </c>
      <c r="M2741" s="187" t="s">
        <v>7078</v>
      </c>
      <c r="N2741" s="183" t="s">
        <v>43</v>
      </c>
      <c r="O2741" s="181"/>
      <c r="P2741" s="184">
        <v>0.75</v>
      </c>
      <c r="Q2741" s="185" t="s">
        <v>107</v>
      </c>
      <c r="R2741" s="181" t="s">
        <v>37</v>
      </c>
      <c r="S2741" s="181" t="s">
        <v>96</v>
      </c>
      <c r="T2741" s="186">
        <v>45476</v>
      </c>
      <c r="U2741" s="187" t="s">
        <v>7078</v>
      </c>
      <c r="V2741" s="188" t="str" cm="1">
        <f t="array" ref="V2741">IF(SUM(LEN(A2741:U2741))=0,"",IF(OR(OR(ISBLANK(E2741),SUM(LEN(B2741),LEN(C2741))=0),AND(NOT(D2741="Unknown"),ISBLANK(I2741)),AND(NOT(N2741="Unknown"),ISBLANK(Q2741))),"Missing Information", INDEX(Table15[Entire Service Line Classification], MATCH(SUMIFS(Table15[Unique ID],Table15[System-Owned Portion],D2741,Table15[If Material Anything Other than "Lead" in Column E,Was Material Ever Previously Lead?],F2741,Table15[Customer-Owned Portion],N2741),Table15[Unique ID],0),0)))</f>
        <v>Non-lead</v>
      </c>
      <c r="W2741" s="189"/>
    </row>
    <row r="2742" spans="1:23" s="190" customFormat="1" ht="37.5" x14ac:dyDescent="0.25">
      <c r="A2742" s="180">
        <v>10891421</v>
      </c>
      <c r="B2742" s="181" t="s">
        <v>5544</v>
      </c>
      <c r="C2742" s="182" t="s">
        <v>5545</v>
      </c>
      <c r="D2742" s="183" t="s">
        <v>43</v>
      </c>
      <c r="E2742" s="181" t="s">
        <v>35</v>
      </c>
      <c r="F2742" s="183" t="s">
        <v>35</v>
      </c>
      <c r="G2742" s="181" t="s">
        <v>225</v>
      </c>
      <c r="H2742" s="184">
        <v>0.75</v>
      </c>
      <c r="I2742" s="185" t="s">
        <v>107</v>
      </c>
      <c r="J2742" s="181" t="s">
        <v>37</v>
      </c>
      <c r="K2742" s="181" t="s">
        <v>38</v>
      </c>
      <c r="L2742" s="186">
        <v>45455</v>
      </c>
      <c r="M2742" s="187" t="s">
        <v>7078</v>
      </c>
      <c r="N2742" s="183" t="s">
        <v>36</v>
      </c>
      <c r="O2742" s="181"/>
      <c r="P2742" s="184">
        <v>0.75</v>
      </c>
      <c r="Q2742" s="185" t="s">
        <v>107</v>
      </c>
      <c r="R2742" s="181" t="s">
        <v>37</v>
      </c>
      <c r="S2742" s="181" t="s">
        <v>96</v>
      </c>
      <c r="T2742" s="186">
        <v>45455</v>
      </c>
      <c r="U2742" s="187" t="s">
        <v>225</v>
      </c>
      <c r="V2742" s="188" t="str" cm="1">
        <f t="array" ref="V2742">IF(SUM(LEN(A2742:U2742))=0,"",IF(OR(OR(ISBLANK(E2742),SUM(LEN(B2742),LEN(C2742))=0),AND(NOT(D2742="Unknown"),ISBLANK(I2742)),AND(NOT(N2742="Unknown"),ISBLANK(Q2742))),"Missing Information", INDEX(Table15[Entire Service Line Classification], MATCH(SUMIFS(Table15[Unique ID],Table15[System-Owned Portion],D2742,Table15[If Material Anything Other than "Lead" in Column E,Was Material Ever Previously Lead?],F2742,Table15[Customer-Owned Portion],N2742),Table15[Unique ID],0),0)))</f>
        <v>Non-lead</v>
      </c>
      <c r="W2742" s="189"/>
    </row>
    <row r="2743" spans="1:23" s="190" customFormat="1" ht="37.5" x14ac:dyDescent="0.25">
      <c r="A2743" s="180">
        <v>10891420</v>
      </c>
      <c r="B2743" s="181" t="s">
        <v>5546</v>
      </c>
      <c r="C2743" s="182" t="s">
        <v>5547</v>
      </c>
      <c r="D2743" s="183" t="s">
        <v>36</v>
      </c>
      <c r="E2743" s="181" t="s">
        <v>35</v>
      </c>
      <c r="F2743" s="183" t="s">
        <v>35</v>
      </c>
      <c r="G2743" s="181" t="s">
        <v>281</v>
      </c>
      <c r="H2743" s="184">
        <v>1.5</v>
      </c>
      <c r="I2743" s="185" t="s">
        <v>107</v>
      </c>
      <c r="J2743" s="181" t="s">
        <v>37</v>
      </c>
      <c r="K2743" s="181" t="s">
        <v>38</v>
      </c>
      <c r="L2743" s="186">
        <v>45453</v>
      </c>
      <c r="M2743" s="187" t="s">
        <v>225</v>
      </c>
      <c r="N2743" s="183" t="s">
        <v>36</v>
      </c>
      <c r="O2743" s="181"/>
      <c r="P2743" s="184">
        <v>1.5</v>
      </c>
      <c r="Q2743" s="185" t="s">
        <v>107</v>
      </c>
      <c r="R2743" s="181" t="s">
        <v>37</v>
      </c>
      <c r="S2743" s="181" t="s">
        <v>96</v>
      </c>
      <c r="T2743" s="186">
        <v>45453</v>
      </c>
      <c r="U2743" s="187" t="s">
        <v>225</v>
      </c>
      <c r="V2743" s="188" t="str" cm="1">
        <f t="array" ref="V2743">IF(SUM(LEN(A2743:U2743))=0,"",IF(OR(OR(ISBLANK(E2743),SUM(LEN(B2743),LEN(C2743))=0),AND(NOT(D2743="Unknown"),ISBLANK(I2743)),AND(NOT(N2743="Unknown"),ISBLANK(Q2743))),"Missing Information", INDEX(Table15[Entire Service Line Classification], MATCH(SUMIFS(Table15[Unique ID],Table15[System-Owned Portion],D2743,Table15[If Material Anything Other than "Lead" in Column E,Was Material Ever Previously Lead?],F2743,Table15[Customer-Owned Portion],N2743),Table15[Unique ID],0),0)))</f>
        <v>Non-lead</v>
      </c>
      <c r="W2743" s="189"/>
    </row>
    <row r="2744" spans="1:23" s="190" customFormat="1" ht="37.5" x14ac:dyDescent="0.25">
      <c r="A2744" s="180">
        <v>10891419</v>
      </c>
      <c r="B2744" s="181" t="s">
        <v>5548</v>
      </c>
      <c r="C2744" s="182" t="s">
        <v>5549</v>
      </c>
      <c r="D2744" s="183" t="s">
        <v>36</v>
      </c>
      <c r="E2744" s="181" t="s">
        <v>35</v>
      </c>
      <c r="F2744" s="183" t="s">
        <v>35</v>
      </c>
      <c r="G2744" s="181" t="s">
        <v>247</v>
      </c>
      <c r="H2744" s="184">
        <v>1</v>
      </c>
      <c r="I2744" s="185" t="s">
        <v>107</v>
      </c>
      <c r="J2744" s="181" t="s">
        <v>37</v>
      </c>
      <c r="K2744" s="181" t="s">
        <v>38</v>
      </c>
      <c r="L2744" s="186">
        <v>45476</v>
      </c>
      <c r="M2744" s="187" t="s">
        <v>225</v>
      </c>
      <c r="N2744" s="183" t="s">
        <v>43</v>
      </c>
      <c r="O2744" s="181"/>
      <c r="P2744" s="184">
        <v>0.75</v>
      </c>
      <c r="Q2744" s="185" t="s">
        <v>107</v>
      </c>
      <c r="R2744" s="181" t="s">
        <v>37</v>
      </c>
      <c r="S2744" s="181" t="s">
        <v>96</v>
      </c>
      <c r="T2744" s="186">
        <v>45476</v>
      </c>
      <c r="U2744" s="187" t="s">
        <v>7078</v>
      </c>
      <c r="V2744" s="188" t="str" cm="1">
        <f t="array" ref="V2744">IF(SUM(LEN(A2744:U2744))=0,"",IF(OR(OR(ISBLANK(E2744),SUM(LEN(B2744),LEN(C2744))=0),AND(NOT(D2744="Unknown"),ISBLANK(I2744)),AND(NOT(N2744="Unknown"),ISBLANK(Q2744))),"Missing Information", INDEX(Table15[Entire Service Line Classification], MATCH(SUMIFS(Table15[Unique ID],Table15[System-Owned Portion],D2744,Table15[If Material Anything Other than "Lead" in Column E,Was Material Ever Previously Lead?],F2744,Table15[Customer-Owned Portion],N2744),Table15[Unique ID],0),0)))</f>
        <v>Non-lead</v>
      </c>
      <c r="W2744" s="189"/>
    </row>
    <row r="2745" spans="1:23" s="190" customFormat="1" ht="37.5" x14ac:dyDescent="0.25">
      <c r="A2745" s="180">
        <v>10891418</v>
      </c>
      <c r="B2745" s="181" t="s">
        <v>5550</v>
      </c>
      <c r="C2745" s="182" t="s">
        <v>5551</v>
      </c>
      <c r="D2745" s="183" t="s">
        <v>36</v>
      </c>
      <c r="E2745" s="181" t="s">
        <v>35</v>
      </c>
      <c r="F2745" s="183" t="s">
        <v>35</v>
      </c>
      <c r="G2745" s="181" t="s">
        <v>225</v>
      </c>
      <c r="H2745" s="184">
        <v>1</v>
      </c>
      <c r="I2745" s="185" t="s">
        <v>107</v>
      </c>
      <c r="J2745" s="181" t="s">
        <v>37</v>
      </c>
      <c r="K2745" s="181" t="s">
        <v>38</v>
      </c>
      <c r="L2745" s="186">
        <v>45476</v>
      </c>
      <c r="M2745" s="187" t="s">
        <v>225</v>
      </c>
      <c r="N2745" s="183" t="s">
        <v>43</v>
      </c>
      <c r="O2745" s="181"/>
      <c r="P2745" s="184">
        <v>0.75</v>
      </c>
      <c r="Q2745" s="185" t="s">
        <v>107</v>
      </c>
      <c r="R2745" s="181" t="s">
        <v>37</v>
      </c>
      <c r="S2745" s="181" t="s">
        <v>96</v>
      </c>
      <c r="T2745" s="186">
        <v>45476</v>
      </c>
      <c r="U2745" s="187" t="s">
        <v>7078</v>
      </c>
      <c r="V2745" s="188" t="str" cm="1">
        <f t="array" ref="V2745">IF(SUM(LEN(A2745:U2745))=0,"",IF(OR(OR(ISBLANK(E2745),SUM(LEN(B2745),LEN(C2745))=0),AND(NOT(D2745="Unknown"),ISBLANK(I2745)),AND(NOT(N2745="Unknown"),ISBLANK(Q2745))),"Missing Information", INDEX(Table15[Entire Service Line Classification], MATCH(SUMIFS(Table15[Unique ID],Table15[System-Owned Portion],D2745,Table15[If Material Anything Other than "Lead" in Column E,Was Material Ever Previously Lead?],F2745,Table15[Customer-Owned Portion],N2745),Table15[Unique ID],0),0)))</f>
        <v>Non-lead</v>
      </c>
      <c r="W2745" s="189"/>
    </row>
    <row r="2746" spans="1:23" s="190" customFormat="1" ht="37.5" x14ac:dyDescent="0.25">
      <c r="A2746" s="180">
        <v>10891417</v>
      </c>
      <c r="B2746" s="181" t="s">
        <v>5546</v>
      </c>
      <c r="C2746" s="182" t="s">
        <v>5547</v>
      </c>
      <c r="D2746" s="183" t="s">
        <v>36</v>
      </c>
      <c r="E2746" s="181" t="s">
        <v>35</v>
      </c>
      <c r="F2746" s="183" t="s">
        <v>35</v>
      </c>
      <c r="G2746" s="181" t="s">
        <v>281</v>
      </c>
      <c r="H2746" s="184">
        <v>1</v>
      </c>
      <c r="I2746" s="185" t="s">
        <v>107</v>
      </c>
      <c r="J2746" s="181" t="s">
        <v>37</v>
      </c>
      <c r="K2746" s="181" t="s">
        <v>38</v>
      </c>
      <c r="L2746" s="186">
        <v>45453</v>
      </c>
      <c r="M2746" s="187" t="s">
        <v>225</v>
      </c>
      <c r="N2746" s="183" t="s">
        <v>36</v>
      </c>
      <c r="O2746" s="181"/>
      <c r="P2746" s="184">
        <v>0.75</v>
      </c>
      <c r="Q2746" s="185" t="s">
        <v>107</v>
      </c>
      <c r="R2746" s="181" t="s">
        <v>37</v>
      </c>
      <c r="S2746" s="181" t="s">
        <v>96</v>
      </c>
      <c r="T2746" s="186">
        <v>45453</v>
      </c>
      <c r="U2746" s="187" t="s">
        <v>225</v>
      </c>
      <c r="V2746" s="188" t="str" cm="1">
        <f t="array" ref="V2746">IF(SUM(LEN(A2746:U2746))=0,"",IF(OR(OR(ISBLANK(E2746),SUM(LEN(B2746),LEN(C2746))=0),AND(NOT(D2746="Unknown"),ISBLANK(I2746)),AND(NOT(N2746="Unknown"),ISBLANK(Q2746))),"Missing Information", INDEX(Table15[Entire Service Line Classification], MATCH(SUMIFS(Table15[Unique ID],Table15[System-Owned Portion],D2746,Table15[If Material Anything Other than "Lead" in Column E,Was Material Ever Previously Lead?],F2746,Table15[Customer-Owned Portion],N2746),Table15[Unique ID],0),0)))</f>
        <v>Non-lead</v>
      </c>
      <c r="W2746" s="189"/>
    </row>
    <row r="2747" spans="1:23" s="190" customFormat="1" ht="37.5" x14ac:dyDescent="0.25">
      <c r="A2747" s="180">
        <v>10891416</v>
      </c>
      <c r="B2747" s="181" t="s">
        <v>5552</v>
      </c>
      <c r="C2747" s="182" t="s">
        <v>5553</v>
      </c>
      <c r="D2747" s="183" t="s">
        <v>36</v>
      </c>
      <c r="E2747" s="181" t="s">
        <v>35</v>
      </c>
      <c r="F2747" s="183" t="s">
        <v>35</v>
      </c>
      <c r="G2747" s="181" t="s">
        <v>242</v>
      </c>
      <c r="H2747" s="184">
        <v>1</v>
      </c>
      <c r="I2747" s="185" t="s">
        <v>107</v>
      </c>
      <c r="J2747" s="181" t="s">
        <v>37</v>
      </c>
      <c r="K2747" s="181" t="s">
        <v>38</v>
      </c>
      <c r="L2747" s="186">
        <v>45474</v>
      </c>
      <c r="M2747" s="187" t="s">
        <v>7068</v>
      </c>
      <c r="N2747" s="183" t="s">
        <v>43</v>
      </c>
      <c r="O2747" s="181"/>
      <c r="P2747" s="184">
        <v>1</v>
      </c>
      <c r="Q2747" s="185" t="s">
        <v>107</v>
      </c>
      <c r="R2747" s="181" t="s">
        <v>37</v>
      </c>
      <c r="S2747" s="181" t="s">
        <v>96</v>
      </c>
      <c r="T2747" s="186">
        <v>45474</v>
      </c>
      <c r="U2747" s="187" t="s">
        <v>7068</v>
      </c>
      <c r="V2747" s="188" t="str" cm="1">
        <f t="array" ref="V2747">IF(SUM(LEN(A2747:U2747))=0,"",IF(OR(OR(ISBLANK(E2747),SUM(LEN(B2747),LEN(C2747))=0),AND(NOT(D2747="Unknown"),ISBLANK(I2747)),AND(NOT(N2747="Unknown"),ISBLANK(Q2747))),"Missing Information", INDEX(Table15[Entire Service Line Classification], MATCH(SUMIFS(Table15[Unique ID],Table15[System-Owned Portion],D2747,Table15[If Material Anything Other than "Lead" in Column E,Was Material Ever Previously Lead?],F2747,Table15[Customer-Owned Portion],N2747),Table15[Unique ID],0),0)))</f>
        <v>Non-lead</v>
      </c>
      <c r="W2747" s="189"/>
    </row>
    <row r="2748" spans="1:23" s="190" customFormat="1" ht="37.5" x14ac:dyDescent="0.25">
      <c r="A2748" s="180">
        <v>10891415</v>
      </c>
      <c r="B2748" s="181" t="s">
        <v>5554</v>
      </c>
      <c r="C2748" s="182" t="s">
        <v>5555</v>
      </c>
      <c r="D2748" s="183" t="s">
        <v>43</v>
      </c>
      <c r="E2748" s="181" t="s">
        <v>35</v>
      </c>
      <c r="F2748" s="183" t="s">
        <v>35</v>
      </c>
      <c r="G2748" s="181" t="s">
        <v>225</v>
      </c>
      <c r="H2748" s="184">
        <v>2</v>
      </c>
      <c r="I2748" s="185" t="s">
        <v>107</v>
      </c>
      <c r="J2748" s="181" t="s">
        <v>37</v>
      </c>
      <c r="K2748" s="181" t="s">
        <v>38</v>
      </c>
      <c r="L2748" s="186">
        <v>45476</v>
      </c>
      <c r="M2748" s="187" t="s">
        <v>7068</v>
      </c>
      <c r="N2748" s="183" t="s">
        <v>43</v>
      </c>
      <c r="O2748" s="181"/>
      <c r="P2748" s="184">
        <v>2</v>
      </c>
      <c r="Q2748" s="185" t="s">
        <v>107</v>
      </c>
      <c r="R2748" s="181" t="s">
        <v>37</v>
      </c>
      <c r="S2748" s="181" t="s">
        <v>96</v>
      </c>
      <c r="T2748" s="186">
        <v>45476</v>
      </c>
      <c r="U2748" s="187" t="s">
        <v>7068</v>
      </c>
      <c r="V2748" s="188" t="str" cm="1">
        <f t="array" ref="V2748">IF(SUM(LEN(A2748:U2748))=0,"",IF(OR(OR(ISBLANK(E2748),SUM(LEN(B2748),LEN(C2748))=0),AND(NOT(D2748="Unknown"),ISBLANK(I2748)),AND(NOT(N2748="Unknown"),ISBLANK(Q2748))),"Missing Information", INDEX(Table15[Entire Service Line Classification], MATCH(SUMIFS(Table15[Unique ID],Table15[System-Owned Portion],D2748,Table15[If Material Anything Other than "Lead" in Column E,Was Material Ever Previously Lead?],F2748,Table15[Customer-Owned Portion],N2748),Table15[Unique ID],0),0)))</f>
        <v>Non-lead</v>
      </c>
      <c r="W2748" s="189"/>
    </row>
    <row r="2749" spans="1:23" s="190" customFormat="1" ht="37.5" x14ac:dyDescent="0.25">
      <c r="A2749" s="180">
        <v>10891414</v>
      </c>
      <c r="B2749" s="181" t="s">
        <v>5556</v>
      </c>
      <c r="C2749" s="182" t="s">
        <v>5557</v>
      </c>
      <c r="D2749" s="183" t="s">
        <v>36</v>
      </c>
      <c r="E2749" s="181" t="s">
        <v>35</v>
      </c>
      <c r="F2749" s="183" t="s">
        <v>35</v>
      </c>
      <c r="G2749" s="181" t="s">
        <v>247</v>
      </c>
      <c r="H2749" s="184">
        <v>1</v>
      </c>
      <c r="I2749" s="185" t="s">
        <v>107</v>
      </c>
      <c r="J2749" s="181" t="s">
        <v>37</v>
      </c>
      <c r="K2749" s="181" t="s">
        <v>38</v>
      </c>
      <c r="L2749" s="186">
        <v>45490</v>
      </c>
      <c r="M2749" s="187" t="s">
        <v>225</v>
      </c>
      <c r="N2749" s="183" t="s">
        <v>36</v>
      </c>
      <c r="O2749" s="181"/>
      <c r="P2749" s="184">
        <v>0.75</v>
      </c>
      <c r="Q2749" s="185" t="s">
        <v>107</v>
      </c>
      <c r="R2749" s="181" t="s">
        <v>37</v>
      </c>
      <c r="S2749" s="181" t="s">
        <v>96</v>
      </c>
      <c r="T2749" s="186">
        <v>45490</v>
      </c>
      <c r="U2749" s="187" t="s">
        <v>225</v>
      </c>
      <c r="V2749" s="188" t="str" cm="1">
        <f t="array" ref="V2749">IF(SUM(LEN(A2749:U2749))=0,"",IF(OR(OR(ISBLANK(E2749),SUM(LEN(B2749),LEN(C2749))=0),AND(NOT(D2749="Unknown"),ISBLANK(I2749)),AND(NOT(N2749="Unknown"),ISBLANK(Q2749))),"Missing Information", INDEX(Table15[Entire Service Line Classification], MATCH(SUMIFS(Table15[Unique ID],Table15[System-Owned Portion],D2749,Table15[If Material Anything Other than "Lead" in Column E,Was Material Ever Previously Lead?],F2749,Table15[Customer-Owned Portion],N2749),Table15[Unique ID],0),0)))</f>
        <v>Non-lead</v>
      </c>
      <c r="W2749" s="189"/>
    </row>
    <row r="2750" spans="1:23" s="190" customFormat="1" ht="37.5" x14ac:dyDescent="0.25">
      <c r="A2750" s="180">
        <v>10891413</v>
      </c>
      <c r="B2750" s="181" t="s">
        <v>5558</v>
      </c>
      <c r="C2750" s="182" t="s">
        <v>5559</v>
      </c>
      <c r="D2750" s="183" t="s">
        <v>36</v>
      </c>
      <c r="E2750" s="181" t="s">
        <v>35</v>
      </c>
      <c r="F2750" s="183" t="s">
        <v>35</v>
      </c>
      <c r="G2750" s="181" t="s">
        <v>7031</v>
      </c>
      <c r="H2750" s="184">
        <v>1</v>
      </c>
      <c r="I2750" s="185" t="s">
        <v>107</v>
      </c>
      <c r="J2750" s="181" t="s">
        <v>37</v>
      </c>
      <c r="K2750" s="181" t="s">
        <v>38</v>
      </c>
      <c r="L2750" s="186">
        <v>45490</v>
      </c>
      <c r="M2750" s="187" t="s">
        <v>225</v>
      </c>
      <c r="N2750" s="183" t="s">
        <v>43</v>
      </c>
      <c r="O2750" s="181"/>
      <c r="P2750" s="184">
        <v>0.75</v>
      </c>
      <c r="Q2750" s="185" t="s">
        <v>107</v>
      </c>
      <c r="R2750" s="181" t="s">
        <v>37</v>
      </c>
      <c r="S2750" s="181" t="s">
        <v>96</v>
      </c>
      <c r="T2750" s="186">
        <v>45490</v>
      </c>
      <c r="U2750" s="187" t="s">
        <v>7068</v>
      </c>
      <c r="V2750" s="188" t="str" cm="1">
        <f t="array" ref="V2750">IF(SUM(LEN(A2750:U2750))=0,"",IF(OR(OR(ISBLANK(E2750),SUM(LEN(B2750),LEN(C2750))=0),AND(NOT(D2750="Unknown"),ISBLANK(I2750)),AND(NOT(N2750="Unknown"),ISBLANK(Q2750))),"Missing Information", INDEX(Table15[Entire Service Line Classification], MATCH(SUMIFS(Table15[Unique ID],Table15[System-Owned Portion],D2750,Table15[If Material Anything Other than "Lead" in Column E,Was Material Ever Previously Lead?],F2750,Table15[Customer-Owned Portion],N2750),Table15[Unique ID],0),0)))</f>
        <v>Non-lead</v>
      </c>
      <c r="W2750" s="189"/>
    </row>
    <row r="2751" spans="1:23" s="190" customFormat="1" ht="37.5" x14ac:dyDescent="0.25">
      <c r="A2751" s="180">
        <v>10891412</v>
      </c>
      <c r="B2751" s="181" t="s">
        <v>5560</v>
      </c>
      <c r="C2751" s="182" t="s">
        <v>5561</v>
      </c>
      <c r="D2751" s="183" t="s">
        <v>43</v>
      </c>
      <c r="E2751" s="181" t="s">
        <v>35</v>
      </c>
      <c r="F2751" s="183" t="s">
        <v>35</v>
      </c>
      <c r="G2751" s="181" t="s">
        <v>7036</v>
      </c>
      <c r="H2751" s="184">
        <v>0.75</v>
      </c>
      <c r="I2751" s="185" t="s">
        <v>107</v>
      </c>
      <c r="J2751" s="181" t="s">
        <v>37</v>
      </c>
      <c r="K2751" s="181" t="s">
        <v>38</v>
      </c>
      <c r="L2751" s="186">
        <v>45476</v>
      </c>
      <c r="M2751" s="187" t="s">
        <v>7078</v>
      </c>
      <c r="N2751" s="183" t="s">
        <v>43</v>
      </c>
      <c r="O2751" s="181"/>
      <c r="P2751" s="184">
        <v>0.75</v>
      </c>
      <c r="Q2751" s="185" t="s">
        <v>107</v>
      </c>
      <c r="R2751" s="181" t="s">
        <v>37</v>
      </c>
      <c r="S2751" s="181" t="s">
        <v>96</v>
      </c>
      <c r="T2751" s="186">
        <v>45476</v>
      </c>
      <c r="U2751" s="187" t="s">
        <v>7078</v>
      </c>
      <c r="V2751" s="188" t="str" cm="1">
        <f t="array" ref="V2751">IF(SUM(LEN(A2751:U2751))=0,"",IF(OR(OR(ISBLANK(E2751),SUM(LEN(B2751),LEN(C2751))=0),AND(NOT(D2751="Unknown"),ISBLANK(I2751)),AND(NOT(N2751="Unknown"),ISBLANK(Q2751))),"Missing Information", INDEX(Table15[Entire Service Line Classification], MATCH(SUMIFS(Table15[Unique ID],Table15[System-Owned Portion],D2751,Table15[If Material Anything Other than "Lead" in Column E,Was Material Ever Previously Lead?],F2751,Table15[Customer-Owned Portion],N2751),Table15[Unique ID],0),0)))</f>
        <v>Non-lead</v>
      </c>
      <c r="W2751" s="189"/>
    </row>
    <row r="2752" spans="1:23" s="190" customFormat="1" ht="37.5" x14ac:dyDescent="0.25">
      <c r="A2752" s="180">
        <v>10891411</v>
      </c>
      <c r="B2752" s="181" t="s">
        <v>5562</v>
      </c>
      <c r="C2752" s="182" t="s">
        <v>5555</v>
      </c>
      <c r="D2752" s="183" t="s">
        <v>36</v>
      </c>
      <c r="E2752" s="181" t="s">
        <v>35</v>
      </c>
      <c r="F2752" s="183" t="s">
        <v>35</v>
      </c>
      <c r="G2752" s="181" t="s">
        <v>225</v>
      </c>
      <c r="H2752" s="184">
        <v>2</v>
      </c>
      <c r="I2752" s="185" t="s">
        <v>107</v>
      </c>
      <c r="J2752" s="181" t="s">
        <v>37</v>
      </c>
      <c r="K2752" s="181" t="s">
        <v>38</v>
      </c>
      <c r="L2752" s="186">
        <v>45476</v>
      </c>
      <c r="M2752" s="187" t="s">
        <v>7068</v>
      </c>
      <c r="N2752" s="183" t="s">
        <v>43</v>
      </c>
      <c r="O2752" s="181"/>
      <c r="P2752" s="184">
        <v>2</v>
      </c>
      <c r="Q2752" s="185" t="s">
        <v>107</v>
      </c>
      <c r="R2752" s="181" t="s">
        <v>37</v>
      </c>
      <c r="S2752" s="181" t="s">
        <v>96</v>
      </c>
      <c r="T2752" s="186">
        <v>45476</v>
      </c>
      <c r="U2752" s="187" t="s">
        <v>7068</v>
      </c>
      <c r="V2752" s="188" t="str" cm="1">
        <f t="array" ref="V2752">IF(SUM(LEN(A2752:U2752))=0,"",IF(OR(OR(ISBLANK(E2752),SUM(LEN(B2752),LEN(C2752))=0),AND(NOT(D2752="Unknown"),ISBLANK(I2752)),AND(NOT(N2752="Unknown"),ISBLANK(Q2752))),"Missing Information", INDEX(Table15[Entire Service Line Classification], MATCH(SUMIFS(Table15[Unique ID],Table15[System-Owned Portion],D2752,Table15[If Material Anything Other than "Lead" in Column E,Was Material Ever Previously Lead?],F2752,Table15[Customer-Owned Portion],N2752),Table15[Unique ID],0),0)))</f>
        <v>Non-lead</v>
      </c>
      <c r="W2752" s="189"/>
    </row>
    <row r="2753" spans="1:23" s="190" customFormat="1" ht="37.5" x14ac:dyDescent="0.25">
      <c r="A2753" s="180">
        <v>10891410</v>
      </c>
      <c r="B2753" s="181" t="s">
        <v>5563</v>
      </c>
      <c r="C2753" s="182" t="s">
        <v>5564</v>
      </c>
      <c r="D2753" s="183" t="s">
        <v>36</v>
      </c>
      <c r="E2753" s="181" t="s">
        <v>35</v>
      </c>
      <c r="F2753" s="183" t="s">
        <v>35</v>
      </c>
      <c r="G2753" s="181" t="s">
        <v>277</v>
      </c>
      <c r="H2753" s="184">
        <v>1</v>
      </c>
      <c r="I2753" s="185" t="s">
        <v>107</v>
      </c>
      <c r="J2753" s="181" t="s">
        <v>37</v>
      </c>
      <c r="K2753" s="181" t="s">
        <v>38</v>
      </c>
      <c r="L2753" s="186">
        <v>45474</v>
      </c>
      <c r="M2753" s="187" t="s">
        <v>225</v>
      </c>
      <c r="N2753" s="183" t="s">
        <v>36</v>
      </c>
      <c r="O2753" s="181"/>
      <c r="P2753" s="184">
        <v>0.75</v>
      </c>
      <c r="Q2753" s="185" t="s">
        <v>107</v>
      </c>
      <c r="R2753" s="181" t="s">
        <v>37</v>
      </c>
      <c r="S2753" s="181" t="s">
        <v>96</v>
      </c>
      <c r="T2753" s="186">
        <v>45474</v>
      </c>
      <c r="U2753" s="187" t="s">
        <v>7069</v>
      </c>
      <c r="V2753" s="188" t="str" cm="1">
        <f t="array" ref="V2753">IF(SUM(LEN(A2753:U2753))=0,"",IF(OR(OR(ISBLANK(E2753),SUM(LEN(B2753),LEN(C2753))=0),AND(NOT(D2753="Unknown"),ISBLANK(I2753)),AND(NOT(N2753="Unknown"),ISBLANK(Q2753))),"Missing Information", INDEX(Table15[Entire Service Line Classification], MATCH(SUMIFS(Table15[Unique ID],Table15[System-Owned Portion],D2753,Table15[If Material Anything Other than "Lead" in Column E,Was Material Ever Previously Lead?],F2753,Table15[Customer-Owned Portion],N2753),Table15[Unique ID],0),0)))</f>
        <v>Non-lead</v>
      </c>
      <c r="W2753" s="189"/>
    </row>
    <row r="2754" spans="1:23" s="190" customFormat="1" ht="37.5" x14ac:dyDescent="0.25">
      <c r="A2754" s="180">
        <v>10891409</v>
      </c>
      <c r="B2754" s="181" t="s">
        <v>5565</v>
      </c>
      <c r="C2754" s="182" t="s">
        <v>5566</v>
      </c>
      <c r="D2754" s="183" t="s">
        <v>36</v>
      </c>
      <c r="E2754" s="181" t="s">
        <v>35</v>
      </c>
      <c r="F2754" s="183" t="s">
        <v>35</v>
      </c>
      <c r="G2754" s="181" t="s">
        <v>238</v>
      </c>
      <c r="H2754" s="184">
        <v>1</v>
      </c>
      <c r="I2754" s="185" t="s">
        <v>107</v>
      </c>
      <c r="J2754" s="181" t="s">
        <v>37</v>
      </c>
      <c r="K2754" s="181" t="s">
        <v>38</v>
      </c>
      <c r="L2754" s="186">
        <v>45474</v>
      </c>
      <c r="M2754" s="187" t="s">
        <v>7068</v>
      </c>
      <c r="N2754" s="183" t="s">
        <v>43</v>
      </c>
      <c r="O2754" s="181"/>
      <c r="P2754" s="184">
        <v>0.75</v>
      </c>
      <c r="Q2754" s="185" t="s">
        <v>107</v>
      </c>
      <c r="R2754" s="181" t="s">
        <v>37</v>
      </c>
      <c r="S2754" s="181" t="s">
        <v>96</v>
      </c>
      <c r="T2754" s="186">
        <v>45474</v>
      </c>
      <c r="U2754" s="187" t="s">
        <v>7068</v>
      </c>
      <c r="V2754" s="188" t="str" cm="1">
        <f t="array" ref="V2754">IF(SUM(LEN(A2754:U2754))=0,"",IF(OR(OR(ISBLANK(E2754),SUM(LEN(B2754),LEN(C2754))=0),AND(NOT(D2754="Unknown"),ISBLANK(I2754)),AND(NOT(N2754="Unknown"),ISBLANK(Q2754))),"Missing Information", INDEX(Table15[Entire Service Line Classification], MATCH(SUMIFS(Table15[Unique ID],Table15[System-Owned Portion],D2754,Table15[If Material Anything Other than "Lead" in Column E,Was Material Ever Previously Lead?],F2754,Table15[Customer-Owned Portion],N2754),Table15[Unique ID],0),0)))</f>
        <v>Non-lead</v>
      </c>
      <c r="W2754" s="189"/>
    </row>
    <row r="2755" spans="1:23" s="190" customFormat="1" ht="37.5" x14ac:dyDescent="0.25">
      <c r="A2755" s="180">
        <v>10891407</v>
      </c>
      <c r="B2755" s="181" t="s">
        <v>5567</v>
      </c>
      <c r="C2755" s="182" t="s">
        <v>5568</v>
      </c>
      <c r="D2755" s="183" t="s">
        <v>36</v>
      </c>
      <c r="E2755" s="181" t="s">
        <v>35</v>
      </c>
      <c r="F2755" s="183" t="s">
        <v>35</v>
      </c>
      <c r="G2755" s="181" t="s">
        <v>228</v>
      </c>
      <c r="H2755" s="184">
        <v>0.75</v>
      </c>
      <c r="I2755" s="185" t="s">
        <v>107</v>
      </c>
      <c r="J2755" s="181" t="s">
        <v>37</v>
      </c>
      <c r="K2755" s="181" t="s">
        <v>38</v>
      </c>
      <c r="L2755" s="186">
        <v>45474</v>
      </c>
      <c r="M2755" s="187" t="s">
        <v>7068</v>
      </c>
      <c r="N2755" s="183" t="s">
        <v>43</v>
      </c>
      <c r="O2755" s="181"/>
      <c r="P2755" s="184">
        <v>0.75</v>
      </c>
      <c r="Q2755" s="185" t="s">
        <v>107</v>
      </c>
      <c r="R2755" s="181" t="s">
        <v>37</v>
      </c>
      <c r="S2755" s="181" t="s">
        <v>96</v>
      </c>
      <c r="T2755" s="186">
        <v>45474</v>
      </c>
      <c r="U2755" s="187" t="s">
        <v>7068</v>
      </c>
      <c r="V2755" s="188" t="str" cm="1">
        <f t="array" ref="V2755">IF(SUM(LEN(A2755:U2755))=0,"",IF(OR(OR(ISBLANK(E2755),SUM(LEN(B2755),LEN(C2755))=0),AND(NOT(D2755="Unknown"),ISBLANK(I2755)),AND(NOT(N2755="Unknown"),ISBLANK(Q2755))),"Missing Information", INDEX(Table15[Entire Service Line Classification], MATCH(SUMIFS(Table15[Unique ID],Table15[System-Owned Portion],D2755,Table15[If Material Anything Other than "Lead" in Column E,Was Material Ever Previously Lead?],F2755,Table15[Customer-Owned Portion],N2755),Table15[Unique ID],0),0)))</f>
        <v>Non-lead</v>
      </c>
      <c r="W2755" s="189"/>
    </row>
    <row r="2756" spans="1:23" s="190" customFormat="1" ht="37.5" x14ac:dyDescent="0.25">
      <c r="A2756" s="180">
        <v>10891406</v>
      </c>
      <c r="B2756" s="181" t="s">
        <v>5569</v>
      </c>
      <c r="C2756" s="182" t="s">
        <v>5570</v>
      </c>
      <c r="D2756" s="183" t="s">
        <v>36</v>
      </c>
      <c r="E2756" s="181" t="s">
        <v>35</v>
      </c>
      <c r="F2756" s="183" t="s">
        <v>35</v>
      </c>
      <c r="G2756" s="181" t="s">
        <v>249</v>
      </c>
      <c r="H2756" s="184">
        <v>1</v>
      </c>
      <c r="I2756" s="185" t="s">
        <v>107</v>
      </c>
      <c r="J2756" s="181" t="s">
        <v>37</v>
      </c>
      <c r="K2756" s="181" t="s">
        <v>38</v>
      </c>
      <c r="L2756" s="186">
        <v>45490</v>
      </c>
      <c r="M2756" s="187" t="s">
        <v>225</v>
      </c>
      <c r="N2756" s="183" t="s">
        <v>43</v>
      </c>
      <c r="O2756" s="181"/>
      <c r="P2756" s="184">
        <v>1</v>
      </c>
      <c r="Q2756" s="185" t="s">
        <v>107</v>
      </c>
      <c r="R2756" s="181" t="s">
        <v>37</v>
      </c>
      <c r="S2756" s="181" t="s">
        <v>96</v>
      </c>
      <c r="T2756" s="186">
        <v>45490</v>
      </c>
      <c r="U2756" s="187" t="s">
        <v>7068</v>
      </c>
      <c r="V2756" s="188" t="str" cm="1">
        <f t="array" ref="V2756">IF(SUM(LEN(A2756:U2756))=0,"",IF(OR(OR(ISBLANK(E2756),SUM(LEN(B2756),LEN(C2756))=0),AND(NOT(D2756="Unknown"),ISBLANK(I2756)),AND(NOT(N2756="Unknown"),ISBLANK(Q2756))),"Missing Information", INDEX(Table15[Entire Service Line Classification], MATCH(SUMIFS(Table15[Unique ID],Table15[System-Owned Portion],D2756,Table15[If Material Anything Other than "Lead" in Column E,Was Material Ever Previously Lead?],F2756,Table15[Customer-Owned Portion],N2756),Table15[Unique ID],0),0)))</f>
        <v>Non-lead</v>
      </c>
      <c r="W2756" s="189"/>
    </row>
    <row r="2757" spans="1:23" s="190" customFormat="1" ht="37.5" x14ac:dyDescent="0.25">
      <c r="A2757" s="180">
        <v>10891405</v>
      </c>
      <c r="B2757" s="181" t="s">
        <v>5571</v>
      </c>
      <c r="C2757" s="182" t="s">
        <v>5572</v>
      </c>
      <c r="D2757" s="183" t="s">
        <v>36</v>
      </c>
      <c r="E2757" s="181" t="s">
        <v>35</v>
      </c>
      <c r="F2757" s="183" t="s">
        <v>35</v>
      </c>
      <c r="G2757" s="181" t="s">
        <v>233</v>
      </c>
      <c r="H2757" s="184">
        <v>1</v>
      </c>
      <c r="I2757" s="185" t="s">
        <v>107</v>
      </c>
      <c r="J2757" s="181" t="s">
        <v>37</v>
      </c>
      <c r="K2757" s="181" t="s">
        <v>38</v>
      </c>
      <c r="L2757" s="186">
        <v>45474</v>
      </c>
      <c r="M2757" s="187" t="s">
        <v>225</v>
      </c>
      <c r="N2757" s="183" t="s">
        <v>36</v>
      </c>
      <c r="O2757" s="181"/>
      <c r="P2757" s="184">
        <v>0.75</v>
      </c>
      <c r="Q2757" s="185" t="s">
        <v>107</v>
      </c>
      <c r="R2757" s="181" t="s">
        <v>37</v>
      </c>
      <c r="S2757" s="181" t="s">
        <v>96</v>
      </c>
      <c r="T2757" s="186">
        <v>45474</v>
      </c>
      <c r="U2757" s="187" t="s">
        <v>225</v>
      </c>
      <c r="V2757" s="188" t="str" cm="1">
        <f t="array" ref="V2757">IF(SUM(LEN(A2757:U2757))=0,"",IF(OR(OR(ISBLANK(E2757),SUM(LEN(B2757),LEN(C2757))=0),AND(NOT(D2757="Unknown"),ISBLANK(I2757)),AND(NOT(N2757="Unknown"),ISBLANK(Q2757))),"Missing Information", INDEX(Table15[Entire Service Line Classification], MATCH(SUMIFS(Table15[Unique ID],Table15[System-Owned Portion],D2757,Table15[If Material Anything Other than "Lead" in Column E,Was Material Ever Previously Lead?],F2757,Table15[Customer-Owned Portion],N2757),Table15[Unique ID],0),0)))</f>
        <v>Non-lead</v>
      </c>
      <c r="W2757" s="189"/>
    </row>
    <row r="2758" spans="1:23" s="190" customFormat="1" ht="37.5" x14ac:dyDescent="0.25">
      <c r="A2758" s="180">
        <v>10891404</v>
      </c>
      <c r="B2758" s="181" t="s">
        <v>5573</v>
      </c>
      <c r="C2758" s="182" t="s">
        <v>5574</v>
      </c>
      <c r="D2758" s="183" t="s">
        <v>36</v>
      </c>
      <c r="E2758" s="181" t="s">
        <v>35</v>
      </c>
      <c r="F2758" s="183" t="s">
        <v>35</v>
      </c>
      <c r="G2758" s="181" t="s">
        <v>263</v>
      </c>
      <c r="H2758" s="184">
        <v>1</v>
      </c>
      <c r="I2758" s="185" t="s">
        <v>107</v>
      </c>
      <c r="J2758" s="181" t="s">
        <v>37</v>
      </c>
      <c r="K2758" s="181" t="s">
        <v>38</v>
      </c>
      <c r="L2758" s="186">
        <v>45474</v>
      </c>
      <c r="M2758" s="187" t="s">
        <v>225</v>
      </c>
      <c r="N2758" s="183" t="s">
        <v>43</v>
      </c>
      <c r="O2758" s="181"/>
      <c r="P2758" s="184">
        <v>0.75</v>
      </c>
      <c r="Q2758" s="185" t="s">
        <v>107</v>
      </c>
      <c r="R2758" s="181" t="s">
        <v>37</v>
      </c>
      <c r="S2758" s="181" t="s">
        <v>96</v>
      </c>
      <c r="T2758" s="186">
        <v>45474</v>
      </c>
      <c r="U2758" s="187" t="s">
        <v>7069</v>
      </c>
      <c r="V2758" s="188" t="str" cm="1">
        <f t="array" ref="V2758">IF(SUM(LEN(A2758:U2758))=0,"",IF(OR(OR(ISBLANK(E2758),SUM(LEN(B2758),LEN(C2758))=0),AND(NOT(D2758="Unknown"),ISBLANK(I2758)),AND(NOT(N2758="Unknown"),ISBLANK(Q2758))),"Missing Information", INDEX(Table15[Entire Service Line Classification], MATCH(SUMIFS(Table15[Unique ID],Table15[System-Owned Portion],D2758,Table15[If Material Anything Other than "Lead" in Column E,Was Material Ever Previously Lead?],F2758,Table15[Customer-Owned Portion],N2758),Table15[Unique ID],0),0)))</f>
        <v>Non-lead</v>
      </c>
      <c r="W2758" s="189"/>
    </row>
    <row r="2759" spans="1:23" s="190" customFormat="1" ht="37.5" x14ac:dyDescent="0.25">
      <c r="A2759" s="180">
        <v>10891403</v>
      </c>
      <c r="B2759" s="181" t="s">
        <v>5575</v>
      </c>
      <c r="C2759" s="182" t="s">
        <v>5576</v>
      </c>
      <c r="D2759" s="183" t="s">
        <v>36</v>
      </c>
      <c r="E2759" s="181" t="s">
        <v>35</v>
      </c>
      <c r="F2759" s="183" t="s">
        <v>35</v>
      </c>
      <c r="G2759" s="181" t="s">
        <v>225</v>
      </c>
      <c r="H2759" s="184">
        <v>1</v>
      </c>
      <c r="I2759" s="185" t="s">
        <v>107</v>
      </c>
      <c r="J2759" s="181" t="s">
        <v>37</v>
      </c>
      <c r="K2759" s="181" t="s">
        <v>38</v>
      </c>
      <c r="L2759" s="186">
        <v>45474</v>
      </c>
      <c r="M2759" s="187" t="s">
        <v>7068</v>
      </c>
      <c r="N2759" s="183" t="s">
        <v>43</v>
      </c>
      <c r="O2759" s="181"/>
      <c r="P2759" s="184">
        <v>1</v>
      </c>
      <c r="Q2759" s="185" t="s">
        <v>107</v>
      </c>
      <c r="R2759" s="181" t="s">
        <v>37</v>
      </c>
      <c r="S2759" s="181" t="s">
        <v>96</v>
      </c>
      <c r="T2759" s="186">
        <v>45474</v>
      </c>
      <c r="U2759" s="187" t="s">
        <v>7068</v>
      </c>
      <c r="V2759" s="188" t="str" cm="1">
        <f t="array" ref="V2759">IF(SUM(LEN(A2759:U2759))=0,"",IF(OR(OR(ISBLANK(E2759),SUM(LEN(B2759),LEN(C2759))=0),AND(NOT(D2759="Unknown"),ISBLANK(I2759)),AND(NOT(N2759="Unknown"),ISBLANK(Q2759))),"Missing Information", INDEX(Table15[Entire Service Line Classification], MATCH(SUMIFS(Table15[Unique ID],Table15[System-Owned Portion],D2759,Table15[If Material Anything Other than "Lead" in Column E,Was Material Ever Previously Lead?],F2759,Table15[Customer-Owned Portion],N2759),Table15[Unique ID],0),0)))</f>
        <v>Non-lead</v>
      </c>
      <c r="W2759" s="189"/>
    </row>
    <row r="2760" spans="1:23" s="190" customFormat="1" ht="37.5" x14ac:dyDescent="0.25">
      <c r="A2760" s="180">
        <v>10891402</v>
      </c>
      <c r="B2760" s="181" t="s">
        <v>5577</v>
      </c>
      <c r="C2760" s="182" t="s">
        <v>5578</v>
      </c>
      <c r="D2760" s="183" t="s">
        <v>36</v>
      </c>
      <c r="E2760" s="181" t="s">
        <v>35</v>
      </c>
      <c r="F2760" s="183" t="s">
        <v>35</v>
      </c>
      <c r="G2760" s="181" t="s">
        <v>274</v>
      </c>
      <c r="H2760" s="184">
        <v>1</v>
      </c>
      <c r="I2760" s="185" t="s">
        <v>107</v>
      </c>
      <c r="J2760" s="181" t="s">
        <v>37</v>
      </c>
      <c r="K2760" s="181" t="s">
        <v>38</v>
      </c>
      <c r="L2760" s="186">
        <v>45476</v>
      </c>
      <c r="M2760" s="187" t="s">
        <v>225</v>
      </c>
      <c r="N2760" s="183" t="s">
        <v>43</v>
      </c>
      <c r="O2760" s="181"/>
      <c r="P2760" s="184">
        <v>0.75</v>
      </c>
      <c r="Q2760" s="185" t="s">
        <v>107</v>
      </c>
      <c r="R2760" s="181" t="s">
        <v>37</v>
      </c>
      <c r="S2760" s="181" t="s">
        <v>96</v>
      </c>
      <c r="T2760" s="186">
        <v>45476</v>
      </c>
      <c r="U2760" s="187" t="s">
        <v>7078</v>
      </c>
      <c r="V2760" s="188" t="str" cm="1">
        <f t="array" ref="V2760">IF(SUM(LEN(A2760:U2760))=0,"",IF(OR(OR(ISBLANK(E2760),SUM(LEN(B2760),LEN(C2760))=0),AND(NOT(D2760="Unknown"),ISBLANK(I2760)),AND(NOT(N2760="Unknown"),ISBLANK(Q2760))),"Missing Information", INDEX(Table15[Entire Service Line Classification], MATCH(SUMIFS(Table15[Unique ID],Table15[System-Owned Portion],D2760,Table15[If Material Anything Other than "Lead" in Column E,Was Material Ever Previously Lead?],F2760,Table15[Customer-Owned Portion],N2760),Table15[Unique ID],0),0)))</f>
        <v>Non-lead</v>
      </c>
      <c r="W2760" s="189"/>
    </row>
    <row r="2761" spans="1:23" s="190" customFormat="1" ht="37.5" x14ac:dyDescent="0.25">
      <c r="A2761" s="180">
        <v>10891401</v>
      </c>
      <c r="B2761" s="181" t="s">
        <v>5579</v>
      </c>
      <c r="C2761" s="182" t="s">
        <v>5580</v>
      </c>
      <c r="D2761" s="183" t="s">
        <v>36</v>
      </c>
      <c r="E2761" s="181" t="s">
        <v>35</v>
      </c>
      <c r="F2761" s="183" t="s">
        <v>35</v>
      </c>
      <c r="G2761" s="181" t="s">
        <v>269</v>
      </c>
      <c r="H2761" s="184">
        <v>1</v>
      </c>
      <c r="I2761" s="185" t="s">
        <v>107</v>
      </c>
      <c r="J2761" s="181" t="s">
        <v>37</v>
      </c>
      <c r="K2761" s="181" t="s">
        <v>38</v>
      </c>
      <c r="L2761" s="186">
        <v>45474</v>
      </c>
      <c r="M2761" s="187" t="s">
        <v>225</v>
      </c>
      <c r="N2761" s="183" t="s">
        <v>43</v>
      </c>
      <c r="O2761" s="181"/>
      <c r="P2761" s="184">
        <v>0.75</v>
      </c>
      <c r="Q2761" s="185" t="s">
        <v>107</v>
      </c>
      <c r="R2761" s="181" t="s">
        <v>37</v>
      </c>
      <c r="S2761" s="181" t="s">
        <v>96</v>
      </c>
      <c r="T2761" s="186">
        <v>45474</v>
      </c>
      <c r="U2761" s="187" t="s">
        <v>7069</v>
      </c>
      <c r="V2761" s="188" t="str" cm="1">
        <f t="array" ref="V2761">IF(SUM(LEN(A2761:U2761))=0,"",IF(OR(OR(ISBLANK(E2761),SUM(LEN(B2761),LEN(C2761))=0),AND(NOT(D2761="Unknown"),ISBLANK(I2761)),AND(NOT(N2761="Unknown"),ISBLANK(Q2761))),"Missing Information", INDEX(Table15[Entire Service Line Classification], MATCH(SUMIFS(Table15[Unique ID],Table15[System-Owned Portion],D2761,Table15[If Material Anything Other than "Lead" in Column E,Was Material Ever Previously Lead?],F2761,Table15[Customer-Owned Portion],N2761),Table15[Unique ID],0),0)))</f>
        <v>Non-lead</v>
      </c>
      <c r="W2761" s="189"/>
    </row>
    <row r="2762" spans="1:23" s="190" customFormat="1" ht="37.5" x14ac:dyDescent="0.25">
      <c r="A2762" s="180">
        <v>10891400</v>
      </c>
      <c r="B2762" s="181" t="s">
        <v>5581</v>
      </c>
      <c r="C2762" s="182" t="s">
        <v>5582</v>
      </c>
      <c r="D2762" s="183" t="s">
        <v>36</v>
      </c>
      <c r="E2762" s="181" t="s">
        <v>35</v>
      </c>
      <c r="F2762" s="183" t="s">
        <v>35</v>
      </c>
      <c r="G2762" s="181" t="s">
        <v>250</v>
      </c>
      <c r="H2762" s="184">
        <v>1</v>
      </c>
      <c r="I2762" s="185" t="s">
        <v>107</v>
      </c>
      <c r="J2762" s="181" t="s">
        <v>37</v>
      </c>
      <c r="K2762" s="181" t="s">
        <v>38</v>
      </c>
      <c r="L2762" s="186">
        <v>45491</v>
      </c>
      <c r="M2762" s="187" t="s">
        <v>225</v>
      </c>
      <c r="N2762" s="183" t="s">
        <v>43</v>
      </c>
      <c r="O2762" s="181"/>
      <c r="P2762" s="184">
        <v>1</v>
      </c>
      <c r="Q2762" s="185" t="s">
        <v>107</v>
      </c>
      <c r="R2762" s="181" t="s">
        <v>37</v>
      </c>
      <c r="S2762" s="181" t="s">
        <v>96</v>
      </c>
      <c r="T2762" s="186">
        <v>45491</v>
      </c>
      <c r="U2762" s="187" t="s">
        <v>7068</v>
      </c>
      <c r="V2762" s="188" t="str" cm="1">
        <f t="array" ref="V2762">IF(SUM(LEN(A2762:U2762))=0,"",IF(OR(OR(ISBLANK(E2762),SUM(LEN(B2762),LEN(C2762))=0),AND(NOT(D2762="Unknown"),ISBLANK(I2762)),AND(NOT(N2762="Unknown"),ISBLANK(Q2762))),"Missing Information", INDEX(Table15[Entire Service Line Classification], MATCH(SUMIFS(Table15[Unique ID],Table15[System-Owned Portion],D2762,Table15[If Material Anything Other than "Lead" in Column E,Was Material Ever Previously Lead?],F2762,Table15[Customer-Owned Portion],N2762),Table15[Unique ID],0),0)))</f>
        <v>Non-lead</v>
      </c>
      <c r="W2762" s="189"/>
    </row>
    <row r="2763" spans="1:23" s="190" customFormat="1" ht="37.5" x14ac:dyDescent="0.25">
      <c r="A2763" s="180">
        <v>10891399</v>
      </c>
      <c r="B2763" s="181" t="s">
        <v>5583</v>
      </c>
      <c r="C2763" s="182" t="s">
        <v>5584</v>
      </c>
      <c r="D2763" s="183" t="s">
        <v>36</v>
      </c>
      <c r="E2763" s="181" t="s">
        <v>35</v>
      </c>
      <c r="F2763" s="183" t="s">
        <v>35</v>
      </c>
      <c r="G2763" s="181" t="s">
        <v>236</v>
      </c>
      <c r="H2763" s="184" t="s">
        <v>225</v>
      </c>
      <c r="I2763" s="185" t="s">
        <v>107</v>
      </c>
      <c r="J2763" s="181" t="s">
        <v>37</v>
      </c>
      <c r="K2763" s="181" t="s">
        <v>38</v>
      </c>
      <c r="L2763" s="186">
        <v>45491</v>
      </c>
      <c r="M2763" s="187" t="s">
        <v>225</v>
      </c>
      <c r="N2763" s="183" t="s">
        <v>36</v>
      </c>
      <c r="O2763" s="181"/>
      <c r="P2763" s="184">
        <v>0.75</v>
      </c>
      <c r="Q2763" s="185" t="s">
        <v>107</v>
      </c>
      <c r="R2763" s="181" t="s">
        <v>37</v>
      </c>
      <c r="S2763" s="181" t="s">
        <v>96</v>
      </c>
      <c r="T2763" s="186">
        <v>45491</v>
      </c>
      <c r="U2763" s="187" t="s">
        <v>225</v>
      </c>
      <c r="V2763" s="188" t="str" cm="1">
        <f t="array" ref="V2763">IF(SUM(LEN(A2763:U2763))=0,"",IF(OR(OR(ISBLANK(E2763),SUM(LEN(B2763),LEN(C2763))=0),AND(NOT(D2763="Unknown"),ISBLANK(I2763)),AND(NOT(N2763="Unknown"),ISBLANK(Q2763))),"Missing Information", INDEX(Table15[Entire Service Line Classification], MATCH(SUMIFS(Table15[Unique ID],Table15[System-Owned Portion],D2763,Table15[If Material Anything Other than "Lead" in Column E,Was Material Ever Previously Lead?],F2763,Table15[Customer-Owned Portion],N2763),Table15[Unique ID],0),0)))</f>
        <v>Non-lead</v>
      </c>
      <c r="W2763" s="189"/>
    </row>
    <row r="2764" spans="1:23" s="190" customFormat="1" ht="37.5" x14ac:dyDescent="0.25">
      <c r="A2764" s="180">
        <v>10891398</v>
      </c>
      <c r="B2764" s="181" t="s">
        <v>5585</v>
      </c>
      <c r="C2764" s="182" t="s">
        <v>5586</v>
      </c>
      <c r="D2764" s="183" t="s">
        <v>36</v>
      </c>
      <c r="E2764" s="181" t="s">
        <v>35</v>
      </c>
      <c r="F2764" s="183" t="s">
        <v>35</v>
      </c>
      <c r="G2764" s="181" t="s">
        <v>7049</v>
      </c>
      <c r="H2764" s="184">
        <v>1</v>
      </c>
      <c r="I2764" s="185" t="s">
        <v>107</v>
      </c>
      <c r="J2764" s="181" t="s">
        <v>37</v>
      </c>
      <c r="K2764" s="181" t="s">
        <v>38</v>
      </c>
      <c r="L2764" s="186">
        <v>45474</v>
      </c>
      <c r="M2764" s="187" t="s">
        <v>225</v>
      </c>
      <c r="N2764" s="183" t="s">
        <v>43</v>
      </c>
      <c r="O2764" s="181"/>
      <c r="P2764" s="184">
        <v>0.75</v>
      </c>
      <c r="Q2764" s="185" t="s">
        <v>107</v>
      </c>
      <c r="R2764" s="181" t="s">
        <v>37</v>
      </c>
      <c r="S2764" s="181" t="s">
        <v>96</v>
      </c>
      <c r="T2764" s="186">
        <v>45474</v>
      </c>
      <c r="U2764" s="187" t="s">
        <v>7069</v>
      </c>
      <c r="V2764" s="188" t="str" cm="1">
        <f t="array" ref="V2764">IF(SUM(LEN(A2764:U2764))=0,"",IF(OR(OR(ISBLANK(E2764),SUM(LEN(B2764),LEN(C2764))=0),AND(NOT(D2764="Unknown"),ISBLANK(I2764)),AND(NOT(N2764="Unknown"),ISBLANK(Q2764))),"Missing Information", INDEX(Table15[Entire Service Line Classification], MATCH(SUMIFS(Table15[Unique ID],Table15[System-Owned Portion],D2764,Table15[If Material Anything Other than "Lead" in Column E,Was Material Ever Previously Lead?],F2764,Table15[Customer-Owned Portion],N2764),Table15[Unique ID],0),0)))</f>
        <v>Non-lead</v>
      </c>
      <c r="W2764" s="189"/>
    </row>
    <row r="2765" spans="1:23" s="190" customFormat="1" ht="37.5" x14ac:dyDescent="0.25">
      <c r="A2765" s="180">
        <v>10891397</v>
      </c>
      <c r="B2765" s="181" t="s">
        <v>5587</v>
      </c>
      <c r="C2765" s="182" t="s">
        <v>5588</v>
      </c>
      <c r="D2765" s="183" t="s">
        <v>36</v>
      </c>
      <c r="E2765" s="181" t="s">
        <v>35</v>
      </c>
      <c r="F2765" s="183" t="s">
        <v>35</v>
      </c>
      <c r="G2765" s="181" t="s">
        <v>232</v>
      </c>
      <c r="H2765" s="184">
        <v>1</v>
      </c>
      <c r="I2765" s="185" t="s">
        <v>107</v>
      </c>
      <c r="J2765" s="181" t="s">
        <v>37</v>
      </c>
      <c r="K2765" s="181" t="s">
        <v>38</v>
      </c>
      <c r="L2765" s="186">
        <v>45476</v>
      </c>
      <c r="M2765" s="187" t="s">
        <v>225</v>
      </c>
      <c r="N2765" s="183" t="s">
        <v>43</v>
      </c>
      <c r="O2765" s="181"/>
      <c r="P2765" s="184">
        <v>0.75</v>
      </c>
      <c r="Q2765" s="185" t="s">
        <v>107</v>
      </c>
      <c r="R2765" s="181" t="s">
        <v>37</v>
      </c>
      <c r="S2765" s="181" t="s">
        <v>96</v>
      </c>
      <c r="T2765" s="186">
        <v>45476</v>
      </c>
      <c r="U2765" s="187" t="s">
        <v>7078</v>
      </c>
      <c r="V2765" s="188" t="str" cm="1">
        <f t="array" ref="V2765">IF(SUM(LEN(A2765:U2765))=0,"",IF(OR(OR(ISBLANK(E2765),SUM(LEN(B2765),LEN(C2765))=0),AND(NOT(D2765="Unknown"),ISBLANK(I2765)),AND(NOT(N2765="Unknown"),ISBLANK(Q2765))),"Missing Information", INDEX(Table15[Entire Service Line Classification], MATCH(SUMIFS(Table15[Unique ID],Table15[System-Owned Portion],D2765,Table15[If Material Anything Other than "Lead" in Column E,Was Material Ever Previously Lead?],F2765,Table15[Customer-Owned Portion],N2765),Table15[Unique ID],0),0)))</f>
        <v>Non-lead</v>
      </c>
      <c r="W2765" s="189"/>
    </row>
    <row r="2766" spans="1:23" s="190" customFormat="1" ht="37.5" x14ac:dyDescent="0.25">
      <c r="A2766" s="180">
        <v>10891396</v>
      </c>
      <c r="B2766" s="181" t="s">
        <v>5589</v>
      </c>
      <c r="C2766" s="182" t="s">
        <v>5590</v>
      </c>
      <c r="D2766" s="183" t="s">
        <v>36</v>
      </c>
      <c r="E2766" s="181" t="s">
        <v>35</v>
      </c>
      <c r="F2766" s="183" t="s">
        <v>35</v>
      </c>
      <c r="G2766" s="181" t="s">
        <v>247</v>
      </c>
      <c r="H2766" s="184">
        <v>1</v>
      </c>
      <c r="I2766" s="185" t="s">
        <v>107</v>
      </c>
      <c r="J2766" s="181" t="s">
        <v>37</v>
      </c>
      <c r="K2766" s="181" t="s">
        <v>38</v>
      </c>
      <c r="L2766" s="186">
        <v>45490</v>
      </c>
      <c r="M2766" s="187" t="s">
        <v>225</v>
      </c>
      <c r="N2766" s="183" t="s">
        <v>36</v>
      </c>
      <c r="O2766" s="181"/>
      <c r="P2766" s="184">
        <v>0.75</v>
      </c>
      <c r="Q2766" s="185" t="s">
        <v>107</v>
      </c>
      <c r="R2766" s="181" t="s">
        <v>37</v>
      </c>
      <c r="S2766" s="181" t="s">
        <v>96</v>
      </c>
      <c r="T2766" s="186">
        <v>45490</v>
      </c>
      <c r="U2766" s="187" t="s">
        <v>225</v>
      </c>
      <c r="V2766" s="188" t="str" cm="1">
        <f t="array" ref="V2766">IF(SUM(LEN(A2766:U2766))=0,"",IF(OR(OR(ISBLANK(E2766),SUM(LEN(B2766),LEN(C2766))=0),AND(NOT(D2766="Unknown"),ISBLANK(I2766)),AND(NOT(N2766="Unknown"),ISBLANK(Q2766))),"Missing Information", INDEX(Table15[Entire Service Line Classification], MATCH(SUMIFS(Table15[Unique ID],Table15[System-Owned Portion],D2766,Table15[If Material Anything Other than "Lead" in Column E,Was Material Ever Previously Lead?],F2766,Table15[Customer-Owned Portion],N2766),Table15[Unique ID],0),0)))</f>
        <v>Non-lead</v>
      </c>
      <c r="W2766" s="189"/>
    </row>
    <row r="2767" spans="1:23" s="190" customFormat="1" ht="37.5" x14ac:dyDescent="0.25">
      <c r="A2767" s="180">
        <v>10891395</v>
      </c>
      <c r="B2767" s="181" t="s">
        <v>5591</v>
      </c>
      <c r="C2767" s="182" t="s">
        <v>5592</v>
      </c>
      <c r="D2767" s="183" t="s">
        <v>36</v>
      </c>
      <c r="E2767" s="181" t="s">
        <v>35</v>
      </c>
      <c r="F2767" s="183" t="s">
        <v>35</v>
      </c>
      <c r="G2767" s="181" t="s">
        <v>246</v>
      </c>
      <c r="H2767" s="184">
        <v>1</v>
      </c>
      <c r="I2767" s="185" t="s">
        <v>107</v>
      </c>
      <c r="J2767" s="181" t="s">
        <v>37</v>
      </c>
      <c r="K2767" s="181" t="s">
        <v>38</v>
      </c>
      <c r="L2767" s="186">
        <v>45476</v>
      </c>
      <c r="M2767" s="187" t="s">
        <v>225</v>
      </c>
      <c r="N2767" s="183" t="s">
        <v>43</v>
      </c>
      <c r="O2767" s="181"/>
      <c r="P2767" s="184">
        <v>0.75</v>
      </c>
      <c r="Q2767" s="185" t="s">
        <v>107</v>
      </c>
      <c r="R2767" s="181" t="s">
        <v>37</v>
      </c>
      <c r="S2767" s="181" t="s">
        <v>96</v>
      </c>
      <c r="T2767" s="186">
        <v>45476</v>
      </c>
      <c r="U2767" s="187" t="s">
        <v>7078</v>
      </c>
      <c r="V2767" s="188" t="str" cm="1">
        <f t="array" ref="V2767">IF(SUM(LEN(A2767:U2767))=0,"",IF(OR(OR(ISBLANK(E2767),SUM(LEN(B2767),LEN(C2767))=0),AND(NOT(D2767="Unknown"),ISBLANK(I2767)),AND(NOT(N2767="Unknown"),ISBLANK(Q2767))),"Missing Information", INDEX(Table15[Entire Service Line Classification], MATCH(SUMIFS(Table15[Unique ID],Table15[System-Owned Portion],D2767,Table15[If Material Anything Other than "Lead" in Column E,Was Material Ever Previously Lead?],F2767,Table15[Customer-Owned Portion],N2767),Table15[Unique ID],0),0)))</f>
        <v>Non-lead</v>
      </c>
      <c r="W2767" s="189"/>
    </row>
    <row r="2768" spans="1:23" s="190" customFormat="1" ht="37.5" x14ac:dyDescent="0.25">
      <c r="A2768" s="180">
        <v>10891394</v>
      </c>
      <c r="B2768" s="181" t="s">
        <v>5593</v>
      </c>
      <c r="C2768" s="182" t="s">
        <v>5594</v>
      </c>
      <c r="D2768" s="183" t="s">
        <v>36</v>
      </c>
      <c r="E2768" s="181" t="s">
        <v>35</v>
      </c>
      <c r="F2768" s="183" t="s">
        <v>35</v>
      </c>
      <c r="G2768" s="181" t="s">
        <v>232</v>
      </c>
      <c r="H2768" s="184">
        <v>1</v>
      </c>
      <c r="I2768" s="185" t="s">
        <v>107</v>
      </c>
      <c r="J2768" s="181" t="s">
        <v>37</v>
      </c>
      <c r="K2768" s="181" t="s">
        <v>38</v>
      </c>
      <c r="L2768" s="186">
        <v>45474</v>
      </c>
      <c r="M2768" s="187" t="s">
        <v>7068</v>
      </c>
      <c r="N2768" s="183" t="s">
        <v>36</v>
      </c>
      <c r="O2768" s="181"/>
      <c r="P2768" s="184">
        <v>0.75</v>
      </c>
      <c r="Q2768" s="185" t="s">
        <v>107</v>
      </c>
      <c r="R2768" s="181" t="s">
        <v>37</v>
      </c>
      <c r="S2768" s="181" t="s">
        <v>96</v>
      </c>
      <c r="T2768" s="186">
        <v>45474</v>
      </c>
      <c r="U2768" s="187" t="s">
        <v>7068</v>
      </c>
      <c r="V2768" s="188" t="str" cm="1">
        <f t="array" ref="V2768">IF(SUM(LEN(A2768:U2768))=0,"",IF(OR(OR(ISBLANK(E2768),SUM(LEN(B2768),LEN(C2768))=0),AND(NOT(D2768="Unknown"),ISBLANK(I2768)),AND(NOT(N2768="Unknown"),ISBLANK(Q2768))),"Missing Information", INDEX(Table15[Entire Service Line Classification], MATCH(SUMIFS(Table15[Unique ID],Table15[System-Owned Portion],D2768,Table15[If Material Anything Other than "Lead" in Column E,Was Material Ever Previously Lead?],F2768,Table15[Customer-Owned Portion],N2768),Table15[Unique ID],0),0)))</f>
        <v>Non-lead</v>
      </c>
      <c r="W2768" s="189"/>
    </row>
    <row r="2769" spans="1:23" s="190" customFormat="1" ht="37.5" x14ac:dyDescent="0.25">
      <c r="A2769" s="180">
        <v>10891393</v>
      </c>
      <c r="B2769" s="181" t="s">
        <v>5595</v>
      </c>
      <c r="C2769" s="182" t="s">
        <v>5596</v>
      </c>
      <c r="D2769" s="183" t="s">
        <v>36</v>
      </c>
      <c r="E2769" s="181" t="s">
        <v>35</v>
      </c>
      <c r="F2769" s="183" t="s">
        <v>35</v>
      </c>
      <c r="G2769" s="181" t="s">
        <v>236</v>
      </c>
      <c r="H2769" s="184">
        <v>1</v>
      </c>
      <c r="I2769" s="185" t="s">
        <v>107</v>
      </c>
      <c r="J2769" s="181" t="s">
        <v>37</v>
      </c>
      <c r="K2769" s="181" t="s">
        <v>38</v>
      </c>
      <c r="L2769" s="186">
        <v>45491</v>
      </c>
      <c r="M2769" s="187" t="s">
        <v>225</v>
      </c>
      <c r="N2769" s="183" t="s">
        <v>36</v>
      </c>
      <c r="O2769" s="181"/>
      <c r="P2769" s="184">
        <v>0.75</v>
      </c>
      <c r="Q2769" s="185" t="s">
        <v>107</v>
      </c>
      <c r="R2769" s="181" t="s">
        <v>37</v>
      </c>
      <c r="S2769" s="181" t="s">
        <v>96</v>
      </c>
      <c r="T2769" s="186">
        <v>45491</v>
      </c>
      <c r="U2769" s="187" t="s">
        <v>225</v>
      </c>
      <c r="V2769" s="188" t="str" cm="1">
        <f t="array" ref="V2769">IF(SUM(LEN(A2769:U2769))=0,"",IF(OR(OR(ISBLANK(E2769),SUM(LEN(B2769),LEN(C2769))=0),AND(NOT(D2769="Unknown"),ISBLANK(I2769)),AND(NOT(N2769="Unknown"),ISBLANK(Q2769))),"Missing Information", INDEX(Table15[Entire Service Line Classification], MATCH(SUMIFS(Table15[Unique ID],Table15[System-Owned Portion],D2769,Table15[If Material Anything Other than "Lead" in Column E,Was Material Ever Previously Lead?],F2769,Table15[Customer-Owned Portion],N2769),Table15[Unique ID],0),0)))</f>
        <v>Non-lead</v>
      </c>
      <c r="W2769" s="189"/>
    </row>
    <row r="2770" spans="1:23" s="190" customFormat="1" ht="37.5" x14ac:dyDescent="0.25">
      <c r="A2770" s="180">
        <v>10891392</v>
      </c>
      <c r="B2770" s="181" t="s">
        <v>5597</v>
      </c>
      <c r="C2770" s="182" t="s">
        <v>5598</v>
      </c>
      <c r="D2770" s="183" t="s">
        <v>36</v>
      </c>
      <c r="E2770" s="181" t="s">
        <v>35</v>
      </c>
      <c r="F2770" s="183" t="s">
        <v>35</v>
      </c>
      <c r="G2770" s="181" t="s">
        <v>225</v>
      </c>
      <c r="H2770" s="184">
        <v>1</v>
      </c>
      <c r="I2770" s="185" t="s">
        <v>107</v>
      </c>
      <c r="J2770" s="181" t="s">
        <v>37</v>
      </c>
      <c r="K2770" s="181" t="s">
        <v>38</v>
      </c>
      <c r="L2770" s="186">
        <v>45476</v>
      </c>
      <c r="M2770" s="187" t="s">
        <v>225</v>
      </c>
      <c r="N2770" s="183" t="s">
        <v>43</v>
      </c>
      <c r="O2770" s="181"/>
      <c r="P2770" s="184">
        <v>0.75</v>
      </c>
      <c r="Q2770" s="185" t="s">
        <v>107</v>
      </c>
      <c r="R2770" s="181" t="s">
        <v>37</v>
      </c>
      <c r="S2770" s="181" t="s">
        <v>96</v>
      </c>
      <c r="T2770" s="186">
        <v>45476</v>
      </c>
      <c r="U2770" s="187" t="s">
        <v>7078</v>
      </c>
      <c r="V2770" s="188" t="str" cm="1">
        <f t="array" ref="V2770">IF(SUM(LEN(A2770:U2770))=0,"",IF(OR(OR(ISBLANK(E2770),SUM(LEN(B2770),LEN(C2770))=0),AND(NOT(D2770="Unknown"),ISBLANK(I2770)),AND(NOT(N2770="Unknown"),ISBLANK(Q2770))),"Missing Information", INDEX(Table15[Entire Service Line Classification], MATCH(SUMIFS(Table15[Unique ID],Table15[System-Owned Portion],D2770,Table15[If Material Anything Other than "Lead" in Column E,Was Material Ever Previously Lead?],F2770,Table15[Customer-Owned Portion],N2770),Table15[Unique ID],0),0)))</f>
        <v>Non-lead</v>
      </c>
      <c r="W2770" s="189"/>
    </row>
    <row r="2771" spans="1:23" s="190" customFormat="1" ht="37.5" x14ac:dyDescent="0.25">
      <c r="A2771" s="180">
        <v>10891390</v>
      </c>
      <c r="B2771" s="181" t="s">
        <v>5599</v>
      </c>
      <c r="C2771" s="182" t="s">
        <v>5600</v>
      </c>
      <c r="D2771" s="183" t="s">
        <v>36</v>
      </c>
      <c r="E2771" s="181" t="s">
        <v>35</v>
      </c>
      <c r="F2771" s="183" t="s">
        <v>35</v>
      </c>
      <c r="G2771" s="181" t="s">
        <v>7055</v>
      </c>
      <c r="H2771" s="184">
        <v>1</v>
      </c>
      <c r="I2771" s="185" t="s">
        <v>107</v>
      </c>
      <c r="J2771" s="181" t="s">
        <v>37</v>
      </c>
      <c r="K2771" s="181" t="s">
        <v>38</v>
      </c>
      <c r="L2771" s="186">
        <v>45474</v>
      </c>
      <c r="M2771" s="187" t="s">
        <v>225</v>
      </c>
      <c r="N2771" s="183" t="s">
        <v>43</v>
      </c>
      <c r="O2771" s="181"/>
      <c r="P2771" s="184">
        <v>0.75</v>
      </c>
      <c r="Q2771" s="185" t="s">
        <v>107</v>
      </c>
      <c r="R2771" s="181" t="s">
        <v>37</v>
      </c>
      <c r="S2771" s="181" t="s">
        <v>96</v>
      </c>
      <c r="T2771" s="186">
        <v>45474</v>
      </c>
      <c r="U2771" s="187" t="s">
        <v>7069</v>
      </c>
      <c r="V2771" s="188" t="str" cm="1">
        <f t="array" ref="V2771">IF(SUM(LEN(A2771:U2771))=0,"",IF(OR(OR(ISBLANK(E2771),SUM(LEN(B2771),LEN(C2771))=0),AND(NOT(D2771="Unknown"),ISBLANK(I2771)),AND(NOT(N2771="Unknown"),ISBLANK(Q2771))),"Missing Information", INDEX(Table15[Entire Service Line Classification], MATCH(SUMIFS(Table15[Unique ID],Table15[System-Owned Portion],D2771,Table15[If Material Anything Other than "Lead" in Column E,Was Material Ever Previously Lead?],F2771,Table15[Customer-Owned Portion],N2771),Table15[Unique ID],0),0)))</f>
        <v>Non-lead</v>
      </c>
      <c r="W2771" s="189"/>
    </row>
    <row r="2772" spans="1:23" s="190" customFormat="1" ht="37.5" x14ac:dyDescent="0.25">
      <c r="A2772" s="180">
        <v>10891389</v>
      </c>
      <c r="B2772" s="181" t="s">
        <v>5601</v>
      </c>
      <c r="C2772" s="182" t="s">
        <v>5602</v>
      </c>
      <c r="D2772" s="183" t="s">
        <v>36</v>
      </c>
      <c r="E2772" s="181" t="s">
        <v>35</v>
      </c>
      <c r="F2772" s="183" t="s">
        <v>35</v>
      </c>
      <c r="G2772" s="181" t="s">
        <v>269</v>
      </c>
      <c r="H2772" s="184">
        <v>1</v>
      </c>
      <c r="I2772" s="185" t="s">
        <v>107</v>
      </c>
      <c r="J2772" s="181" t="s">
        <v>37</v>
      </c>
      <c r="K2772" s="181" t="s">
        <v>38</v>
      </c>
      <c r="L2772" s="186">
        <v>45476</v>
      </c>
      <c r="M2772" s="187" t="s">
        <v>7068</v>
      </c>
      <c r="N2772" s="183" t="s">
        <v>36</v>
      </c>
      <c r="O2772" s="181"/>
      <c r="P2772" s="184">
        <v>1</v>
      </c>
      <c r="Q2772" s="185" t="s">
        <v>107</v>
      </c>
      <c r="R2772" s="181" t="s">
        <v>37</v>
      </c>
      <c r="S2772" s="181" t="s">
        <v>96</v>
      </c>
      <c r="T2772" s="186">
        <v>45476</v>
      </c>
      <c r="U2772" s="187" t="s">
        <v>7068</v>
      </c>
      <c r="V2772" s="188" t="str" cm="1">
        <f t="array" ref="V2772">IF(SUM(LEN(A2772:U2772))=0,"",IF(OR(OR(ISBLANK(E2772),SUM(LEN(B2772),LEN(C2772))=0),AND(NOT(D2772="Unknown"),ISBLANK(I2772)),AND(NOT(N2772="Unknown"),ISBLANK(Q2772))),"Missing Information", INDEX(Table15[Entire Service Line Classification], MATCH(SUMIFS(Table15[Unique ID],Table15[System-Owned Portion],D2772,Table15[If Material Anything Other than "Lead" in Column E,Was Material Ever Previously Lead?],F2772,Table15[Customer-Owned Portion],N2772),Table15[Unique ID],0),0)))</f>
        <v>Non-lead</v>
      </c>
      <c r="W2772" s="189"/>
    </row>
    <row r="2773" spans="1:23" s="190" customFormat="1" ht="37.5" x14ac:dyDescent="0.25">
      <c r="A2773" s="180">
        <v>10891388</v>
      </c>
      <c r="B2773" s="181" t="s">
        <v>5603</v>
      </c>
      <c r="C2773" s="182" t="s">
        <v>5604</v>
      </c>
      <c r="D2773" s="183" t="s">
        <v>36</v>
      </c>
      <c r="E2773" s="181" t="s">
        <v>35</v>
      </c>
      <c r="F2773" s="183" t="s">
        <v>35</v>
      </c>
      <c r="G2773" s="181" t="s">
        <v>247</v>
      </c>
      <c r="H2773" s="184">
        <v>1</v>
      </c>
      <c r="I2773" s="185" t="s">
        <v>107</v>
      </c>
      <c r="J2773" s="181" t="s">
        <v>37</v>
      </c>
      <c r="K2773" s="181" t="s">
        <v>38</v>
      </c>
      <c r="L2773" s="186">
        <v>45490</v>
      </c>
      <c r="M2773" s="187" t="s">
        <v>225</v>
      </c>
      <c r="N2773" s="183" t="s">
        <v>36</v>
      </c>
      <c r="O2773" s="181"/>
      <c r="P2773" s="184">
        <v>0.75</v>
      </c>
      <c r="Q2773" s="185" t="s">
        <v>107</v>
      </c>
      <c r="R2773" s="181" t="s">
        <v>37</v>
      </c>
      <c r="S2773" s="181" t="s">
        <v>96</v>
      </c>
      <c r="T2773" s="186">
        <v>45490</v>
      </c>
      <c r="U2773" s="187" t="s">
        <v>225</v>
      </c>
      <c r="V2773" s="188" t="str" cm="1">
        <f t="array" ref="V2773">IF(SUM(LEN(A2773:U2773))=0,"",IF(OR(OR(ISBLANK(E2773),SUM(LEN(B2773),LEN(C2773))=0),AND(NOT(D2773="Unknown"),ISBLANK(I2773)),AND(NOT(N2773="Unknown"),ISBLANK(Q2773))),"Missing Information", INDEX(Table15[Entire Service Line Classification], MATCH(SUMIFS(Table15[Unique ID],Table15[System-Owned Portion],D2773,Table15[If Material Anything Other than "Lead" in Column E,Was Material Ever Previously Lead?],F2773,Table15[Customer-Owned Portion],N2773),Table15[Unique ID],0),0)))</f>
        <v>Non-lead</v>
      </c>
      <c r="W2773" s="189"/>
    </row>
    <row r="2774" spans="1:23" s="190" customFormat="1" ht="37.5" x14ac:dyDescent="0.25">
      <c r="A2774" s="180">
        <v>10891387</v>
      </c>
      <c r="B2774" s="181" t="s">
        <v>5605</v>
      </c>
      <c r="C2774" s="182" t="s">
        <v>5606</v>
      </c>
      <c r="D2774" s="183" t="s">
        <v>36</v>
      </c>
      <c r="E2774" s="181" t="s">
        <v>35</v>
      </c>
      <c r="F2774" s="183" t="s">
        <v>35</v>
      </c>
      <c r="G2774" s="181" t="s">
        <v>237</v>
      </c>
      <c r="H2774" s="184">
        <v>1</v>
      </c>
      <c r="I2774" s="185" t="s">
        <v>107</v>
      </c>
      <c r="J2774" s="181" t="s">
        <v>37</v>
      </c>
      <c r="K2774" s="181" t="s">
        <v>38</v>
      </c>
      <c r="L2774" s="186">
        <v>45491</v>
      </c>
      <c r="M2774" s="187" t="s">
        <v>225</v>
      </c>
      <c r="N2774" s="183" t="s">
        <v>36</v>
      </c>
      <c r="O2774" s="181"/>
      <c r="P2774" s="184">
        <v>0.75</v>
      </c>
      <c r="Q2774" s="185" t="s">
        <v>107</v>
      </c>
      <c r="R2774" s="181" t="s">
        <v>37</v>
      </c>
      <c r="S2774" s="181" t="s">
        <v>96</v>
      </c>
      <c r="T2774" s="186">
        <v>45491</v>
      </c>
      <c r="U2774" s="187" t="s">
        <v>225</v>
      </c>
      <c r="V2774" s="188" t="str" cm="1">
        <f t="array" ref="V2774">IF(SUM(LEN(A2774:U2774))=0,"",IF(OR(OR(ISBLANK(E2774),SUM(LEN(B2774),LEN(C2774))=0),AND(NOT(D2774="Unknown"),ISBLANK(I2774)),AND(NOT(N2774="Unknown"),ISBLANK(Q2774))),"Missing Information", INDEX(Table15[Entire Service Line Classification], MATCH(SUMIFS(Table15[Unique ID],Table15[System-Owned Portion],D2774,Table15[If Material Anything Other than "Lead" in Column E,Was Material Ever Previously Lead?],F2774,Table15[Customer-Owned Portion],N2774),Table15[Unique ID],0),0)))</f>
        <v>Non-lead</v>
      </c>
      <c r="W2774" s="189"/>
    </row>
    <row r="2775" spans="1:23" s="190" customFormat="1" ht="37.5" x14ac:dyDescent="0.25">
      <c r="A2775" s="180">
        <v>10891386</v>
      </c>
      <c r="B2775" s="181" t="s">
        <v>5607</v>
      </c>
      <c r="C2775" s="182" t="s">
        <v>5608</v>
      </c>
      <c r="D2775" s="183" t="s">
        <v>36</v>
      </c>
      <c r="E2775" s="181" t="s">
        <v>35</v>
      </c>
      <c r="F2775" s="183" t="s">
        <v>35</v>
      </c>
      <c r="G2775" s="181" t="s">
        <v>7031</v>
      </c>
      <c r="H2775" s="184">
        <v>1</v>
      </c>
      <c r="I2775" s="185" t="s">
        <v>107</v>
      </c>
      <c r="J2775" s="181" t="s">
        <v>37</v>
      </c>
      <c r="K2775" s="181" t="s">
        <v>38</v>
      </c>
      <c r="L2775" s="186">
        <v>45476</v>
      </c>
      <c r="M2775" s="187" t="s">
        <v>225</v>
      </c>
      <c r="N2775" s="183" t="s">
        <v>43</v>
      </c>
      <c r="O2775" s="181"/>
      <c r="P2775" s="184">
        <v>0.75</v>
      </c>
      <c r="Q2775" s="185" t="s">
        <v>107</v>
      </c>
      <c r="R2775" s="181" t="s">
        <v>37</v>
      </c>
      <c r="S2775" s="181" t="s">
        <v>96</v>
      </c>
      <c r="T2775" s="186">
        <v>45476</v>
      </c>
      <c r="U2775" s="187" t="s">
        <v>7078</v>
      </c>
      <c r="V2775" s="188" t="str" cm="1">
        <f t="array" ref="V2775">IF(SUM(LEN(A2775:U2775))=0,"",IF(OR(OR(ISBLANK(E2775),SUM(LEN(B2775),LEN(C2775))=0),AND(NOT(D2775="Unknown"),ISBLANK(I2775)),AND(NOT(N2775="Unknown"),ISBLANK(Q2775))),"Missing Information", INDEX(Table15[Entire Service Line Classification], MATCH(SUMIFS(Table15[Unique ID],Table15[System-Owned Portion],D2775,Table15[If Material Anything Other than "Lead" in Column E,Was Material Ever Previously Lead?],F2775,Table15[Customer-Owned Portion],N2775),Table15[Unique ID],0),0)))</f>
        <v>Non-lead</v>
      </c>
      <c r="W2775" s="189"/>
    </row>
    <row r="2776" spans="1:23" s="190" customFormat="1" ht="37.5" x14ac:dyDescent="0.25">
      <c r="A2776" s="180">
        <v>10891385</v>
      </c>
      <c r="B2776" s="181" t="s">
        <v>5609</v>
      </c>
      <c r="C2776" s="182" t="s">
        <v>5610</v>
      </c>
      <c r="D2776" s="183" t="s">
        <v>36</v>
      </c>
      <c r="E2776" s="181" t="s">
        <v>35</v>
      </c>
      <c r="F2776" s="183" t="s">
        <v>35</v>
      </c>
      <c r="G2776" s="181" t="s">
        <v>7031</v>
      </c>
      <c r="H2776" s="184">
        <v>1</v>
      </c>
      <c r="I2776" s="185" t="s">
        <v>107</v>
      </c>
      <c r="J2776" s="181" t="s">
        <v>37</v>
      </c>
      <c r="K2776" s="181" t="s">
        <v>38</v>
      </c>
      <c r="L2776" s="186">
        <v>45476</v>
      </c>
      <c r="M2776" s="187" t="s">
        <v>225</v>
      </c>
      <c r="N2776" s="183" t="s">
        <v>43</v>
      </c>
      <c r="O2776" s="181"/>
      <c r="P2776" s="184">
        <v>0.75</v>
      </c>
      <c r="Q2776" s="185" t="s">
        <v>107</v>
      </c>
      <c r="R2776" s="181" t="s">
        <v>37</v>
      </c>
      <c r="S2776" s="181" t="s">
        <v>96</v>
      </c>
      <c r="T2776" s="186">
        <v>45476</v>
      </c>
      <c r="U2776" s="187" t="s">
        <v>7078</v>
      </c>
      <c r="V2776" s="188" t="str" cm="1">
        <f t="array" ref="V2776">IF(SUM(LEN(A2776:U2776))=0,"",IF(OR(OR(ISBLANK(E2776),SUM(LEN(B2776),LEN(C2776))=0),AND(NOT(D2776="Unknown"),ISBLANK(I2776)),AND(NOT(N2776="Unknown"),ISBLANK(Q2776))),"Missing Information", INDEX(Table15[Entire Service Line Classification], MATCH(SUMIFS(Table15[Unique ID],Table15[System-Owned Portion],D2776,Table15[If Material Anything Other than "Lead" in Column E,Was Material Ever Previously Lead?],F2776,Table15[Customer-Owned Portion],N2776),Table15[Unique ID],0),0)))</f>
        <v>Non-lead</v>
      </c>
      <c r="W2776" s="189"/>
    </row>
    <row r="2777" spans="1:23" s="190" customFormat="1" ht="37.5" x14ac:dyDescent="0.25">
      <c r="A2777" s="180">
        <v>10891384</v>
      </c>
      <c r="B2777" s="181" t="s">
        <v>5611</v>
      </c>
      <c r="C2777" s="182" t="s">
        <v>5612</v>
      </c>
      <c r="D2777" s="183" t="s">
        <v>36</v>
      </c>
      <c r="E2777" s="181" t="s">
        <v>35</v>
      </c>
      <c r="F2777" s="183" t="s">
        <v>35</v>
      </c>
      <c r="G2777" s="181" t="s">
        <v>268</v>
      </c>
      <c r="H2777" s="184">
        <v>1</v>
      </c>
      <c r="I2777" s="185" t="s">
        <v>107</v>
      </c>
      <c r="J2777" s="181" t="s">
        <v>37</v>
      </c>
      <c r="K2777" s="181" t="s">
        <v>38</v>
      </c>
      <c r="L2777" s="186">
        <v>45476</v>
      </c>
      <c r="M2777" s="187" t="s">
        <v>7068</v>
      </c>
      <c r="N2777" s="183" t="s">
        <v>43</v>
      </c>
      <c r="O2777" s="181"/>
      <c r="P2777" s="184">
        <v>0.75</v>
      </c>
      <c r="Q2777" s="185" t="s">
        <v>107</v>
      </c>
      <c r="R2777" s="181" t="s">
        <v>37</v>
      </c>
      <c r="S2777" s="181" t="s">
        <v>96</v>
      </c>
      <c r="T2777" s="186">
        <v>45476</v>
      </c>
      <c r="U2777" s="187" t="s">
        <v>7068</v>
      </c>
      <c r="V2777" s="188" t="str" cm="1">
        <f t="array" ref="V2777">IF(SUM(LEN(A2777:U2777))=0,"",IF(OR(OR(ISBLANK(E2777),SUM(LEN(B2777),LEN(C2777))=0),AND(NOT(D2777="Unknown"),ISBLANK(I2777)),AND(NOT(N2777="Unknown"),ISBLANK(Q2777))),"Missing Information", INDEX(Table15[Entire Service Line Classification], MATCH(SUMIFS(Table15[Unique ID],Table15[System-Owned Portion],D2777,Table15[If Material Anything Other than "Lead" in Column E,Was Material Ever Previously Lead?],F2777,Table15[Customer-Owned Portion],N2777),Table15[Unique ID],0),0)))</f>
        <v>Non-lead</v>
      </c>
      <c r="W2777" s="189"/>
    </row>
    <row r="2778" spans="1:23" s="190" customFormat="1" ht="37.5" x14ac:dyDescent="0.25">
      <c r="A2778" s="180">
        <v>10891383</v>
      </c>
      <c r="B2778" s="181" t="s">
        <v>5613</v>
      </c>
      <c r="C2778" s="182" t="s">
        <v>5614</v>
      </c>
      <c r="D2778" s="183" t="s">
        <v>36</v>
      </c>
      <c r="E2778" s="181" t="s">
        <v>35</v>
      </c>
      <c r="F2778" s="183" t="s">
        <v>35</v>
      </c>
      <c r="G2778" s="181" t="s">
        <v>7031</v>
      </c>
      <c r="H2778" s="184">
        <v>1</v>
      </c>
      <c r="I2778" s="185" t="s">
        <v>107</v>
      </c>
      <c r="J2778" s="181" t="s">
        <v>37</v>
      </c>
      <c r="K2778" s="181" t="s">
        <v>38</v>
      </c>
      <c r="L2778" s="186">
        <v>45476</v>
      </c>
      <c r="M2778" s="187" t="s">
        <v>225</v>
      </c>
      <c r="N2778" s="183" t="s">
        <v>43</v>
      </c>
      <c r="O2778" s="181"/>
      <c r="P2778" s="184">
        <v>0.75</v>
      </c>
      <c r="Q2778" s="185" t="s">
        <v>107</v>
      </c>
      <c r="R2778" s="181" t="s">
        <v>37</v>
      </c>
      <c r="S2778" s="181" t="s">
        <v>96</v>
      </c>
      <c r="T2778" s="186">
        <v>45476</v>
      </c>
      <c r="U2778" s="187" t="s">
        <v>7078</v>
      </c>
      <c r="V2778" s="188" t="str" cm="1">
        <f t="array" ref="V2778">IF(SUM(LEN(A2778:U2778))=0,"",IF(OR(OR(ISBLANK(E2778),SUM(LEN(B2778),LEN(C2778))=0),AND(NOT(D2778="Unknown"),ISBLANK(I2778)),AND(NOT(N2778="Unknown"),ISBLANK(Q2778))),"Missing Information", INDEX(Table15[Entire Service Line Classification], MATCH(SUMIFS(Table15[Unique ID],Table15[System-Owned Portion],D2778,Table15[If Material Anything Other than "Lead" in Column E,Was Material Ever Previously Lead?],F2778,Table15[Customer-Owned Portion],N2778),Table15[Unique ID],0),0)))</f>
        <v>Non-lead</v>
      </c>
      <c r="W2778" s="189"/>
    </row>
    <row r="2779" spans="1:23" s="190" customFormat="1" ht="37.5" x14ac:dyDescent="0.25">
      <c r="A2779" s="180">
        <v>10891382</v>
      </c>
      <c r="B2779" s="181" t="s">
        <v>5615</v>
      </c>
      <c r="C2779" s="182" t="s">
        <v>5616</v>
      </c>
      <c r="D2779" s="183" t="s">
        <v>36</v>
      </c>
      <c r="E2779" s="181" t="s">
        <v>35</v>
      </c>
      <c r="F2779" s="183" t="s">
        <v>35</v>
      </c>
      <c r="G2779" s="181" t="s">
        <v>7038</v>
      </c>
      <c r="H2779" s="184">
        <v>1</v>
      </c>
      <c r="I2779" s="185" t="s">
        <v>107</v>
      </c>
      <c r="J2779" s="181" t="s">
        <v>37</v>
      </c>
      <c r="K2779" s="181" t="s">
        <v>38</v>
      </c>
      <c r="L2779" s="186">
        <v>45490</v>
      </c>
      <c r="M2779" s="187" t="s">
        <v>225</v>
      </c>
      <c r="N2779" s="183" t="s">
        <v>36</v>
      </c>
      <c r="O2779" s="181"/>
      <c r="P2779" s="184">
        <v>0.75</v>
      </c>
      <c r="Q2779" s="185" t="s">
        <v>107</v>
      </c>
      <c r="R2779" s="181" t="s">
        <v>37</v>
      </c>
      <c r="S2779" s="181" t="s">
        <v>96</v>
      </c>
      <c r="T2779" s="186">
        <v>45490</v>
      </c>
      <c r="U2779" s="187" t="s">
        <v>225</v>
      </c>
      <c r="V2779" s="188" t="str" cm="1">
        <f t="array" ref="V2779">IF(SUM(LEN(A2779:U2779))=0,"",IF(OR(OR(ISBLANK(E2779),SUM(LEN(B2779),LEN(C2779))=0),AND(NOT(D2779="Unknown"),ISBLANK(I2779)),AND(NOT(N2779="Unknown"),ISBLANK(Q2779))),"Missing Information", INDEX(Table15[Entire Service Line Classification], MATCH(SUMIFS(Table15[Unique ID],Table15[System-Owned Portion],D2779,Table15[If Material Anything Other than "Lead" in Column E,Was Material Ever Previously Lead?],F2779,Table15[Customer-Owned Portion],N2779),Table15[Unique ID],0),0)))</f>
        <v>Non-lead</v>
      </c>
      <c r="W2779" s="189"/>
    </row>
    <row r="2780" spans="1:23" s="190" customFormat="1" ht="37.5" x14ac:dyDescent="0.25">
      <c r="A2780" s="180">
        <v>10891381</v>
      </c>
      <c r="B2780" s="181" t="s">
        <v>5617</v>
      </c>
      <c r="C2780" s="182" t="s">
        <v>5618</v>
      </c>
      <c r="D2780" s="183" t="s">
        <v>36</v>
      </c>
      <c r="E2780" s="181" t="s">
        <v>35</v>
      </c>
      <c r="F2780" s="183" t="s">
        <v>35</v>
      </c>
      <c r="G2780" s="181" t="s">
        <v>7034</v>
      </c>
      <c r="H2780" s="184">
        <v>1</v>
      </c>
      <c r="I2780" s="185" t="s">
        <v>107</v>
      </c>
      <c r="J2780" s="181" t="s">
        <v>37</v>
      </c>
      <c r="K2780" s="181" t="s">
        <v>38</v>
      </c>
      <c r="L2780" s="186">
        <v>45476</v>
      </c>
      <c r="M2780" s="187" t="s">
        <v>225</v>
      </c>
      <c r="N2780" s="183" t="s">
        <v>43</v>
      </c>
      <c r="O2780" s="181"/>
      <c r="P2780" s="184">
        <v>1</v>
      </c>
      <c r="Q2780" s="185" t="s">
        <v>107</v>
      </c>
      <c r="R2780" s="181" t="s">
        <v>37</v>
      </c>
      <c r="S2780" s="181" t="s">
        <v>96</v>
      </c>
      <c r="T2780" s="186">
        <v>45476</v>
      </c>
      <c r="U2780" s="187" t="s">
        <v>7078</v>
      </c>
      <c r="V2780" s="188" t="str" cm="1">
        <f t="array" ref="V2780">IF(SUM(LEN(A2780:U2780))=0,"",IF(OR(OR(ISBLANK(E2780),SUM(LEN(B2780),LEN(C2780))=0),AND(NOT(D2780="Unknown"),ISBLANK(I2780)),AND(NOT(N2780="Unknown"),ISBLANK(Q2780))),"Missing Information", INDEX(Table15[Entire Service Line Classification], MATCH(SUMIFS(Table15[Unique ID],Table15[System-Owned Portion],D2780,Table15[If Material Anything Other than "Lead" in Column E,Was Material Ever Previously Lead?],F2780,Table15[Customer-Owned Portion],N2780),Table15[Unique ID],0),0)))</f>
        <v>Non-lead</v>
      </c>
      <c r="W2780" s="189"/>
    </row>
    <row r="2781" spans="1:23" s="190" customFormat="1" ht="37.5" x14ac:dyDescent="0.25">
      <c r="A2781" s="180">
        <v>10891380</v>
      </c>
      <c r="B2781" s="181" t="s">
        <v>5619</v>
      </c>
      <c r="C2781" s="182" t="s">
        <v>5543</v>
      </c>
      <c r="D2781" s="183" t="s">
        <v>43</v>
      </c>
      <c r="E2781" s="181" t="s">
        <v>35</v>
      </c>
      <c r="F2781" s="183" t="s">
        <v>35</v>
      </c>
      <c r="G2781" s="181" t="s">
        <v>7036</v>
      </c>
      <c r="H2781" s="184">
        <v>0.75</v>
      </c>
      <c r="I2781" s="185" t="s">
        <v>107</v>
      </c>
      <c r="J2781" s="181" t="s">
        <v>37</v>
      </c>
      <c r="K2781" s="181" t="s">
        <v>38</v>
      </c>
      <c r="L2781" s="186">
        <v>45476</v>
      </c>
      <c r="M2781" s="187" t="s">
        <v>7078</v>
      </c>
      <c r="N2781" s="183" t="s">
        <v>43</v>
      </c>
      <c r="O2781" s="181"/>
      <c r="P2781" s="184">
        <v>0.75</v>
      </c>
      <c r="Q2781" s="185" t="s">
        <v>107</v>
      </c>
      <c r="R2781" s="181" t="s">
        <v>37</v>
      </c>
      <c r="S2781" s="181" t="s">
        <v>96</v>
      </c>
      <c r="T2781" s="186">
        <v>45476</v>
      </c>
      <c r="U2781" s="187" t="s">
        <v>7078</v>
      </c>
      <c r="V2781" s="188" t="str" cm="1">
        <f t="array" ref="V2781">IF(SUM(LEN(A2781:U2781))=0,"",IF(OR(OR(ISBLANK(E2781),SUM(LEN(B2781),LEN(C2781))=0),AND(NOT(D2781="Unknown"),ISBLANK(I2781)),AND(NOT(N2781="Unknown"),ISBLANK(Q2781))),"Missing Information", INDEX(Table15[Entire Service Line Classification], MATCH(SUMIFS(Table15[Unique ID],Table15[System-Owned Portion],D2781,Table15[If Material Anything Other than "Lead" in Column E,Was Material Ever Previously Lead?],F2781,Table15[Customer-Owned Portion],N2781),Table15[Unique ID],0),0)))</f>
        <v>Non-lead</v>
      </c>
      <c r="W2781" s="189"/>
    </row>
    <row r="2782" spans="1:23" s="190" customFormat="1" ht="37.5" x14ac:dyDescent="0.25">
      <c r="A2782" s="180">
        <v>10891379</v>
      </c>
      <c r="B2782" s="181" t="s">
        <v>5620</v>
      </c>
      <c r="C2782" s="182" t="s">
        <v>5621</v>
      </c>
      <c r="D2782" s="183" t="s">
        <v>36</v>
      </c>
      <c r="E2782" s="181" t="s">
        <v>35</v>
      </c>
      <c r="F2782" s="183" t="s">
        <v>35</v>
      </c>
      <c r="G2782" s="181" t="s">
        <v>225</v>
      </c>
      <c r="H2782" s="184">
        <v>1</v>
      </c>
      <c r="I2782" s="185" t="s">
        <v>107</v>
      </c>
      <c r="J2782" s="181" t="s">
        <v>37</v>
      </c>
      <c r="K2782" s="181" t="s">
        <v>38</v>
      </c>
      <c r="L2782" s="186">
        <v>45476</v>
      </c>
      <c r="M2782" s="187" t="s">
        <v>225</v>
      </c>
      <c r="N2782" s="183" t="s">
        <v>43</v>
      </c>
      <c r="O2782" s="181"/>
      <c r="P2782" s="184">
        <v>0.75</v>
      </c>
      <c r="Q2782" s="185" t="s">
        <v>107</v>
      </c>
      <c r="R2782" s="181" t="s">
        <v>37</v>
      </c>
      <c r="S2782" s="181" t="s">
        <v>96</v>
      </c>
      <c r="T2782" s="186">
        <v>45476</v>
      </c>
      <c r="U2782" s="187" t="s">
        <v>7078</v>
      </c>
      <c r="V2782" s="188" t="str" cm="1">
        <f t="array" ref="V2782">IF(SUM(LEN(A2782:U2782))=0,"",IF(OR(OR(ISBLANK(E2782),SUM(LEN(B2782),LEN(C2782))=0),AND(NOT(D2782="Unknown"),ISBLANK(I2782)),AND(NOT(N2782="Unknown"),ISBLANK(Q2782))),"Missing Information", INDEX(Table15[Entire Service Line Classification], MATCH(SUMIFS(Table15[Unique ID],Table15[System-Owned Portion],D2782,Table15[If Material Anything Other than "Lead" in Column E,Was Material Ever Previously Lead?],F2782,Table15[Customer-Owned Portion],N2782),Table15[Unique ID],0),0)))</f>
        <v>Non-lead</v>
      </c>
      <c r="W2782" s="189"/>
    </row>
    <row r="2783" spans="1:23" s="190" customFormat="1" ht="37.5" x14ac:dyDescent="0.25">
      <c r="A2783" s="180">
        <v>10891378</v>
      </c>
      <c r="B2783" s="181" t="s">
        <v>5622</v>
      </c>
      <c r="C2783" s="182" t="s">
        <v>5623</v>
      </c>
      <c r="D2783" s="183" t="s">
        <v>36</v>
      </c>
      <c r="E2783" s="181" t="s">
        <v>35</v>
      </c>
      <c r="F2783" s="183" t="s">
        <v>35</v>
      </c>
      <c r="G2783" s="181" t="s">
        <v>258</v>
      </c>
      <c r="H2783" s="184">
        <v>1</v>
      </c>
      <c r="I2783" s="185" t="s">
        <v>107</v>
      </c>
      <c r="J2783" s="181" t="s">
        <v>37</v>
      </c>
      <c r="K2783" s="181" t="s">
        <v>38</v>
      </c>
      <c r="L2783" s="186">
        <v>45476</v>
      </c>
      <c r="M2783" s="187" t="s">
        <v>225</v>
      </c>
      <c r="N2783" s="183" t="s">
        <v>43</v>
      </c>
      <c r="O2783" s="181"/>
      <c r="P2783" s="184">
        <v>1</v>
      </c>
      <c r="Q2783" s="185" t="s">
        <v>107</v>
      </c>
      <c r="R2783" s="181" t="s">
        <v>37</v>
      </c>
      <c r="S2783" s="181" t="s">
        <v>96</v>
      </c>
      <c r="T2783" s="186">
        <v>45476</v>
      </c>
      <c r="U2783" s="187" t="s">
        <v>7078</v>
      </c>
      <c r="V2783" s="188" t="str" cm="1">
        <f t="array" ref="V2783">IF(SUM(LEN(A2783:U2783))=0,"",IF(OR(OR(ISBLANK(E2783),SUM(LEN(B2783),LEN(C2783))=0),AND(NOT(D2783="Unknown"),ISBLANK(I2783)),AND(NOT(N2783="Unknown"),ISBLANK(Q2783))),"Missing Information", INDEX(Table15[Entire Service Line Classification], MATCH(SUMIFS(Table15[Unique ID],Table15[System-Owned Portion],D2783,Table15[If Material Anything Other than "Lead" in Column E,Was Material Ever Previously Lead?],F2783,Table15[Customer-Owned Portion],N2783),Table15[Unique ID],0),0)))</f>
        <v>Non-lead</v>
      </c>
      <c r="W2783" s="189"/>
    </row>
    <row r="2784" spans="1:23" s="190" customFormat="1" ht="37.5" x14ac:dyDescent="0.25">
      <c r="A2784" s="180">
        <v>10891377</v>
      </c>
      <c r="B2784" s="181" t="s">
        <v>5624</v>
      </c>
      <c r="C2784" s="182" t="s">
        <v>5625</v>
      </c>
      <c r="D2784" s="183" t="s">
        <v>36</v>
      </c>
      <c r="E2784" s="181" t="s">
        <v>35</v>
      </c>
      <c r="F2784" s="183" t="s">
        <v>35</v>
      </c>
      <c r="G2784" s="181" t="s">
        <v>232</v>
      </c>
      <c r="H2784" s="184">
        <v>1</v>
      </c>
      <c r="I2784" s="185" t="s">
        <v>107</v>
      </c>
      <c r="J2784" s="181" t="s">
        <v>37</v>
      </c>
      <c r="K2784" s="181" t="s">
        <v>38</v>
      </c>
      <c r="L2784" s="186">
        <v>45490</v>
      </c>
      <c r="M2784" s="187" t="s">
        <v>225</v>
      </c>
      <c r="N2784" s="183" t="s">
        <v>43</v>
      </c>
      <c r="O2784" s="181"/>
      <c r="P2784" s="184">
        <v>0.75</v>
      </c>
      <c r="Q2784" s="185" t="s">
        <v>107</v>
      </c>
      <c r="R2784" s="181" t="s">
        <v>37</v>
      </c>
      <c r="S2784" s="181" t="s">
        <v>96</v>
      </c>
      <c r="T2784" s="186">
        <v>45490</v>
      </c>
      <c r="U2784" s="187" t="s">
        <v>7068</v>
      </c>
      <c r="V2784" s="188" t="str" cm="1">
        <f t="array" ref="V2784">IF(SUM(LEN(A2784:U2784))=0,"",IF(OR(OR(ISBLANK(E2784),SUM(LEN(B2784),LEN(C2784))=0),AND(NOT(D2784="Unknown"),ISBLANK(I2784)),AND(NOT(N2784="Unknown"),ISBLANK(Q2784))),"Missing Information", INDEX(Table15[Entire Service Line Classification], MATCH(SUMIFS(Table15[Unique ID],Table15[System-Owned Portion],D2784,Table15[If Material Anything Other than "Lead" in Column E,Was Material Ever Previously Lead?],F2784,Table15[Customer-Owned Portion],N2784),Table15[Unique ID],0),0)))</f>
        <v>Non-lead</v>
      </c>
      <c r="W2784" s="189"/>
    </row>
    <row r="2785" spans="1:23" s="190" customFormat="1" ht="37.5" x14ac:dyDescent="0.25">
      <c r="A2785" s="180">
        <v>10891376</v>
      </c>
      <c r="B2785" s="181" t="s">
        <v>5626</v>
      </c>
      <c r="C2785" s="182" t="s">
        <v>5627</v>
      </c>
      <c r="D2785" s="183" t="s">
        <v>36</v>
      </c>
      <c r="E2785" s="181" t="s">
        <v>35</v>
      </c>
      <c r="F2785" s="183" t="s">
        <v>35</v>
      </c>
      <c r="G2785" s="181" t="s">
        <v>7034</v>
      </c>
      <c r="H2785" s="184">
        <v>1</v>
      </c>
      <c r="I2785" s="185" t="s">
        <v>107</v>
      </c>
      <c r="J2785" s="181" t="s">
        <v>37</v>
      </c>
      <c r="K2785" s="181" t="s">
        <v>38</v>
      </c>
      <c r="L2785" s="186">
        <v>45476</v>
      </c>
      <c r="M2785" s="187" t="s">
        <v>225</v>
      </c>
      <c r="N2785" s="183" t="s">
        <v>43</v>
      </c>
      <c r="O2785" s="181"/>
      <c r="P2785" s="184">
        <v>0.75</v>
      </c>
      <c r="Q2785" s="185" t="s">
        <v>107</v>
      </c>
      <c r="R2785" s="181" t="s">
        <v>37</v>
      </c>
      <c r="S2785" s="181" t="s">
        <v>96</v>
      </c>
      <c r="T2785" s="186">
        <v>45476</v>
      </c>
      <c r="U2785" s="187" t="s">
        <v>7078</v>
      </c>
      <c r="V2785" s="188" t="str" cm="1">
        <f t="array" ref="V2785">IF(SUM(LEN(A2785:U2785))=0,"",IF(OR(OR(ISBLANK(E2785),SUM(LEN(B2785),LEN(C2785))=0),AND(NOT(D2785="Unknown"),ISBLANK(I2785)),AND(NOT(N2785="Unknown"),ISBLANK(Q2785))),"Missing Information", INDEX(Table15[Entire Service Line Classification], MATCH(SUMIFS(Table15[Unique ID],Table15[System-Owned Portion],D2785,Table15[If Material Anything Other than "Lead" in Column E,Was Material Ever Previously Lead?],F2785,Table15[Customer-Owned Portion],N2785),Table15[Unique ID],0),0)))</f>
        <v>Non-lead</v>
      </c>
      <c r="W2785" s="189"/>
    </row>
    <row r="2786" spans="1:23" s="190" customFormat="1" ht="37.5" x14ac:dyDescent="0.25">
      <c r="A2786" s="180">
        <v>10891375</v>
      </c>
      <c r="B2786" s="181" t="s">
        <v>5628</v>
      </c>
      <c r="C2786" s="182" t="s">
        <v>5629</v>
      </c>
      <c r="D2786" s="183" t="s">
        <v>36</v>
      </c>
      <c r="E2786" s="181" t="s">
        <v>35</v>
      </c>
      <c r="F2786" s="183" t="s">
        <v>35</v>
      </c>
      <c r="G2786" s="181" t="s">
        <v>271</v>
      </c>
      <c r="H2786" s="184">
        <v>1</v>
      </c>
      <c r="I2786" s="185" t="s">
        <v>107</v>
      </c>
      <c r="J2786" s="181" t="s">
        <v>37</v>
      </c>
      <c r="K2786" s="181" t="s">
        <v>38</v>
      </c>
      <c r="L2786" s="186">
        <v>45490</v>
      </c>
      <c r="M2786" s="187" t="s">
        <v>225</v>
      </c>
      <c r="N2786" s="183" t="s">
        <v>43</v>
      </c>
      <c r="O2786" s="181"/>
      <c r="P2786" s="184">
        <v>0.75</v>
      </c>
      <c r="Q2786" s="185" t="s">
        <v>107</v>
      </c>
      <c r="R2786" s="181" t="s">
        <v>37</v>
      </c>
      <c r="S2786" s="181" t="s">
        <v>96</v>
      </c>
      <c r="T2786" s="186">
        <v>45490</v>
      </c>
      <c r="U2786" s="187" t="s">
        <v>7068</v>
      </c>
      <c r="V2786" s="188" t="str" cm="1">
        <f t="array" ref="V2786">IF(SUM(LEN(A2786:U2786))=0,"",IF(OR(OR(ISBLANK(E2786),SUM(LEN(B2786),LEN(C2786))=0),AND(NOT(D2786="Unknown"),ISBLANK(I2786)),AND(NOT(N2786="Unknown"),ISBLANK(Q2786))),"Missing Information", INDEX(Table15[Entire Service Line Classification], MATCH(SUMIFS(Table15[Unique ID],Table15[System-Owned Portion],D2786,Table15[If Material Anything Other than "Lead" in Column E,Was Material Ever Previously Lead?],F2786,Table15[Customer-Owned Portion],N2786),Table15[Unique ID],0),0)))</f>
        <v>Non-lead</v>
      </c>
      <c r="W2786" s="189"/>
    </row>
    <row r="2787" spans="1:23" s="190" customFormat="1" ht="37.5" x14ac:dyDescent="0.25">
      <c r="A2787" s="180">
        <v>10891374</v>
      </c>
      <c r="B2787" s="181" t="s">
        <v>5630</v>
      </c>
      <c r="C2787" s="182" t="s">
        <v>5631</v>
      </c>
      <c r="D2787" s="183" t="s">
        <v>36</v>
      </c>
      <c r="E2787" s="181" t="s">
        <v>35</v>
      </c>
      <c r="F2787" s="183" t="s">
        <v>35</v>
      </c>
      <c r="G2787" s="181" t="s">
        <v>7034</v>
      </c>
      <c r="H2787" s="184">
        <v>1</v>
      </c>
      <c r="I2787" s="185" t="s">
        <v>107</v>
      </c>
      <c r="J2787" s="181" t="s">
        <v>37</v>
      </c>
      <c r="K2787" s="181" t="s">
        <v>38</v>
      </c>
      <c r="L2787" s="186">
        <v>45476</v>
      </c>
      <c r="M2787" s="187" t="s">
        <v>225</v>
      </c>
      <c r="N2787" s="183" t="s">
        <v>43</v>
      </c>
      <c r="O2787" s="181"/>
      <c r="P2787" s="184">
        <v>0.75</v>
      </c>
      <c r="Q2787" s="185" t="s">
        <v>107</v>
      </c>
      <c r="R2787" s="181" t="s">
        <v>37</v>
      </c>
      <c r="S2787" s="181" t="s">
        <v>96</v>
      </c>
      <c r="T2787" s="186">
        <v>45476</v>
      </c>
      <c r="U2787" s="187" t="s">
        <v>7078</v>
      </c>
      <c r="V2787" s="188" t="str" cm="1">
        <f t="array" ref="V2787">IF(SUM(LEN(A2787:U2787))=0,"",IF(OR(OR(ISBLANK(E2787),SUM(LEN(B2787),LEN(C2787))=0),AND(NOT(D2787="Unknown"),ISBLANK(I2787)),AND(NOT(N2787="Unknown"),ISBLANK(Q2787))),"Missing Information", INDEX(Table15[Entire Service Line Classification], MATCH(SUMIFS(Table15[Unique ID],Table15[System-Owned Portion],D2787,Table15[If Material Anything Other than "Lead" in Column E,Was Material Ever Previously Lead?],F2787,Table15[Customer-Owned Portion],N2787),Table15[Unique ID],0),0)))</f>
        <v>Non-lead</v>
      </c>
      <c r="W2787" s="189"/>
    </row>
    <row r="2788" spans="1:23" s="190" customFormat="1" ht="37.5" x14ac:dyDescent="0.25">
      <c r="A2788" s="180">
        <v>10891373</v>
      </c>
      <c r="B2788" s="181" t="s">
        <v>5632</v>
      </c>
      <c r="C2788" s="182" t="s">
        <v>5633</v>
      </c>
      <c r="D2788" s="183" t="s">
        <v>36</v>
      </c>
      <c r="E2788" s="181" t="s">
        <v>35</v>
      </c>
      <c r="F2788" s="183" t="s">
        <v>35</v>
      </c>
      <c r="G2788" s="181" t="s">
        <v>247</v>
      </c>
      <c r="H2788" s="184">
        <v>1</v>
      </c>
      <c r="I2788" s="185" t="s">
        <v>107</v>
      </c>
      <c r="J2788" s="181" t="s">
        <v>37</v>
      </c>
      <c r="K2788" s="181" t="s">
        <v>38</v>
      </c>
      <c r="L2788" s="186">
        <v>45474</v>
      </c>
      <c r="M2788" s="187" t="s">
        <v>7068</v>
      </c>
      <c r="N2788" s="183" t="s">
        <v>43</v>
      </c>
      <c r="O2788" s="181"/>
      <c r="P2788" s="184">
        <v>0.75</v>
      </c>
      <c r="Q2788" s="185" t="s">
        <v>107</v>
      </c>
      <c r="R2788" s="181" t="s">
        <v>37</v>
      </c>
      <c r="S2788" s="181" t="s">
        <v>96</v>
      </c>
      <c r="T2788" s="186">
        <v>45474</v>
      </c>
      <c r="U2788" s="187" t="s">
        <v>7068</v>
      </c>
      <c r="V2788" s="188" t="str" cm="1">
        <f t="array" ref="V2788">IF(SUM(LEN(A2788:U2788))=0,"",IF(OR(OR(ISBLANK(E2788),SUM(LEN(B2788),LEN(C2788))=0),AND(NOT(D2788="Unknown"),ISBLANK(I2788)),AND(NOT(N2788="Unknown"),ISBLANK(Q2788))),"Missing Information", INDEX(Table15[Entire Service Line Classification], MATCH(SUMIFS(Table15[Unique ID],Table15[System-Owned Portion],D2788,Table15[If Material Anything Other than "Lead" in Column E,Was Material Ever Previously Lead?],F2788,Table15[Customer-Owned Portion],N2788),Table15[Unique ID],0),0)))</f>
        <v>Non-lead</v>
      </c>
      <c r="W2788" s="189"/>
    </row>
    <row r="2789" spans="1:23" s="190" customFormat="1" ht="37.5" x14ac:dyDescent="0.25">
      <c r="A2789" s="180">
        <v>10891372</v>
      </c>
      <c r="B2789" s="181" t="s">
        <v>5634</v>
      </c>
      <c r="C2789" s="182" t="s">
        <v>5635</v>
      </c>
      <c r="D2789" s="183" t="s">
        <v>36</v>
      </c>
      <c r="E2789" s="181" t="s">
        <v>35</v>
      </c>
      <c r="F2789" s="183" t="s">
        <v>35</v>
      </c>
      <c r="G2789" s="181" t="s">
        <v>7041</v>
      </c>
      <c r="H2789" s="184">
        <v>1</v>
      </c>
      <c r="I2789" s="185" t="s">
        <v>107</v>
      </c>
      <c r="J2789" s="181" t="s">
        <v>37</v>
      </c>
      <c r="K2789" s="181" t="s">
        <v>38</v>
      </c>
      <c r="L2789" s="186">
        <v>45476</v>
      </c>
      <c r="M2789" s="187" t="s">
        <v>225</v>
      </c>
      <c r="N2789" s="183" t="s">
        <v>43</v>
      </c>
      <c r="O2789" s="181"/>
      <c r="P2789" s="184">
        <v>1</v>
      </c>
      <c r="Q2789" s="185" t="s">
        <v>107</v>
      </c>
      <c r="R2789" s="181" t="s">
        <v>37</v>
      </c>
      <c r="S2789" s="181" t="s">
        <v>96</v>
      </c>
      <c r="T2789" s="186">
        <v>45476</v>
      </c>
      <c r="U2789" s="187" t="s">
        <v>7078</v>
      </c>
      <c r="V2789" s="188" t="str" cm="1">
        <f t="array" ref="V2789">IF(SUM(LEN(A2789:U2789))=0,"",IF(OR(OR(ISBLANK(E2789),SUM(LEN(B2789),LEN(C2789))=0),AND(NOT(D2789="Unknown"),ISBLANK(I2789)),AND(NOT(N2789="Unknown"),ISBLANK(Q2789))),"Missing Information", INDEX(Table15[Entire Service Line Classification], MATCH(SUMIFS(Table15[Unique ID],Table15[System-Owned Portion],D2789,Table15[If Material Anything Other than "Lead" in Column E,Was Material Ever Previously Lead?],F2789,Table15[Customer-Owned Portion],N2789),Table15[Unique ID],0),0)))</f>
        <v>Non-lead</v>
      </c>
      <c r="W2789" s="189"/>
    </row>
    <row r="2790" spans="1:23" s="190" customFormat="1" ht="37.5" x14ac:dyDescent="0.25">
      <c r="A2790" s="180">
        <v>10891371</v>
      </c>
      <c r="B2790" s="181" t="s">
        <v>5636</v>
      </c>
      <c r="C2790" s="182" t="s">
        <v>5637</v>
      </c>
      <c r="D2790" s="183" t="s">
        <v>36</v>
      </c>
      <c r="E2790" s="181" t="s">
        <v>35</v>
      </c>
      <c r="F2790" s="183" t="s">
        <v>35</v>
      </c>
      <c r="G2790" s="181" t="s">
        <v>258</v>
      </c>
      <c r="H2790" s="184">
        <v>1</v>
      </c>
      <c r="I2790" s="185" t="s">
        <v>107</v>
      </c>
      <c r="J2790" s="181" t="s">
        <v>37</v>
      </c>
      <c r="K2790" s="181" t="s">
        <v>38</v>
      </c>
      <c r="L2790" s="186">
        <v>45476</v>
      </c>
      <c r="M2790" s="187" t="s">
        <v>225</v>
      </c>
      <c r="N2790" s="183" t="s">
        <v>43</v>
      </c>
      <c r="O2790" s="181"/>
      <c r="P2790" s="184">
        <v>0.75</v>
      </c>
      <c r="Q2790" s="185" t="s">
        <v>107</v>
      </c>
      <c r="R2790" s="181" t="s">
        <v>37</v>
      </c>
      <c r="S2790" s="181" t="s">
        <v>96</v>
      </c>
      <c r="T2790" s="186">
        <v>45476</v>
      </c>
      <c r="U2790" s="187" t="s">
        <v>7078</v>
      </c>
      <c r="V2790" s="188" t="str" cm="1">
        <f t="array" ref="V2790">IF(SUM(LEN(A2790:U2790))=0,"",IF(OR(OR(ISBLANK(E2790),SUM(LEN(B2790),LEN(C2790))=0),AND(NOT(D2790="Unknown"),ISBLANK(I2790)),AND(NOT(N2790="Unknown"),ISBLANK(Q2790))),"Missing Information", INDEX(Table15[Entire Service Line Classification], MATCH(SUMIFS(Table15[Unique ID],Table15[System-Owned Portion],D2790,Table15[If Material Anything Other than "Lead" in Column E,Was Material Ever Previously Lead?],F2790,Table15[Customer-Owned Portion],N2790),Table15[Unique ID],0),0)))</f>
        <v>Non-lead</v>
      </c>
      <c r="W2790" s="189"/>
    </row>
    <row r="2791" spans="1:23" s="190" customFormat="1" ht="37.5" x14ac:dyDescent="0.25">
      <c r="A2791" s="180">
        <v>10891370</v>
      </c>
      <c r="B2791" s="181" t="s">
        <v>5638</v>
      </c>
      <c r="C2791" s="182" t="s">
        <v>5639</v>
      </c>
      <c r="D2791" s="183" t="s">
        <v>36</v>
      </c>
      <c r="E2791" s="181" t="s">
        <v>35</v>
      </c>
      <c r="F2791" s="183" t="s">
        <v>35</v>
      </c>
      <c r="G2791" s="181" t="s">
        <v>7034</v>
      </c>
      <c r="H2791" s="184">
        <v>1</v>
      </c>
      <c r="I2791" s="185" t="s">
        <v>107</v>
      </c>
      <c r="J2791" s="181" t="s">
        <v>37</v>
      </c>
      <c r="K2791" s="181" t="s">
        <v>38</v>
      </c>
      <c r="L2791" s="186">
        <v>45476</v>
      </c>
      <c r="M2791" s="187" t="s">
        <v>225</v>
      </c>
      <c r="N2791" s="183" t="s">
        <v>43</v>
      </c>
      <c r="O2791" s="181"/>
      <c r="P2791" s="184">
        <v>0.75</v>
      </c>
      <c r="Q2791" s="185" t="s">
        <v>107</v>
      </c>
      <c r="R2791" s="181" t="s">
        <v>37</v>
      </c>
      <c r="S2791" s="181" t="s">
        <v>96</v>
      </c>
      <c r="T2791" s="186">
        <v>45476</v>
      </c>
      <c r="U2791" s="187" t="s">
        <v>7078</v>
      </c>
      <c r="V2791" s="188" t="str" cm="1">
        <f t="array" ref="V2791">IF(SUM(LEN(A2791:U2791))=0,"",IF(OR(OR(ISBLANK(E2791),SUM(LEN(B2791),LEN(C2791))=0),AND(NOT(D2791="Unknown"),ISBLANK(I2791)),AND(NOT(N2791="Unknown"),ISBLANK(Q2791))),"Missing Information", INDEX(Table15[Entire Service Line Classification], MATCH(SUMIFS(Table15[Unique ID],Table15[System-Owned Portion],D2791,Table15[If Material Anything Other than "Lead" in Column E,Was Material Ever Previously Lead?],F2791,Table15[Customer-Owned Portion],N2791),Table15[Unique ID],0),0)))</f>
        <v>Non-lead</v>
      </c>
      <c r="W2791" s="189"/>
    </row>
    <row r="2792" spans="1:23" s="190" customFormat="1" ht="37.5" x14ac:dyDescent="0.25">
      <c r="A2792" s="180">
        <v>10891369</v>
      </c>
      <c r="B2792" s="181" t="s">
        <v>5640</v>
      </c>
      <c r="C2792" s="182" t="s">
        <v>5641</v>
      </c>
      <c r="D2792" s="183" t="s">
        <v>36</v>
      </c>
      <c r="E2792" s="181" t="s">
        <v>35</v>
      </c>
      <c r="F2792" s="183" t="s">
        <v>35</v>
      </c>
      <c r="G2792" s="181" t="s">
        <v>241</v>
      </c>
      <c r="H2792" s="184">
        <v>1</v>
      </c>
      <c r="I2792" s="185" t="s">
        <v>107</v>
      </c>
      <c r="J2792" s="181" t="s">
        <v>37</v>
      </c>
      <c r="K2792" s="181" t="s">
        <v>38</v>
      </c>
      <c r="L2792" s="186">
        <v>45476</v>
      </c>
      <c r="M2792" s="187" t="s">
        <v>225</v>
      </c>
      <c r="N2792" s="183" t="s">
        <v>43</v>
      </c>
      <c r="O2792" s="181"/>
      <c r="P2792" s="184">
        <v>0.75</v>
      </c>
      <c r="Q2792" s="185" t="s">
        <v>107</v>
      </c>
      <c r="R2792" s="181" t="s">
        <v>37</v>
      </c>
      <c r="S2792" s="181" t="s">
        <v>96</v>
      </c>
      <c r="T2792" s="186">
        <v>45476</v>
      </c>
      <c r="U2792" s="187" t="s">
        <v>7078</v>
      </c>
      <c r="V2792" s="188" t="str" cm="1">
        <f t="array" ref="V2792">IF(SUM(LEN(A2792:U2792))=0,"",IF(OR(OR(ISBLANK(E2792),SUM(LEN(B2792),LEN(C2792))=0),AND(NOT(D2792="Unknown"),ISBLANK(I2792)),AND(NOT(N2792="Unknown"),ISBLANK(Q2792))),"Missing Information", INDEX(Table15[Entire Service Line Classification], MATCH(SUMIFS(Table15[Unique ID],Table15[System-Owned Portion],D2792,Table15[If Material Anything Other than "Lead" in Column E,Was Material Ever Previously Lead?],F2792,Table15[Customer-Owned Portion],N2792),Table15[Unique ID],0),0)))</f>
        <v>Non-lead</v>
      </c>
      <c r="W2792" s="189"/>
    </row>
    <row r="2793" spans="1:23" s="190" customFormat="1" ht="37.5" x14ac:dyDescent="0.25">
      <c r="A2793" s="180">
        <v>10891368</v>
      </c>
      <c r="B2793" s="181" t="s">
        <v>5642</v>
      </c>
      <c r="C2793" s="182" t="s">
        <v>5643</v>
      </c>
      <c r="D2793" s="183" t="s">
        <v>36</v>
      </c>
      <c r="E2793" s="181" t="s">
        <v>35</v>
      </c>
      <c r="F2793" s="183" t="s">
        <v>35</v>
      </c>
      <c r="G2793" s="181" t="s">
        <v>241</v>
      </c>
      <c r="H2793" s="184">
        <v>1</v>
      </c>
      <c r="I2793" s="185" t="s">
        <v>107</v>
      </c>
      <c r="J2793" s="181" t="s">
        <v>37</v>
      </c>
      <c r="K2793" s="181" t="s">
        <v>38</v>
      </c>
      <c r="L2793" s="186">
        <v>45476</v>
      </c>
      <c r="M2793" s="187" t="s">
        <v>225</v>
      </c>
      <c r="N2793" s="183" t="s">
        <v>43</v>
      </c>
      <c r="O2793" s="181"/>
      <c r="P2793" s="184">
        <v>0.75</v>
      </c>
      <c r="Q2793" s="185" t="s">
        <v>107</v>
      </c>
      <c r="R2793" s="181" t="s">
        <v>37</v>
      </c>
      <c r="S2793" s="181" t="s">
        <v>96</v>
      </c>
      <c r="T2793" s="186">
        <v>45476</v>
      </c>
      <c r="U2793" s="187" t="s">
        <v>7078</v>
      </c>
      <c r="V2793" s="188" t="str" cm="1">
        <f t="array" ref="V2793">IF(SUM(LEN(A2793:U2793))=0,"",IF(OR(OR(ISBLANK(E2793),SUM(LEN(B2793),LEN(C2793))=0),AND(NOT(D2793="Unknown"),ISBLANK(I2793)),AND(NOT(N2793="Unknown"),ISBLANK(Q2793))),"Missing Information", INDEX(Table15[Entire Service Line Classification], MATCH(SUMIFS(Table15[Unique ID],Table15[System-Owned Portion],D2793,Table15[If Material Anything Other than "Lead" in Column E,Was Material Ever Previously Lead?],F2793,Table15[Customer-Owned Portion],N2793),Table15[Unique ID],0),0)))</f>
        <v>Non-lead</v>
      </c>
      <c r="W2793" s="189"/>
    </row>
    <row r="2794" spans="1:23" s="190" customFormat="1" ht="37.5" x14ac:dyDescent="0.25">
      <c r="A2794" s="180">
        <v>10891367</v>
      </c>
      <c r="B2794" s="181" t="s">
        <v>5644</v>
      </c>
      <c r="C2794" s="182" t="s">
        <v>5645</v>
      </c>
      <c r="D2794" s="183" t="s">
        <v>36</v>
      </c>
      <c r="E2794" s="181" t="s">
        <v>35</v>
      </c>
      <c r="F2794" s="183" t="s">
        <v>35</v>
      </c>
      <c r="G2794" s="181" t="s">
        <v>274</v>
      </c>
      <c r="H2794" s="184">
        <v>1</v>
      </c>
      <c r="I2794" s="185" t="s">
        <v>107</v>
      </c>
      <c r="J2794" s="181" t="s">
        <v>37</v>
      </c>
      <c r="K2794" s="181" t="s">
        <v>38</v>
      </c>
      <c r="L2794" s="186">
        <v>45476</v>
      </c>
      <c r="M2794" s="187" t="s">
        <v>225</v>
      </c>
      <c r="N2794" s="183" t="s">
        <v>43</v>
      </c>
      <c r="O2794" s="181"/>
      <c r="P2794" s="184">
        <v>0.75</v>
      </c>
      <c r="Q2794" s="185" t="s">
        <v>107</v>
      </c>
      <c r="R2794" s="181" t="s">
        <v>37</v>
      </c>
      <c r="S2794" s="181" t="s">
        <v>96</v>
      </c>
      <c r="T2794" s="186">
        <v>45476</v>
      </c>
      <c r="U2794" s="187" t="s">
        <v>7078</v>
      </c>
      <c r="V2794" s="188" t="str" cm="1">
        <f t="array" ref="V2794">IF(SUM(LEN(A2794:U2794))=0,"",IF(OR(OR(ISBLANK(E2794),SUM(LEN(B2794),LEN(C2794))=0),AND(NOT(D2794="Unknown"),ISBLANK(I2794)),AND(NOT(N2794="Unknown"),ISBLANK(Q2794))),"Missing Information", INDEX(Table15[Entire Service Line Classification], MATCH(SUMIFS(Table15[Unique ID],Table15[System-Owned Portion],D2794,Table15[If Material Anything Other than "Lead" in Column E,Was Material Ever Previously Lead?],F2794,Table15[Customer-Owned Portion],N2794),Table15[Unique ID],0),0)))</f>
        <v>Non-lead</v>
      </c>
      <c r="W2794" s="189"/>
    </row>
    <row r="2795" spans="1:23" s="190" customFormat="1" ht="37.5" x14ac:dyDescent="0.25">
      <c r="A2795" s="180">
        <v>10891366</v>
      </c>
      <c r="B2795" s="181" t="s">
        <v>5646</v>
      </c>
      <c r="C2795" s="182" t="s">
        <v>5647</v>
      </c>
      <c r="D2795" s="183" t="s">
        <v>36</v>
      </c>
      <c r="E2795" s="181" t="s">
        <v>35</v>
      </c>
      <c r="F2795" s="183" t="s">
        <v>35</v>
      </c>
      <c r="G2795" s="181" t="s">
        <v>238</v>
      </c>
      <c r="H2795" s="184">
        <v>1</v>
      </c>
      <c r="I2795" s="185" t="s">
        <v>107</v>
      </c>
      <c r="J2795" s="181" t="s">
        <v>37</v>
      </c>
      <c r="K2795" s="181" t="s">
        <v>38</v>
      </c>
      <c r="L2795" s="186">
        <v>45476</v>
      </c>
      <c r="M2795" s="187" t="s">
        <v>225</v>
      </c>
      <c r="N2795" s="183" t="s">
        <v>43</v>
      </c>
      <c r="O2795" s="181"/>
      <c r="P2795" s="184">
        <v>0.75</v>
      </c>
      <c r="Q2795" s="185" t="s">
        <v>107</v>
      </c>
      <c r="R2795" s="181" t="s">
        <v>37</v>
      </c>
      <c r="S2795" s="181" t="s">
        <v>96</v>
      </c>
      <c r="T2795" s="186">
        <v>45476</v>
      </c>
      <c r="U2795" s="187" t="s">
        <v>7078</v>
      </c>
      <c r="V2795" s="188" t="str" cm="1">
        <f t="array" ref="V2795">IF(SUM(LEN(A2795:U2795))=0,"",IF(OR(OR(ISBLANK(E2795),SUM(LEN(B2795),LEN(C2795))=0),AND(NOT(D2795="Unknown"),ISBLANK(I2795)),AND(NOT(N2795="Unknown"),ISBLANK(Q2795))),"Missing Information", INDEX(Table15[Entire Service Line Classification], MATCH(SUMIFS(Table15[Unique ID],Table15[System-Owned Portion],D2795,Table15[If Material Anything Other than "Lead" in Column E,Was Material Ever Previously Lead?],F2795,Table15[Customer-Owned Portion],N2795),Table15[Unique ID],0),0)))</f>
        <v>Non-lead</v>
      </c>
      <c r="W2795" s="189"/>
    </row>
    <row r="2796" spans="1:23" s="190" customFormat="1" ht="37.5" x14ac:dyDescent="0.25">
      <c r="A2796" s="180">
        <v>10891365</v>
      </c>
      <c r="B2796" s="181" t="s">
        <v>5648</v>
      </c>
      <c r="C2796" s="182" t="s">
        <v>5649</v>
      </c>
      <c r="D2796" s="183" t="s">
        <v>43</v>
      </c>
      <c r="E2796" s="181" t="s">
        <v>35</v>
      </c>
      <c r="F2796" s="183" t="s">
        <v>35</v>
      </c>
      <c r="G2796" s="181" t="s">
        <v>279</v>
      </c>
      <c r="H2796" s="184">
        <v>0.75</v>
      </c>
      <c r="I2796" s="185" t="s">
        <v>107</v>
      </c>
      <c r="J2796" s="181" t="s">
        <v>37</v>
      </c>
      <c r="K2796" s="181" t="s">
        <v>38</v>
      </c>
      <c r="L2796" s="186">
        <v>45455</v>
      </c>
      <c r="M2796" s="187" t="s">
        <v>7078</v>
      </c>
      <c r="N2796" s="183" t="s">
        <v>36</v>
      </c>
      <c r="O2796" s="181"/>
      <c r="P2796" s="184">
        <v>0.75</v>
      </c>
      <c r="Q2796" s="185" t="s">
        <v>107</v>
      </c>
      <c r="R2796" s="181" t="s">
        <v>37</v>
      </c>
      <c r="S2796" s="181" t="s">
        <v>96</v>
      </c>
      <c r="T2796" s="186">
        <v>45455</v>
      </c>
      <c r="U2796" s="187" t="s">
        <v>225</v>
      </c>
      <c r="V2796" s="188" t="str" cm="1">
        <f t="array" ref="V2796">IF(SUM(LEN(A2796:U2796))=0,"",IF(OR(OR(ISBLANK(E2796),SUM(LEN(B2796),LEN(C2796))=0),AND(NOT(D2796="Unknown"),ISBLANK(I2796)),AND(NOT(N2796="Unknown"),ISBLANK(Q2796))),"Missing Information", INDEX(Table15[Entire Service Line Classification], MATCH(SUMIFS(Table15[Unique ID],Table15[System-Owned Portion],D2796,Table15[If Material Anything Other than "Lead" in Column E,Was Material Ever Previously Lead?],F2796,Table15[Customer-Owned Portion],N2796),Table15[Unique ID],0),0)))</f>
        <v>Non-lead</v>
      </c>
      <c r="W2796" s="189"/>
    </row>
    <row r="2797" spans="1:23" s="190" customFormat="1" ht="37.5" x14ac:dyDescent="0.25">
      <c r="A2797" s="180">
        <v>10891364</v>
      </c>
      <c r="B2797" s="181" t="s">
        <v>5650</v>
      </c>
      <c r="C2797" s="182" t="s">
        <v>5651</v>
      </c>
      <c r="D2797" s="183" t="s">
        <v>36</v>
      </c>
      <c r="E2797" s="181" t="s">
        <v>35</v>
      </c>
      <c r="F2797" s="183" t="s">
        <v>35</v>
      </c>
      <c r="G2797" s="181" t="s">
        <v>239</v>
      </c>
      <c r="H2797" s="184">
        <v>1</v>
      </c>
      <c r="I2797" s="185" t="s">
        <v>107</v>
      </c>
      <c r="J2797" s="181" t="s">
        <v>37</v>
      </c>
      <c r="K2797" s="181" t="s">
        <v>38</v>
      </c>
      <c r="L2797" s="186">
        <v>45491</v>
      </c>
      <c r="M2797" s="187" t="s">
        <v>225</v>
      </c>
      <c r="N2797" s="183" t="s">
        <v>36</v>
      </c>
      <c r="O2797" s="181"/>
      <c r="P2797" s="184">
        <v>0.75</v>
      </c>
      <c r="Q2797" s="185" t="s">
        <v>107</v>
      </c>
      <c r="R2797" s="181" t="s">
        <v>37</v>
      </c>
      <c r="S2797" s="181" t="s">
        <v>96</v>
      </c>
      <c r="T2797" s="186">
        <v>45491</v>
      </c>
      <c r="U2797" s="187" t="s">
        <v>225</v>
      </c>
      <c r="V2797" s="188" t="str" cm="1">
        <f t="array" ref="V2797">IF(SUM(LEN(A2797:U2797))=0,"",IF(OR(OR(ISBLANK(E2797),SUM(LEN(B2797),LEN(C2797))=0),AND(NOT(D2797="Unknown"),ISBLANK(I2797)),AND(NOT(N2797="Unknown"),ISBLANK(Q2797))),"Missing Information", INDEX(Table15[Entire Service Line Classification], MATCH(SUMIFS(Table15[Unique ID],Table15[System-Owned Portion],D2797,Table15[If Material Anything Other than "Lead" in Column E,Was Material Ever Previously Lead?],F2797,Table15[Customer-Owned Portion],N2797),Table15[Unique ID],0),0)))</f>
        <v>Non-lead</v>
      </c>
      <c r="W2797" s="189"/>
    </row>
    <row r="2798" spans="1:23" s="190" customFormat="1" ht="37.5" x14ac:dyDescent="0.25">
      <c r="A2798" s="180">
        <v>10891363</v>
      </c>
      <c r="B2798" s="181" t="s">
        <v>5652</v>
      </c>
      <c r="C2798" s="182" t="s">
        <v>5653</v>
      </c>
      <c r="D2798" s="183" t="s">
        <v>36</v>
      </c>
      <c r="E2798" s="181" t="s">
        <v>35</v>
      </c>
      <c r="F2798" s="183" t="s">
        <v>35</v>
      </c>
      <c r="G2798" s="181" t="s">
        <v>241</v>
      </c>
      <c r="H2798" s="184">
        <v>1</v>
      </c>
      <c r="I2798" s="185" t="s">
        <v>107</v>
      </c>
      <c r="J2798" s="181" t="s">
        <v>37</v>
      </c>
      <c r="K2798" s="181" t="s">
        <v>38</v>
      </c>
      <c r="L2798" s="186">
        <v>45490</v>
      </c>
      <c r="M2798" s="187" t="s">
        <v>225</v>
      </c>
      <c r="N2798" s="183" t="s">
        <v>43</v>
      </c>
      <c r="O2798" s="181"/>
      <c r="P2798" s="184">
        <v>0.75</v>
      </c>
      <c r="Q2798" s="185" t="s">
        <v>107</v>
      </c>
      <c r="R2798" s="181" t="s">
        <v>37</v>
      </c>
      <c r="S2798" s="181" t="s">
        <v>96</v>
      </c>
      <c r="T2798" s="186">
        <v>45490</v>
      </c>
      <c r="U2798" s="187" t="s">
        <v>7068</v>
      </c>
      <c r="V2798" s="188" t="str" cm="1">
        <f t="array" ref="V2798">IF(SUM(LEN(A2798:U2798))=0,"",IF(OR(OR(ISBLANK(E2798),SUM(LEN(B2798),LEN(C2798))=0),AND(NOT(D2798="Unknown"),ISBLANK(I2798)),AND(NOT(N2798="Unknown"),ISBLANK(Q2798))),"Missing Information", INDEX(Table15[Entire Service Line Classification], MATCH(SUMIFS(Table15[Unique ID],Table15[System-Owned Portion],D2798,Table15[If Material Anything Other than "Lead" in Column E,Was Material Ever Previously Lead?],F2798,Table15[Customer-Owned Portion],N2798),Table15[Unique ID],0),0)))</f>
        <v>Non-lead</v>
      </c>
      <c r="W2798" s="189"/>
    </row>
    <row r="2799" spans="1:23" s="190" customFormat="1" ht="37.5" x14ac:dyDescent="0.25">
      <c r="A2799" s="180">
        <v>10891362</v>
      </c>
      <c r="B2799" s="181" t="s">
        <v>5654</v>
      </c>
      <c r="C2799" s="182" t="s">
        <v>5655</v>
      </c>
      <c r="D2799" s="183" t="s">
        <v>36</v>
      </c>
      <c r="E2799" s="181" t="s">
        <v>35</v>
      </c>
      <c r="F2799" s="183" t="s">
        <v>35</v>
      </c>
      <c r="G2799" s="181" t="s">
        <v>225</v>
      </c>
      <c r="H2799" s="184">
        <v>1</v>
      </c>
      <c r="I2799" s="185" t="s">
        <v>107</v>
      </c>
      <c r="J2799" s="181" t="s">
        <v>37</v>
      </c>
      <c r="K2799" s="181" t="s">
        <v>38</v>
      </c>
      <c r="L2799" s="186">
        <v>45491</v>
      </c>
      <c r="M2799" s="187" t="s">
        <v>225</v>
      </c>
      <c r="N2799" s="183" t="s">
        <v>43</v>
      </c>
      <c r="O2799" s="181"/>
      <c r="P2799" s="184">
        <v>0.75</v>
      </c>
      <c r="Q2799" s="185" t="s">
        <v>107</v>
      </c>
      <c r="R2799" s="181" t="s">
        <v>37</v>
      </c>
      <c r="S2799" s="181" t="s">
        <v>96</v>
      </c>
      <c r="T2799" s="186">
        <v>45491</v>
      </c>
      <c r="U2799" s="187" t="s">
        <v>7068</v>
      </c>
      <c r="V2799" s="188" t="str" cm="1">
        <f t="array" ref="V2799">IF(SUM(LEN(A2799:U2799))=0,"",IF(OR(OR(ISBLANK(E2799),SUM(LEN(B2799),LEN(C2799))=0),AND(NOT(D2799="Unknown"),ISBLANK(I2799)),AND(NOT(N2799="Unknown"),ISBLANK(Q2799))),"Missing Information", INDEX(Table15[Entire Service Line Classification], MATCH(SUMIFS(Table15[Unique ID],Table15[System-Owned Portion],D2799,Table15[If Material Anything Other than "Lead" in Column E,Was Material Ever Previously Lead?],F2799,Table15[Customer-Owned Portion],N2799),Table15[Unique ID],0),0)))</f>
        <v>Non-lead</v>
      </c>
      <c r="W2799" s="189"/>
    </row>
    <row r="2800" spans="1:23" s="190" customFormat="1" ht="37.5" x14ac:dyDescent="0.25">
      <c r="A2800" s="180">
        <v>10891361</v>
      </c>
      <c r="B2800" s="181" t="s">
        <v>5656</v>
      </c>
      <c r="C2800" s="182" t="s">
        <v>5657</v>
      </c>
      <c r="D2800" s="183" t="s">
        <v>36</v>
      </c>
      <c r="E2800" s="181" t="s">
        <v>35</v>
      </c>
      <c r="F2800" s="183" t="s">
        <v>35</v>
      </c>
      <c r="G2800" s="181" t="s">
        <v>277</v>
      </c>
      <c r="H2800" s="184">
        <v>1</v>
      </c>
      <c r="I2800" s="185" t="s">
        <v>107</v>
      </c>
      <c r="J2800" s="181" t="s">
        <v>37</v>
      </c>
      <c r="K2800" s="181" t="s">
        <v>38</v>
      </c>
      <c r="L2800" s="186">
        <v>45474</v>
      </c>
      <c r="M2800" s="187" t="s">
        <v>225</v>
      </c>
      <c r="N2800" s="183" t="s">
        <v>43</v>
      </c>
      <c r="O2800" s="181"/>
      <c r="P2800" s="184">
        <v>0.75</v>
      </c>
      <c r="Q2800" s="185" t="s">
        <v>107</v>
      </c>
      <c r="R2800" s="181" t="s">
        <v>37</v>
      </c>
      <c r="S2800" s="181" t="s">
        <v>96</v>
      </c>
      <c r="T2800" s="186">
        <v>45474</v>
      </c>
      <c r="U2800" s="187" t="s">
        <v>7069</v>
      </c>
      <c r="V2800" s="188" t="str" cm="1">
        <f t="array" ref="V2800">IF(SUM(LEN(A2800:U2800))=0,"",IF(OR(OR(ISBLANK(E2800),SUM(LEN(B2800),LEN(C2800))=0),AND(NOT(D2800="Unknown"),ISBLANK(I2800)),AND(NOT(N2800="Unknown"),ISBLANK(Q2800))),"Missing Information", INDEX(Table15[Entire Service Line Classification], MATCH(SUMIFS(Table15[Unique ID],Table15[System-Owned Portion],D2800,Table15[If Material Anything Other than "Lead" in Column E,Was Material Ever Previously Lead?],F2800,Table15[Customer-Owned Portion],N2800),Table15[Unique ID],0),0)))</f>
        <v>Non-lead</v>
      </c>
      <c r="W2800" s="189"/>
    </row>
    <row r="2801" spans="1:23" s="190" customFormat="1" ht="37.5" x14ac:dyDescent="0.25">
      <c r="A2801" s="180">
        <v>10891360</v>
      </c>
      <c r="B2801" s="181" t="s">
        <v>5658</v>
      </c>
      <c r="C2801" s="182" t="s">
        <v>5659</v>
      </c>
      <c r="D2801" s="183" t="s">
        <v>36</v>
      </c>
      <c r="E2801" s="181" t="s">
        <v>35</v>
      </c>
      <c r="F2801" s="183" t="s">
        <v>35</v>
      </c>
      <c r="G2801" s="181" t="s">
        <v>247</v>
      </c>
      <c r="H2801" s="184">
        <v>1</v>
      </c>
      <c r="I2801" s="185" t="s">
        <v>107</v>
      </c>
      <c r="J2801" s="181" t="s">
        <v>37</v>
      </c>
      <c r="K2801" s="181" t="s">
        <v>38</v>
      </c>
      <c r="L2801" s="186">
        <v>45476</v>
      </c>
      <c r="M2801" s="187" t="s">
        <v>7068</v>
      </c>
      <c r="N2801" s="183" t="s">
        <v>43</v>
      </c>
      <c r="O2801" s="181"/>
      <c r="P2801" s="184">
        <v>0.75</v>
      </c>
      <c r="Q2801" s="185" t="s">
        <v>107</v>
      </c>
      <c r="R2801" s="181" t="s">
        <v>37</v>
      </c>
      <c r="S2801" s="181" t="s">
        <v>96</v>
      </c>
      <c r="T2801" s="186">
        <v>45476</v>
      </c>
      <c r="U2801" s="187" t="s">
        <v>7068</v>
      </c>
      <c r="V2801" s="188" t="str" cm="1">
        <f t="array" ref="V2801">IF(SUM(LEN(A2801:U2801))=0,"",IF(OR(OR(ISBLANK(E2801),SUM(LEN(B2801),LEN(C2801))=0),AND(NOT(D2801="Unknown"),ISBLANK(I2801)),AND(NOT(N2801="Unknown"),ISBLANK(Q2801))),"Missing Information", INDEX(Table15[Entire Service Line Classification], MATCH(SUMIFS(Table15[Unique ID],Table15[System-Owned Portion],D2801,Table15[If Material Anything Other than "Lead" in Column E,Was Material Ever Previously Lead?],F2801,Table15[Customer-Owned Portion],N2801),Table15[Unique ID],0),0)))</f>
        <v>Non-lead</v>
      </c>
      <c r="W2801" s="189"/>
    </row>
    <row r="2802" spans="1:23" s="190" customFormat="1" ht="37.5" x14ac:dyDescent="0.25">
      <c r="A2802" s="180">
        <v>10891356</v>
      </c>
      <c r="B2802" s="181" t="s">
        <v>5660</v>
      </c>
      <c r="C2802" s="182" t="s">
        <v>5661</v>
      </c>
      <c r="D2802" s="183" t="s">
        <v>36</v>
      </c>
      <c r="E2802" s="181" t="s">
        <v>35</v>
      </c>
      <c r="F2802" s="183" t="s">
        <v>35</v>
      </c>
      <c r="G2802" s="181" t="s">
        <v>238</v>
      </c>
      <c r="H2802" s="184">
        <v>1</v>
      </c>
      <c r="I2802" s="185" t="s">
        <v>107</v>
      </c>
      <c r="J2802" s="181" t="s">
        <v>37</v>
      </c>
      <c r="K2802" s="181" t="s">
        <v>38</v>
      </c>
      <c r="L2802" s="186">
        <v>45474</v>
      </c>
      <c r="M2802" s="187" t="s">
        <v>7068</v>
      </c>
      <c r="N2802" s="183" t="s">
        <v>36</v>
      </c>
      <c r="O2802" s="181"/>
      <c r="P2802" s="184">
        <v>1</v>
      </c>
      <c r="Q2802" s="185" t="s">
        <v>107</v>
      </c>
      <c r="R2802" s="181" t="s">
        <v>37</v>
      </c>
      <c r="S2802" s="181" t="s">
        <v>96</v>
      </c>
      <c r="T2802" s="186">
        <v>45474</v>
      </c>
      <c r="U2802" s="187" t="s">
        <v>7068</v>
      </c>
      <c r="V2802" s="188" t="str" cm="1">
        <f t="array" ref="V2802">IF(SUM(LEN(A2802:U2802))=0,"",IF(OR(OR(ISBLANK(E2802),SUM(LEN(B2802),LEN(C2802))=0),AND(NOT(D2802="Unknown"),ISBLANK(I2802)),AND(NOT(N2802="Unknown"),ISBLANK(Q2802))),"Missing Information", INDEX(Table15[Entire Service Line Classification], MATCH(SUMIFS(Table15[Unique ID],Table15[System-Owned Portion],D2802,Table15[If Material Anything Other than "Lead" in Column E,Was Material Ever Previously Lead?],F2802,Table15[Customer-Owned Portion],N2802),Table15[Unique ID],0),0)))</f>
        <v>Non-lead</v>
      </c>
      <c r="W2802" s="189"/>
    </row>
    <row r="2803" spans="1:23" s="190" customFormat="1" ht="37.5" x14ac:dyDescent="0.25">
      <c r="A2803" s="180">
        <v>10891355</v>
      </c>
      <c r="B2803" s="181" t="s">
        <v>5662</v>
      </c>
      <c r="C2803" s="182" t="s">
        <v>5663</v>
      </c>
      <c r="D2803" s="183" t="s">
        <v>36</v>
      </c>
      <c r="E2803" s="181" t="s">
        <v>35</v>
      </c>
      <c r="F2803" s="183" t="s">
        <v>35</v>
      </c>
      <c r="G2803" s="181" t="s">
        <v>7040</v>
      </c>
      <c r="H2803" s="184">
        <v>1</v>
      </c>
      <c r="I2803" s="185" t="s">
        <v>107</v>
      </c>
      <c r="J2803" s="181" t="s">
        <v>37</v>
      </c>
      <c r="K2803" s="181" t="s">
        <v>38</v>
      </c>
      <c r="L2803" s="186">
        <v>45476</v>
      </c>
      <c r="M2803" s="187" t="s">
        <v>225</v>
      </c>
      <c r="N2803" s="183" t="s">
        <v>36</v>
      </c>
      <c r="O2803" s="181"/>
      <c r="P2803" s="184">
        <v>1</v>
      </c>
      <c r="Q2803" s="185" t="s">
        <v>107</v>
      </c>
      <c r="R2803" s="181" t="s">
        <v>37</v>
      </c>
      <c r="S2803" s="181" t="s">
        <v>96</v>
      </c>
      <c r="T2803" s="186">
        <v>45476</v>
      </c>
      <c r="U2803" s="187" t="s">
        <v>225</v>
      </c>
      <c r="V2803" s="188" t="str" cm="1">
        <f t="array" ref="V2803">IF(SUM(LEN(A2803:U2803))=0,"",IF(OR(OR(ISBLANK(E2803),SUM(LEN(B2803),LEN(C2803))=0),AND(NOT(D2803="Unknown"),ISBLANK(I2803)),AND(NOT(N2803="Unknown"),ISBLANK(Q2803))),"Missing Information", INDEX(Table15[Entire Service Line Classification], MATCH(SUMIFS(Table15[Unique ID],Table15[System-Owned Portion],D2803,Table15[If Material Anything Other than "Lead" in Column E,Was Material Ever Previously Lead?],F2803,Table15[Customer-Owned Portion],N2803),Table15[Unique ID],0),0)))</f>
        <v>Non-lead</v>
      </c>
      <c r="W2803" s="189"/>
    </row>
    <row r="2804" spans="1:23" s="190" customFormat="1" ht="37.5" x14ac:dyDescent="0.25">
      <c r="A2804" s="180">
        <v>10891352</v>
      </c>
      <c r="B2804" s="181" t="s">
        <v>5664</v>
      </c>
      <c r="C2804" s="182" t="s">
        <v>5665</v>
      </c>
      <c r="D2804" s="183" t="s">
        <v>43</v>
      </c>
      <c r="E2804" s="181" t="s">
        <v>35</v>
      </c>
      <c r="F2804" s="183" t="s">
        <v>35</v>
      </c>
      <c r="G2804" s="181" t="s">
        <v>225</v>
      </c>
      <c r="H2804" s="184">
        <v>0.75</v>
      </c>
      <c r="I2804" s="185" t="s">
        <v>107</v>
      </c>
      <c r="J2804" s="181" t="s">
        <v>37</v>
      </c>
      <c r="K2804" s="181" t="s">
        <v>38</v>
      </c>
      <c r="L2804" s="186">
        <v>45476</v>
      </c>
      <c r="M2804" s="187" t="s">
        <v>7078</v>
      </c>
      <c r="N2804" s="183" t="s">
        <v>43</v>
      </c>
      <c r="O2804" s="181"/>
      <c r="P2804" s="184">
        <v>0.75</v>
      </c>
      <c r="Q2804" s="185" t="s">
        <v>107</v>
      </c>
      <c r="R2804" s="181" t="s">
        <v>37</v>
      </c>
      <c r="S2804" s="181" t="s">
        <v>96</v>
      </c>
      <c r="T2804" s="186">
        <v>45476</v>
      </c>
      <c r="U2804" s="187" t="s">
        <v>7078</v>
      </c>
      <c r="V2804" s="188" t="str" cm="1">
        <f t="array" ref="V2804">IF(SUM(LEN(A2804:U2804))=0,"",IF(OR(OR(ISBLANK(E2804),SUM(LEN(B2804),LEN(C2804))=0),AND(NOT(D2804="Unknown"),ISBLANK(I2804)),AND(NOT(N2804="Unknown"),ISBLANK(Q2804))),"Missing Information", INDEX(Table15[Entire Service Line Classification], MATCH(SUMIFS(Table15[Unique ID],Table15[System-Owned Portion],D2804,Table15[If Material Anything Other than "Lead" in Column E,Was Material Ever Previously Lead?],F2804,Table15[Customer-Owned Portion],N2804),Table15[Unique ID],0),0)))</f>
        <v>Non-lead</v>
      </c>
      <c r="W2804" s="189"/>
    </row>
    <row r="2805" spans="1:23" s="190" customFormat="1" ht="37.5" x14ac:dyDescent="0.25">
      <c r="A2805" s="180">
        <v>10891351</v>
      </c>
      <c r="B2805" s="181" t="s">
        <v>5666</v>
      </c>
      <c r="C2805" s="182" t="s">
        <v>5667</v>
      </c>
      <c r="D2805" s="183" t="s">
        <v>43</v>
      </c>
      <c r="E2805" s="181" t="s">
        <v>35</v>
      </c>
      <c r="F2805" s="183" t="s">
        <v>35</v>
      </c>
      <c r="G2805" s="181" t="s">
        <v>239</v>
      </c>
      <c r="H2805" s="184">
        <v>0.75</v>
      </c>
      <c r="I2805" s="185" t="s">
        <v>107</v>
      </c>
      <c r="J2805" s="181" t="s">
        <v>37</v>
      </c>
      <c r="K2805" s="181" t="s">
        <v>38</v>
      </c>
      <c r="L2805" s="186">
        <v>45476</v>
      </c>
      <c r="M2805" s="187" t="s">
        <v>7078</v>
      </c>
      <c r="N2805" s="183" t="s">
        <v>43</v>
      </c>
      <c r="O2805" s="181"/>
      <c r="P2805" s="184">
        <v>0.75</v>
      </c>
      <c r="Q2805" s="185" t="s">
        <v>107</v>
      </c>
      <c r="R2805" s="181" t="s">
        <v>37</v>
      </c>
      <c r="S2805" s="181" t="s">
        <v>96</v>
      </c>
      <c r="T2805" s="186">
        <v>45476</v>
      </c>
      <c r="U2805" s="187" t="s">
        <v>7078</v>
      </c>
      <c r="V2805" s="188" t="str" cm="1">
        <f t="array" ref="V2805">IF(SUM(LEN(A2805:U2805))=0,"",IF(OR(OR(ISBLANK(E2805),SUM(LEN(B2805),LEN(C2805))=0),AND(NOT(D2805="Unknown"),ISBLANK(I2805)),AND(NOT(N2805="Unknown"),ISBLANK(Q2805))),"Missing Information", INDEX(Table15[Entire Service Line Classification], MATCH(SUMIFS(Table15[Unique ID],Table15[System-Owned Portion],D2805,Table15[If Material Anything Other than "Lead" in Column E,Was Material Ever Previously Lead?],F2805,Table15[Customer-Owned Portion],N2805),Table15[Unique ID],0),0)))</f>
        <v>Non-lead</v>
      </c>
      <c r="W2805" s="189"/>
    </row>
    <row r="2806" spans="1:23" s="190" customFormat="1" ht="37.5" x14ac:dyDescent="0.25">
      <c r="A2806" s="180">
        <v>10891359</v>
      </c>
      <c r="B2806" s="181" t="s">
        <v>5668</v>
      </c>
      <c r="C2806" s="182" t="s">
        <v>5669</v>
      </c>
      <c r="D2806" s="183" t="s">
        <v>43</v>
      </c>
      <c r="E2806" s="181" t="s">
        <v>35</v>
      </c>
      <c r="F2806" s="183" t="s">
        <v>35</v>
      </c>
      <c r="G2806" s="181" t="s">
        <v>238</v>
      </c>
      <c r="H2806" s="184">
        <v>0.75</v>
      </c>
      <c r="I2806" s="185" t="s">
        <v>107</v>
      </c>
      <c r="J2806" s="181" t="s">
        <v>37</v>
      </c>
      <c r="K2806" s="181" t="s">
        <v>38</v>
      </c>
      <c r="L2806" s="186">
        <v>45476</v>
      </c>
      <c r="M2806" s="187" t="s">
        <v>7068</v>
      </c>
      <c r="N2806" s="183" t="s">
        <v>43</v>
      </c>
      <c r="O2806" s="181"/>
      <c r="P2806" s="184">
        <v>0.75</v>
      </c>
      <c r="Q2806" s="185" t="s">
        <v>107</v>
      </c>
      <c r="R2806" s="181" t="s">
        <v>37</v>
      </c>
      <c r="S2806" s="181" t="s">
        <v>96</v>
      </c>
      <c r="T2806" s="186">
        <v>45476</v>
      </c>
      <c r="U2806" s="187" t="s">
        <v>7068</v>
      </c>
      <c r="V2806" s="188" t="str" cm="1">
        <f t="array" ref="V2806">IF(SUM(LEN(A2806:U2806))=0,"",IF(OR(OR(ISBLANK(E2806),SUM(LEN(B2806),LEN(C2806))=0),AND(NOT(D2806="Unknown"),ISBLANK(I2806)),AND(NOT(N2806="Unknown"),ISBLANK(Q2806))),"Missing Information", INDEX(Table15[Entire Service Line Classification], MATCH(SUMIFS(Table15[Unique ID],Table15[System-Owned Portion],D2806,Table15[If Material Anything Other than "Lead" in Column E,Was Material Ever Previously Lead?],F2806,Table15[Customer-Owned Portion],N2806),Table15[Unique ID],0),0)))</f>
        <v>Non-lead</v>
      </c>
      <c r="W2806" s="189"/>
    </row>
    <row r="2807" spans="1:23" s="190" customFormat="1" ht="37.5" x14ac:dyDescent="0.25">
      <c r="A2807" s="180">
        <v>10891358</v>
      </c>
      <c r="B2807" s="181" t="s">
        <v>5670</v>
      </c>
      <c r="C2807" s="182" t="s">
        <v>5671</v>
      </c>
      <c r="D2807" s="183" t="s">
        <v>43</v>
      </c>
      <c r="E2807" s="181" t="s">
        <v>35</v>
      </c>
      <c r="F2807" s="183" t="s">
        <v>35</v>
      </c>
      <c r="G2807" s="181" t="s">
        <v>238</v>
      </c>
      <c r="H2807" s="184">
        <v>0.75</v>
      </c>
      <c r="I2807" s="185" t="s">
        <v>107</v>
      </c>
      <c r="J2807" s="181" t="s">
        <v>37</v>
      </c>
      <c r="K2807" s="181" t="s">
        <v>38</v>
      </c>
      <c r="L2807" s="186">
        <v>45476</v>
      </c>
      <c r="M2807" s="187" t="s">
        <v>7078</v>
      </c>
      <c r="N2807" s="183" t="s">
        <v>43</v>
      </c>
      <c r="O2807" s="181"/>
      <c r="P2807" s="184">
        <v>0.75</v>
      </c>
      <c r="Q2807" s="185" t="s">
        <v>107</v>
      </c>
      <c r="R2807" s="181" t="s">
        <v>37</v>
      </c>
      <c r="S2807" s="181" t="s">
        <v>96</v>
      </c>
      <c r="T2807" s="186">
        <v>45476</v>
      </c>
      <c r="U2807" s="187" t="s">
        <v>7078</v>
      </c>
      <c r="V2807" s="188" t="str" cm="1">
        <f t="array" ref="V2807">IF(SUM(LEN(A2807:U2807))=0,"",IF(OR(OR(ISBLANK(E2807),SUM(LEN(B2807),LEN(C2807))=0),AND(NOT(D2807="Unknown"),ISBLANK(I2807)),AND(NOT(N2807="Unknown"),ISBLANK(Q2807))),"Missing Information", INDEX(Table15[Entire Service Line Classification], MATCH(SUMIFS(Table15[Unique ID],Table15[System-Owned Portion],D2807,Table15[If Material Anything Other than "Lead" in Column E,Was Material Ever Previously Lead?],F2807,Table15[Customer-Owned Portion],N2807),Table15[Unique ID],0),0)))</f>
        <v>Non-lead</v>
      </c>
      <c r="W2807" s="189"/>
    </row>
    <row r="2808" spans="1:23" s="190" customFormat="1" ht="37.5" x14ac:dyDescent="0.25">
      <c r="A2808" s="180">
        <v>10891357</v>
      </c>
      <c r="B2808" s="181" t="s">
        <v>5672</v>
      </c>
      <c r="C2808" s="182" t="s">
        <v>5673</v>
      </c>
      <c r="D2808" s="183" t="s">
        <v>36</v>
      </c>
      <c r="E2808" s="181" t="s">
        <v>35</v>
      </c>
      <c r="F2808" s="183" t="s">
        <v>35</v>
      </c>
      <c r="G2808" s="181" t="s">
        <v>238</v>
      </c>
      <c r="H2808" s="184">
        <v>1</v>
      </c>
      <c r="I2808" s="185" t="s">
        <v>107</v>
      </c>
      <c r="J2808" s="181" t="s">
        <v>37</v>
      </c>
      <c r="K2808" s="181" t="s">
        <v>38</v>
      </c>
      <c r="L2808" s="186">
        <v>45476</v>
      </c>
      <c r="M2808" s="187" t="s">
        <v>225</v>
      </c>
      <c r="N2808" s="183" t="s">
        <v>43</v>
      </c>
      <c r="O2808" s="181"/>
      <c r="P2808" s="184">
        <v>0.75</v>
      </c>
      <c r="Q2808" s="185" t="s">
        <v>107</v>
      </c>
      <c r="R2808" s="181" t="s">
        <v>37</v>
      </c>
      <c r="S2808" s="181" t="s">
        <v>96</v>
      </c>
      <c r="T2808" s="186">
        <v>45476</v>
      </c>
      <c r="U2808" s="187" t="s">
        <v>225</v>
      </c>
      <c r="V2808" s="188" t="str" cm="1">
        <f t="array" ref="V2808">IF(SUM(LEN(A2808:U2808))=0,"",IF(OR(OR(ISBLANK(E2808),SUM(LEN(B2808),LEN(C2808))=0),AND(NOT(D2808="Unknown"),ISBLANK(I2808)),AND(NOT(N2808="Unknown"),ISBLANK(Q2808))),"Missing Information", INDEX(Table15[Entire Service Line Classification], MATCH(SUMIFS(Table15[Unique ID],Table15[System-Owned Portion],D2808,Table15[If Material Anything Other than "Lead" in Column E,Was Material Ever Previously Lead?],F2808,Table15[Customer-Owned Portion],N2808),Table15[Unique ID],0),0)))</f>
        <v>Non-lead</v>
      </c>
      <c r="W2808" s="189"/>
    </row>
    <row r="2809" spans="1:23" s="190" customFormat="1" ht="37.5" x14ac:dyDescent="0.25">
      <c r="A2809" s="180">
        <v>10891354</v>
      </c>
      <c r="B2809" s="181" t="s">
        <v>5674</v>
      </c>
      <c r="C2809" s="182" t="s">
        <v>5675</v>
      </c>
      <c r="D2809" s="183" t="s">
        <v>36</v>
      </c>
      <c r="E2809" s="181" t="s">
        <v>35</v>
      </c>
      <c r="F2809" s="183" t="s">
        <v>35</v>
      </c>
      <c r="G2809" s="181" t="s">
        <v>238</v>
      </c>
      <c r="H2809" s="184">
        <v>1</v>
      </c>
      <c r="I2809" s="185" t="s">
        <v>107</v>
      </c>
      <c r="J2809" s="181" t="s">
        <v>37</v>
      </c>
      <c r="K2809" s="181" t="s">
        <v>38</v>
      </c>
      <c r="L2809" s="186">
        <v>45476</v>
      </c>
      <c r="M2809" s="187" t="s">
        <v>225</v>
      </c>
      <c r="N2809" s="183" t="s">
        <v>36</v>
      </c>
      <c r="O2809" s="181"/>
      <c r="P2809" s="184">
        <v>1</v>
      </c>
      <c r="Q2809" s="185" t="s">
        <v>107</v>
      </c>
      <c r="R2809" s="181" t="s">
        <v>37</v>
      </c>
      <c r="S2809" s="181" t="s">
        <v>96</v>
      </c>
      <c r="T2809" s="186">
        <v>45476</v>
      </c>
      <c r="U2809" s="187" t="s">
        <v>225</v>
      </c>
      <c r="V2809" s="188" t="str" cm="1">
        <f t="array" ref="V2809">IF(SUM(LEN(A2809:U2809))=0,"",IF(OR(OR(ISBLANK(E2809),SUM(LEN(B2809),LEN(C2809))=0),AND(NOT(D2809="Unknown"),ISBLANK(I2809)),AND(NOT(N2809="Unknown"),ISBLANK(Q2809))),"Missing Information", INDEX(Table15[Entire Service Line Classification], MATCH(SUMIFS(Table15[Unique ID],Table15[System-Owned Portion],D2809,Table15[If Material Anything Other than "Lead" in Column E,Was Material Ever Previously Lead?],F2809,Table15[Customer-Owned Portion],N2809),Table15[Unique ID],0),0)))</f>
        <v>Non-lead</v>
      </c>
      <c r="W2809" s="189"/>
    </row>
    <row r="2810" spans="1:23" s="190" customFormat="1" ht="37.5" x14ac:dyDescent="0.25">
      <c r="A2810" s="180">
        <v>10891353</v>
      </c>
      <c r="B2810" s="181" t="s">
        <v>5676</v>
      </c>
      <c r="C2810" s="182" t="s">
        <v>5677</v>
      </c>
      <c r="D2810" s="183" t="s">
        <v>43</v>
      </c>
      <c r="E2810" s="181" t="s">
        <v>35</v>
      </c>
      <c r="F2810" s="183" t="s">
        <v>35</v>
      </c>
      <c r="G2810" s="181" t="s">
        <v>247</v>
      </c>
      <c r="H2810" s="184">
        <v>0.75</v>
      </c>
      <c r="I2810" s="185" t="s">
        <v>107</v>
      </c>
      <c r="J2810" s="181" t="s">
        <v>37</v>
      </c>
      <c r="K2810" s="181" t="s">
        <v>38</v>
      </c>
      <c r="L2810" s="186">
        <v>45476</v>
      </c>
      <c r="M2810" s="187" t="s">
        <v>7078</v>
      </c>
      <c r="N2810" s="183" t="s">
        <v>43</v>
      </c>
      <c r="O2810" s="181"/>
      <c r="P2810" s="184">
        <v>0.75</v>
      </c>
      <c r="Q2810" s="185" t="s">
        <v>107</v>
      </c>
      <c r="R2810" s="181" t="s">
        <v>37</v>
      </c>
      <c r="S2810" s="181" t="s">
        <v>96</v>
      </c>
      <c r="T2810" s="186">
        <v>45476</v>
      </c>
      <c r="U2810" s="187" t="s">
        <v>7078</v>
      </c>
      <c r="V2810" s="188" t="str" cm="1">
        <f t="array" ref="V2810">IF(SUM(LEN(A2810:U2810))=0,"",IF(OR(OR(ISBLANK(E2810),SUM(LEN(B2810),LEN(C2810))=0),AND(NOT(D2810="Unknown"),ISBLANK(I2810)),AND(NOT(N2810="Unknown"),ISBLANK(Q2810))),"Missing Information", INDEX(Table15[Entire Service Line Classification], MATCH(SUMIFS(Table15[Unique ID],Table15[System-Owned Portion],D2810,Table15[If Material Anything Other than "Lead" in Column E,Was Material Ever Previously Lead?],F2810,Table15[Customer-Owned Portion],N2810),Table15[Unique ID],0),0)))</f>
        <v>Non-lead</v>
      </c>
      <c r="W2810" s="189"/>
    </row>
    <row r="2811" spans="1:23" s="190" customFormat="1" ht="37.5" x14ac:dyDescent="0.25">
      <c r="A2811" s="180">
        <v>10891350</v>
      </c>
      <c r="B2811" s="181" t="s">
        <v>5678</v>
      </c>
      <c r="C2811" s="182" t="s">
        <v>5679</v>
      </c>
      <c r="D2811" s="183" t="s">
        <v>36</v>
      </c>
      <c r="E2811" s="181" t="s">
        <v>35</v>
      </c>
      <c r="F2811" s="183" t="s">
        <v>35</v>
      </c>
      <c r="G2811" s="181" t="s">
        <v>238</v>
      </c>
      <c r="H2811" s="184">
        <v>1</v>
      </c>
      <c r="I2811" s="185" t="s">
        <v>107</v>
      </c>
      <c r="J2811" s="181" t="s">
        <v>37</v>
      </c>
      <c r="K2811" s="181" t="s">
        <v>38</v>
      </c>
      <c r="L2811" s="186">
        <v>45474</v>
      </c>
      <c r="M2811" s="187" t="s">
        <v>7068</v>
      </c>
      <c r="N2811" s="183" t="s">
        <v>44</v>
      </c>
      <c r="O2811" s="181"/>
      <c r="P2811" s="184">
        <v>1</v>
      </c>
      <c r="Q2811" s="185" t="s">
        <v>107</v>
      </c>
      <c r="R2811" s="181" t="s">
        <v>37</v>
      </c>
      <c r="S2811" s="181" t="s">
        <v>96</v>
      </c>
      <c r="T2811" s="186">
        <v>45474</v>
      </c>
      <c r="U2811" s="187" t="s">
        <v>7068</v>
      </c>
      <c r="V2811" s="188" t="str" cm="1">
        <f t="array" ref="V2811">IF(SUM(LEN(A2811:U2811))=0,"",IF(OR(OR(ISBLANK(E2811),SUM(LEN(B2811),LEN(C2811))=0),AND(NOT(D2811="Unknown"),ISBLANK(I2811)),AND(NOT(N2811="Unknown"),ISBLANK(Q2811))),"Missing Information", INDEX(Table15[Entire Service Line Classification], MATCH(SUMIFS(Table15[Unique ID],Table15[System-Owned Portion],D2811,Table15[If Material Anything Other than "Lead" in Column E,Was Material Ever Previously Lead?],F2811,Table15[Customer-Owned Portion],N2811),Table15[Unique ID],0),0)))</f>
        <v>Non-lead</v>
      </c>
      <c r="W2811" s="189"/>
    </row>
    <row r="2812" spans="1:23" s="190" customFormat="1" ht="37.5" x14ac:dyDescent="0.25">
      <c r="A2812" s="180">
        <v>10891349</v>
      </c>
      <c r="B2812" s="181" t="s">
        <v>5680</v>
      </c>
      <c r="C2812" s="182" t="s">
        <v>5681</v>
      </c>
      <c r="D2812" s="183" t="s">
        <v>36</v>
      </c>
      <c r="E2812" s="181" t="s">
        <v>35</v>
      </c>
      <c r="F2812" s="183" t="s">
        <v>35</v>
      </c>
      <c r="G2812" s="181" t="s">
        <v>238</v>
      </c>
      <c r="H2812" s="184">
        <v>1</v>
      </c>
      <c r="I2812" s="185" t="s">
        <v>107</v>
      </c>
      <c r="J2812" s="181" t="s">
        <v>37</v>
      </c>
      <c r="K2812" s="181" t="s">
        <v>38</v>
      </c>
      <c r="L2812" s="186">
        <v>45476</v>
      </c>
      <c r="M2812" s="187" t="s">
        <v>225</v>
      </c>
      <c r="N2812" s="183" t="s">
        <v>36</v>
      </c>
      <c r="O2812" s="181"/>
      <c r="P2812" s="184">
        <v>1</v>
      </c>
      <c r="Q2812" s="185" t="s">
        <v>107</v>
      </c>
      <c r="R2812" s="181" t="s">
        <v>37</v>
      </c>
      <c r="S2812" s="181" t="s">
        <v>96</v>
      </c>
      <c r="T2812" s="186">
        <v>45476</v>
      </c>
      <c r="U2812" s="187" t="s">
        <v>225</v>
      </c>
      <c r="V2812" s="188" t="str" cm="1">
        <f t="array" ref="V2812">IF(SUM(LEN(A2812:U2812))=0,"",IF(OR(OR(ISBLANK(E2812),SUM(LEN(B2812),LEN(C2812))=0),AND(NOT(D2812="Unknown"),ISBLANK(I2812)),AND(NOT(N2812="Unknown"),ISBLANK(Q2812))),"Missing Information", INDEX(Table15[Entire Service Line Classification], MATCH(SUMIFS(Table15[Unique ID],Table15[System-Owned Portion],D2812,Table15[If Material Anything Other than "Lead" in Column E,Was Material Ever Previously Lead?],F2812,Table15[Customer-Owned Portion],N2812),Table15[Unique ID],0),0)))</f>
        <v>Non-lead</v>
      </c>
      <c r="W2812" s="189"/>
    </row>
    <row r="2813" spans="1:23" s="190" customFormat="1" ht="37.5" x14ac:dyDescent="0.25">
      <c r="A2813" s="180">
        <v>10891348</v>
      </c>
      <c r="B2813" s="181" t="s">
        <v>5682</v>
      </c>
      <c r="C2813" s="182" t="s">
        <v>5683</v>
      </c>
      <c r="D2813" s="183" t="s">
        <v>36</v>
      </c>
      <c r="E2813" s="181" t="s">
        <v>35</v>
      </c>
      <c r="F2813" s="183" t="s">
        <v>35</v>
      </c>
      <c r="G2813" s="181" t="s">
        <v>238</v>
      </c>
      <c r="H2813" s="184">
        <v>1</v>
      </c>
      <c r="I2813" s="185" t="s">
        <v>107</v>
      </c>
      <c r="J2813" s="181" t="s">
        <v>37</v>
      </c>
      <c r="K2813" s="181" t="s">
        <v>38</v>
      </c>
      <c r="L2813" s="186">
        <v>45476</v>
      </c>
      <c r="M2813" s="187" t="s">
        <v>225</v>
      </c>
      <c r="N2813" s="183" t="s">
        <v>43</v>
      </c>
      <c r="O2813" s="181"/>
      <c r="P2813" s="184">
        <v>0.75</v>
      </c>
      <c r="Q2813" s="185" t="s">
        <v>107</v>
      </c>
      <c r="R2813" s="181" t="s">
        <v>37</v>
      </c>
      <c r="S2813" s="181" t="s">
        <v>96</v>
      </c>
      <c r="T2813" s="186">
        <v>45476</v>
      </c>
      <c r="U2813" s="187" t="s">
        <v>7078</v>
      </c>
      <c r="V2813" s="188" t="str" cm="1">
        <f t="array" ref="V2813">IF(SUM(LEN(A2813:U2813))=0,"",IF(OR(OR(ISBLANK(E2813),SUM(LEN(B2813),LEN(C2813))=0),AND(NOT(D2813="Unknown"),ISBLANK(I2813)),AND(NOT(N2813="Unknown"),ISBLANK(Q2813))),"Missing Information", INDEX(Table15[Entire Service Line Classification], MATCH(SUMIFS(Table15[Unique ID],Table15[System-Owned Portion],D2813,Table15[If Material Anything Other than "Lead" in Column E,Was Material Ever Previously Lead?],F2813,Table15[Customer-Owned Portion],N2813),Table15[Unique ID],0),0)))</f>
        <v>Non-lead</v>
      </c>
      <c r="W2813" s="189"/>
    </row>
    <row r="2814" spans="1:23" s="190" customFormat="1" ht="37.5" x14ac:dyDescent="0.25">
      <c r="A2814" s="180">
        <v>10891347</v>
      </c>
      <c r="B2814" s="181" t="s">
        <v>5684</v>
      </c>
      <c r="C2814" s="182" t="s">
        <v>5685</v>
      </c>
      <c r="D2814" s="183" t="s">
        <v>43</v>
      </c>
      <c r="E2814" s="181" t="s">
        <v>35</v>
      </c>
      <c r="F2814" s="183" t="s">
        <v>35</v>
      </c>
      <c r="G2814" s="181" t="s">
        <v>7038</v>
      </c>
      <c r="H2814" s="184">
        <v>0.75</v>
      </c>
      <c r="I2814" s="185" t="s">
        <v>107</v>
      </c>
      <c r="J2814" s="181" t="s">
        <v>37</v>
      </c>
      <c r="K2814" s="181" t="s">
        <v>38</v>
      </c>
      <c r="L2814" s="186">
        <v>45476</v>
      </c>
      <c r="M2814" s="187" t="s">
        <v>7078</v>
      </c>
      <c r="N2814" s="183" t="s">
        <v>43</v>
      </c>
      <c r="O2814" s="181"/>
      <c r="P2814" s="184">
        <v>0.75</v>
      </c>
      <c r="Q2814" s="185" t="s">
        <v>107</v>
      </c>
      <c r="R2814" s="181" t="s">
        <v>37</v>
      </c>
      <c r="S2814" s="181" t="s">
        <v>96</v>
      </c>
      <c r="T2814" s="186">
        <v>45476</v>
      </c>
      <c r="U2814" s="187" t="s">
        <v>7078</v>
      </c>
      <c r="V2814" s="188" t="str" cm="1">
        <f t="array" ref="V2814">IF(SUM(LEN(A2814:U2814))=0,"",IF(OR(OR(ISBLANK(E2814),SUM(LEN(B2814),LEN(C2814))=0),AND(NOT(D2814="Unknown"),ISBLANK(I2814)),AND(NOT(N2814="Unknown"),ISBLANK(Q2814))),"Missing Information", INDEX(Table15[Entire Service Line Classification], MATCH(SUMIFS(Table15[Unique ID],Table15[System-Owned Portion],D2814,Table15[If Material Anything Other than "Lead" in Column E,Was Material Ever Previously Lead?],F2814,Table15[Customer-Owned Portion],N2814),Table15[Unique ID],0),0)))</f>
        <v>Non-lead</v>
      </c>
      <c r="W2814" s="189"/>
    </row>
    <row r="2815" spans="1:23" s="190" customFormat="1" ht="37.5" x14ac:dyDescent="0.25">
      <c r="A2815" s="180">
        <v>10891340</v>
      </c>
      <c r="B2815" s="181" t="s">
        <v>5686</v>
      </c>
      <c r="C2815" s="182" t="s">
        <v>5687</v>
      </c>
      <c r="D2815" s="183" t="s">
        <v>36</v>
      </c>
      <c r="E2815" s="181" t="s">
        <v>35</v>
      </c>
      <c r="F2815" s="183" t="s">
        <v>35</v>
      </c>
      <c r="G2815" s="181" t="s">
        <v>239</v>
      </c>
      <c r="H2815" s="184">
        <v>1</v>
      </c>
      <c r="I2815" s="185" t="s">
        <v>107</v>
      </c>
      <c r="J2815" s="181" t="s">
        <v>37</v>
      </c>
      <c r="K2815" s="181" t="s">
        <v>38</v>
      </c>
      <c r="L2815" s="186">
        <v>45476</v>
      </c>
      <c r="M2815" s="187" t="s">
        <v>225</v>
      </c>
      <c r="N2815" s="183" t="s">
        <v>43</v>
      </c>
      <c r="O2815" s="181"/>
      <c r="P2815" s="184">
        <v>0.75</v>
      </c>
      <c r="Q2815" s="185" t="s">
        <v>107</v>
      </c>
      <c r="R2815" s="181" t="s">
        <v>37</v>
      </c>
      <c r="S2815" s="181" t="s">
        <v>96</v>
      </c>
      <c r="T2815" s="186">
        <v>45476</v>
      </c>
      <c r="U2815" s="187" t="s">
        <v>7078</v>
      </c>
      <c r="V2815" s="188" t="str" cm="1">
        <f t="array" ref="V2815">IF(SUM(LEN(A2815:U2815))=0,"",IF(OR(OR(ISBLANK(E2815),SUM(LEN(B2815),LEN(C2815))=0),AND(NOT(D2815="Unknown"),ISBLANK(I2815)),AND(NOT(N2815="Unknown"),ISBLANK(Q2815))),"Missing Information", INDEX(Table15[Entire Service Line Classification], MATCH(SUMIFS(Table15[Unique ID],Table15[System-Owned Portion],D2815,Table15[If Material Anything Other than "Lead" in Column E,Was Material Ever Previously Lead?],F2815,Table15[Customer-Owned Portion],N2815),Table15[Unique ID],0),0)))</f>
        <v>Non-lead</v>
      </c>
      <c r="W2815" s="189"/>
    </row>
    <row r="2816" spans="1:23" s="190" customFormat="1" ht="37.5" x14ac:dyDescent="0.25">
      <c r="A2816" s="180">
        <v>10891346</v>
      </c>
      <c r="B2816" s="181" t="s">
        <v>5688</v>
      </c>
      <c r="C2816" s="182" t="s">
        <v>5689</v>
      </c>
      <c r="D2816" s="183" t="s">
        <v>36</v>
      </c>
      <c r="E2816" s="181" t="s">
        <v>35</v>
      </c>
      <c r="F2816" s="183" t="s">
        <v>35</v>
      </c>
      <c r="G2816" s="181" t="s">
        <v>238</v>
      </c>
      <c r="H2816" s="184">
        <v>1</v>
      </c>
      <c r="I2816" s="185" t="s">
        <v>107</v>
      </c>
      <c r="J2816" s="181" t="s">
        <v>37</v>
      </c>
      <c r="K2816" s="181" t="s">
        <v>38</v>
      </c>
      <c r="L2816" s="186">
        <v>45476</v>
      </c>
      <c r="M2816" s="187" t="s">
        <v>225</v>
      </c>
      <c r="N2816" s="183" t="s">
        <v>43</v>
      </c>
      <c r="O2816" s="181"/>
      <c r="P2816" s="184">
        <v>0.75</v>
      </c>
      <c r="Q2816" s="185" t="s">
        <v>107</v>
      </c>
      <c r="R2816" s="181" t="s">
        <v>37</v>
      </c>
      <c r="S2816" s="181" t="s">
        <v>96</v>
      </c>
      <c r="T2816" s="186">
        <v>45476</v>
      </c>
      <c r="U2816" s="187" t="s">
        <v>7078</v>
      </c>
      <c r="V2816" s="188" t="str" cm="1">
        <f t="array" ref="V2816">IF(SUM(LEN(A2816:U2816))=0,"",IF(OR(OR(ISBLANK(E2816),SUM(LEN(B2816),LEN(C2816))=0),AND(NOT(D2816="Unknown"),ISBLANK(I2816)),AND(NOT(N2816="Unknown"),ISBLANK(Q2816))),"Missing Information", INDEX(Table15[Entire Service Line Classification], MATCH(SUMIFS(Table15[Unique ID],Table15[System-Owned Portion],D2816,Table15[If Material Anything Other than "Lead" in Column E,Was Material Ever Previously Lead?],F2816,Table15[Customer-Owned Portion],N2816),Table15[Unique ID],0),0)))</f>
        <v>Non-lead</v>
      </c>
      <c r="W2816" s="189"/>
    </row>
    <row r="2817" spans="1:23" s="190" customFormat="1" ht="37.5" x14ac:dyDescent="0.25">
      <c r="A2817" s="180">
        <v>10891345</v>
      </c>
      <c r="B2817" s="181" t="s">
        <v>5690</v>
      </c>
      <c r="C2817" s="182" t="s">
        <v>5691</v>
      </c>
      <c r="D2817" s="183" t="s">
        <v>36</v>
      </c>
      <c r="E2817" s="181" t="s">
        <v>35</v>
      </c>
      <c r="F2817" s="183" t="s">
        <v>35</v>
      </c>
      <c r="G2817" s="181" t="s">
        <v>238</v>
      </c>
      <c r="H2817" s="184">
        <v>1</v>
      </c>
      <c r="I2817" s="185" t="s">
        <v>107</v>
      </c>
      <c r="J2817" s="181" t="s">
        <v>37</v>
      </c>
      <c r="K2817" s="181" t="s">
        <v>38</v>
      </c>
      <c r="L2817" s="186">
        <v>45490</v>
      </c>
      <c r="M2817" s="187" t="s">
        <v>225</v>
      </c>
      <c r="N2817" s="183" t="s">
        <v>36</v>
      </c>
      <c r="O2817" s="181"/>
      <c r="P2817" s="184">
        <v>1</v>
      </c>
      <c r="Q2817" s="185" t="s">
        <v>107</v>
      </c>
      <c r="R2817" s="181" t="s">
        <v>37</v>
      </c>
      <c r="S2817" s="181" t="s">
        <v>96</v>
      </c>
      <c r="T2817" s="186">
        <v>45490</v>
      </c>
      <c r="U2817" s="187" t="s">
        <v>225</v>
      </c>
      <c r="V2817" s="188" t="str" cm="1">
        <f t="array" ref="V2817">IF(SUM(LEN(A2817:U2817))=0,"",IF(OR(OR(ISBLANK(E2817),SUM(LEN(B2817),LEN(C2817))=0),AND(NOT(D2817="Unknown"),ISBLANK(I2817)),AND(NOT(N2817="Unknown"),ISBLANK(Q2817))),"Missing Information", INDEX(Table15[Entire Service Line Classification], MATCH(SUMIFS(Table15[Unique ID],Table15[System-Owned Portion],D2817,Table15[If Material Anything Other than "Lead" in Column E,Was Material Ever Previously Lead?],F2817,Table15[Customer-Owned Portion],N2817),Table15[Unique ID],0),0)))</f>
        <v>Non-lead</v>
      </c>
      <c r="W2817" s="189"/>
    </row>
    <row r="2818" spans="1:23" s="190" customFormat="1" ht="37.5" x14ac:dyDescent="0.25">
      <c r="A2818" s="180">
        <v>10891344</v>
      </c>
      <c r="B2818" s="181" t="s">
        <v>5692</v>
      </c>
      <c r="C2818" s="182" t="s">
        <v>5693</v>
      </c>
      <c r="D2818" s="183" t="s">
        <v>36</v>
      </c>
      <c r="E2818" s="181" t="s">
        <v>35</v>
      </c>
      <c r="F2818" s="183" t="s">
        <v>35</v>
      </c>
      <c r="G2818" s="181" t="s">
        <v>238</v>
      </c>
      <c r="H2818" s="184">
        <v>1</v>
      </c>
      <c r="I2818" s="185" t="s">
        <v>107</v>
      </c>
      <c r="J2818" s="181" t="s">
        <v>37</v>
      </c>
      <c r="K2818" s="181" t="s">
        <v>38</v>
      </c>
      <c r="L2818" s="186">
        <v>45405</v>
      </c>
      <c r="M2818" s="187" t="s">
        <v>225</v>
      </c>
      <c r="N2818" s="183" t="s">
        <v>43</v>
      </c>
      <c r="O2818" s="181"/>
      <c r="P2818" s="184">
        <v>0.75</v>
      </c>
      <c r="Q2818" s="185" t="s">
        <v>107</v>
      </c>
      <c r="R2818" s="181" t="s">
        <v>37</v>
      </c>
      <c r="S2818" s="181" t="s">
        <v>96</v>
      </c>
      <c r="T2818" s="186">
        <v>45405</v>
      </c>
      <c r="U2818" s="187" t="s">
        <v>7078</v>
      </c>
      <c r="V2818" s="188" t="str" cm="1">
        <f t="array" ref="V2818">IF(SUM(LEN(A2818:U2818))=0,"",IF(OR(OR(ISBLANK(E2818),SUM(LEN(B2818),LEN(C2818))=0),AND(NOT(D2818="Unknown"),ISBLANK(I2818)),AND(NOT(N2818="Unknown"),ISBLANK(Q2818))),"Missing Information", INDEX(Table15[Entire Service Line Classification], MATCH(SUMIFS(Table15[Unique ID],Table15[System-Owned Portion],D2818,Table15[If Material Anything Other than "Lead" in Column E,Was Material Ever Previously Lead?],F2818,Table15[Customer-Owned Portion],N2818),Table15[Unique ID],0),0)))</f>
        <v>Non-lead</v>
      </c>
      <c r="W2818" s="189"/>
    </row>
    <row r="2819" spans="1:23" s="190" customFormat="1" ht="37.5" x14ac:dyDescent="0.25">
      <c r="A2819" s="180">
        <v>10891343</v>
      </c>
      <c r="B2819" s="181" t="s">
        <v>5694</v>
      </c>
      <c r="C2819" s="182" t="s">
        <v>5695</v>
      </c>
      <c r="D2819" s="183" t="s">
        <v>36</v>
      </c>
      <c r="E2819" s="181" t="s">
        <v>35</v>
      </c>
      <c r="F2819" s="183" t="s">
        <v>35</v>
      </c>
      <c r="G2819" s="181" t="s">
        <v>225</v>
      </c>
      <c r="H2819" s="184">
        <v>1</v>
      </c>
      <c r="I2819" s="185" t="s">
        <v>107</v>
      </c>
      <c r="J2819" s="181" t="s">
        <v>37</v>
      </c>
      <c r="K2819" s="181" t="s">
        <v>38</v>
      </c>
      <c r="L2819" s="186">
        <v>45476</v>
      </c>
      <c r="M2819" s="187" t="s">
        <v>225</v>
      </c>
      <c r="N2819" s="183" t="s">
        <v>43</v>
      </c>
      <c r="O2819" s="181"/>
      <c r="P2819" s="184">
        <v>0.75</v>
      </c>
      <c r="Q2819" s="185" t="s">
        <v>107</v>
      </c>
      <c r="R2819" s="181" t="s">
        <v>37</v>
      </c>
      <c r="S2819" s="181" t="s">
        <v>96</v>
      </c>
      <c r="T2819" s="186">
        <v>45476</v>
      </c>
      <c r="U2819" s="187" t="s">
        <v>7078</v>
      </c>
      <c r="V2819" s="188" t="str" cm="1">
        <f t="array" ref="V2819">IF(SUM(LEN(A2819:U2819))=0,"",IF(OR(OR(ISBLANK(E2819),SUM(LEN(B2819),LEN(C2819))=0),AND(NOT(D2819="Unknown"),ISBLANK(I2819)),AND(NOT(N2819="Unknown"),ISBLANK(Q2819))),"Missing Information", INDEX(Table15[Entire Service Line Classification], MATCH(SUMIFS(Table15[Unique ID],Table15[System-Owned Portion],D2819,Table15[If Material Anything Other than "Lead" in Column E,Was Material Ever Previously Lead?],F2819,Table15[Customer-Owned Portion],N2819),Table15[Unique ID],0),0)))</f>
        <v>Non-lead</v>
      </c>
      <c r="W2819" s="189"/>
    </row>
    <row r="2820" spans="1:23" s="190" customFormat="1" ht="37.5" x14ac:dyDescent="0.25">
      <c r="A2820" s="180">
        <v>10891337</v>
      </c>
      <c r="B2820" s="181" t="s">
        <v>5696</v>
      </c>
      <c r="C2820" s="182" t="s">
        <v>5697</v>
      </c>
      <c r="D2820" s="183" t="s">
        <v>36</v>
      </c>
      <c r="E2820" s="181" t="s">
        <v>35</v>
      </c>
      <c r="F2820" s="183" t="s">
        <v>35</v>
      </c>
      <c r="G2820" s="181" t="s">
        <v>238</v>
      </c>
      <c r="H2820" s="184">
        <v>1</v>
      </c>
      <c r="I2820" s="185" t="s">
        <v>107</v>
      </c>
      <c r="J2820" s="181" t="s">
        <v>37</v>
      </c>
      <c r="K2820" s="181" t="s">
        <v>38</v>
      </c>
      <c r="L2820" s="186">
        <v>45476</v>
      </c>
      <c r="M2820" s="187" t="s">
        <v>225</v>
      </c>
      <c r="N2820" s="183" t="s">
        <v>43</v>
      </c>
      <c r="O2820" s="181"/>
      <c r="P2820" s="184">
        <v>0.75</v>
      </c>
      <c r="Q2820" s="185" t="s">
        <v>107</v>
      </c>
      <c r="R2820" s="181" t="s">
        <v>37</v>
      </c>
      <c r="S2820" s="181" t="s">
        <v>96</v>
      </c>
      <c r="T2820" s="186">
        <v>45476</v>
      </c>
      <c r="U2820" s="187" t="s">
        <v>7078</v>
      </c>
      <c r="V2820" s="188" t="str" cm="1">
        <f t="array" ref="V2820">IF(SUM(LEN(A2820:U2820))=0,"",IF(OR(OR(ISBLANK(E2820),SUM(LEN(B2820),LEN(C2820))=0),AND(NOT(D2820="Unknown"),ISBLANK(I2820)),AND(NOT(N2820="Unknown"),ISBLANK(Q2820))),"Missing Information", INDEX(Table15[Entire Service Line Classification], MATCH(SUMIFS(Table15[Unique ID],Table15[System-Owned Portion],D2820,Table15[If Material Anything Other than "Lead" in Column E,Was Material Ever Previously Lead?],F2820,Table15[Customer-Owned Portion],N2820),Table15[Unique ID],0),0)))</f>
        <v>Non-lead</v>
      </c>
      <c r="W2820" s="189"/>
    </row>
    <row r="2821" spans="1:23" s="190" customFormat="1" ht="37.5" x14ac:dyDescent="0.25">
      <c r="A2821" s="180">
        <v>10891335</v>
      </c>
      <c r="B2821" s="181" t="s">
        <v>5698</v>
      </c>
      <c r="C2821" s="182" t="s">
        <v>5699</v>
      </c>
      <c r="D2821" s="183" t="s">
        <v>36</v>
      </c>
      <c r="E2821" s="181" t="s">
        <v>35</v>
      </c>
      <c r="F2821" s="183" t="s">
        <v>35</v>
      </c>
      <c r="G2821" s="181" t="s">
        <v>7036</v>
      </c>
      <c r="H2821" s="184">
        <v>1</v>
      </c>
      <c r="I2821" s="185" t="s">
        <v>107</v>
      </c>
      <c r="J2821" s="181" t="s">
        <v>37</v>
      </c>
      <c r="K2821" s="181" t="s">
        <v>38</v>
      </c>
      <c r="L2821" s="186">
        <v>45474</v>
      </c>
      <c r="M2821" s="187" t="s">
        <v>7068</v>
      </c>
      <c r="N2821" s="183" t="s">
        <v>36</v>
      </c>
      <c r="O2821" s="181"/>
      <c r="P2821" s="184">
        <v>0.75</v>
      </c>
      <c r="Q2821" s="185" t="s">
        <v>107</v>
      </c>
      <c r="R2821" s="181" t="s">
        <v>37</v>
      </c>
      <c r="S2821" s="181" t="s">
        <v>96</v>
      </c>
      <c r="T2821" s="186">
        <v>45474</v>
      </c>
      <c r="U2821" s="187" t="s">
        <v>7068</v>
      </c>
      <c r="V2821" s="188" t="str" cm="1">
        <f t="array" ref="V2821">IF(SUM(LEN(A2821:U2821))=0,"",IF(OR(OR(ISBLANK(E2821),SUM(LEN(B2821),LEN(C2821))=0),AND(NOT(D2821="Unknown"),ISBLANK(I2821)),AND(NOT(N2821="Unknown"),ISBLANK(Q2821))),"Missing Information", INDEX(Table15[Entire Service Line Classification], MATCH(SUMIFS(Table15[Unique ID],Table15[System-Owned Portion],D2821,Table15[If Material Anything Other than "Lead" in Column E,Was Material Ever Previously Lead?],F2821,Table15[Customer-Owned Portion],N2821),Table15[Unique ID],0),0)))</f>
        <v>Non-lead</v>
      </c>
      <c r="W2821" s="189"/>
    </row>
    <row r="2822" spans="1:23" s="190" customFormat="1" ht="37.5" x14ac:dyDescent="0.25">
      <c r="A2822" s="180">
        <v>10891334</v>
      </c>
      <c r="B2822" s="181" t="s">
        <v>5700</v>
      </c>
      <c r="C2822" s="182" t="s">
        <v>5701</v>
      </c>
      <c r="D2822" s="183" t="s">
        <v>36</v>
      </c>
      <c r="E2822" s="181" t="s">
        <v>35</v>
      </c>
      <c r="F2822" s="183" t="s">
        <v>35</v>
      </c>
      <c r="G2822" s="181" t="s">
        <v>7036</v>
      </c>
      <c r="H2822" s="184">
        <v>1</v>
      </c>
      <c r="I2822" s="185" t="s">
        <v>107</v>
      </c>
      <c r="J2822" s="181" t="s">
        <v>37</v>
      </c>
      <c r="K2822" s="181" t="s">
        <v>38</v>
      </c>
      <c r="L2822" s="186">
        <v>45474</v>
      </c>
      <c r="M2822" s="187" t="s">
        <v>7068</v>
      </c>
      <c r="N2822" s="183" t="s">
        <v>43</v>
      </c>
      <c r="O2822" s="181"/>
      <c r="P2822" s="184">
        <v>0.75</v>
      </c>
      <c r="Q2822" s="185" t="s">
        <v>107</v>
      </c>
      <c r="R2822" s="181" t="s">
        <v>37</v>
      </c>
      <c r="S2822" s="181" t="s">
        <v>96</v>
      </c>
      <c r="T2822" s="186">
        <v>45474</v>
      </c>
      <c r="U2822" s="187" t="s">
        <v>7068</v>
      </c>
      <c r="V2822" s="188" t="str" cm="1">
        <f t="array" ref="V2822">IF(SUM(LEN(A2822:U2822))=0,"",IF(OR(OR(ISBLANK(E2822),SUM(LEN(B2822),LEN(C2822))=0),AND(NOT(D2822="Unknown"),ISBLANK(I2822)),AND(NOT(N2822="Unknown"),ISBLANK(Q2822))),"Missing Information", INDEX(Table15[Entire Service Line Classification], MATCH(SUMIFS(Table15[Unique ID],Table15[System-Owned Portion],D2822,Table15[If Material Anything Other than "Lead" in Column E,Was Material Ever Previously Lead?],F2822,Table15[Customer-Owned Portion],N2822),Table15[Unique ID],0),0)))</f>
        <v>Non-lead</v>
      </c>
      <c r="W2822" s="189"/>
    </row>
    <row r="2823" spans="1:23" s="190" customFormat="1" ht="37.5" x14ac:dyDescent="0.25">
      <c r="A2823" s="180">
        <v>10891330</v>
      </c>
      <c r="B2823" s="181" t="s">
        <v>5702</v>
      </c>
      <c r="C2823" s="182" t="s">
        <v>5703</v>
      </c>
      <c r="D2823" s="183" t="s">
        <v>36</v>
      </c>
      <c r="E2823" s="181" t="s">
        <v>35</v>
      </c>
      <c r="F2823" s="183" t="s">
        <v>35</v>
      </c>
      <c r="G2823" s="181" t="s">
        <v>247</v>
      </c>
      <c r="H2823" s="184">
        <v>1</v>
      </c>
      <c r="I2823" s="185" t="s">
        <v>107</v>
      </c>
      <c r="J2823" s="181" t="s">
        <v>37</v>
      </c>
      <c r="K2823" s="181" t="s">
        <v>38</v>
      </c>
      <c r="L2823" s="186">
        <v>45474</v>
      </c>
      <c r="M2823" s="187" t="s">
        <v>7068</v>
      </c>
      <c r="N2823" s="183" t="s">
        <v>43</v>
      </c>
      <c r="O2823" s="181"/>
      <c r="P2823" s="184">
        <v>0.75</v>
      </c>
      <c r="Q2823" s="185" t="s">
        <v>107</v>
      </c>
      <c r="R2823" s="181" t="s">
        <v>37</v>
      </c>
      <c r="S2823" s="181" t="s">
        <v>96</v>
      </c>
      <c r="T2823" s="186">
        <v>45474</v>
      </c>
      <c r="U2823" s="187" t="s">
        <v>7068</v>
      </c>
      <c r="V2823" s="188" t="str" cm="1">
        <f t="array" ref="V2823">IF(SUM(LEN(A2823:U2823))=0,"",IF(OR(OR(ISBLANK(E2823),SUM(LEN(B2823),LEN(C2823))=0),AND(NOT(D2823="Unknown"),ISBLANK(I2823)),AND(NOT(N2823="Unknown"),ISBLANK(Q2823))),"Missing Information", INDEX(Table15[Entire Service Line Classification], MATCH(SUMIFS(Table15[Unique ID],Table15[System-Owned Portion],D2823,Table15[If Material Anything Other than "Lead" in Column E,Was Material Ever Previously Lead?],F2823,Table15[Customer-Owned Portion],N2823),Table15[Unique ID],0),0)))</f>
        <v>Non-lead</v>
      </c>
      <c r="W2823" s="189"/>
    </row>
    <row r="2824" spans="1:23" s="190" customFormat="1" ht="37.5" x14ac:dyDescent="0.25">
      <c r="A2824" s="180">
        <v>10891329</v>
      </c>
      <c r="B2824" s="181" t="s">
        <v>5704</v>
      </c>
      <c r="C2824" s="182" t="s">
        <v>5705</v>
      </c>
      <c r="D2824" s="183" t="s">
        <v>36</v>
      </c>
      <c r="E2824" s="181" t="s">
        <v>35</v>
      </c>
      <c r="F2824" s="183" t="s">
        <v>35</v>
      </c>
      <c r="G2824" s="181" t="s">
        <v>247</v>
      </c>
      <c r="H2824" s="184">
        <v>1</v>
      </c>
      <c r="I2824" s="185" t="s">
        <v>107</v>
      </c>
      <c r="J2824" s="181" t="s">
        <v>37</v>
      </c>
      <c r="K2824" s="181" t="s">
        <v>38</v>
      </c>
      <c r="L2824" s="186">
        <v>45476</v>
      </c>
      <c r="M2824" s="187" t="s">
        <v>225</v>
      </c>
      <c r="N2824" s="183" t="s">
        <v>36</v>
      </c>
      <c r="O2824" s="181"/>
      <c r="P2824" s="184">
        <v>0.75</v>
      </c>
      <c r="Q2824" s="185" t="s">
        <v>107</v>
      </c>
      <c r="R2824" s="181" t="s">
        <v>37</v>
      </c>
      <c r="S2824" s="181" t="s">
        <v>96</v>
      </c>
      <c r="T2824" s="186">
        <v>45476</v>
      </c>
      <c r="U2824" s="187" t="s">
        <v>225</v>
      </c>
      <c r="V2824" s="188" t="str" cm="1">
        <f t="array" ref="V2824">IF(SUM(LEN(A2824:U2824))=0,"",IF(OR(OR(ISBLANK(E2824),SUM(LEN(B2824),LEN(C2824))=0),AND(NOT(D2824="Unknown"),ISBLANK(I2824)),AND(NOT(N2824="Unknown"),ISBLANK(Q2824))),"Missing Information", INDEX(Table15[Entire Service Line Classification], MATCH(SUMIFS(Table15[Unique ID],Table15[System-Owned Portion],D2824,Table15[If Material Anything Other than "Lead" in Column E,Was Material Ever Previously Lead?],F2824,Table15[Customer-Owned Portion],N2824),Table15[Unique ID],0),0)))</f>
        <v>Non-lead</v>
      </c>
      <c r="W2824" s="189"/>
    </row>
    <row r="2825" spans="1:23" s="190" customFormat="1" ht="37.5" x14ac:dyDescent="0.25">
      <c r="A2825" s="180">
        <v>10891339</v>
      </c>
      <c r="B2825" s="181" t="s">
        <v>5706</v>
      </c>
      <c r="C2825" s="182" t="s">
        <v>5707</v>
      </c>
      <c r="D2825" s="183" t="s">
        <v>36</v>
      </c>
      <c r="E2825" s="181" t="s">
        <v>35</v>
      </c>
      <c r="F2825" s="183" t="s">
        <v>35</v>
      </c>
      <c r="G2825" s="181" t="s">
        <v>258</v>
      </c>
      <c r="H2825" s="184">
        <v>1</v>
      </c>
      <c r="I2825" s="185" t="s">
        <v>107</v>
      </c>
      <c r="J2825" s="181" t="s">
        <v>37</v>
      </c>
      <c r="K2825" s="181" t="s">
        <v>38</v>
      </c>
      <c r="L2825" s="186">
        <v>45490</v>
      </c>
      <c r="M2825" s="187" t="s">
        <v>225</v>
      </c>
      <c r="N2825" s="183" t="s">
        <v>43</v>
      </c>
      <c r="O2825" s="181"/>
      <c r="P2825" s="184">
        <v>0.75</v>
      </c>
      <c r="Q2825" s="185" t="s">
        <v>107</v>
      </c>
      <c r="R2825" s="181" t="s">
        <v>37</v>
      </c>
      <c r="S2825" s="181" t="s">
        <v>96</v>
      </c>
      <c r="T2825" s="186">
        <v>45490</v>
      </c>
      <c r="U2825" s="187" t="s">
        <v>7068</v>
      </c>
      <c r="V2825" s="188" t="str" cm="1">
        <f t="array" ref="V2825">IF(SUM(LEN(A2825:U2825))=0,"",IF(OR(OR(ISBLANK(E2825),SUM(LEN(B2825),LEN(C2825))=0),AND(NOT(D2825="Unknown"),ISBLANK(I2825)),AND(NOT(N2825="Unknown"),ISBLANK(Q2825))),"Missing Information", INDEX(Table15[Entire Service Line Classification], MATCH(SUMIFS(Table15[Unique ID],Table15[System-Owned Portion],D2825,Table15[If Material Anything Other than "Lead" in Column E,Was Material Ever Previously Lead?],F2825,Table15[Customer-Owned Portion],N2825),Table15[Unique ID],0),0)))</f>
        <v>Non-lead</v>
      </c>
      <c r="W2825" s="189"/>
    </row>
    <row r="2826" spans="1:23" s="190" customFormat="1" ht="37.5" x14ac:dyDescent="0.25">
      <c r="A2826" s="180">
        <v>10891338</v>
      </c>
      <c r="B2826" s="181" t="s">
        <v>5708</v>
      </c>
      <c r="C2826" s="182" t="s">
        <v>5709</v>
      </c>
      <c r="D2826" s="183" t="s">
        <v>36</v>
      </c>
      <c r="E2826" s="181" t="s">
        <v>35</v>
      </c>
      <c r="F2826" s="183" t="s">
        <v>35</v>
      </c>
      <c r="G2826" s="181" t="s">
        <v>274</v>
      </c>
      <c r="H2826" s="184">
        <v>1</v>
      </c>
      <c r="I2826" s="185" t="s">
        <v>107</v>
      </c>
      <c r="J2826" s="181" t="s">
        <v>37</v>
      </c>
      <c r="K2826" s="181" t="s">
        <v>38</v>
      </c>
      <c r="L2826" s="186">
        <v>45476</v>
      </c>
      <c r="M2826" s="187" t="s">
        <v>225</v>
      </c>
      <c r="N2826" s="183" t="s">
        <v>43</v>
      </c>
      <c r="O2826" s="181"/>
      <c r="P2826" s="184">
        <v>0.75</v>
      </c>
      <c r="Q2826" s="185" t="s">
        <v>107</v>
      </c>
      <c r="R2826" s="181" t="s">
        <v>37</v>
      </c>
      <c r="S2826" s="181" t="s">
        <v>96</v>
      </c>
      <c r="T2826" s="186">
        <v>45476</v>
      </c>
      <c r="U2826" s="187" t="s">
        <v>7078</v>
      </c>
      <c r="V2826" s="188" t="str" cm="1">
        <f t="array" ref="V2826">IF(SUM(LEN(A2826:U2826))=0,"",IF(OR(OR(ISBLANK(E2826),SUM(LEN(B2826),LEN(C2826))=0),AND(NOT(D2826="Unknown"),ISBLANK(I2826)),AND(NOT(N2826="Unknown"),ISBLANK(Q2826))),"Missing Information", INDEX(Table15[Entire Service Line Classification], MATCH(SUMIFS(Table15[Unique ID],Table15[System-Owned Portion],D2826,Table15[If Material Anything Other than "Lead" in Column E,Was Material Ever Previously Lead?],F2826,Table15[Customer-Owned Portion],N2826),Table15[Unique ID],0),0)))</f>
        <v>Non-lead</v>
      </c>
      <c r="W2826" s="189"/>
    </row>
    <row r="2827" spans="1:23" s="190" customFormat="1" ht="37.5" x14ac:dyDescent="0.25">
      <c r="A2827" s="180">
        <v>10891333</v>
      </c>
      <c r="B2827" s="181" t="s">
        <v>5710</v>
      </c>
      <c r="C2827" s="182" t="s">
        <v>5711</v>
      </c>
      <c r="D2827" s="183" t="s">
        <v>36</v>
      </c>
      <c r="E2827" s="181" t="s">
        <v>35</v>
      </c>
      <c r="F2827" s="183" t="s">
        <v>35</v>
      </c>
      <c r="G2827" s="181" t="s">
        <v>238</v>
      </c>
      <c r="H2827" s="184">
        <v>1</v>
      </c>
      <c r="I2827" s="185" t="s">
        <v>107</v>
      </c>
      <c r="J2827" s="181" t="s">
        <v>37</v>
      </c>
      <c r="K2827" s="181" t="s">
        <v>38</v>
      </c>
      <c r="L2827" s="186">
        <v>45476</v>
      </c>
      <c r="M2827" s="187" t="s">
        <v>225</v>
      </c>
      <c r="N2827" s="183" t="s">
        <v>43</v>
      </c>
      <c r="O2827" s="181"/>
      <c r="P2827" s="184">
        <v>0.75</v>
      </c>
      <c r="Q2827" s="185" t="s">
        <v>107</v>
      </c>
      <c r="R2827" s="181" t="s">
        <v>37</v>
      </c>
      <c r="S2827" s="181" t="s">
        <v>96</v>
      </c>
      <c r="T2827" s="186">
        <v>45476</v>
      </c>
      <c r="U2827" s="187" t="s">
        <v>7082</v>
      </c>
      <c r="V2827" s="188" t="str" cm="1">
        <f t="array" ref="V2827">IF(SUM(LEN(A2827:U2827))=0,"",IF(OR(OR(ISBLANK(E2827),SUM(LEN(B2827),LEN(C2827))=0),AND(NOT(D2827="Unknown"),ISBLANK(I2827)),AND(NOT(N2827="Unknown"),ISBLANK(Q2827))),"Missing Information", INDEX(Table15[Entire Service Line Classification], MATCH(SUMIFS(Table15[Unique ID],Table15[System-Owned Portion],D2827,Table15[If Material Anything Other than "Lead" in Column E,Was Material Ever Previously Lead?],F2827,Table15[Customer-Owned Portion],N2827),Table15[Unique ID],0),0)))</f>
        <v>Non-lead</v>
      </c>
      <c r="W2827" s="189"/>
    </row>
    <row r="2828" spans="1:23" s="190" customFormat="1" ht="37.5" x14ac:dyDescent="0.25">
      <c r="A2828" s="180">
        <v>10891332</v>
      </c>
      <c r="B2828" s="181" t="s">
        <v>5712</v>
      </c>
      <c r="C2828" s="182" t="s">
        <v>5713</v>
      </c>
      <c r="D2828" s="183" t="s">
        <v>36</v>
      </c>
      <c r="E2828" s="181" t="s">
        <v>35</v>
      </c>
      <c r="F2828" s="183" t="s">
        <v>35</v>
      </c>
      <c r="G2828" s="181" t="s">
        <v>247</v>
      </c>
      <c r="H2828" s="184">
        <v>1</v>
      </c>
      <c r="I2828" s="185" t="s">
        <v>107</v>
      </c>
      <c r="J2828" s="181" t="s">
        <v>37</v>
      </c>
      <c r="K2828" s="181" t="s">
        <v>38</v>
      </c>
      <c r="L2828" s="186">
        <v>45476</v>
      </c>
      <c r="M2828" s="187" t="s">
        <v>225</v>
      </c>
      <c r="N2828" s="183" t="s">
        <v>43</v>
      </c>
      <c r="O2828" s="181"/>
      <c r="P2828" s="184">
        <v>0.75</v>
      </c>
      <c r="Q2828" s="185" t="s">
        <v>107</v>
      </c>
      <c r="R2828" s="181" t="s">
        <v>37</v>
      </c>
      <c r="S2828" s="181" t="s">
        <v>96</v>
      </c>
      <c r="T2828" s="186">
        <v>45476</v>
      </c>
      <c r="U2828" s="187" t="s">
        <v>7082</v>
      </c>
      <c r="V2828" s="188" t="str" cm="1">
        <f t="array" ref="V2828">IF(SUM(LEN(A2828:U2828))=0,"",IF(OR(OR(ISBLANK(E2828),SUM(LEN(B2828),LEN(C2828))=0),AND(NOT(D2828="Unknown"),ISBLANK(I2828)),AND(NOT(N2828="Unknown"),ISBLANK(Q2828))),"Missing Information", INDEX(Table15[Entire Service Line Classification], MATCH(SUMIFS(Table15[Unique ID],Table15[System-Owned Portion],D2828,Table15[If Material Anything Other than "Lead" in Column E,Was Material Ever Previously Lead?],F2828,Table15[Customer-Owned Portion],N2828),Table15[Unique ID],0),0)))</f>
        <v>Non-lead</v>
      </c>
      <c r="W2828" s="189"/>
    </row>
    <row r="2829" spans="1:23" s="190" customFormat="1" ht="37.5" x14ac:dyDescent="0.25">
      <c r="A2829" s="180">
        <v>10891331</v>
      </c>
      <c r="B2829" s="181" t="s">
        <v>5714</v>
      </c>
      <c r="C2829" s="182" t="s">
        <v>5715</v>
      </c>
      <c r="D2829" s="183" t="s">
        <v>36</v>
      </c>
      <c r="E2829" s="181" t="s">
        <v>35</v>
      </c>
      <c r="F2829" s="183" t="s">
        <v>35</v>
      </c>
      <c r="G2829" s="181" t="s">
        <v>237</v>
      </c>
      <c r="H2829" s="184">
        <v>1</v>
      </c>
      <c r="I2829" s="185" t="s">
        <v>107</v>
      </c>
      <c r="J2829" s="181" t="s">
        <v>37</v>
      </c>
      <c r="K2829" s="181" t="s">
        <v>38</v>
      </c>
      <c r="L2829" s="186">
        <v>45476</v>
      </c>
      <c r="M2829" s="187" t="s">
        <v>225</v>
      </c>
      <c r="N2829" s="183" t="s">
        <v>43</v>
      </c>
      <c r="O2829" s="181"/>
      <c r="P2829" s="184">
        <v>0.75</v>
      </c>
      <c r="Q2829" s="185" t="s">
        <v>107</v>
      </c>
      <c r="R2829" s="181" t="s">
        <v>37</v>
      </c>
      <c r="S2829" s="181" t="s">
        <v>96</v>
      </c>
      <c r="T2829" s="186">
        <v>45476</v>
      </c>
      <c r="U2829" s="187" t="s">
        <v>7078</v>
      </c>
      <c r="V2829" s="188" t="str" cm="1">
        <f t="array" ref="V2829">IF(SUM(LEN(A2829:U2829))=0,"",IF(OR(OR(ISBLANK(E2829),SUM(LEN(B2829),LEN(C2829))=0),AND(NOT(D2829="Unknown"),ISBLANK(I2829)),AND(NOT(N2829="Unknown"),ISBLANK(Q2829))),"Missing Information", INDEX(Table15[Entire Service Line Classification], MATCH(SUMIFS(Table15[Unique ID],Table15[System-Owned Portion],D2829,Table15[If Material Anything Other than "Lead" in Column E,Was Material Ever Previously Lead?],F2829,Table15[Customer-Owned Portion],N2829),Table15[Unique ID],0),0)))</f>
        <v>Non-lead</v>
      </c>
      <c r="W2829" s="189"/>
    </row>
    <row r="2830" spans="1:23" s="190" customFormat="1" ht="37.5" x14ac:dyDescent="0.25">
      <c r="A2830" s="180">
        <v>10891328</v>
      </c>
      <c r="B2830" s="181" t="s">
        <v>5716</v>
      </c>
      <c r="C2830" s="182" t="s">
        <v>5717</v>
      </c>
      <c r="D2830" s="183" t="s">
        <v>36</v>
      </c>
      <c r="E2830" s="181" t="s">
        <v>35</v>
      </c>
      <c r="F2830" s="183" t="s">
        <v>35</v>
      </c>
      <c r="G2830" s="181" t="s">
        <v>247</v>
      </c>
      <c r="H2830" s="184">
        <v>1</v>
      </c>
      <c r="I2830" s="185" t="s">
        <v>107</v>
      </c>
      <c r="J2830" s="181" t="s">
        <v>37</v>
      </c>
      <c r="K2830" s="181" t="s">
        <v>38</v>
      </c>
      <c r="L2830" s="186">
        <v>45476</v>
      </c>
      <c r="M2830" s="187" t="s">
        <v>225</v>
      </c>
      <c r="N2830" s="183" t="s">
        <v>43</v>
      </c>
      <c r="O2830" s="181"/>
      <c r="P2830" s="184">
        <v>0.75</v>
      </c>
      <c r="Q2830" s="185" t="s">
        <v>107</v>
      </c>
      <c r="R2830" s="181" t="s">
        <v>37</v>
      </c>
      <c r="S2830" s="181" t="s">
        <v>96</v>
      </c>
      <c r="T2830" s="186">
        <v>45476</v>
      </c>
      <c r="U2830" s="187" t="s">
        <v>7084</v>
      </c>
      <c r="V2830" s="188" t="str" cm="1">
        <f t="array" ref="V2830">IF(SUM(LEN(A2830:U2830))=0,"",IF(OR(OR(ISBLANK(E2830),SUM(LEN(B2830),LEN(C2830))=0),AND(NOT(D2830="Unknown"),ISBLANK(I2830)),AND(NOT(N2830="Unknown"),ISBLANK(Q2830))),"Missing Information", INDEX(Table15[Entire Service Line Classification], MATCH(SUMIFS(Table15[Unique ID],Table15[System-Owned Portion],D2830,Table15[If Material Anything Other than "Lead" in Column E,Was Material Ever Previously Lead?],F2830,Table15[Customer-Owned Portion],N2830),Table15[Unique ID],0),0)))</f>
        <v>Non-lead</v>
      </c>
      <c r="W2830" s="189"/>
    </row>
    <row r="2831" spans="1:23" s="190" customFormat="1" ht="37.5" x14ac:dyDescent="0.25">
      <c r="A2831" s="180">
        <v>10891327</v>
      </c>
      <c r="B2831" s="181" t="s">
        <v>5718</v>
      </c>
      <c r="C2831" s="182" t="s">
        <v>5719</v>
      </c>
      <c r="D2831" s="183" t="s">
        <v>36</v>
      </c>
      <c r="E2831" s="181" t="s">
        <v>35</v>
      </c>
      <c r="F2831" s="183" t="s">
        <v>35</v>
      </c>
      <c r="G2831" s="181" t="s">
        <v>238</v>
      </c>
      <c r="H2831" s="184">
        <v>1</v>
      </c>
      <c r="I2831" s="185" t="s">
        <v>107</v>
      </c>
      <c r="J2831" s="181" t="s">
        <v>37</v>
      </c>
      <c r="K2831" s="181" t="s">
        <v>38</v>
      </c>
      <c r="L2831" s="186">
        <v>45476</v>
      </c>
      <c r="M2831" s="187" t="s">
        <v>225</v>
      </c>
      <c r="N2831" s="183" t="s">
        <v>43</v>
      </c>
      <c r="O2831" s="181"/>
      <c r="P2831" s="184">
        <v>1</v>
      </c>
      <c r="Q2831" s="185" t="s">
        <v>107</v>
      </c>
      <c r="R2831" s="181" t="s">
        <v>37</v>
      </c>
      <c r="S2831" s="181" t="s">
        <v>96</v>
      </c>
      <c r="T2831" s="186">
        <v>45476</v>
      </c>
      <c r="U2831" s="187" t="s">
        <v>7082</v>
      </c>
      <c r="V2831" s="188" t="str" cm="1">
        <f t="array" ref="V2831">IF(SUM(LEN(A2831:U2831))=0,"",IF(OR(OR(ISBLANK(E2831),SUM(LEN(B2831),LEN(C2831))=0),AND(NOT(D2831="Unknown"),ISBLANK(I2831)),AND(NOT(N2831="Unknown"),ISBLANK(Q2831))),"Missing Information", INDEX(Table15[Entire Service Line Classification], MATCH(SUMIFS(Table15[Unique ID],Table15[System-Owned Portion],D2831,Table15[If Material Anything Other than "Lead" in Column E,Was Material Ever Previously Lead?],F2831,Table15[Customer-Owned Portion],N2831),Table15[Unique ID],0),0)))</f>
        <v>Non-lead</v>
      </c>
      <c r="W2831" s="189"/>
    </row>
    <row r="2832" spans="1:23" s="190" customFormat="1" ht="37.5" x14ac:dyDescent="0.25">
      <c r="A2832" s="180">
        <v>10891326</v>
      </c>
      <c r="B2832" s="181" t="s">
        <v>5720</v>
      </c>
      <c r="C2832" s="182" t="s">
        <v>5721</v>
      </c>
      <c r="D2832" s="183" t="s">
        <v>36</v>
      </c>
      <c r="E2832" s="181" t="s">
        <v>35</v>
      </c>
      <c r="F2832" s="183" t="s">
        <v>35</v>
      </c>
      <c r="G2832" s="181" t="s">
        <v>274</v>
      </c>
      <c r="H2832" s="184">
        <v>1</v>
      </c>
      <c r="I2832" s="185" t="s">
        <v>107</v>
      </c>
      <c r="J2832" s="181" t="s">
        <v>37</v>
      </c>
      <c r="K2832" s="181" t="s">
        <v>38</v>
      </c>
      <c r="L2832" s="186">
        <v>45476</v>
      </c>
      <c r="M2832" s="187" t="s">
        <v>225</v>
      </c>
      <c r="N2832" s="183" t="s">
        <v>43</v>
      </c>
      <c r="O2832" s="181"/>
      <c r="P2832" s="184">
        <v>0.75</v>
      </c>
      <c r="Q2832" s="185" t="s">
        <v>107</v>
      </c>
      <c r="R2832" s="181" t="s">
        <v>37</v>
      </c>
      <c r="S2832" s="181" t="s">
        <v>96</v>
      </c>
      <c r="T2832" s="186">
        <v>45476</v>
      </c>
      <c r="U2832" s="187" t="s">
        <v>7078</v>
      </c>
      <c r="V2832" s="188" t="str" cm="1">
        <f t="array" ref="V2832">IF(SUM(LEN(A2832:U2832))=0,"",IF(OR(OR(ISBLANK(E2832),SUM(LEN(B2832),LEN(C2832))=0),AND(NOT(D2832="Unknown"),ISBLANK(I2832)),AND(NOT(N2832="Unknown"),ISBLANK(Q2832))),"Missing Information", INDEX(Table15[Entire Service Line Classification], MATCH(SUMIFS(Table15[Unique ID],Table15[System-Owned Portion],D2832,Table15[If Material Anything Other than "Lead" in Column E,Was Material Ever Previously Lead?],F2832,Table15[Customer-Owned Portion],N2832),Table15[Unique ID],0),0)))</f>
        <v>Non-lead</v>
      </c>
      <c r="W2832" s="189"/>
    </row>
    <row r="2833" spans="1:23" s="190" customFormat="1" ht="37.5" x14ac:dyDescent="0.25">
      <c r="A2833" s="180">
        <v>10891316</v>
      </c>
      <c r="B2833" s="181" t="s">
        <v>5722</v>
      </c>
      <c r="C2833" s="182" t="s">
        <v>5723</v>
      </c>
      <c r="D2833" s="183" t="s">
        <v>36</v>
      </c>
      <c r="E2833" s="181" t="s">
        <v>35</v>
      </c>
      <c r="F2833" s="183" t="s">
        <v>35</v>
      </c>
      <c r="G2833" s="181" t="s">
        <v>259</v>
      </c>
      <c r="H2833" s="184">
        <v>1</v>
      </c>
      <c r="I2833" s="185" t="s">
        <v>107</v>
      </c>
      <c r="J2833" s="181" t="s">
        <v>37</v>
      </c>
      <c r="K2833" s="181" t="s">
        <v>38</v>
      </c>
      <c r="L2833" s="186">
        <v>45490</v>
      </c>
      <c r="M2833" s="187" t="s">
        <v>225</v>
      </c>
      <c r="N2833" s="183" t="s">
        <v>43</v>
      </c>
      <c r="O2833" s="181"/>
      <c r="P2833" s="184">
        <v>1</v>
      </c>
      <c r="Q2833" s="185" t="s">
        <v>107</v>
      </c>
      <c r="R2833" s="181" t="s">
        <v>37</v>
      </c>
      <c r="S2833" s="181" t="s">
        <v>96</v>
      </c>
      <c r="T2833" s="186">
        <v>45490</v>
      </c>
      <c r="U2833" s="187" t="s">
        <v>7068</v>
      </c>
      <c r="V2833" s="188" t="str" cm="1">
        <f t="array" ref="V2833">IF(SUM(LEN(A2833:U2833))=0,"",IF(OR(OR(ISBLANK(E2833),SUM(LEN(B2833),LEN(C2833))=0),AND(NOT(D2833="Unknown"),ISBLANK(I2833)),AND(NOT(N2833="Unknown"),ISBLANK(Q2833))),"Missing Information", INDEX(Table15[Entire Service Line Classification], MATCH(SUMIFS(Table15[Unique ID],Table15[System-Owned Portion],D2833,Table15[If Material Anything Other than "Lead" in Column E,Was Material Ever Previously Lead?],F2833,Table15[Customer-Owned Portion],N2833),Table15[Unique ID],0),0)))</f>
        <v>Non-lead</v>
      </c>
      <c r="W2833" s="189"/>
    </row>
    <row r="2834" spans="1:23" s="190" customFormat="1" ht="37.5" x14ac:dyDescent="0.25">
      <c r="A2834" s="180">
        <v>10891342</v>
      </c>
      <c r="B2834" s="181" t="s">
        <v>5724</v>
      </c>
      <c r="C2834" s="182" t="s">
        <v>5725</v>
      </c>
      <c r="D2834" s="183" t="s">
        <v>36</v>
      </c>
      <c r="E2834" s="181" t="s">
        <v>35</v>
      </c>
      <c r="F2834" s="183" t="s">
        <v>35</v>
      </c>
      <c r="G2834" s="181" t="s">
        <v>7034</v>
      </c>
      <c r="H2834" s="184">
        <v>1</v>
      </c>
      <c r="I2834" s="185" t="s">
        <v>107</v>
      </c>
      <c r="J2834" s="181" t="s">
        <v>37</v>
      </c>
      <c r="K2834" s="181" t="s">
        <v>38</v>
      </c>
      <c r="L2834" s="186">
        <v>45453</v>
      </c>
      <c r="M2834" s="187" t="s">
        <v>225</v>
      </c>
      <c r="N2834" s="183" t="s">
        <v>43</v>
      </c>
      <c r="O2834" s="181"/>
      <c r="P2834" s="184">
        <v>1</v>
      </c>
      <c r="Q2834" s="185" t="s">
        <v>107</v>
      </c>
      <c r="R2834" s="181" t="s">
        <v>37</v>
      </c>
      <c r="S2834" s="181" t="s">
        <v>96</v>
      </c>
      <c r="T2834" s="186">
        <v>45453</v>
      </c>
      <c r="U2834" s="187" t="s">
        <v>225</v>
      </c>
      <c r="V2834" s="188" t="str" cm="1">
        <f t="array" ref="V2834">IF(SUM(LEN(A2834:U2834))=0,"",IF(OR(OR(ISBLANK(E2834),SUM(LEN(B2834),LEN(C2834))=0),AND(NOT(D2834="Unknown"),ISBLANK(I2834)),AND(NOT(N2834="Unknown"),ISBLANK(Q2834))),"Missing Information", INDEX(Table15[Entire Service Line Classification], MATCH(SUMIFS(Table15[Unique ID],Table15[System-Owned Portion],D2834,Table15[If Material Anything Other than "Lead" in Column E,Was Material Ever Previously Lead?],F2834,Table15[Customer-Owned Portion],N2834),Table15[Unique ID],0),0)))</f>
        <v>Non-lead</v>
      </c>
      <c r="W2834" s="189"/>
    </row>
    <row r="2835" spans="1:23" s="190" customFormat="1" ht="37.5" x14ac:dyDescent="0.25">
      <c r="A2835" s="180">
        <v>10891341</v>
      </c>
      <c r="B2835" s="181" t="s">
        <v>5726</v>
      </c>
      <c r="C2835" s="182" t="s">
        <v>5727</v>
      </c>
      <c r="D2835" s="183" t="s">
        <v>36</v>
      </c>
      <c r="E2835" s="181" t="s">
        <v>35</v>
      </c>
      <c r="F2835" s="183" t="s">
        <v>35</v>
      </c>
      <c r="G2835" s="181" t="s">
        <v>232</v>
      </c>
      <c r="H2835" s="184">
        <v>1</v>
      </c>
      <c r="I2835" s="185" t="s">
        <v>107</v>
      </c>
      <c r="J2835" s="181" t="s">
        <v>37</v>
      </c>
      <c r="K2835" s="181" t="s">
        <v>38</v>
      </c>
      <c r="L2835" s="186">
        <v>45455</v>
      </c>
      <c r="M2835" s="187" t="s">
        <v>225</v>
      </c>
      <c r="N2835" s="183" t="s">
        <v>36</v>
      </c>
      <c r="O2835" s="181"/>
      <c r="P2835" s="184">
        <v>1</v>
      </c>
      <c r="Q2835" s="185" t="s">
        <v>107</v>
      </c>
      <c r="R2835" s="181" t="s">
        <v>37</v>
      </c>
      <c r="S2835" s="181" t="s">
        <v>96</v>
      </c>
      <c r="T2835" s="186">
        <v>45455</v>
      </c>
      <c r="U2835" s="187" t="s">
        <v>225</v>
      </c>
      <c r="V2835" s="188" t="str" cm="1">
        <f t="array" ref="V2835">IF(SUM(LEN(A2835:U2835))=0,"",IF(OR(OR(ISBLANK(E2835),SUM(LEN(B2835),LEN(C2835))=0),AND(NOT(D2835="Unknown"),ISBLANK(I2835)),AND(NOT(N2835="Unknown"),ISBLANK(Q2835))),"Missing Information", INDEX(Table15[Entire Service Line Classification], MATCH(SUMIFS(Table15[Unique ID],Table15[System-Owned Portion],D2835,Table15[If Material Anything Other than "Lead" in Column E,Was Material Ever Previously Lead?],F2835,Table15[Customer-Owned Portion],N2835),Table15[Unique ID],0),0)))</f>
        <v>Non-lead</v>
      </c>
      <c r="W2835" s="189"/>
    </row>
    <row r="2836" spans="1:23" s="190" customFormat="1" ht="37.5" x14ac:dyDescent="0.25">
      <c r="A2836" s="180">
        <v>10891336</v>
      </c>
      <c r="B2836" s="181" t="s">
        <v>5728</v>
      </c>
      <c r="C2836" s="182" t="s">
        <v>5729</v>
      </c>
      <c r="D2836" s="183" t="s">
        <v>36</v>
      </c>
      <c r="E2836" s="181" t="s">
        <v>35</v>
      </c>
      <c r="F2836" s="183" t="s">
        <v>35</v>
      </c>
      <c r="G2836" s="181" t="s">
        <v>229</v>
      </c>
      <c r="H2836" s="184">
        <v>1</v>
      </c>
      <c r="I2836" s="185" t="s">
        <v>107</v>
      </c>
      <c r="J2836" s="181" t="s">
        <v>37</v>
      </c>
      <c r="K2836" s="181" t="s">
        <v>38</v>
      </c>
      <c r="L2836" s="186">
        <v>45455</v>
      </c>
      <c r="M2836" s="187" t="s">
        <v>225</v>
      </c>
      <c r="N2836" s="183" t="s">
        <v>43</v>
      </c>
      <c r="O2836" s="181"/>
      <c r="P2836" s="184">
        <v>0.75</v>
      </c>
      <c r="Q2836" s="185" t="s">
        <v>107</v>
      </c>
      <c r="R2836" s="181" t="s">
        <v>37</v>
      </c>
      <c r="S2836" s="181" t="s">
        <v>96</v>
      </c>
      <c r="T2836" s="186">
        <v>45455</v>
      </c>
      <c r="U2836" s="187" t="s">
        <v>7078</v>
      </c>
      <c r="V2836" s="188" t="str" cm="1">
        <f t="array" ref="V2836">IF(SUM(LEN(A2836:U2836))=0,"",IF(OR(OR(ISBLANK(E2836),SUM(LEN(B2836),LEN(C2836))=0),AND(NOT(D2836="Unknown"),ISBLANK(I2836)),AND(NOT(N2836="Unknown"),ISBLANK(Q2836))),"Missing Information", INDEX(Table15[Entire Service Line Classification], MATCH(SUMIFS(Table15[Unique ID],Table15[System-Owned Portion],D2836,Table15[If Material Anything Other than "Lead" in Column E,Was Material Ever Previously Lead?],F2836,Table15[Customer-Owned Portion],N2836),Table15[Unique ID],0),0)))</f>
        <v>Non-lead</v>
      </c>
      <c r="W2836" s="189"/>
    </row>
    <row r="2837" spans="1:23" s="190" customFormat="1" ht="37.5" x14ac:dyDescent="0.25">
      <c r="A2837" s="180">
        <v>10891325</v>
      </c>
      <c r="B2837" s="181" t="s">
        <v>5730</v>
      </c>
      <c r="C2837" s="182" t="s">
        <v>5731</v>
      </c>
      <c r="D2837" s="183" t="s">
        <v>36</v>
      </c>
      <c r="E2837" s="181" t="s">
        <v>35</v>
      </c>
      <c r="F2837" s="183" t="s">
        <v>35</v>
      </c>
      <c r="G2837" s="181" t="s">
        <v>247</v>
      </c>
      <c r="H2837" s="184">
        <v>1</v>
      </c>
      <c r="I2837" s="185" t="s">
        <v>107</v>
      </c>
      <c r="J2837" s="181" t="s">
        <v>37</v>
      </c>
      <c r="K2837" s="181" t="s">
        <v>38</v>
      </c>
      <c r="L2837" s="186">
        <v>45490</v>
      </c>
      <c r="M2837" s="187" t="s">
        <v>225</v>
      </c>
      <c r="N2837" s="183" t="s">
        <v>36</v>
      </c>
      <c r="O2837" s="181"/>
      <c r="P2837" s="184">
        <v>0.75</v>
      </c>
      <c r="Q2837" s="185" t="s">
        <v>107</v>
      </c>
      <c r="R2837" s="181" t="s">
        <v>37</v>
      </c>
      <c r="S2837" s="181" t="s">
        <v>96</v>
      </c>
      <c r="T2837" s="186">
        <v>45490</v>
      </c>
      <c r="U2837" s="187" t="s">
        <v>225</v>
      </c>
      <c r="V2837" s="188" t="str" cm="1">
        <f t="array" ref="V2837">IF(SUM(LEN(A2837:U2837))=0,"",IF(OR(OR(ISBLANK(E2837),SUM(LEN(B2837),LEN(C2837))=0),AND(NOT(D2837="Unknown"),ISBLANK(I2837)),AND(NOT(N2837="Unknown"),ISBLANK(Q2837))),"Missing Information", INDEX(Table15[Entire Service Line Classification], MATCH(SUMIFS(Table15[Unique ID],Table15[System-Owned Portion],D2837,Table15[If Material Anything Other than "Lead" in Column E,Was Material Ever Previously Lead?],F2837,Table15[Customer-Owned Portion],N2837),Table15[Unique ID],0),0)))</f>
        <v>Non-lead</v>
      </c>
      <c r="W2837" s="189"/>
    </row>
    <row r="2838" spans="1:23" s="190" customFormat="1" ht="37.5" x14ac:dyDescent="0.25">
      <c r="A2838" s="180">
        <v>10891324</v>
      </c>
      <c r="B2838" s="181" t="s">
        <v>5732</v>
      </c>
      <c r="C2838" s="182" t="s">
        <v>5733</v>
      </c>
      <c r="D2838" s="183" t="s">
        <v>36</v>
      </c>
      <c r="E2838" s="181" t="s">
        <v>35</v>
      </c>
      <c r="F2838" s="183" t="s">
        <v>35</v>
      </c>
      <c r="G2838" s="181" t="s">
        <v>273</v>
      </c>
      <c r="H2838" s="184">
        <v>1</v>
      </c>
      <c r="I2838" s="185" t="s">
        <v>107</v>
      </c>
      <c r="J2838" s="181" t="s">
        <v>37</v>
      </c>
      <c r="K2838" s="181" t="s">
        <v>38</v>
      </c>
      <c r="L2838" s="186">
        <v>45490</v>
      </c>
      <c r="M2838" s="187" t="s">
        <v>225</v>
      </c>
      <c r="N2838" s="183" t="s">
        <v>43</v>
      </c>
      <c r="O2838" s="181"/>
      <c r="P2838" s="184">
        <v>0.75</v>
      </c>
      <c r="Q2838" s="185" t="s">
        <v>107</v>
      </c>
      <c r="R2838" s="181" t="s">
        <v>37</v>
      </c>
      <c r="S2838" s="181" t="s">
        <v>96</v>
      </c>
      <c r="T2838" s="186">
        <v>45490</v>
      </c>
      <c r="U2838" s="187" t="s">
        <v>7068</v>
      </c>
      <c r="V2838" s="188" t="str" cm="1">
        <f t="array" ref="V2838">IF(SUM(LEN(A2838:U2838))=0,"",IF(OR(OR(ISBLANK(E2838),SUM(LEN(B2838),LEN(C2838))=0),AND(NOT(D2838="Unknown"),ISBLANK(I2838)),AND(NOT(N2838="Unknown"),ISBLANK(Q2838))),"Missing Information", INDEX(Table15[Entire Service Line Classification], MATCH(SUMIFS(Table15[Unique ID],Table15[System-Owned Portion],D2838,Table15[If Material Anything Other than "Lead" in Column E,Was Material Ever Previously Lead?],F2838,Table15[Customer-Owned Portion],N2838),Table15[Unique ID],0),0)))</f>
        <v>Non-lead</v>
      </c>
      <c r="W2838" s="189"/>
    </row>
    <row r="2839" spans="1:23" s="190" customFormat="1" ht="37.5" x14ac:dyDescent="0.25">
      <c r="A2839" s="180">
        <v>10891323</v>
      </c>
      <c r="B2839" s="181" t="s">
        <v>5734</v>
      </c>
      <c r="C2839" s="182" t="s">
        <v>5735</v>
      </c>
      <c r="D2839" s="183" t="s">
        <v>36</v>
      </c>
      <c r="E2839" s="181" t="s">
        <v>35</v>
      </c>
      <c r="F2839" s="183" t="s">
        <v>35</v>
      </c>
      <c r="G2839" s="181" t="s">
        <v>258</v>
      </c>
      <c r="H2839" s="184">
        <v>1</v>
      </c>
      <c r="I2839" s="185" t="s">
        <v>107</v>
      </c>
      <c r="J2839" s="181" t="s">
        <v>37</v>
      </c>
      <c r="K2839" s="181" t="s">
        <v>38</v>
      </c>
      <c r="L2839" s="186">
        <v>45455</v>
      </c>
      <c r="M2839" s="187" t="s">
        <v>225</v>
      </c>
      <c r="N2839" s="183" t="s">
        <v>36</v>
      </c>
      <c r="O2839" s="181"/>
      <c r="P2839" s="184">
        <v>1</v>
      </c>
      <c r="Q2839" s="185" t="s">
        <v>107</v>
      </c>
      <c r="R2839" s="181" t="s">
        <v>37</v>
      </c>
      <c r="S2839" s="181" t="s">
        <v>96</v>
      </c>
      <c r="T2839" s="186">
        <v>45455</v>
      </c>
      <c r="U2839" s="187" t="s">
        <v>225</v>
      </c>
      <c r="V2839" s="188" t="str" cm="1">
        <f t="array" ref="V2839">IF(SUM(LEN(A2839:U2839))=0,"",IF(OR(OR(ISBLANK(E2839),SUM(LEN(B2839),LEN(C2839))=0),AND(NOT(D2839="Unknown"),ISBLANK(I2839)),AND(NOT(N2839="Unknown"),ISBLANK(Q2839))),"Missing Information", INDEX(Table15[Entire Service Line Classification], MATCH(SUMIFS(Table15[Unique ID],Table15[System-Owned Portion],D2839,Table15[If Material Anything Other than "Lead" in Column E,Was Material Ever Previously Lead?],F2839,Table15[Customer-Owned Portion],N2839),Table15[Unique ID],0),0)))</f>
        <v>Non-lead</v>
      </c>
      <c r="W2839" s="189"/>
    </row>
    <row r="2840" spans="1:23" s="190" customFormat="1" ht="37.5" x14ac:dyDescent="0.25">
      <c r="A2840" s="180">
        <v>10891322</v>
      </c>
      <c r="B2840" s="181" t="s">
        <v>5736</v>
      </c>
      <c r="C2840" s="182" t="s">
        <v>5737</v>
      </c>
      <c r="D2840" s="183" t="s">
        <v>43</v>
      </c>
      <c r="E2840" s="181" t="s">
        <v>35</v>
      </c>
      <c r="F2840" s="183" t="s">
        <v>35</v>
      </c>
      <c r="G2840" s="181" t="s">
        <v>227</v>
      </c>
      <c r="H2840" s="184">
        <v>0.75</v>
      </c>
      <c r="I2840" s="185" t="s">
        <v>107</v>
      </c>
      <c r="J2840" s="181" t="s">
        <v>37</v>
      </c>
      <c r="K2840" s="181" t="s">
        <v>38</v>
      </c>
      <c r="L2840" s="186">
        <v>45455</v>
      </c>
      <c r="M2840" s="187" t="s">
        <v>7078</v>
      </c>
      <c r="N2840" s="183" t="s">
        <v>36</v>
      </c>
      <c r="O2840" s="181"/>
      <c r="P2840" s="184">
        <v>0.75</v>
      </c>
      <c r="Q2840" s="185" t="s">
        <v>107</v>
      </c>
      <c r="R2840" s="181" t="s">
        <v>37</v>
      </c>
      <c r="S2840" s="181" t="s">
        <v>96</v>
      </c>
      <c r="T2840" s="186">
        <v>45455</v>
      </c>
      <c r="U2840" s="187" t="s">
        <v>225</v>
      </c>
      <c r="V2840" s="188" t="str" cm="1">
        <f t="array" ref="V2840">IF(SUM(LEN(A2840:U2840))=0,"",IF(OR(OR(ISBLANK(E2840),SUM(LEN(B2840),LEN(C2840))=0),AND(NOT(D2840="Unknown"),ISBLANK(I2840)),AND(NOT(N2840="Unknown"),ISBLANK(Q2840))),"Missing Information", INDEX(Table15[Entire Service Line Classification], MATCH(SUMIFS(Table15[Unique ID],Table15[System-Owned Portion],D2840,Table15[If Material Anything Other than "Lead" in Column E,Was Material Ever Previously Lead?],F2840,Table15[Customer-Owned Portion],N2840),Table15[Unique ID],0),0)))</f>
        <v>Non-lead</v>
      </c>
      <c r="W2840" s="189"/>
    </row>
    <row r="2841" spans="1:23" s="190" customFormat="1" ht="37.5" x14ac:dyDescent="0.25">
      <c r="A2841" s="180">
        <v>10891321</v>
      </c>
      <c r="B2841" s="181" t="s">
        <v>5738</v>
      </c>
      <c r="C2841" s="182" t="s">
        <v>5739</v>
      </c>
      <c r="D2841" s="183" t="s">
        <v>36</v>
      </c>
      <c r="E2841" s="181" t="s">
        <v>35</v>
      </c>
      <c r="F2841" s="183" t="s">
        <v>35</v>
      </c>
      <c r="G2841" s="181" t="s">
        <v>7038</v>
      </c>
      <c r="H2841" s="184">
        <v>1</v>
      </c>
      <c r="I2841" s="185" t="s">
        <v>107</v>
      </c>
      <c r="J2841" s="181" t="s">
        <v>37</v>
      </c>
      <c r="K2841" s="181" t="s">
        <v>38</v>
      </c>
      <c r="L2841" s="186">
        <v>45455</v>
      </c>
      <c r="M2841" s="187" t="s">
        <v>225</v>
      </c>
      <c r="N2841" s="183" t="s">
        <v>36</v>
      </c>
      <c r="O2841" s="181"/>
      <c r="P2841" s="184">
        <v>1</v>
      </c>
      <c r="Q2841" s="185" t="s">
        <v>107</v>
      </c>
      <c r="R2841" s="181" t="s">
        <v>37</v>
      </c>
      <c r="S2841" s="181" t="s">
        <v>96</v>
      </c>
      <c r="T2841" s="186">
        <v>45455</v>
      </c>
      <c r="U2841" s="187" t="s">
        <v>225</v>
      </c>
      <c r="V2841" s="188" t="str" cm="1">
        <f t="array" ref="V2841">IF(SUM(LEN(A2841:U2841))=0,"",IF(OR(OR(ISBLANK(E2841),SUM(LEN(B2841),LEN(C2841))=0),AND(NOT(D2841="Unknown"),ISBLANK(I2841)),AND(NOT(N2841="Unknown"),ISBLANK(Q2841))),"Missing Information", INDEX(Table15[Entire Service Line Classification], MATCH(SUMIFS(Table15[Unique ID],Table15[System-Owned Portion],D2841,Table15[If Material Anything Other than "Lead" in Column E,Was Material Ever Previously Lead?],F2841,Table15[Customer-Owned Portion],N2841),Table15[Unique ID],0),0)))</f>
        <v>Non-lead</v>
      </c>
      <c r="W2841" s="189"/>
    </row>
    <row r="2842" spans="1:23" s="190" customFormat="1" ht="37.5" x14ac:dyDescent="0.25">
      <c r="A2842" s="180">
        <v>10891317</v>
      </c>
      <c r="B2842" s="181" t="s">
        <v>5740</v>
      </c>
      <c r="C2842" s="182" t="s">
        <v>5741</v>
      </c>
      <c r="D2842" s="183" t="s">
        <v>36</v>
      </c>
      <c r="E2842" s="181" t="s">
        <v>35</v>
      </c>
      <c r="F2842" s="183" t="s">
        <v>35</v>
      </c>
      <c r="G2842" s="181" t="s">
        <v>7043</v>
      </c>
      <c r="H2842" s="184">
        <v>1</v>
      </c>
      <c r="I2842" s="185" t="s">
        <v>107</v>
      </c>
      <c r="J2842" s="181" t="s">
        <v>37</v>
      </c>
      <c r="K2842" s="181" t="s">
        <v>38</v>
      </c>
      <c r="L2842" s="186">
        <v>45455</v>
      </c>
      <c r="M2842" s="187" t="s">
        <v>225</v>
      </c>
      <c r="N2842" s="183" t="s">
        <v>36</v>
      </c>
      <c r="O2842" s="181"/>
      <c r="P2842" s="184">
        <v>1</v>
      </c>
      <c r="Q2842" s="185" t="s">
        <v>107</v>
      </c>
      <c r="R2842" s="181" t="s">
        <v>37</v>
      </c>
      <c r="S2842" s="181" t="s">
        <v>96</v>
      </c>
      <c r="T2842" s="186">
        <v>45455</v>
      </c>
      <c r="U2842" s="187" t="s">
        <v>225</v>
      </c>
      <c r="V2842" s="188" t="str" cm="1">
        <f t="array" ref="V2842">IF(SUM(LEN(A2842:U2842))=0,"",IF(OR(OR(ISBLANK(E2842),SUM(LEN(B2842),LEN(C2842))=0),AND(NOT(D2842="Unknown"),ISBLANK(I2842)),AND(NOT(N2842="Unknown"),ISBLANK(Q2842))),"Missing Information", INDEX(Table15[Entire Service Line Classification], MATCH(SUMIFS(Table15[Unique ID],Table15[System-Owned Portion],D2842,Table15[If Material Anything Other than "Lead" in Column E,Was Material Ever Previously Lead?],F2842,Table15[Customer-Owned Portion],N2842),Table15[Unique ID],0),0)))</f>
        <v>Non-lead</v>
      </c>
      <c r="W2842" s="189"/>
    </row>
    <row r="2843" spans="1:23" s="190" customFormat="1" ht="37.5" x14ac:dyDescent="0.25">
      <c r="A2843" s="180">
        <v>10891315</v>
      </c>
      <c r="B2843" s="181" t="s">
        <v>5742</v>
      </c>
      <c r="C2843" s="182" t="s">
        <v>5743</v>
      </c>
      <c r="D2843" s="183" t="s">
        <v>36</v>
      </c>
      <c r="E2843" s="181" t="s">
        <v>35</v>
      </c>
      <c r="F2843" s="183" t="s">
        <v>35</v>
      </c>
      <c r="G2843" s="181" t="s">
        <v>7038</v>
      </c>
      <c r="H2843" s="184">
        <v>1</v>
      </c>
      <c r="I2843" s="185" t="s">
        <v>107</v>
      </c>
      <c r="J2843" s="181" t="s">
        <v>37</v>
      </c>
      <c r="K2843" s="181" t="s">
        <v>38</v>
      </c>
      <c r="L2843" s="186">
        <v>45474</v>
      </c>
      <c r="M2843" s="187" t="s">
        <v>7068</v>
      </c>
      <c r="N2843" s="183" t="s">
        <v>36</v>
      </c>
      <c r="O2843" s="181"/>
      <c r="P2843" s="184">
        <v>1</v>
      </c>
      <c r="Q2843" s="185" t="s">
        <v>107</v>
      </c>
      <c r="R2843" s="181" t="s">
        <v>37</v>
      </c>
      <c r="S2843" s="181" t="s">
        <v>96</v>
      </c>
      <c r="T2843" s="186">
        <v>45474</v>
      </c>
      <c r="U2843" s="187" t="s">
        <v>7068</v>
      </c>
      <c r="V2843" s="188" t="str" cm="1">
        <f t="array" ref="V2843">IF(SUM(LEN(A2843:U2843))=0,"",IF(OR(OR(ISBLANK(E2843),SUM(LEN(B2843),LEN(C2843))=0),AND(NOT(D2843="Unknown"),ISBLANK(I2843)),AND(NOT(N2843="Unknown"),ISBLANK(Q2843))),"Missing Information", INDEX(Table15[Entire Service Line Classification], MATCH(SUMIFS(Table15[Unique ID],Table15[System-Owned Portion],D2843,Table15[If Material Anything Other than "Lead" in Column E,Was Material Ever Previously Lead?],F2843,Table15[Customer-Owned Portion],N2843),Table15[Unique ID],0),0)))</f>
        <v>Non-lead</v>
      </c>
      <c r="W2843" s="189"/>
    </row>
    <row r="2844" spans="1:23" s="190" customFormat="1" ht="37.5" x14ac:dyDescent="0.25">
      <c r="A2844" s="180">
        <v>10891314</v>
      </c>
      <c r="B2844" s="181" t="s">
        <v>5744</v>
      </c>
      <c r="C2844" s="182" t="s">
        <v>5745</v>
      </c>
      <c r="D2844" s="183" t="s">
        <v>36</v>
      </c>
      <c r="E2844" s="181" t="s">
        <v>35</v>
      </c>
      <c r="F2844" s="183" t="s">
        <v>35</v>
      </c>
      <c r="G2844" s="181" t="s">
        <v>7034</v>
      </c>
      <c r="H2844" s="184">
        <v>1</v>
      </c>
      <c r="I2844" s="185" t="s">
        <v>107</v>
      </c>
      <c r="J2844" s="181" t="s">
        <v>37</v>
      </c>
      <c r="K2844" s="181" t="s">
        <v>38</v>
      </c>
      <c r="L2844" s="186">
        <v>45455</v>
      </c>
      <c r="M2844" s="187" t="s">
        <v>225</v>
      </c>
      <c r="N2844" s="183" t="s">
        <v>36</v>
      </c>
      <c r="O2844" s="181"/>
      <c r="P2844" s="184">
        <v>1</v>
      </c>
      <c r="Q2844" s="185" t="s">
        <v>107</v>
      </c>
      <c r="R2844" s="181" t="s">
        <v>37</v>
      </c>
      <c r="S2844" s="181" t="s">
        <v>96</v>
      </c>
      <c r="T2844" s="186">
        <v>45455</v>
      </c>
      <c r="U2844" s="187" t="s">
        <v>225</v>
      </c>
      <c r="V2844" s="188" t="str" cm="1">
        <f t="array" ref="V2844">IF(SUM(LEN(A2844:U2844))=0,"",IF(OR(OR(ISBLANK(E2844),SUM(LEN(B2844),LEN(C2844))=0),AND(NOT(D2844="Unknown"),ISBLANK(I2844)),AND(NOT(N2844="Unknown"),ISBLANK(Q2844))),"Missing Information", INDEX(Table15[Entire Service Line Classification], MATCH(SUMIFS(Table15[Unique ID],Table15[System-Owned Portion],D2844,Table15[If Material Anything Other than "Lead" in Column E,Was Material Ever Previously Lead?],F2844,Table15[Customer-Owned Portion],N2844),Table15[Unique ID],0),0)))</f>
        <v>Non-lead</v>
      </c>
      <c r="W2844" s="189"/>
    </row>
    <row r="2845" spans="1:23" s="190" customFormat="1" ht="37.5" x14ac:dyDescent="0.25">
      <c r="A2845" s="180">
        <v>10891313</v>
      </c>
      <c r="B2845" s="181" t="s">
        <v>5746</v>
      </c>
      <c r="C2845" s="182" t="s">
        <v>5747</v>
      </c>
      <c r="D2845" s="183" t="s">
        <v>36</v>
      </c>
      <c r="E2845" s="181" t="s">
        <v>35</v>
      </c>
      <c r="F2845" s="183" t="s">
        <v>35</v>
      </c>
      <c r="G2845" s="181" t="s">
        <v>237</v>
      </c>
      <c r="H2845" s="184">
        <v>1</v>
      </c>
      <c r="I2845" s="185" t="s">
        <v>107</v>
      </c>
      <c r="J2845" s="181" t="s">
        <v>37</v>
      </c>
      <c r="K2845" s="181" t="s">
        <v>38</v>
      </c>
      <c r="L2845" s="186">
        <v>45490</v>
      </c>
      <c r="M2845" s="187" t="s">
        <v>225</v>
      </c>
      <c r="N2845" s="183" t="s">
        <v>43</v>
      </c>
      <c r="O2845" s="181"/>
      <c r="P2845" s="184">
        <v>0.75</v>
      </c>
      <c r="Q2845" s="185" t="s">
        <v>107</v>
      </c>
      <c r="R2845" s="181" t="s">
        <v>37</v>
      </c>
      <c r="S2845" s="181" t="s">
        <v>96</v>
      </c>
      <c r="T2845" s="186">
        <v>45490</v>
      </c>
      <c r="U2845" s="187" t="s">
        <v>7068</v>
      </c>
      <c r="V2845" s="188" t="str" cm="1">
        <f t="array" ref="V2845">IF(SUM(LEN(A2845:U2845))=0,"",IF(OR(OR(ISBLANK(E2845),SUM(LEN(B2845),LEN(C2845))=0),AND(NOT(D2845="Unknown"),ISBLANK(I2845)),AND(NOT(N2845="Unknown"),ISBLANK(Q2845))),"Missing Information", INDEX(Table15[Entire Service Line Classification], MATCH(SUMIFS(Table15[Unique ID],Table15[System-Owned Portion],D2845,Table15[If Material Anything Other than "Lead" in Column E,Was Material Ever Previously Lead?],F2845,Table15[Customer-Owned Portion],N2845),Table15[Unique ID],0),0)))</f>
        <v>Non-lead</v>
      </c>
      <c r="W2845" s="189"/>
    </row>
    <row r="2846" spans="1:23" s="190" customFormat="1" ht="37.5" x14ac:dyDescent="0.25">
      <c r="A2846" s="180">
        <v>10891312</v>
      </c>
      <c r="B2846" s="181" t="s">
        <v>5748</v>
      </c>
      <c r="C2846" s="182" t="s">
        <v>5749</v>
      </c>
      <c r="D2846" s="183" t="s">
        <v>36</v>
      </c>
      <c r="E2846" s="181" t="s">
        <v>35</v>
      </c>
      <c r="F2846" s="183" t="s">
        <v>35</v>
      </c>
      <c r="G2846" s="181" t="s">
        <v>241</v>
      </c>
      <c r="H2846" s="184">
        <v>1</v>
      </c>
      <c r="I2846" s="185" t="s">
        <v>107</v>
      </c>
      <c r="J2846" s="181" t="s">
        <v>37</v>
      </c>
      <c r="K2846" s="181" t="s">
        <v>38</v>
      </c>
      <c r="L2846" s="186">
        <v>45490</v>
      </c>
      <c r="M2846" s="187" t="s">
        <v>225</v>
      </c>
      <c r="N2846" s="183" t="s">
        <v>43</v>
      </c>
      <c r="O2846" s="181"/>
      <c r="P2846" s="184">
        <v>0.75</v>
      </c>
      <c r="Q2846" s="185" t="s">
        <v>107</v>
      </c>
      <c r="R2846" s="181" t="s">
        <v>37</v>
      </c>
      <c r="S2846" s="181" t="s">
        <v>96</v>
      </c>
      <c r="T2846" s="186">
        <v>45490</v>
      </c>
      <c r="U2846" s="187" t="s">
        <v>7068</v>
      </c>
      <c r="V2846" s="188" t="str" cm="1">
        <f t="array" ref="V2846">IF(SUM(LEN(A2846:U2846))=0,"",IF(OR(OR(ISBLANK(E2846),SUM(LEN(B2846),LEN(C2846))=0),AND(NOT(D2846="Unknown"),ISBLANK(I2846)),AND(NOT(N2846="Unknown"),ISBLANK(Q2846))),"Missing Information", INDEX(Table15[Entire Service Line Classification], MATCH(SUMIFS(Table15[Unique ID],Table15[System-Owned Portion],D2846,Table15[If Material Anything Other than "Lead" in Column E,Was Material Ever Previously Lead?],F2846,Table15[Customer-Owned Portion],N2846),Table15[Unique ID],0),0)))</f>
        <v>Non-lead</v>
      </c>
      <c r="W2846" s="189"/>
    </row>
    <row r="2847" spans="1:23" s="190" customFormat="1" ht="37.5" x14ac:dyDescent="0.25">
      <c r="A2847" s="180">
        <v>10891320</v>
      </c>
      <c r="B2847" s="181" t="s">
        <v>5750</v>
      </c>
      <c r="C2847" s="182" t="s">
        <v>5751</v>
      </c>
      <c r="D2847" s="183" t="s">
        <v>36</v>
      </c>
      <c r="E2847" s="181" t="s">
        <v>35</v>
      </c>
      <c r="F2847" s="183" t="s">
        <v>35</v>
      </c>
      <c r="G2847" s="181" t="s">
        <v>233</v>
      </c>
      <c r="H2847" s="184">
        <v>1</v>
      </c>
      <c r="I2847" s="185" t="s">
        <v>107</v>
      </c>
      <c r="J2847" s="181" t="s">
        <v>37</v>
      </c>
      <c r="K2847" s="181" t="s">
        <v>38</v>
      </c>
      <c r="L2847" s="186">
        <v>45453</v>
      </c>
      <c r="M2847" s="187" t="s">
        <v>225</v>
      </c>
      <c r="N2847" s="183" t="s">
        <v>43</v>
      </c>
      <c r="O2847" s="181"/>
      <c r="P2847" s="184">
        <v>1</v>
      </c>
      <c r="Q2847" s="185" t="s">
        <v>107</v>
      </c>
      <c r="R2847" s="181" t="s">
        <v>37</v>
      </c>
      <c r="S2847" s="181" t="s">
        <v>96</v>
      </c>
      <c r="T2847" s="186">
        <v>45453</v>
      </c>
      <c r="U2847" s="187" t="s">
        <v>225</v>
      </c>
      <c r="V2847" s="188" t="str" cm="1">
        <f t="array" ref="V2847">IF(SUM(LEN(A2847:U2847))=0,"",IF(OR(OR(ISBLANK(E2847),SUM(LEN(B2847),LEN(C2847))=0),AND(NOT(D2847="Unknown"),ISBLANK(I2847)),AND(NOT(N2847="Unknown"),ISBLANK(Q2847))),"Missing Information", INDEX(Table15[Entire Service Line Classification], MATCH(SUMIFS(Table15[Unique ID],Table15[System-Owned Portion],D2847,Table15[If Material Anything Other than "Lead" in Column E,Was Material Ever Previously Lead?],F2847,Table15[Customer-Owned Portion],N2847),Table15[Unique ID],0),0)))</f>
        <v>Non-lead</v>
      </c>
      <c r="W2847" s="189"/>
    </row>
    <row r="2848" spans="1:23" s="190" customFormat="1" ht="37.5" x14ac:dyDescent="0.25">
      <c r="A2848" s="180">
        <v>10891319</v>
      </c>
      <c r="B2848" s="181" t="s">
        <v>5752</v>
      </c>
      <c r="C2848" s="182" t="s">
        <v>5753</v>
      </c>
      <c r="D2848" s="183" t="s">
        <v>36</v>
      </c>
      <c r="E2848" s="181" t="s">
        <v>35</v>
      </c>
      <c r="F2848" s="183" t="s">
        <v>35</v>
      </c>
      <c r="G2848" s="181" t="s">
        <v>7041</v>
      </c>
      <c r="H2848" s="184">
        <v>1</v>
      </c>
      <c r="I2848" s="185" t="s">
        <v>107</v>
      </c>
      <c r="J2848" s="181" t="s">
        <v>37</v>
      </c>
      <c r="K2848" s="181" t="s">
        <v>38</v>
      </c>
      <c r="L2848" s="186">
        <v>45490</v>
      </c>
      <c r="M2848" s="187" t="s">
        <v>225</v>
      </c>
      <c r="N2848" s="183" t="s">
        <v>44</v>
      </c>
      <c r="O2848" s="181"/>
      <c r="P2848" s="184">
        <v>0.75</v>
      </c>
      <c r="Q2848" s="185" t="s">
        <v>107</v>
      </c>
      <c r="R2848" s="181" t="s">
        <v>37</v>
      </c>
      <c r="S2848" s="181" t="s">
        <v>96</v>
      </c>
      <c r="T2848" s="186">
        <v>45490</v>
      </c>
      <c r="U2848" s="187" t="s">
        <v>7068</v>
      </c>
      <c r="V2848" s="188" t="str" cm="1">
        <f t="array" ref="V2848">IF(SUM(LEN(A2848:U2848))=0,"",IF(OR(OR(ISBLANK(E2848),SUM(LEN(B2848),LEN(C2848))=0),AND(NOT(D2848="Unknown"),ISBLANK(I2848)),AND(NOT(N2848="Unknown"),ISBLANK(Q2848))),"Missing Information", INDEX(Table15[Entire Service Line Classification], MATCH(SUMIFS(Table15[Unique ID],Table15[System-Owned Portion],D2848,Table15[If Material Anything Other than "Lead" in Column E,Was Material Ever Previously Lead?],F2848,Table15[Customer-Owned Portion],N2848),Table15[Unique ID],0),0)))</f>
        <v>Non-lead</v>
      </c>
      <c r="W2848" s="189"/>
    </row>
    <row r="2849" spans="1:23" s="190" customFormat="1" ht="37.5" x14ac:dyDescent="0.25">
      <c r="A2849" s="180">
        <v>10891318</v>
      </c>
      <c r="B2849" s="181" t="s">
        <v>5754</v>
      </c>
      <c r="C2849" s="182" t="s">
        <v>5755</v>
      </c>
      <c r="D2849" s="183" t="s">
        <v>36</v>
      </c>
      <c r="E2849" s="181" t="s">
        <v>35</v>
      </c>
      <c r="F2849" s="183" t="s">
        <v>35</v>
      </c>
      <c r="G2849" s="181" t="s">
        <v>7043</v>
      </c>
      <c r="H2849" s="184">
        <v>1</v>
      </c>
      <c r="I2849" s="185" t="s">
        <v>107</v>
      </c>
      <c r="J2849" s="181" t="s">
        <v>37</v>
      </c>
      <c r="K2849" s="181" t="s">
        <v>38</v>
      </c>
      <c r="L2849" s="186">
        <v>45476</v>
      </c>
      <c r="M2849" s="187" t="s">
        <v>7068</v>
      </c>
      <c r="N2849" s="183" t="s">
        <v>43</v>
      </c>
      <c r="O2849" s="181"/>
      <c r="P2849" s="184">
        <v>1</v>
      </c>
      <c r="Q2849" s="185" t="s">
        <v>107</v>
      </c>
      <c r="R2849" s="181" t="s">
        <v>37</v>
      </c>
      <c r="S2849" s="181" t="s">
        <v>96</v>
      </c>
      <c r="T2849" s="186">
        <v>45476</v>
      </c>
      <c r="U2849" s="187" t="s">
        <v>7068</v>
      </c>
      <c r="V2849" s="188" t="str" cm="1">
        <f t="array" ref="V2849">IF(SUM(LEN(A2849:U2849))=0,"",IF(OR(OR(ISBLANK(E2849),SUM(LEN(B2849),LEN(C2849))=0),AND(NOT(D2849="Unknown"),ISBLANK(I2849)),AND(NOT(N2849="Unknown"),ISBLANK(Q2849))),"Missing Information", INDEX(Table15[Entire Service Line Classification], MATCH(SUMIFS(Table15[Unique ID],Table15[System-Owned Portion],D2849,Table15[If Material Anything Other than "Lead" in Column E,Was Material Ever Previously Lead?],F2849,Table15[Customer-Owned Portion],N2849),Table15[Unique ID],0),0)))</f>
        <v>Non-lead</v>
      </c>
      <c r="W2849" s="189"/>
    </row>
    <row r="2850" spans="1:23" s="190" customFormat="1" ht="37.5" x14ac:dyDescent="0.25">
      <c r="A2850" s="180">
        <v>10891311</v>
      </c>
      <c r="B2850" s="181" t="s">
        <v>5756</v>
      </c>
      <c r="C2850" s="182" t="s">
        <v>5757</v>
      </c>
      <c r="D2850" s="183" t="s">
        <v>36</v>
      </c>
      <c r="E2850" s="181" t="s">
        <v>35</v>
      </c>
      <c r="F2850" s="183" t="s">
        <v>35</v>
      </c>
      <c r="G2850" s="181" t="s">
        <v>238</v>
      </c>
      <c r="H2850" s="184">
        <v>1</v>
      </c>
      <c r="I2850" s="185" t="s">
        <v>107</v>
      </c>
      <c r="J2850" s="181" t="s">
        <v>37</v>
      </c>
      <c r="K2850" s="181" t="s">
        <v>38</v>
      </c>
      <c r="L2850" s="186">
        <v>45490</v>
      </c>
      <c r="M2850" s="187" t="s">
        <v>225</v>
      </c>
      <c r="N2850" s="183" t="s">
        <v>36</v>
      </c>
      <c r="O2850" s="181"/>
      <c r="P2850" s="184">
        <v>0.75</v>
      </c>
      <c r="Q2850" s="185" t="s">
        <v>107</v>
      </c>
      <c r="R2850" s="181" t="s">
        <v>37</v>
      </c>
      <c r="S2850" s="181" t="s">
        <v>96</v>
      </c>
      <c r="T2850" s="186">
        <v>45490</v>
      </c>
      <c r="U2850" s="187" t="s">
        <v>225</v>
      </c>
      <c r="V2850" s="188" t="str" cm="1">
        <f t="array" ref="V2850">IF(SUM(LEN(A2850:U2850))=0,"",IF(OR(OR(ISBLANK(E2850),SUM(LEN(B2850),LEN(C2850))=0),AND(NOT(D2850="Unknown"),ISBLANK(I2850)),AND(NOT(N2850="Unknown"),ISBLANK(Q2850))),"Missing Information", INDEX(Table15[Entire Service Line Classification], MATCH(SUMIFS(Table15[Unique ID],Table15[System-Owned Portion],D2850,Table15[If Material Anything Other than "Lead" in Column E,Was Material Ever Previously Lead?],F2850,Table15[Customer-Owned Portion],N2850),Table15[Unique ID],0),0)))</f>
        <v>Non-lead</v>
      </c>
      <c r="W2850" s="189"/>
    </row>
    <row r="2851" spans="1:23" s="190" customFormat="1" ht="37.5" x14ac:dyDescent="0.25">
      <c r="A2851" s="180">
        <v>10891310</v>
      </c>
      <c r="B2851" s="181" t="s">
        <v>5758</v>
      </c>
      <c r="C2851" s="182" t="s">
        <v>5759</v>
      </c>
      <c r="D2851" s="183" t="s">
        <v>36</v>
      </c>
      <c r="E2851" s="181" t="s">
        <v>35</v>
      </c>
      <c r="F2851" s="183" t="s">
        <v>35</v>
      </c>
      <c r="G2851" s="181" t="s">
        <v>235</v>
      </c>
      <c r="H2851" s="184">
        <v>1</v>
      </c>
      <c r="I2851" s="185" t="s">
        <v>107</v>
      </c>
      <c r="J2851" s="181" t="s">
        <v>37</v>
      </c>
      <c r="K2851" s="181" t="s">
        <v>38</v>
      </c>
      <c r="L2851" s="186">
        <v>45455</v>
      </c>
      <c r="M2851" s="187" t="s">
        <v>225</v>
      </c>
      <c r="N2851" s="183" t="s">
        <v>43</v>
      </c>
      <c r="O2851" s="181"/>
      <c r="P2851" s="184">
        <v>1</v>
      </c>
      <c r="Q2851" s="185" t="s">
        <v>107</v>
      </c>
      <c r="R2851" s="181" t="s">
        <v>37</v>
      </c>
      <c r="S2851" s="181" t="s">
        <v>96</v>
      </c>
      <c r="T2851" s="186">
        <v>45455</v>
      </c>
      <c r="U2851" s="187" t="s">
        <v>7078</v>
      </c>
      <c r="V2851" s="188" t="str" cm="1">
        <f t="array" ref="V2851">IF(SUM(LEN(A2851:U2851))=0,"",IF(OR(OR(ISBLANK(E2851),SUM(LEN(B2851),LEN(C2851))=0),AND(NOT(D2851="Unknown"),ISBLANK(I2851)),AND(NOT(N2851="Unknown"),ISBLANK(Q2851))),"Missing Information", INDEX(Table15[Entire Service Line Classification], MATCH(SUMIFS(Table15[Unique ID],Table15[System-Owned Portion],D2851,Table15[If Material Anything Other than "Lead" in Column E,Was Material Ever Previously Lead?],F2851,Table15[Customer-Owned Portion],N2851),Table15[Unique ID],0),0)))</f>
        <v>Non-lead</v>
      </c>
      <c r="W2851" s="189"/>
    </row>
    <row r="2852" spans="1:23" s="190" customFormat="1" ht="56.25" x14ac:dyDescent="0.25">
      <c r="A2852" s="180">
        <v>10891309</v>
      </c>
      <c r="B2852" s="181" t="s">
        <v>5760</v>
      </c>
      <c r="C2852" s="182" t="s">
        <v>5761</v>
      </c>
      <c r="D2852" s="183" t="s">
        <v>36</v>
      </c>
      <c r="E2852" s="181" t="s">
        <v>35</v>
      </c>
      <c r="F2852" s="183" t="s">
        <v>35</v>
      </c>
      <c r="G2852" s="181" t="s">
        <v>232</v>
      </c>
      <c r="H2852" s="184">
        <v>1</v>
      </c>
      <c r="I2852" s="185" t="s">
        <v>107</v>
      </c>
      <c r="J2852" s="181" t="s">
        <v>37</v>
      </c>
      <c r="K2852" s="181" t="s">
        <v>38</v>
      </c>
      <c r="L2852" s="186">
        <v>45405</v>
      </c>
      <c r="M2852" s="187" t="s">
        <v>225</v>
      </c>
      <c r="N2852" s="183" t="s">
        <v>44</v>
      </c>
      <c r="O2852" s="181"/>
      <c r="P2852" s="184">
        <v>0.75</v>
      </c>
      <c r="Q2852" s="185" t="s">
        <v>107</v>
      </c>
      <c r="R2852" s="181" t="s">
        <v>37</v>
      </c>
      <c r="S2852" s="181" t="s">
        <v>96</v>
      </c>
      <c r="T2852" s="186">
        <v>45405</v>
      </c>
      <c r="U2852" s="187" t="s">
        <v>7085</v>
      </c>
      <c r="V2852" s="188" t="str" cm="1">
        <f t="array" ref="V2852">IF(SUM(LEN(A2852:U2852))=0,"",IF(OR(OR(ISBLANK(E2852),SUM(LEN(B2852),LEN(C2852))=0),AND(NOT(D2852="Unknown"),ISBLANK(I2852)),AND(NOT(N2852="Unknown"),ISBLANK(Q2852))),"Missing Information", INDEX(Table15[Entire Service Line Classification], MATCH(SUMIFS(Table15[Unique ID],Table15[System-Owned Portion],D2852,Table15[If Material Anything Other than "Lead" in Column E,Was Material Ever Previously Lead?],F2852,Table15[Customer-Owned Portion],N2852),Table15[Unique ID],0),0)))</f>
        <v>Non-lead</v>
      </c>
      <c r="W2852" s="189"/>
    </row>
    <row r="2853" spans="1:23" s="190" customFormat="1" ht="37.5" x14ac:dyDescent="0.25">
      <c r="A2853" s="180">
        <v>10891308</v>
      </c>
      <c r="B2853" s="181" t="s">
        <v>5762</v>
      </c>
      <c r="C2853" s="182" t="s">
        <v>5763</v>
      </c>
      <c r="D2853" s="183" t="s">
        <v>36</v>
      </c>
      <c r="E2853" s="181" t="s">
        <v>35</v>
      </c>
      <c r="F2853" s="183" t="s">
        <v>35</v>
      </c>
      <c r="G2853" s="181" t="s">
        <v>237</v>
      </c>
      <c r="H2853" s="184">
        <v>1</v>
      </c>
      <c r="I2853" s="185" t="s">
        <v>107</v>
      </c>
      <c r="J2853" s="181" t="s">
        <v>37</v>
      </c>
      <c r="K2853" s="181" t="s">
        <v>38</v>
      </c>
      <c r="L2853" s="186">
        <v>45455</v>
      </c>
      <c r="M2853" s="187" t="s">
        <v>225</v>
      </c>
      <c r="N2853" s="183" t="s">
        <v>36</v>
      </c>
      <c r="O2853" s="181"/>
      <c r="P2853" s="184">
        <v>1</v>
      </c>
      <c r="Q2853" s="185" t="s">
        <v>107</v>
      </c>
      <c r="R2853" s="181" t="s">
        <v>37</v>
      </c>
      <c r="S2853" s="181" t="s">
        <v>96</v>
      </c>
      <c r="T2853" s="186">
        <v>45455</v>
      </c>
      <c r="U2853" s="187" t="s">
        <v>225</v>
      </c>
      <c r="V2853" s="188" t="str" cm="1">
        <f t="array" ref="V2853">IF(SUM(LEN(A2853:U2853))=0,"",IF(OR(OR(ISBLANK(E2853),SUM(LEN(B2853),LEN(C2853))=0),AND(NOT(D2853="Unknown"),ISBLANK(I2853)),AND(NOT(N2853="Unknown"),ISBLANK(Q2853))),"Missing Information", INDEX(Table15[Entire Service Line Classification], MATCH(SUMIFS(Table15[Unique ID],Table15[System-Owned Portion],D2853,Table15[If Material Anything Other than "Lead" in Column E,Was Material Ever Previously Lead?],F2853,Table15[Customer-Owned Portion],N2853),Table15[Unique ID],0),0)))</f>
        <v>Non-lead</v>
      </c>
      <c r="W2853" s="189"/>
    </row>
    <row r="2854" spans="1:23" s="190" customFormat="1" ht="37.5" x14ac:dyDescent="0.25">
      <c r="A2854" s="180">
        <v>10891307</v>
      </c>
      <c r="B2854" s="181" t="s">
        <v>5764</v>
      </c>
      <c r="C2854" s="182" t="s">
        <v>5765</v>
      </c>
      <c r="D2854" s="183" t="s">
        <v>43</v>
      </c>
      <c r="E2854" s="181" t="s">
        <v>35</v>
      </c>
      <c r="F2854" s="183" t="s">
        <v>35</v>
      </c>
      <c r="G2854" s="181" t="s">
        <v>244</v>
      </c>
      <c r="H2854" s="184">
        <v>0.75</v>
      </c>
      <c r="I2854" s="185" t="s">
        <v>107</v>
      </c>
      <c r="J2854" s="181" t="s">
        <v>37</v>
      </c>
      <c r="K2854" s="181" t="s">
        <v>38</v>
      </c>
      <c r="L2854" s="186">
        <v>45474</v>
      </c>
      <c r="M2854" s="187" t="s">
        <v>7068</v>
      </c>
      <c r="N2854" s="183" t="s">
        <v>43</v>
      </c>
      <c r="O2854" s="181"/>
      <c r="P2854" s="184">
        <v>0.75</v>
      </c>
      <c r="Q2854" s="185" t="s">
        <v>107</v>
      </c>
      <c r="R2854" s="181" t="s">
        <v>37</v>
      </c>
      <c r="S2854" s="181" t="s">
        <v>96</v>
      </c>
      <c r="T2854" s="186">
        <v>45474</v>
      </c>
      <c r="U2854" s="187" t="s">
        <v>7068</v>
      </c>
      <c r="V2854" s="188" t="str" cm="1">
        <f t="array" ref="V2854">IF(SUM(LEN(A2854:U2854))=0,"",IF(OR(OR(ISBLANK(E2854),SUM(LEN(B2854),LEN(C2854))=0),AND(NOT(D2854="Unknown"),ISBLANK(I2854)),AND(NOT(N2854="Unknown"),ISBLANK(Q2854))),"Missing Information", INDEX(Table15[Entire Service Line Classification], MATCH(SUMIFS(Table15[Unique ID],Table15[System-Owned Portion],D2854,Table15[If Material Anything Other than "Lead" in Column E,Was Material Ever Previously Lead?],F2854,Table15[Customer-Owned Portion],N2854),Table15[Unique ID],0),0)))</f>
        <v>Non-lead</v>
      </c>
      <c r="W2854" s="189"/>
    </row>
    <row r="2855" spans="1:23" s="190" customFormat="1" ht="37.5" x14ac:dyDescent="0.25">
      <c r="A2855" s="180">
        <v>10891306</v>
      </c>
      <c r="B2855" s="181" t="s">
        <v>5766</v>
      </c>
      <c r="C2855" s="182" t="s">
        <v>5767</v>
      </c>
      <c r="D2855" s="183" t="s">
        <v>36</v>
      </c>
      <c r="E2855" s="181" t="s">
        <v>35</v>
      </c>
      <c r="F2855" s="183" t="s">
        <v>35</v>
      </c>
      <c r="G2855" s="181" t="s">
        <v>237</v>
      </c>
      <c r="H2855" s="184">
        <v>1</v>
      </c>
      <c r="I2855" s="185" t="s">
        <v>107</v>
      </c>
      <c r="J2855" s="181" t="s">
        <v>37</v>
      </c>
      <c r="K2855" s="181" t="s">
        <v>38</v>
      </c>
      <c r="L2855" s="186">
        <v>45490</v>
      </c>
      <c r="M2855" s="187" t="s">
        <v>225</v>
      </c>
      <c r="N2855" s="183" t="s">
        <v>43</v>
      </c>
      <c r="O2855" s="181"/>
      <c r="P2855" s="184">
        <v>0.75</v>
      </c>
      <c r="Q2855" s="185" t="s">
        <v>107</v>
      </c>
      <c r="R2855" s="181" t="s">
        <v>37</v>
      </c>
      <c r="S2855" s="181" t="s">
        <v>96</v>
      </c>
      <c r="T2855" s="186">
        <v>45490</v>
      </c>
      <c r="U2855" s="187" t="s">
        <v>7068</v>
      </c>
      <c r="V2855" s="188" t="str" cm="1">
        <f t="array" ref="V2855">IF(SUM(LEN(A2855:U2855))=0,"",IF(OR(OR(ISBLANK(E2855),SUM(LEN(B2855),LEN(C2855))=0),AND(NOT(D2855="Unknown"),ISBLANK(I2855)),AND(NOT(N2855="Unknown"),ISBLANK(Q2855))),"Missing Information", INDEX(Table15[Entire Service Line Classification], MATCH(SUMIFS(Table15[Unique ID],Table15[System-Owned Portion],D2855,Table15[If Material Anything Other than "Lead" in Column E,Was Material Ever Previously Lead?],F2855,Table15[Customer-Owned Portion],N2855),Table15[Unique ID],0),0)))</f>
        <v>Non-lead</v>
      </c>
      <c r="W2855" s="189"/>
    </row>
    <row r="2856" spans="1:23" s="190" customFormat="1" ht="37.5" x14ac:dyDescent="0.25">
      <c r="A2856" s="180">
        <v>10891305</v>
      </c>
      <c r="B2856" s="181" t="s">
        <v>5768</v>
      </c>
      <c r="C2856" s="182" t="s">
        <v>5769</v>
      </c>
      <c r="D2856" s="183" t="s">
        <v>36</v>
      </c>
      <c r="E2856" s="181" t="s">
        <v>35</v>
      </c>
      <c r="F2856" s="183" t="s">
        <v>35</v>
      </c>
      <c r="G2856" s="181" t="s">
        <v>225</v>
      </c>
      <c r="H2856" s="184">
        <v>1</v>
      </c>
      <c r="I2856" s="185" t="s">
        <v>107</v>
      </c>
      <c r="J2856" s="181" t="s">
        <v>37</v>
      </c>
      <c r="K2856" s="181" t="s">
        <v>38</v>
      </c>
      <c r="L2856" s="186">
        <v>45453</v>
      </c>
      <c r="M2856" s="187" t="s">
        <v>225</v>
      </c>
      <c r="N2856" s="183" t="s">
        <v>36</v>
      </c>
      <c r="O2856" s="181"/>
      <c r="P2856" s="184">
        <v>1</v>
      </c>
      <c r="Q2856" s="185" t="s">
        <v>107</v>
      </c>
      <c r="R2856" s="181" t="s">
        <v>37</v>
      </c>
      <c r="S2856" s="181" t="s">
        <v>96</v>
      </c>
      <c r="T2856" s="186">
        <v>45453</v>
      </c>
      <c r="U2856" s="187" t="s">
        <v>225</v>
      </c>
      <c r="V2856" s="188" t="str" cm="1">
        <f t="array" ref="V2856">IF(SUM(LEN(A2856:U2856))=0,"",IF(OR(OR(ISBLANK(E2856),SUM(LEN(B2856),LEN(C2856))=0),AND(NOT(D2856="Unknown"),ISBLANK(I2856)),AND(NOT(N2856="Unknown"),ISBLANK(Q2856))),"Missing Information", INDEX(Table15[Entire Service Line Classification], MATCH(SUMIFS(Table15[Unique ID],Table15[System-Owned Portion],D2856,Table15[If Material Anything Other than "Lead" in Column E,Was Material Ever Previously Lead?],F2856,Table15[Customer-Owned Portion],N2856),Table15[Unique ID],0),0)))</f>
        <v>Non-lead</v>
      </c>
      <c r="W2856" s="189"/>
    </row>
    <row r="2857" spans="1:23" s="190" customFormat="1" ht="37.5" x14ac:dyDescent="0.25">
      <c r="A2857" s="180">
        <v>10891304</v>
      </c>
      <c r="B2857" s="181" t="s">
        <v>5770</v>
      </c>
      <c r="C2857" s="182" t="s">
        <v>5771</v>
      </c>
      <c r="D2857" s="183" t="s">
        <v>36</v>
      </c>
      <c r="E2857" s="181" t="s">
        <v>35</v>
      </c>
      <c r="F2857" s="183" t="s">
        <v>35</v>
      </c>
      <c r="G2857" s="181" t="s">
        <v>262</v>
      </c>
      <c r="H2857" s="184">
        <v>1</v>
      </c>
      <c r="I2857" s="185" t="s">
        <v>107</v>
      </c>
      <c r="J2857" s="181" t="s">
        <v>37</v>
      </c>
      <c r="K2857" s="181" t="s">
        <v>38</v>
      </c>
      <c r="L2857" s="186">
        <v>45474</v>
      </c>
      <c r="M2857" s="187" t="s">
        <v>7068</v>
      </c>
      <c r="N2857" s="183" t="s">
        <v>43</v>
      </c>
      <c r="O2857" s="181"/>
      <c r="P2857" s="184">
        <v>1</v>
      </c>
      <c r="Q2857" s="185" t="s">
        <v>107</v>
      </c>
      <c r="R2857" s="181" t="s">
        <v>37</v>
      </c>
      <c r="S2857" s="181" t="s">
        <v>96</v>
      </c>
      <c r="T2857" s="186">
        <v>45474</v>
      </c>
      <c r="U2857" s="187" t="s">
        <v>7068</v>
      </c>
      <c r="V2857" s="188" t="str" cm="1">
        <f t="array" ref="V2857">IF(SUM(LEN(A2857:U2857))=0,"",IF(OR(OR(ISBLANK(E2857),SUM(LEN(B2857),LEN(C2857))=0),AND(NOT(D2857="Unknown"),ISBLANK(I2857)),AND(NOT(N2857="Unknown"),ISBLANK(Q2857))),"Missing Information", INDEX(Table15[Entire Service Line Classification], MATCH(SUMIFS(Table15[Unique ID],Table15[System-Owned Portion],D2857,Table15[If Material Anything Other than "Lead" in Column E,Was Material Ever Previously Lead?],F2857,Table15[Customer-Owned Portion],N2857),Table15[Unique ID],0),0)))</f>
        <v>Non-lead</v>
      </c>
      <c r="W2857" s="189"/>
    </row>
    <row r="2858" spans="1:23" s="190" customFormat="1" ht="37.5" x14ac:dyDescent="0.25">
      <c r="A2858" s="180">
        <v>10891303</v>
      </c>
      <c r="B2858" s="181" t="s">
        <v>5772</v>
      </c>
      <c r="C2858" s="182" t="s">
        <v>5773</v>
      </c>
      <c r="D2858" s="183" t="s">
        <v>36</v>
      </c>
      <c r="E2858" s="181" t="s">
        <v>35</v>
      </c>
      <c r="F2858" s="183" t="s">
        <v>35</v>
      </c>
      <c r="G2858" s="181" t="s">
        <v>262</v>
      </c>
      <c r="H2858" s="184">
        <v>1</v>
      </c>
      <c r="I2858" s="185" t="s">
        <v>107</v>
      </c>
      <c r="J2858" s="181" t="s">
        <v>37</v>
      </c>
      <c r="K2858" s="181" t="s">
        <v>38</v>
      </c>
      <c r="L2858" s="186">
        <v>45474</v>
      </c>
      <c r="M2858" s="187" t="s">
        <v>7068</v>
      </c>
      <c r="N2858" s="183" t="s">
        <v>43</v>
      </c>
      <c r="O2858" s="181"/>
      <c r="P2858" s="184">
        <v>0.75</v>
      </c>
      <c r="Q2858" s="185" t="s">
        <v>107</v>
      </c>
      <c r="R2858" s="181" t="s">
        <v>37</v>
      </c>
      <c r="S2858" s="181" t="s">
        <v>96</v>
      </c>
      <c r="T2858" s="186">
        <v>45474</v>
      </c>
      <c r="U2858" s="187" t="s">
        <v>7068</v>
      </c>
      <c r="V2858" s="188" t="str" cm="1">
        <f t="array" ref="V2858">IF(SUM(LEN(A2858:U2858))=0,"",IF(OR(OR(ISBLANK(E2858),SUM(LEN(B2858),LEN(C2858))=0),AND(NOT(D2858="Unknown"),ISBLANK(I2858)),AND(NOT(N2858="Unknown"),ISBLANK(Q2858))),"Missing Information", INDEX(Table15[Entire Service Line Classification], MATCH(SUMIFS(Table15[Unique ID],Table15[System-Owned Portion],D2858,Table15[If Material Anything Other than "Lead" in Column E,Was Material Ever Previously Lead?],F2858,Table15[Customer-Owned Portion],N2858),Table15[Unique ID],0),0)))</f>
        <v>Non-lead</v>
      </c>
      <c r="W2858" s="189"/>
    </row>
    <row r="2859" spans="1:23" s="190" customFormat="1" ht="37.5" x14ac:dyDescent="0.25">
      <c r="A2859" s="180">
        <v>10891302</v>
      </c>
      <c r="B2859" s="181" t="s">
        <v>5774</v>
      </c>
      <c r="C2859" s="182" t="s">
        <v>5775</v>
      </c>
      <c r="D2859" s="183" t="s">
        <v>36</v>
      </c>
      <c r="E2859" s="181" t="s">
        <v>35</v>
      </c>
      <c r="F2859" s="183" t="s">
        <v>35</v>
      </c>
      <c r="G2859" s="181" t="s">
        <v>271</v>
      </c>
      <c r="H2859" s="184">
        <v>1</v>
      </c>
      <c r="I2859" s="185" t="s">
        <v>107</v>
      </c>
      <c r="J2859" s="181" t="s">
        <v>37</v>
      </c>
      <c r="K2859" s="181" t="s">
        <v>38</v>
      </c>
      <c r="L2859" s="186">
        <v>45476</v>
      </c>
      <c r="M2859" s="187" t="s">
        <v>7068</v>
      </c>
      <c r="N2859" s="183" t="s">
        <v>43</v>
      </c>
      <c r="O2859" s="181"/>
      <c r="P2859" s="184">
        <v>1</v>
      </c>
      <c r="Q2859" s="185" t="s">
        <v>107</v>
      </c>
      <c r="R2859" s="181" t="s">
        <v>37</v>
      </c>
      <c r="S2859" s="181" t="s">
        <v>96</v>
      </c>
      <c r="T2859" s="186">
        <v>45476</v>
      </c>
      <c r="U2859" s="187" t="s">
        <v>7068</v>
      </c>
      <c r="V2859" s="188" t="str" cm="1">
        <f t="array" ref="V2859">IF(SUM(LEN(A2859:U2859))=0,"",IF(OR(OR(ISBLANK(E2859),SUM(LEN(B2859),LEN(C2859))=0),AND(NOT(D2859="Unknown"),ISBLANK(I2859)),AND(NOT(N2859="Unknown"),ISBLANK(Q2859))),"Missing Information", INDEX(Table15[Entire Service Line Classification], MATCH(SUMIFS(Table15[Unique ID],Table15[System-Owned Portion],D2859,Table15[If Material Anything Other than "Lead" in Column E,Was Material Ever Previously Lead?],F2859,Table15[Customer-Owned Portion],N2859),Table15[Unique ID],0),0)))</f>
        <v>Non-lead</v>
      </c>
      <c r="W2859" s="189"/>
    </row>
    <row r="2860" spans="1:23" s="190" customFormat="1" ht="37.5" x14ac:dyDescent="0.25">
      <c r="A2860" s="180">
        <v>10891301</v>
      </c>
      <c r="B2860" s="181" t="s">
        <v>5776</v>
      </c>
      <c r="C2860" s="182" t="s">
        <v>5777</v>
      </c>
      <c r="D2860" s="183" t="s">
        <v>43</v>
      </c>
      <c r="E2860" s="181" t="s">
        <v>35</v>
      </c>
      <c r="F2860" s="183" t="s">
        <v>35</v>
      </c>
      <c r="G2860" s="181" t="s">
        <v>229</v>
      </c>
      <c r="H2860" s="184">
        <v>0.75</v>
      </c>
      <c r="I2860" s="185" t="s">
        <v>107</v>
      </c>
      <c r="J2860" s="181" t="s">
        <v>37</v>
      </c>
      <c r="K2860" s="181" t="s">
        <v>38</v>
      </c>
      <c r="L2860" s="186">
        <v>45474</v>
      </c>
      <c r="M2860" s="187" t="s">
        <v>7068</v>
      </c>
      <c r="N2860" s="183" t="s">
        <v>43</v>
      </c>
      <c r="O2860" s="181"/>
      <c r="P2860" s="184">
        <v>0.75</v>
      </c>
      <c r="Q2860" s="185" t="s">
        <v>107</v>
      </c>
      <c r="R2860" s="181" t="s">
        <v>37</v>
      </c>
      <c r="S2860" s="181" t="s">
        <v>96</v>
      </c>
      <c r="T2860" s="186">
        <v>45474</v>
      </c>
      <c r="U2860" s="187" t="s">
        <v>7068</v>
      </c>
      <c r="V2860" s="188" t="str" cm="1">
        <f t="array" ref="V2860">IF(SUM(LEN(A2860:U2860))=0,"",IF(OR(OR(ISBLANK(E2860),SUM(LEN(B2860),LEN(C2860))=0),AND(NOT(D2860="Unknown"),ISBLANK(I2860)),AND(NOT(N2860="Unknown"),ISBLANK(Q2860))),"Missing Information", INDEX(Table15[Entire Service Line Classification], MATCH(SUMIFS(Table15[Unique ID],Table15[System-Owned Portion],D2860,Table15[If Material Anything Other than "Lead" in Column E,Was Material Ever Previously Lead?],F2860,Table15[Customer-Owned Portion],N2860),Table15[Unique ID],0),0)))</f>
        <v>Non-lead</v>
      </c>
      <c r="W2860" s="189"/>
    </row>
    <row r="2861" spans="1:23" s="190" customFormat="1" ht="37.5" x14ac:dyDescent="0.25">
      <c r="A2861" s="180">
        <v>10891300</v>
      </c>
      <c r="B2861" s="181" t="s">
        <v>5778</v>
      </c>
      <c r="C2861" s="182" t="s">
        <v>5779</v>
      </c>
      <c r="D2861" s="183" t="s">
        <v>36</v>
      </c>
      <c r="E2861" s="181" t="s">
        <v>35</v>
      </c>
      <c r="F2861" s="183" t="s">
        <v>35</v>
      </c>
      <c r="G2861" s="181" t="s">
        <v>245</v>
      </c>
      <c r="H2861" s="184">
        <v>1</v>
      </c>
      <c r="I2861" s="185" t="s">
        <v>107</v>
      </c>
      <c r="J2861" s="181" t="s">
        <v>37</v>
      </c>
      <c r="K2861" s="181" t="s">
        <v>38</v>
      </c>
      <c r="L2861" s="186">
        <v>45476</v>
      </c>
      <c r="M2861" s="187" t="s">
        <v>7068</v>
      </c>
      <c r="N2861" s="183" t="s">
        <v>36</v>
      </c>
      <c r="O2861" s="181"/>
      <c r="P2861" s="184">
        <v>1</v>
      </c>
      <c r="Q2861" s="185" t="s">
        <v>107</v>
      </c>
      <c r="R2861" s="181" t="s">
        <v>37</v>
      </c>
      <c r="S2861" s="181" t="s">
        <v>96</v>
      </c>
      <c r="T2861" s="186">
        <v>45476</v>
      </c>
      <c r="U2861" s="187" t="s">
        <v>7068</v>
      </c>
      <c r="V2861" s="188" t="str" cm="1">
        <f t="array" ref="V2861">IF(SUM(LEN(A2861:U2861))=0,"",IF(OR(OR(ISBLANK(E2861),SUM(LEN(B2861),LEN(C2861))=0),AND(NOT(D2861="Unknown"),ISBLANK(I2861)),AND(NOT(N2861="Unknown"),ISBLANK(Q2861))),"Missing Information", INDEX(Table15[Entire Service Line Classification], MATCH(SUMIFS(Table15[Unique ID],Table15[System-Owned Portion],D2861,Table15[If Material Anything Other than "Lead" in Column E,Was Material Ever Previously Lead?],F2861,Table15[Customer-Owned Portion],N2861),Table15[Unique ID],0),0)))</f>
        <v>Non-lead</v>
      </c>
      <c r="W2861" s="189"/>
    </row>
    <row r="2862" spans="1:23" s="190" customFormat="1" ht="37.5" x14ac:dyDescent="0.25">
      <c r="A2862" s="180">
        <v>10891299</v>
      </c>
      <c r="B2862" s="181" t="s">
        <v>5780</v>
      </c>
      <c r="C2862" s="182" t="s">
        <v>5781</v>
      </c>
      <c r="D2862" s="183" t="s">
        <v>36</v>
      </c>
      <c r="E2862" s="181" t="s">
        <v>35</v>
      </c>
      <c r="F2862" s="183" t="s">
        <v>35</v>
      </c>
      <c r="G2862" s="181" t="s">
        <v>249</v>
      </c>
      <c r="H2862" s="184">
        <v>1</v>
      </c>
      <c r="I2862" s="185" t="s">
        <v>107</v>
      </c>
      <c r="J2862" s="181" t="s">
        <v>37</v>
      </c>
      <c r="K2862" s="181" t="s">
        <v>38</v>
      </c>
      <c r="L2862" s="186">
        <v>45476</v>
      </c>
      <c r="M2862" s="187" t="s">
        <v>7068</v>
      </c>
      <c r="N2862" s="183" t="s">
        <v>43</v>
      </c>
      <c r="O2862" s="181"/>
      <c r="P2862" s="184">
        <v>1</v>
      </c>
      <c r="Q2862" s="185" t="s">
        <v>107</v>
      </c>
      <c r="R2862" s="181" t="s">
        <v>37</v>
      </c>
      <c r="S2862" s="181" t="s">
        <v>96</v>
      </c>
      <c r="T2862" s="186">
        <v>45476</v>
      </c>
      <c r="U2862" s="187" t="s">
        <v>7068</v>
      </c>
      <c r="V2862" s="188" t="str" cm="1">
        <f t="array" ref="V2862">IF(SUM(LEN(A2862:U2862))=0,"",IF(OR(OR(ISBLANK(E2862),SUM(LEN(B2862),LEN(C2862))=0),AND(NOT(D2862="Unknown"),ISBLANK(I2862)),AND(NOT(N2862="Unknown"),ISBLANK(Q2862))),"Missing Information", INDEX(Table15[Entire Service Line Classification], MATCH(SUMIFS(Table15[Unique ID],Table15[System-Owned Portion],D2862,Table15[If Material Anything Other than "Lead" in Column E,Was Material Ever Previously Lead?],F2862,Table15[Customer-Owned Portion],N2862),Table15[Unique ID],0),0)))</f>
        <v>Non-lead</v>
      </c>
      <c r="W2862" s="189"/>
    </row>
    <row r="2863" spans="1:23" s="190" customFormat="1" ht="37.5" x14ac:dyDescent="0.25">
      <c r="A2863" s="180">
        <v>10891298</v>
      </c>
      <c r="B2863" s="181" t="s">
        <v>5782</v>
      </c>
      <c r="C2863" s="182" t="s">
        <v>5783</v>
      </c>
      <c r="D2863" s="183" t="s">
        <v>36</v>
      </c>
      <c r="E2863" s="181" t="s">
        <v>35</v>
      </c>
      <c r="F2863" s="183" t="s">
        <v>35</v>
      </c>
      <c r="G2863" s="181" t="s">
        <v>258</v>
      </c>
      <c r="H2863" s="184">
        <v>1</v>
      </c>
      <c r="I2863" s="185" t="s">
        <v>107</v>
      </c>
      <c r="J2863" s="181" t="s">
        <v>37</v>
      </c>
      <c r="K2863" s="181" t="s">
        <v>38</v>
      </c>
      <c r="L2863" s="186">
        <v>45455</v>
      </c>
      <c r="M2863" s="187" t="s">
        <v>225</v>
      </c>
      <c r="N2863" s="183" t="s">
        <v>36</v>
      </c>
      <c r="O2863" s="181"/>
      <c r="P2863" s="184">
        <v>1</v>
      </c>
      <c r="Q2863" s="185" t="s">
        <v>107</v>
      </c>
      <c r="R2863" s="181" t="s">
        <v>37</v>
      </c>
      <c r="S2863" s="181" t="s">
        <v>96</v>
      </c>
      <c r="T2863" s="186">
        <v>45455</v>
      </c>
      <c r="U2863" s="187" t="s">
        <v>225</v>
      </c>
      <c r="V2863" s="188" t="str" cm="1">
        <f t="array" ref="V2863">IF(SUM(LEN(A2863:U2863))=0,"",IF(OR(OR(ISBLANK(E2863),SUM(LEN(B2863),LEN(C2863))=0),AND(NOT(D2863="Unknown"),ISBLANK(I2863)),AND(NOT(N2863="Unknown"),ISBLANK(Q2863))),"Missing Information", INDEX(Table15[Entire Service Line Classification], MATCH(SUMIFS(Table15[Unique ID],Table15[System-Owned Portion],D2863,Table15[If Material Anything Other than "Lead" in Column E,Was Material Ever Previously Lead?],F2863,Table15[Customer-Owned Portion],N2863),Table15[Unique ID],0),0)))</f>
        <v>Non-lead</v>
      </c>
      <c r="W2863" s="189"/>
    </row>
    <row r="2864" spans="1:23" s="190" customFormat="1" ht="37.5" x14ac:dyDescent="0.25">
      <c r="A2864" s="180">
        <v>10891297</v>
      </c>
      <c r="B2864" s="181" t="s">
        <v>5784</v>
      </c>
      <c r="C2864" s="182" t="s">
        <v>5785</v>
      </c>
      <c r="D2864" s="183" t="s">
        <v>36</v>
      </c>
      <c r="E2864" s="181" t="s">
        <v>35</v>
      </c>
      <c r="F2864" s="183" t="s">
        <v>35</v>
      </c>
      <c r="G2864" s="181" t="s">
        <v>225</v>
      </c>
      <c r="H2864" s="184">
        <v>1</v>
      </c>
      <c r="I2864" s="185" t="s">
        <v>107</v>
      </c>
      <c r="J2864" s="181" t="s">
        <v>37</v>
      </c>
      <c r="K2864" s="181" t="s">
        <v>38</v>
      </c>
      <c r="L2864" s="186">
        <v>45476</v>
      </c>
      <c r="M2864" s="187" t="s">
        <v>7068</v>
      </c>
      <c r="N2864" s="183" t="s">
        <v>43</v>
      </c>
      <c r="O2864" s="181"/>
      <c r="P2864" s="184">
        <v>0.75</v>
      </c>
      <c r="Q2864" s="185" t="s">
        <v>107</v>
      </c>
      <c r="R2864" s="181" t="s">
        <v>37</v>
      </c>
      <c r="S2864" s="181" t="s">
        <v>96</v>
      </c>
      <c r="T2864" s="186">
        <v>45476</v>
      </c>
      <c r="U2864" s="187" t="s">
        <v>7068</v>
      </c>
      <c r="V2864" s="188" t="str" cm="1">
        <f t="array" ref="V2864">IF(SUM(LEN(A2864:U2864))=0,"",IF(OR(OR(ISBLANK(E2864),SUM(LEN(B2864),LEN(C2864))=0),AND(NOT(D2864="Unknown"),ISBLANK(I2864)),AND(NOT(N2864="Unknown"),ISBLANK(Q2864))),"Missing Information", INDEX(Table15[Entire Service Line Classification], MATCH(SUMIFS(Table15[Unique ID],Table15[System-Owned Portion],D2864,Table15[If Material Anything Other than "Lead" in Column E,Was Material Ever Previously Lead?],F2864,Table15[Customer-Owned Portion],N2864),Table15[Unique ID],0),0)))</f>
        <v>Non-lead</v>
      </c>
      <c r="W2864" s="189"/>
    </row>
    <row r="2865" spans="1:23" s="190" customFormat="1" ht="37.5" x14ac:dyDescent="0.25">
      <c r="A2865" s="180">
        <v>10891296</v>
      </c>
      <c r="B2865" s="181" t="s">
        <v>5786</v>
      </c>
      <c r="C2865" s="182" t="s">
        <v>5787</v>
      </c>
      <c r="D2865" s="183" t="s">
        <v>43</v>
      </c>
      <c r="E2865" s="181" t="s">
        <v>35</v>
      </c>
      <c r="F2865" s="183" t="s">
        <v>35</v>
      </c>
      <c r="G2865" s="181" t="s">
        <v>236</v>
      </c>
      <c r="H2865" s="184">
        <v>0.75</v>
      </c>
      <c r="I2865" s="185" t="s">
        <v>107</v>
      </c>
      <c r="J2865" s="181" t="s">
        <v>37</v>
      </c>
      <c r="K2865" s="181" t="s">
        <v>38</v>
      </c>
      <c r="L2865" s="186">
        <v>45453</v>
      </c>
      <c r="M2865" s="187" t="s">
        <v>225</v>
      </c>
      <c r="N2865" s="183" t="s">
        <v>36</v>
      </c>
      <c r="O2865" s="181"/>
      <c r="P2865" s="184">
        <v>0.75</v>
      </c>
      <c r="Q2865" s="185" t="s">
        <v>107</v>
      </c>
      <c r="R2865" s="181" t="s">
        <v>37</v>
      </c>
      <c r="S2865" s="181" t="s">
        <v>96</v>
      </c>
      <c r="T2865" s="186">
        <v>45453</v>
      </c>
      <c r="U2865" s="187" t="s">
        <v>225</v>
      </c>
      <c r="V2865" s="188" t="str" cm="1">
        <f t="array" ref="V2865">IF(SUM(LEN(A2865:U2865))=0,"",IF(OR(OR(ISBLANK(E2865),SUM(LEN(B2865),LEN(C2865))=0),AND(NOT(D2865="Unknown"),ISBLANK(I2865)),AND(NOT(N2865="Unknown"),ISBLANK(Q2865))),"Missing Information", INDEX(Table15[Entire Service Line Classification], MATCH(SUMIFS(Table15[Unique ID],Table15[System-Owned Portion],D2865,Table15[If Material Anything Other than "Lead" in Column E,Was Material Ever Previously Lead?],F2865,Table15[Customer-Owned Portion],N2865),Table15[Unique ID],0),0)))</f>
        <v>Non-lead</v>
      </c>
      <c r="W2865" s="189"/>
    </row>
    <row r="2866" spans="1:23" s="190" customFormat="1" ht="37.5" x14ac:dyDescent="0.25">
      <c r="A2866" s="180">
        <v>10891295</v>
      </c>
      <c r="B2866" s="181" t="s">
        <v>5788</v>
      </c>
      <c r="C2866" s="182" t="s">
        <v>5789</v>
      </c>
      <c r="D2866" s="183" t="s">
        <v>36</v>
      </c>
      <c r="E2866" s="181" t="s">
        <v>35</v>
      </c>
      <c r="F2866" s="183" t="s">
        <v>35</v>
      </c>
      <c r="G2866" s="181" t="s">
        <v>7032</v>
      </c>
      <c r="H2866" s="184">
        <v>1</v>
      </c>
      <c r="I2866" s="185" t="s">
        <v>107</v>
      </c>
      <c r="J2866" s="181" t="s">
        <v>37</v>
      </c>
      <c r="K2866" s="181" t="s">
        <v>38</v>
      </c>
      <c r="L2866" s="186">
        <v>45476</v>
      </c>
      <c r="M2866" s="187" t="s">
        <v>7068</v>
      </c>
      <c r="N2866" s="183" t="s">
        <v>36</v>
      </c>
      <c r="O2866" s="181"/>
      <c r="P2866" s="184">
        <v>1</v>
      </c>
      <c r="Q2866" s="185" t="s">
        <v>107</v>
      </c>
      <c r="R2866" s="181" t="s">
        <v>37</v>
      </c>
      <c r="S2866" s="181" t="s">
        <v>96</v>
      </c>
      <c r="T2866" s="186">
        <v>45476</v>
      </c>
      <c r="U2866" s="187" t="s">
        <v>7068</v>
      </c>
      <c r="V2866" s="188" t="str" cm="1">
        <f t="array" ref="V2866">IF(SUM(LEN(A2866:U2866))=0,"",IF(OR(OR(ISBLANK(E2866),SUM(LEN(B2866),LEN(C2866))=0),AND(NOT(D2866="Unknown"),ISBLANK(I2866)),AND(NOT(N2866="Unknown"),ISBLANK(Q2866))),"Missing Information", INDEX(Table15[Entire Service Line Classification], MATCH(SUMIFS(Table15[Unique ID],Table15[System-Owned Portion],D2866,Table15[If Material Anything Other than "Lead" in Column E,Was Material Ever Previously Lead?],F2866,Table15[Customer-Owned Portion],N2866),Table15[Unique ID],0),0)))</f>
        <v>Non-lead</v>
      </c>
      <c r="W2866" s="189"/>
    </row>
    <row r="2867" spans="1:23" s="190" customFormat="1" ht="37.5" x14ac:dyDescent="0.25">
      <c r="A2867" s="180">
        <v>10891294</v>
      </c>
      <c r="B2867" s="181" t="s">
        <v>5790</v>
      </c>
      <c r="C2867" s="182" t="s">
        <v>5791</v>
      </c>
      <c r="D2867" s="183" t="s">
        <v>36</v>
      </c>
      <c r="E2867" s="181" t="s">
        <v>35</v>
      </c>
      <c r="F2867" s="183" t="s">
        <v>35</v>
      </c>
      <c r="G2867" s="181" t="s">
        <v>7038</v>
      </c>
      <c r="H2867" s="184">
        <v>1</v>
      </c>
      <c r="I2867" s="185" t="s">
        <v>107</v>
      </c>
      <c r="J2867" s="181" t="s">
        <v>37</v>
      </c>
      <c r="K2867" s="181" t="s">
        <v>38</v>
      </c>
      <c r="L2867" s="186">
        <v>45455</v>
      </c>
      <c r="M2867" s="187" t="s">
        <v>225</v>
      </c>
      <c r="N2867" s="183" t="s">
        <v>36</v>
      </c>
      <c r="O2867" s="181"/>
      <c r="P2867" s="184">
        <v>1</v>
      </c>
      <c r="Q2867" s="185" t="s">
        <v>107</v>
      </c>
      <c r="R2867" s="181" t="s">
        <v>37</v>
      </c>
      <c r="S2867" s="181" t="s">
        <v>96</v>
      </c>
      <c r="T2867" s="186">
        <v>45455</v>
      </c>
      <c r="U2867" s="187" t="s">
        <v>225</v>
      </c>
      <c r="V2867" s="188" t="str" cm="1">
        <f t="array" ref="V2867">IF(SUM(LEN(A2867:U2867))=0,"",IF(OR(OR(ISBLANK(E2867),SUM(LEN(B2867),LEN(C2867))=0),AND(NOT(D2867="Unknown"),ISBLANK(I2867)),AND(NOT(N2867="Unknown"),ISBLANK(Q2867))),"Missing Information", INDEX(Table15[Entire Service Line Classification], MATCH(SUMIFS(Table15[Unique ID],Table15[System-Owned Portion],D2867,Table15[If Material Anything Other than "Lead" in Column E,Was Material Ever Previously Lead?],F2867,Table15[Customer-Owned Portion],N2867),Table15[Unique ID],0),0)))</f>
        <v>Non-lead</v>
      </c>
      <c r="W2867" s="189"/>
    </row>
    <row r="2868" spans="1:23" s="190" customFormat="1" ht="37.5" x14ac:dyDescent="0.25">
      <c r="A2868" s="180">
        <v>10891293</v>
      </c>
      <c r="B2868" s="181" t="s">
        <v>5792</v>
      </c>
      <c r="C2868" s="182" t="s">
        <v>5555</v>
      </c>
      <c r="D2868" s="183" t="s">
        <v>36</v>
      </c>
      <c r="E2868" s="181" t="s">
        <v>35</v>
      </c>
      <c r="F2868" s="183" t="s">
        <v>35</v>
      </c>
      <c r="G2868" s="181" t="s">
        <v>277</v>
      </c>
      <c r="H2868" s="184">
        <v>2</v>
      </c>
      <c r="I2868" s="185" t="s">
        <v>107</v>
      </c>
      <c r="J2868" s="181" t="s">
        <v>37</v>
      </c>
      <c r="K2868" s="181" t="s">
        <v>38</v>
      </c>
      <c r="L2868" s="186">
        <v>45405</v>
      </c>
      <c r="M2868" s="187" t="s">
        <v>225</v>
      </c>
      <c r="N2868" s="183" t="s">
        <v>43</v>
      </c>
      <c r="O2868" s="181"/>
      <c r="P2868" s="184">
        <v>2</v>
      </c>
      <c r="Q2868" s="185" t="s">
        <v>107</v>
      </c>
      <c r="R2868" s="181" t="s">
        <v>37</v>
      </c>
      <c r="S2868" s="181" t="s">
        <v>96</v>
      </c>
      <c r="T2868" s="186">
        <v>45405</v>
      </c>
      <c r="U2868" s="187" t="s">
        <v>7068</v>
      </c>
      <c r="V2868" s="188" t="str" cm="1">
        <f t="array" ref="V2868">IF(SUM(LEN(A2868:U2868))=0,"",IF(OR(OR(ISBLANK(E2868),SUM(LEN(B2868),LEN(C2868))=0),AND(NOT(D2868="Unknown"),ISBLANK(I2868)),AND(NOT(N2868="Unknown"),ISBLANK(Q2868))),"Missing Information", INDEX(Table15[Entire Service Line Classification], MATCH(SUMIFS(Table15[Unique ID],Table15[System-Owned Portion],D2868,Table15[If Material Anything Other than "Lead" in Column E,Was Material Ever Previously Lead?],F2868,Table15[Customer-Owned Portion],N2868),Table15[Unique ID],0),0)))</f>
        <v>Non-lead</v>
      </c>
      <c r="W2868" s="189"/>
    </row>
    <row r="2869" spans="1:23" s="190" customFormat="1" ht="37.5" x14ac:dyDescent="0.25">
      <c r="A2869" s="180">
        <v>10891292</v>
      </c>
      <c r="B2869" s="181" t="s">
        <v>5793</v>
      </c>
      <c r="C2869" s="182" t="s">
        <v>5794</v>
      </c>
      <c r="D2869" s="183" t="s">
        <v>36</v>
      </c>
      <c r="E2869" s="181" t="s">
        <v>35</v>
      </c>
      <c r="F2869" s="183" t="s">
        <v>35</v>
      </c>
      <c r="G2869" s="181" t="s">
        <v>7038</v>
      </c>
      <c r="H2869" s="184">
        <v>1</v>
      </c>
      <c r="I2869" s="185" t="s">
        <v>107</v>
      </c>
      <c r="J2869" s="181" t="s">
        <v>37</v>
      </c>
      <c r="K2869" s="181" t="s">
        <v>38</v>
      </c>
      <c r="L2869" s="186">
        <v>45455</v>
      </c>
      <c r="M2869" s="187" t="s">
        <v>225</v>
      </c>
      <c r="N2869" s="183" t="s">
        <v>36</v>
      </c>
      <c r="O2869" s="181"/>
      <c r="P2869" s="184">
        <v>1</v>
      </c>
      <c r="Q2869" s="185" t="s">
        <v>107</v>
      </c>
      <c r="R2869" s="181" t="s">
        <v>37</v>
      </c>
      <c r="S2869" s="181" t="s">
        <v>96</v>
      </c>
      <c r="T2869" s="186">
        <v>45455</v>
      </c>
      <c r="U2869" s="187" t="s">
        <v>225</v>
      </c>
      <c r="V2869" s="188" t="str" cm="1">
        <f t="array" ref="V2869">IF(SUM(LEN(A2869:U2869))=0,"",IF(OR(OR(ISBLANK(E2869),SUM(LEN(B2869),LEN(C2869))=0),AND(NOT(D2869="Unknown"),ISBLANK(I2869)),AND(NOT(N2869="Unknown"),ISBLANK(Q2869))),"Missing Information", INDEX(Table15[Entire Service Line Classification], MATCH(SUMIFS(Table15[Unique ID],Table15[System-Owned Portion],D2869,Table15[If Material Anything Other than "Lead" in Column E,Was Material Ever Previously Lead?],F2869,Table15[Customer-Owned Portion],N2869),Table15[Unique ID],0),0)))</f>
        <v>Non-lead</v>
      </c>
      <c r="W2869" s="189"/>
    </row>
    <row r="2870" spans="1:23" s="190" customFormat="1" ht="37.5" x14ac:dyDescent="0.25">
      <c r="A2870" s="180">
        <v>10891291</v>
      </c>
      <c r="B2870" s="181" t="s">
        <v>5795</v>
      </c>
      <c r="C2870" s="182" t="s">
        <v>5796</v>
      </c>
      <c r="D2870" s="183" t="s">
        <v>36</v>
      </c>
      <c r="E2870" s="181" t="s">
        <v>35</v>
      </c>
      <c r="F2870" s="183" t="s">
        <v>35</v>
      </c>
      <c r="G2870" s="181" t="s">
        <v>258</v>
      </c>
      <c r="H2870" s="184">
        <v>1</v>
      </c>
      <c r="I2870" s="185" t="s">
        <v>107</v>
      </c>
      <c r="J2870" s="181" t="s">
        <v>37</v>
      </c>
      <c r="K2870" s="181" t="s">
        <v>38</v>
      </c>
      <c r="L2870" s="186">
        <v>45455</v>
      </c>
      <c r="M2870" s="187" t="s">
        <v>225</v>
      </c>
      <c r="N2870" s="183" t="s">
        <v>36</v>
      </c>
      <c r="O2870" s="181"/>
      <c r="P2870" s="184">
        <v>1</v>
      </c>
      <c r="Q2870" s="185" t="s">
        <v>107</v>
      </c>
      <c r="R2870" s="181" t="s">
        <v>37</v>
      </c>
      <c r="S2870" s="181" t="s">
        <v>96</v>
      </c>
      <c r="T2870" s="186">
        <v>45455</v>
      </c>
      <c r="U2870" s="187" t="s">
        <v>225</v>
      </c>
      <c r="V2870" s="188" t="str" cm="1">
        <f t="array" ref="V2870">IF(SUM(LEN(A2870:U2870))=0,"",IF(OR(OR(ISBLANK(E2870),SUM(LEN(B2870),LEN(C2870))=0),AND(NOT(D2870="Unknown"),ISBLANK(I2870)),AND(NOT(N2870="Unknown"),ISBLANK(Q2870))),"Missing Information", INDEX(Table15[Entire Service Line Classification], MATCH(SUMIFS(Table15[Unique ID],Table15[System-Owned Portion],D2870,Table15[If Material Anything Other than "Lead" in Column E,Was Material Ever Previously Lead?],F2870,Table15[Customer-Owned Portion],N2870),Table15[Unique ID],0),0)))</f>
        <v>Non-lead</v>
      </c>
      <c r="W2870" s="189"/>
    </row>
    <row r="2871" spans="1:23" s="190" customFormat="1" ht="37.5" x14ac:dyDescent="0.25">
      <c r="A2871" s="180">
        <v>10891290</v>
      </c>
      <c r="B2871" s="181" t="s">
        <v>5797</v>
      </c>
      <c r="C2871" s="182" t="s">
        <v>5798</v>
      </c>
      <c r="D2871" s="183" t="s">
        <v>36</v>
      </c>
      <c r="E2871" s="181" t="s">
        <v>35</v>
      </c>
      <c r="F2871" s="183" t="s">
        <v>35</v>
      </c>
      <c r="G2871" s="181" t="s">
        <v>258</v>
      </c>
      <c r="H2871" s="184">
        <v>1</v>
      </c>
      <c r="I2871" s="185" t="s">
        <v>107</v>
      </c>
      <c r="J2871" s="181" t="s">
        <v>37</v>
      </c>
      <c r="K2871" s="181" t="s">
        <v>38</v>
      </c>
      <c r="L2871" s="186">
        <v>45455</v>
      </c>
      <c r="M2871" s="187" t="s">
        <v>225</v>
      </c>
      <c r="N2871" s="183" t="s">
        <v>36</v>
      </c>
      <c r="O2871" s="181"/>
      <c r="P2871" s="184">
        <v>1</v>
      </c>
      <c r="Q2871" s="185" t="s">
        <v>107</v>
      </c>
      <c r="R2871" s="181" t="s">
        <v>37</v>
      </c>
      <c r="S2871" s="181" t="s">
        <v>96</v>
      </c>
      <c r="T2871" s="186">
        <v>45455</v>
      </c>
      <c r="U2871" s="187" t="s">
        <v>225</v>
      </c>
      <c r="V2871" s="188" t="str" cm="1">
        <f t="array" ref="V2871">IF(SUM(LEN(A2871:U2871))=0,"",IF(OR(OR(ISBLANK(E2871),SUM(LEN(B2871),LEN(C2871))=0),AND(NOT(D2871="Unknown"),ISBLANK(I2871)),AND(NOT(N2871="Unknown"),ISBLANK(Q2871))),"Missing Information", INDEX(Table15[Entire Service Line Classification], MATCH(SUMIFS(Table15[Unique ID],Table15[System-Owned Portion],D2871,Table15[If Material Anything Other than "Lead" in Column E,Was Material Ever Previously Lead?],F2871,Table15[Customer-Owned Portion],N2871),Table15[Unique ID],0),0)))</f>
        <v>Non-lead</v>
      </c>
      <c r="W2871" s="189"/>
    </row>
    <row r="2872" spans="1:23" s="190" customFormat="1" ht="37.5" x14ac:dyDescent="0.25">
      <c r="A2872" s="180">
        <v>10891289</v>
      </c>
      <c r="B2872" s="181" t="s">
        <v>5799</v>
      </c>
      <c r="C2872" s="182" t="s">
        <v>5800</v>
      </c>
      <c r="D2872" s="183" t="s">
        <v>36</v>
      </c>
      <c r="E2872" s="181" t="s">
        <v>35</v>
      </c>
      <c r="F2872" s="183" t="s">
        <v>35</v>
      </c>
      <c r="G2872" s="181" t="s">
        <v>245</v>
      </c>
      <c r="H2872" s="184">
        <v>1</v>
      </c>
      <c r="I2872" s="185" t="s">
        <v>107</v>
      </c>
      <c r="J2872" s="181" t="s">
        <v>37</v>
      </c>
      <c r="K2872" s="181" t="s">
        <v>38</v>
      </c>
      <c r="L2872" s="186">
        <v>45476</v>
      </c>
      <c r="M2872" s="187" t="s">
        <v>7068</v>
      </c>
      <c r="N2872" s="183" t="s">
        <v>36</v>
      </c>
      <c r="O2872" s="181"/>
      <c r="P2872" s="184">
        <v>1</v>
      </c>
      <c r="Q2872" s="185" t="s">
        <v>107</v>
      </c>
      <c r="R2872" s="181" t="s">
        <v>37</v>
      </c>
      <c r="S2872" s="181" t="s">
        <v>96</v>
      </c>
      <c r="T2872" s="186">
        <v>45476</v>
      </c>
      <c r="U2872" s="187" t="s">
        <v>7068</v>
      </c>
      <c r="V2872" s="188" t="str" cm="1">
        <f t="array" ref="V2872">IF(SUM(LEN(A2872:U2872))=0,"",IF(OR(OR(ISBLANK(E2872),SUM(LEN(B2872),LEN(C2872))=0),AND(NOT(D2872="Unknown"),ISBLANK(I2872)),AND(NOT(N2872="Unknown"),ISBLANK(Q2872))),"Missing Information", INDEX(Table15[Entire Service Line Classification], MATCH(SUMIFS(Table15[Unique ID],Table15[System-Owned Portion],D2872,Table15[If Material Anything Other than "Lead" in Column E,Was Material Ever Previously Lead?],F2872,Table15[Customer-Owned Portion],N2872),Table15[Unique ID],0),0)))</f>
        <v>Non-lead</v>
      </c>
      <c r="W2872" s="189"/>
    </row>
    <row r="2873" spans="1:23" s="190" customFormat="1" ht="37.5" x14ac:dyDescent="0.25">
      <c r="A2873" s="180">
        <v>10891288</v>
      </c>
      <c r="B2873" s="181" t="s">
        <v>5801</v>
      </c>
      <c r="C2873" s="182" t="s">
        <v>5802</v>
      </c>
      <c r="D2873" s="183" t="s">
        <v>36</v>
      </c>
      <c r="E2873" s="181" t="s">
        <v>35</v>
      </c>
      <c r="F2873" s="183" t="s">
        <v>35</v>
      </c>
      <c r="G2873" s="181" t="s">
        <v>239</v>
      </c>
      <c r="H2873" s="184">
        <v>1</v>
      </c>
      <c r="I2873" s="185" t="s">
        <v>107</v>
      </c>
      <c r="J2873" s="181" t="s">
        <v>37</v>
      </c>
      <c r="K2873" s="181" t="s">
        <v>38</v>
      </c>
      <c r="L2873" s="186">
        <v>45476</v>
      </c>
      <c r="M2873" s="187" t="s">
        <v>7068</v>
      </c>
      <c r="N2873" s="183" t="s">
        <v>43</v>
      </c>
      <c r="O2873" s="181"/>
      <c r="P2873" s="184">
        <v>1</v>
      </c>
      <c r="Q2873" s="185" t="s">
        <v>107</v>
      </c>
      <c r="R2873" s="181" t="s">
        <v>37</v>
      </c>
      <c r="S2873" s="181" t="s">
        <v>96</v>
      </c>
      <c r="T2873" s="186">
        <v>45476</v>
      </c>
      <c r="U2873" s="187" t="s">
        <v>7068</v>
      </c>
      <c r="V2873" s="188" t="str" cm="1">
        <f t="array" ref="V2873">IF(SUM(LEN(A2873:U2873))=0,"",IF(OR(OR(ISBLANK(E2873),SUM(LEN(B2873),LEN(C2873))=0),AND(NOT(D2873="Unknown"),ISBLANK(I2873)),AND(NOT(N2873="Unknown"),ISBLANK(Q2873))),"Missing Information", INDEX(Table15[Entire Service Line Classification], MATCH(SUMIFS(Table15[Unique ID],Table15[System-Owned Portion],D2873,Table15[If Material Anything Other than "Lead" in Column E,Was Material Ever Previously Lead?],F2873,Table15[Customer-Owned Portion],N2873),Table15[Unique ID],0),0)))</f>
        <v>Non-lead</v>
      </c>
      <c r="W2873" s="189"/>
    </row>
    <row r="2874" spans="1:23" s="190" customFormat="1" ht="37.5" x14ac:dyDescent="0.25">
      <c r="A2874" s="180">
        <v>10891287</v>
      </c>
      <c r="B2874" s="181" t="s">
        <v>5803</v>
      </c>
      <c r="C2874" s="182" t="s">
        <v>5804</v>
      </c>
      <c r="D2874" s="183" t="s">
        <v>36</v>
      </c>
      <c r="E2874" s="181" t="s">
        <v>35</v>
      </c>
      <c r="F2874" s="183" t="s">
        <v>35</v>
      </c>
      <c r="G2874" s="181" t="s">
        <v>7038</v>
      </c>
      <c r="H2874" s="184">
        <v>1</v>
      </c>
      <c r="I2874" s="185" t="s">
        <v>107</v>
      </c>
      <c r="J2874" s="181" t="s">
        <v>37</v>
      </c>
      <c r="K2874" s="181" t="s">
        <v>38</v>
      </c>
      <c r="L2874" s="186">
        <v>45455</v>
      </c>
      <c r="M2874" s="187" t="s">
        <v>225</v>
      </c>
      <c r="N2874" s="183" t="s">
        <v>36</v>
      </c>
      <c r="O2874" s="181"/>
      <c r="P2874" s="184">
        <v>1</v>
      </c>
      <c r="Q2874" s="185" t="s">
        <v>107</v>
      </c>
      <c r="R2874" s="181" t="s">
        <v>37</v>
      </c>
      <c r="S2874" s="181" t="s">
        <v>96</v>
      </c>
      <c r="T2874" s="186">
        <v>45455</v>
      </c>
      <c r="U2874" s="187" t="s">
        <v>225</v>
      </c>
      <c r="V2874" s="188" t="str" cm="1">
        <f t="array" ref="V2874">IF(SUM(LEN(A2874:U2874))=0,"",IF(OR(OR(ISBLANK(E2874),SUM(LEN(B2874),LEN(C2874))=0),AND(NOT(D2874="Unknown"),ISBLANK(I2874)),AND(NOT(N2874="Unknown"),ISBLANK(Q2874))),"Missing Information", INDEX(Table15[Entire Service Line Classification], MATCH(SUMIFS(Table15[Unique ID],Table15[System-Owned Portion],D2874,Table15[If Material Anything Other than "Lead" in Column E,Was Material Ever Previously Lead?],F2874,Table15[Customer-Owned Portion],N2874),Table15[Unique ID],0),0)))</f>
        <v>Non-lead</v>
      </c>
      <c r="W2874" s="189"/>
    </row>
    <row r="2875" spans="1:23" s="190" customFormat="1" ht="37.5" x14ac:dyDescent="0.25">
      <c r="A2875" s="180">
        <v>10891285</v>
      </c>
      <c r="B2875" s="181" t="s">
        <v>5805</v>
      </c>
      <c r="C2875" s="182" t="s">
        <v>5806</v>
      </c>
      <c r="D2875" s="183" t="s">
        <v>36</v>
      </c>
      <c r="E2875" s="181" t="s">
        <v>35</v>
      </c>
      <c r="F2875" s="183" t="s">
        <v>35</v>
      </c>
      <c r="G2875" s="181" t="s">
        <v>7036</v>
      </c>
      <c r="H2875" s="184">
        <v>1</v>
      </c>
      <c r="I2875" s="185" t="s">
        <v>107</v>
      </c>
      <c r="J2875" s="181" t="s">
        <v>37</v>
      </c>
      <c r="K2875" s="181" t="s">
        <v>38</v>
      </c>
      <c r="L2875" s="186">
        <v>45476</v>
      </c>
      <c r="M2875" s="187" t="s">
        <v>7068</v>
      </c>
      <c r="N2875" s="183" t="s">
        <v>36</v>
      </c>
      <c r="O2875" s="181"/>
      <c r="P2875" s="184">
        <v>1</v>
      </c>
      <c r="Q2875" s="185" t="s">
        <v>107</v>
      </c>
      <c r="R2875" s="181" t="s">
        <v>37</v>
      </c>
      <c r="S2875" s="181" t="s">
        <v>96</v>
      </c>
      <c r="T2875" s="186">
        <v>45476</v>
      </c>
      <c r="U2875" s="187" t="s">
        <v>7068</v>
      </c>
      <c r="V2875" s="188" t="str" cm="1">
        <f t="array" ref="V2875">IF(SUM(LEN(A2875:U2875))=0,"",IF(OR(OR(ISBLANK(E2875),SUM(LEN(B2875),LEN(C2875))=0),AND(NOT(D2875="Unknown"),ISBLANK(I2875)),AND(NOT(N2875="Unknown"),ISBLANK(Q2875))),"Missing Information", INDEX(Table15[Entire Service Line Classification], MATCH(SUMIFS(Table15[Unique ID],Table15[System-Owned Portion],D2875,Table15[If Material Anything Other than "Lead" in Column E,Was Material Ever Previously Lead?],F2875,Table15[Customer-Owned Portion],N2875),Table15[Unique ID],0),0)))</f>
        <v>Non-lead</v>
      </c>
      <c r="W2875" s="189"/>
    </row>
    <row r="2876" spans="1:23" s="190" customFormat="1" ht="37.5" x14ac:dyDescent="0.25">
      <c r="A2876" s="180">
        <v>10891284</v>
      </c>
      <c r="B2876" s="181" t="s">
        <v>5807</v>
      </c>
      <c r="C2876" s="182" t="s">
        <v>5808</v>
      </c>
      <c r="D2876" s="183" t="s">
        <v>36</v>
      </c>
      <c r="E2876" s="181" t="s">
        <v>35</v>
      </c>
      <c r="F2876" s="183" t="s">
        <v>35</v>
      </c>
      <c r="G2876" s="181" t="s">
        <v>238</v>
      </c>
      <c r="H2876" s="184">
        <v>1</v>
      </c>
      <c r="I2876" s="185" t="s">
        <v>107</v>
      </c>
      <c r="J2876" s="181" t="s">
        <v>37</v>
      </c>
      <c r="K2876" s="181" t="s">
        <v>38</v>
      </c>
      <c r="L2876" s="186">
        <v>45453</v>
      </c>
      <c r="M2876" s="187" t="s">
        <v>225</v>
      </c>
      <c r="N2876" s="183" t="s">
        <v>43</v>
      </c>
      <c r="O2876" s="181"/>
      <c r="P2876" s="184">
        <v>1</v>
      </c>
      <c r="Q2876" s="185" t="s">
        <v>107</v>
      </c>
      <c r="R2876" s="181" t="s">
        <v>37</v>
      </c>
      <c r="S2876" s="181" t="s">
        <v>96</v>
      </c>
      <c r="T2876" s="186">
        <v>45453</v>
      </c>
      <c r="U2876" s="187" t="s">
        <v>225</v>
      </c>
      <c r="V2876" s="188" t="str" cm="1">
        <f t="array" ref="V2876">IF(SUM(LEN(A2876:U2876))=0,"",IF(OR(OR(ISBLANK(E2876),SUM(LEN(B2876),LEN(C2876))=0),AND(NOT(D2876="Unknown"),ISBLANK(I2876)),AND(NOT(N2876="Unknown"),ISBLANK(Q2876))),"Missing Information", INDEX(Table15[Entire Service Line Classification], MATCH(SUMIFS(Table15[Unique ID],Table15[System-Owned Portion],D2876,Table15[If Material Anything Other than "Lead" in Column E,Was Material Ever Previously Lead?],F2876,Table15[Customer-Owned Portion],N2876),Table15[Unique ID],0),0)))</f>
        <v>Non-lead</v>
      </c>
      <c r="W2876" s="189"/>
    </row>
    <row r="2877" spans="1:23" s="190" customFormat="1" ht="37.5" x14ac:dyDescent="0.25">
      <c r="A2877" s="180">
        <v>10891281</v>
      </c>
      <c r="B2877" s="181" t="s">
        <v>5809</v>
      </c>
      <c r="C2877" s="182" t="s">
        <v>5810</v>
      </c>
      <c r="D2877" s="183" t="s">
        <v>36</v>
      </c>
      <c r="E2877" s="181" t="s">
        <v>35</v>
      </c>
      <c r="F2877" s="183" t="s">
        <v>35</v>
      </c>
      <c r="G2877" s="181" t="s">
        <v>238</v>
      </c>
      <c r="H2877" s="184">
        <v>1</v>
      </c>
      <c r="I2877" s="185" t="s">
        <v>107</v>
      </c>
      <c r="J2877" s="181" t="s">
        <v>37</v>
      </c>
      <c r="K2877" s="181" t="s">
        <v>38</v>
      </c>
      <c r="L2877" s="186">
        <v>45455</v>
      </c>
      <c r="M2877" s="187" t="s">
        <v>225</v>
      </c>
      <c r="N2877" s="183" t="s">
        <v>43</v>
      </c>
      <c r="O2877" s="181"/>
      <c r="P2877" s="184">
        <v>1</v>
      </c>
      <c r="Q2877" s="185" t="s">
        <v>107</v>
      </c>
      <c r="R2877" s="181" t="s">
        <v>37</v>
      </c>
      <c r="S2877" s="181" t="s">
        <v>96</v>
      </c>
      <c r="T2877" s="186">
        <v>45455</v>
      </c>
      <c r="U2877" s="187" t="s">
        <v>7082</v>
      </c>
      <c r="V2877" s="188" t="str" cm="1">
        <f t="array" ref="V2877">IF(SUM(LEN(A2877:U2877))=0,"",IF(OR(OR(ISBLANK(E2877),SUM(LEN(B2877),LEN(C2877))=0),AND(NOT(D2877="Unknown"),ISBLANK(I2877)),AND(NOT(N2877="Unknown"),ISBLANK(Q2877))),"Missing Information", INDEX(Table15[Entire Service Line Classification], MATCH(SUMIFS(Table15[Unique ID],Table15[System-Owned Portion],D2877,Table15[If Material Anything Other than "Lead" in Column E,Was Material Ever Previously Lead?],F2877,Table15[Customer-Owned Portion],N2877),Table15[Unique ID],0),0)))</f>
        <v>Non-lead</v>
      </c>
      <c r="W2877" s="189"/>
    </row>
    <row r="2878" spans="1:23" s="190" customFormat="1" ht="37.5" x14ac:dyDescent="0.25">
      <c r="A2878" s="180">
        <v>10891279</v>
      </c>
      <c r="B2878" s="181" t="s">
        <v>5811</v>
      </c>
      <c r="C2878" s="182" t="s">
        <v>5812</v>
      </c>
      <c r="D2878" s="183" t="s">
        <v>36</v>
      </c>
      <c r="E2878" s="181" t="s">
        <v>35</v>
      </c>
      <c r="F2878" s="183" t="s">
        <v>35</v>
      </c>
      <c r="G2878" s="181" t="s">
        <v>238</v>
      </c>
      <c r="H2878" s="184">
        <v>1</v>
      </c>
      <c r="I2878" s="185" t="s">
        <v>107</v>
      </c>
      <c r="J2878" s="181" t="s">
        <v>37</v>
      </c>
      <c r="K2878" s="181" t="s">
        <v>38</v>
      </c>
      <c r="L2878" s="186">
        <v>45474</v>
      </c>
      <c r="M2878" s="187" t="s">
        <v>7068</v>
      </c>
      <c r="N2878" s="183" t="s">
        <v>43</v>
      </c>
      <c r="O2878" s="181"/>
      <c r="P2878" s="184">
        <v>0.75</v>
      </c>
      <c r="Q2878" s="185" t="s">
        <v>107</v>
      </c>
      <c r="R2878" s="181" t="s">
        <v>37</v>
      </c>
      <c r="S2878" s="181" t="s">
        <v>96</v>
      </c>
      <c r="T2878" s="186">
        <v>45474</v>
      </c>
      <c r="U2878" s="187" t="s">
        <v>7068</v>
      </c>
      <c r="V2878" s="188" t="str" cm="1">
        <f t="array" ref="V2878">IF(SUM(LEN(A2878:U2878))=0,"",IF(OR(OR(ISBLANK(E2878),SUM(LEN(B2878),LEN(C2878))=0),AND(NOT(D2878="Unknown"),ISBLANK(I2878)),AND(NOT(N2878="Unknown"),ISBLANK(Q2878))),"Missing Information", INDEX(Table15[Entire Service Line Classification], MATCH(SUMIFS(Table15[Unique ID],Table15[System-Owned Portion],D2878,Table15[If Material Anything Other than "Lead" in Column E,Was Material Ever Previously Lead?],F2878,Table15[Customer-Owned Portion],N2878),Table15[Unique ID],0),0)))</f>
        <v>Non-lead</v>
      </c>
      <c r="W2878" s="189"/>
    </row>
    <row r="2879" spans="1:23" s="190" customFormat="1" ht="37.5" x14ac:dyDescent="0.25">
      <c r="A2879" s="180">
        <v>10891274</v>
      </c>
      <c r="B2879" s="181" t="s">
        <v>5813</v>
      </c>
      <c r="C2879" s="182" t="s">
        <v>5814</v>
      </c>
      <c r="D2879" s="183" t="s">
        <v>36</v>
      </c>
      <c r="E2879" s="181" t="s">
        <v>35</v>
      </c>
      <c r="F2879" s="183" t="s">
        <v>35</v>
      </c>
      <c r="G2879" s="181" t="s">
        <v>249</v>
      </c>
      <c r="H2879" s="184">
        <v>1</v>
      </c>
      <c r="I2879" s="185" t="s">
        <v>107</v>
      </c>
      <c r="J2879" s="181" t="s">
        <v>37</v>
      </c>
      <c r="K2879" s="181" t="s">
        <v>38</v>
      </c>
      <c r="L2879" s="186">
        <v>45476</v>
      </c>
      <c r="M2879" s="187" t="s">
        <v>7068</v>
      </c>
      <c r="N2879" s="183" t="s">
        <v>36</v>
      </c>
      <c r="O2879" s="181"/>
      <c r="P2879" s="184">
        <v>1</v>
      </c>
      <c r="Q2879" s="185" t="s">
        <v>107</v>
      </c>
      <c r="R2879" s="181" t="s">
        <v>37</v>
      </c>
      <c r="S2879" s="181" t="s">
        <v>96</v>
      </c>
      <c r="T2879" s="186">
        <v>45476</v>
      </c>
      <c r="U2879" s="187" t="s">
        <v>7068</v>
      </c>
      <c r="V2879" s="188" t="str" cm="1">
        <f t="array" ref="V2879">IF(SUM(LEN(A2879:U2879))=0,"",IF(OR(OR(ISBLANK(E2879),SUM(LEN(B2879),LEN(C2879))=0),AND(NOT(D2879="Unknown"),ISBLANK(I2879)),AND(NOT(N2879="Unknown"),ISBLANK(Q2879))),"Missing Information", INDEX(Table15[Entire Service Line Classification], MATCH(SUMIFS(Table15[Unique ID],Table15[System-Owned Portion],D2879,Table15[If Material Anything Other than "Lead" in Column E,Was Material Ever Previously Lead?],F2879,Table15[Customer-Owned Portion],N2879),Table15[Unique ID],0),0)))</f>
        <v>Non-lead</v>
      </c>
      <c r="W2879" s="189"/>
    </row>
    <row r="2880" spans="1:23" s="190" customFormat="1" ht="37.5" x14ac:dyDescent="0.25">
      <c r="A2880" s="180">
        <v>10891272</v>
      </c>
      <c r="B2880" s="181" t="s">
        <v>5815</v>
      </c>
      <c r="C2880" s="182" t="s">
        <v>5816</v>
      </c>
      <c r="D2880" s="183" t="s">
        <v>36</v>
      </c>
      <c r="E2880" s="181" t="s">
        <v>35</v>
      </c>
      <c r="F2880" s="183" t="s">
        <v>35</v>
      </c>
      <c r="G2880" s="181" t="s">
        <v>274</v>
      </c>
      <c r="H2880" s="184">
        <v>1</v>
      </c>
      <c r="I2880" s="185" t="s">
        <v>107</v>
      </c>
      <c r="J2880" s="181" t="s">
        <v>37</v>
      </c>
      <c r="K2880" s="181" t="s">
        <v>38</v>
      </c>
      <c r="L2880" s="186">
        <v>45474</v>
      </c>
      <c r="M2880" s="187" t="s">
        <v>7068</v>
      </c>
      <c r="N2880" s="183" t="s">
        <v>43</v>
      </c>
      <c r="O2880" s="181"/>
      <c r="P2880" s="184">
        <v>0.75</v>
      </c>
      <c r="Q2880" s="185" t="s">
        <v>107</v>
      </c>
      <c r="R2880" s="181" t="s">
        <v>37</v>
      </c>
      <c r="S2880" s="181" t="s">
        <v>96</v>
      </c>
      <c r="T2880" s="186">
        <v>45474</v>
      </c>
      <c r="U2880" s="187" t="s">
        <v>7068</v>
      </c>
      <c r="V2880" s="188" t="str" cm="1">
        <f t="array" ref="V2880">IF(SUM(LEN(A2880:U2880))=0,"",IF(OR(OR(ISBLANK(E2880),SUM(LEN(B2880),LEN(C2880))=0),AND(NOT(D2880="Unknown"),ISBLANK(I2880)),AND(NOT(N2880="Unknown"),ISBLANK(Q2880))),"Missing Information", INDEX(Table15[Entire Service Line Classification], MATCH(SUMIFS(Table15[Unique ID],Table15[System-Owned Portion],D2880,Table15[If Material Anything Other than "Lead" in Column E,Was Material Ever Previously Lead?],F2880,Table15[Customer-Owned Portion],N2880),Table15[Unique ID],0),0)))</f>
        <v>Non-lead</v>
      </c>
      <c r="W2880" s="189"/>
    </row>
    <row r="2881" spans="1:23" s="190" customFormat="1" ht="37.5" x14ac:dyDescent="0.25">
      <c r="A2881" s="180">
        <v>10891271</v>
      </c>
      <c r="B2881" s="181" t="s">
        <v>5817</v>
      </c>
      <c r="C2881" s="182" t="s">
        <v>5818</v>
      </c>
      <c r="D2881" s="183" t="s">
        <v>43</v>
      </c>
      <c r="E2881" s="181" t="s">
        <v>35</v>
      </c>
      <c r="F2881" s="183" t="s">
        <v>35</v>
      </c>
      <c r="G2881" s="181" t="s">
        <v>249</v>
      </c>
      <c r="H2881" s="184">
        <v>0.75</v>
      </c>
      <c r="I2881" s="185" t="s">
        <v>107</v>
      </c>
      <c r="J2881" s="181" t="s">
        <v>37</v>
      </c>
      <c r="K2881" s="181" t="s">
        <v>38</v>
      </c>
      <c r="L2881" s="186">
        <v>45476</v>
      </c>
      <c r="M2881" s="187" t="s">
        <v>7068</v>
      </c>
      <c r="N2881" s="183" t="s">
        <v>43</v>
      </c>
      <c r="O2881" s="181"/>
      <c r="P2881" s="184">
        <v>0.75</v>
      </c>
      <c r="Q2881" s="185" t="s">
        <v>107</v>
      </c>
      <c r="R2881" s="181" t="s">
        <v>37</v>
      </c>
      <c r="S2881" s="181" t="s">
        <v>96</v>
      </c>
      <c r="T2881" s="186">
        <v>45476</v>
      </c>
      <c r="U2881" s="187" t="s">
        <v>7068</v>
      </c>
      <c r="V2881" s="188" t="str" cm="1">
        <f t="array" ref="V2881">IF(SUM(LEN(A2881:U2881))=0,"",IF(OR(OR(ISBLANK(E2881),SUM(LEN(B2881),LEN(C2881))=0),AND(NOT(D2881="Unknown"),ISBLANK(I2881)),AND(NOT(N2881="Unknown"),ISBLANK(Q2881))),"Missing Information", INDEX(Table15[Entire Service Line Classification], MATCH(SUMIFS(Table15[Unique ID],Table15[System-Owned Portion],D2881,Table15[If Material Anything Other than "Lead" in Column E,Was Material Ever Previously Lead?],F2881,Table15[Customer-Owned Portion],N2881),Table15[Unique ID],0),0)))</f>
        <v>Non-lead</v>
      </c>
      <c r="W2881" s="189"/>
    </row>
    <row r="2882" spans="1:23" s="190" customFormat="1" ht="37.5" x14ac:dyDescent="0.25">
      <c r="A2882" s="180">
        <v>10891286</v>
      </c>
      <c r="B2882" s="181" t="s">
        <v>5819</v>
      </c>
      <c r="C2882" s="182" t="s">
        <v>5820</v>
      </c>
      <c r="D2882" s="183" t="s">
        <v>36</v>
      </c>
      <c r="E2882" s="181" t="s">
        <v>35</v>
      </c>
      <c r="F2882" s="183" t="s">
        <v>35</v>
      </c>
      <c r="G2882" s="181" t="s">
        <v>247</v>
      </c>
      <c r="H2882" s="184">
        <v>1</v>
      </c>
      <c r="I2882" s="185" t="s">
        <v>107</v>
      </c>
      <c r="J2882" s="181" t="s">
        <v>37</v>
      </c>
      <c r="K2882" s="181" t="s">
        <v>38</v>
      </c>
      <c r="L2882" s="186">
        <v>45474</v>
      </c>
      <c r="M2882" s="187" t="s">
        <v>7068</v>
      </c>
      <c r="N2882" s="183" t="s">
        <v>36</v>
      </c>
      <c r="O2882" s="181"/>
      <c r="P2882" s="184">
        <v>1</v>
      </c>
      <c r="Q2882" s="185" t="s">
        <v>107</v>
      </c>
      <c r="R2882" s="181" t="s">
        <v>37</v>
      </c>
      <c r="S2882" s="181" t="s">
        <v>96</v>
      </c>
      <c r="T2882" s="186">
        <v>45474</v>
      </c>
      <c r="U2882" s="187" t="s">
        <v>7068</v>
      </c>
      <c r="V2882" s="188" t="str" cm="1">
        <f t="array" ref="V2882">IF(SUM(LEN(A2882:U2882))=0,"",IF(OR(OR(ISBLANK(E2882),SUM(LEN(B2882),LEN(C2882))=0),AND(NOT(D2882="Unknown"),ISBLANK(I2882)),AND(NOT(N2882="Unknown"),ISBLANK(Q2882))),"Missing Information", INDEX(Table15[Entire Service Line Classification], MATCH(SUMIFS(Table15[Unique ID],Table15[System-Owned Portion],D2882,Table15[If Material Anything Other than "Lead" in Column E,Was Material Ever Previously Lead?],F2882,Table15[Customer-Owned Portion],N2882),Table15[Unique ID],0),0)))</f>
        <v>Non-lead</v>
      </c>
      <c r="W2882" s="189"/>
    </row>
    <row r="2883" spans="1:23" s="190" customFormat="1" ht="37.5" x14ac:dyDescent="0.25">
      <c r="A2883" s="180">
        <v>10891283</v>
      </c>
      <c r="B2883" s="181" t="s">
        <v>5821</v>
      </c>
      <c r="C2883" s="182" t="s">
        <v>5822</v>
      </c>
      <c r="D2883" s="183" t="s">
        <v>43</v>
      </c>
      <c r="E2883" s="181" t="s">
        <v>35</v>
      </c>
      <c r="F2883" s="183" t="s">
        <v>35</v>
      </c>
      <c r="G2883" s="181" t="s">
        <v>239</v>
      </c>
      <c r="H2883" s="184">
        <v>0.75</v>
      </c>
      <c r="I2883" s="185" t="s">
        <v>107</v>
      </c>
      <c r="J2883" s="181" t="s">
        <v>37</v>
      </c>
      <c r="K2883" s="181" t="s">
        <v>38</v>
      </c>
      <c r="L2883" s="186">
        <v>45474</v>
      </c>
      <c r="M2883" s="187" t="s">
        <v>7068</v>
      </c>
      <c r="N2883" s="183" t="s">
        <v>43</v>
      </c>
      <c r="O2883" s="181"/>
      <c r="P2883" s="184">
        <v>0.75</v>
      </c>
      <c r="Q2883" s="185" t="s">
        <v>107</v>
      </c>
      <c r="R2883" s="181" t="s">
        <v>37</v>
      </c>
      <c r="S2883" s="181" t="s">
        <v>96</v>
      </c>
      <c r="T2883" s="186">
        <v>45474</v>
      </c>
      <c r="U2883" s="187" t="s">
        <v>7068</v>
      </c>
      <c r="V2883" s="188" t="str" cm="1">
        <f t="array" ref="V2883">IF(SUM(LEN(A2883:U2883))=0,"",IF(OR(OR(ISBLANK(E2883),SUM(LEN(B2883),LEN(C2883))=0),AND(NOT(D2883="Unknown"),ISBLANK(I2883)),AND(NOT(N2883="Unknown"),ISBLANK(Q2883))),"Missing Information", INDEX(Table15[Entire Service Line Classification], MATCH(SUMIFS(Table15[Unique ID],Table15[System-Owned Portion],D2883,Table15[If Material Anything Other than "Lead" in Column E,Was Material Ever Previously Lead?],F2883,Table15[Customer-Owned Portion],N2883),Table15[Unique ID],0),0)))</f>
        <v>Non-lead</v>
      </c>
      <c r="W2883" s="189"/>
    </row>
    <row r="2884" spans="1:23" s="190" customFormat="1" ht="37.5" x14ac:dyDescent="0.25">
      <c r="A2884" s="180">
        <v>10891282</v>
      </c>
      <c r="B2884" s="181" t="s">
        <v>5823</v>
      </c>
      <c r="C2884" s="182" t="s">
        <v>5824</v>
      </c>
      <c r="D2884" s="183" t="s">
        <v>36</v>
      </c>
      <c r="E2884" s="181" t="s">
        <v>35</v>
      </c>
      <c r="F2884" s="183" t="s">
        <v>35</v>
      </c>
      <c r="G2884" s="181" t="s">
        <v>268</v>
      </c>
      <c r="H2884" s="184">
        <v>1</v>
      </c>
      <c r="I2884" s="185" t="s">
        <v>107</v>
      </c>
      <c r="J2884" s="181" t="s">
        <v>37</v>
      </c>
      <c r="K2884" s="181" t="s">
        <v>38</v>
      </c>
      <c r="L2884" s="186">
        <v>45474</v>
      </c>
      <c r="M2884" s="187" t="s">
        <v>7068</v>
      </c>
      <c r="N2884" s="183" t="s">
        <v>36</v>
      </c>
      <c r="O2884" s="181"/>
      <c r="P2884" s="184">
        <v>1</v>
      </c>
      <c r="Q2884" s="185" t="s">
        <v>107</v>
      </c>
      <c r="R2884" s="181" t="s">
        <v>37</v>
      </c>
      <c r="S2884" s="181" t="s">
        <v>96</v>
      </c>
      <c r="T2884" s="186">
        <v>45474</v>
      </c>
      <c r="U2884" s="187" t="s">
        <v>7068</v>
      </c>
      <c r="V2884" s="188" t="str" cm="1">
        <f t="array" ref="V2884">IF(SUM(LEN(A2884:U2884))=0,"",IF(OR(OR(ISBLANK(E2884),SUM(LEN(B2884),LEN(C2884))=0),AND(NOT(D2884="Unknown"),ISBLANK(I2884)),AND(NOT(N2884="Unknown"),ISBLANK(Q2884))),"Missing Information", INDEX(Table15[Entire Service Line Classification], MATCH(SUMIFS(Table15[Unique ID],Table15[System-Owned Portion],D2884,Table15[If Material Anything Other than "Lead" in Column E,Was Material Ever Previously Lead?],F2884,Table15[Customer-Owned Portion],N2884),Table15[Unique ID],0),0)))</f>
        <v>Non-lead</v>
      </c>
      <c r="W2884" s="189"/>
    </row>
    <row r="2885" spans="1:23" s="190" customFormat="1" ht="37.5" x14ac:dyDescent="0.25">
      <c r="A2885" s="180">
        <v>10891280</v>
      </c>
      <c r="B2885" s="181" t="s">
        <v>5825</v>
      </c>
      <c r="C2885" s="182" t="s">
        <v>5826</v>
      </c>
      <c r="D2885" s="183" t="s">
        <v>36</v>
      </c>
      <c r="E2885" s="181" t="s">
        <v>35</v>
      </c>
      <c r="F2885" s="183" t="s">
        <v>35</v>
      </c>
      <c r="G2885" s="181" t="s">
        <v>7040</v>
      </c>
      <c r="H2885" s="184">
        <v>1</v>
      </c>
      <c r="I2885" s="185" t="s">
        <v>107</v>
      </c>
      <c r="J2885" s="181" t="s">
        <v>37</v>
      </c>
      <c r="K2885" s="181" t="s">
        <v>38</v>
      </c>
      <c r="L2885" s="186">
        <v>45455</v>
      </c>
      <c r="M2885" s="187" t="s">
        <v>225</v>
      </c>
      <c r="N2885" s="183" t="s">
        <v>36</v>
      </c>
      <c r="O2885" s="181"/>
      <c r="P2885" s="184">
        <v>1</v>
      </c>
      <c r="Q2885" s="185" t="s">
        <v>107</v>
      </c>
      <c r="R2885" s="181" t="s">
        <v>37</v>
      </c>
      <c r="S2885" s="181" t="s">
        <v>96</v>
      </c>
      <c r="T2885" s="186">
        <v>45455</v>
      </c>
      <c r="U2885" s="187" t="s">
        <v>225</v>
      </c>
      <c r="V2885" s="188" t="str" cm="1">
        <f t="array" ref="V2885">IF(SUM(LEN(A2885:U2885))=0,"",IF(OR(OR(ISBLANK(E2885),SUM(LEN(B2885),LEN(C2885))=0),AND(NOT(D2885="Unknown"),ISBLANK(I2885)),AND(NOT(N2885="Unknown"),ISBLANK(Q2885))),"Missing Information", INDEX(Table15[Entire Service Line Classification], MATCH(SUMIFS(Table15[Unique ID],Table15[System-Owned Portion],D2885,Table15[If Material Anything Other than "Lead" in Column E,Was Material Ever Previously Lead?],F2885,Table15[Customer-Owned Portion],N2885),Table15[Unique ID],0),0)))</f>
        <v>Non-lead</v>
      </c>
      <c r="W2885" s="189"/>
    </row>
    <row r="2886" spans="1:23" s="190" customFormat="1" ht="37.5" x14ac:dyDescent="0.25">
      <c r="A2886" s="180">
        <v>10891278</v>
      </c>
      <c r="B2886" s="181" t="s">
        <v>5827</v>
      </c>
      <c r="C2886" s="182" t="s">
        <v>5828</v>
      </c>
      <c r="D2886" s="183" t="s">
        <v>36</v>
      </c>
      <c r="E2886" s="181" t="s">
        <v>35</v>
      </c>
      <c r="F2886" s="183" t="s">
        <v>35</v>
      </c>
      <c r="G2886" s="181" t="s">
        <v>225</v>
      </c>
      <c r="H2886" s="184">
        <v>1</v>
      </c>
      <c r="I2886" s="185" t="s">
        <v>107</v>
      </c>
      <c r="J2886" s="181" t="s">
        <v>37</v>
      </c>
      <c r="K2886" s="181" t="s">
        <v>38</v>
      </c>
      <c r="L2886" s="186">
        <v>45405</v>
      </c>
      <c r="M2886" s="187" t="s">
        <v>7068</v>
      </c>
      <c r="N2886" s="183" t="s">
        <v>36</v>
      </c>
      <c r="O2886" s="181"/>
      <c r="P2886" s="184">
        <v>1</v>
      </c>
      <c r="Q2886" s="185" t="s">
        <v>107</v>
      </c>
      <c r="R2886" s="181" t="s">
        <v>37</v>
      </c>
      <c r="S2886" s="181" t="s">
        <v>96</v>
      </c>
      <c r="T2886" s="186">
        <v>45405</v>
      </c>
      <c r="U2886" s="187" t="s">
        <v>7068</v>
      </c>
      <c r="V2886" s="188" t="str" cm="1">
        <f t="array" ref="V2886">IF(SUM(LEN(A2886:U2886))=0,"",IF(OR(OR(ISBLANK(E2886),SUM(LEN(B2886),LEN(C2886))=0),AND(NOT(D2886="Unknown"),ISBLANK(I2886)),AND(NOT(N2886="Unknown"),ISBLANK(Q2886))),"Missing Information", INDEX(Table15[Entire Service Line Classification], MATCH(SUMIFS(Table15[Unique ID],Table15[System-Owned Portion],D2886,Table15[If Material Anything Other than "Lead" in Column E,Was Material Ever Previously Lead?],F2886,Table15[Customer-Owned Portion],N2886),Table15[Unique ID],0),0)))</f>
        <v>Non-lead</v>
      </c>
      <c r="W2886" s="189"/>
    </row>
    <row r="2887" spans="1:23" s="190" customFormat="1" ht="37.5" x14ac:dyDescent="0.25">
      <c r="A2887" s="180">
        <v>10891277</v>
      </c>
      <c r="B2887" s="181" t="s">
        <v>5829</v>
      </c>
      <c r="C2887" s="182" t="s">
        <v>5830</v>
      </c>
      <c r="D2887" s="183" t="s">
        <v>36</v>
      </c>
      <c r="E2887" s="181" t="s">
        <v>35</v>
      </c>
      <c r="F2887" s="183" t="s">
        <v>35</v>
      </c>
      <c r="G2887" s="181" t="s">
        <v>238</v>
      </c>
      <c r="H2887" s="184">
        <v>1</v>
      </c>
      <c r="I2887" s="185" t="s">
        <v>107</v>
      </c>
      <c r="J2887" s="181" t="s">
        <v>37</v>
      </c>
      <c r="K2887" s="181" t="s">
        <v>38</v>
      </c>
      <c r="L2887" s="186">
        <v>45453</v>
      </c>
      <c r="M2887" s="187" t="s">
        <v>225</v>
      </c>
      <c r="N2887" s="183" t="s">
        <v>43</v>
      </c>
      <c r="O2887" s="181"/>
      <c r="P2887" s="184">
        <v>1</v>
      </c>
      <c r="Q2887" s="185" t="s">
        <v>107</v>
      </c>
      <c r="R2887" s="181" t="s">
        <v>37</v>
      </c>
      <c r="S2887" s="181" t="s">
        <v>96</v>
      </c>
      <c r="T2887" s="186">
        <v>45453</v>
      </c>
      <c r="U2887" s="187" t="s">
        <v>225</v>
      </c>
      <c r="V2887" s="188" t="str" cm="1">
        <f t="array" ref="V2887">IF(SUM(LEN(A2887:U2887))=0,"",IF(OR(OR(ISBLANK(E2887),SUM(LEN(B2887),LEN(C2887))=0),AND(NOT(D2887="Unknown"),ISBLANK(I2887)),AND(NOT(N2887="Unknown"),ISBLANK(Q2887))),"Missing Information", INDEX(Table15[Entire Service Line Classification], MATCH(SUMIFS(Table15[Unique ID],Table15[System-Owned Portion],D2887,Table15[If Material Anything Other than "Lead" in Column E,Was Material Ever Previously Lead?],F2887,Table15[Customer-Owned Portion],N2887),Table15[Unique ID],0),0)))</f>
        <v>Non-lead</v>
      </c>
      <c r="W2887" s="189"/>
    </row>
    <row r="2888" spans="1:23" s="190" customFormat="1" ht="37.5" x14ac:dyDescent="0.25">
      <c r="A2888" s="180">
        <v>10891276</v>
      </c>
      <c r="B2888" s="181" t="s">
        <v>5831</v>
      </c>
      <c r="C2888" s="182" t="s">
        <v>5832</v>
      </c>
      <c r="D2888" s="183" t="s">
        <v>36</v>
      </c>
      <c r="E2888" s="181" t="s">
        <v>35</v>
      </c>
      <c r="F2888" s="183" t="s">
        <v>35</v>
      </c>
      <c r="G2888" s="181" t="s">
        <v>234</v>
      </c>
      <c r="H2888" s="184">
        <v>1</v>
      </c>
      <c r="I2888" s="185" t="s">
        <v>107</v>
      </c>
      <c r="J2888" s="181" t="s">
        <v>37</v>
      </c>
      <c r="K2888" s="181" t="s">
        <v>38</v>
      </c>
      <c r="L2888" s="186">
        <v>45476</v>
      </c>
      <c r="M2888" s="187" t="s">
        <v>7068</v>
      </c>
      <c r="N2888" s="183" t="s">
        <v>43</v>
      </c>
      <c r="O2888" s="181"/>
      <c r="P2888" s="184">
        <v>1</v>
      </c>
      <c r="Q2888" s="185" t="s">
        <v>107</v>
      </c>
      <c r="R2888" s="181" t="s">
        <v>37</v>
      </c>
      <c r="S2888" s="181" t="s">
        <v>96</v>
      </c>
      <c r="T2888" s="186">
        <v>45476</v>
      </c>
      <c r="U2888" s="187" t="s">
        <v>7068</v>
      </c>
      <c r="V2888" s="188" t="str" cm="1">
        <f t="array" ref="V2888">IF(SUM(LEN(A2888:U2888))=0,"",IF(OR(OR(ISBLANK(E2888),SUM(LEN(B2888),LEN(C2888))=0),AND(NOT(D2888="Unknown"),ISBLANK(I2888)),AND(NOT(N2888="Unknown"),ISBLANK(Q2888))),"Missing Information", INDEX(Table15[Entire Service Line Classification], MATCH(SUMIFS(Table15[Unique ID],Table15[System-Owned Portion],D2888,Table15[If Material Anything Other than "Lead" in Column E,Was Material Ever Previously Lead?],F2888,Table15[Customer-Owned Portion],N2888),Table15[Unique ID],0),0)))</f>
        <v>Non-lead</v>
      </c>
      <c r="W2888" s="189"/>
    </row>
    <row r="2889" spans="1:23" s="190" customFormat="1" ht="37.5" x14ac:dyDescent="0.25">
      <c r="A2889" s="180">
        <v>10891275</v>
      </c>
      <c r="B2889" s="181" t="s">
        <v>5833</v>
      </c>
      <c r="C2889" s="182" t="s">
        <v>5834</v>
      </c>
      <c r="D2889" s="183" t="s">
        <v>36</v>
      </c>
      <c r="E2889" s="181" t="s">
        <v>35</v>
      </c>
      <c r="F2889" s="183" t="s">
        <v>35</v>
      </c>
      <c r="G2889" s="181" t="s">
        <v>7041</v>
      </c>
      <c r="H2889" s="184">
        <v>1</v>
      </c>
      <c r="I2889" s="185" t="s">
        <v>107</v>
      </c>
      <c r="J2889" s="181" t="s">
        <v>37</v>
      </c>
      <c r="K2889" s="181" t="s">
        <v>38</v>
      </c>
      <c r="L2889" s="186">
        <v>45455</v>
      </c>
      <c r="M2889" s="187" t="s">
        <v>225</v>
      </c>
      <c r="N2889" s="183" t="s">
        <v>36</v>
      </c>
      <c r="O2889" s="181"/>
      <c r="P2889" s="184">
        <v>1</v>
      </c>
      <c r="Q2889" s="185" t="s">
        <v>107</v>
      </c>
      <c r="R2889" s="181" t="s">
        <v>37</v>
      </c>
      <c r="S2889" s="181" t="s">
        <v>96</v>
      </c>
      <c r="T2889" s="186">
        <v>45455</v>
      </c>
      <c r="U2889" s="187" t="s">
        <v>225</v>
      </c>
      <c r="V2889" s="188" t="str" cm="1">
        <f t="array" ref="V2889">IF(SUM(LEN(A2889:U2889))=0,"",IF(OR(OR(ISBLANK(E2889),SUM(LEN(B2889),LEN(C2889))=0),AND(NOT(D2889="Unknown"),ISBLANK(I2889)),AND(NOT(N2889="Unknown"),ISBLANK(Q2889))),"Missing Information", INDEX(Table15[Entire Service Line Classification], MATCH(SUMIFS(Table15[Unique ID],Table15[System-Owned Portion],D2889,Table15[If Material Anything Other than "Lead" in Column E,Was Material Ever Previously Lead?],F2889,Table15[Customer-Owned Portion],N2889),Table15[Unique ID],0),0)))</f>
        <v>Non-lead</v>
      </c>
      <c r="W2889" s="189"/>
    </row>
    <row r="2890" spans="1:23" s="190" customFormat="1" ht="37.5" x14ac:dyDescent="0.25">
      <c r="A2890" s="180">
        <v>10891273</v>
      </c>
      <c r="B2890" s="181" t="s">
        <v>5835</v>
      </c>
      <c r="C2890" s="182" t="s">
        <v>5836</v>
      </c>
      <c r="D2890" s="183" t="s">
        <v>36</v>
      </c>
      <c r="E2890" s="181" t="s">
        <v>35</v>
      </c>
      <c r="F2890" s="183" t="s">
        <v>35</v>
      </c>
      <c r="G2890" s="181" t="s">
        <v>225</v>
      </c>
      <c r="H2890" s="184">
        <v>1</v>
      </c>
      <c r="I2890" s="185" t="s">
        <v>107</v>
      </c>
      <c r="J2890" s="181" t="s">
        <v>37</v>
      </c>
      <c r="K2890" s="181" t="s">
        <v>38</v>
      </c>
      <c r="L2890" s="186">
        <v>45476</v>
      </c>
      <c r="M2890" s="187" t="s">
        <v>7068</v>
      </c>
      <c r="N2890" s="183" t="s">
        <v>36</v>
      </c>
      <c r="O2890" s="181"/>
      <c r="P2890" s="184">
        <v>1</v>
      </c>
      <c r="Q2890" s="185" t="s">
        <v>107</v>
      </c>
      <c r="R2890" s="181" t="s">
        <v>37</v>
      </c>
      <c r="S2890" s="181" t="s">
        <v>96</v>
      </c>
      <c r="T2890" s="186">
        <v>45476</v>
      </c>
      <c r="U2890" s="187" t="s">
        <v>7068</v>
      </c>
      <c r="V2890" s="188" t="str" cm="1">
        <f t="array" ref="V2890">IF(SUM(LEN(A2890:U2890))=0,"",IF(OR(OR(ISBLANK(E2890),SUM(LEN(B2890),LEN(C2890))=0),AND(NOT(D2890="Unknown"),ISBLANK(I2890)),AND(NOT(N2890="Unknown"),ISBLANK(Q2890))),"Missing Information", INDEX(Table15[Entire Service Line Classification], MATCH(SUMIFS(Table15[Unique ID],Table15[System-Owned Portion],D2890,Table15[If Material Anything Other than "Lead" in Column E,Was Material Ever Previously Lead?],F2890,Table15[Customer-Owned Portion],N2890),Table15[Unique ID],0),0)))</f>
        <v>Non-lead</v>
      </c>
      <c r="W2890" s="189"/>
    </row>
    <row r="2891" spans="1:23" s="190" customFormat="1" ht="37.5" x14ac:dyDescent="0.25">
      <c r="A2891" s="180">
        <v>10891270</v>
      </c>
      <c r="B2891" s="181" t="s">
        <v>5837</v>
      </c>
      <c r="C2891" s="182" t="s">
        <v>5838</v>
      </c>
      <c r="D2891" s="183" t="s">
        <v>36</v>
      </c>
      <c r="E2891" s="181" t="s">
        <v>35</v>
      </c>
      <c r="F2891" s="183" t="s">
        <v>35</v>
      </c>
      <c r="G2891" s="181" t="s">
        <v>274</v>
      </c>
      <c r="H2891" s="184">
        <v>1</v>
      </c>
      <c r="I2891" s="185" t="s">
        <v>107</v>
      </c>
      <c r="J2891" s="181" t="s">
        <v>37</v>
      </c>
      <c r="K2891" s="181" t="s">
        <v>38</v>
      </c>
      <c r="L2891" s="186">
        <v>45474</v>
      </c>
      <c r="M2891" s="187" t="s">
        <v>7068</v>
      </c>
      <c r="N2891" s="183" t="s">
        <v>43</v>
      </c>
      <c r="O2891" s="181"/>
      <c r="P2891" s="184">
        <v>0.75</v>
      </c>
      <c r="Q2891" s="185" t="s">
        <v>107</v>
      </c>
      <c r="R2891" s="181" t="s">
        <v>37</v>
      </c>
      <c r="S2891" s="181" t="s">
        <v>96</v>
      </c>
      <c r="T2891" s="186">
        <v>45474</v>
      </c>
      <c r="U2891" s="187" t="s">
        <v>7068</v>
      </c>
      <c r="V2891" s="188" t="str" cm="1">
        <f t="array" ref="V2891">IF(SUM(LEN(A2891:U2891))=0,"",IF(OR(OR(ISBLANK(E2891),SUM(LEN(B2891),LEN(C2891))=0),AND(NOT(D2891="Unknown"),ISBLANK(I2891)),AND(NOT(N2891="Unknown"),ISBLANK(Q2891))),"Missing Information", INDEX(Table15[Entire Service Line Classification], MATCH(SUMIFS(Table15[Unique ID],Table15[System-Owned Portion],D2891,Table15[If Material Anything Other than "Lead" in Column E,Was Material Ever Previously Lead?],F2891,Table15[Customer-Owned Portion],N2891),Table15[Unique ID],0),0)))</f>
        <v>Non-lead</v>
      </c>
      <c r="W2891" s="189"/>
    </row>
    <row r="2892" spans="1:23" s="190" customFormat="1" ht="37.5" x14ac:dyDescent="0.25">
      <c r="A2892" s="180">
        <v>10891269</v>
      </c>
      <c r="B2892" s="181" t="s">
        <v>5839</v>
      </c>
      <c r="C2892" s="182" t="s">
        <v>5840</v>
      </c>
      <c r="D2892" s="183" t="s">
        <v>36</v>
      </c>
      <c r="E2892" s="181" t="s">
        <v>35</v>
      </c>
      <c r="F2892" s="183" t="s">
        <v>35</v>
      </c>
      <c r="G2892" s="181" t="s">
        <v>274</v>
      </c>
      <c r="H2892" s="184">
        <v>1</v>
      </c>
      <c r="I2892" s="185" t="s">
        <v>107</v>
      </c>
      <c r="J2892" s="181" t="s">
        <v>37</v>
      </c>
      <c r="K2892" s="181" t="s">
        <v>38</v>
      </c>
      <c r="L2892" s="186">
        <v>45455</v>
      </c>
      <c r="M2892" s="187" t="s">
        <v>225</v>
      </c>
      <c r="N2892" s="183" t="s">
        <v>36</v>
      </c>
      <c r="O2892" s="181"/>
      <c r="P2892" s="184">
        <v>1</v>
      </c>
      <c r="Q2892" s="185" t="s">
        <v>107</v>
      </c>
      <c r="R2892" s="181" t="s">
        <v>37</v>
      </c>
      <c r="S2892" s="181" t="s">
        <v>96</v>
      </c>
      <c r="T2892" s="186">
        <v>45455</v>
      </c>
      <c r="U2892" s="187" t="s">
        <v>225</v>
      </c>
      <c r="V2892" s="188" t="str" cm="1">
        <f t="array" ref="V2892">IF(SUM(LEN(A2892:U2892))=0,"",IF(OR(OR(ISBLANK(E2892),SUM(LEN(B2892),LEN(C2892))=0),AND(NOT(D2892="Unknown"),ISBLANK(I2892)),AND(NOT(N2892="Unknown"),ISBLANK(Q2892))),"Missing Information", INDEX(Table15[Entire Service Line Classification], MATCH(SUMIFS(Table15[Unique ID],Table15[System-Owned Portion],D2892,Table15[If Material Anything Other than "Lead" in Column E,Was Material Ever Previously Lead?],F2892,Table15[Customer-Owned Portion],N2892),Table15[Unique ID],0),0)))</f>
        <v>Non-lead</v>
      </c>
      <c r="W2892" s="189"/>
    </row>
    <row r="2893" spans="1:23" s="190" customFormat="1" ht="37.5" x14ac:dyDescent="0.25">
      <c r="A2893" s="180">
        <v>10891268</v>
      </c>
      <c r="B2893" s="181" t="s">
        <v>5841</v>
      </c>
      <c r="C2893" s="182" t="s">
        <v>5842</v>
      </c>
      <c r="D2893" s="183" t="s">
        <v>36</v>
      </c>
      <c r="E2893" s="181" t="s">
        <v>35</v>
      </c>
      <c r="F2893" s="183" t="s">
        <v>35</v>
      </c>
      <c r="G2893" s="181" t="s">
        <v>232</v>
      </c>
      <c r="H2893" s="184">
        <v>1</v>
      </c>
      <c r="I2893" s="185" t="s">
        <v>107</v>
      </c>
      <c r="J2893" s="181" t="s">
        <v>37</v>
      </c>
      <c r="K2893" s="181" t="s">
        <v>38</v>
      </c>
      <c r="L2893" s="186">
        <v>45455</v>
      </c>
      <c r="M2893" s="187" t="s">
        <v>225</v>
      </c>
      <c r="N2893" s="183" t="s">
        <v>43</v>
      </c>
      <c r="O2893" s="181"/>
      <c r="P2893" s="184">
        <v>1</v>
      </c>
      <c r="Q2893" s="185" t="s">
        <v>107</v>
      </c>
      <c r="R2893" s="181" t="s">
        <v>37</v>
      </c>
      <c r="S2893" s="181" t="s">
        <v>96</v>
      </c>
      <c r="T2893" s="186">
        <v>45455</v>
      </c>
      <c r="U2893" s="187" t="s">
        <v>225</v>
      </c>
      <c r="V2893" s="188" t="str" cm="1">
        <f t="array" ref="V2893">IF(SUM(LEN(A2893:U2893))=0,"",IF(OR(OR(ISBLANK(E2893),SUM(LEN(B2893),LEN(C2893))=0),AND(NOT(D2893="Unknown"),ISBLANK(I2893)),AND(NOT(N2893="Unknown"),ISBLANK(Q2893))),"Missing Information", INDEX(Table15[Entire Service Line Classification], MATCH(SUMIFS(Table15[Unique ID],Table15[System-Owned Portion],D2893,Table15[If Material Anything Other than "Lead" in Column E,Was Material Ever Previously Lead?],F2893,Table15[Customer-Owned Portion],N2893),Table15[Unique ID],0),0)))</f>
        <v>Non-lead</v>
      </c>
      <c r="W2893" s="189"/>
    </row>
    <row r="2894" spans="1:23" s="190" customFormat="1" ht="37.5" x14ac:dyDescent="0.25">
      <c r="A2894" s="180">
        <v>10891267</v>
      </c>
      <c r="B2894" s="181" t="s">
        <v>5843</v>
      </c>
      <c r="C2894" s="182" t="s">
        <v>5844</v>
      </c>
      <c r="D2894" s="183" t="s">
        <v>36</v>
      </c>
      <c r="E2894" s="181" t="s">
        <v>35</v>
      </c>
      <c r="F2894" s="183" t="s">
        <v>35</v>
      </c>
      <c r="G2894" s="181" t="s">
        <v>255</v>
      </c>
      <c r="H2894" s="184">
        <v>1</v>
      </c>
      <c r="I2894" s="185" t="s">
        <v>107</v>
      </c>
      <c r="J2894" s="181" t="s">
        <v>37</v>
      </c>
      <c r="K2894" s="181" t="s">
        <v>38</v>
      </c>
      <c r="L2894" s="186">
        <v>45453</v>
      </c>
      <c r="M2894" s="187" t="s">
        <v>225</v>
      </c>
      <c r="N2894" s="183" t="s">
        <v>43</v>
      </c>
      <c r="O2894" s="181"/>
      <c r="P2894" s="184">
        <v>1</v>
      </c>
      <c r="Q2894" s="185" t="s">
        <v>107</v>
      </c>
      <c r="R2894" s="181" t="s">
        <v>37</v>
      </c>
      <c r="S2894" s="181" t="s">
        <v>96</v>
      </c>
      <c r="T2894" s="186">
        <v>45453</v>
      </c>
      <c r="U2894" s="187" t="s">
        <v>225</v>
      </c>
      <c r="V2894" s="188" t="str" cm="1">
        <f t="array" ref="V2894">IF(SUM(LEN(A2894:U2894))=0,"",IF(OR(OR(ISBLANK(E2894),SUM(LEN(B2894),LEN(C2894))=0),AND(NOT(D2894="Unknown"),ISBLANK(I2894)),AND(NOT(N2894="Unknown"),ISBLANK(Q2894))),"Missing Information", INDEX(Table15[Entire Service Line Classification], MATCH(SUMIFS(Table15[Unique ID],Table15[System-Owned Portion],D2894,Table15[If Material Anything Other than "Lead" in Column E,Was Material Ever Previously Lead?],F2894,Table15[Customer-Owned Portion],N2894),Table15[Unique ID],0),0)))</f>
        <v>Non-lead</v>
      </c>
      <c r="W2894" s="189"/>
    </row>
    <row r="2895" spans="1:23" s="190" customFormat="1" ht="37.5" x14ac:dyDescent="0.25">
      <c r="A2895" s="180">
        <v>10891266</v>
      </c>
      <c r="B2895" s="181" t="s">
        <v>5845</v>
      </c>
      <c r="C2895" s="182" t="s">
        <v>5846</v>
      </c>
      <c r="D2895" s="183" t="s">
        <v>36</v>
      </c>
      <c r="E2895" s="181" t="s">
        <v>35</v>
      </c>
      <c r="F2895" s="183" t="s">
        <v>35</v>
      </c>
      <c r="G2895" s="181" t="s">
        <v>225</v>
      </c>
      <c r="H2895" s="184">
        <v>1</v>
      </c>
      <c r="I2895" s="185" t="s">
        <v>107</v>
      </c>
      <c r="J2895" s="181" t="s">
        <v>37</v>
      </c>
      <c r="K2895" s="181" t="s">
        <v>38</v>
      </c>
      <c r="L2895" s="186">
        <v>45474</v>
      </c>
      <c r="M2895" s="187" t="s">
        <v>7068</v>
      </c>
      <c r="N2895" s="183" t="s">
        <v>36</v>
      </c>
      <c r="O2895" s="181"/>
      <c r="P2895" s="184">
        <v>1</v>
      </c>
      <c r="Q2895" s="185" t="s">
        <v>107</v>
      </c>
      <c r="R2895" s="181" t="s">
        <v>37</v>
      </c>
      <c r="S2895" s="181" t="s">
        <v>96</v>
      </c>
      <c r="T2895" s="186">
        <v>45474</v>
      </c>
      <c r="U2895" s="187" t="s">
        <v>7068</v>
      </c>
      <c r="V2895" s="188" t="str" cm="1">
        <f t="array" ref="V2895">IF(SUM(LEN(A2895:U2895))=0,"",IF(OR(OR(ISBLANK(E2895),SUM(LEN(B2895),LEN(C2895))=0),AND(NOT(D2895="Unknown"),ISBLANK(I2895)),AND(NOT(N2895="Unknown"),ISBLANK(Q2895))),"Missing Information", INDEX(Table15[Entire Service Line Classification], MATCH(SUMIFS(Table15[Unique ID],Table15[System-Owned Portion],D2895,Table15[If Material Anything Other than "Lead" in Column E,Was Material Ever Previously Lead?],F2895,Table15[Customer-Owned Portion],N2895),Table15[Unique ID],0),0)))</f>
        <v>Non-lead</v>
      </c>
      <c r="W2895" s="189"/>
    </row>
    <row r="2896" spans="1:23" s="190" customFormat="1" ht="37.5" x14ac:dyDescent="0.25">
      <c r="A2896" s="180">
        <v>10891265</v>
      </c>
      <c r="B2896" s="181" t="s">
        <v>5847</v>
      </c>
      <c r="C2896" s="182" t="s">
        <v>5848</v>
      </c>
      <c r="D2896" s="183" t="s">
        <v>36</v>
      </c>
      <c r="E2896" s="181" t="s">
        <v>35</v>
      </c>
      <c r="F2896" s="183" t="s">
        <v>35</v>
      </c>
      <c r="G2896" s="181" t="s">
        <v>225</v>
      </c>
      <c r="H2896" s="184">
        <v>1</v>
      </c>
      <c r="I2896" s="185" t="s">
        <v>107</v>
      </c>
      <c r="J2896" s="181" t="s">
        <v>37</v>
      </c>
      <c r="K2896" s="181" t="s">
        <v>38</v>
      </c>
      <c r="L2896" s="186">
        <v>45476</v>
      </c>
      <c r="M2896" s="187" t="s">
        <v>7068</v>
      </c>
      <c r="N2896" s="183" t="s">
        <v>36</v>
      </c>
      <c r="O2896" s="181"/>
      <c r="P2896" s="184">
        <v>1</v>
      </c>
      <c r="Q2896" s="185" t="s">
        <v>107</v>
      </c>
      <c r="R2896" s="181" t="s">
        <v>37</v>
      </c>
      <c r="S2896" s="181" t="s">
        <v>96</v>
      </c>
      <c r="T2896" s="186">
        <v>45476</v>
      </c>
      <c r="U2896" s="187" t="s">
        <v>7068</v>
      </c>
      <c r="V2896" s="188" t="str" cm="1">
        <f t="array" ref="V2896">IF(SUM(LEN(A2896:U2896))=0,"",IF(OR(OR(ISBLANK(E2896),SUM(LEN(B2896),LEN(C2896))=0),AND(NOT(D2896="Unknown"),ISBLANK(I2896)),AND(NOT(N2896="Unknown"),ISBLANK(Q2896))),"Missing Information", INDEX(Table15[Entire Service Line Classification], MATCH(SUMIFS(Table15[Unique ID],Table15[System-Owned Portion],D2896,Table15[If Material Anything Other than "Lead" in Column E,Was Material Ever Previously Lead?],F2896,Table15[Customer-Owned Portion],N2896),Table15[Unique ID],0),0)))</f>
        <v>Non-lead</v>
      </c>
      <c r="W2896" s="189"/>
    </row>
    <row r="2897" spans="1:23" s="190" customFormat="1" ht="37.5" x14ac:dyDescent="0.25">
      <c r="A2897" s="180">
        <v>10891264</v>
      </c>
      <c r="B2897" s="181" t="s">
        <v>5849</v>
      </c>
      <c r="C2897" s="182" t="s">
        <v>5850</v>
      </c>
      <c r="D2897" s="183" t="s">
        <v>36</v>
      </c>
      <c r="E2897" s="181" t="s">
        <v>35</v>
      </c>
      <c r="F2897" s="183" t="s">
        <v>35</v>
      </c>
      <c r="G2897" s="181" t="s">
        <v>232</v>
      </c>
      <c r="H2897" s="184">
        <v>0.75</v>
      </c>
      <c r="I2897" s="185" t="s">
        <v>107</v>
      </c>
      <c r="J2897" s="181" t="s">
        <v>37</v>
      </c>
      <c r="K2897" s="181" t="s">
        <v>38</v>
      </c>
      <c r="L2897" s="186">
        <v>45455</v>
      </c>
      <c r="M2897" s="187" t="s">
        <v>225</v>
      </c>
      <c r="N2897" s="183" t="s">
        <v>43</v>
      </c>
      <c r="O2897" s="181"/>
      <c r="P2897" s="184">
        <v>0.75</v>
      </c>
      <c r="Q2897" s="185" t="s">
        <v>107</v>
      </c>
      <c r="R2897" s="181" t="s">
        <v>37</v>
      </c>
      <c r="S2897" s="181" t="s">
        <v>96</v>
      </c>
      <c r="T2897" s="186">
        <v>45455</v>
      </c>
      <c r="U2897" s="187" t="s">
        <v>7082</v>
      </c>
      <c r="V2897" s="188" t="str" cm="1">
        <f t="array" ref="V2897">IF(SUM(LEN(A2897:U2897))=0,"",IF(OR(OR(ISBLANK(E2897),SUM(LEN(B2897),LEN(C2897))=0),AND(NOT(D2897="Unknown"),ISBLANK(I2897)),AND(NOT(N2897="Unknown"),ISBLANK(Q2897))),"Missing Information", INDEX(Table15[Entire Service Line Classification], MATCH(SUMIFS(Table15[Unique ID],Table15[System-Owned Portion],D2897,Table15[If Material Anything Other than "Lead" in Column E,Was Material Ever Previously Lead?],F2897,Table15[Customer-Owned Portion],N2897),Table15[Unique ID],0),0)))</f>
        <v>Non-lead</v>
      </c>
      <c r="W2897" s="189"/>
    </row>
    <row r="2898" spans="1:23" s="190" customFormat="1" ht="37.5" x14ac:dyDescent="0.25">
      <c r="A2898" s="180">
        <v>10891263</v>
      </c>
      <c r="B2898" s="181" t="s">
        <v>5851</v>
      </c>
      <c r="C2898" s="182" t="s">
        <v>5852</v>
      </c>
      <c r="D2898" s="183" t="s">
        <v>36</v>
      </c>
      <c r="E2898" s="181" t="s">
        <v>35</v>
      </c>
      <c r="F2898" s="183" t="s">
        <v>35</v>
      </c>
      <c r="G2898" s="181" t="s">
        <v>225</v>
      </c>
      <c r="H2898" s="184">
        <v>1</v>
      </c>
      <c r="I2898" s="185" t="s">
        <v>107</v>
      </c>
      <c r="J2898" s="181" t="s">
        <v>37</v>
      </c>
      <c r="K2898" s="181" t="s">
        <v>38</v>
      </c>
      <c r="L2898" s="186">
        <v>45476</v>
      </c>
      <c r="M2898" s="187" t="s">
        <v>7068</v>
      </c>
      <c r="N2898" s="183" t="s">
        <v>43</v>
      </c>
      <c r="O2898" s="181"/>
      <c r="P2898" s="184">
        <v>1</v>
      </c>
      <c r="Q2898" s="185" t="s">
        <v>107</v>
      </c>
      <c r="R2898" s="181" t="s">
        <v>37</v>
      </c>
      <c r="S2898" s="181" t="s">
        <v>96</v>
      </c>
      <c r="T2898" s="186">
        <v>45476</v>
      </c>
      <c r="U2898" s="187" t="s">
        <v>7068</v>
      </c>
      <c r="V2898" s="188" t="str" cm="1">
        <f t="array" ref="V2898">IF(SUM(LEN(A2898:U2898))=0,"",IF(OR(OR(ISBLANK(E2898),SUM(LEN(B2898),LEN(C2898))=0),AND(NOT(D2898="Unknown"),ISBLANK(I2898)),AND(NOT(N2898="Unknown"),ISBLANK(Q2898))),"Missing Information", INDEX(Table15[Entire Service Line Classification], MATCH(SUMIFS(Table15[Unique ID],Table15[System-Owned Portion],D2898,Table15[If Material Anything Other than "Lead" in Column E,Was Material Ever Previously Lead?],F2898,Table15[Customer-Owned Portion],N2898),Table15[Unique ID],0),0)))</f>
        <v>Non-lead</v>
      </c>
      <c r="W2898" s="189"/>
    </row>
    <row r="2899" spans="1:23" s="190" customFormat="1" ht="37.5" x14ac:dyDescent="0.25">
      <c r="A2899" s="180">
        <v>10891262</v>
      </c>
      <c r="B2899" s="181" t="s">
        <v>5853</v>
      </c>
      <c r="C2899" s="182" t="s">
        <v>5854</v>
      </c>
      <c r="D2899" s="183" t="s">
        <v>36</v>
      </c>
      <c r="E2899" s="181" t="s">
        <v>35</v>
      </c>
      <c r="F2899" s="183" t="s">
        <v>35</v>
      </c>
      <c r="G2899" s="181" t="s">
        <v>252</v>
      </c>
      <c r="H2899" s="184">
        <v>1</v>
      </c>
      <c r="I2899" s="185" t="s">
        <v>107</v>
      </c>
      <c r="J2899" s="181" t="s">
        <v>37</v>
      </c>
      <c r="K2899" s="181" t="s">
        <v>38</v>
      </c>
      <c r="L2899" s="186">
        <v>45476</v>
      </c>
      <c r="M2899" s="187" t="s">
        <v>7068</v>
      </c>
      <c r="N2899" s="183" t="s">
        <v>43</v>
      </c>
      <c r="O2899" s="181"/>
      <c r="P2899" s="184">
        <v>0.75</v>
      </c>
      <c r="Q2899" s="185" t="s">
        <v>107</v>
      </c>
      <c r="R2899" s="181" t="s">
        <v>37</v>
      </c>
      <c r="S2899" s="181" t="s">
        <v>96</v>
      </c>
      <c r="T2899" s="186">
        <v>45476</v>
      </c>
      <c r="U2899" s="187" t="s">
        <v>7068</v>
      </c>
      <c r="V2899" s="188" t="str" cm="1">
        <f t="array" ref="V2899">IF(SUM(LEN(A2899:U2899))=0,"",IF(OR(OR(ISBLANK(E2899),SUM(LEN(B2899),LEN(C2899))=0),AND(NOT(D2899="Unknown"),ISBLANK(I2899)),AND(NOT(N2899="Unknown"),ISBLANK(Q2899))),"Missing Information", INDEX(Table15[Entire Service Line Classification], MATCH(SUMIFS(Table15[Unique ID],Table15[System-Owned Portion],D2899,Table15[If Material Anything Other than "Lead" in Column E,Was Material Ever Previously Lead?],F2899,Table15[Customer-Owned Portion],N2899),Table15[Unique ID],0),0)))</f>
        <v>Non-lead</v>
      </c>
      <c r="W2899" s="189"/>
    </row>
    <row r="2900" spans="1:23" s="190" customFormat="1" ht="37.5" x14ac:dyDescent="0.25">
      <c r="A2900" s="180">
        <v>10891261</v>
      </c>
      <c r="B2900" s="181" t="s">
        <v>5855</v>
      </c>
      <c r="C2900" s="182" t="s">
        <v>5856</v>
      </c>
      <c r="D2900" s="183" t="s">
        <v>36</v>
      </c>
      <c r="E2900" s="181" t="s">
        <v>35</v>
      </c>
      <c r="F2900" s="183" t="s">
        <v>35</v>
      </c>
      <c r="G2900" s="181" t="s">
        <v>277</v>
      </c>
      <c r="H2900" s="184">
        <v>1</v>
      </c>
      <c r="I2900" s="185" t="s">
        <v>107</v>
      </c>
      <c r="J2900" s="181" t="s">
        <v>37</v>
      </c>
      <c r="K2900" s="181" t="s">
        <v>38</v>
      </c>
      <c r="L2900" s="186">
        <v>45453</v>
      </c>
      <c r="M2900" s="187" t="s">
        <v>225</v>
      </c>
      <c r="N2900" s="183" t="s">
        <v>36</v>
      </c>
      <c r="O2900" s="181"/>
      <c r="P2900" s="184">
        <v>1</v>
      </c>
      <c r="Q2900" s="185" t="s">
        <v>107</v>
      </c>
      <c r="R2900" s="181" t="s">
        <v>37</v>
      </c>
      <c r="S2900" s="181" t="s">
        <v>96</v>
      </c>
      <c r="T2900" s="186">
        <v>45453</v>
      </c>
      <c r="U2900" s="187" t="s">
        <v>225</v>
      </c>
      <c r="V2900" s="188" t="str" cm="1">
        <f t="array" ref="V2900">IF(SUM(LEN(A2900:U2900))=0,"",IF(OR(OR(ISBLANK(E2900),SUM(LEN(B2900),LEN(C2900))=0),AND(NOT(D2900="Unknown"),ISBLANK(I2900)),AND(NOT(N2900="Unknown"),ISBLANK(Q2900))),"Missing Information", INDEX(Table15[Entire Service Line Classification], MATCH(SUMIFS(Table15[Unique ID],Table15[System-Owned Portion],D2900,Table15[If Material Anything Other than "Lead" in Column E,Was Material Ever Previously Lead?],F2900,Table15[Customer-Owned Portion],N2900),Table15[Unique ID],0),0)))</f>
        <v>Non-lead</v>
      </c>
      <c r="W2900" s="189"/>
    </row>
    <row r="2901" spans="1:23" s="190" customFormat="1" ht="37.5" x14ac:dyDescent="0.25">
      <c r="A2901" s="180">
        <v>10891260</v>
      </c>
      <c r="B2901" s="181" t="s">
        <v>5857</v>
      </c>
      <c r="C2901" s="182" t="s">
        <v>5858</v>
      </c>
      <c r="D2901" s="183" t="s">
        <v>36</v>
      </c>
      <c r="E2901" s="181" t="s">
        <v>35</v>
      </c>
      <c r="F2901" s="183" t="s">
        <v>35</v>
      </c>
      <c r="G2901" s="181" t="s">
        <v>238</v>
      </c>
      <c r="H2901" s="184">
        <v>1</v>
      </c>
      <c r="I2901" s="185" t="s">
        <v>107</v>
      </c>
      <c r="J2901" s="181" t="s">
        <v>37</v>
      </c>
      <c r="K2901" s="181" t="s">
        <v>38</v>
      </c>
      <c r="L2901" s="186">
        <v>45476</v>
      </c>
      <c r="M2901" s="187" t="s">
        <v>7068</v>
      </c>
      <c r="N2901" s="183" t="s">
        <v>43</v>
      </c>
      <c r="O2901" s="181"/>
      <c r="P2901" s="184">
        <v>1</v>
      </c>
      <c r="Q2901" s="185" t="s">
        <v>107</v>
      </c>
      <c r="R2901" s="181" t="s">
        <v>37</v>
      </c>
      <c r="S2901" s="181" t="s">
        <v>96</v>
      </c>
      <c r="T2901" s="186">
        <v>45476</v>
      </c>
      <c r="U2901" s="187" t="s">
        <v>7068</v>
      </c>
      <c r="V2901" s="188" t="str" cm="1">
        <f t="array" ref="V2901">IF(SUM(LEN(A2901:U2901))=0,"",IF(OR(OR(ISBLANK(E2901),SUM(LEN(B2901),LEN(C2901))=0),AND(NOT(D2901="Unknown"),ISBLANK(I2901)),AND(NOT(N2901="Unknown"),ISBLANK(Q2901))),"Missing Information", INDEX(Table15[Entire Service Line Classification], MATCH(SUMIFS(Table15[Unique ID],Table15[System-Owned Portion],D2901,Table15[If Material Anything Other than "Lead" in Column E,Was Material Ever Previously Lead?],F2901,Table15[Customer-Owned Portion],N2901),Table15[Unique ID],0),0)))</f>
        <v>Non-lead</v>
      </c>
      <c r="W2901" s="189"/>
    </row>
    <row r="2902" spans="1:23" s="190" customFormat="1" ht="37.5" x14ac:dyDescent="0.25">
      <c r="A2902" s="180">
        <v>10891259</v>
      </c>
      <c r="B2902" s="181" t="s">
        <v>5859</v>
      </c>
      <c r="C2902" s="182" t="s">
        <v>5860</v>
      </c>
      <c r="D2902" s="183" t="s">
        <v>36</v>
      </c>
      <c r="E2902" s="181" t="s">
        <v>35</v>
      </c>
      <c r="F2902" s="183" t="s">
        <v>35</v>
      </c>
      <c r="G2902" s="181" t="s">
        <v>239</v>
      </c>
      <c r="H2902" s="184">
        <v>1</v>
      </c>
      <c r="I2902" s="185" t="s">
        <v>107</v>
      </c>
      <c r="J2902" s="181" t="s">
        <v>37</v>
      </c>
      <c r="K2902" s="181" t="s">
        <v>38</v>
      </c>
      <c r="L2902" s="186">
        <v>45476</v>
      </c>
      <c r="M2902" s="187" t="s">
        <v>7068</v>
      </c>
      <c r="N2902" s="183" t="s">
        <v>36</v>
      </c>
      <c r="O2902" s="181"/>
      <c r="P2902" s="184">
        <v>1</v>
      </c>
      <c r="Q2902" s="185" t="s">
        <v>107</v>
      </c>
      <c r="R2902" s="181" t="s">
        <v>37</v>
      </c>
      <c r="S2902" s="181" t="s">
        <v>96</v>
      </c>
      <c r="T2902" s="186">
        <v>45476</v>
      </c>
      <c r="U2902" s="187" t="s">
        <v>7068</v>
      </c>
      <c r="V2902" s="188" t="str" cm="1">
        <f t="array" ref="V2902">IF(SUM(LEN(A2902:U2902))=0,"",IF(OR(OR(ISBLANK(E2902),SUM(LEN(B2902),LEN(C2902))=0),AND(NOT(D2902="Unknown"),ISBLANK(I2902)),AND(NOT(N2902="Unknown"),ISBLANK(Q2902))),"Missing Information", INDEX(Table15[Entire Service Line Classification], MATCH(SUMIFS(Table15[Unique ID],Table15[System-Owned Portion],D2902,Table15[If Material Anything Other than "Lead" in Column E,Was Material Ever Previously Lead?],F2902,Table15[Customer-Owned Portion],N2902),Table15[Unique ID],0),0)))</f>
        <v>Non-lead</v>
      </c>
      <c r="W2902" s="189"/>
    </row>
    <row r="2903" spans="1:23" s="190" customFormat="1" ht="37.5" x14ac:dyDescent="0.25">
      <c r="A2903" s="180">
        <v>10891258</v>
      </c>
      <c r="B2903" s="181" t="s">
        <v>5861</v>
      </c>
      <c r="C2903" s="182" t="s">
        <v>5862</v>
      </c>
      <c r="D2903" s="183" t="s">
        <v>36</v>
      </c>
      <c r="E2903" s="181" t="s">
        <v>35</v>
      </c>
      <c r="F2903" s="183" t="s">
        <v>35</v>
      </c>
      <c r="G2903" s="181" t="s">
        <v>249</v>
      </c>
      <c r="H2903" s="184">
        <v>0.75</v>
      </c>
      <c r="I2903" s="185" t="s">
        <v>107</v>
      </c>
      <c r="J2903" s="181" t="s">
        <v>37</v>
      </c>
      <c r="K2903" s="181" t="s">
        <v>38</v>
      </c>
      <c r="L2903" s="186">
        <v>45476</v>
      </c>
      <c r="M2903" s="187" t="s">
        <v>7068</v>
      </c>
      <c r="N2903" s="183" t="s">
        <v>36</v>
      </c>
      <c r="O2903" s="181"/>
      <c r="P2903" s="184">
        <v>0.75</v>
      </c>
      <c r="Q2903" s="185" t="s">
        <v>107</v>
      </c>
      <c r="R2903" s="181" t="s">
        <v>37</v>
      </c>
      <c r="S2903" s="181" t="s">
        <v>96</v>
      </c>
      <c r="T2903" s="186">
        <v>45476</v>
      </c>
      <c r="U2903" s="187" t="s">
        <v>7068</v>
      </c>
      <c r="V2903" s="188" t="str" cm="1">
        <f t="array" ref="V2903">IF(SUM(LEN(A2903:U2903))=0,"",IF(OR(OR(ISBLANK(E2903),SUM(LEN(B2903),LEN(C2903))=0),AND(NOT(D2903="Unknown"),ISBLANK(I2903)),AND(NOT(N2903="Unknown"),ISBLANK(Q2903))),"Missing Information", INDEX(Table15[Entire Service Line Classification], MATCH(SUMIFS(Table15[Unique ID],Table15[System-Owned Portion],D2903,Table15[If Material Anything Other than "Lead" in Column E,Was Material Ever Previously Lead?],F2903,Table15[Customer-Owned Portion],N2903),Table15[Unique ID],0),0)))</f>
        <v>Non-lead</v>
      </c>
      <c r="W2903" s="189"/>
    </row>
    <row r="2904" spans="1:23" s="190" customFormat="1" ht="37.5" x14ac:dyDescent="0.25">
      <c r="A2904" s="180">
        <v>10891257</v>
      </c>
      <c r="B2904" s="181" t="s">
        <v>5863</v>
      </c>
      <c r="C2904" s="182" t="s">
        <v>5864</v>
      </c>
      <c r="D2904" s="183" t="s">
        <v>36</v>
      </c>
      <c r="E2904" s="181" t="s">
        <v>35</v>
      </c>
      <c r="F2904" s="183" t="s">
        <v>35</v>
      </c>
      <c r="G2904" s="181" t="s">
        <v>279</v>
      </c>
      <c r="H2904" s="184">
        <v>1</v>
      </c>
      <c r="I2904" s="185" t="s">
        <v>107</v>
      </c>
      <c r="J2904" s="181" t="s">
        <v>37</v>
      </c>
      <c r="K2904" s="181" t="s">
        <v>38</v>
      </c>
      <c r="L2904" s="186">
        <v>45453</v>
      </c>
      <c r="M2904" s="187" t="s">
        <v>225</v>
      </c>
      <c r="N2904" s="183" t="s">
        <v>43</v>
      </c>
      <c r="O2904" s="181"/>
      <c r="P2904" s="184">
        <v>1</v>
      </c>
      <c r="Q2904" s="185" t="s">
        <v>107</v>
      </c>
      <c r="R2904" s="181" t="s">
        <v>37</v>
      </c>
      <c r="S2904" s="181" t="s">
        <v>96</v>
      </c>
      <c r="T2904" s="186">
        <v>45453</v>
      </c>
      <c r="U2904" s="187" t="s">
        <v>225</v>
      </c>
      <c r="V2904" s="188" t="str" cm="1">
        <f t="array" ref="V2904">IF(SUM(LEN(A2904:U2904))=0,"",IF(OR(OR(ISBLANK(E2904),SUM(LEN(B2904),LEN(C2904))=0),AND(NOT(D2904="Unknown"),ISBLANK(I2904)),AND(NOT(N2904="Unknown"),ISBLANK(Q2904))),"Missing Information", INDEX(Table15[Entire Service Line Classification], MATCH(SUMIFS(Table15[Unique ID],Table15[System-Owned Portion],D2904,Table15[If Material Anything Other than "Lead" in Column E,Was Material Ever Previously Lead?],F2904,Table15[Customer-Owned Portion],N2904),Table15[Unique ID],0),0)))</f>
        <v>Non-lead</v>
      </c>
      <c r="W2904" s="189"/>
    </row>
    <row r="2905" spans="1:23" s="190" customFormat="1" ht="37.5" x14ac:dyDescent="0.25">
      <c r="A2905" s="180">
        <v>10891256</v>
      </c>
      <c r="B2905" s="181" t="s">
        <v>5865</v>
      </c>
      <c r="C2905" s="182" t="s">
        <v>5866</v>
      </c>
      <c r="D2905" s="183" t="s">
        <v>36</v>
      </c>
      <c r="E2905" s="181" t="s">
        <v>35</v>
      </c>
      <c r="F2905" s="183" t="s">
        <v>35</v>
      </c>
      <c r="G2905" s="181" t="s">
        <v>246</v>
      </c>
      <c r="H2905" s="184">
        <v>1</v>
      </c>
      <c r="I2905" s="185" t="s">
        <v>107</v>
      </c>
      <c r="J2905" s="181" t="s">
        <v>37</v>
      </c>
      <c r="K2905" s="181" t="s">
        <v>38</v>
      </c>
      <c r="L2905" s="186">
        <v>45453</v>
      </c>
      <c r="M2905" s="187" t="s">
        <v>225</v>
      </c>
      <c r="N2905" s="183" t="s">
        <v>43</v>
      </c>
      <c r="O2905" s="181"/>
      <c r="P2905" s="184">
        <v>1</v>
      </c>
      <c r="Q2905" s="185" t="s">
        <v>107</v>
      </c>
      <c r="R2905" s="181" t="s">
        <v>37</v>
      </c>
      <c r="S2905" s="181" t="s">
        <v>96</v>
      </c>
      <c r="T2905" s="186">
        <v>45453</v>
      </c>
      <c r="U2905" s="187" t="s">
        <v>225</v>
      </c>
      <c r="V2905" s="188" t="str" cm="1">
        <f t="array" ref="V2905">IF(SUM(LEN(A2905:U2905))=0,"",IF(OR(OR(ISBLANK(E2905),SUM(LEN(B2905),LEN(C2905))=0),AND(NOT(D2905="Unknown"),ISBLANK(I2905)),AND(NOT(N2905="Unknown"),ISBLANK(Q2905))),"Missing Information", INDEX(Table15[Entire Service Line Classification], MATCH(SUMIFS(Table15[Unique ID],Table15[System-Owned Portion],D2905,Table15[If Material Anything Other than "Lead" in Column E,Was Material Ever Previously Lead?],F2905,Table15[Customer-Owned Portion],N2905),Table15[Unique ID],0),0)))</f>
        <v>Non-lead</v>
      </c>
      <c r="W2905" s="189"/>
    </row>
    <row r="2906" spans="1:23" s="190" customFormat="1" ht="37.5" x14ac:dyDescent="0.25">
      <c r="A2906" s="180">
        <v>10891255</v>
      </c>
      <c r="B2906" s="181" t="s">
        <v>5867</v>
      </c>
      <c r="C2906" s="182" t="s">
        <v>5868</v>
      </c>
      <c r="D2906" s="183" t="s">
        <v>36</v>
      </c>
      <c r="E2906" s="181" t="s">
        <v>35</v>
      </c>
      <c r="F2906" s="183" t="s">
        <v>35</v>
      </c>
      <c r="G2906" s="181" t="s">
        <v>7038</v>
      </c>
      <c r="H2906" s="184">
        <v>1</v>
      </c>
      <c r="I2906" s="185" t="s">
        <v>107</v>
      </c>
      <c r="J2906" s="181" t="s">
        <v>37</v>
      </c>
      <c r="K2906" s="181" t="s">
        <v>38</v>
      </c>
      <c r="L2906" s="186">
        <v>45455</v>
      </c>
      <c r="M2906" s="187" t="s">
        <v>225</v>
      </c>
      <c r="N2906" s="183" t="s">
        <v>36</v>
      </c>
      <c r="O2906" s="181"/>
      <c r="P2906" s="184">
        <v>1</v>
      </c>
      <c r="Q2906" s="185" t="s">
        <v>107</v>
      </c>
      <c r="R2906" s="181" t="s">
        <v>37</v>
      </c>
      <c r="S2906" s="181" t="s">
        <v>96</v>
      </c>
      <c r="T2906" s="186">
        <v>45455</v>
      </c>
      <c r="U2906" s="187" t="s">
        <v>225</v>
      </c>
      <c r="V2906" s="188" t="str" cm="1">
        <f t="array" ref="V2906">IF(SUM(LEN(A2906:U2906))=0,"",IF(OR(OR(ISBLANK(E2906),SUM(LEN(B2906),LEN(C2906))=0),AND(NOT(D2906="Unknown"),ISBLANK(I2906)),AND(NOT(N2906="Unknown"),ISBLANK(Q2906))),"Missing Information", INDEX(Table15[Entire Service Line Classification], MATCH(SUMIFS(Table15[Unique ID],Table15[System-Owned Portion],D2906,Table15[If Material Anything Other than "Lead" in Column E,Was Material Ever Previously Lead?],F2906,Table15[Customer-Owned Portion],N2906),Table15[Unique ID],0),0)))</f>
        <v>Non-lead</v>
      </c>
      <c r="W2906" s="189"/>
    </row>
    <row r="2907" spans="1:23" s="190" customFormat="1" ht="37.5" x14ac:dyDescent="0.25">
      <c r="A2907" s="180">
        <v>10891254</v>
      </c>
      <c r="B2907" s="181" t="s">
        <v>5869</v>
      </c>
      <c r="C2907" s="182" t="s">
        <v>5870</v>
      </c>
      <c r="D2907" s="183" t="s">
        <v>36</v>
      </c>
      <c r="E2907" s="181" t="s">
        <v>35</v>
      </c>
      <c r="F2907" s="183" t="s">
        <v>35</v>
      </c>
      <c r="G2907" s="181" t="s">
        <v>252</v>
      </c>
      <c r="H2907" s="184">
        <v>1</v>
      </c>
      <c r="I2907" s="185" t="s">
        <v>107</v>
      </c>
      <c r="J2907" s="181" t="s">
        <v>37</v>
      </c>
      <c r="K2907" s="181" t="s">
        <v>38</v>
      </c>
      <c r="L2907" s="186">
        <v>45476</v>
      </c>
      <c r="M2907" s="187" t="s">
        <v>7068</v>
      </c>
      <c r="N2907" s="183" t="s">
        <v>43</v>
      </c>
      <c r="O2907" s="181"/>
      <c r="P2907" s="184">
        <v>0.75</v>
      </c>
      <c r="Q2907" s="185" t="s">
        <v>107</v>
      </c>
      <c r="R2907" s="181" t="s">
        <v>37</v>
      </c>
      <c r="S2907" s="181" t="s">
        <v>96</v>
      </c>
      <c r="T2907" s="186">
        <v>45476</v>
      </c>
      <c r="U2907" s="187" t="s">
        <v>7068</v>
      </c>
      <c r="V2907" s="188" t="str" cm="1">
        <f t="array" ref="V2907">IF(SUM(LEN(A2907:U2907))=0,"",IF(OR(OR(ISBLANK(E2907),SUM(LEN(B2907),LEN(C2907))=0),AND(NOT(D2907="Unknown"),ISBLANK(I2907)),AND(NOT(N2907="Unknown"),ISBLANK(Q2907))),"Missing Information", INDEX(Table15[Entire Service Line Classification], MATCH(SUMIFS(Table15[Unique ID],Table15[System-Owned Portion],D2907,Table15[If Material Anything Other than "Lead" in Column E,Was Material Ever Previously Lead?],F2907,Table15[Customer-Owned Portion],N2907),Table15[Unique ID],0),0)))</f>
        <v>Non-lead</v>
      </c>
      <c r="W2907" s="189"/>
    </row>
    <row r="2908" spans="1:23" s="190" customFormat="1" ht="37.5" x14ac:dyDescent="0.25">
      <c r="A2908" s="180">
        <v>10891253</v>
      </c>
      <c r="B2908" s="181" t="s">
        <v>5871</v>
      </c>
      <c r="C2908" s="182" t="s">
        <v>5872</v>
      </c>
      <c r="D2908" s="183" t="s">
        <v>43</v>
      </c>
      <c r="E2908" s="181" t="s">
        <v>35</v>
      </c>
      <c r="F2908" s="183" t="s">
        <v>35</v>
      </c>
      <c r="G2908" s="181" t="s">
        <v>225</v>
      </c>
      <c r="H2908" s="184">
        <v>0.75</v>
      </c>
      <c r="I2908" s="185" t="s">
        <v>107</v>
      </c>
      <c r="J2908" s="181" t="s">
        <v>37</v>
      </c>
      <c r="K2908" s="181" t="s">
        <v>38</v>
      </c>
      <c r="L2908" s="186">
        <v>45405</v>
      </c>
      <c r="M2908" s="187" t="s">
        <v>7068</v>
      </c>
      <c r="N2908" s="183" t="s">
        <v>36</v>
      </c>
      <c r="O2908" s="181"/>
      <c r="P2908" s="184">
        <v>0.75</v>
      </c>
      <c r="Q2908" s="185" t="s">
        <v>107</v>
      </c>
      <c r="R2908" s="181" t="s">
        <v>37</v>
      </c>
      <c r="S2908" s="181" t="s">
        <v>96</v>
      </c>
      <c r="T2908" s="186">
        <v>45405</v>
      </c>
      <c r="U2908" s="187" t="s">
        <v>7068</v>
      </c>
      <c r="V2908" s="188" t="str" cm="1">
        <f t="array" ref="V2908">IF(SUM(LEN(A2908:U2908))=0,"",IF(OR(OR(ISBLANK(E2908),SUM(LEN(B2908),LEN(C2908))=0),AND(NOT(D2908="Unknown"),ISBLANK(I2908)),AND(NOT(N2908="Unknown"),ISBLANK(Q2908))),"Missing Information", INDEX(Table15[Entire Service Line Classification], MATCH(SUMIFS(Table15[Unique ID],Table15[System-Owned Portion],D2908,Table15[If Material Anything Other than "Lead" in Column E,Was Material Ever Previously Lead?],F2908,Table15[Customer-Owned Portion],N2908),Table15[Unique ID],0),0)))</f>
        <v>Non-lead</v>
      </c>
      <c r="W2908" s="189"/>
    </row>
    <row r="2909" spans="1:23" s="190" customFormat="1" ht="37.5" x14ac:dyDescent="0.25">
      <c r="A2909" s="180">
        <v>10891252</v>
      </c>
      <c r="B2909" s="181" t="s">
        <v>5873</v>
      </c>
      <c r="C2909" s="182" t="s">
        <v>5874</v>
      </c>
      <c r="D2909" s="183" t="s">
        <v>36</v>
      </c>
      <c r="E2909" s="181" t="s">
        <v>35</v>
      </c>
      <c r="F2909" s="183" t="s">
        <v>35</v>
      </c>
      <c r="G2909" s="181" t="s">
        <v>254</v>
      </c>
      <c r="H2909" s="184">
        <v>1</v>
      </c>
      <c r="I2909" s="185" t="s">
        <v>107</v>
      </c>
      <c r="J2909" s="181" t="s">
        <v>37</v>
      </c>
      <c r="K2909" s="181" t="s">
        <v>38</v>
      </c>
      <c r="L2909" s="186">
        <v>45476</v>
      </c>
      <c r="M2909" s="187" t="s">
        <v>7068</v>
      </c>
      <c r="N2909" s="183" t="s">
        <v>43</v>
      </c>
      <c r="O2909" s="181"/>
      <c r="P2909" s="184">
        <v>0.75</v>
      </c>
      <c r="Q2909" s="185" t="s">
        <v>107</v>
      </c>
      <c r="R2909" s="181" t="s">
        <v>37</v>
      </c>
      <c r="S2909" s="181" t="s">
        <v>96</v>
      </c>
      <c r="T2909" s="186">
        <v>45476</v>
      </c>
      <c r="U2909" s="187" t="s">
        <v>7068</v>
      </c>
      <c r="V2909" s="188" t="str" cm="1">
        <f t="array" ref="V2909">IF(SUM(LEN(A2909:U2909))=0,"",IF(OR(OR(ISBLANK(E2909),SUM(LEN(B2909),LEN(C2909))=0),AND(NOT(D2909="Unknown"),ISBLANK(I2909)),AND(NOT(N2909="Unknown"),ISBLANK(Q2909))),"Missing Information", INDEX(Table15[Entire Service Line Classification], MATCH(SUMIFS(Table15[Unique ID],Table15[System-Owned Portion],D2909,Table15[If Material Anything Other than "Lead" in Column E,Was Material Ever Previously Lead?],F2909,Table15[Customer-Owned Portion],N2909),Table15[Unique ID],0),0)))</f>
        <v>Non-lead</v>
      </c>
      <c r="W2909" s="189"/>
    </row>
    <row r="2910" spans="1:23" s="190" customFormat="1" ht="37.5" x14ac:dyDescent="0.25">
      <c r="A2910" s="180">
        <v>10891251</v>
      </c>
      <c r="B2910" s="181" t="s">
        <v>5875</v>
      </c>
      <c r="C2910" s="182" t="s">
        <v>5876</v>
      </c>
      <c r="D2910" s="183" t="s">
        <v>36</v>
      </c>
      <c r="E2910" s="181" t="s">
        <v>35</v>
      </c>
      <c r="F2910" s="183" t="s">
        <v>35</v>
      </c>
      <c r="G2910" s="181" t="s">
        <v>7032</v>
      </c>
      <c r="H2910" s="184">
        <v>1</v>
      </c>
      <c r="I2910" s="185" t="s">
        <v>107</v>
      </c>
      <c r="J2910" s="181" t="s">
        <v>37</v>
      </c>
      <c r="K2910" s="181" t="s">
        <v>38</v>
      </c>
      <c r="L2910" s="186">
        <v>45476</v>
      </c>
      <c r="M2910" s="187" t="s">
        <v>7068</v>
      </c>
      <c r="N2910" s="183" t="s">
        <v>36</v>
      </c>
      <c r="O2910" s="181"/>
      <c r="P2910" s="184">
        <v>1</v>
      </c>
      <c r="Q2910" s="185" t="s">
        <v>107</v>
      </c>
      <c r="R2910" s="181" t="s">
        <v>37</v>
      </c>
      <c r="S2910" s="181" t="s">
        <v>96</v>
      </c>
      <c r="T2910" s="186">
        <v>45476</v>
      </c>
      <c r="U2910" s="187" t="s">
        <v>7068</v>
      </c>
      <c r="V2910" s="188" t="str" cm="1">
        <f t="array" ref="V2910">IF(SUM(LEN(A2910:U2910))=0,"",IF(OR(OR(ISBLANK(E2910),SUM(LEN(B2910),LEN(C2910))=0),AND(NOT(D2910="Unknown"),ISBLANK(I2910)),AND(NOT(N2910="Unknown"),ISBLANK(Q2910))),"Missing Information", INDEX(Table15[Entire Service Line Classification], MATCH(SUMIFS(Table15[Unique ID],Table15[System-Owned Portion],D2910,Table15[If Material Anything Other than "Lead" in Column E,Was Material Ever Previously Lead?],F2910,Table15[Customer-Owned Portion],N2910),Table15[Unique ID],0),0)))</f>
        <v>Non-lead</v>
      </c>
      <c r="W2910" s="189"/>
    </row>
    <row r="2911" spans="1:23" s="190" customFormat="1" ht="37.5" x14ac:dyDescent="0.25">
      <c r="A2911" s="180">
        <v>10891250</v>
      </c>
      <c r="B2911" s="181" t="s">
        <v>5877</v>
      </c>
      <c r="C2911" s="182" t="s">
        <v>5878</v>
      </c>
      <c r="D2911" s="183" t="s">
        <v>36</v>
      </c>
      <c r="E2911" s="181" t="s">
        <v>35</v>
      </c>
      <c r="F2911" s="183" t="s">
        <v>35</v>
      </c>
      <c r="G2911" s="181" t="s">
        <v>7045</v>
      </c>
      <c r="H2911" s="184">
        <v>1</v>
      </c>
      <c r="I2911" s="185" t="s">
        <v>107</v>
      </c>
      <c r="J2911" s="181" t="s">
        <v>37</v>
      </c>
      <c r="K2911" s="181" t="s">
        <v>38</v>
      </c>
      <c r="L2911" s="186">
        <v>45453</v>
      </c>
      <c r="M2911" s="187" t="s">
        <v>225</v>
      </c>
      <c r="N2911" s="183" t="s">
        <v>43</v>
      </c>
      <c r="O2911" s="181"/>
      <c r="P2911" s="184">
        <v>1</v>
      </c>
      <c r="Q2911" s="185" t="s">
        <v>107</v>
      </c>
      <c r="R2911" s="181" t="s">
        <v>37</v>
      </c>
      <c r="S2911" s="181" t="s">
        <v>96</v>
      </c>
      <c r="T2911" s="186">
        <v>45453</v>
      </c>
      <c r="U2911" s="187" t="s">
        <v>225</v>
      </c>
      <c r="V2911" s="188" t="str" cm="1">
        <f t="array" ref="V2911">IF(SUM(LEN(A2911:U2911))=0,"",IF(OR(OR(ISBLANK(E2911),SUM(LEN(B2911),LEN(C2911))=0),AND(NOT(D2911="Unknown"),ISBLANK(I2911)),AND(NOT(N2911="Unknown"),ISBLANK(Q2911))),"Missing Information", INDEX(Table15[Entire Service Line Classification], MATCH(SUMIFS(Table15[Unique ID],Table15[System-Owned Portion],D2911,Table15[If Material Anything Other than "Lead" in Column E,Was Material Ever Previously Lead?],F2911,Table15[Customer-Owned Portion],N2911),Table15[Unique ID],0),0)))</f>
        <v>Non-lead</v>
      </c>
      <c r="W2911" s="189"/>
    </row>
    <row r="2912" spans="1:23" s="190" customFormat="1" ht="37.5" x14ac:dyDescent="0.25">
      <c r="A2912" s="180">
        <v>10891249</v>
      </c>
      <c r="B2912" s="181" t="s">
        <v>5879</v>
      </c>
      <c r="C2912" s="182" t="s">
        <v>5880</v>
      </c>
      <c r="D2912" s="183" t="s">
        <v>36</v>
      </c>
      <c r="E2912" s="181" t="s">
        <v>35</v>
      </c>
      <c r="F2912" s="183" t="s">
        <v>35</v>
      </c>
      <c r="G2912" s="181" t="s">
        <v>7038</v>
      </c>
      <c r="H2912" s="184">
        <v>1</v>
      </c>
      <c r="I2912" s="185" t="s">
        <v>107</v>
      </c>
      <c r="J2912" s="181" t="s">
        <v>37</v>
      </c>
      <c r="K2912" s="181" t="s">
        <v>38</v>
      </c>
      <c r="L2912" s="186">
        <v>45455</v>
      </c>
      <c r="M2912" s="187" t="s">
        <v>225</v>
      </c>
      <c r="N2912" s="183" t="s">
        <v>36</v>
      </c>
      <c r="O2912" s="181"/>
      <c r="P2912" s="184">
        <v>1</v>
      </c>
      <c r="Q2912" s="185" t="s">
        <v>107</v>
      </c>
      <c r="R2912" s="181" t="s">
        <v>37</v>
      </c>
      <c r="S2912" s="181" t="s">
        <v>96</v>
      </c>
      <c r="T2912" s="186">
        <v>45455</v>
      </c>
      <c r="U2912" s="187" t="s">
        <v>225</v>
      </c>
      <c r="V2912" s="188" t="str" cm="1">
        <f t="array" ref="V2912">IF(SUM(LEN(A2912:U2912))=0,"",IF(OR(OR(ISBLANK(E2912),SUM(LEN(B2912),LEN(C2912))=0),AND(NOT(D2912="Unknown"),ISBLANK(I2912)),AND(NOT(N2912="Unknown"),ISBLANK(Q2912))),"Missing Information", INDEX(Table15[Entire Service Line Classification], MATCH(SUMIFS(Table15[Unique ID],Table15[System-Owned Portion],D2912,Table15[If Material Anything Other than "Lead" in Column E,Was Material Ever Previously Lead?],F2912,Table15[Customer-Owned Portion],N2912),Table15[Unique ID],0),0)))</f>
        <v>Non-lead</v>
      </c>
      <c r="W2912" s="189"/>
    </row>
    <row r="2913" spans="1:23" s="190" customFormat="1" ht="37.5" x14ac:dyDescent="0.25">
      <c r="A2913" s="180">
        <v>10891248</v>
      </c>
      <c r="B2913" s="181" t="s">
        <v>5881</v>
      </c>
      <c r="C2913" s="182" t="s">
        <v>5882</v>
      </c>
      <c r="D2913" s="183" t="s">
        <v>36</v>
      </c>
      <c r="E2913" s="181" t="s">
        <v>35</v>
      </c>
      <c r="F2913" s="183" t="s">
        <v>35</v>
      </c>
      <c r="G2913" s="181" t="s">
        <v>238</v>
      </c>
      <c r="H2913" s="184">
        <v>1</v>
      </c>
      <c r="I2913" s="185" t="s">
        <v>107</v>
      </c>
      <c r="J2913" s="181" t="s">
        <v>37</v>
      </c>
      <c r="K2913" s="181" t="s">
        <v>38</v>
      </c>
      <c r="L2913" s="186">
        <v>45476</v>
      </c>
      <c r="M2913" s="187" t="s">
        <v>7068</v>
      </c>
      <c r="N2913" s="183" t="s">
        <v>43</v>
      </c>
      <c r="O2913" s="181"/>
      <c r="P2913" s="184">
        <v>0.75</v>
      </c>
      <c r="Q2913" s="185" t="s">
        <v>107</v>
      </c>
      <c r="R2913" s="181" t="s">
        <v>37</v>
      </c>
      <c r="S2913" s="181" t="s">
        <v>96</v>
      </c>
      <c r="T2913" s="186">
        <v>45476</v>
      </c>
      <c r="U2913" s="187" t="s">
        <v>7068</v>
      </c>
      <c r="V2913" s="188" t="str" cm="1">
        <f t="array" ref="V2913">IF(SUM(LEN(A2913:U2913))=0,"",IF(OR(OR(ISBLANK(E2913),SUM(LEN(B2913),LEN(C2913))=0),AND(NOT(D2913="Unknown"),ISBLANK(I2913)),AND(NOT(N2913="Unknown"),ISBLANK(Q2913))),"Missing Information", INDEX(Table15[Entire Service Line Classification], MATCH(SUMIFS(Table15[Unique ID],Table15[System-Owned Portion],D2913,Table15[If Material Anything Other than "Lead" in Column E,Was Material Ever Previously Lead?],F2913,Table15[Customer-Owned Portion],N2913),Table15[Unique ID],0),0)))</f>
        <v>Non-lead</v>
      </c>
      <c r="W2913" s="189"/>
    </row>
    <row r="2914" spans="1:23" s="190" customFormat="1" ht="37.5" x14ac:dyDescent="0.25">
      <c r="A2914" s="180">
        <v>10891247</v>
      </c>
      <c r="B2914" s="181" t="s">
        <v>5883</v>
      </c>
      <c r="C2914" s="182" t="s">
        <v>5884</v>
      </c>
      <c r="D2914" s="183" t="s">
        <v>36</v>
      </c>
      <c r="E2914" s="181" t="s">
        <v>35</v>
      </c>
      <c r="F2914" s="183" t="s">
        <v>35</v>
      </c>
      <c r="G2914" s="181" t="s">
        <v>274</v>
      </c>
      <c r="H2914" s="184">
        <v>1</v>
      </c>
      <c r="I2914" s="185" t="s">
        <v>107</v>
      </c>
      <c r="J2914" s="181" t="s">
        <v>37</v>
      </c>
      <c r="K2914" s="181" t="s">
        <v>38</v>
      </c>
      <c r="L2914" s="186">
        <v>45474</v>
      </c>
      <c r="M2914" s="187" t="s">
        <v>7068</v>
      </c>
      <c r="N2914" s="183" t="s">
        <v>43</v>
      </c>
      <c r="O2914" s="181"/>
      <c r="P2914" s="184">
        <v>0.75</v>
      </c>
      <c r="Q2914" s="185" t="s">
        <v>107</v>
      </c>
      <c r="R2914" s="181" t="s">
        <v>37</v>
      </c>
      <c r="S2914" s="181" t="s">
        <v>96</v>
      </c>
      <c r="T2914" s="186">
        <v>45474</v>
      </c>
      <c r="U2914" s="187" t="s">
        <v>7068</v>
      </c>
      <c r="V2914" s="188" t="str" cm="1">
        <f t="array" ref="V2914">IF(SUM(LEN(A2914:U2914))=0,"",IF(OR(OR(ISBLANK(E2914),SUM(LEN(B2914),LEN(C2914))=0),AND(NOT(D2914="Unknown"),ISBLANK(I2914)),AND(NOT(N2914="Unknown"),ISBLANK(Q2914))),"Missing Information", INDEX(Table15[Entire Service Line Classification], MATCH(SUMIFS(Table15[Unique ID],Table15[System-Owned Portion],D2914,Table15[If Material Anything Other than "Lead" in Column E,Was Material Ever Previously Lead?],F2914,Table15[Customer-Owned Portion],N2914),Table15[Unique ID],0),0)))</f>
        <v>Non-lead</v>
      </c>
      <c r="W2914" s="189"/>
    </row>
    <row r="2915" spans="1:23" s="190" customFormat="1" ht="37.5" x14ac:dyDescent="0.25">
      <c r="A2915" s="180">
        <v>10891246</v>
      </c>
      <c r="B2915" s="181" t="s">
        <v>5885</v>
      </c>
      <c r="C2915" s="182" t="s">
        <v>5886</v>
      </c>
      <c r="D2915" s="183" t="s">
        <v>36</v>
      </c>
      <c r="E2915" s="181" t="s">
        <v>35</v>
      </c>
      <c r="F2915" s="183" t="s">
        <v>35</v>
      </c>
      <c r="G2915" s="181" t="s">
        <v>281</v>
      </c>
      <c r="H2915" s="184">
        <v>1</v>
      </c>
      <c r="I2915" s="185" t="s">
        <v>107</v>
      </c>
      <c r="J2915" s="181" t="s">
        <v>37</v>
      </c>
      <c r="K2915" s="181" t="s">
        <v>38</v>
      </c>
      <c r="L2915" s="186">
        <v>45474</v>
      </c>
      <c r="M2915" s="187" t="s">
        <v>7068</v>
      </c>
      <c r="N2915" s="183" t="s">
        <v>36</v>
      </c>
      <c r="O2915" s="181"/>
      <c r="P2915" s="184">
        <v>1</v>
      </c>
      <c r="Q2915" s="185" t="s">
        <v>107</v>
      </c>
      <c r="R2915" s="181" t="s">
        <v>37</v>
      </c>
      <c r="S2915" s="181" t="s">
        <v>96</v>
      </c>
      <c r="T2915" s="186">
        <v>45474</v>
      </c>
      <c r="U2915" s="187" t="s">
        <v>7068</v>
      </c>
      <c r="V2915" s="188" t="str" cm="1">
        <f t="array" ref="V2915">IF(SUM(LEN(A2915:U2915))=0,"",IF(OR(OR(ISBLANK(E2915),SUM(LEN(B2915),LEN(C2915))=0),AND(NOT(D2915="Unknown"),ISBLANK(I2915)),AND(NOT(N2915="Unknown"),ISBLANK(Q2915))),"Missing Information", INDEX(Table15[Entire Service Line Classification], MATCH(SUMIFS(Table15[Unique ID],Table15[System-Owned Portion],D2915,Table15[If Material Anything Other than "Lead" in Column E,Was Material Ever Previously Lead?],F2915,Table15[Customer-Owned Portion],N2915),Table15[Unique ID],0),0)))</f>
        <v>Non-lead</v>
      </c>
      <c r="W2915" s="189"/>
    </row>
    <row r="2916" spans="1:23" s="190" customFormat="1" ht="37.5" x14ac:dyDescent="0.25">
      <c r="A2916" s="180">
        <v>10891245</v>
      </c>
      <c r="B2916" s="181" t="s">
        <v>5887</v>
      </c>
      <c r="C2916" s="182" t="s">
        <v>5888</v>
      </c>
      <c r="D2916" s="183" t="s">
        <v>43</v>
      </c>
      <c r="E2916" s="181" t="s">
        <v>35</v>
      </c>
      <c r="F2916" s="183" t="s">
        <v>35</v>
      </c>
      <c r="G2916" s="181" t="s">
        <v>240</v>
      </c>
      <c r="H2916" s="184">
        <v>0.75</v>
      </c>
      <c r="I2916" s="185" t="s">
        <v>107</v>
      </c>
      <c r="J2916" s="181" t="s">
        <v>37</v>
      </c>
      <c r="K2916" s="181" t="s">
        <v>38</v>
      </c>
      <c r="L2916" s="186">
        <v>45474</v>
      </c>
      <c r="M2916" s="187" t="s">
        <v>7068</v>
      </c>
      <c r="N2916" s="183" t="s">
        <v>43</v>
      </c>
      <c r="O2916" s="181"/>
      <c r="P2916" s="184">
        <v>0.75</v>
      </c>
      <c r="Q2916" s="185" t="s">
        <v>107</v>
      </c>
      <c r="R2916" s="181" t="s">
        <v>37</v>
      </c>
      <c r="S2916" s="181" t="s">
        <v>96</v>
      </c>
      <c r="T2916" s="186">
        <v>45474</v>
      </c>
      <c r="U2916" s="187" t="s">
        <v>7068</v>
      </c>
      <c r="V2916" s="188" t="str" cm="1">
        <f t="array" ref="V2916">IF(SUM(LEN(A2916:U2916))=0,"",IF(OR(OR(ISBLANK(E2916),SUM(LEN(B2916),LEN(C2916))=0),AND(NOT(D2916="Unknown"),ISBLANK(I2916)),AND(NOT(N2916="Unknown"),ISBLANK(Q2916))),"Missing Information", INDEX(Table15[Entire Service Line Classification], MATCH(SUMIFS(Table15[Unique ID],Table15[System-Owned Portion],D2916,Table15[If Material Anything Other than "Lead" in Column E,Was Material Ever Previously Lead?],F2916,Table15[Customer-Owned Portion],N2916),Table15[Unique ID],0),0)))</f>
        <v>Non-lead</v>
      </c>
      <c r="W2916" s="189"/>
    </row>
    <row r="2917" spans="1:23" s="190" customFormat="1" ht="37.5" x14ac:dyDescent="0.25">
      <c r="A2917" s="180">
        <v>10891244</v>
      </c>
      <c r="B2917" s="181" t="s">
        <v>5889</v>
      </c>
      <c r="C2917" s="182" t="s">
        <v>5890</v>
      </c>
      <c r="D2917" s="183" t="s">
        <v>43</v>
      </c>
      <c r="E2917" s="181" t="s">
        <v>35</v>
      </c>
      <c r="F2917" s="183" t="s">
        <v>35</v>
      </c>
      <c r="G2917" s="181" t="s">
        <v>249</v>
      </c>
      <c r="H2917" s="184">
        <v>0.75</v>
      </c>
      <c r="I2917" s="185" t="s">
        <v>107</v>
      </c>
      <c r="J2917" s="181" t="s">
        <v>37</v>
      </c>
      <c r="K2917" s="181" t="s">
        <v>38</v>
      </c>
      <c r="L2917" s="186">
        <v>45474</v>
      </c>
      <c r="M2917" s="187" t="s">
        <v>7068</v>
      </c>
      <c r="N2917" s="183" t="s">
        <v>43</v>
      </c>
      <c r="O2917" s="181"/>
      <c r="P2917" s="184">
        <v>0.75</v>
      </c>
      <c r="Q2917" s="185" t="s">
        <v>107</v>
      </c>
      <c r="R2917" s="181" t="s">
        <v>37</v>
      </c>
      <c r="S2917" s="181" t="s">
        <v>96</v>
      </c>
      <c r="T2917" s="186">
        <v>45474</v>
      </c>
      <c r="U2917" s="187" t="s">
        <v>7068</v>
      </c>
      <c r="V2917" s="188" t="str" cm="1">
        <f t="array" ref="V2917">IF(SUM(LEN(A2917:U2917))=0,"",IF(OR(OR(ISBLANK(E2917),SUM(LEN(B2917),LEN(C2917))=0),AND(NOT(D2917="Unknown"),ISBLANK(I2917)),AND(NOT(N2917="Unknown"),ISBLANK(Q2917))),"Missing Information", INDEX(Table15[Entire Service Line Classification], MATCH(SUMIFS(Table15[Unique ID],Table15[System-Owned Portion],D2917,Table15[If Material Anything Other than "Lead" in Column E,Was Material Ever Previously Lead?],F2917,Table15[Customer-Owned Portion],N2917),Table15[Unique ID],0),0)))</f>
        <v>Non-lead</v>
      </c>
      <c r="W2917" s="189"/>
    </row>
    <row r="2918" spans="1:23" s="190" customFormat="1" ht="37.5" x14ac:dyDescent="0.25">
      <c r="A2918" s="180">
        <v>10891243</v>
      </c>
      <c r="B2918" s="181" t="s">
        <v>5891</v>
      </c>
      <c r="C2918" s="182" t="s">
        <v>5892</v>
      </c>
      <c r="D2918" s="183" t="s">
        <v>36</v>
      </c>
      <c r="E2918" s="181" t="s">
        <v>35</v>
      </c>
      <c r="F2918" s="183" t="s">
        <v>35</v>
      </c>
      <c r="G2918" s="181" t="s">
        <v>262</v>
      </c>
      <c r="H2918" s="184">
        <v>1</v>
      </c>
      <c r="I2918" s="185" t="s">
        <v>107</v>
      </c>
      <c r="J2918" s="181" t="s">
        <v>37</v>
      </c>
      <c r="K2918" s="181" t="s">
        <v>38</v>
      </c>
      <c r="L2918" s="186">
        <v>45474</v>
      </c>
      <c r="M2918" s="187" t="s">
        <v>7068</v>
      </c>
      <c r="N2918" s="183" t="s">
        <v>43</v>
      </c>
      <c r="O2918" s="181"/>
      <c r="P2918" s="184">
        <v>0.75</v>
      </c>
      <c r="Q2918" s="185" t="s">
        <v>107</v>
      </c>
      <c r="R2918" s="181" t="s">
        <v>37</v>
      </c>
      <c r="S2918" s="181" t="s">
        <v>96</v>
      </c>
      <c r="T2918" s="186">
        <v>45474</v>
      </c>
      <c r="U2918" s="187" t="s">
        <v>7068</v>
      </c>
      <c r="V2918" s="188" t="str" cm="1">
        <f t="array" ref="V2918">IF(SUM(LEN(A2918:U2918))=0,"",IF(OR(OR(ISBLANK(E2918),SUM(LEN(B2918),LEN(C2918))=0),AND(NOT(D2918="Unknown"),ISBLANK(I2918)),AND(NOT(N2918="Unknown"),ISBLANK(Q2918))),"Missing Information", INDEX(Table15[Entire Service Line Classification], MATCH(SUMIFS(Table15[Unique ID],Table15[System-Owned Portion],D2918,Table15[If Material Anything Other than "Lead" in Column E,Was Material Ever Previously Lead?],F2918,Table15[Customer-Owned Portion],N2918),Table15[Unique ID],0),0)))</f>
        <v>Non-lead</v>
      </c>
      <c r="W2918" s="189"/>
    </row>
    <row r="2919" spans="1:23" s="190" customFormat="1" ht="37.5" x14ac:dyDescent="0.25">
      <c r="A2919" s="180">
        <v>10891242</v>
      </c>
      <c r="B2919" s="181" t="s">
        <v>5893</v>
      </c>
      <c r="C2919" s="182" t="s">
        <v>5894</v>
      </c>
      <c r="D2919" s="183" t="s">
        <v>36</v>
      </c>
      <c r="E2919" s="181" t="s">
        <v>35</v>
      </c>
      <c r="F2919" s="183" t="s">
        <v>35</v>
      </c>
      <c r="G2919" s="181" t="s">
        <v>225</v>
      </c>
      <c r="H2919" s="184">
        <v>1</v>
      </c>
      <c r="I2919" s="185" t="s">
        <v>107</v>
      </c>
      <c r="J2919" s="181" t="s">
        <v>37</v>
      </c>
      <c r="K2919" s="181" t="s">
        <v>38</v>
      </c>
      <c r="L2919" s="186">
        <v>45474</v>
      </c>
      <c r="M2919" s="187" t="s">
        <v>7068</v>
      </c>
      <c r="N2919" s="183" t="s">
        <v>36</v>
      </c>
      <c r="O2919" s="181"/>
      <c r="P2919" s="184">
        <v>1</v>
      </c>
      <c r="Q2919" s="185" t="s">
        <v>107</v>
      </c>
      <c r="R2919" s="181" t="s">
        <v>37</v>
      </c>
      <c r="S2919" s="181" t="s">
        <v>96</v>
      </c>
      <c r="T2919" s="186">
        <v>45474</v>
      </c>
      <c r="U2919" s="187" t="s">
        <v>7068</v>
      </c>
      <c r="V2919" s="188" t="str" cm="1">
        <f t="array" ref="V2919">IF(SUM(LEN(A2919:U2919))=0,"",IF(OR(OR(ISBLANK(E2919),SUM(LEN(B2919),LEN(C2919))=0),AND(NOT(D2919="Unknown"),ISBLANK(I2919)),AND(NOT(N2919="Unknown"),ISBLANK(Q2919))),"Missing Information", INDEX(Table15[Entire Service Line Classification], MATCH(SUMIFS(Table15[Unique ID],Table15[System-Owned Portion],D2919,Table15[If Material Anything Other than "Lead" in Column E,Was Material Ever Previously Lead?],F2919,Table15[Customer-Owned Portion],N2919),Table15[Unique ID],0),0)))</f>
        <v>Non-lead</v>
      </c>
      <c r="W2919" s="189"/>
    </row>
    <row r="2920" spans="1:23" s="190" customFormat="1" ht="37.5" x14ac:dyDescent="0.25">
      <c r="A2920" s="180">
        <v>10891241</v>
      </c>
      <c r="B2920" s="181" t="s">
        <v>5895</v>
      </c>
      <c r="C2920" s="182" t="s">
        <v>5896</v>
      </c>
      <c r="D2920" s="183" t="s">
        <v>36</v>
      </c>
      <c r="E2920" s="181" t="s">
        <v>35</v>
      </c>
      <c r="F2920" s="183" t="s">
        <v>35</v>
      </c>
      <c r="G2920" s="181" t="s">
        <v>237</v>
      </c>
      <c r="H2920" s="184">
        <v>1</v>
      </c>
      <c r="I2920" s="185" t="s">
        <v>107</v>
      </c>
      <c r="J2920" s="181" t="s">
        <v>37</v>
      </c>
      <c r="K2920" s="181" t="s">
        <v>38</v>
      </c>
      <c r="L2920" s="186">
        <v>45455</v>
      </c>
      <c r="M2920" s="187" t="s">
        <v>225</v>
      </c>
      <c r="N2920" s="183" t="s">
        <v>43</v>
      </c>
      <c r="O2920" s="181"/>
      <c r="P2920" s="184">
        <v>1</v>
      </c>
      <c r="Q2920" s="185" t="s">
        <v>107</v>
      </c>
      <c r="R2920" s="181" t="s">
        <v>37</v>
      </c>
      <c r="S2920" s="181" t="s">
        <v>96</v>
      </c>
      <c r="T2920" s="186">
        <v>45455</v>
      </c>
      <c r="U2920" s="187" t="s">
        <v>7082</v>
      </c>
      <c r="V2920" s="188" t="str" cm="1">
        <f t="array" ref="V2920">IF(SUM(LEN(A2920:U2920))=0,"",IF(OR(OR(ISBLANK(E2920),SUM(LEN(B2920),LEN(C2920))=0),AND(NOT(D2920="Unknown"),ISBLANK(I2920)),AND(NOT(N2920="Unknown"),ISBLANK(Q2920))),"Missing Information", INDEX(Table15[Entire Service Line Classification], MATCH(SUMIFS(Table15[Unique ID],Table15[System-Owned Portion],D2920,Table15[If Material Anything Other than "Lead" in Column E,Was Material Ever Previously Lead?],F2920,Table15[Customer-Owned Portion],N2920),Table15[Unique ID],0),0)))</f>
        <v>Non-lead</v>
      </c>
      <c r="W2920" s="189"/>
    </row>
    <row r="2921" spans="1:23" s="190" customFormat="1" ht="37.5" x14ac:dyDescent="0.25">
      <c r="A2921" s="180">
        <v>10891240</v>
      </c>
      <c r="B2921" s="181" t="s">
        <v>5897</v>
      </c>
      <c r="C2921" s="182" t="s">
        <v>5898</v>
      </c>
      <c r="D2921" s="183" t="s">
        <v>36</v>
      </c>
      <c r="E2921" s="181" t="s">
        <v>35</v>
      </c>
      <c r="F2921" s="183" t="s">
        <v>35</v>
      </c>
      <c r="G2921" s="181" t="s">
        <v>247</v>
      </c>
      <c r="H2921" s="184">
        <v>1</v>
      </c>
      <c r="I2921" s="185" t="s">
        <v>107</v>
      </c>
      <c r="J2921" s="181" t="s">
        <v>37</v>
      </c>
      <c r="K2921" s="181" t="s">
        <v>38</v>
      </c>
      <c r="L2921" s="186">
        <v>45474</v>
      </c>
      <c r="M2921" s="187" t="s">
        <v>7068</v>
      </c>
      <c r="N2921" s="183" t="s">
        <v>43</v>
      </c>
      <c r="O2921" s="181"/>
      <c r="P2921" s="184">
        <v>1</v>
      </c>
      <c r="Q2921" s="185" t="s">
        <v>107</v>
      </c>
      <c r="R2921" s="181" t="s">
        <v>37</v>
      </c>
      <c r="S2921" s="181" t="s">
        <v>96</v>
      </c>
      <c r="T2921" s="186">
        <v>45474</v>
      </c>
      <c r="U2921" s="187" t="s">
        <v>7068</v>
      </c>
      <c r="V2921" s="188" t="str" cm="1">
        <f t="array" ref="V2921">IF(SUM(LEN(A2921:U2921))=0,"",IF(OR(OR(ISBLANK(E2921),SUM(LEN(B2921),LEN(C2921))=0),AND(NOT(D2921="Unknown"),ISBLANK(I2921)),AND(NOT(N2921="Unknown"),ISBLANK(Q2921))),"Missing Information", INDEX(Table15[Entire Service Line Classification], MATCH(SUMIFS(Table15[Unique ID],Table15[System-Owned Portion],D2921,Table15[If Material Anything Other than "Lead" in Column E,Was Material Ever Previously Lead?],F2921,Table15[Customer-Owned Portion],N2921),Table15[Unique ID],0),0)))</f>
        <v>Non-lead</v>
      </c>
      <c r="W2921" s="189"/>
    </row>
    <row r="2922" spans="1:23" s="190" customFormat="1" ht="37.5" x14ac:dyDescent="0.25">
      <c r="A2922" s="180">
        <v>10891239</v>
      </c>
      <c r="B2922" s="181" t="s">
        <v>5899</v>
      </c>
      <c r="C2922" s="182" t="s">
        <v>5900</v>
      </c>
      <c r="D2922" s="183" t="s">
        <v>36</v>
      </c>
      <c r="E2922" s="181" t="s">
        <v>35</v>
      </c>
      <c r="F2922" s="183" t="s">
        <v>35</v>
      </c>
      <c r="G2922" s="181" t="s">
        <v>238</v>
      </c>
      <c r="H2922" s="184">
        <v>1</v>
      </c>
      <c r="I2922" s="185" t="s">
        <v>107</v>
      </c>
      <c r="J2922" s="181" t="s">
        <v>37</v>
      </c>
      <c r="K2922" s="181" t="s">
        <v>38</v>
      </c>
      <c r="L2922" s="186">
        <v>45474</v>
      </c>
      <c r="M2922" s="187" t="s">
        <v>7068</v>
      </c>
      <c r="N2922" s="183" t="s">
        <v>36</v>
      </c>
      <c r="O2922" s="181"/>
      <c r="P2922" s="184">
        <v>1</v>
      </c>
      <c r="Q2922" s="185" t="s">
        <v>107</v>
      </c>
      <c r="R2922" s="181" t="s">
        <v>37</v>
      </c>
      <c r="S2922" s="181" t="s">
        <v>96</v>
      </c>
      <c r="T2922" s="186">
        <v>45474</v>
      </c>
      <c r="U2922" s="187" t="s">
        <v>7068</v>
      </c>
      <c r="V2922" s="188" t="str" cm="1">
        <f t="array" ref="V2922">IF(SUM(LEN(A2922:U2922))=0,"",IF(OR(OR(ISBLANK(E2922),SUM(LEN(B2922),LEN(C2922))=0),AND(NOT(D2922="Unknown"),ISBLANK(I2922)),AND(NOT(N2922="Unknown"),ISBLANK(Q2922))),"Missing Information", INDEX(Table15[Entire Service Line Classification], MATCH(SUMIFS(Table15[Unique ID],Table15[System-Owned Portion],D2922,Table15[If Material Anything Other than "Lead" in Column E,Was Material Ever Previously Lead?],F2922,Table15[Customer-Owned Portion],N2922),Table15[Unique ID],0),0)))</f>
        <v>Non-lead</v>
      </c>
      <c r="W2922" s="189"/>
    </row>
    <row r="2923" spans="1:23" s="190" customFormat="1" ht="37.5" x14ac:dyDescent="0.25">
      <c r="A2923" s="180">
        <v>10891238</v>
      </c>
      <c r="B2923" s="181" t="s">
        <v>5901</v>
      </c>
      <c r="C2923" s="182" t="s">
        <v>5902</v>
      </c>
      <c r="D2923" s="183" t="s">
        <v>36</v>
      </c>
      <c r="E2923" s="181" t="s">
        <v>35</v>
      </c>
      <c r="F2923" s="183" t="s">
        <v>35</v>
      </c>
      <c r="G2923" s="181" t="s">
        <v>238</v>
      </c>
      <c r="H2923" s="184">
        <v>1</v>
      </c>
      <c r="I2923" s="185" t="s">
        <v>107</v>
      </c>
      <c r="J2923" s="181" t="s">
        <v>37</v>
      </c>
      <c r="K2923" s="181" t="s">
        <v>38</v>
      </c>
      <c r="L2923" s="186">
        <v>45455</v>
      </c>
      <c r="M2923" s="187" t="s">
        <v>225</v>
      </c>
      <c r="N2923" s="183" t="s">
        <v>43</v>
      </c>
      <c r="O2923" s="181"/>
      <c r="P2923" s="184">
        <v>0.75</v>
      </c>
      <c r="Q2923" s="185" t="s">
        <v>107</v>
      </c>
      <c r="R2923" s="181" t="s">
        <v>37</v>
      </c>
      <c r="S2923" s="181" t="s">
        <v>96</v>
      </c>
      <c r="T2923" s="186">
        <v>45455</v>
      </c>
      <c r="U2923" s="187" t="s">
        <v>7068</v>
      </c>
      <c r="V2923" s="188" t="str" cm="1">
        <f t="array" ref="V2923">IF(SUM(LEN(A2923:U2923))=0,"",IF(OR(OR(ISBLANK(E2923),SUM(LEN(B2923),LEN(C2923))=0),AND(NOT(D2923="Unknown"),ISBLANK(I2923)),AND(NOT(N2923="Unknown"),ISBLANK(Q2923))),"Missing Information", INDEX(Table15[Entire Service Line Classification], MATCH(SUMIFS(Table15[Unique ID],Table15[System-Owned Portion],D2923,Table15[If Material Anything Other than "Lead" in Column E,Was Material Ever Previously Lead?],F2923,Table15[Customer-Owned Portion],N2923),Table15[Unique ID],0),0)))</f>
        <v>Non-lead</v>
      </c>
      <c r="W2923" s="189"/>
    </row>
    <row r="2924" spans="1:23" s="190" customFormat="1" ht="37.5" x14ac:dyDescent="0.25">
      <c r="A2924" s="180">
        <v>10891237</v>
      </c>
      <c r="B2924" s="181" t="s">
        <v>5903</v>
      </c>
      <c r="C2924" s="182" t="s">
        <v>5904</v>
      </c>
      <c r="D2924" s="183" t="s">
        <v>36</v>
      </c>
      <c r="E2924" s="181" t="s">
        <v>35</v>
      </c>
      <c r="F2924" s="183" t="s">
        <v>35</v>
      </c>
      <c r="G2924" s="181" t="s">
        <v>274</v>
      </c>
      <c r="H2924" s="184">
        <v>1</v>
      </c>
      <c r="I2924" s="185" t="s">
        <v>107</v>
      </c>
      <c r="J2924" s="181" t="s">
        <v>37</v>
      </c>
      <c r="K2924" s="181" t="s">
        <v>38</v>
      </c>
      <c r="L2924" s="186">
        <v>45453</v>
      </c>
      <c r="M2924" s="187" t="s">
        <v>225</v>
      </c>
      <c r="N2924" s="183" t="s">
        <v>36</v>
      </c>
      <c r="O2924" s="181"/>
      <c r="P2924" s="184">
        <v>1</v>
      </c>
      <c r="Q2924" s="185" t="s">
        <v>107</v>
      </c>
      <c r="R2924" s="181" t="s">
        <v>37</v>
      </c>
      <c r="S2924" s="181" t="s">
        <v>96</v>
      </c>
      <c r="T2924" s="186">
        <v>45453</v>
      </c>
      <c r="U2924" s="187" t="s">
        <v>225</v>
      </c>
      <c r="V2924" s="188" t="str" cm="1">
        <f t="array" ref="V2924">IF(SUM(LEN(A2924:U2924))=0,"",IF(OR(OR(ISBLANK(E2924),SUM(LEN(B2924),LEN(C2924))=0),AND(NOT(D2924="Unknown"),ISBLANK(I2924)),AND(NOT(N2924="Unknown"),ISBLANK(Q2924))),"Missing Information", INDEX(Table15[Entire Service Line Classification], MATCH(SUMIFS(Table15[Unique ID],Table15[System-Owned Portion],D2924,Table15[If Material Anything Other than "Lead" in Column E,Was Material Ever Previously Lead?],F2924,Table15[Customer-Owned Portion],N2924),Table15[Unique ID],0),0)))</f>
        <v>Non-lead</v>
      </c>
      <c r="W2924" s="189"/>
    </row>
    <row r="2925" spans="1:23" s="190" customFormat="1" ht="37.5" x14ac:dyDescent="0.25">
      <c r="A2925" s="180">
        <v>10891236</v>
      </c>
      <c r="B2925" s="181" t="s">
        <v>5905</v>
      </c>
      <c r="C2925" s="182" t="s">
        <v>5906</v>
      </c>
      <c r="D2925" s="183" t="s">
        <v>36</v>
      </c>
      <c r="E2925" s="181" t="s">
        <v>35</v>
      </c>
      <c r="F2925" s="183" t="s">
        <v>35</v>
      </c>
      <c r="G2925" s="181" t="s">
        <v>281</v>
      </c>
      <c r="H2925" s="184">
        <v>1</v>
      </c>
      <c r="I2925" s="185" t="s">
        <v>107</v>
      </c>
      <c r="J2925" s="181" t="s">
        <v>37</v>
      </c>
      <c r="K2925" s="181" t="s">
        <v>38</v>
      </c>
      <c r="L2925" s="186">
        <v>45453</v>
      </c>
      <c r="M2925" s="187" t="s">
        <v>225</v>
      </c>
      <c r="N2925" s="183" t="s">
        <v>43</v>
      </c>
      <c r="O2925" s="181"/>
      <c r="P2925" s="184">
        <v>1</v>
      </c>
      <c r="Q2925" s="185" t="s">
        <v>107</v>
      </c>
      <c r="R2925" s="181" t="s">
        <v>37</v>
      </c>
      <c r="S2925" s="181" t="s">
        <v>96</v>
      </c>
      <c r="T2925" s="186">
        <v>45453</v>
      </c>
      <c r="U2925" s="187" t="s">
        <v>225</v>
      </c>
      <c r="V2925" s="188" t="str" cm="1">
        <f t="array" ref="V2925">IF(SUM(LEN(A2925:U2925))=0,"",IF(OR(OR(ISBLANK(E2925),SUM(LEN(B2925),LEN(C2925))=0),AND(NOT(D2925="Unknown"),ISBLANK(I2925)),AND(NOT(N2925="Unknown"),ISBLANK(Q2925))),"Missing Information", INDEX(Table15[Entire Service Line Classification], MATCH(SUMIFS(Table15[Unique ID],Table15[System-Owned Portion],D2925,Table15[If Material Anything Other than "Lead" in Column E,Was Material Ever Previously Lead?],F2925,Table15[Customer-Owned Portion],N2925),Table15[Unique ID],0),0)))</f>
        <v>Non-lead</v>
      </c>
      <c r="W2925" s="189"/>
    </row>
    <row r="2926" spans="1:23" s="190" customFormat="1" ht="37.5" x14ac:dyDescent="0.25">
      <c r="A2926" s="180">
        <v>10891235</v>
      </c>
      <c r="B2926" s="181" t="s">
        <v>5907</v>
      </c>
      <c r="C2926" s="182" t="s">
        <v>5908</v>
      </c>
      <c r="D2926" s="183" t="s">
        <v>43</v>
      </c>
      <c r="E2926" s="181" t="s">
        <v>35</v>
      </c>
      <c r="F2926" s="183" t="s">
        <v>35</v>
      </c>
      <c r="G2926" s="181" t="s">
        <v>252</v>
      </c>
      <c r="H2926" s="184">
        <v>0.75</v>
      </c>
      <c r="I2926" s="185" t="s">
        <v>107</v>
      </c>
      <c r="J2926" s="181" t="s">
        <v>37</v>
      </c>
      <c r="K2926" s="181" t="s">
        <v>38</v>
      </c>
      <c r="L2926" s="186">
        <v>45405</v>
      </c>
      <c r="M2926" s="187" t="s">
        <v>7068</v>
      </c>
      <c r="N2926" s="183" t="s">
        <v>43</v>
      </c>
      <c r="O2926" s="181"/>
      <c r="P2926" s="184">
        <v>0.75</v>
      </c>
      <c r="Q2926" s="185" t="s">
        <v>107</v>
      </c>
      <c r="R2926" s="181" t="s">
        <v>37</v>
      </c>
      <c r="S2926" s="181" t="s">
        <v>96</v>
      </c>
      <c r="T2926" s="186">
        <v>45405</v>
      </c>
      <c r="U2926" s="187" t="s">
        <v>7068</v>
      </c>
      <c r="V2926" s="188" t="str" cm="1">
        <f t="array" ref="V2926">IF(SUM(LEN(A2926:U2926))=0,"",IF(OR(OR(ISBLANK(E2926),SUM(LEN(B2926),LEN(C2926))=0),AND(NOT(D2926="Unknown"),ISBLANK(I2926)),AND(NOT(N2926="Unknown"),ISBLANK(Q2926))),"Missing Information", INDEX(Table15[Entire Service Line Classification], MATCH(SUMIFS(Table15[Unique ID],Table15[System-Owned Portion],D2926,Table15[If Material Anything Other than "Lead" in Column E,Was Material Ever Previously Lead?],F2926,Table15[Customer-Owned Portion],N2926),Table15[Unique ID],0),0)))</f>
        <v>Non-lead</v>
      </c>
      <c r="W2926" s="189"/>
    </row>
    <row r="2927" spans="1:23" s="190" customFormat="1" ht="37.5" x14ac:dyDescent="0.25">
      <c r="A2927" s="180">
        <v>10891233</v>
      </c>
      <c r="B2927" s="181" t="s">
        <v>5909</v>
      </c>
      <c r="C2927" s="182" t="s">
        <v>5910</v>
      </c>
      <c r="D2927" s="183" t="s">
        <v>36</v>
      </c>
      <c r="E2927" s="181" t="s">
        <v>35</v>
      </c>
      <c r="F2927" s="183" t="s">
        <v>35</v>
      </c>
      <c r="G2927" s="181" t="s">
        <v>245</v>
      </c>
      <c r="H2927" s="184">
        <v>1</v>
      </c>
      <c r="I2927" s="185" t="s">
        <v>107</v>
      </c>
      <c r="J2927" s="181" t="s">
        <v>37</v>
      </c>
      <c r="K2927" s="181" t="s">
        <v>38</v>
      </c>
      <c r="L2927" s="186">
        <v>45476</v>
      </c>
      <c r="M2927" s="187" t="s">
        <v>7068</v>
      </c>
      <c r="N2927" s="183" t="s">
        <v>36</v>
      </c>
      <c r="O2927" s="181"/>
      <c r="P2927" s="184">
        <v>1</v>
      </c>
      <c r="Q2927" s="185" t="s">
        <v>107</v>
      </c>
      <c r="R2927" s="181" t="s">
        <v>37</v>
      </c>
      <c r="S2927" s="181" t="s">
        <v>96</v>
      </c>
      <c r="T2927" s="186">
        <v>45476</v>
      </c>
      <c r="U2927" s="187" t="s">
        <v>7068</v>
      </c>
      <c r="V2927" s="188" t="str" cm="1">
        <f t="array" ref="V2927">IF(SUM(LEN(A2927:U2927))=0,"",IF(OR(OR(ISBLANK(E2927),SUM(LEN(B2927),LEN(C2927))=0),AND(NOT(D2927="Unknown"),ISBLANK(I2927)),AND(NOT(N2927="Unknown"),ISBLANK(Q2927))),"Missing Information", INDEX(Table15[Entire Service Line Classification], MATCH(SUMIFS(Table15[Unique ID],Table15[System-Owned Portion],D2927,Table15[If Material Anything Other than "Lead" in Column E,Was Material Ever Previously Lead?],F2927,Table15[Customer-Owned Portion],N2927),Table15[Unique ID],0),0)))</f>
        <v>Non-lead</v>
      </c>
      <c r="W2927" s="189"/>
    </row>
    <row r="2928" spans="1:23" s="190" customFormat="1" ht="37.5" x14ac:dyDescent="0.25">
      <c r="A2928" s="180">
        <v>10891231</v>
      </c>
      <c r="B2928" s="181" t="s">
        <v>5911</v>
      </c>
      <c r="C2928" s="182" t="s">
        <v>5912</v>
      </c>
      <c r="D2928" s="183" t="s">
        <v>36</v>
      </c>
      <c r="E2928" s="181" t="s">
        <v>35</v>
      </c>
      <c r="F2928" s="183" t="s">
        <v>35</v>
      </c>
      <c r="G2928" s="181" t="s">
        <v>7031</v>
      </c>
      <c r="H2928" s="184">
        <v>1</v>
      </c>
      <c r="I2928" s="185" t="s">
        <v>107</v>
      </c>
      <c r="J2928" s="181" t="s">
        <v>37</v>
      </c>
      <c r="K2928" s="181" t="s">
        <v>38</v>
      </c>
      <c r="L2928" s="186">
        <v>45474</v>
      </c>
      <c r="M2928" s="187" t="s">
        <v>7068</v>
      </c>
      <c r="N2928" s="183" t="s">
        <v>36</v>
      </c>
      <c r="O2928" s="181"/>
      <c r="P2928" s="184">
        <v>1</v>
      </c>
      <c r="Q2928" s="185" t="s">
        <v>107</v>
      </c>
      <c r="R2928" s="181" t="s">
        <v>37</v>
      </c>
      <c r="S2928" s="181" t="s">
        <v>96</v>
      </c>
      <c r="T2928" s="186">
        <v>45474</v>
      </c>
      <c r="U2928" s="187" t="s">
        <v>7068</v>
      </c>
      <c r="V2928" s="188" t="str" cm="1">
        <f t="array" ref="V2928">IF(SUM(LEN(A2928:U2928))=0,"",IF(OR(OR(ISBLANK(E2928),SUM(LEN(B2928),LEN(C2928))=0),AND(NOT(D2928="Unknown"),ISBLANK(I2928)),AND(NOT(N2928="Unknown"),ISBLANK(Q2928))),"Missing Information", INDEX(Table15[Entire Service Line Classification], MATCH(SUMIFS(Table15[Unique ID],Table15[System-Owned Portion],D2928,Table15[If Material Anything Other than "Lead" in Column E,Was Material Ever Previously Lead?],F2928,Table15[Customer-Owned Portion],N2928),Table15[Unique ID],0),0)))</f>
        <v>Non-lead</v>
      </c>
      <c r="W2928" s="189"/>
    </row>
    <row r="2929" spans="1:23" s="190" customFormat="1" ht="37.5" x14ac:dyDescent="0.25">
      <c r="A2929" s="180">
        <v>10891230</v>
      </c>
      <c r="B2929" s="181" t="s">
        <v>5913</v>
      </c>
      <c r="C2929" s="182" t="s">
        <v>5914</v>
      </c>
      <c r="D2929" s="183" t="s">
        <v>36</v>
      </c>
      <c r="E2929" s="181" t="s">
        <v>35</v>
      </c>
      <c r="F2929" s="183" t="s">
        <v>35</v>
      </c>
      <c r="G2929" s="181" t="s">
        <v>229</v>
      </c>
      <c r="H2929" s="184">
        <v>1</v>
      </c>
      <c r="I2929" s="185" t="s">
        <v>107</v>
      </c>
      <c r="J2929" s="181" t="s">
        <v>37</v>
      </c>
      <c r="K2929" s="181" t="s">
        <v>38</v>
      </c>
      <c r="L2929" s="186">
        <v>45474</v>
      </c>
      <c r="M2929" s="187" t="s">
        <v>7068</v>
      </c>
      <c r="N2929" s="183" t="s">
        <v>36</v>
      </c>
      <c r="O2929" s="181"/>
      <c r="P2929" s="184">
        <v>1</v>
      </c>
      <c r="Q2929" s="185" t="s">
        <v>107</v>
      </c>
      <c r="R2929" s="181" t="s">
        <v>37</v>
      </c>
      <c r="S2929" s="181" t="s">
        <v>96</v>
      </c>
      <c r="T2929" s="186">
        <v>45474</v>
      </c>
      <c r="U2929" s="187" t="s">
        <v>7068</v>
      </c>
      <c r="V2929" s="188" t="str" cm="1">
        <f t="array" ref="V2929">IF(SUM(LEN(A2929:U2929))=0,"",IF(OR(OR(ISBLANK(E2929),SUM(LEN(B2929),LEN(C2929))=0),AND(NOT(D2929="Unknown"),ISBLANK(I2929)),AND(NOT(N2929="Unknown"),ISBLANK(Q2929))),"Missing Information", INDEX(Table15[Entire Service Line Classification], MATCH(SUMIFS(Table15[Unique ID],Table15[System-Owned Portion],D2929,Table15[If Material Anything Other than "Lead" in Column E,Was Material Ever Previously Lead?],F2929,Table15[Customer-Owned Portion],N2929),Table15[Unique ID],0),0)))</f>
        <v>Non-lead</v>
      </c>
      <c r="W2929" s="189"/>
    </row>
    <row r="2930" spans="1:23" s="190" customFormat="1" ht="37.5" x14ac:dyDescent="0.25">
      <c r="A2930" s="180">
        <v>10891229</v>
      </c>
      <c r="B2930" s="181" t="s">
        <v>5915</v>
      </c>
      <c r="C2930" s="182" t="s">
        <v>5916</v>
      </c>
      <c r="D2930" s="183" t="s">
        <v>36</v>
      </c>
      <c r="E2930" s="181" t="s">
        <v>35</v>
      </c>
      <c r="F2930" s="183" t="s">
        <v>35</v>
      </c>
      <c r="G2930" s="181" t="s">
        <v>281</v>
      </c>
      <c r="H2930" s="184">
        <v>1</v>
      </c>
      <c r="I2930" s="185" t="s">
        <v>107</v>
      </c>
      <c r="J2930" s="181" t="s">
        <v>37</v>
      </c>
      <c r="K2930" s="181" t="s">
        <v>38</v>
      </c>
      <c r="L2930" s="186">
        <v>45474</v>
      </c>
      <c r="M2930" s="187" t="s">
        <v>7068</v>
      </c>
      <c r="N2930" s="183" t="s">
        <v>36</v>
      </c>
      <c r="O2930" s="181"/>
      <c r="P2930" s="184">
        <v>1</v>
      </c>
      <c r="Q2930" s="185" t="s">
        <v>107</v>
      </c>
      <c r="R2930" s="181" t="s">
        <v>37</v>
      </c>
      <c r="S2930" s="181" t="s">
        <v>96</v>
      </c>
      <c r="T2930" s="186">
        <v>45474</v>
      </c>
      <c r="U2930" s="187" t="s">
        <v>7068</v>
      </c>
      <c r="V2930" s="188" t="str" cm="1">
        <f t="array" ref="V2930">IF(SUM(LEN(A2930:U2930))=0,"",IF(OR(OR(ISBLANK(E2930),SUM(LEN(B2930),LEN(C2930))=0),AND(NOT(D2930="Unknown"),ISBLANK(I2930)),AND(NOT(N2930="Unknown"),ISBLANK(Q2930))),"Missing Information", INDEX(Table15[Entire Service Line Classification], MATCH(SUMIFS(Table15[Unique ID],Table15[System-Owned Portion],D2930,Table15[If Material Anything Other than "Lead" in Column E,Was Material Ever Previously Lead?],F2930,Table15[Customer-Owned Portion],N2930),Table15[Unique ID],0),0)))</f>
        <v>Non-lead</v>
      </c>
      <c r="W2930" s="189"/>
    </row>
    <row r="2931" spans="1:23" s="190" customFormat="1" ht="37.5" x14ac:dyDescent="0.25">
      <c r="A2931" s="180">
        <v>10891228</v>
      </c>
      <c r="B2931" s="181" t="s">
        <v>5917</v>
      </c>
      <c r="C2931" s="182" t="s">
        <v>5918</v>
      </c>
      <c r="D2931" s="183" t="s">
        <v>36</v>
      </c>
      <c r="E2931" s="181" t="s">
        <v>35</v>
      </c>
      <c r="F2931" s="183" t="s">
        <v>35</v>
      </c>
      <c r="G2931" s="181" t="s">
        <v>225</v>
      </c>
      <c r="H2931" s="184">
        <v>1</v>
      </c>
      <c r="I2931" s="185" t="s">
        <v>107</v>
      </c>
      <c r="J2931" s="181" t="s">
        <v>37</v>
      </c>
      <c r="K2931" s="181" t="s">
        <v>38</v>
      </c>
      <c r="L2931" s="186">
        <v>45474</v>
      </c>
      <c r="M2931" s="187" t="s">
        <v>7068</v>
      </c>
      <c r="N2931" s="183" t="s">
        <v>43</v>
      </c>
      <c r="O2931" s="181"/>
      <c r="P2931" s="184">
        <v>0.75</v>
      </c>
      <c r="Q2931" s="185" t="s">
        <v>107</v>
      </c>
      <c r="R2931" s="181" t="s">
        <v>37</v>
      </c>
      <c r="S2931" s="181" t="s">
        <v>96</v>
      </c>
      <c r="T2931" s="186">
        <v>45474</v>
      </c>
      <c r="U2931" s="187" t="s">
        <v>7068</v>
      </c>
      <c r="V2931" s="188" t="str" cm="1">
        <f t="array" ref="V2931">IF(SUM(LEN(A2931:U2931))=0,"",IF(OR(OR(ISBLANK(E2931),SUM(LEN(B2931),LEN(C2931))=0),AND(NOT(D2931="Unknown"),ISBLANK(I2931)),AND(NOT(N2931="Unknown"),ISBLANK(Q2931))),"Missing Information", INDEX(Table15[Entire Service Line Classification], MATCH(SUMIFS(Table15[Unique ID],Table15[System-Owned Portion],D2931,Table15[If Material Anything Other than "Lead" in Column E,Was Material Ever Previously Lead?],F2931,Table15[Customer-Owned Portion],N2931),Table15[Unique ID],0),0)))</f>
        <v>Non-lead</v>
      </c>
      <c r="W2931" s="189"/>
    </row>
    <row r="2932" spans="1:23" s="190" customFormat="1" ht="37.5" x14ac:dyDescent="0.25">
      <c r="A2932" s="180">
        <v>10891227</v>
      </c>
      <c r="B2932" s="181" t="s">
        <v>5919</v>
      </c>
      <c r="C2932" s="182" t="s">
        <v>5920</v>
      </c>
      <c r="D2932" s="183" t="s">
        <v>36</v>
      </c>
      <c r="E2932" s="181" t="s">
        <v>35</v>
      </c>
      <c r="F2932" s="183" t="s">
        <v>35</v>
      </c>
      <c r="G2932" s="181" t="s">
        <v>239</v>
      </c>
      <c r="H2932" s="184">
        <v>1</v>
      </c>
      <c r="I2932" s="185" t="s">
        <v>107</v>
      </c>
      <c r="J2932" s="181" t="s">
        <v>37</v>
      </c>
      <c r="K2932" s="181" t="s">
        <v>38</v>
      </c>
      <c r="L2932" s="186">
        <v>45474</v>
      </c>
      <c r="M2932" s="187" t="s">
        <v>7068</v>
      </c>
      <c r="N2932" s="183" t="s">
        <v>43</v>
      </c>
      <c r="O2932" s="181"/>
      <c r="P2932" s="184">
        <v>1</v>
      </c>
      <c r="Q2932" s="185" t="s">
        <v>107</v>
      </c>
      <c r="R2932" s="181" t="s">
        <v>37</v>
      </c>
      <c r="S2932" s="181" t="s">
        <v>96</v>
      </c>
      <c r="T2932" s="186">
        <v>45474</v>
      </c>
      <c r="U2932" s="187" t="s">
        <v>7068</v>
      </c>
      <c r="V2932" s="188" t="str" cm="1">
        <f t="array" ref="V2932">IF(SUM(LEN(A2932:U2932))=0,"",IF(OR(OR(ISBLANK(E2932),SUM(LEN(B2932),LEN(C2932))=0),AND(NOT(D2932="Unknown"),ISBLANK(I2932)),AND(NOT(N2932="Unknown"),ISBLANK(Q2932))),"Missing Information", INDEX(Table15[Entire Service Line Classification], MATCH(SUMIFS(Table15[Unique ID],Table15[System-Owned Portion],D2932,Table15[If Material Anything Other than "Lead" in Column E,Was Material Ever Previously Lead?],F2932,Table15[Customer-Owned Portion],N2932),Table15[Unique ID],0),0)))</f>
        <v>Non-lead</v>
      </c>
      <c r="W2932" s="189"/>
    </row>
    <row r="2933" spans="1:23" s="190" customFormat="1" ht="37.5" x14ac:dyDescent="0.25">
      <c r="A2933" s="180">
        <v>10891225</v>
      </c>
      <c r="B2933" s="181" t="s">
        <v>5921</v>
      </c>
      <c r="C2933" s="182" t="s">
        <v>5922</v>
      </c>
      <c r="D2933" s="183" t="s">
        <v>36</v>
      </c>
      <c r="E2933" s="181" t="s">
        <v>35</v>
      </c>
      <c r="F2933" s="183" t="s">
        <v>35</v>
      </c>
      <c r="G2933" s="181" t="s">
        <v>237</v>
      </c>
      <c r="H2933" s="184">
        <v>1</v>
      </c>
      <c r="I2933" s="185" t="s">
        <v>107</v>
      </c>
      <c r="J2933" s="181" t="s">
        <v>37</v>
      </c>
      <c r="K2933" s="181" t="s">
        <v>38</v>
      </c>
      <c r="L2933" s="186">
        <v>45455</v>
      </c>
      <c r="M2933" s="187" t="s">
        <v>225</v>
      </c>
      <c r="N2933" s="183" t="s">
        <v>36</v>
      </c>
      <c r="O2933" s="181"/>
      <c r="P2933" s="184">
        <v>1</v>
      </c>
      <c r="Q2933" s="185" t="s">
        <v>107</v>
      </c>
      <c r="R2933" s="181" t="s">
        <v>37</v>
      </c>
      <c r="S2933" s="181" t="s">
        <v>96</v>
      </c>
      <c r="T2933" s="186">
        <v>45455</v>
      </c>
      <c r="U2933" s="187" t="s">
        <v>225</v>
      </c>
      <c r="V2933" s="188" t="str" cm="1">
        <f t="array" ref="V2933">IF(SUM(LEN(A2933:U2933))=0,"",IF(OR(OR(ISBLANK(E2933),SUM(LEN(B2933),LEN(C2933))=0),AND(NOT(D2933="Unknown"),ISBLANK(I2933)),AND(NOT(N2933="Unknown"),ISBLANK(Q2933))),"Missing Information", INDEX(Table15[Entire Service Line Classification], MATCH(SUMIFS(Table15[Unique ID],Table15[System-Owned Portion],D2933,Table15[If Material Anything Other than "Lead" in Column E,Was Material Ever Previously Lead?],F2933,Table15[Customer-Owned Portion],N2933),Table15[Unique ID],0),0)))</f>
        <v>Non-lead</v>
      </c>
      <c r="W2933" s="189"/>
    </row>
    <row r="2934" spans="1:23" s="190" customFormat="1" ht="37.5" x14ac:dyDescent="0.25">
      <c r="A2934" s="180">
        <v>10891224</v>
      </c>
      <c r="B2934" s="181" t="s">
        <v>5923</v>
      </c>
      <c r="C2934" s="182" t="s">
        <v>5924</v>
      </c>
      <c r="D2934" s="183" t="s">
        <v>36</v>
      </c>
      <c r="E2934" s="181" t="s">
        <v>35</v>
      </c>
      <c r="F2934" s="183" t="s">
        <v>35</v>
      </c>
      <c r="G2934" s="181" t="s">
        <v>7057</v>
      </c>
      <c r="H2934" s="184">
        <v>1</v>
      </c>
      <c r="I2934" s="185" t="s">
        <v>107</v>
      </c>
      <c r="J2934" s="181" t="s">
        <v>37</v>
      </c>
      <c r="K2934" s="181" t="s">
        <v>38</v>
      </c>
      <c r="L2934" s="186">
        <v>45476</v>
      </c>
      <c r="M2934" s="187" t="s">
        <v>7068</v>
      </c>
      <c r="N2934" s="183" t="s">
        <v>36</v>
      </c>
      <c r="O2934" s="181"/>
      <c r="P2934" s="184">
        <v>1</v>
      </c>
      <c r="Q2934" s="185" t="s">
        <v>107</v>
      </c>
      <c r="R2934" s="181" t="s">
        <v>37</v>
      </c>
      <c r="S2934" s="181" t="s">
        <v>96</v>
      </c>
      <c r="T2934" s="186">
        <v>45476</v>
      </c>
      <c r="U2934" s="187" t="s">
        <v>7068</v>
      </c>
      <c r="V2934" s="188" t="str" cm="1">
        <f t="array" ref="V2934">IF(SUM(LEN(A2934:U2934))=0,"",IF(OR(OR(ISBLANK(E2934),SUM(LEN(B2934),LEN(C2934))=0),AND(NOT(D2934="Unknown"),ISBLANK(I2934)),AND(NOT(N2934="Unknown"),ISBLANK(Q2934))),"Missing Information", INDEX(Table15[Entire Service Line Classification], MATCH(SUMIFS(Table15[Unique ID],Table15[System-Owned Portion],D2934,Table15[If Material Anything Other than "Lead" in Column E,Was Material Ever Previously Lead?],F2934,Table15[Customer-Owned Portion],N2934),Table15[Unique ID],0),0)))</f>
        <v>Non-lead</v>
      </c>
      <c r="W2934" s="189"/>
    </row>
    <row r="2935" spans="1:23" s="190" customFormat="1" ht="37.5" x14ac:dyDescent="0.25">
      <c r="A2935" s="180">
        <v>10891222</v>
      </c>
      <c r="B2935" s="181" t="s">
        <v>5925</v>
      </c>
      <c r="C2935" s="182" t="s">
        <v>5926</v>
      </c>
      <c r="D2935" s="183" t="s">
        <v>36</v>
      </c>
      <c r="E2935" s="181" t="s">
        <v>35</v>
      </c>
      <c r="F2935" s="183" t="s">
        <v>35</v>
      </c>
      <c r="G2935" s="181" t="s">
        <v>255</v>
      </c>
      <c r="H2935" s="184">
        <v>1</v>
      </c>
      <c r="I2935" s="185" t="s">
        <v>107</v>
      </c>
      <c r="J2935" s="181" t="s">
        <v>37</v>
      </c>
      <c r="K2935" s="181" t="s">
        <v>38</v>
      </c>
      <c r="L2935" s="186">
        <v>45453</v>
      </c>
      <c r="M2935" s="187" t="s">
        <v>225</v>
      </c>
      <c r="N2935" s="183" t="s">
        <v>43</v>
      </c>
      <c r="O2935" s="181"/>
      <c r="P2935" s="184">
        <v>1</v>
      </c>
      <c r="Q2935" s="185" t="s">
        <v>107</v>
      </c>
      <c r="R2935" s="181" t="s">
        <v>37</v>
      </c>
      <c r="S2935" s="181" t="s">
        <v>96</v>
      </c>
      <c r="T2935" s="186">
        <v>45453</v>
      </c>
      <c r="U2935" s="187" t="s">
        <v>225</v>
      </c>
      <c r="V2935" s="188" t="str" cm="1">
        <f t="array" ref="V2935">IF(SUM(LEN(A2935:U2935))=0,"",IF(OR(OR(ISBLANK(E2935),SUM(LEN(B2935),LEN(C2935))=0),AND(NOT(D2935="Unknown"),ISBLANK(I2935)),AND(NOT(N2935="Unknown"),ISBLANK(Q2935))),"Missing Information", INDEX(Table15[Entire Service Line Classification], MATCH(SUMIFS(Table15[Unique ID],Table15[System-Owned Portion],D2935,Table15[If Material Anything Other than "Lead" in Column E,Was Material Ever Previously Lead?],F2935,Table15[Customer-Owned Portion],N2935),Table15[Unique ID],0),0)))</f>
        <v>Non-lead</v>
      </c>
      <c r="W2935" s="189"/>
    </row>
    <row r="2936" spans="1:23" s="190" customFormat="1" ht="37.5" x14ac:dyDescent="0.25">
      <c r="A2936" s="180">
        <v>10891221</v>
      </c>
      <c r="B2936" s="181" t="s">
        <v>5927</v>
      </c>
      <c r="C2936" s="182" t="s">
        <v>5928</v>
      </c>
      <c r="D2936" s="183" t="s">
        <v>36</v>
      </c>
      <c r="E2936" s="181" t="s">
        <v>35</v>
      </c>
      <c r="F2936" s="183" t="s">
        <v>35</v>
      </c>
      <c r="G2936" s="181" t="s">
        <v>232</v>
      </c>
      <c r="H2936" s="184">
        <v>1</v>
      </c>
      <c r="I2936" s="185" t="s">
        <v>107</v>
      </c>
      <c r="J2936" s="181" t="s">
        <v>37</v>
      </c>
      <c r="K2936" s="181" t="s">
        <v>38</v>
      </c>
      <c r="L2936" s="186">
        <v>45476</v>
      </c>
      <c r="M2936" s="187" t="s">
        <v>7068</v>
      </c>
      <c r="N2936" s="183" t="s">
        <v>43</v>
      </c>
      <c r="O2936" s="181"/>
      <c r="P2936" s="184">
        <v>1</v>
      </c>
      <c r="Q2936" s="185" t="s">
        <v>107</v>
      </c>
      <c r="R2936" s="181" t="s">
        <v>37</v>
      </c>
      <c r="S2936" s="181" t="s">
        <v>96</v>
      </c>
      <c r="T2936" s="186">
        <v>45476</v>
      </c>
      <c r="U2936" s="187" t="s">
        <v>7068</v>
      </c>
      <c r="V2936" s="188" t="str" cm="1">
        <f t="array" ref="V2936">IF(SUM(LEN(A2936:U2936))=0,"",IF(OR(OR(ISBLANK(E2936),SUM(LEN(B2936),LEN(C2936))=0),AND(NOT(D2936="Unknown"),ISBLANK(I2936)),AND(NOT(N2936="Unknown"),ISBLANK(Q2936))),"Missing Information", INDEX(Table15[Entire Service Line Classification], MATCH(SUMIFS(Table15[Unique ID],Table15[System-Owned Portion],D2936,Table15[If Material Anything Other than "Lead" in Column E,Was Material Ever Previously Lead?],F2936,Table15[Customer-Owned Portion],N2936),Table15[Unique ID],0),0)))</f>
        <v>Non-lead</v>
      </c>
      <c r="W2936" s="189"/>
    </row>
    <row r="2937" spans="1:23" s="190" customFormat="1" ht="37.5" x14ac:dyDescent="0.25">
      <c r="A2937" s="180">
        <v>10891220</v>
      </c>
      <c r="B2937" s="181" t="s">
        <v>5929</v>
      </c>
      <c r="C2937" s="182" t="s">
        <v>5930</v>
      </c>
      <c r="D2937" s="183" t="s">
        <v>36</v>
      </c>
      <c r="E2937" s="181" t="s">
        <v>35</v>
      </c>
      <c r="F2937" s="183" t="s">
        <v>35</v>
      </c>
      <c r="G2937" s="181" t="s">
        <v>225</v>
      </c>
      <c r="H2937" s="184">
        <v>1</v>
      </c>
      <c r="I2937" s="185" t="s">
        <v>107</v>
      </c>
      <c r="J2937" s="181" t="s">
        <v>37</v>
      </c>
      <c r="K2937" s="181" t="s">
        <v>38</v>
      </c>
      <c r="L2937" s="186">
        <v>45474</v>
      </c>
      <c r="M2937" s="187" t="s">
        <v>7068</v>
      </c>
      <c r="N2937" s="183" t="s">
        <v>43</v>
      </c>
      <c r="O2937" s="181"/>
      <c r="P2937" s="184">
        <v>0.75</v>
      </c>
      <c r="Q2937" s="185" t="s">
        <v>107</v>
      </c>
      <c r="R2937" s="181" t="s">
        <v>37</v>
      </c>
      <c r="S2937" s="181" t="s">
        <v>96</v>
      </c>
      <c r="T2937" s="186">
        <v>45474</v>
      </c>
      <c r="U2937" s="187" t="s">
        <v>7068</v>
      </c>
      <c r="V2937" s="188" t="str" cm="1">
        <f t="array" ref="V2937">IF(SUM(LEN(A2937:U2937))=0,"",IF(OR(OR(ISBLANK(E2937),SUM(LEN(B2937),LEN(C2937))=0),AND(NOT(D2937="Unknown"),ISBLANK(I2937)),AND(NOT(N2937="Unknown"),ISBLANK(Q2937))),"Missing Information", INDEX(Table15[Entire Service Line Classification], MATCH(SUMIFS(Table15[Unique ID],Table15[System-Owned Portion],D2937,Table15[If Material Anything Other than "Lead" in Column E,Was Material Ever Previously Lead?],F2937,Table15[Customer-Owned Portion],N2937),Table15[Unique ID],0),0)))</f>
        <v>Non-lead</v>
      </c>
      <c r="W2937" s="189"/>
    </row>
    <row r="2938" spans="1:23" s="190" customFormat="1" ht="37.5" x14ac:dyDescent="0.25">
      <c r="A2938" s="180">
        <v>10891219</v>
      </c>
      <c r="B2938" s="181" t="s">
        <v>5931</v>
      </c>
      <c r="C2938" s="182" t="s">
        <v>5932</v>
      </c>
      <c r="D2938" s="183" t="s">
        <v>36</v>
      </c>
      <c r="E2938" s="181" t="s">
        <v>35</v>
      </c>
      <c r="F2938" s="183" t="s">
        <v>35</v>
      </c>
      <c r="G2938" s="181" t="s">
        <v>249</v>
      </c>
      <c r="H2938" s="184">
        <v>1</v>
      </c>
      <c r="I2938" s="185" t="s">
        <v>107</v>
      </c>
      <c r="J2938" s="181" t="s">
        <v>37</v>
      </c>
      <c r="K2938" s="181" t="s">
        <v>38</v>
      </c>
      <c r="L2938" s="186">
        <v>45453</v>
      </c>
      <c r="M2938" s="187" t="s">
        <v>225</v>
      </c>
      <c r="N2938" s="183" t="s">
        <v>43</v>
      </c>
      <c r="O2938" s="181"/>
      <c r="P2938" s="184">
        <v>1</v>
      </c>
      <c r="Q2938" s="185" t="s">
        <v>107</v>
      </c>
      <c r="R2938" s="181" t="s">
        <v>37</v>
      </c>
      <c r="S2938" s="181" t="s">
        <v>96</v>
      </c>
      <c r="T2938" s="186">
        <v>45453</v>
      </c>
      <c r="U2938" s="187" t="s">
        <v>225</v>
      </c>
      <c r="V2938" s="188" t="str" cm="1">
        <f t="array" ref="V2938">IF(SUM(LEN(A2938:U2938))=0,"",IF(OR(OR(ISBLANK(E2938),SUM(LEN(B2938),LEN(C2938))=0),AND(NOT(D2938="Unknown"),ISBLANK(I2938)),AND(NOT(N2938="Unknown"),ISBLANK(Q2938))),"Missing Information", INDEX(Table15[Entire Service Line Classification], MATCH(SUMIFS(Table15[Unique ID],Table15[System-Owned Portion],D2938,Table15[If Material Anything Other than "Lead" in Column E,Was Material Ever Previously Lead?],F2938,Table15[Customer-Owned Portion],N2938),Table15[Unique ID],0),0)))</f>
        <v>Non-lead</v>
      </c>
      <c r="W2938" s="189"/>
    </row>
    <row r="2939" spans="1:23" s="190" customFormat="1" ht="37.5" x14ac:dyDescent="0.25">
      <c r="A2939" s="180">
        <v>10891218</v>
      </c>
      <c r="B2939" s="181" t="s">
        <v>5933</v>
      </c>
      <c r="C2939" s="182" t="s">
        <v>5934</v>
      </c>
      <c r="D2939" s="183" t="s">
        <v>36</v>
      </c>
      <c r="E2939" s="181" t="s">
        <v>35</v>
      </c>
      <c r="F2939" s="183" t="s">
        <v>35</v>
      </c>
      <c r="G2939" s="181" t="s">
        <v>246</v>
      </c>
      <c r="H2939" s="184">
        <v>1</v>
      </c>
      <c r="I2939" s="185" t="s">
        <v>107</v>
      </c>
      <c r="J2939" s="181" t="s">
        <v>37</v>
      </c>
      <c r="K2939" s="181" t="s">
        <v>38</v>
      </c>
      <c r="L2939" s="186">
        <v>45455</v>
      </c>
      <c r="M2939" s="187" t="s">
        <v>225</v>
      </c>
      <c r="N2939" s="183" t="s">
        <v>36</v>
      </c>
      <c r="O2939" s="181"/>
      <c r="P2939" s="184">
        <v>0.75</v>
      </c>
      <c r="Q2939" s="185" t="s">
        <v>107</v>
      </c>
      <c r="R2939" s="181" t="s">
        <v>37</v>
      </c>
      <c r="S2939" s="181" t="s">
        <v>96</v>
      </c>
      <c r="T2939" s="186">
        <v>45455</v>
      </c>
      <c r="U2939" s="187" t="s">
        <v>225</v>
      </c>
      <c r="V2939" s="188" t="str" cm="1">
        <f t="array" ref="V2939">IF(SUM(LEN(A2939:U2939))=0,"",IF(OR(OR(ISBLANK(E2939),SUM(LEN(B2939),LEN(C2939))=0),AND(NOT(D2939="Unknown"),ISBLANK(I2939)),AND(NOT(N2939="Unknown"),ISBLANK(Q2939))),"Missing Information", INDEX(Table15[Entire Service Line Classification], MATCH(SUMIFS(Table15[Unique ID],Table15[System-Owned Portion],D2939,Table15[If Material Anything Other than "Lead" in Column E,Was Material Ever Previously Lead?],F2939,Table15[Customer-Owned Portion],N2939),Table15[Unique ID],0),0)))</f>
        <v>Non-lead</v>
      </c>
      <c r="W2939" s="189"/>
    </row>
    <row r="2940" spans="1:23" s="190" customFormat="1" ht="37.5" x14ac:dyDescent="0.25">
      <c r="A2940" s="180">
        <v>10891234</v>
      </c>
      <c r="B2940" s="181" t="s">
        <v>5935</v>
      </c>
      <c r="C2940" s="182" t="s">
        <v>5936</v>
      </c>
      <c r="D2940" s="183" t="s">
        <v>36</v>
      </c>
      <c r="E2940" s="181" t="s">
        <v>35</v>
      </c>
      <c r="F2940" s="183" t="s">
        <v>35</v>
      </c>
      <c r="G2940" s="181" t="s">
        <v>262</v>
      </c>
      <c r="H2940" s="184">
        <v>1</v>
      </c>
      <c r="I2940" s="185" t="s">
        <v>107</v>
      </c>
      <c r="J2940" s="181" t="s">
        <v>37</v>
      </c>
      <c r="K2940" s="181" t="s">
        <v>38</v>
      </c>
      <c r="L2940" s="186">
        <v>45476</v>
      </c>
      <c r="M2940" s="187" t="s">
        <v>7068</v>
      </c>
      <c r="N2940" s="183" t="s">
        <v>43</v>
      </c>
      <c r="O2940" s="181"/>
      <c r="P2940" s="184">
        <v>0.75</v>
      </c>
      <c r="Q2940" s="185" t="s">
        <v>107</v>
      </c>
      <c r="R2940" s="181" t="s">
        <v>37</v>
      </c>
      <c r="S2940" s="181" t="s">
        <v>96</v>
      </c>
      <c r="T2940" s="186">
        <v>45476</v>
      </c>
      <c r="U2940" s="187" t="s">
        <v>7068</v>
      </c>
      <c r="V2940" s="188" t="str" cm="1">
        <f t="array" ref="V2940">IF(SUM(LEN(A2940:U2940))=0,"",IF(OR(OR(ISBLANK(E2940),SUM(LEN(B2940),LEN(C2940))=0),AND(NOT(D2940="Unknown"),ISBLANK(I2940)),AND(NOT(N2940="Unknown"),ISBLANK(Q2940))),"Missing Information", INDEX(Table15[Entire Service Line Classification], MATCH(SUMIFS(Table15[Unique ID],Table15[System-Owned Portion],D2940,Table15[If Material Anything Other than "Lead" in Column E,Was Material Ever Previously Lead?],F2940,Table15[Customer-Owned Portion],N2940),Table15[Unique ID],0),0)))</f>
        <v>Non-lead</v>
      </c>
      <c r="W2940" s="189"/>
    </row>
    <row r="2941" spans="1:23" s="190" customFormat="1" ht="37.5" x14ac:dyDescent="0.25">
      <c r="A2941" s="180">
        <v>10891232</v>
      </c>
      <c r="B2941" s="181" t="s">
        <v>5937</v>
      </c>
      <c r="C2941" s="182" t="s">
        <v>5938</v>
      </c>
      <c r="D2941" s="183" t="s">
        <v>36</v>
      </c>
      <c r="E2941" s="181" t="s">
        <v>35</v>
      </c>
      <c r="F2941" s="183" t="s">
        <v>35</v>
      </c>
      <c r="G2941" s="181" t="s">
        <v>7032</v>
      </c>
      <c r="H2941" s="184">
        <v>1</v>
      </c>
      <c r="I2941" s="185" t="s">
        <v>107</v>
      </c>
      <c r="J2941" s="181" t="s">
        <v>37</v>
      </c>
      <c r="K2941" s="181" t="s">
        <v>38</v>
      </c>
      <c r="L2941" s="186">
        <v>45476</v>
      </c>
      <c r="M2941" s="187" t="s">
        <v>7068</v>
      </c>
      <c r="N2941" s="183" t="s">
        <v>36</v>
      </c>
      <c r="O2941" s="181"/>
      <c r="P2941" s="184">
        <v>1</v>
      </c>
      <c r="Q2941" s="185" t="s">
        <v>107</v>
      </c>
      <c r="R2941" s="181" t="s">
        <v>37</v>
      </c>
      <c r="S2941" s="181" t="s">
        <v>96</v>
      </c>
      <c r="T2941" s="186">
        <v>45476</v>
      </c>
      <c r="U2941" s="187" t="s">
        <v>7068</v>
      </c>
      <c r="V2941" s="188" t="str" cm="1">
        <f t="array" ref="V2941">IF(SUM(LEN(A2941:U2941))=0,"",IF(OR(OR(ISBLANK(E2941),SUM(LEN(B2941),LEN(C2941))=0),AND(NOT(D2941="Unknown"),ISBLANK(I2941)),AND(NOT(N2941="Unknown"),ISBLANK(Q2941))),"Missing Information", INDEX(Table15[Entire Service Line Classification], MATCH(SUMIFS(Table15[Unique ID],Table15[System-Owned Portion],D2941,Table15[If Material Anything Other than "Lead" in Column E,Was Material Ever Previously Lead?],F2941,Table15[Customer-Owned Portion],N2941),Table15[Unique ID],0),0)))</f>
        <v>Non-lead</v>
      </c>
      <c r="W2941" s="189"/>
    </row>
    <row r="2942" spans="1:23" s="190" customFormat="1" ht="37.5" x14ac:dyDescent="0.25">
      <c r="A2942" s="180">
        <v>10891226</v>
      </c>
      <c r="B2942" s="181" t="s">
        <v>5939</v>
      </c>
      <c r="C2942" s="182" t="s">
        <v>5940</v>
      </c>
      <c r="D2942" s="183" t="s">
        <v>36</v>
      </c>
      <c r="E2942" s="181" t="s">
        <v>35</v>
      </c>
      <c r="F2942" s="183" t="s">
        <v>35</v>
      </c>
      <c r="G2942" s="181" t="s">
        <v>233</v>
      </c>
      <c r="H2942" s="184">
        <v>1</v>
      </c>
      <c r="I2942" s="185" t="s">
        <v>107</v>
      </c>
      <c r="J2942" s="181" t="s">
        <v>37</v>
      </c>
      <c r="K2942" s="181" t="s">
        <v>38</v>
      </c>
      <c r="L2942" s="186">
        <v>45453</v>
      </c>
      <c r="M2942" s="187" t="s">
        <v>225</v>
      </c>
      <c r="N2942" s="183" t="s">
        <v>43</v>
      </c>
      <c r="O2942" s="181"/>
      <c r="P2942" s="184">
        <v>1</v>
      </c>
      <c r="Q2942" s="185" t="s">
        <v>107</v>
      </c>
      <c r="R2942" s="181" t="s">
        <v>37</v>
      </c>
      <c r="S2942" s="181" t="s">
        <v>96</v>
      </c>
      <c r="T2942" s="186">
        <v>45453</v>
      </c>
      <c r="U2942" s="187" t="s">
        <v>225</v>
      </c>
      <c r="V2942" s="188" t="str" cm="1">
        <f t="array" ref="V2942">IF(SUM(LEN(A2942:U2942))=0,"",IF(OR(OR(ISBLANK(E2942),SUM(LEN(B2942),LEN(C2942))=0),AND(NOT(D2942="Unknown"),ISBLANK(I2942)),AND(NOT(N2942="Unknown"),ISBLANK(Q2942))),"Missing Information", INDEX(Table15[Entire Service Line Classification], MATCH(SUMIFS(Table15[Unique ID],Table15[System-Owned Portion],D2942,Table15[If Material Anything Other than "Lead" in Column E,Was Material Ever Previously Lead?],F2942,Table15[Customer-Owned Portion],N2942),Table15[Unique ID],0),0)))</f>
        <v>Non-lead</v>
      </c>
      <c r="W2942" s="189"/>
    </row>
    <row r="2943" spans="1:23" s="190" customFormat="1" ht="37.5" x14ac:dyDescent="0.25">
      <c r="A2943" s="180">
        <v>10891223</v>
      </c>
      <c r="B2943" s="181" t="s">
        <v>5941</v>
      </c>
      <c r="C2943" s="182" t="s">
        <v>5942</v>
      </c>
      <c r="D2943" s="183" t="s">
        <v>36</v>
      </c>
      <c r="E2943" s="181" t="s">
        <v>35</v>
      </c>
      <c r="F2943" s="183" t="s">
        <v>35</v>
      </c>
      <c r="G2943" s="181" t="s">
        <v>235</v>
      </c>
      <c r="H2943" s="184">
        <v>1</v>
      </c>
      <c r="I2943" s="185" t="s">
        <v>107</v>
      </c>
      <c r="J2943" s="181" t="s">
        <v>37</v>
      </c>
      <c r="K2943" s="181" t="s">
        <v>38</v>
      </c>
      <c r="L2943" s="186">
        <v>45453</v>
      </c>
      <c r="M2943" s="187" t="s">
        <v>225</v>
      </c>
      <c r="N2943" s="183" t="s">
        <v>43</v>
      </c>
      <c r="O2943" s="181"/>
      <c r="P2943" s="184">
        <v>1</v>
      </c>
      <c r="Q2943" s="185" t="s">
        <v>107</v>
      </c>
      <c r="R2943" s="181" t="s">
        <v>37</v>
      </c>
      <c r="S2943" s="181" t="s">
        <v>96</v>
      </c>
      <c r="T2943" s="186">
        <v>45453</v>
      </c>
      <c r="U2943" s="187" t="s">
        <v>225</v>
      </c>
      <c r="V2943" s="188" t="str" cm="1">
        <f t="array" ref="V2943">IF(SUM(LEN(A2943:U2943))=0,"",IF(OR(OR(ISBLANK(E2943),SUM(LEN(B2943),LEN(C2943))=0),AND(NOT(D2943="Unknown"),ISBLANK(I2943)),AND(NOT(N2943="Unknown"),ISBLANK(Q2943))),"Missing Information", INDEX(Table15[Entire Service Line Classification], MATCH(SUMIFS(Table15[Unique ID],Table15[System-Owned Portion],D2943,Table15[If Material Anything Other than "Lead" in Column E,Was Material Ever Previously Lead?],F2943,Table15[Customer-Owned Portion],N2943),Table15[Unique ID],0),0)))</f>
        <v>Non-lead</v>
      </c>
      <c r="W2943" s="189"/>
    </row>
    <row r="2944" spans="1:23" s="190" customFormat="1" ht="37.5" x14ac:dyDescent="0.25">
      <c r="A2944" s="180">
        <v>10891217</v>
      </c>
      <c r="B2944" s="181" t="s">
        <v>5943</v>
      </c>
      <c r="C2944" s="182" t="s">
        <v>5944</v>
      </c>
      <c r="D2944" s="183" t="s">
        <v>43</v>
      </c>
      <c r="E2944" s="181" t="s">
        <v>35</v>
      </c>
      <c r="F2944" s="183" t="s">
        <v>35</v>
      </c>
      <c r="G2944" s="181" t="s">
        <v>255</v>
      </c>
      <c r="H2944" s="184">
        <v>1</v>
      </c>
      <c r="I2944" s="185" t="s">
        <v>107</v>
      </c>
      <c r="J2944" s="181" t="s">
        <v>37</v>
      </c>
      <c r="K2944" s="181" t="s">
        <v>38</v>
      </c>
      <c r="L2944" s="186">
        <v>45453</v>
      </c>
      <c r="M2944" s="187" t="s">
        <v>225</v>
      </c>
      <c r="N2944" s="183" t="s">
        <v>43</v>
      </c>
      <c r="O2944" s="181"/>
      <c r="P2944" s="184">
        <v>1</v>
      </c>
      <c r="Q2944" s="185" t="s">
        <v>107</v>
      </c>
      <c r="R2944" s="181" t="s">
        <v>37</v>
      </c>
      <c r="S2944" s="181" t="s">
        <v>96</v>
      </c>
      <c r="T2944" s="186">
        <v>45453</v>
      </c>
      <c r="U2944" s="187" t="s">
        <v>225</v>
      </c>
      <c r="V2944" s="188" t="str" cm="1">
        <f t="array" ref="V2944">IF(SUM(LEN(A2944:U2944))=0,"",IF(OR(OR(ISBLANK(E2944),SUM(LEN(B2944),LEN(C2944))=0),AND(NOT(D2944="Unknown"),ISBLANK(I2944)),AND(NOT(N2944="Unknown"),ISBLANK(Q2944))),"Missing Information", INDEX(Table15[Entire Service Line Classification], MATCH(SUMIFS(Table15[Unique ID],Table15[System-Owned Portion],D2944,Table15[If Material Anything Other than "Lead" in Column E,Was Material Ever Previously Lead?],F2944,Table15[Customer-Owned Portion],N2944),Table15[Unique ID],0),0)))</f>
        <v>Non-lead</v>
      </c>
      <c r="W2944" s="189"/>
    </row>
    <row r="2945" spans="1:23" s="190" customFormat="1" ht="37.5" x14ac:dyDescent="0.25">
      <c r="A2945" s="180">
        <v>10891216</v>
      </c>
      <c r="B2945" s="181" t="s">
        <v>5945</v>
      </c>
      <c r="C2945" s="182" t="s">
        <v>5946</v>
      </c>
      <c r="D2945" s="183" t="s">
        <v>36</v>
      </c>
      <c r="E2945" s="181" t="s">
        <v>35</v>
      </c>
      <c r="F2945" s="183" t="s">
        <v>35</v>
      </c>
      <c r="G2945" s="181" t="s">
        <v>255</v>
      </c>
      <c r="H2945" s="184">
        <v>1</v>
      </c>
      <c r="I2945" s="185" t="s">
        <v>107</v>
      </c>
      <c r="J2945" s="181" t="s">
        <v>37</v>
      </c>
      <c r="K2945" s="181" t="s">
        <v>38</v>
      </c>
      <c r="L2945" s="186">
        <v>45453</v>
      </c>
      <c r="M2945" s="187" t="s">
        <v>225</v>
      </c>
      <c r="N2945" s="183" t="s">
        <v>43</v>
      </c>
      <c r="O2945" s="181"/>
      <c r="P2945" s="184">
        <v>1</v>
      </c>
      <c r="Q2945" s="185" t="s">
        <v>107</v>
      </c>
      <c r="R2945" s="181" t="s">
        <v>37</v>
      </c>
      <c r="S2945" s="181" t="s">
        <v>96</v>
      </c>
      <c r="T2945" s="186">
        <v>45453</v>
      </c>
      <c r="U2945" s="187" t="s">
        <v>225</v>
      </c>
      <c r="V2945" s="188" t="str" cm="1">
        <f t="array" ref="V2945">IF(SUM(LEN(A2945:U2945))=0,"",IF(OR(OR(ISBLANK(E2945),SUM(LEN(B2945),LEN(C2945))=0),AND(NOT(D2945="Unknown"),ISBLANK(I2945)),AND(NOT(N2945="Unknown"),ISBLANK(Q2945))),"Missing Information", INDEX(Table15[Entire Service Line Classification], MATCH(SUMIFS(Table15[Unique ID],Table15[System-Owned Portion],D2945,Table15[If Material Anything Other than "Lead" in Column E,Was Material Ever Previously Lead?],F2945,Table15[Customer-Owned Portion],N2945),Table15[Unique ID],0),0)))</f>
        <v>Non-lead</v>
      </c>
      <c r="W2945" s="189"/>
    </row>
    <row r="2946" spans="1:23" s="190" customFormat="1" ht="37.5" x14ac:dyDescent="0.25">
      <c r="A2946" s="180">
        <v>10891215</v>
      </c>
      <c r="B2946" s="181" t="s">
        <v>5947</v>
      </c>
      <c r="C2946" s="182" t="s">
        <v>5948</v>
      </c>
      <c r="D2946" s="183" t="s">
        <v>43</v>
      </c>
      <c r="E2946" s="181" t="s">
        <v>35</v>
      </c>
      <c r="F2946" s="183" t="s">
        <v>35</v>
      </c>
      <c r="G2946" s="181" t="s">
        <v>226</v>
      </c>
      <c r="H2946" s="184">
        <v>0.75</v>
      </c>
      <c r="I2946" s="185" t="s">
        <v>107</v>
      </c>
      <c r="J2946" s="181" t="s">
        <v>37</v>
      </c>
      <c r="K2946" s="181" t="s">
        <v>38</v>
      </c>
      <c r="L2946" s="186">
        <v>45453</v>
      </c>
      <c r="M2946" s="187" t="s">
        <v>225</v>
      </c>
      <c r="N2946" s="183" t="s">
        <v>36</v>
      </c>
      <c r="O2946" s="181"/>
      <c r="P2946" s="184">
        <v>0.75</v>
      </c>
      <c r="Q2946" s="185" t="s">
        <v>107</v>
      </c>
      <c r="R2946" s="181" t="s">
        <v>37</v>
      </c>
      <c r="S2946" s="181" t="s">
        <v>96</v>
      </c>
      <c r="T2946" s="186">
        <v>45453</v>
      </c>
      <c r="U2946" s="187" t="s">
        <v>225</v>
      </c>
      <c r="V2946" s="188" t="str" cm="1">
        <f t="array" ref="V2946">IF(SUM(LEN(A2946:U2946))=0,"",IF(OR(OR(ISBLANK(E2946),SUM(LEN(B2946),LEN(C2946))=0),AND(NOT(D2946="Unknown"),ISBLANK(I2946)),AND(NOT(N2946="Unknown"),ISBLANK(Q2946))),"Missing Information", INDEX(Table15[Entire Service Line Classification], MATCH(SUMIFS(Table15[Unique ID],Table15[System-Owned Portion],D2946,Table15[If Material Anything Other than "Lead" in Column E,Was Material Ever Previously Lead?],F2946,Table15[Customer-Owned Portion],N2946),Table15[Unique ID],0),0)))</f>
        <v>Non-lead</v>
      </c>
      <c r="W2946" s="189"/>
    </row>
    <row r="2947" spans="1:23" s="190" customFormat="1" ht="37.5" x14ac:dyDescent="0.25">
      <c r="A2947" s="180">
        <v>10891214</v>
      </c>
      <c r="B2947" s="181" t="s">
        <v>5949</v>
      </c>
      <c r="C2947" s="182" t="s">
        <v>5950</v>
      </c>
      <c r="D2947" s="183" t="s">
        <v>43</v>
      </c>
      <c r="E2947" s="181" t="s">
        <v>35</v>
      </c>
      <c r="F2947" s="183" t="s">
        <v>35</v>
      </c>
      <c r="G2947" s="181" t="s">
        <v>228</v>
      </c>
      <c r="H2947" s="184">
        <v>0.75</v>
      </c>
      <c r="I2947" s="185" t="s">
        <v>107</v>
      </c>
      <c r="J2947" s="181" t="s">
        <v>37</v>
      </c>
      <c r="K2947" s="181" t="s">
        <v>38</v>
      </c>
      <c r="L2947" s="186">
        <v>45453</v>
      </c>
      <c r="M2947" s="187" t="s">
        <v>225</v>
      </c>
      <c r="N2947" s="183" t="s">
        <v>36</v>
      </c>
      <c r="O2947" s="181"/>
      <c r="P2947" s="184">
        <v>0.75</v>
      </c>
      <c r="Q2947" s="185" t="s">
        <v>107</v>
      </c>
      <c r="R2947" s="181" t="s">
        <v>37</v>
      </c>
      <c r="S2947" s="181" t="s">
        <v>96</v>
      </c>
      <c r="T2947" s="186">
        <v>45453</v>
      </c>
      <c r="U2947" s="187" t="s">
        <v>225</v>
      </c>
      <c r="V2947" s="188" t="str" cm="1">
        <f t="array" ref="V2947">IF(SUM(LEN(A2947:U2947))=0,"",IF(OR(OR(ISBLANK(E2947),SUM(LEN(B2947),LEN(C2947))=0),AND(NOT(D2947="Unknown"),ISBLANK(I2947)),AND(NOT(N2947="Unknown"),ISBLANK(Q2947))),"Missing Information", INDEX(Table15[Entire Service Line Classification], MATCH(SUMIFS(Table15[Unique ID],Table15[System-Owned Portion],D2947,Table15[If Material Anything Other than "Lead" in Column E,Was Material Ever Previously Lead?],F2947,Table15[Customer-Owned Portion],N2947),Table15[Unique ID],0),0)))</f>
        <v>Non-lead</v>
      </c>
      <c r="W2947" s="189"/>
    </row>
    <row r="2948" spans="1:23" s="190" customFormat="1" ht="37.5" x14ac:dyDescent="0.25">
      <c r="A2948" s="180">
        <v>10891213</v>
      </c>
      <c r="B2948" s="181" t="s">
        <v>5951</v>
      </c>
      <c r="C2948" s="182" t="s">
        <v>5952</v>
      </c>
      <c r="D2948" s="183" t="s">
        <v>36</v>
      </c>
      <c r="E2948" s="181" t="s">
        <v>35</v>
      </c>
      <c r="F2948" s="183" t="s">
        <v>35</v>
      </c>
      <c r="G2948" s="181" t="s">
        <v>7038</v>
      </c>
      <c r="H2948" s="184">
        <v>0.75</v>
      </c>
      <c r="I2948" s="185" t="s">
        <v>107</v>
      </c>
      <c r="J2948" s="181" t="s">
        <v>37</v>
      </c>
      <c r="K2948" s="181" t="s">
        <v>38</v>
      </c>
      <c r="L2948" s="186">
        <v>45474</v>
      </c>
      <c r="M2948" s="187" t="s">
        <v>7068</v>
      </c>
      <c r="N2948" s="183" t="s">
        <v>43</v>
      </c>
      <c r="O2948" s="181"/>
      <c r="P2948" s="184">
        <v>0.75</v>
      </c>
      <c r="Q2948" s="185" t="s">
        <v>107</v>
      </c>
      <c r="R2948" s="181" t="s">
        <v>37</v>
      </c>
      <c r="S2948" s="181" t="s">
        <v>96</v>
      </c>
      <c r="T2948" s="186">
        <v>45474</v>
      </c>
      <c r="U2948" s="187" t="s">
        <v>7068</v>
      </c>
      <c r="V2948" s="188" t="str" cm="1">
        <f t="array" ref="V2948">IF(SUM(LEN(A2948:U2948))=0,"",IF(OR(OR(ISBLANK(E2948),SUM(LEN(B2948),LEN(C2948))=0),AND(NOT(D2948="Unknown"),ISBLANK(I2948)),AND(NOT(N2948="Unknown"),ISBLANK(Q2948))),"Missing Information", INDEX(Table15[Entire Service Line Classification], MATCH(SUMIFS(Table15[Unique ID],Table15[System-Owned Portion],D2948,Table15[If Material Anything Other than "Lead" in Column E,Was Material Ever Previously Lead?],F2948,Table15[Customer-Owned Portion],N2948),Table15[Unique ID],0),0)))</f>
        <v>Non-lead</v>
      </c>
      <c r="W2948" s="189"/>
    </row>
    <row r="2949" spans="1:23" s="190" customFormat="1" ht="37.5" x14ac:dyDescent="0.25">
      <c r="A2949" s="180">
        <v>10891212</v>
      </c>
      <c r="B2949" s="181" t="s">
        <v>5953</v>
      </c>
      <c r="C2949" s="182" t="s">
        <v>5954</v>
      </c>
      <c r="D2949" s="183" t="s">
        <v>43</v>
      </c>
      <c r="E2949" s="181" t="s">
        <v>35</v>
      </c>
      <c r="F2949" s="183" t="s">
        <v>35</v>
      </c>
      <c r="G2949" s="181" t="s">
        <v>228</v>
      </c>
      <c r="H2949" s="184">
        <v>1</v>
      </c>
      <c r="I2949" s="185" t="s">
        <v>107</v>
      </c>
      <c r="J2949" s="181" t="s">
        <v>37</v>
      </c>
      <c r="K2949" s="181" t="s">
        <v>38</v>
      </c>
      <c r="L2949" s="186">
        <v>45474</v>
      </c>
      <c r="M2949" s="187" t="s">
        <v>7068</v>
      </c>
      <c r="N2949" s="183" t="s">
        <v>36</v>
      </c>
      <c r="O2949" s="181"/>
      <c r="P2949" s="184">
        <v>1</v>
      </c>
      <c r="Q2949" s="185" t="s">
        <v>107</v>
      </c>
      <c r="R2949" s="181" t="s">
        <v>37</v>
      </c>
      <c r="S2949" s="181" t="s">
        <v>96</v>
      </c>
      <c r="T2949" s="186">
        <v>45474</v>
      </c>
      <c r="U2949" s="187" t="s">
        <v>7068</v>
      </c>
      <c r="V2949" s="188" t="str" cm="1">
        <f t="array" ref="V2949">IF(SUM(LEN(A2949:U2949))=0,"",IF(OR(OR(ISBLANK(E2949),SUM(LEN(B2949),LEN(C2949))=0),AND(NOT(D2949="Unknown"),ISBLANK(I2949)),AND(NOT(N2949="Unknown"),ISBLANK(Q2949))),"Missing Information", INDEX(Table15[Entire Service Line Classification], MATCH(SUMIFS(Table15[Unique ID],Table15[System-Owned Portion],D2949,Table15[If Material Anything Other than "Lead" in Column E,Was Material Ever Previously Lead?],F2949,Table15[Customer-Owned Portion],N2949),Table15[Unique ID],0),0)))</f>
        <v>Non-lead</v>
      </c>
      <c r="W2949" s="189"/>
    </row>
    <row r="2950" spans="1:23" s="190" customFormat="1" ht="37.5" x14ac:dyDescent="0.25">
      <c r="A2950" s="180">
        <v>10891211</v>
      </c>
      <c r="B2950" s="181" t="s">
        <v>5955</v>
      </c>
      <c r="C2950" s="182" t="s">
        <v>5956</v>
      </c>
      <c r="D2950" s="183" t="s">
        <v>43</v>
      </c>
      <c r="E2950" s="181" t="s">
        <v>35</v>
      </c>
      <c r="F2950" s="183" t="s">
        <v>35</v>
      </c>
      <c r="G2950" s="181" t="s">
        <v>240</v>
      </c>
      <c r="H2950" s="184">
        <v>0.75</v>
      </c>
      <c r="I2950" s="185" t="s">
        <v>107</v>
      </c>
      <c r="J2950" s="181" t="s">
        <v>37</v>
      </c>
      <c r="K2950" s="181" t="s">
        <v>38</v>
      </c>
      <c r="L2950" s="186">
        <v>45474</v>
      </c>
      <c r="M2950" s="187" t="s">
        <v>7068</v>
      </c>
      <c r="N2950" s="183" t="s">
        <v>43</v>
      </c>
      <c r="O2950" s="181"/>
      <c r="P2950" s="184">
        <v>0.75</v>
      </c>
      <c r="Q2950" s="185" t="s">
        <v>107</v>
      </c>
      <c r="R2950" s="181" t="s">
        <v>37</v>
      </c>
      <c r="S2950" s="181" t="s">
        <v>96</v>
      </c>
      <c r="T2950" s="186">
        <v>45474</v>
      </c>
      <c r="U2950" s="187" t="s">
        <v>7068</v>
      </c>
      <c r="V2950" s="188" t="str" cm="1">
        <f t="array" ref="V2950">IF(SUM(LEN(A2950:U2950))=0,"",IF(OR(OR(ISBLANK(E2950),SUM(LEN(B2950),LEN(C2950))=0),AND(NOT(D2950="Unknown"),ISBLANK(I2950)),AND(NOT(N2950="Unknown"),ISBLANK(Q2950))),"Missing Information", INDEX(Table15[Entire Service Line Classification], MATCH(SUMIFS(Table15[Unique ID],Table15[System-Owned Portion],D2950,Table15[If Material Anything Other than "Lead" in Column E,Was Material Ever Previously Lead?],F2950,Table15[Customer-Owned Portion],N2950),Table15[Unique ID],0),0)))</f>
        <v>Non-lead</v>
      </c>
      <c r="W2950" s="189"/>
    </row>
    <row r="2951" spans="1:23" s="190" customFormat="1" ht="37.5" x14ac:dyDescent="0.25">
      <c r="A2951" s="180">
        <v>10891210</v>
      </c>
      <c r="B2951" s="181" t="s">
        <v>5957</v>
      </c>
      <c r="C2951" s="182" t="s">
        <v>5958</v>
      </c>
      <c r="D2951" s="183" t="s">
        <v>43</v>
      </c>
      <c r="E2951" s="181" t="s">
        <v>35</v>
      </c>
      <c r="F2951" s="183" t="s">
        <v>35</v>
      </c>
      <c r="G2951" s="181" t="s">
        <v>262</v>
      </c>
      <c r="H2951" s="184">
        <v>1</v>
      </c>
      <c r="I2951" s="185" t="s">
        <v>107</v>
      </c>
      <c r="J2951" s="181" t="s">
        <v>37</v>
      </c>
      <c r="K2951" s="181" t="s">
        <v>38</v>
      </c>
      <c r="L2951" s="186">
        <v>45453</v>
      </c>
      <c r="M2951" s="187" t="s">
        <v>225</v>
      </c>
      <c r="N2951" s="183" t="s">
        <v>43</v>
      </c>
      <c r="O2951" s="181"/>
      <c r="P2951" s="184">
        <v>1</v>
      </c>
      <c r="Q2951" s="185" t="s">
        <v>107</v>
      </c>
      <c r="R2951" s="181" t="s">
        <v>37</v>
      </c>
      <c r="S2951" s="181" t="s">
        <v>96</v>
      </c>
      <c r="T2951" s="186">
        <v>45453</v>
      </c>
      <c r="U2951" s="187" t="s">
        <v>225</v>
      </c>
      <c r="V2951" s="188" t="str" cm="1">
        <f t="array" ref="V2951">IF(SUM(LEN(A2951:U2951))=0,"",IF(OR(OR(ISBLANK(E2951),SUM(LEN(B2951),LEN(C2951))=0),AND(NOT(D2951="Unknown"),ISBLANK(I2951)),AND(NOT(N2951="Unknown"),ISBLANK(Q2951))),"Missing Information", INDEX(Table15[Entire Service Line Classification], MATCH(SUMIFS(Table15[Unique ID],Table15[System-Owned Portion],D2951,Table15[If Material Anything Other than "Lead" in Column E,Was Material Ever Previously Lead?],F2951,Table15[Customer-Owned Portion],N2951),Table15[Unique ID],0),0)))</f>
        <v>Non-lead</v>
      </c>
      <c r="W2951" s="189"/>
    </row>
    <row r="2952" spans="1:23" s="190" customFormat="1" ht="37.5" x14ac:dyDescent="0.25">
      <c r="A2952" s="180">
        <v>10891209</v>
      </c>
      <c r="B2952" s="181" t="s">
        <v>5959</v>
      </c>
      <c r="C2952" s="182" t="s">
        <v>5960</v>
      </c>
      <c r="D2952" s="183" t="s">
        <v>43</v>
      </c>
      <c r="E2952" s="181" t="s">
        <v>35</v>
      </c>
      <c r="F2952" s="183" t="s">
        <v>35</v>
      </c>
      <c r="G2952" s="181" t="s">
        <v>229</v>
      </c>
      <c r="H2952" s="184">
        <v>0.75</v>
      </c>
      <c r="I2952" s="185" t="s">
        <v>107</v>
      </c>
      <c r="J2952" s="181" t="s">
        <v>37</v>
      </c>
      <c r="K2952" s="181" t="s">
        <v>38</v>
      </c>
      <c r="L2952" s="186">
        <v>45453</v>
      </c>
      <c r="M2952" s="187" t="s">
        <v>225</v>
      </c>
      <c r="N2952" s="183" t="s">
        <v>36</v>
      </c>
      <c r="O2952" s="181"/>
      <c r="P2952" s="184">
        <v>0.75</v>
      </c>
      <c r="Q2952" s="185" t="s">
        <v>107</v>
      </c>
      <c r="R2952" s="181" t="s">
        <v>37</v>
      </c>
      <c r="S2952" s="181" t="s">
        <v>96</v>
      </c>
      <c r="T2952" s="186">
        <v>45453</v>
      </c>
      <c r="U2952" s="187" t="s">
        <v>225</v>
      </c>
      <c r="V2952" s="188" t="str" cm="1">
        <f t="array" ref="V2952">IF(SUM(LEN(A2952:U2952))=0,"",IF(OR(OR(ISBLANK(E2952),SUM(LEN(B2952),LEN(C2952))=0),AND(NOT(D2952="Unknown"),ISBLANK(I2952)),AND(NOT(N2952="Unknown"),ISBLANK(Q2952))),"Missing Information", INDEX(Table15[Entire Service Line Classification], MATCH(SUMIFS(Table15[Unique ID],Table15[System-Owned Portion],D2952,Table15[If Material Anything Other than "Lead" in Column E,Was Material Ever Previously Lead?],F2952,Table15[Customer-Owned Portion],N2952),Table15[Unique ID],0),0)))</f>
        <v>Non-lead</v>
      </c>
      <c r="W2952" s="189"/>
    </row>
    <row r="2953" spans="1:23" s="190" customFormat="1" ht="37.5" x14ac:dyDescent="0.25">
      <c r="A2953" s="180">
        <v>10891208</v>
      </c>
      <c r="B2953" s="181" t="s">
        <v>5961</v>
      </c>
      <c r="C2953" s="182" t="s">
        <v>5962</v>
      </c>
      <c r="D2953" s="183" t="s">
        <v>43</v>
      </c>
      <c r="E2953" s="181" t="s">
        <v>35</v>
      </c>
      <c r="F2953" s="183" t="s">
        <v>35</v>
      </c>
      <c r="G2953" s="181" t="s">
        <v>240</v>
      </c>
      <c r="H2953" s="184">
        <v>0.75</v>
      </c>
      <c r="I2953" s="185" t="s">
        <v>107</v>
      </c>
      <c r="J2953" s="181" t="s">
        <v>37</v>
      </c>
      <c r="K2953" s="181" t="s">
        <v>38</v>
      </c>
      <c r="L2953" s="186">
        <v>45474</v>
      </c>
      <c r="M2953" s="187" t="s">
        <v>7068</v>
      </c>
      <c r="N2953" s="183" t="s">
        <v>43</v>
      </c>
      <c r="O2953" s="181"/>
      <c r="P2953" s="184">
        <v>0.75</v>
      </c>
      <c r="Q2953" s="185" t="s">
        <v>107</v>
      </c>
      <c r="R2953" s="181" t="s">
        <v>37</v>
      </c>
      <c r="S2953" s="181" t="s">
        <v>96</v>
      </c>
      <c r="T2953" s="186">
        <v>45474</v>
      </c>
      <c r="U2953" s="187" t="s">
        <v>7068</v>
      </c>
      <c r="V2953" s="188" t="str" cm="1">
        <f t="array" ref="V2953">IF(SUM(LEN(A2953:U2953))=0,"",IF(OR(OR(ISBLANK(E2953),SUM(LEN(B2953),LEN(C2953))=0),AND(NOT(D2953="Unknown"),ISBLANK(I2953)),AND(NOT(N2953="Unknown"),ISBLANK(Q2953))),"Missing Information", INDEX(Table15[Entire Service Line Classification], MATCH(SUMIFS(Table15[Unique ID],Table15[System-Owned Portion],D2953,Table15[If Material Anything Other than "Lead" in Column E,Was Material Ever Previously Lead?],F2953,Table15[Customer-Owned Portion],N2953),Table15[Unique ID],0),0)))</f>
        <v>Non-lead</v>
      </c>
      <c r="W2953" s="189"/>
    </row>
    <row r="2954" spans="1:23" s="190" customFormat="1" ht="37.5" x14ac:dyDescent="0.25">
      <c r="A2954" s="180">
        <v>10891207</v>
      </c>
      <c r="B2954" s="181" t="s">
        <v>5963</v>
      </c>
      <c r="C2954" s="182" t="s">
        <v>5964</v>
      </c>
      <c r="D2954" s="183" t="s">
        <v>43</v>
      </c>
      <c r="E2954" s="181" t="s">
        <v>35</v>
      </c>
      <c r="F2954" s="183" t="s">
        <v>35</v>
      </c>
      <c r="G2954" s="181" t="s">
        <v>262</v>
      </c>
      <c r="H2954" s="184">
        <v>0.75</v>
      </c>
      <c r="I2954" s="185" t="s">
        <v>107</v>
      </c>
      <c r="J2954" s="181" t="s">
        <v>37</v>
      </c>
      <c r="K2954" s="181" t="s">
        <v>38</v>
      </c>
      <c r="L2954" s="186">
        <v>45474</v>
      </c>
      <c r="M2954" s="187" t="s">
        <v>7068</v>
      </c>
      <c r="N2954" s="183" t="s">
        <v>43</v>
      </c>
      <c r="O2954" s="181"/>
      <c r="P2954" s="184">
        <v>0.75</v>
      </c>
      <c r="Q2954" s="185" t="s">
        <v>107</v>
      </c>
      <c r="R2954" s="181" t="s">
        <v>37</v>
      </c>
      <c r="S2954" s="181" t="s">
        <v>96</v>
      </c>
      <c r="T2954" s="186">
        <v>45474</v>
      </c>
      <c r="U2954" s="187" t="s">
        <v>7068</v>
      </c>
      <c r="V2954" s="188" t="str" cm="1">
        <f t="array" ref="V2954">IF(SUM(LEN(A2954:U2954))=0,"",IF(OR(OR(ISBLANK(E2954),SUM(LEN(B2954),LEN(C2954))=0),AND(NOT(D2954="Unknown"),ISBLANK(I2954)),AND(NOT(N2954="Unknown"),ISBLANK(Q2954))),"Missing Information", INDEX(Table15[Entire Service Line Classification], MATCH(SUMIFS(Table15[Unique ID],Table15[System-Owned Portion],D2954,Table15[If Material Anything Other than "Lead" in Column E,Was Material Ever Previously Lead?],F2954,Table15[Customer-Owned Portion],N2954),Table15[Unique ID],0),0)))</f>
        <v>Non-lead</v>
      </c>
      <c r="W2954" s="189"/>
    </row>
    <row r="2955" spans="1:23" s="190" customFormat="1" ht="37.5" x14ac:dyDescent="0.25">
      <c r="A2955" s="180">
        <v>10891206</v>
      </c>
      <c r="B2955" s="181" t="s">
        <v>5965</v>
      </c>
      <c r="C2955" s="182" t="s">
        <v>5966</v>
      </c>
      <c r="D2955" s="183" t="s">
        <v>43</v>
      </c>
      <c r="E2955" s="181" t="s">
        <v>35</v>
      </c>
      <c r="F2955" s="183" t="s">
        <v>35</v>
      </c>
      <c r="G2955" s="181" t="s">
        <v>229</v>
      </c>
      <c r="H2955" s="184">
        <v>0.75</v>
      </c>
      <c r="I2955" s="185" t="s">
        <v>107</v>
      </c>
      <c r="J2955" s="181" t="s">
        <v>37</v>
      </c>
      <c r="K2955" s="181" t="s">
        <v>38</v>
      </c>
      <c r="L2955" s="186">
        <v>45474</v>
      </c>
      <c r="M2955" s="187" t="s">
        <v>7068</v>
      </c>
      <c r="N2955" s="183" t="s">
        <v>43</v>
      </c>
      <c r="O2955" s="181"/>
      <c r="P2955" s="184">
        <v>0.75</v>
      </c>
      <c r="Q2955" s="185" t="s">
        <v>107</v>
      </c>
      <c r="R2955" s="181" t="s">
        <v>37</v>
      </c>
      <c r="S2955" s="181" t="s">
        <v>96</v>
      </c>
      <c r="T2955" s="186">
        <v>45474</v>
      </c>
      <c r="U2955" s="187" t="s">
        <v>7068</v>
      </c>
      <c r="V2955" s="188" t="str" cm="1">
        <f t="array" ref="V2955">IF(SUM(LEN(A2955:U2955))=0,"",IF(OR(OR(ISBLANK(E2955),SUM(LEN(B2955),LEN(C2955))=0),AND(NOT(D2955="Unknown"),ISBLANK(I2955)),AND(NOT(N2955="Unknown"),ISBLANK(Q2955))),"Missing Information", INDEX(Table15[Entire Service Line Classification], MATCH(SUMIFS(Table15[Unique ID],Table15[System-Owned Portion],D2955,Table15[If Material Anything Other than "Lead" in Column E,Was Material Ever Previously Lead?],F2955,Table15[Customer-Owned Portion],N2955),Table15[Unique ID],0),0)))</f>
        <v>Non-lead</v>
      </c>
      <c r="W2955" s="189"/>
    </row>
    <row r="2956" spans="1:23" s="190" customFormat="1" ht="37.5" x14ac:dyDescent="0.25">
      <c r="A2956" s="180">
        <v>10891205</v>
      </c>
      <c r="B2956" s="181" t="s">
        <v>5967</v>
      </c>
      <c r="C2956" s="182" t="s">
        <v>5968</v>
      </c>
      <c r="D2956" s="183" t="s">
        <v>43</v>
      </c>
      <c r="E2956" s="181" t="s">
        <v>35</v>
      </c>
      <c r="F2956" s="183" t="s">
        <v>35</v>
      </c>
      <c r="G2956" s="181" t="s">
        <v>240</v>
      </c>
      <c r="H2956" s="184">
        <v>0.75</v>
      </c>
      <c r="I2956" s="185" t="s">
        <v>107</v>
      </c>
      <c r="J2956" s="181" t="s">
        <v>37</v>
      </c>
      <c r="K2956" s="181" t="s">
        <v>38</v>
      </c>
      <c r="L2956" s="186">
        <v>45474</v>
      </c>
      <c r="M2956" s="187" t="s">
        <v>7068</v>
      </c>
      <c r="N2956" s="183" t="s">
        <v>43</v>
      </c>
      <c r="O2956" s="181"/>
      <c r="P2956" s="184">
        <v>0.75</v>
      </c>
      <c r="Q2956" s="185" t="s">
        <v>107</v>
      </c>
      <c r="R2956" s="181" t="s">
        <v>37</v>
      </c>
      <c r="S2956" s="181" t="s">
        <v>96</v>
      </c>
      <c r="T2956" s="186">
        <v>45474</v>
      </c>
      <c r="U2956" s="187" t="s">
        <v>7068</v>
      </c>
      <c r="V2956" s="188" t="str" cm="1">
        <f t="array" ref="V2956">IF(SUM(LEN(A2956:U2956))=0,"",IF(OR(OR(ISBLANK(E2956),SUM(LEN(B2956),LEN(C2956))=0),AND(NOT(D2956="Unknown"),ISBLANK(I2956)),AND(NOT(N2956="Unknown"),ISBLANK(Q2956))),"Missing Information", INDEX(Table15[Entire Service Line Classification], MATCH(SUMIFS(Table15[Unique ID],Table15[System-Owned Portion],D2956,Table15[If Material Anything Other than "Lead" in Column E,Was Material Ever Previously Lead?],F2956,Table15[Customer-Owned Portion],N2956),Table15[Unique ID],0),0)))</f>
        <v>Non-lead</v>
      </c>
      <c r="W2956" s="189"/>
    </row>
    <row r="2957" spans="1:23" s="190" customFormat="1" ht="37.5" x14ac:dyDescent="0.25">
      <c r="A2957" s="180">
        <v>10891204</v>
      </c>
      <c r="B2957" s="181" t="s">
        <v>5969</v>
      </c>
      <c r="C2957" s="182" t="s">
        <v>5970</v>
      </c>
      <c r="D2957" s="183" t="s">
        <v>36</v>
      </c>
      <c r="E2957" s="181" t="s">
        <v>35</v>
      </c>
      <c r="F2957" s="183" t="s">
        <v>35</v>
      </c>
      <c r="G2957" s="181" t="s">
        <v>7034</v>
      </c>
      <c r="H2957" s="184">
        <v>0.75</v>
      </c>
      <c r="I2957" s="185" t="s">
        <v>107</v>
      </c>
      <c r="J2957" s="181" t="s">
        <v>37</v>
      </c>
      <c r="K2957" s="181" t="s">
        <v>38</v>
      </c>
      <c r="L2957" s="186">
        <v>45474</v>
      </c>
      <c r="M2957" s="187" t="s">
        <v>7068</v>
      </c>
      <c r="N2957" s="183" t="s">
        <v>43</v>
      </c>
      <c r="O2957" s="181"/>
      <c r="P2957" s="184">
        <v>0.75</v>
      </c>
      <c r="Q2957" s="185" t="s">
        <v>107</v>
      </c>
      <c r="R2957" s="181" t="s">
        <v>37</v>
      </c>
      <c r="S2957" s="181" t="s">
        <v>96</v>
      </c>
      <c r="T2957" s="186">
        <v>45474</v>
      </c>
      <c r="U2957" s="187" t="s">
        <v>7068</v>
      </c>
      <c r="V2957" s="188" t="str" cm="1">
        <f t="array" ref="V2957">IF(SUM(LEN(A2957:U2957))=0,"",IF(OR(OR(ISBLANK(E2957),SUM(LEN(B2957),LEN(C2957))=0),AND(NOT(D2957="Unknown"),ISBLANK(I2957)),AND(NOT(N2957="Unknown"),ISBLANK(Q2957))),"Missing Information", INDEX(Table15[Entire Service Line Classification], MATCH(SUMIFS(Table15[Unique ID],Table15[System-Owned Portion],D2957,Table15[If Material Anything Other than "Lead" in Column E,Was Material Ever Previously Lead?],F2957,Table15[Customer-Owned Portion],N2957),Table15[Unique ID],0),0)))</f>
        <v>Non-lead</v>
      </c>
      <c r="W2957" s="189"/>
    </row>
    <row r="2958" spans="1:23" s="190" customFormat="1" ht="37.5" x14ac:dyDescent="0.25">
      <c r="A2958" s="180">
        <v>10891203</v>
      </c>
      <c r="B2958" s="181" t="s">
        <v>5971</v>
      </c>
      <c r="C2958" s="182" t="s">
        <v>5972</v>
      </c>
      <c r="D2958" s="183" t="s">
        <v>43</v>
      </c>
      <c r="E2958" s="181" t="s">
        <v>35</v>
      </c>
      <c r="F2958" s="183" t="s">
        <v>35</v>
      </c>
      <c r="G2958" s="181" t="s">
        <v>228</v>
      </c>
      <c r="H2958" s="184">
        <v>0.75</v>
      </c>
      <c r="I2958" s="185" t="s">
        <v>107</v>
      </c>
      <c r="J2958" s="181" t="s">
        <v>37</v>
      </c>
      <c r="K2958" s="181" t="s">
        <v>38</v>
      </c>
      <c r="L2958" s="186">
        <v>45474</v>
      </c>
      <c r="M2958" s="187" t="s">
        <v>7068</v>
      </c>
      <c r="N2958" s="183" t="s">
        <v>43</v>
      </c>
      <c r="O2958" s="181"/>
      <c r="P2958" s="184">
        <v>0.75</v>
      </c>
      <c r="Q2958" s="185" t="s">
        <v>107</v>
      </c>
      <c r="R2958" s="181" t="s">
        <v>37</v>
      </c>
      <c r="S2958" s="181" t="s">
        <v>96</v>
      </c>
      <c r="T2958" s="186">
        <v>45474</v>
      </c>
      <c r="U2958" s="187" t="s">
        <v>7068</v>
      </c>
      <c r="V2958" s="188" t="str" cm="1">
        <f t="array" ref="V2958">IF(SUM(LEN(A2958:U2958))=0,"",IF(OR(OR(ISBLANK(E2958),SUM(LEN(B2958),LEN(C2958))=0),AND(NOT(D2958="Unknown"),ISBLANK(I2958)),AND(NOT(N2958="Unknown"),ISBLANK(Q2958))),"Missing Information", INDEX(Table15[Entire Service Line Classification], MATCH(SUMIFS(Table15[Unique ID],Table15[System-Owned Portion],D2958,Table15[If Material Anything Other than "Lead" in Column E,Was Material Ever Previously Lead?],F2958,Table15[Customer-Owned Portion],N2958),Table15[Unique ID],0),0)))</f>
        <v>Non-lead</v>
      </c>
      <c r="W2958" s="189"/>
    </row>
    <row r="2959" spans="1:23" s="190" customFormat="1" ht="37.5" x14ac:dyDescent="0.25">
      <c r="A2959" s="180">
        <v>10891202</v>
      </c>
      <c r="B2959" s="181" t="s">
        <v>5973</v>
      </c>
      <c r="C2959" s="182" t="s">
        <v>5974</v>
      </c>
      <c r="D2959" s="183" t="s">
        <v>43</v>
      </c>
      <c r="E2959" s="181" t="s">
        <v>35</v>
      </c>
      <c r="F2959" s="183" t="s">
        <v>35</v>
      </c>
      <c r="G2959" s="181" t="s">
        <v>7034</v>
      </c>
      <c r="H2959" s="184">
        <v>0.75</v>
      </c>
      <c r="I2959" s="185" t="s">
        <v>107</v>
      </c>
      <c r="J2959" s="181" t="s">
        <v>37</v>
      </c>
      <c r="K2959" s="181" t="s">
        <v>38</v>
      </c>
      <c r="L2959" s="186">
        <v>45474</v>
      </c>
      <c r="M2959" s="187" t="s">
        <v>7068</v>
      </c>
      <c r="N2959" s="183" t="s">
        <v>43</v>
      </c>
      <c r="O2959" s="181"/>
      <c r="P2959" s="184">
        <v>0.75</v>
      </c>
      <c r="Q2959" s="185" t="s">
        <v>107</v>
      </c>
      <c r="R2959" s="181" t="s">
        <v>37</v>
      </c>
      <c r="S2959" s="181" t="s">
        <v>96</v>
      </c>
      <c r="T2959" s="186">
        <v>45474</v>
      </c>
      <c r="U2959" s="187" t="s">
        <v>7068</v>
      </c>
      <c r="V2959" s="188" t="str" cm="1">
        <f t="array" ref="V2959">IF(SUM(LEN(A2959:U2959))=0,"",IF(OR(OR(ISBLANK(E2959),SUM(LEN(B2959),LEN(C2959))=0),AND(NOT(D2959="Unknown"),ISBLANK(I2959)),AND(NOT(N2959="Unknown"),ISBLANK(Q2959))),"Missing Information", INDEX(Table15[Entire Service Line Classification], MATCH(SUMIFS(Table15[Unique ID],Table15[System-Owned Portion],D2959,Table15[If Material Anything Other than "Lead" in Column E,Was Material Ever Previously Lead?],F2959,Table15[Customer-Owned Portion],N2959),Table15[Unique ID],0),0)))</f>
        <v>Non-lead</v>
      </c>
      <c r="W2959" s="189"/>
    </row>
    <row r="2960" spans="1:23" s="190" customFormat="1" ht="37.5" x14ac:dyDescent="0.25">
      <c r="A2960" s="180">
        <v>10891201</v>
      </c>
      <c r="B2960" s="181" t="s">
        <v>5975</v>
      </c>
      <c r="C2960" s="182" t="s">
        <v>5976</v>
      </c>
      <c r="D2960" s="183" t="s">
        <v>43</v>
      </c>
      <c r="E2960" s="181" t="s">
        <v>35</v>
      </c>
      <c r="F2960" s="183" t="s">
        <v>35</v>
      </c>
      <c r="G2960" s="181" t="s">
        <v>236</v>
      </c>
      <c r="H2960" s="184">
        <v>0.75</v>
      </c>
      <c r="I2960" s="185" t="s">
        <v>107</v>
      </c>
      <c r="J2960" s="181" t="s">
        <v>37</v>
      </c>
      <c r="K2960" s="181" t="s">
        <v>38</v>
      </c>
      <c r="L2960" s="186">
        <v>45453</v>
      </c>
      <c r="M2960" s="187" t="s">
        <v>225</v>
      </c>
      <c r="N2960" s="183" t="s">
        <v>36</v>
      </c>
      <c r="O2960" s="181"/>
      <c r="P2960" s="184">
        <v>0.75</v>
      </c>
      <c r="Q2960" s="185" t="s">
        <v>107</v>
      </c>
      <c r="R2960" s="181" t="s">
        <v>37</v>
      </c>
      <c r="S2960" s="181" t="s">
        <v>96</v>
      </c>
      <c r="T2960" s="186">
        <v>45453</v>
      </c>
      <c r="U2960" s="187" t="s">
        <v>225</v>
      </c>
      <c r="V2960" s="188" t="str" cm="1">
        <f t="array" ref="V2960">IF(SUM(LEN(A2960:U2960))=0,"",IF(OR(OR(ISBLANK(E2960),SUM(LEN(B2960),LEN(C2960))=0),AND(NOT(D2960="Unknown"),ISBLANK(I2960)),AND(NOT(N2960="Unknown"),ISBLANK(Q2960))),"Missing Information", INDEX(Table15[Entire Service Line Classification], MATCH(SUMIFS(Table15[Unique ID],Table15[System-Owned Portion],D2960,Table15[If Material Anything Other than "Lead" in Column E,Was Material Ever Previously Lead?],F2960,Table15[Customer-Owned Portion],N2960),Table15[Unique ID],0),0)))</f>
        <v>Non-lead</v>
      </c>
      <c r="W2960" s="189"/>
    </row>
    <row r="2961" spans="1:23" s="190" customFormat="1" ht="37.5" x14ac:dyDescent="0.25">
      <c r="A2961" s="180">
        <v>10891200</v>
      </c>
      <c r="B2961" s="181" t="s">
        <v>5977</v>
      </c>
      <c r="C2961" s="182" t="s">
        <v>5978</v>
      </c>
      <c r="D2961" s="183" t="s">
        <v>43</v>
      </c>
      <c r="E2961" s="181" t="s">
        <v>35</v>
      </c>
      <c r="F2961" s="183" t="s">
        <v>35</v>
      </c>
      <c r="G2961" s="181" t="s">
        <v>240</v>
      </c>
      <c r="H2961" s="184">
        <v>0.75</v>
      </c>
      <c r="I2961" s="185" t="s">
        <v>107</v>
      </c>
      <c r="J2961" s="181" t="s">
        <v>37</v>
      </c>
      <c r="K2961" s="181" t="s">
        <v>38</v>
      </c>
      <c r="L2961" s="186">
        <v>45453</v>
      </c>
      <c r="M2961" s="187" t="s">
        <v>225</v>
      </c>
      <c r="N2961" s="183" t="s">
        <v>43</v>
      </c>
      <c r="O2961" s="181"/>
      <c r="P2961" s="184">
        <v>0.75</v>
      </c>
      <c r="Q2961" s="185" t="s">
        <v>107</v>
      </c>
      <c r="R2961" s="181" t="s">
        <v>37</v>
      </c>
      <c r="S2961" s="181" t="s">
        <v>96</v>
      </c>
      <c r="T2961" s="186">
        <v>45453</v>
      </c>
      <c r="U2961" s="187" t="s">
        <v>225</v>
      </c>
      <c r="V2961" s="188" t="str" cm="1">
        <f t="array" ref="V2961">IF(SUM(LEN(A2961:U2961))=0,"",IF(OR(OR(ISBLANK(E2961),SUM(LEN(B2961),LEN(C2961))=0),AND(NOT(D2961="Unknown"),ISBLANK(I2961)),AND(NOT(N2961="Unknown"),ISBLANK(Q2961))),"Missing Information", INDEX(Table15[Entire Service Line Classification], MATCH(SUMIFS(Table15[Unique ID],Table15[System-Owned Portion],D2961,Table15[If Material Anything Other than "Lead" in Column E,Was Material Ever Previously Lead?],F2961,Table15[Customer-Owned Portion],N2961),Table15[Unique ID],0),0)))</f>
        <v>Non-lead</v>
      </c>
      <c r="W2961" s="189"/>
    </row>
    <row r="2962" spans="1:23" s="190" customFormat="1" ht="37.5" x14ac:dyDescent="0.25">
      <c r="A2962" s="180">
        <v>10891199</v>
      </c>
      <c r="B2962" s="181" t="s">
        <v>5979</v>
      </c>
      <c r="C2962" s="182" t="s">
        <v>5980</v>
      </c>
      <c r="D2962" s="183" t="s">
        <v>43</v>
      </c>
      <c r="E2962" s="181" t="s">
        <v>35</v>
      </c>
      <c r="F2962" s="183" t="s">
        <v>35</v>
      </c>
      <c r="G2962" s="181" t="s">
        <v>246</v>
      </c>
      <c r="H2962" s="184">
        <v>1</v>
      </c>
      <c r="I2962" s="185" t="s">
        <v>107</v>
      </c>
      <c r="J2962" s="181" t="s">
        <v>37</v>
      </c>
      <c r="K2962" s="181" t="s">
        <v>38</v>
      </c>
      <c r="L2962" s="186">
        <v>45474</v>
      </c>
      <c r="M2962" s="187" t="s">
        <v>7079</v>
      </c>
      <c r="N2962" s="183" t="s">
        <v>36</v>
      </c>
      <c r="O2962" s="181"/>
      <c r="P2962" s="184">
        <v>1</v>
      </c>
      <c r="Q2962" s="185" t="s">
        <v>107</v>
      </c>
      <c r="R2962" s="181" t="s">
        <v>37</v>
      </c>
      <c r="S2962" s="181" t="s">
        <v>96</v>
      </c>
      <c r="T2962" s="186">
        <v>45474</v>
      </c>
      <c r="U2962" s="187" t="s">
        <v>7068</v>
      </c>
      <c r="V2962" s="188" t="str" cm="1">
        <f t="array" ref="V2962">IF(SUM(LEN(A2962:U2962))=0,"",IF(OR(OR(ISBLANK(E2962),SUM(LEN(B2962),LEN(C2962))=0),AND(NOT(D2962="Unknown"),ISBLANK(I2962)),AND(NOT(N2962="Unknown"),ISBLANK(Q2962))),"Missing Information", INDEX(Table15[Entire Service Line Classification], MATCH(SUMIFS(Table15[Unique ID],Table15[System-Owned Portion],D2962,Table15[If Material Anything Other than "Lead" in Column E,Was Material Ever Previously Lead?],F2962,Table15[Customer-Owned Portion],N2962),Table15[Unique ID],0),0)))</f>
        <v>Non-lead</v>
      </c>
      <c r="W2962" s="189"/>
    </row>
    <row r="2963" spans="1:23" s="190" customFormat="1" ht="37.5" x14ac:dyDescent="0.25">
      <c r="A2963" s="180">
        <v>10891198</v>
      </c>
      <c r="B2963" s="181" t="s">
        <v>5981</v>
      </c>
      <c r="C2963" s="182" t="s">
        <v>5982</v>
      </c>
      <c r="D2963" s="183" t="s">
        <v>43</v>
      </c>
      <c r="E2963" s="181" t="s">
        <v>35</v>
      </c>
      <c r="F2963" s="183" t="s">
        <v>35</v>
      </c>
      <c r="G2963" s="181" t="s">
        <v>7034</v>
      </c>
      <c r="H2963" s="184">
        <v>0.75</v>
      </c>
      <c r="I2963" s="185" t="s">
        <v>107</v>
      </c>
      <c r="J2963" s="181" t="s">
        <v>37</v>
      </c>
      <c r="K2963" s="181" t="s">
        <v>38</v>
      </c>
      <c r="L2963" s="186">
        <v>45474</v>
      </c>
      <c r="M2963" s="187" t="s">
        <v>7068</v>
      </c>
      <c r="N2963" s="183" t="s">
        <v>43</v>
      </c>
      <c r="O2963" s="181"/>
      <c r="P2963" s="184">
        <v>0.75</v>
      </c>
      <c r="Q2963" s="185" t="s">
        <v>107</v>
      </c>
      <c r="R2963" s="181" t="s">
        <v>37</v>
      </c>
      <c r="S2963" s="181" t="s">
        <v>96</v>
      </c>
      <c r="T2963" s="186">
        <v>45474</v>
      </c>
      <c r="U2963" s="187" t="s">
        <v>7068</v>
      </c>
      <c r="V2963" s="188" t="str" cm="1">
        <f t="array" ref="V2963">IF(SUM(LEN(A2963:U2963))=0,"",IF(OR(OR(ISBLANK(E2963),SUM(LEN(B2963),LEN(C2963))=0),AND(NOT(D2963="Unknown"),ISBLANK(I2963)),AND(NOT(N2963="Unknown"),ISBLANK(Q2963))),"Missing Information", INDEX(Table15[Entire Service Line Classification], MATCH(SUMIFS(Table15[Unique ID],Table15[System-Owned Portion],D2963,Table15[If Material Anything Other than "Lead" in Column E,Was Material Ever Previously Lead?],F2963,Table15[Customer-Owned Portion],N2963),Table15[Unique ID],0),0)))</f>
        <v>Non-lead</v>
      </c>
      <c r="W2963" s="189"/>
    </row>
    <row r="2964" spans="1:23" s="190" customFormat="1" ht="37.5" x14ac:dyDescent="0.25">
      <c r="A2964" s="180">
        <v>10891197</v>
      </c>
      <c r="B2964" s="181" t="s">
        <v>5983</v>
      </c>
      <c r="C2964" s="182" t="s">
        <v>5984</v>
      </c>
      <c r="D2964" s="183" t="s">
        <v>36</v>
      </c>
      <c r="E2964" s="181" t="s">
        <v>35</v>
      </c>
      <c r="F2964" s="183" t="s">
        <v>35</v>
      </c>
      <c r="G2964" s="181" t="s">
        <v>244</v>
      </c>
      <c r="H2964" s="184">
        <v>1</v>
      </c>
      <c r="I2964" s="185" t="s">
        <v>107</v>
      </c>
      <c r="J2964" s="181" t="s">
        <v>37</v>
      </c>
      <c r="K2964" s="181" t="s">
        <v>38</v>
      </c>
      <c r="L2964" s="186">
        <v>45474</v>
      </c>
      <c r="M2964" s="187" t="s">
        <v>7068</v>
      </c>
      <c r="N2964" s="183" t="s">
        <v>43</v>
      </c>
      <c r="O2964" s="181"/>
      <c r="P2964" s="184">
        <v>1</v>
      </c>
      <c r="Q2964" s="185" t="s">
        <v>107</v>
      </c>
      <c r="R2964" s="181" t="s">
        <v>37</v>
      </c>
      <c r="S2964" s="181" t="s">
        <v>96</v>
      </c>
      <c r="T2964" s="186">
        <v>45474</v>
      </c>
      <c r="U2964" s="187" t="s">
        <v>7068</v>
      </c>
      <c r="V2964" s="188" t="str" cm="1">
        <f t="array" ref="V2964">IF(SUM(LEN(A2964:U2964))=0,"",IF(OR(OR(ISBLANK(E2964),SUM(LEN(B2964),LEN(C2964))=0),AND(NOT(D2964="Unknown"),ISBLANK(I2964)),AND(NOT(N2964="Unknown"),ISBLANK(Q2964))),"Missing Information", INDEX(Table15[Entire Service Line Classification], MATCH(SUMIFS(Table15[Unique ID],Table15[System-Owned Portion],D2964,Table15[If Material Anything Other than "Lead" in Column E,Was Material Ever Previously Lead?],F2964,Table15[Customer-Owned Portion],N2964),Table15[Unique ID],0),0)))</f>
        <v>Non-lead</v>
      </c>
      <c r="W2964" s="189"/>
    </row>
    <row r="2965" spans="1:23" s="190" customFormat="1" ht="37.5" x14ac:dyDescent="0.25">
      <c r="A2965" s="180">
        <v>10891196</v>
      </c>
      <c r="B2965" s="181" t="s">
        <v>5985</v>
      </c>
      <c r="C2965" s="182" t="s">
        <v>5986</v>
      </c>
      <c r="D2965" s="183" t="s">
        <v>36</v>
      </c>
      <c r="E2965" s="181" t="s">
        <v>35</v>
      </c>
      <c r="F2965" s="183" t="s">
        <v>35</v>
      </c>
      <c r="G2965" s="181" t="s">
        <v>247</v>
      </c>
      <c r="H2965" s="184">
        <v>0.75</v>
      </c>
      <c r="I2965" s="185" t="s">
        <v>107</v>
      </c>
      <c r="J2965" s="181" t="s">
        <v>37</v>
      </c>
      <c r="K2965" s="181" t="s">
        <v>38</v>
      </c>
      <c r="L2965" s="186">
        <v>45474</v>
      </c>
      <c r="M2965" s="187" t="s">
        <v>7068</v>
      </c>
      <c r="N2965" s="183" t="s">
        <v>43</v>
      </c>
      <c r="O2965" s="181"/>
      <c r="P2965" s="184">
        <v>0.75</v>
      </c>
      <c r="Q2965" s="185" t="s">
        <v>107</v>
      </c>
      <c r="R2965" s="181" t="s">
        <v>37</v>
      </c>
      <c r="S2965" s="181" t="s">
        <v>96</v>
      </c>
      <c r="T2965" s="186">
        <v>45474</v>
      </c>
      <c r="U2965" s="187" t="s">
        <v>7068</v>
      </c>
      <c r="V2965" s="188" t="str" cm="1">
        <f t="array" ref="V2965">IF(SUM(LEN(A2965:U2965))=0,"",IF(OR(OR(ISBLANK(E2965),SUM(LEN(B2965),LEN(C2965))=0),AND(NOT(D2965="Unknown"),ISBLANK(I2965)),AND(NOT(N2965="Unknown"),ISBLANK(Q2965))),"Missing Information", INDEX(Table15[Entire Service Line Classification], MATCH(SUMIFS(Table15[Unique ID],Table15[System-Owned Portion],D2965,Table15[If Material Anything Other than "Lead" in Column E,Was Material Ever Previously Lead?],F2965,Table15[Customer-Owned Portion],N2965),Table15[Unique ID],0),0)))</f>
        <v>Non-lead</v>
      </c>
      <c r="W2965" s="189"/>
    </row>
    <row r="2966" spans="1:23" s="190" customFormat="1" ht="37.5" x14ac:dyDescent="0.25">
      <c r="A2966" s="180">
        <v>10891195</v>
      </c>
      <c r="B2966" s="181" t="s">
        <v>5987</v>
      </c>
      <c r="C2966" s="182" t="s">
        <v>5988</v>
      </c>
      <c r="D2966" s="183" t="s">
        <v>36</v>
      </c>
      <c r="E2966" s="181" t="s">
        <v>35</v>
      </c>
      <c r="F2966" s="183" t="s">
        <v>35</v>
      </c>
      <c r="G2966" s="181" t="s">
        <v>246</v>
      </c>
      <c r="H2966" s="184">
        <v>0.75</v>
      </c>
      <c r="I2966" s="185" t="s">
        <v>107</v>
      </c>
      <c r="J2966" s="181" t="s">
        <v>37</v>
      </c>
      <c r="K2966" s="181" t="s">
        <v>38</v>
      </c>
      <c r="L2966" s="186">
        <v>45474</v>
      </c>
      <c r="M2966" s="187" t="s">
        <v>7068</v>
      </c>
      <c r="N2966" s="183" t="s">
        <v>43</v>
      </c>
      <c r="O2966" s="181"/>
      <c r="P2966" s="184">
        <v>0.75</v>
      </c>
      <c r="Q2966" s="185" t="s">
        <v>107</v>
      </c>
      <c r="R2966" s="181" t="s">
        <v>37</v>
      </c>
      <c r="S2966" s="181" t="s">
        <v>96</v>
      </c>
      <c r="T2966" s="186">
        <v>45474</v>
      </c>
      <c r="U2966" s="187" t="s">
        <v>7068</v>
      </c>
      <c r="V2966" s="188" t="str" cm="1">
        <f t="array" ref="V2966">IF(SUM(LEN(A2966:U2966))=0,"",IF(OR(OR(ISBLANK(E2966),SUM(LEN(B2966),LEN(C2966))=0),AND(NOT(D2966="Unknown"),ISBLANK(I2966)),AND(NOT(N2966="Unknown"),ISBLANK(Q2966))),"Missing Information", INDEX(Table15[Entire Service Line Classification], MATCH(SUMIFS(Table15[Unique ID],Table15[System-Owned Portion],D2966,Table15[If Material Anything Other than "Lead" in Column E,Was Material Ever Previously Lead?],F2966,Table15[Customer-Owned Portion],N2966),Table15[Unique ID],0),0)))</f>
        <v>Non-lead</v>
      </c>
      <c r="W2966" s="189"/>
    </row>
    <row r="2967" spans="1:23" s="190" customFormat="1" ht="37.5" x14ac:dyDescent="0.25">
      <c r="A2967" s="180">
        <v>10891194</v>
      </c>
      <c r="B2967" s="181" t="s">
        <v>5989</v>
      </c>
      <c r="C2967" s="182" t="s">
        <v>5990</v>
      </c>
      <c r="D2967" s="183" t="s">
        <v>36</v>
      </c>
      <c r="E2967" s="181" t="s">
        <v>35</v>
      </c>
      <c r="F2967" s="183" t="s">
        <v>35</v>
      </c>
      <c r="G2967" s="181" t="s">
        <v>232</v>
      </c>
      <c r="H2967" s="184">
        <v>1</v>
      </c>
      <c r="I2967" s="185" t="s">
        <v>107</v>
      </c>
      <c r="J2967" s="181" t="s">
        <v>37</v>
      </c>
      <c r="K2967" s="181" t="s">
        <v>38</v>
      </c>
      <c r="L2967" s="186">
        <v>45453</v>
      </c>
      <c r="M2967" s="187" t="s">
        <v>225</v>
      </c>
      <c r="N2967" s="183" t="s">
        <v>43</v>
      </c>
      <c r="O2967" s="181"/>
      <c r="P2967" s="184">
        <v>1</v>
      </c>
      <c r="Q2967" s="185" t="s">
        <v>107</v>
      </c>
      <c r="R2967" s="181" t="s">
        <v>37</v>
      </c>
      <c r="S2967" s="181" t="s">
        <v>96</v>
      </c>
      <c r="T2967" s="186">
        <v>45453</v>
      </c>
      <c r="U2967" s="187" t="s">
        <v>225</v>
      </c>
      <c r="V2967" s="188" t="str" cm="1">
        <f t="array" ref="V2967">IF(SUM(LEN(A2967:U2967))=0,"",IF(OR(OR(ISBLANK(E2967),SUM(LEN(B2967),LEN(C2967))=0),AND(NOT(D2967="Unknown"),ISBLANK(I2967)),AND(NOT(N2967="Unknown"),ISBLANK(Q2967))),"Missing Information", INDEX(Table15[Entire Service Line Classification], MATCH(SUMIFS(Table15[Unique ID],Table15[System-Owned Portion],D2967,Table15[If Material Anything Other than "Lead" in Column E,Was Material Ever Previously Lead?],F2967,Table15[Customer-Owned Portion],N2967),Table15[Unique ID],0),0)))</f>
        <v>Non-lead</v>
      </c>
      <c r="W2967" s="189"/>
    </row>
    <row r="2968" spans="1:23" s="190" customFormat="1" ht="37.5" x14ac:dyDescent="0.25">
      <c r="A2968" s="180">
        <v>10891193</v>
      </c>
      <c r="B2968" s="181" t="s">
        <v>5991</v>
      </c>
      <c r="C2968" s="182" t="s">
        <v>5992</v>
      </c>
      <c r="D2968" s="183" t="s">
        <v>36</v>
      </c>
      <c r="E2968" s="181" t="s">
        <v>35</v>
      </c>
      <c r="F2968" s="183" t="s">
        <v>35</v>
      </c>
      <c r="G2968" s="181" t="s">
        <v>258</v>
      </c>
      <c r="H2968" s="184">
        <v>1</v>
      </c>
      <c r="I2968" s="185" t="s">
        <v>107</v>
      </c>
      <c r="J2968" s="181" t="s">
        <v>37</v>
      </c>
      <c r="K2968" s="181" t="s">
        <v>38</v>
      </c>
      <c r="L2968" s="186">
        <v>45476</v>
      </c>
      <c r="M2968" s="187" t="s">
        <v>7068</v>
      </c>
      <c r="N2968" s="183" t="s">
        <v>36</v>
      </c>
      <c r="O2968" s="181"/>
      <c r="P2968" s="184">
        <v>1</v>
      </c>
      <c r="Q2968" s="185" t="s">
        <v>107</v>
      </c>
      <c r="R2968" s="181" t="s">
        <v>37</v>
      </c>
      <c r="S2968" s="181" t="s">
        <v>96</v>
      </c>
      <c r="T2968" s="186">
        <v>45476</v>
      </c>
      <c r="U2968" s="187" t="s">
        <v>7068</v>
      </c>
      <c r="V2968" s="188" t="str" cm="1">
        <f t="array" ref="V2968">IF(SUM(LEN(A2968:U2968))=0,"",IF(OR(OR(ISBLANK(E2968),SUM(LEN(B2968),LEN(C2968))=0),AND(NOT(D2968="Unknown"),ISBLANK(I2968)),AND(NOT(N2968="Unknown"),ISBLANK(Q2968))),"Missing Information", INDEX(Table15[Entire Service Line Classification], MATCH(SUMIFS(Table15[Unique ID],Table15[System-Owned Portion],D2968,Table15[If Material Anything Other than "Lead" in Column E,Was Material Ever Previously Lead?],F2968,Table15[Customer-Owned Portion],N2968),Table15[Unique ID],0),0)))</f>
        <v>Non-lead</v>
      </c>
      <c r="W2968" s="189"/>
    </row>
    <row r="2969" spans="1:23" s="190" customFormat="1" ht="37.5" x14ac:dyDescent="0.25">
      <c r="A2969" s="180">
        <v>10891192</v>
      </c>
      <c r="B2969" s="181" t="s">
        <v>5993</v>
      </c>
      <c r="C2969" s="182" t="s">
        <v>5994</v>
      </c>
      <c r="D2969" s="183" t="s">
        <v>43</v>
      </c>
      <c r="E2969" s="181" t="s">
        <v>35</v>
      </c>
      <c r="F2969" s="183" t="s">
        <v>35</v>
      </c>
      <c r="G2969" s="181" t="s">
        <v>7036</v>
      </c>
      <c r="H2969" s="184">
        <v>1.5</v>
      </c>
      <c r="I2969" s="185" t="s">
        <v>107</v>
      </c>
      <c r="J2969" s="181" t="s">
        <v>37</v>
      </c>
      <c r="K2969" s="181" t="s">
        <v>38</v>
      </c>
      <c r="L2969" s="186">
        <v>45474</v>
      </c>
      <c r="M2969" s="187" t="s">
        <v>7068</v>
      </c>
      <c r="N2969" s="183" t="s">
        <v>43</v>
      </c>
      <c r="O2969" s="181"/>
      <c r="P2969" s="184">
        <v>1.5</v>
      </c>
      <c r="Q2969" s="185" t="s">
        <v>107</v>
      </c>
      <c r="R2969" s="181" t="s">
        <v>37</v>
      </c>
      <c r="S2969" s="181" t="s">
        <v>96</v>
      </c>
      <c r="T2969" s="186">
        <v>45474</v>
      </c>
      <c r="U2969" s="187" t="s">
        <v>7068</v>
      </c>
      <c r="V2969" s="188" t="str" cm="1">
        <f t="array" ref="V2969">IF(SUM(LEN(A2969:U2969))=0,"",IF(OR(OR(ISBLANK(E2969),SUM(LEN(B2969),LEN(C2969))=0),AND(NOT(D2969="Unknown"),ISBLANK(I2969)),AND(NOT(N2969="Unknown"),ISBLANK(Q2969))),"Missing Information", INDEX(Table15[Entire Service Line Classification], MATCH(SUMIFS(Table15[Unique ID],Table15[System-Owned Portion],D2969,Table15[If Material Anything Other than "Lead" in Column E,Was Material Ever Previously Lead?],F2969,Table15[Customer-Owned Portion],N2969),Table15[Unique ID],0),0)))</f>
        <v>Non-lead</v>
      </c>
      <c r="W2969" s="189"/>
    </row>
    <row r="2970" spans="1:23" s="190" customFormat="1" ht="37.5" x14ac:dyDescent="0.25">
      <c r="A2970" s="180">
        <v>10891191</v>
      </c>
      <c r="B2970" s="181" t="s">
        <v>5995</v>
      </c>
      <c r="C2970" s="182" t="s">
        <v>5996</v>
      </c>
      <c r="D2970" s="183" t="s">
        <v>43</v>
      </c>
      <c r="E2970" s="181" t="s">
        <v>35</v>
      </c>
      <c r="F2970" s="183" t="s">
        <v>35</v>
      </c>
      <c r="G2970" s="181" t="s">
        <v>255</v>
      </c>
      <c r="H2970" s="184">
        <v>1</v>
      </c>
      <c r="I2970" s="185" t="s">
        <v>107</v>
      </c>
      <c r="J2970" s="181" t="s">
        <v>37</v>
      </c>
      <c r="K2970" s="181" t="s">
        <v>38</v>
      </c>
      <c r="L2970" s="186">
        <v>45474</v>
      </c>
      <c r="M2970" s="187" t="s">
        <v>7068</v>
      </c>
      <c r="N2970" s="183" t="s">
        <v>36</v>
      </c>
      <c r="O2970" s="181"/>
      <c r="P2970" s="184">
        <v>1</v>
      </c>
      <c r="Q2970" s="185" t="s">
        <v>107</v>
      </c>
      <c r="R2970" s="181" t="s">
        <v>37</v>
      </c>
      <c r="S2970" s="181" t="s">
        <v>96</v>
      </c>
      <c r="T2970" s="186">
        <v>45474</v>
      </c>
      <c r="U2970" s="187" t="s">
        <v>7068</v>
      </c>
      <c r="V2970" s="188" t="str" cm="1">
        <f t="array" ref="V2970">IF(SUM(LEN(A2970:U2970))=0,"",IF(OR(OR(ISBLANK(E2970),SUM(LEN(B2970),LEN(C2970))=0),AND(NOT(D2970="Unknown"),ISBLANK(I2970)),AND(NOT(N2970="Unknown"),ISBLANK(Q2970))),"Missing Information", INDEX(Table15[Entire Service Line Classification], MATCH(SUMIFS(Table15[Unique ID],Table15[System-Owned Portion],D2970,Table15[If Material Anything Other than "Lead" in Column E,Was Material Ever Previously Lead?],F2970,Table15[Customer-Owned Portion],N2970),Table15[Unique ID],0),0)))</f>
        <v>Non-lead</v>
      </c>
      <c r="W2970" s="189"/>
    </row>
    <row r="2971" spans="1:23" s="190" customFormat="1" ht="37.5" x14ac:dyDescent="0.25">
      <c r="A2971" s="180">
        <v>10891190</v>
      </c>
      <c r="B2971" s="181" t="s">
        <v>5997</v>
      </c>
      <c r="C2971" s="182" t="s">
        <v>5998</v>
      </c>
      <c r="D2971" s="183" t="s">
        <v>43</v>
      </c>
      <c r="E2971" s="181" t="s">
        <v>35</v>
      </c>
      <c r="F2971" s="183" t="s">
        <v>35</v>
      </c>
      <c r="G2971" s="181" t="s">
        <v>238</v>
      </c>
      <c r="H2971" s="184">
        <v>1</v>
      </c>
      <c r="I2971" s="185" t="s">
        <v>107</v>
      </c>
      <c r="J2971" s="181" t="s">
        <v>37</v>
      </c>
      <c r="K2971" s="181" t="s">
        <v>38</v>
      </c>
      <c r="L2971" s="186">
        <v>45474</v>
      </c>
      <c r="M2971" s="187" t="s">
        <v>7068</v>
      </c>
      <c r="N2971" s="183" t="s">
        <v>43</v>
      </c>
      <c r="O2971" s="181"/>
      <c r="P2971" s="184">
        <v>1</v>
      </c>
      <c r="Q2971" s="185" t="s">
        <v>107</v>
      </c>
      <c r="R2971" s="181" t="s">
        <v>37</v>
      </c>
      <c r="S2971" s="181" t="s">
        <v>96</v>
      </c>
      <c r="T2971" s="186">
        <v>45474</v>
      </c>
      <c r="U2971" s="187" t="s">
        <v>7068</v>
      </c>
      <c r="V2971" s="188" t="str" cm="1">
        <f t="array" ref="V2971">IF(SUM(LEN(A2971:U2971))=0,"",IF(OR(OR(ISBLANK(E2971),SUM(LEN(B2971),LEN(C2971))=0),AND(NOT(D2971="Unknown"),ISBLANK(I2971)),AND(NOT(N2971="Unknown"),ISBLANK(Q2971))),"Missing Information", INDEX(Table15[Entire Service Line Classification], MATCH(SUMIFS(Table15[Unique ID],Table15[System-Owned Portion],D2971,Table15[If Material Anything Other than "Lead" in Column E,Was Material Ever Previously Lead?],F2971,Table15[Customer-Owned Portion],N2971),Table15[Unique ID],0),0)))</f>
        <v>Non-lead</v>
      </c>
      <c r="W2971" s="189"/>
    </row>
    <row r="2972" spans="1:23" s="190" customFormat="1" ht="37.5" x14ac:dyDescent="0.25">
      <c r="A2972" s="180">
        <v>10891189</v>
      </c>
      <c r="B2972" s="181" t="s">
        <v>5999</v>
      </c>
      <c r="C2972" s="182" t="s">
        <v>6000</v>
      </c>
      <c r="D2972" s="183" t="s">
        <v>43</v>
      </c>
      <c r="E2972" s="181" t="s">
        <v>35</v>
      </c>
      <c r="F2972" s="183" t="s">
        <v>35</v>
      </c>
      <c r="G2972" s="181" t="s">
        <v>258</v>
      </c>
      <c r="H2972" s="184">
        <v>0.75</v>
      </c>
      <c r="I2972" s="185" t="s">
        <v>107</v>
      </c>
      <c r="J2972" s="181" t="s">
        <v>37</v>
      </c>
      <c r="K2972" s="181" t="s">
        <v>38</v>
      </c>
      <c r="L2972" s="186">
        <v>45474</v>
      </c>
      <c r="M2972" s="187" t="s">
        <v>7068</v>
      </c>
      <c r="N2972" s="183" t="s">
        <v>43</v>
      </c>
      <c r="O2972" s="181"/>
      <c r="P2972" s="184">
        <v>0.75</v>
      </c>
      <c r="Q2972" s="185" t="s">
        <v>107</v>
      </c>
      <c r="R2972" s="181" t="s">
        <v>37</v>
      </c>
      <c r="S2972" s="181" t="s">
        <v>96</v>
      </c>
      <c r="T2972" s="186">
        <v>45474</v>
      </c>
      <c r="U2972" s="187" t="s">
        <v>7068</v>
      </c>
      <c r="V2972" s="188" t="str" cm="1">
        <f t="array" ref="V2972">IF(SUM(LEN(A2972:U2972))=0,"",IF(OR(OR(ISBLANK(E2972),SUM(LEN(B2972),LEN(C2972))=0),AND(NOT(D2972="Unknown"),ISBLANK(I2972)),AND(NOT(N2972="Unknown"),ISBLANK(Q2972))),"Missing Information", INDEX(Table15[Entire Service Line Classification], MATCH(SUMIFS(Table15[Unique ID],Table15[System-Owned Portion],D2972,Table15[If Material Anything Other than "Lead" in Column E,Was Material Ever Previously Lead?],F2972,Table15[Customer-Owned Portion],N2972),Table15[Unique ID],0),0)))</f>
        <v>Non-lead</v>
      </c>
      <c r="W2972" s="189"/>
    </row>
    <row r="2973" spans="1:23" s="190" customFormat="1" ht="37.5" x14ac:dyDescent="0.25">
      <c r="A2973" s="180">
        <v>10891188</v>
      </c>
      <c r="B2973" s="181" t="s">
        <v>6001</v>
      </c>
      <c r="C2973" s="182" t="s">
        <v>6002</v>
      </c>
      <c r="D2973" s="183" t="s">
        <v>43</v>
      </c>
      <c r="E2973" s="181" t="s">
        <v>35</v>
      </c>
      <c r="F2973" s="183" t="s">
        <v>35</v>
      </c>
      <c r="G2973" s="181" t="s">
        <v>7041</v>
      </c>
      <c r="H2973" s="184">
        <v>1</v>
      </c>
      <c r="I2973" s="185" t="s">
        <v>107</v>
      </c>
      <c r="J2973" s="181" t="s">
        <v>37</v>
      </c>
      <c r="K2973" s="181" t="s">
        <v>38</v>
      </c>
      <c r="L2973" s="186">
        <v>45474</v>
      </c>
      <c r="M2973" s="187" t="s">
        <v>7068</v>
      </c>
      <c r="N2973" s="183" t="s">
        <v>36</v>
      </c>
      <c r="O2973" s="181"/>
      <c r="P2973" s="184">
        <v>1</v>
      </c>
      <c r="Q2973" s="185" t="s">
        <v>107</v>
      </c>
      <c r="R2973" s="181" t="s">
        <v>37</v>
      </c>
      <c r="S2973" s="181" t="s">
        <v>96</v>
      </c>
      <c r="T2973" s="186">
        <v>45474</v>
      </c>
      <c r="U2973" s="187" t="s">
        <v>7068</v>
      </c>
      <c r="V2973" s="188" t="str" cm="1">
        <f t="array" ref="V2973">IF(SUM(LEN(A2973:U2973))=0,"",IF(OR(OR(ISBLANK(E2973),SUM(LEN(B2973),LEN(C2973))=0),AND(NOT(D2973="Unknown"),ISBLANK(I2973)),AND(NOT(N2973="Unknown"),ISBLANK(Q2973))),"Missing Information", INDEX(Table15[Entire Service Line Classification], MATCH(SUMIFS(Table15[Unique ID],Table15[System-Owned Portion],D2973,Table15[If Material Anything Other than "Lead" in Column E,Was Material Ever Previously Lead?],F2973,Table15[Customer-Owned Portion],N2973),Table15[Unique ID],0),0)))</f>
        <v>Non-lead</v>
      </c>
      <c r="W2973" s="189"/>
    </row>
    <row r="2974" spans="1:23" s="190" customFormat="1" ht="37.5" x14ac:dyDescent="0.25">
      <c r="A2974" s="180">
        <v>10891187</v>
      </c>
      <c r="B2974" s="181" t="s">
        <v>6003</v>
      </c>
      <c r="C2974" s="182" t="s">
        <v>6004</v>
      </c>
      <c r="D2974" s="183" t="s">
        <v>43</v>
      </c>
      <c r="E2974" s="181" t="s">
        <v>35</v>
      </c>
      <c r="F2974" s="183" t="s">
        <v>35</v>
      </c>
      <c r="G2974" s="181" t="s">
        <v>7036</v>
      </c>
      <c r="H2974" s="184">
        <v>0.75</v>
      </c>
      <c r="I2974" s="185" t="s">
        <v>107</v>
      </c>
      <c r="J2974" s="181" t="s">
        <v>37</v>
      </c>
      <c r="K2974" s="181" t="s">
        <v>38</v>
      </c>
      <c r="L2974" s="186">
        <v>45474</v>
      </c>
      <c r="M2974" s="187" t="s">
        <v>7068</v>
      </c>
      <c r="N2974" s="183" t="s">
        <v>43</v>
      </c>
      <c r="O2974" s="181"/>
      <c r="P2974" s="184">
        <v>0.75</v>
      </c>
      <c r="Q2974" s="185" t="s">
        <v>107</v>
      </c>
      <c r="R2974" s="181" t="s">
        <v>37</v>
      </c>
      <c r="S2974" s="181" t="s">
        <v>96</v>
      </c>
      <c r="T2974" s="186">
        <v>45474</v>
      </c>
      <c r="U2974" s="187" t="s">
        <v>7068</v>
      </c>
      <c r="V2974" s="188" t="str" cm="1">
        <f t="array" ref="V2974">IF(SUM(LEN(A2974:U2974))=0,"",IF(OR(OR(ISBLANK(E2974),SUM(LEN(B2974),LEN(C2974))=0),AND(NOT(D2974="Unknown"),ISBLANK(I2974)),AND(NOT(N2974="Unknown"),ISBLANK(Q2974))),"Missing Information", INDEX(Table15[Entire Service Line Classification], MATCH(SUMIFS(Table15[Unique ID],Table15[System-Owned Portion],D2974,Table15[If Material Anything Other than "Lead" in Column E,Was Material Ever Previously Lead?],F2974,Table15[Customer-Owned Portion],N2974),Table15[Unique ID],0),0)))</f>
        <v>Non-lead</v>
      </c>
      <c r="W2974" s="189"/>
    </row>
    <row r="2975" spans="1:23" s="190" customFormat="1" ht="37.5" x14ac:dyDescent="0.25">
      <c r="A2975" s="180">
        <v>10891186</v>
      </c>
      <c r="B2975" s="181" t="s">
        <v>6005</v>
      </c>
      <c r="C2975" s="182" t="s">
        <v>6006</v>
      </c>
      <c r="D2975" s="183" t="s">
        <v>43</v>
      </c>
      <c r="E2975" s="181" t="s">
        <v>35</v>
      </c>
      <c r="F2975" s="183" t="s">
        <v>35</v>
      </c>
      <c r="G2975" s="181" t="s">
        <v>232</v>
      </c>
      <c r="H2975" s="184">
        <v>0.75</v>
      </c>
      <c r="I2975" s="185" t="s">
        <v>107</v>
      </c>
      <c r="J2975" s="181" t="s">
        <v>37</v>
      </c>
      <c r="K2975" s="181" t="s">
        <v>38</v>
      </c>
      <c r="L2975" s="186">
        <v>45474</v>
      </c>
      <c r="M2975" s="187" t="s">
        <v>7068</v>
      </c>
      <c r="N2975" s="183" t="s">
        <v>43</v>
      </c>
      <c r="O2975" s="181"/>
      <c r="P2975" s="184">
        <v>0.75</v>
      </c>
      <c r="Q2975" s="185" t="s">
        <v>107</v>
      </c>
      <c r="R2975" s="181" t="s">
        <v>37</v>
      </c>
      <c r="S2975" s="181" t="s">
        <v>96</v>
      </c>
      <c r="T2975" s="186">
        <v>45474</v>
      </c>
      <c r="U2975" s="187" t="s">
        <v>7068</v>
      </c>
      <c r="V2975" s="188" t="str" cm="1">
        <f t="array" ref="V2975">IF(SUM(LEN(A2975:U2975))=0,"",IF(OR(OR(ISBLANK(E2975),SUM(LEN(B2975),LEN(C2975))=0),AND(NOT(D2975="Unknown"),ISBLANK(I2975)),AND(NOT(N2975="Unknown"),ISBLANK(Q2975))),"Missing Information", INDEX(Table15[Entire Service Line Classification], MATCH(SUMIFS(Table15[Unique ID],Table15[System-Owned Portion],D2975,Table15[If Material Anything Other than "Lead" in Column E,Was Material Ever Previously Lead?],F2975,Table15[Customer-Owned Portion],N2975),Table15[Unique ID],0),0)))</f>
        <v>Non-lead</v>
      </c>
      <c r="W2975" s="189"/>
    </row>
    <row r="2976" spans="1:23" s="190" customFormat="1" ht="37.5" x14ac:dyDescent="0.25">
      <c r="A2976" s="180">
        <v>10891185</v>
      </c>
      <c r="B2976" s="181" t="s">
        <v>6007</v>
      </c>
      <c r="C2976" s="182" t="s">
        <v>6008</v>
      </c>
      <c r="D2976" s="183" t="s">
        <v>43</v>
      </c>
      <c r="E2976" s="181" t="s">
        <v>35</v>
      </c>
      <c r="F2976" s="183" t="s">
        <v>35</v>
      </c>
      <c r="G2976" s="181" t="s">
        <v>7034</v>
      </c>
      <c r="H2976" s="184">
        <v>1</v>
      </c>
      <c r="I2976" s="185" t="s">
        <v>107</v>
      </c>
      <c r="J2976" s="181" t="s">
        <v>37</v>
      </c>
      <c r="K2976" s="181" t="s">
        <v>38</v>
      </c>
      <c r="L2976" s="186">
        <v>45474</v>
      </c>
      <c r="M2976" s="187" t="s">
        <v>7068</v>
      </c>
      <c r="N2976" s="183" t="s">
        <v>43</v>
      </c>
      <c r="O2976" s="181"/>
      <c r="P2976" s="184">
        <v>1</v>
      </c>
      <c r="Q2976" s="185" t="s">
        <v>107</v>
      </c>
      <c r="R2976" s="181" t="s">
        <v>37</v>
      </c>
      <c r="S2976" s="181" t="s">
        <v>96</v>
      </c>
      <c r="T2976" s="186">
        <v>45474</v>
      </c>
      <c r="U2976" s="187" t="s">
        <v>7068</v>
      </c>
      <c r="V2976" s="188" t="str" cm="1">
        <f t="array" ref="V2976">IF(SUM(LEN(A2976:U2976))=0,"",IF(OR(OR(ISBLANK(E2976),SUM(LEN(B2976),LEN(C2976))=0),AND(NOT(D2976="Unknown"),ISBLANK(I2976)),AND(NOT(N2976="Unknown"),ISBLANK(Q2976))),"Missing Information", INDEX(Table15[Entire Service Line Classification], MATCH(SUMIFS(Table15[Unique ID],Table15[System-Owned Portion],D2976,Table15[If Material Anything Other than "Lead" in Column E,Was Material Ever Previously Lead?],F2976,Table15[Customer-Owned Portion],N2976),Table15[Unique ID],0),0)))</f>
        <v>Non-lead</v>
      </c>
      <c r="W2976" s="189"/>
    </row>
    <row r="2977" spans="1:23" s="190" customFormat="1" ht="37.5" x14ac:dyDescent="0.25">
      <c r="A2977" s="180">
        <v>10891184</v>
      </c>
      <c r="B2977" s="181" t="s">
        <v>6009</v>
      </c>
      <c r="C2977" s="182" t="s">
        <v>6010</v>
      </c>
      <c r="D2977" s="183" t="s">
        <v>43</v>
      </c>
      <c r="E2977" s="181" t="s">
        <v>35</v>
      </c>
      <c r="F2977" s="183" t="s">
        <v>35</v>
      </c>
      <c r="G2977" s="181" t="s">
        <v>7034</v>
      </c>
      <c r="H2977" s="184">
        <v>1</v>
      </c>
      <c r="I2977" s="185" t="s">
        <v>107</v>
      </c>
      <c r="J2977" s="181" t="s">
        <v>37</v>
      </c>
      <c r="K2977" s="181" t="s">
        <v>38</v>
      </c>
      <c r="L2977" s="186">
        <v>45474</v>
      </c>
      <c r="M2977" s="187" t="s">
        <v>7068</v>
      </c>
      <c r="N2977" s="183" t="s">
        <v>43</v>
      </c>
      <c r="O2977" s="181"/>
      <c r="P2977" s="184">
        <v>1</v>
      </c>
      <c r="Q2977" s="185" t="s">
        <v>107</v>
      </c>
      <c r="R2977" s="181" t="s">
        <v>37</v>
      </c>
      <c r="S2977" s="181" t="s">
        <v>96</v>
      </c>
      <c r="T2977" s="186">
        <v>45474</v>
      </c>
      <c r="U2977" s="187" t="s">
        <v>7068</v>
      </c>
      <c r="V2977" s="188" t="str" cm="1">
        <f t="array" ref="V2977">IF(SUM(LEN(A2977:U2977))=0,"",IF(OR(OR(ISBLANK(E2977),SUM(LEN(B2977),LEN(C2977))=0),AND(NOT(D2977="Unknown"),ISBLANK(I2977)),AND(NOT(N2977="Unknown"),ISBLANK(Q2977))),"Missing Information", INDEX(Table15[Entire Service Line Classification], MATCH(SUMIFS(Table15[Unique ID],Table15[System-Owned Portion],D2977,Table15[If Material Anything Other than "Lead" in Column E,Was Material Ever Previously Lead?],F2977,Table15[Customer-Owned Portion],N2977),Table15[Unique ID],0),0)))</f>
        <v>Non-lead</v>
      </c>
      <c r="W2977" s="189"/>
    </row>
    <row r="2978" spans="1:23" s="190" customFormat="1" ht="37.5" x14ac:dyDescent="0.25">
      <c r="A2978" s="180">
        <v>10891183</v>
      </c>
      <c r="B2978" s="181" t="s">
        <v>6011</v>
      </c>
      <c r="C2978" s="182" t="s">
        <v>6012</v>
      </c>
      <c r="D2978" s="183" t="s">
        <v>43</v>
      </c>
      <c r="E2978" s="181" t="s">
        <v>35</v>
      </c>
      <c r="F2978" s="183" t="s">
        <v>35</v>
      </c>
      <c r="G2978" s="181" t="s">
        <v>274</v>
      </c>
      <c r="H2978" s="184">
        <v>1</v>
      </c>
      <c r="I2978" s="185" t="s">
        <v>107</v>
      </c>
      <c r="J2978" s="181" t="s">
        <v>37</v>
      </c>
      <c r="K2978" s="181" t="s">
        <v>38</v>
      </c>
      <c r="L2978" s="186">
        <v>45474</v>
      </c>
      <c r="M2978" s="187" t="s">
        <v>7068</v>
      </c>
      <c r="N2978" s="183" t="s">
        <v>43</v>
      </c>
      <c r="O2978" s="181"/>
      <c r="P2978" s="184">
        <v>1</v>
      </c>
      <c r="Q2978" s="185" t="s">
        <v>107</v>
      </c>
      <c r="R2978" s="181" t="s">
        <v>37</v>
      </c>
      <c r="S2978" s="181" t="s">
        <v>96</v>
      </c>
      <c r="T2978" s="186">
        <v>45474</v>
      </c>
      <c r="U2978" s="187" t="s">
        <v>7068</v>
      </c>
      <c r="V2978" s="188" t="str" cm="1">
        <f t="array" ref="V2978">IF(SUM(LEN(A2978:U2978))=0,"",IF(OR(OR(ISBLANK(E2978),SUM(LEN(B2978),LEN(C2978))=0),AND(NOT(D2978="Unknown"),ISBLANK(I2978)),AND(NOT(N2978="Unknown"),ISBLANK(Q2978))),"Missing Information", INDEX(Table15[Entire Service Line Classification], MATCH(SUMIFS(Table15[Unique ID],Table15[System-Owned Portion],D2978,Table15[If Material Anything Other than "Lead" in Column E,Was Material Ever Previously Lead?],F2978,Table15[Customer-Owned Portion],N2978),Table15[Unique ID],0),0)))</f>
        <v>Non-lead</v>
      </c>
      <c r="W2978" s="189"/>
    </row>
    <row r="2979" spans="1:23" s="190" customFormat="1" ht="56.25" x14ac:dyDescent="0.25">
      <c r="A2979" s="180">
        <v>10891182</v>
      </c>
      <c r="B2979" s="181" t="s">
        <v>6013</v>
      </c>
      <c r="C2979" s="182" t="s">
        <v>6014</v>
      </c>
      <c r="D2979" s="183" t="s">
        <v>43</v>
      </c>
      <c r="E2979" s="181" t="s">
        <v>35</v>
      </c>
      <c r="F2979" s="183" t="s">
        <v>35</v>
      </c>
      <c r="G2979" s="181" t="s">
        <v>232</v>
      </c>
      <c r="H2979" s="184">
        <v>0.75</v>
      </c>
      <c r="I2979" s="185" t="s">
        <v>107</v>
      </c>
      <c r="J2979" s="181" t="s">
        <v>37</v>
      </c>
      <c r="K2979" s="181" t="s">
        <v>38</v>
      </c>
      <c r="L2979" s="186">
        <v>45474</v>
      </c>
      <c r="M2979" s="187" t="s">
        <v>7068</v>
      </c>
      <c r="N2979" s="183" t="s">
        <v>44</v>
      </c>
      <c r="O2979" s="181"/>
      <c r="P2979" s="184"/>
      <c r="Q2979" s="185" t="s">
        <v>107</v>
      </c>
      <c r="R2979" s="181" t="s">
        <v>37</v>
      </c>
      <c r="S2979" s="181" t="s">
        <v>96</v>
      </c>
      <c r="T2979" s="186">
        <v>45474</v>
      </c>
      <c r="U2979" s="187" t="s">
        <v>11946</v>
      </c>
      <c r="V2979" s="188" t="str" cm="1">
        <f t="array" ref="V2979">IF(SUM(LEN(A2979:U2979))=0,"",IF(OR(OR(ISBLANK(E2979),SUM(LEN(B2979),LEN(C2979))=0),AND(NOT(D2979="Unknown"),ISBLANK(I2979)),AND(NOT(N2979="Unknown"),ISBLANK(Q2979))),"Missing Information", INDEX(Table15[Entire Service Line Classification], MATCH(SUMIFS(Table15[Unique ID],Table15[System-Owned Portion],D2979,Table15[If Material Anything Other than "Lead" in Column E,Was Material Ever Previously Lead?],F2979,Table15[Customer-Owned Portion],N2979),Table15[Unique ID],0),0)))</f>
        <v>Non-lead</v>
      </c>
      <c r="W2979" s="189"/>
    </row>
    <row r="2980" spans="1:23" s="190" customFormat="1" ht="37.5" x14ac:dyDescent="0.25">
      <c r="A2980" s="180">
        <v>10891171</v>
      </c>
      <c r="B2980" s="181" t="s">
        <v>6015</v>
      </c>
      <c r="C2980" s="182" t="s">
        <v>6016</v>
      </c>
      <c r="D2980" s="183" t="s">
        <v>36</v>
      </c>
      <c r="E2980" s="181" t="s">
        <v>35</v>
      </c>
      <c r="F2980" s="183" t="s">
        <v>35</v>
      </c>
      <c r="G2980" s="181" t="s">
        <v>242</v>
      </c>
      <c r="H2980" s="184">
        <v>1</v>
      </c>
      <c r="I2980" s="185" t="s">
        <v>107</v>
      </c>
      <c r="J2980" s="181" t="s">
        <v>37</v>
      </c>
      <c r="K2980" s="181" t="s">
        <v>38</v>
      </c>
      <c r="L2980" s="186">
        <v>45463</v>
      </c>
      <c r="M2980" s="187" t="s">
        <v>225</v>
      </c>
      <c r="N2980" s="183" t="s">
        <v>36</v>
      </c>
      <c r="O2980" s="181"/>
      <c r="P2980" s="184">
        <v>1</v>
      </c>
      <c r="Q2980" s="185" t="s">
        <v>107</v>
      </c>
      <c r="R2980" s="181" t="s">
        <v>37</v>
      </c>
      <c r="S2980" s="181" t="s">
        <v>96</v>
      </c>
      <c r="T2980" s="186">
        <v>45463</v>
      </c>
      <c r="U2980" s="187" t="s">
        <v>225</v>
      </c>
      <c r="V2980" s="188" t="str" cm="1">
        <f t="array" ref="V2980">IF(SUM(LEN(A2980:U2980))=0,"",IF(OR(OR(ISBLANK(E2980),SUM(LEN(B2980),LEN(C2980))=0),AND(NOT(D2980="Unknown"),ISBLANK(I2980)),AND(NOT(N2980="Unknown"),ISBLANK(Q2980))),"Missing Information", INDEX(Table15[Entire Service Line Classification], MATCH(SUMIFS(Table15[Unique ID],Table15[System-Owned Portion],D2980,Table15[If Material Anything Other than "Lead" in Column E,Was Material Ever Previously Lead?],F2980,Table15[Customer-Owned Portion],N2980),Table15[Unique ID],0),0)))</f>
        <v>Non-lead</v>
      </c>
      <c r="W2980" s="189"/>
    </row>
    <row r="2981" spans="1:23" s="190" customFormat="1" ht="37.5" x14ac:dyDescent="0.25">
      <c r="A2981" s="180">
        <v>10891170</v>
      </c>
      <c r="B2981" s="181" t="s">
        <v>6017</v>
      </c>
      <c r="C2981" s="182" t="s">
        <v>6018</v>
      </c>
      <c r="D2981" s="183" t="s">
        <v>36</v>
      </c>
      <c r="E2981" s="181" t="s">
        <v>35</v>
      </c>
      <c r="F2981" s="183" t="s">
        <v>35</v>
      </c>
      <c r="G2981" s="181" t="s">
        <v>7030</v>
      </c>
      <c r="H2981" s="184">
        <v>1</v>
      </c>
      <c r="I2981" s="185" t="s">
        <v>107</v>
      </c>
      <c r="J2981" s="181" t="s">
        <v>37</v>
      </c>
      <c r="K2981" s="181" t="s">
        <v>38</v>
      </c>
      <c r="L2981" s="186">
        <v>45491</v>
      </c>
      <c r="M2981" s="187" t="s">
        <v>225</v>
      </c>
      <c r="N2981" s="183" t="s">
        <v>43</v>
      </c>
      <c r="O2981" s="181"/>
      <c r="P2981" s="184">
        <v>1</v>
      </c>
      <c r="Q2981" s="185" t="s">
        <v>107</v>
      </c>
      <c r="R2981" s="181" t="s">
        <v>37</v>
      </c>
      <c r="S2981" s="181" t="s">
        <v>96</v>
      </c>
      <c r="T2981" s="186">
        <v>45491</v>
      </c>
      <c r="U2981" s="187" t="s">
        <v>7078</v>
      </c>
      <c r="V2981" s="188" t="str" cm="1">
        <f t="array" ref="V2981">IF(SUM(LEN(A2981:U2981))=0,"",IF(OR(OR(ISBLANK(E2981),SUM(LEN(B2981),LEN(C2981))=0),AND(NOT(D2981="Unknown"),ISBLANK(I2981)),AND(NOT(N2981="Unknown"),ISBLANK(Q2981))),"Missing Information", INDEX(Table15[Entire Service Line Classification], MATCH(SUMIFS(Table15[Unique ID],Table15[System-Owned Portion],D2981,Table15[If Material Anything Other than "Lead" in Column E,Was Material Ever Previously Lead?],F2981,Table15[Customer-Owned Portion],N2981),Table15[Unique ID],0),0)))</f>
        <v>Non-lead</v>
      </c>
      <c r="W2981" s="189"/>
    </row>
    <row r="2982" spans="1:23" s="190" customFormat="1" ht="37.5" x14ac:dyDescent="0.25">
      <c r="A2982" s="180">
        <v>10891169</v>
      </c>
      <c r="B2982" s="181" t="s">
        <v>6019</v>
      </c>
      <c r="C2982" s="182" t="s">
        <v>2613</v>
      </c>
      <c r="D2982" s="183" t="s">
        <v>43</v>
      </c>
      <c r="E2982" s="181" t="s">
        <v>35</v>
      </c>
      <c r="F2982" s="183" t="s">
        <v>35</v>
      </c>
      <c r="G2982" s="181" t="s">
        <v>225</v>
      </c>
      <c r="H2982" s="184">
        <v>2</v>
      </c>
      <c r="I2982" s="185" t="s">
        <v>107</v>
      </c>
      <c r="J2982" s="181" t="s">
        <v>37</v>
      </c>
      <c r="K2982" s="181" t="s">
        <v>38</v>
      </c>
      <c r="L2982" s="186">
        <v>45525</v>
      </c>
      <c r="M2982" s="187" t="s">
        <v>225</v>
      </c>
      <c r="N2982" s="183" t="s">
        <v>43</v>
      </c>
      <c r="O2982" s="181"/>
      <c r="P2982" s="184">
        <v>2</v>
      </c>
      <c r="Q2982" s="185" t="s">
        <v>107</v>
      </c>
      <c r="R2982" s="181" t="s">
        <v>37</v>
      </c>
      <c r="S2982" s="181" t="s">
        <v>96</v>
      </c>
      <c r="T2982" s="186">
        <v>45525</v>
      </c>
      <c r="U2982" s="187" t="s">
        <v>225</v>
      </c>
      <c r="V2982" s="188" t="str" cm="1">
        <f t="array" ref="V2982">IF(SUM(LEN(A2982:U2982))=0,"",IF(OR(OR(ISBLANK(E2982),SUM(LEN(B2982),LEN(C2982))=0),AND(NOT(D2982="Unknown"),ISBLANK(I2982)),AND(NOT(N2982="Unknown"),ISBLANK(Q2982))),"Missing Information", INDEX(Table15[Entire Service Line Classification], MATCH(SUMIFS(Table15[Unique ID],Table15[System-Owned Portion],D2982,Table15[If Material Anything Other than "Lead" in Column E,Was Material Ever Previously Lead?],F2982,Table15[Customer-Owned Portion],N2982),Table15[Unique ID],0),0)))</f>
        <v>Non-lead</v>
      </c>
      <c r="W2982" s="189"/>
    </row>
    <row r="2983" spans="1:23" s="190" customFormat="1" ht="37.5" x14ac:dyDescent="0.25">
      <c r="A2983" s="180">
        <v>10891168</v>
      </c>
      <c r="B2983" s="181" t="s">
        <v>6020</v>
      </c>
      <c r="C2983" s="182" t="s">
        <v>6021</v>
      </c>
      <c r="D2983" s="183" t="s">
        <v>36</v>
      </c>
      <c r="E2983" s="181" t="s">
        <v>35</v>
      </c>
      <c r="F2983" s="183" t="s">
        <v>35</v>
      </c>
      <c r="G2983" s="181" t="s">
        <v>243</v>
      </c>
      <c r="H2983" s="184">
        <v>1</v>
      </c>
      <c r="I2983" s="185" t="s">
        <v>107</v>
      </c>
      <c r="J2983" s="181" t="s">
        <v>37</v>
      </c>
      <c r="K2983" s="181" t="s">
        <v>38</v>
      </c>
      <c r="L2983" s="186">
        <v>45463</v>
      </c>
      <c r="M2983" s="187" t="s">
        <v>225</v>
      </c>
      <c r="N2983" s="183" t="s">
        <v>36</v>
      </c>
      <c r="O2983" s="181"/>
      <c r="P2983" s="184">
        <v>1</v>
      </c>
      <c r="Q2983" s="185" t="s">
        <v>107</v>
      </c>
      <c r="R2983" s="181" t="s">
        <v>37</v>
      </c>
      <c r="S2983" s="181" t="s">
        <v>96</v>
      </c>
      <c r="T2983" s="186">
        <v>45463</v>
      </c>
      <c r="U2983" s="187" t="s">
        <v>225</v>
      </c>
      <c r="V2983" s="188" t="str" cm="1">
        <f t="array" ref="V2983">IF(SUM(LEN(A2983:U2983))=0,"",IF(OR(OR(ISBLANK(E2983),SUM(LEN(B2983),LEN(C2983))=0),AND(NOT(D2983="Unknown"),ISBLANK(I2983)),AND(NOT(N2983="Unknown"),ISBLANK(Q2983))),"Missing Information", INDEX(Table15[Entire Service Line Classification], MATCH(SUMIFS(Table15[Unique ID],Table15[System-Owned Portion],D2983,Table15[If Material Anything Other than "Lead" in Column E,Was Material Ever Previously Lead?],F2983,Table15[Customer-Owned Portion],N2983),Table15[Unique ID],0),0)))</f>
        <v>Non-lead</v>
      </c>
      <c r="W2983" s="189"/>
    </row>
    <row r="2984" spans="1:23" s="190" customFormat="1" ht="37.5" x14ac:dyDescent="0.25">
      <c r="A2984" s="180">
        <v>10891167</v>
      </c>
      <c r="B2984" s="181" t="s">
        <v>6022</v>
      </c>
      <c r="C2984" s="182" t="s">
        <v>6023</v>
      </c>
      <c r="D2984" s="183" t="s">
        <v>36</v>
      </c>
      <c r="E2984" s="181" t="s">
        <v>35</v>
      </c>
      <c r="F2984" s="183" t="s">
        <v>35</v>
      </c>
      <c r="G2984" s="181" t="s">
        <v>239</v>
      </c>
      <c r="H2984" s="184">
        <v>1</v>
      </c>
      <c r="I2984" s="185" t="s">
        <v>107</v>
      </c>
      <c r="J2984" s="181" t="s">
        <v>37</v>
      </c>
      <c r="K2984" s="181" t="s">
        <v>38</v>
      </c>
      <c r="L2984" s="186">
        <v>45492</v>
      </c>
      <c r="M2984" s="187" t="s">
        <v>225</v>
      </c>
      <c r="N2984" s="183" t="s">
        <v>43</v>
      </c>
      <c r="O2984" s="181"/>
      <c r="P2984" s="184">
        <v>1</v>
      </c>
      <c r="Q2984" s="185" t="s">
        <v>107</v>
      </c>
      <c r="R2984" s="181" t="s">
        <v>37</v>
      </c>
      <c r="S2984" s="181" t="s">
        <v>96</v>
      </c>
      <c r="T2984" s="186">
        <v>45492</v>
      </c>
      <c r="U2984" s="187" t="s">
        <v>7068</v>
      </c>
      <c r="V2984" s="188" t="str" cm="1">
        <f t="array" ref="V2984">IF(SUM(LEN(A2984:U2984))=0,"",IF(OR(OR(ISBLANK(E2984),SUM(LEN(B2984),LEN(C2984))=0),AND(NOT(D2984="Unknown"),ISBLANK(I2984)),AND(NOT(N2984="Unknown"),ISBLANK(Q2984))),"Missing Information", INDEX(Table15[Entire Service Line Classification], MATCH(SUMIFS(Table15[Unique ID],Table15[System-Owned Portion],D2984,Table15[If Material Anything Other than "Lead" in Column E,Was Material Ever Previously Lead?],F2984,Table15[Customer-Owned Portion],N2984),Table15[Unique ID],0),0)))</f>
        <v>Non-lead</v>
      </c>
      <c r="W2984" s="189"/>
    </row>
    <row r="2985" spans="1:23" s="190" customFormat="1" ht="37.5" x14ac:dyDescent="0.25">
      <c r="A2985" s="180">
        <v>10891166</v>
      </c>
      <c r="B2985" s="181" t="s">
        <v>6024</v>
      </c>
      <c r="C2985" s="182" t="s">
        <v>6025</v>
      </c>
      <c r="D2985" s="183" t="s">
        <v>36</v>
      </c>
      <c r="E2985" s="181" t="s">
        <v>35</v>
      </c>
      <c r="F2985" s="183" t="s">
        <v>35</v>
      </c>
      <c r="G2985" s="181" t="s">
        <v>7030</v>
      </c>
      <c r="H2985" s="184">
        <v>2</v>
      </c>
      <c r="I2985" s="185" t="s">
        <v>107</v>
      </c>
      <c r="J2985" s="181" t="s">
        <v>37</v>
      </c>
      <c r="K2985" s="181" t="s">
        <v>38</v>
      </c>
      <c r="L2985" s="186">
        <v>45491</v>
      </c>
      <c r="M2985" s="187" t="s">
        <v>225</v>
      </c>
      <c r="N2985" s="183" t="s">
        <v>43</v>
      </c>
      <c r="O2985" s="181"/>
      <c r="P2985" s="184">
        <v>2</v>
      </c>
      <c r="Q2985" s="185" t="s">
        <v>107</v>
      </c>
      <c r="R2985" s="181" t="s">
        <v>37</v>
      </c>
      <c r="S2985" s="181" t="s">
        <v>96</v>
      </c>
      <c r="T2985" s="186">
        <v>45491</v>
      </c>
      <c r="U2985" s="187" t="s">
        <v>7078</v>
      </c>
      <c r="V2985" s="188" t="str" cm="1">
        <f t="array" ref="V2985">IF(SUM(LEN(A2985:U2985))=0,"",IF(OR(OR(ISBLANK(E2985),SUM(LEN(B2985),LEN(C2985))=0),AND(NOT(D2985="Unknown"),ISBLANK(I2985)),AND(NOT(N2985="Unknown"),ISBLANK(Q2985))),"Missing Information", INDEX(Table15[Entire Service Line Classification], MATCH(SUMIFS(Table15[Unique ID],Table15[System-Owned Portion],D2985,Table15[If Material Anything Other than "Lead" in Column E,Was Material Ever Previously Lead?],F2985,Table15[Customer-Owned Portion],N2985),Table15[Unique ID],0),0)))</f>
        <v>Non-lead</v>
      </c>
      <c r="W2985" s="189"/>
    </row>
    <row r="2986" spans="1:23" s="190" customFormat="1" ht="37.5" x14ac:dyDescent="0.25">
      <c r="A2986" s="180">
        <v>10891165</v>
      </c>
      <c r="B2986" s="181" t="s">
        <v>6026</v>
      </c>
      <c r="C2986" s="182" t="s">
        <v>6027</v>
      </c>
      <c r="D2986" s="183" t="s">
        <v>36</v>
      </c>
      <c r="E2986" s="181" t="s">
        <v>35</v>
      </c>
      <c r="F2986" s="183" t="s">
        <v>35</v>
      </c>
      <c r="G2986" s="181" t="s">
        <v>225</v>
      </c>
      <c r="H2986" s="184">
        <v>1</v>
      </c>
      <c r="I2986" s="185" t="s">
        <v>107</v>
      </c>
      <c r="J2986" s="181" t="s">
        <v>37</v>
      </c>
      <c r="K2986" s="181" t="s">
        <v>38</v>
      </c>
      <c r="L2986" s="186">
        <v>45463</v>
      </c>
      <c r="M2986" s="187" t="s">
        <v>225</v>
      </c>
      <c r="N2986" s="183" t="s">
        <v>36</v>
      </c>
      <c r="O2986" s="181"/>
      <c r="P2986" s="184">
        <v>1</v>
      </c>
      <c r="Q2986" s="185" t="s">
        <v>107</v>
      </c>
      <c r="R2986" s="181" t="s">
        <v>37</v>
      </c>
      <c r="S2986" s="181" t="s">
        <v>96</v>
      </c>
      <c r="T2986" s="186">
        <v>45463</v>
      </c>
      <c r="U2986" s="187" t="s">
        <v>225</v>
      </c>
      <c r="V2986" s="188" t="str" cm="1">
        <f t="array" ref="V2986">IF(SUM(LEN(A2986:U2986))=0,"",IF(OR(OR(ISBLANK(E2986),SUM(LEN(B2986),LEN(C2986))=0),AND(NOT(D2986="Unknown"),ISBLANK(I2986)),AND(NOT(N2986="Unknown"),ISBLANK(Q2986))),"Missing Information", INDEX(Table15[Entire Service Line Classification], MATCH(SUMIFS(Table15[Unique ID],Table15[System-Owned Portion],D2986,Table15[If Material Anything Other than "Lead" in Column E,Was Material Ever Previously Lead?],F2986,Table15[Customer-Owned Portion],N2986),Table15[Unique ID],0),0)))</f>
        <v>Non-lead</v>
      </c>
      <c r="W2986" s="189"/>
    </row>
    <row r="2987" spans="1:23" s="190" customFormat="1" ht="37.5" x14ac:dyDescent="0.25">
      <c r="A2987" s="180">
        <v>10891163</v>
      </c>
      <c r="B2987" s="181" t="s">
        <v>6028</v>
      </c>
      <c r="C2987" s="182" t="s">
        <v>6029</v>
      </c>
      <c r="D2987" s="183" t="s">
        <v>36</v>
      </c>
      <c r="E2987" s="181" t="s">
        <v>35</v>
      </c>
      <c r="F2987" s="183" t="s">
        <v>35</v>
      </c>
      <c r="G2987" s="181" t="s">
        <v>7030</v>
      </c>
      <c r="H2987" s="184">
        <v>1</v>
      </c>
      <c r="I2987" s="185" t="s">
        <v>107</v>
      </c>
      <c r="J2987" s="181" t="s">
        <v>37</v>
      </c>
      <c r="K2987" s="181" t="s">
        <v>38</v>
      </c>
      <c r="L2987" s="186">
        <v>45491</v>
      </c>
      <c r="M2987" s="187" t="s">
        <v>225</v>
      </c>
      <c r="N2987" s="183" t="s">
        <v>43</v>
      </c>
      <c r="O2987" s="181"/>
      <c r="P2987" s="184">
        <v>1</v>
      </c>
      <c r="Q2987" s="185" t="s">
        <v>107</v>
      </c>
      <c r="R2987" s="181" t="s">
        <v>37</v>
      </c>
      <c r="S2987" s="181" t="s">
        <v>96</v>
      </c>
      <c r="T2987" s="186">
        <v>45491</v>
      </c>
      <c r="U2987" s="187" t="s">
        <v>7078</v>
      </c>
      <c r="V2987" s="188" t="str" cm="1">
        <f t="array" ref="V2987">IF(SUM(LEN(A2987:U2987))=0,"",IF(OR(OR(ISBLANK(E2987),SUM(LEN(B2987),LEN(C2987))=0),AND(NOT(D2987="Unknown"),ISBLANK(I2987)),AND(NOT(N2987="Unknown"),ISBLANK(Q2987))),"Missing Information", INDEX(Table15[Entire Service Line Classification], MATCH(SUMIFS(Table15[Unique ID],Table15[System-Owned Portion],D2987,Table15[If Material Anything Other than "Lead" in Column E,Was Material Ever Previously Lead?],F2987,Table15[Customer-Owned Portion],N2987),Table15[Unique ID],0),0)))</f>
        <v>Non-lead</v>
      </c>
      <c r="W2987" s="189"/>
    </row>
    <row r="2988" spans="1:23" s="190" customFormat="1" ht="37.5" x14ac:dyDescent="0.25">
      <c r="A2988" s="180">
        <v>10891162</v>
      </c>
      <c r="B2988" s="181" t="s">
        <v>6030</v>
      </c>
      <c r="C2988" s="182" t="s">
        <v>6031</v>
      </c>
      <c r="D2988" s="183" t="s">
        <v>36</v>
      </c>
      <c r="E2988" s="181" t="s">
        <v>35</v>
      </c>
      <c r="F2988" s="183" t="s">
        <v>35</v>
      </c>
      <c r="G2988" s="181" t="s">
        <v>243</v>
      </c>
      <c r="H2988" s="184">
        <v>1</v>
      </c>
      <c r="I2988" s="185" t="s">
        <v>107</v>
      </c>
      <c r="J2988" s="181" t="s">
        <v>37</v>
      </c>
      <c r="K2988" s="181" t="s">
        <v>38</v>
      </c>
      <c r="L2988" s="186">
        <v>45463</v>
      </c>
      <c r="M2988" s="187" t="s">
        <v>225</v>
      </c>
      <c r="N2988" s="183" t="s">
        <v>36</v>
      </c>
      <c r="O2988" s="181"/>
      <c r="P2988" s="184">
        <v>1</v>
      </c>
      <c r="Q2988" s="185" t="s">
        <v>107</v>
      </c>
      <c r="R2988" s="181" t="s">
        <v>37</v>
      </c>
      <c r="S2988" s="181" t="s">
        <v>96</v>
      </c>
      <c r="T2988" s="186">
        <v>45463</v>
      </c>
      <c r="U2988" s="187" t="s">
        <v>225</v>
      </c>
      <c r="V2988" s="188" t="str" cm="1">
        <f t="array" ref="V2988">IF(SUM(LEN(A2988:U2988))=0,"",IF(OR(OR(ISBLANK(E2988),SUM(LEN(B2988),LEN(C2988))=0),AND(NOT(D2988="Unknown"),ISBLANK(I2988)),AND(NOT(N2988="Unknown"),ISBLANK(Q2988))),"Missing Information", INDEX(Table15[Entire Service Line Classification], MATCH(SUMIFS(Table15[Unique ID],Table15[System-Owned Portion],D2988,Table15[If Material Anything Other than "Lead" in Column E,Was Material Ever Previously Lead?],F2988,Table15[Customer-Owned Portion],N2988),Table15[Unique ID],0),0)))</f>
        <v>Non-lead</v>
      </c>
      <c r="W2988" s="189"/>
    </row>
    <row r="2989" spans="1:23" s="190" customFormat="1" ht="37.5" x14ac:dyDescent="0.25">
      <c r="A2989" s="180">
        <v>10891161</v>
      </c>
      <c r="B2989" s="181" t="s">
        <v>6032</v>
      </c>
      <c r="C2989" s="182" t="s">
        <v>6033</v>
      </c>
      <c r="D2989" s="183" t="s">
        <v>36</v>
      </c>
      <c r="E2989" s="181" t="s">
        <v>35</v>
      </c>
      <c r="F2989" s="183" t="s">
        <v>35</v>
      </c>
      <c r="G2989" s="181" t="s">
        <v>243</v>
      </c>
      <c r="H2989" s="184">
        <v>1</v>
      </c>
      <c r="I2989" s="185" t="s">
        <v>107</v>
      </c>
      <c r="J2989" s="181" t="s">
        <v>37</v>
      </c>
      <c r="K2989" s="181" t="s">
        <v>38</v>
      </c>
      <c r="L2989" s="186">
        <v>45463</v>
      </c>
      <c r="M2989" s="187" t="s">
        <v>225</v>
      </c>
      <c r="N2989" s="183" t="s">
        <v>36</v>
      </c>
      <c r="O2989" s="181"/>
      <c r="P2989" s="184">
        <v>1</v>
      </c>
      <c r="Q2989" s="185" t="s">
        <v>107</v>
      </c>
      <c r="R2989" s="181" t="s">
        <v>37</v>
      </c>
      <c r="S2989" s="181" t="s">
        <v>96</v>
      </c>
      <c r="T2989" s="186">
        <v>45463</v>
      </c>
      <c r="U2989" s="187" t="s">
        <v>225</v>
      </c>
      <c r="V2989" s="188" t="str" cm="1">
        <f t="array" ref="V2989">IF(SUM(LEN(A2989:U2989))=0,"",IF(OR(OR(ISBLANK(E2989),SUM(LEN(B2989),LEN(C2989))=0),AND(NOT(D2989="Unknown"),ISBLANK(I2989)),AND(NOT(N2989="Unknown"),ISBLANK(Q2989))),"Missing Information", INDEX(Table15[Entire Service Line Classification], MATCH(SUMIFS(Table15[Unique ID],Table15[System-Owned Portion],D2989,Table15[If Material Anything Other than "Lead" in Column E,Was Material Ever Previously Lead?],F2989,Table15[Customer-Owned Portion],N2989),Table15[Unique ID],0),0)))</f>
        <v>Non-lead</v>
      </c>
      <c r="W2989" s="189"/>
    </row>
    <row r="2990" spans="1:23" s="190" customFormat="1" ht="37.5" x14ac:dyDescent="0.25">
      <c r="A2990" s="180">
        <v>10891160</v>
      </c>
      <c r="B2990" s="181" t="s">
        <v>6034</v>
      </c>
      <c r="C2990" s="182" t="s">
        <v>6035</v>
      </c>
      <c r="D2990" s="183" t="s">
        <v>36</v>
      </c>
      <c r="E2990" s="181" t="s">
        <v>35</v>
      </c>
      <c r="F2990" s="183" t="s">
        <v>35</v>
      </c>
      <c r="G2990" s="181" t="s">
        <v>243</v>
      </c>
      <c r="H2990" s="184">
        <v>1</v>
      </c>
      <c r="I2990" s="185" t="s">
        <v>107</v>
      </c>
      <c r="J2990" s="181" t="s">
        <v>37</v>
      </c>
      <c r="K2990" s="181" t="s">
        <v>38</v>
      </c>
      <c r="L2990" s="186">
        <v>45463</v>
      </c>
      <c r="M2990" s="187" t="s">
        <v>225</v>
      </c>
      <c r="N2990" s="183" t="s">
        <v>36</v>
      </c>
      <c r="O2990" s="181"/>
      <c r="P2990" s="184">
        <v>1</v>
      </c>
      <c r="Q2990" s="185" t="s">
        <v>107</v>
      </c>
      <c r="R2990" s="181" t="s">
        <v>37</v>
      </c>
      <c r="S2990" s="181" t="s">
        <v>96</v>
      </c>
      <c r="T2990" s="186">
        <v>45463</v>
      </c>
      <c r="U2990" s="187" t="s">
        <v>225</v>
      </c>
      <c r="V2990" s="188" t="str" cm="1">
        <f t="array" ref="V2990">IF(SUM(LEN(A2990:U2990))=0,"",IF(OR(OR(ISBLANK(E2990),SUM(LEN(B2990),LEN(C2990))=0),AND(NOT(D2990="Unknown"),ISBLANK(I2990)),AND(NOT(N2990="Unknown"),ISBLANK(Q2990))),"Missing Information", INDEX(Table15[Entire Service Line Classification], MATCH(SUMIFS(Table15[Unique ID],Table15[System-Owned Portion],D2990,Table15[If Material Anything Other than "Lead" in Column E,Was Material Ever Previously Lead?],F2990,Table15[Customer-Owned Portion],N2990),Table15[Unique ID],0),0)))</f>
        <v>Non-lead</v>
      </c>
      <c r="W2990" s="189"/>
    </row>
    <row r="2991" spans="1:23" s="190" customFormat="1" ht="37.5" x14ac:dyDescent="0.25">
      <c r="A2991" s="180">
        <v>10891159</v>
      </c>
      <c r="B2991" s="181" t="s">
        <v>6036</v>
      </c>
      <c r="C2991" s="182" t="s">
        <v>6037</v>
      </c>
      <c r="D2991" s="183" t="s">
        <v>36</v>
      </c>
      <c r="E2991" s="181" t="s">
        <v>35</v>
      </c>
      <c r="F2991" s="183" t="s">
        <v>35</v>
      </c>
      <c r="G2991" s="181" t="s">
        <v>225</v>
      </c>
      <c r="H2991" s="184">
        <v>1</v>
      </c>
      <c r="I2991" s="185" t="s">
        <v>107</v>
      </c>
      <c r="J2991" s="181" t="s">
        <v>37</v>
      </c>
      <c r="K2991" s="181" t="s">
        <v>38</v>
      </c>
      <c r="L2991" s="186">
        <v>45463</v>
      </c>
      <c r="M2991" s="187" t="s">
        <v>225</v>
      </c>
      <c r="N2991" s="183" t="s">
        <v>36</v>
      </c>
      <c r="O2991" s="181"/>
      <c r="P2991" s="184">
        <v>1</v>
      </c>
      <c r="Q2991" s="185" t="s">
        <v>107</v>
      </c>
      <c r="R2991" s="181" t="s">
        <v>37</v>
      </c>
      <c r="S2991" s="181" t="s">
        <v>96</v>
      </c>
      <c r="T2991" s="186">
        <v>45463</v>
      </c>
      <c r="U2991" s="187" t="s">
        <v>225</v>
      </c>
      <c r="V2991" s="188" t="str" cm="1">
        <f t="array" ref="V2991">IF(SUM(LEN(A2991:U2991))=0,"",IF(OR(OR(ISBLANK(E2991),SUM(LEN(B2991),LEN(C2991))=0),AND(NOT(D2991="Unknown"),ISBLANK(I2991)),AND(NOT(N2991="Unknown"),ISBLANK(Q2991))),"Missing Information", INDEX(Table15[Entire Service Line Classification], MATCH(SUMIFS(Table15[Unique ID],Table15[System-Owned Portion],D2991,Table15[If Material Anything Other than "Lead" in Column E,Was Material Ever Previously Lead?],F2991,Table15[Customer-Owned Portion],N2991),Table15[Unique ID],0),0)))</f>
        <v>Non-lead</v>
      </c>
      <c r="W2991" s="189"/>
    </row>
    <row r="2992" spans="1:23" s="190" customFormat="1" ht="37.5" x14ac:dyDescent="0.25">
      <c r="A2992" s="180">
        <v>10891157</v>
      </c>
      <c r="B2992" s="181" t="s">
        <v>6038</v>
      </c>
      <c r="C2992" s="182" t="s">
        <v>6039</v>
      </c>
      <c r="D2992" s="183" t="s">
        <v>36</v>
      </c>
      <c r="E2992" s="181" t="s">
        <v>35</v>
      </c>
      <c r="F2992" s="183" t="s">
        <v>35</v>
      </c>
      <c r="G2992" s="181" t="s">
        <v>243</v>
      </c>
      <c r="H2992" s="184">
        <v>1</v>
      </c>
      <c r="I2992" s="185" t="s">
        <v>107</v>
      </c>
      <c r="J2992" s="181" t="s">
        <v>37</v>
      </c>
      <c r="K2992" s="181" t="s">
        <v>38</v>
      </c>
      <c r="L2992" s="186">
        <v>45463</v>
      </c>
      <c r="M2992" s="187" t="s">
        <v>225</v>
      </c>
      <c r="N2992" s="183" t="s">
        <v>36</v>
      </c>
      <c r="O2992" s="181"/>
      <c r="P2992" s="184">
        <v>1</v>
      </c>
      <c r="Q2992" s="185" t="s">
        <v>107</v>
      </c>
      <c r="R2992" s="181" t="s">
        <v>37</v>
      </c>
      <c r="S2992" s="181" t="s">
        <v>96</v>
      </c>
      <c r="T2992" s="186">
        <v>45463</v>
      </c>
      <c r="U2992" s="187" t="s">
        <v>225</v>
      </c>
      <c r="V2992" s="188" t="str" cm="1">
        <f t="array" ref="V2992">IF(SUM(LEN(A2992:U2992))=0,"",IF(OR(OR(ISBLANK(E2992),SUM(LEN(B2992),LEN(C2992))=0),AND(NOT(D2992="Unknown"),ISBLANK(I2992)),AND(NOT(N2992="Unknown"),ISBLANK(Q2992))),"Missing Information", INDEX(Table15[Entire Service Line Classification], MATCH(SUMIFS(Table15[Unique ID],Table15[System-Owned Portion],D2992,Table15[If Material Anything Other than "Lead" in Column E,Was Material Ever Previously Lead?],F2992,Table15[Customer-Owned Portion],N2992),Table15[Unique ID],0),0)))</f>
        <v>Non-lead</v>
      </c>
      <c r="W2992" s="189"/>
    </row>
    <row r="2993" spans="1:23" s="190" customFormat="1" ht="37.5" x14ac:dyDescent="0.25">
      <c r="A2993" s="180">
        <v>10891155</v>
      </c>
      <c r="B2993" s="181" t="s">
        <v>6040</v>
      </c>
      <c r="C2993" s="182" t="s">
        <v>6041</v>
      </c>
      <c r="D2993" s="183" t="s">
        <v>36</v>
      </c>
      <c r="E2993" s="181" t="s">
        <v>35</v>
      </c>
      <c r="F2993" s="183" t="s">
        <v>35</v>
      </c>
      <c r="G2993" s="181" t="s">
        <v>243</v>
      </c>
      <c r="H2993" s="184">
        <v>1</v>
      </c>
      <c r="I2993" s="185" t="s">
        <v>107</v>
      </c>
      <c r="J2993" s="181" t="s">
        <v>37</v>
      </c>
      <c r="K2993" s="181" t="s">
        <v>38</v>
      </c>
      <c r="L2993" s="186">
        <v>45463</v>
      </c>
      <c r="M2993" s="187" t="s">
        <v>225</v>
      </c>
      <c r="N2993" s="183" t="s">
        <v>36</v>
      </c>
      <c r="O2993" s="181"/>
      <c r="P2993" s="184">
        <v>1</v>
      </c>
      <c r="Q2993" s="185" t="s">
        <v>107</v>
      </c>
      <c r="R2993" s="181" t="s">
        <v>37</v>
      </c>
      <c r="S2993" s="181" t="s">
        <v>96</v>
      </c>
      <c r="T2993" s="186">
        <v>45463</v>
      </c>
      <c r="U2993" s="187" t="s">
        <v>225</v>
      </c>
      <c r="V2993" s="188" t="str" cm="1">
        <f t="array" ref="V2993">IF(SUM(LEN(A2993:U2993))=0,"",IF(OR(OR(ISBLANK(E2993),SUM(LEN(B2993),LEN(C2993))=0),AND(NOT(D2993="Unknown"),ISBLANK(I2993)),AND(NOT(N2993="Unknown"),ISBLANK(Q2993))),"Missing Information", INDEX(Table15[Entire Service Line Classification], MATCH(SUMIFS(Table15[Unique ID],Table15[System-Owned Portion],D2993,Table15[If Material Anything Other than "Lead" in Column E,Was Material Ever Previously Lead?],F2993,Table15[Customer-Owned Portion],N2993),Table15[Unique ID],0),0)))</f>
        <v>Non-lead</v>
      </c>
      <c r="W2993" s="189"/>
    </row>
    <row r="2994" spans="1:23" s="190" customFormat="1" ht="37.5" x14ac:dyDescent="0.25">
      <c r="A2994" s="180">
        <v>10891147</v>
      </c>
      <c r="B2994" s="181" t="s">
        <v>6042</v>
      </c>
      <c r="C2994" s="182" t="s">
        <v>6043</v>
      </c>
      <c r="D2994" s="183" t="s">
        <v>36</v>
      </c>
      <c r="E2994" s="181" t="s">
        <v>35</v>
      </c>
      <c r="F2994" s="183" t="s">
        <v>35</v>
      </c>
      <c r="G2994" s="181" t="s">
        <v>243</v>
      </c>
      <c r="H2994" s="184">
        <v>1</v>
      </c>
      <c r="I2994" s="185" t="s">
        <v>107</v>
      </c>
      <c r="J2994" s="181" t="s">
        <v>37</v>
      </c>
      <c r="K2994" s="181" t="s">
        <v>38</v>
      </c>
      <c r="L2994" s="186">
        <v>45463</v>
      </c>
      <c r="M2994" s="187" t="s">
        <v>225</v>
      </c>
      <c r="N2994" s="183" t="s">
        <v>36</v>
      </c>
      <c r="O2994" s="181"/>
      <c r="P2994" s="184">
        <v>1</v>
      </c>
      <c r="Q2994" s="185" t="s">
        <v>107</v>
      </c>
      <c r="R2994" s="181" t="s">
        <v>37</v>
      </c>
      <c r="S2994" s="181" t="s">
        <v>96</v>
      </c>
      <c r="T2994" s="186">
        <v>45463</v>
      </c>
      <c r="U2994" s="187" t="s">
        <v>225</v>
      </c>
      <c r="V2994" s="188" t="str" cm="1">
        <f t="array" ref="V2994">IF(SUM(LEN(A2994:U2994))=0,"",IF(OR(OR(ISBLANK(E2994),SUM(LEN(B2994),LEN(C2994))=0),AND(NOT(D2994="Unknown"),ISBLANK(I2994)),AND(NOT(N2994="Unknown"),ISBLANK(Q2994))),"Missing Information", INDEX(Table15[Entire Service Line Classification], MATCH(SUMIFS(Table15[Unique ID],Table15[System-Owned Portion],D2994,Table15[If Material Anything Other than "Lead" in Column E,Was Material Ever Previously Lead?],F2994,Table15[Customer-Owned Portion],N2994),Table15[Unique ID],0),0)))</f>
        <v>Non-lead</v>
      </c>
      <c r="W2994" s="189"/>
    </row>
    <row r="2995" spans="1:23" s="190" customFormat="1" ht="37.5" x14ac:dyDescent="0.25">
      <c r="A2995" s="180">
        <v>10891145</v>
      </c>
      <c r="B2995" s="181" t="s">
        <v>6044</v>
      </c>
      <c r="C2995" s="182" t="s">
        <v>6045</v>
      </c>
      <c r="D2995" s="183" t="s">
        <v>36</v>
      </c>
      <c r="E2995" s="181" t="s">
        <v>35</v>
      </c>
      <c r="F2995" s="183" t="s">
        <v>35</v>
      </c>
      <c r="G2995" s="181" t="s">
        <v>243</v>
      </c>
      <c r="H2995" s="184">
        <v>1</v>
      </c>
      <c r="I2995" s="185" t="s">
        <v>107</v>
      </c>
      <c r="J2995" s="181" t="s">
        <v>37</v>
      </c>
      <c r="K2995" s="181" t="s">
        <v>38</v>
      </c>
      <c r="L2995" s="186">
        <v>45463</v>
      </c>
      <c r="M2995" s="187" t="s">
        <v>225</v>
      </c>
      <c r="N2995" s="183" t="s">
        <v>36</v>
      </c>
      <c r="O2995" s="181"/>
      <c r="P2995" s="184">
        <v>1</v>
      </c>
      <c r="Q2995" s="185" t="s">
        <v>107</v>
      </c>
      <c r="R2995" s="181" t="s">
        <v>37</v>
      </c>
      <c r="S2995" s="181" t="s">
        <v>96</v>
      </c>
      <c r="T2995" s="186">
        <v>45463</v>
      </c>
      <c r="U2995" s="187" t="s">
        <v>225</v>
      </c>
      <c r="V2995" s="188" t="str" cm="1">
        <f t="array" ref="V2995">IF(SUM(LEN(A2995:U2995))=0,"",IF(OR(OR(ISBLANK(E2995),SUM(LEN(B2995),LEN(C2995))=0),AND(NOT(D2995="Unknown"),ISBLANK(I2995)),AND(NOT(N2995="Unknown"),ISBLANK(Q2995))),"Missing Information", INDEX(Table15[Entire Service Line Classification], MATCH(SUMIFS(Table15[Unique ID],Table15[System-Owned Portion],D2995,Table15[If Material Anything Other than "Lead" in Column E,Was Material Ever Previously Lead?],F2995,Table15[Customer-Owned Portion],N2995),Table15[Unique ID],0),0)))</f>
        <v>Non-lead</v>
      </c>
      <c r="W2995" s="189"/>
    </row>
    <row r="2996" spans="1:23" s="190" customFormat="1" ht="37.5" x14ac:dyDescent="0.25">
      <c r="A2996" s="180">
        <v>10891142</v>
      </c>
      <c r="B2996" s="181" t="s">
        <v>6046</v>
      </c>
      <c r="C2996" s="182" t="s">
        <v>6047</v>
      </c>
      <c r="D2996" s="183" t="s">
        <v>36</v>
      </c>
      <c r="E2996" s="181" t="s">
        <v>35</v>
      </c>
      <c r="F2996" s="183" t="s">
        <v>35</v>
      </c>
      <c r="G2996" s="181" t="s">
        <v>243</v>
      </c>
      <c r="H2996" s="184">
        <v>1</v>
      </c>
      <c r="I2996" s="185" t="s">
        <v>107</v>
      </c>
      <c r="J2996" s="181" t="s">
        <v>37</v>
      </c>
      <c r="K2996" s="181" t="s">
        <v>38</v>
      </c>
      <c r="L2996" s="186">
        <v>45463</v>
      </c>
      <c r="M2996" s="187" t="s">
        <v>225</v>
      </c>
      <c r="N2996" s="183" t="s">
        <v>36</v>
      </c>
      <c r="O2996" s="181"/>
      <c r="P2996" s="184">
        <v>1</v>
      </c>
      <c r="Q2996" s="185" t="s">
        <v>107</v>
      </c>
      <c r="R2996" s="181" t="s">
        <v>37</v>
      </c>
      <c r="S2996" s="181" t="s">
        <v>96</v>
      </c>
      <c r="T2996" s="186">
        <v>45463</v>
      </c>
      <c r="U2996" s="187" t="s">
        <v>225</v>
      </c>
      <c r="V2996" s="188" t="str" cm="1">
        <f t="array" ref="V2996">IF(SUM(LEN(A2996:U2996))=0,"",IF(OR(OR(ISBLANK(E2996),SUM(LEN(B2996),LEN(C2996))=0),AND(NOT(D2996="Unknown"),ISBLANK(I2996)),AND(NOT(N2996="Unknown"),ISBLANK(Q2996))),"Missing Information", INDEX(Table15[Entire Service Line Classification], MATCH(SUMIFS(Table15[Unique ID],Table15[System-Owned Portion],D2996,Table15[If Material Anything Other than "Lead" in Column E,Was Material Ever Previously Lead?],F2996,Table15[Customer-Owned Portion],N2996),Table15[Unique ID],0),0)))</f>
        <v>Non-lead</v>
      </c>
      <c r="W2996" s="189"/>
    </row>
    <row r="2997" spans="1:23" s="190" customFormat="1" ht="37.5" x14ac:dyDescent="0.25">
      <c r="A2997" s="180">
        <v>10891146</v>
      </c>
      <c r="B2997" s="181" t="s">
        <v>6048</v>
      </c>
      <c r="C2997" s="182" t="s">
        <v>6049</v>
      </c>
      <c r="D2997" s="183" t="s">
        <v>43</v>
      </c>
      <c r="E2997" s="181" t="s">
        <v>35</v>
      </c>
      <c r="F2997" s="183" t="s">
        <v>35</v>
      </c>
      <c r="G2997" s="181" t="s">
        <v>225</v>
      </c>
      <c r="H2997" s="184">
        <v>0.75</v>
      </c>
      <c r="I2997" s="185" t="s">
        <v>107</v>
      </c>
      <c r="J2997" s="181" t="s">
        <v>37</v>
      </c>
      <c r="K2997" s="181" t="s">
        <v>38</v>
      </c>
      <c r="L2997" s="186">
        <v>45491</v>
      </c>
      <c r="M2997" s="187" t="s">
        <v>7078</v>
      </c>
      <c r="N2997" s="183" t="s">
        <v>43</v>
      </c>
      <c r="O2997" s="181"/>
      <c r="P2997" s="184">
        <v>0.75</v>
      </c>
      <c r="Q2997" s="185" t="s">
        <v>107</v>
      </c>
      <c r="R2997" s="181" t="s">
        <v>37</v>
      </c>
      <c r="S2997" s="181" t="s">
        <v>96</v>
      </c>
      <c r="T2997" s="186">
        <v>45491</v>
      </c>
      <c r="U2997" s="187" t="s">
        <v>7078</v>
      </c>
      <c r="V2997" s="188" t="str" cm="1">
        <f t="array" ref="V2997">IF(SUM(LEN(A2997:U2997))=0,"",IF(OR(OR(ISBLANK(E2997),SUM(LEN(B2997),LEN(C2997))=0),AND(NOT(D2997="Unknown"),ISBLANK(I2997)),AND(NOT(N2997="Unknown"),ISBLANK(Q2997))),"Missing Information", INDEX(Table15[Entire Service Line Classification], MATCH(SUMIFS(Table15[Unique ID],Table15[System-Owned Portion],D2997,Table15[If Material Anything Other than "Lead" in Column E,Was Material Ever Previously Lead?],F2997,Table15[Customer-Owned Portion],N2997),Table15[Unique ID],0),0)))</f>
        <v>Non-lead</v>
      </c>
      <c r="W2997" s="189"/>
    </row>
    <row r="2998" spans="1:23" s="190" customFormat="1" ht="37.5" x14ac:dyDescent="0.25">
      <c r="A2998" s="180">
        <v>10891140</v>
      </c>
      <c r="B2998" s="181" t="s">
        <v>6050</v>
      </c>
      <c r="C2998" s="182" t="s">
        <v>6051</v>
      </c>
      <c r="D2998" s="183" t="s">
        <v>36</v>
      </c>
      <c r="E2998" s="181" t="s">
        <v>35</v>
      </c>
      <c r="F2998" s="183" t="s">
        <v>35</v>
      </c>
      <c r="G2998" s="181" t="s">
        <v>243</v>
      </c>
      <c r="H2998" s="184">
        <v>1</v>
      </c>
      <c r="I2998" s="185" t="s">
        <v>107</v>
      </c>
      <c r="J2998" s="181" t="s">
        <v>37</v>
      </c>
      <c r="K2998" s="181" t="s">
        <v>38</v>
      </c>
      <c r="L2998" s="186">
        <v>45463</v>
      </c>
      <c r="M2998" s="187" t="s">
        <v>225</v>
      </c>
      <c r="N2998" s="183" t="s">
        <v>36</v>
      </c>
      <c r="O2998" s="181"/>
      <c r="P2998" s="184">
        <v>1</v>
      </c>
      <c r="Q2998" s="185" t="s">
        <v>107</v>
      </c>
      <c r="R2998" s="181" t="s">
        <v>37</v>
      </c>
      <c r="S2998" s="181" t="s">
        <v>96</v>
      </c>
      <c r="T2998" s="186">
        <v>45463</v>
      </c>
      <c r="U2998" s="187" t="s">
        <v>225</v>
      </c>
      <c r="V2998" s="188" t="str" cm="1">
        <f t="array" ref="V2998">IF(SUM(LEN(A2998:U2998))=0,"",IF(OR(OR(ISBLANK(E2998),SUM(LEN(B2998),LEN(C2998))=0),AND(NOT(D2998="Unknown"),ISBLANK(I2998)),AND(NOT(N2998="Unknown"),ISBLANK(Q2998))),"Missing Information", INDEX(Table15[Entire Service Line Classification], MATCH(SUMIFS(Table15[Unique ID],Table15[System-Owned Portion],D2998,Table15[If Material Anything Other than "Lead" in Column E,Was Material Ever Previously Lead?],F2998,Table15[Customer-Owned Portion],N2998),Table15[Unique ID],0),0)))</f>
        <v>Non-lead</v>
      </c>
      <c r="W2998" s="189"/>
    </row>
    <row r="2999" spans="1:23" s="190" customFormat="1" ht="37.5" x14ac:dyDescent="0.25">
      <c r="A2999" s="180">
        <v>10891136</v>
      </c>
      <c r="B2999" s="181" t="s">
        <v>6052</v>
      </c>
      <c r="C2999" s="182" t="s">
        <v>6053</v>
      </c>
      <c r="D2999" s="183" t="s">
        <v>36</v>
      </c>
      <c r="E2999" s="181" t="s">
        <v>35</v>
      </c>
      <c r="F2999" s="183" t="s">
        <v>35</v>
      </c>
      <c r="G2999" s="181" t="s">
        <v>243</v>
      </c>
      <c r="H2999" s="184">
        <v>1</v>
      </c>
      <c r="I2999" s="185" t="s">
        <v>107</v>
      </c>
      <c r="J2999" s="181" t="s">
        <v>37</v>
      </c>
      <c r="K2999" s="181" t="s">
        <v>38</v>
      </c>
      <c r="L2999" s="186">
        <v>45463</v>
      </c>
      <c r="M2999" s="187" t="s">
        <v>225</v>
      </c>
      <c r="N2999" s="183" t="s">
        <v>36</v>
      </c>
      <c r="O2999" s="181"/>
      <c r="P2999" s="184">
        <v>1</v>
      </c>
      <c r="Q2999" s="185" t="s">
        <v>107</v>
      </c>
      <c r="R2999" s="181" t="s">
        <v>37</v>
      </c>
      <c r="S2999" s="181" t="s">
        <v>96</v>
      </c>
      <c r="T2999" s="186">
        <v>45463</v>
      </c>
      <c r="U2999" s="187" t="s">
        <v>225</v>
      </c>
      <c r="V2999" s="188" t="str" cm="1">
        <f t="array" ref="V2999">IF(SUM(LEN(A2999:U2999))=0,"",IF(OR(OR(ISBLANK(E2999),SUM(LEN(B2999),LEN(C2999))=0),AND(NOT(D2999="Unknown"),ISBLANK(I2999)),AND(NOT(N2999="Unknown"),ISBLANK(Q2999))),"Missing Information", INDEX(Table15[Entire Service Line Classification], MATCH(SUMIFS(Table15[Unique ID],Table15[System-Owned Portion],D2999,Table15[If Material Anything Other than "Lead" in Column E,Was Material Ever Previously Lead?],F2999,Table15[Customer-Owned Portion],N2999),Table15[Unique ID],0),0)))</f>
        <v>Non-lead</v>
      </c>
      <c r="W2999" s="189"/>
    </row>
    <row r="3000" spans="1:23" s="190" customFormat="1" ht="37.5" x14ac:dyDescent="0.25">
      <c r="A3000" s="180">
        <v>10891149</v>
      </c>
      <c r="B3000" s="181" t="s">
        <v>6054</v>
      </c>
      <c r="C3000" s="182" t="s">
        <v>6055</v>
      </c>
      <c r="D3000" s="183" t="s">
        <v>36</v>
      </c>
      <c r="E3000" s="181" t="s">
        <v>35</v>
      </c>
      <c r="F3000" s="183" t="s">
        <v>35</v>
      </c>
      <c r="G3000" s="181" t="s">
        <v>232</v>
      </c>
      <c r="H3000" s="184">
        <v>1</v>
      </c>
      <c r="I3000" s="185" t="s">
        <v>107</v>
      </c>
      <c r="J3000" s="181" t="s">
        <v>37</v>
      </c>
      <c r="K3000" s="181" t="s">
        <v>38</v>
      </c>
      <c r="L3000" s="186">
        <v>45463</v>
      </c>
      <c r="M3000" s="187" t="s">
        <v>225</v>
      </c>
      <c r="N3000" s="183" t="s">
        <v>36</v>
      </c>
      <c r="O3000" s="181"/>
      <c r="P3000" s="184">
        <v>1</v>
      </c>
      <c r="Q3000" s="185" t="s">
        <v>107</v>
      </c>
      <c r="R3000" s="181" t="s">
        <v>37</v>
      </c>
      <c r="S3000" s="181" t="s">
        <v>96</v>
      </c>
      <c r="T3000" s="186">
        <v>45463</v>
      </c>
      <c r="U3000" s="187" t="s">
        <v>225</v>
      </c>
      <c r="V3000" s="188" t="str" cm="1">
        <f t="array" ref="V3000">IF(SUM(LEN(A3000:U3000))=0,"",IF(OR(OR(ISBLANK(E3000),SUM(LEN(B3000),LEN(C3000))=0),AND(NOT(D3000="Unknown"),ISBLANK(I3000)),AND(NOT(N3000="Unknown"),ISBLANK(Q3000))),"Missing Information", INDEX(Table15[Entire Service Line Classification], MATCH(SUMIFS(Table15[Unique ID],Table15[System-Owned Portion],D3000,Table15[If Material Anything Other than "Lead" in Column E,Was Material Ever Previously Lead?],F3000,Table15[Customer-Owned Portion],N3000),Table15[Unique ID],0),0)))</f>
        <v>Non-lead</v>
      </c>
      <c r="W3000" s="189"/>
    </row>
    <row r="3001" spans="1:23" s="190" customFormat="1" ht="37.5" x14ac:dyDescent="0.25">
      <c r="A3001" s="180">
        <v>10891137</v>
      </c>
      <c r="B3001" s="181" t="s">
        <v>6056</v>
      </c>
      <c r="C3001" s="182" t="s">
        <v>6057</v>
      </c>
      <c r="D3001" s="183" t="s">
        <v>36</v>
      </c>
      <c r="E3001" s="181" t="s">
        <v>35</v>
      </c>
      <c r="F3001" s="183" t="s">
        <v>35</v>
      </c>
      <c r="G3001" s="181" t="s">
        <v>243</v>
      </c>
      <c r="H3001" s="184">
        <v>1</v>
      </c>
      <c r="I3001" s="185" t="s">
        <v>107</v>
      </c>
      <c r="J3001" s="181" t="s">
        <v>37</v>
      </c>
      <c r="K3001" s="181" t="s">
        <v>38</v>
      </c>
      <c r="L3001" s="186">
        <v>45463</v>
      </c>
      <c r="M3001" s="187" t="s">
        <v>225</v>
      </c>
      <c r="N3001" s="183" t="s">
        <v>36</v>
      </c>
      <c r="O3001" s="181"/>
      <c r="P3001" s="184">
        <v>1</v>
      </c>
      <c r="Q3001" s="185" t="s">
        <v>107</v>
      </c>
      <c r="R3001" s="181" t="s">
        <v>37</v>
      </c>
      <c r="S3001" s="181" t="s">
        <v>96</v>
      </c>
      <c r="T3001" s="186">
        <v>45463</v>
      </c>
      <c r="U3001" s="187" t="s">
        <v>225</v>
      </c>
      <c r="V3001" s="188" t="str" cm="1">
        <f t="array" ref="V3001">IF(SUM(LEN(A3001:U3001))=0,"",IF(OR(OR(ISBLANK(E3001),SUM(LEN(B3001),LEN(C3001))=0),AND(NOT(D3001="Unknown"),ISBLANK(I3001)),AND(NOT(N3001="Unknown"),ISBLANK(Q3001))),"Missing Information", INDEX(Table15[Entire Service Line Classification], MATCH(SUMIFS(Table15[Unique ID],Table15[System-Owned Portion],D3001,Table15[If Material Anything Other than "Lead" in Column E,Was Material Ever Previously Lead?],F3001,Table15[Customer-Owned Portion],N3001),Table15[Unique ID],0),0)))</f>
        <v>Non-lead</v>
      </c>
      <c r="W3001" s="189"/>
    </row>
    <row r="3002" spans="1:23" s="190" customFormat="1" ht="37.5" x14ac:dyDescent="0.25">
      <c r="A3002" s="180">
        <v>10891158</v>
      </c>
      <c r="B3002" s="181" t="s">
        <v>6058</v>
      </c>
      <c r="C3002" s="182" t="s">
        <v>6039</v>
      </c>
      <c r="D3002" s="183" t="s">
        <v>36</v>
      </c>
      <c r="E3002" s="181" t="s">
        <v>35</v>
      </c>
      <c r="F3002" s="183" t="s">
        <v>35</v>
      </c>
      <c r="G3002" s="181" t="s">
        <v>243</v>
      </c>
      <c r="H3002" s="184">
        <v>1</v>
      </c>
      <c r="I3002" s="185" t="s">
        <v>107</v>
      </c>
      <c r="J3002" s="181" t="s">
        <v>37</v>
      </c>
      <c r="K3002" s="181" t="s">
        <v>38</v>
      </c>
      <c r="L3002" s="186">
        <v>45463</v>
      </c>
      <c r="M3002" s="187" t="s">
        <v>225</v>
      </c>
      <c r="N3002" s="183" t="s">
        <v>36</v>
      </c>
      <c r="O3002" s="181"/>
      <c r="P3002" s="184">
        <v>1</v>
      </c>
      <c r="Q3002" s="185" t="s">
        <v>107</v>
      </c>
      <c r="R3002" s="181" t="s">
        <v>37</v>
      </c>
      <c r="S3002" s="181" t="s">
        <v>96</v>
      </c>
      <c r="T3002" s="186">
        <v>45463</v>
      </c>
      <c r="U3002" s="187" t="s">
        <v>225</v>
      </c>
      <c r="V3002" s="188" t="str" cm="1">
        <f t="array" ref="V3002">IF(SUM(LEN(A3002:U3002))=0,"",IF(OR(OR(ISBLANK(E3002),SUM(LEN(B3002),LEN(C3002))=0),AND(NOT(D3002="Unknown"),ISBLANK(I3002)),AND(NOT(N3002="Unknown"),ISBLANK(Q3002))),"Missing Information", INDEX(Table15[Entire Service Line Classification], MATCH(SUMIFS(Table15[Unique ID],Table15[System-Owned Portion],D3002,Table15[If Material Anything Other than "Lead" in Column E,Was Material Ever Previously Lead?],F3002,Table15[Customer-Owned Portion],N3002),Table15[Unique ID],0),0)))</f>
        <v>Non-lead</v>
      </c>
      <c r="W3002" s="189"/>
    </row>
    <row r="3003" spans="1:23" s="190" customFormat="1" ht="37.5" x14ac:dyDescent="0.25">
      <c r="A3003" s="180">
        <v>10891154</v>
      </c>
      <c r="B3003" s="181" t="s">
        <v>6059</v>
      </c>
      <c r="C3003" s="182" t="s">
        <v>6060</v>
      </c>
      <c r="D3003" s="183" t="s">
        <v>36</v>
      </c>
      <c r="E3003" s="181" t="s">
        <v>35</v>
      </c>
      <c r="F3003" s="183" t="s">
        <v>35</v>
      </c>
      <c r="G3003" s="181" t="s">
        <v>243</v>
      </c>
      <c r="H3003" s="184">
        <v>1</v>
      </c>
      <c r="I3003" s="185" t="s">
        <v>107</v>
      </c>
      <c r="J3003" s="181" t="s">
        <v>37</v>
      </c>
      <c r="K3003" s="181" t="s">
        <v>38</v>
      </c>
      <c r="L3003" s="186">
        <v>45463</v>
      </c>
      <c r="M3003" s="187" t="s">
        <v>225</v>
      </c>
      <c r="N3003" s="183" t="s">
        <v>36</v>
      </c>
      <c r="O3003" s="181"/>
      <c r="P3003" s="184">
        <v>1</v>
      </c>
      <c r="Q3003" s="185" t="s">
        <v>107</v>
      </c>
      <c r="R3003" s="181" t="s">
        <v>37</v>
      </c>
      <c r="S3003" s="181" t="s">
        <v>96</v>
      </c>
      <c r="T3003" s="186">
        <v>45463</v>
      </c>
      <c r="U3003" s="187" t="s">
        <v>225</v>
      </c>
      <c r="V3003" s="188" t="str" cm="1">
        <f t="array" ref="V3003">IF(SUM(LEN(A3003:U3003))=0,"",IF(OR(OR(ISBLANK(E3003),SUM(LEN(B3003),LEN(C3003))=0),AND(NOT(D3003="Unknown"),ISBLANK(I3003)),AND(NOT(N3003="Unknown"),ISBLANK(Q3003))),"Missing Information", INDEX(Table15[Entire Service Line Classification], MATCH(SUMIFS(Table15[Unique ID],Table15[System-Owned Portion],D3003,Table15[If Material Anything Other than "Lead" in Column E,Was Material Ever Previously Lead?],F3003,Table15[Customer-Owned Portion],N3003),Table15[Unique ID],0),0)))</f>
        <v>Non-lead</v>
      </c>
      <c r="W3003" s="189"/>
    </row>
    <row r="3004" spans="1:23" s="190" customFormat="1" ht="37.5" x14ac:dyDescent="0.25">
      <c r="A3004" s="180">
        <v>10891153</v>
      </c>
      <c r="B3004" s="181" t="s">
        <v>6061</v>
      </c>
      <c r="C3004" s="182" t="s">
        <v>6062</v>
      </c>
      <c r="D3004" s="183" t="s">
        <v>36</v>
      </c>
      <c r="E3004" s="181" t="s">
        <v>35</v>
      </c>
      <c r="F3004" s="183" t="s">
        <v>35</v>
      </c>
      <c r="G3004" s="181" t="s">
        <v>243</v>
      </c>
      <c r="H3004" s="184">
        <v>1</v>
      </c>
      <c r="I3004" s="185" t="s">
        <v>107</v>
      </c>
      <c r="J3004" s="181" t="s">
        <v>37</v>
      </c>
      <c r="K3004" s="181" t="s">
        <v>38</v>
      </c>
      <c r="L3004" s="186">
        <v>45463</v>
      </c>
      <c r="M3004" s="187" t="s">
        <v>225</v>
      </c>
      <c r="N3004" s="183" t="s">
        <v>36</v>
      </c>
      <c r="O3004" s="181"/>
      <c r="P3004" s="184">
        <v>1</v>
      </c>
      <c r="Q3004" s="185" t="s">
        <v>107</v>
      </c>
      <c r="R3004" s="181" t="s">
        <v>37</v>
      </c>
      <c r="S3004" s="181" t="s">
        <v>96</v>
      </c>
      <c r="T3004" s="186">
        <v>45463</v>
      </c>
      <c r="U3004" s="187" t="s">
        <v>225</v>
      </c>
      <c r="V3004" s="188" t="str" cm="1">
        <f t="array" ref="V3004">IF(SUM(LEN(A3004:U3004))=0,"",IF(OR(OR(ISBLANK(E3004),SUM(LEN(B3004),LEN(C3004))=0),AND(NOT(D3004="Unknown"),ISBLANK(I3004)),AND(NOT(N3004="Unknown"),ISBLANK(Q3004))),"Missing Information", INDEX(Table15[Entire Service Line Classification], MATCH(SUMIFS(Table15[Unique ID],Table15[System-Owned Portion],D3004,Table15[If Material Anything Other than "Lead" in Column E,Was Material Ever Previously Lead?],F3004,Table15[Customer-Owned Portion],N3004),Table15[Unique ID],0),0)))</f>
        <v>Non-lead</v>
      </c>
      <c r="W3004" s="189"/>
    </row>
    <row r="3005" spans="1:23" s="190" customFormat="1" ht="37.5" x14ac:dyDescent="0.25">
      <c r="A3005" s="180">
        <v>10891152</v>
      </c>
      <c r="B3005" s="181" t="s">
        <v>6063</v>
      </c>
      <c r="C3005" s="182" t="s">
        <v>6064</v>
      </c>
      <c r="D3005" s="183" t="s">
        <v>36</v>
      </c>
      <c r="E3005" s="181" t="s">
        <v>35</v>
      </c>
      <c r="F3005" s="183" t="s">
        <v>35</v>
      </c>
      <c r="G3005" s="181" t="s">
        <v>7030</v>
      </c>
      <c r="H3005" s="184">
        <v>1</v>
      </c>
      <c r="I3005" s="185" t="s">
        <v>107</v>
      </c>
      <c r="J3005" s="181" t="s">
        <v>37</v>
      </c>
      <c r="K3005" s="181" t="s">
        <v>38</v>
      </c>
      <c r="L3005" s="186">
        <v>45491</v>
      </c>
      <c r="M3005" s="187" t="s">
        <v>225</v>
      </c>
      <c r="N3005" s="183" t="s">
        <v>43</v>
      </c>
      <c r="O3005" s="181"/>
      <c r="P3005" s="184">
        <v>1</v>
      </c>
      <c r="Q3005" s="185" t="s">
        <v>107</v>
      </c>
      <c r="R3005" s="181" t="s">
        <v>37</v>
      </c>
      <c r="S3005" s="181" t="s">
        <v>96</v>
      </c>
      <c r="T3005" s="186">
        <v>45491</v>
      </c>
      <c r="U3005" s="187" t="s">
        <v>7078</v>
      </c>
      <c r="V3005" s="188" t="str" cm="1">
        <f t="array" ref="V3005">IF(SUM(LEN(A3005:U3005))=0,"",IF(OR(OR(ISBLANK(E3005),SUM(LEN(B3005),LEN(C3005))=0),AND(NOT(D3005="Unknown"),ISBLANK(I3005)),AND(NOT(N3005="Unknown"),ISBLANK(Q3005))),"Missing Information", INDEX(Table15[Entire Service Line Classification], MATCH(SUMIFS(Table15[Unique ID],Table15[System-Owned Portion],D3005,Table15[If Material Anything Other than "Lead" in Column E,Was Material Ever Previously Lead?],F3005,Table15[Customer-Owned Portion],N3005),Table15[Unique ID],0),0)))</f>
        <v>Non-lead</v>
      </c>
      <c r="W3005" s="189"/>
    </row>
    <row r="3006" spans="1:23" s="190" customFormat="1" ht="37.5" x14ac:dyDescent="0.25">
      <c r="A3006" s="180">
        <v>10891150</v>
      </c>
      <c r="B3006" s="181" t="s">
        <v>6065</v>
      </c>
      <c r="C3006" s="182" t="s">
        <v>6066</v>
      </c>
      <c r="D3006" s="183" t="s">
        <v>36</v>
      </c>
      <c r="E3006" s="181" t="s">
        <v>35</v>
      </c>
      <c r="F3006" s="183" t="s">
        <v>35</v>
      </c>
      <c r="G3006" s="181" t="s">
        <v>243</v>
      </c>
      <c r="H3006" s="184">
        <v>1</v>
      </c>
      <c r="I3006" s="185" t="s">
        <v>107</v>
      </c>
      <c r="J3006" s="181" t="s">
        <v>37</v>
      </c>
      <c r="K3006" s="181" t="s">
        <v>38</v>
      </c>
      <c r="L3006" s="186">
        <v>45463</v>
      </c>
      <c r="M3006" s="187" t="s">
        <v>225</v>
      </c>
      <c r="N3006" s="183" t="s">
        <v>36</v>
      </c>
      <c r="O3006" s="181"/>
      <c r="P3006" s="184">
        <v>1</v>
      </c>
      <c r="Q3006" s="185" t="s">
        <v>107</v>
      </c>
      <c r="R3006" s="181" t="s">
        <v>37</v>
      </c>
      <c r="S3006" s="181" t="s">
        <v>96</v>
      </c>
      <c r="T3006" s="186">
        <v>45463</v>
      </c>
      <c r="U3006" s="187" t="s">
        <v>225</v>
      </c>
      <c r="V3006" s="188" t="str" cm="1">
        <f t="array" ref="V3006">IF(SUM(LEN(A3006:U3006))=0,"",IF(OR(OR(ISBLANK(E3006),SUM(LEN(B3006),LEN(C3006))=0),AND(NOT(D3006="Unknown"),ISBLANK(I3006)),AND(NOT(N3006="Unknown"),ISBLANK(Q3006))),"Missing Information", INDEX(Table15[Entire Service Line Classification], MATCH(SUMIFS(Table15[Unique ID],Table15[System-Owned Portion],D3006,Table15[If Material Anything Other than "Lead" in Column E,Was Material Ever Previously Lead?],F3006,Table15[Customer-Owned Portion],N3006),Table15[Unique ID],0),0)))</f>
        <v>Non-lead</v>
      </c>
      <c r="W3006" s="189"/>
    </row>
    <row r="3007" spans="1:23" s="190" customFormat="1" ht="37.5" x14ac:dyDescent="0.25">
      <c r="A3007" s="180">
        <v>10891144</v>
      </c>
      <c r="B3007" s="181" t="s">
        <v>6067</v>
      </c>
      <c r="C3007" s="182" t="s">
        <v>6068</v>
      </c>
      <c r="D3007" s="183" t="s">
        <v>36</v>
      </c>
      <c r="E3007" s="181" t="s">
        <v>35</v>
      </c>
      <c r="F3007" s="183" t="s">
        <v>35</v>
      </c>
      <c r="G3007" s="181" t="s">
        <v>243</v>
      </c>
      <c r="H3007" s="184">
        <v>1</v>
      </c>
      <c r="I3007" s="185" t="s">
        <v>107</v>
      </c>
      <c r="J3007" s="181" t="s">
        <v>37</v>
      </c>
      <c r="K3007" s="181" t="s">
        <v>38</v>
      </c>
      <c r="L3007" s="186">
        <v>45463</v>
      </c>
      <c r="M3007" s="187" t="s">
        <v>225</v>
      </c>
      <c r="N3007" s="183" t="s">
        <v>36</v>
      </c>
      <c r="O3007" s="181"/>
      <c r="P3007" s="184">
        <v>1</v>
      </c>
      <c r="Q3007" s="185" t="s">
        <v>107</v>
      </c>
      <c r="R3007" s="181" t="s">
        <v>37</v>
      </c>
      <c r="S3007" s="181" t="s">
        <v>96</v>
      </c>
      <c r="T3007" s="186">
        <v>45463</v>
      </c>
      <c r="U3007" s="187" t="s">
        <v>225</v>
      </c>
      <c r="V3007" s="188" t="str" cm="1">
        <f t="array" ref="V3007">IF(SUM(LEN(A3007:U3007))=0,"",IF(OR(OR(ISBLANK(E3007),SUM(LEN(B3007),LEN(C3007))=0),AND(NOT(D3007="Unknown"),ISBLANK(I3007)),AND(NOT(N3007="Unknown"),ISBLANK(Q3007))),"Missing Information", INDEX(Table15[Entire Service Line Classification], MATCH(SUMIFS(Table15[Unique ID],Table15[System-Owned Portion],D3007,Table15[If Material Anything Other than "Lead" in Column E,Was Material Ever Previously Lead?],F3007,Table15[Customer-Owned Portion],N3007),Table15[Unique ID],0),0)))</f>
        <v>Non-lead</v>
      </c>
      <c r="W3007" s="189"/>
    </row>
    <row r="3008" spans="1:23" s="190" customFormat="1" ht="37.5" x14ac:dyDescent="0.25">
      <c r="A3008" s="180">
        <v>10891143</v>
      </c>
      <c r="B3008" s="181" t="s">
        <v>6069</v>
      </c>
      <c r="C3008" s="182" t="s">
        <v>6070</v>
      </c>
      <c r="D3008" s="183" t="s">
        <v>36</v>
      </c>
      <c r="E3008" s="181" t="s">
        <v>35</v>
      </c>
      <c r="F3008" s="183" t="s">
        <v>35</v>
      </c>
      <c r="G3008" s="181" t="s">
        <v>7030</v>
      </c>
      <c r="H3008" s="184">
        <v>1</v>
      </c>
      <c r="I3008" s="185" t="s">
        <v>107</v>
      </c>
      <c r="J3008" s="181" t="s">
        <v>37</v>
      </c>
      <c r="K3008" s="181" t="s">
        <v>38</v>
      </c>
      <c r="L3008" s="186">
        <v>45491</v>
      </c>
      <c r="M3008" s="187" t="s">
        <v>225</v>
      </c>
      <c r="N3008" s="183" t="s">
        <v>43</v>
      </c>
      <c r="O3008" s="181"/>
      <c r="P3008" s="184">
        <v>1</v>
      </c>
      <c r="Q3008" s="185" t="s">
        <v>107</v>
      </c>
      <c r="R3008" s="181" t="s">
        <v>37</v>
      </c>
      <c r="S3008" s="181" t="s">
        <v>96</v>
      </c>
      <c r="T3008" s="186">
        <v>45491</v>
      </c>
      <c r="U3008" s="187" t="s">
        <v>7078</v>
      </c>
      <c r="V3008" s="188" t="str" cm="1">
        <f t="array" ref="V3008">IF(SUM(LEN(A3008:U3008))=0,"",IF(OR(OR(ISBLANK(E3008),SUM(LEN(B3008),LEN(C3008))=0),AND(NOT(D3008="Unknown"),ISBLANK(I3008)),AND(NOT(N3008="Unknown"),ISBLANK(Q3008))),"Missing Information", INDEX(Table15[Entire Service Line Classification], MATCH(SUMIFS(Table15[Unique ID],Table15[System-Owned Portion],D3008,Table15[If Material Anything Other than "Lead" in Column E,Was Material Ever Previously Lead?],F3008,Table15[Customer-Owned Portion],N3008),Table15[Unique ID],0),0)))</f>
        <v>Non-lead</v>
      </c>
      <c r="W3008" s="189"/>
    </row>
    <row r="3009" spans="1:23" s="190" customFormat="1" ht="37.5" x14ac:dyDescent="0.25">
      <c r="A3009" s="180">
        <v>10891141</v>
      </c>
      <c r="B3009" s="181" t="s">
        <v>6071</v>
      </c>
      <c r="C3009" s="182" t="s">
        <v>6072</v>
      </c>
      <c r="D3009" s="183" t="s">
        <v>36</v>
      </c>
      <c r="E3009" s="181" t="s">
        <v>35</v>
      </c>
      <c r="F3009" s="183" t="s">
        <v>35</v>
      </c>
      <c r="G3009" s="181" t="s">
        <v>225</v>
      </c>
      <c r="H3009" s="184">
        <v>1</v>
      </c>
      <c r="I3009" s="185" t="s">
        <v>107</v>
      </c>
      <c r="J3009" s="181" t="s">
        <v>37</v>
      </c>
      <c r="K3009" s="181" t="s">
        <v>38</v>
      </c>
      <c r="L3009" s="186">
        <v>45463</v>
      </c>
      <c r="M3009" s="187" t="s">
        <v>225</v>
      </c>
      <c r="N3009" s="183" t="s">
        <v>36</v>
      </c>
      <c r="O3009" s="181"/>
      <c r="P3009" s="184">
        <v>1</v>
      </c>
      <c r="Q3009" s="185" t="s">
        <v>107</v>
      </c>
      <c r="R3009" s="181" t="s">
        <v>37</v>
      </c>
      <c r="S3009" s="181" t="s">
        <v>96</v>
      </c>
      <c r="T3009" s="186">
        <v>45463</v>
      </c>
      <c r="U3009" s="187" t="s">
        <v>225</v>
      </c>
      <c r="V3009" s="188" t="str" cm="1">
        <f t="array" ref="V3009">IF(SUM(LEN(A3009:U3009))=0,"",IF(OR(OR(ISBLANK(E3009),SUM(LEN(B3009),LEN(C3009))=0),AND(NOT(D3009="Unknown"),ISBLANK(I3009)),AND(NOT(N3009="Unknown"),ISBLANK(Q3009))),"Missing Information", INDEX(Table15[Entire Service Line Classification], MATCH(SUMIFS(Table15[Unique ID],Table15[System-Owned Portion],D3009,Table15[If Material Anything Other than "Lead" in Column E,Was Material Ever Previously Lead?],F3009,Table15[Customer-Owned Portion],N3009),Table15[Unique ID],0),0)))</f>
        <v>Non-lead</v>
      </c>
      <c r="W3009" s="189"/>
    </row>
    <row r="3010" spans="1:23" s="190" customFormat="1" ht="37.5" x14ac:dyDescent="0.25">
      <c r="A3010" s="180">
        <v>10891138</v>
      </c>
      <c r="B3010" s="181" t="s">
        <v>6073</v>
      </c>
      <c r="C3010" s="182" t="s">
        <v>6074</v>
      </c>
      <c r="D3010" s="183" t="s">
        <v>36</v>
      </c>
      <c r="E3010" s="181" t="s">
        <v>35</v>
      </c>
      <c r="F3010" s="183" t="s">
        <v>35</v>
      </c>
      <c r="G3010" s="181" t="s">
        <v>225</v>
      </c>
      <c r="H3010" s="184">
        <v>1</v>
      </c>
      <c r="I3010" s="185" t="s">
        <v>107</v>
      </c>
      <c r="J3010" s="181" t="s">
        <v>37</v>
      </c>
      <c r="K3010" s="181" t="s">
        <v>38</v>
      </c>
      <c r="L3010" s="186">
        <v>45491</v>
      </c>
      <c r="M3010" s="187" t="s">
        <v>225</v>
      </c>
      <c r="N3010" s="183" t="s">
        <v>43</v>
      </c>
      <c r="O3010" s="181"/>
      <c r="P3010" s="184">
        <v>1</v>
      </c>
      <c r="Q3010" s="185" t="s">
        <v>107</v>
      </c>
      <c r="R3010" s="181" t="s">
        <v>37</v>
      </c>
      <c r="S3010" s="181" t="s">
        <v>96</v>
      </c>
      <c r="T3010" s="186">
        <v>45491</v>
      </c>
      <c r="U3010" s="187" t="s">
        <v>7078</v>
      </c>
      <c r="V3010" s="188" t="str" cm="1">
        <f t="array" ref="V3010">IF(SUM(LEN(A3010:U3010))=0,"",IF(OR(OR(ISBLANK(E3010),SUM(LEN(B3010),LEN(C3010))=0),AND(NOT(D3010="Unknown"),ISBLANK(I3010)),AND(NOT(N3010="Unknown"),ISBLANK(Q3010))),"Missing Information", INDEX(Table15[Entire Service Line Classification], MATCH(SUMIFS(Table15[Unique ID],Table15[System-Owned Portion],D3010,Table15[If Material Anything Other than "Lead" in Column E,Was Material Ever Previously Lead?],F3010,Table15[Customer-Owned Portion],N3010),Table15[Unique ID],0),0)))</f>
        <v>Non-lead</v>
      </c>
      <c r="W3010" s="189"/>
    </row>
    <row r="3011" spans="1:23" s="190" customFormat="1" ht="37.5" x14ac:dyDescent="0.25">
      <c r="A3011" s="180">
        <v>10891135</v>
      </c>
      <c r="B3011" s="181" t="s">
        <v>6075</v>
      </c>
      <c r="C3011" s="182" t="s">
        <v>6076</v>
      </c>
      <c r="D3011" s="183" t="s">
        <v>36</v>
      </c>
      <c r="E3011" s="181" t="s">
        <v>35</v>
      </c>
      <c r="F3011" s="183" t="s">
        <v>35</v>
      </c>
      <c r="G3011" s="181" t="s">
        <v>243</v>
      </c>
      <c r="H3011" s="184">
        <v>1</v>
      </c>
      <c r="I3011" s="185" t="s">
        <v>107</v>
      </c>
      <c r="J3011" s="181" t="s">
        <v>37</v>
      </c>
      <c r="K3011" s="181" t="s">
        <v>38</v>
      </c>
      <c r="L3011" s="186">
        <v>45463</v>
      </c>
      <c r="M3011" s="187" t="s">
        <v>225</v>
      </c>
      <c r="N3011" s="183" t="s">
        <v>36</v>
      </c>
      <c r="O3011" s="181"/>
      <c r="P3011" s="184">
        <v>1</v>
      </c>
      <c r="Q3011" s="185" t="s">
        <v>107</v>
      </c>
      <c r="R3011" s="181" t="s">
        <v>37</v>
      </c>
      <c r="S3011" s="181" t="s">
        <v>96</v>
      </c>
      <c r="T3011" s="186">
        <v>45463</v>
      </c>
      <c r="U3011" s="187" t="s">
        <v>225</v>
      </c>
      <c r="V3011" s="188" t="str" cm="1">
        <f t="array" ref="V3011">IF(SUM(LEN(A3011:U3011))=0,"",IF(OR(OR(ISBLANK(E3011),SUM(LEN(B3011),LEN(C3011))=0),AND(NOT(D3011="Unknown"),ISBLANK(I3011)),AND(NOT(N3011="Unknown"),ISBLANK(Q3011))),"Missing Information", INDEX(Table15[Entire Service Line Classification], MATCH(SUMIFS(Table15[Unique ID],Table15[System-Owned Portion],D3011,Table15[If Material Anything Other than "Lead" in Column E,Was Material Ever Previously Lead?],F3011,Table15[Customer-Owned Portion],N3011),Table15[Unique ID],0),0)))</f>
        <v>Non-lead</v>
      </c>
      <c r="W3011" s="189"/>
    </row>
    <row r="3012" spans="1:23" s="190" customFormat="1" ht="37.5" x14ac:dyDescent="0.25">
      <c r="A3012" s="180">
        <v>10891134</v>
      </c>
      <c r="B3012" s="181" t="s">
        <v>6077</v>
      </c>
      <c r="C3012" s="182" t="s">
        <v>6078</v>
      </c>
      <c r="D3012" s="183" t="s">
        <v>36</v>
      </c>
      <c r="E3012" s="181" t="s">
        <v>35</v>
      </c>
      <c r="F3012" s="183" t="s">
        <v>35</v>
      </c>
      <c r="G3012" s="181" t="s">
        <v>225</v>
      </c>
      <c r="H3012" s="184">
        <v>1</v>
      </c>
      <c r="I3012" s="185" t="s">
        <v>107</v>
      </c>
      <c r="J3012" s="181" t="s">
        <v>37</v>
      </c>
      <c r="K3012" s="181" t="s">
        <v>38</v>
      </c>
      <c r="L3012" s="186">
        <v>45462</v>
      </c>
      <c r="M3012" s="187" t="s">
        <v>225</v>
      </c>
      <c r="N3012" s="183" t="s">
        <v>36</v>
      </c>
      <c r="O3012" s="181"/>
      <c r="P3012" s="184">
        <v>1</v>
      </c>
      <c r="Q3012" s="185" t="s">
        <v>107</v>
      </c>
      <c r="R3012" s="181" t="s">
        <v>37</v>
      </c>
      <c r="S3012" s="181" t="s">
        <v>96</v>
      </c>
      <c r="T3012" s="186">
        <v>45462</v>
      </c>
      <c r="U3012" s="187" t="s">
        <v>225</v>
      </c>
      <c r="V3012" s="188" t="str" cm="1">
        <f t="array" ref="V3012">IF(SUM(LEN(A3012:U3012))=0,"",IF(OR(OR(ISBLANK(E3012),SUM(LEN(B3012),LEN(C3012))=0),AND(NOT(D3012="Unknown"),ISBLANK(I3012)),AND(NOT(N3012="Unknown"),ISBLANK(Q3012))),"Missing Information", INDEX(Table15[Entire Service Line Classification], MATCH(SUMIFS(Table15[Unique ID],Table15[System-Owned Portion],D3012,Table15[If Material Anything Other than "Lead" in Column E,Was Material Ever Previously Lead?],F3012,Table15[Customer-Owned Portion],N3012),Table15[Unique ID],0),0)))</f>
        <v>Non-lead</v>
      </c>
      <c r="W3012" s="189"/>
    </row>
    <row r="3013" spans="1:23" s="190" customFormat="1" ht="37.5" x14ac:dyDescent="0.25">
      <c r="A3013" s="180">
        <v>10891132</v>
      </c>
      <c r="B3013" s="181" t="s">
        <v>6079</v>
      </c>
      <c r="C3013" s="182" t="s">
        <v>6080</v>
      </c>
      <c r="D3013" s="183" t="s">
        <v>36</v>
      </c>
      <c r="E3013" s="181" t="s">
        <v>35</v>
      </c>
      <c r="F3013" s="183" t="s">
        <v>35</v>
      </c>
      <c r="G3013" s="181" t="s">
        <v>243</v>
      </c>
      <c r="H3013" s="184">
        <v>1</v>
      </c>
      <c r="I3013" s="185" t="s">
        <v>107</v>
      </c>
      <c r="J3013" s="181" t="s">
        <v>37</v>
      </c>
      <c r="K3013" s="181" t="s">
        <v>38</v>
      </c>
      <c r="L3013" s="186">
        <v>45463</v>
      </c>
      <c r="M3013" s="187" t="s">
        <v>225</v>
      </c>
      <c r="N3013" s="183" t="s">
        <v>36</v>
      </c>
      <c r="O3013" s="181"/>
      <c r="P3013" s="184">
        <v>1</v>
      </c>
      <c r="Q3013" s="185" t="s">
        <v>107</v>
      </c>
      <c r="R3013" s="181" t="s">
        <v>37</v>
      </c>
      <c r="S3013" s="181" t="s">
        <v>96</v>
      </c>
      <c r="T3013" s="186">
        <v>45463</v>
      </c>
      <c r="U3013" s="187" t="s">
        <v>225</v>
      </c>
      <c r="V3013" s="188" t="str" cm="1">
        <f t="array" ref="V3013">IF(SUM(LEN(A3013:U3013))=0,"",IF(OR(OR(ISBLANK(E3013),SUM(LEN(B3013),LEN(C3013))=0),AND(NOT(D3013="Unknown"),ISBLANK(I3013)),AND(NOT(N3013="Unknown"),ISBLANK(Q3013))),"Missing Information", INDEX(Table15[Entire Service Line Classification], MATCH(SUMIFS(Table15[Unique ID],Table15[System-Owned Portion],D3013,Table15[If Material Anything Other than "Lead" in Column E,Was Material Ever Previously Lead?],F3013,Table15[Customer-Owned Portion],N3013),Table15[Unique ID],0),0)))</f>
        <v>Non-lead</v>
      </c>
      <c r="W3013" s="189"/>
    </row>
    <row r="3014" spans="1:23" s="190" customFormat="1" ht="37.5" x14ac:dyDescent="0.25">
      <c r="A3014" s="180">
        <v>10891131</v>
      </c>
      <c r="B3014" s="181" t="s">
        <v>6081</v>
      </c>
      <c r="C3014" s="182" t="s">
        <v>6082</v>
      </c>
      <c r="D3014" s="183" t="s">
        <v>36</v>
      </c>
      <c r="E3014" s="181" t="s">
        <v>35</v>
      </c>
      <c r="F3014" s="183" t="s">
        <v>35</v>
      </c>
      <c r="G3014" s="181" t="s">
        <v>225</v>
      </c>
      <c r="H3014" s="184">
        <v>1</v>
      </c>
      <c r="I3014" s="185" t="s">
        <v>107</v>
      </c>
      <c r="J3014" s="181" t="s">
        <v>37</v>
      </c>
      <c r="K3014" s="181" t="s">
        <v>38</v>
      </c>
      <c r="L3014" s="186">
        <v>45491</v>
      </c>
      <c r="M3014" s="187" t="s">
        <v>225</v>
      </c>
      <c r="N3014" s="183" t="s">
        <v>36</v>
      </c>
      <c r="O3014" s="181"/>
      <c r="P3014" s="184">
        <v>1</v>
      </c>
      <c r="Q3014" s="185" t="s">
        <v>107</v>
      </c>
      <c r="R3014" s="181" t="s">
        <v>37</v>
      </c>
      <c r="S3014" s="181" t="s">
        <v>96</v>
      </c>
      <c r="T3014" s="186">
        <v>45491</v>
      </c>
      <c r="U3014" s="187" t="s">
        <v>225</v>
      </c>
      <c r="V3014" s="188" t="str" cm="1">
        <f t="array" ref="V3014">IF(SUM(LEN(A3014:U3014))=0,"",IF(OR(OR(ISBLANK(E3014),SUM(LEN(B3014),LEN(C3014))=0),AND(NOT(D3014="Unknown"),ISBLANK(I3014)),AND(NOT(N3014="Unknown"),ISBLANK(Q3014))),"Missing Information", INDEX(Table15[Entire Service Line Classification], MATCH(SUMIFS(Table15[Unique ID],Table15[System-Owned Portion],D3014,Table15[If Material Anything Other than "Lead" in Column E,Was Material Ever Previously Lead?],F3014,Table15[Customer-Owned Portion],N3014),Table15[Unique ID],0),0)))</f>
        <v>Non-lead</v>
      </c>
      <c r="W3014" s="189"/>
    </row>
    <row r="3015" spans="1:23" s="190" customFormat="1" ht="37.5" x14ac:dyDescent="0.25">
      <c r="A3015" s="180">
        <v>10891130</v>
      </c>
      <c r="B3015" s="181" t="s">
        <v>6083</v>
      </c>
      <c r="C3015" s="182" t="s">
        <v>6084</v>
      </c>
      <c r="D3015" s="183" t="s">
        <v>36</v>
      </c>
      <c r="E3015" s="181" t="s">
        <v>35</v>
      </c>
      <c r="F3015" s="183" t="s">
        <v>35</v>
      </c>
      <c r="G3015" s="181" t="s">
        <v>7030</v>
      </c>
      <c r="H3015" s="184">
        <v>2</v>
      </c>
      <c r="I3015" s="185" t="s">
        <v>107</v>
      </c>
      <c r="J3015" s="181" t="s">
        <v>37</v>
      </c>
      <c r="K3015" s="181" t="s">
        <v>38</v>
      </c>
      <c r="L3015" s="186">
        <v>45491</v>
      </c>
      <c r="M3015" s="187" t="s">
        <v>225</v>
      </c>
      <c r="N3015" s="183" t="s">
        <v>43</v>
      </c>
      <c r="O3015" s="181"/>
      <c r="P3015" s="184">
        <v>2</v>
      </c>
      <c r="Q3015" s="185" t="s">
        <v>107</v>
      </c>
      <c r="R3015" s="181" t="s">
        <v>37</v>
      </c>
      <c r="S3015" s="181" t="s">
        <v>96</v>
      </c>
      <c r="T3015" s="186">
        <v>45491</v>
      </c>
      <c r="U3015" s="187" t="s">
        <v>7078</v>
      </c>
      <c r="V3015" s="188" t="str" cm="1">
        <f t="array" ref="V3015">IF(SUM(LEN(A3015:U3015))=0,"",IF(OR(OR(ISBLANK(E3015),SUM(LEN(B3015),LEN(C3015))=0),AND(NOT(D3015="Unknown"),ISBLANK(I3015)),AND(NOT(N3015="Unknown"),ISBLANK(Q3015))),"Missing Information", INDEX(Table15[Entire Service Line Classification], MATCH(SUMIFS(Table15[Unique ID],Table15[System-Owned Portion],D3015,Table15[If Material Anything Other than "Lead" in Column E,Was Material Ever Previously Lead?],F3015,Table15[Customer-Owned Portion],N3015),Table15[Unique ID],0),0)))</f>
        <v>Non-lead</v>
      </c>
      <c r="W3015" s="189"/>
    </row>
    <row r="3016" spans="1:23" s="190" customFormat="1" ht="37.5" x14ac:dyDescent="0.25">
      <c r="A3016" s="180">
        <v>10891128</v>
      </c>
      <c r="B3016" s="181" t="s">
        <v>6085</v>
      </c>
      <c r="C3016" s="182" t="s">
        <v>6086</v>
      </c>
      <c r="D3016" s="183" t="s">
        <v>36</v>
      </c>
      <c r="E3016" s="181" t="s">
        <v>35</v>
      </c>
      <c r="F3016" s="183" t="s">
        <v>35</v>
      </c>
      <c r="G3016" s="181" t="s">
        <v>243</v>
      </c>
      <c r="H3016" s="184">
        <v>1</v>
      </c>
      <c r="I3016" s="185" t="s">
        <v>107</v>
      </c>
      <c r="J3016" s="181" t="s">
        <v>37</v>
      </c>
      <c r="K3016" s="181" t="s">
        <v>38</v>
      </c>
      <c r="L3016" s="186">
        <v>45463</v>
      </c>
      <c r="M3016" s="187" t="s">
        <v>225</v>
      </c>
      <c r="N3016" s="183" t="s">
        <v>36</v>
      </c>
      <c r="O3016" s="181"/>
      <c r="P3016" s="184">
        <v>1</v>
      </c>
      <c r="Q3016" s="185" t="s">
        <v>107</v>
      </c>
      <c r="R3016" s="181" t="s">
        <v>37</v>
      </c>
      <c r="S3016" s="181" t="s">
        <v>96</v>
      </c>
      <c r="T3016" s="186">
        <v>45463</v>
      </c>
      <c r="U3016" s="187" t="s">
        <v>225</v>
      </c>
      <c r="V3016" s="188" t="str" cm="1">
        <f t="array" ref="V3016">IF(SUM(LEN(A3016:U3016))=0,"",IF(OR(OR(ISBLANK(E3016),SUM(LEN(B3016),LEN(C3016))=0),AND(NOT(D3016="Unknown"),ISBLANK(I3016)),AND(NOT(N3016="Unknown"),ISBLANK(Q3016))),"Missing Information", INDEX(Table15[Entire Service Line Classification], MATCH(SUMIFS(Table15[Unique ID],Table15[System-Owned Portion],D3016,Table15[If Material Anything Other than "Lead" in Column E,Was Material Ever Previously Lead?],F3016,Table15[Customer-Owned Portion],N3016),Table15[Unique ID],0),0)))</f>
        <v>Non-lead</v>
      </c>
      <c r="W3016" s="189"/>
    </row>
    <row r="3017" spans="1:23" s="190" customFormat="1" ht="37.5" x14ac:dyDescent="0.25">
      <c r="A3017" s="180">
        <v>10891125</v>
      </c>
      <c r="B3017" s="181" t="s">
        <v>6079</v>
      </c>
      <c r="C3017" s="182" t="s">
        <v>6080</v>
      </c>
      <c r="D3017" s="183" t="s">
        <v>36</v>
      </c>
      <c r="E3017" s="181" t="s">
        <v>35</v>
      </c>
      <c r="F3017" s="183" t="s">
        <v>35</v>
      </c>
      <c r="G3017" s="181" t="s">
        <v>243</v>
      </c>
      <c r="H3017" s="184">
        <v>2</v>
      </c>
      <c r="I3017" s="185" t="s">
        <v>107</v>
      </c>
      <c r="J3017" s="181" t="s">
        <v>37</v>
      </c>
      <c r="K3017" s="181" t="s">
        <v>38</v>
      </c>
      <c r="L3017" s="186">
        <v>45463</v>
      </c>
      <c r="M3017" s="187" t="s">
        <v>225</v>
      </c>
      <c r="N3017" s="183" t="s">
        <v>43</v>
      </c>
      <c r="O3017" s="181"/>
      <c r="P3017" s="184">
        <v>2</v>
      </c>
      <c r="Q3017" s="185" t="s">
        <v>107</v>
      </c>
      <c r="R3017" s="181" t="s">
        <v>37</v>
      </c>
      <c r="S3017" s="181" t="s">
        <v>96</v>
      </c>
      <c r="T3017" s="186">
        <v>45463</v>
      </c>
      <c r="U3017" s="187" t="s">
        <v>7076</v>
      </c>
      <c r="V3017" s="188" t="str" cm="1">
        <f t="array" ref="V3017">IF(SUM(LEN(A3017:U3017))=0,"",IF(OR(OR(ISBLANK(E3017),SUM(LEN(B3017),LEN(C3017))=0),AND(NOT(D3017="Unknown"),ISBLANK(I3017)),AND(NOT(N3017="Unknown"),ISBLANK(Q3017))),"Missing Information", INDEX(Table15[Entire Service Line Classification], MATCH(SUMIFS(Table15[Unique ID],Table15[System-Owned Portion],D3017,Table15[If Material Anything Other than "Lead" in Column E,Was Material Ever Previously Lead?],F3017,Table15[Customer-Owned Portion],N3017),Table15[Unique ID],0),0)))</f>
        <v>Non-lead</v>
      </c>
      <c r="W3017" s="189"/>
    </row>
    <row r="3018" spans="1:23" s="190" customFormat="1" ht="37.5" x14ac:dyDescent="0.25">
      <c r="A3018" s="180">
        <v>10891151</v>
      </c>
      <c r="B3018" s="181" t="s">
        <v>6087</v>
      </c>
      <c r="C3018" s="182" t="s">
        <v>6088</v>
      </c>
      <c r="D3018" s="183" t="s">
        <v>36</v>
      </c>
      <c r="E3018" s="181" t="s">
        <v>35</v>
      </c>
      <c r="F3018" s="183" t="s">
        <v>35</v>
      </c>
      <c r="G3018" s="181" t="s">
        <v>243</v>
      </c>
      <c r="H3018" s="184">
        <v>1</v>
      </c>
      <c r="I3018" s="185" t="s">
        <v>107</v>
      </c>
      <c r="J3018" s="181" t="s">
        <v>37</v>
      </c>
      <c r="K3018" s="181" t="s">
        <v>38</v>
      </c>
      <c r="L3018" s="186">
        <v>45463</v>
      </c>
      <c r="M3018" s="187" t="s">
        <v>225</v>
      </c>
      <c r="N3018" s="183" t="s">
        <v>36</v>
      </c>
      <c r="O3018" s="181"/>
      <c r="P3018" s="184">
        <v>1</v>
      </c>
      <c r="Q3018" s="185" t="s">
        <v>107</v>
      </c>
      <c r="R3018" s="181" t="s">
        <v>37</v>
      </c>
      <c r="S3018" s="181" t="s">
        <v>96</v>
      </c>
      <c r="T3018" s="186">
        <v>45463</v>
      </c>
      <c r="U3018" s="187" t="s">
        <v>225</v>
      </c>
      <c r="V3018" s="188" t="str" cm="1">
        <f t="array" ref="V3018">IF(SUM(LEN(A3018:U3018))=0,"",IF(OR(OR(ISBLANK(E3018),SUM(LEN(B3018),LEN(C3018))=0),AND(NOT(D3018="Unknown"),ISBLANK(I3018)),AND(NOT(N3018="Unknown"),ISBLANK(Q3018))),"Missing Information", INDEX(Table15[Entire Service Line Classification], MATCH(SUMIFS(Table15[Unique ID],Table15[System-Owned Portion],D3018,Table15[If Material Anything Other than "Lead" in Column E,Was Material Ever Previously Lead?],F3018,Table15[Customer-Owned Portion],N3018),Table15[Unique ID],0),0)))</f>
        <v>Non-lead</v>
      </c>
      <c r="W3018" s="189"/>
    </row>
    <row r="3019" spans="1:23" s="190" customFormat="1" ht="37.5" x14ac:dyDescent="0.25">
      <c r="A3019" s="180">
        <v>10891148</v>
      </c>
      <c r="B3019" s="181" t="s">
        <v>6089</v>
      </c>
      <c r="C3019" s="182" t="s">
        <v>6090</v>
      </c>
      <c r="D3019" s="183" t="s">
        <v>43</v>
      </c>
      <c r="E3019" s="181" t="s">
        <v>35</v>
      </c>
      <c r="F3019" s="183" t="s">
        <v>35</v>
      </c>
      <c r="G3019" s="181" t="s">
        <v>7030</v>
      </c>
      <c r="H3019" s="184">
        <v>1</v>
      </c>
      <c r="I3019" s="185" t="s">
        <v>107</v>
      </c>
      <c r="J3019" s="181" t="s">
        <v>37</v>
      </c>
      <c r="K3019" s="181" t="s">
        <v>38</v>
      </c>
      <c r="L3019" s="186">
        <v>45491</v>
      </c>
      <c r="M3019" s="187" t="s">
        <v>7078</v>
      </c>
      <c r="N3019" s="183" t="s">
        <v>43</v>
      </c>
      <c r="O3019" s="181"/>
      <c r="P3019" s="184">
        <v>1</v>
      </c>
      <c r="Q3019" s="185" t="s">
        <v>107</v>
      </c>
      <c r="R3019" s="181" t="s">
        <v>37</v>
      </c>
      <c r="S3019" s="181" t="s">
        <v>96</v>
      </c>
      <c r="T3019" s="186">
        <v>45491</v>
      </c>
      <c r="U3019" s="187" t="s">
        <v>7084</v>
      </c>
      <c r="V3019" s="188" t="str" cm="1">
        <f t="array" ref="V3019">IF(SUM(LEN(A3019:U3019))=0,"",IF(OR(OR(ISBLANK(E3019),SUM(LEN(B3019),LEN(C3019))=0),AND(NOT(D3019="Unknown"),ISBLANK(I3019)),AND(NOT(N3019="Unknown"),ISBLANK(Q3019))),"Missing Information", INDEX(Table15[Entire Service Line Classification], MATCH(SUMIFS(Table15[Unique ID],Table15[System-Owned Portion],D3019,Table15[If Material Anything Other than "Lead" in Column E,Was Material Ever Previously Lead?],F3019,Table15[Customer-Owned Portion],N3019),Table15[Unique ID],0),0)))</f>
        <v>Non-lead</v>
      </c>
      <c r="W3019" s="189"/>
    </row>
    <row r="3020" spans="1:23" s="190" customFormat="1" ht="37.5" x14ac:dyDescent="0.25">
      <c r="A3020" s="180">
        <v>10891139</v>
      </c>
      <c r="B3020" s="181" t="s">
        <v>6091</v>
      </c>
      <c r="C3020" s="182" t="s">
        <v>6092</v>
      </c>
      <c r="D3020" s="183" t="s">
        <v>36</v>
      </c>
      <c r="E3020" s="181" t="s">
        <v>35</v>
      </c>
      <c r="F3020" s="183" t="s">
        <v>35</v>
      </c>
      <c r="G3020" s="181" t="s">
        <v>243</v>
      </c>
      <c r="H3020" s="184">
        <v>1</v>
      </c>
      <c r="I3020" s="185" t="s">
        <v>107</v>
      </c>
      <c r="J3020" s="181" t="s">
        <v>37</v>
      </c>
      <c r="K3020" s="181" t="s">
        <v>38</v>
      </c>
      <c r="L3020" s="186">
        <v>45463</v>
      </c>
      <c r="M3020" s="187" t="s">
        <v>225</v>
      </c>
      <c r="N3020" s="183" t="s">
        <v>36</v>
      </c>
      <c r="O3020" s="181"/>
      <c r="P3020" s="184">
        <v>1</v>
      </c>
      <c r="Q3020" s="185" t="s">
        <v>107</v>
      </c>
      <c r="R3020" s="181" t="s">
        <v>37</v>
      </c>
      <c r="S3020" s="181" t="s">
        <v>96</v>
      </c>
      <c r="T3020" s="186">
        <v>45463</v>
      </c>
      <c r="U3020" s="187" t="s">
        <v>225</v>
      </c>
      <c r="V3020" s="188" t="str" cm="1">
        <f t="array" ref="V3020">IF(SUM(LEN(A3020:U3020))=0,"",IF(OR(OR(ISBLANK(E3020),SUM(LEN(B3020),LEN(C3020))=0),AND(NOT(D3020="Unknown"),ISBLANK(I3020)),AND(NOT(N3020="Unknown"),ISBLANK(Q3020))),"Missing Information", INDEX(Table15[Entire Service Line Classification], MATCH(SUMIFS(Table15[Unique ID],Table15[System-Owned Portion],D3020,Table15[If Material Anything Other than "Lead" in Column E,Was Material Ever Previously Lead?],F3020,Table15[Customer-Owned Portion],N3020),Table15[Unique ID],0),0)))</f>
        <v>Non-lead</v>
      </c>
      <c r="W3020" s="189"/>
    </row>
    <row r="3021" spans="1:23" s="190" customFormat="1" ht="37.5" x14ac:dyDescent="0.25">
      <c r="A3021" s="180">
        <v>10891129</v>
      </c>
      <c r="B3021" s="181" t="s">
        <v>6093</v>
      </c>
      <c r="C3021" s="182" t="s">
        <v>6094</v>
      </c>
      <c r="D3021" s="183" t="s">
        <v>36</v>
      </c>
      <c r="E3021" s="181" t="s">
        <v>35</v>
      </c>
      <c r="F3021" s="183" t="s">
        <v>35</v>
      </c>
      <c r="G3021" s="181" t="s">
        <v>7030</v>
      </c>
      <c r="H3021" s="184">
        <v>1</v>
      </c>
      <c r="I3021" s="185" t="s">
        <v>107</v>
      </c>
      <c r="J3021" s="181" t="s">
        <v>37</v>
      </c>
      <c r="K3021" s="181" t="s">
        <v>38</v>
      </c>
      <c r="L3021" s="186">
        <v>45491</v>
      </c>
      <c r="M3021" s="187" t="s">
        <v>225</v>
      </c>
      <c r="N3021" s="183" t="s">
        <v>43</v>
      </c>
      <c r="O3021" s="181"/>
      <c r="P3021" s="184">
        <v>1</v>
      </c>
      <c r="Q3021" s="185" t="s">
        <v>107</v>
      </c>
      <c r="R3021" s="181" t="s">
        <v>37</v>
      </c>
      <c r="S3021" s="181" t="s">
        <v>96</v>
      </c>
      <c r="T3021" s="186">
        <v>45491</v>
      </c>
      <c r="U3021" s="187" t="s">
        <v>7078</v>
      </c>
      <c r="V3021" s="188" t="str" cm="1">
        <f t="array" ref="V3021">IF(SUM(LEN(A3021:U3021))=0,"",IF(OR(OR(ISBLANK(E3021),SUM(LEN(B3021),LEN(C3021))=0),AND(NOT(D3021="Unknown"),ISBLANK(I3021)),AND(NOT(N3021="Unknown"),ISBLANK(Q3021))),"Missing Information", INDEX(Table15[Entire Service Line Classification], MATCH(SUMIFS(Table15[Unique ID],Table15[System-Owned Portion],D3021,Table15[If Material Anything Other than "Lead" in Column E,Was Material Ever Previously Lead?],F3021,Table15[Customer-Owned Portion],N3021),Table15[Unique ID],0),0)))</f>
        <v>Non-lead</v>
      </c>
      <c r="W3021" s="189"/>
    </row>
    <row r="3022" spans="1:23" s="190" customFormat="1" ht="37.5" x14ac:dyDescent="0.25">
      <c r="A3022" s="180">
        <v>10891127</v>
      </c>
      <c r="B3022" s="181" t="s">
        <v>6095</v>
      </c>
      <c r="C3022" s="182" t="s">
        <v>6096</v>
      </c>
      <c r="D3022" s="183" t="s">
        <v>43</v>
      </c>
      <c r="E3022" s="181" t="s">
        <v>35</v>
      </c>
      <c r="F3022" s="183" t="s">
        <v>35</v>
      </c>
      <c r="G3022" s="181" t="s">
        <v>7030</v>
      </c>
      <c r="H3022" s="184">
        <v>2</v>
      </c>
      <c r="I3022" s="185" t="s">
        <v>107</v>
      </c>
      <c r="J3022" s="181" t="s">
        <v>37</v>
      </c>
      <c r="K3022" s="181" t="s">
        <v>38</v>
      </c>
      <c r="L3022" s="186">
        <v>45491</v>
      </c>
      <c r="M3022" s="187" t="s">
        <v>7078</v>
      </c>
      <c r="N3022" s="183" t="s">
        <v>43</v>
      </c>
      <c r="O3022" s="181"/>
      <c r="P3022" s="184">
        <v>2</v>
      </c>
      <c r="Q3022" s="185" t="s">
        <v>107</v>
      </c>
      <c r="R3022" s="181" t="s">
        <v>37</v>
      </c>
      <c r="S3022" s="181" t="s">
        <v>96</v>
      </c>
      <c r="T3022" s="186">
        <v>45491</v>
      </c>
      <c r="U3022" s="187" t="s">
        <v>7078</v>
      </c>
      <c r="V3022" s="188" t="str" cm="1">
        <f t="array" ref="V3022">IF(SUM(LEN(A3022:U3022))=0,"",IF(OR(OR(ISBLANK(E3022),SUM(LEN(B3022),LEN(C3022))=0),AND(NOT(D3022="Unknown"),ISBLANK(I3022)),AND(NOT(N3022="Unknown"),ISBLANK(Q3022))),"Missing Information", INDEX(Table15[Entire Service Line Classification], MATCH(SUMIFS(Table15[Unique ID],Table15[System-Owned Portion],D3022,Table15[If Material Anything Other than "Lead" in Column E,Was Material Ever Previously Lead?],F3022,Table15[Customer-Owned Portion],N3022),Table15[Unique ID],0),0)))</f>
        <v>Non-lead</v>
      </c>
      <c r="W3022" s="189"/>
    </row>
    <row r="3023" spans="1:23" s="190" customFormat="1" ht="37.5" x14ac:dyDescent="0.25">
      <c r="A3023" s="180">
        <v>10891126</v>
      </c>
      <c r="B3023" s="181" t="s">
        <v>6097</v>
      </c>
      <c r="C3023" s="182" t="s">
        <v>6098</v>
      </c>
      <c r="D3023" s="183" t="s">
        <v>36</v>
      </c>
      <c r="E3023" s="181" t="s">
        <v>35</v>
      </c>
      <c r="F3023" s="183" t="s">
        <v>35</v>
      </c>
      <c r="G3023" s="181" t="s">
        <v>255</v>
      </c>
      <c r="H3023" s="184">
        <v>1</v>
      </c>
      <c r="I3023" s="185" t="s">
        <v>107</v>
      </c>
      <c r="J3023" s="181" t="s">
        <v>37</v>
      </c>
      <c r="K3023" s="181" t="s">
        <v>38</v>
      </c>
      <c r="L3023" s="186">
        <v>45491</v>
      </c>
      <c r="M3023" s="187" t="s">
        <v>225</v>
      </c>
      <c r="N3023" s="183" t="s">
        <v>36</v>
      </c>
      <c r="O3023" s="181"/>
      <c r="P3023" s="184">
        <v>1</v>
      </c>
      <c r="Q3023" s="185" t="s">
        <v>107</v>
      </c>
      <c r="R3023" s="181" t="s">
        <v>37</v>
      </c>
      <c r="S3023" s="181" t="s">
        <v>96</v>
      </c>
      <c r="T3023" s="186">
        <v>45491</v>
      </c>
      <c r="U3023" s="187" t="s">
        <v>225</v>
      </c>
      <c r="V3023" s="188" t="str" cm="1">
        <f t="array" ref="V3023">IF(SUM(LEN(A3023:U3023))=0,"",IF(OR(OR(ISBLANK(E3023),SUM(LEN(B3023),LEN(C3023))=0),AND(NOT(D3023="Unknown"),ISBLANK(I3023)),AND(NOT(N3023="Unknown"),ISBLANK(Q3023))),"Missing Information", INDEX(Table15[Entire Service Line Classification], MATCH(SUMIFS(Table15[Unique ID],Table15[System-Owned Portion],D3023,Table15[If Material Anything Other than "Lead" in Column E,Was Material Ever Previously Lead?],F3023,Table15[Customer-Owned Portion],N3023),Table15[Unique ID],0),0)))</f>
        <v>Non-lead</v>
      </c>
      <c r="W3023" s="189"/>
    </row>
    <row r="3024" spans="1:23" s="190" customFormat="1" ht="37.5" x14ac:dyDescent="0.25">
      <c r="A3024" s="180">
        <v>10891124</v>
      </c>
      <c r="B3024" s="181" t="s">
        <v>6099</v>
      </c>
      <c r="C3024" s="182" t="s">
        <v>6100</v>
      </c>
      <c r="D3024" s="183" t="s">
        <v>36</v>
      </c>
      <c r="E3024" s="181" t="s">
        <v>35</v>
      </c>
      <c r="F3024" s="183" t="s">
        <v>35</v>
      </c>
      <c r="G3024" s="181" t="s">
        <v>243</v>
      </c>
      <c r="H3024" s="184">
        <v>1</v>
      </c>
      <c r="I3024" s="185" t="s">
        <v>107</v>
      </c>
      <c r="J3024" s="181" t="s">
        <v>37</v>
      </c>
      <c r="K3024" s="181" t="s">
        <v>38</v>
      </c>
      <c r="L3024" s="186">
        <v>45463</v>
      </c>
      <c r="M3024" s="187" t="s">
        <v>225</v>
      </c>
      <c r="N3024" s="183" t="s">
        <v>36</v>
      </c>
      <c r="O3024" s="181"/>
      <c r="P3024" s="184">
        <v>1</v>
      </c>
      <c r="Q3024" s="185" t="s">
        <v>107</v>
      </c>
      <c r="R3024" s="181" t="s">
        <v>37</v>
      </c>
      <c r="S3024" s="181" t="s">
        <v>96</v>
      </c>
      <c r="T3024" s="186">
        <v>45463</v>
      </c>
      <c r="U3024" s="187" t="s">
        <v>225</v>
      </c>
      <c r="V3024" s="188" t="str" cm="1">
        <f t="array" ref="V3024">IF(SUM(LEN(A3024:U3024))=0,"",IF(OR(OR(ISBLANK(E3024),SUM(LEN(B3024),LEN(C3024))=0),AND(NOT(D3024="Unknown"),ISBLANK(I3024)),AND(NOT(N3024="Unknown"),ISBLANK(Q3024))),"Missing Information", INDEX(Table15[Entire Service Line Classification], MATCH(SUMIFS(Table15[Unique ID],Table15[System-Owned Portion],D3024,Table15[If Material Anything Other than "Lead" in Column E,Was Material Ever Previously Lead?],F3024,Table15[Customer-Owned Portion],N3024),Table15[Unique ID],0),0)))</f>
        <v>Non-lead</v>
      </c>
      <c r="W3024" s="189"/>
    </row>
    <row r="3025" spans="1:23" s="190" customFormat="1" ht="37.5" x14ac:dyDescent="0.25">
      <c r="A3025" s="180">
        <v>10891123</v>
      </c>
      <c r="B3025" s="181" t="s">
        <v>6101</v>
      </c>
      <c r="C3025" s="182" t="s">
        <v>6102</v>
      </c>
      <c r="D3025" s="183" t="s">
        <v>36</v>
      </c>
      <c r="E3025" s="181" t="s">
        <v>35</v>
      </c>
      <c r="F3025" s="183" t="s">
        <v>35</v>
      </c>
      <c r="G3025" s="181" t="s">
        <v>243</v>
      </c>
      <c r="H3025" s="184">
        <v>1</v>
      </c>
      <c r="I3025" s="185" t="s">
        <v>107</v>
      </c>
      <c r="J3025" s="181" t="s">
        <v>37</v>
      </c>
      <c r="K3025" s="181" t="s">
        <v>38</v>
      </c>
      <c r="L3025" s="186">
        <v>45463</v>
      </c>
      <c r="M3025" s="187" t="s">
        <v>225</v>
      </c>
      <c r="N3025" s="183" t="s">
        <v>36</v>
      </c>
      <c r="O3025" s="181"/>
      <c r="P3025" s="184">
        <v>1</v>
      </c>
      <c r="Q3025" s="185" t="s">
        <v>107</v>
      </c>
      <c r="R3025" s="181" t="s">
        <v>37</v>
      </c>
      <c r="S3025" s="181" t="s">
        <v>96</v>
      </c>
      <c r="T3025" s="186">
        <v>45463</v>
      </c>
      <c r="U3025" s="187" t="s">
        <v>225</v>
      </c>
      <c r="V3025" s="188" t="str" cm="1">
        <f t="array" ref="V3025">IF(SUM(LEN(A3025:U3025))=0,"",IF(OR(OR(ISBLANK(E3025),SUM(LEN(B3025),LEN(C3025))=0),AND(NOT(D3025="Unknown"),ISBLANK(I3025)),AND(NOT(N3025="Unknown"),ISBLANK(Q3025))),"Missing Information", INDEX(Table15[Entire Service Line Classification], MATCH(SUMIFS(Table15[Unique ID],Table15[System-Owned Portion],D3025,Table15[If Material Anything Other than "Lead" in Column E,Was Material Ever Previously Lead?],F3025,Table15[Customer-Owned Portion],N3025),Table15[Unique ID],0),0)))</f>
        <v>Non-lead</v>
      </c>
      <c r="W3025" s="189"/>
    </row>
    <row r="3026" spans="1:23" s="190" customFormat="1" ht="37.5" x14ac:dyDescent="0.25">
      <c r="A3026" s="180">
        <v>10891122</v>
      </c>
      <c r="B3026" s="181" t="s">
        <v>6103</v>
      </c>
      <c r="C3026" s="182" t="s">
        <v>6104</v>
      </c>
      <c r="D3026" s="183" t="s">
        <v>36</v>
      </c>
      <c r="E3026" s="181" t="s">
        <v>35</v>
      </c>
      <c r="F3026" s="183" t="s">
        <v>35</v>
      </c>
      <c r="G3026" s="181" t="s">
        <v>243</v>
      </c>
      <c r="H3026" s="184">
        <v>1</v>
      </c>
      <c r="I3026" s="185" t="s">
        <v>107</v>
      </c>
      <c r="J3026" s="181" t="s">
        <v>37</v>
      </c>
      <c r="K3026" s="181" t="s">
        <v>38</v>
      </c>
      <c r="L3026" s="186">
        <v>45463</v>
      </c>
      <c r="M3026" s="187" t="s">
        <v>225</v>
      </c>
      <c r="N3026" s="183" t="s">
        <v>36</v>
      </c>
      <c r="O3026" s="181"/>
      <c r="P3026" s="184">
        <v>1</v>
      </c>
      <c r="Q3026" s="185" t="s">
        <v>107</v>
      </c>
      <c r="R3026" s="181" t="s">
        <v>37</v>
      </c>
      <c r="S3026" s="181" t="s">
        <v>96</v>
      </c>
      <c r="T3026" s="186">
        <v>45463</v>
      </c>
      <c r="U3026" s="187" t="s">
        <v>225</v>
      </c>
      <c r="V3026" s="188" t="str" cm="1">
        <f t="array" ref="V3026">IF(SUM(LEN(A3026:U3026))=0,"",IF(OR(OR(ISBLANK(E3026),SUM(LEN(B3026),LEN(C3026))=0),AND(NOT(D3026="Unknown"),ISBLANK(I3026)),AND(NOT(N3026="Unknown"),ISBLANK(Q3026))),"Missing Information", INDEX(Table15[Entire Service Line Classification], MATCH(SUMIFS(Table15[Unique ID],Table15[System-Owned Portion],D3026,Table15[If Material Anything Other than "Lead" in Column E,Was Material Ever Previously Lead?],F3026,Table15[Customer-Owned Portion],N3026),Table15[Unique ID],0),0)))</f>
        <v>Non-lead</v>
      </c>
      <c r="W3026" s="189"/>
    </row>
    <row r="3027" spans="1:23" s="190" customFormat="1" ht="37.5" x14ac:dyDescent="0.25">
      <c r="A3027" s="180">
        <v>10891121</v>
      </c>
      <c r="B3027" s="181" t="s">
        <v>6105</v>
      </c>
      <c r="C3027" s="182" t="s">
        <v>6106</v>
      </c>
      <c r="D3027" s="183" t="s">
        <v>36</v>
      </c>
      <c r="E3027" s="181" t="s">
        <v>35</v>
      </c>
      <c r="F3027" s="183" t="s">
        <v>35</v>
      </c>
      <c r="G3027" s="181" t="s">
        <v>258</v>
      </c>
      <c r="H3027" s="184">
        <v>1</v>
      </c>
      <c r="I3027" s="185" t="s">
        <v>107</v>
      </c>
      <c r="J3027" s="181" t="s">
        <v>37</v>
      </c>
      <c r="K3027" s="181" t="s">
        <v>38</v>
      </c>
      <c r="L3027" s="186">
        <v>45463</v>
      </c>
      <c r="M3027" s="187" t="s">
        <v>225</v>
      </c>
      <c r="N3027" s="183" t="s">
        <v>43</v>
      </c>
      <c r="O3027" s="181"/>
      <c r="P3027" s="184">
        <v>0.75</v>
      </c>
      <c r="Q3027" s="185" t="s">
        <v>107</v>
      </c>
      <c r="R3027" s="181" t="s">
        <v>37</v>
      </c>
      <c r="S3027" s="181" t="s">
        <v>96</v>
      </c>
      <c r="T3027" s="186">
        <v>45463</v>
      </c>
      <c r="U3027" s="187" t="s">
        <v>225</v>
      </c>
      <c r="V3027" s="188" t="str" cm="1">
        <f t="array" ref="V3027">IF(SUM(LEN(A3027:U3027))=0,"",IF(OR(OR(ISBLANK(E3027),SUM(LEN(B3027),LEN(C3027))=0),AND(NOT(D3027="Unknown"),ISBLANK(I3027)),AND(NOT(N3027="Unknown"),ISBLANK(Q3027))),"Missing Information", INDEX(Table15[Entire Service Line Classification], MATCH(SUMIFS(Table15[Unique ID],Table15[System-Owned Portion],D3027,Table15[If Material Anything Other than "Lead" in Column E,Was Material Ever Previously Lead?],F3027,Table15[Customer-Owned Portion],N3027),Table15[Unique ID],0),0)))</f>
        <v>Non-lead</v>
      </c>
      <c r="W3027" s="189"/>
    </row>
    <row r="3028" spans="1:23" s="190" customFormat="1" ht="37.5" x14ac:dyDescent="0.25">
      <c r="A3028" s="180">
        <v>10891120</v>
      </c>
      <c r="B3028" s="181" t="s">
        <v>6107</v>
      </c>
      <c r="C3028" s="182" t="s">
        <v>6108</v>
      </c>
      <c r="D3028" s="183" t="s">
        <v>36</v>
      </c>
      <c r="E3028" s="181" t="s">
        <v>35</v>
      </c>
      <c r="F3028" s="183" t="s">
        <v>35</v>
      </c>
      <c r="G3028" s="181" t="s">
        <v>243</v>
      </c>
      <c r="H3028" s="184">
        <v>1</v>
      </c>
      <c r="I3028" s="185" t="s">
        <v>107</v>
      </c>
      <c r="J3028" s="181" t="s">
        <v>37</v>
      </c>
      <c r="K3028" s="181" t="s">
        <v>38</v>
      </c>
      <c r="L3028" s="186">
        <v>45463</v>
      </c>
      <c r="M3028" s="187" t="s">
        <v>225</v>
      </c>
      <c r="N3028" s="183" t="s">
        <v>36</v>
      </c>
      <c r="O3028" s="181"/>
      <c r="P3028" s="184">
        <v>1</v>
      </c>
      <c r="Q3028" s="185" t="s">
        <v>107</v>
      </c>
      <c r="R3028" s="181" t="s">
        <v>37</v>
      </c>
      <c r="S3028" s="181" t="s">
        <v>96</v>
      </c>
      <c r="T3028" s="186">
        <v>45463</v>
      </c>
      <c r="U3028" s="187" t="s">
        <v>225</v>
      </c>
      <c r="V3028" s="188" t="str" cm="1">
        <f t="array" ref="V3028">IF(SUM(LEN(A3028:U3028))=0,"",IF(OR(OR(ISBLANK(E3028),SUM(LEN(B3028),LEN(C3028))=0),AND(NOT(D3028="Unknown"),ISBLANK(I3028)),AND(NOT(N3028="Unknown"),ISBLANK(Q3028))),"Missing Information", INDEX(Table15[Entire Service Line Classification], MATCH(SUMIFS(Table15[Unique ID],Table15[System-Owned Portion],D3028,Table15[If Material Anything Other than "Lead" in Column E,Was Material Ever Previously Lead?],F3028,Table15[Customer-Owned Portion],N3028),Table15[Unique ID],0),0)))</f>
        <v>Non-lead</v>
      </c>
      <c r="W3028" s="189"/>
    </row>
    <row r="3029" spans="1:23" s="190" customFormat="1" ht="37.5" x14ac:dyDescent="0.25">
      <c r="A3029" s="180">
        <v>10891119</v>
      </c>
      <c r="B3029" s="181" t="s">
        <v>6109</v>
      </c>
      <c r="C3029" s="182" t="s">
        <v>6110</v>
      </c>
      <c r="D3029" s="183" t="s">
        <v>36</v>
      </c>
      <c r="E3029" s="181" t="s">
        <v>35</v>
      </c>
      <c r="F3029" s="183" t="s">
        <v>35</v>
      </c>
      <c r="G3029" s="181" t="s">
        <v>7030</v>
      </c>
      <c r="H3029" s="184">
        <v>1.5</v>
      </c>
      <c r="I3029" s="185" t="s">
        <v>107</v>
      </c>
      <c r="J3029" s="181" t="s">
        <v>37</v>
      </c>
      <c r="K3029" s="181" t="s">
        <v>38</v>
      </c>
      <c r="L3029" s="186">
        <v>45491</v>
      </c>
      <c r="M3029" s="187" t="s">
        <v>225</v>
      </c>
      <c r="N3029" s="183" t="s">
        <v>43</v>
      </c>
      <c r="O3029" s="181"/>
      <c r="P3029" s="184">
        <v>1.5</v>
      </c>
      <c r="Q3029" s="185" t="s">
        <v>107</v>
      </c>
      <c r="R3029" s="181" t="s">
        <v>37</v>
      </c>
      <c r="S3029" s="181" t="s">
        <v>96</v>
      </c>
      <c r="T3029" s="186">
        <v>45491</v>
      </c>
      <c r="U3029" s="187" t="s">
        <v>7078</v>
      </c>
      <c r="V3029" s="188" t="str" cm="1">
        <f t="array" ref="V3029">IF(SUM(LEN(A3029:U3029))=0,"",IF(OR(OR(ISBLANK(E3029),SUM(LEN(B3029),LEN(C3029))=0),AND(NOT(D3029="Unknown"),ISBLANK(I3029)),AND(NOT(N3029="Unknown"),ISBLANK(Q3029))),"Missing Information", INDEX(Table15[Entire Service Line Classification], MATCH(SUMIFS(Table15[Unique ID],Table15[System-Owned Portion],D3029,Table15[If Material Anything Other than "Lead" in Column E,Was Material Ever Previously Lead?],F3029,Table15[Customer-Owned Portion],N3029),Table15[Unique ID],0),0)))</f>
        <v>Non-lead</v>
      </c>
      <c r="W3029" s="189"/>
    </row>
    <row r="3030" spans="1:23" s="190" customFormat="1" ht="37.5" x14ac:dyDescent="0.25">
      <c r="A3030" s="180">
        <v>10891118</v>
      </c>
      <c r="B3030" s="181" t="s">
        <v>6111</v>
      </c>
      <c r="C3030" s="182" t="s">
        <v>6112</v>
      </c>
      <c r="D3030" s="183" t="s">
        <v>36</v>
      </c>
      <c r="E3030" s="181" t="s">
        <v>35</v>
      </c>
      <c r="F3030" s="183" t="s">
        <v>35</v>
      </c>
      <c r="G3030" s="181" t="s">
        <v>243</v>
      </c>
      <c r="H3030" s="184">
        <v>1</v>
      </c>
      <c r="I3030" s="185" t="s">
        <v>107</v>
      </c>
      <c r="J3030" s="181" t="s">
        <v>37</v>
      </c>
      <c r="K3030" s="181" t="s">
        <v>38</v>
      </c>
      <c r="L3030" s="186">
        <v>45463</v>
      </c>
      <c r="M3030" s="187" t="s">
        <v>225</v>
      </c>
      <c r="N3030" s="183" t="s">
        <v>36</v>
      </c>
      <c r="O3030" s="181"/>
      <c r="P3030" s="184">
        <v>1</v>
      </c>
      <c r="Q3030" s="185" t="s">
        <v>107</v>
      </c>
      <c r="R3030" s="181" t="s">
        <v>37</v>
      </c>
      <c r="S3030" s="181" t="s">
        <v>96</v>
      </c>
      <c r="T3030" s="186">
        <v>45463</v>
      </c>
      <c r="U3030" s="187" t="s">
        <v>225</v>
      </c>
      <c r="V3030" s="188" t="str" cm="1">
        <f t="array" ref="V3030">IF(SUM(LEN(A3030:U3030))=0,"",IF(OR(OR(ISBLANK(E3030),SUM(LEN(B3030),LEN(C3030))=0),AND(NOT(D3030="Unknown"),ISBLANK(I3030)),AND(NOT(N3030="Unknown"),ISBLANK(Q3030))),"Missing Information", INDEX(Table15[Entire Service Line Classification], MATCH(SUMIFS(Table15[Unique ID],Table15[System-Owned Portion],D3030,Table15[If Material Anything Other than "Lead" in Column E,Was Material Ever Previously Lead?],F3030,Table15[Customer-Owned Portion],N3030),Table15[Unique ID],0),0)))</f>
        <v>Non-lead</v>
      </c>
      <c r="W3030" s="189"/>
    </row>
    <row r="3031" spans="1:23" s="190" customFormat="1" ht="37.5" x14ac:dyDescent="0.25">
      <c r="A3031" s="180">
        <v>10891117</v>
      </c>
      <c r="B3031" s="181" t="s">
        <v>6113</v>
      </c>
      <c r="C3031" s="182" t="s">
        <v>6114</v>
      </c>
      <c r="D3031" s="183" t="s">
        <v>43</v>
      </c>
      <c r="E3031" s="181" t="s">
        <v>35</v>
      </c>
      <c r="F3031" s="183" t="s">
        <v>35</v>
      </c>
      <c r="G3031" s="181" t="s">
        <v>7030</v>
      </c>
      <c r="H3031" s="184">
        <v>0.75</v>
      </c>
      <c r="I3031" s="185" t="s">
        <v>107</v>
      </c>
      <c r="J3031" s="181" t="s">
        <v>37</v>
      </c>
      <c r="K3031" s="181" t="s">
        <v>38</v>
      </c>
      <c r="L3031" s="186">
        <v>45491</v>
      </c>
      <c r="M3031" s="187" t="s">
        <v>7078</v>
      </c>
      <c r="N3031" s="183" t="s">
        <v>43</v>
      </c>
      <c r="O3031" s="181"/>
      <c r="P3031" s="184">
        <v>0.75</v>
      </c>
      <c r="Q3031" s="185" t="s">
        <v>107</v>
      </c>
      <c r="R3031" s="181" t="s">
        <v>37</v>
      </c>
      <c r="S3031" s="181" t="s">
        <v>96</v>
      </c>
      <c r="T3031" s="186">
        <v>45491</v>
      </c>
      <c r="U3031" s="187" t="s">
        <v>7078</v>
      </c>
      <c r="V3031" s="188" t="str" cm="1">
        <f t="array" ref="V3031">IF(SUM(LEN(A3031:U3031))=0,"",IF(OR(OR(ISBLANK(E3031),SUM(LEN(B3031),LEN(C3031))=0),AND(NOT(D3031="Unknown"),ISBLANK(I3031)),AND(NOT(N3031="Unknown"),ISBLANK(Q3031))),"Missing Information", INDEX(Table15[Entire Service Line Classification], MATCH(SUMIFS(Table15[Unique ID],Table15[System-Owned Portion],D3031,Table15[If Material Anything Other than "Lead" in Column E,Was Material Ever Previously Lead?],F3031,Table15[Customer-Owned Portion],N3031),Table15[Unique ID],0),0)))</f>
        <v>Non-lead</v>
      </c>
      <c r="W3031" s="189"/>
    </row>
    <row r="3032" spans="1:23" s="190" customFormat="1" ht="37.5" x14ac:dyDescent="0.25">
      <c r="A3032" s="180">
        <v>10891116</v>
      </c>
      <c r="B3032" s="181" t="s">
        <v>6115</v>
      </c>
      <c r="C3032" s="182" t="s">
        <v>6116</v>
      </c>
      <c r="D3032" s="183" t="s">
        <v>36</v>
      </c>
      <c r="E3032" s="181" t="s">
        <v>35</v>
      </c>
      <c r="F3032" s="183" t="s">
        <v>35</v>
      </c>
      <c r="G3032" s="181" t="s">
        <v>243</v>
      </c>
      <c r="H3032" s="184">
        <v>1</v>
      </c>
      <c r="I3032" s="185" t="s">
        <v>107</v>
      </c>
      <c r="J3032" s="181" t="s">
        <v>37</v>
      </c>
      <c r="K3032" s="181" t="s">
        <v>38</v>
      </c>
      <c r="L3032" s="186">
        <v>45463</v>
      </c>
      <c r="M3032" s="187" t="s">
        <v>225</v>
      </c>
      <c r="N3032" s="183" t="s">
        <v>36</v>
      </c>
      <c r="O3032" s="181"/>
      <c r="P3032" s="184">
        <v>1</v>
      </c>
      <c r="Q3032" s="185" t="s">
        <v>107</v>
      </c>
      <c r="R3032" s="181" t="s">
        <v>37</v>
      </c>
      <c r="S3032" s="181" t="s">
        <v>96</v>
      </c>
      <c r="T3032" s="186">
        <v>45463</v>
      </c>
      <c r="U3032" s="187" t="s">
        <v>225</v>
      </c>
      <c r="V3032" s="188" t="str" cm="1">
        <f t="array" ref="V3032">IF(SUM(LEN(A3032:U3032))=0,"",IF(OR(OR(ISBLANK(E3032),SUM(LEN(B3032),LEN(C3032))=0),AND(NOT(D3032="Unknown"),ISBLANK(I3032)),AND(NOT(N3032="Unknown"),ISBLANK(Q3032))),"Missing Information", INDEX(Table15[Entire Service Line Classification], MATCH(SUMIFS(Table15[Unique ID],Table15[System-Owned Portion],D3032,Table15[If Material Anything Other than "Lead" in Column E,Was Material Ever Previously Lead?],F3032,Table15[Customer-Owned Portion],N3032),Table15[Unique ID],0),0)))</f>
        <v>Non-lead</v>
      </c>
      <c r="W3032" s="189"/>
    </row>
    <row r="3033" spans="1:23" s="190" customFormat="1" ht="37.5" x14ac:dyDescent="0.25">
      <c r="A3033" s="180">
        <v>10891115</v>
      </c>
      <c r="B3033" s="181" t="s">
        <v>6117</v>
      </c>
      <c r="C3033" s="182" t="s">
        <v>6118</v>
      </c>
      <c r="D3033" s="183" t="s">
        <v>36</v>
      </c>
      <c r="E3033" s="181" t="s">
        <v>35</v>
      </c>
      <c r="F3033" s="183" t="s">
        <v>35</v>
      </c>
      <c r="G3033" s="181" t="s">
        <v>225</v>
      </c>
      <c r="H3033" s="184">
        <v>1</v>
      </c>
      <c r="I3033" s="185" t="s">
        <v>107</v>
      </c>
      <c r="J3033" s="181" t="s">
        <v>37</v>
      </c>
      <c r="K3033" s="181" t="s">
        <v>38</v>
      </c>
      <c r="L3033" s="186">
        <v>45463</v>
      </c>
      <c r="M3033" s="187" t="s">
        <v>225</v>
      </c>
      <c r="N3033" s="183" t="s">
        <v>36</v>
      </c>
      <c r="O3033" s="181"/>
      <c r="P3033" s="184">
        <v>1</v>
      </c>
      <c r="Q3033" s="185" t="s">
        <v>107</v>
      </c>
      <c r="R3033" s="181" t="s">
        <v>37</v>
      </c>
      <c r="S3033" s="181" t="s">
        <v>96</v>
      </c>
      <c r="T3033" s="186">
        <v>45463</v>
      </c>
      <c r="U3033" s="187" t="s">
        <v>225</v>
      </c>
      <c r="V3033" s="188" t="str" cm="1">
        <f t="array" ref="V3033">IF(SUM(LEN(A3033:U3033))=0,"",IF(OR(OR(ISBLANK(E3033),SUM(LEN(B3033),LEN(C3033))=0),AND(NOT(D3033="Unknown"),ISBLANK(I3033)),AND(NOT(N3033="Unknown"),ISBLANK(Q3033))),"Missing Information", INDEX(Table15[Entire Service Line Classification], MATCH(SUMIFS(Table15[Unique ID],Table15[System-Owned Portion],D3033,Table15[If Material Anything Other than "Lead" in Column E,Was Material Ever Previously Lead?],F3033,Table15[Customer-Owned Portion],N3033),Table15[Unique ID],0),0)))</f>
        <v>Non-lead</v>
      </c>
      <c r="W3033" s="189"/>
    </row>
    <row r="3034" spans="1:23" s="190" customFormat="1" ht="37.5" x14ac:dyDescent="0.25">
      <c r="A3034" s="180">
        <v>10891114</v>
      </c>
      <c r="B3034" s="181" t="s">
        <v>6119</v>
      </c>
      <c r="C3034" s="182" t="s">
        <v>6120</v>
      </c>
      <c r="D3034" s="183" t="s">
        <v>36</v>
      </c>
      <c r="E3034" s="181" t="s">
        <v>35</v>
      </c>
      <c r="F3034" s="183" t="s">
        <v>35</v>
      </c>
      <c r="G3034" s="181" t="s">
        <v>7030</v>
      </c>
      <c r="H3034" s="184">
        <v>1</v>
      </c>
      <c r="I3034" s="185" t="s">
        <v>107</v>
      </c>
      <c r="J3034" s="181" t="s">
        <v>37</v>
      </c>
      <c r="K3034" s="181" t="s">
        <v>38</v>
      </c>
      <c r="L3034" s="186">
        <v>45491</v>
      </c>
      <c r="M3034" s="187" t="s">
        <v>225</v>
      </c>
      <c r="N3034" s="183" t="s">
        <v>43</v>
      </c>
      <c r="O3034" s="181"/>
      <c r="P3034" s="184">
        <v>1</v>
      </c>
      <c r="Q3034" s="185" t="s">
        <v>107</v>
      </c>
      <c r="R3034" s="181" t="s">
        <v>37</v>
      </c>
      <c r="S3034" s="181" t="s">
        <v>96</v>
      </c>
      <c r="T3034" s="186">
        <v>45491</v>
      </c>
      <c r="U3034" s="187" t="s">
        <v>7078</v>
      </c>
      <c r="V3034" s="188" t="str" cm="1">
        <f t="array" ref="V3034">IF(SUM(LEN(A3034:U3034))=0,"",IF(OR(OR(ISBLANK(E3034),SUM(LEN(B3034),LEN(C3034))=0),AND(NOT(D3034="Unknown"),ISBLANK(I3034)),AND(NOT(N3034="Unknown"),ISBLANK(Q3034))),"Missing Information", INDEX(Table15[Entire Service Line Classification], MATCH(SUMIFS(Table15[Unique ID],Table15[System-Owned Portion],D3034,Table15[If Material Anything Other than "Lead" in Column E,Was Material Ever Previously Lead?],F3034,Table15[Customer-Owned Portion],N3034),Table15[Unique ID],0),0)))</f>
        <v>Non-lead</v>
      </c>
      <c r="W3034" s="189"/>
    </row>
    <row r="3035" spans="1:23" s="190" customFormat="1" ht="37.5" x14ac:dyDescent="0.25">
      <c r="A3035" s="180">
        <v>10891113</v>
      </c>
      <c r="B3035" s="181" t="s">
        <v>6121</v>
      </c>
      <c r="C3035" s="182" t="s">
        <v>6122</v>
      </c>
      <c r="D3035" s="183" t="s">
        <v>36</v>
      </c>
      <c r="E3035" s="181" t="s">
        <v>35</v>
      </c>
      <c r="F3035" s="183" t="s">
        <v>35</v>
      </c>
      <c r="G3035" s="181" t="s">
        <v>225</v>
      </c>
      <c r="H3035" s="184">
        <v>1</v>
      </c>
      <c r="I3035" s="185" t="s">
        <v>107</v>
      </c>
      <c r="J3035" s="181" t="s">
        <v>37</v>
      </c>
      <c r="K3035" s="181" t="s">
        <v>38</v>
      </c>
      <c r="L3035" s="186">
        <v>45463</v>
      </c>
      <c r="M3035" s="187" t="s">
        <v>225</v>
      </c>
      <c r="N3035" s="183" t="s">
        <v>36</v>
      </c>
      <c r="O3035" s="181"/>
      <c r="P3035" s="184">
        <v>1</v>
      </c>
      <c r="Q3035" s="185" t="s">
        <v>107</v>
      </c>
      <c r="R3035" s="181" t="s">
        <v>37</v>
      </c>
      <c r="S3035" s="181" t="s">
        <v>96</v>
      </c>
      <c r="T3035" s="186">
        <v>45463</v>
      </c>
      <c r="U3035" s="187" t="s">
        <v>225</v>
      </c>
      <c r="V3035" s="188" t="str" cm="1">
        <f t="array" ref="V3035">IF(SUM(LEN(A3035:U3035))=0,"",IF(OR(OR(ISBLANK(E3035),SUM(LEN(B3035),LEN(C3035))=0),AND(NOT(D3035="Unknown"),ISBLANK(I3035)),AND(NOT(N3035="Unknown"),ISBLANK(Q3035))),"Missing Information", INDEX(Table15[Entire Service Line Classification], MATCH(SUMIFS(Table15[Unique ID],Table15[System-Owned Portion],D3035,Table15[If Material Anything Other than "Lead" in Column E,Was Material Ever Previously Lead?],F3035,Table15[Customer-Owned Portion],N3035),Table15[Unique ID],0),0)))</f>
        <v>Non-lead</v>
      </c>
      <c r="W3035" s="189"/>
    </row>
    <row r="3036" spans="1:23" s="190" customFormat="1" ht="37.5" x14ac:dyDescent="0.25">
      <c r="A3036" s="180">
        <v>10891112</v>
      </c>
      <c r="B3036" s="181" t="s">
        <v>6123</v>
      </c>
      <c r="C3036" s="182" t="s">
        <v>6027</v>
      </c>
      <c r="D3036" s="183" t="s">
        <v>36</v>
      </c>
      <c r="E3036" s="181" t="s">
        <v>35</v>
      </c>
      <c r="F3036" s="183" t="s">
        <v>35</v>
      </c>
      <c r="G3036" s="181" t="s">
        <v>243</v>
      </c>
      <c r="H3036" s="184">
        <v>1</v>
      </c>
      <c r="I3036" s="185" t="s">
        <v>107</v>
      </c>
      <c r="J3036" s="181" t="s">
        <v>37</v>
      </c>
      <c r="K3036" s="181" t="s">
        <v>38</v>
      </c>
      <c r="L3036" s="186">
        <v>45463</v>
      </c>
      <c r="M3036" s="187" t="s">
        <v>225</v>
      </c>
      <c r="N3036" s="183" t="s">
        <v>36</v>
      </c>
      <c r="O3036" s="181"/>
      <c r="P3036" s="184">
        <v>1</v>
      </c>
      <c r="Q3036" s="185" t="s">
        <v>107</v>
      </c>
      <c r="R3036" s="181" t="s">
        <v>37</v>
      </c>
      <c r="S3036" s="181" t="s">
        <v>96</v>
      </c>
      <c r="T3036" s="186">
        <v>45463</v>
      </c>
      <c r="U3036" s="187" t="s">
        <v>225</v>
      </c>
      <c r="V3036" s="188" t="str" cm="1">
        <f t="array" ref="V3036">IF(SUM(LEN(A3036:U3036))=0,"",IF(OR(OR(ISBLANK(E3036),SUM(LEN(B3036),LEN(C3036))=0),AND(NOT(D3036="Unknown"),ISBLANK(I3036)),AND(NOT(N3036="Unknown"),ISBLANK(Q3036))),"Missing Information", INDEX(Table15[Entire Service Line Classification], MATCH(SUMIFS(Table15[Unique ID],Table15[System-Owned Portion],D3036,Table15[If Material Anything Other than "Lead" in Column E,Was Material Ever Previously Lead?],F3036,Table15[Customer-Owned Portion],N3036),Table15[Unique ID],0),0)))</f>
        <v>Non-lead</v>
      </c>
      <c r="W3036" s="189"/>
    </row>
    <row r="3037" spans="1:23" s="190" customFormat="1" ht="37.5" x14ac:dyDescent="0.25">
      <c r="A3037" s="180">
        <v>10891111</v>
      </c>
      <c r="B3037" s="181" t="s">
        <v>6124</v>
      </c>
      <c r="C3037" s="182" t="s">
        <v>6125</v>
      </c>
      <c r="D3037" s="183" t="s">
        <v>36</v>
      </c>
      <c r="E3037" s="181" t="s">
        <v>35</v>
      </c>
      <c r="F3037" s="183" t="s">
        <v>35</v>
      </c>
      <c r="G3037" s="181" t="s">
        <v>240</v>
      </c>
      <c r="H3037" s="184">
        <v>1</v>
      </c>
      <c r="I3037" s="185" t="s">
        <v>107</v>
      </c>
      <c r="J3037" s="181" t="s">
        <v>37</v>
      </c>
      <c r="K3037" s="181" t="s">
        <v>38</v>
      </c>
      <c r="L3037" s="186">
        <v>45405</v>
      </c>
      <c r="M3037" s="187" t="s">
        <v>225</v>
      </c>
      <c r="N3037" s="183" t="s">
        <v>36</v>
      </c>
      <c r="O3037" s="181"/>
      <c r="P3037" s="184">
        <v>1</v>
      </c>
      <c r="Q3037" s="185" t="s">
        <v>107</v>
      </c>
      <c r="R3037" s="181" t="s">
        <v>37</v>
      </c>
      <c r="S3037" s="181" t="s">
        <v>96</v>
      </c>
      <c r="T3037" s="186">
        <v>45405</v>
      </c>
      <c r="U3037" s="187" t="s">
        <v>225</v>
      </c>
      <c r="V3037" s="188" t="str" cm="1">
        <f t="array" ref="V3037">IF(SUM(LEN(A3037:U3037))=0,"",IF(OR(OR(ISBLANK(E3037),SUM(LEN(B3037),LEN(C3037))=0),AND(NOT(D3037="Unknown"),ISBLANK(I3037)),AND(NOT(N3037="Unknown"),ISBLANK(Q3037))),"Missing Information", INDEX(Table15[Entire Service Line Classification], MATCH(SUMIFS(Table15[Unique ID],Table15[System-Owned Portion],D3037,Table15[If Material Anything Other than "Lead" in Column E,Was Material Ever Previously Lead?],F3037,Table15[Customer-Owned Portion],N3037),Table15[Unique ID],0),0)))</f>
        <v>Non-lead</v>
      </c>
      <c r="W3037" s="189"/>
    </row>
    <row r="3038" spans="1:23" s="190" customFormat="1" ht="37.5" x14ac:dyDescent="0.25">
      <c r="A3038" s="180">
        <v>10891110</v>
      </c>
      <c r="B3038" s="181" t="s">
        <v>6126</v>
      </c>
      <c r="C3038" s="182" t="s">
        <v>6127</v>
      </c>
      <c r="D3038" s="183" t="s">
        <v>36</v>
      </c>
      <c r="E3038" s="181" t="s">
        <v>35</v>
      </c>
      <c r="F3038" s="183" t="s">
        <v>35</v>
      </c>
      <c r="G3038" s="181" t="s">
        <v>243</v>
      </c>
      <c r="H3038" s="184">
        <v>1</v>
      </c>
      <c r="I3038" s="185" t="s">
        <v>107</v>
      </c>
      <c r="J3038" s="181" t="s">
        <v>37</v>
      </c>
      <c r="K3038" s="181" t="s">
        <v>38</v>
      </c>
      <c r="L3038" s="186">
        <v>45463</v>
      </c>
      <c r="M3038" s="187" t="s">
        <v>225</v>
      </c>
      <c r="N3038" s="183" t="s">
        <v>36</v>
      </c>
      <c r="O3038" s="181"/>
      <c r="P3038" s="184">
        <v>1</v>
      </c>
      <c r="Q3038" s="185" t="s">
        <v>107</v>
      </c>
      <c r="R3038" s="181" t="s">
        <v>37</v>
      </c>
      <c r="S3038" s="181" t="s">
        <v>96</v>
      </c>
      <c r="T3038" s="186">
        <v>45463</v>
      </c>
      <c r="U3038" s="187" t="s">
        <v>225</v>
      </c>
      <c r="V3038" s="188" t="str" cm="1">
        <f t="array" ref="V3038">IF(SUM(LEN(A3038:U3038))=0,"",IF(OR(OR(ISBLANK(E3038),SUM(LEN(B3038),LEN(C3038))=0),AND(NOT(D3038="Unknown"),ISBLANK(I3038)),AND(NOT(N3038="Unknown"),ISBLANK(Q3038))),"Missing Information", INDEX(Table15[Entire Service Line Classification], MATCH(SUMIFS(Table15[Unique ID],Table15[System-Owned Portion],D3038,Table15[If Material Anything Other than "Lead" in Column E,Was Material Ever Previously Lead?],F3038,Table15[Customer-Owned Portion],N3038),Table15[Unique ID],0),0)))</f>
        <v>Non-lead</v>
      </c>
      <c r="W3038" s="189"/>
    </row>
    <row r="3039" spans="1:23" s="190" customFormat="1" ht="37.5" x14ac:dyDescent="0.25">
      <c r="A3039" s="180">
        <v>10891109</v>
      </c>
      <c r="B3039" s="181" t="s">
        <v>6128</v>
      </c>
      <c r="C3039" s="182" t="s">
        <v>6129</v>
      </c>
      <c r="D3039" s="183" t="s">
        <v>36</v>
      </c>
      <c r="E3039" s="181" t="s">
        <v>35</v>
      </c>
      <c r="F3039" s="183" t="s">
        <v>35</v>
      </c>
      <c r="G3039" s="181" t="s">
        <v>243</v>
      </c>
      <c r="H3039" s="184">
        <v>1</v>
      </c>
      <c r="I3039" s="185" t="s">
        <v>107</v>
      </c>
      <c r="J3039" s="181" t="s">
        <v>37</v>
      </c>
      <c r="K3039" s="181" t="s">
        <v>38</v>
      </c>
      <c r="L3039" s="186">
        <v>45463</v>
      </c>
      <c r="M3039" s="187" t="s">
        <v>225</v>
      </c>
      <c r="N3039" s="183" t="s">
        <v>36</v>
      </c>
      <c r="O3039" s="181"/>
      <c r="P3039" s="184">
        <v>1</v>
      </c>
      <c r="Q3039" s="185" t="s">
        <v>107</v>
      </c>
      <c r="R3039" s="181" t="s">
        <v>37</v>
      </c>
      <c r="S3039" s="181" t="s">
        <v>96</v>
      </c>
      <c r="T3039" s="186">
        <v>45463</v>
      </c>
      <c r="U3039" s="187" t="s">
        <v>225</v>
      </c>
      <c r="V3039" s="188" t="str" cm="1">
        <f t="array" ref="V3039">IF(SUM(LEN(A3039:U3039))=0,"",IF(OR(OR(ISBLANK(E3039),SUM(LEN(B3039),LEN(C3039))=0),AND(NOT(D3039="Unknown"),ISBLANK(I3039)),AND(NOT(N3039="Unknown"),ISBLANK(Q3039))),"Missing Information", INDEX(Table15[Entire Service Line Classification], MATCH(SUMIFS(Table15[Unique ID],Table15[System-Owned Portion],D3039,Table15[If Material Anything Other than "Lead" in Column E,Was Material Ever Previously Lead?],F3039,Table15[Customer-Owned Portion],N3039),Table15[Unique ID],0),0)))</f>
        <v>Non-lead</v>
      </c>
      <c r="W3039" s="189"/>
    </row>
    <row r="3040" spans="1:23" s="190" customFormat="1" ht="37.5" x14ac:dyDescent="0.25">
      <c r="A3040" s="180">
        <v>10891108</v>
      </c>
      <c r="B3040" s="181" t="s">
        <v>6130</v>
      </c>
      <c r="C3040" s="182" t="s">
        <v>6131</v>
      </c>
      <c r="D3040" s="183" t="s">
        <v>36</v>
      </c>
      <c r="E3040" s="181" t="s">
        <v>35</v>
      </c>
      <c r="F3040" s="183" t="s">
        <v>35</v>
      </c>
      <c r="G3040" s="181" t="s">
        <v>243</v>
      </c>
      <c r="H3040" s="184">
        <v>1</v>
      </c>
      <c r="I3040" s="185" t="s">
        <v>107</v>
      </c>
      <c r="J3040" s="181" t="s">
        <v>37</v>
      </c>
      <c r="K3040" s="181" t="s">
        <v>38</v>
      </c>
      <c r="L3040" s="186">
        <v>45463</v>
      </c>
      <c r="M3040" s="187" t="s">
        <v>225</v>
      </c>
      <c r="N3040" s="183" t="s">
        <v>36</v>
      </c>
      <c r="O3040" s="181"/>
      <c r="P3040" s="184">
        <v>1</v>
      </c>
      <c r="Q3040" s="185" t="s">
        <v>107</v>
      </c>
      <c r="R3040" s="181" t="s">
        <v>37</v>
      </c>
      <c r="S3040" s="181" t="s">
        <v>96</v>
      </c>
      <c r="T3040" s="186">
        <v>45463</v>
      </c>
      <c r="U3040" s="187" t="s">
        <v>225</v>
      </c>
      <c r="V3040" s="188" t="str" cm="1">
        <f t="array" ref="V3040">IF(SUM(LEN(A3040:U3040))=0,"",IF(OR(OR(ISBLANK(E3040),SUM(LEN(B3040),LEN(C3040))=0),AND(NOT(D3040="Unknown"),ISBLANK(I3040)),AND(NOT(N3040="Unknown"),ISBLANK(Q3040))),"Missing Information", INDEX(Table15[Entire Service Line Classification], MATCH(SUMIFS(Table15[Unique ID],Table15[System-Owned Portion],D3040,Table15[If Material Anything Other than "Lead" in Column E,Was Material Ever Previously Lead?],F3040,Table15[Customer-Owned Portion],N3040),Table15[Unique ID],0),0)))</f>
        <v>Non-lead</v>
      </c>
      <c r="W3040" s="189"/>
    </row>
    <row r="3041" spans="1:23" s="190" customFormat="1" ht="37.5" x14ac:dyDescent="0.25">
      <c r="A3041" s="180">
        <v>10891107</v>
      </c>
      <c r="B3041" s="181" t="s">
        <v>6132</v>
      </c>
      <c r="C3041" s="182" t="s">
        <v>6133</v>
      </c>
      <c r="D3041" s="183" t="s">
        <v>36</v>
      </c>
      <c r="E3041" s="181" t="s">
        <v>35</v>
      </c>
      <c r="F3041" s="183" t="s">
        <v>35</v>
      </c>
      <c r="G3041" s="181" t="s">
        <v>225</v>
      </c>
      <c r="H3041" s="184">
        <v>1</v>
      </c>
      <c r="I3041" s="185" t="s">
        <v>107</v>
      </c>
      <c r="J3041" s="181" t="s">
        <v>37</v>
      </c>
      <c r="K3041" s="181" t="s">
        <v>38</v>
      </c>
      <c r="L3041" s="186">
        <v>45463</v>
      </c>
      <c r="M3041" s="187" t="s">
        <v>225</v>
      </c>
      <c r="N3041" s="183" t="s">
        <v>36</v>
      </c>
      <c r="O3041" s="181"/>
      <c r="P3041" s="184">
        <v>1</v>
      </c>
      <c r="Q3041" s="185" t="s">
        <v>107</v>
      </c>
      <c r="R3041" s="181" t="s">
        <v>37</v>
      </c>
      <c r="S3041" s="181" t="s">
        <v>96</v>
      </c>
      <c r="T3041" s="186">
        <v>45463</v>
      </c>
      <c r="U3041" s="187" t="s">
        <v>225</v>
      </c>
      <c r="V3041" s="188" t="str" cm="1">
        <f t="array" ref="V3041">IF(SUM(LEN(A3041:U3041))=0,"",IF(OR(OR(ISBLANK(E3041),SUM(LEN(B3041),LEN(C3041))=0),AND(NOT(D3041="Unknown"),ISBLANK(I3041)),AND(NOT(N3041="Unknown"),ISBLANK(Q3041))),"Missing Information", INDEX(Table15[Entire Service Line Classification], MATCH(SUMIFS(Table15[Unique ID],Table15[System-Owned Portion],D3041,Table15[If Material Anything Other than "Lead" in Column E,Was Material Ever Previously Lead?],F3041,Table15[Customer-Owned Portion],N3041),Table15[Unique ID],0),0)))</f>
        <v>Non-lead</v>
      </c>
      <c r="W3041" s="189"/>
    </row>
    <row r="3042" spans="1:23" s="190" customFormat="1" ht="37.5" x14ac:dyDescent="0.25">
      <c r="A3042" s="180">
        <v>10891106</v>
      </c>
      <c r="B3042" s="181" t="s">
        <v>6134</v>
      </c>
      <c r="C3042" s="182" t="s">
        <v>6135</v>
      </c>
      <c r="D3042" s="183" t="s">
        <v>36</v>
      </c>
      <c r="E3042" s="181" t="s">
        <v>35</v>
      </c>
      <c r="F3042" s="183" t="s">
        <v>35</v>
      </c>
      <c r="G3042" s="181" t="s">
        <v>243</v>
      </c>
      <c r="H3042" s="184">
        <v>1</v>
      </c>
      <c r="I3042" s="185" t="s">
        <v>107</v>
      </c>
      <c r="J3042" s="181" t="s">
        <v>37</v>
      </c>
      <c r="K3042" s="181" t="s">
        <v>38</v>
      </c>
      <c r="L3042" s="186">
        <v>45463</v>
      </c>
      <c r="M3042" s="187" t="s">
        <v>225</v>
      </c>
      <c r="N3042" s="183" t="s">
        <v>36</v>
      </c>
      <c r="O3042" s="181"/>
      <c r="P3042" s="184">
        <v>1</v>
      </c>
      <c r="Q3042" s="185" t="s">
        <v>107</v>
      </c>
      <c r="R3042" s="181" t="s">
        <v>37</v>
      </c>
      <c r="S3042" s="181" t="s">
        <v>96</v>
      </c>
      <c r="T3042" s="186">
        <v>45463</v>
      </c>
      <c r="U3042" s="187" t="s">
        <v>225</v>
      </c>
      <c r="V3042" s="188" t="str" cm="1">
        <f t="array" ref="V3042">IF(SUM(LEN(A3042:U3042))=0,"",IF(OR(OR(ISBLANK(E3042),SUM(LEN(B3042),LEN(C3042))=0),AND(NOT(D3042="Unknown"),ISBLANK(I3042)),AND(NOT(N3042="Unknown"),ISBLANK(Q3042))),"Missing Information", INDEX(Table15[Entire Service Line Classification], MATCH(SUMIFS(Table15[Unique ID],Table15[System-Owned Portion],D3042,Table15[If Material Anything Other than "Lead" in Column E,Was Material Ever Previously Lead?],F3042,Table15[Customer-Owned Portion],N3042),Table15[Unique ID],0),0)))</f>
        <v>Non-lead</v>
      </c>
      <c r="W3042" s="189"/>
    </row>
    <row r="3043" spans="1:23" s="190" customFormat="1" ht="37.5" x14ac:dyDescent="0.25">
      <c r="A3043" s="180">
        <v>10891105</v>
      </c>
      <c r="B3043" s="181" t="s">
        <v>6136</v>
      </c>
      <c r="C3043" s="182" t="s">
        <v>6137</v>
      </c>
      <c r="D3043" s="183" t="s">
        <v>36</v>
      </c>
      <c r="E3043" s="181" t="s">
        <v>35</v>
      </c>
      <c r="F3043" s="183" t="s">
        <v>35</v>
      </c>
      <c r="G3043" s="181" t="s">
        <v>243</v>
      </c>
      <c r="H3043" s="184">
        <v>1</v>
      </c>
      <c r="I3043" s="185" t="s">
        <v>107</v>
      </c>
      <c r="J3043" s="181" t="s">
        <v>37</v>
      </c>
      <c r="K3043" s="181" t="s">
        <v>38</v>
      </c>
      <c r="L3043" s="186">
        <v>45463</v>
      </c>
      <c r="M3043" s="187" t="s">
        <v>225</v>
      </c>
      <c r="N3043" s="183" t="s">
        <v>36</v>
      </c>
      <c r="O3043" s="181"/>
      <c r="P3043" s="184">
        <v>1</v>
      </c>
      <c r="Q3043" s="185" t="s">
        <v>107</v>
      </c>
      <c r="R3043" s="181" t="s">
        <v>37</v>
      </c>
      <c r="S3043" s="181" t="s">
        <v>96</v>
      </c>
      <c r="T3043" s="186">
        <v>45463</v>
      </c>
      <c r="U3043" s="187" t="s">
        <v>225</v>
      </c>
      <c r="V3043" s="188" t="str" cm="1">
        <f t="array" ref="V3043">IF(SUM(LEN(A3043:U3043))=0,"",IF(OR(OR(ISBLANK(E3043),SUM(LEN(B3043),LEN(C3043))=0),AND(NOT(D3043="Unknown"),ISBLANK(I3043)),AND(NOT(N3043="Unknown"),ISBLANK(Q3043))),"Missing Information", INDEX(Table15[Entire Service Line Classification], MATCH(SUMIFS(Table15[Unique ID],Table15[System-Owned Portion],D3043,Table15[If Material Anything Other than "Lead" in Column E,Was Material Ever Previously Lead?],F3043,Table15[Customer-Owned Portion],N3043),Table15[Unique ID],0),0)))</f>
        <v>Non-lead</v>
      </c>
      <c r="W3043" s="189"/>
    </row>
    <row r="3044" spans="1:23" s="190" customFormat="1" ht="37.5" x14ac:dyDescent="0.25">
      <c r="A3044" s="180">
        <v>10891104</v>
      </c>
      <c r="B3044" s="181" t="s">
        <v>6138</v>
      </c>
      <c r="C3044" s="182" t="s">
        <v>6139</v>
      </c>
      <c r="D3044" s="183" t="s">
        <v>36</v>
      </c>
      <c r="E3044" s="181" t="s">
        <v>35</v>
      </c>
      <c r="F3044" s="183" t="s">
        <v>35</v>
      </c>
      <c r="G3044" s="181" t="s">
        <v>243</v>
      </c>
      <c r="H3044" s="184">
        <v>1</v>
      </c>
      <c r="I3044" s="185" t="s">
        <v>107</v>
      </c>
      <c r="J3044" s="181" t="s">
        <v>37</v>
      </c>
      <c r="K3044" s="181" t="s">
        <v>38</v>
      </c>
      <c r="L3044" s="186">
        <v>45463</v>
      </c>
      <c r="M3044" s="187" t="s">
        <v>225</v>
      </c>
      <c r="N3044" s="183" t="s">
        <v>36</v>
      </c>
      <c r="O3044" s="181"/>
      <c r="P3044" s="184">
        <v>1</v>
      </c>
      <c r="Q3044" s="185" t="s">
        <v>107</v>
      </c>
      <c r="R3044" s="181" t="s">
        <v>37</v>
      </c>
      <c r="S3044" s="181" t="s">
        <v>96</v>
      </c>
      <c r="T3044" s="186">
        <v>45463</v>
      </c>
      <c r="U3044" s="187" t="s">
        <v>225</v>
      </c>
      <c r="V3044" s="188" t="str" cm="1">
        <f t="array" ref="V3044">IF(SUM(LEN(A3044:U3044))=0,"",IF(OR(OR(ISBLANK(E3044),SUM(LEN(B3044),LEN(C3044))=0),AND(NOT(D3044="Unknown"),ISBLANK(I3044)),AND(NOT(N3044="Unknown"),ISBLANK(Q3044))),"Missing Information", INDEX(Table15[Entire Service Line Classification], MATCH(SUMIFS(Table15[Unique ID],Table15[System-Owned Portion],D3044,Table15[If Material Anything Other than "Lead" in Column E,Was Material Ever Previously Lead?],F3044,Table15[Customer-Owned Portion],N3044),Table15[Unique ID],0),0)))</f>
        <v>Non-lead</v>
      </c>
      <c r="W3044" s="189"/>
    </row>
    <row r="3045" spans="1:23" s="190" customFormat="1" ht="37.5" x14ac:dyDescent="0.25">
      <c r="A3045" s="180">
        <v>10891103</v>
      </c>
      <c r="B3045" s="181" t="s">
        <v>6140</v>
      </c>
      <c r="C3045" s="182" t="s">
        <v>6141</v>
      </c>
      <c r="D3045" s="183" t="s">
        <v>36</v>
      </c>
      <c r="E3045" s="181" t="s">
        <v>35</v>
      </c>
      <c r="F3045" s="183" t="s">
        <v>35</v>
      </c>
      <c r="G3045" s="181" t="s">
        <v>243</v>
      </c>
      <c r="H3045" s="184">
        <v>1</v>
      </c>
      <c r="I3045" s="185" t="s">
        <v>107</v>
      </c>
      <c r="J3045" s="181" t="s">
        <v>37</v>
      </c>
      <c r="K3045" s="181" t="s">
        <v>38</v>
      </c>
      <c r="L3045" s="186">
        <v>45463</v>
      </c>
      <c r="M3045" s="187" t="s">
        <v>225</v>
      </c>
      <c r="N3045" s="183" t="s">
        <v>36</v>
      </c>
      <c r="O3045" s="181"/>
      <c r="P3045" s="184">
        <v>1</v>
      </c>
      <c r="Q3045" s="185" t="s">
        <v>107</v>
      </c>
      <c r="R3045" s="181" t="s">
        <v>37</v>
      </c>
      <c r="S3045" s="181" t="s">
        <v>96</v>
      </c>
      <c r="T3045" s="186">
        <v>45463</v>
      </c>
      <c r="U3045" s="187" t="s">
        <v>225</v>
      </c>
      <c r="V3045" s="188" t="str" cm="1">
        <f t="array" ref="V3045">IF(SUM(LEN(A3045:U3045))=0,"",IF(OR(OR(ISBLANK(E3045),SUM(LEN(B3045),LEN(C3045))=0),AND(NOT(D3045="Unknown"),ISBLANK(I3045)),AND(NOT(N3045="Unknown"),ISBLANK(Q3045))),"Missing Information", INDEX(Table15[Entire Service Line Classification], MATCH(SUMIFS(Table15[Unique ID],Table15[System-Owned Portion],D3045,Table15[If Material Anything Other than "Lead" in Column E,Was Material Ever Previously Lead?],F3045,Table15[Customer-Owned Portion],N3045),Table15[Unique ID],0),0)))</f>
        <v>Non-lead</v>
      </c>
      <c r="W3045" s="189"/>
    </row>
    <row r="3046" spans="1:23" s="190" customFormat="1" ht="37.5" x14ac:dyDescent="0.25">
      <c r="A3046" s="180">
        <v>10891102</v>
      </c>
      <c r="B3046" s="181" t="s">
        <v>6142</v>
      </c>
      <c r="C3046" s="182" t="s">
        <v>6143</v>
      </c>
      <c r="D3046" s="183" t="s">
        <v>36</v>
      </c>
      <c r="E3046" s="181" t="s">
        <v>35</v>
      </c>
      <c r="F3046" s="183" t="s">
        <v>35</v>
      </c>
      <c r="G3046" s="181" t="s">
        <v>225</v>
      </c>
      <c r="H3046" s="184">
        <v>1</v>
      </c>
      <c r="I3046" s="185" t="s">
        <v>107</v>
      </c>
      <c r="J3046" s="181" t="s">
        <v>37</v>
      </c>
      <c r="K3046" s="181" t="s">
        <v>38</v>
      </c>
      <c r="L3046" s="186">
        <v>45463</v>
      </c>
      <c r="M3046" s="187" t="s">
        <v>225</v>
      </c>
      <c r="N3046" s="183" t="s">
        <v>36</v>
      </c>
      <c r="O3046" s="181"/>
      <c r="P3046" s="184">
        <v>1</v>
      </c>
      <c r="Q3046" s="185" t="s">
        <v>107</v>
      </c>
      <c r="R3046" s="181" t="s">
        <v>37</v>
      </c>
      <c r="S3046" s="181" t="s">
        <v>96</v>
      </c>
      <c r="T3046" s="186">
        <v>45463</v>
      </c>
      <c r="U3046" s="187" t="s">
        <v>225</v>
      </c>
      <c r="V3046" s="188" t="str" cm="1">
        <f t="array" ref="V3046">IF(SUM(LEN(A3046:U3046))=0,"",IF(OR(OR(ISBLANK(E3046),SUM(LEN(B3046),LEN(C3046))=0),AND(NOT(D3046="Unknown"),ISBLANK(I3046)),AND(NOT(N3046="Unknown"),ISBLANK(Q3046))),"Missing Information", INDEX(Table15[Entire Service Line Classification], MATCH(SUMIFS(Table15[Unique ID],Table15[System-Owned Portion],D3046,Table15[If Material Anything Other than "Lead" in Column E,Was Material Ever Previously Lead?],F3046,Table15[Customer-Owned Portion],N3046),Table15[Unique ID],0),0)))</f>
        <v>Non-lead</v>
      </c>
      <c r="W3046" s="189"/>
    </row>
    <row r="3047" spans="1:23" s="190" customFormat="1" ht="37.5" x14ac:dyDescent="0.25">
      <c r="A3047" s="180">
        <v>10891101</v>
      </c>
      <c r="B3047" s="181" t="s">
        <v>6144</v>
      </c>
      <c r="C3047" s="182" t="s">
        <v>6145</v>
      </c>
      <c r="D3047" s="183" t="s">
        <v>36</v>
      </c>
      <c r="E3047" s="181" t="s">
        <v>35</v>
      </c>
      <c r="F3047" s="183" t="s">
        <v>35</v>
      </c>
      <c r="G3047" s="181" t="s">
        <v>243</v>
      </c>
      <c r="H3047" s="184">
        <v>1</v>
      </c>
      <c r="I3047" s="185" t="s">
        <v>107</v>
      </c>
      <c r="J3047" s="181" t="s">
        <v>37</v>
      </c>
      <c r="K3047" s="181" t="s">
        <v>38</v>
      </c>
      <c r="L3047" s="186">
        <v>45463</v>
      </c>
      <c r="M3047" s="187" t="s">
        <v>225</v>
      </c>
      <c r="N3047" s="183" t="s">
        <v>36</v>
      </c>
      <c r="O3047" s="181"/>
      <c r="P3047" s="184">
        <v>1</v>
      </c>
      <c r="Q3047" s="185" t="s">
        <v>107</v>
      </c>
      <c r="R3047" s="181" t="s">
        <v>37</v>
      </c>
      <c r="S3047" s="181" t="s">
        <v>96</v>
      </c>
      <c r="T3047" s="186">
        <v>45463</v>
      </c>
      <c r="U3047" s="187" t="s">
        <v>225</v>
      </c>
      <c r="V3047" s="188" t="str" cm="1">
        <f t="array" ref="V3047">IF(SUM(LEN(A3047:U3047))=0,"",IF(OR(OR(ISBLANK(E3047),SUM(LEN(B3047),LEN(C3047))=0),AND(NOT(D3047="Unknown"),ISBLANK(I3047)),AND(NOT(N3047="Unknown"),ISBLANK(Q3047))),"Missing Information", INDEX(Table15[Entire Service Line Classification], MATCH(SUMIFS(Table15[Unique ID],Table15[System-Owned Portion],D3047,Table15[If Material Anything Other than "Lead" in Column E,Was Material Ever Previously Lead?],F3047,Table15[Customer-Owned Portion],N3047),Table15[Unique ID],0),0)))</f>
        <v>Non-lead</v>
      </c>
      <c r="W3047" s="189"/>
    </row>
    <row r="3048" spans="1:23" s="190" customFormat="1" ht="37.5" x14ac:dyDescent="0.25">
      <c r="A3048" s="180">
        <v>10891100</v>
      </c>
      <c r="B3048" s="181" t="s">
        <v>6146</v>
      </c>
      <c r="C3048" s="182" t="s">
        <v>6147</v>
      </c>
      <c r="D3048" s="183" t="s">
        <v>36</v>
      </c>
      <c r="E3048" s="181" t="s">
        <v>35</v>
      </c>
      <c r="F3048" s="183" t="s">
        <v>35</v>
      </c>
      <c r="G3048" s="181" t="s">
        <v>225</v>
      </c>
      <c r="H3048" s="184">
        <v>1</v>
      </c>
      <c r="I3048" s="185" t="s">
        <v>107</v>
      </c>
      <c r="J3048" s="181" t="s">
        <v>37</v>
      </c>
      <c r="K3048" s="181" t="s">
        <v>38</v>
      </c>
      <c r="L3048" s="186">
        <v>45462</v>
      </c>
      <c r="M3048" s="187" t="s">
        <v>225</v>
      </c>
      <c r="N3048" s="183" t="s">
        <v>36</v>
      </c>
      <c r="O3048" s="181"/>
      <c r="P3048" s="184">
        <v>1</v>
      </c>
      <c r="Q3048" s="185" t="s">
        <v>107</v>
      </c>
      <c r="R3048" s="181" t="s">
        <v>37</v>
      </c>
      <c r="S3048" s="181" t="s">
        <v>96</v>
      </c>
      <c r="T3048" s="186">
        <v>45462</v>
      </c>
      <c r="U3048" s="187" t="s">
        <v>225</v>
      </c>
      <c r="V3048" s="188" t="str" cm="1">
        <f t="array" ref="V3048">IF(SUM(LEN(A3048:U3048))=0,"",IF(OR(OR(ISBLANK(E3048),SUM(LEN(B3048),LEN(C3048))=0),AND(NOT(D3048="Unknown"),ISBLANK(I3048)),AND(NOT(N3048="Unknown"),ISBLANK(Q3048))),"Missing Information", INDEX(Table15[Entire Service Line Classification], MATCH(SUMIFS(Table15[Unique ID],Table15[System-Owned Portion],D3048,Table15[If Material Anything Other than "Lead" in Column E,Was Material Ever Previously Lead?],F3048,Table15[Customer-Owned Portion],N3048),Table15[Unique ID],0),0)))</f>
        <v>Non-lead</v>
      </c>
      <c r="W3048" s="189"/>
    </row>
    <row r="3049" spans="1:23" s="190" customFormat="1" ht="37.5" x14ac:dyDescent="0.25">
      <c r="A3049" s="180">
        <v>10891099</v>
      </c>
      <c r="B3049" s="181" t="s">
        <v>6148</v>
      </c>
      <c r="C3049" s="182" t="s">
        <v>6149</v>
      </c>
      <c r="D3049" s="183" t="s">
        <v>36</v>
      </c>
      <c r="E3049" s="181" t="s">
        <v>35</v>
      </c>
      <c r="F3049" s="183" t="s">
        <v>35</v>
      </c>
      <c r="G3049" s="181" t="s">
        <v>243</v>
      </c>
      <c r="H3049" s="184">
        <v>1</v>
      </c>
      <c r="I3049" s="185" t="s">
        <v>107</v>
      </c>
      <c r="J3049" s="181" t="s">
        <v>37</v>
      </c>
      <c r="K3049" s="181" t="s">
        <v>38</v>
      </c>
      <c r="L3049" s="186">
        <v>45463</v>
      </c>
      <c r="M3049" s="187" t="s">
        <v>225</v>
      </c>
      <c r="N3049" s="183" t="s">
        <v>36</v>
      </c>
      <c r="O3049" s="181"/>
      <c r="P3049" s="184">
        <v>1</v>
      </c>
      <c r="Q3049" s="185" t="s">
        <v>107</v>
      </c>
      <c r="R3049" s="181" t="s">
        <v>37</v>
      </c>
      <c r="S3049" s="181" t="s">
        <v>96</v>
      </c>
      <c r="T3049" s="186">
        <v>45463</v>
      </c>
      <c r="U3049" s="187" t="s">
        <v>225</v>
      </c>
      <c r="V3049" s="188" t="str" cm="1">
        <f t="array" ref="V3049">IF(SUM(LEN(A3049:U3049))=0,"",IF(OR(OR(ISBLANK(E3049),SUM(LEN(B3049),LEN(C3049))=0),AND(NOT(D3049="Unknown"),ISBLANK(I3049)),AND(NOT(N3049="Unknown"),ISBLANK(Q3049))),"Missing Information", INDEX(Table15[Entire Service Line Classification], MATCH(SUMIFS(Table15[Unique ID],Table15[System-Owned Portion],D3049,Table15[If Material Anything Other than "Lead" in Column E,Was Material Ever Previously Lead?],F3049,Table15[Customer-Owned Portion],N3049),Table15[Unique ID],0),0)))</f>
        <v>Non-lead</v>
      </c>
      <c r="W3049" s="189"/>
    </row>
    <row r="3050" spans="1:23" s="190" customFormat="1" ht="37.5" x14ac:dyDescent="0.25">
      <c r="A3050" s="180">
        <v>10891098</v>
      </c>
      <c r="B3050" s="181" t="s">
        <v>6150</v>
      </c>
      <c r="C3050" s="182" t="s">
        <v>6151</v>
      </c>
      <c r="D3050" s="183" t="s">
        <v>36</v>
      </c>
      <c r="E3050" s="181" t="s">
        <v>35</v>
      </c>
      <c r="F3050" s="183" t="s">
        <v>35</v>
      </c>
      <c r="G3050" s="181" t="s">
        <v>243</v>
      </c>
      <c r="H3050" s="184">
        <v>1</v>
      </c>
      <c r="I3050" s="185" t="s">
        <v>107</v>
      </c>
      <c r="J3050" s="181" t="s">
        <v>37</v>
      </c>
      <c r="K3050" s="181" t="s">
        <v>38</v>
      </c>
      <c r="L3050" s="186">
        <v>45463</v>
      </c>
      <c r="M3050" s="187" t="s">
        <v>225</v>
      </c>
      <c r="N3050" s="183" t="s">
        <v>36</v>
      </c>
      <c r="O3050" s="181"/>
      <c r="P3050" s="184">
        <v>1</v>
      </c>
      <c r="Q3050" s="185" t="s">
        <v>107</v>
      </c>
      <c r="R3050" s="181" t="s">
        <v>37</v>
      </c>
      <c r="S3050" s="181" t="s">
        <v>96</v>
      </c>
      <c r="T3050" s="186">
        <v>45463</v>
      </c>
      <c r="U3050" s="187" t="s">
        <v>225</v>
      </c>
      <c r="V3050" s="188" t="str" cm="1">
        <f t="array" ref="V3050">IF(SUM(LEN(A3050:U3050))=0,"",IF(OR(OR(ISBLANK(E3050),SUM(LEN(B3050),LEN(C3050))=0),AND(NOT(D3050="Unknown"),ISBLANK(I3050)),AND(NOT(N3050="Unknown"),ISBLANK(Q3050))),"Missing Information", INDEX(Table15[Entire Service Line Classification], MATCH(SUMIFS(Table15[Unique ID],Table15[System-Owned Portion],D3050,Table15[If Material Anything Other than "Lead" in Column E,Was Material Ever Previously Lead?],F3050,Table15[Customer-Owned Portion],N3050),Table15[Unique ID],0),0)))</f>
        <v>Non-lead</v>
      </c>
      <c r="W3050" s="189"/>
    </row>
    <row r="3051" spans="1:23" s="190" customFormat="1" ht="37.5" x14ac:dyDescent="0.25">
      <c r="A3051" s="180">
        <v>10891096</v>
      </c>
      <c r="B3051" s="181" t="s">
        <v>6152</v>
      </c>
      <c r="C3051" s="182" t="s">
        <v>6153</v>
      </c>
      <c r="D3051" s="183" t="s">
        <v>36</v>
      </c>
      <c r="E3051" s="181" t="s">
        <v>35</v>
      </c>
      <c r="F3051" s="183" t="s">
        <v>35</v>
      </c>
      <c r="G3051" s="181" t="s">
        <v>225</v>
      </c>
      <c r="H3051" s="184">
        <v>1</v>
      </c>
      <c r="I3051" s="185" t="s">
        <v>107</v>
      </c>
      <c r="J3051" s="181" t="s">
        <v>37</v>
      </c>
      <c r="K3051" s="181" t="s">
        <v>38</v>
      </c>
      <c r="L3051" s="186">
        <v>45463</v>
      </c>
      <c r="M3051" s="187" t="s">
        <v>225</v>
      </c>
      <c r="N3051" s="183" t="s">
        <v>36</v>
      </c>
      <c r="O3051" s="181"/>
      <c r="P3051" s="184">
        <v>1</v>
      </c>
      <c r="Q3051" s="185" t="s">
        <v>107</v>
      </c>
      <c r="R3051" s="181" t="s">
        <v>37</v>
      </c>
      <c r="S3051" s="181" t="s">
        <v>96</v>
      </c>
      <c r="T3051" s="186">
        <v>45463</v>
      </c>
      <c r="U3051" s="187" t="s">
        <v>225</v>
      </c>
      <c r="V3051" s="188" t="str" cm="1">
        <f t="array" ref="V3051">IF(SUM(LEN(A3051:U3051))=0,"",IF(OR(OR(ISBLANK(E3051),SUM(LEN(B3051),LEN(C3051))=0),AND(NOT(D3051="Unknown"),ISBLANK(I3051)),AND(NOT(N3051="Unknown"),ISBLANK(Q3051))),"Missing Information", INDEX(Table15[Entire Service Line Classification], MATCH(SUMIFS(Table15[Unique ID],Table15[System-Owned Portion],D3051,Table15[If Material Anything Other than "Lead" in Column E,Was Material Ever Previously Lead?],F3051,Table15[Customer-Owned Portion],N3051),Table15[Unique ID],0),0)))</f>
        <v>Non-lead</v>
      </c>
      <c r="W3051" s="189"/>
    </row>
    <row r="3052" spans="1:23" s="190" customFormat="1" ht="37.5" x14ac:dyDescent="0.25">
      <c r="A3052" s="180">
        <v>10891095</v>
      </c>
      <c r="B3052" s="181" t="s">
        <v>6154</v>
      </c>
      <c r="C3052" s="182" t="s">
        <v>6155</v>
      </c>
      <c r="D3052" s="183" t="s">
        <v>36</v>
      </c>
      <c r="E3052" s="181" t="s">
        <v>35</v>
      </c>
      <c r="F3052" s="183" t="s">
        <v>35</v>
      </c>
      <c r="G3052" s="181" t="s">
        <v>243</v>
      </c>
      <c r="H3052" s="184">
        <v>1</v>
      </c>
      <c r="I3052" s="185" t="s">
        <v>107</v>
      </c>
      <c r="J3052" s="181" t="s">
        <v>37</v>
      </c>
      <c r="K3052" s="181" t="s">
        <v>38</v>
      </c>
      <c r="L3052" s="186">
        <v>45463</v>
      </c>
      <c r="M3052" s="187" t="s">
        <v>225</v>
      </c>
      <c r="N3052" s="183" t="s">
        <v>36</v>
      </c>
      <c r="O3052" s="181"/>
      <c r="P3052" s="184">
        <v>1</v>
      </c>
      <c r="Q3052" s="185" t="s">
        <v>107</v>
      </c>
      <c r="R3052" s="181" t="s">
        <v>37</v>
      </c>
      <c r="S3052" s="181" t="s">
        <v>96</v>
      </c>
      <c r="T3052" s="186">
        <v>45463</v>
      </c>
      <c r="U3052" s="187" t="s">
        <v>225</v>
      </c>
      <c r="V3052" s="188" t="str" cm="1">
        <f t="array" ref="V3052">IF(SUM(LEN(A3052:U3052))=0,"",IF(OR(OR(ISBLANK(E3052),SUM(LEN(B3052),LEN(C3052))=0),AND(NOT(D3052="Unknown"),ISBLANK(I3052)),AND(NOT(N3052="Unknown"),ISBLANK(Q3052))),"Missing Information", INDEX(Table15[Entire Service Line Classification], MATCH(SUMIFS(Table15[Unique ID],Table15[System-Owned Portion],D3052,Table15[If Material Anything Other than "Lead" in Column E,Was Material Ever Previously Lead?],F3052,Table15[Customer-Owned Portion],N3052),Table15[Unique ID],0),0)))</f>
        <v>Non-lead</v>
      </c>
      <c r="W3052" s="189"/>
    </row>
    <row r="3053" spans="1:23" s="190" customFormat="1" ht="37.5" x14ac:dyDescent="0.25">
      <c r="A3053" s="180">
        <v>10891094</v>
      </c>
      <c r="B3053" s="181" t="s">
        <v>6156</v>
      </c>
      <c r="C3053" s="182" t="s">
        <v>6157</v>
      </c>
      <c r="D3053" s="183" t="s">
        <v>36</v>
      </c>
      <c r="E3053" s="181" t="s">
        <v>35</v>
      </c>
      <c r="F3053" s="183" t="s">
        <v>35</v>
      </c>
      <c r="G3053" s="181" t="s">
        <v>243</v>
      </c>
      <c r="H3053" s="184">
        <v>1</v>
      </c>
      <c r="I3053" s="185" t="s">
        <v>107</v>
      </c>
      <c r="J3053" s="181" t="s">
        <v>37</v>
      </c>
      <c r="K3053" s="181" t="s">
        <v>38</v>
      </c>
      <c r="L3053" s="186">
        <v>45463</v>
      </c>
      <c r="M3053" s="187" t="s">
        <v>225</v>
      </c>
      <c r="N3053" s="183" t="s">
        <v>36</v>
      </c>
      <c r="O3053" s="181"/>
      <c r="P3053" s="184">
        <v>1</v>
      </c>
      <c r="Q3053" s="185" t="s">
        <v>107</v>
      </c>
      <c r="R3053" s="181" t="s">
        <v>37</v>
      </c>
      <c r="S3053" s="181" t="s">
        <v>96</v>
      </c>
      <c r="T3053" s="186">
        <v>45463</v>
      </c>
      <c r="U3053" s="187" t="s">
        <v>225</v>
      </c>
      <c r="V3053" s="188" t="str" cm="1">
        <f t="array" ref="V3053">IF(SUM(LEN(A3053:U3053))=0,"",IF(OR(OR(ISBLANK(E3053),SUM(LEN(B3053),LEN(C3053))=0),AND(NOT(D3053="Unknown"),ISBLANK(I3053)),AND(NOT(N3053="Unknown"),ISBLANK(Q3053))),"Missing Information", INDEX(Table15[Entire Service Line Classification], MATCH(SUMIFS(Table15[Unique ID],Table15[System-Owned Portion],D3053,Table15[If Material Anything Other than "Lead" in Column E,Was Material Ever Previously Lead?],F3053,Table15[Customer-Owned Portion],N3053),Table15[Unique ID],0),0)))</f>
        <v>Non-lead</v>
      </c>
      <c r="W3053" s="189"/>
    </row>
    <row r="3054" spans="1:23" s="190" customFormat="1" ht="37.5" x14ac:dyDescent="0.25">
      <c r="A3054" s="180">
        <v>10891093</v>
      </c>
      <c r="B3054" s="181" t="s">
        <v>6158</v>
      </c>
      <c r="C3054" s="182" t="s">
        <v>6159</v>
      </c>
      <c r="D3054" s="183" t="s">
        <v>36</v>
      </c>
      <c r="E3054" s="181" t="s">
        <v>35</v>
      </c>
      <c r="F3054" s="183" t="s">
        <v>35</v>
      </c>
      <c r="G3054" s="181" t="s">
        <v>243</v>
      </c>
      <c r="H3054" s="184">
        <v>1</v>
      </c>
      <c r="I3054" s="185" t="s">
        <v>107</v>
      </c>
      <c r="J3054" s="181" t="s">
        <v>37</v>
      </c>
      <c r="K3054" s="181" t="s">
        <v>38</v>
      </c>
      <c r="L3054" s="186">
        <v>45463</v>
      </c>
      <c r="M3054" s="187" t="s">
        <v>225</v>
      </c>
      <c r="N3054" s="183" t="s">
        <v>36</v>
      </c>
      <c r="O3054" s="181"/>
      <c r="P3054" s="184">
        <v>1</v>
      </c>
      <c r="Q3054" s="185" t="s">
        <v>107</v>
      </c>
      <c r="R3054" s="181" t="s">
        <v>37</v>
      </c>
      <c r="S3054" s="181" t="s">
        <v>96</v>
      </c>
      <c r="T3054" s="186">
        <v>45463</v>
      </c>
      <c r="U3054" s="187" t="s">
        <v>225</v>
      </c>
      <c r="V3054" s="188" t="str" cm="1">
        <f t="array" ref="V3054">IF(SUM(LEN(A3054:U3054))=0,"",IF(OR(OR(ISBLANK(E3054),SUM(LEN(B3054),LEN(C3054))=0),AND(NOT(D3054="Unknown"),ISBLANK(I3054)),AND(NOT(N3054="Unknown"),ISBLANK(Q3054))),"Missing Information", INDEX(Table15[Entire Service Line Classification], MATCH(SUMIFS(Table15[Unique ID],Table15[System-Owned Portion],D3054,Table15[If Material Anything Other than "Lead" in Column E,Was Material Ever Previously Lead?],F3054,Table15[Customer-Owned Portion],N3054),Table15[Unique ID],0),0)))</f>
        <v>Non-lead</v>
      </c>
      <c r="W3054" s="189"/>
    </row>
    <row r="3055" spans="1:23" s="190" customFormat="1" ht="37.5" x14ac:dyDescent="0.25">
      <c r="A3055" s="180">
        <v>10891092</v>
      </c>
      <c r="B3055" s="181" t="s">
        <v>6160</v>
      </c>
      <c r="C3055" s="182" t="s">
        <v>6161</v>
      </c>
      <c r="D3055" s="183" t="s">
        <v>36</v>
      </c>
      <c r="E3055" s="181" t="s">
        <v>35</v>
      </c>
      <c r="F3055" s="183" t="s">
        <v>35</v>
      </c>
      <c r="G3055" s="181" t="s">
        <v>258</v>
      </c>
      <c r="H3055" s="184">
        <v>1</v>
      </c>
      <c r="I3055" s="185" t="s">
        <v>107</v>
      </c>
      <c r="J3055" s="181" t="s">
        <v>37</v>
      </c>
      <c r="K3055" s="181" t="s">
        <v>38</v>
      </c>
      <c r="L3055" s="186">
        <v>45463</v>
      </c>
      <c r="M3055" s="187" t="s">
        <v>225</v>
      </c>
      <c r="N3055" s="183" t="s">
        <v>36</v>
      </c>
      <c r="O3055" s="181"/>
      <c r="P3055" s="184">
        <v>1</v>
      </c>
      <c r="Q3055" s="185" t="s">
        <v>107</v>
      </c>
      <c r="R3055" s="181" t="s">
        <v>37</v>
      </c>
      <c r="S3055" s="181" t="s">
        <v>96</v>
      </c>
      <c r="T3055" s="186">
        <v>45463</v>
      </c>
      <c r="U3055" s="187" t="s">
        <v>225</v>
      </c>
      <c r="V3055" s="188" t="str" cm="1">
        <f t="array" ref="V3055">IF(SUM(LEN(A3055:U3055))=0,"",IF(OR(OR(ISBLANK(E3055),SUM(LEN(B3055),LEN(C3055))=0),AND(NOT(D3055="Unknown"),ISBLANK(I3055)),AND(NOT(N3055="Unknown"),ISBLANK(Q3055))),"Missing Information", INDEX(Table15[Entire Service Line Classification], MATCH(SUMIFS(Table15[Unique ID],Table15[System-Owned Portion],D3055,Table15[If Material Anything Other than "Lead" in Column E,Was Material Ever Previously Lead?],F3055,Table15[Customer-Owned Portion],N3055),Table15[Unique ID],0),0)))</f>
        <v>Non-lead</v>
      </c>
      <c r="W3055" s="189"/>
    </row>
    <row r="3056" spans="1:23" s="190" customFormat="1" ht="37.5" x14ac:dyDescent="0.25">
      <c r="A3056" s="180">
        <v>10891091</v>
      </c>
      <c r="B3056" s="181" t="s">
        <v>6162</v>
      </c>
      <c r="C3056" s="182" t="s">
        <v>6163</v>
      </c>
      <c r="D3056" s="183" t="s">
        <v>36</v>
      </c>
      <c r="E3056" s="181" t="s">
        <v>35</v>
      </c>
      <c r="F3056" s="183" t="s">
        <v>35</v>
      </c>
      <c r="G3056" s="181" t="s">
        <v>243</v>
      </c>
      <c r="H3056" s="184">
        <v>1</v>
      </c>
      <c r="I3056" s="185" t="s">
        <v>107</v>
      </c>
      <c r="J3056" s="181" t="s">
        <v>37</v>
      </c>
      <c r="K3056" s="181" t="s">
        <v>38</v>
      </c>
      <c r="L3056" s="186">
        <v>45463</v>
      </c>
      <c r="M3056" s="187" t="s">
        <v>225</v>
      </c>
      <c r="N3056" s="183" t="s">
        <v>36</v>
      </c>
      <c r="O3056" s="181"/>
      <c r="P3056" s="184">
        <v>1</v>
      </c>
      <c r="Q3056" s="185" t="s">
        <v>107</v>
      </c>
      <c r="R3056" s="181" t="s">
        <v>37</v>
      </c>
      <c r="S3056" s="181" t="s">
        <v>96</v>
      </c>
      <c r="T3056" s="186">
        <v>45463</v>
      </c>
      <c r="U3056" s="187" t="s">
        <v>225</v>
      </c>
      <c r="V3056" s="188" t="str" cm="1">
        <f t="array" ref="V3056">IF(SUM(LEN(A3056:U3056))=0,"",IF(OR(OR(ISBLANK(E3056),SUM(LEN(B3056),LEN(C3056))=0),AND(NOT(D3056="Unknown"),ISBLANK(I3056)),AND(NOT(N3056="Unknown"),ISBLANK(Q3056))),"Missing Information", INDEX(Table15[Entire Service Line Classification], MATCH(SUMIFS(Table15[Unique ID],Table15[System-Owned Portion],D3056,Table15[If Material Anything Other than "Lead" in Column E,Was Material Ever Previously Lead?],F3056,Table15[Customer-Owned Portion],N3056),Table15[Unique ID],0),0)))</f>
        <v>Non-lead</v>
      </c>
      <c r="W3056" s="189"/>
    </row>
    <row r="3057" spans="1:23" s="190" customFormat="1" ht="37.5" x14ac:dyDescent="0.25">
      <c r="A3057" s="180">
        <v>10891090</v>
      </c>
      <c r="B3057" s="181" t="s">
        <v>6164</v>
      </c>
      <c r="C3057" s="182" t="s">
        <v>6165</v>
      </c>
      <c r="D3057" s="183" t="s">
        <v>36</v>
      </c>
      <c r="E3057" s="181" t="s">
        <v>35</v>
      </c>
      <c r="F3057" s="183" t="s">
        <v>35</v>
      </c>
      <c r="G3057" s="181" t="s">
        <v>243</v>
      </c>
      <c r="H3057" s="184">
        <v>1</v>
      </c>
      <c r="I3057" s="185" t="s">
        <v>107</v>
      </c>
      <c r="J3057" s="181" t="s">
        <v>37</v>
      </c>
      <c r="K3057" s="181" t="s">
        <v>38</v>
      </c>
      <c r="L3057" s="186">
        <v>45463</v>
      </c>
      <c r="M3057" s="187" t="s">
        <v>225</v>
      </c>
      <c r="N3057" s="183" t="s">
        <v>36</v>
      </c>
      <c r="O3057" s="181"/>
      <c r="P3057" s="184">
        <v>1</v>
      </c>
      <c r="Q3057" s="185" t="s">
        <v>107</v>
      </c>
      <c r="R3057" s="181" t="s">
        <v>37</v>
      </c>
      <c r="S3057" s="181" t="s">
        <v>96</v>
      </c>
      <c r="T3057" s="186">
        <v>45463</v>
      </c>
      <c r="U3057" s="187" t="s">
        <v>225</v>
      </c>
      <c r="V3057" s="188" t="str" cm="1">
        <f t="array" ref="V3057">IF(SUM(LEN(A3057:U3057))=0,"",IF(OR(OR(ISBLANK(E3057),SUM(LEN(B3057),LEN(C3057))=0),AND(NOT(D3057="Unknown"),ISBLANK(I3057)),AND(NOT(N3057="Unknown"),ISBLANK(Q3057))),"Missing Information", INDEX(Table15[Entire Service Line Classification], MATCH(SUMIFS(Table15[Unique ID],Table15[System-Owned Portion],D3057,Table15[If Material Anything Other than "Lead" in Column E,Was Material Ever Previously Lead?],F3057,Table15[Customer-Owned Portion],N3057),Table15[Unique ID],0),0)))</f>
        <v>Non-lead</v>
      </c>
      <c r="W3057" s="189"/>
    </row>
    <row r="3058" spans="1:23" s="190" customFormat="1" ht="37.5" x14ac:dyDescent="0.25">
      <c r="A3058" s="180">
        <v>10891089</v>
      </c>
      <c r="B3058" s="181" t="s">
        <v>6166</v>
      </c>
      <c r="C3058" s="182" t="s">
        <v>6167</v>
      </c>
      <c r="D3058" s="183" t="s">
        <v>36</v>
      </c>
      <c r="E3058" s="181" t="s">
        <v>35</v>
      </c>
      <c r="F3058" s="183" t="s">
        <v>35</v>
      </c>
      <c r="G3058" s="181" t="s">
        <v>243</v>
      </c>
      <c r="H3058" s="184">
        <v>1</v>
      </c>
      <c r="I3058" s="185" t="s">
        <v>107</v>
      </c>
      <c r="J3058" s="181" t="s">
        <v>37</v>
      </c>
      <c r="K3058" s="181" t="s">
        <v>38</v>
      </c>
      <c r="L3058" s="186">
        <v>45463</v>
      </c>
      <c r="M3058" s="187" t="s">
        <v>225</v>
      </c>
      <c r="N3058" s="183" t="s">
        <v>36</v>
      </c>
      <c r="O3058" s="181"/>
      <c r="P3058" s="184">
        <v>1</v>
      </c>
      <c r="Q3058" s="185" t="s">
        <v>107</v>
      </c>
      <c r="R3058" s="181" t="s">
        <v>37</v>
      </c>
      <c r="S3058" s="181" t="s">
        <v>96</v>
      </c>
      <c r="T3058" s="186">
        <v>45463</v>
      </c>
      <c r="U3058" s="187" t="s">
        <v>225</v>
      </c>
      <c r="V3058" s="188" t="str" cm="1">
        <f t="array" ref="V3058">IF(SUM(LEN(A3058:U3058))=0,"",IF(OR(OR(ISBLANK(E3058),SUM(LEN(B3058),LEN(C3058))=0),AND(NOT(D3058="Unknown"),ISBLANK(I3058)),AND(NOT(N3058="Unknown"),ISBLANK(Q3058))),"Missing Information", INDEX(Table15[Entire Service Line Classification], MATCH(SUMIFS(Table15[Unique ID],Table15[System-Owned Portion],D3058,Table15[If Material Anything Other than "Lead" in Column E,Was Material Ever Previously Lead?],F3058,Table15[Customer-Owned Portion],N3058),Table15[Unique ID],0),0)))</f>
        <v>Non-lead</v>
      </c>
      <c r="W3058" s="189"/>
    </row>
    <row r="3059" spans="1:23" s="190" customFormat="1" ht="37.5" x14ac:dyDescent="0.25">
      <c r="A3059" s="180">
        <v>10891088</v>
      </c>
      <c r="B3059" s="181" t="s">
        <v>6168</v>
      </c>
      <c r="C3059" s="182" t="s">
        <v>6169</v>
      </c>
      <c r="D3059" s="183" t="s">
        <v>43</v>
      </c>
      <c r="E3059" s="181" t="s">
        <v>35</v>
      </c>
      <c r="F3059" s="183" t="s">
        <v>35</v>
      </c>
      <c r="G3059" s="181" t="s">
        <v>225</v>
      </c>
      <c r="H3059" s="184">
        <v>1</v>
      </c>
      <c r="I3059" s="185" t="s">
        <v>107</v>
      </c>
      <c r="J3059" s="181" t="s">
        <v>37</v>
      </c>
      <c r="K3059" s="181" t="s">
        <v>38</v>
      </c>
      <c r="L3059" s="186">
        <v>45453</v>
      </c>
      <c r="M3059" s="187" t="s">
        <v>7068</v>
      </c>
      <c r="N3059" s="183" t="s">
        <v>36</v>
      </c>
      <c r="O3059" s="181"/>
      <c r="P3059" s="184">
        <v>1</v>
      </c>
      <c r="Q3059" s="185" t="s">
        <v>107</v>
      </c>
      <c r="R3059" s="181" t="s">
        <v>37</v>
      </c>
      <c r="S3059" s="181" t="s">
        <v>96</v>
      </c>
      <c r="T3059" s="186">
        <v>45453</v>
      </c>
      <c r="U3059" s="187" t="s">
        <v>7068</v>
      </c>
      <c r="V3059" s="188" t="str" cm="1">
        <f t="array" ref="V3059">IF(SUM(LEN(A3059:U3059))=0,"",IF(OR(OR(ISBLANK(E3059),SUM(LEN(B3059),LEN(C3059))=0),AND(NOT(D3059="Unknown"),ISBLANK(I3059)),AND(NOT(N3059="Unknown"),ISBLANK(Q3059))),"Missing Information", INDEX(Table15[Entire Service Line Classification], MATCH(SUMIFS(Table15[Unique ID],Table15[System-Owned Portion],D3059,Table15[If Material Anything Other than "Lead" in Column E,Was Material Ever Previously Lead?],F3059,Table15[Customer-Owned Portion],N3059),Table15[Unique ID],0),0)))</f>
        <v>Non-lead</v>
      </c>
      <c r="W3059" s="189"/>
    </row>
    <row r="3060" spans="1:23" s="190" customFormat="1" ht="37.5" x14ac:dyDescent="0.25">
      <c r="A3060" s="180">
        <v>10891087</v>
      </c>
      <c r="B3060" s="181" t="s">
        <v>6170</v>
      </c>
      <c r="C3060" s="182" t="s">
        <v>6171</v>
      </c>
      <c r="D3060" s="183" t="s">
        <v>36</v>
      </c>
      <c r="E3060" s="181" t="s">
        <v>35</v>
      </c>
      <c r="F3060" s="183" t="s">
        <v>35</v>
      </c>
      <c r="G3060" s="181" t="s">
        <v>261</v>
      </c>
      <c r="H3060" s="184">
        <v>1</v>
      </c>
      <c r="I3060" s="185" t="s">
        <v>107</v>
      </c>
      <c r="J3060" s="181" t="s">
        <v>37</v>
      </c>
      <c r="K3060" s="181" t="s">
        <v>38</v>
      </c>
      <c r="L3060" s="186">
        <v>45491</v>
      </c>
      <c r="M3060" s="187" t="s">
        <v>225</v>
      </c>
      <c r="N3060" s="183" t="s">
        <v>43</v>
      </c>
      <c r="O3060" s="181"/>
      <c r="P3060" s="184">
        <v>1</v>
      </c>
      <c r="Q3060" s="185" t="s">
        <v>107</v>
      </c>
      <c r="R3060" s="181" t="s">
        <v>37</v>
      </c>
      <c r="S3060" s="181" t="s">
        <v>96</v>
      </c>
      <c r="T3060" s="186">
        <v>45491</v>
      </c>
      <c r="U3060" s="187" t="s">
        <v>7078</v>
      </c>
      <c r="V3060" s="188" t="str" cm="1">
        <f t="array" ref="V3060">IF(SUM(LEN(A3060:U3060))=0,"",IF(OR(OR(ISBLANK(E3060),SUM(LEN(B3060),LEN(C3060))=0),AND(NOT(D3060="Unknown"),ISBLANK(I3060)),AND(NOT(N3060="Unknown"),ISBLANK(Q3060))),"Missing Information", INDEX(Table15[Entire Service Line Classification], MATCH(SUMIFS(Table15[Unique ID],Table15[System-Owned Portion],D3060,Table15[If Material Anything Other than "Lead" in Column E,Was Material Ever Previously Lead?],F3060,Table15[Customer-Owned Portion],N3060),Table15[Unique ID],0),0)))</f>
        <v>Non-lead</v>
      </c>
      <c r="W3060" s="189"/>
    </row>
    <row r="3061" spans="1:23" s="190" customFormat="1" ht="37.5" x14ac:dyDescent="0.25">
      <c r="A3061" s="180">
        <v>10891086</v>
      </c>
      <c r="B3061" s="181" t="s">
        <v>6172</v>
      </c>
      <c r="C3061" s="182" t="s">
        <v>6173</v>
      </c>
      <c r="D3061" s="183" t="s">
        <v>36</v>
      </c>
      <c r="E3061" s="181" t="s">
        <v>35</v>
      </c>
      <c r="F3061" s="183" t="s">
        <v>35</v>
      </c>
      <c r="G3061" s="181" t="s">
        <v>247</v>
      </c>
      <c r="H3061" s="184">
        <v>1</v>
      </c>
      <c r="I3061" s="185" t="s">
        <v>107</v>
      </c>
      <c r="J3061" s="181" t="s">
        <v>37</v>
      </c>
      <c r="K3061" s="181" t="s">
        <v>38</v>
      </c>
      <c r="L3061" s="186">
        <v>45463</v>
      </c>
      <c r="M3061" s="187" t="s">
        <v>225</v>
      </c>
      <c r="N3061" s="183" t="s">
        <v>36</v>
      </c>
      <c r="O3061" s="181"/>
      <c r="P3061" s="184">
        <v>1</v>
      </c>
      <c r="Q3061" s="185" t="s">
        <v>107</v>
      </c>
      <c r="R3061" s="181" t="s">
        <v>37</v>
      </c>
      <c r="S3061" s="181" t="s">
        <v>96</v>
      </c>
      <c r="T3061" s="186">
        <v>45463</v>
      </c>
      <c r="U3061" s="187" t="s">
        <v>225</v>
      </c>
      <c r="V3061" s="188" t="str" cm="1">
        <f t="array" ref="V3061">IF(SUM(LEN(A3061:U3061))=0,"",IF(OR(OR(ISBLANK(E3061),SUM(LEN(B3061),LEN(C3061))=0),AND(NOT(D3061="Unknown"),ISBLANK(I3061)),AND(NOT(N3061="Unknown"),ISBLANK(Q3061))),"Missing Information", INDEX(Table15[Entire Service Line Classification], MATCH(SUMIFS(Table15[Unique ID],Table15[System-Owned Portion],D3061,Table15[If Material Anything Other than "Lead" in Column E,Was Material Ever Previously Lead?],F3061,Table15[Customer-Owned Portion],N3061),Table15[Unique ID],0),0)))</f>
        <v>Non-lead</v>
      </c>
      <c r="W3061" s="189"/>
    </row>
    <row r="3062" spans="1:23" s="190" customFormat="1" ht="37.5" x14ac:dyDescent="0.25">
      <c r="A3062" s="180">
        <v>10891085</v>
      </c>
      <c r="B3062" s="181" t="s">
        <v>6174</v>
      </c>
      <c r="C3062" s="182" t="s">
        <v>6175</v>
      </c>
      <c r="D3062" s="183" t="s">
        <v>36</v>
      </c>
      <c r="E3062" s="181" t="s">
        <v>35</v>
      </c>
      <c r="F3062" s="183" t="s">
        <v>35</v>
      </c>
      <c r="G3062" s="181" t="s">
        <v>242</v>
      </c>
      <c r="H3062" s="184">
        <v>1</v>
      </c>
      <c r="I3062" s="185" t="s">
        <v>107</v>
      </c>
      <c r="J3062" s="181" t="s">
        <v>37</v>
      </c>
      <c r="K3062" s="181" t="s">
        <v>38</v>
      </c>
      <c r="L3062" s="186">
        <v>45463</v>
      </c>
      <c r="M3062" s="187" t="s">
        <v>225</v>
      </c>
      <c r="N3062" s="183" t="s">
        <v>43</v>
      </c>
      <c r="O3062" s="181"/>
      <c r="P3062" s="184">
        <v>0.75</v>
      </c>
      <c r="Q3062" s="185" t="s">
        <v>107</v>
      </c>
      <c r="R3062" s="181" t="s">
        <v>37</v>
      </c>
      <c r="S3062" s="181" t="s">
        <v>96</v>
      </c>
      <c r="T3062" s="186">
        <v>45463</v>
      </c>
      <c r="U3062" s="187" t="s">
        <v>7069</v>
      </c>
      <c r="V3062" s="188" t="str" cm="1">
        <f t="array" ref="V3062">IF(SUM(LEN(A3062:U3062))=0,"",IF(OR(OR(ISBLANK(E3062),SUM(LEN(B3062),LEN(C3062))=0),AND(NOT(D3062="Unknown"),ISBLANK(I3062)),AND(NOT(N3062="Unknown"),ISBLANK(Q3062))),"Missing Information", INDEX(Table15[Entire Service Line Classification], MATCH(SUMIFS(Table15[Unique ID],Table15[System-Owned Portion],D3062,Table15[If Material Anything Other than "Lead" in Column E,Was Material Ever Previously Lead?],F3062,Table15[Customer-Owned Portion],N3062),Table15[Unique ID],0),0)))</f>
        <v>Non-lead</v>
      </c>
      <c r="W3062" s="189"/>
    </row>
    <row r="3063" spans="1:23" s="190" customFormat="1" ht="37.5" x14ac:dyDescent="0.25">
      <c r="A3063" s="180">
        <v>10891084</v>
      </c>
      <c r="B3063" s="181" t="s">
        <v>6176</v>
      </c>
      <c r="C3063" s="182" t="s">
        <v>6177</v>
      </c>
      <c r="D3063" s="183" t="s">
        <v>36</v>
      </c>
      <c r="E3063" s="181" t="s">
        <v>35</v>
      </c>
      <c r="F3063" s="183" t="s">
        <v>35</v>
      </c>
      <c r="G3063" s="181" t="s">
        <v>235</v>
      </c>
      <c r="H3063" s="184">
        <v>1</v>
      </c>
      <c r="I3063" s="185" t="s">
        <v>107</v>
      </c>
      <c r="J3063" s="181" t="s">
        <v>37</v>
      </c>
      <c r="K3063" s="181" t="s">
        <v>38</v>
      </c>
      <c r="L3063" s="186">
        <v>45463</v>
      </c>
      <c r="M3063" s="187" t="s">
        <v>225</v>
      </c>
      <c r="N3063" s="183" t="s">
        <v>43</v>
      </c>
      <c r="O3063" s="181"/>
      <c r="P3063" s="184">
        <v>0.75</v>
      </c>
      <c r="Q3063" s="185" t="s">
        <v>107</v>
      </c>
      <c r="R3063" s="181" t="s">
        <v>37</v>
      </c>
      <c r="S3063" s="181" t="s">
        <v>96</v>
      </c>
      <c r="T3063" s="186">
        <v>45463</v>
      </c>
      <c r="U3063" s="187" t="s">
        <v>225</v>
      </c>
      <c r="V3063" s="188" t="str" cm="1">
        <f t="array" ref="V3063">IF(SUM(LEN(A3063:U3063))=0,"",IF(OR(OR(ISBLANK(E3063),SUM(LEN(B3063),LEN(C3063))=0),AND(NOT(D3063="Unknown"),ISBLANK(I3063)),AND(NOT(N3063="Unknown"),ISBLANK(Q3063))),"Missing Information", INDEX(Table15[Entire Service Line Classification], MATCH(SUMIFS(Table15[Unique ID],Table15[System-Owned Portion],D3063,Table15[If Material Anything Other than "Lead" in Column E,Was Material Ever Previously Lead?],F3063,Table15[Customer-Owned Portion],N3063),Table15[Unique ID],0),0)))</f>
        <v>Non-lead</v>
      </c>
      <c r="W3063" s="189"/>
    </row>
    <row r="3064" spans="1:23" s="190" customFormat="1" ht="75" x14ac:dyDescent="0.25">
      <c r="A3064" s="180">
        <v>10891083</v>
      </c>
      <c r="B3064" s="181" t="s">
        <v>6178</v>
      </c>
      <c r="C3064" s="182" t="s">
        <v>6179</v>
      </c>
      <c r="D3064" s="183" t="s">
        <v>36</v>
      </c>
      <c r="E3064" s="181" t="s">
        <v>35</v>
      </c>
      <c r="F3064" s="183" t="s">
        <v>35</v>
      </c>
      <c r="G3064" s="181" t="s">
        <v>225</v>
      </c>
      <c r="H3064" s="184">
        <v>1</v>
      </c>
      <c r="I3064" s="185" t="s">
        <v>107</v>
      </c>
      <c r="J3064" s="181" t="s">
        <v>37</v>
      </c>
      <c r="K3064" s="181" t="s">
        <v>38</v>
      </c>
      <c r="L3064" s="186">
        <v>45405</v>
      </c>
      <c r="M3064" s="187" t="s">
        <v>225</v>
      </c>
      <c r="N3064" s="183" t="s">
        <v>36</v>
      </c>
      <c r="O3064" s="181"/>
      <c r="P3064" s="184">
        <v>1</v>
      </c>
      <c r="Q3064" s="185" t="s">
        <v>107</v>
      </c>
      <c r="R3064" s="181" t="s">
        <v>37</v>
      </c>
      <c r="S3064" s="181" t="s">
        <v>96</v>
      </c>
      <c r="T3064" s="186">
        <v>45405</v>
      </c>
      <c r="U3064" s="187" t="s">
        <v>225</v>
      </c>
      <c r="V3064" s="188" t="str" cm="1">
        <f t="array" ref="V3064">IF(SUM(LEN(A3064:U3064))=0,"",IF(OR(OR(ISBLANK(E3064),SUM(LEN(B3064),LEN(C3064))=0),AND(NOT(D3064="Unknown"),ISBLANK(I3064)),AND(NOT(N3064="Unknown"),ISBLANK(Q3064))),"Missing Information", INDEX(Table15[Entire Service Line Classification], MATCH(SUMIFS(Table15[Unique ID],Table15[System-Owned Portion],D3064,Table15[If Material Anything Other than "Lead" in Column E,Was Material Ever Previously Lead?],F3064,Table15[Customer-Owned Portion],N3064),Table15[Unique ID],0),0)))</f>
        <v>Non-lead</v>
      </c>
      <c r="W3064" s="189"/>
    </row>
    <row r="3065" spans="1:23" s="190" customFormat="1" ht="37.5" x14ac:dyDescent="0.25">
      <c r="A3065" s="180">
        <v>10891082</v>
      </c>
      <c r="B3065" s="181" t="s">
        <v>6180</v>
      </c>
      <c r="C3065" s="182" t="s">
        <v>6181</v>
      </c>
      <c r="D3065" s="183" t="s">
        <v>36</v>
      </c>
      <c r="E3065" s="181" t="s">
        <v>35</v>
      </c>
      <c r="F3065" s="183" t="s">
        <v>35</v>
      </c>
      <c r="G3065" s="181" t="s">
        <v>243</v>
      </c>
      <c r="H3065" s="184">
        <v>1</v>
      </c>
      <c r="I3065" s="185" t="s">
        <v>107</v>
      </c>
      <c r="J3065" s="181" t="s">
        <v>37</v>
      </c>
      <c r="K3065" s="181" t="s">
        <v>38</v>
      </c>
      <c r="L3065" s="186">
        <v>45463</v>
      </c>
      <c r="M3065" s="187" t="s">
        <v>225</v>
      </c>
      <c r="N3065" s="183" t="s">
        <v>36</v>
      </c>
      <c r="O3065" s="181"/>
      <c r="P3065" s="184">
        <v>1</v>
      </c>
      <c r="Q3065" s="185" t="s">
        <v>107</v>
      </c>
      <c r="R3065" s="181" t="s">
        <v>37</v>
      </c>
      <c r="S3065" s="181" t="s">
        <v>96</v>
      </c>
      <c r="T3065" s="186">
        <v>45463</v>
      </c>
      <c r="U3065" s="187" t="s">
        <v>225</v>
      </c>
      <c r="V3065" s="188" t="str" cm="1">
        <f t="array" ref="V3065">IF(SUM(LEN(A3065:U3065))=0,"",IF(OR(OR(ISBLANK(E3065),SUM(LEN(B3065),LEN(C3065))=0),AND(NOT(D3065="Unknown"),ISBLANK(I3065)),AND(NOT(N3065="Unknown"),ISBLANK(Q3065))),"Missing Information", INDEX(Table15[Entire Service Line Classification], MATCH(SUMIFS(Table15[Unique ID],Table15[System-Owned Portion],D3065,Table15[If Material Anything Other than "Lead" in Column E,Was Material Ever Previously Lead?],F3065,Table15[Customer-Owned Portion],N3065),Table15[Unique ID],0),0)))</f>
        <v>Non-lead</v>
      </c>
      <c r="W3065" s="189"/>
    </row>
    <row r="3066" spans="1:23" s="190" customFormat="1" ht="37.5" x14ac:dyDescent="0.25">
      <c r="A3066" s="180">
        <v>10891078</v>
      </c>
      <c r="B3066" s="181" t="s">
        <v>6182</v>
      </c>
      <c r="C3066" s="182" t="s">
        <v>6183</v>
      </c>
      <c r="D3066" s="183" t="s">
        <v>36</v>
      </c>
      <c r="E3066" s="181" t="s">
        <v>35</v>
      </c>
      <c r="F3066" s="183" t="s">
        <v>35</v>
      </c>
      <c r="G3066" s="181" t="s">
        <v>7038</v>
      </c>
      <c r="H3066" s="184">
        <v>1</v>
      </c>
      <c r="I3066" s="185" t="s">
        <v>107</v>
      </c>
      <c r="J3066" s="181" t="s">
        <v>37</v>
      </c>
      <c r="K3066" s="181" t="s">
        <v>38</v>
      </c>
      <c r="L3066" s="186">
        <v>45463</v>
      </c>
      <c r="M3066" s="187" t="s">
        <v>225</v>
      </c>
      <c r="N3066" s="183" t="s">
        <v>36</v>
      </c>
      <c r="O3066" s="181"/>
      <c r="P3066" s="184">
        <v>1</v>
      </c>
      <c r="Q3066" s="185" t="s">
        <v>107</v>
      </c>
      <c r="R3066" s="181" t="s">
        <v>37</v>
      </c>
      <c r="S3066" s="181" t="s">
        <v>96</v>
      </c>
      <c r="T3066" s="186">
        <v>45463</v>
      </c>
      <c r="U3066" s="187" t="s">
        <v>225</v>
      </c>
      <c r="V3066" s="188" t="str" cm="1">
        <f t="array" ref="V3066">IF(SUM(LEN(A3066:U3066))=0,"",IF(OR(OR(ISBLANK(E3066),SUM(LEN(B3066),LEN(C3066))=0),AND(NOT(D3066="Unknown"),ISBLANK(I3066)),AND(NOT(N3066="Unknown"),ISBLANK(Q3066))),"Missing Information", INDEX(Table15[Entire Service Line Classification], MATCH(SUMIFS(Table15[Unique ID],Table15[System-Owned Portion],D3066,Table15[If Material Anything Other than "Lead" in Column E,Was Material Ever Previously Lead?],F3066,Table15[Customer-Owned Portion],N3066),Table15[Unique ID],0),0)))</f>
        <v>Non-lead</v>
      </c>
      <c r="W3066" s="189"/>
    </row>
    <row r="3067" spans="1:23" s="190" customFormat="1" ht="37.5" x14ac:dyDescent="0.25">
      <c r="A3067" s="180">
        <v>10891097</v>
      </c>
      <c r="B3067" s="181" t="s">
        <v>6184</v>
      </c>
      <c r="C3067" s="182" t="s">
        <v>6185</v>
      </c>
      <c r="D3067" s="183" t="s">
        <v>36</v>
      </c>
      <c r="E3067" s="181" t="s">
        <v>35</v>
      </c>
      <c r="F3067" s="183" t="s">
        <v>35</v>
      </c>
      <c r="G3067" s="181" t="s">
        <v>261</v>
      </c>
      <c r="H3067" s="184">
        <v>1</v>
      </c>
      <c r="I3067" s="185" t="s">
        <v>107</v>
      </c>
      <c r="J3067" s="181" t="s">
        <v>37</v>
      </c>
      <c r="K3067" s="181" t="s">
        <v>38</v>
      </c>
      <c r="L3067" s="186">
        <v>45491</v>
      </c>
      <c r="M3067" s="187" t="s">
        <v>225</v>
      </c>
      <c r="N3067" s="183" t="s">
        <v>43</v>
      </c>
      <c r="O3067" s="181"/>
      <c r="P3067" s="184">
        <v>1</v>
      </c>
      <c r="Q3067" s="185" t="s">
        <v>107</v>
      </c>
      <c r="R3067" s="181" t="s">
        <v>37</v>
      </c>
      <c r="S3067" s="181" t="s">
        <v>96</v>
      </c>
      <c r="T3067" s="186">
        <v>45491</v>
      </c>
      <c r="U3067" s="187" t="s">
        <v>7078</v>
      </c>
      <c r="V3067" s="188" t="str" cm="1">
        <f t="array" ref="V3067">IF(SUM(LEN(A3067:U3067))=0,"",IF(OR(OR(ISBLANK(E3067),SUM(LEN(B3067),LEN(C3067))=0),AND(NOT(D3067="Unknown"),ISBLANK(I3067)),AND(NOT(N3067="Unknown"),ISBLANK(Q3067))),"Missing Information", INDEX(Table15[Entire Service Line Classification], MATCH(SUMIFS(Table15[Unique ID],Table15[System-Owned Portion],D3067,Table15[If Material Anything Other than "Lead" in Column E,Was Material Ever Previously Lead?],F3067,Table15[Customer-Owned Portion],N3067),Table15[Unique ID],0),0)))</f>
        <v>Non-lead</v>
      </c>
      <c r="W3067" s="189"/>
    </row>
    <row r="3068" spans="1:23" s="190" customFormat="1" ht="37.5" x14ac:dyDescent="0.25">
      <c r="A3068" s="180">
        <v>10891081</v>
      </c>
      <c r="B3068" s="181" t="s">
        <v>6186</v>
      </c>
      <c r="C3068" s="182" t="s">
        <v>6187</v>
      </c>
      <c r="D3068" s="183" t="s">
        <v>36</v>
      </c>
      <c r="E3068" s="181" t="s">
        <v>35</v>
      </c>
      <c r="F3068" s="183" t="s">
        <v>35</v>
      </c>
      <c r="G3068" s="181" t="s">
        <v>258</v>
      </c>
      <c r="H3068" s="184">
        <v>1.5</v>
      </c>
      <c r="I3068" s="185" t="s">
        <v>107</v>
      </c>
      <c r="J3068" s="181" t="s">
        <v>37</v>
      </c>
      <c r="K3068" s="181" t="s">
        <v>38</v>
      </c>
      <c r="L3068" s="186">
        <v>45405</v>
      </c>
      <c r="M3068" s="187" t="s">
        <v>225</v>
      </c>
      <c r="N3068" s="183" t="s">
        <v>36</v>
      </c>
      <c r="O3068" s="181"/>
      <c r="P3068" s="184">
        <v>1.5</v>
      </c>
      <c r="Q3068" s="185" t="s">
        <v>107</v>
      </c>
      <c r="R3068" s="181" t="s">
        <v>37</v>
      </c>
      <c r="S3068" s="181" t="s">
        <v>96</v>
      </c>
      <c r="T3068" s="186">
        <v>45405</v>
      </c>
      <c r="U3068" s="187" t="s">
        <v>225</v>
      </c>
      <c r="V3068" s="188" t="str" cm="1">
        <f t="array" ref="V3068">IF(SUM(LEN(A3068:U3068))=0,"",IF(OR(OR(ISBLANK(E3068),SUM(LEN(B3068),LEN(C3068))=0),AND(NOT(D3068="Unknown"),ISBLANK(I3068)),AND(NOT(N3068="Unknown"),ISBLANK(Q3068))),"Missing Information", INDEX(Table15[Entire Service Line Classification], MATCH(SUMIFS(Table15[Unique ID],Table15[System-Owned Portion],D3068,Table15[If Material Anything Other than "Lead" in Column E,Was Material Ever Previously Lead?],F3068,Table15[Customer-Owned Portion],N3068),Table15[Unique ID],0),0)))</f>
        <v>Non-lead</v>
      </c>
      <c r="W3068" s="189"/>
    </row>
    <row r="3069" spans="1:23" s="190" customFormat="1" ht="37.5" x14ac:dyDescent="0.25">
      <c r="A3069" s="180">
        <v>10891079</v>
      </c>
      <c r="B3069" s="181" t="s">
        <v>6190</v>
      </c>
      <c r="C3069" s="182" t="s">
        <v>6191</v>
      </c>
      <c r="D3069" s="183" t="s">
        <v>36</v>
      </c>
      <c r="E3069" s="181" t="s">
        <v>35</v>
      </c>
      <c r="F3069" s="183" t="s">
        <v>35</v>
      </c>
      <c r="G3069" s="181" t="s">
        <v>225</v>
      </c>
      <c r="H3069" s="184">
        <v>1</v>
      </c>
      <c r="I3069" s="185" t="s">
        <v>107</v>
      </c>
      <c r="J3069" s="181" t="s">
        <v>37</v>
      </c>
      <c r="K3069" s="181" t="s">
        <v>38</v>
      </c>
      <c r="L3069" s="186">
        <v>45453</v>
      </c>
      <c r="M3069" s="187" t="s">
        <v>7068</v>
      </c>
      <c r="N3069" s="183" t="s">
        <v>36</v>
      </c>
      <c r="O3069" s="181"/>
      <c r="P3069" s="184">
        <v>1</v>
      </c>
      <c r="Q3069" s="185" t="s">
        <v>107</v>
      </c>
      <c r="R3069" s="181" t="s">
        <v>37</v>
      </c>
      <c r="S3069" s="181" t="s">
        <v>96</v>
      </c>
      <c r="T3069" s="186">
        <v>45453</v>
      </c>
      <c r="U3069" s="187" t="s">
        <v>7068</v>
      </c>
      <c r="V3069" s="188" t="str" cm="1">
        <f t="array" ref="V3069">IF(SUM(LEN(A3069:U3069))=0,"",IF(OR(OR(ISBLANK(E3069),SUM(LEN(B3069),LEN(C3069))=0),AND(NOT(D3069="Unknown"),ISBLANK(I3069)),AND(NOT(N3069="Unknown"),ISBLANK(Q3069))),"Missing Information", INDEX(Table15[Entire Service Line Classification], MATCH(SUMIFS(Table15[Unique ID],Table15[System-Owned Portion],D3069,Table15[If Material Anything Other than "Lead" in Column E,Was Material Ever Previously Lead?],F3069,Table15[Customer-Owned Portion],N3069),Table15[Unique ID],0),0)))</f>
        <v>Non-lead</v>
      </c>
      <c r="W3069" s="189"/>
    </row>
    <row r="3070" spans="1:23" s="190" customFormat="1" ht="37.5" x14ac:dyDescent="0.25">
      <c r="A3070" s="180">
        <v>10891077</v>
      </c>
      <c r="B3070" s="181" t="s">
        <v>6192</v>
      </c>
      <c r="C3070" s="182" t="s">
        <v>6193</v>
      </c>
      <c r="D3070" s="183" t="s">
        <v>36</v>
      </c>
      <c r="E3070" s="181" t="s">
        <v>35</v>
      </c>
      <c r="F3070" s="183" t="s">
        <v>35</v>
      </c>
      <c r="G3070" s="181" t="s">
        <v>7035</v>
      </c>
      <c r="H3070" s="184">
        <v>2</v>
      </c>
      <c r="I3070" s="185" t="s">
        <v>107</v>
      </c>
      <c r="J3070" s="181" t="s">
        <v>37</v>
      </c>
      <c r="K3070" s="181" t="s">
        <v>38</v>
      </c>
      <c r="L3070" s="186">
        <v>45491</v>
      </c>
      <c r="M3070" s="187" t="s">
        <v>225</v>
      </c>
      <c r="N3070" s="183" t="s">
        <v>43</v>
      </c>
      <c r="O3070" s="181"/>
      <c r="P3070" s="184">
        <v>2</v>
      </c>
      <c r="Q3070" s="185" t="s">
        <v>107</v>
      </c>
      <c r="R3070" s="181" t="s">
        <v>37</v>
      </c>
      <c r="S3070" s="181" t="s">
        <v>96</v>
      </c>
      <c r="T3070" s="186">
        <v>45491</v>
      </c>
      <c r="U3070" s="187" t="s">
        <v>225</v>
      </c>
      <c r="V3070" s="188" t="str" cm="1">
        <f t="array" ref="V3070">IF(SUM(LEN(A3070:U3070))=0,"",IF(OR(OR(ISBLANK(E3070),SUM(LEN(B3070),LEN(C3070))=0),AND(NOT(D3070="Unknown"),ISBLANK(I3070)),AND(NOT(N3070="Unknown"),ISBLANK(Q3070))),"Missing Information", INDEX(Table15[Entire Service Line Classification], MATCH(SUMIFS(Table15[Unique ID],Table15[System-Owned Portion],D3070,Table15[If Material Anything Other than "Lead" in Column E,Was Material Ever Previously Lead?],F3070,Table15[Customer-Owned Portion],N3070),Table15[Unique ID],0),0)))</f>
        <v>Non-lead</v>
      </c>
      <c r="W3070" s="189"/>
    </row>
    <row r="3071" spans="1:23" s="190" customFormat="1" ht="37.5" x14ac:dyDescent="0.25">
      <c r="A3071" s="180">
        <v>10891076</v>
      </c>
      <c r="B3071" s="181" t="s">
        <v>6194</v>
      </c>
      <c r="C3071" s="182" t="s">
        <v>6195</v>
      </c>
      <c r="D3071" s="183" t="s">
        <v>36</v>
      </c>
      <c r="E3071" s="181" t="s">
        <v>35</v>
      </c>
      <c r="F3071" s="183" t="s">
        <v>35</v>
      </c>
      <c r="G3071" s="181" t="s">
        <v>262</v>
      </c>
      <c r="H3071" s="184">
        <v>1</v>
      </c>
      <c r="I3071" s="185" t="s">
        <v>107</v>
      </c>
      <c r="J3071" s="181" t="s">
        <v>37</v>
      </c>
      <c r="K3071" s="181" t="s">
        <v>38</v>
      </c>
      <c r="L3071" s="186">
        <v>45463</v>
      </c>
      <c r="M3071" s="187" t="s">
        <v>225</v>
      </c>
      <c r="N3071" s="183" t="s">
        <v>36</v>
      </c>
      <c r="O3071" s="181"/>
      <c r="P3071" s="184">
        <v>1</v>
      </c>
      <c r="Q3071" s="185" t="s">
        <v>107</v>
      </c>
      <c r="R3071" s="181" t="s">
        <v>37</v>
      </c>
      <c r="S3071" s="181" t="s">
        <v>96</v>
      </c>
      <c r="T3071" s="186">
        <v>45463</v>
      </c>
      <c r="U3071" s="187" t="s">
        <v>225</v>
      </c>
      <c r="V3071" s="188" t="str" cm="1">
        <f t="array" ref="V3071">IF(SUM(LEN(A3071:U3071))=0,"",IF(OR(OR(ISBLANK(E3071),SUM(LEN(B3071),LEN(C3071))=0),AND(NOT(D3071="Unknown"),ISBLANK(I3071)),AND(NOT(N3071="Unknown"),ISBLANK(Q3071))),"Missing Information", INDEX(Table15[Entire Service Line Classification], MATCH(SUMIFS(Table15[Unique ID],Table15[System-Owned Portion],D3071,Table15[If Material Anything Other than "Lead" in Column E,Was Material Ever Previously Lead?],F3071,Table15[Customer-Owned Portion],N3071),Table15[Unique ID],0),0)))</f>
        <v>Non-lead</v>
      </c>
      <c r="W3071" s="189"/>
    </row>
    <row r="3072" spans="1:23" s="190" customFormat="1" ht="37.5" x14ac:dyDescent="0.25">
      <c r="A3072" s="180">
        <v>10891075</v>
      </c>
      <c r="B3072" s="181" t="s">
        <v>6196</v>
      </c>
      <c r="C3072" s="182" t="s">
        <v>6197</v>
      </c>
      <c r="D3072" s="183" t="s">
        <v>36</v>
      </c>
      <c r="E3072" s="181" t="s">
        <v>35</v>
      </c>
      <c r="F3072" s="183" t="s">
        <v>35</v>
      </c>
      <c r="G3072" s="181" t="s">
        <v>248</v>
      </c>
      <c r="H3072" s="184">
        <v>1</v>
      </c>
      <c r="I3072" s="185" t="s">
        <v>107</v>
      </c>
      <c r="J3072" s="181" t="s">
        <v>37</v>
      </c>
      <c r="K3072" s="181" t="s">
        <v>38</v>
      </c>
      <c r="L3072" s="186">
        <v>45492</v>
      </c>
      <c r="M3072" s="187" t="s">
        <v>225</v>
      </c>
      <c r="N3072" s="183" t="s">
        <v>43</v>
      </c>
      <c r="O3072" s="181"/>
      <c r="P3072" s="184">
        <v>1</v>
      </c>
      <c r="Q3072" s="185" t="s">
        <v>107</v>
      </c>
      <c r="R3072" s="181" t="s">
        <v>37</v>
      </c>
      <c r="S3072" s="181" t="s">
        <v>96</v>
      </c>
      <c r="T3072" s="186">
        <v>45492</v>
      </c>
      <c r="U3072" s="187" t="s">
        <v>7068</v>
      </c>
      <c r="V3072" s="188" t="str" cm="1">
        <f t="array" ref="V3072">IF(SUM(LEN(A3072:U3072))=0,"",IF(OR(OR(ISBLANK(E3072),SUM(LEN(B3072),LEN(C3072))=0),AND(NOT(D3072="Unknown"),ISBLANK(I3072)),AND(NOT(N3072="Unknown"),ISBLANK(Q3072))),"Missing Information", INDEX(Table15[Entire Service Line Classification], MATCH(SUMIFS(Table15[Unique ID],Table15[System-Owned Portion],D3072,Table15[If Material Anything Other than "Lead" in Column E,Was Material Ever Previously Lead?],F3072,Table15[Customer-Owned Portion],N3072),Table15[Unique ID],0),0)))</f>
        <v>Non-lead</v>
      </c>
      <c r="W3072" s="189"/>
    </row>
    <row r="3073" spans="1:23" s="190" customFormat="1" ht="37.5" x14ac:dyDescent="0.25">
      <c r="A3073" s="180">
        <v>10891074</v>
      </c>
      <c r="B3073" s="181" t="s">
        <v>6198</v>
      </c>
      <c r="C3073" s="182" t="s">
        <v>6199</v>
      </c>
      <c r="D3073" s="183" t="s">
        <v>36</v>
      </c>
      <c r="E3073" s="181" t="s">
        <v>35</v>
      </c>
      <c r="F3073" s="183" t="s">
        <v>35</v>
      </c>
      <c r="G3073" s="181" t="s">
        <v>247</v>
      </c>
      <c r="H3073" s="184">
        <v>1</v>
      </c>
      <c r="I3073" s="185" t="s">
        <v>107</v>
      </c>
      <c r="J3073" s="181" t="s">
        <v>37</v>
      </c>
      <c r="K3073" s="181" t="s">
        <v>38</v>
      </c>
      <c r="L3073" s="186">
        <v>45492</v>
      </c>
      <c r="M3073" s="187" t="s">
        <v>225</v>
      </c>
      <c r="N3073" s="183" t="s">
        <v>36</v>
      </c>
      <c r="O3073" s="181"/>
      <c r="P3073" s="184">
        <v>0.75</v>
      </c>
      <c r="Q3073" s="185" t="s">
        <v>107</v>
      </c>
      <c r="R3073" s="181" t="s">
        <v>37</v>
      </c>
      <c r="S3073" s="181" t="s">
        <v>96</v>
      </c>
      <c r="T3073" s="186">
        <v>45492</v>
      </c>
      <c r="U3073" s="187" t="s">
        <v>225</v>
      </c>
      <c r="V3073" s="188" t="str" cm="1">
        <f t="array" ref="V3073">IF(SUM(LEN(A3073:U3073))=0,"",IF(OR(OR(ISBLANK(E3073),SUM(LEN(B3073),LEN(C3073))=0),AND(NOT(D3073="Unknown"),ISBLANK(I3073)),AND(NOT(N3073="Unknown"),ISBLANK(Q3073))),"Missing Information", INDEX(Table15[Entire Service Line Classification], MATCH(SUMIFS(Table15[Unique ID],Table15[System-Owned Portion],D3073,Table15[If Material Anything Other than "Lead" in Column E,Was Material Ever Previously Lead?],F3073,Table15[Customer-Owned Portion],N3073),Table15[Unique ID],0),0)))</f>
        <v>Non-lead</v>
      </c>
      <c r="W3073" s="189"/>
    </row>
    <row r="3074" spans="1:23" s="190" customFormat="1" ht="37.5" x14ac:dyDescent="0.25">
      <c r="A3074" s="180">
        <v>10891073</v>
      </c>
      <c r="B3074" s="181" t="s">
        <v>6200</v>
      </c>
      <c r="C3074" s="182" t="s">
        <v>6201</v>
      </c>
      <c r="D3074" s="183" t="s">
        <v>36</v>
      </c>
      <c r="E3074" s="181" t="s">
        <v>35</v>
      </c>
      <c r="F3074" s="183" t="s">
        <v>35</v>
      </c>
      <c r="G3074" s="181" t="s">
        <v>232</v>
      </c>
      <c r="H3074" s="184">
        <v>2</v>
      </c>
      <c r="I3074" s="185" t="s">
        <v>107</v>
      </c>
      <c r="J3074" s="181" t="s">
        <v>37</v>
      </c>
      <c r="K3074" s="181" t="s">
        <v>38</v>
      </c>
      <c r="L3074" s="186">
        <v>45565</v>
      </c>
      <c r="M3074" s="187" t="s">
        <v>225</v>
      </c>
      <c r="N3074" s="183" t="s">
        <v>36</v>
      </c>
      <c r="O3074" s="181"/>
      <c r="P3074" s="184">
        <v>1</v>
      </c>
      <c r="Q3074" s="185" t="s">
        <v>107</v>
      </c>
      <c r="R3074" s="181" t="s">
        <v>37</v>
      </c>
      <c r="S3074" s="181" t="s">
        <v>96</v>
      </c>
      <c r="T3074" s="186">
        <v>45565</v>
      </c>
      <c r="U3074" s="187" t="s">
        <v>225</v>
      </c>
      <c r="V3074" s="188" t="str" cm="1">
        <f t="array" ref="V3074">IF(SUM(LEN(A3074:U3074))=0,"",IF(OR(OR(ISBLANK(E3074),SUM(LEN(B3074),LEN(C3074))=0),AND(NOT(D3074="Unknown"),ISBLANK(I3074)),AND(NOT(N3074="Unknown"),ISBLANK(Q3074))),"Missing Information", INDEX(Table15[Entire Service Line Classification], MATCH(SUMIFS(Table15[Unique ID],Table15[System-Owned Portion],D3074,Table15[If Material Anything Other than "Lead" in Column E,Was Material Ever Previously Lead?],F3074,Table15[Customer-Owned Portion],N3074),Table15[Unique ID],0),0)))</f>
        <v>Non-lead</v>
      </c>
      <c r="W3074" s="189"/>
    </row>
    <row r="3075" spans="1:23" s="190" customFormat="1" ht="37.5" x14ac:dyDescent="0.25">
      <c r="A3075" s="180">
        <v>10891072</v>
      </c>
      <c r="B3075" s="181" t="s">
        <v>6202</v>
      </c>
      <c r="C3075" s="182" t="s">
        <v>6203</v>
      </c>
      <c r="D3075" s="183" t="s">
        <v>36</v>
      </c>
      <c r="E3075" s="181" t="s">
        <v>35</v>
      </c>
      <c r="F3075" s="183" t="s">
        <v>35</v>
      </c>
      <c r="G3075" s="181" t="s">
        <v>225</v>
      </c>
      <c r="H3075" s="184">
        <v>2</v>
      </c>
      <c r="I3075" s="185" t="s">
        <v>107</v>
      </c>
      <c r="J3075" s="181" t="s">
        <v>37</v>
      </c>
      <c r="K3075" s="181" t="s">
        <v>38</v>
      </c>
      <c r="L3075" s="186">
        <v>45405</v>
      </c>
      <c r="M3075" s="187" t="s">
        <v>225</v>
      </c>
      <c r="N3075" s="183" t="s">
        <v>43</v>
      </c>
      <c r="O3075" s="181"/>
      <c r="P3075" s="184">
        <v>2</v>
      </c>
      <c r="Q3075" s="185" t="s">
        <v>107</v>
      </c>
      <c r="R3075" s="181" t="s">
        <v>37</v>
      </c>
      <c r="S3075" s="181" t="s">
        <v>96</v>
      </c>
      <c r="T3075" s="186">
        <v>45405</v>
      </c>
      <c r="U3075" s="187" t="s">
        <v>225</v>
      </c>
      <c r="V3075" s="188" t="str" cm="1">
        <f t="array" ref="V3075">IF(SUM(LEN(A3075:U3075))=0,"",IF(OR(OR(ISBLANK(E3075),SUM(LEN(B3075),LEN(C3075))=0),AND(NOT(D3075="Unknown"),ISBLANK(I3075)),AND(NOT(N3075="Unknown"),ISBLANK(Q3075))),"Missing Information", INDEX(Table15[Entire Service Line Classification], MATCH(SUMIFS(Table15[Unique ID],Table15[System-Owned Portion],D3075,Table15[If Material Anything Other than "Lead" in Column E,Was Material Ever Previously Lead?],F3075,Table15[Customer-Owned Portion],N3075),Table15[Unique ID],0),0)))</f>
        <v>Non-lead</v>
      </c>
      <c r="W3075" s="189"/>
    </row>
    <row r="3076" spans="1:23" s="190" customFormat="1" ht="37.5" x14ac:dyDescent="0.25">
      <c r="A3076" s="180">
        <v>10891071</v>
      </c>
      <c r="B3076" s="181" t="s">
        <v>6204</v>
      </c>
      <c r="C3076" s="182" t="s">
        <v>6205</v>
      </c>
      <c r="D3076" s="183" t="s">
        <v>36</v>
      </c>
      <c r="E3076" s="181" t="s">
        <v>35</v>
      </c>
      <c r="F3076" s="183" t="s">
        <v>35</v>
      </c>
      <c r="G3076" s="181" t="s">
        <v>230</v>
      </c>
      <c r="H3076" s="184">
        <v>1</v>
      </c>
      <c r="I3076" s="185" t="s">
        <v>107</v>
      </c>
      <c r="J3076" s="181" t="s">
        <v>37</v>
      </c>
      <c r="K3076" s="181" t="s">
        <v>38</v>
      </c>
      <c r="L3076" s="186">
        <v>45491</v>
      </c>
      <c r="M3076" s="187" t="s">
        <v>225</v>
      </c>
      <c r="N3076" s="183" t="s">
        <v>44</v>
      </c>
      <c r="O3076" s="181"/>
      <c r="P3076" s="184">
        <v>1</v>
      </c>
      <c r="Q3076" s="185" t="s">
        <v>107</v>
      </c>
      <c r="R3076" s="181" t="s">
        <v>37</v>
      </c>
      <c r="S3076" s="181" t="s">
        <v>96</v>
      </c>
      <c r="T3076" s="186">
        <v>45491</v>
      </c>
      <c r="U3076" s="187" t="s">
        <v>7086</v>
      </c>
      <c r="V3076" s="188" t="str" cm="1">
        <f t="array" ref="V3076">IF(SUM(LEN(A3076:U3076))=0,"",IF(OR(OR(ISBLANK(E3076),SUM(LEN(B3076),LEN(C3076))=0),AND(NOT(D3076="Unknown"),ISBLANK(I3076)),AND(NOT(N3076="Unknown"),ISBLANK(Q3076))),"Missing Information", INDEX(Table15[Entire Service Line Classification], MATCH(SUMIFS(Table15[Unique ID],Table15[System-Owned Portion],D3076,Table15[If Material Anything Other than "Lead" in Column E,Was Material Ever Previously Lead?],F3076,Table15[Customer-Owned Portion],N3076),Table15[Unique ID],0),0)))</f>
        <v>Non-lead</v>
      </c>
      <c r="W3076" s="189"/>
    </row>
    <row r="3077" spans="1:23" s="190" customFormat="1" ht="37.5" x14ac:dyDescent="0.25">
      <c r="A3077" s="180">
        <v>10891070</v>
      </c>
      <c r="B3077" s="181" t="s">
        <v>6206</v>
      </c>
      <c r="C3077" s="182" t="s">
        <v>6207</v>
      </c>
      <c r="D3077" s="183" t="s">
        <v>36</v>
      </c>
      <c r="E3077" s="181" t="s">
        <v>35</v>
      </c>
      <c r="F3077" s="183" t="s">
        <v>35</v>
      </c>
      <c r="G3077" s="181" t="s">
        <v>226</v>
      </c>
      <c r="H3077" s="184">
        <v>1</v>
      </c>
      <c r="I3077" s="185" t="s">
        <v>107</v>
      </c>
      <c r="J3077" s="181" t="s">
        <v>37</v>
      </c>
      <c r="K3077" s="181" t="s">
        <v>38</v>
      </c>
      <c r="L3077" s="186">
        <v>45490</v>
      </c>
      <c r="M3077" s="187" t="s">
        <v>225</v>
      </c>
      <c r="N3077" s="183" t="s">
        <v>36</v>
      </c>
      <c r="O3077" s="181"/>
      <c r="P3077" s="184">
        <v>1</v>
      </c>
      <c r="Q3077" s="185" t="s">
        <v>107</v>
      </c>
      <c r="R3077" s="181" t="s">
        <v>37</v>
      </c>
      <c r="S3077" s="181" t="s">
        <v>96</v>
      </c>
      <c r="T3077" s="186">
        <v>45490</v>
      </c>
      <c r="U3077" s="187" t="s">
        <v>225</v>
      </c>
      <c r="V3077" s="188" t="str" cm="1">
        <f t="array" ref="V3077">IF(SUM(LEN(A3077:U3077))=0,"",IF(OR(OR(ISBLANK(E3077),SUM(LEN(B3077),LEN(C3077))=0),AND(NOT(D3077="Unknown"),ISBLANK(I3077)),AND(NOT(N3077="Unknown"),ISBLANK(Q3077))),"Missing Information", INDEX(Table15[Entire Service Line Classification], MATCH(SUMIFS(Table15[Unique ID],Table15[System-Owned Portion],D3077,Table15[If Material Anything Other than "Lead" in Column E,Was Material Ever Previously Lead?],F3077,Table15[Customer-Owned Portion],N3077),Table15[Unique ID],0),0)))</f>
        <v>Non-lead</v>
      </c>
      <c r="W3077" s="189"/>
    </row>
    <row r="3078" spans="1:23" s="190" customFormat="1" ht="37.5" x14ac:dyDescent="0.25">
      <c r="A3078" s="180">
        <v>10891069</v>
      </c>
      <c r="B3078" s="181" t="s">
        <v>6192</v>
      </c>
      <c r="C3078" s="182" t="s">
        <v>6193</v>
      </c>
      <c r="D3078" s="183" t="s">
        <v>36</v>
      </c>
      <c r="E3078" s="181" t="s">
        <v>35</v>
      </c>
      <c r="F3078" s="183" t="s">
        <v>35</v>
      </c>
      <c r="G3078" s="181" t="s">
        <v>225</v>
      </c>
      <c r="H3078" s="184">
        <v>2</v>
      </c>
      <c r="I3078" s="185" t="s">
        <v>107</v>
      </c>
      <c r="J3078" s="181" t="s">
        <v>37</v>
      </c>
      <c r="K3078" s="181" t="s">
        <v>38</v>
      </c>
      <c r="L3078" s="186">
        <v>45491</v>
      </c>
      <c r="M3078" s="187" t="s">
        <v>225</v>
      </c>
      <c r="N3078" s="183" t="s">
        <v>43</v>
      </c>
      <c r="O3078" s="181"/>
      <c r="P3078" s="184">
        <v>2</v>
      </c>
      <c r="Q3078" s="185" t="s">
        <v>107</v>
      </c>
      <c r="R3078" s="181" t="s">
        <v>37</v>
      </c>
      <c r="S3078" s="181" t="s">
        <v>96</v>
      </c>
      <c r="T3078" s="186">
        <v>45491</v>
      </c>
      <c r="U3078" s="187" t="s">
        <v>7078</v>
      </c>
      <c r="V3078" s="188" t="str" cm="1">
        <f t="array" ref="V3078">IF(SUM(LEN(A3078:U3078))=0,"",IF(OR(OR(ISBLANK(E3078),SUM(LEN(B3078),LEN(C3078))=0),AND(NOT(D3078="Unknown"),ISBLANK(I3078)),AND(NOT(N3078="Unknown"),ISBLANK(Q3078))),"Missing Information", INDEX(Table15[Entire Service Line Classification], MATCH(SUMIFS(Table15[Unique ID],Table15[System-Owned Portion],D3078,Table15[If Material Anything Other than "Lead" in Column E,Was Material Ever Previously Lead?],F3078,Table15[Customer-Owned Portion],N3078),Table15[Unique ID],0),0)))</f>
        <v>Non-lead</v>
      </c>
      <c r="W3078" s="189"/>
    </row>
    <row r="3079" spans="1:23" s="190" customFormat="1" ht="37.5" x14ac:dyDescent="0.25">
      <c r="A3079" s="180">
        <v>10891068</v>
      </c>
      <c r="B3079" s="181" t="s">
        <v>6208</v>
      </c>
      <c r="C3079" s="182" t="s">
        <v>6209</v>
      </c>
      <c r="D3079" s="183" t="s">
        <v>36</v>
      </c>
      <c r="E3079" s="181" t="s">
        <v>35</v>
      </c>
      <c r="F3079" s="183" t="s">
        <v>35</v>
      </c>
      <c r="G3079" s="181" t="s">
        <v>258</v>
      </c>
      <c r="H3079" s="184">
        <v>1</v>
      </c>
      <c r="I3079" s="185" t="s">
        <v>107</v>
      </c>
      <c r="J3079" s="181" t="s">
        <v>37</v>
      </c>
      <c r="K3079" s="181" t="s">
        <v>38</v>
      </c>
      <c r="L3079" s="186">
        <v>45492</v>
      </c>
      <c r="M3079" s="187" t="s">
        <v>225</v>
      </c>
      <c r="N3079" s="183" t="s">
        <v>36</v>
      </c>
      <c r="O3079" s="181"/>
      <c r="P3079" s="184">
        <v>1</v>
      </c>
      <c r="Q3079" s="185" t="s">
        <v>107</v>
      </c>
      <c r="R3079" s="181" t="s">
        <v>37</v>
      </c>
      <c r="S3079" s="181" t="s">
        <v>96</v>
      </c>
      <c r="T3079" s="186">
        <v>45492</v>
      </c>
      <c r="U3079" s="187" t="s">
        <v>225</v>
      </c>
      <c r="V3079" s="188" t="str" cm="1">
        <f t="array" ref="V3079">IF(SUM(LEN(A3079:U3079))=0,"",IF(OR(OR(ISBLANK(E3079),SUM(LEN(B3079),LEN(C3079))=0),AND(NOT(D3079="Unknown"),ISBLANK(I3079)),AND(NOT(N3079="Unknown"),ISBLANK(Q3079))),"Missing Information", INDEX(Table15[Entire Service Line Classification], MATCH(SUMIFS(Table15[Unique ID],Table15[System-Owned Portion],D3079,Table15[If Material Anything Other than "Lead" in Column E,Was Material Ever Previously Lead?],F3079,Table15[Customer-Owned Portion],N3079),Table15[Unique ID],0),0)))</f>
        <v>Non-lead</v>
      </c>
      <c r="W3079" s="189"/>
    </row>
    <row r="3080" spans="1:23" s="190" customFormat="1" ht="37.5" x14ac:dyDescent="0.25">
      <c r="A3080" s="180">
        <v>10891067</v>
      </c>
      <c r="B3080" s="181" t="s">
        <v>6210</v>
      </c>
      <c r="C3080" s="182" t="s">
        <v>6211</v>
      </c>
      <c r="D3080" s="183" t="s">
        <v>36</v>
      </c>
      <c r="E3080" s="181" t="s">
        <v>35</v>
      </c>
      <c r="F3080" s="183" t="s">
        <v>35</v>
      </c>
      <c r="G3080" s="181" t="s">
        <v>238</v>
      </c>
      <c r="H3080" s="184">
        <v>1</v>
      </c>
      <c r="I3080" s="185" t="s">
        <v>107</v>
      </c>
      <c r="J3080" s="181" t="s">
        <v>37</v>
      </c>
      <c r="K3080" s="181" t="s">
        <v>38</v>
      </c>
      <c r="L3080" s="186">
        <v>45491</v>
      </c>
      <c r="M3080" s="187" t="s">
        <v>225</v>
      </c>
      <c r="N3080" s="183" t="s">
        <v>43</v>
      </c>
      <c r="O3080" s="181"/>
      <c r="P3080" s="184">
        <v>1</v>
      </c>
      <c r="Q3080" s="185" t="s">
        <v>107</v>
      </c>
      <c r="R3080" s="181" t="s">
        <v>37</v>
      </c>
      <c r="S3080" s="181" t="s">
        <v>96</v>
      </c>
      <c r="T3080" s="186">
        <v>45491</v>
      </c>
      <c r="U3080" s="187" t="s">
        <v>7078</v>
      </c>
      <c r="V3080" s="188" t="str" cm="1">
        <f t="array" ref="V3080">IF(SUM(LEN(A3080:U3080))=0,"",IF(OR(OR(ISBLANK(E3080),SUM(LEN(B3080),LEN(C3080))=0),AND(NOT(D3080="Unknown"),ISBLANK(I3080)),AND(NOT(N3080="Unknown"),ISBLANK(Q3080))),"Missing Information", INDEX(Table15[Entire Service Line Classification], MATCH(SUMIFS(Table15[Unique ID],Table15[System-Owned Portion],D3080,Table15[If Material Anything Other than "Lead" in Column E,Was Material Ever Previously Lead?],F3080,Table15[Customer-Owned Portion],N3080),Table15[Unique ID],0),0)))</f>
        <v>Non-lead</v>
      </c>
      <c r="W3080" s="189"/>
    </row>
    <row r="3081" spans="1:23" s="190" customFormat="1" ht="37.5" x14ac:dyDescent="0.25">
      <c r="A3081" s="180">
        <v>10891066</v>
      </c>
      <c r="B3081" s="181" t="s">
        <v>6212</v>
      </c>
      <c r="C3081" s="182" t="s">
        <v>6213</v>
      </c>
      <c r="D3081" s="183" t="s">
        <v>43</v>
      </c>
      <c r="E3081" s="181" t="s">
        <v>35</v>
      </c>
      <c r="F3081" s="183" t="s">
        <v>35</v>
      </c>
      <c r="G3081" s="181" t="s">
        <v>7030</v>
      </c>
      <c r="H3081" s="184">
        <v>2</v>
      </c>
      <c r="I3081" s="185" t="s">
        <v>107</v>
      </c>
      <c r="J3081" s="181" t="s">
        <v>37</v>
      </c>
      <c r="K3081" s="181" t="s">
        <v>38</v>
      </c>
      <c r="L3081" s="186">
        <v>45491</v>
      </c>
      <c r="M3081" s="187" t="s">
        <v>7078</v>
      </c>
      <c r="N3081" s="183" t="s">
        <v>43</v>
      </c>
      <c r="O3081" s="181"/>
      <c r="P3081" s="184">
        <v>2</v>
      </c>
      <c r="Q3081" s="185" t="s">
        <v>107</v>
      </c>
      <c r="R3081" s="181" t="s">
        <v>37</v>
      </c>
      <c r="S3081" s="181" t="s">
        <v>96</v>
      </c>
      <c r="T3081" s="186">
        <v>45491</v>
      </c>
      <c r="U3081" s="187" t="s">
        <v>7084</v>
      </c>
      <c r="V3081" s="188" t="str" cm="1">
        <f t="array" ref="V3081">IF(SUM(LEN(A3081:U3081))=0,"",IF(OR(OR(ISBLANK(E3081),SUM(LEN(B3081),LEN(C3081))=0),AND(NOT(D3081="Unknown"),ISBLANK(I3081)),AND(NOT(N3081="Unknown"),ISBLANK(Q3081))),"Missing Information", INDEX(Table15[Entire Service Line Classification], MATCH(SUMIFS(Table15[Unique ID],Table15[System-Owned Portion],D3081,Table15[If Material Anything Other than "Lead" in Column E,Was Material Ever Previously Lead?],F3081,Table15[Customer-Owned Portion],N3081),Table15[Unique ID],0),0)))</f>
        <v>Non-lead</v>
      </c>
      <c r="W3081" s="189"/>
    </row>
    <row r="3082" spans="1:23" s="190" customFormat="1" ht="37.5" x14ac:dyDescent="0.25">
      <c r="A3082" s="180">
        <v>10890844</v>
      </c>
      <c r="B3082" s="181" t="s">
        <v>6214</v>
      </c>
      <c r="C3082" s="182" t="s">
        <v>6215</v>
      </c>
      <c r="D3082" s="183" t="s">
        <v>36</v>
      </c>
      <c r="E3082" s="181" t="s">
        <v>35</v>
      </c>
      <c r="F3082" s="183" t="s">
        <v>35</v>
      </c>
      <c r="G3082" s="181" t="s">
        <v>261</v>
      </c>
      <c r="H3082" s="184">
        <v>1</v>
      </c>
      <c r="I3082" s="185" t="s">
        <v>107</v>
      </c>
      <c r="J3082" s="181" t="s">
        <v>37</v>
      </c>
      <c r="K3082" s="181" t="s">
        <v>38</v>
      </c>
      <c r="L3082" s="186">
        <v>45453</v>
      </c>
      <c r="M3082" s="187" t="s">
        <v>225</v>
      </c>
      <c r="N3082" s="183" t="s">
        <v>36</v>
      </c>
      <c r="O3082" s="181"/>
      <c r="P3082" s="184">
        <v>0.75</v>
      </c>
      <c r="Q3082" s="185" t="s">
        <v>107</v>
      </c>
      <c r="R3082" s="181" t="s">
        <v>37</v>
      </c>
      <c r="S3082" s="181" t="s">
        <v>96</v>
      </c>
      <c r="T3082" s="186">
        <v>45453</v>
      </c>
      <c r="U3082" s="187" t="s">
        <v>225</v>
      </c>
      <c r="V3082" s="188" t="str" cm="1">
        <f t="array" ref="V3082">IF(SUM(LEN(A3082:U3082))=0,"",IF(OR(OR(ISBLANK(E3082),SUM(LEN(B3082),LEN(C3082))=0),AND(NOT(D3082="Unknown"),ISBLANK(I3082)),AND(NOT(N3082="Unknown"),ISBLANK(Q3082))),"Missing Information", INDEX(Table15[Entire Service Line Classification], MATCH(SUMIFS(Table15[Unique ID],Table15[System-Owned Portion],D3082,Table15[If Material Anything Other than "Lead" in Column E,Was Material Ever Previously Lead?],F3082,Table15[Customer-Owned Portion],N3082),Table15[Unique ID],0),0)))</f>
        <v>Non-lead</v>
      </c>
      <c r="W3082" s="189"/>
    </row>
    <row r="3083" spans="1:23" s="190" customFormat="1" ht="37.5" x14ac:dyDescent="0.25">
      <c r="A3083" s="180">
        <v>10890842</v>
      </c>
      <c r="B3083" s="181" t="s">
        <v>6216</v>
      </c>
      <c r="C3083" s="182" t="s">
        <v>6217</v>
      </c>
      <c r="D3083" s="183" t="s">
        <v>36</v>
      </c>
      <c r="E3083" s="181" t="s">
        <v>35</v>
      </c>
      <c r="F3083" s="183" t="s">
        <v>35</v>
      </c>
      <c r="G3083" s="181" t="s">
        <v>243</v>
      </c>
      <c r="H3083" s="184">
        <v>1</v>
      </c>
      <c r="I3083" s="185" t="s">
        <v>107</v>
      </c>
      <c r="J3083" s="181" t="s">
        <v>37</v>
      </c>
      <c r="K3083" s="181" t="s">
        <v>38</v>
      </c>
      <c r="L3083" s="186">
        <v>45490</v>
      </c>
      <c r="M3083" s="187" t="s">
        <v>225</v>
      </c>
      <c r="N3083" s="183" t="s">
        <v>36</v>
      </c>
      <c r="O3083" s="181"/>
      <c r="P3083" s="184">
        <v>1</v>
      </c>
      <c r="Q3083" s="185" t="s">
        <v>107</v>
      </c>
      <c r="R3083" s="181" t="s">
        <v>37</v>
      </c>
      <c r="S3083" s="181" t="s">
        <v>96</v>
      </c>
      <c r="T3083" s="186">
        <v>45490</v>
      </c>
      <c r="U3083" s="187" t="s">
        <v>225</v>
      </c>
      <c r="V3083" s="188" t="str" cm="1">
        <f t="array" ref="V3083">IF(SUM(LEN(A3083:U3083))=0,"",IF(OR(OR(ISBLANK(E3083),SUM(LEN(B3083),LEN(C3083))=0),AND(NOT(D3083="Unknown"),ISBLANK(I3083)),AND(NOT(N3083="Unknown"),ISBLANK(Q3083))),"Missing Information", INDEX(Table15[Entire Service Line Classification], MATCH(SUMIFS(Table15[Unique ID],Table15[System-Owned Portion],D3083,Table15[If Material Anything Other than "Lead" in Column E,Was Material Ever Previously Lead?],F3083,Table15[Customer-Owned Portion],N3083),Table15[Unique ID],0),0)))</f>
        <v>Non-lead</v>
      </c>
      <c r="W3083" s="189"/>
    </row>
    <row r="3084" spans="1:23" s="190" customFormat="1" ht="37.5" x14ac:dyDescent="0.25">
      <c r="A3084" s="180">
        <v>10890841</v>
      </c>
      <c r="B3084" s="181" t="s">
        <v>6218</v>
      </c>
      <c r="C3084" s="182" t="s">
        <v>6219</v>
      </c>
      <c r="D3084" s="183" t="s">
        <v>36</v>
      </c>
      <c r="E3084" s="181" t="s">
        <v>35</v>
      </c>
      <c r="F3084" s="183" t="s">
        <v>35</v>
      </c>
      <c r="G3084" s="181" t="s">
        <v>274</v>
      </c>
      <c r="H3084" s="184">
        <v>1</v>
      </c>
      <c r="I3084" s="185" t="s">
        <v>107</v>
      </c>
      <c r="J3084" s="181" t="s">
        <v>37</v>
      </c>
      <c r="K3084" s="181" t="s">
        <v>38</v>
      </c>
      <c r="L3084" s="186">
        <v>45453</v>
      </c>
      <c r="M3084" s="187" t="s">
        <v>225</v>
      </c>
      <c r="N3084" s="183" t="s">
        <v>36</v>
      </c>
      <c r="O3084" s="181"/>
      <c r="P3084" s="184">
        <v>0.75</v>
      </c>
      <c r="Q3084" s="185" t="s">
        <v>107</v>
      </c>
      <c r="R3084" s="181" t="s">
        <v>37</v>
      </c>
      <c r="S3084" s="181" t="s">
        <v>96</v>
      </c>
      <c r="T3084" s="186">
        <v>45453</v>
      </c>
      <c r="U3084" s="187" t="s">
        <v>225</v>
      </c>
      <c r="V3084" s="188" t="str" cm="1">
        <f t="array" ref="V3084">IF(SUM(LEN(A3084:U3084))=0,"",IF(OR(OR(ISBLANK(E3084),SUM(LEN(B3084),LEN(C3084))=0),AND(NOT(D3084="Unknown"),ISBLANK(I3084)),AND(NOT(N3084="Unknown"),ISBLANK(Q3084))),"Missing Information", INDEX(Table15[Entire Service Line Classification], MATCH(SUMIFS(Table15[Unique ID],Table15[System-Owned Portion],D3084,Table15[If Material Anything Other than "Lead" in Column E,Was Material Ever Previously Lead?],F3084,Table15[Customer-Owned Portion],N3084),Table15[Unique ID],0),0)))</f>
        <v>Non-lead</v>
      </c>
      <c r="W3084" s="189"/>
    </row>
    <row r="3085" spans="1:23" s="190" customFormat="1" ht="37.5" x14ac:dyDescent="0.25">
      <c r="A3085" s="180">
        <v>10890840</v>
      </c>
      <c r="B3085" s="181" t="s">
        <v>6220</v>
      </c>
      <c r="C3085" s="182" t="s">
        <v>6221</v>
      </c>
      <c r="D3085" s="183" t="s">
        <v>43</v>
      </c>
      <c r="E3085" s="181" t="s">
        <v>35</v>
      </c>
      <c r="F3085" s="183" t="s">
        <v>35</v>
      </c>
      <c r="G3085" s="181" t="s">
        <v>7055</v>
      </c>
      <c r="H3085" s="184">
        <v>0.75</v>
      </c>
      <c r="I3085" s="185" t="s">
        <v>107</v>
      </c>
      <c r="J3085" s="181" t="s">
        <v>37</v>
      </c>
      <c r="K3085" s="181" t="s">
        <v>38</v>
      </c>
      <c r="L3085" s="186">
        <v>45455</v>
      </c>
      <c r="M3085" s="187" t="s">
        <v>7069</v>
      </c>
      <c r="N3085" s="183" t="s">
        <v>43</v>
      </c>
      <c r="O3085" s="181"/>
      <c r="P3085" s="184">
        <v>0.75</v>
      </c>
      <c r="Q3085" s="185" t="s">
        <v>107</v>
      </c>
      <c r="R3085" s="181" t="s">
        <v>37</v>
      </c>
      <c r="S3085" s="181" t="s">
        <v>96</v>
      </c>
      <c r="T3085" s="186">
        <v>45455</v>
      </c>
      <c r="U3085" s="187" t="s">
        <v>7069</v>
      </c>
      <c r="V3085" s="188" t="str" cm="1">
        <f t="array" ref="V3085">IF(SUM(LEN(A3085:U3085))=0,"",IF(OR(OR(ISBLANK(E3085),SUM(LEN(B3085),LEN(C3085))=0),AND(NOT(D3085="Unknown"),ISBLANK(I3085)),AND(NOT(N3085="Unknown"),ISBLANK(Q3085))),"Missing Information", INDEX(Table15[Entire Service Line Classification], MATCH(SUMIFS(Table15[Unique ID],Table15[System-Owned Portion],D3085,Table15[If Material Anything Other than "Lead" in Column E,Was Material Ever Previously Lead?],F3085,Table15[Customer-Owned Portion],N3085),Table15[Unique ID],0),0)))</f>
        <v>Non-lead</v>
      </c>
      <c r="W3085" s="189"/>
    </row>
    <row r="3086" spans="1:23" s="190" customFormat="1" ht="37.5" x14ac:dyDescent="0.25">
      <c r="A3086" s="180">
        <v>10890839</v>
      </c>
      <c r="B3086" s="181" t="s">
        <v>6222</v>
      </c>
      <c r="C3086" s="182" t="s">
        <v>6223</v>
      </c>
      <c r="D3086" s="183" t="s">
        <v>36</v>
      </c>
      <c r="E3086" s="181" t="s">
        <v>35</v>
      </c>
      <c r="F3086" s="183" t="s">
        <v>35</v>
      </c>
      <c r="G3086" s="181" t="s">
        <v>7038</v>
      </c>
      <c r="H3086" s="184">
        <v>1</v>
      </c>
      <c r="I3086" s="185" t="s">
        <v>107</v>
      </c>
      <c r="J3086" s="181" t="s">
        <v>37</v>
      </c>
      <c r="K3086" s="181" t="s">
        <v>38</v>
      </c>
      <c r="L3086" s="186">
        <v>45491</v>
      </c>
      <c r="M3086" s="187" t="s">
        <v>225</v>
      </c>
      <c r="N3086" s="183" t="s">
        <v>36</v>
      </c>
      <c r="O3086" s="181"/>
      <c r="P3086" s="184">
        <v>1</v>
      </c>
      <c r="Q3086" s="185" t="s">
        <v>107</v>
      </c>
      <c r="R3086" s="181" t="s">
        <v>37</v>
      </c>
      <c r="S3086" s="181" t="s">
        <v>96</v>
      </c>
      <c r="T3086" s="186">
        <v>45491</v>
      </c>
      <c r="U3086" s="187" t="s">
        <v>225</v>
      </c>
      <c r="V3086" s="188" t="str" cm="1">
        <f t="array" ref="V3086">IF(SUM(LEN(A3086:U3086))=0,"",IF(OR(OR(ISBLANK(E3086),SUM(LEN(B3086),LEN(C3086))=0),AND(NOT(D3086="Unknown"),ISBLANK(I3086)),AND(NOT(N3086="Unknown"),ISBLANK(Q3086))),"Missing Information", INDEX(Table15[Entire Service Line Classification], MATCH(SUMIFS(Table15[Unique ID],Table15[System-Owned Portion],D3086,Table15[If Material Anything Other than "Lead" in Column E,Was Material Ever Previously Lead?],F3086,Table15[Customer-Owned Portion],N3086),Table15[Unique ID],0),0)))</f>
        <v>Non-lead</v>
      </c>
      <c r="W3086" s="189"/>
    </row>
    <row r="3087" spans="1:23" s="190" customFormat="1" ht="37.5" x14ac:dyDescent="0.25">
      <c r="A3087" s="180">
        <v>10890837</v>
      </c>
      <c r="B3087" s="181" t="s">
        <v>6224</v>
      </c>
      <c r="C3087" s="182" t="s">
        <v>6225</v>
      </c>
      <c r="D3087" s="183" t="s">
        <v>43</v>
      </c>
      <c r="E3087" s="181" t="s">
        <v>35</v>
      </c>
      <c r="F3087" s="183" t="s">
        <v>35</v>
      </c>
      <c r="G3087" s="181" t="s">
        <v>233</v>
      </c>
      <c r="H3087" s="184">
        <v>1</v>
      </c>
      <c r="I3087" s="185" t="s">
        <v>107</v>
      </c>
      <c r="J3087" s="181" t="s">
        <v>37</v>
      </c>
      <c r="K3087" s="181" t="s">
        <v>38</v>
      </c>
      <c r="L3087" s="186">
        <v>45455</v>
      </c>
      <c r="M3087" s="187" t="s">
        <v>7069</v>
      </c>
      <c r="N3087" s="183" t="s">
        <v>36</v>
      </c>
      <c r="O3087" s="181"/>
      <c r="P3087" s="184">
        <v>1</v>
      </c>
      <c r="Q3087" s="185" t="s">
        <v>107</v>
      </c>
      <c r="R3087" s="181" t="s">
        <v>37</v>
      </c>
      <c r="S3087" s="181" t="s">
        <v>96</v>
      </c>
      <c r="T3087" s="186">
        <v>45455</v>
      </c>
      <c r="U3087" s="187" t="s">
        <v>225</v>
      </c>
      <c r="V3087" s="188" t="str" cm="1">
        <f t="array" ref="V3087">IF(SUM(LEN(A3087:U3087))=0,"",IF(OR(OR(ISBLANK(E3087),SUM(LEN(B3087),LEN(C3087))=0),AND(NOT(D3087="Unknown"),ISBLANK(I3087)),AND(NOT(N3087="Unknown"),ISBLANK(Q3087))),"Missing Information", INDEX(Table15[Entire Service Line Classification], MATCH(SUMIFS(Table15[Unique ID],Table15[System-Owned Portion],D3087,Table15[If Material Anything Other than "Lead" in Column E,Was Material Ever Previously Lead?],F3087,Table15[Customer-Owned Portion],N3087),Table15[Unique ID],0),0)))</f>
        <v>Non-lead</v>
      </c>
      <c r="W3087" s="189"/>
    </row>
    <row r="3088" spans="1:23" s="190" customFormat="1" ht="37.5" x14ac:dyDescent="0.25">
      <c r="A3088" s="180">
        <v>10890836</v>
      </c>
      <c r="B3088" s="181" t="s">
        <v>6226</v>
      </c>
      <c r="C3088" s="182" t="s">
        <v>6227</v>
      </c>
      <c r="D3088" s="183" t="s">
        <v>36</v>
      </c>
      <c r="E3088" s="181" t="s">
        <v>35</v>
      </c>
      <c r="F3088" s="183" t="s">
        <v>35</v>
      </c>
      <c r="G3088" s="181" t="s">
        <v>7032</v>
      </c>
      <c r="H3088" s="184">
        <v>1</v>
      </c>
      <c r="I3088" s="185" t="s">
        <v>107</v>
      </c>
      <c r="J3088" s="181" t="s">
        <v>37</v>
      </c>
      <c r="K3088" s="181" t="s">
        <v>38</v>
      </c>
      <c r="L3088" s="186">
        <v>45490</v>
      </c>
      <c r="M3088" s="187" t="s">
        <v>225</v>
      </c>
      <c r="N3088" s="183" t="s">
        <v>36</v>
      </c>
      <c r="O3088" s="181"/>
      <c r="P3088" s="184">
        <v>1</v>
      </c>
      <c r="Q3088" s="185" t="s">
        <v>107</v>
      </c>
      <c r="R3088" s="181" t="s">
        <v>37</v>
      </c>
      <c r="S3088" s="181" t="s">
        <v>96</v>
      </c>
      <c r="T3088" s="186">
        <v>45490</v>
      </c>
      <c r="U3088" s="187" t="s">
        <v>225</v>
      </c>
      <c r="V3088" s="188" t="str" cm="1">
        <f t="array" ref="V3088">IF(SUM(LEN(A3088:U3088))=0,"",IF(OR(OR(ISBLANK(E3088),SUM(LEN(B3088),LEN(C3088))=0),AND(NOT(D3088="Unknown"),ISBLANK(I3088)),AND(NOT(N3088="Unknown"),ISBLANK(Q3088))),"Missing Information", INDEX(Table15[Entire Service Line Classification], MATCH(SUMIFS(Table15[Unique ID],Table15[System-Owned Portion],D3088,Table15[If Material Anything Other than "Lead" in Column E,Was Material Ever Previously Lead?],F3088,Table15[Customer-Owned Portion],N3088),Table15[Unique ID],0),0)))</f>
        <v>Non-lead</v>
      </c>
      <c r="W3088" s="189"/>
    </row>
    <row r="3089" spans="1:23" s="190" customFormat="1" ht="37.5" x14ac:dyDescent="0.25">
      <c r="A3089" s="180">
        <v>10890835</v>
      </c>
      <c r="B3089" s="181" t="s">
        <v>6228</v>
      </c>
      <c r="C3089" s="182" t="s">
        <v>6229</v>
      </c>
      <c r="D3089" s="183" t="s">
        <v>36</v>
      </c>
      <c r="E3089" s="181" t="s">
        <v>35</v>
      </c>
      <c r="F3089" s="183" t="s">
        <v>35</v>
      </c>
      <c r="G3089" s="181" t="s">
        <v>252</v>
      </c>
      <c r="H3089" s="184">
        <v>1</v>
      </c>
      <c r="I3089" s="185" t="s">
        <v>107</v>
      </c>
      <c r="J3089" s="181" t="s">
        <v>37</v>
      </c>
      <c r="K3089" s="181" t="s">
        <v>38</v>
      </c>
      <c r="L3089" s="186">
        <v>45490</v>
      </c>
      <c r="M3089" s="187" t="s">
        <v>225</v>
      </c>
      <c r="N3089" s="183" t="s">
        <v>36</v>
      </c>
      <c r="O3089" s="181"/>
      <c r="P3089" s="184">
        <v>0.75</v>
      </c>
      <c r="Q3089" s="185" t="s">
        <v>107</v>
      </c>
      <c r="R3089" s="181" t="s">
        <v>37</v>
      </c>
      <c r="S3089" s="181" t="s">
        <v>96</v>
      </c>
      <c r="T3089" s="186">
        <v>45490</v>
      </c>
      <c r="U3089" s="187" t="s">
        <v>225</v>
      </c>
      <c r="V3089" s="188" t="str" cm="1">
        <f t="array" ref="V3089">IF(SUM(LEN(A3089:U3089))=0,"",IF(OR(OR(ISBLANK(E3089),SUM(LEN(B3089),LEN(C3089))=0),AND(NOT(D3089="Unknown"),ISBLANK(I3089)),AND(NOT(N3089="Unknown"),ISBLANK(Q3089))),"Missing Information", INDEX(Table15[Entire Service Line Classification], MATCH(SUMIFS(Table15[Unique ID],Table15[System-Owned Portion],D3089,Table15[If Material Anything Other than "Lead" in Column E,Was Material Ever Previously Lead?],F3089,Table15[Customer-Owned Portion],N3089),Table15[Unique ID],0),0)))</f>
        <v>Non-lead</v>
      </c>
      <c r="W3089" s="189"/>
    </row>
    <row r="3090" spans="1:23" s="190" customFormat="1" ht="37.5" x14ac:dyDescent="0.25">
      <c r="A3090" s="180">
        <v>10890834</v>
      </c>
      <c r="B3090" s="181" t="s">
        <v>6230</v>
      </c>
      <c r="C3090" s="182" t="s">
        <v>6231</v>
      </c>
      <c r="D3090" s="183" t="s">
        <v>36</v>
      </c>
      <c r="E3090" s="181" t="s">
        <v>35</v>
      </c>
      <c r="F3090" s="183" t="s">
        <v>35</v>
      </c>
      <c r="G3090" s="181" t="s">
        <v>7055</v>
      </c>
      <c r="H3090" s="184">
        <v>1</v>
      </c>
      <c r="I3090" s="185" t="s">
        <v>107</v>
      </c>
      <c r="J3090" s="181" t="s">
        <v>37</v>
      </c>
      <c r="K3090" s="181" t="s">
        <v>38</v>
      </c>
      <c r="L3090" s="186">
        <v>45492</v>
      </c>
      <c r="M3090" s="187" t="s">
        <v>225</v>
      </c>
      <c r="N3090" s="183" t="s">
        <v>36</v>
      </c>
      <c r="O3090" s="181"/>
      <c r="P3090" s="184">
        <v>1</v>
      </c>
      <c r="Q3090" s="185" t="s">
        <v>107</v>
      </c>
      <c r="R3090" s="181" t="s">
        <v>37</v>
      </c>
      <c r="S3090" s="181" t="s">
        <v>96</v>
      </c>
      <c r="T3090" s="186">
        <v>45492</v>
      </c>
      <c r="U3090" s="187" t="s">
        <v>225</v>
      </c>
      <c r="V3090" s="188" t="str" cm="1">
        <f t="array" ref="V3090">IF(SUM(LEN(A3090:U3090))=0,"",IF(OR(OR(ISBLANK(E3090),SUM(LEN(B3090),LEN(C3090))=0),AND(NOT(D3090="Unknown"),ISBLANK(I3090)),AND(NOT(N3090="Unknown"),ISBLANK(Q3090))),"Missing Information", INDEX(Table15[Entire Service Line Classification], MATCH(SUMIFS(Table15[Unique ID],Table15[System-Owned Portion],D3090,Table15[If Material Anything Other than "Lead" in Column E,Was Material Ever Previously Lead?],F3090,Table15[Customer-Owned Portion],N3090),Table15[Unique ID],0),0)))</f>
        <v>Non-lead</v>
      </c>
      <c r="W3090" s="189"/>
    </row>
    <row r="3091" spans="1:23" s="190" customFormat="1" ht="37.5" x14ac:dyDescent="0.25">
      <c r="A3091" s="180">
        <v>10890833</v>
      </c>
      <c r="B3091" s="181" t="s">
        <v>6232</v>
      </c>
      <c r="C3091" s="182" t="s">
        <v>6233</v>
      </c>
      <c r="D3091" s="183" t="s">
        <v>36</v>
      </c>
      <c r="E3091" s="181" t="s">
        <v>35</v>
      </c>
      <c r="F3091" s="183" t="s">
        <v>35</v>
      </c>
      <c r="G3091" s="181" t="s">
        <v>253</v>
      </c>
      <c r="H3091" s="184">
        <v>1</v>
      </c>
      <c r="I3091" s="185" t="s">
        <v>107</v>
      </c>
      <c r="J3091" s="181" t="s">
        <v>37</v>
      </c>
      <c r="K3091" s="181" t="s">
        <v>38</v>
      </c>
      <c r="L3091" s="186">
        <v>45463</v>
      </c>
      <c r="M3091" s="187" t="s">
        <v>225</v>
      </c>
      <c r="N3091" s="183" t="s">
        <v>44</v>
      </c>
      <c r="O3091" s="181"/>
      <c r="P3091" s="184">
        <v>0.75</v>
      </c>
      <c r="Q3091" s="185" t="s">
        <v>107</v>
      </c>
      <c r="R3091" s="181" t="s">
        <v>37</v>
      </c>
      <c r="S3091" s="181" t="s">
        <v>96</v>
      </c>
      <c r="T3091" s="186">
        <v>45463</v>
      </c>
      <c r="U3091" s="187" t="s">
        <v>7069</v>
      </c>
      <c r="V3091" s="188" t="str" cm="1">
        <f t="array" ref="V3091">IF(SUM(LEN(A3091:U3091))=0,"",IF(OR(OR(ISBLANK(E3091),SUM(LEN(B3091),LEN(C3091))=0),AND(NOT(D3091="Unknown"),ISBLANK(I3091)),AND(NOT(N3091="Unknown"),ISBLANK(Q3091))),"Missing Information", INDEX(Table15[Entire Service Line Classification], MATCH(SUMIFS(Table15[Unique ID],Table15[System-Owned Portion],D3091,Table15[If Material Anything Other than "Lead" in Column E,Was Material Ever Previously Lead?],F3091,Table15[Customer-Owned Portion],N3091),Table15[Unique ID],0),0)))</f>
        <v>Non-lead</v>
      </c>
      <c r="W3091" s="189"/>
    </row>
    <row r="3092" spans="1:23" s="190" customFormat="1" ht="37.5" x14ac:dyDescent="0.25">
      <c r="A3092" s="180">
        <v>10890832</v>
      </c>
      <c r="B3092" s="181" t="s">
        <v>6234</v>
      </c>
      <c r="C3092" s="182" t="s">
        <v>6235</v>
      </c>
      <c r="D3092" s="183" t="s">
        <v>36</v>
      </c>
      <c r="E3092" s="181" t="s">
        <v>35</v>
      </c>
      <c r="F3092" s="183" t="s">
        <v>35</v>
      </c>
      <c r="G3092" s="181" t="s">
        <v>225</v>
      </c>
      <c r="H3092" s="184">
        <v>1.5</v>
      </c>
      <c r="I3092" s="185" t="s">
        <v>107</v>
      </c>
      <c r="J3092" s="181" t="s">
        <v>37</v>
      </c>
      <c r="K3092" s="181" t="s">
        <v>38</v>
      </c>
      <c r="L3092" s="186">
        <v>45493</v>
      </c>
      <c r="M3092" s="187" t="s">
        <v>225</v>
      </c>
      <c r="N3092" s="183" t="s">
        <v>43</v>
      </c>
      <c r="O3092" s="181"/>
      <c r="P3092" s="184">
        <v>1.5</v>
      </c>
      <c r="Q3092" s="185" t="s">
        <v>107</v>
      </c>
      <c r="R3092" s="181" t="s">
        <v>37</v>
      </c>
      <c r="S3092" s="181" t="s">
        <v>96</v>
      </c>
      <c r="T3092" s="186">
        <v>45493</v>
      </c>
      <c r="U3092" s="187" t="s">
        <v>7068</v>
      </c>
      <c r="V3092" s="188" t="str" cm="1">
        <f t="array" ref="V3092">IF(SUM(LEN(A3092:U3092))=0,"",IF(OR(OR(ISBLANK(E3092),SUM(LEN(B3092),LEN(C3092))=0),AND(NOT(D3092="Unknown"),ISBLANK(I3092)),AND(NOT(N3092="Unknown"),ISBLANK(Q3092))),"Missing Information", INDEX(Table15[Entire Service Line Classification], MATCH(SUMIFS(Table15[Unique ID],Table15[System-Owned Portion],D3092,Table15[If Material Anything Other than "Lead" in Column E,Was Material Ever Previously Lead?],F3092,Table15[Customer-Owned Portion],N3092),Table15[Unique ID],0),0)))</f>
        <v>Non-lead</v>
      </c>
      <c r="W3092" s="189"/>
    </row>
    <row r="3093" spans="1:23" s="190" customFormat="1" ht="37.5" x14ac:dyDescent="0.25">
      <c r="A3093" s="180">
        <v>10890831</v>
      </c>
      <c r="B3093" s="181" t="s">
        <v>6236</v>
      </c>
      <c r="C3093" s="182" t="s">
        <v>6237</v>
      </c>
      <c r="D3093" s="183" t="s">
        <v>36</v>
      </c>
      <c r="E3093" s="181" t="s">
        <v>35</v>
      </c>
      <c r="F3093" s="183" t="s">
        <v>35</v>
      </c>
      <c r="G3093" s="181" t="s">
        <v>239</v>
      </c>
      <c r="H3093" s="184">
        <v>1.5</v>
      </c>
      <c r="I3093" s="185" t="s">
        <v>107</v>
      </c>
      <c r="J3093" s="181" t="s">
        <v>37</v>
      </c>
      <c r="K3093" s="181" t="s">
        <v>38</v>
      </c>
      <c r="L3093" s="186">
        <v>45493</v>
      </c>
      <c r="M3093" s="187" t="s">
        <v>225</v>
      </c>
      <c r="N3093" s="183" t="s">
        <v>36</v>
      </c>
      <c r="O3093" s="181"/>
      <c r="P3093" s="184">
        <v>1.5</v>
      </c>
      <c r="Q3093" s="185" t="s">
        <v>107</v>
      </c>
      <c r="R3093" s="181" t="s">
        <v>37</v>
      </c>
      <c r="S3093" s="181" t="s">
        <v>96</v>
      </c>
      <c r="T3093" s="186">
        <v>45493</v>
      </c>
      <c r="U3093" s="187" t="s">
        <v>225</v>
      </c>
      <c r="V3093" s="188" t="str" cm="1">
        <f t="array" ref="V3093">IF(SUM(LEN(A3093:U3093))=0,"",IF(OR(OR(ISBLANK(E3093),SUM(LEN(B3093),LEN(C3093))=0),AND(NOT(D3093="Unknown"),ISBLANK(I3093)),AND(NOT(N3093="Unknown"),ISBLANK(Q3093))),"Missing Information", INDEX(Table15[Entire Service Line Classification], MATCH(SUMIFS(Table15[Unique ID],Table15[System-Owned Portion],D3093,Table15[If Material Anything Other than "Lead" in Column E,Was Material Ever Previously Lead?],F3093,Table15[Customer-Owned Portion],N3093),Table15[Unique ID],0),0)))</f>
        <v>Non-lead</v>
      </c>
      <c r="W3093" s="189"/>
    </row>
    <row r="3094" spans="1:23" s="190" customFormat="1" ht="37.5" x14ac:dyDescent="0.25">
      <c r="A3094" s="180">
        <v>10890830</v>
      </c>
      <c r="B3094" s="181" t="s">
        <v>6238</v>
      </c>
      <c r="C3094" s="182" t="s">
        <v>6239</v>
      </c>
      <c r="D3094" s="183" t="s">
        <v>36</v>
      </c>
      <c r="E3094" s="181" t="s">
        <v>35</v>
      </c>
      <c r="F3094" s="183" t="s">
        <v>35</v>
      </c>
      <c r="G3094" s="181" t="s">
        <v>225</v>
      </c>
      <c r="H3094" s="184">
        <v>1.5</v>
      </c>
      <c r="I3094" s="185" t="s">
        <v>107</v>
      </c>
      <c r="J3094" s="181" t="s">
        <v>37</v>
      </c>
      <c r="K3094" s="181" t="s">
        <v>38</v>
      </c>
      <c r="L3094" s="186">
        <v>45495</v>
      </c>
      <c r="M3094" s="187" t="s">
        <v>225</v>
      </c>
      <c r="N3094" s="183" t="s">
        <v>43</v>
      </c>
      <c r="O3094" s="181"/>
      <c r="P3094" s="184">
        <v>1.5</v>
      </c>
      <c r="Q3094" s="185" t="s">
        <v>107</v>
      </c>
      <c r="R3094" s="181" t="s">
        <v>37</v>
      </c>
      <c r="S3094" s="181" t="s">
        <v>96</v>
      </c>
      <c r="T3094" s="186">
        <v>45495</v>
      </c>
      <c r="U3094" s="187" t="s">
        <v>7068</v>
      </c>
      <c r="V3094" s="188" t="str" cm="1">
        <f t="array" ref="V3094">IF(SUM(LEN(A3094:U3094))=0,"",IF(OR(OR(ISBLANK(E3094),SUM(LEN(B3094),LEN(C3094))=0),AND(NOT(D3094="Unknown"),ISBLANK(I3094)),AND(NOT(N3094="Unknown"),ISBLANK(Q3094))),"Missing Information", INDEX(Table15[Entire Service Line Classification], MATCH(SUMIFS(Table15[Unique ID],Table15[System-Owned Portion],D3094,Table15[If Material Anything Other than "Lead" in Column E,Was Material Ever Previously Lead?],F3094,Table15[Customer-Owned Portion],N3094),Table15[Unique ID],0),0)))</f>
        <v>Non-lead</v>
      </c>
      <c r="W3094" s="189"/>
    </row>
    <row r="3095" spans="1:23" s="190" customFormat="1" ht="37.5" x14ac:dyDescent="0.25">
      <c r="A3095" s="180">
        <v>10890829</v>
      </c>
      <c r="B3095" s="181" t="s">
        <v>6240</v>
      </c>
      <c r="C3095" s="182" t="s">
        <v>6241</v>
      </c>
      <c r="D3095" s="183" t="s">
        <v>36</v>
      </c>
      <c r="E3095" s="181" t="s">
        <v>35</v>
      </c>
      <c r="F3095" s="183" t="s">
        <v>35</v>
      </c>
      <c r="G3095" s="181" t="s">
        <v>239</v>
      </c>
      <c r="H3095" s="184">
        <v>1</v>
      </c>
      <c r="I3095" s="185" t="s">
        <v>107</v>
      </c>
      <c r="J3095" s="181" t="s">
        <v>37</v>
      </c>
      <c r="K3095" s="181" t="s">
        <v>38</v>
      </c>
      <c r="L3095" s="186">
        <v>45493</v>
      </c>
      <c r="M3095" s="187" t="s">
        <v>225</v>
      </c>
      <c r="N3095" s="183" t="s">
        <v>36</v>
      </c>
      <c r="O3095" s="181"/>
      <c r="P3095" s="184">
        <v>1</v>
      </c>
      <c r="Q3095" s="185" t="s">
        <v>107</v>
      </c>
      <c r="R3095" s="181" t="s">
        <v>37</v>
      </c>
      <c r="S3095" s="181" t="s">
        <v>96</v>
      </c>
      <c r="T3095" s="186">
        <v>45493</v>
      </c>
      <c r="U3095" s="187" t="s">
        <v>225</v>
      </c>
      <c r="V3095" s="188" t="str" cm="1">
        <f t="array" ref="V3095">IF(SUM(LEN(A3095:U3095))=0,"",IF(OR(OR(ISBLANK(E3095),SUM(LEN(B3095),LEN(C3095))=0),AND(NOT(D3095="Unknown"),ISBLANK(I3095)),AND(NOT(N3095="Unknown"),ISBLANK(Q3095))),"Missing Information", INDEX(Table15[Entire Service Line Classification], MATCH(SUMIFS(Table15[Unique ID],Table15[System-Owned Portion],D3095,Table15[If Material Anything Other than "Lead" in Column E,Was Material Ever Previously Lead?],F3095,Table15[Customer-Owned Portion],N3095),Table15[Unique ID],0),0)))</f>
        <v>Non-lead</v>
      </c>
      <c r="W3095" s="189"/>
    </row>
    <row r="3096" spans="1:23" s="190" customFormat="1" ht="37.5" x14ac:dyDescent="0.25">
      <c r="A3096" s="180">
        <v>10890827</v>
      </c>
      <c r="B3096" s="181" t="s">
        <v>6242</v>
      </c>
      <c r="C3096" s="182" t="s">
        <v>6243</v>
      </c>
      <c r="D3096" s="183" t="s">
        <v>36</v>
      </c>
      <c r="E3096" s="181" t="s">
        <v>35</v>
      </c>
      <c r="F3096" s="183" t="s">
        <v>35</v>
      </c>
      <c r="G3096" s="181" t="s">
        <v>261</v>
      </c>
      <c r="H3096" s="184">
        <v>1</v>
      </c>
      <c r="I3096" s="185" t="s">
        <v>107</v>
      </c>
      <c r="J3096" s="181" t="s">
        <v>37</v>
      </c>
      <c r="K3096" s="181" t="s">
        <v>38</v>
      </c>
      <c r="L3096" s="186">
        <v>45453</v>
      </c>
      <c r="M3096" s="187" t="s">
        <v>225</v>
      </c>
      <c r="N3096" s="183" t="s">
        <v>36</v>
      </c>
      <c r="O3096" s="181"/>
      <c r="P3096" s="184">
        <v>0.75</v>
      </c>
      <c r="Q3096" s="185" t="s">
        <v>107</v>
      </c>
      <c r="R3096" s="181" t="s">
        <v>37</v>
      </c>
      <c r="S3096" s="181" t="s">
        <v>96</v>
      </c>
      <c r="T3096" s="186">
        <v>45453</v>
      </c>
      <c r="U3096" s="187" t="s">
        <v>225</v>
      </c>
      <c r="V3096" s="188" t="str" cm="1">
        <f t="array" ref="V3096">IF(SUM(LEN(A3096:U3096))=0,"",IF(OR(OR(ISBLANK(E3096),SUM(LEN(B3096),LEN(C3096))=0),AND(NOT(D3096="Unknown"),ISBLANK(I3096)),AND(NOT(N3096="Unknown"),ISBLANK(Q3096))),"Missing Information", INDEX(Table15[Entire Service Line Classification], MATCH(SUMIFS(Table15[Unique ID],Table15[System-Owned Portion],D3096,Table15[If Material Anything Other than "Lead" in Column E,Was Material Ever Previously Lead?],F3096,Table15[Customer-Owned Portion],N3096),Table15[Unique ID],0),0)))</f>
        <v>Non-lead</v>
      </c>
      <c r="W3096" s="189"/>
    </row>
    <row r="3097" spans="1:23" s="190" customFormat="1" ht="37.5" x14ac:dyDescent="0.25">
      <c r="A3097" s="180">
        <v>10890826</v>
      </c>
      <c r="B3097" s="181" t="s">
        <v>6244</v>
      </c>
      <c r="C3097" s="182" t="s">
        <v>6245</v>
      </c>
      <c r="D3097" s="183" t="s">
        <v>36</v>
      </c>
      <c r="E3097" s="181" t="s">
        <v>35</v>
      </c>
      <c r="F3097" s="183" t="s">
        <v>35</v>
      </c>
      <c r="G3097" s="181" t="s">
        <v>7034</v>
      </c>
      <c r="H3097" s="184">
        <v>1</v>
      </c>
      <c r="I3097" s="185" t="s">
        <v>107</v>
      </c>
      <c r="J3097" s="181" t="s">
        <v>37</v>
      </c>
      <c r="K3097" s="181" t="s">
        <v>38</v>
      </c>
      <c r="L3097" s="186">
        <v>45493</v>
      </c>
      <c r="M3097" s="187" t="s">
        <v>225</v>
      </c>
      <c r="N3097" s="183" t="s">
        <v>43</v>
      </c>
      <c r="O3097" s="181"/>
      <c r="P3097" s="184">
        <v>0.75</v>
      </c>
      <c r="Q3097" s="185" t="s">
        <v>107</v>
      </c>
      <c r="R3097" s="181" t="s">
        <v>37</v>
      </c>
      <c r="S3097" s="181" t="s">
        <v>96</v>
      </c>
      <c r="T3097" s="186">
        <v>45493</v>
      </c>
      <c r="U3097" s="187" t="s">
        <v>225</v>
      </c>
      <c r="V3097" s="188" t="str" cm="1">
        <f t="array" ref="V3097">IF(SUM(LEN(A3097:U3097))=0,"",IF(OR(OR(ISBLANK(E3097),SUM(LEN(B3097),LEN(C3097))=0),AND(NOT(D3097="Unknown"),ISBLANK(I3097)),AND(NOT(N3097="Unknown"),ISBLANK(Q3097))),"Missing Information", INDEX(Table15[Entire Service Line Classification], MATCH(SUMIFS(Table15[Unique ID],Table15[System-Owned Portion],D3097,Table15[If Material Anything Other than "Lead" in Column E,Was Material Ever Previously Lead?],F3097,Table15[Customer-Owned Portion],N3097),Table15[Unique ID],0),0)))</f>
        <v>Non-lead</v>
      </c>
      <c r="W3097" s="189"/>
    </row>
    <row r="3098" spans="1:23" s="190" customFormat="1" ht="37.5" x14ac:dyDescent="0.25">
      <c r="A3098" s="180">
        <v>10890825</v>
      </c>
      <c r="B3098" s="181" t="s">
        <v>6246</v>
      </c>
      <c r="C3098" s="182" t="s">
        <v>6247</v>
      </c>
      <c r="D3098" s="183" t="s">
        <v>36</v>
      </c>
      <c r="E3098" s="181" t="s">
        <v>35</v>
      </c>
      <c r="F3098" s="183" t="s">
        <v>35</v>
      </c>
      <c r="G3098" s="181" t="s">
        <v>255</v>
      </c>
      <c r="H3098" s="184">
        <v>1</v>
      </c>
      <c r="I3098" s="185" t="s">
        <v>107</v>
      </c>
      <c r="J3098" s="181" t="s">
        <v>37</v>
      </c>
      <c r="K3098" s="181" t="s">
        <v>38</v>
      </c>
      <c r="L3098" s="186">
        <v>45405</v>
      </c>
      <c r="M3098" s="187" t="s">
        <v>225</v>
      </c>
      <c r="N3098" s="183" t="s">
        <v>36</v>
      </c>
      <c r="O3098" s="181"/>
      <c r="P3098" s="184">
        <v>0.75</v>
      </c>
      <c r="Q3098" s="185" t="s">
        <v>107</v>
      </c>
      <c r="R3098" s="181" t="s">
        <v>37</v>
      </c>
      <c r="S3098" s="181" t="s">
        <v>96</v>
      </c>
      <c r="T3098" s="186">
        <v>45405</v>
      </c>
      <c r="U3098" s="187" t="s">
        <v>225</v>
      </c>
      <c r="V3098" s="188" t="str" cm="1">
        <f t="array" ref="V3098">IF(SUM(LEN(A3098:U3098))=0,"",IF(OR(OR(ISBLANK(E3098),SUM(LEN(B3098),LEN(C3098))=0),AND(NOT(D3098="Unknown"),ISBLANK(I3098)),AND(NOT(N3098="Unknown"),ISBLANK(Q3098))),"Missing Information", INDEX(Table15[Entire Service Line Classification], MATCH(SUMIFS(Table15[Unique ID],Table15[System-Owned Portion],D3098,Table15[If Material Anything Other than "Lead" in Column E,Was Material Ever Previously Lead?],F3098,Table15[Customer-Owned Portion],N3098),Table15[Unique ID],0),0)))</f>
        <v>Non-lead</v>
      </c>
      <c r="W3098" s="189"/>
    </row>
    <row r="3099" spans="1:23" s="190" customFormat="1" ht="37.5" x14ac:dyDescent="0.25">
      <c r="A3099" s="180">
        <v>10890824</v>
      </c>
      <c r="B3099" s="181" t="s">
        <v>6248</v>
      </c>
      <c r="C3099" s="182" t="s">
        <v>6249</v>
      </c>
      <c r="D3099" s="183" t="s">
        <v>36</v>
      </c>
      <c r="E3099" s="181" t="s">
        <v>35</v>
      </c>
      <c r="F3099" s="183" t="s">
        <v>35</v>
      </c>
      <c r="G3099" s="181" t="s">
        <v>239</v>
      </c>
      <c r="H3099" s="184">
        <v>1</v>
      </c>
      <c r="I3099" s="185" t="s">
        <v>107</v>
      </c>
      <c r="J3099" s="181" t="s">
        <v>37</v>
      </c>
      <c r="K3099" s="181" t="s">
        <v>38</v>
      </c>
      <c r="L3099" s="186">
        <v>45493</v>
      </c>
      <c r="M3099" s="187" t="s">
        <v>225</v>
      </c>
      <c r="N3099" s="183" t="s">
        <v>36</v>
      </c>
      <c r="O3099" s="181"/>
      <c r="P3099" s="184">
        <v>1</v>
      </c>
      <c r="Q3099" s="185" t="s">
        <v>107</v>
      </c>
      <c r="R3099" s="181" t="s">
        <v>37</v>
      </c>
      <c r="S3099" s="181" t="s">
        <v>96</v>
      </c>
      <c r="T3099" s="186">
        <v>45493</v>
      </c>
      <c r="U3099" s="187" t="s">
        <v>225</v>
      </c>
      <c r="V3099" s="188" t="str" cm="1">
        <f t="array" ref="V3099">IF(SUM(LEN(A3099:U3099))=0,"",IF(OR(OR(ISBLANK(E3099),SUM(LEN(B3099),LEN(C3099))=0),AND(NOT(D3099="Unknown"),ISBLANK(I3099)),AND(NOT(N3099="Unknown"),ISBLANK(Q3099))),"Missing Information", INDEX(Table15[Entire Service Line Classification], MATCH(SUMIFS(Table15[Unique ID],Table15[System-Owned Portion],D3099,Table15[If Material Anything Other than "Lead" in Column E,Was Material Ever Previously Lead?],F3099,Table15[Customer-Owned Portion],N3099),Table15[Unique ID],0),0)))</f>
        <v>Non-lead</v>
      </c>
      <c r="W3099" s="189"/>
    </row>
    <row r="3100" spans="1:23" s="190" customFormat="1" ht="37.5" x14ac:dyDescent="0.25">
      <c r="A3100" s="180">
        <v>10890823</v>
      </c>
      <c r="B3100" s="181" t="s">
        <v>6250</v>
      </c>
      <c r="C3100" s="182" t="s">
        <v>6251</v>
      </c>
      <c r="D3100" s="183" t="s">
        <v>36</v>
      </c>
      <c r="E3100" s="181" t="s">
        <v>35</v>
      </c>
      <c r="F3100" s="183" t="s">
        <v>35</v>
      </c>
      <c r="G3100" s="181" t="s">
        <v>243</v>
      </c>
      <c r="H3100" s="184">
        <v>1</v>
      </c>
      <c r="I3100" s="185" t="s">
        <v>107</v>
      </c>
      <c r="J3100" s="181" t="s">
        <v>37</v>
      </c>
      <c r="K3100" s="181" t="s">
        <v>38</v>
      </c>
      <c r="L3100" s="186">
        <v>45493</v>
      </c>
      <c r="M3100" s="187" t="s">
        <v>225</v>
      </c>
      <c r="N3100" s="183" t="s">
        <v>43</v>
      </c>
      <c r="O3100" s="181"/>
      <c r="P3100" s="184">
        <v>1</v>
      </c>
      <c r="Q3100" s="185" t="s">
        <v>107</v>
      </c>
      <c r="R3100" s="181" t="s">
        <v>37</v>
      </c>
      <c r="S3100" s="181" t="s">
        <v>96</v>
      </c>
      <c r="T3100" s="186">
        <v>45493</v>
      </c>
      <c r="U3100" s="187" t="s">
        <v>7068</v>
      </c>
      <c r="V3100" s="188" t="str" cm="1">
        <f t="array" ref="V3100">IF(SUM(LEN(A3100:U3100))=0,"",IF(OR(OR(ISBLANK(E3100),SUM(LEN(B3100),LEN(C3100))=0),AND(NOT(D3100="Unknown"),ISBLANK(I3100)),AND(NOT(N3100="Unknown"),ISBLANK(Q3100))),"Missing Information", INDEX(Table15[Entire Service Line Classification], MATCH(SUMIFS(Table15[Unique ID],Table15[System-Owned Portion],D3100,Table15[If Material Anything Other than "Lead" in Column E,Was Material Ever Previously Lead?],F3100,Table15[Customer-Owned Portion],N3100),Table15[Unique ID],0),0)))</f>
        <v>Non-lead</v>
      </c>
      <c r="W3100" s="189"/>
    </row>
    <row r="3101" spans="1:23" s="190" customFormat="1" ht="37.5" x14ac:dyDescent="0.25">
      <c r="A3101" s="180">
        <v>10890822</v>
      </c>
      <c r="B3101" s="181" t="s">
        <v>6252</v>
      </c>
      <c r="C3101" s="182" t="s">
        <v>6253</v>
      </c>
      <c r="D3101" s="183" t="s">
        <v>36</v>
      </c>
      <c r="E3101" s="181" t="s">
        <v>35</v>
      </c>
      <c r="F3101" s="183" t="s">
        <v>35</v>
      </c>
      <c r="G3101" s="181" t="s">
        <v>239</v>
      </c>
      <c r="H3101" s="184">
        <v>1</v>
      </c>
      <c r="I3101" s="185" t="s">
        <v>107</v>
      </c>
      <c r="J3101" s="181" t="s">
        <v>37</v>
      </c>
      <c r="K3101" s="181" t="s">
        <v>38</v>
      </c>
      <c r="L3101" s="186">
        <v>45491</v>
      </c>
      <c r="M3101" s="187" t="s">
        <v>225</v>
      </c>
      <c r="N3101" s="183" t="s">
        <v>43</v>
      </c>
      <c r="O3101" s="181"/>
      <c r="P3101" s="184">
        <v>1</v>
      </c>
      <c r="Q3101" s="185" t="s">
        <v>107</v>
      </c>
      <c r="R3101" s="181" t="s">
        <v>37</v>
      </c>
      <c r="S3101" s="181" t="s">
        <v>96</v>
      </c>
      <c r="T3101" s="186">
        <v>45491</v>
      </c>
      <c r="U3101" s="187" t="s">
        <v>7078</v>
      </c>
      <c r="V3101" s="188" t="str" cm="1">
        <f t="array" ref="V3101">IF(SUM(LEN(A3101:U3101))=0,"",IF(OR(OR(ISBLANK(E3101),SUM(LEN(B3101),LEN(C3101))=0),AND(NOT(D3101="Unknown"),ISBLANK(I3101)),AND(NOT(N3101="Unknown"),ISBLANK(Q3101))),"Missing Information", INDEX(Table15[Entire Service Line Classification], MATCH(SUMIFS(Table15[Unique ID],Table15[System-Owned Portion],D3101,Table15[If Material Anything Other than "Lead" in Column E,Was Material Ever Previously Lead?],F3101,Table15[Customer-Owned Portion],N3101),Table15[Unique ID],0),0)))</f>
        <v>Non-lead</v>
      </c>
      <c r="W3101" s="189"/>
    </row>
    <row r="3102" spans="1:23" s="190" customFormat="1" ht="37.5" x14ac:dyDescent="0.25">
      <c r="A3102" s="180">
        <v>10890821</v>
      </c>
      <c r="B3102" s="181" t="s">
        <v>6254</v>
      </c>
      <c r="C3102" s="182" t="s">
        <v>6255</v>
      </c>
      <c r="D3102" s="183" t="s">
        <v>36</v>
      </c>
      <c r="E3102" s="181" t="s">
        <v>35</v>
      </c>
      <c r="F3102" s="183" t="s">
        <v>35</v>
      </c>
      <c r="G3102" s="181" t="s">
        <v>7033</v>
      </c>
      <c r="H3102" s="184">
        <v>1</v>
      </c>
      <c r="I3102" s="185" t="s">
        <v>107</v>
      </c>
      <c r="J3102" s="181" t="s">
        <v>37</v>
      </c>
      <c r="K3102" s="181" t="s">
        <v>38</v>
      </c>
      <c r="L3102" s="186">
        <v>45461</v>
      </c>
      <c r="M3102" s="187" t="s">
        <v>7068</v>
      </c>
      <c r="N3102" s="183" t="s">
        <v>36</v>
      </c>
      <c r="O3102" s="181"/>
      <c r="P3102" s="184">
        <v>1</v>
      </c>
      <c r="Q3102" s="185" t="s">
        <v>107</v>
      </c>
      <c r="R3102" s="181" t="s">
        <v>37</v>
      </c>
      <c r="S3102" s="181" t="s">
        <v>96</v>
      </c>
      <c r="T3102" s="186">
        <v>45461</v>
      </c>
      <c r="U3102" s="187" t="s">
        <v>7068</v>
      </c>
      <c r="V3102" s="188" t="str" cm="1">
        <f t="array" ref="V3102">IF(SUM(LEN(A3102:U3102))=0,"",IF(OR(OR(ISBLANK(E3102),SUM(LEN(B3102),LEN(C3102))=0),AND(NOT(D3102="Unknown"),ISBLANK(I3102)),AND(NOT(N3102="Unknown"),ISBLANK(Q3102))),"Missing Information", INDEX(Table15[Entire Service Line Classification], MATCH(SUMIFS(Table15[Unique ID],Table15[System-Owned Portion],D3102,Table15[If Material Anything Other than "Lead" in Column E,Was Material Ever Previously Lead?],F3102,Table15[Customer-Owned Portion],N3102),Table15[Unique ID],0),0)))</f>
        <v>Non-lead</v>
      </c>
      <c r="W3102" s="189"/>
    </row>
    <row r="3103" spans="1:23" s="190" customFormat="1" ht="37.5" x14ac:dyDescent="0.25">
      <c r="A3103" s="180">
        <v>10890820</v>
      </c>
      <c r="B3103" s="181" t="s">
        <v>6256</v>
      </c>
      <c r="C3103" s="182" t="s">
        <v>6257</v>
      </c>
      <c r="D3103" s="183" t="s">
        <v>36</v>
      </c>
      <c r="E3103" s="181" t="s">
        <v>35</v>
      </c>
      <c r="F3103" s="183" t="s">
        <v>35</v>
      </c>
      <c r="G3103" s="181" t="s">
        <v>273</v>
      </c>
      <c r="H3103" s="184">
        <v>1</v>
      </c>
      <c r="I3103" s="185" t="s">
        <v>107</v>
      </c>
      <c r="J3103" s="181" t="s">
        <v>37</v>
      </c>
      <c r="K3103" s="181" t="s">
        <v>38</v>
      </c>
      <c r="L3103" s="186">
        <v>45461</v>
      </c>
      <c r="M3103" s="187" t="s">
        <v>7068</v>
      </c>
      <c r="N3103" s="183" t="s">
        <v>36</v>
      </c>
      <c r="O3103" s="181"/>
      <c r="P3103" s="184">
        <v>1</v>
      </c>
      <c r="Q3103" s="185" t="s">
        <v>107</v>
      </c>
      <c r="R3103" s="181" t="s">
        <v>37</v>
      </c>
      <c r="S3103" s="181" t="s">
        <v>96</v>
      </c>
      <c r="T3103" s="186">
        <v>45461</v>
      </c>
      <c r="U3103" s="187" t="s">
        <v>7068</v>
      </c>
      <c r="V3103" s="188" t="str" cm="1">
        <f t="array" ref="V3103">IF(SUM(LEN(A3103:U3103))=0,"",IF(OR(OR(ISBLANK(E3103),SUM(LEN(B3103),LEN(C3103))=0),AND(NOT(D3103="Unknown"),ISBLANK(I3103)),AND(NOT(N3103="Unknown"),ISBLANK(Q3103))),"Missing Information", INDEX(Table15[Entire Service Line Classification], MATCH(SUMIFS(Table15[Unique ID],Table15[System-Owned Portion],D3103,Table15[If Material Anything Other than "Lead" in Column E,Was Material Ever Previously Lead?],F3103,Table15[Customer-Owned Portion],N3103),Table15[Unique ID],0),0)))</f>
        <v>Non-lead</v>
      </c>
      <c r="W3103" s="189"/>
    </row>
    <row r="3104" spans="1:23" s="190" customFormat="1" ht="37.5" x14ac:dyDescent="0.25">
      <c r="A3104" s="180">
        <v>10890817</v>
      </c>
      <c r="B3104" s="181" t="s">
        <v>6258</v>
      </c>
      <c r="C3104" s="182" t="s">
        <v>6259</v>
      </c>
      <c r="D3104" s="183" t="s">
        <v>36</v>
      </c>
      <c r="E3104" s="181" t="s">
        <v>35</v>
      </c>
      <c r="F3104" s="183" t="s">
        <v>35</v>
      </c>
      <c r="G3104" s="181" t="s">
        <v>272</v>
      </c>
      <c r="H3104" s="184">
        <v>1</v>
      </c>
      <c r="I3104" s="185" t="s">
        <v>107</v>
      </c>
      <c r="J3104" s="181" t="s">
        <v>37</v>
      </c>
      <c r="K3104" s="181" t="s">
        <v>38</v>
      </c>
      <c r="L3104" s="186">
        <v>45455</v>
      </c>
      <c r="M3104" s="187" t="s">
        <v>225</v>
      </c>
      <c r="N3104" s="183" t="s">
        <v>43</v>
      </c>
      <c r="O3104" s="181"/>
      <c r="P3104" s="184">
        <v>0.75</v>
      </c>
      <c r="Q3104" s="185" t="s">
        <v>107</v>
      </c>
      <c r="R3104" s="181" t="s">
        <v>37</v>
      </c>
      <c r="S3104" s="181" t="s">
        <v>96</v>
      </c>
      <c r="T3104" s="186">
        <v>45455</v>
      </c>
      <c r="U3104" s="187" t="s">
        <v>7069</v>
      </c>
      <c r="V3104" s="188" t="str" cm="1">
        <f t="array" ref="V3104">IF(SUM(LEN(A3104:U3104))=0,"",IF(OR(OR(ISBLANK(E3104),SUM(LEN(B3104),LEN(C3104))=0),AND(NOT(D3104="Unknown"),ISBLANK(I3104)),AND(NOT(N3104="Unknown"),ISBLANK(Q3104))),"Missing Information", INDEX(Table15[Entire Service Line Classification], MATCH(SUMIFS(Table15[Unique ID],Table15[System-Owned Portion],D3104,Table15[If Material Anything Other than "Lead" in Column E,Was Material Ever Previously Lead?],F3104,Table15[Customer-Owned Portion],N3104),Table15[Unique ID],0),0)))</f>
        <v>Non-lead</v>
      </c>
      <c r="W3104" s="189"/>
    </row>
    <row r="3105" spans="1:23" s="190" customFormat="1" ht="37.5" x14ac:dyDescent="0.25">
      <c r="A3105" s="180">
        <v>10890816</v>
      </c>
      <c r="B3105" s="181" t="s">
        <v>6260</v>
      </c>
      <c r="C3105" s="182" t="s">
        <v>6261</v>
      </c>
      <c r="D3105" s="183" t="s">
        <v>43</v>
      </c>
      <c r="E3105" s="181" t="s">
        <v>35</v>
      </c>
      <c r="F3105" s="183" t="s">
        <v>35</v>
      </c>
      <c r="G3105" s="181" t="s">
        <v>7037</v>
      </c>
      <c r="H3105" s="184">
        <v>0.75</v>
      </c>
      <c r="I3105" s="185" t="s">
        <v>107</v>
      </c>
      <c r="J3105" s="181" t="s">
        <v>37</v>
      </c>
      <c r="K3105" s="181" t="s">
        <v>38</v>
      </c>
      <c r="L3105" s="186">
        <v>45455</v>
      </c>
      <c r="M3105" s="187" t="s">
        <v>7069</v>
      </c>
      <c r="N3105" s="183" t="s">
        <v>43</v>
      </c>
      <c r="O3105" s="181"/>
      <c r="P3105" s="184">
        <v>0.75</v>
      </c>
      <c r="Q3105" s="185" t="s">
        <v>107</v>
      </c>
      <c r="R3105" s="181" t="s">
        <v>37</v>
      </c>
      <c r="S3105" s="181" t="s">
        <v>96</v>
      </c>
      <c r="T3105" s="186">
        <v>45455</v>
      </c>
      <c r="U3105" s="187" t="s">
        <v>7069</v>
      </c>
      <c r="V3105" s="188" t="str" cm="1">
        <f t="array" ref="V3105">IF(SUM(LEN(A3105:U3105))=0,"",IF(OR(OR(ISBLANK(E3105),SUM(LEN(B3105),LEN(C3105))=0),AND(NOT(D3105="Unknown"),ISBLANK(I3105)),AND(NOT(N3105="Unknown"),ISBLANK(Q3105))),"Missing Information", INDEX(Table15[Entire Service Line Classification], MATCH(SUMIFS(Table15[Unique ID],Table15[System-Owned Portion],D3105,Table15[If Material Anything Other than "Lead" in Column E,Was Material Ever Previously Lead?],F3105,Table15[Customer-Owned Portion],N3105),Table15[Unique ID],0),0)))</f>
        <v>Non-lead</v>
      </c>
      <c r="W3105" s="189"/>
    </row>
    <row r="3106" spans="1:23" s="190" customFormat="1" ht="37.5" x14ac:dyDescent="0.25">
      <c r="A3106" s="180">
        <v>10890815</v>
      </c>
      <c r="B3106" s="181" t="s">
        <v>6262</v>
      </c>
      <c r="C3106" s="182" t="s">
        <v>6263</v>
      </c>
      <c r="D3106" s="183" t="s">
        <v>36</v>
      </c>
      <c r="E3106" s="181" t="s">
        <v>35</v>
      </c>
      <c r="F3106" s="183" t="s">
        <v>35</v>
      </c>
      <c r="G3106" s="181" t="s">
        <v>264</v>
      </c>
      <c r="H3106" s="184">
        <v>1</v>
      </c>
      <c r="I3106" s="185" t="s">
        <v>107</v>
      </c>
      <c r="J3106" s="181" t="s">
        <v>37</v>
      </c>
      <c r="K3106" s="181" t="s">
        <v>38</v>
      </c>
      <c r="L3106" s="186">
        <v>45463</v>
      </c>
      <c r="M3106" s="187" t="s">
        <v>225</v>
      </c>
      <c r="N3106" s="183" t="s">
        <v>36</v>
      </c>
      <c r="O3106" s="181"/>
      <c r="P3106" s="184">
        <v>1</v>
      </c>
      <c r="Q3106" s="185" t="s">
        <v>107</v>
      </c>
      <c r="R3106" s="181" t="s">
        <v>37</v>
      </c>
      <c r="S3106" s="181" t="s">
        <v>96</v>
      </c>
      <c r="T3106" s="186">
        <v>45463</v>
      </c>
      <c r="U3106" s="187" t="s">
        <v>225</v>
      </c>
      <c r="V3106" s="188" t="str" cm="1">
        <f t="array" ref="V3106">IF(SUM(LEN(A3106:U3106))=0,"",IF(OR(OR(ISBLANK(E3106),SUM(LEN(B3106),LEN(C3106))=0),AND(NOT(D3106="Unknown"),ISBLANK(I3106)),AND(NOT(N3106="Unknown"),ISBLANK(Q3106))),"Missing Information", INDEX(Table15[Entire Service Line Classification], MATCH(SUMIFS(Table15[Unique ID],Table15[System-Owned Portion],D3106,Table15[If Material Anything Other than "Lead" in Column E,Was Material Ever Previously Lead?],F3106,Table15[Customer-Owned Portion],N3106),Table15[Unique ID],0),0)))</f>
        <v>Non-lead</v>
      </c>
      <c r="W3106" s="189"/>
    </row>
    <row r="3107" spans="1:23" s="190" customFormat="1" ht="37.5" x14ac:dyDescent="0.25">
      <c r="A3107" s="180">
        <v>10890814</v>
      </c>
      <c r="B3107" s="181" t="s">
        <v>6264</v>
      </c>
      <c r="C3107" s="182" t="s">
        <v>6265</v>
      </c>
      <c r="D3107" s="183" t="s">
        <v>36</v>
      </c>
      <c r="E3107" s="181" t="s">
        <v>35</v>
      </c>
      <c r="F3107" s="183" t="s">
        <v>35</v>
      </c>
      <c r="G3107" s="181" t="s">
        <v>256</v>
      </c>
      <c r="H3107" s="184">
        <v>1</v>
      </c>
      <c r="I3107" s="185" t="s">
        <v>107</v>
      </c>
      <c r="J3107" s="181" t="s">
        <v>37</v>
      </c>
      <c r="K3107" s="181" t="s">
        <v>38</v>
      </c>
      <c r="L3107" s="186">
        <v>45463</v>
      </c>
      <c r="M3107" s="187" t="s">
        <v>225</v>
      </c>
      <c r="N3107" s="183" t="s">
        <v>44</v>
      </c>
      <c r="O3107" s="181"/>
      <c r="P3107" s="184">
        <v>0.75</v>
      </c>
      <c r="Q3107" s="185" t="s">
        <v>107</v>
      </c>
      <c r="R3107" s="181" t="s">
        <v>37</v>
      </c>
      <c r="S3107" s="181" t="s">
        <v>96</v>
      </c>
      <c r="T3107" s="186">
        <v>45463</v>
      </c>
      <c r="U3107" s="187" t="s">
        <v>7069</v>
      </c>
      <c r="V3107" s="188" t="str" cm="1">
        <f t="array" ref="V3107">IF(SUM(LEN(A3107:U3107))=0,"",IF(OR(OR(ISBLANK(E3107),SUM(LEN(B3107),LEN(C3107))=0),AND(NOT(D3107="Unknown"),ISBLANK(I3107)),AND(NOT(N3107="Unknown"),ISBLANK(Q3107))),"Missing Information", INDEX(Table15[Entire Service Line Classification], MATCH(SUMIFS(Table15[Unique ID],Table15[System-Owned Portion],D3107,Table15[If Material Anything Other than "Lead" in Column E,Was Material Ever Previously Lead?],F3107,Table15[Customer-Owned Portion],N3107),Table15[Unique ID],0),0)))</f>
        <v>Non-lead</v>
      </c>
      <c r="W3107" s="189"/>
    </row>
    <row r="3108" spans="1:23" s="190" customFormat="1" ht="37.5" x14ac:dyDescent="0.25">
      <c r="A3108" s="180">
        <v>10890813</v>
      </c>
      <c r="B3108" s="181" t="s">
        <v>6266</v>
      </c>
      <c r="C3108" s="182" t="s">
        <v>6267</v>
      </c>
      <c r="D3108" s="183" t="s">
        <v>43</v>
      </c>
      <c r="E3108" s="181" t="s">
        <v>35</v>
      </c>
      <c r="F3108" s="183" t="s">
        <v>35</v>
      </c>
      <c r="G3108" s="181" t="s">
        <v>7032</v>
      </c>
      <c r="H3108" s="184">
        <v>1</v>
      </c>
      <c r="I3108" s="185" t="s">
        <v>107</v>
      </c>
      <c r="J3108" s="181" t="s">
        <v>37</v>
      </c>
      <c r="K3108" s="181" t="s">
        <v>38</v>
      </c>
      <c r="L3108" s="186">
        <v>45461</v>
      </c>
      <c r="M3108" s="187" t="s">
        <v>7068</v>
      </c>
      <c r="N3108" s="183" t="s">
        <v>36</v>
      </c>
      <c r="O3108" s="181"/>
      <c r="P3108" s="184">
        <v>1</v>
      </c>
      <c r="Q3108" s="185" t="s">
        <v>107</v>
      </c>
      <c r="R3108" s="181" t="s">
        <v>37</v>
      </c>
      <c r="S3108" s="181" t="s">
        <v>96</v>
      </c>
      <c r="T3108" s="186">
        <v>45461</v>
      </c>
      <c r="U3108" s="187" t="s">
        <v>7068</v>
      </c>
      <c r="V3108" s="188" t="str" cm="1">
        <f t="array" ref="V3108">IF(SUM(LEN(A3108:U3108))=0,"",IF(OR(OR(ISBLANK(E3108),SUM(LEN(B3108),LEN(C3108))=0),AND(NOT(D3108="Unknown"),ISBLANK(I3108)),AND(NOT(N3108="Unknown"),ISBLANK(Q3108))),"Missing Information", INDEX(Table15[Entire Service Line Classification], MATCH(SUMIFS(Table15[Unique ID],Table15[System-Owned Portion],D3108,Table15[If Material Anything Other than "Lead" in Column E,Was Material Ever Previously Lead?],F3108,Table15[Customer-Owned Portion],N3108),Table15[Unique ID],0),0)))</f>
        <v>Non-lead</v>
      </c>
      <c r="W3108" s="189"/>
    </row>
    <row r="3109" spans="1:23" s="190" customFormat="1" ht="37.5" x14ac:dyDescent="0.25">
      <c r="A3109" s="180">
        <v>10890812</v>
      </c>
      <c r="B3109" s="181" t="s">
        <v>6268</v>
      </c>
      <c r="C3109" s="182" t="s">
        <v>6269</v>
      </c>
      <c r="D3109" s="183" t="s">
        <v>36</v>
      </c>
      <c r="E3109" s="181" t="s">
        <v>35</v>
      </c>
      <c r="F3109" s="183" t="s">
        <v>35</v>
      </c>
      <c r="G3109" s="181" t="s">
        <v>7055</v>
      </c>
      <c r="H3109" s="184">
        <v>1</v>
      </c>
      <c r="I3109" s="185" t="s">
        <v>107</v>
      </c>
      <c r="J3109" s="181" t="s">
        <v>37</v>
      </c>
      <c r="K3109" s="181" t="s">
        <v>38</v>
      </c>
      <c r="L3109" s="186">
        <v>45495</v>
      </c>
      <c r="M3109" s="187" t="s">
        <v>225</v>
      </c>
      <c r="N3109" s="183" t="s">
        <v>43</v>
      </c>
      <c r="O3109" s="181"/>
      <c r="P3109" s="184">
        <v>0.75</v>
      </c>
      <c r="Q3109" s="185" t="s">
        <v>107</v>
      </c>
      <c r="R3109" s="181" t="s">
        <v>37</v>
      </c>
      <c r="S3109" s="181" t="s">
        <v>96</v>
      </c>
      <c r="T3109" s="186">
        <v>45495</v>
      </c>
      <c r="U3109" s="187" t="s">
        <v>7068</v>
      </c>
      <c r="V3109" s="188" t="str" cm="1">
        <f t="array" ref="V3109">IF(SUM(LEN(A3109:U3109))=0,"",IF(OR(OR(ISBLANK(E3109),SUM(LEN(B3109),LEN(C3109))=0),AND(NOT(D3109="Unknown"),ISBLANK(I3109)),AND(NOT(N3109="Unknown"),ISBLANK(Q3109))),"Missing Information", INDEX(Table15[Entire Service Line Classification], MATCH(SUMIFS(Table15[Unique ID],Table15[System-Owned Portion],D3109,Table15[If Material Anything Other than "Lead" in Column E,Was Material Ever Previously Lead?],F3109,Table15[Customer-Owned Portion],N3109),Table15[Unique ID],0),0)))</f>
        <v>Non-lead</v>
      </c>
      <c r="W3109" s="189"/>
    </row>
    <row r="3110" spans="1:23" s="190" customFormat="1" ht="37.5" x14ac:dyDescent="0.25">
      <c r="A3110" s="180">
        <v>10890811</v>
      </c>
      <c r="B3110" s="181" t="s">
        <v>6270</v>
      </c>
      <c r="C3110" s="182" t="s">
        <v>6271</v>
      </c>
      <c r="D3110" s="183" t="s">
        <v>36</v>
      </c>
      <c r="E3110" s="181" t="s">
        <v>35</v>
      </c>
      <c r="F3110" s="183" t="s">
        <v>35</v>
      </c>
      <c r="G3110" s="181" t="s">
        <v>270</v>
      </c>
      <c r="H3110" s="184">
        <v>1</v>
      </c>
      <c r="I3110" s="185" t="s">
        <v>107</v>
      </c>
      <c r="J3110" s="181" t="s">
        <v>37</v>
      </c>
      <c r="K3110" s="181" t="s">
        <v>38</v>
      </c>
      <c r="L3110" s="186">
        <v>45495</v>
      </c>
      <c r="M3110" s="187" t="s">
        <v>225</v>
      </c>
      <c r="N3110" s="183" t="s">
        <v>43</v>
      </c>
      <c r="O3110" s="181"/>
      <c r="P3110" s="184">
        <v>1</v>
      </c>
      <c r="Q3110" s="185" t="s">
        <v>107</v>
      </c>
      <c r="R3110" s="181" t="s">
        <v>37</v>
      </c>
      <c r="S3110" s="181" t="s">
        <v>96</v>
      </c>
      <c r="T3110" s="186">
        <v>45495</v>
      </c>
      <c r="U3110" s="187" t="s">
        <v>7068</v>
      </c>
      <c r="V3110" s="188" t="str" cm="1">
        <f t="array" ref="V3110">IF(SUM(LEN(A3110:U3110))=0,"",IF(OR(OR(ISBLANK(E3110),SUM(LEN(B3110),LEN(C3110))=0),AND(NOT(D3110="Unknown"),ISBLANK(I3110)),AND(NOT(N3110="Unknown"),ISBLANK(Q3110))),"Missing Information", INDEX(Table15[Entire Service Line Classification], MATCH(SUMIFS(Table15[Unique ID],Table15[System-Owned Portion],D3110,Table15[If Material Anything Other than "Lead" in Column E,Was Material Ever Previously Lead?],F3110,Table15[Customer-Owned Portion],N3110),Table15[Unique ID],0),0)))</f>
        <v>Non-lead</v>
      </c>
      <c r="W3110" s="189"/>
    </row>
    <row r="3111" spans="1:23" s="190" customFormat="1" ht="37.5" x14ac:dyDescent="0.25">
      <c r="A3111" s="180">
        <v>10890809</v>
      </c>
      <c r="B3111" s="181" t="s">
        <v>6272</v>
      </c>
      <c r="C3111" s="182" t="s">
        <v>6273</v>
      </c>
      <c r="D3111" s="183" t="s">
        <v>36</v>
      </c>
      <c r="E3111" s="181" t="s">
        <v>35</v>
      </c>
      <c r="F3111" s="183" t="s">
        <v>35</v>
      </c>
      <c r="G3111" s="181" t="s">
        <v>239</v>
      </c>
      <c r="H3111" s="184">
        <v>1</v>
      </c>
      <c r="I3111" s="185" t="s">
        <v>107</v>
      </c>
      <c r="J3111" s="181" t="s">
        <v>37</v>
      </c>
      <c r="K3111" s="181" t="s">
        <v>38</v>
      </c>
      <c r="L3111" s="186">
        <v>45453</v>
      </c>
      <c r="M3111" s="187" t="s">
        <v>225</v>
      </c>
      <c r="N3111" s="183" t="s">
        <v>36</v>
      </c>
      <c r="O3111" s="181"/>
      <c r="P3111" s="184">
        <v>1</v>
      </c>
      <c r="Q3111" s="185" t="s">
        <v>107</v>
      </c>
      <c r="R3111" s="181" t="s">
        <v>37</v>
      </c>
      <c r="S3111" s="181" t="s">
        <v>96</v>
      </c>
      <c r="T3111" s="186">
        <v>45453</v>
      </c>
      <c r="U3111" s="187" t="s">
        <v>225</v>
      </c>
      <c r="V3111" s="188" t="str" cm="1">
        <f t="array" ref="V3111">IF(SUM(LEN(A3111:U3111))=0,"",IF(OR(OR(ISBLANK(E3111),SUM(LEN(B3111),LEN(C3111))=0),AND(NOT(D3111="Unknown"),ISBLANK(I3111)),AND(NOT(N3111="Unknown"),ISBLANK(Q3111))),"Missing Information", INDEX(Table15[Entire Service Line Classification], MATCH(SUMIFS(Table15[Unique ID],Table15[System-Owned Portion],D3111,Table15[If Material Anything Other than "Lead" in Column E,Was Material Ever Previously Lead?],F3111,Table15[Customer-Owned Portion],N3111),Table15[Unique ID],0),0)))</f>
        <v>Non-lead</v>
      </c>
      <c r="W3111" s="189"/>
    </row>
    <row r="3112" spans="1:23" s="190" customFormat="1" ht="37.5" x14ac:dyDescent="0.25">
      <c r="A3112" s="180">
        <v>10890808</v>
      </c>
      <c r="B3112" s="181" t="s">
        <v>6274</v>
      </c>
      <c r="C3112" s="182" t="s">
        <v>6275</v>
      </c>
      <c r="D3112" s="183" t="s">
        <v>36</v>
      </c>
      <c r="E3112" s="181" t="s">
        <v>35</v>
      </c>
      <c r="F3112" s="183" t="s">
        <v>35</v>
      </c>
      <c r="G3112" s="181" t="s">
        <v>249</v>
      </c>
      <c r="H3112" s="184">
        <v>1</v>
      </c>
      <c r="I3112" s="185" t="s">
        <v>107</v>
      </c>
      <c r="J3112" s="181" t="s">
        <v>37</v>
      </c>
      <c r="K3112" s="181" t="s">
        <v>38</v>
      </c>
      <c r="L3112" s="186">
        <v>45461</v>
      </c>
      <c r="M3112" s="187" t="s">
        <v>7068</v>
      </c>
      <c r="N3112" s="183" t="s">
        <v>36</v>
      </c>
      <c r="O3112" s="181"/>
      <c r="P3112" s="184">
        <v>0.75</v>
      </c>
      <c r="Q3112" s="185" t="s">
        <v>107</v>
      </c>
      <c r="R3112" s="181" t="s">
        <v>37</v>
      </c>
      <c r="S3112" s="181" t="s">
        <v>96</v>
      </c>
      <c r="T3112" s="186">
        <v>45461</v>
      </c>
      <c r="U3112" s="187" t="s">
        <v>7068</v>
      </c>
      <c r="V3112" s="188" t="str" cm="1">
        <f t="array" ref="V3112">IF(SUM(LEN(A3112:U3112))=0,"",IF(OR(OR(ISBLANK(E3112),SUM(LEN(B3112),LEN(C3112))=0),AND(NOT(D3112="Unknown"),ISBLANK(I3112)),AND(NOT(N3112="Unknown"),ISBLANK(Q3112))),"Missing Information", INDEX(Table15[Entire Service Line Classification], MATCH(SUMIFS(Table15[Unique ID],Table15[System-Owned Portion],D3112,Table15[If Material Anything Other than "Lead" in Column E,Was Material Ever Previously Lead?],F3112,Table15[Customer-Owned Portion],N3112),Table15[Unique ID],0),0)))</f>
        <v>Non-lead</v>
      </c>
      <c r="W3112" s="189"/>
    </row>
    <row r="3113" spans="1:23" s="190" customFormat="1" ht="37.5" x14ac:dyDescent="0.25">
      <c r="A3113" s="180">
        <v>10890807</v>
      </c>
      <c r="B3113" s="181" t="s">
        <v>6276</v>
      </c>
      <c r="C3113" s="182" t="s">
        <v>6277</v>
      </c>
      <c r="D3113" s="183" t="s">
        <v>43</v>
      </c>
      <c r="E3113" s="181" t="s">
        <v>35</v>
      </c>
      <c r="F3113" s="183" t="s">
        <v>35</v>
      </c>
      <c r="G3113" s="181" t="s">
        <v>7036</v>
      </c>
      <c r="H3113" s="184">
        <v>1</v>
      </c>
      <c r="I3113" s="185" t="s">
        <v>107</v>
      </c>
      <c r="J3113" s="181" t="s">
        <v>37</v>
      </c>
      <c r="K3113" s="181" t="s">
        <v>38</v>
      </c>
      <c r="L3113" s="186">
        <v>45453</v>
      </c>
      <c r="M3113" s="187" t="s">
        <v>225</v>
      </c>
      <c r="N3113" s="183" t="s">
        <v>43</v>
      </c>
      <c r="O3113" s="181"/>
      <c r="P3113" s="184">
        <v>0.75</v>
      </c>
      <c r="Q3113" s="185" t="s">
        <v>107</v>
      </c>
      <c r="R3113" s="181" t="s">
        <v>37</v>
      </c>
      <c r="S3113" s="181" t="s">
        <v>96</v>
      </c>
      <c r="T3113" s="186">
        <v>45453</v>
      </c>
      <c r="U3113" s="187" t="s">
        <v>225</v>
      </c>
      <c r="V3113" s="188" t="str" cm="1">
        <f t="array" ref="V3113">IF(SUM(LEN(A3113:U3113))=0,"",IF(OR(OR(ISBLANK(E3113),SUM(LEN(B3113),LEN(C3113))=0),AND(NOT(D3113="Unknown"),ISBLANK(I3113)),AND(NOT(N3113="Unknown"),ISBLANK(Q3113))),"Missing Information", INDEX(Table15[Entire Service Line Classification], MATCH(SUMIFS(Table15[Unique ID],Table15[System-Owned Portion],D3113,Table15[If Material Anything Other than "Lead" in Column E,Was Material Ever Previously Lead?],F3113,Table15[Customer-Owned Portion],N3113),Table15[Unique ID],0),0)))</f>
        <v>Non-lead</v>
      </c>
      <c r="W3113" s="189"/>
    </row>
    <row r="3114" spans="1:23" s="190" customFormat="1" ht="37.5" x14ac:dyDescent="0.25">
      <c r="A3114" s="180">
        <v>10890806</v>
      </c>
      <c r="B3114" s="181" t="s">
        <v>6278</v>
      </c>
      <c r="C3114" s="182" t="s">
        <v>6279</v>
      </c>
      <c r="D3114" s="183" t="s">
        <v>36</v>
      </c>
      <c r="E3114" s="181" t="s">
        <v>35</v>
      </c>
      <c r="F3114" s="183" t="s">
        <v>35</v>
      </c>
      <c r="G3114" s="181" t="s">
        <v>277</v>
      </c>
      <c r="H3114" s="184">
        <v>1</v>
      </c>
      <c r="I3114" s="185" t="s">
        <v>107</v>
      </c>
      <c r="J3114" s="181" t="s">
        <v>37</v>
      </c>
      <c r="K3114" s="181" t="s">
        <v>38</v>
      </c>
      <c r="L3114" s="186">
        <v>45453</v>
      </c>
      <c r="M3114" s="187" t="s">
        <v>225</v>
      </c>
      <c r="N3114" s="183" t="s">
        <v>36</v>
      </c>
      <c r="O3114" s="181"/>
      <c r="P3114" s="184">
        <v>1</v>
      </c>
      <c r="Q3114" s="185" t="s">
        <v>107</v>
      </c>
      <c r="R3114" s="181" t="s">
        <v>37</v>
      </c>
      <c r="S3114" s="181" t="s">
        <v>96</v>
      </c>
      <c r="T3114" s="186">
        <v>45453</v>
      </c>
      <c r="U3114" s="187" t="s">
        <v>225</v>
      </c>
      <c r="V3114" s="188" t="str" cm="1">
        <f t="array" ref="V3114">IF(SUM(LEN(A3114:U3114))=0,"",IF(OR(OR(ISBLANK(E3114),SUM(LEN(B3114),LEN(C3114))=0),AND(NOT(D3114="Unknown"),ISBLANK(I3114)),AND(NOT(N3114="Unknown"),ISBLANK(Q3114))),"Missing Information", INDEX(Table15[Entire Service Line Classification], MATCH(SUMIFS(Table15[Unique ID],Table15[System-Owned Portion],D3114,Table15[If Material Anything Other than "Lead" in Column E,Was Material Ever Previously Lead?],F3114,Table15[Customer-Owned Portion],N3114),Table15[Unique ID],0),0)))</f>
        <v>Non-lead</v>
      </c>
      <c r="W3114" s="189"/>
    </row>
    <row r="3115" spans="1:23" s="190" customFormat="1" ht="37.5" x14ac:dyDescent="0.25">
      <c r="A3115" s="180">
        <v>10890805</v>
      </c>
      <c r="B3115" s="181" t="s">
        <v>6280</v>
      </c>
      <c r="C3115" s="182" t="s">
        <v>6281</v>
      </c>
      <c r="D3115" s="183" t="s">
        <v>43</v>
      </c>
      <c r="E3115" s="181" t="s">
        <v>35</v>
      </c>
      <c r="F3115" s="183" t="s">
        <v>35</v>
      </c>
      <c r="G3115" s="181" t="s">
        <v>254</v>
      </c>
      <c r="H3115" s="184">
        <v>1</v>
      </c>
      <c r="I3115" s="185" t="s">
        <v>107</v>
      </c>
      <c r="J3115" s="181" t="s">
        <v>37</v>
      </c>
      <c r="K3115" s="181" t="s">
        <v>38</v>
      </c>
      <c r="L3115" s="186">
        <v>45453</v>
      </c>
      <c r="M3115" s="187" t="s">
        <v>225</v>
      </c>
      <c r="N3115" s="183" t="s">
        <v>43</v>
      </c>
      <c r="O3115" s="181"/>
      <c r="P3115" s="184">
        <v>0.75</v>
      </c>
      <c r="Q3115" s="185" t="s">
        <v>107</v>
      </c>
      <c r="R3115" s="181" t="s">
        <v>37</v>
      </c>
      <c r="S3115" s="181" t="s">
        <v>96</v>
      </c>
      <c r="T3115" s="186">
        <v>45453</v>
      </c>
      <c r="U3115" s="187" t="s">
        <v>225</v>
      </c>
      <c r="V3115" s="188" t="str" cm="1">
        <f t="array" ref="V3115">IF(SUM(LEN(A3115:U3115))=0,"",IF(OR(OR(ISBLANK(E3115),SUM(LEN(B3115),LEN(C3115))=0),AND(NOT(D3115="Unknown"),ISBLANK(I3115)),AND(NOT(N3115="Unknown"),ISBLANK(Q3115))),"Missing Information", INDEX(Table15[Entire Service Line Classification], MATCH(SUMIFS(Table15[Unique ID],Table15[System-Owned Portion],D3115,Table15[If Material Anything Other than "Lead" in Column E,Was Material Ever Previously Lead?],F3115,Table15[Customer-Owned Portion],N3115),Table15[Unique ID],0),0)))</f>
        <v>Non-lead</v>
      </c>
      <c r="W3115" s="189"/>
    </row>
    <row r="3116" spans="1:23" s="190" customFormat="1" ht="37.5" x14ac:dyDescent="0.25">
      <c r="A3116" s="180">
        <v>10890804</v>
      </c>
      <c r="B3116" s="181" t="s">
        <v>6282</v>
      </c>
      <c r="C3116" s="182" t="s">
        <v>6283</v>
      </c>
      <c r="D3116" s="183" t="s">
        <v>36</v>
      </c>
      <c r="E3116" s="181" t="s">
        <v>35</v>
      </c>
      <c r="F3116" s="183" t="s">
        <v>35</v>
      </c>
      <c r="G3116" s="181" t="s">
        <v>258</v>
      </c>
      <c r="H3116" s="184">
        <v>1</v>
      </c>
      <c r="I3116" s="185" t="s">
        <v>107</v>
      </c>
      <c r="J3116" s="181" t="s">
        <v>37</v>
      </c>
      <c r="K3116" s="181" t="s">
        <v>38</v>
      </c>
      <c r="L3116" s="186">
        <v>45495</v>
      </c>
      <c r="M3116" s="187" t="s">
        <v>225</v>
      </c>
      <c r="N3116" s="183" t="s">
        <v>36</v>
      </c>
      <c r="O3116" s="181"/>
      <c r="P3116" s="184">
        <v>1</v>
      </c>
      <c r="Q3116" s="185" t="s">
        <v>107</v>
      </c>
      <c r="R3116" s="181" t="s">
        <v>37</v>
      </c>
      <c r="S3116" s="181" t="s">
        <v>96</v>
      </c>
      <c r="T3116" s="186">
        <v>45495</v>
      </c>
      <c r="U3116" s="187" t="s">
        <v>225</v>
      </c>
      <c r="V3116" s="188" t="str" cm="1">
        <f t="array" ref="V3116">IF(SUM(LEN(A3116:U3116))=0,"",IF(OR(OR(ISBLANK(E3116),SUM(LEN(B3116),LEN(C3116))=0),AND(NOT(D3116="Unknown"),ISBLANK(I3116)),AND(NOT(N3116="Unknown"),ISBLANK(Q3116))),"Missing Information", INDEX(Table15[Entire Service Line Classification], MATCH(SUMIFS(Table15[Unique ID],Table15[System-Owned Portion],D3116,Table15[If Material Anything Other than "Lead" in Column E,Was Material Ever Previously Lead?],F3116,Table15[Customer-Owned Portion],N3116),Table15[Unique ID],0),0)))</f>
        <v>Non-lead</v>
      </c>
      <c r="W3116" s="189"/>
    </row>
    <row r="3117" spans="1:23" s="190" customFormat="1" ht="37.5" x14ac:dyDescent="0.25">
      <c r="A3117" s="180">
        <v>10890803</v>
      </c>
      <c r="B3117" s="181" t="s">
        <v>6284</v>
      </c>
      <c r="C3117" s="182" t="s">
        <v>6243</v>
      </c>
      <c r="D3117" s="183" t="s">
        <v>36</v>
      </c>
      <c r="E3117" s="181" t="s">
        <v>35</v>
      </c>
      <c r="F3117" s="183" t="s">
        <v>35</v>
      </c>
      <c r="G3117" s="181" t="s">
        <v>261</v>
      </c>
      <c r="H3117" s="184">
        <v>1</v>
      </c>
      <c r="I3117" s="185" t="s">
        <v>107</v>
      </c>
      <c r="J3117" s="181" t="s">
        <v>37</v>
      </c>
      <c r="K3117" s="181" t="s">
        <v>38</v>
      </c>
      <c r="L3117" s="186">
        <v>45453</v>
      </c>
      <c r="M3117" s="187" t="s">
        <v>225</v>
      </c>
      <c r="N3117" s="183" t="s">
        <v>36</v>
      </c>
      <c r="O3117" s="181"/>
      <c r="P3117" s="184">
        <v>0.75</v>
      </c>
      <c r="Q3117" s="185" t="s">
        <v>107</v>
      </c>
      <c r="R3117" s="181" t="s">
        <v>37</v>
      </c>
      <c r="S3117" s="181" t="s">
        <v>96</v>
      </c>
      <c r="T3117" s="186">
        <v>45453</v>
      </c>
      <c r="U3117" s="187" t="s">
        <v>225</v>
      </c>
      <c r="V3117" s="188" t="str" cm="1">
        <f t="array" ref="V3117">IF(SUM(LEN(A3117:U3117))=0,"",IF(OR(OR(ISBLANK(E3117),SUM(LEN(B3117),LEN(C3117))=0),AND(NOT(D3117="Unknown"),ISBLANK(I3117)),AND(NOT(N3117="Unknown"),ISBLANK(Q3117))),"Missing Information", INDEX(Table15[Entire Service Line Classification], MATCH(SUMIFS(Table15[Unique ID],Table15[System-Owned Portion],D3117,Table15[If Material Anything Other than "Lead" in Column E,Was Material Ever Previously Lead?],F3117,Table15[Customer-Owned Portion],N3117),Table15[Unique ID],0),0)))</f>
        <v>Non-lead</v>
      </c>
      <c r="W3117" s="189"/>
    </row>
    <row r="3118" spans="1:23" s="190" customFormat="1" ht="37.5" x14ac:dyDescent="0.25">
      <c r="A3118" s="180">
        <v>10890802</v>
      </c>
      <c r="B3118" s="181" t="s">
        <v>6285</v>
      </c>
      <c r="C3118" s="182" t="s">
        <v>6286</v>
      </c>
      <c r="D3118" s="183" t="s">
        <v>36</v>
      </c>
      <c r="E3118" s="181" t="s">
        <v>35</v>
      </c>
      <c r="F3118" s="183" t="s">
        <v>35</v>
      </c>
      <c r="G3118" s="181" t="s">
        <v>225</v>
      </c>
      <c r="H3118" s="184">
        <v>1</v>
      </c>
      <c r="I3118" s="185" t="s">
        <v>107</v>
      </c>
      <c r="J3118" s="181" t="s">
        <v>37</v>
      </c>
      <c r="K3118" s="181" t="s">
        <v>38</v>
      </c>
      <c r="L3118" s="186">
        <v>45452</v>
      </c>
      <c r="M3118" s="187" t="s">
        <v>225</v>
      </c>
      <c r="N3118" s="183" t="s">
        <v>36</v>
      </c>
      <c r="O3118" s="181"/>
      <c r="P3118" s="184">
        <v>0.75</v>
      </c>
      <c r="Q3118" s="185" t="s">
        <v>107</v>
      </c>
      <c r="R3118" s="181" t="s">
        <v>37</v>
      </c>
      <c r="S3118" s="181" t="s">
        <v>96</v>
      </c>
      <c r="T3118" s="186">
        <v>45452</v>
      </c>
      <c r="U3118" s="187" t="s">
        <v>225</v>
      </c>
      <c r="V3118" s="188" t="str" cm="1">
        <f t="array" ref="V3118">IF(SUM(LEN(A3118:U3118))=0,"",IF(OR(OR(ISBLANK(E3118),SUM(LEN(B3118),LEN(C3118))=0),AND(NOT(D3118="Unknown"),ISBLANK(I3118)),AND(NOT(N3118="Unknown"),ISBLANK(Q3118))),"Missing Information", INDEX(Table15[Entire Service Line Classification], MATCH(SUMIFS(Table15[Unique ID],Table15[System-Owned Portion],D3118,Table15[If Material Anything Other than "Lead" in Column E,Was Material Ever Previously Lead?],F3118,Table15[Customer-Owned Portion],N3118),Table15[Unique ID],0),0)))</f>
        <v>Non-lead</v>
      </c>
      <c r="W3118" s="189"/>
    </row>
    <row r="3119" spans="1:23" s="190" customFormat="1" ht="37.5" x14ac:dyDescent="0.25">
      <c r="A3119" s="180">
        <v>10890801</v>
      </c>
      <c r="B3119" s="181" t="s">
        <v>6287</v>
      </c>
      <c r="C3119" s="182" t="s">
        <v>6288</v>
      </c>
      <c r="D3119" s="183" t="s">
        <v>36</v>
      </c>
      <c r="E3119" s="181" t="s">
        <v>35</v>
      </c>
      <c r="F3119" s="183" t="s">
        <v>35</v>
      </c>
      <c r="G3119" s="181" t="s">
        <v>225</v>
      </c>
      <c r="H3119" s="184">
        <v>1</v>
      </c>
      <c r="I3119" s="185" t="s">
        <v>107</v>
      </c>
      <c r="J3119" s="181" t="s">
        <v>37</v>
      </c>
      <c r="K3119" s="181" t="s">
        <v>38</v>
      </c>
      <c r="L3119" s="186">
        <v>45453</v>
      </c>
      <c r="M3119" s="187" t="s">
        <v>225</v>
      </c>
      <c r="N3119" s="183" t="s">
        <v>36</v>
      </c>
      <c r="O3119" s="181"/>
      <c r="P3119" s="184">
        <v>0.75</v>
      </c>
      <c r="Q3119" s="185" t="s">
        <v>107</v>
      </c>
      <c r="R3119" s="181" t="s">
        <v>37</v>
      </c>
      <c r="S3119" s="181" t="s">
        <v>96</v>
      </c>
      <c r="T3119" s="186">
        <v>45453</v>
      </c>
      <c r="U3119" s="187" t="s">
        <v>225</v>
      </c>
      <c r="V3119" s="188" t="str" cm="1">
        <f t="array" ref="V3119">IF(SUM(LEN(A3119:U3119))=0,"",IF(OR(OR(ISBLANK(E3119),SUM(LEN(B3119),LEN(C3119))=0),AND(NOT(D3119="Unknown"),ISBLANK(I3119)),AND(NOT(N3119="Unknown"),ISBLANK(Q3119))),"Missing Information", INDEX(Table15[Entire Service Line Classification], MATCH(SUMIFS(Table15[Unique ID],Table15[System-Owned Portion],D3119,Table15[If Material Anything Other than "Lead" in Column E,Was Material Ever Previously Lead?],F3119,Table15[Customer-Owned Portion],N3119),Table15[Unique ID],0),0)))</f>
        <v>Non-lead</v>
      </c>
      <c r="W3119" s="189"/>
    </row>
    <row r="3120" spans="1:23" s="190" customFormat="1" ht="37.5" x14ac:dyDescent="0.25">
      <c r="A3120" s="180">
        <v>10890800</v>
      </c>
      <c r="B3120" s="181" t="s">
        <v>6289</v>
      </c>
      <c r="C3120" s="182" t="s">
        <v>6290</v>
      </c>
      <c r="D3120" s="183" t="s">
        <v>36</v>
      </c>
      <c r="E3120" s="181" t="s">
        <v>35</v>
      </c>
      <c r="F3120" s="183" t="s">
        <v>35</v>
      </c>
      <c r="G3120" s="181" t="s">
        <v>261</v>
      </c>
      <c r="H3120" s="184">
        <v>1</v>
      </c>
      <c r="I3120" s="185" t="s">
        <v>107</v>
      </c>
      <c r="J3120" s="181" t="s">
        <v>37</v>
      </c>
      <c r="K3120" s="181" t="s">
        <v>38</v>
      </c>
      <c r="L3120" s="186">
        <v>45463</v>
      </c>
      <c r="M3120" s="187" t="s">
        <v>225</v>
      </c>
      <c r="N3120" s="183" t="s">
        <v>36</v>
      </c>
      <c r="O3120" s="181"/>
      <c r="P3120" s="184">
        <v>0.75</v>
      </c>
      <c r="Q3120" s="185" t="s">
        <v>107</v>
      </c>
      <c r="R3120" s="181" t="s">
        <v>37</v>
      </c>
      <c r="S3120" s="181" t="s">
        <v>96</v>
      </c>
      <c r="T3120" s="186">
        <v>45463</v>
      </c>
      <c r="U3120" s="187" t="s">
        <v>225</v>
      </c>
      <c r="V3120" s="188" t="str" cm="1">
        <f t="array" ref="V3120">IF(SUM(LEN(A3120:U3120))=0,"",IF(OR(OR(ISBLANK(E3120),SUM(LEN(B3120),LEN(C3120))=0),AND(NOT(D3120="Unknown"),ISBLANK(I3120)),AND(NOT(N3120="Unknown"),ISBLANK(Q3120))),"Missing Information", INDEX(Table15[Entire Service Line Classification], MATCH(SUMIFS(Table15[Unique ID],Table15[System-Owned Portion],D3120,Table15[If Material Anything Other than "Lead" in Column E,Was Material Ever Previously Lead?],F3120,Table15[Customer-Owned Portion],N3120),Table15[Unique ID],0),0)))</f>
        <v>Non-lead</v>
      </c>
      <c r="W3120" s="189"/>
    </row>
    <row r="3121" spans="1:23" s="190" customFormat="1" ht="37.5" x14ac:dyDescent="0.25">
      <c r="A3121" s="180">
        <v>10890799</v>
      </c>
      <c r="B3121" s="181" t="s">
        <v>6291</v>
      </c>
      <c r="C3121" s="182" t="s">
        <v>6292</v>
      </c>
      <c r="D3121" s="183" t="s">
        <v>36</v>
      </c>
      <c r="E3121" s="181" t="s">
        <v>35</v>
      </c>
      <c r="F3121" s="183" t="s">
        <v>35</v>
      </c>
      <c r="G3121" s="181" t="s">
        <v>230</v>
      </c>
      <c r="H3121" s="184">
        <v>1</v>
      </c>
      <c r="I3121" s="185" t="s">
        <v>107</v>
      </c>
      <c r="J3121" s="181" t="s">
        <v>37</v>
      </c>
      <c r="K3121" s="181" t="s">
        <v>38</v>
      </c>
      <c r="L3121" s="186">
        <v>45453</v>
      </c>
      <c r="M3121" s="187" t="s">
        <v>7068</v>
      </c>
      <c r="N3121" s="183" t="s">
        <v>43</v>
      </c>
      <c r="O3121" s="181"/>
      <c r="P3121" s="184">
        <v>1</v>
      </c>
      <c r="Q3121" s="185" t="s">
        <v>107</v>
      </c>
      <c r="R3121" s="181" t="s">
        <v>37</v>
      </c>
      <c r="S3121" s="181" t="s">
        <v>96</v>
      </c>
      <c r="T3121" s="186">
        <v>45453</v>
      </c>
      <c r="U3121" s="187" t="s">
        <v>7068</v>
      </c>
      <c r="V3121" s="188" t="str" cm="1">
        <f t="array" ref="V3121">IF(SUM(LEN(A3121:U3121))=0,"",IF(OR(OR(ISBLANK(E3121),SUM(LEN(B3121),LEN(C3121))=0),AND(NOT(D3121="Unknown"),ISBLANK(I3121)),AND(NOT(N3121="Unknown"),ISBLANK(Q3121))),"Missing Information", INDEX(Table15[Entire Service Line Classification], MATCH(SUMIFS(Table15[Unique ID],Table15[System-Owned Portion],D3121,Table15[If Material Anything Other than "Lead" in Column E,Was Material Ever Previously Lead?],F3121,Table15[Customer-Owned Portion],N3121),Table15[Unique ID],0),0)))</f>
        <v>Non-lead</v>
      </c>
      <c r="W3121" s="189"/>
    </row>
    <row r="3122" spans="1:23" s="190" customFormat="1" ht="37.5" x14ac:dyDescent="0.25">
      <c r="A3122" s="180">
        <v>10890798</v>
      </c>
      <c r="B3122" s="181" t="s">
        <v>6293</v>
      </c>
      <c r="C3122" s="182" t="s">
        <v>6294</v>
      </c>
      <c r="D3122" s="183" t="s">
        <v>36</v>
      </c>
      <c r="E3122" s="181" t="s">
        <v>35</v>
      </c>
      <c r="F3122" s="183" t="s">
        <v>35</v>
      </c>
      <c r="G3122" s="181" t="s">
        <v>7050</v>
      </c>
      <c r="H3122" s="184">
        <v>1</v>
      </c>
      <c r="I3122" s="185" t="s">
        <v>107</v>
      </c>
      <c r="J3122" s="181" t="s">
        <v>37</v>
      </c>
      <c r="K3122" s="181" t="s">
        <v>38</v>
      </c>
      <c r="L3122" s="186">
        <v>45453</v>
      </c>
      <c r="M3122" s="187" t="s">
        <v>7068</v>
      </c>
      <c r="N3122" s="183" t="s">
        <v>43</v>
      </c>
      <c r="O3122" s="181"/>
      <c r="P3122" s="184">
        <v>1</v>
      </c>
      <c r="Q3122" s="185" t="s">
        <v>107</v>
      </c>
      <c r="R3122" s="181" t="s">
        <v>37</v>
      </c>
      <c r="S3122" s="181" t="s">
        <v>96</v>
      </c>
      <c r="T3122" s="186">
        <v>45453</v>
      </c>
      <c r="U3122" s="187" t="s">
        <v>7068</v>
      </c>
      <c r="V3122" s="188" t="str" cm="1">
        <f t="array" ref="V3122">IF(SUM(LEN(A3122:U3122))=0,"",IF(OR(OR(ISBLANK(E3122),SUM(LEN(B3122),LEN(C3122))=0),AND(NOT(D3122="Unknown"),ISBLANK(I3122)),AND(NOT(N3122="Unknown"),ISBLANK(Q3122))),"Missing Information", INDEX(Table15[Entire Service Line Classification], MATCH(SUMIFS(Table15[Unique ID],Table15[System-Owned Portion],D3122,Table15[If Material Anything Other than "Lead" in Column E,Was Material Ever Previously Lead?],F3122,Table15[Customer-Owned Portion],N3122),Table15[Unique ID],0),0)))</f>
        <v>Non-lead</v>
      </c>
      <c r="W3122" s="189"/>
    </row>
    <row r="3123" spans="1:23" s="190" customFormat="1" ht="37.5" x14ac:dyDescent="0.25">
      <c r="A3123" s="180">
        <v>10890797</v>
      </c>
      <c r="B3123" s="181" t="s">
        <v>6295</v>
      </c>
      <c r="C3123" s="182" t="s">
        <v>6296</v>
      </c>
      <c r="D3123" s="183" t="s">
        <v>36</v>
      </c>
      <c r="E3123" s="181" t="s">
        <v>35</v>
      </c>
      <c r="F3123" s="183" t="s">
        <v>35</v>
      </c>
      <c r="G3123" s="181" t="s">
        <v>249</v>
      </c>
      <c r="H3123" s="184">
        <v>1</v>
      </c>
      <c r="I3123" s="185" t="s">
        <v>107</v>
      </c>
      <c r="J3123" s="181" t="s">
        <v>37</v>
      </c>
      <c r="K3123" s="181" t="s">
        <v>38</v>
      </c>
      <c r="L3123" s="186">
        <v>45453</v>
      </c>
      <c r="M3123" s="187" t="s">
        <v>7068</v>
      </c>
      <c r="N3123" s="183" t="s">
        <v>36</v>
      </c>
      <c r="O3123" s="181"/>
      <c r="P3123" s="184">
        <v>1</v>
      </c>
      <c r="Q3123" s="185" t="s">
        <v>107</v>
      </c>
      <c r="R3123" s="181" t="s">
        <v>37</v>
      </c>
      <c r="S3123" s="181" t="s">
        <v>96</v>
      </c>
      <c r="T3123" s="186">
        <v>45453</v>
      </c>
      <c r="U3123" s="187" t="s">
        <v>7068</v>
      </c>
      <c r="V3123" s="188" t="str" cm="1">
        <f t="array" ref="V3123">IF(SUM(LEN(A3123:U3123))=0,"",IF(OR(OR(ISBLANK(E3123),SUM(LEN(B3123),LEN(C3123))=0),AND(NOT(D3123="Unknown"),ISBLANK(I3123)),AND(NOT(N3123="Unknown"),ISBLANK(Q3123))),"Missing Information", INDEX(Table15[Entire Service Line Classification], MATCH(SUMIFS(Table15[Unique ID],Table15[System-Owned Portion],D3123,Table15[If Material Anything Other than "Lead" in Column E,Was Material Ever Previously Lead?],F3123,Table15[Customer-Owned Portion],N3123),Table15[Unique ID],0),0)))</f>
        <v>Non-lead</v>
      </c>
      <c r="W3123" s="189"/>
    </row>
    <row r="3124" spans="1:23" s="190" customFormat="1" ht="37.5" x14ac:dyDescent="0.25">
      <c r="A3124" s="180">
        <v>10890796</v>
      </c>
      <c r="B3124" s="181" t="s">
        <v>6297</v>
      </c>
      <c r="C3124" s="182" t="s">
        <v>6298</v>
      </c>
      <c r="D3124" s="183" t="s">
        <v>36</v>
      </c>
      <c r="E3124" s="181" t="s">
        <v>35</v>
      </c>
      <c r="F3124" s="183" t="s">
        <v>35</v>
      </c>
      <c r="G3124" s="181" t="s">
        <v>271</v>
      </c>
      <c r="H3124" s="184">
        <v>1</v>
      </c>
      <c r="I3124" s="185" t="s">
        <v>107</v>
      </c>
      <c r="J3124" s="181" t="s">
        <v>37</v>
      </c>
      <c r="K3124" s="181" t="s">
        <v>38</v>
      </c>
      <c r="L3124" s="186">
        <v>45453</v>
      </c>
      <c r="M3124" s="187" t="s">
        <v>7068</v>
      </c>
      <c r="N3124" s="183" t="s">
        <v>43</v>
      </c>
      <c r="O3124" s="181"/>
      <c r="P3124" s="184">
        <v>0.75</v>
      </c>
      <c r="Q3124" s="185" t="s">
        <v>107</v>
      </c>
      <c r="R3124" s="181" t="s">
        <v>37</v>
      </c>
      <c r="S3124" s="181" t="s">
        <v>96</v>
      </c>
      <c r="T3124" s="186">
        <v>45453</v>
      </c>
      <c r="U3124" s="187" t="s">
        <v>7068</v>
      </c>
      <c r="V3124" s="188" t="str" cm="1">
        <f t="array" ref="V3124">IF(SUM(LEN(A3124:U3124))=0,"",IF(OR(OR(ISBLANK(E3124),SUM(LEN(B3124),LEN(C3124))=0),AND(NOT(D3124="Unknown"),ISBLANK(I3124)),AND(NOT(N3124="Unknown"),ISBLANK(Q3124))),"Missing Information", INDEX(Table15[Entire Service Line Classification], MATCH(SUMIFS(Table15[Unique ID],Table15[System-Owned Portion],D3124,Table15[If Material Anything Other than "Lead" in Column E,Was Material Ever Previously Lead?],F3124,Table15[Customer-Owned Portion],N3124),Table15[Unique ID],0),0)))</f>
        <v>Non-lead</v>
      </c>
      <c r="W3124" s="189"/>
    </row>
    <row r="3125" spans="1:23" s="190" customFormat="1" ht="37.5" x14ac:dyDescent="0.25">
      <c r="A3125" s="180">
        <v>10890795</v>
      </c>
      <c r="B3125" s="181" t="s">
        <v>6299</v>
      </c>
      <c r="C3125" s="182" t="s">
        <v>6300</v>
      </c>
      <c r="D3125" s="183" t="s">
        <v>43</v>
      </c>
      <c r="E3125" s="181" t="s">
        <v>35</v>
      </c>
      <c r="F3125" s="183" t="s">
        <v>35</v>
      </c>
      <c r="G3125" s="181" t="s">
        <v>238</v>
      </c>
      <c r="H3125" s="184">
        <v>1</v>
      </c>
      <c r="I3125" s="185" t="s">
        <v>107</v>
      </c>
      <c r="J3125" s="181" t="s">
        <v>37</v>
      </c>
      <c r="K3125" s="181" t="s">
        <v>38</v>
      </c>
      <c r="L3125" s="186">
        <v>45461</v>
      </c>
      <c r="M3125" s="187" t="s">
        <v>7068</v>
      </c>
      <c r="N3125" s="183" t="s">
        <v>43</v>
      </c>
      <c r="O3125" s="181"/>
      <c r="P3125" s="184">
        <v>1</v>
      </c>
      <c r="Q3125" s="185" t="s">
        <v>107</v>
      </c>
      <c r="R3125" s="181" t="s">
        <v>37</v>
      </c>
      <c r="S3125" s="181" t="s">
        <v>96</v>
      </c>
      <c r="T3125" s="186">
        <v>45461</v>
      </c>
      <c r="U3125" s="187" t="s">
        <v>7068</v>
      </c>
      <c r="V3125" s="188" t="str" cm="1">
        <f t="array" ref="V3125">IF(SUM(LEN(A3125:U3125))=0,"",IF(OR(OR(ISBLANK(E3125),SUM(LEN(B3125),LEN(C3125))=0),AND(NOT(D3125="Unknown"),ISBLANK(I3125)),AND(NOT(N3125="Unknown"),ISBLANK(Q3125))),"Missing Information", INDEX(Table15[Entire Service Line Classification], MATCH(SUMIFS(Table15[Unique ID],Table15[System-Owned Portion],D3125,Table15[If Material Anything Other than "Lead" in Column E,Was Material Ever Previously Lead?],F3125,Table15[Customer-Owned Portion],N3125),Table15[Unique ID],0),0)))</f>
        <v>Non-lead</v>
      </c>
      <c r="W3125" s="189"/>
    </row>
    <row r="3126" spans="1:23" s="190" customFormat="1" ht="37.5" x14ac:dyDescent="0.25">
      <c r="A3126" s="180">
        <v>10890794</v>
      </c>
      <c r="B3126" s="181" t="s">
        <v>6301</v>
      </c>
      <c r="C3126" s="182" t="s">
        <v>6302</v>
      </c>
      <c r="D3126" s="183" t="s">
        <v>36</v>
      </c>
      <c r="E3126" s="181" t="s">
        <v>35</v>
      </c>
      <c r="F3126" s="183" t="s">
        <v>35</v>
      </c>
      <c r="G3126" s="181" t="s">
        <v>7040</v>
      </c>
      <c r="H3126" s="184">
        <v>1</v>
      </c>
      <c r="I3126" s="185" t="s">
        <v>107</v>
      </c>
      <c r="J3126" s="181" t="s">
        <v>37</v>
      </c>
      <c r="K3126" s="181" t="s">
        <v>38</v>
      </c>
      <c r="L3126" s="186">
        <v>45492</v>
      </c>
      <c r="M3126" s="187" t="s">
        <v>225</v>
      </c>
      <c r="N3126" s="183" t="s">
        <v>43</v>
      </c>
      <c r="O3126" s="181"/>
      <c r="P3126" s="184">
        <v>0.75</v>
      </c>
      <c r="Q3126" s="185" t="s">
        <v>107</v>
      </c>
      <c r="R3126" s="181" t="s">
        <v>37</v>
      </c>
      <c r="S3126" s="181" t="s">
        <v>96</v>
      </c>
      <c r="T3126" s="186">
        <v>45492</v>
      </c>
      <c r="U3126" s="187" t="s">
        <v>7068</v>
      </c>
      <c r="V3126" s="188" t="str" cm="1">
        <f t="array" ref="V3126">IF(SUM(LEN(A3126:U3126))=0,"",IF(OR(OR(ISBLANK(E3126),SUM(LEN(B3126),LEN(C3126))=0),AND(NOT(D3126="Unknown"),ISBLANK(I3126)),AND(NOT(N3126="Unknown"),ISBLANK(Q3126))),"Missing Information", INDEX(Table15[Entire Service Line Classification], MATCH(SUMIFS(Table15[Unique ID],Table15[System-Owned Portion],D3126,Table15[If Material Anything Other than "Lead" in Column E,Was Material Ever Previously Lead?],F3126,Table15[Customer-Owned Portion],N3126),Table15[Unique ID],0),0)))</f>
        <v>Non-lead</v>
      </c>
      <c r="W3126" s="189"/>
    </row>
    <row r="3127" spans="1:23" s="190" customFormat="1" ht="37.5" x14ac:dyDescent="0.25">
      <c r="A3127" s="180">
        <v>10890792</v>
      </c>
      <c r="B3127" s="181" t="s">
        <v>6303</v>
      </c>
      <c r="C3127" s="182" t="s">
        <v>6304</v>
      </c>
      <c r="D3127" s="183" t="s">
        <v>43</v>
      </c>
      <c r="E3127" s="181" t="s">
        <v>35</v>
      </c>
      <c r="F3127" s="183" t="s">
        <v>35</v>
      </c>
      <c r="G3127" s="181" t="s">
        <v>252</v>
      </c>
      <c r="H3127" s="184">
        <v>2</v>
      </c>
      <c r="I3127" s="185" t="s">
        <v>107</v>
      </c>
      <c r="J3127" s="181" t="s">
        <v>37</v>
      </c>
      <c r="K3127" s="181" t="s">
        <v>38</v>
      </c>
      <c r="L3127" s="186">
        <v>45492</v>
      </c>
      <c r="M3127" s="187" t="s">
        <v>225</v>
      </c>
      <c r="N3127" s="183" t="s">
        <v>43</v>
      </c>
      <c r="O3127" s="181"/>
      <c r="P3127" s="184">
        <v>2</v>
      </c>
      <c r="Q3127" s="185" t="s">
        <v>107</v>
      </c>
      <c r="R3127" s="181" t="s">
        <v>37</v>
      </c>
      <c r="S3127" s="181" t="s">
        <v>96</v>
      </c>
      <c r="T3127" s="186">
        <v>45492</v>
      </c>
      <c r="U3127" s="187" t="s">
        <v>7068</v>
      </c>
      <c r="V3127" s="188" t="str" cm="1">
        <f t="array" ref="V3127">IF(SUM(LEN(A3127:U3127))=0,"",IF(OR(OR(ISBLANK(E3127),SUM(LEN(B3127),LEN(C3127))=0),AND(NOT(D3127="Unknown"),ISBLANK(I3127)),AND(NOT(N3127="Unknown"),ISBLANK(Q3127))),"Missing Information", INDEX(Table15[Entire Service Line Classification], MATCH(SUMIFS(Table15[Unique ID],Table15[System-Owned Portion],D3127,Table15[If Material Anything Other than "Lead" in Column E,Was Material Ever Previously Lead?],F3127,Table15[Customer-Owned Portion],N3127),Table15[Unique ID],0),0)))</f>
        <v>Non-lead</v>
      </c>
      <c r="W3127" s="189"/>
    </row>
    <row r="3128" spans="1:23" s="190" customFormat="1" ht="37.5" x14ac:dyDescent="0.25">
      <c r="A3128" s="180">
        <v>10890793</v>
      </c>
      <c r="B3128" s="181" t="s">
        <v>6305</v>
      </c>
      <c r="C3128" s="182" t="s">
        <v>6306</v>
      </c>
      <c r="D3128" s="183" t="s">
        <v>36</v>
      </c>
      <c r="E3128" s="181" t="s">
        <v>35</v>
      </c>
      <c r="F3128" s="183" t="s">
        <v>35</v>
      </c>
      <c r="G3128" s="181" t="s">
        <v>232</v>
      </c>
      <c r="H3128" s="184">
        <v>1</v>
      </c>
      <c r="I3128" s="185" t="s">
        <v>107</v>
      </c>
      <c r="J3128" s="181" t="s">
        <v>37</v>
      </c>
      <c r="K3128" s="181" t="s">
        <v>38</v>
      </c>
      <c r="L3128" s="186">
        <v>45490</v>
      </c>
      <c r="M3128" s="187" t="s">
        <v>225</v>
      </c>
      <c r="N3128" s="183" t="s">
        <v>36</v>
      </c>
      <c r="O3128" s="181"/>
      <c r="P3128" s="184">
        <v>1</v>
      </c>
      <c r="Q3128" s="185" t="s">
        <v>107</v>
      </c>
      <c r="R3128" s="181" t="s">
        <v>37</v>
      </c>
      <c r="S3128" s="181" t="s">
        <v>96</v>
      </c>
      <c r="T3128" s="186">
        <v>45490</v>
      </c>
      <c r="U3128" s="187" t="s">
        <v>225</v>
      </c>
      <c r="V3128" s="188" t="str" cm="1">
        <f t="array" ref="V3128">IF(SUM(LEN(A3128:U3128))=0,"",IF(OR(OR(ISBLANK(E3128),SUM(LEN(B3128),LEN(C3128))=0),AND(NOT(D3128="Unknown"),ISBLANK(I3128)),AND(NOT(N3128="Unknown"),ISBLANK(Q3128))),"Missing Information", INDEX(Table15[Entire Service Line Classification], MATCH(SUMIFS(Table15[Unique ID],Table15[System-Owned Portion],D3128,Table15[If Material Anything Other than "Lead" in Column E,Was Material Ever Previously Lead?],F3128,Table15[Customer-Owned Portion],N3128),Table15[Unique ID],0),0)))</f>
        <v>Non-lead</v>
      </c>
      <c r="W3128" s="189"/>
    </row>
    <row r="3129" spans="1:23" s="190" customFormat="1" ht="37.5" x14ac:dyDescent="0.25">
      <c r="A3129" s="180">
        <v>10890791</v>
      </c>
      <c r="B3129" s="181" t="s">
        <v>6307</v>
      </c>
      <c r="C3129" s="182" t="s">
        <v>6308</v>
      </c>
      <c r="D3129" s="183" t="s">
        <v>36</v>
      </c>
      <c r="E3129" s="181" t="s">
        <v>35</v>
      </c>
      <c r="F3129" s="183" t="s">
        <v>35</v>
      </c>
      <c r="G3129" s="181" t="s">
        <v>225</v>
      </c>
      <c r="H3129" s="184">
        <v>1</v>
      </c>
      <c r="I3129" s="185" t="s">
        <v>107</v>
      </c>
      <c r="J3129" s="181" t="s">
        <v>37</v>
      </c>
      <c r="K3129" s="181" t="s">
        <v>38</v>
      </c>
      <c r="L3129" s="186">
        <v>45461</v>
      </c>
      <c r="M3129" s="187" t="s">
        <v>7068</v>
      </c>
      <c r="N3129" s="183" t="s">
        <v>43</v>
      </c>
      <c r="O3129" s="181"/>
      <c r="P3129" s="184">
        <v>1</v>
      </c>
      <c r="Q3129" s="185" t="s">
        <v>107</v>
      </c>
      <c r="R3129" s="181" t="s">
        <v>37</v>
      </c>
      <c r="S3129" s="181" t="s">
        <v>96</v>
      </c>
      <c r="T3129" s="186">
        <v>45461</v>
      </c>
      <c r="U3129" s="187" t="s">
        <v>7068</v>
      </c>
      <c r="V3129" s="188" t="str" cm="1">
        <f t="array" ref="V3129">IF(SUM(LEN(A3129:U3129))=0,"",IF(OR(OR(ISBLANK(E3129),SUM(LEN(B3129),LEN(C3129))=0),AND(NOT(D3129="Unknown"),ISBLANK(I3129)),AND(NOT(N3129="Unknown"),ISBLANK(Q3129))),"Missing Information", INDEX(Table15[Entire Service Line Classification], MATCH(SUMIFS(Table15[Unique ID],Table15[System-Owned Portion],D3129,Table15[If Material Anything Other than "Lead" in Column E,Was Material Ever Previously Lead?],F3129,Table15[Customer-Owned Portion],N3129),Table15[Unique ID],0),0)))</f>
        <v>Non-lead</v>
      </c>
      <c r="W3129" s="189"/>
    </row>
    <row r="3130" spans="1:23" s="190" customFormat="1" ht="37.5" x14ac:dyDescent="0.25">
      <c r="A3130" s="180">
        <v>10890790</v>
      </c>
      <c r="B3130" s="181" t="s">
        <v>6309</v>
      </c>
      <c r="C3130" s="182" t="s">
        <v>6310</v>
      </c>
      <c r="D3130" s="183" t="s">
        <v>36</v>
      </c>
      <c r="E3130" s="181" t="s">
        <v>35</v>
      </c>
      <c r="F3130" s="183" t="s">
        <v>35</v>
      </c>
      <c r="G3130" s="181" t="s">
        <v>232</v>
      </c>
      <c r="H3130" s="184">
        <v>1</v>
      </c>
      <c r="I3130" s="185" t="s">
        <v>107</v>
      </c>
      <c r="J3130" s="181" t="s">
        <v>37</v>
      </c>
      <c r="K3130" s="181" t="s">
        <v>38</v>
      </c>
      <c r="L3130" s="186">
        <v>45490</v>
      </c>
      <c r="M3130" s="187" t="s">
        <v>225</v>
      </c>
      <c r="N3130" s="183" t="s">
        <v>36</v>
      </c>
      <c r="O3130" s="181"/>
      <c r="P3130" s="184">
        <v>1</v>
      </c>
      <c r="Q3130" s="185" t="s">
        <v>107</v>
      </c>
      <c r="R3130" s="181" t="s">
        <v>37</v>
      </c>
      <c r="S3130" s="181" t="s">
        <v>96</v>
      </c>
      <c r="T3130" s="186">
        <v>45490</v>
      </c>
      <c r="U3130" s="187" t="s">
        <v>225</v>
      </c>
      <c r="V3130" s="188" t="str" cm="1">
        <f t="array" ref="V3130">IF(SUM(LEN(A3130:U3130))=0,"",IF(OR(OR(ISBLANK(E3130),SUM(LEN(B3130),LEN(C3130))=0),AND(NOT(D3130="Unknown"),ISBLANK(I3130)),AND(NOT(N3130="Unknown"),ISBLANK(Q3130))),"Missing Information", INDEX(Table15[Entire Service Line Classification], MATCH(SUMIFS(Table15[Unique ID],Table15[System-Owned Portion],D3130,Table15[If Material Anything Other than "Lead" in Column E,Was Material Ever Previously Lead?],F3130,Table15[Customer-Owned Portion],N3130),Table15[Unique ID],0),0)))</f>
        <v>Non-lead</v>
      </c>
      <c r="W3130" s="189"/>
    </row>
    <row r="3131" spans="1:23" s="190" customFormat="1" ht="37.5" x14ac:dyDescent="0.25">
      <c r="A3131" s="180">
        <v>10890789</v>
      </c>
      <c r="B3131" s="181" t="s">
        <v>6311</v>
      </c>
      <c r="C3131" s="182" t="s">
        <v>6312</v>
      </c>
      <c r="D3131" s="183" t="s">
        <v>43</v>
      </c>
      <c r="E3131" s="181" t="s">
        <v>35</v>
      </c>
      <c r="F3131" s="183" t="s">
        <v>35</v>
      </c>
      <c r="G3131" s="181" t="s">
        <v>241</v>
      </c>
      <c r="H3131" s="184">
        <v>0.75</v>
      </c>
      <c r="I3131" s="185" t="s">
        <v>107</v>
      </c>
      <c r="J3131" s="181" t="s">
        <v>37</v>
      </c>
      <c r="K3131" s="181" t="s">
        <v>38</v>
      </c>
      <c r="L3131" s="186">
        <v>45492</v>
      </c>
      <c r="M3131" s="187" t="s">
        <v>225</v>
      </c>
      <c r="N3131" s="183" t="s">
        <v>43</v>
      </c>
      <c r="O3131" s="181"/>
      <c r="P3131" s="184">
        <v>0.75</v>
      </c>
      <c r="Q3131" s="185" t="s">
        <v>107</v>
      </c>
      <c r="R3131" s="181" t="s">
        <v>37</v>
      </c>
      <c r="S3131" s="181" t="s">
        <v>96</v>
      </c>
      <c r="T3131" s="186">
        <v>45492</v>
      </c>
      <c r="U3131" s="187" t="s">
        <v>7068</v>
      </c>
      <c r="V3131" s="188" t="str" cm="1">
        <f t="array" ref="V3131">IF(SUM(LEN(A3131:U3131))=0,"",IF(OR(OR(ISBLANK(E3131),SUM(LEN(B3131),LEN(C3131))=0),AND(NOT(D3131="Unknown"),ISBLANK(I3131)),AND(NOT(N3131="Unknown"),ISBLANK(Q3131))),"Missing Information", INDEX(Table15[Entire Service Line Classification], MATCH(SUMIFS(Table15[Unique ID],Table15[System-Owned Portion],D3131,Table15[If Material Anything Other than "Lead" in Column E,Was Material Ever Previously Lead?],F3131,Table15[Customer-Owned Portion],N3131),Table15[Unique ID],0),0)))</f>
        <v>Non-lead</v>
      </c>
      <c r="W3131" s="189"/>
    </row>
    <row r="3132" spans="1:23" s="190" customFormat="1" ht="37.5" x14ac:dyDescent="0.25">
      <c r="A3132" s="180">
        <v>10890788</v>
      </c>
      <c r="B3132" s="181" t="s">
        <v>6313</v>
      </c>
      <c r="C3132" s="182" t="s">
        <v>6314</v>
      </c>
      <c r="D3132" s="183" t="s">
        <v>36</v>
      </c>
      <c r="E3132" s="181" t="s">
        <v>35</v>
      </c>
      <c r="F3132" s="183" t="s">
        <v>35</v>
      </c>
      <c r="G3132" s="181" t="s">
        <v>225</v>
      </c>
      <c r="H3132" s="184">
        <v>1</v>
      </c>
      <c r="I3132" s="185" t="s">
        <v>107</v>
      </c>
      <c r="J3132" s="181" t="s">
        <v>37</v>
      </c>
      <c r="K3132" s="181" t="s">
        <v>38</v>
      </c>
      <c r="L3132" s="186">
        <v>45405</v>
      </c>
      <c r="M3132" s="187" t="s">
        <v>225</v>
      </c>
      <c r="N3132" s="183" t="s">
        <v>43</v>
      </c>
      <c r="O3132" s="181"/>
      <c r="P3132" s="184">
        <v>0.75</v>
      </c>
      <c r="Q3132" s="185" t="s">
        <v>107</v>
      </c>
      <c r="R3132" s="181" t="s">
        <v>37</v>
      </c>
      <c r="S3132" s="181" t="s">
        <v>96</v>
      </c>
      <c r="T3132" s="186">
        <v>45405</v>
      </c>
      <c r="U3132" s="187" t="s">
        <v>7069</v>
      </c>
      <c r="V3132" s="188" t="str" cm="1">
        <f t="array" ref="V3132">IF(SUM(LEN(A3132:U3132))=0,"",IF(OR(OR(ISBLANK(E3132),SUM(LEN(B3132),LEN(C3132))=0),AND(NOT(D3132="Unknown"),ISBLANK(I3132)),AND(NOT(N3132="Unknown"),ISBLANK(Q3132))),"Missing Information", INDEX(Table15[Entire Service Line Classification], MATCH(SUMIFS(Table15[Unique ID],Table15[System-Owned Portion],D3132,Table15[If Material Anything Other than "Lead" in Column E,Was Material Ever Previously Lead?],F3132,Table15[Customer-Owned Portion],N3132),Table15[Unique ID],0),0)))</f>
        <v>Non-lead</v>
      </c>
      <c r="W3132" s="189"/>
    </row>
    <row r="3133" spans="1:23" s="190" customFormat="1" ht="37.5" x14ac:dyDescent="0.25">
      <c r="A3133" s="180">
        <v>10890787</v>
      </c>
      <c r="B3133" s="181" t="s">
        <v>6315</v>
      </c>
      <c r="C3133" s="182" t="s">
        <v>6316</v>
      </c>
      <c r="D3133" s="183" t="s">
        <v>36</v>
      </c>
      <c r="E3133" s="181" t="s">
        <v>35</v>
      </c>
      <c r="F3133" s="183" t="s">
        <v>35</v>
      </c>
      <c r="G3133" s="181" t="s">
        <v>238</v>
      </c>
      <c r="H3133" s="184">
        <v>1</v>
      </c>
      <c r="I3133" s="185" t="s">
        <v>107</v>
      </c>
      <c r="J3133" s="181" t="s">
        <v>37</v>
      </c>
      <c r="K3133" s="181" t="s">
        <v>38</v>
      </c>
      <c r="L3133" s="186">
        <v>45453</v>
      </c>
      <c r="M3133" s="187" t="s">
        <v>225</v>
      </c>
      <c r="N3133" s="183" t="s">
        <v>43</v>
      </c>
      <c r="O3133" s="181"/>
      <c r="P3133" s="184">
        <v>0.75</v>
      </c>
      <c r="Q3133" s="185" t="s">
        <v>107</v>
      </c>
      <c r="R3133" s="181" t="s">
        <v>37</v>
      </c>
      <c r="S3133" s="181" t="s">
        <v>96</v>
      </c>
      <c r="T3133" s="186">
        <v>45453</v>
      </c>
      <c r="U3133" s="187" t="s">
        <v>225</v>
      </c>
      <c r="V3133" s="188" t="str" cm="1">
        <f t="array" ref="V3133">IF(SUM(LEN(A3133:U3133))=0,"",IF(OR(OR(ISBLANK(E3133),SUM(LEN(B3133),LEN(C3133))=0),AND(NOT(D3133="Unknown"),ISBLANK(I3133)),AND(NOT(N3133="Unknown"),ISBLANK(Q3133))),"Missing Information", INDEX(Table15[Entire Service Line Classification], MATCH(SUMIFS(Table15[Unique ID],Table15[System-Owned Portion],D3133,Table15[If Material Anything Other than "Lead" in Column E,Was Material Ever Previously Lead?],F3133,Table15[Customer-Owned Portion],N3133),Table15[Unique ID],0),0)))</f>
        <v>Non-lead</v>
      </c>
      <c r="W3133" s="189"/>
    </row>
    <row r="3134" spans="1:23" s="190" customFormat="1" ht="37.5" x14ac:dyDescent="0.25">
      <c r="A3134" s="180">
        <v>10890786</v>
      </c>
      <c r="B3134" s="181" t="s">
        <v>6317</v>
      </c>
      <c r="C3134" s="182" t="s">
        <v>6318</v>
      </c>
      <c r="D3134" s="183" t="s">
        <v>36</v>
      </c>
      <c r="E3134" s="181" t="s">
        <v>35</v>
      </c>
      <c r="F3134" s="183" t="s">
        <v>35</v>
      </c>
      <c r="G3134" s="181" t="s">
        <v>7033</v>
      </c>
      <c r="H3134" s="184">
        <v>1.5</v>
      </c>
      <c r="I3134" s="185" t="s">
        <v>107</v>
      </c>
      <c r="J3134" s="181" t="s">
        <v>37</v>
      </c>
      <c r="K3134" s="181" t="s">
        <v>38</v>
      </c>
      <c r="L3134" s="186">
        <v>45493</v>
      </c>
      <c r="M3134" s="187" t="s">
        <v>225</v>
      </c>
      <c r="N3134" s="183" t="s">
        <v>43</v>
      </c>
      <c r="O3134" s="181"/>
      <c r="P3134" s="184">
        <v>1.5</v>
      </c>
      <c r="Q3134" s="185" t="s">
        <v>107</v>
      </c>
      <c r="R3134" s="181" t="s">
        <v>37</v>
      </c>
      <c r="S3134" s="181" t="s">
        <v>96</v>
      </c>
      <c r="T3134" s="186">
        <v>45493</v>
      </c>
      <c r="U3134" s="187" t="s">
        <v>7068</v>
      </c>
      <c r="V3134" s="188" t="str" cm="1">
        <f t="array" ref="V3134">IF(SUM(LEN(A3134:U3134))=0,"",IF(OR(OR(ISBLANK(E3134),SUM(LEN(B3134),LEN(C3134))=0),AND(NOT(D3134="Unknown"),ISBLANK(I3134)),AND(NOT(N3134="Unknown"),ISBLANK(Q3134))),"Missing Information", INDEX(Table15[Entire Service Line Classification], MATCH(SUMIFS(Table15[Unique ID],Table15[System-Owned Portion],D3134,Table15[If Material Anything Other than "Lead" in Column E,Was Material Ever Previously Lead?],F3134,Table15[Customer-Owned Portion],N3134),Table15[Unique ID],0),0)))</f>
        <v>Non-lead</v>
      </c>
      <c r="W3134" s="189"/>
    </row>
    <row r="3135" spans="1:23" s="190" customFormat="1" ht="37.5" x14ac:dyDescent="0.25">
      <c r="A3135" s="180">
        <v>10890785</v>
      </c>
      <c r="B3135" s="181" t="s">
        <v>6319</v>
      </c>
      <c r="C3135" s="182" t="s">
        <v>6320</v>
      </c>
      <c r="D3135" s="183" t="s">
        <v>36</v>
      </c>
      <c r="E3135" s="181" t="s">
        <v>35</v>
      </c>
      <c r="F3135" s="183" t="s">
        <v>35</v>
      </c>
      <c r="G3135" s="181" t="s">
        <v>247</v>
      </c>
      <c r="H3135" s="184">
        <v>1</v>
      </c>
      <c r="I3135" s="185" t="s">
        <v>107</v>
      </c>
      <c r="J3135" s="181" t="s">
        <v>37</v>
      </c>
      <c r="K3135" s="181" t="s">
        <v>38</v>
      </c>
      <c r="L3135" s="186">
        <v>45490</v>
      </c>
      <c r="M3135" s="187" t="s">
        <v>225</v>
      </c>
      <c r="N3135" s="183" t="s">
        <v>36</v>
      </c>
      <c r="O3135" s="181"/>
      <c r="P3135" s="184">
        <v>1</v>
      </c>
      <c r="Q3135" s="185" t="s">
        <v>107</v>
      </c>
      <c r="R3135" s="181" t="s">
        <v>37</v>
      </c>
      <c r="S3135" s="181" t="s">
        <v>96</v>
      </c>
      <c r="T3135" s="186">
        <v>45490</v>
      </c>
      <c r="U3135" s="187" t="s">
        <v>225</v>
      </c>
      <c r="V3135" s="188" t="str" cm="1">
        <f t="array" ref="V3135">IF(SUM(LEN(A3135:U3135))=0,"",IF(OR(OR(ISBLANK(E3135),SUM(LEN(B3135),LEN(C3135))=0),AND(NOT(D3135="Unknown"),ISBLANK(I3135)),AND(NOT(N3135="Unknown"),ISBLANK(Q3135))),"Missing Information", INDEX(Table15[Entire Service Line Classification], MATCH(SUMIFS(Table15[Unique ID],Table15[System-Owned Portion],D3135,Table15[If Material Anything Other than "Lead" in Column E,Was Material Ever Previously Lead?],F3135,Table15[Customer-Owned Portion],N3135),Table15[Unique ID],0),0)))</f>
        <v>Non-lead</v>
      </c>
      <c r="W3135" s="189"/>
    </row>
    <row r="3136" spans="1:23" s="190" customFormat="1" ht="37.5" x14ac:dyDescent="0.25">
      <c r="A3136" s="180">
        <v>10890784</v>
      </c>
      <c r="B3136" s="181" t="s">
        <v>6321</v>
      </c>
      <c r="C3136" s="182" t="s">
        <v>6322</v>
      </c>
      <c r="D3136" s="183" t="s">
        <v>36</v>
      </c>
      <c r="E3136" s="181" t="s">
        <v>35</v>
      </c>
      <c r="F3136" s="183" t="s">
        <v>35</v>
      </c>
      <c r="G3136" s="181" t="s">
        <v>7047</v>
      </c>
      <c r="H3136" s="184">
        <v>2</v>
      </c>
      <c r="I3136" s="185" t="s">
        <v>107</v>
      </c>
      <c r="J3136" s="181" t="s">
        <v>37</v>
      </c>
      <c r="K3136" s="181" t="s">
        <v>38</v>
      </c>
      <c r="L3136" s="186">
        <v>45474</v>
      </c>
      <c r="M3136" s="187" t="s">
        <v>225</v>
      </c>
      <c r="N3136" s="183" t="s">
        <v>43</v>
      </c>
      <c r="O3136" s="181"/>
      <c r="P3136" s="184">
        <v>1.5</v>
      </c>
      <c r="Q3136" s="185" t="s">
        <v>107</v>
      </c>
      <c r="R3136" s="181" t="s">
        <v>37</v>
      </c>
      <c r="S3136" s="181" t="s">
        <v>96</v>
      </c>
      <c r="T3136" s="186">
        <v>45474</v>
      </c>
      <c r="U3136" s="187" t="s">
        <v>7076</v>
      </c>
      <c r="V3136" s="188" t="str" cm="1">
        <f t="array" ref="V3136">IF(SUM(LEN(A3136:U3136))=0,"",IF(OR(OR(ISBLANK(E3136),SUM(LEN(B3136),LEN(C3136))=0),AND(NOT(D3136="Unknown"),ISBLANK(I3136)),AND(NOT(N3136="Unknown"),ISBLANK(Q3136))),"Missing Information", INDEX(Table15[Entire Service Line Classification], MATCH(SUMIFS(Table15[Unique ID],Table15[System-Owned Portion],D3136,Table15[If Material Anything Other than "Lead" in Column E,Was Material Ever Previously Lead?],F3136,Table15[Customer-Owned Portion],N3136),Table15[Unique ID],0),0)))</f>
        <v>Non-lead</v>
      </c>
      <c r="W3136" s="189"/>
    </row>
    <row r="3137" spans="1:23" s="190" customFormat="1" ht="37.5" x14ac:dyDescent="0.25">
      <c r="A3137" s="180">
        <v>10890783</v>
      </c>
      <c r="B3137" s="181" t="s">
        <v>6323</v>
      </c>
      <c r="C3137" s="182" t="s">
        <v>6324</v>
      </c>
      <c r="D3137" s="183" t="s">
        <v>36</v>
      </c>
      <c r="E3137" s="181" t="s">
        <v>35</v>
      </c>
      <c r="F3137" s="183" t="s">
        <v>35</v>
      </c>
      <c r="G3137" s="181" t="s">
        <v>235</v>
      </c>
      <c r="H3137" s="184">
        <v>1</v>
      </c>
      <c r="I3137" s="185" t="s">
        <v>107</v>
      </c>
      <c r="J3137" s="181" t="s">
        <v>37</v>
      </c>
      <c r="K3137" s="181" t="s">
        <v>38</v>
      </c>
      <c r="L3137" s="186">
        <v>45453</v>
      </c>
      <c r="M3137" s="187" t="s">
        <v>225</v>
      </c>
      <c r="N3137" s="183" t="s">
        <v>43</v>
      </c>
      <c r="O3137" s="181"/>
      <c r="P3137" s="184">
        <v>0.75</v>
      </c>
      <c r="Q3137" s="185" t="s">
        <v>107</v>
      </c>
      <c r="R3137" s="181" t="s">
        <v>37</v>
      </c>
      <c r="S3137" s="181" t="s">
        <v>96</v>
      </c>
      <c r="T3137" s="186">
        <v>45453</v>
      </c>
      <c r="U3137" s="187" t="s">
        <v>225</v>
      </c>
      <c r="V3137" s="188" t="str" cm="1">
        <f t="array" ref="V3137">IF(SUM(LEN(A3137:U3137))=0,"",IF(OR(OR(ISBLANK(E3137),SUM(LEN(B3137),LEN(C3137))=0),AND(NOT(D3137="Unknown"),ISBLANK(I3137)),AND(NOT(N3137="Unknown"),ISBLANK(Q3137))),"Missing Information", INDEX(Table15[Entire Service Line Classification], MATCH(SUMIFS(Table15[Unique ID],Table15[System-Owned Portion],D3137,Table15[If Material Anything Other than "Lead" in Column E,Was Material Ever Previously Lead?],F3137,Table15[Customer-Owned Portion],N3137),Table15[Unique ID],0),0)))</f>
        <v>Non-lead</v>
      </c>
      <c r="W3137" s="189"/>
    </row>
    <row r="3138" spans="1:23" s="190" customFormat="1" ht="37.5" x14ac:dyDescent="0.25">
      <c r="A3138" s="180">
        <v>10890782</v>
      </c>
      <c r="B3138" s="181" t="s">
        <v>6325</v>
      </c>
      <c r="C3138" s="182" t="s">
        <v>6326</v>
      </c>
      <c r="D3138" s="183" t="s">
        <v>36</v>
      </c>
      <c r="E3138" s="181" t="s">
        <v>35</v>
      </c>
      <c r="F3138" s="183" t="s">
        <v>35</v>
      </c>
      <c r="G3138" s="181" t="s">
        <v>238</v>
      </c>
      <c r="H3138" s="184">
        <v>1</v>
      </c>
      <c r="I3138" s="185" t="s">
        <v>107</v>
      </c>
      <c r="J3138" s="181" t="s">
        <v>37</v>
      </c>
      <c r="K3138" s="181" t="s">
        <v>38</v>
      </c>
      <c r="L3138" s="186">
        <v>45453</v>
      </c>
      <c r="M3138" s="187" t="s">
        <v>225</v>
      </c>
      <c r="N3138" s="183" t="s">
        <v>43</v>
      </c>
      <c r="O3138" s="181"/>
      <c r="P3138" s="184">
        <v>0.75</v>
      </c>
      <c r="Q3138" s="185" t="s">
        <v>107</v>
      </c>
      <c r="R3138" s="181" t="s">
        <v>37</v>
      </c>
      <c r="S3138" s="181" t="s">
        <v>96</v>
      </c>
      <c r="T3138" s="186">
        <v>45453</v>
      </c>
      <c r="U3138" s="187" t="s">
        <v>225</v>
      </c>
      <c r="V3138" s="188" t="str" cm="1">
        <f t="array" ref="V3138">IF(SUM(LEN(A3138:U3138))=0,"",IF(OR(OR(ISBLANK(E3138),SUM(LEN(B3138),LEN(C3138))=0),AND(NOT(D3138="Unknown"),ISBLANK(I3138)),AND(NOT(N3138="Unknown"),ISBLANK(Q3138))),"Missing Information", INDEX(Table15[Entire Service Line Classification], MATCH(SUMIFS(Table15[Unique ID],Table15[System-Owned Portion],D3138,Table15[If Material Anything Other than "Lead" in Column E,Was Material Ever Previously Lead?],F3138,Table15[Customer-Owned Portion],N3138),Table15[Unique ID],0),0)))</f>
        <v>Non-lead</v>
      </c>
      <c r="W3138" s="189"/>
    </row>
    <row r="3139" spans="1:23" s="190" customFormat="1" ht="37.5" x14ac:dyDescent="0.25">
      <c r="A3139" s="180">
        <v>10890781</v>
      </c>
      <c r="B3139" s="181" t="s">
        <v>6327</v>
      </c>
      <c r="C3139" s="182" t="s">
        <v>6328</v>
      </c>
      <c r="D3139" s="183" t="s">
        <v>36</v>
      </c>
      <c r="E3139" s="181" t="s">
        <v>35</v>
      </c>
      <c r="F3139" s="183" t="s">
        <v>35</v>
      </c>
      <c r="G3139" s="181" t="s">
        <v>247</v>
      </c>
      <c r="H3139" s="184">
        <v>1</v>
      </c>
      <c r="I3139" s="185" t="s">
        <v>107</v>
      </c>
      <c r="J3139" s="181" t="s">
        <v>37</v>
      </c>
      <c r="K3139" s="181" t="s">
        <v>38</v>
      </c>
      <c r="L3139" s="186">
        <v>45453</v>
      </c>
      <c r="M3139" s="187" t="s">
        <v>225</v>
      </c>
      <c r="N3139" s="183" t="s">
        <v>36</v>
      </c>
      <c r="O3139" s="181"/>
      <c r="P3139" s="184">
        <v>1</v>
      </c>
      <c r="Q3139" s="185" t="s">
        <v>107</v>
      </c>
      <c r="R3139" s="181" t="s">
        <v>37</v>
      </c>
      <c r="S3139" s="181" t="s">
        <v>96</v>
      </c>
      <c r="T3139" s="186">
        <v>45453</v>
      </c>
      <c r="U3139" s="187" t="s">
        <v>225</v>
      </c>
      <c r="V3139" s="188" t="str" cm="1">
        <f t="array" ref="V3139">IF(SUM(LEN(A3139:U3139))=0,"",IF(OR(OR(ISBLANK(E3139),SUM(LEN(B3139),LEN(C3139))=0),AND(NOT(D3139="Unknown"),ISBLANK(I3139)),AND(NOT(N3139="Unknown"),ISBLANK(Q3139))),"Missing Information", INDEX(Table15[Entire Service Line Classification], MATCH(SUMIFS(Table15[Unique ID],Table15[System-Owned Portion],D3139,Table15[If Material Anything Other than "Lead" in Column E,Was Material Ever Previously Lead?],F3139,Table15[Customer-Owned Portion],N3139),Table15[Unique ID],0),0)))</f>
        <v>Non-lead</v>
      </c>
      <c r="W3139" s="189"/>
    </row>
    <row r="3140" spans="1:23" s="190" customFormat="1" ht="37.5" x14ac:dyDescent="0.25">
      <c r="A3140" s="180">
        <v>10890780</v>
      </c>
      <c r="B3140" s="181" t="s">
        <v>6329</v>
      </c>
      <c r="C3140" s="182" t="s">
        <v>6330</v>
      </c>
      <c r="D3140" s="183" t="s">
        <v>43</v>
      </c>
      <c r="E3140" s="181" t="s">
        <v>35</v>
      </c>
      <c r="F3140" s="183" t="s">
        <v>35</v>
      </c>
      <c r="G3140" s="181" t="s">
        <v>248</v>
      </c>
      <c r="H3140" s="184">
        <v>1</v>
      </c>
      <c r="I3140" s="185" t="s">
        <v>107</v>
      </c>
      <c r="J3140" s="181" t="s">
        <v>37</v>
      </c>
      <c r="K3140" s="181" t="s">
        <v>38</v>
      </c>
      <c r="L3140" s="186">
        <v>45405</v>
      </c>
      <c r="M3140" s="187" t="s">
        <v>7068</v>
      </c>
      <c r="N3140" s="183" t="s">
        <v>43</v>
      </c>
      <c r="O3140" s="181"/>
      <c r="P3140" s="184">
        <v>1</v>
      </c>
      <c r="Q3140" s="185" t="s">
        <v>107</v>
      </c>
      <c r="R3140" s="181" t="s">
        <v>37</v>
      </c>
      <c r="S3140" s="181" t="s">
        <v>96</v>
      </c>
      <c r="T3140" s="186">
        <v>45405</v>
      </c>
      <c r="U3140" s="187" t="s">
        <v>7068</v>
      </c>
      <c r="V3140" s="188" t="str" cm="1">
        <f t="array" ref="V3140">IF(SUM(LEN(A3140:U3140))=0,"",IF(OR(OR(ISBLANK(E3140),SUM(LEN(B3140),LEN(C3140))=0),AND(NOT(D3140="Unknown"),ISBLANK(I3140)),AND(NOT(N3140="Unknown"),ISBLANK(Q3140))),"Missing Information", INDEX(Table15[Entire Service Line Classification], MATCH(SUMIFS(Table15[Unique ID],Table15[System-Owned Portion],D3140,Table15[If Material Anything Other than "Lead" in Column E,Was Material Ever Previously Lead?],F3140,Table15[Customer-Owned Portion],N3140),Table15[Unique ID],0),0)))</f>
        <v>Non-lead</v>
      </c>
      <c r="W3140" s="189"/>
    </row>
    <row r="3141" spans="1:23" s="190" customFormat="1" ht="37.5" x14ac:dyDescent="0.25">
      <c r="A3141" s="180">
        <v>10890779</v>
      </c>
      <c r="B3141" s="181" t="s">
        <v>6331</v>
      </c>
      <c r="C3141" s="182" t="s">
        <v>6332</v>
      </c>
      <c r="D3141" s="183" t="s">
        <v>36</v>
      </c>
      <c r="E3141" s="181" t="s">
        <v>35</v>
      </c>
      <c r="F3141" s="183" t="s">
        <v>35</v>
      </c>
      <c r="G3141" s="181" t="s">
        <v>7055</v>
      </c>
      <c r="H3141" s="184">
        <v>1</v>
      </c>
      <c r="I3141" s="185" t="s">
        <v>107</v>
      </c>
      <c r="J3141" s="181" t="s">
        <v>37</v>
      </c>
      <c r="K3141" s="181" t="s">
        <v>38</v>
      </c>
      <c r="L3141" s="186">
        <v>45453</v>
      </c>
      <c r="M3141" s="187" t="s">
        <v>225</v>
      </c>
      <c r="N3141" s="183" t="s">
        <v>43</v>
      </c>
      <c r="O3141" s="181"/>
      <c r="P3141" s="184">
        <v>0.75</v>
      </c>
      <c r="Q3141" s="185" t="s">
        <v>107</v>
      </c>
      <c r="R3141" s="181" t="s">
        <v>37</v>
      </c>
      <c r="S3141" s="181" t="s">
        <v>96</v>
      </c>
      <c r="T3141" s="186">
        <v>45453</v>
      </c>
      <c r="U3141" s="187" t="s">
        <v>225</v>
      </c>
      <c r="V3141" s="188" t="str" cm="1">
        <f t="array" ref="V3141">IF(SUM(LEN(A3141:U3141))=0,"",IF(OR(OR(ISBLANK(E3141),SUM(LEN(B3141),LEN(C3141))=0),AND(NOT(D3141="Unknown"),ISBLANK(I3141)),AND(NOT(N3141="Unknown"),ISBLANK(Q3141))),"Missing Information", INDEX(Table15[Entire Service Line Classification], MATCH(SUMIFS(Table15[Unique ID],Table15[System-Owned Portion],D3141,Table15[If Material Anything Other than "Lead" in Column E,Was Material Ever Previously Lead?],F3141,Table15[Customer-Owned Portion],N3141),Table15[Unique ID],0),0)))</f>
        <v>Non-lead</v>
      </c>
      <c r="W3141" s="189"/>
    </row>
    <row r="3142" spans="1:23" s="190" customFormat="1" ht="37.5" x14ac:dyDescent="0.25">
      <c r="A3142" s="180">
        <v>10890778</v>
      </c>
      <c r="B3142" s="181" t="s">
        <v>6333</v>
      </c>
      <c r="C3142" s="182" t="s">
        <v>6334</v>
      </c>
      <c r="D3142" s="183" t="s">
        <v>43</v>
      </c>
      <c r="E3142" s="181" t="s">
        <v>35</v>
      </c>
      <c r="F3142" s="183" t="s">
        <v>35</v>
      </c>
      <c r="G3142" s="181" t="s">
        <v>227</v>
      </c>
      <c r="H3142" s="184">
        <v>1</v>
      </c>
      <c r="I3142" s="185" t="s">
        <v>107</v>
      </c>
      <c r="J3142" s="181" t="s">
        <v>37</v>
      </c>
      <c r="K3142" s="181" t="s">
        <v>38</v>
      </c>
      <c r="L3142" s="186">
        <v>45405</v>
      </c>
      <c r="M3142" s="187" t="s">
        <v>7068</v>
      </c>
      <c r="N3142" s="183" t="s">
        <v>43</v>
      </c>
      <c r="O3142" s="181"/>
      <c r="P3142" s="184">
        <v>1</v>
      </c>
      <c r="Q3142" s="185" t="s">
        <v>107</v>
      </c>
      <c r="R3142" s="181" t="s">
        <v>37</v>
      </c>
      <c r="S3142" s="181" t="s">
        <v>96</v>
      </c>
      <c r="T3142" s="186">
        <v>45405</v>
      </c>
      <c r="U3142" s="187" t="s">
        <v>7068</v>
      </c>
      <c r="V3142" s="188" t="str" cm="1">
        <f t="array" ref="V3142">IF(SUM(LEN(A3142:U3142))=0,"",IF(OR(OR(ISBLANK(E3142),SUM(LEN(B3142),LEN(C3142))=0),AND(NOT(D3142="Unknown"),ISBLANK(I3142)),AND(NOT(N3142="Unknown"),ISBLANK(Q3142))),"Missing Information", INDEX(Table15[Entire Service Line Classification], MATCH(SUMIFS(Table15[Unique ID],Table15[System-Owned Portion],D3142,Table15[If Material Anything Other than "Lead" in Column E,Was Material Ever Previously Lead?],F3142,Table15[Customer-Owned Portion],N3142),Table15[Unique ID],0),0)))</f>
        <v>Non-lead</v>
      </c>
      <c r="W3142" s="189"/>
    </row>
    <row r="3143" spans="1:23" s="190" customFormat="1" ht="37.5" x14ac:dyDescent="0.25">
      <c r="A3143" s="180">
        <v>10890777</v>
      </c>
      <c r="B3143" s="181" t="s">
        <v>6335</v>
      </c>
      <c r="C3143" s="182" t="s">
        <v>6336</v>
      </c>
      <c r="D3143" s="183" t="s">
        <v>36</v>
      </c>
      <c r="E3143" s="181" t="s">
        <v>35</v>
      </c>
      <c r="F3143" s="183" t="s">
        <v>35</v>
      </c>
      <c r="G3143" s="181" t="s">
        <v>238</v>
      </c>
      <c r="H3143" s="184">
        <v>1</v>
      </c>
      <c r="I3143" s="185" t="s">
        <v>107</v>
      </c>
      <c r="J3143" s="181" t="s">
        <v>37</v>
      </c>
      <c r="K3143" s="181" t="s">
        <v>38</v>
      </c>
      <c r="L3143" s="186">
        <v>45405</v>
      </c>
      <c r="M3143" s="187" t="s">
        <v>225</v>
      </c>
      <c r="N3143" s="183" t="s">
        <v>36</v>
      </c>
      <c r="O3143" s="181"/>
      <c r="P3143" s="184">
        <v>0.75</v>
      </c>
      <c r="Q3143" s="185" t="s">
        <v>107</v>
      </c>
      <c r="R3143" s="181" t="s">
        <v>37</v>
      </c>
      <c r="S3143" s="181" t="s">
        <v>96</v>
      </c>
      <c r="T3143" s="186">
        <v>45405</v>
      </c>
      <c r="U3143" s="187" t="s">
        <v>225</v>
      </c>
      <c r="V3143" s="188" t="str" cm="1">
        <f t="array" ref="V3143">IF(SUM(LEN(A3143:U3143))=0,"",IF(OR(OR(ISBLANK(E3143),SUM(LEN(B3143),LEN(C3143))=0),AND(NOT(D3143="Unknown"),ISBLANK(I3143)),AND(NOT(N3143="Unknown"),ISBLANK(Q3143))),"Missing Information", INDEX(Table15[Entire Service Line Classification], MATCH(SUMIFS(Table15[Unique ID],Table15[System-Owned Portion],D3143,Table15[If Material Anything Other than "Lead" in Column E,Was Material Ever Previously Lead?],F3143,Table15[Customer-Owned Portion],N3143),Table15[Unique ID],0),0)))</f>
        <v>Non-lead</v>
      </c>
      <c r="W3143" s="189"/>
    </row>
    <row r="3144" spans="1:23" s="190" customFormat="1" ht="37.5" x14ac:dyDescent="0.25">
      <c r="A3144" s="180">
        <v>10890776</v>
      </c>
      <c r="B3144" s="181" t="s">
        <v>6337</v>
      </c>
      <c r="C3144" s="182" t="s">
        <v>6338</v>
      </c>
      <c r="D3144" s="183" t="s">
        <v>36</v>
      </c>
      <c r="E3144" s="181" t="s">
        <v>35</v>
      </c>
      <c r="F3144" s="183" t="s">
        <v>35</v>
      </c>
      <c r="G3144" s="181" t="s">
        <v>7036</v>
      </c>
      <c r="H3144" s="184">
        <v>1</v>
      </c>
      <c r="I3144" s="185" t="s">
        <v>107</v>
      </c>
      <c r="J3144" s="181" t="s">
        <v>37</v>
      </c>
      <c r="K3144" s="181" t="s">
        <v>38</v>
      </c>
      <c r="L3144" s="186">
        <v>45492</v>
      </c>
      <c r="M3144" s="187" t="s">
        <v>225</v>
      </c>
      <c r="N3144" s="183" t="s">
        <v>43</v>
      </c>
      <c r="O3144" s="181"/>
      <c r="P3144" s="184">
        <v>1</v>
      </c>
      <c r="Q3144" s="185" t="s">
        <v>107</v>
      </c>
      <c r="R3144" s="181" t="s">
        <v>37</v>
      </c>
      <c r="S3144" s="181" t="s">
        <v>96</v>
      </c>
      <c r="T3144" s="186">
        <v>45492</v>
      </c>
      <c r="U3144" s="187" t="s">
        <v>7068</v>
      </c>
      <c r="V3144" s="188" t="str" cm="1">
        <f t="array" ref="V3144">IF(SUM(LEN(A3144:U3144))=0,"",IF(OR(OR(ISBLANK(E3144),SUM(LEN(B3144),LEN(C3144))=0),AND(NOT(D3144="Unknown"),ISBLANK(I3144)),AND(NOT(N3144="Unknown"),ISBLANK(Q3144))),"Missing Information", INDEX(Table15[Entire Service Line Classification], MATCH(SUMIFS(Table15[Unique ID],Table15[System-Owned Portion],D3144,Table15[If Material Anything Other than "Lead" in Column E,Was Material Ever Previously Lead?],F3144,Table15[Customer-Owned Portion],N3144),Table15[Unique ID],0),0)))</f>
        <v>Non-lead</v>
      </c>
      <c r="W3144" s="189"/>
    </row>
    <row r="3145" spans="1:23" s="190" customFormat="1" ht="37.5" x14ac:dyDescent="0.25">
      <c r="A3145" s="180">
        <v>10890775</v>
      </c>
      <c r="B3145" s="181" t="s">
        <v>6339</v>
      </c>
      <c r="C3145" s="182" t="s">
        <v>6340</v>
      </c>
      <c r="D3145" s="183" t="s">
        <v>36</v>
      </c>
      <c r="E3145" s="181" t="s">
        <v>35</v>
      </c>
      <c r="F3145" s="183" t="s">
        <v>35</v>
      </c>
      <c r="G3145" s="181" t="s">
        <v>243</v>
      </c>
      <c r="H3145" s="184">
        <v>1</v>
      </c>
      <c r="I3145" s="185" t="s">
        <v>107</v>
      </c>
      <c r="J3145" s="181" t="s">
        <v>37</v>
      </c>
      <c r="K3145" s="181" t="s">
        <v>38</v>
      </c>
      <c r="L3145" s="186">
        <v>45490</v>
      </c>
      <c r="M3145" s="187" t="s">
        <v>225</v>
      </c>
      <c r="N3145" s="183" t="s">
        <v>36</v>
      </c>
      <c r="O3145" s="181"/>
      <c r="P3145" s="184">
        <v>1</v>
      </c>
      <c r="Q3145" s="185" t="s">
        <v>107</v>
      </c>
      <c r="R3145" s="181" t="s">
        <v>37</v>
      </c>
      <c r="S3145" s="181" t="s">
        <v>96</v>
      </c>
      <c r="T3145" s="186">
        <v>45490</v>
      </c>
      <c r="U3145" s="187" t="s">
        <v>225</v>
      </c>
      <c r="V3145" s="188" t="str" cm="1">
        <f t="array" ref="V3145">IF(SUM(LEN(A3145:U3145))=0,"",IF(OR(OR(ISBLANK(E3145),SUM(LEN(B3145),LEN(C3145))=0),AND(NOT(D3145="Unknown"),ISBLANK(I3145)),AND(NOT(N3145="Unknown"),ISBLANK(Q3145))),"Missing Information", INDEX(Table15[Entire Service Line Classification], MATCH(SUMIFS(Table15[Unique ID],Table15[System-Owned Portion],D3145,Table15[If Material Anything Other than "Lead" in Column E,Was Material Ever Previously Lead?],F3145,Table15[Customer-Owned Portion],N3145),Table15[Unique ID],0),0)))</f>
        <v>Non-lead</v>
      </c>
      <c r="W3145" s="189"/>
    </row>
    <row r="3146" spans="1:23" s="190" customFormat="1" ht="37.5" x14ac:dyDescent="0.25">
      <c r="A3146" s="180">
        <v>10890774</v>
      </c>
      <c r="B3146" s="181" t="s">
        <v>6341</v>
      </c>
      <c r="C3146" s="182" t="s">
        <v>6342</v>
      </c>
      <c r="D3146" s="183" t="s">
        <v>36</v>
      </c>
      <c r="E3146" s="181" t="s">
        <v>35</v>
      </c>
      <c r="F3146" s="183" t="s">
        <v>35</v>
      </c>
      <c r="G3146" s="181" t="s">
        <v>247</v>
      </c>
      <c r="H3146" s="184">
        <v>1</v>
      </c>
      <c r="I3146" s="185" t="s">
        <v>107</v>
      </c>
      <c r="J3146" s="181" t="s">
        <v>37</v>
      </c>
      <c r="K3146" s="181" t="s">
        <v>38</v>
      </c>
      <c r="L3146" s="186">
        <v>45405</v>
      </c>
      <c r="M3146" s="187" t="s">
        <v>7069</v>
      </c>
      <c r="N3146" s="183" t="s">
        <v>43</v>
      </c>
      <c r="O3146" s="181"/>
      <c r="P3146" s="184">
        <v>1</v>
      </c>
      <c r="Q3146" s="185" t="s">
        <v>107</v>
      </c>
      <c r="R3146" s="181" t="s">
        <v>37</v>
      </c>
      <c r="S3146" s="181" t="s">
        <v>96</v>
      </c>
      <c r="T3146" s="186">
        <v>45405</v>
      </c>
      <c r="U3146" s="187" t="s">
        <v>7069</v>
      </c>
      <c r="V3146" s="188" t="str" cm="1">
        <f t="array" ref="V3146">IF(SUM(LEN(A3146:U3146))=0,"",IF(OR(OR(ISBLANK(E3146),SUM(LEN(B3146),LEN(C3146))=0),AND(NOT(D3146="Unknown"),ISBLANK(I3146)),AND(NOT(N3146="Unknown"),ISBLANK(Q3146))),"Missing Information", INDEX(Table15[Entire Service Line Classification], MATCH(SUMIFS(Table15[Unique ID],Table15[System-Owned Portion],D3146,Table15[If Material Anything Other than "Lead" in Column E,Was Material Ever Previously Lead?],F3146,Table15[Customer-Owned Portion],N3146),Table15[Unique ID],0),0)))</f>
        <v>Non-lead</v>
      </c>
      <c r="W3146" s="189"/>
    </row>
    <row r="3147" spans="1:23" s="190" customFormat="1" ht="37.5" x14ac:dyDescent="0.25">
      <c r="A3147" s="180">
        <v>10890773</v>
      </c>
      <c r="B3147" s="181" t="s">
        <v>6343</v>
      </c>
      <c r="C3147" s="182" t="s">
        <v>6344</v>
      </c>
      <c r="D3147" s="183" t="s">
        <v>43</v>
      </c>
      <c r="E3147" s="181" t="s">
        <v>35</v>
      </c>
      <c r="F3147" s="183" t="s">
        <v>35</v>
      </c>
      <c r="G3147" s="181" t="s">
        <v>7049</v>
      </c>
      <c r="H3147" s="184">
        <v>1</v>
      </c>
      <c r="I3147" s="185" t="s">
        <v>107</v>
      </c>
      <c r="J3147" s="181" t="s">
        <v>37</v>
      </c>
      <c r="K3147" s="181" t="s">
        <v>38</v>
      </c>
      <c r="L3147" s="186">
        <v>45453</v>
      </c>
      <c r="M3147" s="187" t="s">
        <v>7069</v>
      </c>
      <c r="N3147" s="183" t="s">
        <v>43</v>
      </c>
      <c r="O3147" s="181"/>
      <c r="P3147" s="184">
        <v>0.75</v>
      </c>
      <c r="Q3147" s="185" t="s">
        <v>107</v>
      </c>
      <c r="R3147" s="181" t="s">
        <v>37</v>
      </c>
      <c r="S3147" s="181" t="s">
        <v>96</v>
      </c>
      <c r="T3147" s="186">
        <v>45453</v>
      </c>
      <c r="U3147" s="187" t="s">
        <v>7069</v>
      </c>
      <c r="V3147" s="188" t="str" cm="1">
        <f t="array" ref="V3147">IF(SUM(LEN(A3147:U3147))=0,"",IF(OR(OR(ISBLANK(E3147),SUM(LEN(B3147),LEN(C3147))=0),AND(NOT(D3147="Unknown"),ISBLANK(I3147)),AND(NOT(N3147="Unknown"),ISBLANK(Q3147))),"Missing Information", INDEX(Table15[Entire Service Line Classification], MATCH(SUMIFS(Table15[Unique ID],Table15[System-Owned Portion],D3147,Table15[If Material Anything Other than "Lead" in Column E,Was Material Ever Previously Lead?],F3147,Table15[Customer-Owned Portion],N3147),Table15[Unique ID],0),0)))</f>
        <v>Non-lead</v>
      </c>
      <c r="W3147" s="189"/>
    </row>
    <row r="3148" spans="1:23" s="190" customFormat="1" ht="37.5" x14ac:dyDescent="0.25">
      <c r="A3148" s="180">
        <v>10890772</v>
      </c>
      <c r="B3148" s="181" t="s">
        <v>6345</v>
      </c>
      <c r="C3148" s="182" t="s">
        <v>6346</v>
      </c>
      <c r="D3148" s="183" t="s">
        <v>36</v>
      </c>
      <c r="E3148" s="181" t="s">
        <v>35</v>
      </c>
      <c r="F3148" s="183" t="s">
        <v>35</v>
      </c>
      <c r="G3148" s="181" t="s">
        <v>253</v>
      </c>
      <c r="H3148" s="184">
        <v>1</v>
      </c>
      <c r="I3148" s="185" t="s">
        <v>107</v>
      </c>
      <c r="J3148" s="181" t="s">
        <v>37</v>
      </c>
      <c r="K3148" s="181" t="s">
        <v>38</v>
      </c>
      <c r="L3148" s="186">
        <v>45463</v>
      </c>
      <c r="M3148" s="187" t="s">
        <v>225</v>
      </c>
      <c r="N3148" s="183" t="s">
        <v>44</v>
      </c>
      <c r="O3148" s="181"/>
      <c r="P3148" s="184">
        <v>0.75</v>
      </c>
      <c r="Q3148" s="185" t="s">
        <v>107</v>
      </c>
      <c r="R3148" s="181" t="s">
        <v>37</v>
      </c>
      <c r="S3148" s="181" t="s">
        <v>96</v>
      </c>
      <c r="T3148" s="186">
        <v>45463</v>
      </c>
      <c r="U3148" s="187" t="s">
        <v>7076</v>
      </c>
      <c r="V3148" s="188" t="str" cm="1">
        <f t="array" ref="V3148">IF(SUM(LEN(A3148:U3148))=0,"",IF(OR(OR(ISBLANK(E3148),SUM(LEN(B3148),LEN(C3148))=0),AND(NOT(D3148="Unknown"),ISBLANK(I3148)),AND(NOT(N3148="Unknown"),ISBLANK(Q3148))),"Missing Information", INDEX(Table15[Entire Service Line Classification], MATCH(SUMIFS(Table15[Unique ID],Table15[System-Owned Portion],D3148,Table15[If Material Anything Other than "Lead" in Column E,Was Material Ever Previously Lead?],F3148,Table15[Customer-Owned Portion],N3148),Table15[Unique ID],0),0)))</f>
        <v>Non-lead</v>
      </c>
      <c r="W3148" s="189"/>
    </row>
    <row r="3149" spans="1:23" s="190" customFormat="1" ht="37.5" x14ac:dyDescent="0.25">
      <c r="A3149" s="180">
        <v>10890771</v>
      </c>
      <c r="B3149" s="181" t="s">
        <v>6347</v>
      </c>
      <c r="C3149" s="182" t="s">
        <v>6348</v>
      </c>
      <c r="D3149" s="183" t="s">
        <v>36</v>
      </c>
      <c r="E3149" s="181" t="s">
        <v>35</v>
      </c>
      <c r="F3149" s="183" t="s">
        <v>35</v>
      </c>
      <c r="G3149" s="181" t="s">
        <v>277</v>
      </c>
      <c r="H3149" s="184">
        <v>1</v>
      </c>
      <c r="I3149" s="185" t="s">
        <v>107</v>
      </c>
      <c r="J3149" s="181" t="s">
        <v>37</v>
      </c>
      <c r="K3149" s="181" t="s">
        <v>38</v>
      </c>
      <c r="L3149" s="186">
        <v>45474</v>
      </c>
      <c r="M3149" s="187" t="s">
        <v>225</v>
      </c>
      <c r="N3149" s="183" t="s">
        <v>43</v>
      </c>
      <c r="O3149" s="181"/>
      <c r="P3149" s="184">
        <v>0.75</v>
      </c>
      <c r="Q3149" s="185" t="s">
        <v>107</v>
      </c>
      <c r="R3149" s="181" t="s">
        <v>37</v>
      </c>
      <c r="S3149" s="181" t="s">
        <v>96</v>
      </c>
      <c r="T3149" s="186">
        <v>45474</v>
      </c>
      <c r="U3149" s="187" t="s">
        <v>7069</v>
      </c>
      <c r="V3149" s="188" t="str" cm="1">
        <f t="array" ref="V3149">IF(SUM(LEN(A3149:U3149))=0,"",IF(OR(OR(ISBLANK(E3149),SUM(LEN(B3149),LEN(C3149))=0),AND(NOT(D3149="Unknown"),ISBLANK(I3149)),AND(NOT(N3149="Unknown"),ISBLANK(Q3149))),"Missing Information", INDEX(Table15[Entire Service Line Classification], MATCH(SUMIFS(Table15[Unique ID],Table15[System-Owned Portion],D3149,Table15[If Material Anything Other than "Lead" in Column E,Was Material Ever Previously Lead?],F3149,Table15[Customer-Owned Portion],N3149),Table15[Unique ID],0),0)))</f>
        <v>Non-lead</v>
      </c>
      <c r="W3149" s="189"/>
    </row>
    <row r="3150" spans="1:23" s="190" customFormat="1" ht="37.5" x14ac:dyDescent="0.25">
      <c r="A3150" s="180">
        <v>10890769</v>
      </c>
      <c r="B3150" s="181" t="s">
        <v>6349</v>
      </c>
      <c r="C3150" s="182" t="s">
        <v>6350</v>
      </c>
      <c r="D3150" s="183" t="s">
        <v>36</v>
      </c>
      <c r="E3150" s="181" t="s">
        <v>35</v>
      </c>
      <c r="F3150" s="183" t="s">
        <v>35</v>
      </c>
      <c r="G3150" s="181" t="s">
        <v>281</v>
      </c>
      <c r="H3150" s="184">
        <v>1</v>
      </c>
      <c r="I3150" s="185" t="s">
        <v>107</v>
      </c>
      <c r="J3150" s="181" t="s">
        <v>37</v>
      </c>
      <c r="K3150" s="181" t="s">
        <v>38</v>
      </c>
      <c r="L3150" s="186">
        <v>45453</v>
      </c>
      <c r="M3150" s="187" t="s">
        <v>225</v>
      </c>
      <c r="N3150" s="183" t="s">
        <v>36</v>
      </c>
      <c r="O3150" s="181"/>
      <c r="P3150" s="184">
        <v>0.75</v>
      </c>
      <c r="Q3150" s="185" t="s">
        <v>107</v>
      </c>
      <c r="R3150" s="181" t="s">
        <v>37</v>
      </c>
      <c r="S3150" s="181" t="s">
        <v>96</v>
      </c>
      <c r="T3150" s="186">
        <v>45453</v>
      </c>
      <c r="U3150" s="187" t="s">
        <v>225</v>
      </c>
      <c r="V3150" s="188" t="str" cm="1">
        <f t="array" ref="V3150">IF(SUM(LEN(A3150:U3150))=0,"",IF(OR(OR(ISBLANK(E3150),SUM(LEN(B3150),LEN(C3150))=0),AND(NOT(D3150="Unknown"),ISBLANK(I3150)),AND(NOT(N3150="Unknown"),ISBLANK(Q3150))),"Missing Information", INDEX(Table15[Entire Service Line Classification], MATCH(SUMIFS(Table15[Unique ID],Table15[System-Owned Portion],D3150,Table15[If Material Anything Other than "Lead" in Column E,Was Material Ever Previously Lead?],F3150,Table15[Customer-Owned Portion],N3150),Table15[Unique ID],0),0)))</f>
        <v>Non-lead</v>
      </c>
      <c r="W3150" s="189"/>
    </row>
    <row r="3151" spans="1:23" s="190" customFormat="1" ht="37.5" x14ac:dyDescent="0.25">
      <c r="A3151" s="180">
        <v>10890768</v>
      </c>
      <c r="B3151" s="181" t="s">
        <v>6351</v>
      </c>
      <c r="C3151" s="182" t="s">
        <v>6352</v>
      </c>
      <c r="D3151" s="183" t="s">
        <v>43</v>
      </c>
      <c r="E3151" s="181" t="s">
        <v>35</v>
      </c>
      <c r="F3151" s="183" t="s">
        <v>35</v>
      </c>
      <c r="G3151" s="181" t="s">
        <v>232</v>
      </c>
      <c r="H3151" s="184">
        <v>1</v>
      </c>
      <c r="I3151" s="185" t="s">
        <v>107</v>
      </c>
      <c r="J3151" s="181" t="s">
        <v>37</v>
      </c>
      <c r="K3151" s="181" t="s">
        <v>38</v>
      </c>
      <c r="L3151" s="186">
        <v>45453</v>
      </c>
      <c r="M3151" s="187" t="s">
        <v>225</v>
      </c>
      <c r="N3151" s="183" t="s">
        <v>43</v>
      </c>
      <c r="O3151" s="181"/>
      <c r="P3151" s="184">
        <v>0.75</v>
      </c>
      <c r="Q3151" s="185" t="s">
        <v>107</v>
      </c>
      <c r="R3151" s="181" t="s">
        <v>37</v>
      </c>
      <c r="S3151" s="181" t="s">
        <v>96</v>
      </c>
      <c r="T3151" s="186">
        <v>45453</v>
      </c>
      <c r="U3151" s="187" t="s">
        <v>225</v>
      </c>
      <c r="V3151" s="188" t="str" cm="1">
        <f t="array" ref="V3151">IF(SUM(LEN(A3151:U3151))=0,"",IF(OR(OR(ISBLANK(E3151),SUM(LEN(B3151),LEN(C3151))=0),AND(NOT(D3151="Unknown"),ISBLANK(I3151)),AND(NOT(N3151="Unknown"),ISBLANK(Q3151))),"Missing Information", INDEX(Table15[Entire Service Line Classification], MATCH(SUMIFS(Table15[Unique ID],Table15[System-Owned Portion],D3151,Table15[If Material Anything Other than "Lead" in Column E,Was Material Ever Previously Lead?],F3151,Table15[Customer-Owned Portion],N3151),Table15[Unique ID],0),0)))</f>
        <v>Non-lead</v>
      </c>
      <c r="W3151" s="189"/>
    </row>
    <row r="3152" spans="1:23" s="190" customFormat="1" ht="37.5" x14ac:dyDescent="0.25">
      <c r="A3152" s="180">
        <v>10890767</v>
      </c>
      <c r="B3152" s="181" t="s">
        <v>6353</v>
      </c>
      <c r="C3152" s="182" t="s">
        <v>6354</v>
      </c>
      <c r="D3152" s="183" t="s">
        <v>36</v>
      </c>
      <c r="E3152" s="181" t="s">
        <v>35</v>
      </c>
      <c r="F3152" s="183" t="s">
        <v>35</v>
      </c>
      <c r="G3152" s="181" t="s">
        <v>250</v>
      </c>
      <c r="H3152" s="184">
        <v>1</v>
      </c>
      <c r="I3152" s="185" t="s">
        <v>107</v>
      </c>
      <c r="J3152" s="181" t="s">
        <v>37</v>
      </c>
      <c r="K3152" s="181" t="s">
        <v>38</v>
      </c>
      <c r="L3152" s="186">
        <v>45490</v>
      </c>
      <c r="M3152" s="187" t="s">
        <v>7068</v>
      </c>
      <c r="N3152" s="183" t="s">
        <v>43</v>
      </c>
      <c r="O3152" s="181"/>
      <c r="P3152" s="184">
        <v>1</v>
      </c>
      <c r="Q3152" s="185" t="s">
        <v>107</v>
      </c>
      <c r="R3152" s="181" t="s">
        <v>37</v>
      </c>
      <c r="S3152" s="181" t="s">
        <v>96</v>
      </c>
      <c r="T3152" s="186">
        <v>45490</v>
      </c>
      <c r="U3152" s="187" t="s">
        <v>7068</v>
      </c>
      <c r="V3152" s="188" t="str" cm="1">
        <f t="array" ref="V3152">IF(SUM(LEN(A3152:U3152))=0,"",IF(OR(OR(ISBLANK(E3152),SUM(LEN(B3152),LEN(C3152))=0),AND(NOT(D3152="Unknown"),ISBLANK(I3152)),AND(NOT(N3152="Unknown"),ISBLANK(Q3152))),"Missing Information", INDEX(Table15[Entire Service Line Classification], MATCH(SUMIFS(Table15[Unique ID],Table15[System-Owned Portion],D3152,Table15[If Material Anything Other than "Lead" in Column E,Was Material Ever Previously Lead?],F3152,Table15[Customer-Owned Portion],N3152),Table15[Unique ID],0),0)))</f>
        <v>Non-lead</v>
      </c>
      <c r="W3152" s="189"/>
    </row>
    <row r="3153" spans="1:23" s="190" customFormat="1" ht="37.5" x14ac:dyDescent="0.25">
      <c r="A3153" s="180">
        <v>10890766</v>
      </c>
      <c r="B3153" s="181" t="s">
        <v>6355</v>
      </c>
      <c r="C3153" s="182" t="s">
        <v>6356</v>
      </c>
      <c r="D3153" s="183" t="s">
        <v>36</v>
      </c>
      <c r="E3153" s="181" t="s">
        <v>35</v>
      </c>
      <c r="F3153" s="183" t="s">
        <v>35</v>
      </c>
      <c r="G3153" s="181" t="s">
        <v>7032</v>
      </c>
      <c r="H3153" s="184">
        <v>1</v>
      </c>
      <c r="I3153" s="185" t="s">
        <v>107</v>
      </c>
      <c r="J3153" s="181" t="s">
        <v>37</v>
      </c>
      <c r="K3153" s="181" t="s">
        <v>38</v>
      </c>
      <c r="L3153" s="186">
        <v>45490</v>
      </c>
      <c r="M3153" s="187" t="s">
        <v>225</v>
      </c>
      <c r="N3153" s="183" t="s">
        <v>36</v>
      </c>
      <c r="O3153" s="181"/>
      <c r="P3153" s="184">
        <v>1</v>
      </c>
      <c r="Q3153" s="185" t="s">
        <v>107</v>
      </c>
      <c r="R3153" s="181" t="s">
        <v>37</v>
      </c>
      <c r="S3153" s="181" t="s">
        <v>96</v>
      </c>
      <c r="T3153" s="186">
        <v>45490</v>
      </c>
      <c r="U3153" s="187" t="s">
        <v>225</v>
      </c>
      <c r="V3153" s="188" t="str" cm="1">
        <f t="array" ref="V3153">IF(SUM(LEN(A3153:U3153))=0,"",IF(OR(OR(ISBLANK(E3153),SUM(LEN(B3153),LEN(C3153))=0),AND(NOT(D3153="Unknown"),ISBLANK(I3153)),AND(NOT(N3153="Unknown"),ISBLANK(Q3153))),"Missing Information", INDEX(Table15[Entire Service Line Classification], MATCH(SUMIFS(Table15[Unique ID],Table15[System-Owned Portion],D3153,Table15[If Material Anything Other than "Lead" in Column E,Was Material Ever Previously Lead?],F3153,Table15[Customer-Owned Portion],N3153),Table15[Unique ID],0),0)))</f>
        <v>Non-lead</v>
      </c>
      <c r="W3153" s="189"/>
    </row>
    <row r="3154" spans="1:23" s="190" customFormat="1" ht="37.5" x14ac:dyDescent="0.25">
      <c r="A3154" s="180">
        <v>10890765</v>
      </c>
      <c r="B3154" s="181" t="s">
        <v>6357</v>
      </c>
      <c r="C3154" s="182" t="s">
        <v>6358</v>
      </c>
      <c r="D3154" s="183" t="s">
        <v>36</v>
      </c>
      <c r="E3154" s="181" t="s">
        <v>35</v>
      </c>
      <c r="F3154" s="183" t="s">
        <v>35</v>
      </c>
      <c r="G3154" s="181" t="s">
        <v>7043</v>
      </c>
      <c r="H3154" s="184">
        <v>1</v>
      </c>
      <c r="I3154" s="185" t="s">
        <v>107</v>
      </c>
      <c r="J3154" s="181" t="s">
        <v>37</v>
      </c>
      <c r="K3154" s="181" t="s">
        <v>38</v>
      </c>
      <c r="L3154" s="186">
        <v>45490</v>
      </c>
      <c r="M3154" s="187" t="s">
        <v>225</v>
      </c>
      <c r="N3154" s="183" t="s">
        <v>36</v>
      </c>
      <c r="O3154" s="181"/>
      <c r="P3154" s="184">
        <v>1</v>
      </c>
      <c r="Q3154" s="185" t="s">
        <v>107</v>
      </c>
      <c r="R3154" s="181" t="s">
        <v>37</v>
      </c>
      <c r="S3154" s="181" t="s">
        <v>96</v>
      </c>
      <c r="T3154" s="186">
        <v>45490</v>
      </c>
      <c r="U3154" s="187" t="s">
        <v>225</v>
      </c>
      <c r="V3154" s="188" t="str" cm="1">
        <f t="array" ref="V3154">IF(SUM(LEN(A3154:U3154))=0,"",IF(OR(OR(ISBLANK(E3154),SUM(LEN(B3154),LEN(C3154))=0),AND(NOT(D3154="Unknown"),ISBLANK(I3154)),AND(NOT(N3154="Unknown"),ISBLANK(Q3154))),"Missing Information", INDEX(Table15[Entire Service Line Classification], MATCH(SUMIFS(Table15[Unique ID],Table15[System-Owned Portion],D3154,Table15[If Material Anything Other than "Lead" in Column E,Was Material Ever Previously Lead?],F3154,Table15[Customer-Owned Portion],N3154),Table15[Unique ID],0),0)))</f>
        <v>Non-lead</v>
      </c>
      <c r="W3154" s="189"/>
    </row>
    <row r="3155" spans="1:23" s="190" customFormat="1" ht="37.5" x14ac:dyDescent="0.25">
      <c r="A3155" s="180">
        <v>10890764</v>
      </c>
      <c r="B3155" s="181" t="s">
        <v>6359</v>
      </c>
      <c r="C3155" s="182" t="s">
        <v>6360</v>
      </c>
      <c r="D3155" s="183" t="s">
        <v>36</v>
      </c>
      <c r="E3155" s="181" t="s">
        <v>35</v>
      </c>
      <c r="F3155" s="183" t="s">
        <v>35</v>
      </c>
      <c r="G3155" s="181" t="s">
        <v>7036</v>
      </c>
      <c r="H3155" s="184">
        <v>1</v>
      </c>
      <c r="I3155" s="185" t="s">
        <v>107</v>
      </c>
      <c r="J3155" s="181" t="s">
        <v>37</v>
      </c>
      <c r="K3155" s="181" t="s">
        <v>38</v>
      </c>
      <c r="L3155" s="186">
        <v>45495</v>
      </c>
      <c r="M3155" s="187" t="s">
        <v>225</v>
      </c>
      <c r="N3155" s="183" t="s">
        <v>43</v>
      </c>
      <c r="O3155" s="181"/>
      <c r="P3155" s="184">
        <v>1</v>
      </c>
      <c r="Q3155" s="185" t="s">
        <v>107</v>
      </c>
      <c r="R3155" s="181" t="s">
        <v>37</v>
      </c>
      <c r="S3155" s="181" t="s">
        <v>96</v>
      </c>
      <c r="T3155" s="186">
        <v>45495</v>
      </c>
      <c r="U3155" s="187" t="s">
        <v>7068</v>
      </c>
      <c r="V3155" s="188" t="str" cm="1">
        <f t="array" ref="V3155">IF(SUM(LEN(A3155:U3155))=0,"",IF(OR(OR(ISBLANK(E3155),SUM(LEN(B3155),LEN(C3155))=0),AND(NOT(D3155="Unknown"),ISBLANK(I3155)),AND(NOT(N3155="Unknown"),ISBLANK(Q3155))),"Missing Information", INDEX(Table15[Entire Service Line Classification], MATCH(SUMIFS(Table15[Unique ID],Table15[System-Owned Portion],D3155,Table15[If Material Anything Other than "Lead" in Column E,Was Material Ever Previously Lead?],F3155,Table15[Customer-Owned Portion],N3155),Table15[Unique ID],0),0)))</f>
        <v>Non-lead</v>
      </c>
      <c r="W3155" s="189"/>
    </row>
    <row r="3156" spans="1:23" s="190" customFormat="1" ht="37.5" x14ac:dyDescent="0.25">
      <c r="A3156" s="180">
        <v>10890763</v>
      </c>
      <c r="B3156" s="181" t="s">
        <v>6361</v>
      </c>
      <c r="C3156" s="182" t="s">
        <v>6362</v>
      </c>
      <c r="D3156" s="183" t="s">
        <v>36</v>
      </c>
      <c r="E3156" s="181" t="s">
        <v>35</v>
      </c>
      <c r="F3156" s="183" t="s">
        <v>35</v>
      </c>
      <c r="G3156" s="181" t="s">
        <v>254</v>
      </c>
      <c r="H3156" s="184">
        <v>1</v>
      </c>
      <c r="I3156" s="185" t="s">
        <v>107</v>
      </c>
      <c r="J3156" s="181" t="s">
        <v>37</v>
      </c>
      <c r="K3156" s="181" t="s">
        <v>38</v>
      </c>
      <c r="L3156" s="186">
        <v>45463</v>
      </c>
      <c r="M3156" s="187" t="s">
        <v>225</v>
      </c>
      <c r="N3156" s="183" t="s">
        <v>36</v>
      </c>
      <c r="O3156" s="181"/>
      <c r="P3156" s="184">
        <v>0.75</v>
      </c>
      <c r="Q3156" s="185" t="s">
        <v>107</v>
      </c>
      <c r="R3156" s="181" t="s">
        <v>37</v>
      </c>
      <c r="S3156" s="181" t="s">
        <v>96</v>
      </c>
      <c r="T3156" s="186">
        <v>45463</v>
      </c>
      <c r="U3156" s="187" t="s">
        <v>225</v>
      </c>
      <c r="V3156" s="188" t="str" cm="1">
        <f t="array" ref="V3156">IF(SUM(LEN(A3156:U3156))=0,"",IF(OR(OR(ISBLANK(E3156),SUM(LEN(B3156),LEN(C3156))=0),AND(NOT(D3156="Unknown"),ISBLANK(I3156)),AND(NOT(N3156="Unknown"),ISBLANK(Q3156))),"Missing Information", INDEX(Table15[Entire Service Line Classification], MATCH(SUMIFS(Table15[Unique ID],Table15[System-Owned Portion],D3156,Table15[If Material Anything Other than "Lead" in Column E,Was Material Ever Previously Lead?],F3156,Table15[Customer-Owned Portion],N3156),Table15[Unique ID],0),0)))</f>
        <v>Non-lead</v>
      </c>
      <c r="W3156" s="189"/>
    </row>
    <row r="3157" spans="1:23" s="190" customFormat="1" ht="37.5" x14ac:dyDescent="0.25">
      <c r="A3157" s="180">
        <v>10890762</v>
      </c>
      <c r="B3157" s="181" t="s">
        <v>6363</v>
      </c>
      <c r="C3157" s="182" t="s">
        <v>6364</v>
      </c>
      <c r="D3157" s="183" t="s">
        <v>36</v>
      </c>
      <c r="E3157" s="181" t="s">
        <v>35</v>
      </c>
      <c r="F3157" s="183" t="s">
        <v>35</v>
      </c>
      <c r="G3157" s="181" t="s">
        <v>225</v>
      </c>
      <c r="H3157" s="184">
        <v>1</v>
      </c>
      <c r="I3157" s="185" t="s">
        <v>107</v>
      </c>
      <c r="J3157" s="181" t="s">
        <v>37</v>
      </c>
      <c r="K3157" s="181" t="s">
        <v>38</v>
      </c>
      <c r="L3157" s="186">
        <v>45405</v>
      </c>
      <c r="M3157" s="187" t="s">
        <v>225</v>
      </c>
      <c r="N3157" s="183" t="s">
        <v>36</v>
      </c>
      <c r="O3157" s="181"/>
      <c r="P3157" s="184">
        <v>1</v>
      </c>
      <c r="Q3157" s="185" t="s">
        <v>107</v>
      </c>
      <c r="R3157" s="181" t="s">
        <v>37</v>
      </c>
      <c r="S3157" s="181" t="s">
        <v>96</v>
      </c>
      <c r="T3157" s="186">
        <v>45405</v>
      </c>
      <c r="U3157" s="187" t="s">
        <v>225</v>
      </c>
      <c r="V3157" s="188" t="str" cm="1">
        <f t="array" ref="V3157">IF(SUM(LEN(A3157:U3157))=0,"",IF(OR(OR(ISBLANK(E3157),SUM(LEN(B3157),LEN(C3157))=0),AND(NOT(D3157="Unknown"),ISBLANK(I3157)),AND(NOT(N3157="Unknown"),ISBLANK(Q3157))),"Missing Information", INDEX(Table15[Entire Service Line Classification], MATCH(SUMIFS(Table15[Unique ID],Table15[System-Owned Portion],D3157,Table15[If Material Anything Other than "Lead" in Column E,Was Material Ever Previously Lead?],F3157,Table15[Customer-Owned Portion],N3157),Table15[Unique ID],0),0)))</f>
        <v>Non-lead</v>
      </c>
      <c r="W3157" s="189"/>
    </row>
    <row r="3158" spans="1:23" s="190" customFormat="1" ht="37.5" x14ac:dyDescent="0.25">
      <c r="A3158" s="180">
        <v>10890761</v>
      </c>
      <c r="B3158" s="181" t="s">
        <v>6365</v>
      </c>
      <c r="C3158" s="182" t="s">
        <v>6366</v>
      </c>
      <c r="D3158" s="183" t="s">
        <v>43</v>
      </c>
      <c r="E3158" s="181" t="s">
        <v>35</v>
      </c>
      <c r="F3158" s="183" t="s">
        <v>35</v>
      </c>
      <c r="G3158" s="181" t="s">
        <v>7055</v>
      </c>
      <c r="H3158" s="184">
        <v>0.75</v>
      </c>
      <c r="I3158" s="185" t="s">
        <v>107</v>
      </c>
      <c r="J3158" s="181" t="s">
        <v>37</v>
      </c>
      <c r="K3158" s="181" t="s">
        <v>38</v>
      </c>
      <c r="L3158" s="186">
        <v>45405</v>
      </c>
      <c r="M3158" s="187" t="s">
        <v>225</v>
      </c>
      <c r="N3158" s="183" t="s">
        <v>43</v>
      </c>
      <c r="O3158" s="181"/>
      <c r="P3158" s="184">
        <v>0.75</v>
      </c>
      <c r="Q3158" s="185" t="s">
        <v>107</v>
      </c>
      <c r="R3158" s="181" t="s">
        <v>37</v>
      </c>
      <c r="S3158" s="181" t="s">
        <v>96</v>
      </c>
      <c r="T3158" s="186">
        <v>45405</v>
      </c>
      <c r="U3158" s="187" t="s">
        <v>225</v>
      </c>
      <c r="V3158" s="188" t="str" cm="1">
        <f t="array" ref="V3158">IF(SUM(LEN(A3158:U3158))=0,"",IF(OR(OR(ISBLANK(E3158),SUM(LEN(B3158),LEN(C3158))=0),AND(NOT(D3158="Unknown"),ISBLANK(I3158)),AND(NOT(N3158="Unknown"),ISBLANK(Q3158))),"Missing Information", INDEX(Table15[Entire Service Line Classification], MATCH(SUMIFS(Table15[Unique ID],Table15[System-Owned Portion],D3158,Table15[If Material Anything Other than "Lead" in Column E,Was Material Ever Previously Lead?],F3158,Table15[Customer-Owned Portion],N3158),Table15[Unique ID],0),0)))</f>
        <v>Non-lead</v>
      </c>
      <c r="W3158" s="189"/>
    </row>
    <row r="3159" spans="1:23" s="190" customFormat="1" ht="37.5" x14ac:dyDescent="0.25">
      <c r="A3159" s="180">
        <v>10890760</v>
      </c>
      <c r="B3159" s="181" t="s">
        <v>6367</v>
      </c>
      <c r="C3159" s="182" t="s">
        <v>6368</v>
      </c>
      <c r="D3159" s="183" t="s">
        <v>36</v>
      </c>
      <c r="E3159" s="181" t="s">
        <v>35</v>
      </c>
      <c r="F3159" s="183" t="s">
        <v>35</v>
      </c>
      <c r="G3159" s="181" t="s">
        <v>257</v>
      </c>
      <c r="H3159" s="184">
        <v>1</v>
      </c>
      <c r="I3159" s="185" t="s">
        <v>107</v>
      </c>
      <c r="J3159" s="181" t="s">
        <v>37</v>
      </c>
      <c r="K3159" s="181" t="s">
        <v>38</v>
      </c>
      <c r="L3159" s="186">
        <v>45405</v>
      </c>
      <c r="M3159" s="187" t="s">
        <v>225</v>
      </c>
      <c r="N3159" s="183" t="s">
        <v>43</v>
      </c>
      <c r="O3159" s="181"/>
      <c r="P3159" s="184">
        <v>0.75</v>
      </c>
      <c r="Q3159" s="185" t="s">
        <v>107</v>
      </c>
      <c r="R3159" s="181" t="s">
        <v>37</v>
      </c>
      <c r="S3159" s="181" t="s">
        <v>96</v>
      </c>
      <c r="T3159" s="186">
        <v>45405</v>
      </c>
      <c r="U3159" s="187" t="s">
        <v>225</v>
      </c>
      <c r="V3159" s="188" t="str" cm="1">
        <f t="array" ref="V3159">IF(SUM(LEN(A3159:U3159))=0,"",IF(OR(OR(ISBLANK(E3159),SUM(LEN(B3159),LEN(C3159))=0),AND(NOT(D3159="Unknown"),ISBLANK(I3159)),AND(NOT(N3159="Unknown"),ISBLANK(Q3159))),"Missing Information", INDEX(Table15[Entire Service Line Classification], MATCH(SUMIFS(Table15[Unique ID],Table15[System-Owned Portion],D3159,Table15[If Material Anything Other than "Lead" in Column E,Was Material Ever Previously Lead?],F3159,Table15[Customer-Owned Portion],N3159),Table15[Unique ID],0),0)))</f>
        <v>Non-lead</v>
      </c>
      <c r="W3159" s="189"/>
    </row>
    <row r="3160" spans="1:23" s="190" customFormat="1" ht="37.5" x14ac:dyDescent="0.25">
      <c r="A3160" s="180">
        <v>10890759</v>
      </c>
      <c r="B3160" s="181" t="s">
        <v>6369</v>
      </c>
      <c r="C3160" s="182" t="s">
        <v>6370</v>
      </c>
      <c r="D3160" s="183" t="s">
        <v>36</v>
      </c>
      <c r="E3160" s="181" t="s">
        <v>35</v>
      </c>
      <c r="F3160" s="183" t="s">
        <v>35</v>
      </c>
      <c r="G3160" s="181" t="s">
        <v>225</v>
      </c>
      <c r="H3160" s="184">
        <v>2</v>
      </c>
      <c r="I3160" s="185" t="s">
        <v>107</v>
      </c>
      <c r="J3160" s="181" t="s">
        <v>37</v>
      </c>
      <c r="K3160" s="181" t="s">
        <v>38</v>
      </c>
      <c r="L3160" s="186">
        <v>45525</v>
      </c>
      <c r="M3160" s="187" t="s">
        <v>225</v>
      </c>
      <c r="N3160" s="183" t="s">
        <v>43</v>
      </c>
      <c r="O3160" s="181"/>
      <c r="P3160" s="184">
        <v>2</v>
      </c>
      <c r="Q3160" s="185" t="s">
        <v>107</v>
      </c>
      <c r="R3160" s="181" t="s">
        <v>37</v>
      </c>
      <c r="S3160" s="181" t="s">
        <v>96</v>
      </c>
      <c r="T3160" s="186">
        <v>45525</v>
      </c>
      <c r="U3160" s="187" t="s">
        <v>225</v>
      </c>
      <c r="V3160" s="188" t="str" cm="1">
        <f t="array" ref="V3160">IF(SUM(LEN(A3160:U3160))=0,"",IF(OR(OR(ISBLANK(E3160),SUM(LEN(B3160),LEN(C3160))=0),AND(NOT(D3160="Unknown"),ISBLANK(I3160)),AND(NOT(N3160="Unknown"),ISBLANK(Q3160))),"Missing Information", INDEX(Table15[Entire Service Line Classification], MATCH(SUMIFS(Table15[Unique ID],Table15[System-Owned Portion],D3160,Table15[If Material Anything Other than "Lead" in Column E,Was Material Ever Previously Lead?],F3160,Table15[Customer-Owned Portion],N3160),Table15[Unique ID],0),0)))</f>
        <v>Non-lead</v>
      </c>
      <c r="W3160" s="189"/>
    </row>
    <row r="3161" spans="1:23" s="190" customFormat="1" ht="37.5" x14ac:dyDescent="0.25">
      <c r="A3161" s="180">
        <v>10890758</v>
      </c>
      <c r="B3161" s="181" t="s">
        <v>6371</v>
      </c>
      <c r="C3161" s="182" t="s">
        <v>6372</v>
      </c>
      <c r="D3161" s="183" t="s">
        <v>36</v>
      </c>
      <c r="E3161" s="181" t="s">
        <v>35</v>
      </c>
      <c r="F3161" s="183" t="s">
        <v>35</v>
      </c>
      <c r="G3161" s="181" t="s">
        <v>249</v>
      </c>
      <c r="H3161" s="184">
        <v>1</v>
      </c>
      <c r="I3161" s="185" t="s">
        <v>107</v>
      </c>
      <c r="J3161" s="181" t="s">
        <v>37</v>
      </c>
      <c r="K3161" s="181" t="s">
        <v>38</v>
      </c>
      <c r="L3161" s="186">
        <v>45491</v>
      </c>
      <c r="M3161" s="187" t="s">
        <v>225</v>
      </c>
      <c r="N3161" s="183" t="s">
        <v>43</v>
      </c>
      <c r="O3161" s="181"/>
      <c r="P3161" s="184">
        <v>0.75</v>
      </c>
      <c r="Q3161" s="185" t="s">
        <v>107</v>
      </c>
      <c r="R3161" s="181" t="s">
        <v>37</v>
      </c>
      <c r="S3161" s="181" t="s">
        <v>96</v>
      </c>
      <c r="T3161" s="186">
        <v>45491</v>
      </c>
      <c r="U3161" s="187" t="s">
        <v>7078</v>
      </c>
      <c r="V3161" s="188" t="str" cm="1">
        <f t="array" ref="V3161">IF(SUM(LEN(A3161:U3161))=0,"",IF(OR(OR(ISBLANK(E3161),SUM(LEN(B3161),LEN(C3161))=0),AND(NOT(D3161="Unknown"),ISBLANK(I3161)),AND(NOT(N3161="Unknown"),ISBLANK(Q3161))),"Missing Information", INDEX(Table15[Entire Service Line Classification], MATCH(SUMIFS(Table15[Unique ID],Table15[System-Owned Portion],D3161,Table15[If Material Anything Other than "Lead" in Column E,Was Material Ever Previously Lead?],F3161,Table15[Customer-Owned Portion],N3161),Table15[Unique ID],0),0)))</f>
        <v>Non-lead</v>
      </c>
      <c r="W3161" s="189"/>
    </row>
    <row r="3162" spans="1:23" s="190" customFormat="1" ht="37.5" x14ac:dyDescent="0.25">
      <c r="A3162" s="180">
        <v>10890757</v>
      </c>
      <c r="B3162" s="181" t="s">
        <v>6373</v>
      </c>
      <c r="C3162" s="182" t="s">
        <v>6374</v>
      </c>
      <c r="D3162" s="183" t="s">
        <v>36</v>
      </c>
      <c r="E3162" s="181" t="s">
        <v>35</v>
      </c>
      <c r="F3162" s="183" t="s">
        <v>35</v>
      </c>
      <c r="G3162" s="181" t="s">
        <v>255</v>
      </c>
      <c r="H3162" s="184">
        <v>1</v>
      </c>
      <c r="I3162" s="185" t="s">
        <v>107</v>
      </c>
      <c r="J3162" s="181" t="s">
        <v>37</v>
      </c>
      <c r="K3162" s="181" t="s">
        <v>38</v>
      </c>
      <c r="L3162" s="186">
        <v>45405</v>
      </c>
      <c r="M3162" s="187" t="s">
        <v>225</v>
      </c>
      <c r="N3162" s="183" t="s">
        <v>36</v>
      </c>
      <c r="O3162" s="181"/>
      <c r="P3162" s="184">
        <v>0.75</v>
      </c>
      <c r="Q3162" s="185" t="s">
        <v>107</v>
      </c>
      <c r="R3162" s="181" t="s">
        <v>37</v>
      </c>
      <c r="S3162" s="181" t="s">
        <v>96</v>
      </c>
      <c r="T3162" s="186">
        <v>45405</v>
      </c>
      <c r="U3162" s="187" t="s">
        <v>225</v>
      </c>
      <c r="V3162" s="188" t="str" cm="1">
        <f t="array" ref="V3162">IF(SUM(LEN(A3162:U3162))=0,"",IF(OR(OR(ISBLANK(E3162),SUM(LEN(B3162),LEN(C3162))=0),AND(NOT(D3162="Unknown"),ISBLANK(I3162)),AND(NOT(N3162="Unknown"),ISBLANK(Q3162))),"Missing Information", INDEX(Table15[Entire Service Line Classification], MATCH(SUMIFS(Table15[Unique ID],Table15[System-Owned Portion],D3162,Table15[If Material Anything Other than "Lead" in Column E,Was Material Ever Previously Lead?],F3162,Table15[Customer-Owned Portion],N3162),Table15[Unique ID],0),0)))</f>
        <v>Non-lead</v>
      </c>
      <c r="W3162" s="189"/>
    </row>
    <row r="3163" spans="1:23" s="190" customFormat="1" ht="37.5" x14ac:dyDescent="0.25">
      <c r="A3163" s="180">
        <v>10890756</v>
      </c>
      <c r="B3163" s="181" t="s">
        <v>6375</v>
      </c>
      <c r="C3163" s="182" t="s">
        <v>6376</v>
      </c>
      <c r="D3163" s="183" t="s">
        <v>36</v>
      </c>
      <c r="E3163" s="181" t="s">
        <v>35</v>
      </c>
      <c r="F3163" s="183" t="s">
        <v>35</v>
      </c>
      <c r="G3163" s="181" t="s">
        <v>274</v>
      </c>
      <c r="H3163" s="184">
        <v>1</v>
      </c>
      <c r="I3163" s="185" t="s">
        <v>107</v>
      </c>
      <c r="J3163" s="181" t="s">
        <v>37</v>
      </c>
      <c r="K3163" s="181" t="s">
        <v>38</v>
      </c>
      <c r="L3163" s="186">
        <v>45461</v>
      </c>
      <c r="M3163" s="187" t="s">
        <v>7068</v>
      </c>
      <c r="N3163" s="183" t="s">
        <v>43</v>
      </c>
      <c r="O3163" s="181"/>
      <c r="P3163" s="184">
        <v>1</v>
      </c>
      <c r="Q3163" s="185" t="s">
        <v>107</v>
      </c>
      <c r="R3163" s="181" t="s">
        <v>37</v>
      </c>
      <c r="S3163" s="181" t="s">
        <v>96</v>
      </c>
      <c r="T3163" s="186">
        <v>45461</v>
      </c>
      <c r="U3163" s="187" t="s">
        <v>7068</v>
      </c>
      <c r="V3163" s="188" t="str" cm="1">
        <f t="array" ref="V3163">IF(SUM(LEN(A3163:U3163))=0,"",IF(OR(OR(ISBLANK(E3163),SUM(LEN(B3163),LEN(C3163))=0),AND(NOT(D3163="Unknown"),ISBLANK(I3163)),AND(NOT(N3163="Unknown"),ISBLANK(Q3163))),"Missing Information", INDEX(Table15[Entire Service Line Classification], MATCH(SUMIFS(Table15[Unique ID],Table15[System-Owned Portion],D3163,Table15[If Material Anything Other than "Lead" in Column E,Was Material Ever Previously Lead?],F3163,Table15[Customer-Owned Portion],N3163),Table15[Unique ID],0),0)))</f>
        <v>Non-lead</v>
      </c>
      <c r="W3163" s="189"/>
    </row>
    <row r="3164" spans="1:23" s="190" customFormat="1" ht="37.5" x14ac:dyDescent="0.25">
      <c r="A3164" s="180">
        <v>10890755</v>
      </c>
      <c r="B3164" s="181" t="s">
        <v>6377</v>
      </c>
      <c r="C3164" s="182" t="s">
        <v>6378</v>
      </c>
      <c r="D3164" s="183" t="s">
        <v>36</v>
      </c>
      <c r="E3164" s="181" t="s">
        <v>35</v>
      </c>
      <c r="F3164" s="183" t="s">
        <v>35</v>
      </c>
      <c r="G3164" s="181" t="s">
        <v>225</v>
      </c>
      <c r="H3164" s="184">
        <v>1.5</v>
      </c>
      <c r="I3164" s="185" t="s">
        <v>107</v>
      </c>
      <c r="J3164" s="181" t="s">
        <v>37</v>
      </c>
      <c r="K3164" s="181" t="s">
        <v>38</v>
      </c>
      <c r="L3164" s="186">
        <v>45492</v>
      </c>
      <c r="M3164" s="187" t="s">
        <v>225</v>
      </c>
      <c r="N3164" s="183" t="s">
        <v>36</v>
      </c>
      <c r="O3164" s="181"/>
      <c r="P3164" s="184">
        <v>1.5</v>
      </c>
      <c r="Q3164" s="185" t="s">
        <v>107</v>
      </c>
      <c r="R3164" s="181" t="s">
        <v>37</v>
      </c>
      <c r="S3164" s="181" t="s">
        <v>96</v>
      </c>
      <c r="T3164" s="186">
        <v>45492</v>
      </c>
      <c r="U3164" s="187" t="s">
        <v>225</v>
      </c>
      <c r="V3164" s="188" t="str" cm="1">
        <f t="array" ref="V3164">IF(SUM(LEN(A3164:U3164))=0,"",IF(OR(OR(ISBLANK(E3164),SUM(LEN(B3164),LEN(C3164))=0),AND(NOT(D3164="Unknown"),ISBLANK(I3164)),AND(NOT(N3164="Unknown"),ISBLANK(Q3164))),"Missing Information", INDEX(Table15[Entire Service Line Classification], MATCH(SUMIFS(Table15[Unique ID],Table15[System-Owned Portion],D3164,Table15[If Material Anything Other than "Lead" in Column E,Was Material Ever Previously Lead?],F3164,Table15[Customer-Owned Portion],N3164),Table15[Unique ID],0),0)))</f>
        <v>Non-lead</v>
      </c>
      <c r="W3164" s="189"/>
    </row>
    <row r="3165" spans="1:23" s="190" customFormat="1" ht="37.5" x14ac:dyDescent="0.25">
      <c r="A3165" s="180">
        <v>10890754</v>
      </c>
      <c r="B3165" s="181" t="s">
        <v>6379</v>
      </c>
      <c r="C3165" s="182" t="s">
        <v>6380</v>
      </c>
      <c r="D3165" s="183" t="s">
        <v>43</v>
      </c>
      <c r="E3165" s="181" t="s">
        <v>35</v>
      </c>
      <c r="F3165" s="183" t="s">
        <v>35</v>
      </c>
      <c r="G3165" s="181" t="s">
        <v>256</v>
      </c>
      <c r="H3165" s="184">
        <v>0.75</v>
      </c>
      <c r="I3165" s="185" t="s">
        <v>107</v>
      </c>
      <c r="J3165" s="181" t="s">
        <v>37</v>
      </c>
      <c r="K3165" s="181" t="s">
        <v>38</v>
      </c>
      <c r="L3165" s="186">
        <v>45491</v>
      </c>
      <c r="M3165" s="187" t="s">
        <v>7078</v>
      </c>
      <c r="N3165" s="183" t="s">
        <v>43</v>
      </c>
      <c r="O3165" s="181"/>
      <c r="P3165" s="184">
        <v>0.75</v>
      </c>
      <c r="Q3165" s="185" t="s">
        <v>107</v>
      </c>
      <c r="R3165" s="181" t="s">
        <v>37</v>
      </c>
      <c r="S3165" s="181" t="s">
        <v>96</v>
      </c>
      <c r="T3165" s="186">
        <v>45491</v>
      </c>
      <c r="U3165" s="187" t="s">
        <v>7078</v>
      </c>
      <c r="V3165" s="188" t="str" cm="1">
        <f t="array" ref="V3165">IF(SUM(LEN(A3165:U3165))=0,"",IF(OR(OR(ISBLANK(E3165),SUM(LEN(B3165),LEN(C3165))=0),AND(NOT(D3165="Unknown"),ISBLANK(I3165)),AND(NOT(N3165="Unknown"),ISBLANK(Q3165))),"Missing Information", INDEX(Table15[Entire Service Line Classification], MATCH(SUMIFS(Table15[Unique ID],Table15[System-Owned Portion],D3165,Table15[If Material Anything Other than "Lead" in Column E,Was Material Ever Previously Lead?],F3165,Table15[Customer-Owned Portion],N3165),Table15[Unique ID],0),0)))</f>
        <v>Non-lead</v>
      </c>
      <c r="W3165" s="189"/>
    </row>
    <row r="3166" spans="1:23" s="190" customFormat="1" ht="37.5" x14ac:dyDescent="0.25">
      <c r="A3166" s="180">
        <v>10890753</v>
      </c>
      <c r="B3166" s="181" t="s">
        <v>6381</v>
      </c>
      <c r="C3166" s="182" t="s">
        <v>6382</v>
      </c>
      <c r="D3166" s="183" t="s">
        <v>43</v>
      </c>
      <c r="E3166" s="181" t="s">
        <v>35</v>
      </c>
      <c r="F3166" s="183" t="s">
        <v>35</v>
      </c>
      <c r="G3166" s="181" t="s">
        <v>257</v>
      </c>
      <c r="H3166" s="184">
        <v>1</v>
      </c>
      <c r="I3166" s="185" t="s">
        <v>107</v>
      </c>
      <c r="J3166" s="181" t="s">
        <v>37</v>
      </c>
      <c r="K3166" s="181" t="s">
        <v>38</v>
      </c>
      <c r="L3166" s="186">
        <v>45455</v>
      </c>
      <c r="M3166" s="187" t="s">
        <v>7069</v>
      </c>
      <c r="N3166" s="183" t="s">
        <v>43</v>
      </c>
      <c r="O3166" s="181"/>
      <c r="P3166" s="184">
        <v>1</v>
      </c>
      <c r="Q3166" s="185" t="s">
        <v>107</v>
      </c>
      <c r="R3166" s="181" t="s">
        <v>37</v>
      </c>
      <c r="S3166" s="181" t="s">
        <v>96</v>
      </c>
      <c r="T3166" s="186">
        <v>45455</v>
      </c>
      <c r="U3166" s="187" t="s">
        <v>7069</v>
      </c>
      <c r="V3166" s="188" t="str" cm="1">
        <f t="array" ref="V3166">IF(SUM(LEN(A3166:U3166))=0,"",IF(OR(OR(ISBLANK(E3166),SUM(LEN(B3166),LEN(C3166))=0),AND(NOT(D3166="Unknown"),ISBLANK(I3166)),AND(NOT(N3166="Unknown"),ISBLANK(Q3166))),"Missing Information", INDEX(Table15[Entire Service Line Classification], MATCH(SUMIFS(Table15[Unique ID],Table15[System-Owned Portion],D3166,Table15[If Material Anything Other than "Lead" in Column E,Was Material Ever Previously Lead?],F3166,Table15[Customer-Owned Portion],N3166),Table15[Unique ID],0),0)))</f>
        <v>Non-lead</v>
      </c>
      <c r="W3166" s="189"/>
    </row>
    <row r="3167" spans="1:23" s="190" customFormat="1" ht="37.5" x14ac:dyDescent="0.25">
      <c r="A3167" s="180">
        <v>10890752</v>
      </c>
      <c r="B3167" s="181" t="s">
        <v>6383</v>
      </c>
      <c r="C3167" s="182" t="s">
        <v>6384</v>
      </c>
      <c r="D3167" s="183" t="s">
        <v>43</v>
      </c>
      <c r="E3167" s="181" t="s">
        <v>35</v>
      </c>
      <c r="F3167" s="183" t="s">
        <v>35</v>
      </c>
      <c r="G3167" s="181" t="s">
        <v>265</v>
      </c>
      <c r="H3167" s="184">
        <v>0.75</v>
      </c>
      <c r="I3167" s="185" t="s">
        <v>107</v>
      </c>
      <c r="J3167" s="181" t="s">
        <v>37</v>
      </c>
      <c r="K3167" s="181" t="s">
        <v>38</v>
      </c>
      <c r="L3167" s="186">
        <v>45405</v>
      </c>
      <c r="M3167" s="187" t="s">
        <v>225</v>
      </c>
      <c r="N3167" s="183" t="s">
        <v>36</v>
      </c>
      <c r="O3167" s="181"/>
      <c r="P3167" s="184">
        <v>0.75</v>
      </c>
      <c r="Q3167" s="185" t="s">
        <v>107</v>
      </c>
      <c r="R3167" s="181" t="s">
        <v>37</v>
      </c>
      <c r="S3167" s="181" t="s">
        <v>96</v>
      </c>
      <c r="T3167" s="186">
        <v>45405</v>
      </c>
      <c r="U3167" s="187" t="s">
        <v>225</v>
      </c>
      <c r="V3167" s="188" t="str" cm="1">
        <f t="array" ref="V3167">IF(SUM(LEN(A3167:U3167))=0,"",IF(OR(OR(ISBLANK(E3167),SUM(LEN(B3167),LEN(C3167))=0),AND(NOT(D3167="Unknown"),ISBLANK(I3167)),AND(NOT(N3167="Unknown"),ISBLANK(Q3167))),"Missing Information", INDEX(Table15[Entire Service Line Classification], MATCH(SUMIFS(Table15[Unique ID],Table15[System-Owned Portion],D3167,Table15[If Material Anything Other than "Lead" in Column E,Was Material Ever Previously Lead?],F3167,Table15[Customer-Owned Portion],N3167),Table15[Unique ID],0),0)))</f>
        <v>Non-lead</v>
      </c>
      <c r="W3167" s="189"/>
    </row>
    <row r="3168" spans="1:23" s="190" customFormat="1" ht="37.5" x14ac:dyDescent="0.25">
      <c r="A3168" s="180">
        <v>10890751</v>
      </c>
      <c r="B3168" s="181" t="s">
        <v>6385</v>
      </c>
      <c r="C3168" s="182" t="s">
        <v>6386</v>
      </c>
      <c r="D3168" s="183" t="s">
        <v>43</v>
      </c>
      <c r="E3168" s="181" t="s">
        <v>35</v>
      </c>
      <c r="F3168" s="183" t="s">
        <v>35</v>
      </c>
      <c r="G3168" s="181" t="s">
        <v>232</v>
      </c>
      <c r="H3168" s="184">
        <v>0.75</v>
      </c>
      <c r="I3168" s="185" t="s">
        <v>107</v>
      </c>
      <c r="J3168" s="181" t="s">
        <v>37</v>
      </c>
      <c r="K3168" s="181" t="s">
        <v>38</v>
      </c>
      <c r="L3168" s="186">
        <v>45405</v>
      </c>
      <c r="M3168" s="187" t="s">
        <v>7069</v>
      </c>
      <c r="N3168" s="183" t="s">
        <v>36</v>
      </c>
      <c r="O3168" s="181"/>
      <c r="P3168" s="184">
        <v>0.75</v>
      </c>
      <c r="Q3168" s="185" t="s">
        <v>107</v>
      </c>
      <c r="R3168" s="181" t="s">
        <v>37</v>
      </c>
      <c r="S3168" s="181" t="s">
        <v>96</v>
      </c>
      <c r="T3168" s="186">
        <v>45405</v>
      </c>
      <c r="U3168" s="187" t="s">
        <v>225</v>
      </c>
      <c r="V3168" s="188" t="str" cm="1">
        <f t="array" ref="V3168">IF(SUM(LEN(A3168:U3168))=0,"",IF(OR(OR(ISBLANK(E3168),SUM(LEN(B3168),LEN(C3168))=0),AND(NOT(D3168="Unknown"),ISBLANK(I3168)),AND(NOT(N3168="Unknown"),ISBLANK(Q3168))),"Missing Information", INDEX(Table15[Entire Service Line Classification], MATCH(SUMIFS(Table15[Unique ID],Table15[System-Owned Portion],D3168,Table15[If Material Anything Other than "Lead" in Column E,Was Material Ever Previously Lead?],F3168,Table15[Customer-Owned Portion],N3168),Table15[Unique ID],0),0)))</f>
        <v>Non-lead</v>
      </c>
      <c r="W3168" s="189"/>
    </row>
    <row r="3169" spans="1:23" s="190" customFormat="1" ht="37.5" x14ac:dyDescent="0.25">
      <c r="A3169" s="180">
        <v>10890750</v>
      </c>
      <c r="B3169" s="181" t="s">
        <v>6359</v>
      </c>
      <c r="C3169" s="182" t="s">
        <v>6360</v>
      </c>
      <c r="D3169" s="183" t="s">
        <v>36</v>
      </c>
      <c r="E3169" s="181" t="s">
        <v>35</v>
      </c>
      <c r="F3169" s="183" t="s">
        <v>35</v>
      </c>
      <c r="G3169" s="181" t="s">
        <v>7036</v>
      </c>
      <c r="H3169" s="184">
        <v>1</v>
      </c>
      <c r="I3169" s="185" t="s">
        <v>107</v>
      </c>
      <c r="J3169" s="181" t="s">
        <v>37</v>
      </c>
      <c r="K3169" s="181" t="s">
        <v>38</v>
      </c>
      <c r="L3169" s="186">
        <v>45495</v>
      </c>
      <c r="M3169" s="187" t="s">
        <v>225</v>
      </c>
      <c r="N3169" s="183" t="s">
        <v>43</v>
      </c>
      <c r="O3169" s="181"/>
      <c r="P3169" s="184">
        <v>1</v>
      </c>
      <c r="Q3169" s="185" t="s">
        <v>107</v>
      </c>
      <c r="R3169" s="181" t="s">
        <v>37</v>
      </c>
      <c r="S3169" s="181" t="s">
        <v>96</v>
      </c>
      <c r="T3169" s="186">
        <v>45495</v>
      </c>
      <c r="U3169" s="187" t="s">
        <v>7068</v>
      </c>
      <c r="V3169" s="188" t="str" cm="1">
        <f t="array" ref="V3169">IF(SUM(LEN(A3169:U3169))=0,"",IF(OR(OR(ISBLANK(E3169),SUM(LEN(B3169),LEN(C3169))=0),AND(NOT(D3169="Unknown"),ISBLANK(I3169)),AND(NOT(N3169="Unknown"),ISBLANK(Q3169))),"Missing Information", INDEX(Table15[Entire Service Line Classification], MATCH(SUMIFS(Table15[Unique ID],Table15[System-Owned Portion],D3169,Table15[If Material Anything Other than "Lead" in Column E,Was Material Ever Previously Lead?],F3169,Table15[Customer-Owned Portion],N3169),Table15[Unique ID],0),0)))</f>
        <v>Non-lead</v>
      </c>
      <c r="W3169" s="189"/>
    </row>
    <row r="3170" spans="1:23" s="190" customFormat="1" ht="37.5" x14ac:dyDescent="0.25">
      <c r="A3170" s="180">
        <v>10890749</v>
      </c>
      <c r="B3170" s="181" t="s">
        <v>6387</v>
      </c>
      <c r="C3170" s="182" t="s">
        <v>6388</v>
      </c>
      <c r="D3170" s="183" t="s">
        <v>36</v>
      </c>
      <c r="E3170" s="181" t="s">
        <v>35</v>
      </c>
      <c r="F3170" s="183" t="s">
        <v>35</v>
      </c>
      <c r="G3170" s="181" t="s">
        <v>226</v>
      </c>
      <c r="H3170" s="184">
        <v>1</v>
      </c>
      <c r="I3170" s="185" t="s">
        <v>107</v>
      </c>
      <c r="J3170" s="181" t="s">
        <v>37</v>
      </c>
      <c r="K3170" s="181" t="s">
        <v>38</v>
      </c>
      <c r="L3170" s="186">
        <v>45491</v>
      </c>
      <c r="M3170" s="187" t="s">
        <v>225</v>
      </c>
      <c r="N3170" s="183" t="s">
        <v>43</v>
      </c>
      <c r="O3170" s="181"/>
      <c r="P3170" s="184">
        <v>1</v>
      </c>
      <c r="Q3170" s="185" t="s">
        <v>107</v>
      </c>
      <c r="R3170" s="181" t="s">
        <v>37</v>
      </c>
      <c r="S3170" s="181" t="s">
        <v>96</v>
      </c>
      <c r="T3170" s="186">
        <v>45491</v>
      </c>
      <c r="U3170" s="187" t="s">
        <v>7078</v>
      </c>
      <c r="V3170" s="188" t="str" cm="1">
        <f t="array" ref="V3170">IF(SUM(LEN(A3170:U3170))=0,"",IF(OR(OR(ISBLANK(E3170),SUM(LEN(B3170),LEN(C3170))=0),AND(NOT(D3170="Unknown"),ISBLANK(I3170)),AND(NOT(N3170="Unknown"),ISBLANK(Q3170))),"Missing Information", INDEX(Table15[Entire Service Line Classification], MATCH(SUMIFS(Table15[Unique ID],Table15[System-Owned Portion],D3170,Table15[If Material Anything Other than "Lead" in Column E,Was Material Ever Previously Lead?],F3170,Table15[Customer-Owned Portion],N3170),Table15[Unique ID],0),0)))</f>
        <v>Non-lead</v>
      </c>
      <c r="W3170" s="189"/>
    </row>
    <row r="3171" spans="1:23" s="190" customFormat="1" ht="37.5" x14ac:dyDescent="0.25">
      <c r="A3171" s="180">
        <v>10890748</v>
      </c>
      <c r="B3171" s="181" t="s">
        <v>6389</v>
      </c>
      <c r="C3171" s="182" t="s">
        <v>6390</v>
      </c>
      <c r="D3171" s="183" t="s">
        <v>36</v>
      </c>
      <c r="E3171" s="181" t="s">
        <v>35</v>
      </c>
      <c r="F3171" s="183" t="s">
        <v>35</v>
      </c>
      <c r="G3171" s="181" t="s">
        <v>256</v>
      </c>
      <c r="H3171" s="184">
        <v>1</v>
      </c>
      <c r="I3171" s="185" t="s">
        <v>107</v>
      </c>
      <c r="J3171" s="181" t="s">
        <v>37</v>
      </c>
      <c r="K3171" s="181" t="s">
        <v>38</v>
      </c>
      <c r="L3171" s="186">
        <v>45491</v>
      </c>
      <c r="M3171" s="187" t="s">
        <v>225</v>
      </c>
      <c r="N3171" s="183" t="s">
        <v>36</v>
      </c>
      <c r="O3171" s="181"/>
      <c r="P3171" s="184">
        <v>1</v>
      </c>
      <c r="Q3171" s="185" t="s">
        <v>107</v>
      </c>
      <c r="R3171" s="181" t="s">
        <v>37</v>
      </c>
      <c r="S3171" s="181" t="s">
        <v>96</v>
      </c>
      <c r="T3171" s="186">
        <v>45491</v>
      </c>
      <c r="U3171" s="187" t="s">
        <v>225</v>
      </c>
      <c r="V3171" s="188" t="str" cm="1">
        <f t="array" ref="V3171">IF(SUM(LEN(A3171:U3171))=0,"",IF(OR(OR(ISBLANK(E3171),SUM(LEN(B3171),LEN(C3171))=0),AND(NOT(D3171="Unknown"),ISBLANK(I3171)),AND(NOT(N3171="Unknown"),ISBLANK(Q3171))),"Missing Information", INDEX(Table15[Entire Service Line Classification], MATCH(SUMIFS(Table15[Unique ID],Table15[System-Owned Portion],D3171,Table15[If Material Anything Other than "Lead" in Column E,Was Material Ever Previously Lead?],F3171,Table15[Customer-Owned Portion],N3171),Table15[Unique ID],0),0)))</f>
        <v>Non-lead</v>
      </c>
      <c r="W3171" s="189"/>
    </row>
    <row r="3172" spans="1:23" s="190" customFormat="1" ht="37.5" x14ac:dyDescent="0.25">
      <c r="A3172" s="180">
        <v>10890747</v>
      </c>
      <c r="B3172" s="181" t="s">
        <v>6391</v>
      </c>
      <c r="C3172" s="182" t="s">
        <v>6392</v>
      </c>
      <c r="D3172" s="183" t="s">
        <v>36</v>
      </c>
      <c r="E3172" s="181" t="s">
        <v>35</v>
      </c>
      <c r="F3172" s="183" t="s">
        <v>35</v>
      </c>
      <c r="G3172" s="181" t="s">
        <v>239</v>
      </c>
      <c r="H3172" s="184">
        <v>1</v>
      </c>
      <c r="I3172" s="185" t="s">
        <v>107</v>
      </c>
      <c r="J3172" s="181" t="s">
        <v>37</v>
      </c>
      <c r="K3172" s="181" t="s">
        <v>38</v>
      </c>
      <c r="L3172" s="186">
        <v>45493</v>
      </c>
      <c r="M3172" s="187" t="s">
        <v>225</v>
      </c>
      <c r="N3172" s="183" t="s">
        <v>36</v>
      </c>
      <c r="O3172" s="181"/>
      <c r="P3172" s="184">
        <v>1</v>
      </c>
      <c r="Q3172" s="185" t="s">
        <v>107</v>
      </c>
      <c r="R3172" s="181" t="s">
        <v>37</v>
      </c>
      <c r="S3172" s="181" t="s">
        <v>96</v>
      </c>
      <c r="T3172" s="186">
        <v>45493</v>
      </c>
      <c r="U3172" s="187" t="s">
        <v>225</v>
      </c>
      <c r="V3172" s="188" t="str" cm="1">
        <f t="array" ref="V3172">IF(SUM(LEN(A3172:U3172))=0,"",IF(OR(OR(ISBLANK(E3172),SUM(LEN(B3172),LEN(C3172))=0),AND(NOT(D3172="Unknown"),ISBLANK(I3172)),AND(NOT(N3172="Unknown"),ISBLANK(Q3172))),"Missing Information", INDEX(Table15[Entire Service Line Classification], MATCH(SUMIFS(Table15[Unique ID],Table15[System-Owned Portion],D3172,Table15[If Material Anything Other than "Lead" in Column E,Was Material Ever Previously Lead?],F3172,Table15[Customer-Owned Portion],N3172),Table15[Unique ID],0),0)))</f>
        <v>Non-lead</v>
      </c>
      <c r="W3172" s="189"/>
    </row>
    <row r="3173" spans="1:23" s="190" customFormat="1" ht="37.5" x14ac:dyDescent="0.25">
      <c r="A3173" s="180">
        <v>10890746</v>
      </c>
      <c r="B3173" s="181" t="s">
        <v>6393</v>
      </c>
      <c r="C3173" s="182" t="s">
        <v>6394</v>
      </c>
      <c r="D3173" s="183" t="s">
        <v>36</v>
      </c>
      <c r="E3173" s="181" t="s">
        <v>35</v>
      </c>
      <c r="F3173" s="183" t="s">
        <v>35</v>
      </c>
      <c r="G3173" s="181" t="s">
        <v>7048</v>
      </c>
      <c r="H3173" s="184">
        <v>1</v>
      </c>
      <c r="I3173" s="185" t="s">
        <v>107</v>
      </c>
      <c r="J3173" s="181" t="s">
        <v>37</v>
      </c>
      <c r="K3173" s="181" t="s">
        <v>38</v>
      </c>
      <c r="L3173" s="186">
        <v>45461</v>
      </c>
      <c r="M3173" s="187" t="s">
        <v>7068</v>
      </c>
      <c r="N3173" s="183" t="s">
        <v>36</v>
      </c>
      <c r="O3173" s="181"/>
      <c r="P3173" s="184">
        <v>1</v>
      </c>
      <c r="Q3173" s="185" t="s">
        <v>107</v>
      </c>
      <c r="R3173" s="181" t="s">
        <v>37</v>
      </c>
      <c r="S3173" s="181" t="s">
        <v>96</v>
      </c>
      <c r="T3173" s="186">
        <v>45461</v>
      </c>
      <c r="U3173" s="187" t="s">
        <v>7068</v>
      </c>
      <c r="V3173" s="188" t="str" cm="1">
        <f t="array" ref="V3173">IF(SUM(LEN(A3173:U3173))=0,"",IF(OR(OR(ISBLANK(E3173),SUM(LEN(B3173),LEN(C3173))=0),AND(NOT(D3173="Unknown"),ISBLANK(I3173)),AND(NOT(N3173="Unknown"),ISBLANK(Q3173))),"Missing Information", INDEX(Table15[Entire Service Line Classification], MATCH(SUMIFS(Table15[Unique ID],Table15[System-Owned Portion],D3173,Table15[If Material Anything Other than "Lead" in Column E,Was Material Ever Previously Lead?],F3173,Table15[Customer-Owned Portion],N3173),Table15[Unique ID],0),0)))</f>
        <v>Non-lead</v>
      </c>
      <c r="W3173" s="189"/>
    </row>
    <row r="3174" spans="1:23" s="190" customFormat="1" ht="37.5" x14ac:dyDescent="0.25">
      <c r="A3174" s="180">
        <v>10890745</v>
      </c>
      <c r="B3174" s="181" t="s">
        <v>6395</v>
      </c>
      <c r="C3174" s="182" t="s">
        <v>6396</v>
      </c>
      <c r="D3174" s="183" t="s">
        <v>36</v>
      </c>
      <c r="E3174" s="181" t="s">
        <v>35</v>
      </c>
      <c r="F3174" s="183" t="s">
        <v>35</v>
      </c>
      <c r="G3174" s="181" t="s">
        <v>7047</v>
      </c>
      <c r="H3174" s="184">
        <v>1</v>
      </c>
      <c r="I3174" s="185" t="s">
        <v>107</v>
      </c>
      <c r="J3174" s="181" t="s">
        <v>37</v>
      </c>
      <c r="K3174" s="181" t="s">
        <v>38</v>
      </c>
      <c r="L3174" s="186">
        <v>45495</v>
      </c>
      <c r="M3174" s="187" t="s">
        <v>225</v>
      </c>
      <c r="N3174" s="183" t="s">
        <v>36</v>
      </c>
      <c r="O3174" s="181"/>
      <c r="P3174" s="184">
        <v>0.75</v>
      </c>
      <c r="Q3174" s="185" t="s">
        <v>107</v>
      </c>
      <c r="R3174" s="181" t="s">
        <v>37</v>
      </c>
      <c r="S3174" s="181" t="s">
        <v>96</v>
      </c>
      <c r="T3174" s="186">
        <v>45495</v>
      </c>
      <c r="U3174" s="187" t="s">
        <v>225</v>
      </c>
      <c r="V3174" s="188" t="str" cm="1">
        <f t="array" ref="V3174">IF(SUM(LEN(A3174:U3174))=0,"",IF(OR(OR(ISBLANK(E3174),SUM(LEN(B3174),LEN(C3174))=0),AND(NOT(D3174="Unknown"),ISBLANK(I3174)),AND(NOT(N3174="Unknown"),ISBLANK(Q3174))),"Missing Information", INDEX(Table15[Entire Service Line Classification], MATCH(SUMIFS(Table15[Unique ID],Table15[System-Owned Portion],D3174,Table15[If Material Anything Other than "Lead" in Column E,Was Material Ever Previously Lead?],F3174,Table15[Customer-Owned Portion],N3174),Table15[Unique ID],0),0)))</f>
        <v>Non-lead</v>
      </c>
      <c r="W3174" s="189"/>
    </row>
    <row r="3175" spans="1:23" s="190" customFormat="1" ht="37.5" x14ac:dyDescent="0.25">
      <c r="A3175" s="180">
        <v>10890744</v>
      </c>
      <c r="B3175" s="181" t="s">
        <v>6397</v>
      </c>
      <c r="C3175" s="182" t="s">
        <v>6398</v>
      </c>
      <c r="D3175" s="183" t="s">
        <v>36</v>
      </c>
      <c r="E3175" s="181" t="s">
        <v>35</v>
      </c>
      <c r="F3175" s="183" t="s">
        <v>35</v>
      </c>
      <c r="G3175" s="181" t="s">
        <v>268</v>
      </c>
      <c r="H3175" s="184">
        <v>1</v>
      </c>
      <c r="I3175" s="185" t="s">
        <v>107</v>
      </c>
      <c r="J3175" s="181" t="s">
        <v>37</v>
      </c>
      <c r="K3175" s="181" t="s">
        <v>38</v>
      </c>
      <c r="L3175" s="186">
        <v>45491</v>
      </c>
      <c r="M3175" s="187" t="s">
        <v>225</v>
      </c>
      <c r="N3175" s="183" t="s">
        <v>43</v>
      </c>
      <c r="O3175" s="181"/>
      <c r="P3175" s="184">
        <v>0.75</v>
      </c>
      <c r="Q3175" s="185" t="s">
        <v>107</v>
      </c>
      <c r="R3175" s="181" t="s">
        <v>37</v>
      </c>
      <c r="S3175" s="181" t="s">
        <v>96</v>
      </c>
      <c r="T3175" s="186">
        <v>45491</v>
      </c>
      <c r="U3175" s="187" t="s">
        <v>7078</v>
      </c>
      <c r="V3175" s="188" t="str" cm="1">
        <f t="array" ref="V3175">IF(SUM(LEN(A3175:U3175))=0,"",IF(OR(OR(ISBLANK(E3175),SUM(LEN(B3175),LEN(C3175))=0),AND(NOT(D3175="Unknown"),ISBLANK(I3175)),AND(NOT(N3175="Unknown"),ISBLANK(Q3175))),"Missing Information", INDEX(Table15[Entire Service Line Classification], MATCH(SUMIFS(Table15[Unique ID],Table15[System-Owned Portion],D3175,Table15[If Material Anything Other than "Lead" in Column E,Was Material Ever Previously Lead?],F3175,Table15[Customer-Owned Portion],N3175),Table15[Unique ID],0),0)))</f>
        <v>Non-lead</v>
      </c>
      <c r="W3175" s="189"/>
    </row>
    <row r="3176" spans="1:23" s="190" customFormat="1" ht="37.5" x14ac:dyDescent="0.25">
      <c r="A3176" s="180">
        <v>10890743</v>
      </c>
      <c r="B3176" s="181" t="s">
        <v>6399</v>
      </c>
      <c r="C3176" s="182" t="s">
        <v>6400</v>
      </c>
      <c r="D3176" s="183" t="s">
        <v>36</v>
      </c>
      <c r="E3176" s="181" t="s">
        <v>35</v>
      </c>
      <c r="F3176" s="183" t="s">
        <v>35</v>
      </c>
      <c r="G3176" s="181" t="s">
        <v>239</v>
      </c>
      <c r="H3176" s="184">
        <v>1</v>
      </c>
      <c r="I3176" s="185" t="s">
        <v>107</v>
      </c>
      <c r="J3176" s="181" t="s">
        <v>37</v>
      </c>
      <c r="K3176" s="181" t="s">
        <v>38</v>
      </c>
      <c r="L3176" s="186">
        <v>45493</v>
      </c>
      <c r="M3176" s="187" t="s">
        <v>225</v>
      </c>
      <c r="N3176" s="183" t="s">
        <v>36</v>
      </c>
      <c r="O3176" s="181"/>
      <c r="P3176" s="184">
        <v>1</v>
      </c>
      <c r="Q3176" s="185" t="s">
        <v>107</v>
      </c>
      <c r="R3176" s="181" t="s">
        <v>37</v>
      </c>
      <c r="S3176" s="181" t="s">
        <v>96</v>
      </c>
      <c r="T3176" s="186">
        <v>45493</v>
      </c>
      <c r="U3176" s="187" t="s">
        <v>225</v>
      </c>
      <c r="V3176" s="188" t="str" cm="1">
        <f t="array" ref="V3176">IF(SUM(LEN(A3176:U3176))=0,"",IF(OR(OR(ISBLANK(E3176),SUM(LEN(B3176),LEN(C3176))=0),AND(NOT(D3176="Unknown"),ISBLANK(I3176)),AND(NOT(N3176="Unknown"),ISBLANK(Q3176))),"Missing Information", INDEX(Table15[Entire Service Line Classification], MATCH(SUMIFS(Table15[Unique ID],Table15[System-Owned Portion],D3176,Table15[If Material Anything Other than "Lead" in Column E,Was Material Ever Previously Lead?],F3176,Table15[Customer-Owned Portion],N3176),Table15[Unique ID],0),0)))</f>
        <v>Non-lead</v>
      </c>
      <c r="W3176" s="189"/>
    </row>
    <row r="3177" spans="1:23" s="190" customFormat="1" ht="37.5" x14ac:dyDescent="0.25">
      <c r="A3177" s="180">
        <v>10890742</v>
      </c>
      <c r="B3177" s="181" t="s">
        <v>6401</v>
      </c>
      <c r="C3177" s="182" t="s">
        <v>6402</v>
      </c>
      <c r="D3177" s="183" t="s">
        <v>43</v>
      </c>
      <c r="E3177" s="181" t="s">
        <v>35</v>
      </c>
      <c r="F3177" s="183" t="s">
        <v>35</v>
      </c>
      <c r="G3177" s="181" t="s">
        <v>246</v>
      </c>
      <c r="H3177" s="184">
        <v>1</v>
      </c>
      <c r="I3177" s="185" t="s">
        <v>107</v>
      </c>
      <c r="J3177" s="181" t="s">
        <v>37</v>
      </c>
      <c r="K3177" s="181" t="s">
        <v>38</v>
      </c>
      <c r="L3177" s="186">
        <v>45493</v>
      </c>
      <c r="M3177" s="187" t="s">
        <v>225</v>
      </c>
      <c r="N3177" s="183" t="s">
        <v>43</v>
      </c>
      <c r="O3177" s="181"/>
      <c r="P3177" s="184">
        <v>1</v>
      </c>
      <c r="Q3177" s="185" t="s">
        <v>107</v>
      </c>
      <c r="R3177" s="181" t="s">
        <v>37</v>
      </c>
      <c r="S3177" s="181" t="s">
        <v>96</v>
      </c>
      <c r="T3177" s="186">
        <v>45493</v>
      </c>
      <c r="U3177" s="187" t="s">
        <v>7068</v>
      </c>
      <c r="V3177" s="188" t="str" cm="1">
        <f t="array" ref="V3177">IF(SUM(LEN(A3177:U3177))=0,"",IF(OR(OR(ISBLANK(E3177),SUM(LEN(B3177),LEN(C3177))=0),AND(NOT(D3177="Unknown"),ISBLANK(I3177)),AND(NOT(N3177="Unknown"),ISBLANK(Q3177))),"Missing Information", INDEX(Table15[Entire Service Line Classification], MATCH(SUMIFS(Table15[Unique ID],Table15[System-Owned Portion],D3177,Table15[If Material Anything Other than "Lead" in Column E,Was Material Ever Previously Lead?],F3177,Table15[Customer-Owned Portion],N3177),Table15[Unique ID],0),0)))</f>
        <v>Non-lead</v>
      </c>
      <c r="W3177" s="189"/>
    </row>
    <row r="3178" spans="1:23" s="190" customFormat="1" ht="37.5" x14ac:dyDescent="0.25">
      <c r="A3178" s="180">
        <v>10890741</v>
      </c>
      <c r="B3178" s="181" t="s">
        <v>6403</v>
      </c>
      <c r="C3178" s="182" t="s">
        <v>6404</v>
      </c>
      <c r="D3178" s="183" t="s">
        <v>36</v>
      </c>
      <c r="E3178" s="181" t="s">
        <v>35</v>
      </c>
      <c r="F3178" s="183" t="s">
        <v>35</v>
      </c>
      <c r="G3178" s="181" t="s">
        <v>7063</v>
      </c>
      <c r="H3178" s="184">
        <v>1</v>
      </c>
      <c r="I3178" s="185" t="s">
        <v>107</v>
      </c>
      <c r="J3178" s="181" t="s">
        <v>37</v>
      </c>
      <c r="K3178" s="181" t="s">
        <v>38</v>
      </c>
      <c r="L3178" s="186">
        <v>45493</v>
      </c>
      <c r="M3178" s="187" t="s">
        <v>225</v>
      </c>
      <c r="N3178" s="183" t="s">
        <v>36</v>
      </c>
      <c r="O3178" s="181"/>
      <c r="P3178" s="184">
        <v>1</v>
      </c>
      <c r="Q3178" s="185" t="s">
        <v>107</v>
      </c>
      <c r="R3178" s="181" t="s">
        <v>37</v>
      </c>
      <c r="S3178" s="181" t="s">
        <v>96</v>
      </c>
      <c r="T3178" s="186">
        <v>45493</v>
      </c>
      <c r="U3178" s="187" t="s">
        <v>225</v>
      </c>
      <c r="V3178" s="188" t="str" cm="1">
        <f t="array" ref="V3178">IF(SUM(LEN(A3178:U3178))=0,"",IF(OR(OR(ISBLANK(E3178),SUM(LEN(B3178),LEN(C3178))=0),AND(NOT(D3178="Unknown"),ISBLANK(I3178)),AND(NOT(N3178="Unknown"),ISBLANK(Q3178))),"Missing Information", INDEX(Table15[Entire Service Line Classification], MATCH(SUMIFS(Table15[Unique ID],Table15[System-Owned Portion],D3178,Table15[If Material Anything Other than "Lead" in Column E,Was Material Ever Previously Lead?],F3178,Table15[Customer-Owned Portion],N3178),Table15[Unique ID],0),0)))</f>
        <v>Non-lead</v>
      </c>
      <c r="W3178" s="189"/>
    </row>
    <row r="3179" spans="1:23" s="190" customFormat="1" ht="37.5" x14ac:dyDescent="0.25">
      <c r="A3179" s="180">
        <v>10890740</v>
      </c>
      <c r="B3179" s="181" t="s">
        <v>6405</v>
      </c>
      <c r="C3179" s="182" t="s">
        <v>6406</v>
      </c>
      <c r="D3179" s="183" t="s">
        <v>36</v>
      </c>
      <c r="E3179" s="181" t="s">
        <v>35</v>
      </c>
      <c r="F3179" s="183" t="s">
        <v>35</v>
      </c>
      <c r="G3179" s="181" t="s">
        <v>7032</v>
      </c>
      <c r="H3179" s="184">
        <v>1</v>
      </c>
      <c r="I3179" s="185" t="s">
        <v>107</v>
      </c>
      <c r="J3179" s="181" t="s">
        <v>37</v>
      </c>
      <c r="K3179" s="181" t="s">
        <v>38</v>
      </c>
      <c r="L3179" s="186">
        <v>45493</v>
      </c>
      <c r="M3179" s="187" t="s">
        <v>225</v>
      </c>
      <c r="N3179" s="183" t="s">
        <v>43</v>
      </c>
      <c r="O3179" s="181"/>
      <c r="P3179" s="184">
        <v>1</v>
      </c>
      <c r="Q3179" s="185" t="s">
        <v>107</v>
      </c>
      <c r="R3179" s="181" t="s">
        <v>37</v>
      </c>
      <c r="S3179" s="181" t="s">
        <v>96</v>
      </c>
      <c r="T3179" s="186">
        <v>45493</v>
      </c>
      <c r="U3179" s="187" t="s">
        <v>7068</v>
      </c>
      <c r="V3179" s="188" t="str" cm="1">
        <f t="array" ref="V3179">IF(SUM(LEN(A3179:U3179))=0,"",IF(OR(OR(ISBLANK(E3179),SUM(LEN(B3179),LEN(C3179))=0),AND(NOT(D3179="Unknown"),ISBLANK(I3179)),AND(NOT(N3179="Unknown"),ISBLANK(Q3179))),"Missing Information", INDEX(Table15[Entire Service Line Classification], MATCH(SUMIFS(Table15[Unique ID],Table15[System-Owned Portion],D3179,Table15[If Material Anything Other than "Lead" in Column E,Was Material Ever Previously Lead?],F3179,Table15[Customer-Owned Portion],N3179),Table15[Unique ID],0),0)))</f>
        <v>Non-lead</v>
      </c>
      <c r="W3179" s="189"/>
    </row>
    <row r="3180" spans="1:23" s="190" customFormat="1" ht="37.5" x14ac:dyDescent="0.25">
      <c r="A3180" s="180">
        <v>10890739</v>
      </c>
      <c r="B3180" s="181" t="s">
        <v>6407</v>
      </c>
      <c r="C3180" s="182" t="s">
        <v>6408</v>
      </c>
      <c r="D3180" s="183" t="s">
        <v>36</v>
      </c>
      <c r="E3180" s="181" t="s">
        <v>35</v>
      </c>
      <c r="F3180" s="183" t="s">
        <v>35</v>
      </c>
      <c r="G3180" s="181" t="s">
        <v>7033</v>
      </c>
      <c r="H3180" s="184">
        <v>1</v>
      </c>
      <c r="I3180" s="185" t="s">
        <v>107</v>
      </c>
      <c r="J3180" s="181" t="s">
        <v>37</v>
      </c>
      <c r="K3180" s="181" t="s">
        <v>38</v>
      </c>
      <c r="L3180" s="186">
        <v>45461</v>
      </c>
      <c r="M3180" s="187" t="s">
        <v>7068</v>
      </c>
      <c r="N3180" s="183" t="s">
        <v>36</v>
      </c>
      <c r="O3180" s="181"/>
      <c r="P3180" s="184">
        <v>1</v>
      </c>
      <c r="Q3180" s="185" t="s">
        <v>107</v>
      </c>
      <c r="R3180" s="181" t="s">
        <v>37</v>
      </c>
      <c r="S3180" s="181" t="s">
        <v>96</v>
      </c>
      <c r="T3180" s="186">
        <v>45461</v>
      </c>
      <c r="U3180" s="187" t="s">
        <v>7068</v>
      </c>
      <c r="V3180" s="188" t="str" cm="1">
        <f t="array" ref="V3180">IF(SUM(LEN(A3180:U3180))=0,"",IF(OR(OR(ISBLANK(E3180),SUM(LEN(B3180),LEN(C3180))=0),AND(NOT(D3180="Unknown"),ISBLANK(I3180)),AND(NOT(N3180="Unknown"),ISBLANK(Q3180))),"Missing Information", INDEX(Table15[Entire Service Line Classification], MATCH(SUMIFS(Table15[Unique ID],Table15[System-Owned Portion],D3180,Table15[If Material Anything Other than "Lead" in Column E,Was Material Ever Previously Lead?],F3180,Table15[Customer-Owned Portion],N3180),Table15[Unique ID],0),0)))</f>
        <v>Non-lead</v>
      </c>
      <c r="W3180" s="189"/>
    </row>
    <row r="3181" spans="1:23" s="190" customFormat="1" ht="37.5" x14ac:dyDescent="0.25">
      <c r="A3181" s="180">
        <v>10890738</v>
      </c>
      <c r="B3181" s="181" t="s">
        <v>6409</v>
      </c>
      <c r="C3181" s="182" t="s">
        <v>6410</v>
      </c>
      <c r="D3181" s="183" t="s">
        <v>36</v>
      </c>
      <c r="E3181" s="181" t="s">
        <v>35</v>
      </c>
      <c r="F3181" s="183" t="s">
        <v>35</v>
      </c>
      <c r="G3181" s="181" t="s">
        <v>239</v>
      </c>
      <c r="H3181" s="184">
        <v>1</v>
      </c>
      <c r="I3181" s="185" t="s">
        <v>107</v>
      </c>
      <c r="J3181" s="181" t="s">
        <v>37</v>
      </c>
      <c r="K3181" s="181" t="s">
        <v>38</v>
      </c>
      <c r="L3181" s="186">
        <v>45493</v>
      </c>
      <c r="M3181" s="187" t="s">
        <v>225</v>
      </c>
      <c r="N3181" s="183" t="s">
        <v>36</v>
      </c>
      <c r="O3181" s="181"/>
      <c r="P3181" s="184">
        <v>1</v>
      </c>
      <c r="Q3181" s="185" t="s">
        <v>107</v>
      </c>
      <c r="R3181" s="181" t="s">
        <v>37</v>
      </c>
      <c r="S3181" s="181" t="s">
        <v>96</v>
      </c>
      <c r="T3181" s="186">
        <v>45493</v>
      </c>
      <c r="U3181" s="187" t="s">
        <v>225</v>
      </c>
      <c r="V3181" s="188" t="str" cm="1">
        <f t="array" ref="V3181">IF(SUM(LEN(A3181:U3181))=0,"",IF(OR(OR(ISBLANK(E3181),SUM(LEN(B3181),LEN(C3181))=0),AND(NOT(D3181="Unknown"),ISBLANK(I3181)),AND(NOT(N3181="Unknown"),ISBLANK(Q3181))),"Missing Information", INDEX(Table15[Entire Service Line Classification], MATCH(SUMIFS(Table15[Unique ID],Table15[System-Owned Portion],D3181,Table15[If Material Anything Other than "Lead" in Column E,Was Material Ever Previously Lead?],F3181,Table15[Customer-Owned Portion],N3181),Table15[Unique ID],0),0)))</f>
        <v>Non-lead</v>
      </c>
      <c r="W3181" s="189"/>
    </row>
    <row r="3182" spans="1:23" s="190" customFormat="1" ht="37.5" x14ac:dyDescent="0.25">
      <c r="A3182" s="180">
        <v>10890737</v>
      </c>
      <c r="B3182" s="181" t="s">
        <v>6411</v>
      </c>
      <c r="C3182" s="182" t="s">
        <v>6412</v>
      </c>
      <c r="D3182" s="183" t="s">
        <v>36</v>
      </c>
      <c r="E3182" s="181" t="s">
        <v>35</v>
      </c>
      <c r="F3182" s="183" t="s">
        <v>35</v>
      </c>
      <c r="G3182" s="181" t="s">
        <v>7031</v>
      </c>
      <c r="H3182" s="184">
        <v>1</v>
      </c>
      <c r="I3182" s="185" t="s">
        <v>107</v>
      </c>
      <c r="J3182" s="181" t="s">
        <v>37</v>
      </c>
      <c r="K3182" s="181" t="s">
        <v>38</v>
      </c>
      <c r="L3182" s="186">
        <v>45491</v>
      </c>
      <c r="M3182" s="187" t="s">
        <v>225</v>
      </c>
      <c r="N3182" s="183" t="s">
        <v>43</v>
      </c>
      <c r="O3182" s="181"/>
      <c r="P3182" s="184">
        <v>1</v>
      </c>
      <c r="Q3182" s="185" t="s">
        <v>107</v>
      </c>
      <c r="R3182" s="181" t="s">
        <v>37</v>
      </c>
      <c r="S3182" s="181" t="s">
        <v>96</v>
      </c>
      <c r="T3182" s="186">
        <v>45491</v>
      </c>
      <c r="U3182" s="187" t="s">
        <v>7078</v>
      </c>
      <c r="V3182" s="188" t="str" cm="1">
        <f t="array" ref="V3182">IF(SUM(LEN(A3182:U3182))=0,"",IF(OR(OR(ISBLANK(E3182),SUM(LEN(B3182),LEN(C3182))=0),AND(NOT(D3182="Unknown"),ISBLANK(I3182)),AND(NOT(N3182="Unknown"),ISBLANK(Q3182))),"Missing Information", INDEX(Table15[Entire Service Line Classification], MATCH(SUMIFS(Table15[Unique ID],Table15[System-Owned Portion],D3182,Table15[If Material Anything Other than "Lead" in Column E,Was Material Ever Previously Lead?],F3182,Table15[Customer-Owned Portion],N3182),Table15[Unique ID],0),0)))</f>
        <v>Non-lead</v>
      </c>
      <c r="W3182" s="189"/>
    </row>
    <row r="3183" spans="1:23" s="190" customFormat="1" ht="37.5" x14ac:dyDescent="0.25">
      <c r="A3183" s="180">
        <v>10890736</v>
      </c>
      <c r="B3183" s="181" t="s">
        <v>6413</v>
      </c>
      <c r="C3183" s="182" t="s">
        <v>6414</v>
      </c>
      <c r="D3183" s="183" t="s">
        <v>36</v>
      </c>
      <c r="E3183" s="181" t="s">
        <v>35</v>
      </c>
      <c r="F3183" s="183" t="s">
        <v>35</v>
      </c>
      <c r="G3183" s="181" t="s">
        <v>274</v>
      </c>
      <c r="H3183" s="184">
        <v>1</v>
      </c>
      <c r="I3183" s="185" t="s">
        <v>107</v>
      </c>
      <c r="J3183" s="181" t="s">
        <v>37</v>
      </c>
      <c r="K3183" s="181" t="s">
        <v>38</v>
      </c>
      <c r="L3183" s="186">
        <v>45491</v>
      </c>
      <c r="M3183" s="187" t="s">
        <v>225</v>
      </c>
      <c r="N3183" s="183" t="s">
        <v>43</v>
      </c>
      <c r="O3183" s="181"/>
      <c r="P3183" s="184">
        <v>0.75</v>
      </c>
      <c r="Q3183" s="185" t="s">
        <v>107</v>
      </c>
      <c r="R3183" s="181" t="s">
        <v>37</v>
      </c>
      <c r="S3183" s="181" t="s">
        <v>96</v>
      </c>
      <c r="T3183" s="186">
        <v>45491</v>
      </c>
      <c r="U3183" s="187" t="s">
        <v>7078</v>
      </c>
      <c r="V3183" s="188" t="str" cm="1">
        <f t="array" ref="V3183">IF(SUM(LEN(A3183:U3183))=0,"",IF(OR(OR(ISBLANK(E3183),SUM(LEN(B3183),LEN(C3183))=0),AND(NOT(D3183="Unknown"),ISBLANK(I3183)),AND(NOT(N3183="Unknown"),ISBLANK(Q3183))),"Missing Information", INDEX(Table15[Entire Service Line Classification], MATCH(SUMIFS(Table15[Unique ID],Table15[System-Owned Portion],D3183,Table15[If Material Anything Other than "Lead" in Column E,Was Material Ever Previously Lead?],F3183,Table15[Customer-Owned Portion],N3183),Table15[Unique ID],0),0)))</f>
        <v>Non-lead</v>
      </c>
      <c r="W3183" s="189"/>
    </row>
    <row r="3184" spans="1:23" s="190" customFormat="1" ht="37.5" x14ac:dyDescent="0.25">
      <c r="A3184" s="180">
        <v>10890735</v>
      </c>
      <c r="B3184" s="181" t="s">
        <v>6415</v>
      </c>
      <c r="C3184" s="182" t="s">
        <v>6416</v>
      </c>
      <c r="D3184" s="183" t="s">
        <v>36</v>
      </c>
      <c r="E3184" s="181" t="s">
        <v>35</v>
      </c>
      <c r="F3184" s="183" t="s">
        <v>35</v>
      </c>
      <c r="G3184" s="181" t="s">
        <v>7031</v>
      </c>
      <c r="H3184" s="184">
        <v>1</v>
      </c>
      <c r="I3184" s="185" t="s">
        <v>107</v>
      </c>
      <c r="J3184" s="181" t="s">
        <v>37</v>
      </c>
      <c r="K3184" s="181" t="s">
        <v>38</v>
      </c>
      <c r="L3184" s="186">
        <v>45493</v>
      </c>
      <c r="M3184" s="187" t="s">
        <v>225</v>
      </c>
      <c r="N3184" s="183" t="s">
        <v>43</v>
      </c>
      <c r="O3184" s="181"/>
      <c r="P3184" s="184">
        <v>1</v>
      </c>
      <c r="Q3184" s="185" t="s">
        <v>107</v>
      </c>
      <c r="R3184" s="181" t="s">
        <v>37</v>
      </c>
      <c r="S3184" s="181" t="s">
        <v>96</v>
      </c>
      <c r="T3184" s="186">
        <v>45493</v>
      </c>
      <c r="U3184" s="187" t="s">
        <v>7068</v>
      </c>
      <c r="V3184" s="188" t="str" cm="1">
        <f t="array" ref="V3184">IF(SUM(LEN(A3184:U3184))=0,"",IF(OR(OR(ISBLANK(E3184),SUM(LEN(B3184),LEN(C3184))=0),AND(NOT(D3184="Unknown"),ISBLANK(I3184)),AND(NOT(N3184="Unknown"),ISBLANK(Q3184))),"Missing Information", INDEX(Table15[Entire Service Line Classification], MATCH(SUMIFS(Table15[Unique ID],Table15[System-Owned Portion],D3184,Table15[If Material Anything Other than "Lead" in Column E,Was Material Ever Previously Lead?],F3184,Table15[Customer-Owned Portion],N3184),Table15[Unique ID],0),0)))</f>
        <v>Non-lead</v>
      </c>
      <c r="W3184" s="189"/>
    </row>
    <row r="3185" spans="1:23" s="190" customFormat="1" ht="37.5" x14ac:dyDescent="0.25">
      <c r="A3185" s="180">
        <v>10890734</v>
      </c>
      <c r="B3185" s="181" t="s">
        <v>6417</v>
      </c>
      <c r="C3185" s="182" t="s">
        <v>6418</v>
      </c>
      <c r="D3185" s="183" t="s">
        <v>36</v>
      </c>
      <c r="E3185" s="181" t="s">
        <v>35</v>
      </c>
      <c r="F3185" s="183" t="s">
        <v>35</v>
      </c>
      <c r="G3185" s="181" t="s">
        <v>7033</v>
      </c>
      <c r="H3185" s="184">
        <v>1</v>
      </c>
      <c r="I3185" s="185" t="s">
        <v>107</v>
      </c>
      <c r="J3185" s="181" t="s">
        <v>37</v>
      </c>
      <c r="K3185" s="181" t="s">
        <v>38</v>
      </c>
      <c r="L3185" s="186">
        <v>45461</v>
      </c>
      <c r="M3185" s="187" t="s">
        <v>7068</v>
      </c>
      <c r="N3185" s="183" t="s">
        <v>44</v>
      </c>
      <c r="O3185" s="181"/>
      <c r="P3185" s="184">
        <v>1</v>
      </c>
      <c r="Q3185" s="185" t="s">
        <v>107</v>
      </c>
      <c r="R3185" s="181" t="s">
        <v>37</v>
      </c>
      <c r="S3185" s="181" t="s">
        <v>96</v>
      </c>
      <c r="T3185" s="186">
        <v>45461</v>
      </c>
      <c r="U3185" s="187" t="s">
        <v>7068</v>
      </c>
      <c r="V3185" s="188" t="str" cm="1">
        <f t="array" ref="V3185">IF(SUM(LEN(A3185:U3185))=0,"",IF(OR(OR(ISBLANK(E3185),SUM(LEN(B3185),LEN(C3185))=0),AND(NOT(D3185="Unknown"),ISBLANK(I3185)),AND(NOT(N3185="Unknown"),ISBLANK(Q3185))),"Missing Information", INDEX(Table15[Entire Service Line Classification], MATCH(SUMIFS(Table15[Unique ID],Table15[System-Owned Portion],D3185,Table15[If Material Anything Other than "Lead" in Column E,Was Material Ever Previously Lead?],F3185,Table15[Customer-Owned Portion],N3185),Table15[Unique ID],0),0)))</f>
        <v>Non-lead</v>
      </c>
      <c r="W3185" s="189"/>
    </row>
    <row r="3186" spans="1:23" s="190" customFormat="1" ht="37.5" x14ac:dyDescent="0.25">
      <c r="A3186" s="180">
        <v>10890733</v>
      </c>
      <c r="B3186" s="181" t="s">
        <v>6419</v>
      </c>
      <c r="C3186" s="182" t="s">
        <v>6420</v>
      </c>
      <c r="D3186" s="183" t="s">
        <v>36</v>
      </c>
      <c r="E3186" s="181" t="s">
        <v>35</v>
      </c>
      <c r="F3186" s="183" t="s">
        <v>35</v>
      </c>
      <c r="G3186" s="181" t="s">
        <v>7031</v>
      </c>
      <c r="H3186" s="184">
        <v>1</v>
      </c>
      <c r="I3186" s="185" t="s">
        <v>107</v>
      </c>
      <c r="J3186" s="181" t="s">
        <v>37</v>
      </c>
      <c r="K3186" s="181" t="s">
        <v>38</v>
      </c>
      <c r="L3186" s="186">
        <v>45491</v>
      </c>
      <c r="M3186" s="187" t="s">
        <v>225</v>
      </c>
      <c r="N3186" s="183" t="s">
        <v>43</v>
      </c>
      <c r="O3186" s="181"/>
      <c r="P3186" s="184">
        <v>1</v>
      </c>
      <c r="Q3186" s="185" t="s">
        <v>107</v>
      </c>
      <c r="R3186" s="181" t="s">
        <v>37</v>
      </c>
      <c r="S3186" s="181" t="s">
        <v>96</v>
      </c>
      <c r="T3186" s="186">
        <v>45491</v>
      </c>
      <c r="U3186" s="187" t="s">
        <v>7078</v>
      </c>
      <c r="V3186" s="188" t="str" cm="1">
        <f t="array" ref="V3186">IF(SUM(LEN(A3186:U3186))=0,"",IF(OR(OR(ISBLANK(E3186),SUM(LEN(B3186),LEN(C3186))=0),AND(NOT(D3186="Unknown"),ISBLANK(I3186)),AND(NOT(N3186="Unknown"),ISBLANK(Q3186))),"Missing Information", INDEX(Table15[Entire Service Line Classification], MATCH(SUMIFS(Table15[Unique ID],Table15[System-Owned Portion],D3186,Table15[If Material Anything Other than "Lead" in Column E,Was Material Ever Previously Lead?],F3186,Table15[Customer-Owned Portion],N3186),Table15[Unique ID],0),0)))</f>
        <v>Non-lead</v>
      </c>
      <c r="W3186" s="189"/>
    </row>
    <row r="3187" spans="1:23" s="190" customFormat="1" ht="37.5" x14ac:dyDescent="0.25">
      <c r="A3187" s="180">
        <v>10890732</v>
      </c>
      <c r="B3187" s="181" t="s">
        <v>6421</v>
      </c>
      <c r="C3187" s="182" t="s">
        <v>6422</v>
      </c>
      <c r="D3187" s="183" t="s">
        <v>43</v>
      </c>
      <c r="E3187" s="181" t="s">
        <v>35</v>
      </c>
      <c r="F3187" s="183" t="s">
        <v>35</v>
      </c>
      <c r="G3187" s="181" t="s">
        <v>247</v>
      </c>
      <c r="H3187" s="184">
        <v>1</v>
      </c>
      <c r="I3187" s="185" t="s">
        <v>107</v>
      </c>
      <c r="J3187" s="181" t="s">
        <v>37</v>
      </c>
      <c r="K3187" s="181" t="s">
        <v>38</v>
      </c>
      <c r="L3187" s="186">
        <v>45455</v>
      </c>
      <c r="M3187" s="187" t="s">
        <v>7069</v>
      </c>
      <c r="N3187" s="183" t="s">
        <v>43</v>
      </c>
      <c r="O3187" s="181"/>
      <c r="P3187" s="184">
        <v>0.75</v>
      </c>
      <c r="Q3187" s="185" t="s">
        <v>107</v>
      </c>
      <c r="R3187" s="181" t="s">
        <v>37</v>
      </c>
      <c r="S3187" s="181" t="s">
        <v>96</v>
      </c>
      <c r="T3187" s="186">
        <v>45455</v>
      </c>
      <c r="U3187" s="187" t="s">
        <v>7073</v>
      </c>
      <c r="V3187" s="188" t="str" cm="1">
        <f t="array" ref="V3187">IF(SUM(LEN(A3187:U3187))=0,"",IF(OR(OR(ISBLANK(E3187),SUM(LEN(B3187),LEN(C3187))=0),AND(NOT(D3187="Unknown"),ISBLANK(I3187)),AND(NOT(N3187="Unknown"),ISBLANK(Q3187))),"Missing Information", INDEX(Table15[Entire Service Line Classification], MATCH(SUMIFS(Table15[Unique ID],Table15[System-Owned Portion],D3187,Table15[If Material Anything Other than "Lead" in Column E,Was Material Ever Previously Lead?],F3187,Table15[Customer-Owned Portion],N3187),Table15[Unique ID],0),0)))</f>
        <v>Non-lead</v>
      </c>
      <c r="W3187" s="189"/>
    </row>
    <row r="3188" spans="1:23" s="190" customFormat="1" ht="37.5" x14ac:dyDescent="0.25">
      <c r="A3188" s="180">
        <v>10890731</v>
      </c>
      <c r="B3188" s="181" t="s">
        <v>6423</v>
      </c>
      <c r="C3188" s="182" t="s">
        <v>6424</v>
      </c>
      <c r="D3188" s="183" t="s">
        <v>36</v>
      </c>
      <c r="E3188" s="181" t="s">
        <v>35</v>
      </c>
      <c r="F3188" s="183" t="s">
        <v>35</v>
      </c>
      <c r="G3188" s="181" t="s">
        <v>273</v>
      </c>
      <c r="H3188" s="184">
        <v>1</v>
      </c>
      <c r="I3188" s="185" t="s">
        <v>107</v>
      </c>
      <c r="J3188" s="181" t="s">
        <v>37</v>
      </c>
      <c r="K3188" s="181" t="s">
        <v>38</v>
      </c>
      <c r="L3188" s="186">
        <v>45461</v>
      </c>
      <c r="M3188" s="187" t="s">
        <v>7068</v>
      </c>
      <c r="N3188" s="183" t="s">
        <v>36</v>
      </c>
      <c r="O3188" s="181"/>
      <c r="P3188" s="184">
        <v>1</v>
      </c>
      <c r="Q3188" s="185" t="s">
        <v>107</v>
      </c>
      <c r="R3188" s="181" t="s">
        <v>37</v>
      </c>
      <c r="S3188" s="181" t="s">
        <v>96</v>
      </c>
      <c r="T3188" s="186">
        <v>45461</v>
      </c>
      <c r="U3188" s="187" t="s">
        <v>7068</v>
      </c>
      <c r="V3188" s="188" t="str" cm="1">
        <f t="array" ref="V3188">IF(SUM(LEN(A3188:U3188))=0,"",IF(OR(OR(ISBLANK(E3188),SUM(LEN(B3188),LEN(C3188))=0),AND(NOT(D3188="Unknown"),ISBLANK(I3188)),AND(NOT(N3188="Unknown"),ISBLANK(Q3188))),"Missing Information", INDEX(Table15[Entire Service Line Classification], MATCH(SUMIFS(Table15[Unique ID],Table15[System-Owned Portion],D3188,Table15[If Material Anything Other than "Lead" in Column E,Was Material Ever Previously Lead?],F3188,Table15[Customer-Owned Portion],N3188),Table15[Unique ID],0),0)))</f>
        <v>Non-lead</v>
      </c>
      <c r="W3188" s="189"/>
    </row>
    <row r="3189" spans="1:23" s="190" customFormat="1" ht="37.5" x14ac:dyDescent="0.25">
      <c r="A3189" s="180">
        <v>10890730</v>
      </c>
      <c r="B3189" s="181" t="s">
        <v>6425</v>
      </c>
      <c r="C3189" s="182" t="s">
        <v>6426</v>
      </c>
      <c r="D3189" s="183" t="s">
        <v>36</v>
      </c>
      <c r="E3189" s="181" t="s">
        <v>35</v>
      </c>
      <c r="F3189" s="183" t="s">
        <v>35</v>
      </c>
      <c r="G3189" s="181" t="s">
        <v>7043</v>
      </c>
      <c r="H3189" s="184">
        <v>1</v>
      </c>
      <c r="I3189" s="185" t="s">
        <v>107</v>
      </c>
      <c r="J3189" s="181" t="s">
        <v>37</v>
      </c>
      <c r="K3189" s="181" t="s">
        <v>38</v>
      </c>
      <c r="L3189" s="186">
        <v>45461</v>
      </c>
      <c r="M3189" s="187" t="s">
        <v>7068</v>
      </c>
      <c r="N3189" s="183" t="s">
        <v>36</v>
      </c>
      <c r="O3189" s="181"/>
      <c r="P3189" s="184">
        <v>1</v>
      </c>
      <c r="Q3189" s="185" t="s">
        <v>107</v>
      </c>
      <c r="R3189" s="181" t="s">
        <v>37</v>
      </c>
      <c r="S3189" s="181" t="s">
        <v>96</v>
      </c>
      <c r="T3189" s="186">
        <v>45461</v>
      </c>
      <c r="U3189" s="187" t="s">
        <v>7068</v>
      </c>
      <c r="V3189" s="188" t="str" cm="1">
        <f t="array" ref="V3189">IF(SUM(LEN(A3189:U3189))=0,"",IF(OR(OR(ISBLANK(E3189),SUM(LEN(B3189),LEN(C3189))=0),AND(NOT(D3189="Unknown"),ISBLANK(I3189)),AND(NOT(N3189="Unknown"),ISBLANK(Q3189))),"Missing Information", INDEX(Table15[Entire Service Line Classification], MATCH(SUMIFS(Table15[Unique ID],Table15[System-Owned Portion],D3189,Table15[If Material Anything Other than "Lead" in Column E,Was Material Ever Previously Lead?],F3189,Table15[Customer-Owned Portion],N3189),Table15[Unique ID],0),0)))</f>
        <v>Non-lead</v>
      </c>
      <c r="W3189" s="189"/>
    </row>
    <row r="3190" spans="1:23" s="190" customFormat="1" ht="37.5" x14ac:dyDescent="0.25">
      <c r="A3190" s="180">
        <v>10890729</v>
      </c>
      <c r="B3190" s="181" t="s">
        <v>6427</v>
      </c>
      <c r="C3190" s="182" t="s">
        <v>6428</v>
      </c>
      <c r="D3190" s="183" t="s">
        <v>36</v>
      </c>
      <c r="E3190" s="181" t="s">
        <v>35</v>
      </c>
      <c r="F3190" s="183" t="s">
        <v>35</v>
      </c>
      <c r="G3190" s="181" t="s">
        <v>242</v>
      </c>
      <c r="H3190" s="184">
        <v>1</v>
      </c>
      <c r="I3190" s="185" t="s">
        <v>107</v>
      </c>
      <c r="J3190" s="181" t="s">
        <v>37</v>
      </c>
      <c r="K3190" s="181" t="s">
        <v>38</v>
      </c>
      <c r="L3190" s="186">
        <v>45491</v>
      </c>
      <c r="M3190" s="187" t="s">
        <v>225</v>
      </c>
      <c r="N3190" s="183" t="s">
        <v>43</v>
      </c>
      <c r="O3190" s="181"/>
      <c r="P3190" s="184">
        <v>0.75</v>
      </c>
      <c r="Q3190" s="185" t="s">
        <v>107</v>
      </c>
      <c r="R3190" s="181" t="s">
        <v>37</v>
      </c>
      <c r="S3190" s="181" t="s">
        <v>96</v>
      </c>
      <c r="T3190" s="186">
        <v>45491</v>
      </c>
      <c r="U3190" s="187" t="s">
        <v>7078</v>
      </c>
      <c r="V3190" s="188" t="str" cm="1">
        <f t="array" ref="V3190">IF(SUM(LEN(A3190:U3190))=0,"",IF(OR(OR(ISBLANK(E3190),SUM(LEN(B3190),LEN(C3190))=0),AND(NOT(D3190="Unknown"),ISBLANK(I3190)),AND(NOT(N3190="Unknown"),ISBLANK(Q3190))),"Missing Information", INDEX(Table15[Entire Service Line Classification], MATCH(SUMIFS(Table15[Unique ID],Table15[System-Owned Portion],D3190,Table15[If Material Anything Other than "Lead" in Column E,Was Material Ever Previously Lead?],F3190,Table15[Customer-Owned Portion],N3190),Table15[Unique ID],0),0)))</f>
        <v>Non-lead</v>
      </c>
      <c r="W3190" s="189"/>
    </row>
    <row r="3191" spans="1:23" s="190" customFormat="1" ht="37.5" x14ac:dyDescent="0.25">
      <c r="A3191" s="180">
        <v>10890728</v>
      </c>
      <c r="B3191" s="181" t="s">
        <v>6429</v>
      </c>
      <c r="C3191" s="182" t="s">
        <v>6430</v>
      </c>
      <c r="D3191" s="183" t="s">
        <v>36</v>
      </c>
      <c r="E3191" s="181" t="s">
        <v>35</v>
      </c>
      <c r="F3191" s="183" t="s">
        <v>35</v>
      </c>
      <c r="G3191" s="181" t="s">
        <v>243</v>
      </c>
      <c r="H3191" s="184">
        <v>1</v>
      </c>
      <c r="I3191" s="185" t="s">
        <v>107</v>
      </c>
      <c r="J3191" s="181" t="s">
        <v>37</v>
      </c>
      <c r="K3191" s="181" t="s">
        <v>38</v>
      </c>
      <c r="L3191" s="186">
        <v>45455</v>
      </c>
      <c r="M3191" s="187" t="s">
        <v>225</v>
      </c>
      <c r="N3191" s="183" t="s">
        <v>36</v>
      </c>
      <c r="O3191" s="181"/>
      <c r="P3191" s="184">
        <v>1</v>
      </c>
      <c r="Q3191" s="185" t="s">
        <v>107</v>
      </c>
      <c r="R3191" s="181" t="s">
        <v>37</v>
      </c>
      <c r="S3191" s="181" t="s">
        <v>96</v>
      </c>
      <c r="T3191" s="186">
        <v>45455</v>
      </c>
      <c r="U3191" s="187" t="s">
        <v>225</v>
      </c>
      <c r="V3191" s="188" t="str" cm="1">
        <f t="array" ref="V3191">IF(SUM(LEN(A3191:U3191))=0,"",IF(OR(OR(ISBLANK(E3191),SUM(LEN(B3191),LEN(C3191))=0),AND(NOT(D3191="Unknown"),ISBLANK(I3191)),AND(NOT(N3191="Unknown"),ISBLANK(Q3191))),"Missing Information", INDEX(Table15[Entire Service Line Classification], MATCH(SUMIFS(Table15[Unique ID],Table15[System-Owned Portion],D3191,Table15[If Material Anything Other than "Lead" in Column E,Was Material Ever Previously Lead?],F3191,Table15[Customer-Owned Portion],N3191),Table15[Unique ID],0),0)))</f>
        <v>Non-lead</v>
      </c>
      <c r="W3191" s="189"/>
    </row>
    <row r="3192" spans="1:23" s="190" customFormat="1" ht="37.5" x14ac:dyDescent="0.25">
      <c r="A3192" s="180">
        <v>10890727</v>
      </c>
      <c r="B3192" s="181" t="s">
        <v>6431</v>
      </c>
      <c r="C3192" s="182" t="s">
        <v>6432</v>
      </c>
      <c r="D3192" s="183" t="s">
        <v>36</v>
      </c>
      <c r="E3192" s="181" t="s">
        <v>35</v>
      </c>
      <c r="F3192" s="183" t="s">
        <v>35</v>
      </c>
      <c r="G3192" s="181" t="s">
        <v>225</v>
      </c>
      <c r="H3192" s="184">
        <v>1.5</v>
      </c>
      <c r="I3192" s="185" t="s">
        <v>107</v>
      </c>
      <c r="J3192" s="181" t="s">
        <v>37</v>
      </c>
      <c r="K3192" s="181" t="s">
        <v>38</v>
      </c>
      <c r="L3192" s="186">
        <v>45493</v>
      </c>
      <c r="M3192" s="187" t="s">
        <v>225</v>
      </c>
      <c r="N3192" s="183" t="s">
        <v>43</v>
      </c>
      <c r="O3192" s="181"/>
      <c r="P3192" s="184">
        <v>1.5</v>
      </c>
      <c r="Q3192" s="185" t="s">
        <v>107</v>
      </c>
      <c r="R3192" s="181" t="s">
        <v>37</v>
      </c>
      <c r="S3192" s="181" t="s">
        <v>96</v>
      </c>
      <c r="T3192" s="186">
        <v>45493</v>
      </c>
      <c r="U3192" s="187" t="s">
        <v>7068</v>
      </c>
      <c r="V3192" s="188" t="str" cm="1">
        <f t="array" ref="V3192">IF(SUM(LEN(A3192:U3192))=0,"",IF(OR(OR(ISBLANK(E3192),SUM(LEN(B3192),LEN(C3192))=0),AND(NOT(D3192="Unknown"),ISBLANK(I3192)),AND(NOT(N3192="Unknown"),ISBLANK(Q3192))),"Missing Information", INDEX(Table15[Entire Service Line Classification], MATCH(SUMIFS(Table15[Unique ID],Table15[System-Owned Portion],D3192,Table15[If Material Anything Other than "Lead" in Column E,Was Material Ever Previously Lead?],F3192,Table15[Customer-Owned Portion],N3192),Table15[Unique ID],0),0)))</f>
        <v>Non-lead</v>
      </c>
      <c r="W3192" s="189"/>
    </row>
    <row r="3193" spans="1:23" s="190" customFormat="1" ht="37.5" x14ac:dyDescent="0.25">
      <c r="A3193" s="180">
        <v>10890726</v>
      </c>
      <c r="B3193" s="181" t="s">
        <v>6433</v>
      </c>
      <c r="C3193" s="182" t="s">
        <v>6434</v>
      </c>
      <c r="D3193" s="183" t="s">
        <v>36</v>
      </c>
      <c r="E3193" s="181" t="s">
        <v>35</v>
      </c>
      <c r="F3193" s="183" t="s">
        <v>35</v>
      </c>
      <c r="G3193" s="181" t="s">
        <v>243</v>
      </c>
      <c r="H3193" s="184">
        <v>1</v>
      </c>
      <c r="I3193" s="185" t="s">
        <v>107</v>
      </c>
      <c r="J3193" s="181" t="s">
        <v>37</v>
      </c>
      <c r="K3193" s="181" t="s">
        <v>38</v>
      </c>
      <c r="L3193" s="186">
        <v>45493</v>
      </c>
      <c r="M3193" s="187" t="s">
        <v>225</v>
      </c>
      <c r="N3193" s="183" t="s">
        <v>43</v>
      </c>
      <c r="O3193" s="181"/>
      <c r="P3193" s="184">
        <v>1</v>
      </c>
      <c r="Q3193" s="185" t="s">
        <v>107</v>
      </c>
      <c r="R3193" s="181" t="s">
        <v>37</v>
      </c>
      <c r="S3193" s="181" t="s">
        <v>96</v>
      </c>
      <c r="T3193" s="186">
        <v>45493</v>
      </c>
      <c r="U3193" s="187" t="s">
        <v>7068</v>
      </c>
      <c r="V3193" s="188" t="str" cm="1">
        <f t="array" ref="V3193">IF(SUM(LEN(A3193:U3193))=0,"",IF(OR(OR(ISBLANK(E3193),SUM(LEN(B3193),LEN(C3193))=0),AND(NOT(D3193="Unknown"),ISBLANK(I3193)),AND(NOT(N3193="Unknown"),ISBLANK(Q3193))),"Missing Information", INDEX(Table15[Entire Service Line Classification], MATCH(SUMIFS(Table15[Unique ID],Table15[System-Owned Portion],D3193,Table15[If Material Anything Other than "Lead" in Column E,Was Material Ever Previously Lead?],F3193,Table15[Customer-Owned Portion],N3193),Table15[Unique ID],0),0)))</f>
        <v>Non-lead</v>
      </c>
      <c r="W3193" s="189"/>
    </row>
    <row r="3194" spans="1:23" s="190" customFormat="1" ht="37.5" x14ac:dyDescent="0.25">
      <c r="A3194" s="180">
        <v>10890725</v>
      </c>
      <c r="B3194" s="181" t="s">
        <v>6435</v>
      </c>
      <c r="C3194" s="182" t="s">
        <v>6436</v>
      </c>
      <c r="D3194" s="183" t="s">
        <v>36</v>
      </c>
      <c r="E3194" s="181" t="s">
        <v>35</v>
      </c>
      <c r="F3194" s="183" t="s">
        <v>35</v>
      </c>
      <c r="G3194" s="181" t="s">
        <v>236</v>
      </c>
      <c r="H3194" s="184">
        <v>1</v>
      </c>
      <c r="I3194" s="185" t="s">
        <v>107</v>
      </c>
      <c r="J3194" s="181" t="s">
        <v>37</v>
      </c>
      <c r="K3194" s="181" t="s">
        <v>38</v>
      </c>
      <c r="L3194" s="186">
        <v>45463</v>
      </c>
      <c r="M3194" s="187" t="s">
        <v>225</v>
      </c>
      <c r="N3194" s="183" t="s">
        <v>43</v>
      </c>
      <c r="O3194" s="181"/>
      <c r="P3194" s="184">
        <v>1</v>
      </c>
      <c r="Q3194" s="185" t="s">
        <v>107</v>
      </c>
      <c r="R3194" s="181" t="s">
        <v>37</v>
      </c>
      <c r="S3194" s="181" t="s">
        <v>96</v>
      </c>
      <c r="T3194" s="186">
        <v>45463</v>
      </c>
      <c r="U3194" s="187" t="s">
        <v>7069</v>
      </c>
      <c r="V3194" s="188" t="str" cm="1">
        <f t="array" ref="V3194">IF(SUM(LEN(A3194:U3194))=0,"",IF(OR(OR(ISBLANK(E3194),SUM(LEN(B3194),LEN(C3194))=0),AND(NOT(D3194="Unknown"),ISBLANK(I3194)),AND(NOT(N3194="Unknown"),ISBLANK(Q3194))),"Missing Information", INDEX(Table15[Entire Service Line Classification], MATCH(SUMIFS(Table15[Unique ID],Table15[System-Owned Portion],D3194,Table15[If Material Anything Other than "Lead" in Column E,Was Material Ever Previously Lead?],F3194,Table15[Customer-Owned Portion],N3194),Table15[Unique ID],0),0)))</f>
        <v>Non-lead</v>
      </c>
      <c r="W3194" s="189"/>
    </row>
    <row r="3195" spans="1:23" s="190" customFormat="1" ht="37.5" x14ac:dyDescent="0.25">
      <c r="A3195" s="180">
        <v>10890724</v>
      </c>
      <c r="B3195" s="181" t="s">
        <v>6437</v>
      </c>
      <c r="C3195" s="182" t="s">
        <v>6438</v>
      </c>
      <c r="D3195" s="183" t="s">
        <v>36</v>
      </c>
      <c r="E3195" s="181" t="s">
        <v>35</v>
      </c>
      <c r="F3195" s="183" t="s">
        <v>35</v>
      </c>
      <c r="G3195" s="181" t="s">
        <v>280</v>
      </c>
      <c r="H3195" s="184">
        <v>1</v>
      </c>
      <c r="I3195" s="185" t="s">
        <v>107</v>
      </c>
      <c r="J3195" s="181" t="s">
        <v>37</v>
      </c>
      <c r="K3195" s="181" t="s">
        <v>38</v>
      </c>
      <c r="L3195" s="186">
        <v>45492</v>
      </c>
      <c r="M3195" s="187" t="s">
        <v>225</v>
      </c>
      <c r="N3195" s="183" t="s">
        <v>43</v>
      </c>
      <c r="O3195" s="181"/>
      <c r="P3195" s="184">
        <v>1</v>
      </c>
      <c r="Q3195" s="185" t="s">
        <v>107</v>
      </c>
      <c r="R3195" s="181" t="s">
        <v>37</v>
      </c>
      <c r="S3195" s="181" t="s">
        <v>96</v>
      </c>
      <c r="T3195" s="186">
        <v>45492</v>
      </c>
      <c r="U3195" s="187" t="s">
        <v>7068</v>
      </c>
      <c r="V3195" s="188" t="str" cm="1">
        <f t="array" ref="V3195">IF(SUM(LEN(A3195:U3195))=0,"",IF(OR(OR(ISBLANK(E3195),SUM(LEN(B3195),LEN(C3195))=0),AND(NOT(D3195="Unknown"),ISBLANK(I3195)),AND(NOT(N3195="Unknown"),ISBLANK(Q3195))),"Missing Information", INDEX(Table15[Entire Service Line Classification], MATCH(SUMIFS(Table15[Unique ID],Table15[System-Owned Portion],D3195,Table15[If Material Anything Other than "Lead" in Column E,Was Material Ever Previously Lead?],F3195,Table15[Customer-Owned Portion],N3195),Table15[Unique ID],0),0)))</f>
        <v>Non-lead</v>
      </c>
      <c r="W3195" s="189"/>
    </row>
    <row r="3196" spans="1:23" s="190" customFormat="1" ht="37.5" x14ac:dyDescent="0.25">
      <c r="A3196" s="180">
        <v>10890723</v>
      </c>
      <c r="B3196" s="181" t="s">
        <v>6439</v>
      </c>
      <c r="C3196" s="182" t="s">
        <v>6440</v>
      </c>
      <c r="D3196" s="183" t="s">
        <v>36</v>
      </c>
      <c r="E3196" s="181" t="s">
        <v>35</v>
      </c>
      <c r="F3196" s="183" t="s">
        <v>35</v>
      </c>
      <c r="G3196" s="181" t="s">
        <v>249</v>
      </c>
      <c r="H3196" s="184">
        <v>1</v>
      </c>
      <c r="I3196" s="185" t="s">
        <v>107</v>
      </c>
      <c r="J3196" s="181" t="s">
        <v>37</v>
      </c>
      <c r="K3196" s="181" t="s">
        <v>38</v>
      </c>
      <c r="L3196" s="186">
        <v>45495</v>
      </c>
      <c r="M3196" s="187" t="s">
        <v>225</v>
      </c>
      <c r="N3196" s="183" t="s">
        <v>36</v>
      </c>
      <c r="O3196" s="181"/>
      <c r="P3196" s="184">
        <v>0.75</v>
      </c>
      <c r="Q3196" s="185" t="s">
        <v>107</v>
      </c>
      <c r="R3196" s="181" t="s">
        <v>37</v>
      </c>
      <c r="S3196" s="181" t="s">
        <v>96</v>
      </c>
      <c r="T3196" s="186">
        <v>45495</v>
      </c>
      <c r="U3196" s="187" t="s">
        <v>225</v>
      </c>
      <c r="V3196" s="188" t="str" cm="1">
        <f t="array" ref="V3196">IF(SUM(LEN(A3196:U3196))=0,"",IF(OR(OR(ISBLANK(E3196),SUM(LEN(B3196),LEN(C3196))=0),AND(NOT(D3196="Unknown"),ISBLANK(I3196)),AND(NOT(N3196="Unknown"),ISBLANK(Q3196))),"Missing Information", INDEX(Table15[Entire Service Line Classification], MATCH(SUMIFS(Table15[Unique ID],Table15[System-Owned Portion],D3196,Table15[If Material Anything Other than "Lead" in Column E,Was Material Ever Previously Lead?],F3196,Table15[Customer-Owned Portion],N3196),Table15[Unique ID],0),0)))</f>
        <v>Non-lead</v>
      </c>
      <c r="W3196" s="189"/>
    </row>
    <row r="3197" spans="1:23" s="190" customFormat="1" ht="37.5" x14ac:dyDescent="0.25">
      <c r="A3197" s="180">
        <v>10890722</v>
      </c>
      <c r="B3197" s="181" t="s">
        <v>6441</v>
      </c>
      <c r="C3197" s="182" t="s">
        <v>6275</v>
      </c>
      <c r="D3197" s="183" t="s">
        <v>36</v>
      </c>
      <c r="E3197" s="181" t="s">
        <v>35</v>
      </c>
      <c r="F3197" s="183" t="s">
        <v>35</v>
      </c>
      <c r="G3197" s="181" t="s">
        <v>249</v>
      </c>
      <c r="H3197" s="184">
        <v>1</v>
      </c>
      <c r="I3197" s="185" t="s">
        <v>107</v>
      </c>
      <c r="J3197" s="181" t="s">
        <v>37</v>
      </c>
      <c r="K3197" s="181" t="s">
        <v>38</v>
      </c>
      <c r="L3197" s="186">
        <v>45461</v>
      </c>
      <c r="M3197" s="187" t="s">
        <v>7068</v>
      </c>
      <c r="N3197" s="183" t="s">
        <v>36</v>
      </c>
      <c r="O3197" s="181"/>
      <c r="P3197" s="184">
        <v>0.75</v>
      </c>
      <c r="Q3197" s="185" t="s">
        <v>107</v>
      </c>
      <c r="R3197" s="181" t="s">
        <v>37</v>
      </c>
      <c r="S3197" s="181" t="s">
        <v>96</v>
      </c>
      <c r="T3197" s="186">
        <v>45461</v>
      </c>
      <c r="U3197" s="187" t="s">
        <v>7068</v>
      </c>
      <c r="V3197" s="188" t="str" cm="1">
        <f t="array" ref="V3197">IF(SUM(LEN(A3197:U3197))=0,"",IF(OR(OR(ISBLANK(E3197),SUM(LEN(B3197),LEN(C3197))=0),AND(NOT(D3197="Unknown"),ISBLANK(I3197)),AND(NOT(N3197="Unknown"),ISBLANK(Q3197))),"Missing Information", INDEX(Table15[Entire Service Line Classification], MATCH(SUMIFS(Table15[Unique ID],Table15[System-Owned Portion],D3197,Table15[If Material Anything Other than "Lead" in Column E,Was Material Ever Previously Lead?],F3197,Table15[Customer-Owned Portion],N3197),Table15[Unique ID],0),0)))</f>
        <v>Non-lead</v>
      </c>
      <c r="W3197" s="189"/>
    </row>
    <row r="3198" spans="1:23" s="190" customFormat="1" ht="37.5" x14ac:dyDescent="0.25">
      <c r="A3198" s="180">
        <v>10890721</v>
      </c>
      <c r="B3198" s="181" t="s">
        <v>6442</v>
      </c>
      <c r="C3198" s="182" t="s">
        <v>6443</v>
      </c>
      <c r="D3198" s="183" t="s">
        <v>36</v>
      </c>
      <c r="E3198" s="181" t="s">
        <v>35</v>
      </c>
      <c r="F3198" s="183" t="s">
        <v>35</v>
      </c>
      <c r="G3198" s="181" t="s">
        <v>277</v>
      </c>
      <c r="H3198" s="184">
        <v>1</v>
      </c>
      <c r="I3198" s="185" t="s">
        <v>107</v>
      </c>
      <c r="J3198" s="181" t="s">
        <v>37</v>
      </c>
      <c r="K3198" s="181" t="s">
        <v>38</v>
      </c>
      <c r="L3198" s="186">
        <v>45453</v>
      </c>
      <c r="M3198" s="187" t="s">
        <v>225</v>
      </c>
      <c r="N3198" s="183" t="s">
        <v>43</v>
      </c>
      <c r="O3198" s="181"/>
      <c r="P3198" s="184">
        <v>0.75</v>
      </c>
      <c r="Q3198" s="185" t="s">
        <v>107</v>
      </c>
      <c r="R3198" s="181" t="s">
        <v>37</v>
      </c>
      <c r="S3198" s="181" t="s">
        <v>96</v>
      </c>
      <c r="T3198" s="186">
        <v>45453</v>
      </c>
      <c r="U3198" s="187" t="s">
        <v>225</v>
      </c>
      <c r="V3198" s="188" t="str" cm="1">
        <f t="array" ref="V3198">IF(SUM(LEN(A3198:U3198))=0,"",IF(OR(OR(ISBLANK(E3198),SUM(LEN(B3198),LEN(C3198))=0),AND(NOT(D3198="Unknown"),ISBLANK(I3198)),AND(NOT(N3198="Unknown"),ISBLANK(Q3198))),"Missing Information", INDEX(Table15[Entire Service Line Classification], MATCH(SUMIFS(Table15[Unique ID],Table15[System-Owned Portion],D3198,Table15[If Material Anything Other than "Lead" in Column E,Was Material Ever Previously Lead?],F3198,Table15[Customer-Owned Portion],N3198),Table15[Unique ID],0),0)))</f>
        <v>Non-lead</v>
      </c>
      <c r="W3198" s="189"/>
    </row>
    <row r="3199" spans="1:23" s="190" customFormat="1" ht="37.5" x14ac:dyDescent="0.25">
      <c r="A3199" s="180">
        <v>10890720</v>
      </c>
      <c r="B3199" s="181" t="s">
        <v>6444</v>
      </c>
      <c r="C3199" s="182" t="s">
        <v>6445</v>
      </c>
      <c r="D3199" s="183" t="s">
        <v>36</v>
      </c>
      <c r="E3199" s="181" t="s">
        <v>35</v>
      </c>
      <c r="F3199" s="183" t="s">
        <v>35</v>
      </c>
      <c r="G3199" s="181" t="s">
        <v>239</v>
      </c>
      <c r="H3199" s="184">
        <v>2</v>
      </c>
      <c r="I3199" s="185" t="s">
        <v>107</v>
      </c>
      <c r="J3199" s="181" t="s">
        <v>37</v>
      </c>
      <c r="K3199" s="181" t="s">
        <v>38</v>
      </c>
      <c r="L3199" s="186">
        <v>45461</v>
      </c>
      <c r="M3199" s="187" t="s">
        <v>7068</v>
      </c>
      <c r="N3199" s="183" t="s">
        <v>36</v>
      </c>
      <c r="O3199" s="181"/>
      <c r="P3199" s="184">
        <v>2</v>
      </c>
      <c r="Q3199" s="185" t="s">
        <v>107</v>
      </c>
      <c r="R3199" s="181" t="s">
        <v>37</v>
      </c>
      <c r="S3199" s="181" t="s">
        <v>96</v>
      </c>
      <c r="T3199" s="186">
        <v>45461</v>
      </c>
      <c r="U3199" s="187" t="s">
        <v>7068</v>
      </c>
      <c r="V3199" s="188" t="str" cm="1">
        <f t="array" ref="V3199">IF(SUM(LEN(A3199:U3199))=0,"",IF(OR(OR(ISBLANK(E3199),SUM(LEN(B3199),LEN(C3199))=0),AND(NOT(D3199="Unknown"),ISBLANK(I3199)),AND(NOT(N3199="Unknown"),ISBLANK(Q3199))),"Missing Information", INDEX(Table15[Entire Service Line Classification], MATCH(SUMIFS(Table15[Unique ID],Table15[System-Owned Portion],D3199,Table15[If Material Anything Other than "Lead" in Column E,Was Material Ever Previously Lead?],F3199,Table15[Customer-Owned Portion],N3199),Table15[Unique ID],0),0)))</f>
        <v>Non-lead</v>
      </c>
      <c r="W3199" s="189"/>
    </row>
    <row r="3200" spans="1:23" s="190" customFormat="1" ht="37.5" x14ac:dyDescent="0.25">
      <c r="A3200" s="180">
        <v>10890719</v>
      </c>
      <c r="B3200" s="181" t="s">
        <v>6446</v>
      </c>
      <c r="C3200" s="182" t="s">
        <v>6447</v>
      </c>
      <c r="D3200" s="183" t="s">
        <v>36</v>
      </c>
      <c r="E3200" s="181" t="s">
        <v>35</v>
      </c>
      <c r="F3200" s="183" t="s">
        <v>35</v>
      </c>
      <c r="G3200" s="181" t="s">
        <v>267</v>
      </c>
      <c r="H3200" s="184">
        <v>1</v>
      </c>
      <c r="I3200" s="185" t="s">
        <v>107</v>
      </c>
      <c r="J3200" s="181" t="s">
        <v>37</v>
      </c>
      <c r="K3200" s="181" t="s">
        <v>38</v>
      </c>
      <c r="L3200" s="186">
        <v>45492</v>
      </c>
      <c r="M3200" s="187" t="s">
        <v>225</v>
      </c>
      <c r="N3200" s="183" t="s">
        <v>43</v>
      </c>
      <c r="O3200" s="181"/>
      <c r="P3200" s="184">
        <v>1</v>
      </c>
      <c r="Q3200" s="185" t="s">
        <v>107</v>
      </c>
      <c r="R3200" s="181" t="s">
        <v>37</v>
      </c>
      <c r="S3200" s="181" t="s">
        <v>96</v>
      </c>
      <c r="T3200" s="186">
        <v>45492</v>
      </c>
      <c r="U3200" s="187" t="s">
        <v>7068</v>
      </c>
      <c r="V3200" s="188" t="str" cm="1">
        <f t="array" ref="V3200">IF(SUM(LEN(A3200:U3200))=0,"",IF(OR(OR(ISBLANK(E3200),SUM(LEN(B3200),LEN(C3200))=0),AND(NOT(D3200="Unknown"),ISBLANK(I3200)),AND(NOT(N3200="Unknown"),ISBLANK(Q3200))),"Missing Information", INDEX(Table15[Entire Service Line Classification], MATCH(SUMIFS(Table15[Unique ID],Table15[System-Owned Portion],D3200,Table15[If Material Anything Other than "Lead" in Column E,Was Material Ever Previously Lead?],F3200,Table15[Customer-Owned Portion],N3200),Table15[Unique ID],0),0)))</f>
        <v>Non-lead</v>
      </c>
      <c r="W3200" s="189"/>
    </row>
    <row r="3201" spans="1:23" s="190" customFormat="1" ht="37.5" x14ac:dyDescent="0.25">
      <c r="A3201" s="180">
        <v>10890718</v>
      </c>
      <c r="B3201" s="181" t="s">
        <v>6448</v>
      </c>
      <c r="C3201" s="182" t="s">
        <v>6449</v>
      </c>
      <c r="D3201" s="183" t="s">
        <v>36</v>
      </c>
      <c r="E3201" s="181" t="s">
        <v>35</v>
      </c>
      <c r="F3201" s="183" t="s">
        <v>35</v>
      </c>
      <c r="G3201" s="181" t="s">
        <v>273</v>
      </c>
      <c r="H3201" s="184">
        <v>1</v>
      </c>
      <c r="I3201" s="185" t="s">
        <v>107</v>
      </c>
      <c r="J3201" s="181" t="s">
        <v>37</v>
      </c>
      <c r="K3201" s="181" t="s">
        <v>38</v>
      </c>
      <c r="L3201" s="186">
        <v>45461</v>
      </c>
      <c r="M3201" s="187" t="s">
        <v>7068</v>
      </c>
      <c r="N3201" s="183" t="s">
        <v>43</v>
      </c>
      <c r="O3201" s="181"/>
      <c r="P3201" s="184">
        <v>0.75</v>
      </c>
      <c r="Q3201" s="185" t="s">
        <v>107</v>
      </c>
      <c r="R3201" s="181" t="s">
        <v>37</v>
      </c>
      <c r="S3201" s="181" t="s">
        <v>96</v>
      </c>
      <c r="T3201" s="186">
        <v>45461</v>
      </c>
      <c r="U3201" s="187" t="s">
        <v>7068</v>
      </c>
      <c r="V3201" s="188" t="str" cm="1">
        <f t="array" ref="V3201">IF(SUM(LEN(A3201:U3201))=0,"",IF(OR(OR(ISBLANK(E3201),SUM(LEN(B3201),LEN(C3201))=0),AND(NOT(D3201="Unknown"),ISBLANK(I3201)),AND(NOT(N3201="Unknown"),ISBLANK(Q3201))),"Missing Information", INDEX(Table15[Entire Service Line Classification], MATCH(SUMIFS(Table15[Unique ID],Table15[System-Owned Portion],D3201,Table15[If Material Anything Other than "Lead" in Column E,Was Material Ever Previously Lead?],F3201,Table15[Customer-Owned Portion],N3201),Table15[Unique ID],0),0)))</f>
        <v>Non-lead</v>
      </c>
      <c r="W3201" s="189"/>
    </row>
    <row r="3202" spans="1:23" s="190" customFormat="1" ht="37.5" x14ac:dyDescent="0.25">
      <c r="A3202" s="180">
        <v>10890717</v>
      </c>
      <c r="B3202" s="181" t="s">
        <v>6450</v>
      </c>
      <c r="C3202" s="182" t="s">
        <v>6451</v>
      </c>
      <c r="D3202" s="183" t="s">
        <v>43</v>
      </c>
      <c r="E3202" s="181" t="s">
        <v>35</v>
      </c>
      <c r="F3202" s="183" t="s">
        <v>35</v>
      </c>
      <c r="G3202" s="181" t="s">
        <v>235</v>
      </c>
      <c r="H3202" s="184">
        <v>1</v>
      </c>
      <c r="I3202" s="185" t="s">
        <v>107</v>
      </c>
      <c r="J3202" s="181" t="s">
        <v>37</v>
      </c>
      <c r="K3202" s="181" t="s">
        <v>38</v>
      </c>
      <c r="L3202" s="186">
        <v>45455</v>
      </c>
      <c r="M3202" s="187" t="s">
        <v>7069</v>
      </c>
      <c r="N3202" s="183" t="s">
        <v>36</v>
      </c>
      <c r="O3202" s="181"/>
      <c r="P3202" s="184">
        <v>1</v>
      </c>
      <c r="Q3202" s="185" t="s">
        <v>107</v>
      </c>
      <c r="R3202" s="181" t="s">
        <v>37</v>
      </c>
      <c r="S3202" s="181" t="s">
        <v>96</v>
      </c>
      <c r="T3202" s="186">
        <v>45455</v>
      </c>
      <c r="U3202" s="187" t="s">
        <v>225</v>
      </c>
      <c r="V3202" s="188" t="str" cm="1">
        <f t="array" ref="V3202">IF(SUM(LEN(A3202:U3202))=0,"",IF(OR(OR(ISBLANK(E3202),SUM(LEN(B3202),LEN(C3202))=0),AND(NOT(D3202="Unknown"),ISBLANK(I3202)),AND(NOT(N3202="Unknown"),ISBLANK(Q3202))),"Missing Information", INDEX(Table15[Entire Service Line Classification], MATCH(SUMIFS(Table15[Unique ID],Table15[System-Owned Portion],D3202,Table15[If Material Anything Other than "Lead" in Column E,Was Material Ever Previously Lead?],F3202,Table15[Customer-Owned Portion],N3202),Table15[Unique ID],0),0)))</f>
        <v>Non-lead</v>
      </c>
      <c r="W3202" s="189"/>
    </row>
    <row r="3203" spans="1:23" s="190" customFormat="1" ht="37.5" x14ac:dyDescent="0.25">
      <c r="A3203" s="180">
        <v>10890716</v>
      </c>
      <c r="B3203" s="181" t="s">
        <v>6452</v>
      </c>
      <c r="C3203" s="182" t="s">
        <v>6453</v>
      </c>
      <c r="D3203" s="183" t="s">
        <v>36</v>
      </c>
      <c r="E3203" s="181" t="s">
        <v>35</v>
      </c>
      <c r="F3203" s="183" t="s">
        <v>35</v>
      </c>
      <c r="G3203" s="181" t="s">
        <v>246</v>
      </c>
      <c r="H3203" s="184">
        <v>1</v>
      </c>
      <c r="I3203" s="185" t="s">
        <v>107</v>
      </c>
      <c r="J3203" s="181" t="s">
        <v>37</v>
      </c>
      <c r="K3203" s="181" t="s">
        <v>38</v>
      </c>
      <c r="L3203" s="186">
        <v>45453</v>
      </c>
      <c r="M3203" s="187" t="s">
        <v>225</v>
      </c>
      <c r="N3203" s="183" t="s">
        <v>36</v>
      </c>
      <c r="O3203" s="181"/>
      <c r="P3203" s="184">
        <v>0.75</v>
      </c>
      <c r="Q3203" s="185" t="s">
        <v>107</v>
      </c>
      <c r="R3203" s="181" t="s">
        <v>37</v>
      </c>
      <c r="S3203" s="181" t="s">
        <v>96</v>
      </c>
      <c r="T3203" s="186">
        <v>45453</v>
      </c>
      <c r="U3203" s="187" t="s">
        <v>225</v>
      </c>
      <c r="V3203" s="188" t="str" cm="1">
        <f t="array" ref="V3203">IF(SUM(LEN(A3203:U3203))=0,"",IF(OR(OR(ISBLANK(E3203),SUM(LEN(B3203),LEN(C3203))=0),AND(NOT(D3203="Unknown"),ISBLANK(I3203)),AND(NOT(N3203="Unknown"),ISBLANK(Q3203))),"Missing Information", INDEX(Table15[Entire Service Line Classification], MATCH(SUMIFS(Table15[Unique ID],Table15[System-Owned Portion],D3203,Table15[If Material Anything Other than "Lead" in Column E,Was Material Ever Previously Lead?],F3203,Table15[Customer-Owned Portion],N3203),Table15[Unique ID],0),0)))</f>
        <v>Non-lead</v>
      </c>
      <c r="W3203" s="189"/>
    </row>
    <row r="3204" spans="1:23" s="190" customFormat="1" ht="37.5" x14ac:dyDescent="0.25">
      <c r="A3204" s="180">
        <v>10890715</v>
      </c>
      <c r="B3204" s="181" t="s">
        <v>6454</v>
      </c>
      <c r="C3204" s="182" t="s">
        <v>6455</v>
      </c>
      <c r="D3204" s="183" t="s">
        <v>36</v>
      </c>
      <c r="E3204" s="181" t="s">
        <v>35</v>
      </c>
      <c r="F3204" s="183" t="s">
        <v>35</v>
      </c>
      <c r="G3204" s="181" t="s">
        <v>7034</v>
      </c>
      <c r="H3204" s="184">
        <v>1</v>
      </c>
      <c r="I3204" s="185" t="s">
        <v>107</v>
      </c>
      <c r="J3204" s="181" t="s">
        <v>37</v>
      </c>
      <c r="K3204" s="181" t="s">
        <v>38</v>
      </c>
      <c r="L3204" s="186">
        <v>45495</v>
      </c>
      <c r="M3204" s="187" t="s">
        <v>225</v>
      </c>
      <c r="N3204" s="183" t="s">
        <v>44</v>
      </c>
      <c r="O3204" s="181"/>
      <c r="P3204" s="184">
        <v>1</v>
      </c>
      <c r="Q3204" s="185" t="s">
        <v>107</v>
      </c>
      <c r="R3204" s="181" t="s">
        <v>37</v>
      </c>
      <c r="S3204" s="181" t="s">
        <v>96</v>
      </c>
      <c r="T3204" s="186">
        <v>45495</v>
      </c>
      <c r="U3204" s="187" t="s">
        <v>7068</v>
      </c>
      <c r="V3204" s="188" t="str" cm="1">
        <f t="array" ref="V3204">IF(SUM(LEN(A3204:U3204))=0,"",IF(OR(OR(ISBLANK(E3204),SUM(LEN(B3204),LEN(C3204))=0),AND(NOT(D3204="Unknown"),ISBLANK(I3204)),AND(NOT(N3204="Unknown"),ISBLANK(Q3204))),"Missing Information", INDEX(Table15[Entire Service Line Classification], MATCH(SUMIFS(Table15[Unique ID],Table15[System-Owned Portion],D3204,Table15[If Material Anything Other than "Lead" in Column E,Was Material Ever Previously Lead?],F3204,Table15[Customer-Owned Portion],N3204),Table15[Unique ID],0),0)))</f>
        <v>Non-lead</v>
      </c>
      <c r="W3204" s="189"/>
    </row>
    <row r="3205" spans="1:23" s="190" customFormat="1" ht="37.5" x14ac:dyDescent="0.25">
      <c r="A3205" s="180">
        <v>10890711</v>
      </c>
      <c r="B3205" s="181" t="s">
        <v>6456</v>
      </c>
      <c r="C3205" s="182" t="s">
        <v>6457</v>
      </c>
      <c r="D3205" s="183" t="s">
        <v>36</v>
      </c>
      <c r="E3205" s="181" t="s">
        <v>35</v>
      </c>
      <c r="F3205" s="183" t="s">
        <v>35</v>
      </c>
      <c r="G3205" s="181" t="s">
        <v>7051</v>
      </c>
      <c r="H3205" s="184">
        <v>2</v>
      </c>
      <c r="I3205" s="185" t="s">
        <v>107</v>
      </c>
      <c r="J3205" s="181" t="s">
        <v>37</v>
      </c>
      <c r="K3205" s="181" t="s">
        <v>38</v>
      </c>
      <c r="L3205" s="186">
        <v>45453</v>
      </c>
      <c r="M3205" s="187" t="s">
        <v>225</v>
      </c>
      <c r="N3205" s="183" t="s">
        <v>43</v>
      </c>
      <c r="O3205" s="181"/>
      <c r="P3205" s="184">
        <v>2</v>
      </c>
      <c r="Q3205" s="185" t="s">
        <v>107</v>
      </c>
      <c r="R3205" s="181" t="s">
        <v>37</v>
      </c>
      <c r="S3205" s="181" t="s">
        <v>96</v>
      </c>
      <c r="T3205" s="186">
        <v>45453</v>
      </c>
      <c r="U3205" s="187" t="s">
        <v>225</v>
      </c>
      <c r="V3205" s="188" t="str" cm="1">
        <f t="array" ref="V3205">IF(SUM(LEN(A3205:U3205))=0,"",IF(OR(OR(ISBLANK(E3205),SUM(LEN(B3205),LEN(C3205))=0),AND(NOT(D3205="Unknown"),ISBLANK(I3205)),AND(NOT(N3205="Unknown"),ISBLANK(Q3205))),"Missing Information", INDEX(Table15[Entire Service Line Classification], MATCH(SUMIFS(Table15[Unique ID],Table15[System-Owned Portion],D3205,Table15[If Material Anything Other than "Lead" in Column E,Was Material Ever Previously Lead?],F3205,Table15[Customer-Owned Portion],N3205),Table15[Unique ID],0),0)))</f>
        <v>Non-lead</v>
      </c>
      <c r="W3205" s="189"/>
    </row>
    <row r="3206" spans="1:23" s="190" customFormat="1" ht="37.5" x14ac:dyDescent="0.25">
      <c r="A3206" s="180">
        <v>10890710</v>
      </c>
      <c r="B3206" s="181" t="s">
        <v>6458</v>
      </c>
      <c r="C3206" s="182" t="s">
        <v>6459</v>
      </c>
      <c r="D3206" s="183" t="s">
        <v>36</v>
      </c>
      <c r="E3206" s="181" t="s">
        <v>35</v>
      </c>
      <c r="F3206" s="183" t="s">
        <v>35</v>
      </c>
      <c r="G3206" s="181" t="s">
        <v>7049</v>
      </c>
      <c r="H3206" s="184">
        <v>1</v>
      </c>
      <c r="I3206" s="185" t="s">
        <v>107</v>
      </c>
      <c r="J3206" s="181" t="s">
        <v>37</v>
      </c>
      <c r="K3206" s="181" t="s">
        <v>38</v>
      </c>
      <c r="L3206" s="186">
        <v>45455</v>
      </c>
      <c r="M3206" s="187" t="s">
        <v>225</v>
      </c>
      <c r="N3206" s="183" t="s">
        <v>43</v>
      </c>
      <c r="O3206" s="181"/>
      <c r="P3206" s="184">
        <v>0.75</v>
      </c>
      <c r="Q3206" s="185" t="s">
        <v>107</v>
      </c>
      <c r="R3206" s="181" t="s">
        <v>37</v>
      </c>
      <c r="S3206" s="181" t="s">
        <v>96</v>
      </c>
      <c r="T3206" s="186">
        <v>45455</v>
      </c>
      <c r="U3206" s="187" t="s">
        <v>7069</v>
      </c>
      <c r="V3206" s="188" t="str" cm="1">
        <f t="array" ref="V3206">IF(SUM(LEN(A3206:U3206))=0,"",IF(OR(OR(ISBLANK(E3206),SUM(LEN(B3206),LEN(C3206))=0),AND(NOT(D3206="Unknown"),ISBLANK(I3206)),AND(NOT(N3206="Unknown"),ISBLANK(Q3206))),"Missing Information", INDEX(Table15[Entire Service Line Classification], MATCH(SUMIFS(Table15[Unique ID],Table15[System-Owned Portion],D3206,Table15[If Material Anything Other than "Lead" in Column E,Was Material Ever Previously Lead?],F3206,Table15[Customer-Owned Portion],N3206),Table15[Unique ID],0),0)))</f>
        <v>Non-lead</v>
      </c>
      <c r="W3206" s="189"/>
    </row>
    <row r="3207" spans="1:23" s="190" customFormat="1" ht="37.5" x14ac:dyDescent="0.25">
      <c r="A3207" s="180">
        <v>10890714</v>
      </c>
      <c r="B3207" s="181" t="s">
        <v>6460</v>
      </c>
      <c r="C3207" s="182" t="s">
        <v>6461</v>
      </c>
      <c r="D3207" s="183" t="s">
        <v>43</v>
      </c>
      <c r="E3207" s="181" t="s">
        <v>35</v>
      </c>
      <c r="F3207" s="183" t="s">
        <v>35</v>
      </c>
      <c r="G3207" s="181" t="s">
        <v>268</v>
      </c>
      <c r="H3207" s="184">
        <v>1</v>
      </c>
      <c r="I3207" s="185" t="s">
        <v>107</v>
      </c>
      <c r="J3207" s="181" t="s">
        <v>37</v>
      </c>
      <c r="K3207" s="181" t="s">
        <v>38</v>
      </c>
      <c r="L3207" s="186">
        <v>45455</v>
      </c>
      <c r="M3207" s="187" t="s">
        <v>7069</v>
      </c>
      <c r="N3207" s="183" t="s">
        <v>43</v>
      </c>
      <c r="O3207" s="181"/>
      <c r="P3207" s="184">
        <v>0.75</v>
      </c>
      <c r="Q3207" s="185" t="s">
        <v>107</v>
      </c>
      <c r="R3207" s="181" t="s">
        <v>37</v>
      </c>
      <c r="S3207" s="181" t="s">
        <v>96</v>
      </c>
      <c r="T3207" s="186">
        <v>45455</v>
      </c>
      <c r="U3207" s="187" t="s">
        <v>7069</v>
      </c>
      <c r="V3207" s="188" t="str" cm="1">
        <f t="array" ref="V3207">IF(SUM(LEN(A3207:U3207))=0,"",IF(OR(OR(ISBLANK(E3207),SUM(LEN(B3207),LEN(C3207))=0),AND(NOT(D3207="Unknown"),ISBLANK(I3207)),AND(NOT(N3207="Unknown"),ISBLANK(Q3207))),"Missing Information", INDEX(Table15[Entire Service Line Classification], MATCH(SUMIFS(Table15[Unique ID],Table15[System-Owned Portion],D3207,Table15[If Material Anything Other than "Lead" in Column E,Was Material Ever Previously Lead?],F3207,Table15[Customer-Owned Portion],N3207),Table15[Unique ID],0),0)))</f>
        <v>Non-lead</v>
      </c>
      <c r="W3207" s="189"/>
    </row>
    <row r="3208" spans="1:23" s="190" customFormat="1" ht="37.5" x14ac:dyDescent="0.25">
      <c r="A3208" s="180">
        <v>10890713</v>
      </c>
      <c r="B3208" s="181" t="s">
        <v>6462</v>
      </c>
      <c r="C3208" s="182" t="s">
        <v>6463</v>
      </c>
      <c r="D3208" s="183" t="s">
        <v>36</v>
      </c>
      <c r="E3208" s="181" t="s">
        <v>35</v>
      </c>
      <c r="F3208" s="183" t="s">
        <v>35</v>
      </c>
      <c r="G3208" s="181" t="s">
        <v>272</v>
      </c>
      <c r="H3208" s="184">
        <v>1</v>
      </c>
      <c r="I3208" s="185" t="s">
        <v>107</v>
      </c>
      <c r="J3208" s="181" t="s">
        <v>37</v>
      </c>
      <c r="K3208" s="181" t="s">
        <v>38</v>
      </c>
      <c r="L3208" s="186">
        <v>45455</v>
      </c>
      <c r="M3208" s="187" t="s">
        <v>225</v>
      </c>
      <c r="N3208" s="183" t="s">
        <v>43</v>
      </c>
      <c r="O3208" s="181"/>
      <c r="P3208" s="184">
        <v>0.75</v>
      </c>
      <c r="Q3208" s="185" t="s">
        <v>107</v>
      </c>
      <c r="R3208" s="181" t="s">
        <v>37</v>
      </c>
      <c r="S3208" s="181" t="s">
        <v>96</v>
      </c>
      <c r="T3208" s="186">
        <v>45455</v>
      </c>
      <c r="U3208" s="187" t="s">
        <v>7069</v>
      </c>
      <c r="V3208" s="188" t="str" cm="1">
        <f t="array" ref="V3208">IF(SUM(LEN(A3208:U3208))=0,"",IF(OR(OR(ISBLANK(E3208),SUM(LEN(B3208),LEN(C3208))=0),AND(NOT(D3208="Unknown"),ISBLANK(I3208)),AND(NOT(N3208="Unknown"),ISBLANK(Q3208))),"Missing Information", INDEX(Table15[Entire Service Line Classification], MATCH(SUMIFS(Table15[Unique ID],Table15[System-Owned Portion],D3208,Table15[If Material Anything Other than "Lead" in Column E,Was Material Ever Previously Lead?],F3208,Table15[Customer-Owned Portion],N3208),Table15[Unique ID],0),0)))</f>
        <v>Non-lead</v>
      </c>
      <c r="W3208" s="189"/>
    </row>
    <row r="3209" spans="1:23" s="190" customFormat="1" ht="37.5" x14ac:dyDescent="0.25">
      <c r="A3209" s="180">
        <v>10890712</v>
      </c>
      <c r="B3209" s="181" t="s">
        <v>6464</v>
      </c>
      <c r="C3209" s="182" t="s">
        <v>6465</v>
      </c>
      <c r="D3209" s="183" t="s">
        <v>43</v>
      </c>
      <c r="E3209" s="181" t="s">
        <v>35</v>
      </c>
      <c r="F3209" s="183" t="s">
        <v>35</v>
      </c>
      <c r="G3209" s="181" t="s">
        <v>238</v>
      </c>
      <c r="H3209" s="184">
        <v>1</v>
      </c>
      <c r="I3209" s="185" t="s">
        <v>107</v>
      </c>
      <c r="J3209" s="181" t="s">
        <v>37</v>
      </c>
      <c r="K3209" s="181" t="s">
        <v>38</v>
      </c>
      <c r="L3209" s="186">
        <v>45461</v>
      </c>
      <c r="M3209" s="187" t="s">
        <v>7068</v>
      </c>
      <c r="N3209" s="183" t="s">
        <v>43</v>
      </c>
      <c r="O3209" s="181"/>
      <c r="P3209" s="184">
        <v>1</v>
      </c>
      <c r="Q3209" s="185" t="s">
        <v>107</v>
      </c>
      <c r="R3209" s="181" t="s">
        <v>37</v>
      </c>
      <c r="S3209" s="181" t="s">
        <v>96</v>
      </c>
      <c r="T3209" s="186">
        <v>45461</v>
      </c>
      <c r="U3209" s="187" t="s">
        <v>7068</v>
      </c>
      <c r="V3209" s="188" t="str" cm="1">
        <f t="array" ref="V3209">IF(SUM(LEN(A3209:U3209))=0,"",IF(OR(OR(ISBLANK(E3209),SUM(LEN(B3209),LEN(C3209))=0),AND(NOT(D3209="Unknown"),ISBLANK(I3209)),AND(NOT(N3209="Unknown"),ISBLANK(Q3209))),"Missing Information", INDEX(Table15[Entire Service Line Classification], MATCH(SUMIFS(Table15[Unique ID],Table15[System-Owned Portion],D3209,Table15[If Material Anything Other than "Lead" in Column E,Was Material Ever Previously Lead?],F3209,Table15[Customer-Owned Portion],N3209),Table15[Unique ID],0),0)))</f>
        <v>Non-lead</v>
      </c>
      <c r="W3209" s="189"/>
    </row>
    <row r="3210" spans="1:23" s="190" customFormat="1" ht="37.5" x14ac:dyDescent="0.25">
      <c r="A3210" s="180">
        <v>10890708</v>
      </c>
      <c r="B3210" s="181" t="s">
        <v>6466</v>
      </c>
      <c r="C3210" s="182" t="s">
        <v>6467</v>
      </c>
      <c r="D3210" s="183" t="s">
        <v>36</v>
      </c>
      <c r="E3210" s="181" t="s">
        <v>35</v>
      </c>
      <c r="F3210" s="183" t="s">
        <v>35</v>
      </c>
      <c r="G3210" s="181" t="s">
        <v>261</v>
      </c>
      <c r="H3210" s="184">
        <v>1</v>
      </c>
      <c r="I3210" s="185" t="s">
        <v>107</v>
      </c>
      <c r="J3210" s="181" t="s">
        <v>37</v>
      </c>
      <c r="K3210" s="181" t="s">
        <v>38</v>
      </c>
      <c r="L3210" s="186">
        <v>45455</v>
      </c>
      <c r="M3210" s="187" t="s">
        <v>225</v>
      </c>
      <c r="N3210" s="183" t="s">
        <v>36</v>
      </c>
      <c r="O3210" s="181"/>
      <c r="P3210" s="184">
        <v>1</v>
      </c>
      <c r="Q3210" s="185" t="s">
        <v>107</v>
      </c>
      <c r="R3210" s="181" t="s">
        <v>37</v>
      </c>
      <c r="S3210" s="181" t="s">
        <v>96</v>
      </c>
      <c r="T3210" s="186">
        <v>45455</v>
      </c>
      <c r="U3210" s="187" t="s">
        <v>225</v>
      </c>
      <c r="V3210" s="188" t="str" cm="1">
        <f t="array" ref="V3210">IF(SUM(LEN(A3210:U3210))=0,"",IF(OR(OR(ISBLANK(E3210),SUM(LEN(B3210),LEN(C3210))=0),AND(NOT(D3210="Unknown"),ISBLANK(I3210)),AND(NOT(N3210="Unknown"),ISBLANK(Q3210))),"Missing Information", INDEX(Table15[Entire Service Line Classification], MATCH(SUMIFS(Table15[Unique ID],Table15[System-Owned Portion],D3210,Table15[If Material Anything Other than "Lead" in Column E,Was Material Ever Previously Lead?],F3210,Table15[Customer-Owned Portion],N3210),Table15[Unique ID],0),0)))</f>
        <v>Non-lead</v>
      </c>
      <c r="W3210" s="189"/>
    </row>
    <row r="3211" spans="1:23" s="190" customFormat="1" ht="37.5" x14ac:dyDescent="0.25">
      <c r="A3211" s="180">
        <v>10890706</v>
      </c>
      <c r="B3211" s="181" t="s">
        <v>6468</v>
      </c>
      <c r="C3211" s="182" t="s">
        <v>6469</v>
      </c>
      <c r="D3211" s="183" t="s">
        <v>36</v>
      </c>
      <c r="E3211" s="181" t="s">
        <v>35</v>
      </c>
      <c r="F3211" s="183" t="s">
        <v>35</v>
      </c>
      <c r="G3211" s="181" t="s">
        <v>276</v>
      </c>
      <c r="H3211" s="184">
        <v>1</v>
      </c>
      <c r="I3211" s="185" t="s">
        <v>107</v>
      </c>
      <c r="J3211" s="181" t="s">
        <v>37</v>
      </c>
      <c r="K3211" s="181" t="s">
        <v>38</v>
      </c>
      <c r="L3211" s="186">
        <v>45453</v>
      </c>
      <c r="M3211" s="187" t="s">
        <v>225</v>
      </c>
      <c r="N3211" s="183" t="s">
        <v>43</v>
      </c>
      <c r="O3211" s="181"/>
      <c r="P3211" s="184">
        <v>0.75</v>
      </c>
      <c r="Q3211" s="185" t="s">
        <v>107</v>
      </c>
      <c r="R3211" s="181" t="s">
        <v>37</v>
      </c>
      <c r="S3211" s="181" t="s">
        <v>96</v>
      </c>
      <c r="T3211" s="186">
        <v>45453</v>
      </c>
      <c r="U3211" s="187" t="s">
        <v>225</v>
      </c>
      <c r="V3211" s="188" t="str" cm="1">
        <f t="array" ref="V3211">IF(SUM(LEN(A3211:U3211))=0,"",IF(OR(OR(ISBLANK(E3211),SUM(LEN(B3211),LEN(C3211))=0),AND(NOT(D3211="Unknown"),ISBLANK(I3211)),AND(NOT(N3211="Unknown"),ISBLANK(Q3211))),"Missing Information", INDEX(Table15[Entire Service Line Classification], MATCH(SUMIFS(Table15[Unique ID],Table15[System-Owned Portion],D3211,Table15[If Material Anything Other than "Lead" in Column E,Was Material Ever Previously Lead?],F3211,Table15[Customer-Owned Portion],N3211),Table15[Unique ID],0),0)))</f>
        <v>Non-lead</v>
      </c>
      <c r="W3211" s="189"/>
    </row>
    <row r="3212" spans="1:23" s="190" customFormat="1" ht="37.5" x14ac:dyDescent="0.25">
      <c r="A3212" s="180">
        <v>10890705</v>
      </c>
      <c r="B3212" s="181" t="s">
        <v>6470</v>
      </c>
      <c r="C3212" s="182" t="s">
        <v>6471</v>
      </c>
      <c r="D3212" s="183" t="s">
        <v>36</v>
      </c>
      <c r="E3212" s="181" t="s">
        <v>35</v>
      </c>
      <c r="F3212" s="183" t="s">
        <v>35</v>
      </c>
      <c r="G3212" s="181" t="s">
        <v>226</v>
      </c>
      <c r="H3212" s="184">
        <v>1</v>
      </c>
      <c r="I3212" s="185" t="s">
        <v>107</v>
      </c>
      <c r="J3212" s="181" t="s">
        <v>37</v>
      </c>
      <c r="K3212" s="181" t="s">
        <v>38</v>
      </c>
      <c r="L3212" s="186">
        <v>45491</v>
      </c>
      <c r="M3212" s="187" t="s">
        <v>225</v>
      </c>
      <c r="N3212" s="183" t="s">
        <v>43</v>
      </c>
      <c r="O3212" s="181"/>
      <c r="P3212" s="184">
        <v>0.75</v>
      </c>
      <c r="Q3212" s="185" t="s">
        <v>107</v>
      </c>
      <c r="R3212" s="181" t="s">
        <v>37</v>
      </c>
      <c r="S3212" s="181" t="s">
        <v>96</v>
      </c>
      <c r="T3212" s="186">
        <v>45491</v>
      </c>
      <c r="U3212" s="187" t="s">
        <v>7078</v>
      </c>
      <c r="V3212" s="188" t="str" cm="1">
        <f t="array" ref="V3212">IF(SUM(LEN(A3212:U3212))=0,"",IF(OR(OR(ISBLANK(E3212),SUM(LEN(B3212),LEN(C3212))=0),AND(NOT(D3212="Unknown"),ISBLANK(I3212)),AND(NOT(N3212="Unknown"),ISBLANK(Q3212))),"Missing Information", INDEX(Table15[Entire Service Line Classification], MATCH(SUMIFS(Table15[Unique ID],Table15[System-Owned Portion],D3212,Table15[If Material Anything Other than "Lead" in Column E,Was Material Ever Previously Lead?],F3212,Table15[Customer-Owned Portion],N3212),Table15[Unique ID],0),0)))</f>
        <v>Non-lead</v>
      </c>
      <c r="W3212" s="189"/>
    </row>
    <row r="3213" spans="1:23" s="190" customFormat="1" ht="37.5" x14ac:dyDescent="0.25">
      <c r="A3213" s="180">
        <v>10890704</v>
      </c>
      <c r="B3213" s="181" t="s">
        <v>6472</v>
      </c>
      <c r="C3213" s="182" t="s">
        <v>6473</v>
      </c>
      <c r="D3213" s="183" t="s">
        <v>36</v>
      </c>
      <c r="E3213" s="181" t="s">
        <v>35</v>
      </c>
      <c r="F3213" s="183" t="s">
        <v>35</v>
      </c>
      <c r="G3213" s="181" t="s">
        <v>7051</v>
      </c>
      <c r="H3213" s="184">
        <v>1</v>
      </c>
      <c r="I3213" s="185" t="s">
        <v>107</v>
      </c>
      <c r="J3213" s="181" t="s">
        <v>37</v>
      </c>
      <c r="K3213" s="181" t="s">
        <v>38</v>
      </c>
      <c r="L3213" s="186">
        <v>45453</v>
      </c>
      <c r="M3213" s="187" t="s">
        <v>225</v>
      </c>
      <c r="N3213" s="183" t="s">
        <v>36</v>
      </c>
      <c r="O3213" s="181"/>
      <c r="P3213" s="184">
        <v>0.75</v>
      </c>
      <c r="Q3213" s="185" t="s">
        <v>107</v>
      </c>
      <c r="R3213" s="181" t="s">
        <v>37</v>
      </c>
      <c r="S3213" s="181" t="s">
        <v>96</v>
      </c>
      <c r="T3213" s="186">
        <v>45453</v>
      </c>
      <c r="U3213" s="187" t="s">
        <v>225</v>
      </c>
      <c r="V3213" s="188" t="str" cm="1">
        <f t="array" ref="V3213">IF(SUM(LEN(A3213:U3213))=0,"",IF(OR(OR(ISBLANK(E3213),SUM(LEN(B3213),LEN(C3213))=0),AND(NOT(D3213="Unknown"),ISBLANK(I3213)),AND(NOT(N3213="Unknown"),ISBLANK(Q3213))),"Missing Information", INDEX(Table15[Entire Service Line Classification], MATCH(SUMIFS(Table15[Unique ID],Table15[System-Owned Portion],D3213,Table15[If Material Anything Other than "Lead" in Column E,Was Material Ever Previously Lead?],F3213,Table15[Customer-Owned Portion],N3213),Table15[Unique ID],0),0)))</f>
        <v>Non-lead</v>
      </c>
      <c r="W3213" s="189"/>
    </row>
    <row r="3214" spans="1:23" s="190" customFormat="1" ht="37.5" x14ac:dyDescent="0.25">
      <c r="A3214" s="180">
        <v>10890703</v>
      </c>
      <c r="B3214" s="181" t="s">
        <v>6474</v>
      </c>
      <c r="C3214" s="182" t="s">
        <v>6475</v>
      </c>
      <c r="D3214" s="183" t="s">
        <v>36</v>
      </c>
      <c r="E3214" s="181" t="s">
        <v>35</v>
      </c>
      <c r="F3214" s="183" t="s">
        <v>35</v>
      </c>
      <c r="G3214" s="181" t="s">
        <v>272</v>
      </c>
      <c r="H3214" s="184">
        <v>1</v>
      </c>
      <c r="I3214" s="185" t="s">
        <v>107</v>
      </c>
      <c r="J3214" s="181" t="s">
        <v>37</v>
      </c>
      <c r="K3214" s="181" t="s">
        <v>38</v>
      </c>
      <c r="L3214" s="186">
        <v>45453</v>
      </c>
      <c r="M3214" s="187" t="s">
        <v>225</v>
      </c>
      <c r="N3214" s="183" t="s">
        <v>43</v>
      </c>
      <c r="O3214" s="181"/>
      <c r="P3214" s="184">
        <v>0.75</v>
      </c>
      <c r="Q3214" s="185" t="s">
        <v>107</v>
      </c>
      <c r="R3214" s="181" t="s">
        <v>37</v>
      </c>
      <c r="S3214" s="181" t="s">
        <v>96</v>
      </c>
      <c r="T3214" s="186">
        <v>45453</v>
      </c>
      <c r="U3214" s="187" t="s">
        <v>225</v>
      </c>
      <c r="V3214" s="188" t="str" cm="1">
        <f t="array" ref="V3214">IF(SUM(LEN(A3214:U3214))=0,"",IF(OR(OR(ISBLANK(E3214),SUM(LEN(B3214),LEN(C3214))=0),AND(NOT(D3214="Unknown"),ISBLANK(I3214)),AND(NOT(N3214="Unknown"),ISBLANK(Q3214))),"Missing Information", INDEX(Table15[Entire Service Line Classification], MATCH(SUMIFS(Table15[Unique ID],Table15[System-Owned Portion],D3214,Table15[If Material Anything Other than "Lead" in Column E,Was Material Ever Previously Lead?],F3214,Table15[Customer-Owned Portion],N3214),Table15[Unique ID],0),0)))</f>
        <v>Non-lead</v>
      </c>
      <c r="W3214" s="189"/>
    </row>
    <row r="3215" spans="1:23" s="190" customFormat="1" ht="37.5" x14ac:dyDescent="0.25">
      <c r="A3215" s="180">
        <v>10890702</v>
      </c>
      <c r="B3215" s="181" t="s">
        <v>6476</v>
      </c>
      <c r="C3215" s="182" t="s">
        <v>6477</v>
      </c>
      <c r="D3215" s="183" t="s">
        <v>36</v>
      </c>
      <c r="E3215" s="181" t="s">
        <v>35</v>
      </c>
      <c r="F3215" s="183" t="s">
        <v>35</v>
      </c>
      <c r="G3215" s="181" t="s">
        <v>235</v>
      </c>
      <c r="H3215" s="184">
        <v>2</v>
      </c>
      <c r="I3215" s="185" t="s">
        <v>107</v>
      </c>
      <c r="J3215" s="181" t="s">
        <v>37</v>
      </c>
      <c r="K3215" s="181" t="s">
        <v>38</v>
      </c>
      <c r="L3215" s="186">
        <v>45492</v>
      </c>
      <c r="M3215" s="187" t="s">
        <v>225</v>
      </c>
      <c r="N3215" s="183" t="s">
        <v>36</v>
      </c>
      <c r="O3215" s="181"/>
      <c r="P3215" s="184">
        <v>2</v>
      </c>
      <c r="Q3215" s="185" t="s">
        <v>107</v>
      </c>
      <c r="R3215" s="181" t="s">
        <v>37</v>
      </c>
      <c r="S3215" s="181" t="s">
        <v>96</v>
      </c>
      <c r="T3215" s="186">
        <v>45492</v>
      </c>
      <c r="U3215" s="187" t="s">
        <v>225</v>
      </c>
      <c r="V3215" s="188" t="str" cm="1">
        <f t="array" ref="V3215">IF(SUM(LEN(A3215:U3215))=0,"",IF(OR(OR(ISBLANK(E3215),SUM(LEN(B3215),LEN(C3215))=0),AND(NOT(D3215="Unknown"),ISBLANK(I3215)),AND(NOT(N3215="Unknown"),ISBLANK(Q3215))),"Missing Information", INDEX(Table15[Entire Service Line Classification], MATCH(SUMIFS(Table15[Unique ID],Table15[System-Owned Portion],D3215,Table15[If Material Anything Other than "Lead" in Column E,Was Material Ever Previously Lead?],F3215,Table15[Customer-Owned Portion],N3215),Table15[Unique ID],0),0)))</f>
        <v>Non-lead</v>
      </c>
      <c r="W3215" s="189"/>
    </row>
    <row r="3216" spans="1:23" s="190" customFormat="1" ht="37.5" x14ac:dyDescent="0.25">
      <c r="A3216" s="180">
        <v>10890691</v>
      </c>
      <c r="B3216" s="181" t="s">
        <v>6478</v>
      </c>
      <c r="C3216" s="182" t="s">
        <v>6479</v>
      </c>
      <c r="D3216" s="183" t="s">
        <v>43</v>
      </c>
      <c r="E3216" s="181" t="s">
        <v>35</v>
      </c>
      <c r="F3216" s="183" t="s">
        <v>35</v>
      </c>
      <c r="G3216" s="181" t="s">
        <v>249</v>
      </c>
      <c r="H3216" s="184">
        <v>1</v>
      </c>
      <c r="I3216" s="185" t="s">
        <v>107</v>
      </c>
      <c r="J3216" s="181" t="s">
        <v>37</v>
      </c>
      <c r="K3216" s="181" t="s">
        <v>38</v>
      </c>
      <c r="L3216" s="186">
        <v>45455</v>
      </c>
      <c r="M3216" s="187" t="s">
        <v>7069</v>
      </c>
      <c r="N3216" s="183" t="s">
        <v>43</v>
      </c>
      <c r="O3216" s="181"/>
      <c r="P3216" s="184">
        <v>1</v>
      </c>
      <c r="Q3216" s="185" t="s">
        <v>107</v>
      </c>
      <c r="R3216" s="181" t="s">
        <v>37</v>
      </c>
      <c r="S3216" s="181" t="s">
        <v>96</v>
      </c>
      <c r="T3216" s="186">
        <v>45455</v>
      </c>
      <c r="U3216" s="187" t="s">
        <v>7069</v>
      </c>
      <c r="V3216" s="188" t="str" cm="1">
        <f t="array" ref="V3216">IF(SUM(LEN(A3216:U3216))=0,"",IF(OR(OR(ISBLANK(E3216),SUM(LEN(B3216),LEN(C3216))=0),AND(NOT(D3216="Unknown"),ISBLANK(I3216)),AND(NOT(N3216="Unknown"),ISBLANK(Q3216))),"Missing Information", INDEX(Table15[Entire Service Line Classification], MATCH(SUMIFS(Table15[Unique ID],Table15[System-Owned Portion],D3216,Table15[If Material Anything Other than "Lead" in Column E,Was Material Ever Previously Lead?],F3216,Table15[Customer-Owned Portion],N3216),Table15[Unique ID],0),0)))</f>
        <v>Non-lead</v>
      </c>
      <c r="W3216" s="189"/>
    </row>
    <row r="3217" spans="1:23" s="190" customFormat="1" ht="37.5" x14ac:dyDescent="0.25">
      <c r="A3217" s="180">
        <v>10890689</v>
      </c>
      <c r="B3217" s="181" t="s">
        <v>6480</v>
      </c>
      <c r="C3217" s="182" t="s">
        <v>6481</v>
      </c>
      <c r="D3217" s="183" t="s">
        <v>36</v>
      </c>
      <c r="E3217" s="181" t="s">
        <v>35</v>
      </c>
      <c r="F3217" s="183" t="s">
        <v>35</v>
      </c>
      <c r="G3217" s="181" t="s">
        <v>7049</v>
      </c>
      <c r="H3217" s="184">
        <v>1</v>
      </c>
      <c r="I3217" s="185" t="s">
        <v>107</v>
      </c>
      <c r="J3217" s="181" t="s">
        <v>37</v>
      </c>
      <c r="K3217" s="181" t="s">
        <v>38</v>
      </c>
      <c r="L3217" s="186">
        <v>45491</v>
      </c>
      <c r="M3217" s="187" t="s">
        <v>225</v>
      </c>
      <c r="N3217" s="183" t="s">
        <v>43</v>
      </c>
      <c r="O3217" s="181"/>
      <c r="P3217" s="184">
        <v>0.75</v>
      </c>
      <c r="Q3217" s="185" t="s">
        <v>107</v>
      </c>
      <c r="R3217" s="181" t="s">
        <v>37</v>
      </c>
      <c r="S3217" s="181" t="s">
        <v>96</v>
      </c>
      <c r="T3217" s="186">
        <v>45491</v>
      </c>
      <c r="U3217" s="187" t="s">
        <v>7078</v>
      </c>
      <c r="V3217" s="188" t="str" cm="1">
        <f t="array" ref="V3217">IF(SUM(LEN(A3217:U3217))=0,"",IF(OR(OR(ISBLANK(E3217),SUM(LEN(B3217),LEN(C3217))=0),AND(NOT(D3217="Unknown"),ISBLANK(I3217)),AND(NOT(N3217="Unknown"),ISBLANK(Q3217))),"Missing Information", INDEX(Table15[Entire Service Line Classification], MATCH(SUMIFS(Table15[Unique ID],Table15[System-Owned Portion],D3217,Table15[If Material Anything Other than "Lead" in Column E,Was Material Ever Previously Lead?],F3217,Table15[Customer-Owned Portion],N3217),Table15[Unique ID],0),0)))</f>
        <v>Non-lead</v>
      </c>
      <c r="W3217" s="189"/>
    </row>
    <row r="3218" spans="1:23" s="190" customFormat="1" ht="37.5" x14ac:dyDescent="0.25">
      <c r="A3218" s="180">
        <v>10890688</v>
      </c>
      <c r="B3218" s="181" t="s">
        <v>6482</v>
      </c>
      <c r="C3218" s="182" t="s">
        <v>6312</v>
      </c>
      <c r="D3218" s="183" t="s">
        <v>43</v>
      </c>
      <c r="E3218" s="181" t="s">
        <v>35</v>
      </c>
      <c r="F3218" s="183" t="s">
        <v>35</v>
      </c>
      <c r="G3218" s="181" t="s">
        <v>241</v>
      </c>
      <c r="H3218" s="184">
        <v>0.75</v>
      </c>
      <c r="I3218" s="185" t="s">
        <v>107</v>
      </c>
      <c r="J3218" s="181" t="s">
        <v>37</v>
      </c>
      <c r="K3218" s="181" t="s">
        <v>38</v>
      </c>
      <c r="L3218" s="186">
        <v>45492</v>
      </c>
      <c r="M3218" s="187" t="s">
        <v>225</v>
      </c>
      <c r="N3218" s="183" t="s">
        <v>43</v>
      </c>
      <c r="O3218" s="181"/>
      <c r="P3218" s="184">
        <v>0.75</v>
      </c>
      <c r="Q3218" s="185" t="s">
        <v>107</v>
      </c>
      <c r="R3218" s="181" t="s">
        <v>37</v>
      </c>
      <c r="S3218" s="181" t="s">
        <v>96</v>
      </c>
      <c r="T3218" s="186">
        <v>45492</v>
      </c>
      <c r="U3218" s="187" t="s">
        <v>7068</v>
      </c>
      <c r="V3218" s="188" t="str" cm="1">
        <f t="array" ref="V3218">IF(SUM(LEN(A3218:U3218))=0,"",IF(OR(OR(ISBLANK(E3218),SUM(LEN(B3218),LEN(C3218))=0),AND(NOT(D3218="Unknown"),ISBLANK(I3218)),AND(NOT(N3218="Unknown"),ISBLANK(Q3218))),"Missing Information", INDEX(Table15[Entire Service Line Classification], MATCH(SUMIFS(Table15[Unique ID],Table15[System-Owned Portion],D3218,Table15[If Material Anything Other than "Lead" in Column E,Was Material Ever Previously Lead?],F3218,Table15[Customer-Owned Portion],N3218),Table15[Unique ID],0),0)))</f>
        <v>Non-lead</v>
      </c>
      <c r="W3218" s="189"/>
    </row>
    <row r="3219" spans="1:23" s="190" customFormat="1" ht="37.5" x14ac:dyDescent="0.25">
      <c r="A3219" s="180">
        <v>10890687</v>
      </c>
      <c r="B3219" s="181" t="s">
        <v>6483</v>
      </c>
      <c r="C3219" s="182" t="s">
        <v>6484</v>
      </c>
      <c r="D3219" s="183" t="s">
        <v>36</v>
      </c>
      <c r="E3219" s="181" t="s">
        <v>35</v>
      </c>
      <c r="F3219" s="183" t="s">
        <v>35</v>
      </c>
      <c r="G3219" s="181" t="s">
        <v>268</v>
      </c>
      <c r="H3219" s="184">
        <v>1</v>
      </c>
      <c r="I3219" s="185" t="s">
        <v>107</v>
      </c>
      <c r="J3219" s="181" t="s">
        <v>37</v>
      </c>
      <c r="K3219" s="181" t="s">
        <v>38</v>
      </c>
      <c r="L3219" s="186">
        <v>45453</v>
      </c>
      <c r="M3219" s="187" t="s">
        <v>225</v>
      </c>
      <c r="N3219" s="183" t="s">
        <v>43</v>
      </c>
      <c r="O3219" s="181"/>
      <c r="P3219" s="184">
        <v>0.75</v>
      </c>
      <c r="Q3219" s="185" t="s">
        <v>107</v>
      </c>
      <c r="R3219" s="181" t="s">
        <v>37</v>
      </c>
      <c r="S3219" s="181" t="s">
        <v>96</v>
      </c>
      <c r="T3219" s="186">
        <v>45453</v>
      </c>
      <c r="U3219" s="187" t="s">
        <v>225</v>
      </c>
      <c r="V3219" s="188" t="str" cm="1">
        <f t="array" ref="V3219">IF(SUM(LEN(A3219:U3219))=0,"",IF(OR(OR(ISBLANK(E3219),SUM(LEN(B3219),LEN(C3219))=0),AND(NOT(D3219="Unknown"),ISBLANK(I3219)),AND(NOT(N3219="Unknown"),ISBLANK(Q3219))),"Missing Information", INDEX(Table15[Entire Service Line Classification], MATCH(SUMIFS(Table15[Unique ID],Table15[System-Owned Portion],D3219,Table15[If Material Anything Other than "Lead" in Column E,Was Material Ever Previously Lead?],F3219,Table15[Customer-Owned Portion],N3219),Table15[Unique ID],0),0)))</f>
        <v>Non-lead</v>
      </c>
      <c r="W3219" s="189"/>
    </row>
    <row r="3220" spans="1:23" s="190" customFormat="1" ht="37.5" x14ac:dyDescent="0.25">
      <c r="A3220" s="180">
        <v>10890686</v>
      </c>
      <c r="B3220" s="181" t="s">
        <v>6485</v>
      </c>
      <c r="C3220" s="182" t="s">
        <v>6486</v>
      </c>
      <c r="D3220" s="183" t="s">
        <v>36</v>
      </c>
      <c r="E3220" s="181" t="s">
        <v>35</v>
      </c>
      <c r="F3220" s="183" t="s">
        <v>35</v>
      </c>
      <c r="G3220" s="181" t="s">
        <v>7040</v>
      </c>
      <c r="H3220" s="184">
        <v>1</v>
      </c>
      <c r="I3220" s="185" t="s">
        <v>107</v>
      </c>
      <c r="J3220" s="181" t="s">
        <v>37</v>
      </c>
      <c r="K3220" s="181" t="s">
        <v>38</v>
      </c>
      <c r="L3220" s="186">
        <v>45455</v>
      </c>
      <c r="M3220" s="187" t="s">
        <v>225</v>
      </c>
      <c r="N3220" s="183" t="s">
        <v>43</v>
      </c>
      <c r="O3220" s="181"/>
      <c r="P3220" s="184">
        <v>0.75</v>
      </c>
      <c r="Q3220" s="185" t="s">
        <v>107</v>
      </c>
      <c r="R3220" s="181" t="s">
        <v>37</v>
      </c>
      <c r="S3220" s="181" t="s">
        <v>96</v>
      </c>
      <c r="T3220" s="186">
        <v>45455</v>
      </c>
      <c r="U3220" s="187" t="s">
        <v>7069</v>
      </c>
      <c r="V3220" s="188" t="str" cm="1">
        <f t="array" ref="V3220">IF(SUM(LEN(A3220:U3220))=0,"",IF(OR(OR(ISBLANK(E3220),SUM(LEN(B3220),LEN(C3220))=0),AND(NOT(D3220="Unknown"),ISBLANK(I3220)),AND(NOT(N3220="Unknown"),ISBLANK(Q3220))),"Missing Information", INDEX(Table15[Entire Service Line Classification], MATCH(SUMIFS(Table15[Unique ID],Table15[System-Owned Portion],D3220,Table15[If Material Anything Other than "Lead" in Column E,Was Material Ever Previously Lead?],F3220,Table15[Customer-Owned Portion],N3220),Table15[Unique ID],0),0)))</f>
        <v>Non-lead</v>
      </c>
      <c r="W3220" s="189"/>
    </row>
    <row r="3221" spans="1:23" s="190" customFormat="1" ht="37.5" x14ac:dyDescent="0.25">
      <c r="A3221" s="180">
        <v>10890685</v>
      </c>
      <c r="B3221" s="181" t="s">
        <v>6487</v>
      </c>
      <c r="C3221" s="182" t="s">
        <v>6488</v>
      </c>
      <c r="D3221" s="183" t="s">
        <v>36</v>
      </c>
      <c r="E3221" s="181" t="s">
        <v>35</v>
      </c>
      <c r="F3221" s="183" t="s">
        <v>35</v>
      </c>
      <c r="G3221" s="181" t="s">
        <v>247</v>
      </c>
      <c r="H3221" s="184">
        <v>1</v>
      </c>
      <c r="I3221" s="185" t="s">
        <v>107</v>
      </c>
      <c r="J3221" s="181" t="s">
        <v>37</v>
      </c>
      <c r="K3221" s="181" t="s">
        <v>38</v>
      </c>
      <c r="L3221" s="186">
        <v>45453</v>
      </c>
      <c r="M3221" s="187" t="s">
        <v>225</v>
      </c>
      <c r="N3221" s="183" t="s">
        <v>43</v>
      </c>
      <c r="O3221" s="181"/>
      <c r="P3221" s="184">
        <v>0.75</v>
      </c>
      <c r="Q3221" s="185" t="s">
        <v>107</v>
      </c>
      <c r="R3221" s="181" t="s">
        <v>37</v>
      </c>
      <c r="S3221" s="181" t="s">
        <v>96</v>
      </c>
      <c r="T3221" s="186">
        <v>45453</v>
      </c>
      <c r="U3221" s="187" t="s">
        <v>225</v>
      </c>
      <c r="V3221" s="188" t="str" cm="1">
        <f t="array" ref="V3221">IF(SUM(LEN(A3221:U3221))=0,"",IF(OR(OR(ISBLANK(E3221),SUM(LEN(B3221),LEN(C3221))=0),AND(NOT(D3221="Unknown"),ISBLANK(I3221)),AND(NOT(N3221="Unknown"),ISBLANK(Q3221))),"Missing Information", INDEX(Table15[Entire Service Line Classification], MATCH(SUMIFS(Table15[Unique ID],Table15[System-Owned Portion],D3221,Table15[If Material Anything Other than "Lead" in Column E,Was Material Ever Previously Lead?],F3221,Table15[Customer-Owned Portion],N3221),Table15[Unique ID],0),0)))</f>
        <v>Non-lead</v>
      </c>
      <c r="W3221" s="189"/>
    </row>
    <row r="3222" spans="1:23" s="190" customFormat="1" ht="37.5" x14ac:dyDescent="0.25">
      <c r="A3222" s="180">
        <v>10890684</v>
      </c>
      <c r="B3222" s="181" t="s">
        <v>6489</v>
      </c>
      <c r="C3222" s="182" t="s">
        <v>6490</v>
      </c>
      <c r="D3222" s="183" t="s">
        <v>36</v>
      </c>
      <c r="E3222" s="181" t="s">
        <v>35</v>
      </c>
      <c r="F3222" s="183" t="s">
        <v>35</v>
      </c>
      <c r="G3222" s="181" t="s">
        <v>268</v>
      </c>
      <c r="H3222" s="184">
        <v>1</v>
      </c>
      <c r="I3222" s="185" t="s">
        <v>107</v>
      </c>
      <c r="J3222" s="181" t="s">
        <v>37</v>
      </c>
      <c r="K3222" s="181" t="s">
        <v>38</v>
      </c>
      <c r="L3222" s="186">
        <v>45453</v>
      </c>
      <c r="M3222" s="187" t="s">
        <v>225</v>
      </c>
      <c r="N3222" s="183" t="s">
        <v>43</v>
      </c>
      <c r="O3222" s="181"/>
      <c r="P3222" s="184">
        <v>0.75</v>
      </c>
      <c r="Q3222" s="185" t="s">
        <v>107</v>
      </c>
      <c r="R3222" s="181" t="s">
        <v>37</v>
      </c>
      <c r="S3222" s="181" t="s">
        <v>96</v>
      </c>
      <c r="T3222" s="186">
        <v>45453</v>
      </c>
      <c r="U3222" s="187" t="s">
        <v>225</v>
      </c>
      <c r="V3222" s="188" t="str" cm="1">
        <f t="array" ref="V3222">IF(SUM(LEN(A3222:U3222))=0,"",IF(OR(OR(ISBLANK(E3222),SUM(LEN(B3222),LEN(C3222))=0),AND(NOT(D3222="Unknown"),ISBLANK(I3222)),AND(NOT(N3222="Unknown"),ISBLANK(Q3222))),"Missing Information", INDEX(Table15[Entire Service Line Classification], MATCH(SUMIFS(Table15[Unique ID],Table15[System-Owned Portion],D3222,Table15[If Material Anything Other than "Lead" in Column E,Was Material Ever Previously Lead?],F3222,Table15[Customer-Owned Portion],N3222),Table15[Unique ID],0),0)))</f>
        <v>Non-lead</v>
      </c>
      <c r="W3222" s="189"/>
    </row>
    <row r="3223" spans="1:23" s="190" customFormat="1" ht="37.5" x14ac:dyDescent="0.25">
      <c r="A3223" s="180">
        <v>10890682</v>
      </c>
      <c r="B3223" s="181" t="s">
        <v>6491</v>
      </c>
      <c r="C3223" s="182" t="s">
        <v>6492</v>
      </c>
      <c r="D3223" s="183" t="s">
        <v>36</v>
      </c>
      <c r="E3223" s="181" t="s">
        <v>35</v>
      </c>
      <c r="F3223" s="183" t="s">
        <v>35</v>
      </c>
      <c r="G3223" s="181" t="s">
        <v>7050</v>
      </c>
      <c r="H3223" s="184">
        <v>1</v>
      </c>
      <c r="I3223" s="185" t="s">
        <v>107</v>
      </c>
      <c r="J3223" s="181" t="s">
        <v>37</v>
      </c>
      <c r="K3223" s="181" t="s">
        <v>38</v>
      </c>
      <c r="L3223" s="186">
        <v>45463</v>
      </c>
      <c r="M3223" s="187" t="s">
        <v>225</v>
      </c>
      <c r="N3223" s="183" t="s">
        <v>36</v>
      </c>
      <c r="O3223" s="181"/>
      <c r="P3223" s="184">
        <v>1</v>
      </c>
      <c r="Q3223" s="185" t="s">
        <v>107</v>
      </c>
      <c r="R3223" s="181" t="s">
        <v>37</v>
      </c>
      <c r="S3223" s="181" t="s">
        <v>96</v>
      </c>
      <c r="T3223" s="186">
        <v>45463</v>
      </c>
      <c r="U3223" s="187" t="s">
        <v>225</v>
      </c>
      <c r="V3223" s="188" t="str" cm="1">
        <f t="array" ref="V3223">IF(SUM(LEN(A3223:U3223))=0,"",IF(OR(OR(ISBLANK(E3223),SUM(LEN(B3223),LEN(C3223))=0),AND(NOT(D3223="Unknown"),ISBLANK(I3223)),AND(NOT(N3223="Unknown"),ISBLANK(Q3223))),"Missing Information", INDEX(Table15[Entire Service Line Classification], MATCH(SUMIFS(Table15[Unique ID],Table15[System-Owned Portion],D3223,Table15[If Material Anything Other than "Lead" in Column E,Was Material Ever Previously Lead?],F3223,Table15[Customer-Owned Portion],N3223),Table15[Unique ID],0),0)))</f>
        <v>Non-lead</v>
      </c>
      <c r="W3223" s="189"/>
    </row>
    <row r="3224" spans="1:23" s="190" customFormat="1" ht="37.5" x14ac:dyDescent="0.25">
      <c r="A3224" s="180">
        <v>10890681</v>
      </c>
      <c r="B3224" s="181" t="s">
        <v>6493</v>
      </c>
      <c r="C3224" s="182" t="s">
        <v>6494</v>
      </c>
      <c r="D3224" s="183" t="s">
        <v>36</v>
      </c>
      <c r="E3224" s="181" t="s">
        <v>35</v>
      </c>
      <c r="F3224" s="183" t="s">
        <v>35</v>
      </c>
      <c r="G3224" s="181" t="s">
        <v>271</v>
      </c>
      <c r="H3224" s="184">
        <v>1</v>
      </c>
      <c r="I3224" s="185" t="s">
        <v>107</v>
      </c>
      <c r="J3224" s="181" t="s">
        <v>37</v>
      </c>
      <c r="K3224" s="181" t="s">
        <v>38</v>
      </c>
      <c r="L3224" s="186">
        <v>45455</v>
      </c>
      <c r="M3224" s="187" t="s">
        <v>225</v>
      </c>
      <c r="N3224" s="183" t="s">
        <v>43</v>
      </c>
      <c r="O3224" s="181"/>
      <c r="P3224" s="184">
        <v>0.75</v>
      </c>
      <c r="Q3224" s="185" t="s">
        <v>107</v>
      </c>
      <c r="R3224" s="181" t="s">
        <v>37</v>
      </c>
      <c r="S3224" s="181" t="s">
        <v>96</v>
      </c>
      <c r="T3224" s="186">
        <v>45455</v>
      </c>
      <c r="U3224" s="187" t="s">
        <v>7069</v>
      </c>
      <c r="V3224" s="188" t="str" cm="1">
        <f t="array" ref="V3224">IF(SUM(LEN(A3224:U3224))=0,"",IF(OR(OR(ISBLANK(E3224),SUM(LEN(B3224),LEN(C3224))=0),AND(NOT(D3224="Unknown"),ISBLANK(I3224)),AND(NOT(N3224="Unknown"),ISBLANK(Q3224))),"Missing Information", INDEX(Table15[Entire Service Line Classification], MATCH(SUMIFS(Table15[Unique ID],Table15[System-Owned Portion],D3224,Table15[If Material Anything Other than "Lead" in Column E,Was Material Ever Previously Lead?],F3224,Table15[Customer-Owned Portion],N3224),Table15[Unique ID],0),0)))</f>
        <v>Non-lead</v>
      </c>
      <c r="W3224" s="189"/>
    </row>
    <row r="3225" spans="1:23" s="190" customFormat="1" ht="37.5" x14ac:dyDescent="0.25">
      <c r="A3225" s="180">
        <v>10890709</v>
      </c>
      <c r="B3225" s="181" t="s">
        <v>6495</v>
      </c>
      <c r="C3225" s="182" t="s">
        <v>6496</v>
      </c>
      <c r="D3225" s="183" t="s">
        <v>36</v>
      </c>
      <c r="E3225" s="181" t="s">
        <v>35</v>
      </c>
      <c r="F3225" s="183" t="s">
        <v>35</v>
      </c>
      <c r="G3225" s="181" t="s">
        <v>243</v>
      </c>
      <c r="H3225" s="184">
        <v>1</v>
      </c>
      <c r="I3225" s="185" t="s">
        <v>107</v>
      </c>
      <c r="J3225" s="181" t="s">
        <v>37</v>
      </c>
      <c r="K3225" s="181" t="s">
        <v>38</v>
      </c>
      <c r="L3225" s="186">
        <v>45455</v>
      </c>
      <c r="M3225" s="187" t="s">
        <v>225</v>
      </c>
      <c r="N3225" s="183" t="s">
        <v>36</v>
      </c>
      <c r="O3225" s="181"/>
      <c r="P3225" s="184">
        <v>1</v>
      </c>
      <c r="Q3225" s="185" t="s">
        <v>107</v>
      </c>
      <c r="R3225" s="181" t="s">
        <v>37</v>
      </c>
      <c r="S3225" s="181" t="s">
        <v>96</v>
      </c>
      <c r="T3225" s="186">
        <v>45455</v>
      </c>
      <c r="U3225" s="187" t="s">
        <v>225</v>
      </c>
      <c r="V3225" s="188" t="str" cm="1">
        <f t="array" ref="V3225">IF(SUM(LEN(A3225:U3225))=0,"",IF(OR(OR(ISBLANK(E3225),SUM(LEN(B3225),LEN(C3225))=0),AND(NOT(D3225="Unknown"),ISBLANK(I3225)),AND(NOT(N3225="Unknown"),ISBLANK(Q3225))),"Missing Information", INDEX(Table15[Entire Service Line Classification], MATCH(SUMIFS(Table15[Unique ID],Table15[System-Owned Portion],D3225,Table15[If Material Anything Other than "Lead" in Column E,Was Material Ever Previously Lead?],F3225,Table15[Customer-Owned Portion],N3225),Table15[Unique ID],0),0)))</f>
        <v>Non-lead</v>
      </c>
      <c r="W3225" s="189"/>
    </row>
    <row r="3226" spans="1:23" s="190" customFormat="1" ht="37.5" x14ac:dyDescent="0.25">
      <c r="A3226" s="180">
        <v>10890707</v>
      </c>
      <c r="B3226" s="181" t="s">
        <v>6497</v>
      </c>
      <c r="C3226" s="182" t="s">
        <v>6498</v>
      </c>
      <c r="D3226" s="183" t="s">
        <v>43</v>
      </c>
      <c r="E3226" s="181" t="s">
        <v>35</v>
      </c>
      <c r="F3226" s="183" t="s">
        <v>35</v>
      </c>
      <c r="G3226" s="181" t="s">
        <v>242</v>
      </c>
      <c r="H3226" s="184">
        <v>1</v>
      </c>
      <c r="I3226" s="185" t="s">
        <v>107</v>
      </c>
      <c r="J3226" s="181" t="s">
        <v>37</v>
      </c>
      <c r="K3226" s="181" t="s">
        <v>38</v>
      </c>
      <c r="L3226" s="186">
        <v>45453</v>
      </c>
      <c r="M3226" s="187" t="s">
        <v>225</v>
      </c>
      <c r="N3226" s="183" t="s">
        <v>36</v>
      </c>
      <c r="O3226" s="181"/>
      <c r="P3226" s="184">
        <v>0.75</v>
      </c>
      <c r="Q3226" s="185" t="s">
        <v>107</v>
      </c>
      <c r="R3226" s="181" t="s">
        <v>37</v>
      </c>
      <c r="S3226" s="181" t="s">
        <v>96</v>
      </c>
      <c r="T3226" s="186">
        <v>45453</v>
      </c>
      <c r="U3226" s="187" t="s">
        <v>225</v>
      </c>
      <c r="V3226" s="188" t="str" cm="1">
        <f t="array" ref="V3226">IF(SUM(LEN(A3226:U3226))=0,"",IF(OR(OR(ISBLANK(E3226),SUM(LEN(B3226),LEN(C3226))=0),AND(NOT(D3226="Unknown"),ISBLANK(I3226)),AND(NOT(N3226="Unknown"),ISBLANK(Q3226))),"Missing Information", INDEX(Table15[Entire Service Line Classification], MATCH(SUMIFS(Table15[Unique ID],Table15[System-Owned Portion],D3226,Table15[If Material Anything Other than "Lead" in Column E,Was Material Ever Previously Lead?],F3226,Table15[Customer-Owned Portion],N3226),Table15[Unique ID],0),0)))</f>
        <v>Non-lead</v>
      </c>
      <c r="W3226" s="189"/>
    </row>
    <row r="3227" spans="1:23" s="190" customFormat="1" ht="37.5" x14ac:dyDescent="0.25">
      <c r="A3227" s="180">
        <v>10890701</v>
      </c>
      <c r="B3227" s="181" t="s">
        <v>6499</v>
      </c>
      <c r="C3227" s="182" t="s">
        <v>6500</v>
      </c>
      <c r="D3227" s="183" t="s">
        <v>36</v>
      </c>
      <c r="E3227" s="181" t="s">
        <v>35</v>
      </c>
      <c r="F3227" s="183" t="s">
        <v>35</v>
      </c>
      <c r="G3227" s="181" t="s">
        <v>270</v>
      </c>
      <c r="H3227" s="184">
        <v>0.75</v>
      </c>
      <c r="I3227" s="185" t="s">
        <v>107</v>
      </c>
      <c r="J3227" s="181" t="s">
        <v>37</v>
      </c>
      <c r="K3227" s="181" t="s">
        <v>38</v>
      </c>
      <c r="L3227" s="186">
        <v>45461</v>
      </c>
      <c r="M3227" s="187" t="s">
        <v>7068</v>
      </c>
      <c r="N3227" s="183" t="s">
        <v>36</v>
      </c>
      <c r="O3227" s="181"/>
      <c r="P3227" s="184">
        <v>1</v>
      </c>
      <c r="Q3227" s="185" t="s">
        <v>107</v>
      </c>
      <c r="R3227" s="181" t="s">
        <v>37</v>
      </c>
      <c r="S3227" s="181" t="s">
        <v>96</v>
      </c>
      <c r="T3227" s="186">
        <v>45461</v>
      </c>
      <c r="U3227" s="187" t="s">
        <v>7068</v>
      </c>
      <c r="V3227" s="188" t="str" cm="1">
        <f t="array" ref="V3227">IF(SUM(LEN(A3227:U3227))=0,"",IF(OR(OR(ISBLANK(E3227),SUM(LEN(B3227),LEN(C3227))=0),AND(NOT(D3227="Unknown"),ISBLANK(I3227)),AND(NOT(N3227="Unknown"),ISBLANK(Q3227))),"Missing Information", INDEX(Table15[Entire Service Line Classification], MATCH(SUMIFS(Table15[Unique ID],Table15[System-Owned Portion],D3227,Table15[If Material Anything Other than "Lead" in Column E,Was Material Ever Previously Lead?],F3227,Table15[Customer-Owned Portion],N3227),Table15[Unique ID],0),0)))</f>
        <v>Non-lead</v>
      </c>
      <c r="W3227" s="189"/>
    </row>
    <row r="3228" spans="1:23" s="190" customFormat="1" ht="37.5" x14ac:dyDescent="0.25">
      <c r="A3228" s="180">
        <v>10890698</v>
      </c>
      <c r="B3228" s="181" t="s">
        <v>6501</v>
      </c>
      <c r="C3228" s="182" t="s">
        <v>6502</v>
      </c>
      <c r="D3228" s="183" t="s">
        <v>36</v>
      </c>
      <c r="E3228" s="181" t="s">
        <v>35</v>
      </c>
      <c r="F3228" s="183" t="s">
        <v>35</v>
      </c>
      <c r="G3228" s="181" t="s">
        <v>262</v>
      </c>
      <c r="H3228" s="184">
        <v>1</v>
      </c>
      <c r="I3228" s="185" t="s">
        <v>107</v>
      </c>
      <c r="J3228" s="181" t="s">
        <v>37</v>
      </c>
      <c r="K3228" s="181" t="s">
        <v>38</v>
      </c>
      <c r="L3228" s="186">
        <v>45453</v>
      </c>
      <c r="M3228" s="187" t="s">
        <v>225</v>
      </c>
      <c r="N3228" s="183" t="s">
        <v>43</v>
      </c>
      <c r="O3228" s="181"/>
      <c r="P3228" s="184">
        <v>1</v>
      </c>
      <c r="Q3228" s="185" t="s">
        <v>107</v>
      </c>
      <c r="R3228" s="181" t="s">
        <v>37</v>
      </c>
      <c r="S3228" s="181" t="s">
        <v>96</v>
      </c>
      <c r="T3228" s="186">
        <v>45453</v>
      </c>
      <c r="U3228" s="187" t="s">
        <v>225</v>
      </c>
      <c r="V3228" s="188" t="str" cm="1">
        <f t="array" ref="V3228">IF(SUM(LEN(A3228:U3228))=0,"",IF(OR(OR(ISBLANK(E3228),SUM(LEN(B3228),LEN(C3228))=0),AND(NOT(D3228="Unknown"),ISBLANK(I3228)),AND(NOT(N3228="Unknown"),ISBLANK(Q3228))),"Missing Information", INDEX(Table15[Entire Service Line Classification], MATCH(SUMIFS(Table15[Unique ID],Table15[System-Owned Portion],D3228,Table15[If Material Anything Other than "Lead" in Column E,Was Material Ever Previously Lead?],F3228,Table15[Customer-Owned Portion],N3228),Table15[Unique ID],0),0)))</f>
        <v>Non-lead</v>
      </c>
      <c r="W3228" s="189"/>
    </row>
    <row r="3229" spans="1:23" s="190" customFormat="1" ht="37.5" x14ac:dyDescent="0.25">
      <c r="A3229" s="180">
        <v>10890697</v>
      </c>
      <c r="B3229" s="181" t="s">
        <v>6503</v>
      </c>
      <c r="C3229" s="182" t="s">
        <v>6504</v>
      </c>
      <c r="D3229" s="183" t="s">
        <v>36</v>
      </c>
      <c r="E3229" s="181" t="s">
        <v>35</v>
      </c>
      <c r="F3229" s="183" t="s">
        <v>35</v>
      </c>
      <c r="G3229" s="181" t="s">
        <v>7050</v>
      </c>
      <c r="H3229" s="184">
        <v>1</v>
      </c>
      <c r="I3229" s="185" t="s">
        <v>107</v>
      </c>
      <c r="J3229" s="181" t="s">
        <v>37</v>
      </c>
      <c r="K3229" s="181" t="s">
        <v>38</v>
      </c>
      <c r="L3229" s="186">
        <v>45463</v>
      </c>
      <c r="M3229" s="187" t="s">
        <v>225</v>
      </c>
      <c r="N3229" s="183" t="s">
        <v>36</v>
      </c>
      <c r="O3229" s="181"/>
      <c r="P3229" s="184">
        <v>1</v>
      </c>
      <c r="Q3229" s="185" t="s">
        <v>107</v>
      </c>
      <c r="R3229" s="181" t="s">
        <v>37</v>
      </c>
      <c r="S3229" s="181" t="s">
        <v>96</v>
      </c>
      <c r="T3229" s="186">
        <v>45463</v>
      </c>
      <c r="U3229" s="187" t="s">
        <v>225</v>
      </c>
      <c r="V3229" s="188" t="str" cm="1">
        <f t="array" ref="V3229">IF(SUM(LEN(A3229:U3229))=0,"",IF(OR(OR(ISBLANK(E3229),SUM(LEN(B3229),LEN(C3229))=0),AND(NOT(D3229="Unknown"),ISBLANK(I3229)),AND(NOT(N3229="Unknown"),ISBLANK(Q3229))),"Missing Information", INDEX(Table15[Entire Service Line Classification], MATCH(SUMIFS(Table15[Unique ID],Table15[System-Owned Portion],D3229,Table15[If Material Anything Other than "Lead" in Column E,Was Material Ever Previously Lead?],F3229,Table15[Customer-Owned Portion],N3229),Table15[Unique ID],0),0)))</f>
        <v>Non-lead</v>
      </c>
      <c r="W3229" s="189"/>
    </row>
    <row r="3230" spans="1:23" s="190" customFormat="1" ht="37.5" x14ac:dyDescent="0.25">
      <c r="A3230" s="180">
        <v>10890696</v>
      </c>
      <c r="B3230" s="181" t="s">
        <v>6505</v>
      </c>
      <c r="C3230" s="182" t="s">
        <v>6506</v>
      </c>
      <c r="D3230" s="183" t="s">
        <v>36</v>
      </c>
      <c r="E3230" s="181" t="s">
        <v>35</v>
      </c>
      <c r="F3230" s="183" t="s">
        <v>35</v>
      </c>
      <c r="G3230" s="181" t="s">
        <v>254</v>
      </c>
      <c r="H3230" s="184">
        <v>1</v>
      </c>
      <c r="I3230" s="185" t="s">
        <v>107</v>
      </c>
      <c r="J3230" s="181" t="s">
        <v>37</v>
      </c>
      <c r="K3230" s="181" t="s">
        <v>38</v>
      </c>
      <c r="L3230" s="186">
        <v>45491</v>
      </c>
      <c r="M3230" s="187" t="s">
        <v>225</v>
      </c>
      <c r="N3230" s="183" t="s">
        <v>43</v>
      </c>
      <c r="O3230" s="181"/>
      <c r="P3230" s="184">
        <v>0.75</v>
      </c>
      <c r="Q3230" s="185" t="s">
        <v>107</v>
      </c>
      <c r="R3230" s="181" t="s">
        <v>37</v>
      </c>
      <c r="S3230" s="181" t="s">
        <v>96</v>
      </c>
      <c r="T3230" s="186">
        <v>45491</v>
      </c>
      <c r="U3230" s="187" t="s">
        <v>7078</v>
      </c>
      <c r="V3230" s="188" t="str" cm="1">
        <f t="array" ref="V3230">IF(SUM(LEN(A3230:U3230))=0,"",IF(OR(OR(ISBLANK(E3230),SUM(LEN(B3230),LEN(C3230))=0),AND(NOT(D3230="Unknown"),ISBLANK(I3230)),AND(NOT(N3230="Unknown"),ISBLANK(Q3230))),"Missing Information", INDEX(Table15[Entire Service Line Classification], MATCH(SUMIFS(Table15[Unique ID],Table15[System-Owned Portion],D3230,Table15[If Material Anything Other than "Lead" in Column E,Was Material Ever Previously Lead?],F3230,Table15[Customer-Owned Portion],N3230),Table15[Unique ID],0),0)))</f>
        <v>Non-lead</v>
      </c>
      <c r="W3230" s="189"/>
    </row>
    <row r="3231" spans="1:23" s="190" customFormat="1" ht="37.5" x14ac:dyDescent="0.25">
      <c r="A3231" s="180">
        <v>10890695</v>
      </c>
      <c r="B3231" s="181" t="s">
        <v>6507</v>
      </c>
      <c r="C3231" s="182" t="s">
        <v>6508</v>
      </c>
      <c r="D3231" s="183" t="s">
        <v>36</v>
      </c>
      <c r="E3231" s="181" t="s">
        <v>35</v>
      </c>
      <c r="F3231" s="183" t="s">
        <v>35</v>
      </c>
      <c r="G3231" s="181" t="s">
        <v>7037</v>
      </c>
      <c r="H3231" s="184">
        <v>1</v>
      </c>
      <c r="I3231" s="185" t="s">
        <v>107</v>
      </c>
      <c r="J3231" s="181" t="s">
        <v>37</v>
      </c>
      <c r="K3231" s="181" t="s">
        <v>38</v>
      </c>
      <c r="L3231" s="186">
        <v>45455</v>
      </c>
      <c r="M3231" s="187" t="s">
        <v>225</v>
      </c>
      <c r="N3231" s="183" t="s">
        <v>43</v>
      </c>
      <c r="O3231" s="181"/>
      <c r="P3231" s="184">
        <v>0.75</v>
      </c>
      <c r="Q3231" s="185" t="s">
        <v>107</v>
      </c>
      <c r="R3231" s="181" t="s">
        <v>37</v>
      </c>
      <c r="S3231" s="181" t="s">
        <v>96</v>
      </c>
      <c r="T3231" s="186">
        <v>45455</v>
      </c>
      <c r="U3231" s="187" t="s">
        <v>7069</v>
      </c>
      <c r="V3231" s="188" t="str" cm="1">
        <f t="array" ref="V3231">IF(SUM(LEN(A3231:U3231))=0,"",IF(OR(OR(ISBLANK(E3231),SUM(LEN(B3231),LEN(C3231))=0),AND(NOT(D3231="Unknown"),ISBLANK(I3231)),AND(NOT(N3231="Unknown"),ISBLANK(Q3231))),"Missing Information", INDEX(Table15[Entire Service Line Classification], MATCH(SUMIFS(Table15[Unique ID],Table15[System-Owned Portion],D3231,Table15[If Material Anything Other than "Lead" in Column E,Was Material Ever Previously Lead?],F3231,Table15[Customer-Owned Portion],N3231),Table15[Unique ID],0),0)))</f>
        <v>Non-lead</v>
      </c>
      <c r="W3231" s="189"/>
    </row>
    <row r="3232" spans="1:23" s="190" customFormat="1" ht="37.5" x14ac:dyDescent="0.25">
      <c r="A3232" s="180">
        <v>10890694</v>
      </c>
      <c r="B3232" s="181" t="s">
        <v>6509</v>
      </c>
      <c r="C3232" s="182" t="s">
        <v>6510</v>
      </c>
      <c r="D3232" s="183" t="s">
        <v>43</v>
      </c>
      <c r="E3232" s="181" t="s">
        <v>35</v>
      </c>
      <c r="F3232" s="183" t="s">
        <v>35</v>
      </c>
      <c r="G3232" s="181" t="s">
        <v>232</v>
      </c>
      <c r="H3232" s="184">
        <v>1</v>
      </c>
      <c r="I3232" s="185" t="s">
        <v>107</v>
      </c>
      <c r="J3232" s="181" t="s">
        <v>37</v>
      </c>
      <c r="K3232" s="181" t="s">
        <v>38</v>
      </c>
      <c r="L3232" s="186">
        <v>45455</v>
      </c>
      <c r="M3232" s="187" t="s">
        <v>7069</v>
      </c>
      <c r="N3232" s="183" t="s">
        <v>43</v>
      </c>
      <c r="O3232" s="181"/>
      <c r="P3232" s="184">
        <v>0.75</v>
      </c>
      <c r="Q3232" s="185" t="s">
        <v>107</v>
      </c>
      <c r="R3232" s="181" t="s">
        <v>37</v>
      </c>
      <c r="S3232" s="181" t="s">
        <v>96</v>
      </c>
      <c r="T3232" s="186">
        <v>45455</v>
      </c>
      <c r="U3232" s="187" t="s">
        <v>7069</v>
      </c>
      <c r="V3232" s="188" t="str" cm="1">
        <f t="array" ref="V3232">IF(SUM(LEN(A3232:U3232))=0,"",IF(OR(OR(ISBLANK(E3232),SUM(LEN(B3232),LEN(C3232))=0),AND(NOT(D3232="Unknown"),ISBLANK(I3232)),AND(NOT(N3232="Unknown"),ISBLANK(Q3232))),"Missing Information", INDEX(Table15[Entire Service Line Classification], MATCH(SUMIFS(Table15[Unique ID],Table15[System-Owned Portion],D3232,Table15[If Material Anything Other than "Lead" in Column E,Was Material Ever Previously Lead?],F3232,Table15[Customer-Owned Portion],N3232),Table15[Unique ID],0),0)))</f>
        <v>Non-lead</v>
      </c>
      <c r="W3232" s="189"/>
    </row>
    <row r="3233" spans="1:23" s="190" customFormat="1" ht="37.5" x14ac:dyDescent="0.25">
      <c r="A3233" s="180">
        <v>10890692</v>
      </c>
      <c r="B3233" s="181" t="s">
        <v>6511</v>
      </c>
      <c r="C3233" s="182" t="s">
        <v>6512</v>
      </c>
      <c r="D3233" s="183" t="s">
        <v>36</v>
      </c>
      <c r="E3233" s="181" t="s">
        <v>35</v>
      </c>
      <c r="F3233" s="183" t="s">
        <v>35</v>
      </c>
      <c r="G3233" s="181" t="s">
        <v>268</v>
      </c>
      <c r="H3233" s="184">
        <v>1</v>
      </c>
      <c r="I3233" s="185" t="s">
        <v>107</v>
      </c>
      <c r="J3233" s="181" t="s">
        <v>37</v>
      </c>
      <c r="K3233" s="181" t="s">
        <v>38</v>
      </c>
      <c r="L3233" s="186">
        <v>45474</v>
      </c>
      <c r="M3233" s="187" t="s">
        <v>225</v>
      </c>
      <c r="N3233" s="183" t="s">
        <v>43</v>
      </c>
      <c r="O3233" s="181"/>
      <c r="P3233" s="184">
        <v>1</v>
      </c>
      <c r="Q3233" s="185" t="s">
        <v>107</v>
      </c>
      <c r="R3233" s="181" t="s">
        <v>37</v>
      </c>
      <c r="S3233" s="181" t="s">
        <v>96</v>
      </c>
      <c r="T3233" s="186">
        <v>45474</v>
      </c>
      <c r="U3233" s="187" t="s">
        <v>7069</v>
      </c>
      <c r="V3233" s="188" t="str" cm="1">
        <f t="array" ref="V3233">IF(SUM(LEN(A3233:U3233))=0,"",IF(OR(OR(ISBLANK(E3233),SUM(LEN(B3233),LEN(C3233))=0),AND(NOT(D3233="Unknown"),ISBLANK(I3233)),AND(NOT(N3233="Unknown"),ISBLANK(Q3233))),"Missing Information", INDEX(Table15[Entire Service Line Classification], MATCH(SUMIFS(Table15[Unique ID],Table15[System-Owned Portion],D3233,Table15[If Material Anything Other than "Lead" in Column E,Was Material Ever Previously Lead?],F3233,Table15[Customer-Owned Portion],N3233),Table15[Unique ID],0),0)))</f>
        <v>Non-lead</v>
      </c>
      <c r="W3233" s="189"/>
    </row>
    <row r="3234" spans="1:23" s="190" customFormat="1" ht="37.5" x14ac:dyDescent="0.25">
      <c r="A3234" s="180">
        <v>10890690</v>
      </c>
      <c r="B3234" s="181" t="s">
        <v>6513</v>
      </c>
      <c r="C3234" s="182" t="s">
        <v>6514</v>
      </c>
      <c r="D3234" s="183" t="s">
        <v>36</v>
      </c>
      <c r="E3234" s="181" t="s">
        <v>35</v>
      </c>
      <c r="F3234" s="183" t="s">
        <v>35</v>
      </c>
      <c r="G3234" s="181" t="s">
        <v>241</v>
      </c>
      <c r="H3234" s="184">
        <v>1</v>
      </c>
      <c r="I3234" s="185" t="s">
        <v>107</v>
      </c>
      <c r="J3234" s="181" t="s">
        <v>37</v>
      </c>
      <c r="K3234" s="181" t="s">
        <v>38</v>
      </c>
      <c r="L3234" s="186">
        <v>45491</v>
      </c>
      <c r="M3234" s="187" t="s">
        <v>225</v>
      </c>
      <c r="N3234" s="183" t="s">
        <v>36</v>
      </c>
      <c r="O3234" s="181"/>
      <c r="P3234" s="184">
        <v>1</v>
      </c>
      <c r="Q3234" s="185" t="s">
        <v>107</v>
      </c>
      <c r="R3234" s="181" t="s">
        <v>37</v>
      </c>
      <c r="S3234" s="181" t="s">
        <v>96</v>
      </c>
      <c r="T3234" s="186">
        <v>45491</v>
      </c>
      <c r="U3234" s="187" t="s">
        <v>225</v>
      </c>
      <c r="V3234" s="188" t="str" cm="1">
        <f t="array" ref="V3234">IF(SUM(LEN(A3234:U3234))=0,"",IF(OR(OR(ISBLANK(E3234),SUM(LEN(B3234),LEN(C3234))=0),AND(NOT(D3234="Unknown"),ISBLANK(I3234)),AND(NOT(N3234="Unknown"),ISBLANK(Q3234))),"Missing Information", INDEX(Table15[Entire Service Line Classification], MATCH(SUMIFS(Table15[Unique ID],Table15[System-Owned Portion],D3234,Table15[If Material Anything Other than "Lead" in Column E,Was Material Ever Previously Lead?],F3234,Table15[Customer-Owned Portion],N3234),Table15[Unique ID],0),0)))</f>
        <v>Non-lead</v>
      </c>
      <c r="W3234" s="189"/>
    </row>
    <row r="3235" spans="1:23" s="190" customFormat="1" ht="37.5" x14ac:dyDescent="0.25">
      <c r="A3235" s="180">
        <v>10890683</v>
      </c>
      <c r="B3235" s="181" t="s">
        <v>6515</v>
      </c>
      <c r="C3235" s="182" t="s">
        <v>6516</v>
      </c>
      <c r="D3235" s="183" t="s">
        <v>36</v>
      </c>
      <c r="E3235" s="181" t="s">
        <v>35</v>
      </c>
      <c r="F3235" s="183" t="s">
        <v>35</v>
      </c>
      <c r="G3235" s="181" t="s">
        <v>225</v>
      </c>
      <c r="H3235" s="184">
        <v>1</v>
      </c>
      <c r="I3235" s="185" t="s">
        <v>107</v>
      </c>
      <c r="J3235" s="181" t="s">
        <v>37</v>
      </c>
      <c r="K3235" s="181" t="s">
        <v>38</v>
      </c>
      <c r="L3235" s="186">
        <v>45491</v>
      </c>
      <c r="M3235" s="187" t="s">
        <v>225</v>
      </c>
      <c r="N3235" s="183" t="s">
        <v>36</v>
      </c>
      <c r="O3235" s="181"/>
      <c r="P3235" s="184">
        <v>1</v>
      </c>
      <c r="Q3235" s="185" t="s">
        <v>107</v>
      </c>
      <c r="R3235" s="181" t="s">
        <v>37</v>
      </c>
      <c r="S3235" s="181" t="s">
        <v>96</v>
      </c>
      <c r="T3235" s="186">
        <v>45491</v>
      </c>
      <c r="U3235" s="187" t="s">
        <v>225</v>
      </c>
      <c r="V3235" s="188" t="str" cm="1">
        <f t="array" ref="V3235">IF(SUM(LEN(A3235:U3235))=0,"",IF(OR(OR(ISBLANK(E3235),SUM(LEN(B3235),LEN(C3235))=0),AND(NOT(D3235="Unknown"),ISBLANK(I3235)),AND(NOT(N3235="Unknown"),ISBLANK(Q3235))),"Missing Information", INDEX(Table15[Entire Service Line Classification], MATCH(SUMIFS(Table15[Unique ID],Table15[System-Owned Portion],D3235,Table15[If Material Anything Other than "Lead" in Column E,Was Material Ever Previously Lead?],F3235,Table15[Customer-Owned Portion],N3235),Table15[Unique ID],0),0)))</f>
        <v>Non-lead</v>
      </c>
      <c r="W3235" s="189"/>
    </row>
    <row r="3236" spans="1:23" s="190" customFormat="1" ht="37.5" x14ac:dyDescent="0.25">
      <c r="A3236" s="180">
        <v>10890679</v>
      </c>
      <c r="B3236" s="181" t="s">
        <v>6517</v>
      </c>
      <c r="C3236" s="182" t="s">
        <v>6518</v>
      </c>
      <c r="D3236" s="183" t="s">
        <v>36</v>
      </c>
      <c r="E3236" s="181" t="s">
        <v>35</v>
      </c>
      <c r="F3236" s="183" t="s">
        <v>35</v>
      </c>
      <c r="G3236" s="181" t="s">
        <v>7056</v>
      </c>
      <c r="H3236" s="184">
        <v>1</v>
      </c>
      <c r="I3236" s="185" t="s">
        <v>107</v>
      </c>
      <c r="J3236" s="181" t="s">
        <v>37</v>
      </c>
      <c r="K3236" s="181" t="s">
        <v>38</v>
      </c>
      <c r="L3236" s="186">
        <v>45491</v>
      </c>
      <c r="M3236" s="187" t="s">
        <v>225</v>
      </c>
      <c r="N3236" s="183" t="s">
        <v>43</v>
      </c>
      <c r="O3236" s="181"/>
      <c r="P3236" s="184">
        <v>0.75</v>
      </c>
      <c r="Q3236" s="185" t="s">
        <v>107</v>
      </c>
      <c r="R3236" s="181" t="s">
        <v>37</v>
      </c>
      <c r="S3236" s="181" t="s">
        <v>96</v>
      </c>
      <c r="T3236" s="186">
        <v>45491</v>
      </c>
      <c r="U3236" s="187" t="s">
        <v>7078</v>
      </c>
      <c r="V3236" s="188" t="str" cm="1">
        <f t="array" ref="V3236">IF(SUM(LEN(A3236:U3236))=0,"",IF(OR(OR(ISBLANK(E3236),SUM(LEN(B3236),LEN(C3236))=0),AND(NOT(D3236="Unknown"),ISBLANK(I3236)),AND(NOT(N3236="Unknown"),ISBLANK(Q3236))),"Missing Information", INDEX(Table15[Entire Service Line Classification], MATCH(SUMIFS(Table15[Unique ID],Table15[System-Owned Portion],D3236,Table15[If Material Anything Other than "Lead" in Column E,Was Material Ever Previously Lead?],F3236,Table15[Customer-Owned Portion],N3236),Table15[Unique ID],0),0)))</f>
        <v>Non-lead</v>
      </c>
      <c r="W3236" s="189"/>
    </row>
    <row r="3237" spans="1:23" s="190" customFormat="1" ht="37.5" x14ac:dyDescent="0.25">
      <c r="A3237" s="180">
        <v>10890677</v>
      </c>
      <c r="B3237" s="181" t="s">
        <v>6519</v>
      </c>
      <c r="C3237" s="182" t="s">
        <v>6520</v>
      </c>
      <c r="D3237" s="183" t="s">
        <v>36</v>
      </c>
      <c r="E3237" s="181" t="s">
        <v>35</v>
      </c>
      <c r="F3237" s="183" t="s">
        <v>35</v>
      </c>
      <c r="G3237" s="181" t="s">
        <v>252</v>
      </c>
      <c r="H3237" s="184">
        <v>2</v>
      </c>
      <c r="I3237" s="185" t="s">
        <v>107</v>
      </c>
      <c r="J3237" s="181" t="s">
        <v>37</v>
      </c>
      <c r="K3237" s="181" t="s">
        <v>38</v>
      </c>
      <c r="L3237" s="186">
        <v>45493</v>
      </c>
      <c r="M3237" s="187" t="s">
        <v>225</v>
      </c>
      <c r="N3237" s="183" t="s">
        <v>43</v>
      </c>
      <c r="O3237" s="181"/>
      <c r="P3237" s="184">
        <v>1</v>
      </c>
      <c r="Q3237" s="185" t="s">
        <v>107</v>
      </c>
      <c r="R3237" s="181" t="s">
        <v>37</v>
      </c>
      <c r="S3237" s="181" t="s">
        <v>96</v>
      </c>
      <c r="T3237" s="186">
        <v>45493</v>
      </c>
      <c r="U3237" s="187" t="s">
        <v>7068</v>
      </c>
      <c r="V3237" s="188" t="str" cm="1">
        <f t="array" ref="V3237">IF(SUM(LEN(A3237:U3237))=0,"",IF(OR(OR(ISBLANK(E3237),SUM(LEN(B3237),LEN(C3237))=0),AND(NOT(D3237="Unknown"),ISBLANK(I3237)),AND(NOT(N3237="Unknown"),ISBLANK(Q3237))),"Missing Information", INDEX(Table15[Entire Service Line Classification], MATCH(SUMIFS(Table15[Unique ID],Table15[System-Owned Portion],D3237,Table15[If Material Anything Other than "Lead" in Column E,Was Material Ever Previously Lead?],F3237,Table15[Customer-Owned Portion],N3237),Table15[Unique ID],0),0)))</f>
        <v>Non-lead</v>
      </c>
      <c r="W3237" s="189"/>
    </row>
    <row r="3238" spans="1:23" s="190" customFormat="1" ht="37.5" x14ac:dyDescent="0.25">
      <c r="A3238" s="180">
        <v>10890676</v>
      </c>
      <c r="B3238" s="181" t="s">
        <v>6521</v>
      </c>
      <c r="C3238" s="182" t="s">
        <v>6522</v>
      </c>
      <c r="D3238" s="183" t="s">
        <v>36</v>
      </c>
      <c r="E3238" s="181" t="s">
        <v>35</v>
      </c>
      <c r="F3238" s="183" t="s">
        <v>35</v>
      </c>
      <c r="G3238" s="181" t="s">
        <v>280</v>
      </c>
      <c r="H3238" s="184">
        <v>1</v>
      </c>
      <c r="I3238" s="185" t="s">
        <v>107</v>
      </c>
      <c r="J3238" s="181" t="s">
        <v>37</v>
      </c>
      <c r="K3238" s="181" t="s">
        <v>38</v>
      </c>
      <c r="L3238" s="186">
        <v>45461</v>
      </c>
      <c r="M3238" s="187" t="s">
        <v>7068</v>
      </c>
      <c r="N3238" s="183" t="s">
        <v>43</v>
      </c>
      <c r="O3238" s="181"/>
      <c r="P3238" s="184">
        <v>0.75</v>
      </c>
      <c r="Q3238" s="185" t="s">
        <v>107</v>
      </c>
      <c r="R3238" s="181" t="s">
        <v>37</v>
      </c>
      <c r="S3238" s="181" t="s">
        <v>96</v>
      </c>
      <c r="T3238" s="186">
        <v>45461</v>
      </c>
      <c r="U3238" s="187" t="s">
        <v>7068</v>
      </c>
      <c r="V3238" s="188" t="str" cm="1">
        <f t="array" ref="V3238">IF(SUM(LEN(A3238:U3238))=0,"",IF(OR(OR(ISBLANK(E3238),SUM(LEN(B3238),LEN(C3238))=0),AND(NOT(D3238="Unknown"),ISBLANK(I3238)),AND(NOT(N3238="Unknown"),ISBLANK(Q3238))),"Missing Information", INDEX(Table15[Entire Service Line Classification], MATCH(SUMIFS(Table15[Unique ID],Table15[System-Owned Portion],D3238,Table15[If Material Anything Other than "Lead" in Column E,Was Material Ever Previously Lead?],F3238,Table15[Customer-Owned Portion],N3238),Table15[Unique ID],0),0)))</f>
        <v>Non-lead</v>
      </c>
      <c r="W3238" s="189"/>
    </row>
    <row r="3239" spans="1:23" s="190" customFormat="1" ht="37.5" x14ac:dyDescent="0.25">
      <c r="A3239" s="180">
        <v>10890675</v>
      </c>
      <c r="B3239" s="181" t="s">
        <v>6523</v>
      </c>
      <c r="C3239" s="182" t="s">
        <v>6524</v>
      </c>
      <c r="D3239" s="183" t="s">
        <v>36</v>
      </c>
      <c r="E3239" s="181" t="s">
        <v>35</v>
      </c>
      <c r="F3239" s="183" t="s">
        <v>35</v>
      </c>
      <c r="G3239" s="181" t="s">
        <v>240</v>
      </c>
      <c r="H3239" s="184">
        <v>1</v>
      </c>
      <c r="I3239" s="185" t="s">
        <v>107</v>
      </c>
      <c r="J3239" s="181" t="s">
        <v>37</v>
      </c>
      <c r="K3239" s="181" t="s">
        <v>38</v>
      </c>
      <c r="L3239" s="186">
        <v>45461</v>
      </c>
      <c r="M3239" s="187" t="s">
        <v>7068</v>
      </c>
      <c r="N3239" s="183" t="s">
        <v>43</v>
      </c>
      <c r="O3239" s="181"/>
      <c r="P3239" s="184">
        <v>0.75</v>
      </c>
      <c r="Q3239" s="185" t="s">
        <v>107</v>
      </c>
      <c r="R3239" s="181" t="s">
        <v>37</v>
      </c>
      <c r="S3239" s="181" t="s">
        <v>96</v>
      </c>
      <c r="T3239" s="186">
        <v>45461</v>
      </c>
      <c r="U3239" s="187" t="s">
        <v>7068</v>
      </c>
      <c r="V3239" s="188" t="str" cm="1">
        <f t="array" ref="V3239">IF(SUM(LEN(A3239:U3239))=0,"",IF(OR(OR(ISBLANK(E3239),SUM(LEN(B3239),LEN(C3239))=0),AND(NOT(D3239="Unknown"),ISBLANK(I3239)),AND(NOT(N3239="Unknown"),ISBLANK(Q3239))),"Missing Information", INDEX(Table15[Entire Service Line Classification], MATCH(SUMIFS(Table15[Unique ID],Table15[System-Owned Portion],D3239,Table15[If Material Anything Other than "Lead" in Column E,Was Material Ever Previously Lead?],F3239,Table15[Customer-Owned Portion],N3239),Table15[Unique ID],0),0)))</f>
        <v>Non-lead</v>
      </c>
      <c r="W3239" s="189"/>
    </row>
    <row r="3240" spans="1:23" s="190" customFormat="1" ht="37.5" x14ac:dyDescent="0.25">
      <c r="A3240" s="180">
        <v>10890674</v>
      </c>
      <c r="B3240" s="181" t="s">
        <v>6525</v>
      </c>
      <c r="C3240" s="182" t="s">
        <v>6526</v>
      </c>
      <c r="D3240" s="183" t="s">
        <v>36</v>
      </c>
      <c r="E3240" s="181" t="s">
        <v>35</v>
      </c>
      <c r="F3240" s="183" t="s">
        <v>35</v>
      </c>
      <c r="G3240" s="181" t="s">
        <v>225</v>
      </c>
      <c r="H3240" s="184">
        <v>1.5</v>
      </c>
      <c r="I3240" s="185" t="s">
        <v>107</v>
      </c>
      <c r="J3240" s="181" t="s">
        <v>37</v>
      </c>
      <c r="K3240" s="181" t="s">
        <v>38</v>
      </c>
      <c r="L3240" s="186">
        <v>45493</v>
      </c>
      <c r="M3240" s="187" t="s">
        <v>225</v>
      </c>
      <c r="N3240" s="183" t="s">
        <v>43</v>
      </c>
      <c r="O3240" s="181"/>
      <c r="P3240" s="184">
        <v>1</v>
      </c>
      <c r="Q3240" s="185" t="s">
        <v>107</v>
      </c>
      <c r="R3240" s="181" t="s">
        <v>37</v>
      </c>
      <c r="S3240" s="181" t="s">
        <v>96</v>
      </c>
      <c r="T3240" s="186">
        <v>45493</v>
      </c>
      <c r="U3240" s="187" t="s">
        <v>7068</v>
      </c>
      <c r="V3240" s="188" t="str" cm="1">
        <f t="array" ref="V3240">IF(SUM(LEN(A3240:U3240))=0,"",IF(OR(OR(ISBLANK(E3240),SUM(LEN(B3240),LEN(C3240))=0),AND(NOT(D3240="Unknown"),ISBLANK(I3240)),AND(NOT(N3240="Unknown"),ISBLANK(Q3240))),"Missing Information", INDEX(Table15[Entire Service Line Classification], MATCH(SUMIFS(Table15[Unique ID],Table15[System-Owned Portion],D3240,Table15[If Material Anything Other than "Lead" in Column E,Was Material Ever Previously Lead?],F3240,Table15[Customer-Owned Portion],N3240),Table15[Unique ID],0),0)))</f>
        <v>Non-lead</v>
      </c>
      <c r="W3240" s="189"/>
    </row>
    <row r="3241" spans="1:23" s="190" customFormat="1" ht="37.5" x14ac:dyDescent="0.25">
      <c r="A3241" s="180">
        <v>10890673</v>
      </c>
      <c r="B3241" s="181" t="s">
        <v>6527</v>
      </c>
      <c r="C3241" s="182" t="s">
        <v>6528</v>
      </c>
      <c r="D3241" s="183" t="s">
        <v>36</v>
      </c>
      <c r="E3241" s="181" t="s">
        <v>35</v>
      </c>
      <c r="F3241" s="183" t="s">
        <v>35</v>
      </c>
      <c r="G3241" s="181" t="s">
        <v>7052</v>
      </c>
      <c r="H3241" s="184">
        <v>1</v>
      </c>
      <c r="I3241" s="185" t="s">
        <v>107</v>
      </c>
      <c r="J3241" s="181" t="s">
        <v>37</v>
      </c>
      <c r="K3241" s="181" t="s">
        <v>38</v>
      </c>
      <c r="L3241" s="186">
        <v>45453</v>
      </c>
      <c r="M3241" s="187" t="s">
        <v>7068</v>
      </c>
      <c r="N3241" s="183" t="s">
        <v>43</v>
      </c>
      <c r="O3241" s="181"/>
      <c r="P3241" s="184">
        <v>0.75</v>
      </c>
      <c r="Q3241" s="185" t="s">
        <v>107</v>
      </c>
      <c r="R3241" s="181" t="s">
        <v>37</v>
      </c>
      <c r="S3241" s="181" t="s">
        <v>96</v>
      </c>
      <c r="T3241" s="186">
        <v>45453</v>
      </c>
      <c r="U3241" s="187" t="s">
        <v>7068</v>
      </c>
      <c r="V3241" s="188" t="str" cm="1">
        <f t="array" ref="V3241">IF(SUM(LEN(A3241:U3241))=0,"",IF(OR(OR(ISBLANK(E3241),SUM(LEN(B3241),LEN(C3241))=0),AND(NOT(D3241="Unknown"),ISBLANK(I3241)),AND(NOT(N3241="Unknown"),ISBLANK(Q3241))),"Missing Information", INDEX(Table15[Entire Service Line Classification], MATCH(SUMIFS(Table15[Unique ID],Table15[System-Owned Portion],D3241,Table15[If Material Anything Other than "Lead" in Column E,Was Material Ever Previously Lead?],F3241,Table15[Customer-Owned Portion],N3241),Table15[Unique ID],0),0)))</f>
        <v>Non-lead</v>
      </c>
      <c r="W3241" s="189"/>
    </row>
    <row r="3242" spans="1:23" s="190" customFormat="1" ht="37.5" x14ac:dyDescent="0.25">
      <c r="A3242" s="180">
        <v>10890670</v>
      </c>
      <c r="B3242" s="181" t="s">
        <v>6529</v>
      </c>
      <c r="C3242" s="182" t="s">
        <v>6530</v>
      </c>
      <c r="D3242" s="183" t="s">
        <v>36</v>
      </c>
      <c r="E3242" s="181" t="s">
        <v>35</v>
      </c>
      <c r="F3242" s="183" t="s">
        <v>35</v>
      </c>
      <c r="G3242" s="181" t="s">
        <v>241</v>
      </c>
      <c r="H3242" s="184">
        <v>1</v>
      </c>
      <c r="I3242" s="185" t="s">
        <v>107</v>
      </c>
      <c r="J3242" s="181" t="s">
        <v>37</v>
      </c>
      <c r="K3242" s="181" t="s">
        <v>38</v>
      </c>
      <c r="L3242" s="186">
        <v>45453</v>
      </c>
      <c r="M3242" s="187" t="s">
        <v>225</v>
      </c>
      <c r="N3242" s="183" t="s">
        <v>43</v>
      </c>
      <c r="O3242" s="181"/>
      <c r="P3242" s="184">
        <v>0.75</v>
      </c>
      <c r="Q3242" s="185" t="s">
        <v>107</v>
      </c>
      <c r="R3242" s="181" t="s">
        <v>37</v>
      </c>
      <c r="S3242" s="181" t="s">
        <v>96</v>
      </c>
      <c r="T3242" s="186">
        <v>45453</v>
      </c>
      <c r="U3242" s="187" t="s">
        <v>225</v>
      </c>
      <c r="V3242" s="188" t="str" cm="1">
        <f t="array" ref="V3242">IF(SUM(LEN(A3242:U3242))=0,"",IF(OR(OR(ISBLANK(E3242),SUM(LEN(B3242),LEN(C3242))=0),AND(NOT(D3242="Unknown"),ISBLANK(I3242)),AND(NOT(N3242="Unknown"),ISBLANK(Q3242))),"Missing Information", INDEX(Table15[Entire Service Line Classification], MATCH(SUMIFS(Table15[Unique ID],Table15[System-Owned Portion],D3242,Table15[If Material Anything Other than "Lead" in Column E,Was Material Ever Previously Lead?],F3242,Table15[Customer-Owned Portion],N3242),Table15[Unique ID],0),0)))</f>
        <v>Non-lead</v>
      </c>
      <c r="W3242" s="189"/>
    </row>
    <row r="3243" spans="1:23" s="190" customFormat="1" ht="37.5" x14ac:dyDescent="0.25">
      <c r="A3243" s="180">
        <v>10890669</v>
      </c>
      <c r="B3243" s="181" t="s">
        <v>6531</v>
      </c>
      <c r="C3243" s="182" t="s">
        <v>6532</v>
      </c>
      <c r="D3243" s="183" t="s">
        <v>36</v>
      </c>
      <c r="E3243" s="181" t="s">
        <v>35</v>
      </c>
      <c r="F3243" s="183" t="s">
        <v>35</v>
      </c>
      <c r="G3243" s="181" t="s">
        <v>262</v>
      </c>
      <c r="H3243" s="184">
        <v>1</v>
      </c>
      <c r="I3243" s="185" t="s">
        <v>107</v>
      </c>
      <c r="J3243" s="181" t="s">
        <v>37</v>
      </c>
      <c r="K3243" s="181" t="s">
        <v>38</v>
      </c>
      <c r="L3243" s="186">
        <v>45453</v>
      </c>
      <c r="M3243" s="187" t="s">
        <v>225</v>
      </c>
      <c r="N3243" s="183" t="s">
        <v>43</v>
      </c>
      <c r="O3243" s="181"/>
      <c r="P3243" s="184">
        <v>0.75</v>
      </c>
      <c r="Q3243" s="185" t="s">
        <v>107</v>
      </c>
      <c r="R3243" s="181" t="s">
        <v>37</v>
      </c>
      <c r="S3243" s="181" t="s">
        <v>96</v>
      </c>
      <c r="T3243" s="186">
        <v>45453</v>
      </c>
      <c r="U3243" s="187" t="s">
        <v>225</v>
      </c>
      <c r="V3243" s="188" t="str" cm="1">
        <f t="array" ref="V3243">IF(SUM(LEN(A3243:U3243))=0,"",IF(OR(OR(ISBLANK(E3243),SUM(LEN(B3243),LEN(C3243))=0),AND(NOT(D3243="Unknown"),ISBLANK(I3243)),AND(NOT(N3243="Unknown"),ISBLANK(Q3243))),"Missing Information", INDEX(Table15[Entire Service Line Classification], MATCH(SUMIFS(Table15[Unique ID],Table15[System-Owned Portion],D3243,Table15[If Material Anything Other than "Lead" in Column E,Was Material Ever Previously Lead?],F3243,Table15[Customer-Owned Portion],N3243),Table15[Unique ID],0),0)))</f>
        <v>Non-lead</v>
      </c>
      <c r="W3243" s="189"/>
    </row>
    <row r="3244" spans="1:23" s="190" customFormat="1" ht="37.5" x14ac:dyDescent="0.25">
      <c r="A3244" s="180">
        <v>10890667</v>
      </c>
      <c r="B3244" s="181" t="s">
        <v>6533</v>
      </c>
      <c r="C3244" s="182" t="s">
        <v>6534</v>
      </c>
      <c r="D3244" s="183" t="s">
        <v>36</v>
      </c>
      <c r="E3244" s="181" t="s">
        <v>35</v>
      </c>
      <c r="F3244" s="183" t="s">
        <v>35</v>
      </c>
      <c r="G3244" s="181" t="s">
        <v>249</v>
      </c>
      <c r="H3244" s="184">
        <v>1</v>
      </c>
      <c r="I3244" s="185" t="s">
        <v>107</v>
      </c>
      <c r="J3244" s="181" t="s">
        <v>37</v>
      </c>
      <c r="K3244" s="181" t="s">
        <v>38</v>
      </c>
      <c r="L3244" s="186">
        <v>45461</v>
      </c>
      <c r="M3244" s="187" t="s">
        <v>7068</v>
      </c>
      <c r="N3244" s="183" t="s">
        <v>36</v>
      </c>
      <c r="O3244" s="181"/>
      <c r="P3244" s="184">
        <v>1</v>
      </c>
      <c r="Q3244" s="185" t="s">
        <v>107</v>
      </c>
      <c r="R3244" s="181" t="s">
        <v>37</v>
      </c>
      <c r="S3244" s="181" t="s">
        <v>96</v>
      </c>
      <c r="T3244" s="186">
        <v>45461</v>
      </c>
      <c r="U3244" s="187" t="s">
        <v>7068</v>
      </c>
      <c r="V3244" s="188" t="str" cm="1">
        <f t="array" ref="V3244">IF(SUM(LEN(A3244:U3244))=0,"",IF(OR(OR(ISBLANK(E3244),SUM(LEN(B3244),LEN(C3244))=0),AND(NOT(D3244="Unknown"),ISBLANK(I3244)),AND(NOT(N3244="Unknown"),ISBLANK(Q3244))),"Missing Information", INDEX(Table15[Entire Service Line Classification], MATCH(SUMIFS(Table15[Unique ID],Table15[System-Owned Portion],D3244,Table15[If Material Anything Other than "Lead" in Column E,Was Material Ever Previously Lead?],F3244,Table15[Customer-Owned Portion],N3244),Table15[Unique ID],0),0)))</f>
        <v>Non-lead</v>
      </c>
      <c r="W3244" s="189"/>
    </row>
    <row r="3245" spans="1:23" s="190" customFormat="1" ht="37.5" x14ac:dyDescent="0.25">
      <c r="A3245" s="180">
        <v>10890663</v>
      </c>
      <c r="B3245" s="181" t="s">
        <v>6535</v>
      </c>
      <c r="C3245" s="182" t="s">
        <v>6536</v>
      </c>
      <c r="D3245" s="183" t="s">
        <v>36</v>
      </c>
      <c r="E3245" s="181" t="s">
        <v>35</v>
      </c>
      <c r="F3245" s="183" t="s">
        <v>35</v>
      </c>
      <c r="G3245" s="181" t="s">
        <v>233</v>
      </c>
      <c r="H3245" s="184">
        <v>1</v>
      </c>
      <c r="I3245" s="185" t="s">
        <v>107</v>
      </c>
      <c r="J3245" s="181" t="s">
        <v>37</v>
      </c>
      <c r="K3245" s="181" t="s">
        <v>38</v>
      </c>
      <c r="L3245" s="186">
        <v>45453</v>
      </c>
      <c r="M3245" s="187" t="s">
        <v>225</v>
      </c>
      <c r="N3245" s="183" t="s">
        <v>36</v>
      </c>
      <c r="O3245" s="181"/>
      <c r="P3245" s="184">
        <v>0.75</v>
      </c>
      <c r="Q3245" s="185" t="s">
        <v>107</v>
      </c>
      <c r="R3245" s="181" t="s">
        <v>37</v>
      </c>
      <c r="S3245" s="181" t="s">
        <v>96</v>
      </c>
      <c r="T3245" s="186">
        <v>45453</v>
      </c>
      <c r="U3245" s="187" t="s">
        <v>225</v>
      </c>
      <c r="V3245" s="188" t="str" cm="1">
        <f t="array" ref="V3245">IF(SUM(LEN(A3245:U3245))=0,"",IF(OR(OR(ISBLANK(E3245),SUM(LEN(B3245),LEN(C3245))=0),AND(NOT(D3245="Unknown"),ISBLANK(I3245)),AND(NOT(N3245="Unknown"),ISBLANK(Q3245))),"Missing Information", INDEX(Table15[Entire Service Line Classification], MATCH(SUMIFS(Table15[Unique ID],Table15[System-Owned Portion],D3245,Table15[If Material Anything Other than "Lead" in Column E,Was Material Ever Previously Lead?],F3245,Table15[Customer-Owned Portion],N3245),Table15[Unique ID],0),0)))</f>
        <v>Non-lead</v>
      </c>
      <c r="W3245" s="189"/>
    </row>
    <row r="3246" spans="1:23" s="190" customFormat="1" ht="37.5" x14ac:dyDescent="0.25">
      <c r="A3246" s="180">
        <v>10890662</v>
      </c>
      <c r="B3246" s="181" t="s">
        <v>6537</v>
      </c>
      <c r="C3246" s="182" t="s">
        <v>6538</v>
      </c>
      <c r="D3246" s="183" t="s">
        <v>36</v>
      </c>
      <c r="E3246" s="181" t="s">
        <v>35</v>
      </c>
      <c r="F3246" s="183" t="s">
        <v>35</v>
      </c>
      <c r="G3246" s="181" t="s">
        <v>242</v>
      </c>
      <c r="H3246" s="184">
        <v>1</v>
      </c>
      <c r="I3246" s="185" t="s">
        <v>107</v>
      </c>
      <c r="J3246" s="181" t="s">
        <v>37</v>
      </c>
      <c r="K3246" s="181" t="s">
        <v>38</v>
      </c>
      <c r="L3246" s="186">
        <v>45453</v>
      </c>
      <c r="M3246" s="187" t="s">
        <v>7068</v>
      </c>
      <c r="N3246" s="183" t="s">
        <v>43</v>
      </c>
      <c r="O3246" s="181"/>
      <c r="P3246" s="184">
        <v>1</v>
      </c>
      <c r="Q3246" s="185" t="s">
        <v>107</v>
      </c>
      <c r="R3246" s="181" t="s">
        <v>37</v>
      </c>
      <c r="S3246" s="181" t="s">
        <v>96</v>
      </c>
      <c r="T3246" s="186">
        <v>45453</v>
      </c>
      <c r="U3246" s="187" t="s">
        <v>7068</v>
      </c>
      <c r="V3246" s="188" t="str" cm="1">
        <f t="array" ref="V3246">IF(SUM(LEN(A3246:U3246))=0,"",IF(OR(OR(ISBLANK(E3246),SUM(LEN(B3246),LEN(C3246))=0),AND(NOT(D3246="Unknown"),ISBLANK(I3246)),AND(NOT(N3246="Unknown"),ISBLANK(Q3246))),"Missing Information", INDEX(Table15[Entire Service Line Classification], MATCH(SUMIFS(Table15[Unique ID],Table15[System-Owned Portion],D3246,Table15[If Material Anything Other than "Lead" in Column E,Was Material Ever Previously Lead?],F3246,Table15[Customer-Owned Portion],N3246),Table15[Unique ID],0),0)))</f>
        <v>Non-lead</v>
      </c>
      <c r="W3246" s="189"/>
    </row>
    <row r="3247" spans="1:23" s="190" customFormat="1" ht="37.5" x14ac:dyDescent="0.25">
      <c r="A3247" s="180">
        <v>10890661</v>
      </c>
      <c r="B3247" s="181" t="s">
        <v>6539</v>
      </c>
      <c r="C3247" s="182" t="s">
        <v>6540</v>
      </c>
      <c r="D3247" s="183" t="s">
        <v>36</v>
      </c>
      <c r="E3247" s="181" t="s">
        <v>35</v>
      </c>
      <c r="F3247" s="183" t="s">
        <v>35</v>
      </c>
      <c r="G3247" s="181" t="s">
        <v>7040</v>
      </c>
      <c r="H3247" s="184">
        <v>1</v>
      </c>
      <c r="I3247" s="185" t="s">
        <v>107</v>
      </c>
      <c r="J3247" s="181" t="s">
        <v>37</v>
      </c>
      <c r="K3247" s="181" t="s">
        <v>38</v>
      </c>
      <c r="L3247" s="186">
        <v>45453</v>
      </c>
      <c r="M3247" s="187" t="s">
        <v>225</v>
      </c>
      <c r="N3247" s="183" t="s">
        <v>43</v>
      </c>
      <c r="O3247" s="181"/>
      <c r="P3247" s="184">
        <v>0.75</v>
      </c>
      <c r="Q3247" s="185" t="s">
        <v>107</v>
      </c>
      <c r="R3247" s="181" t="s">
        <v>37</v>
      </c>
      <c r="S3247" s="181" t="s">
        <v>96</v>
      </c>
      <c r="T3247" s="186">
        <v>45453</v>
      </c>
      <c r="U3247" s="187" t="s">
        <v>225</v>
      </c>
      <c r="V3247" s="188" t="str" cm="1">
        <f t="array" ref="V3247">IF(SUM(LEN(A3247:U3247))=0,"",IF(OR(OR(ISBLANK(E3247),SUM(LEN(B3247),LEN(C3247))=0),AND(NOT(D3247="Unknown"),ISBLANK(I3247)),AND(NOT(N3247="Unknown"),ISBLANK(Q3247))),"Missing Information", INDEX(Table15[Entire Service Line Classification], MATCH(SUMIFS(Table15[Unique ID],Table15[System-Owned Portion],D3247,Table15[If Material Anything Other than "Lead" in Column E,Was Material Ever Previously Lead?],F3247,Table15[Customer-Owned Portion],N3247),Table15[Unique ID],0),0)))</f>
        <v>Non-lead</v>
      </c>
      <c r="W3247" s="189"/>
    </row>
    <row r="3248" spans="1:23" s="190" customFormat="1" ht="37.5" x14ac:dyDescent="0.25">
      <c r="A3248" s="180">
        <v>10890660</v>
      </c>
      <c r="B3248" s="181" t="s">
        <v>6541</v>
      </c>
      <c r="C3248" s="182" t="s">
        <v>6312</v>
      </c>
      <c r="D3248" s="183" t="s">
        <v>43</v>
      </c>
      <c r="E3248" s="181" t="s">
        <v>35</v>
      </c>
      <c r="F3248" s="183" t="s">
        <v>35</v>
      </c>
      <c r="G3248" s="181" t="s">
        <v>241</v>
      </c>
      <c r="H3248" s="184">
        <v>0.75</v>
      </c>
      <c r="I3248" s="185" t="s">
        <v>107</v>
      </c>
      <c r="J3248" s="181" t="s">
        <v>37</v>
      </c>
      <c r="K3248" s="181" t="s">
        <v>38</v>
      </c>
      <c r="L3248" s="186">
        <v>45492</v>
      </c>
      <c r="M3248" s="187" t="s">
        <v>225</v>
      </c>
      <c r="N3248" s="183" t="s">
        <v>43</v>
      </c>
      <c r="O3248" s="181"/>
      <c r="P3248" s="184">
        <v>0.75</v>
      </c>
      <c r="Q3248" s="185" t="s">
        <v>107</v>
      </c>
      <c r="R3248" s="181" t="s">
        <v>37</v>
      </c>
      <c r="S3248" s="181" t="s">
        <v>96</v>
      </c>
      <c r="T3248" s="186">
        <v>45492</v>
      </c>
      <c r="U3248" s="187" t="s">
        <v>7068</v>
      </c>
      <c r="V3248" s="188" t="str" cm="1">
        <f t="array" ref="V3248">IF(SUM(LEN(A3248:U3248))=0,"",IF(OR(OR(ISBLANK(E3248),SUM(LEN(B3248),LEN(C3248))=0),AND(NOT(D3248="Unknown"),ISBLANK(I3248)),AND(NOT(N3248="Unknown"),ISBLANK(Q3248))),"Missing Information", INDEX(Table15[Entire Service Line Classification], MATCH(SUMIFS(Table15[Unique ID],Table15[System-Owned Portion],D3248,Table15[If Material Anything Other than "Lead" in Column E,Was Material Ever Previously Lead?],F3248,Table15[Customer-Owned Portion],N3248),Table15[Unique ID],0),0)))</f>
        <v>Non-lead</v>
      </c>
      <c r="W3248" s="189"/>
    </row>
    <row r="3249" spans="1:23" s="190" customFormat="1" ht="37.5" x14ac:dyDescent="0.25">
      <c r="A3249" s="180">
        <v>10890678</v>
      </c>
      <c r="B3249" s="181" t="s">
        <v>6542</v>
      </c>
      <c r="C3249" s="182" t="s">
        <v>6312</v>
      </c>
      <c r="D3249" s="183" t="s">
        <v>43</v>
      </c>
      <c r="E3249" s="181" t="s">
        <v>35</v>
      </c>
      <c r="F3249" s="183" t="s">
        <v>35</v>
      </c>
      <c r="G3249" s="181" t="s">
        <v>241</v>
      </c>
      <c r="H3249" s="184">
        <v>0.75</v>
      </c>
      <c r="I3249" s="185" t="s">
        <v>107</v>
      </c>
      <c r="J3249" s="181" t="s">
        <v>37</v>
      </c>
      <c r="K3249" s="181" t="s">
        <v>38</v>
      </c>
      <c r="L3249" s="186">
        <v>45492</v>
      </c>
      <c r="M3249" s="187" t="s">
        <v>225</v>
      </c>
      <c r="N3249" s="183" t="s">
        <v>43</v>
      </c>
      <c r="O3249" s="181"/>
      <c r="P3249" s="184">
        <v>0.75</v>
      </c>
      <c r="Q3249" s="185" t="s">
        <v>107</v>
      </c>
      <c r="R3249" s="181" t="s">
        <v>37</v>
      </c>
      <c r="S3249" s="181" t="s">
        <v>96</v>
      </c>
      <c r="T3249" s="186">
        <v>45492</v>
      </c>
      <c r="U3249" s="187" t="s">
        <v>7068</v>
      </c>
      <c r="V3249" s="188" t="str" cm="1">
        <f t="array" ref="V3249">IF(SUM(LEN(A3249:U3249))=0,"",IF(OR(OR(ISBLANK(E3249),SUM(LEN(B3249),LEN(C3249))=0),AND(NOT(D3249="Unknown"),ISBLANK(I3249)),AND(NOT(N3249="Unknown"),ISBLANK(Q3249))),"Missing Information", INDEX(Table15[Entire Service Line Classification], MATCH(SUMIFS(Table15[Unique ID],Table15[System-Owned Portion],D3249,Table15[If Material Anything Other than "Lead" in Column E,Was Material Ever Previously Lead?],F3249,Table15[Customer-Owned Portion],N3249),Table15[Unique ID],0),0)))</f>
        <v>Non-lead</v>
      </c>
      <c r="W3249" s="189"/>
    </row>
    <row r="3250" spans="1:23" s="190" customFormat="1" ht="37.5" x14ac:dyDescent="0.25">
      <c r="A3250" s="180">
        <v>10890672</v>
      </c>
      <c r="B3250" s="181" t="s">
        <v>6543</v>
      </c>
      <c r="C3250" s="182" t="s">
        <v>6544</v>
      </c>
      <c r="D3250" s="183" t="s">
        <v>36</v>
      </c>
      <c r="E3250" s="181" t="s">
        <v>35</v>
      </c>
      <c r="F3250" s="183" t="s">
        <v>35</v>
      </c>
      <c r="G3250" s="181" t="s">
        <v>7064</v>
      </c>
      <c r="H3250" s="184">
        <v>1</v>
      </c>
      <c r="I3250" s="185" t="s">
        <v>107</v>
      </c>
      <c r="J3250" s="181" t="s">
        <v>37</v>
      </c>
      <c r="K3250" s="181" t="s">
        <v>38</v>
      </c>
      <c r="L3250" s="186">
        <v>45495</v>
      </c>
      <c r="M3250" s="187" t="s">
        <v>225</v>
      </c>
      <c r="N3250" s="183" t="s">
        <v>43</v>
      </c>
      <c r="O3250" s="181"/>
      <c r="P3250" s="184">
        <v>1</v>
      </c>
      <c r="Q3250" s="185" t="s">
        <v>107</v>
      </c>
      <c r="R3250" s="181" t="s">
        <v>37</v>
      </c>
      <c r="S3250" s="181" t="s">
        <v>96</v>
      </c>
      <c r="T3250" s="186">
        <v>45495</v>
      </c>
      <c r="U3250" s="187" t="s">
        <v>7068</v>
      </c>
      <c r="V3250" s="188" t="str" cm="1">
        <f t="array" ref="V3250">IF(SUM(LEN(A3250:U3250))=0,"",IF(OR(OR(ISBLANK(E3250),SUM(LEN(B3250),LEN(C3250))=0),AND(NOT(D3250="Unknown"),ISBLANK(I3250)),AND(NOT(N3250="Unknown"),ISBLANK(Q3250))),"Missing Information", INDEX(Table15[Entire Service Line Classification], MATCH(SUMIFS(Table15[Unique ID],Table15[System-Owned Portion],D3250,Table15[If Material Anything Other than "Lead" in Column E,Was Material Ever Previously Lead?],F3250,Table15[Customer-Owned Portion],N3250),Table15[Unique ID],0),0)))</f>
        <v>Non-lead</v>
      </c>
      <c r="W3250" s="189"/>
    </row>
    <row r="3251" spans="1:23" s="190" customFormat="1" ht="37.5" x14ac:dyDescent="0.25">
      <c r="A3251" s="180">
        <v>10890671</v>
      </c>
      <c r="B3251" s="181" t="s">
        <v>6545</v>
      </c>
      <c r="C3251" s="182" t="s">
        <v>6546</v>
      </c>
      <c r="D3251" s="183" t="s">
        <v>36</v>
      </c>
      <c r="E3251" s="181" t="s">
        <v>35</v>
      </c>
      <c r="F3251" s="183" t="s">
        <v>35</v>
      </c>
      <c r="G3251" s="181" t="s">
        <v>239</v>
      </c>
      <c r="H3251" s="184">
        <v>1</v>
      </c>
      <c r="I3251" s="185" t="s">
        <v>107</v>
      </c>
      <c r="J3251" s="181" t="s">
        <v>37</v>
      </c>
      <c r="K3251" s="181" t="s">
        <v>38</v>
      </c>
      <c r="L3251" s="186">
        <v>45461</v>
      </c>
      <c r="M3251" s="187" t="s">
        <v>7068</v>
      </c>
      <c r="N3251" s="183" t="s">
        <v>36</v>
      </c>
      <c r="O3251" s="181"/>
      <c r="P3251" s="184">
        <v>1</v>
      </c>
      <c r="Q3251" s="185" t="s">
        <v>107</v>
      </c>
      <c r="R3251" s="181" t="s">
        <v>37</v>
      </c>
      <c r="S3251" s="181" t="s">
        <v>96</v>
      </c>
      <c r="T3251" s="186">
        <v>45461</v>
      </c>
      <c r="U3251" s="187" t="s">
        <v>7068</v>
      </c>
      <c r="V3251" s="188" t="str" cm="1">
        <f t="array" ref="V3251">IF(SUM(LEN(A3251:U3251))=0,"",IF(OR(OR(ISBLANK(E3251),SUM(LEN(B3251),LEN(C3251))=0),AND(NOT(D3251="Unknown"),ISBLANK(I3251)),AND(NOT(N3251="Unknown"),ISBLANK(Q3251))),"Missing Information", INDEX(Table15[Entire Service Line Classification], MATCH(SUMIFS(Table15[Unique ID],Table15[System-Owned Portion],D3251,Table15[If Material Anything Other than "Lead" in Column E,Was Material Ever Previously Lead?],F3251,Table15[Customer-Owned Portion],N3251),Table15[Unique ID],0),0)))</f>
        <v>Non-lead</v>
      </c>
      <c r="W3251" s="189"/>
    </row>
    <row r="3252" spans="1:23" s="190" customFormat="1" ht="37.5" x14ac:dyDescent="0.25">
      <c r="A3252" s="180">
        <v>10890665</v>
      </c>
      <c r="B3252" s="181" t="s">
        <v>6547</v>
      </c>
      <c r="C3252" s="182" t="s">
        <v>6548</v>
      </c>
      <c r="D3252" s="183" t="s">
        <v>43</v>
      </c>
      <c r="E3252" s="181" t="s">
        <v>35</v>
      </c>
      <c r="F3252" s="183" t="s">
        <v>35</v>
      </c>
      <c r="G3252" s="181" t="s">
        <v>238</v>
      </c>
      <c r="H3252" s="184">
        <v>1</v>
      </c>
      <c r="I3252" s="185" t="s">
        <v>107</v>
      </c>
      <c r="J3252" s="181" t="s">
        <v>37</v>
      </c>
      <c r="K3252" s="181" t="s">
        <v>38</v>
      </c>
      <c r="L3252" s="186">
        <v>45461</v>
      </c>
      <c r="M3252" s="187" t="s">
        <v>7068</v>
      </c>
      <c r="N3252" s="183" t="s">
        <v>43</v>
      </c>
      <c r="O3252" s="181"/>
      <c r="P3252" s="184">
        <v>1</v>
      </c>
      <c r="Q3252" s="185" t="s">
        <v>107</v>
      </c>
      <c r="R3252" s="181" t="s">
        <v>37</v>
      </c>
      <c r="S3252" s="181" t="s">
        <v>96</v>
      </c>
      <c r="T3252" s="186">
        <v>45461</v>
      </c>
      <c r="U3252" s="187" t="s">
        <v>7068</v>
      </c>
      <c r="V3252" s="188" t="str" cm="1">
        <f t="array" ref="V3252">IF(SUM(LEN(A3252:U3252))=0,"",IF(OR(OR(ISBLANK(E3252),SUM(LEN(B3252),LEN(C3252))=0),AND(NOT(D3252="Unknown"),ISBLANK(I3252)),AND(NOT(N3252="Unknown"),ISBLANK(Q3252))),"Missing Information", INDEX(Table15[Entire Service Line Classification], MATCH(SUMIFS(Table15[Unique ID],Table15[System-Owned Portion],D3252,Table15[If Material Anything Other than "Lead" in Column E,Was Material Ever Previously Lead?],F3252,Table15[Customer-Owned Portion],N3252),Table15[Unique ID],0),0)))</f>
        <v>Non-lead</v>
      </c>
      <c r="W3252" s="189"/>
    </row>
    <row r="3253" spans="1:23" s="190" customFormat="1" ht="37.5" x14ac:dyDescent="0.25">
      <c r="A3253" s="180">
        <v>10890664</v>
      </c>
      <c r="B3253" s="181" t="s">
        <v>6549</v>
      </c>
      <c r="C3253" s="182" t="s">
        <v>6550</v>
      </c>
      <c r="D3253" s="183" t="s">
        <v>36</v>
      </c>
      <c r="E3253" s="181" t="s">
        <v>35</v>
      </c>
      <c r="F3253" s="183" t="s">
        <v>35</v>
      </c>
      <c r="G3253" s="181" t="s">
        <v>246</v>
      </c>
      <c r="H3253" s="184">
        <v>1</v>
      </c>
      <c r="I3253" s="185" t="s">
        <v>107</v>
      </c>
      <c r="J3253" s="181" t="s">
        <v>37</v>
      </c>
      <c r="K3253" s="181" t="s">
        <v>38</v>
      </c>
      <c r="L3253" s="186">
        <v>45493</v>
      </c>
      <c r="M3253" s="187" t="s">
        <v>225</v>
      </c>
      <c r="N3253" s="183" t="s">
        <v>43</v>
      </c>
      <c r="O3253" s="181"/>
      <c r="P3253" s="184">
        <v>1</v>
      </c>
      <c r="Q3253" s="185" t="s">
        <v>107</v>
      </c>
      <c r="R3253" s="181" t="s">
        <v>37</v>
      </c>
      <c r="S3253" s="181" t="s">
        <v>96</v>
      </c>
      <c r="T3253" s="186">
        <v>45493</v>
      </c>
      <c r="U3253" s="187" t="s">
        <v>7068</v>
      </c>
      <c r="V3253" s="188" t="str" cm="1">
        <f t="array" ref="V3253">IF(SUM(LEN(A3253:U3253))=0,"",IF(OR(OR(ISBLANK(E3253),SUM(LEN(B3253),LEN(C3253))=0),AND(NOT(D3253="Unknown"),ISBLANK(I3253)),AND(NOT(N3253="Unknown"),ISBLANK(Q3253))),"Missing Information", INDEX(Table15[Entire Service Line Classification], MATCH(SUMIFS(Table15[Unique ID],Table15[System-Owned Portion],D3253,Table15[If Material Anything Other than "Lead" in Column E,Was Material Ever Previously Lead?],F3253,Table15[Customer-Owned Portion],N3253),Table15[Unique ID],0),0)))</f>
        <v>Non-lead</v>
      </c>
      <c r="W3253" s="189"/>
    </row>
    <row r="3254" spans="1:23" s="190" customFormat="1" ht="37.5" x14ac:dyDescent="0.25">
      <c r="A3254" s="180">
        <v>10890658</v>
      </c>
      <c r="B3254" s="181" t="s">
        <v>6551</v>
      </c>
      <c r="C3254" s="182" t="s">
        <v>6552</v>
      </c>
      <c r="D3254" s="183" t="s">
        <v>36</v>
      </c>
      <c r="E3254" s="181" t="s">
        <v>35</v>
      </c>
      <c r="F3254" s="183" t="s">
        <v>35</v>
      </c>
      <c r="G3254" s="181" t="s">
        <v>7065</v>
      </c>
      <c r="H3254" s="184">
        <v>0.75</v>
      </c>
      <c r="I3254" s="185" t="s">
        <v>107</v>
      </c>
      <c r="J3254" s="181" t="s">
        <v>37</v>
      </c>
      <c r="K3254" s="181" t="s">
        <v>38</v>
      </c>
      <c r="L3254" s="186">
        <v>45461</v>
      </c>
      <c r="M3254" s="187" t="s">
        <v>7068</v>
      </c>
      <c r="N3254" s="183" t="s">
        <v>36</v>
      </c>
      <c r="O3254" s="181"/>
      <c r="P3254" s="184">
        <v>0.75</v>
      </c>
      <c r="Q3254" s="185" t="s">
        <v>107</v>
      </c>
      <c r="R3254" s="181" t="s">
        <v>37</v>
      </c>
      <c r="S3254" s="181" t="s">
        <v>96</v>
      </c>
      <c r="T3254" s="186">
        <v>45461</v>
      </c>
      <c r="U3254" s="187" t="s">
        <v>7068</v>
      </c>
      <c r="V3254" s="188" t="str" cm="1">
        <f t="array" ref="V3254">IF(SUM(LEN(A3254:U3254))=0,"",IF(OR(OR(ISBLANK(E3254),SUM(LEN(B3254),LEN(C3254))=0),AND(NOT(D3254="Unknown"),ISBLANK(I3254)),AND(NOT(N3254="Unknown"),ISBLANK(Q3254))),"Missing Information", INDEX(Table15[Entire Service Line Classification], MATCH(SUMIFS(Table15[Unique ID],Table15[System-Owned Portion],D3254,Table15[If Material Anything Other than "Lead" in Column E,Was Material Ever Previously Lead?],F3254,Table15[Customer-Owned Portion],N3254),Table15[Unique ID],0),0)))</f>
        <v>Non-lead</v>
      </c>
      <c r="W3254" s="189"/>
    </row>
    <row r="3255" spans="1:23" s="190" customFormat="1" ht="37.5" x14ac:dyDescent="0.25">
      <c r="A3255" s="180">
        <v>10890657</v>
      </c>
      <c r="B3255" s="181" t="s">
        <v>6553</v>
      </c>
      <c r="C3255" s="182" t="s">
        <v>6554</v>
      </c>
      <c r="D3255" s="183" t="s">
        <v>36</v>
      </c>
      <c r="E3255" s="181" t="s">
        <v>35</v>
      </c>
      <c r="F3255" s="183" t="s">
        <v>35</v>
      </c>
      <c r="G3255" s="181" t="s">
        <v>239</v>
      </c>
      <c r="H3255" s="184">
        <v>1</v>
      </c>
      <c r="I3255" s="185" t="s">
        <v>107</v>
      </c>
      <c r="J3255" s="181" t="s">
        <v>37</v>
      </c>
      <c r="K3255" s="181" t="s">
        <v>38</v>
      </c>
      <c r="L3255" s="186">
        <v>45461</v>
      </c>
      <c r="M3255" s="187" t="s">
        <v>7068</v>
      </c>
      <c r="N3255" s="183" t="s">
        <v>43</v>
      </c>
      <c r="O3255" s="181"/>
      <c r="P3255" s="184">
        <v>1</v>
      </c>
      <c r="Q3255" s="185" t="s">
        <v>107</v>
      </c>
      <c r="R3255" s="181" t="s">
        <v>37</v>
      </c>
      <c r="S3255" s="181" t="s">
        <v>96</v>
      </c>
      <c r="T3255" s="186">
        <v>45461</v>
      </c>
      <c r="U3255" s="187" t="s">
        <v>7068</v>
      </c>
      <c r="V3255" s="188" t="str" cm="1">
        <f t="array" ref="V3255">IF(SUM(LEN(A3255:U3255))=0,"",IF(OR(OR(ISBLANK(E3255),SUM(LEN(B3255),LEN(C3255))=0),AND(NOT(D3255="Unknown"),ISBLANK(I3255)),AND(NOT(N3255="Unknown"),ISBLANK(Q3255))),"Missing Information", INDEX(Table15[Entire Service Line Classification], MATCH(SUMIFS(Table15[Unique ID],Table15[System-Owned Portion],D3255,Table15[If Material Anything Other than "Lead" in Column E,Was Material Ever Previously Lead?],F3255,Table15[Customer-Owned Portion],N3255),Table15[Unique ID],0),0)))</f>
        <v>Non-lead</v>
      </c>
      <c r="W3255" s="189"/>
    </row>
    <row r="3256" spans="1:23" s="190" customFormat="1" ht="37.5" x14ac:dyDescent="0.25">
      <c r="A3256" s="180">
        <v>10890654</v>
      </c>
      <c r="B3256" s="181" t="s">
        <v>6555</v>
      </c>
      <c r="C3256" s="182" t="s">
        <v>6304</v>
      </c>
      <c r="D3256" s="183" t="s">
        <v>43</v>
      </c>
      <c r="E3256" s="181" t="s">
        <v>35</v>
      </c>
      <c r="F3256" s="183" t="s">
        <v>35</v>
      </c>
      <c r="G3256" s="181" t="s">
        <v>252</v>
      </c>
      <c r="H3256" s="184">
        <v>2</v>
      </c>
      <c r="I3256" s="185" t="s">
        <v>107</v>
      </c>
      <c r="J3256" s="181" t="s">
        <v>37</v>
      </c>
      <c r="K3256" s="181" t="s">
        <v>38</v>
      </c>
      <c r="L3256" s="186">
        <v>45492</v>
      </c>
      <c r="M3256" s="187" t="s">
        <v>225</v>
      </c>
      <c r="N3256" s="183" t="s">
        <v>43</v>
      </c>
      <c r="O3256" s="181"/>
      <c r="P3256" s="184">
        <v>2</v>
      </c>
      <c r="Q3256" s="185" t="s">
        <v>107</v>
      </c>
      <c r="R3256" s="181" t="s">
        <v>37</v>
      </c>
      <c r="S3256" s="181" t="s">
        <v>96</v>
      </c>
      <c r="T3256" s="186">
        <v>45492</v>
      </c>
      <c r="U3256" s="187" t="s">
        <v>7068</v>
      </c>
      <c r="V3256" s="188" t="str" cm="1">
        <f t="array" ref="V3256">IF(SUM(LEN(A3256:U3256))=0,"",IF(OR(OR(ISBLANK(E3256),SUM(LEN(B3256),LEN(C3256))=0),AND(NOT(D3256="Unknown"),ISBLANK(I3256)),AND(NOT(N3256="Unknown"),ISBLANK(Q3256))),"Missing Information", INDEX(Table15[Entire Service Line Classification], MATCH(SUMIFS(Table15[Unique ID],Table15[System-Owned Portion],D3256,Table15[If Material Anything Other than "Lead" in Column E,Was Material Ever Previously Lead?],F3256,Table15[Customer-Owned Portion],N3256),Table15[Unique ID],0),0)))</f>
        <v>Non-lead</v>
      </c>
      <c r="W3256" s="189"/>
    </row>
    <row r="3257" spans="1:23" s="190" customFormat="1" ht="37.5" x14ac:dyDescent="0.25">
      <c r="A3257" s="180">
        <v>10890652</v>
      </c>
      <c r="B3257" s="181" t="s">
        <v>6556</v>
      </c>
      <c r="C3257" s="182" t="s">
        <v>6312</v>
      </c>
      <c r="D3257" s="183" t="s">
        <v>43</v>
      </c>
      <c r="E3257" s="181" t="s">
        <v>35</v>
      </c>
      <c r="F3257" s="183" t="s">
        <v>35</v>
      </c>
      <c r="G3257" s="181" t="s">
        <v>241</v>
      </c>
      <c r="H3257" s="184">
        <v>0.75</v>
      </c>
      <c r="I3257" s="185" t="s">
        <v>107</v>
      </c>
      <c r="J3257" s="181" t="s">
        <v>37</v>
      </c>
      <c r="K3257" s="181" t="s">
        <v>38</v>
      </c>
      <c r="L3257" s="186">
        <v>45405</v>
      </c>
      <c r="M3257" s="187" t="s">
        <v>225</v>
      </c>
      <c r="N3257" s="183" t="s">
        <v>43</v>
      </c>
      <c r="O3257" s="181"/>
      <c r="P3257" s="184">
        <v>0.75</v>
      </c>
      <c r="Q3257" s="185" t="s">
        <v>107</v>
      </c>
      <c r="R3257" s="181" t="s">
        <v>37</v>
      </c>
      <c r="S3257" s="181" t="s">
        <v>96</v>
      </c>
      <c r="T3257" s="186">
        <v>45405</v>
      </c>
      <c r="U3257" s="187" t="s">
        <v>7068</v>
      </c>
      <c r="V3257" s="188" t="str" cm="1">
        <f t="array" ref="V3257">IF(SUM(LEN(A3257:U3257))=0,"",IF(OR(OR(ISBLANK(E3257),SUM(LEN(B3257),LEN(C3257))=0),AND(NOT(D3257="Unknown"),ISBLANK(I3257)),AND(NOT(N3257="Unknown"),ISBLANK(Q3257))),"Missing Information", INDEX(Table15[Entire Service Line Classification], MATCH(SUMIFS(Table15[Unique ID],Table15[System-Owned Portion],D3257,Table15[If Material Anything Other than "Lead" in Column E,Was Material Ever Previously Lead?],F3257,Table15[Customer-Owned Portion],N3257),Table15[Unique ID],0),0)))</f>
        <v>Non-lead</v>
      </c>
      <c r="W3257" s="189"/>
    </row>
    <row r="3258" spans="1:23" s="190" customFormat="1" ht="37.5" x14ac:dyDescent="0.25">
      <c r="A3258" s="180">
        <v>10890651</v>
      </c>
      <c r="B3258" s="181" t="s">
        <v>6557</v>
      </c>
      <c r="C3258" s="182" t="s">
        <v>6558</v>
      </c>
      <c r="D3258" s="183" t="s">
        <v>43</v>
      </c>
      <c r="E3258" s="181" t="s">
        <v>35</v>
      </c>
      <c r="F3258" s="183" t="s">
        <v>35</v>
      </c>
      <c r="G3258" s="181" t="s">
        <v>254</v>
      </c>
      <c r="H3258" s="184">
        <v>0.75</v>
      </c>
      <c r="I3258" s="185" t="s">
        <v>107</v>
      </c>
      <c r="J3258" s="181" t="s">
        <v>37</v>
      </c>
      <c r="K3258" s="181" t="s">
        <v>38</v>
      </c>
      <c r="L3258" s="186">
        <v>45492</v>
      </c>
      <c r="M3258" s="187" t="s">
        <v>225</v>
      </c>
      <c r="N3258" s="183" t="s">
        <v>43</v>
      </c>
      <c r="O3258" s="181"/>
      <c r="P3258" s="184">
        <v>0.75</v>
      </c>
      <c r="Q3258" s="185" t="s">
        <v>107</v>
      </c>
      <c r="R3258" s="181" t="s">
        <v>37</v>
      </c>
      <c r="S3258" s="181" t="s">
        <v>96</v>
      </c>
      <c r="T3258" s="186">
        <v>45492</v>
      </c>
      <c r="U3258" s="187" t="s">
        <v>7068</v>
      </c>
      <c r="V3258" s="188" t="str" cm="1">
        <f t="array" ref="V3258">IF(SUM(LEN(A3258:U3258))=0,"",IF(OR(OR(ISBLANK(E3258),SUM(LEN(B3258),LEN(C3258))=0),AND(NOT(D3258="Unknown"),ISBLANK(I3258)),AND(NOT(N3258="Unknown"),ISBLANK(Q3258))),"Missing Information", INDEX(Table15[Entire Service Line Classification], MATCH(SUMIFS(Table15[Unique ID],Table15[System-Owned Portion],D3258,Table15[If Material Anything Other than "Lead" in Column E,Was Material Ever Previously Lead?],F3258,Table15[Customer-Owned Portion],N3258),Table15[Unique ID],0),0)))</f>
        <v>Non-lead</v>
      </c>
      <c r="W3258" s="189"/>
    </row>
    <row r="3259" spans="1:23" s="190" customFormat="1" ht="37.5" x14ac:dyDescent="0.25">
      <c r="A3259" s="180">
        <v>10890650</v>
      </c>
      <c r="B3259" s="181" t="s">
        <v>6559</v>
      </c>
      <c r="C3259" s="182" t="s">
        <v>6560</v>
      </c>
      <c r="D3259" s="183" t="s">
        <v>36</v>
      </c>
      <c r="E3259" s="181" t="s">
        <v>35</v>
      </c>
      <c r="F3259" s="183" t="s">
        <v>35</v>
      </c>
      <c r="G3259" s="181" t="s">
        <v>273</v>
      </c>
      <c r="H3259" s="184">
        <v>1</v>
      </c>
      <c r="I3259" s="185" t="s">
        <v>107</v>
      </c>
      <c r="J3259" s="181" t="s">
        <v>37</v>
      </c>
      <c r="K3259" s="181" t="s">
        <v>38</v>
      </c>
      <c r="L3259" s="186">
        <v>45493</v>
      </c>
      <c r="M3259" s="187" t="s">
        <v>225</v>
      </c>
      <c r="N3259" s="183" t="s">
        <v>43</v>
      </c>
      <c r="O3259" s="181"/>
      <c r="P3259" s="184">
        <v>0.75</v>
      </c>
      <c r="Q3259" s="185" t="s">
        <v>107</v>
      </c>
      <c r="R3259" s="181" t="s">
        <v>37</v>
      </c>
      <c r="S3259" s="181" t="s">
        <v>96</v>
      </c>
      <c r="T3259" s="186">
        <v>45493</v>
      </c>
      <c r="U3259" s="187" t="s">
        <v>7068</v>
      </c>
      <c r="V3259" s="188" t="str" cm="1">
        <f t="array" ref="V3259">IF(SUM(LEN(A3259:U3259))=0,"",IF(OR(OR(ISBLANK(E3259),SUM(LEN(B3259),LEN(C3259))=0),AND(NOT(D3259="Unknown"),ISBLANK(I3259)),AND(NOT(N3259="Unknown"),ISBLANK(Q3259))),"Missing Information", INDEX(Table15[Entire Service Line Classification], MATCH(SUMIFS(Table15[Unique ID],Table15[System-Owned Portion],D3259,Table15[If Material Anything Other than "Lead" in Column E,Was Material Ever Previously Lead?],F3259,Table15[Customer-Owned Portion],N3259),Table15[Unique ID],0),0)))</f>
        <v>Non-lead</v>
      </c>
      <c r="W3259" s="189"/>
    </row>
    <row r="3260" spans="1:23" s="190" customFormat="1" ht="37.5" x14ac:dyDescent="0.25">
      <c r="A3260" s="180">
        <v>10890649</v>
      </c>
      <c r="B3260" s="181" t="s">
        <v>6561</v>
      </c>
      <c r="C3260" s="182" t="s">
        <v>6304</v>
      </c>
      <c r="D3260" s="183" t="s">
        <v>43</v>
      </c>
      <c r="E3260" s="181" t="s">
        <v>35</v>
      </c>
      <c r="F3260" s="183" t="s">
        <v>35</v>
      </c>
      <c r="G3260" s="181" t="s">
        <v>252</v>
      </c>
      <c r="H3260" s="184">
        <v>2</v>
      </c>
      <c r="I3260" s="185" t="s">
        <v>107</v>
      </c>
      <c r="J3260" s="181" t="s">
        <v>37</v>
      </c>
      <c r="K3260" s="181" t="s">
        <v>38</v>
      </c>
      <c r="L3260" s="186">
        <v>45492</v>
      </c>
      <c r="M3260" s="187" t="s">
        <v>225</v>
      </c>
      <c r="N3260" s="183" t="s">
        <v>43</v>
      </c>
      <c r="O3260" s="181"/>
      <c r="P3260" s="184">
        <v>2</v>
      </c>
      <c r="Q3260" s="185" t="s">
        <v>107</v>
      </c>
      <c r="R3260" s="181" t="s">
        <v>37</v>
      </c>
      <c r="S3260" s="181" t="s">
        <v>96</v>
      </c>
      <c r="T3260" s="186">
        <v>45492</v>
      </c>
      <c r="U3260" s="187" t="s">
        <v>7068</v>
      </c>
      <c r="V3260" s="188" t="str" cm="1">
        <f t="array" ref="V3260">IF(SUM(LEN(A3260:U3260))=0,"",IF(OR(OR(ISBLANK(E3260),SUM(LEN(B3260),LEN(C3260))=0),AND(NOT(D3260="Unknown"),ISBLANK(I3260)),AND(NOT(N3260="Unknown"),ISBLANK(Q3260))),"Missing Information", INDEX(Table15[Entire Service Line Classification], MATCH(SUMIFS(Table15[Unique ID],Table15[System-Owned Portion],D3260,Table15[If Material Anything Other than "Lead" in Column E,Was Material Ever Previously Lead?],F3260,Table15[Customer-Owned Portion],N3260),Table15[Unique ID],0),0)))</f>
        <v>Non-lead</v>
      </c>
      <c r="W3260" s="189"/>
    </row>
    <row r="3261" spans="1:23" s="190" customFormat="1" ht="37.5" x14ac:dyDescent="0.25">
      <c r="A3261" s="180">
        <v>10890647</v>
      </c>
      <c r="B3261" s="181" t="s">
        <v>6562</v>
      </c>
      <c r="C3261" s="182" t="s">
        <v>6563</v>
      </c>
      <c r="D3261" s="183" t="s">
        <v>36</v>
      </c>
      <c r="E3261" s="181" t="s">
        <v>35</v>
      </c>
      <c r="F3261" s="183" t="s">
        <v>35</v>
      </c>
      <c r="G3261" s="181" t="s">
        <v>238</v>
      </c>
      <c r="H3261" s="184">
        <v>1</v>
      </c>
      <c r="I3261" s="185" t="s">
        <v>107</v>
      </c>
      <c r="J3261" s="181" t="s">
        <v>37</v>
      </c>
      <c r="K3261" s="181" t="s">
        <v>38</v>
      </c>
      <c r="L3261" s="186">
        <v>45474</v>
      </c>
      <c r="M3261" s="187" t="s">
        <v>225</v>
      </c>
      <c r="N3261" s="183" t="s">
        <v>43</v>
      </c>
      <c r="O3261" s="181"/>
      <c r="P3261" s="184">
        <v>1</v>
      </c>
      <c r="Q3261" s="185" t="s">
        <v>107</v>
      </c>
      <c r="R3261" s="181" t="s">
        <v>37</v>
      </c>
      <c r="S3261" s="181" t="s">
        <v>96</v>
      </c>
      <c r="T3261" s="186">
        <v>45474</v>
      </c>
      <c r="U3261" s="187" t="s">
        <v>7070</v>
      </c>
      <c r="V3261" s="188" t="str" cm="1">
        <f t="array" ref="V3261">IF(SUM(LEN(A3261:U3261))=0,"",IF(OR(OR(ISBLANK(E3261),SUM(LEN(B3261),LEN(C3261))=0),AND(NOT(D3261="Unknown"),ISBLANK(I3261)),AND(NOT(N3261="Unknown"),ISBLANK(Q3261))),"Missing Information", INDEX(Table15[Entire Service Line Classification], MATCH(SUMIFS(Table15[Unique ID],Table15[System-Owned Portion],D3261,Table15[If Material Anything Other than "Lead" in Column E,Was Material Ever Previously Lead?],F3261,Table15[Customer-Owned Portion],N3261),Table15[Unique ID],0),0)))</f>
        <v>Non-lead</v>
      </c>
      <c r="W3261" s="189"/>
    </row>
    <row r="3262" spans="1:23" s="190" customFormat="1" ht="37.5" x14ac:dyDescent="0.25">
      <c r="A3262" s="180">
        <v>10890646</v>
      </c>
      <c r="B3262" s="181" t="s">
        <v>6564</v>
      </c>
      <c r="C3262" s="182" t="s">
        <v>6565</v>
      </c>
      <c r="D3262" s="183" t="s">
        <v>43</v>
      </c>
      <c r="E3262" s="181" t="s">
        <v>35</v>
      </c>
      <c r="F3262" s="183" t="s">
        <v>35</v>
      </c>
      <c r="G3262" s="181" t="s">
        <v>246</v>
      </c>
      <c r="H3262" s="184">
        <v>0.75</v>
      </c>
      <c r="I3262" s="185" t="s">
        <v>107</v>
      </c>
      <c r="J3262" s="181" t="s">
        <v>37</v>
      </c>
      <c r="K3262" s="181" t="s">
        <v>38</v>
      </c>
      <c r="L3262" s="186">
        <v>45492</v>
      </c>
      <c r="M3262" s="187" t="s">
        <v>225</v>
      </c>
      <c r="N3262" s="183" t="s">
        <v>43</v>
      </c>
      <c r="O3262" s="181"/>
      <c r="P3262" s="184">
        <v>0.75</v>
      </c>
      <c r="Q3262" s="185" t="s">
        <v>107</v>
      </c>
      <c r="R3262" s="181" t="s">
        <v>37</v>
      </c>
      <c r="S3262" s="181" t="s">
        <v>96</v>
      </c>
      <c r="T3262" s="186">
        <v>45492</v>
      </c>
      <c r="U3262" s="187" t="s">
        <v>7068</v>
      </c>
      <c r="V3262" s="188" t="str" cm="1">
        <f t="array" ref="V3262">IF(SUM(LEN(A3262:U3262))=0,"",IF(OR(OR(ISBLANK(E3262),SUM(LEN(B3262),LEN(C3262))=0),AND(NOT(D3262="Unknown"),ISBLANK(I3262)),AND(NOT(N3262="Unknown"),ISBLANK(Q3262))),"Missing Information", INDEX(Table15[Entire Service Line Classification], MATCH(SUMIFS(Table15[Unique ID],Table15[System-Owned Portion],D3262,Table15[If Material Anything Other than "Lead" in Column E,Was Material Ever Previously Lead?],F3262,Table15[Customer-Owned Portion],N3262),Table15[Unique ID],0),0)))</f>
        <v>Non-lead</v>
      </c>
      <c r="W3262" s="189"/>
    </row>
    <row r="3263" spans="1:23" s="190" customFormat="1" ht="37.5" x14ac:dyDescent="0.25">
      <c r="A3263" s="180">
        <v>10890693</v>
      </c>
      <c r="B3263" s="181" t="s">
        <v>6566</v>
      </c>
      <c r="C3263" s="182" t="s">
        <v>6567</v>
      </c>
      <c r="D3263" s="183" t="s">
        <v>36</v>
      </c>
      <c r="E3263" s="181" t="s">
        <v>35</v>
      </c>
      <c r="F3263" s="183" t="s">
        <v>35</v>
      </c>
      <c r="G3263" s="181" t="s">
        <v>7046</v>
      </c>
      <c r="H3263" s="184">
        <v>1</v>
      </c>
      <c r="I3263" s="185" t="s">
        <v>107</v>
      </c>
      <c r="J3263" s="181" t="s">
        <v>37</v>
      </c>
      <c r="K3263" s="181" t="s">
        <v>38</v>
      </c>
      <c r="L3263" s="186">
        <v>45491</v>
      </c>
      <c r="M3263" s="187" t="s">
        <v>225</v>
      </c>
      <c r="N3263" s="183" t="s">
        <v>43</v>
      </c>
      <c r="O3263" s="181"/>
      <c r="P3263" s="184">
        <v>1</v>
      </c>
      <c r="Q3263" s="185" t="s">
        <v>107</v>
      </c>
      <c r="R3263" s="181" t="s">
        <v>37</v>
      </c>
      <c r="S3263" s="181" t="s">
        <v>96</v>
      </c>
      <c r="T3263" s="186">
        <v>45491</v>
      </c>
      <c r="U3263" s="187" t="s">
        <v>7078</v>
      </c>
      <c r="V3263" s="188" t="str" cm="1">
        <f t="array" ref="V3263">IF(SUM(LEN(A3263:U3263))=0,"",IF(OR(OR(ISBLANK(E3263),SUM(LEN(B3263),LEN(C3263))=0),AND(NOT(D3263="Unknown"),ISBLANK(I3263)),AND(NOT(N3263="Unknown"),ISBLANK(Q3263))),"Missing Information", INDEX(Table15[Entire Service Line Classification], MATCH(SUMIFS(Table15[Unique ID],Table15[System-Owned Portion],D3263,Table15[If Material Anything Other than "Lead" in Column E,Was Material Ever Previously Lead?],F3263,Table15[Customer-Owned Portion],N3263),Table15[Unique ID],0),0)))</f>
        <v>Non-lead</v>
      </c>
      <c r="W3263" s="189"/>
    </row>
    <row r="3264" spans="1:23" s="190" customFormat="1" ht="37.5" x14ac:dyDescent="0.25">
      <c r="A3264" s="180">
        <v>10890656</v>
      </c>
      <c r="B3264" s="181" t="s">
        <v>6568</v>
      </c>
      <c r="C3264" s="182" t="s">
        <v>6569</v>
      </c>
      <c r="D3264" s="183" t="s">
        <v>36</v>
      </c>
      <c r="E3264" s="181" t="s">
        <v>35</v>
      </c>
      <c r="F3264" s="183" t="s">
        <v>35</v>
      </c>
      <c r="G3264" s="181" t="s">
        <v>225</v>
      </c>
      <c r="H3264" s="184">
        <v>1</v>
      </c>
      <c r="I3264" s="185" t="s">
        <v>107</v>
      </c>
      <c r="J3264" s="181" t="s">
        <v>37</v>
      </c>
      <c r="K3264" s="181" t="s">
        <v>38</v>
      </c>
      <c r="L3264" s="186">
        <v>45405</v>
      </c>
      <c r="M3264" s="187" t="s">
        <v>225</v>
      </c>
      <c r="N3264" s="183" t="s">
        <v>36</v>
      </c>
      <c r="O3264" s="181"/>
      <c r="P3264" s="184">
        <v>0.75</v>
      </c>
      <c r="Q3264" s="185" t="s">
        <v>107</v>
      </c>
      <c r="R3264" s="181" t="s">
        <v>37</v>
      </c>
      <c r="S3264" s="181" t="s">
        <v>96</v>
      </c>
      <c r="T3264" s="186">
        <v>45405</v>
      </c>
      <c r="U3264" s="187" t="s">
        <v>225</v>
      </c>
      <c r="V3264" s="188" t="str" cm="1">
        <f t="array" ref="V3264">IF(SUM(LEN(A3264:U3264))=0,"",IF(OR(OR(ISBLANK(E3264),SUM(LEN(B3264),LEN(C3264))=0),AND(NOT(D3264="Unknown"),ISBLANK(I3264)),AND(NOT(N3264="Unknown"),ISBLANK(Q3264))),"Missing Information", INDEX(Table15[Entire Service Line Classification], MATCH(SUMIFS(Table15[Unique ID],Table15[System-Owned Portion],D3264,Table15[If Material Anything Other than "Lead" in Column E,Was Material Ever Previously Lead?],F3264,Table15[Customer-Owned Portion],N3264),Table15[Unique ID],0),0)))</f>
        <v>Non-lead</v>
      </c>
      <c r="W3264" s="189"/>
    </row>
    <row r="3265" spans="1:23" s="190" customFormat="1" ht="37.5" x14ac:dyDescent="0.25">
      <c r="A3265" s="180">
        <v>10890655</v>
      </c>
      <c r="B3265" s="181" t="s">
        <v>6570</v>
      </c>
      <c r="C3265" s="182" t="s">
        <v>6571</v>
      </c>
      <c r="D3265" s="183" t="s">
        <v>36</v>
      </c>
      <c r="E3265" s="181" t="s">
        <v>35</v>
      </c>
      <c r="F3265" s="183" t="s">
        <v>35</v>
      </c>
      <c r="G3265" s="181" t="s">
        <v>7031</v>
      </c>
      <c r="H3265" s="184">
        <v>1</v>
      </c>
      <c r="I3265" s="185" t="s">
        <v>107</v>
      </c>
      <c r="J3265" s="181" t="s">
        <v>37</v>
      </c>
      <c r="K3265" s="181" t="s">
        <v>38</v>
      </c>
      <c r="L3265" s="186">
        <v>45491</v>
      </c>
      <c r="M3265" s="187" t="s">
        <v>225</v>
      </c>
      <c r="N3265" s="183" t="s">
        <v>36</v>
      </c>
      <c r="O3265" s="181"/>
      <c r="P3265" s="184">
        <v>0.75</v>
      </c>
      <c r="Q3265" s="185" t="s">
        <v>107</v>
      </c>
      <c r="R3265" s="181" t="s">
        <v>37</v>
      </c>
      <c r="S3265" s="181" t="s">
        <v>96</v>
      </c>
      <c r="T3265" s="186">
        <v>45491</v>
      </c>
      <c r="U3265" s="187" t="s">
        <v>225</v>
      </c>
      <c r="V3265" s="188" t="str" cm="1">
        <f t="array" ref="V3265">IF(SUM(LEN(A3265:U3265))=0,"",IF(OR(OR(ISBLANK(E3265),SUM(LEN(B3265),LEN(C3265))=0),AND(NOT(D3265="Unknown"),ISBLANK(I3265)),AND(NOT(N3265="Unknown"),ISBLANK(Q3265))),"Missing Information", INDEX(Table15[Entire Service Line Classification], MATCH(SUMIFS(Table15[Unique ID],Table15[System-Owned Portion],D3265,Table15[If Material Anything Other than "Lead" in Column E,Was Material Ever Previously Lead?],F3265,Table15[Customer-Owned Portion],N3265),Table15[Unique ID],0),0)))</f>
        <v>Non-lead</v>
      </c>
      <c r="W3265" s="189"/>
    </row>
    <row r="3266" spans="1:23" s="190" customFormat="1" ht="37.5" x14ac:dyDescent="0.25">
      <c r="A3266" s="180">
        <v>10890648</v>
      </c>
      <c r="B3266" s="181" t="s">
        <v>6572</v>
      </c>
      <c r="C3266" s="182" t="s">
        <v>6573</v>
      </c>
      <c r="D3266" s="183" t="s">
        <v>36</v>
      </c>
      <c r="E3266" s="181" t="s">
        <v>35</v>
      </c>
      <c r="F3266" s="183" t="s">
        <v>35</v>
      </c>
      <c r="G3266" s="181" t="s">
        <v>278</v>
      </c>
      <c r="H3266" s="184">
        <v>1</v>
      </c>
      <c r="I3266" s="185" t="s">
        <v>107</v>
      </c>
      <c r="J3266" s="181" t="s">
        <v>37</v>
      </c>
      <c r="K3266" s="181" t="s">
        <v>38</v>
      </c>
      <c r="L3266" s="186">
        <v>45492</v>
      </c>
      <c r="M3266" s="187" t="s">
        <v>225</v>
      </c>
      <c r="N3266" s="183" t="s">
        <v>43</v>
      </c>
      <c r="O3266" s="181"/>
      <c r="P3266" s="184">
        <v>0.75</v>
      </c>
      <c r="Q3266" s="185" t="s">
        <v>107</v>
      </c>
      <c r="R3266" s="181" t="s">
        <v>37</v>
      </c>
      <c r="S3266" s="181" t="s">
        <v>96</v>
      </c>
      <c r="T3266" s="186">
        <v>45492</v>
      </c>
      <c r="U3266" s="187" t="s">
        <v>7068</v>
      </c>
      <c r="V3266" s="188" t="str" cm="1">
        <f t="array" ref="V3266">IF(SUM(LEN(A3266:U3266))=0,"",IF(OR(OR(ISBLANK(E3266),SUM(LEN(B3266),LEN(C3266))=0),AND(NOT(D3266="Unknown"),ISBLANK(I3266)),AND(NOT(N3266="Unknown"),ISBLANK(Q3266))),"Missing Information", INDEX(Table15[Entire Service Line Classification], MATCH(SUMIFS(Table15[Unique ID],Table15[System-Owned Portion],D3266,Table15[If Material Anything Other than "Lead" in Column E,Was Material Ever Previously Lead?],F3266,Table15[Customer-Owned Portion],N3266),Table15[Unique ID],0),0)))</f>
        <v>Non-lead</v>
      </c>
      <c r="W3266" s="189"/>
    </row>
    <row r="3267" spans="1:23" s="190" customFormat="1" ht="37.5" x14ac:dyDescent="0.25">
      <c r="A3267" s="180">
        <v>10890666</v>
      </c>
      <c r="B3267" s="181" t="s">
        <v>6574</v>
      </c>
      <c r="C3267" s="182" t="s">
        <v>6575</v>
      </c>
      <c r="D3267" s="183" t="s">
        <v>43</v>
      </c>
      <c r="E3267" s="181" t="s">
        <v>35</v>
      </c>
      <c r="F3267" s="183" t="s">
        <v>35</v>
      </c>
      <c r="G3267" s="181" t="s">
        <v>252</v>
      </c>
      <c r="H3267" s="184">
        <v>2</v>
      </c>
      <c r="I3267" s="185" t="s">
        <v>107</v>
      </c>
      <c r="J3267" s="181" t="s">
        <v>37</v>
      </c>
      <c r="K3267" s="181" t="s">
        <v>38</v>
      </c>
      <c r="L3267" s="186">
        <v>45491</v>
      </c>
      <c r="M3267" s="187" t="s">
        <v>225</v>
      </c>
      <c r="N3267" s="183" t="s">
        <v>43</v>
      </c>
      <c r="O3267" s="181"/>
      <c r="P3267" s="184">
        <v>2</v>
      </c>
      <c r="Q3267" s="185" t="s">
        <v>107</v>
      </c>
      <c r="R3267" s="181" t="s">
        <v>37</v>
      </c>
      <c r="S3267" s="181" t="s">
        <v>96</v>
      </c>
      <c r="T3267" s="186">
        <v>45491</v>
      </c>
      <c r="U3267" s="187" t="s">
        <v>225</v>
      </c>
      <c r="V3267" s="188" t="str" cm="1">
        <f t="array" ref="V3267">IF(SUM(LEN(A3267:U3267))=0,"",IF(OR(OR(ISBLANK(E3267),SUM(LEN(B3267),LEN(C3267))=0),AND(NOT(D3267="Unknown"),ISBLANK(I3267)),AND(NOT(N3267="Unknown"),ISBLANK(Q3267))),"Missing Information", INDEX(Table15[Entire Service Line Classification], MATCH(SUMIFS(Table15[Unique ID],Table15[System-Owned Portion],D3267,Table15[If Material Anything Other than "Lead" in Column E,Was Material Ever Previously Lead?],F3267,Table15[Customer-Owned Portion],N3267),Table15[Unique ID],0),0)))</f>
        <v>Non-lead</v>
      </c>
      <c r="W3267" s="189"/>
    </row>
    <row r="3268" spans="1:23" s="190" customFormat="1" ht="37.5" x14ac:dyDescent="0.25">
      <c r="A3268" s="180">
        <v>10890659</v>
      </c>
      <c r="B3268" s="181" t="s">
        <v>6576</v>
      </c>
      <c r="C3268" s="182" t="s">
        <v>6577</v>
      </c>
      <c r="D3268" s="183" t="s">
        <v>36</v>
      </c>
      <c r="E3268" s="181" t="s">
        <v>35</v>
      </c>
      <c r="F3268" s="183" t="s">
        <v>35</v>
      </c>
      <c r="G3268" s="181" t="s">
        <v>277</v>
      </c>
      <c r="H3268" s="184">
        <v>1</v>
      </c>
      <c r="I3268" s="185" t="s">
        <v>107</v>
      </c>
      <c r="J3268" s="181" t="s">
        <v>37</v>
      </c>
      <c r="K3268" s="181" t="s">
        <v>38</v>
      </c>
      <c r="L3268" s="186">
        <v>45490</v>
      </c>
      <c r="M3268" s="187" t="s">
        <v>7068</v>
      </c>
      <c r="N3268" s="183" t="s">
        <v>43</v>
      </c>
      <c r="O3268" s="181"/>
      <c r="P3268" s="184">
        <v>1</v>
      </c>
      <c r="Q3268" s="185" t="s">
        <v>107</v>
      </c>
      <c r="R3268" s="181" t="s">
        <v>37</v>
      </c>
      <c r="S3268" s="181" t="s">
        <v>96</v>
      </c>
      <c r="T3268" s="186">
        <v>45490</v>
      </c>
      <c r="U3268" s="187" t="s">
        <v>7068</v>
      </c>
      <c r="V3268" s="188" t="str" cm="1">
        <f t="array" ref="V3268">IF(SUM(LEN(A3268:U3268))=0,"",IF(OR(OR(ISBLANK(E3268),SUM(LEN(B3268),LEN(C3268))=0),AND(NOT(D3268="Unknown"),ISBLANK(I3268)),AND(NOT(N3268="Unknown"),ISBLANK(Q3268))),"Missing Information", INDEX(Table15[Entire Service Line Classification], MATCH(SUMIFS(Table15[Unique ID],Table15[System-Owned Portion],D3268,Table15[If Material Anything Other than "Lead" in Column E,Was Material Ever Previously Lead?],F3268,Table15[Customer-Owned Portion],N3268),Table15[Unique ID],0),0)))</f>
        <v>Non-lead</v>
      </c>
      <c r="W3268" s="189"/>
    </row>
    <row r="3269" spans="1:23" s="190" customFormat="1" ht="37.5" x14ac:dyDescent="0.25">
      <c r="A3269" s="180">
        <v>10890653</v>
      </c>
      <c r="B3269" s="181" t="s">
        <v>6513</v>
      </c>
      <c r="C3269" s="182" t="s">
        <v>6514</v>
      </c>
      <c r="D3269" s="183" t="s">
        <v>36</v>
      </c>
      <c r="E3269" s="181" t="s">
        <v>35</v>
      </c>
      <c r="F3269" s="183" t="s">
        <v>35</v>
      </c>
      <c r="G3269" s="181" t="s">
        <v>241</v>
      </c>
      <c r="H3269" s="184">
        <v>1</v>
      </c>
      <c r="I3269" s="185" t="s">
        <v>107</v>
      </c>
      <c r="J3269" s="181" t="s">
        <v>37</v>
      </c>
      <c r="K3269" s="181" t="s">
        <v>38</v>
      </c>
      <c r="L3269" s="186">
        <v>45491</v>
      </c>
      <c r="M3269" s="187" t="s">
        <v>225</v>
      </c>
      <c r="N3269" s="183" t="s">
        <v>36</v>
      </c>
      <c r="O3269" s="181"/>
      <c r="P3269" s="184">
        <v>1</v>
      </c>
      <c r="Q3269" s="185" t="s">
        <v>107</v>
      </c>
      <c r="R3269" s="181" t="s">
        <v>37</v>
      </c>
      <c r="S3269" s="181" t="s">
        <v>96</v>
      </c>
      <c r="T3269" s="186">
        <v>45491</v>
      </c>
      <c r="U3269" s="187" t="s">
        <v>225</v>
      </c>
      <c r="V3269" s="188" t="str" cm="1">
        <f t="array" ref="V3269">IF(SUM(LEN(A3269:U3269))=0,"",IF(OR(OR(ISBLANK(E3269),SUM(LEN(B3269),LEN(C3269))=0),AND(NOT(D3269="Unknown"),ISBLANK(I3269)),AND(NOT(N3269="Unknown"),ISBLANK(Q3269))),"Missing Information", INDEX(Table15[Entire Service Line Classification], MATCH(SUMIFS(Table15[Unique ID],Table15[System-Owned Portion],D3269,Table15[If Material Anything Other than "Lead" in Column E,Was Material Ever Previously Lead?],F3269,Table15[Customer-Owned Portion],N3269),Table15[Unique ID],0),0)))</f>
        <v>Non-lead</v>
      </c>
      <c r="W3269" s="189"/>
    </row>
    <row r="3270" spans="1:23" s="190" customFormat="1" ht="37.5" x14ac:dyDescent="0.25">
      <c r="A3270" s="180">
        <v>10890645</v>
      </c>
      <c r="B3270" s="181" t="s">
        <v>6578</v>
      </c>
      <c r="C3270" s="182" t="s">
        <v>6579</v>
      </c>
      <c r="D3270" s="183" t="s">
        <v>43</v>
      </c>
      <c r="E3270" s="181" t="s">
        <v>35</v>
      </c>
      <c r="F3270" s="183" t="s">
        <v>35</v>
      </c>
      <c r="G3270" s="181" t="s">
        <v>249</v>
      </c>
      <c r="H3270" s="184">
        <v>1</v>
      </c>
      <c r="I3270" s="185" t="s">
        <v>107</v>
      </c>
      <c r="J3270" s="181" t="s">
        <v>37</v>
      </c>
      <c r="K3270" s="181" t="s">
        <v>38</v>
      </c>
      <c r="L3270" s="186">
        <v>45495</v>
      </c>
      <c r="M3270" s="187" t="s">
        <v>225</v>
      </c>
      <c r="N3270" s="183" t="s">
        <v>43</v>
      </c>
      <c r="O3270" s="181"/>
      <c r="P3270" s="184">
        <v>1</v>
      </c>
      <c r="Q3270" s="185" t="s">
        <v>107</v>
      </c>
      <c r="R3270" s="181" t="s">
        <v>37</v>
      </c>
      <c r="S3270" s="181" t="s">
        <v>96</v>
      </c>
      <c r="T3270" s="186">
        <v>45495</v>
      </c>
      <c r="U3270" s="187" t="s">
        <v>7068</v>
      </c>
      <c r="V3270" s="188" t="str" cm="1">
        <f t="array" ref="V3270">IF(SUM(LEN(A3270:U3270))=0,"",IF(OR(OR(ISBLANK(E3270),SUM(LEN(B3270),LEN(C3270))=0),AND(NOT(D3270="Unknown"),ISBLANK(I3270)),AND(NOT(N3270="Unknown"),ISBLANK(Q3270))),"Missing Information", INDEX(Table15[Entire Service Line Classification], MATCH(SUMIFS(Table15[Unique ID],Table15[System-Owned Portion],D3270,Table15[If Material Anything Other than "Lead" in Column E,Was Material Ever Previously Lead?],F3270,Table15[Customer-Owned Portion],N3270),Table15[Unique ID],0),0)))</f>
        <v>Non-lead</v>
      </c>
      <c r="W3270" s="189"/>
    </row>
    <row r="3271" spans="1:23" s="190" customFormat="1" ht="37.5" x14ac:dyDescent="0.25">
      <c r="A3271" s="180">
        <v>10890641</v>
      </c>
      <c r="B3271" s="181" t="s">
        <v>6580</v>
      </c>
      <c r="C3271" s="182" t="s">
        <v>6581</v>
      </c>
      <c r="D3271" s="183" t="s">
        <v>36</v>
      </c>
      <c r="E3271" s="181" t="s">
        <v>35</v>
      </c>
      <c r="F3271" s="183" t="s">
        <v>35</v>
      </c>
      <c r="G3271" s="181" t="s">
        <v>7057</v>
      </c>
      <c r="H3271" s="184">
        <v>1</v>
      </c>
      <c r="I3271" s="185" t="s">
        <v>107</v>
      </c>
      <c r="J3271" s="181" t="s">
        <v>37</v>
      </c>
      <c r="K3271" s="181" t="s">
        <v>38</v>
      </c>
      <c r="L3271" s="186">
        <v>45491</v>
      </c>
      <c r="M3271" s="187" t="s">
        <v>225</v>
      </c>
      <c r="N3271" s="183" t="s">
        <v>36</v>
      </c>
      <c r="O3271" s="181"/>
      <c r="P3271" s="184">
        <v>1</v>
      </c>
      <c r="Q3271" s="185" t="s">
        <v>107</v>
      </c>
      <c r="R3271" s="181" t="s">
        <v>37</v>
      </c>
      <c r="S3271" s="181" t="s">
        <v>96</v>
      </c>
      <c r="T3271" s="186">
        <v>45491</v>
      </c>
      <c r="U3271" s="187" t="s">
        <v>225</v>
      </c>
      <c r="V3271" s="188" t="str" cm="1">
        <f t="array" ref="V3271">IF(SUM(LEN(A3271:U3271))=0,"",IF(OR(OR(ISBLANK(E3271),SUM(LEN(B3271),LEN(C3271))=0),AND(NOT(D3271="Unknown"),ISBLANK(I3271)),AND(NOT(N3271="Unknown"),ISBLANK(Q3271))),"Missing Information", INDEX(Table15[Entire Service Line Classification], MATCH(SUMIFS(Table15[Unique ID],Table15[System-Owned Portion],D3271,Table15[If Material Anything Other than "Lead" in Column E,Was Material Ever Previously Lead?],F3271,Table15[Customer-Owned Portion],N3271),Table15[Unique ID],0),0)))</f>
        <v>Non-lead</v>
      </c>
      <c r="W3271" s="189"/>
    </row>
    <row r="3272" spans="1:23" s="190" customFormat="1" ht="37.5" x14ac:dyDescent="0.25">
      <c r="A3272" s="180">
        <v>10890640</v>
      </c>
      <c r="B3272" s="181" t="s">
        <v>6582</v>
      </c>
      <c r="C3272" s="182" t="s">
        <v>6583</v>
      </c>
      <c r="D3272" s="183" t="s">
        <v>36</v>
      </c>
      <c r="E3272" s="181" t="s">
        <v>35</v>
      </c>
      <c r="F3272" s="183" t="s">
        <v>35</v>
      </c>
      <c r="G3272" s="181" t="s">
        <v>256</v>
      </c>
      <c r="H3272" s="184">
        <v>1</v>
      </c>
      <c r="I3272" s="185" t="s">
        <v>107</v>
      </c>
      <c r="J3272" s="181" t="s">
        <v>37</v>
      </c>
      <c r="K3272" s="181" t="s">
        <v>38</v>
      </c>
      <c r="L3272" s="186">
        <v>45491</v>
      </c>
      <c r="M3272" s="187" t="s">
        <v>225</v>
      </c>
      <c r="N3272" s="183" t="s">
        <v>36</v>
      </c>
      <c r="O3272" s="181"/>
      <c r="P3272" s="184">
        <v>1</v>
      </c>
      <c r="Q3272" s="185" t="s">
        <v>107</v>
      </c>
      <c r="R3272" s="181" t="s">
        <v>37</v>
      </c>
      <c r="S3272" s="181" t="s">
        <v>96</v>
      </c>
      <c r="T3272" s="186">
        <v>45491</v>
      </c>
      <c r="U3272" s="187" t="s">
        <v>225</v>
      </c>
      <c r="V3272" s="188" t="str" cm="1">
        <f t="array" ref="V3272">IF(SUM(LEN(A3272:U3272))=0,"",IF(OR(OR(ISBLANK(E3272),SUM(LEN(B3272),LEN(C3272))=0),AND(NOT(D3272="Unknown"),ISBLANK(I3272)),AND(NOT(N3272="Unknown"),ISBLANK(Q3272))),"Missing Information", INDEX(Table15[Entire Service Line Classification], MATCH(SUMIFS(Table15[Unique ID],Table15[System-Owned Portion],D3272,Table15[If Material Anything Other than "Lead" in Column E,Was Material Ever Previously Lead?],F3272,Table15[Customer-Owned Portion],N3272),Table15[Unique ID],0),0)))</f>
        <v>Non-lead</v>
      </c>
      <c r="W3272" s="189"/>
    </row>
    <row r="3273" spans="1:23" s="190" customFormat="1" ht="37.5" x14ac:dyDescent="0.25">
      <c r="A3273" s="180">
        <v>10890639</v>
      </c>
      <c r="B3273" s="181" t="s">
        <v>6584</v>
      </c>
      <c r="C3273" s="182" t="s">
        <v>6585</v>
      </c>
      <c r="D3273" s="183" t="s">
        <v>36</v>
      </c>
      <c r="E3273" s="181" t="s">
        <v>35</v>
      </c>
      <c r="F3273" s="183" t="s">
        <v>35</v>
      </c>
      <c r="G3273" s="181" t="s">
        <v>272</v>
      </c>
      <c r="H3273" s="184">
        <v>1</v>
      </c>
      <c r="I3273" s="185" t="s">
        <v>107</v>
      </c>
      <c r="J3273" s="181" t="s">
        <v>37</v>
      </c>
      <c r="K3273" s="181" t="s">
        <v>38</v>
      </c>
      <c r="L3273" s="186">
        <v>45474</v>
      </c>
      <c r="M3273" s="187" t="s">
        <v>225</v>
      </c>
      <c r="N3273" s="183" t="s">
        <v>43</v>
      </c>
      <c r="O3273" s="181"/>
      <c r="P3273" s="184">
        <v>0.75</v>
      </c>
      <c r="Q3273" s="185" t="s">
        <v>107</v>
      </c>
      <c r="R3273" s="181" t="s">
        <v>37</v>
      </c>
      <c r="S3273" s="181" t="s">
        <v>96</v>
      </c>
      <c r="T3273" s="186">
        <v>45474</v>
      </c>
      <c r="U3273" s="187" t="s">
        <v>7069</v>
      </c>
      <c r="V3273" s="188" t="str" cm="1">
        <f t="array" ref="V3273">IF(SUM(LEN(A3273:U3273))=0,"",IF(OR(OR(ISBLANK(E3273),SUM(LEN(B3273),LEN(C3273))=0),AND(NOT(D3273="Unknown"),ISBLANK(I3273)),AND(NOT(N3273="Unknown"),ISBLANK(Q3273))),"Missing Information", INDEX(Table15[Entire Service Line Classification], MATCH(SUMIFS(Table15[Unique ID],Table15[System-Owned Portion],D3273,Table15[If Material Anything Other than "Lead" in Column E,Was Material Ever Previously Lead?],F3273,Table15[Customer-Owned Portion],N3273),Table15[Unique ID],0),0)))</f>
        <v>Non-lead</v>
      </c>
      <c r="W3273" s="189"/>
    </row>
    <row r="3274" spans="1:23" s="190" customFormat="1" ht="37.5" x14ac:dyDescent="0.25">
      <c r="A3274" s="180">
        <v>10890637</v>
      </c>
      <c r="B3274" s="181" t="s">
        <v>6586</v>
      </c>
      <c r="C3274" s="182" t="s">
        <v>6587</v>
      </c>
      <c r="D3274" s="183" t="s">
        <v>36</v>
      </c>
      <c r="E3274" s="181" t="s">
        <v>35</v>
      </c>
      <c r="F3274" s="183" t="s">
        <v>35</v>
      </c>
      <c r="G3274" s="181" t="s">
        <v>238</v>
      </c>
      <c r="H3274" s="184">
        <v>1</v>
      </c>
      <c r="I3274" s="185" t="s">
        <v>107</v>
      </c>
      <c r="J3274" s="181" t="s">
        <v>37</v>
      </c>
      <c r="K3274" s="181" t="s">
        <v>38</v>
      </c>
      <c r="L3274" s="186">
        <v>45491</v>
      </c>
      <c r="M3274" s="187" t="s">
        <v>225</v>
      </c>
      <c r="N3274" s="183" t="s">
        <v>43</v>
      </c>
      <c r="O3274" s="181"/>
      <c r="P3274" s="184">
        <v>0.75</v>
      </c>
      <c r="Q3274" s="185" t="s">
        <v>107</v>
      </c>
      <c r="R3274" s="181" t="s">
        <v>37</v>
      </c>
      <c r="S3274" s="181" t="s">
        <v>96</v>
      </c>
      <c r="T3274" s="186">
        <v>45491</v>
      </c>
      <c r="U3274" s="187" t="s">
        <v>7068</v>
      </c>
      <c r="V3274" s="188" t="str" cm="1">
        <f t="array" ref="V3274">IF(SUM(LEN(A3274:U3274))=0,"",IF(OR(OR(ISBLANK(E3274),SUM(LEN(B3274),LEN(C3274))=0),AND(NOT(D3274="Unknown"),ISBLANK(I3274)),AND(NOT(N3274="Unknown"),ISBLANK(Q3274))),"Missing Information", INDEX(Table15[Entire Service Line Classification], MATCH(SUMIFS(Table15[Unique ID],Table15[System-Owned Portion],D3274,Table15[If Material Anything Other than "Lead" in Column E,Was Material Ever Previously Lead?],F3274,Table15[Customer-Owned Portion],N3274),Table15[Unique ID],0),0)))</f>
        <v>Non-lead</v>
      </c>
      <c r="W3274" s="189"/>
    </row>
    <row r="3275" spans="1:23" s="190" customFormat="1" ht="37.5" x14ac:dyDescent="0.25">
      <c r="A3275" s="180">
        <v>10890635</v>
      </c>
      <c r="B3275" s="181" t="s">
        <v>6588</v>
      </c>
      <c r="C3275" s="182" t="s">
        <v>6589</v>
      </c>
      <c r="D3275" s="183" t="s">
        <v>36</v>
      </c>
      <c r="E3275" s="181" t="s">
        <v>35</v>
      </c>
      <c r="F3275" s="183" t="s">
        <v>35</v>
      </c>
      <c r="G3275" s="181" t="s">
        <v>268</v>
      </c>
      <c r="H3275" s="184">
        <v>1</v>
      </c>
      <c r="I3275" s="185" t="s">
        <v>107</v>
      </c>
      <c r="J3275" s="181" t="s">
        <v>37</v>
      </c>
      <c r="K3275" s="181" t="s">
        <v>38</v>
      </c>
      <c r="L3275" s="186">
        <v>45474</v>
      </c>
      <c r="M3275" s="187" t="s">
        <v>225</v>
      </c>
      <c r="N3275" s="183" t="s">
        <v>43</v>
      </c>
      <c r="O3275" s="181"/>
      <c r="P3275" s="184">
        <v>1</v>
      </c>
      <c r="Q3275" s="185" t="s">
        <v>107</v>
      </c>
      <c r="R3275" s="181" t="s">
        <v>37</v>
      </c>
      <c r="S3275" s="181" t="s">
        <v>96</v>
      </c>
      <c r="T3275" s="186">
        <v>45474</v>
      </c>
      <c r="U3275" s="187" t="s">
        <v>7069</v>
      </c>
      <c r="V3275" s="188" t="str" cm="1">
        <f t="array" ref="V3275">IF(SUM(LEN(A3275:U3275))=0,"",IF(OR(OR(ISBLANK(E3275),SUM(LEN(B3275),LEN(C3275))=0),AND(NOT(D3275="Unknown"),ISBLANK(I3275)),AND(NOT(N3275="Unknown"),ISBLANK(Q3275))),"Missing Information", INDEX(Table15[Entire Service Line Classification], MATCH(SUMIFS(Table15[Unique ID],Table15[System-Owned Portion],D3275,Table15[If Material Anything Other than "Lead" in Column E,Was Material Ever Previously Lead?],F3275,Table15[Customer-Owned Portion],N3275),Table15[Unique ID],0),0)))</f>
        <v>Non-lead</v>
      </c>
      <c r="W3275" s="189"/>
    </row>
    <row r="3276" spans="1:23" s="190" customFormat="1" ht="37.5" x14ac:dyDescent="0.25">
      <c r="A3276" s="180">
        <v>10890634</v>
      </c>
      <c r="B3276" s="181" t="s">
        <v>6590</v>
      </c>
      <c r="C3276" s="182" t="s">
        <v>6591</v>
      </c>
      <c r="D3276" s="183" t="s">
        <v>36</v>
      </c>
      <c r="E3276" s="181" t="s">
        <v>35</v>
      </c>
      <c r="F3276" s="183" t="s">
        <v>35</v>
      </c>
      <c r="G3276" s="181" t="s">
        <v>7047</v>
      </c>
      <c r="H3276" s="184">
        <v>1</v>
      </c>
      <c r="I3276" s="185" t="s">
        <v>107</v>
      </c>
      <c r="J3276" s="181" t="s">
        <v>37</v>
      </c>
      <c r="K3276" s="181" t="s">
        <v>38</v>
      </c>
      <c r="L3276" s="186">
        <v>45490</v>
      </c>
      <c r="M3276" s="187" t="s">
        <v>225</v>
      </c>
      <c r="N3276" s="183" t="s">
        <v>43</v>
      </c>
      <c r="O3276" s="181"/>
      <c r="P3276" s="184">
        <v>1</v>
      </c>
      <c r="Q3276" s="185" t="s">
        <v>107</v>
      </c>
      <c r="R3276" s="181" t="s">
        <v>37</v>
      </c>
      <c r="S3276" s="181" t="s">
        <v>96</v>
      </c>
      <c r="T3276" s="186">
        <v>45490</v>
      </c>
      <c r="U3276" s="187" t="s">
        <v>7068</v>
      </c>
      <c r="V3276" s="188" t="str" cm="1">
        <f t="array" ref="V3276">IF(SUM(LEN(A3276:U3276))=0,"",IF(OR(OR(ISBLANK(E3276),SUM(LEN(B3276),LEN(C3276))=0),AND(NOT(D3276="Unknown"),ISBLANK(I3276)),AND(NOT(N3276="Unknown"),ISBLANK(Q3276))),"Missing Information", INDEX(Table15[Entire Service Line Classification], MATCH(SUMIFS(Table15[Unique ID],Table15[System-Owned Portion],D3276,Table15[If Material Anything Other than "Lead" in Column E,Was Material Ever Previously Lead?],F3276,Table15[Customer-Owned Portion],N3276),Table15[Unique ID],0),0)))</f>
        <v>Non-lead</v>
      </c>
      <c r="W3276" s="189"/>
    </row>
    <row r="3277" spans="1:23" s="190" customFormat="1" ht="37.5" x14ac:dyDescent="0.25">
      <c r="A3277" s="180">
        <v>10890633</v>
      </c>
      <c r="B3277" s="181" t="s">
        <v>6592</v>
      </c>
      <c r="C3277" s="182" t="s">
        <v>6593</v>
      </c>
      <c r="D3277" s="183" t="s">
        <v>36</v>
      </c>
      <c r="E3277" s="181" t="s">
        <v>35</v>
      </c>
      <c r="F3277" s="183" t="s">
        <v>35</v>
      </c>
      <c r="G3277" s="181" t="s">
        <v>256</v>
      </c>
      <c r="H3277" s="184">
        <v>1</v>
      </c>
      <c r="I3277" s="185" t="s">
        <v>107</v>
      </c>
      <c r="J3277" s="181" t="s">
        <v>37</v>
      </c>
      <c r="K3277" s="181" t="s">
        <v>38</v>
      </c>
      <c r="L3277" s="186">
        <v>45491</v>
      </c>
      <c r="M3277" s="187" t="s">
        <v>225</v>
      </c>
      <c r="N3277" s="183" t="s">
        <v>36</v>
      </c>
      <c r="O3277" s="181"/>
      <c r="P3277" s="184">
        <v>1</v>
      </c>
      <c r="Q3277" s="185" t="s">
        <v>107</v>
      </c>
      <c r="R3277" s="181" t="s">
        <v>37</v>
      </c>
      <c r="S3277" s="181" t="s">
        <v>96</v>
      </c>
      <c r="T3277" s="186">
        <v>45491</v>
      </c>
      <c r="U3277" s="187" t="s">
        <v>225</v>
      </c>
      <c r="V3277" s="188" t="str" cm="1">
        <f t="array" ref="V3277">IF(SUM(LEN(A3277:U3277))=0,"",IF(OR(OR(ISBLANK(E3277),SUM(LEN(B3277),LEN(C3277))=0),AND(NOT(D3277="Unknown"),ISBLANK(I3277)),AND(NOT(N3277="Unknown"),ISBLANK(Q3277))),"Missing Information", INDEX(Table15[Entire Service Line Classification], MATCH(SUMIFS(Table15[Unique ID],Table15[System-Owned Portion],D3277,Table15[If Material Anything Other than "Lead" in Column E,Was Material Ever Previously Lead?],F3277,Table15[Customer-Owned Portion],N3277),Table15[Unique ID],0),0)))</f>
        <v>Non-lead</v>
      </c>
      <c r="W3277" s="189"/>
    </row>
    <row r="3278" spans="1:23" s="190" customFormat="1" ht="37.5" x14ac:dyDescent="0.25">
      <c r="A3278" s="180">
        <v>10890631</v>
      </c>
      <c r="B3278" s="181" t="s">
        <v>6594</v>
      </c>
      <c r="C3278" s="182" t="s">
        <v>6595</v>
      </c>
      <c r="D3278" s="183" t="s">
        <v>36</v>
      </c>
      <c r="E3278" s="181" t="s">
        <v>35</v>
      </c>
      <c r="F3278" s="183" t="s">
        <v>35</v>
      </c>
      <c r="G3278" s="181" t="s">
        <v>7050</v>
      </c>
      <c r="H3278" s="184">
        <v>1</v>
      </c>
      <c r="I3278" s="185" t="s">
        <v>107</v>
      </c>
      <c r="J3278" s="181" t="s">
        <v>37</v>
      </c>
      <c r="K3278" s="181" t="s">
        <v>38</v>
      </c>
      <c r="L3278" s="186">
        <v>45474</v>
      </c>
      <c r="M3278" s="187" t="s">
        <v>225</v>
      </c>
      <c r="N3278" s="183" t="s">
        <v>36</v>
      </c>
      <c r="O3278" s="181"/>
      <c r="P3278" s="184">
        <v>1</v>
      </c>
      <c r="Q3278" s="185" t="s">
        <v>107</v>
      </c>
      <c r="R3278" s="181" t="s">
        <v>37</v>
      </c>
      <c r="S3278" s="181" t="s">
        <v>96</v>
      </c>
      <c r="T3278" s="186">
        <v>45474</v>
      </c>
      <c r="U3278" s="187" t="s">
        <v>225</v>
      </c>
      <c r="V3278" s="188" t="str" cm="1">
        <f t="array" ref="V3278">IF(SUM(LEN(A3278:U3278))=0,"",IF(OR(OR(ISBLANK(E3278),SUM(LEN(B3278),LEN(C3278))=0),AND(NOT(D3278="Unknown"),ISBLANK(I3278)),AND(NOT(N3278="Unknown"),ISBLANK(Q3278))),"Missing Information", INDEX(Table15[Entire Service Line Classification], MATCH(SUMIFS(Table15[Unique ID],Table15[System-Owned Portion],D3278,Table15[If Material Anything Other than "Lead" in Column E,Was Material Ever Previously Lead?],F3278,Table15[Customer-Owned Portion],N3278),Table15[Unique ID],0),0)))</f>
        <v>Non-lead</v>
      </c>
      <c r="W3278" s="189"/>
    </row>
    <row r="3279" spans="1:23" s="190" customFormat="1" ht="37.5" x14ac:dyDescent="0.25">
      <c r="A3279" s="180">
        <v>10890630</v>
      </c>
      <c r="B3279" s="181" t="s">
        <v>6596</v>
      </c>
      <c r="C3279" s="182" t="s">
        <v>6597</v>
      </c>
      <c r="D3279" s="183" t="s">
        <v>36</v>
      </c>
      <c r="E3279" s="181" t="s">
        <v>35</v>
      </c>
      <c r="F3279" s="183" t="s">
        <v>35</v>
      </c>
      <c r="G3279" s="181" t="s">
        <v>233</v>
      </c>
      <c r="H3279" s="184">
        <v>1</v>
      </c>
      <c r="I3279" s="185" t="s">
        <v>107</v>
      </c>
      <c r="J3279" s="181" t="s">
        <v>37</v>
      </c>
      <c r="K3279" s="181" t="s">
        <v>38</v>
      </c>
      <c r="L3279" s="186">
        <v>45492</v>
      </c>
      <c r="M3279" s="187" t="s">
        <v>225</v>
      </c>
      <c r="N3279" s="183" t="s">
        <v>43</v>
      </c>
      <c r="O3279" s="181"/>
      <c r="P3279" s="184">
        <v>1</v>
      </c>
      <c r="Q3279" s="185" t="s">
        <v>107</v>
      </c>
      <c r="R3279" s="181" t="s">
        <v>37</v>
      </c>
      <c r="S3279" s="181" t="s">
        <v>96</v>
      </c>
      <c r="T3279" s="186">
        <v>45492</v>
      </c>
      <c r="U3279" s="187" t="s">
        <v>7068</v>
      </c>
      <c r="V3279" s="188" t="str" cm="1">
        <f t="array" ref="V3279">IF(SUM(LEN(A3279:U3279))=0,"",IF(OR(OR(ISBLANK(E3279),SUM(LEN(B3279),LEN(C3279))=0),AND(NOT(D3279="Unknown"),ISBLANK(I3279)),AND(NOT(N3279="Unknown"),ISBLANK(Q3279))),"Missing Information", INDEX(Table15[Entire Service Line Classification], MATCH(SUMIFS(Table15[Unique ID],Table15[System-Owned Portion],D3279,Table15[If Material Anything Other than "Lead" in Column E,Was Material Ever Previously Lead?],F3279,Table15[Customer-Owned Portion],N3279),Table15[Unique ID],0),0)))</f>
        <v>Non-lead</v>
      </c>
      <c r="W3279" s="189"/>
    </row>
    <row r="3280" spans="1:23" s="190" customFormat="1" ht="37.5" x14ac:dyDescent="0.25">
      <c r="A3280" s="180">
        <v>10890643</v>
      </c>
      <c r="B3280" s="181" t="s">
        <v>6598</v>
      </c>
      <c r="C3280" s="182" t="s">
        <v>6599</v>
      </c>
      <c r="D3280" s="183" t="s">
        <v>36</v>
      </c>
      <c r="E3280" s="181" t="s">
        <v>35</v>
      </c>
      <c r="F3280" s="183" t="s">
        <v>35</v>
      </c>
      <c r="G3280" s="181" t="s">
        <v>250</v>
      </c>
      <c r="H3280" s="184">
        <v>1</v>
      </c>
      <c r="I3280" s="185" t="s">
        <v>107</v>
      </c>
      <c r="J3280" s="181" t="s">
        <v>37</v>
      </c>
      <c r="K3280" s="181" t="s">
        <v>38</v>
      </c>
      <c r="L3280" s="186">
        <v>45490</v>
      </c>
      <c r="M3280" s="187" t="s">
        <v>7068</v>
      </c>
      <c r="N3280" s="183" t="s">
        <v>43</v>
      </c>
      <c r="O3280" s="181"/>
      <c r="P3280" s="184">
        <v>1</v>
      </c>
      <c r="Q3280" s="185" t="s">
        <v>107</v>
      </c>
      <c r="R3280" s="181" t="s">
        <v>37</v>
      </c>
      <c r="S3280" s="181" t="s">
        <v>96</v>
      </c>
      <c r="T3280" s="186">
        <v>45490</v>
      </c>
      <c r="U3280" s="187" t="s">
        <v>7079</v>
      </c>
      <c r="V3280" s="188" t="str" cm="1">
        <f t="array" ref="V3280">IF(SUM(LEN(A3280:U3280))=0,"",IF(OR(OR(ISBLANK(E3280),SUM(LEN(B3280),LEN(C3280))=0),AND(NOT(D3280="Unknown"),ISBLANK(I3280)),AND(NOT(N3280="Unknown"),ISBLANK(Q3280))),"Missing Information", INDEX(Table15[Entire Service Line Classification], MATCH(SUMIFS(Table15[Unique ID],Table15[System-Owned Portion],D3280,Table15[If Material Anything Other than "Lead" in Column E,Was Material Ever Previously Lead?],F3280,Table15[Customer-Owned Portion],N3280),Table15[Unique ID],0),0)))</f>
        <v>Non-lead</v>
      </c>
      <c r="W3280" s="189"/>
    </row>
    <row r="3281" spans="1:23" s="190" customFormat="1" ht="37.5" x14ac:dyDescent="0.25">
      <c r="A3281" s="180">
        <v>10890632</v>
      </c>
      <c r="B3281" s="181" t="s">
        <v>6600</v>
      </c>
      <c r="C3281" s="182" t="s">
        <v>6601</v>
      </c>
      <c r="D3281" s="183" t="s">
        <v>36</v>
      </c>
      <c r="E3281" s="181" t="s">
        <v>35</v>
      </c>
      <c r="F3281" s="183" t="s">
        <v>35</v>
      </c>
      <c r="G3281" s="181" t="s">
        <v>249</v>
      </c>
      <c r="H3281" s="184">
        <v>1</v>
      </c>
      <c r="I3281" s="185" t="s">
        <v>107</v>
      </c>
      <c r="J3281" s="181" t="s">
        <v>37</v>
      </c>
      <c r="K3281" s="181" t="s">
        <v>38</v>
      </c>
      <c r="L3281" s="186">
        <v>45474</v>
      </c>
      <c r="M3281" s="187" t="s">
        <v>225</v>
      </c>
      <c r="N3281" s="183" t="s">
        <v>43</v>
      </c>
      <c r="O3281" s="181"/>
      <c r="P3281" s="184">
        <v>0.75</v>
      </c>
      <c r="Q3281" s="185" t="s">
        <v>107</v>
      </c>
      <c r="R3281" s="181" t="s">
        <v>37</v>
      </c>
      <c r="S3281" s="181" t="s">
        <v>96</v>
      </c>
      <c r="T3281" s="186">
        <v>45474</v>
      </c>
      <c r="U3281" s="187" t="s">
        <v>7069</v>
      </c>
      <c r="V3281" s="188" t="str" cm="1">
        <f t="array" ref="V3281">IF(SUM(LEN(A3281:U3281))=0,"",IF(OR(OR(ISBLANK(E3281),SUM(LEN(B3281),LEN(C3281))=0),AND(NOT(D3281="Unknown"),ISBLANK(I3281)),AND(NOT(N3281="Unknown"),ISBLANK(Q3281))),"Missing Information", INDEX(Table15[Entire Service Line Classification], MATCH(SUMIFS(Table15[Unique ID],Table15[System-Owned Portion],D3281,Table15[If Material Anything Other than "Lead" in Column E,Was Material Ever Previously Lead?],F3281,Table15[Customer-Owned Portion],N3281),Table15[Unique ID],0),0)))</f>
        <v>Non-lead</v>
      </c>
      <c r="W3281" s="189"/>
    </row>
    <row r="3282" spans="1:23" s="190" customFormat="1" ht="37.5" x14ac:dyDescent="0.25">
      <c r="A3282" s="180">
        <v>10890629</v>
      </c>
      <c r="B3282" s="181" t="s">
        <v>6602</v>
      </c>
      <c r="C3282" s="182" t="s">
        <v>6603</v>
      </c>
      <c r="D3282" s="183" t="s">
        <v>36</v>
      </c>
      <c r="E3282" s="181" t="s">
        <v>35</v>
      </c>
      <c r="F3282" s="183" t="s">
        <v>35</v>
      </c>
      <c r="G3282" s="181" t="s">
        <v>274</v>
      </c>
      <c r="H3282" s="184">
        <v>1</v>
      </c>
      <c r="I3282" s="185" t="s">
        <v>107</v>
      </c>
      <c r="J3282" s="181" t="s">
        <v>37</v>
      </c>
      <c r="K3282" s="181" t="s">
        <v>38</v>
      </c>
      <c r="L3282" s="186">
        <v>45491</v>
      </c>
      <c r="M3282" s="187" t="s">
        <v>225</v>
      </c>
      <c r="N3282" s="183" t="s">
        <v>43</v>
      </c>
      <c r="O3282" s="181"/>
      <c r="P3282" s="184">
        <v>0.75</v>
      </c>
      <c r="Q3282" s="185" t="s">
        <v>107</v>
      </c>
      <c r="R3282" s="181" t="s">
        <v>37</v>
      </c>
      <c r="S3282" s="181" t="s">
        <v>96</v>
      </c>
      <c r="T3282" s="186">
        <v>45491</v>
      </c>
      <c r="U3282" s="187" t="s">
        <v>7068</v>
      </c>
      <c r="V3282" s="188" t="str" cm="1">
        <f t="array" ref="V3282">IF(SUM(LEN(A3282:U3282))=0,"",IF(OR(OR(ISBLANK(E3282),SUM(LEN(B3282),LEN(C3282))=0),AND(NOT(D3282="Unknown"),ISBLANK(I3282)),AND(NOT(N3282="Unknown"),ISBLANK(Q3282))),"Missing Information", INDEX(Table15[Entire Service Line Classification], MATCH(SUMIFS(Table15[Unique ID],Table15[System-Owned Portion],D3282,Table15[If Material Anything Other than "Lead" in Column E,Was Material Ever Previously Lead?],F3282,Table15[Customer-Owned Portion],N3282),Table15[Unique ID],0),0)))</f>
        <v>Non-lead</v>
      </c>
      <c r="W3282" s="189"/>
    </row>
    <row r="3283" spans="1:23" s="190" customFormat="1" ht="37.5" x14ac:dyDescent="0.25">
      <c r="A3283" s="180">
        <v>10890627</v>
      </c>
      <c r="B3283" s="181" t="s">
        <v>6604</v>
      </c>
      <c r="C3283" s="182" t="s">
        <v>6605</v>
      </c>
      <c r="D3283" s="183" t="s">
        <v>36</v>
      </c>
      <c r="E3283" s="181" t="s">
        <v>35</v>
      </c>
      <c r="F3283" s="183" t="s">
        <v>35</v>
      </c>
      <c r="G3283" s="181" t="s">
        <v>267</v>
      </c>
      <c r="H3283" s="184">
        <v>1</v>
      </c>
      <c r="I3283" s="185" t="s">
        <v>107</v>
      </c>
      <c r="J3283" s="181" t="s">
        <v>37</v>
      </c>
      <c r="K3283" s="181" t="s">
        <v>38</v>
      </c>
      <c r="L3283" s="186">
        <v>45474</v>
      </c>
      <c r="M3283" s="187" t="s">
        <v>225</v>
      </c>
      <c r="N3283" s="183" t="s">
        <v>43</v>
      </c>
      <c r="O3283" s="181"/>
      <c r="P3283" s="184">
        <v>0.75</v>
      </c>
      <c r="Q3283" s="185" t="s">
        <v>107</v>
      </c>
      <c r="R3283" s="181" t="s">
        <v>37</v>
      </c>
      <c r="S3283" s="181" t="s">
        <v>96</v>
      </c>
      <c r="T3283" s="186">
        <v>45474</v>
      </c>
      <c r="U3283" s="187" t="s">
        <v>7069</v>
      </c>
      <c r="V3283" s="188" t="str" cm="1">
        <f t="array" ref="V3283">IF(SUM(LEN(A3283:U3283))=0,"",IF(OR(OR(ISBLANK(E3283),SUM(LEN(B3283),LEN(C3283))=0),AND(NOT(D3283="Unknown"),ISBLANK(I3283)),AND(NOT(N3283="Unknown"),ISBLANK(Q3283))),"Missing Information", INDEX(Table15[Entire Service Line Classification], MATCH(SUMIFS(Table15[Unique ID],Table15[System-Owned Portion],D3283,Table15[If Material Anything Other than "Lead" in Column E,Was Material Ever Previously Lead?],F3283,Table15[Customer-Owned Portion],N3283),Table15[Unique ID],0),0)))</f>
        <v>Non-lead</v>
      </c>
      <c r="W3283" s="189"/>
    </row>
    <row r="3284" spans="1:23" s="190" customFormat="1" ht="37.5" x14ac:dyDescent="0.25">
      <c r="A3284" s="180">
        <v>10890626</v>
      </c>
      <c r="B3284" s="181" t="s">
        <v>6606</v>
      </c>
      <c r="C3284" s="182" t="s">
        <v>6607</v>
      </c>
      <c r="D3284" s="183" t="s">
        <v>36</v>
      </c>
      <c r="E3284" s="181" t="s">
        <v>35</v>
      </c>
      <c r="F3284" s="183" t="s">
        <v>35</v>
      </c>
      <c r="G3284" s="181" t="s">
        <v>7031</v>
      </c>
      <c r="H3284" s="184">
        <v>1</v>
      </c>
      <c r="I3284" s="185" t="s">
        <v>107</v>
      </c>
      <c r="J3284" s="181" t="s">
        <v>37</v>
      </c>
      <c r="K3284" s="181" t="s">
        <v>38</v>
      </c>
      <c r="L3284" s="186">
        <v>45491</v>
      </c>
      <c r="M3284" s="187" t="s">
        <v>225</v>
      </c>
      <c r="N3284" s="183" t="s">
        <v>36</v>
      </c>
      <c r="O3284" s="181"/>
      <c r="P3284" s="184">
        <v>0.75</v>
      </c>
      <c r="Q3284" s="185" t="s">
        <v>107</v>
      </c>
      <c r="R3284" s="181" t="s">
        <v>37</v>
      </c>
      <c r="S3284" s="181" t="s">
        <v>96</v>
      </c>
      <c r="T3284" s="186">
        <v>45491</v>
      </c>
      <c r="U3284" s="187" t="s">
        <v>225</v>
      </c>
      <c r="V3284" s="188" t="str" cm="1">
        <f t="array" ref="V3284">IF(SUM(LEN(A3284:U3284))=0,"",IF(OR(OR(ISBLANK(E3284),SUM(LEN(B3284),LEN(C3284))=0),AND(NOT(D3284="Unknown"),ISBLANK(I3284)),AND(NOT(N3284="Unknown"),ISBLANK(Q3284))),"Missing Information", INDEX(Table15[Entire Service Line Classification], MATCH(SUMIFS(Table15[Unique ID],Table15[System-Owned Portion],D3284,Table15[If Material Anything Other than "Lead" in Column E,Was Material Ever Previously Lead?],F3284,Table15[Customer-Owned Portion],N3284),Table15[Unique ID],0),0)))</f>
        <v>Non-lead</v>
      </c>
      <c r="W3284" s="189"/>
    </row>
    <row r="3285" spans="1:23" s="190" customFormat="1" ht="37.5" x14ac:dyDescent="0.25">
      <c r="A3285" s="180">
        <v>10890623</v>
      </c>
      <c r="B3285" s="181" t="s">
        <v>6608</v>
      </c>
      <c r="C3285" s="182" t="s">
        <v>6609</v>
      </c>
      <c r="D3285" s="183" t="s">
        <v>36</v>
      </c>
      <c r="E3285" s="181" t="s">
        <v>35</v>
      </c>
      <c r="F3285" s="183" t="s">
        <v>35</v>
      </c>
      <c r="G3285" s="181" t="s">
        <v>267</v>
      </c>
      <c r="H3285" s="184">
        <v>1</v>
      </c>
      <c r="I3285" s="185" t="s">
        <v>107</v>
      </c>
      <c r="J3285" s="181" t="s">
        <v>37</v>
      </c>
      <c r="K3285" s="181" t="s">
        <v>38</v>
      </c>
      <c r="L3285" s="186">
        <v>45491</v>
      </c>
      <c r="M3285" s="187" t="s">
        <v>225</v>
      </c>
      <c r="N3285" s="183" t="s">
        <v>43</v>
      </c>
      <c r="O3285" s="181"/>
      <c r="P3285" s="184">
        <v>0.75</v>
      </c>
      <c r="Q3285" s="185" t="s">
        <v>107</v>
      </c>
      <c r="R3285" s="181" t="s">
        <v>37</v>
      </c>
      <c r="S3285" s="181" t="s">
        <v>96</v>
      </c>
      <c r="T3285" s="186">
        <v>45491</v>
      </c>
      <c r="U3285" s="187" t="s">
        <v>7068</v>
      </c>
      <c r="V3285" s="188" t="str" cm="1">
        <f t="array" ref="V3285">IF(SUM(LEN(A3285:U3285))=0,"",IF(OR(OR(ISBLANK(E3285),SUM(LEN(B3285),LEN(C3285))=0),AND(NOT(D3285="Unknown"),ISBLANK(I3285)),AND(NOT(N3285="Unknown"),ISBLANK(Q3285))),"Missing Information", INDEX(Table15[Entire Service Line Classification], MATCH(SUMIFS(Table15[Unique ID],Table15[System-Owned Portion],D3285,Table15[If Material Anything Other than "Lead" in Column E,Was Material Ever Previously Lead?],F3285,Table15[Customer-Owned Portion],N3285),Table15[Unique ID],0),0)))</f>
        <v>Non-lead</v>
      </c>
      <c r="W3285" s="189"/>
    </row>
    <row r="3286" spans="1:23" s="190" customFormat="1" ht="37.5" x14ac:dyDescent="0.25">
      <c r="A3286" s="180">
        <v>10890668</v>
      </c>
      <c r="B3286" s="181" t="s">
        <v>6610</v>
      </c>
      <c r="C3286" s="182" t="s">
        <v>6611</v>
      </c>
      <c r="D3286" s="183" t="s">
        <v>36</v>
      </c>
      <c r="E3286" s="181" t="s">
        <v>35</v>
      </c>
      <c r="F3286" s="183" t="s">
        <v>35</v>
      </c>
      <c r="G3286" s="181" t="s">
        <v>257</v>
      </c>
      <c r="H3286" s="184">
        <v>1</v>
      </c>
      <c r="I3286" s="185" t="s">
        <v>107</v>
      </c>
      <c r="J3286" s="181" t="s">
        <v>37</v>
      </c>
      <c r="K3286" s="181" t="s">
        <v>38</v>
      </c>
      <c r="L3286" s="186">
        <v>45492</v>
      </c>
      <c r="M3286" s="187" t="s">
        <v>225</v>
      </c>
      <c r="N3286" s="183" t="s">
        <v>36</v>
      </c>
      <c r="O3286" s="181"/>
      <c r="P3286" s="184">
        <v>1</v>
      </c>
      <c r="Q3286" s="185" t="s">
        <v>107</v>
      </c>
      <c r="R3286" s="181" t="s">
        <v>37</v>
      </c>
      <c r="S3286" s="181" t="s">
        <v>96</v>
      </c>
      <c r="T3286" s="186">
        <v>45492</v>
      </c>
      <c r="U3286" s="187" t="s">
        <v>225</v>
      </c>
      <c r="V3286" s="188" t="str" cm="1">
        <f t="array" ref="V3286">IF(SUM(LEN(A3286:U3286))=0,"",IF(OR(OR(ISBLANK(E3286),SUM(LEN(B3286),LEN(C3286))=0),AND(NOT(D3286="Unknown"),ISBLANK(I3286)),AND(NOT(N3286="Unknown"),ISBLANK(Q3286))),"Missing Information", INDEX(Table15[Entire Service Line Classification], MATCH(SUMIFS(Table15[Unique ID],Table15[System-Owned Portion],D3286,Table15[If Material Anything Other than "Lead" in Column E,Was Material Ever Previously Lead?],F3286,Table15[Customer-Owned Portion],N3286),Table15[Unique ID],0),0)))</f>
        <v>Non-lead</v>
      </c>
      <c r="W3286" s="189"/>
    </row>
    <row r="3287" spans="1:23" s="190" customFormat="1" ht="37.5" x14ac:dyDescent="0.25">
      <c r="A3287" s="180">
        <v>10890644</v>
      </c>
      <c r="B3287" s="181" t="s">
        <v>6612</v>
      </c>
      <c r="C3287" s="182" t="s">
        <v>6613</v>
      </c>
      <c r="D3287" s="183" t="s">
        <v>36</v>
      </c>
      <c r="E3287" s="181" t="s">
        <v>35</v>
      </c>
      <c r="F3287" s="183" t="s">
        <v>35</v>
      </c>
      <c r="G3287" s="181" t="s">
        <v>238</v>
      </c>
      <c r="H3287" s="184">
        <v>1</v>
      </c>
      <c r="I3287" s="185" t="s">
        <v>107</v>
      </c>
      <c r="J3287" s="181" t="s">
        <v>37</v>
      </c>
      <c r="K3287" s="181" t="s">
        <v>38</v>
      </c>
      <c r="L3287" s="186">
        <v>45492</v>
      </c>
      <c r="M3287" s="187" t="s">
        <v>225</v>
      </c>
      <c r="N3287" s="183" t="s">
        <v>43</v>
      </c>
      <c r="O3287" s="181"/>
      <c r="P3287" s="184">
        <v>0.75</v>
      </c>
      <c r="Q3287" s="185" t="s">
        <v>107</v>
      </c>
      <c r="R3287" s="181" t="s">
        <v>37</v>
      </c>
      <c r="S3287" s="181" t="s">
        <v>96</v>
      </c>
      <c r="T3287" s="186">
        <v>45492</v>
      </c>
      <c r="U3287" s="187" t="s">
        <v>7068</v>
      </c>
      <c r="V3287" s="188" t="str" cm="1">
        <f t="array" ref="V3287">IF(SUM(LEN(A3287:U3287))=0,"",IF(OR(OR(ISBLANK(E3287),SUM(LEN(B3287),LEN(C3287))=0),AND(NOT(D3287="Unknown"),ISBLANK(I3287)),AND(NOT(N3287="Unknown"),ISBLANK(Q3287))),"Missing Information", INDEX(Table15[Entire Service Line Classification], MATCH(SUMIFS(Table15[Unique ID],Table15[System-Owned Portion],D3287,Table15[If Material Anything Other than "Lead" in Column E,Was Material Ever Previously Lead?],F3287,Table15[Customer-Owned Portion],N3287),Table15[Unique ID],0),0)))</f>
        <v>Non-lead</v>
      </c>
      <c r="W3287" s="189"/>
    </row>
    <row r="3288" spans="1:23" s="190" customFormat="1" ht="37.5" x14ac:dyDescent="0.25">
      <c r="A3288" s="180">
        <v>10890642</v>
      </c>
      <c r="B3288" s="181" t="s">
        <v>6614</v>
      </c>
      <c r="C3288" s="182" t="s">
        <v>6615</v>
      </c>
      <c r="D3288" s="183" t="s">
        <v>36</v>
      </c>
      <c r="E3288" s="181" t="s">
        <v>35</v>
      </c>
      <c r="F3288" s="183" t="s">
        <v>35</v>
      </c>
      <c r="G3288" s="181" t="s">
        <v>230</v>
      </c>
      <c r="H3288" s="184">
        <v>1</v>
      </c>
      <c r="I3288" s="185" t="s">
        <v>107</v>
      </c>
      <c r="J3288" s="181" t="s">
        <v>37</v>
      </c>
      <c r="K3288" s="181" t="s">
        <v>38</v>
      </c>
      <c r="L3288" s="186">
        <v>45495</v>
      </c>
      <c r="M3288" s="187" t="s">
        <v>225</v>
      </c>
      <c r="N3288" s="183" t="s">
        <v>43</v>
      </c>
      <c r="O3288" s="181"/>
      <c r="P3288" s="184">
        <v>1</v>
      </c>
      <c r="Q3288" s="185" t="s">
        <v>107</v>
      </c>
      <c r="R3288" s="181" t="s">
        <v>37</v>
      </c>
      <c r="S3288" s="181" t="s">
        <v>96</v>
      </c>
      <c r="T3288" s="186">
        <v>45495</v>
      </c>
      <c r="U3288" s="187" t="s">
        <v>7068</v>
      </c>
      <c r="V3288" s="188" t="str" cm="1">
        <f t="array" ref="V3288">IF(SUM(LEN(A3288:U3288))=0,"",IF(OR(OR(ISBLANK(E3288),SUM(LEN(B3288),LEN(C3288))=0),AND(NOT(D3288="Unknown"),ISBLANK(I3288)),AND(NOT(N3288="Unknown"),ISBLANK(Q3288))),"Missing Information", INDEX(Table15[Entire Service Line Classification], MATCH(SUMIFS(Table15[Unique ID],Table15[System-Owned Portion],D3288,Table15[If Material Anything Other than "Lead" in Column E,Was Material Ever Previously Lead?],F3288,Table15[Customer-Owned Portion],N3288),Table15[Unique ID],0),0)))</f>
        <v>Non-lead</v>
      </c>
      <c r="W3288" s="189"/>
    </row>
    <row r="3289" spans="1:23" s="190" customFormat="1" ht="37.5" x14ac:dyDescent="0.25">
      <c r="A3289" s="180">
        <v>10890638</v>
      </c>
      <c r="B3289" s="181" t="s">
        <v>6616</v>
      </c>
      <c r="C3289" s="182" t="s">
        <v>6617</v>
      </c>
      <c r="D3289" s="183" t="s">
        <v>36</v>
      </c>
      <c r="E3289" s="181" t="s">
        <v>35</v>
      </c>
      <c r="F3289" s="183" t="s">
        <v>35</v>
      </c>
      <c r="G3289" s="181" t="s">
        <v>277</v>
      </c>
      <c r="H3289" s="184">
        <v>1</v>
      </c>
      <c r="I3289" s="185" t="s">
        <v>107</v>
      </c>
      <c r="J3289" s="181" t="s">
        <v>37</v>
      </c>
      <c r="K3289" s="181" t="s">
        <v>38</v>
      </c>
      <c r="L3289" s="186">
        <v>45492</v>
      </c>
      <c r="M3289" s="187" t="s">
        <v>225</v>
      </c>
      <c r="N3289" s="183" t="s">
        <v>43</v>
      </c>
      <c r="O3289" s="181"/>
      <c r="P3289" s="184">
        <v>0.75</v>
      </c>
      <c r="Q3289" s="185" t="s">
        <v>107</v>
      </c>
      <c r="R3289" s="181" t="s">
        <v>37</v>
      </c>
      <c r="S3289" s="181" t="s">
        <v>96</v>
      </c>
      <c r="T3289" s="186">
        <v>45492</v>
      </c>
      <c r="U3289" s="187" t="s">
        <v>7068</v>
      </c>
      <c r="V3289" s="188" t="str" cm="1">
        <f t="array" ref="V3289">IF(SUM(LEN(A3289:U3289))=0,"",IF(OR(OR(ISBLANK(E3289),SUM(LEN(B3289),LEN(C3289))=0),AND(NOT(D3289="Unknown"),ISBLANK(I3289)),AND(NOT(N3289="Unknown"),ISBLANK(Q3289))),"Missing Information", INDEX(Table15[Entire Service Line Classification], MATCH(SUMIFS(Table15[Unique ID],Table15[System-Owned Portion],D3289,Table15[If Material Anything Other than "Lead" in Column E,Was Material Ever Previously Lead?],F3289,Table15[Customer-Owned Portion],N3289),Table15[Unique ID],0),0)))</f>
        <v>Non-lead</v>
      </c>
      <c r="W3289" s="189"/>
    </row>
    <row r="3290" spans="1:23" s="190" customFormat="1" ht="37.5" x14ac:dyDescent="0.25">
      <c r="A3290" s="180">
        <v>10890636</v>
      </c>
      <c r="B3290" s="181" t="s">
        <v>6618</v>
      </c>
      <c r="C3290" s="182" t="s">
        <v>6619</v>
      </c>
      <c r="D3290" s="183" t="s">
        <v>36</v>
      </c>
      <c r="E3290" s="181" t="s">
        <v>35</v>
      </c>
      <c r="F3290" s="183" t="s">
        <v>35</v>
      </c>
      <c r="G3290" s="181" t="s">
        <v>238</v>
      </c>
      <c r="H3290" s="184">
        <v>1</v>
      </c>
      <c r="I3290" s="185" t="s">
        <v>107</v>
      </c>
      <c r="J3290" s="181" t="s">
        <v>37</v>
      </c>
      <c r="K3290" s="181" t="s">
        <v>38</v>
      </c>
      <c r="L3290" s="186">
        <v>45474</v>
      </c>
      <c r="M3290" s="187" t="s">
        <v>225</v>
      </c>
      <c r="N3290" s="183" t="s">
        <v>43</v>
      </c>
      <c r="O3290" s="181"/>
      <c r="P3290" s="184">
        <v>0.75</v>
      </c>
      <c r="Q3290" s="185" t="s">
        <v>107</v>
      </c>
      <c r="R3290" s="181" t="s">
        <v>37</v>
      </c>
      <c r="S3290" s="181" t="s">
        <v>96</v>
      </c>
      <c r="T3290" s="186">
        <v>45474</v>
      </c>
      <c r="U3290" s="187" t="s">
        <v>7069</v>
      </c>
      <c r="V3290" s="188" t="str" cm="1">
        <f t="array" ref="V3290">IF(SUM(LEN(A3290:U3290))=0,"",IF(OR(OR(ISBLANK(E3290),SUM(LEN(B3290),LEN(C3290))=0),AND(NOT(D3290="Unknown"),ISBLANK(I3290)),AND(NOT(N3290="Unknown"),ISBLANK(Q3290))),"Missing Information", INDEX(Table15[Entire Service Line Classification], MATCH(SUMIFS(Table15[Unique ID],Table15[System-Owned Portion],D3290,Table15[If Material Anything Other than "Lead" in Column E,Was Material Ever Previously Lead?],F3290,Table15[Customer-Owned Portion],N3290),Table15[Unique ID],0),0)))</f>
        <v>Non-lead</v>
      </c>
      <c r="W3290" s="189"/>
    </row>
    <row r="3291" spans="1:23" s="190" customFormat="1" ht="37.5" x14ac:dyDescent="0.25">
      <c r="A3291" s="180">
        <v>10890628</v>
      </c>
      <c r="B3291" s="181" t="s">
        <v>6620</v>
      </c>
      <c r="C3291" s="182" t="s">
        <v>6621</v>
      </c>
      <c r="D3291" s="183" t="s">
        <v>36</v>
      </c>
      <c r="E3291" s="181" t="s">
        <v>35</v>
      </c>
      <c r="F3291" s="183" t="s">
        <v>35</v>
      </c>
      <c r="G3291" s="181" t="s">
        <v>277</v>
      </c>
      <c r="H3291" s="184">
        <v>1</v>
      </c>
      <c r="I3291" s="185" t="s">
        <v>107</v>
      </c>
      <c r="J3291" s="181" t="s">
        <v>37</v>
      </c>
      <c r="K3291" s="181" t="s">
        <v>38</v>
      </c>
      <c r="L3291" s="186">
        <v>45491</v>
      </c>
      <c r="M3291" s="187" t="s">
        <v>225</v>
      </c>
      <c r="N3291" s="183" t="s">
        <v>36</v>
      </c>
      <c r="O3291" s="181"/>
      <c r="P3291" s="184">
        <v>1</v>
      </c>
      <c r="Q3291" s="185" t="s">
        <v>107</v>
      </c>
      <c r="R3291" s="181" t="s">
        <v>37</v>
      </c>
      <c r="S3291" s="181" t="s">
        <v>96</v>
      </c>
      <c r="T3291" s="186">
        <v>45491</v>
      </c>
      <c r="U3291" s="187" t="s">
        <v>225</v>
      </c>
      <c r="V3291" s="188" t="str" cm="1">
        <f t="array" ref="V3291">IF(SUM(LEN(A3291:U3291))=0,"",IF(OR(OR(ISBLANK(E3291),SUM(LEN(B3291),LEN(C3291))=0),AND(NOT(D3291="Unknown"),ISBLANK(I3291)),AND(NOT(N3291="Unknown"),ISBLANK(Q3291))),"Missing Information", INDEX(Table15[Entire Service Line Classification], MATCH(SUMIFS(Table15[Unique ID],Table15[System-Owned Portion],D3291,Table15[If Material Anything Other than "Lead" in Column E,Was Material Ever Previously Lead?],F3291,Table15[Customer-Owned Portion],N3291),Table15[Unique ID],0),0)))</f>
        <v>Non-lead</v>
      </c>
      <c r="W3291" s="189"/>
    </row>
    <row r="3292" spans="1:23" s="190" customFormat="1" ht="37.5" x14ac:dyDescent="0.25">
      <c r="A3292" s="180">
        <v>10890625</v>
      </c>
      <c r="B3292" s="181" t="s">
        <v>6622</v>
      </c>
      <c r="C3292" s="182" t="s">
        <v>6623</v>
      </c>
      <c r="D3292" s="183" t="s">
        <v>36</v>
      </c>
      <c r="E3292" s="181" t="s">
        <v>35</v>
      </c>
      <c r="F3292" s="183" t="s">
        <v>35</v>
      </c>
      <c r="G3292" s="181" t="s">
        <v>271</v>
      </c>
      <c r="H3292" s="184">
        <v>1</v>
      </c>
      <c r="I3292" s="185" t="s">
        <v>107</v>
      </c>
      <c r="J3292" s="181" t="s">
        <v>37</v>
      </c>
      <c r="K3292" s="181" t="s">
        <v>38</v>
      </c>
      <c r="L3292" s="186">
        <v>45491</v>
      </c>
      <c r="M3292" s="187" t="s">
        <v>225</v>
      </c>
      <c r="N3292" s="183" t="s">
        <v>43</v>
      </c>
      <c r="O3292" s="181"/>
      <c r="P3292" s="184">
        <v>1</v>
      </c>
      <c r="Q3292" s="185" t="s">
        <v>107</v>
      </c>
      <c r="R3292" s="181" t="s">
        <v>37</v>
      </c>
      <c r="S3292" s="181" t="s">
        <v>96</v>
      </c>
      <c r="T3292" s="186">
        <v>45491</v>
      </c>
      <c r="U3292" s="187" t="s">
        <v>7068</v>
      </c>
      <c r="V3292" s="188" t="str" cm="1">
        <f t="array" ref="V3292">IF(SUM(LEN(A3292:U3292))=0,"",IF(OR(OR(ISBLANK(E3292),SUM(LEN(B3292),LEN(C3292))=0),AND(NOT(D3292="Unknown"),ISBLANK(I3292)),AND(NOT(N3292="Unknown"),ISBLANK(Q3292))),"Missing Information", INDEX(Table15[Entire Service Line Classification], MATCH(SUMIFS(Table15[Unique ID],Table15[System-Owned Portion],D3292,Table15[If Material Anything Other than "Lead" in Column E,Was Material Ever Previously Lead?],F3292,Table15[Customer-Owned Portion],N3292),Table15[Unique ID],0),0)))</f>
        <v>Non-lead</v>
      </c>
      <c r="W3292" s="189"/>
    </row>
    <row r="3293" spans="1:23" s="190" customFormat="1" ht="37.5" x14ac:dyDescent="0.25">
      <c r="A3293" s="180">
        <v>10890624</v>
      </c>
      <c r="B3293" s="181" t="s">
        <v>6624</v>
      </c>
      <c r="C3293" s="182" t="s">
        <v>6625</v>
      </c>
      <c r="D3293" s="183" t="s">
        <v>36</v>
      </c>
      <c r="E3293" s="181" t="s">
        <v>35</v>
      </c>
      <c r="F3293" s="183" t="s">
        <v>35</v>
      </c>
      <c r="G3293" s="181" t="s">
        <v>249</v>
      </c>
      <c r="H3293" s="184">
        <v>1</v>
      </c>
      <c r="I3293" s="185" t="s">
        <v>107</v>
      </c>
      <c r="J3293" s="181" t="s">
        <v>37</v>
      </c>
      <c r="K3293" s="181" t="s">
        <v>38</v>
      </c>
      <c r="L3293" s="186">
        <v>45474</v>
      </c>
      <c r="M3293" s="187" t="s">
        <v>225</v>
      </c>
      <c r="N3293" s="183" t="s">
        <v>36</v>
      </c>
      <c r="O3293" s="181"/>
      <c r="P3293" s="184">
        <v>1</v>
      </c>
      <c r="Q3293" s="185" t="s">
        <v>107</v>
      </c>
      <c r="R3293" s="181" t="s">
        <v>37</v>
      </c>
      <c r="S3293" s="181" t="s">
        <v>96</v>
      </c>
      <c r="T3293" s="186">
        <v>45474</v>
      </c>
      <c r="U3293" s="187" t="s">
        <v>225</v>
      </c>
      <c r="V3293" s="188" t="str" cm="1">
        <f t="array" ref="V3293">IF(SUM(LEN(A3293:U3293))=0,"",IF(OR(OR(ISBLANK(E3293),SUM(LEN(B3293),LEN(C3293))=0),AND(NOT(D3293="Unknown"),ISBLANK(I3293)),AND(NOT(N3293="Unknown"),ISBLANK(Q3293))),"Missing Information", INDEX(Table15[Entire Service Line Classification], MATCH(SUMIFS(Table15[Unique ID],Table15[System-Owned Portion],D3293,Table15[If Material Anything Other than "Lead" in Column E,Was Material Ever Previously Lead?],F3293,Table15[Customer-Owned Portion],N3293),Table15[Unique ID],0),0)))</f>
        <v>Non-lead</v>
      </c>
      <c r="W3293" s="189"/>
    </row>
    <row r="3294" spans="1:23" s="190" customFormat="1" ht="37.5" x14ac:dyDescent="0.25">
      <c r="A3294" s="180">
        <v>10890622</v>
      </c>
      <c r="B3294" s="181" t="s">
        <v>6626</v>
      </c>
      <c r="C3294" s="182" t="s">
        <v>6627</v>
      </c>
      <c r="D3294" s="183" t="s">
        <v>43</v>
      </c>
      <c r="E3294" s="181" t="s">
        <v>35</v>
      </c>
      <c r="F3294" s="183" t="s">
        <v>35</v>
      </c>
      <c r="G3294" s="181" t="s">
        <v>238</v>
      </c>
      <c r="H3294" s="184">
        <v>0.75</v>
      </c>
      <c r="I3294" s="185" t="s">
        <v>107</v>
      </c>
      <c r="J3294" s="181" t="s">
        <v>37</v>
      </c>
      <c r="K3294" s="181" t="s">
        <v>38</v>
      </c>
      <c r="L3294" s="186">
        <v>45492</v>
      </c>
      <c r="M3294" s="187" t="s">
        <v>7068</v>
      </c>
      <c r="N3294" s="183" t="s">
        <v>36</v>
      </c>
      <c r="O3294" s="181"/>
      <c r="P3294" s="184">
        <v>0.75</v>
      </c>
      <c r="Q3294" s="185" t="s">
        <v>107</v>
      </c>
      <c r="R3294" s="181" t="s">
        <v>37</v>
      </c>
      <c r="S3294" s="181" t="s">
        <v>96</v>
      </c>
      <c r="T3294" s="186">
        <v>45492</v>
      </c>
      <c r="U3294" s="187" t="s">
        <v>225</v>
      </c>
      <c r="V3294" s="188" t="str" cm="1">
        <f t="array" ref="V3294">IF(SUM(LEN(A3294:U3294))=0,"",IF(OR(OR(ISBLANK(E3294),SUM(LEN(B3294),LEN(C3294))=0),AND(NOT(D3294="Unknown"),ISBLANK(I3294)),AND(NOT(N3294="Unknown"),ISBLANK(Q3294))),"Missing Information", INDEX(Table15[Entire Service Line Classification], MATCH(SUMIFS(Table15[Unique ID],Table15[System-Owned Portion],D3294,Table15[If Material Anything Other than "Lead" in Column E,Was Material Ever Previously Lead?],F3294,Table15[Customer-Owned Portion],N3294),Table15[Unique ID],0),0)))</f>
        <v>Non-lead</v>
      </c>
      <c r="W3294" s="189"/>
    </row>
    <row r="3295" spans="1:23" s="190" customFormat="1" ht="37.5" x14ac:dyDescent="0.25">
      <c r="A3295" s="180">
        <v>10890621</v>
      </c>
      <c r="B3295" s="181" t="s">
        <v>6628</v>
      </c>
      <c r="C3295" s="182" t="s">
        <v>6629</v>
      </c>
      <c r="D3295" s="183" t="s">
        <v>36</v>
      </c>
      <c r="E3295" s="181" t="s">
        <v>35</v>
      </c>
      <c r="F3295" s="183" t="s">
        <v>35</v>
      </c>
      <c r="G3295" s="181" t="s">
        <v>256</v>
      </c>
      <c r="H3295" s="184">
        <v>1</v>
      </c>
      <c r="I3295" s="185" t="s">
        <v>107</v>
      </c>
      <c r="J3295" s="181" t="s">
        <v>37</v>
      </c>
      <c r="K3295" s="181" t="s">
        <v>38</v>
      </c>
      <c r="L3295" s="186">
        <v>45492</v>
      </c>
      <c r="M3295" s="187" t="s">
        <v>225</v>
      </c>
      <c r="N3295" s="183" t="s">
        <v>36</v>
      </c>
      <c r="O3295" s="181"/>
      <c r="P3295" s="184">
        <v>0.75</v>
      </c>
      <c r="Q3295" s="185" t="s">
        <v>107</v>
      </c>
      <c r="R3295" s="181" t="s">
        <v>37</v>
      </c>
      <c r="S3295" s="181" t="s">
        <v>96</v>
      </c>
      <c r="T3295" s="186">
        <v>45492</v>
      </c>
      <c r="U3295" s="187" t="s">
        <v>225</v>
      </c>
      <c r="V3295" s="188" t="str" cm="1">
        <f t="array" ref="V3295">IF(SUM(LEN(A3295:U3295))=0,"",IF(OR(OR(ISBLANK(E3295),SUM(LEN(B3295),LEN(C3295))=0),AND(NOT(D3295="Unknown"),ISBLANK(I3295)),AND(NOT(N3295="Unknown"),ISBLANK(Q3295))),"Missing Information", INDEX(Table15[Entire Service Line Classification], MATCH(SUMIFS(Table15[Unique ID],Table15[System-Owned Portion],D3295,Table15[If Material Anything Other than "Lead" in Column E,Was Material Ever Previously Lead?],F3295,Table15[Customer-Owned Portion],N3295),Table15[Unique ID],0),0)))</f>
        <v>Non-lead</v>
      </c>
      <c r="W3295" s="189"/>
    </row>
    <row r="3296" spans="1:23" s="190" customFormat="1" ht="37.5" x14ac:dyDescent="0.25">
      <c r="A3296" s="180">
        <v>10890620</v>
      </c>
      <c r="B3296" s="181" t="s">
        <v>6630</v>
      </c>
      <c r="C3296" s="182" t="s">
        <v>6631</v>
      </c>
      <c r="D3296" s="183" t="s">
        <v>36</v>
      </c>
      <c r="E3296" s="181" t="s">
        <v>35</v>
      </c>
      <c r="F3296" s="183" t="s">
        <v>35</v>
      </c>
      <c r="G3296" s="181" t="s">
        <v>246</v>
      </c>
      <c r="H3296" s="184">
        <v>1</v>
      </c>
      <c r="I3296" s="185" t="s">
        <v>107</v>
      </c>
      <c r="J3296" s="181" t="s">
        <v>37</v>
      </c>
      <c r="K3296" s="181" t="s">
        <v>38</v>
      </c>
      <c r="L3296" s="186">
        <v>45453</v>
      </c>
      <c r="M3296" s="187" t="s">
        <v>225</v>
      </c>
      <c r="N3296" s="183" t="s">
        <v>43</v>
      </c>
      <c r="O3296" s="181"/>
      <c r="P3296" s="184">
        <v>0.75</v>
      </c>
      <c r="Q3296" s="185" t="s">
        <v>107</v>
      </c>
      <c r="R3296" s="181" t="s">
        <v>37</v>
      </c>
      <c r="S3296" s="181" t="s">
        <v>96</v>
      </c>
      <c r="T3296" s="186">
        <v>45453</v>
      </c>
      <c r="U3296" s="187" t="s">
        <v>225</v>
      </c>
      <c r="V3296" s="188" t="str" cm="1">
        <f t="array" ref="V3296">IF(SUM(LEN(A3296:U3296))=0,"",IF(OR(OR(ISBLANK(E3296),SUM(LEN(B3296),LEN(C3296))=0),AND(NOT(D3296="Unknown"),ISBLANK(I3296)),AND(NOT(N3296="Unknown"),ISBLANK(Q3296))),"Missing Information", INDEX(Table15[Entire Service Line Classification], MATCH(SUMIFS(Table15[Unique ID],Table15[System-Owned Portion],D3296,Table15[If Material Anything Other than "Lead" in Column E,Was Material Ever Previously Lead?],F3296,Table15[Customer-Owned Portion],N3296),Table15[Unique ID],0),0)))</f>
        <v>Non-lead</v>
      </c>
      <c r="W3296" s="189"/>
    </row>
    <row r="3297" spans="1:23" s="190" customFormat="1" ht="37.5" x14ac:dyDescent="0.25">
      <c r="A3297" s="180">
        <v>10890619</v>
      </c>
      <c r="B3297" s="181" t="s">
        <v>6632</v>
      </c>
      <c r="C3297" s="182" t="s">
        <v>6633</v>
      </c>
      <c r="D3297" s="183" t="s">
        <v>36</v>
      </c>
      <c r="E3297" s="181" t="s">
        <v>35</v>
      </c>
      <c r="F3297" s="183" t="s">
        <v>35</v>
      </c>
      <c r="G3297" s="181" t="s">
        <v>268</v>
      </c>
      <c r="H3297" s="184">
        <v>1</v>
      </c>
      <c r="I3297" s="185" t="s">
        <v>107</v>
      </c>
      <c r="J3297" s="181" t="s">
        <v>37</v>
      </c>
      <c r="K3297" s="181" t="s">
        <v>38</v>
      </c>
      <c r="L3297" s="186">
        <v>45474</v>
      </c>
      <c r="M3297" s="187" t="s">
        <v>225</v>
      </c>
      <c r="N3297" s="183" t="s">
        <v>43</v>
      </c>
      <c r="O3297" s="181"/>
      <c r="P3297" s="184">
        <v>0.75</v>
      </c>
      <c r="Q3297" s="185" t="s">
        <v>107</v>
      </c>
      <c r="R3297" s="181" t="s">
        <v>37</v>
      </c>
      <c r="S3297" s="181" t="s">
        <v>96</v>
      </c>
      <c r="T3297" s="186">
        <v>45474</v>
      </c>
      <c r="U3297" s="187" t="s">
        <v>7069</v>
      </c>
      <c r="V3297" s="188" t="str" cm="1">
        <f t="array" ref="V3297">IF(SUM(LEN(A3297:U3297))=0,"",IF(OR(OR(ISBLANK(E3297),SUM(LEN(B3297),LEN(C3297))=0),AND(NOT(D3297="Unknown"),ISBLANK(I3297)),AND(NOT(N3297="Unknown"),ISBLANK(Q3297))),"Missing Information", INDEX(Table15[Entire Service Line Classification], MATCH(SUMIFS(Table15[Unique ID],Table15[System-Owned Portion],D3297,Table15[If Material Anything Other than "Lead" in Column E,Was Material Ever Previously Lead?],F3297,Table15[Customer-Owned Portion],N3297),Table15[Unique ID],0),0)))</f>
        <v>Non-lead</v>
      </c>
      <c r="W3297" s="189"/>
    </row>
    <row r="3298" spans="1:23" s="190" customFormat="1" ht="37.5" x14ac:dyDescent="0.25">
      <c r="A3298" s="180">
        <v>10890618</v>
      </c>
      <c r="B3298" s="181" t="s">
        <v>6634</v>
      </c>
      <c r="C3298" s="182" t="s">
        <v>6635</v>
      </c>
      <c r="D3298" s="183" t="s">
        <v>36</v>
      </c>
      <c r="E3298" s="181" t="s">
        <v>35</v>
      </c>
      <c r="F3298" s="183" t="s">
        <v>35</v>
      </c>
      <c r="G3298" s="181" t="s">
        <v>239</v>
      </c>
      <c r="H3298" s="184">
        <v>1</v>
      </c>
      <c r="I3298" s="185" t="s">
        <v>107</v>
      </c>
      <c r="J3298" s="181" t="s">
        <v>37</v>
      </c>
      <c r="K3298" s="181" t="s">
        <v>38</v>
      </c>
      <c r="L3298" s="186">
        <v>45453</v>
      </c>
      <c r="M3298" s="187" t="s">
        <v>225</v>
      </c>
      <c r="N3298" s="183" t="s">
        <v>36</v>
      </c>
      <c r="O3298" s="181"/>
      <c r="P3298" s="184">
        <v>0.75</v>
      </c>
      <c r="Q3298" s="185" t="s">
        <v>107</v>
      </c>
      <c r="R3298" s="181" t="s">
        <v>37</v>
      </c>
      <c r="S3298" s="181" t="s">
        <v>96</v>
      </c>
      <c r="T3298" s="186">
        <v>45453</v>
      </c>
      <c r="U3298" s="187" t="s">
        <v>225</v>
      </c>
      <c r="V3298" s="188" t="str" cm="1">
        <f t="array" ref="V3298">IF(SUM(LEN(A3298:U3298))=0,"",IF(OR(OR(ISBLANK(E3298),SUM(LEN(B3298),LEN(C3298))=0),AND(NOT(D3298="Unknown"),ISBLANK(I3298)),AND(NOT(N3298="Unknown"),ISBLANK(Q3298))),"Missing Information", INDEX(Table15[Entire Service Line Classification], MATCH(SUMIFS(Table15[Unique ID],Table15[System-Owned Portion],D3298,Table15[If Material Anything Other than "Lead" in Column E,Was Material Ever Previously Lead?],F3298,Table15[Customer-Owned Portion],N3298),Table15[Unique ID],0),0)))</f>
        <v>Non-lead</v>
      </c>
      <c r="W3298" s="189"/>
    </row>
    <row r="3299" spans="1:23" s="190" customFormat="1" ht="37.5" x14ac:dyDescent="0.25">
      <c r="A3299" s="180">
        <v>10890617</v>
      </c>
      <c r="B3299" s="181" t="s">
        <v>6636</v>
      </c>
      <c r="C3299" s="182" t="s">
        <v>6637</v>
      </c>
      <c r="D3299" s="183" t="s">
        <v>43</v>
      </c>
      <c r="E3299" s="181" t="s">
        <v>35</v>
      </c>
      <c r="F3299" s="183" t="s">
        <v>35</v>
      </c>
      <c r="G3299" s="181" t="s">
        <v>7057</v>
      </c>
      <c r="H3299" s="184">
        <v>1</v>
      </c>
      <c r="I3299" s="185" t="s">
        <v>107</v>
      </c>
      <c r="J3299" s="181" t="s">
        <v>37</v>
      </c>
      <c r="K3299" s="181" t="s">
        <v>38</v>
      </c>
      <c r="L3299" s="186">
        <v>45461</v>
      </c>
      <c r="M3299" s="187" t="s">
        <v>7068</v>
      </c>
      <c r="N3299" s="183" t="s">
        <v>36</v>
      </c>
      <c r="O3299" s="181"/>
      <c r="P3299" s="184">
        <v>1</v>
      </c>
      <c r="Q3299" s="185" t="s">
        <v>107</v>
      </c>
      <c r="R3299" s="181" t="s">
        <v>37</v>
      </c>
      <c r="S3299" s="181" t="s">
        <v>96</v>
      </c>
      <c r="T3299" s="186">
        <v>45461</v>
      </c>
      <c r="U3299" s="187" t="s">
        <v>7068</v>
      </c>
      <c r="V3299" s="188" t="str" cm="1">
        <f t="array" ref="V3299">IF(SUM(LEN(A3299:U3299))=0,"",IF(OR(OR(ISBLANK(E3299),SUM(LEN(B3299),LEN(C3299))=0),AND(NOT(D3299="Unknown"),ISBLANK(I3299)),AND(NOT(N3299="Unknown"),ISBLANK(Q3299))),"Missing Information", INDEX(Table15[Entire Service Line Classification], MATCH(SUMIFS(Table15[Unique ID],Table15[System-Owned Portion],D3299,Table15[If Material Anything Other than "Lead" in Column E,Was Material Ever Previously Lead?],F3299,Table15[Customer-Owned Portion],N3299),Table15[Unique ID],0),0)))</f>
        <v>Non-lead</v>
      </c>
      <c r="W3299" s="189"/>
    </row>
    <row r="3300" spans="1:23" s="190" customFormat="1" ht="37.5" x14ac:dyDescent="0.25">
      <c r="A3300" s="180">
        <v>10890616</v>
      </c>
      <c r="B3300" s="181" t="s">
        <v>6638</v>
      </c>
      <c r="C3300" s="182" t="s">
        <v>6639</v>
      </c>
      <c r="D3300" s="183" t="s">
        <v>36</v>
      </c>
      <c r="E3300" s="181" t="s">
        <v>35</v>
      </c>
      <c r="F3300" s="183" t="s">
        <v>35</v>
      </c>
      <c r="G3300" s="181" t="s">
        <v>249</v>
      </c>
      <c r="H3300" s="184">
        <v>1</v>
      </c>
      <c r="I3300" s="185" t="s">
        <v>107</v>
      </c>
      <c r="J3300" s="181" t="s">
        <v>37</v>
      </c>
      <c r="K3300" s="181" t="s">
        <v>38</v>
      </c>
      <c r="L3300" s="186">
        <v>45474</v>
      </c>
      <c r="M3300" s="187" t="s">
        <v>225</v>
      </c>
      <c r="N3300" s="183" t="s">
        <v>43</v>
      </c>
      <c r="O3300" s="181"/>
      <c r="P3300" s="184">
        <v>0.75</v>
      </c>
      <c r="Q3300" s="185" t="s">
        <v>107</v>
      </c>
      <c r="R3300" s="181" t="s">
        <v>37</v>
      </c>
      <c r="S3300" s="181" t="s">
        <v>96</v>
      </c>
      <c r="T3300" s="186">
        <v>45474</v>
      </c>
      <c r="U3300" s="187" t="s">
        <v>7069</v>
      </c>
      <c r="V3300" s="188" t="str" cm="1">
        <f t="array" ref="V3300">IF(SUM(LEN(A3300:U3300))=0,"",IF(OR(OR(ISBLANK(E3300),SUM(LEN(B3300),LEN(C3300))=0),AND(NOT(D3300="Unknown"),ISBLANK(I3300)),AND(NOT(N3300="Unknown"),ISBLANK(Q3300))),"Missing Information", INDEX(Table15[Entire Service Line Classification], MATCH(SUMIFS(Table15[Unique ID],Table15[System-Owned Portion],D3300,Table15[If Material Anything Other than "Lead" in Column E,Was Material Ever Previously Lead?],F3300,Table15[Customer-Owned Portion],N3300),Table15[Unique ID],0),0)))</f>
        <v>Non-lead</v>
      </c>
      <c r="W3300" s="189"/>
    </row>
    <row r="3301" spans="1:23" s="190" customFormat="1" ht="37.5" x14ac:dyDescent="0.25">
      <c r="A3301" s="180">
        <v>10890614</v>
      </c>
      <c r="B3301" s="181" t="s">
        <v>6640</v>
      </c>
      <c r="C3301" s="182" t="s">
        <v>6641</v>
      </c>
      <c r="D3301" s="183" t="s">
        <v>43</v>
      </c>
      <c r="E3301" s="181" t="s">
        <v>35</v>
      </c>
      <c r="F3301" s="183" t="s">
        <v>35</v>
      </c>
      <c r="G3301" s="181" t="s">
        <v>7055</v>
      </c>
      <c r="H3301" s="184">
        <v>1</v>
      </c>
      <c r="I3301" s="185" t="s">
        <v>107</v>
      </c>
      <c r="J3301" s="181" t="s">
        <v>37</v>
      </c>
      <c r="K3301" s="181" t="s">
        <v>38</v>
      </c>
      <c r="L3301" s="186">
        <v>45405</v>
      </c>
      <c r="M3301" s="187" t="s">
        <v>7068</v>
      </c>
      <c r="N3301" s="183" t="s">
        <v>43</v>
      </c>
      <c r="O3301" s="181"/>
      <c r="P3301" s="184">
        <v>1</v>
      </c>
      <c r="Q3301" s="185" t="s">
        <v>107</v>
      </c>
      <c r="R3301" s="181" t="s">
        <v>37</v>
      </c>
      <c r="S3301" s="181" t="s">
        <v>96</v>
      </c>
      <c r="T3301" s="186">
        <v>45405</v>
      </c>
      <c r="U3301" s="187" t="s">
        <v>7068</v>
      </c>
      <c r="V3301" s="188" t="str" cm="1">
        <f t="array" ref="V3301">IF(SUM(LEN(A3301:U3301))=0,"",IF(OR(OR(ISBLANK(E3301),SUM(LEN(B3301),LEN(C3301))=0),AND(NOT(D3301="Unknown"),ISBLANK(I3301)),AND(NOT(N3301="Unknown"),ISBLANK(Q3301))),"Missing Information", INDEX(Table15[Entire Service Line Classification], MATCH(SUMIFS(Table15[Unique ID],Table15[System-Owned Portion],D3301,Table15[If Material Anything Other than "Lead" in Column E,Was Material Ever Previously Lead?],F3301,Table15[Customer-Owned Portion],N3301),Table15[Unique ID],0),0)))</f>
        <v>Non-lead</v>
      </c>
      <c r="W3301" s="189"/>
    </row>
    <row r="3302" spans="1:23" s="190" customFormat="1" ht="37.5" x14ac:dyDescent="0.25">
      <c r="A3302" s="180">
        <v>10890613</v>
      </c>
      <c r="B3302" s="181" t="s">
        <v>6642</v>
      </c>
      <c r="C3302" s="182" t="s">
        <v>6643</v>
      </c>
      <c r="D3302" s="183" t="s">
        <v>36</v>
      </c>
      <c r="E3302" s="181" t="s">
        <v>35</v>
      </c>
      <c r="F3302" s="183" t="s">
        <v>35</v>
      </c>
      <c r="G3302" s="181" t="s">
        <v>226</v>
      </c>
      <c r="H3302" s="184">
        <v>1</v>
      </c>
      <c r="I3302" s="185" t="s">
        <v>107</v>
      </c>
      <c r="J3302" s="181" t="s">
        <v>37</v>
      </c>
      <c r="K3302" s="181" t="s">
        <v>38</v>
      </c>
      <c r="L3302" s="186">
        <v>45453</v>
      </c>
      <c r="M3302" s="187" t="s">
        <v>225</v>
      </c>
      <c r="N3302" s="183" t="s">
        <v>43</v>
      </c>
      <c r="O3302" s="181"/>
      <c r="P3302" s="184">
        <v>1</v>
      </c>
      <c r="Q3302" s="185" t="s">
        <v>107</v>
      </c>
      <c r="R3302" s="181" t="s">
        <v>37</v>
      </c>
      <c r="S3302" s="181" t="s">
        <v>96</v>
      </c>
      <c r="T3302" s="186">
        <v>45453</v>
      </c>
      <c r="U3302" s="187" t="s">
        <v>225</v>
      </c>
      <c r="V3302" s="188" t="str" cm="1">
        <f t="array" ref="V3302">IF(SUM(LEN(A3302:U3302))=0,"",IF(OR(OR(ISBLANK(E3302),SUM(LEN(B3302),LEN(C3302))=0),AND(NOT(D3302="Unknown"),ISBLANK(I3302)),AND(NOT(N3302="Unknown"),ISBLANK(Q3302))),"Missing Information", INDEX(Table15[Entire Service Line Classification], MATCH(SUMIFS(Table15[Unique ID],Table15[System-Owned Portion],D3302,Table15[If Material Anything Other than "Lead" in Column E,Was Material Ever Previously Lead?],F3302,Table15[Customer-Owned Portion],N3302),Table15[Unique ID],0),0)))</f>
        <v>Non-lead</v>
      </c>
      <c r="W3302" s="189"/>
    </row>
    <row r="3303" spans="1:23" s="190" customFormat="1" ht="37.5" x14ac:dyDescent="0.25">
      <c r="A3303" s="180">
        <v>10890612</v>
      </c>
      <c r="B3303" s="181" t="s">
        <v>6644</v>
      </c>
      <c r="C3303" s="182" t="s">
        <v>6645</v>
      </c>
      <c r="D3303" s="183" t="s">
        <v>36</v>
      </c>
      <c r="E3303" s="181" t="s">
        <v>35</v>
      </c>
      <c r="F3303" s="183" t="s">
        <v>35</v>
      </c>
      <c r="G3303" s="181" t="s">
        <v>249</v>
      </c>
      <c r="H3303" s="184">
        <v>1</v>
      </c>
      <c r="I3303" s="185" t="s">
        <v>107</v>
      </c>
      <c r="J3303" s="181" t="s">
        <v>37</v>
      </c>
      <c r="K3303" s="181" t="s">
        <v>38</v>
      </c>
      <c r="L3303" s="186">
        <v>45495</v>
      </c>
      <c r="M3303" s="187" t="s">
        <v>225</v>
      </c>
      <c r="N3303" s="183" t="s">
        <v>43</v>
      </c>
      <c r="O3303" s="181"/>
      <c r="P3303" s="184">
        <v>0.75</v>
      </c>
      <c r="Q3303" s="185" t="s">
        <v>107</v>
      </c>
      <c r="R3303" s="181" t="s">
        <v>37</v>
      </c>
      <c r="S3303" s="181" t="s">
        <v>96</v>
      </c>
      <c r="T3303" s="186">
        <v>45495</v>
      </c>
      <c r="U3303" s="187" t="s">
        <v>7068</v>
      </c>
      <c r="V3303" s="188" t="str" cm="1">
        <f t="array" ref="V3303">IF(SUM(LEN(A3303:U3303))=0,"",IF(OR(OR(ISBLANK(E3303),SUM(LEN(B3303),LEN(C3303))=0),AND(NOT(D3303="Unknown"),ISBLANK(I3303)),AND(NOT(N3303="Unknown"),ISBLANK(Q3303))),"Missing Information", INDEX(Table15[Entire Service Line Classification], MATCH(SUMIFS(Table15[Unique ID],Table15[System-Owned Portion],D3303,Table15[If Material Anything Other than "Lead" in Column E,Was Material Ever Previously Lead?],F3303,Table15[Customer-Owned Portion],N3303),Table15[Unique ID],0),0)))</f>
        <v>Non-lead</v>
      </c>
      <c r="W3303" s="189"/>
    </row>
    <row r="3304" spans="1:23" s="190" customFormat="1" ht="37.5" x14ac:dyDescent="0.25">
      <c r="A3304" s="180">
        <v>10890611</v>
      </c>
      <c r="B3304" s="181" t="s">
        <v>6646</v>
      </c>
      <c r="C3304" s="182" t="s">
        <v>6647</v>
      </c>
      <c r="D3304" s="183" t="s">
        <v>36</v>
      </c>
      <c r="E3304" s="181" t="s">
        <v>35</v>
      </c>
      <c r="F3304" s="183" t="s">
        <v>35</v>
      </c>
      <c r="G3304" s="181" t="s">
        <v>249</v>
      </c>
      <c r="H3304" s="184">
        <v>1</v>
      </c>
      <c r="I3304" s="185" t="s">
        <v>107</v>
      </c>
      <c r="J3304" s="181" t="s">
        <v>37</v>
      </c>
      <c r="K3304" s="181" t="s">
        <v>38</v>
      </c>
      <c r="L3304" s="186">
        <v>45474</v>
      </c>
      <c r="M3304" s="187" t="s">
        <v>225</v>
      </c>
      <c r="N3304" s="183" t="s">
        <v>43</v>
      </c>
      <c r="O3304" s="181"/>
      <c r="P3304" s="184">
        <v>1.5</v>
      </c>
      <c r="Q3304" s="185" t="s">
        <v>107</v>
      </c>
      <c r="R3304" s="181" t="s">
        <v>37</v>
      </c>
      <c r="S3304" s="181" t="s">
        <v>96</v>
      </c>
      <c r="T3304" s="186">
        <v>45474</v>
      </c>
      <c r="U3304" s="187" t="s">
        <v>7069</v>
      </c>
      <c r="V3304" s="188" t="str" cm="1">
        <f t="array" ref="V3304">IF(SUM(LEN(A3304:U3304))=0,"",IF(OR(OR(ISBLANK(E3304),SUM(LEN(B3304),LEN(C3304))=0),AND(NOT(D3304="Unknown"),ISBLANK(I3304)),AND(NOT(N3304="Unknown"),ISBLANK(Q3304))),"Missing Information", INDEX(Table15[Entire Service Line Classification], MATCH(SUMIFS(Table15[Unique ID],Table15[System-Owned Portion],D3304,Table15[If Material Anything Other than "Lead" in Column E,Was Material Ever Previously Lead?],F3304,Table15[Customer-Owned Portion],N3304),Table15[Unique ID],0),0)))</f>
        <v>Non-lead</v>
      </c>
      <c r="W3304" s="189"/>
    </row>
    <row r="3305" spans="1:23" s="190" customFormat="1" ht="37.5" x14ac:dyDescent="0.25">
      <c r="A3305" s="180">
        <v>10890610</v>
      </c>
      <c r="B3305" s="181" t="s">
        <v>6648</v>
      </c>
      <c r="C3305" s="182" t="s">
        <v>6649</v>
      </c>
      <c r="D3305" s="183" t="s">
        <v>36</v>
      </c>
      <c r="E3305" s="181" t="s">
        <v>35</v>
      </c>
      <c r="F3305" s="183" t="s">
        <v>35</v>
      </c>
      <c r="G3305" s="181" t="s">
        <v>7048</v>
      </c>
      <c r="H3305" s="184">
        <v>1</v>
      </c>
      <c r="I3305" s="185" t="s">
        <v>107</v>
      </c>
      <c r="J3305" s="181" t="s">
        <v>37</v>
      </c>
      <c r="K3305" s="181" t="s">
        <v>38</v>
      </c>
      <c r="L3305" s="186">
        <v>45495</v>
      </c>
      <c r="M3305" s="187" t="s">
        <v>225</v>
      </c>
      <c r="N3305" s="183" t="s">
        <v>43</v>
      </c>
      <c r="O3305" s="181"/>
      <c r="P3305" s="184">
        <v>0.75</v>
      </c>
      <c r="Q3305" s="185" t="s">
        <v>107</v>
      </c>
      <c r="R3305" s="181" t="s">
        <v>37</v>
      </c>
      <c r="S3305" s="181" t="s">
        <v>96</v>
      </c>
      <c r="T3305" s="186">
        <v>45495</v>
      </c>
      <c r="U3305" s="187" t="s">
        <v>7068</v>
      </c>
      <c r="V3305" s="188" t="str" cm="1">
        <f t="array" ref="V3305">IF(SUM(LEN(A3305:U3305))=0,"",IF(OR(OR(ISBLANK(E3305),SUM(LEN(B3305),LEN(C3305))=0),AND(NOT(D3305="Unknown"),ISBLANK(I3305)),AND(NOT(N3305="Unknown"),ISBLANK(Q3305))),"Missing Information", INDEX(Table15[Entire Service Line Classification], MATCH(SUMIFS(Table15[Unique ID],Table15[System-Owned Portion],D3305,Table15[If Material Anything Other than "Lead" in Column E,Was Material Ever Previously Lead?],F3305,Table15[Customer-Owned Portion],N3305),Table15[Unique ID],0),0)))</f>
        <v>Non-lead</v>
      </c>
      <c r="W3305" s="189"/>
    </row>
    <row r="3306" spans="1:23" s="190" customFormat="1" ht="37.5" x14ac:dyDescent="0.25">
      <c r="A3306" s="180">
        <v>10890609</v>
      </c>
      <c r="B3306" s="181" t="s">
        <v>6650</v>
      </c>
      <c r="C3306" s="182" t="s">
        <v>6651</v>
      </c>
      <c r="D3306" s="183" t="s">
        <v>36</v>
      </c>
      <c r="E3306" s="181" t="s">
        <v>35</v>
      </c>
      <c r="F3306" s="183" t="s">
        <v>35</v>
      </c>
      <c r="G3306" s="181" t="s">
        <v>245</v>
      </c>
      <c r="H3306" s="184">
        <v>1</v>
      </c>
      <c r="I3306" s="185" t="s">
        <v>107</v>
      </c>
      <c r="J3306" s="181" t="s">
        <v>37</v>
      </c>
      <c r="K3306" s="181" t="s">
        <v>38</v>
      </c>
      <c r="L3306" s="186">
        <v>45405</v>
      </c>
      <c r="M3306" s="187" t="s">
        <v>7068</v>
      </c>
      <c r="N3306" s="183" t="s">
        <v>36</v>
      </c>
      <c r="O3306" s="181"/>
      <c r="P3306" s="184">
        <v>1</v>
      </c>
      <c r="Q3306" s="185" t="s">
        <v>107</v>
      </c>
      <c r="R3306" s="181" t="s">
        <v>37</v>
      </c>
      <c r="S3306" s="181" t="s">
        <v>96</v>
      </c>
      <c r="T3306" s="186">
        <v>45405</v>
      </c>
      <c r="U3306" s="187" t="s">
        <v>7068</v>
      </c>
      <c r="V3306" s="188" t="str" cm="1">
        <f t="array" ref="V3306">IF(SUM(LEN(A3306:U3306))=0,"",IF(OR(OR(ISBLANK(E3306),SUM(LEN(B3306),LEN(C3306))=0),AND(NOT(D3306="Unknown"),ISBLANK(I3306)),AND(NOT(N3306="Unknown"),ISBLANK(Q3306))),"Missing Information", INDEX(Table15[Entire Service Line Classification], MATCH(SUMIFS(Table15[Unique ID],Table15[System-Owned Portion],D3306,Table15[If Material Anything Other than "Lead" in Column E,Was Material Ever Previously Lead?],F3306,Table15[Customer-Owned Portion],N3306),Table15[Unique ID],0),0)))</f>
        <v>Non-lead</v>
      </c>
      <c r="W3306" s="189"/>
    </row>
    <row r="3307" spans="1:23" s="190" customFormat="1" ht="37.5" x14ac:dyDescent="0.25">
      <c r="A3307" s="180">
        <v>10890604</v>
      </c>
      <c r="B3307" s="181" t="s">
        <v>6652</v>
      </c>
      <c r="C3307" s="182" t="s">
        <v>6653</v>
      </c>
      <c r="D3307" s="183" t="s">
        <v>36</v>
      </c>
      <c r="E3307" s="181" t="s">
        <v>35</v>
      </c>
      <c r="F3307" s="183" t="s">
        <v>35</v>
      </c>
      <c r="G3307" s="181" t="s">
        <v>241</v>
      </c>
      <c r="H3307" s="184">
        <v>1</v>
      </c>
      <c r="I3307" s="185" t="s">
        <v>107</v>
      </c>
      <c r="J3307" s="181" t="s">
        <v>37</v>
      </c>
      <c r="K3307" s="181" t="s">
        <v>38</v>
      </c>
      <c r="L3307" s="186">
        <v>45453</v>
      </c>
      <c r="M3307" s="187" t="s">
        <v>225</v>
      </c>
      <c r="N3307" s="183" t="s">
        <v>43</v>
      </c>
      <c r="O3307" s="181"/>
      <c r="P3307" s="184">
        <v>0.75</v>
      </c>
      <c r="Q3307" s="185" t="s">
        <v>107</v>
      </c>
      <c r="R3307" s="181" t="s">
        <v>37</v>
      </c>
      <c r="S3307" s="181" t="s">
        <v>96</v>
      </c>
      <c r="T3307" s="186">
        <v>45453</v>
      </c>
      <c r="U3307" s="187" t="s">
        <v>225</v>
      </c>
      <c r="V3307" s="188" t="str" cm="1">
        <f t="array" ref="V3307">IF(SUM(LEN(A3307:U3307))=0,"",IF(OR(OR(ISBLANK(E3307),SUM(LEN(B3307),LEN(C3307))=0),AND(NOT(D3307="Unknown"),ISBLANK(I3307)),AND(NOT(N3307="Unknown"),ISBLANK(Q3307))),"Missing Information", INDEX(Table15[Entire Service Line Classification], MATCH(SUMIFS(Table15[Unique ID],Table15[System-Owned Portion],D3307,Table15[If Material Anything Other than "Lead" in Column E,Was Material Ever Previously Lead?],F3307,Table15[Customer-Owned Portion],N3307),Table15[Unique ID],0),0)))</f>
        <v>Non-lead</v>
      </c>
      <c r="W3307" s="189"/>
    </row>
    <row r="3308" spans="1:23" s="190" customFormat="1" ht="37.5" x14ac:dyDescent="0.25">
      <c r="A3308" s="180">
        <v>10890602</v>
      </c>
      <c r="B3308" s="181" t="s">
        <v>6654</v>
      </c>
      <c r="C3308" s="182" t="s">
        <v>6655</v>
      </c>
      <c r="D3308" s="183" t="s">
        <v>43</v>
      </c>
      <c r="E3308" s="181" t="s">
        <v>35</v>
      </c>
      <c r="F3308" s="183" t="s">
        <v>35</v>
      </c>
      <c r="G3308" s="181" t="s">
        <v>240</v>
      </c>
      <c r="H3308" s="184">
        <v>1</v>
      </c>
      <c r="I3308" s="185" t="s">
        <v>107</v>
      </c>
      <c r="J3308" s="181" t="s">
        <v>37</v>
      </c>
      <c r="K3308" s="181" t="s">
        <v>38</v>
      </c>
      <c r="L3308" s="186">
        <v>45405</v>
      </c>
      <c r="M3308" s="187" t="s">
        <v>7068</v>
      </c>
      <c r="N3308" s="183" t="s">
        <v>43</v>
      </c>
      <c r="O3308" s="181"/>
      <c r="P3308" s="184">
        <v>1</v>
      </c>
      <c r="Q3308" s="185" t="s">
        <v>107</v>
      </c>
      <c r="R3308" s="181" t="s">
        <v>37</v>
      </c>
      <c r="S3308" s="181" t="s">
        <v>96</v>
      </c>
      <c r="T3308" s="186">
        <v>45405</v>
      </c>
      <c r="U3308" s="187" t="s">
        <v>7068</v>
      </c>
      <c r="V3308" s="188" t="str" cm="1">
        <f t="array" ref="V3308">IF(SUM(LEN(A3308:U3308))=0,"",IF(OR(OR(ISBLANK(E3308),SUM(LEN(B3308),LEN(C3308))=0),AND(NOT(D3308="Unknown"),ISBLANK(I3308)),AND(NOT(N3308="Unknown"),ISBLANK(Q3308))),"Missing Information", INDEX(Table15[Entire Service Line Classification], MATCH(SUMIFS(Table15[Unique ID],Table15[System-Owned Portion],D3308,Table15[If Material Anything Other than "Lead" in Column E,Was Material Ever Previously Lead?],F3308,Table15[Customer-Owned Portion],N3308),Table15[Unique ID],0),0)))</f>
        <v>Non-lead</v>
      </c>
      <c r="W3308" s="189"/>
    </row>
    <row r="3309" spans="1:23" s="190" customFormat="1" ht="37.5" x14ac:dyDescent="0.25">
      <c r="A3309" s="180">
        <v>10890599</v>
      </c>
      <c r="B3309" s="181" t="s">
        <v>6656</v>
      </c>
      <c r="C3309" s="182" t="s">
        <v>6657</v>
      </c>
      <c r="D3309" s="183" t="s">
        <v>36</v>
      </c>
      <c r="E3309" s="181" t="s">
        <v>35</v>
      </c>
      <c r="F3309" s="183" t="s">
        <v>35</v>
      </c>
      <c r="G3309" s="181" t="s">
        <v>261</v>
      </c>
      <c r="H3309" s="184">
        <v>1</v>
      </c>
      <c r="I3309" s="185" t="s">
        <v>107</v>
      </c>
      <c r="J3309" s="181" t="s">
        <v>37</v>
      </c>
      <c r="K3309" s="181" t="s">
        <v>38</v>
      </c>
      <c r="L3309" s="186">
        <v>45453</v>
      </c>
      <c r="M3309" s="187" t="s">
        <v>225</v>
      </c>
      <c r="N3309" s="183" t="s">
        <v>43</v>
      </c>
      <c r="O3309" s="181"/>
      <c r="P3309" s="184">
        <v>0.75</v>
      </c>
      <c r="Q3309" s="185" t="s">
        <v>107</v>
      </c>
      <c r="R3309" s="181" t="s">
        <v>37</v>
      </c>
      <c r="S3309" s="181" t="s">
        <v>96</v>
      </c>
      <c r="T3309" s="186">
        <v>45453</v>
      </c>
      <c r="U3309" s="187" t="s">
        <v>225</v>
      </c>
      <c r="V3309" s="188" t="str" cm="1">
        <f t="array" ref="V3309">IF(SUM(LEN(A3309:U3309))=0,"",IF(OR(OR(ISBLANK(E3309),SUM(LEN(B3309),LEN(C3309))=0),AND(NOT(D3309="Unknown"),ISBLANK(I3309)),AND(NOT(N3309="Unknown"),ISBLANK(Q3309))),"Missing Information", INDEX(Table15[Entire Service Line Classification], MATCH(SUMIFS(Table15[Unique ID],Table15[System-Owned Portion],D3309,Table15[If Material Anything Other than "Lead" in Column E,Was Material Ever Previously Lead?],F3309,Table15[Customer-Owned Portion],N3309),Table15[Unique ID],0),0)))</f>
        <v>Non-lead</v>
      </c>
      <c r="W3309" s="189"/>
    </row>
    <row r="3310" spans="1:23" s="190" customFormat="1" ht="37.5" x14ac:dyDescent="0.25">
      <c r="A3310" s="180">
        <v>10890615</v>
      </c>
      <c r="B3310" s="181" t="s">
        <v>6658</v>
      </c>
      <c r="C3310" s="182" t="s">
        <v>6659</v>
      </c>
      <c r="D3310" s="183" t="s">
        <v>43</v>
      </c>
      <c r="E3310" s="181" t="s">
        <v>35</v>
      </c>
      <c r="F3310" s="183" t="s">
        <v>35</v>
      </c>
      <c r="G3310" s="181" t="s">
        <v>239</v>
      </c>
      <c r="H3310" s="184">
        <v>1</v>
      </c>
      <c r="I3310" s="185" t="s">
        <v>107</v>
      </c>
      <c r="J3310" s="181" t="s">
        <v>37</v>
      </c>
      <c r="K3310" s="181" t="s">
        <v>38</v>
      </c>
      <c r="L3310" s="186">
        <v>45455</v>
      </c>
      <c r="M3310" s="187" t="s">
        <v>7069</v>
      </c>
      <c r="N3310" s="183" t="s">
        <v>43</v>
      </c>
      <c r="O3310" s="181"/>
      <c r="P3310" s="184">
        <v>0.75</v>
      </c>
      <c r="Q3310" s="185" t="s">
        <v>107</v>
      </c>
      <c r="R3310" s="181" t="s">
        <v>37</v>
      </c>
      <c r="S3310" s="181" t="s">
        <v>96</v>
      </c>
      <c r="T3310" s="186">
        <v>45455</v>
      </c>
      <c r="U3310" s="187" t="s">
        <v>7069</v>
      </c>
      <c r="V3310" s="188" t="str" cm="1">
        <f t="array" ref="V3310">IF(SUM(LEN(A3310:U3310))=0,"",IF(OR(OR(ISBLANK(E3310),SUM(LEN(B3310),LEN(C3310))=0),AND(NOT(D3310="Unknown"),ISBLANK(I3310)),AND(NOT(N3310="Unknown"),ISBLANK(Q3310))),"Missing Information", INDEX(Table15[Entire Service Line Classification], MATCH(SUMIFS(Table15[Unique ID],Table15[System-Owned Portion],D3310,Table15[If Material Anything Other than "Lead" in Column E,Was Material Ever Previously Lead?],F3310,Table15[Customer-Owned Portion],N3310),Table15[Unique ID],0),0)))</f>
        <v>Non-lead</v>
      </c>
      <c r="W3310" s="189"/>
    </row>
    <row r="3311" spans="1:23" s="190" customFormat="1" ht="37.5" x14ac:dyDescent="0.25">
      <c r="A3311" s="180">
        <v>10890608</v>
      </c>
      <c r="B3311" s="181" t="s">
        <v>6660</v>
      </c>
      <c r="C3311" s="182" t="s">
        <v>6661</v>
      </c>
      <c r="D3311" s="183" t="s">
        <v>36</v>
      </c>
      <c r="E3311" s="181" t="s">
        <v>35</v>
      </c>
      <c r="F3311" s="183" t="s">
        <v>35</v>
      </c>
      <c r="G3311" s="181" t="s">
        <v>261</v>
      </c>
      <c r="H3311" s="184">
        <v>1</v>
      </c>
      <c r="I3311" s="185" t="s">
        <v>107</v>
      </c>
      <c r="J3311" s="181" t="s">
        <v>37</v>
      </c>
      <c r="K3311" s="181" t="s">
        <v>38</v>
      </c>
      <c r="L3311" s="186">
        <v>45453</v>
      </c>
      <c r="M3311" s="187" t="s">
        <v>225</v>
      </c>
      <c r="N3311" s="183" t="s">
        <v>36</v>
      </c>
      <c r="O3311" s="181"/>
      <c r="P3311" s="184">
        <v>0.75</v>
      </c>
      <c r="Q3311" s="185" t="s">
        <v>107</v>
      </c>
      <c r="R3311" s="181" t="s">
        <v>37</v>
      </c>
      <c r="S3311" s="181" t="s">
        <v>96</v>
      </c>
      <c r="T3311" s="186">
        <v>45453</v>
      </c>
      <c r="U3311" s="187" t="s">
        <v>225</v>
      </c>
      <c r="V3311" s="188" t="str" cm="1">
        <f t="array" ref="V3311">IF(SUM(LEN(A3311:U3311))=0,"",IF(OR(OR(ISBLANK(E3311),SUM(LEN(B3311),LEN(C3311))=0),AND(NOT(D3311="Unknown"),ISBLANK(I3311)),AND(NOT(N3311="Unknown"),ISBLANK(Q3311))),"Missing Information", INDEX(Table15[Entire Service Line Classification], MATCH(SUMIFS(Table15[Unique ID],Table15[System-Owned Portion],D3311,Table15[If Material Anything Other than "Lead" in Column E,Was Material Ever Previously Lead?],F3311,Table15[Customer-Owned Portion],N3311),Table15[Unique ID],0),0)))</f>
        <v>Non-lead</v>
      </c>
      <c r="W3311" s="189"/>
    </row>
    <row r="3312" spans="1:23" s="190" customFormat="1" ht="37.5" x14ac:dyDescent="0.25">
      <c r="A3312" s="180">
        <v>10890607</v>
      </c>
      <c r="B3312" s="181" t="s">
        <v>6662</v>
      </c>
      <c r="C3312" s="182" t="s">
        <v>6663</v>
      </c>
      <c r="D3312" s="183" t="s">
        <v>36</v>
      </c>
      <c r="E3312" s="181" t="s">
        <v>35</v>
      </c>
      <c r="F3312" s="183" t="s">
        <v>35</v>
      </c>
      <c r="G3312" s="181" t="s">
        <v>238</v>
      </c>
      <c r="H3312" s="184">
        <v>1</v>
      </c>
      <c r="I3312" s="185" t="s">
        <v>107</v>
      </c>
      <c r="J3312" s="181" t="s">
        <v>37</v>
      </c>
      <c r="K3312" s="181" t="s">
        <v>38</v>
      </c>
      <c r="L3312" s="186">
        <v>45453</v>
      </c>
      <c r="M3312" s="187" t="s">
        <v>225</v>
      </c>
      <c r="N3312" s="183" t="s">
        <v>36</v>
      </c>
      <c r="O3312" s="181"/>
      <c r="P3312" s="184">
        <v>0.75</v>
      </c>
      <c r="Q3312" s="185" t="s">
        <v>107</v>
      </c>
      <c r="R3312" s="181" t="s">
        <v>37</v>
      </c>
      <c r="S3312" s="181" t="s">
        <v>96</v>
      </c>
      <c r="T3312" s="186">
        <v>45453</v>
      </c>
      <c r="U3312" s="187" t="s">
        <v>225</v>
      </c>
      <c r="V3312" s="188" t="str" cm="1">
        <f t="array" ref="V3312">IF(SUM(LEN(A3312:U3312))=0,"",IF(OR(OR(ISBLANK(E3312),SUM(LEN(B3312),LEN(C3312))=0),AND(NOT(D3312="Unknown"),ISBLANK(I3312)),AND(NOT(N3312="Unknown"),ISBLANK(Q3312))),"Missing Information", INDEX(Table15[Entire Service Line Classification], MATCH(SUMIFS(Table15[Unique ID],Table15[System-Owned Portion],D3312,Table15[If Material Anything Other than "Lead" in Column E,Was Material Ever Previously Lead?],F3312,Table15[Customer-Owned Portion],N3312),Table15[Unique ID],0),0)))</f>
        <v>Non-lead</v>
      </c>
      <c r="W3312" s="189"/>
    </row>
    <row r="3313" spans="1:23" s="190" customFormat="1" ht="37.5" x14ac:dyDescent="0.25">
      <c r="A3313" s="180">
        <v>10890606</v>
      </c>
      <c r="B3313" s="181" t="s">
        <v>6664</v>
      </c>
      <c r="C3313" s="182" t="s">
        <v>6665</v>
      </c>
      <c r="D3313" s="183" t="s">
        <v>36</v>
      </c>
      <c r="E3313" s="181" t="s">
        <v>35</v>
      </c>
      <c r="F3313" s="183" t="s">
        <v>35</v>
      </c>
      <c r="G3313" s="181" t="s">
        <v>225</v>
      </c>
      <c r="H3313" s="184">
        <v>1</v>
      </c>
      <c r="I3313" s="185" t="s">
        <v>107</v>
      </c>
      <c r="J3313" s="181" t="s">
        <v>37</v>
      </c>
      <c r="K3313" s="181" t="s">
        <v>38</v>
      </c>
      <c r="L3313" s="186">
        <v>45491</v>
      </c>
      <c r="M3313" s="187" t="s">
        <v>225</v>
      </c>
      <c r="N3313" s="183" t="s">
        <v>43</v>
      </c>
      <c r="O3313" s="181"/>
      <c r="P3313" s="184">
        <v>1</v>
      </c>
      <c r="Q3313" s="185" t="s">
        <v>107</v>
      </c>
      <c r="R3313" s="181" t="s">
        <v>37</v>
      </c>
      <c r="S3313" s="181" t="s">
        <v>96</v>
      </c>
      <c r="T3313" s="186">
        <v>45491</v>
      </c>
      <c r="U3313" s="187" t="s">
        <v>7078</v>
      </c>
      <c r="V3313" s="188" t="str" cm="1">
        <f t="array" ref="V3313">IF(SUM(LEN(A3313:U3313))=0,"",IF(OR(OR(ISBLANK(E3313),SUM(LEN(B3313),LEN(C3313))=0),AND(NOT(D3313="Unknown"),ISBLANK(I3313)),AND(NOT(N3313="Unknown"),ISBLANK(Q3313))),"Missing Information", INDEX(Table15[Entire Service Line Classification], MATCH(SUMIFS(Table15[Unique ID],Table15[System-Owned Portion],D3313,Table15[If Material Anything Other than "Lead" in Column E,Was Material Ever Previously Lead?],F3313,Table15[Customer-Owned Portion],N3313),Table15[Unique ID],0),0)))</f>
        <v>Non-lead</v>
      </c>
      <c r="W3313" s="189"/>
    </row>
    <row r="3314" spans="1:23" s="190" customFormat="1" ht="37.5" x14ac:dyDescent="0.25">
      <c r="A3314" s="180">
        <v>10890605</v>
      </c>
      <c r="B3314" s="181" t="s">
        <v>6666</v>
      </c>
      <c r="C3314" s="182" t="s">
        <v>6667</v>
      </c>
      <c r="D3314" s="183" t="s">
        <v>36</v>
      </c>
      <c r="E3314" s="181" t="s">
        <v>35</v>
      </c>
      <c r="F3314" s="183" t="s">
        <v>35</v>
      </c>
      <c r="G3314" s="181" t="s">
        <v>249</v>
      </c>
      <c r="H3314" s="184">
        <v>1</v>
      </c>
      <c r="I3314" s="185" t="s">
        <v>107</v>
      </c>
      <c r="J3314" s="181" t="s">
        <v>37</v>
      </c>
      <c r="K3314" s="181" t="s">
        <v>38</v>
      </c>
      <c r="L3314" s="186">
        <v>45474</v>
      </c>
      <c r="M3314" s="187" t="s">
        <v>225</v>
      </c>
      <c r="N3314" s="183" t="s">
        <v>36</v>
      </c>
      <c r="O3314" s="181"/>
      <c r="P3314" s="184">
        <v>1</v>
      </c>
      <c r="Q3314" s="185" t="s">
        <v>107</v>
      </c>
      <c r="R3314" s="181" t="s">
        <v>37</v>
      </c>
      <c r="S3314" s="181" t="s">
        <v>96</v>
      </c>
      <c r="T3314" s="186">
        <v>45474</v>
      </c>
      <c r="U3314" s="187" t="s">
        <v>225</v>
      </c>
      <c r="V3314" s="188" t="str" cm="1">
        <f t="array" ref="V3314">IF(SUM(LEN(A3314:U3314))=0,"",IF(OR(OR(ISBLANK(E3314),SUM(LEN(B3314),LEN(C3314))=0),AND(NOT(D3314="Unknown"),ISBLANK(I3314)),AND(NOT(N3314="Unknown"),ISBLANK(Q3314))),"Missing Information", INDEX(Table15[Entire Service Line Classification], MATCH(SUMIFS(Table15[Unique ID],Table15[System-Owned Portion],D3314,Table15[If Material Anything Other than "Lead" in Column E,Was Material Ever Previously Lead?],F3314,Table15[Customer-Owned Portion],N3314),Table15[Unique ID],0),0)))</f>
        <v>Non-lead</v>
      </c>
      <c r="W3314" s="189"/>
    </row>
    <row r="3315" spans="1:23" s="190" customFormat="1" ht="37.5" x14ac:dyDescent="0.25">
      <c r="A3315" s="180">
        <v>10890603</v>
      </c>
      <c r="B3315" s="181" t="s">
        <v>6668</v>
      </c>
      <c r="C3315" s="182" t="s">
        <v>6669</v>
      </c>
      <c r="D3315" s="183" t="s">
        <v>43</v>
      </c>
      <c r="E3315" s="181" t="s">
        <v>35</v>
      </c>
      <c r="F3315" s="183" t="s">
        <v>35</v>
      </c>
      <c r="G3315" s="181" t="s">
        <v>255</v>
      </c>
      <c r="H3315" s="184">
        <v>1</v>
      </c>
      <c r="I3315" s="185" t="s">
        <v>107</v>
      </c>
      <c r="J3315" s="181" t="s">
        <v>37</v>
      </c>
      <c r="K3315" s="181" t="s">
        <v>38</v>
      </c>
      <c r="L3315" s="186">
        <v>45405</v>
      </c>
      <c r="M3315" s="187" t="s">
        <v>7068</v>
      </c>
      <c r="N3315" s="183" t="s">
        <v>43</v>
      </c>
      <c r="O3315" s="181"/>
      <c r="P3315" s="184">
        <v>1</v>
      </c>
      <c r="Q3315" s="185" t="s">
        <v>107</v>
      </c>
      <c r="R3315" s="181" t="s">
        <v>37</v>
      </c>
      <c r="S3315" s="181" t="s">
        <v>96</v>
      </c>
      <c r="T3315" s="186">
        <v>45405</v>
      </c>
      <c r="U3315" s="187" t="s">
        <v>7068</v>
      </c>
      <c r="V3315" s="188" t="str" cm="1">
        <f t="array" ref="V3315">IF(SUM(LEN(A3315:U3315))=0,"",IF(OR(OR(ISBLANK(E3315),SUM(LEN(B3315),LEN(C3315))=0),AND(NOT(D3315="Unknown"),ISBLANK(I3315)),AND(NOT(N3315="Unknown"),ISBLANK(Q3315))),"Missing Information", INDEX(Table15[Entire Service Line Classification], MATCH(SUMIFS(Table15[Unique ID],Table15[System-Owned Portion],D3315,Table15[If Material Anything Other than "Lead" in Column E,Was Material Ever Previously Lead?],F3315,Table15[Customer-Owned Portion],N3315),Table15[Unique ID],0),0)))</f>
        <v>Non-lead</v>
      </c>
      <c r="W3315" s="189"/>
    </row>
    <row r="3316" spans="1:23" s="190" customFormat="1" ht="37.5" x14ac:dyDescent="0.25">
      <c r="A3316" s="180">
        <v>10890601</v>
      </c>
      <c r="B3316" s="181" t="s">
        <v>6670</v>
      </c>
      <c r="C3316" s="182" t="s">
        <v>6671</v>
      </c>
      <c r="D3316" s="183" t="s">
        <v>36</v>
      </c>
      <c r="E3316" s="181" t="s">
        <v>35</v>
      </c>
      <c r="F3316" s="183" t="s">
        <v>35</v>
      </c>
      <c r="G3316" s="181" t="s">
        <v>7034</v>
      </c>
      <c r="H3316" s="184">
        <v>1</v>
      </c>
      <c r="I3316" s="185" t="s">
        <v>107</v>
      </c>
      <c r="J3316" s="181" t="s">
        <v>37</v>
      </c>
      <c r="K3316" s="181" t="s">
        <v>38</v>
      </c>
      <c r="L3316" s="186">
        <v>45476</v>
      </c>
      <c r="M3316" s="187" t="s">
        <v>7068</v>
      </c>
      <c r="N3316" s="183" t="s">
        <v>43</v>
      </c>
      <c r="O3316" s="181"/>
      <c r="P3316" s="184">
        <v>0.75</v>
      </c>
      <c r="Q3316" s="185" t="s">
        <v>107</v>
      </c>
      <c r="R3316" s="181" t="s">
        <v>37</v>
      </c>
      <c r="S3316" s="181" t="s">
        <v>96</v>
      </c>
      <c r="T3316" s="186">
        <v>45476</v>
      </c>
      <c r="U3316" s="187" t="s">
        <v>7068</v>
      </c>
      <c r="V3316" s="188" t="str" cm="1">
        <f t="array" ref="V3316">IF(SUM(LEN(A3316:U3316))=0,"",IF(OR(OR(ISBLANK(E3316),SUM(LEN(B3316),LEN(C3316))=0),AND(NOT(D3316="Unknown"),ISBLANK(I3316)),AND(NOT(N3316="Unknown"),ISBLANK(Q3316))),"Missing Information", INDEX(Table15[Entire Service Line Classification], MATCH(SUMIFS(Table15[Unique ID],Table15[System-Owned Portion],D3316,Table15[If Material Anything Other than "Lead" in Column E,Was Material Ever Previously Lead?],F3316,Table15[Customer-Owned Portion],N3316),Table15[Unique ID],0),0)))</f>
        <v>Non-lead</v>
      </c>
      <c r="W3316" s="189"/>
    </row>
    <row r="3317" spans="1:23" s="190" customFormat="1" ht="37.5" x14ac:dyDescent="0.25">
      <c r="A3317" s="180">
        <v>10890600</v>
      </c>
      <c r="B3317" s="181" t="s">
        <v>6672</v>
      </c>
      <c r="C3317" s="182" t="s">
        <v>6673</v>
      </c>
      <c r="D3317" s="183" t="s">
        <v>36</v>
      </c>
      <c r="E3317" s="181" t="s">
        <v>35</v>
      </c>
      <c r="F3317" s="183" t="s">
        <v>35</v>
      </c>
      <c r="G3317" s="181" t="s">
        <v>268</v>
      </c>
      <c r="H3317" s="184">
        <v>1</v>
      </c>
      <c r="I3317" s="185" t="s">
        <v>107</v>
      </c>
      <c r="J3317" s="181" t="s">
        <v>37</v>
      </c>
      <c r="K3317" s="181" t="s">
        <v>38</v>
      </c>
      <c r="L3317" s="186">
        <v>45453</v>
      </c>
      <c r="M3317" s="187" t="s">
        <v>225</v>
      </c>
      <c r="N3317" s="183" t="s">
        <v>36</v>
      </c>
      <c r="O3317" s="181"/>
      <c r="P3317" s="184">
        <v>0.75</v>
      </c>
      <c r="Q3317" s="185" t="s">
        <v>107</v>
      </c>
      <c r="R3317" s="181" t="s">
        <v>37</v>
      </c>
      <c r="S3317" s="181" t="s">
        <v>96</v>
      </c>
      <c r="T3317" s="186">
        <v>45453</v>
      </c>
      <c r="U3317" s="187" t="s">
        <v>225</v>
      </c>
      <c r="V3317" s="188" t="str" cm="1">
        <f t="array" ref="V3317">IF(SUM(LEN(A3317:U3317))=0,"",IF(OR(OR(ISBLANK(E3317),SUM(LEN(B3317),LEN(C3317))=0),AND(NOT(D3317="Unknown"),ISBLANK(I3317)),AND(NOT(N3317="Unknown"),ISBLANK(Q3317))),"Missing Information", INDEX(Table15[Entire Service Line Classification], MATCH(SUMIFS(Table15[Unique ID],Table15[System-Owned Portion],D3317,Table15[If Material Anything Other than "Lead" in Column E,Was Material Ever Previously Lead?],F3317,Table15[Customer-Owned Portion],N3317),Table15[Unique ID],0),0)))</f>
        <v>Non-lead</v>
      </c>
      <c r="W3317" s="189"/>
    </row>
    <row r="3318" spans="1:23" s="190" customFormat="1" ht="37.5" x14ac:dyDescent="0.25">
      <c r="A3318" s="180">
        <v>10890598</v>
      </c>
      <c r="B3318" s="181" t="s">
        <v>6674</v>
      </c>
      <c r="C3318" s="182" t="s">
        <v>6675</v>
      </c>
      <c r="D3318" s="183" t="s">
        <v>36</v>
      </c>
      <c r="E3318" s="181" t="s">
        <v>35</v>
      </c>
      <c r="F3318" s="183" t="s">
        <v>35</v>
      </c>
      <c r="G3318" s="181" t="s">
        <v>7032</v>
      </c>
      <c r="H3318" s="184">
        <v>1</v>
      </c>
      <c r="I3318" s="185" t="s">
        <v>107</v>
      </c>
      <c r="J3318" s="181" t="s">
        <v>37</v>
      </c>
      <c r="K3318" s="181" t="s">
        <v>38</v>
      </c>
      <c r="L3318" s="186">
        <v>45474</v>
      </c>
      <c r="M3318" s="187" t="s">
        <v>225</v>
      </c>
      <c r="N3318" s="183" t="s">
        <v>43</v>
      </c>
      <c r="O3318" s="181"/>
      <c r="P3318" s="184">
        <v>0.75</v>
      </c>
      <c r="Q3318" s="185" t="s">
        <v>107</v>
      </c>
      <c r="R3318" s="181" t="s">
        <v>37</v>
      </c>
      <c r="S3318" s="181" t="s">
        <v>96</v>
      </c>
      <c r="T3318" s="186">
        <v>45474</v>
      </c>
      <c r="U3318" s="187" t="s">
        <v>7069</v>
      </c>
      <c r="V3318" s="188" t="str" cm="1">
        <f t="array" ref="V3318">IF(SUM(LEN(A3318:U3318))=0,"",IF(OR(OR(ISBLANK(E3318),SUM(LEN(B3318),LEN(C3318))=0),AND(NOT(D3318="Unknown"),ISBLANK(I3318)),AND(NOT(N3318="Unknown"),ISBLANK(Q3318))),"Missing Information", INDEX(Table15[Entire Service Line Classification], MATCH(SUMIFS(Table15[Unique ID],Table15[System-Owned Portion],D3318,Table15[If Material Anything Other than "Lead" in Column E,Was Material Ever Previously Lead?],F3318,Table15[Customer-Owned Portion],N3318),Table15[Unique ID],0),0)))</f>
        <v>Non-lead</v>
      </c>
      <c r="W3318" s="189"/>
    </row>
    <row r="3319" spans="1:23" s="190" customFormat="1" ht="37.5" x14ac:dyDescent="0.25">
      <c r="A3319" s="180">
        <v>10890597</v>
      </c>
      <c r="B3319" s="181" t="s">
        <v>6676</v>
      </c>
      <c r="C3319" s="182" t="s">
        <v>6677</v>
      </c>
      <c r="D3319" s="183" t="s">
        <v>36</v>
      </c>
      <c r="E3319" s="181" t="s">
        <v>35</v>
      </c>
      <c r="F3319" s="183" t="s">
        <v>35</v>
      </c>
      <c r="G3319" s="181" t="s">
        <v>254</v>
      </c>
      <c r="H3319" s="184">
        <v>1</v>
      </c>
      <c r="I3319" s="185" t="s">
        <v>107</v>
      </c>
      <c r="J3319" s="181" t="s">
        <v>37</v>
      </c>
      <c r="K3319" s="181" t="s">
        <v>38</v>
      </c>
      <c r="L3319" s="186">
        <v>45492</v>
      </c>
      <c r="M3319" s="187" t="s">
        <v>225</v>
      </c>
      <c r="N3319" s="183" t="s">
        <v>36</v>
      </c>
      <c r="O3319" s="181"/>
      <c r="P3319" s="184">
        <v>0.75</v>
      </c>
      <c r="Q3319" s="185" t="s">
        <v>107</v>
      </c>
      <c r="R3319" s="181" t="s">
        <v>37</v>
      </c>
      <c r="S3319" s="181" t="s">
        <v>96</v>
      </c>
      <c r="T3319" s="186">
        <v>45492</v>
      </c>
      <c r="U3319" s="187" t="s">
        <v>225</v>
      </c>
      <c r="V3319" s="188" t="str" cm="1">
        <f t="array" ref="V3319">IF(SUM(LEN(A3319:U3319))=0,"",IF(OR(OR(ISBLANK(E3319),SUM(LEN(B3319),LEN(C3319))=0),AND(NOT(D3319="Unknown"),ISBLANK(I3319)),AND(NOT(N3319="Unknown"),ISBLANK(Q3319))),"Missing Information", INDEX(Table15[Entire Service Line Classification], MATCH(SUMIFS(Table15[Unique ID],Table15[System-Owned Portion],D3319,Table15[If Material Anything Other than "Lead" in Column E,Was Material Ever Previously Lead?],F3319,Table15[Customer-Owned Portion],N3319),Table15[Unique ID],0),0)))</f>
        <v>Non-lead</v>
      </c>
      <c r="W3319" s="189"/>
    </row>
    <row r="3320" spans="1:23" s="190" customFormat="1" ht="37.5" x14ac:dyDescent="0.25">
      <c r="A3320" s="180">
        <v>10890596</v>
      </c>
      <c r="B3320" s="181" t="s">
        <v>6678</v>
      </c>
      <c r="C3320" s="182" t="s">
        <v>6679</v>
      </c>
      <c r="D3320" s="183" t="s">
        <v>36</v>
      </c>
      <c r="E3320" s="181" t="s">
        <v>35</v>
      </c>
      <c r="F3320" s="183" t="s">
        <v>35</v>
      </c>
      <c r="G3320" s="181" t="s">
        <v>262</v>
      </c>
      <c r="H3320" s="184">
        <v>1</v>
      </c>
      <c r="I3320" s="185" t="s">
        <v>107</v>
      </c>
      <c r="J3320" s="181" t="s">
        <v>37</v>
      </c>
      <c r="K3320" s="181" t="s">
        <v>38</v>
      </c>
      <c r="L3320" s="186">
        <v>45474</v>
      </c>
      <c r="M3320" s="187" t="s">
        <v>225</v>
      </c>
      <c r="N3320" s="183" t="s">
        <v>43</v>
      </c>
      <c r="O3320" s="181"/>
      <c r="P3320" s="184">
        <v>1</v>
      </c>
      <c r="Q3320" s="185" t="s">
        <v>107</v>
      </c>
      <c r="R3320" s="181" t="s">
        <v>37</v>
      </c>
      <c r="S3320" s="181" t="s">
        <v>96</v>
      </c>
      <c r="T3320" s="186">
        <v>45474</v>
      </c>
      <c r="U3320" s="187" t="s">
        <v>7069</v>
      </c>
      <c r="V3320" s="188" t="str" cm="1">
        <f t="array" ref="V3320">IF(SUM(LEN(A3320:U3320))=0,"",IF(OR(OR(ISBLANK(E3320),SUM(LEN(B3320),LEN(C3320))=0),AND(NOT(D3320="Unknown"),ISBLANK(I3320)),AND(NOT(N3320="Unknown"),ISBLANK(Q3320))),"Missing Information", INDEX(Table15[Entire Service Line Classification], MATCH(SUMIFS(Table15[Unique ID],Table15[System-Owned Portion],D3320,Table15[If Material Anything Other than "Lead" in Column E,Was Material Ever Previously Lead?],F3320,Table15[Customer-Owned Portion],N3320),Table15[Unique ID],0),0)))</f>
        <v>Non-lead</v>
      </c>
      <c r="W3320" s="189"/>
    </row>
    <row r="3321" spans="1:23" s="190" customFormat="1" ht="37.5" x14ac:dyDescent="0.25">
      <c r="A3321" s="180">
        <v>10890595</v>
      </c>
      <c r="B3321" s="181" t="s">
        <v>6680</v>
      </c>
      <c r="C3321" s="182" t="s">
        <v>6681</v>
      </c>
      <c r="D3321" s="183" t="s">
        <v>43</v>
      </c>
      <c r="E3321" s="181" t="s">
        <v>35</v>
      </c>
      <c r="F3321" s="183" t="s">
        <v>35</v>
      </c>
      <c r="G3321" s="181" t="s">
        <v>254</v>
      </c>
      <c r="H3321" s="184">
        <v>0.75</v>
      </c>
      <c r="I3321" s="185" t="s">
        <v>107</v>
      </c>
      <c r="J3321" s="181" t="s">
        <v>37</v>
      </c>
      <c r="K3321" s="181" t="s">
        <v>38</v>
      </c>
      <c r="L3321" s="186">
        <v>45455</v>
      </c>
      <c r="M3321" s="187" t="s">
        <v>7076</v>
      </c>
      <c r="N3321" s="183" t="s">
        <v>43</v>
      </c>
      <c r="O3321" s="181"/>
      <c r="P3321" s="184">
        <v>0.75</v>
      </c>
      <c r="Q3321" s="185" t="s">
        <v>107</v>
      </c>
      <c r="R3321" s="181" t="s">
        <v>37</v>
      </c>
      <c r="S3321" s="181" t="s">
        <v>96</v>
      </c>
      <c r="T3321" s="186">
        <v>45455</v>
      </c>
      <c r="U3321" s="187" t="s">
        <v>7069</v>
      </c>
      <c r="V3321" s="188" t="str" cm="1">
        <f t="array" ref="V3321">IF(SUM(LEN(A3321:U3321))=0,"",IF(OR(OR(ISBLANK(E3321),SUM(LEN(B3321),LEN(C3321))=0),AND(NOT(D3321="Unknown"),ISBLANK(I3321)),AND(NOT(N3321="Unknown"),ISBLANK(Q3321))),"Missing Information", INDEX(Table15[Entire Service Line Classification], MATCH(SUMIFS(Table15[Unique ID],Table15[System-Owned Portion],D3321,Table15[If Material Anything Other than "Lead" in Column E,Was Material Ever Previously Lead?],F3321,Table15[Customer-Owned Portion],N3321),Table15[Unique ID],0),0)))</f>
        <v>Non-lead</v>
      </c>
      <c r="W3321" s="189"/>
    </row>
    <row r="3322" spans="1:23" s="190" customFormat="1" ht="37.5" x14ac:dyDescent="0.25">
      <c r="A3322" s="180">
        <v>10890594</v>
      </c>
      <c r="B3322" s="181" t="s">
        <v>6682</v>
      </c>
      <c r="C3322" s="182" t="s">
        <v>6683</v>
      </c>
      <c r="D3322" s="183" t="s">
        <v>36</v>
      </c>
      <c r="E3322" s="181" t="s">
        <v>35</v>
      </c>
      <c r="F3322" s="183" t="s">
        <v>35</v>
      </c>
      <c r="G3322" s="181" t="s">
        <v>249</v>
      </c>
      <c r="H3322" s="184">
        <v>1</v>
      </c>
      <c r="I3322" s="185" t="s">
        <v>107</v>
      </c>
      <c r="J3322" s="181" t="s">
        <v>37</v>
      </c>
      <c r="K3322" s="181" t="s">
        <v>38</v>
      </c>
      <c r="L3322" s="186">
        <v>45474</v>
      </c>
      <c r="M3322" s="187" t="s">
        <v>225</v>
      </c>
      <c r="N3322" s="183" t="s">
        <v>43</v>
      </c>
      <c r="O3322" s="181"/>
      <c r="P3322" s="184">
        <v>0.75</v>
      </c>
      <c r="Q3322" s="185" t="s">
        <v>107</v>
      </c>
      <c r="R3322" s="181" t="s">
        <v>37</v>
      </c>
      <c r="S3322" s="181" t="s">
        <v>96</v>
      </c>
      <c r="T3322" s="186">
        <v>45474</v>
      </c>
      <c r="U3322" s="187" t="s">
        <v>7069</v>
      </c>
      <c r="V3322" s="188" t="str" cm="1">
        <f t="array" ref="V3322">IF(SUM(LEN(A3322:U3322))=0,"",IF(OR(OR(ISBLANK(E3322),SUM(LEN(B3322),LEN(C3322))=0),AND(NOT(D3322="Unknown"),ISBLANK(I3322)),AND(NOT(N3322="Unknown"),ISBLANK(Q3322))),"Missing Information", INDEX(Table15[Entire Service Line Classification], MATCH(SUMIFS(Table15[Unique ID],Table15[System-Owned Portion],D3322,Table15[If Material Anything Other than "Lead" in Column E,Was Material Ever Previously Lead?],F3322,Table15[Customer-Owned Portion],N3322),Table15[Unique ID],0),0)))</f>
        <v>Non-lead</v>
      </c>
      <c r="W3322" s="189"/>
    </row>
    <row r="3323" spans="1:23" s="190" customFormat="1" ht="37.5" x14ac:dyDescent="0.25">
      <c r="A3323" s="180">
        <v>10890593</v>
      </c>
      <c r="B3323" s="181" t="s">
        <v>6684</v>
      </c>
      <c r="C3323" s="182" t="s">
        <v>6685</v>
      </c>
      <c r="D3323" s="183" t="s">
        <v>36</v>
      </c>
      <c r="E3323" s="181" t="s">
        <v>35</v>
      </c>
      <c r="F3323" s="183" t="s">
        <v>35</v>
      </c>
      <c r="G3323" s="181" t="s">
        <v>239</v>
      </c>
      <c r="H3323" s="184">
        <v>1</v>
      </c>
      <c r="I3323" s="185" t="s">
        <v>107</v>
      </c>
      <c r="J3323" s="181" t="s">
        <v>37</v>
      </c>
      <c r="K3323" s="181" t="s">
        <v>38</v>
      </c>
      <c r="L3323" s="186">
        <v>45405</v>
      </c>
      <c r="M3323" s="187" t="s">
        <v>225</v>
      </c>
      <c r="N3323" s="183" t="s">
        <v>43</v>
      </c>
      <c r="O3323" s="181"/>
      <c r="P3323" s="184">
        <v>0.75</v>
      </c>
      <c r="Q3323" s="185" t="s">
        <v>107</v>
      </c>
      <c r="R3323" s="181" t="s">
        <v>37</v>
      </c>
      <c r="S3323" s="181" t="s">
        <v>96</v>
      </c>
      <c r="T3323" s="186">
        <v>45405</v>
      </c>
      <c r="U3323" s="187" t="s">
        <v>7069</v>
      </c>
      <c r="V3323" s="188" t="str" cm="1">
        <f t="array" ref="V3323">IF(SUM(LEN(A3323:U3323))=0,"",IF(OR(OR(ISBLANK(E3323),SUM(LEN(B3323),LEN(C3323))=0),AND(NOT(D3323="Unknown"),ISBLANK(I3323)),AND(NOT(N3323="Unknown"),ISBLANK(Q3323))),"Missing Information", INDEX(Table15[Entire Service Line Classification], MATCH(SUMIFS(Table15[Unique ID],Table15[System-Owned Portion],D3323,Table15[If Material Anything Other than "Lead" in Column E,Was Material Ever Previously Lead?],F3323,Table15[Customer-Owned Portion],N3323),Table15[Unique ID],0),0)))</f>
        <v>Non-lead</v>
      </c>
      <c r="W3323" s="189"/>
    </row>
    <row r="3324" spans="1:23" s="190" customFormat="1" ht="37.5" x14ac:dyDescent="0.25">
      <c r="A3324" s="180">
        <v>10890592</v>
      </c>
      <c r="B3324" s="181" t="s">
        <v>6686</v>
      </c>
      <c r="C3324" s="182" t="s">
        <v>6687</v>
      </c>
      <c r="D3324" s="183" t="s">
        <v>36</v>
      </c>
      <c r="E3324" s="181" t="s">
        <v>35</v>
      </c>
      <c r="F3324" s="183" t="s">
        <v>35</v>
      </c>
      <c r="G3324" s="181" t="s">
        <v>242</v>
      </c>
      <c r="H3324" s="184">
        <v>1</v>
      </c>
      <c r="I3324" s="185" t="s">
        <v>107</v>
      </c>
      <c r="J3324" s="181" t="s">
        <v>37</v>
      </c>
      <c r="K3324" s="181" t="s">
        <v>38</v>
      </c>
      <c r="L3324" s="186">
        <v>45474</v>
      </c>
      <c r="M3324" s="187" t="s">
        <v>225</v>
      </c>
      <c r="N3324" s="183" t="s">
        <v>43</v>
      </c>
      <c r="O3324" s="181"/>
      <c r="P3324" s="184">
        <v>1</v>
      </c>
      <c r="Q3324" s="185" t="s">
        <v>107</v>
      </c>
      <c r="R3324" s="181" t="s">
        <v>37</v>
      </c>
      <c r="S3324" s="181" t="s">
        <v>96</v>
      </c>
      <c r="T3324" s="186">
        <v>45474</v>
      </c>
      <c r="U3324" s="187" t="s">
        <v>7069</v>
      </c>
      <c r="V3324" s="188" t="str" cm="1">
        <f t="array" ref="V3324">IF(SUM(LEN(A3324:U3324))=0,"",IF(OR(OR(ISBLANK(E3324),SUM(LEN(B3324),LEN(C3324))=0),AND(NOT(D3324="Unknown"),ISBLANK(I3324)),AND(NOT(N3324="Unknown"),ISBLANK(Q3324))),"Missing Information", INDEX(Table15[Entire Service Line Classification], MATCH(SUMIFS(Table15[Unique ID],Table15[System-Owned Portion],D3324,Table15[If Material Anything Other than "Lead" in Column E,Was Material Ever Previously Lead?],F3324,Table15[Customer-Owned Portion],N3324),Table15[Unique ID],0),0)))</f>
        <v>Non-lead</v>
      </c>
      <c r="W3324" s="189"/>
    </row>
    <row r="3325" spans="1:23" s="190" customFormat="1" ht="37.5" x14ac:dyDescent="0.25">
      <c r="A3325" s="180">
        <v>10890591</v>
      </c>
      <c r="B3325" s="181" t="s">
        <v>6688</v>
      </c>
      <c r="C3325" s="182" t="s">
        <v>6689</v>
      </c>
      <c r="D3325" s="183" t="s">
        <v>36</v>
      </c>
      <c r="E3325" s="181" t="s">
        <v>35</v>
      </c>
      <c r="F3325" s="183" t="s">
        <v>35</v>
      </c>
      <c r="G3325" s="181" t="s">
        <v>272</v>
      </c>
      <c r="H3325" s="184">
        <v>1</v>
      </c>
      <c r="I3325" s="185" t="s">
        <v>107</v>
      </c>
      <c r="J3325" s="181" t="s">
        <v>37</v>
      </c>
      <c r="K3325" s="181" t="s">
        <v>38</v>
      </c>
      <c r="L3325" s="186">
        <v>45476</v>
      </c>
      <c r="M3325" s="187" t="s">
        <v>7068</v>
      </c>
      <c r="N3325" s="183" t="s">
        <v>43</v>
      </c>
      <c r="O3325" s="181"/>
      <c r="P3325" s="184">
        <v>0.75</v>
      </c>
      <c r="Q3325" s="185" t="s">
        <v>107</v>
      </c>
      <c r="R3325" s="181" t="s">
        <v>37</v>
      </c>
      <c r="S3325" s="181" t="s">
        <v>96</v>
      </c>
      <c r="T3325" s="186">
        <v>45476</v>
      </c>
      <c r="U3325" s="187" t="s">
        <v>7068</v>
      </c>
      <c r="V3325" s="188" t="str" cm="1">
        <f t="array" ref="V3325">IF(SUM(LEN(A3325:U3325))=0,"",IF(OR(OR(ISBLANK(E3325),SUM(LEN(B3325),LEN(C3325))=0),AND(NOT(D3325="Unknown"),ISBLANK(I3325)),AND(NOT(N3325="Unknown"),ISBLANK(Q3325))),"Missing Information", INDEX(Table15[Entire Service Line Classification], MATCH(SUMIFS(Table15[Unique ID],Table15[System-Owned Portion],D3325,Table15[If Material Anything Other than "Lead" in Column E,Was Material Ever Previously Lead?],F3325,Table15[Customer-Owned Portion],N3325),Table15[Unique ID],0),0)))</f>
        <v>Non-lead</v>
      </c>
      <c r="W3325" s="189"/>
    </row>
    <row r="3326" spans="1:23" s="190" customFormat="1" ht="37.5" x14ac:dyDescent="0.25">
      <c r="A3326" s="180">
        <v>10890590</v>
      </c>
      <c r="B3326" s="181" t="s">
        <v>6690</v>
      </c>
      <c r="C3326" s="182" t="s">
        <v>6691</v>
      </c>
      <c r="D3326" s="183" t="s">
        <v>43</v>
      </c>
      <c r="E3326" s="181" t="s">
        <v>35</v>
      </c>
      <c r="F3326" s="183" t="s">
        <v>35</v>
      </c>
      <c r="G3326" s="181" t="s">
        <v>240</v>
      </c>
      <c r="H3326" s="184">
        <v>1</v>
      </c>
      <c r="I3326" s="185" t="s">
        <v>107</v>
      </c>
      <c r="J3326" s="181" t="s">
        <v>37</v>
      </c>
      <c r="K3326" s="181" t="s">
        <v>38</v>
      </c>
      <c r="L3326" s="186">
        <v>45405</v>
      </c>
      <c r="M3326" s="187" t="s">
        <v>7068</v>
      </c>
      <c r="N3326" s="183" t="s">
        <v>43</v>
      </c>
      <c r="O3326" s="181"/>
      <c r="P3326" s="184">
        <v>0.75</v>
      </c>
      <c r="Q3326" s="185" t="s">
        <v>107</v>
      </c>
      <c r="R3326" s="181" t="s">
        <v>37</v>
      </c>
      <c r="S3326" s="181" t="s">
        <v>96</v>
      </c>
      <c r="T3326" s="186">
        <v>45405</v>
      </c>
      <c r="U3326" s="187" t="s">
        <v>7068</v>
      </c>
      <c r="V3326" s="188" t="str" cm="1">
        <f t="array" ref="V3326">IF(SUM(LEN(A3326:U3326))=0,"",IF(OR(OR(ISBLANK(E3326),SUM(LEN(B3326),LEN(C3326))=0),AND(NOT(D3326="Unknown"),ISBLANK(I3326)),AND(NOT(N3326="Unknown"),ISBLANK(Q3326))),"Missing Information", INDEX(Table15[Entire Service Line Classification], MATCH(SUMIFS(Table15[Unique ID],Table15[System-Owned Portion],D3326,Table15[If Material Anything Other than "Lead" in Column E,Was Material Ever Previously Lead?],F3326,Table15[Customer-Owned Portion],N3326),Table15[Unique ID],0),0)))</f>
        <v>Non-lead</v>
      </c>
      <c r="W3326" s="189"/>
    </row>
    <row r="3327" spans="1:23" s="190" customFormat="1" ht="37.5" x14ac:dyDescent="0.25">
      <c r="A3327" s="180">
        <v>10890588</v>
      </c>
      <c r="B3327" s="181" t="s">
        <v>6692</v>
      </c>
      <c r="C3327" s="182" t="s">
        <v>6693</v>
      </c>
      <c r="D3327" s="183" t="s">
        <v>36</v>
      </c>
      <c r="E3327" s="181" t="s">
        <v>35</v>
      </c>
      <c r="F3327" s="183" t="s">
        <v>35</v>
      </c>
      <c r="G3327" s="181" t="s">
        <v>280</v>
      </c>
      <c r="H3327" s="184">
        <v>1</v>
      </c>
      <c r="I3327" s="185" t="s">
        <v>107</v>
      </c>
      <c r="J3327" s="181" t="s">
        <v>37</v>
      </c>
      <c r="K3327" s="181" t="s">
        <v>38</v>
      </c>
      <c r="L3327" s="186">
        <v>45405</v>
      </c>
      <c r="M3327" s="187" t="s">
        <v>7068</v>
      </c>
      <c r="N3327" s="183" t="s">
        <v>43</v>
      </c>
      <c r="O3327" s="181"/>
      <c r="P3327" s="184">
        <v>0.75</v>
      </c>
      <c r="Q3327" s="185" t="s">
        <v>107</v>
      </c>
      <c r="R3327" s="181" t="s">
        <v>37</v>
      </c>
      <c r="S3327" s="181" t="s">
        <v>96</v>
      </c>
      <c r="T3327" s="186">
        <v>45405</v>
      </c>
      <c r="U3327" s="187" t="s">
        <v>7068</v>
      </c>
      <c r="V3327" s="188" t="str" cm="1">
        <f t="array" ref="V3327">IF(SUM(LEN(A3327:U3327))=0,"",IF(OR(OR(ISBLANK(E3327),SUM(LEN(B3327),LEN(C3327))=0),AND(NOT(D3327="Unknown"),ISBLANK(I3327)),AND(NOT(N3327="Unknown"),ISBLANK(Q3327))),"Missing Information", INDEX(Table15[Entire Service Line Classification], MATCH(SUMIFS(Table15[Unique ID],Table15[System-Owned Portion],D3327,Table15[If Material Anything Other than "Lead" in Column E,Was Material Ever Previously Lead?],F3327,Table15[Customer-Owned Portion],N3327),Table15[Unique ID],0),0)))</f>
        <v>Non-lead</v>
      </c>
      <c r="W3327" s="189"/>
    </row>
    <row r="3328" spans="1:23" s="190" customFormat="1" ht="37.5" x14ac:dyDescent="0.25">
      <c r="A3328" s="180">
        <v>10890587</v>
      </c>
      <c r="B3328" s="181" t="s">
        <v>6694</v>
      </c>
      <c r="C3328" s="182" t="s">
        <v>6695</v>
      </c>
      <c r="D3328" s="183" t="s">
        <v>43</v>
      </c>
      <c r="E3328" s="181" t="s">
        <v>35</v>
      </c>
      <c r="F3328" s="183" t="s">
        <v>35</v>
      </c>
      <c r="G3328" s="181" t="s">
        <v>254</v>
      </c>
      <c r="H3328" s="184">
        <v>1</v>
      </c>
      <c r="I3328" s="185" t="s">
        <v>107</v>
      </c>
      <c r="J3328" s="181" t="s">
        <v>37</v>
      </c>
      <c r="K3328" s="181" t="s">
        <v>38</v>
      </c>
      <c r="L3328" s="186">
        <v>45405</v>
      </c>
      <c r="M3328" s="187" t="s">
        <v>7068</v>
      </c>
      <c r="N3328" s="183" t="s">
        <v>36</v>
      </c>
      <c r="O3328" s="181"/>
      <c r="P3328" s="184">
        <v>1</v>
      </c>
      <c r="Q3328" s="185" t="s">
        <v>107</v>
      </c>
      <c r="R3328" s="181" t="s">
        <v>37</v>
      </c>
      <c r="S3328" s="181" t="s">
        <v>96</v>
      </c>
      <c r="T3328" s="186">
        <v>45405</v>
      </c>
      <c r="U3328" s="187" t="s">
        <v>225</v>
      </c>
      <c r="V3328" s="188" t="str" cm="1">
        <f t="array" ref="V3328">IF(SUM(LEN(A3328:U3328))=0,"",IF(OR(OR(ISBLANK(E3328),SUM(LEN(B3328),LEN(C3328))=0),AND(NOT(D3328="Unknown"),ISBLANK(I3328)),AND(NOT(N3328="Unknown"),ISBLANK(Q3328))),"Missing Information", INDEX(Table15[Entire Service Line Classification], MATCH(SUMIFS(Table15[Unique ID],Table15[System-Owned Portion],D3328,Table15[If Material Anything Other than "Lead" in Column E,Was Material Ever Previously Lead?],F3328,Table15[Customer-Owned Portion],N3328),Table15[Unique ID],0),0)))</f>
        <v>Non-lead</v>
      </c>
      <c r="W3328" s="189"/>
    </row>
    <row r="3329" spans="1:23" s="190" customFormat="1" ht="37.5" x14ac:dyDescent="0.25">
      <c r="A3329" s="180">
        <v>10890586</v>
      </c>
      <c r="B3329" s="181" t="s">
        <v>6696</v>
      </c>
      <c r="C3329" s="182" t="s">
        <v>6697</v>
      </c>
      <c r="D3329" s="183" t="s">
        <v>36</v>
      </c>
      <c r="E3329" s="181" t="s">
        <v>35</v>
      </c>
      <c r="F3329" s="183" t="s">
        <v>35</v>
      </c>
      <c r="G3329" s="181" t="s">
        <v>242</v>
      </c>
      <c r="H3329" s="184">
        <v>1</v>
      </c>
      <c r="I3329" s="185" t="s">
        <v>107</v>
      </c>
      <c r="J3329" s="181" t="s">
        <v>37</v>
      </c>
      <c r="K3329" s="181" t="s">
        <v>38</v>
      </c>
      <c r="L3329" s="186">
        <v>45495</v>
      </c>
      <c r="M3329" s="187" t="s">
        <v>225</v>
      </c>
      <c r="N3329" s="183" t="s">
        <v>43</v>
      </c>
      <c r="O3329" s="181"/>
      <c r="P3329" s="184">
        <v>0.75</v>
      </c>
      <c r="Q3329" s="185" t="s">
        <v>107</v>
      </c>
      <c r="R3329" s="181" t="s">
        <v>37</v>
      </c>
      <c r="S3329" s="181" t="s">
        <v>96</v>
      </c>
      <c r="T3329" s="186">
        <v>45495</v>
      </c>
      <c r="U3329" s="187" t="s">
        <v>7068</v>
      </c>
      <c r="V3329" s="188" t="str" cm="1">
        <f t="array" ref="V3329">IF(SUM(LEN(A3329:U3329))=0,"",IF(OR(OR(ISBLANK(E3329),SUM(LEN(B3329),LEN(C3329))=0),AND(NOT(D3329="Unknown"),ISBLANK(I3329)),AND(NOT(N3329="Unknown"),ISBLANK(Q3329))),"Missing Information", INDEX(Table15[Entire Service Line Classification], MATCH(SUMIFS(Table15[Unique ID],Table15[System-Owned Portion],D3329,Table15[If Material Anything Other than "Lead" in Column E,Was Material Ever Previously Lead?],F3329,Table15[Customer-Owned Portion],N3329),Table15[Unique ID],0),0)))</f>
        <v>Non-lead</v>
      </c>
      <c r="W3329" s="189"/>
    </row>
    <row r="3330" spans="1:23" s="190" customFormat="1" ht="37.5" x14ac:dyDescent="0.25">
      <c r="A3330" s="180">
        <v>10890585</v>
      </c>
      <c r="B3330" s="181" t="s">
        <v>6698</v>
      </c>
      <c r="C3330" s="182" t="s">
        <v>6699</v>
      </c>
      <c r="D3330" s="183" t="s">
        <v>36</v>
      </c>
      <c r="E3330" s="181" t="s">
        <v>35</v>
      </c>
      <c r="F3330" s="183" t="s">
        <v>35</v>
      </c>
      <c r="G3330" s="181" t="s">
        <v>225</v>
      </c>
      <c r="H3330" s="184">
        <v>1</v>
      </c>
      <c r="I3330" s="185" t="s">
        <v>107</v>
      </c>
      <c r="J3330" s="181" t="s">
        <v>37</v>
      </c>
      <c r="K3330" s="181" t="s">
        <v>38</v>
      </c>
      <c r="L3330" s="186">
        <v>45474</v>
      </c>
      <c r="M3330" s="187" t="s">
        <v>225</v>
      </c>
      <c r="N3330" s="183" t="s">
        <v>43</v>
      </c>
      <c r="O3330" s="181"/>
      <c r="P3330" s="184">
        <v>0.75</v>
      </c>
      <c r="Q3330" s="185" t="s">
        <v>107</v>
      </c>
      <c r="R3330" s="181" t="s">
        <v>37</v>
      </c>
      <c r="S3330" s="181" t="s">
        <v>96</v>
      </c>
      <c r="T3330" s="186">
        <v>45474</v>
      </c>
      <c r="U3330" s="187" t="s">
        <v>7069</v>
      </c>
      <c r="V3330" s="188" t="str" cm="1">
        <f t="array" ref="V3330">IF(SUM(LEN(A3330:U3330))=0,"",IF(OR(OR(ISBLANK(E3330),SUM(LEN(B3330),LEN(C3330))=0),AND(NOT(D3330="Unknown"),ISBLANK(I3330)),AND(NOT(N3330="Unknown"),ISBLANK(Q3330))),"Missing Information", INDEX(Table15[Entire Service Line Classification], MATCH(SUMIFS(Table15[Unique ID],Table15[System-Owned Portion],D3330,Table15[If Material Anything Other than "Lead" in Column E,Was Material Ever Previously Lead?],F3330,Table15[Customer-Owned Portion],N3330),Table15[Unique ID],0),0)))</f>
        <v>Non-lead</v>
      </c>
      <c r="W3330" s="189"/>
    </row>
    <row r="3331" spans="1:23" s="190" customFormat="1" ht="37.5" x14ac:dyDescent="0.25">
      <c r="A3331" s="180">
        <v>10890584</v>
      </c>
      <c r="B3331" s="181" t="s">
        <v>6700</v>
      </c>
      <c r="C3331" s="182" t="s">
        <v>6701</v>
      </c>
      <c r="D3331" s="183" t="s">
        <v>43</v>
      </c>
      <c r="E3331" s="181" t="s">
        <v>35</v>
      </c>
      <c r="F3331" s="183" t="s">
        <v>35</v>
      </c>
      <c r="G3331" s="181" t="s">
        <v>7044</v>
      </c>
      <c r="H3331" s="184">
        <v>1</v>
      </c>
      <c r="I3331" s="185" t="s">
        <v>107</v>
      </c>
      <c r="J3331" s="181" t="s">
        <v>37</v>
      </c>
      <c r="K3331" s="181" t="s">
        <v>38</v>
      </c>
      <c r="L3331" s="186">
        <v>45405</v>
      </c>
      <c r="M3331" s="187" t="s">
        <v>7068</v>
      </c>
      <c r="N3331" s="183" t="s">
        <v>43</v>
      </c>
      <c r="O3331" s="181"/>
      <c r="P3331" s="184">
        <v>0.75</v>
      </c>
      <c r="Q3331" s="185" t="s">
        <v>107</v>
      </c>
      <c r="R3331" s="181" t="s">
        <v>37</v>
      </c>
      <c r="S3331" s="181" t="s">
        <v>96</v>
      </c>
      <c r="T3331" s="186">
        <v>45405</v>
      </c>
      <c r="U3331" s="187" t="s">
        <v>7068</v>
      </c>
      <c r="V3331" s="188" t="str" cm="1">
        <f t="array" ref="V3331">IF(SUM(LEN(A3331:U3331))=0,"",IF(OR(OR(ISBLANK(E3331),SUM(LEN(B3331),LEN(C3331))=0),AND(NOT(D3331="Unknown"),ISBLANK(I3331)),AND(NOT(N3331="Unknown"),ISBLANK(Q3331))),"Missing Information", INDEX(Table15[Entire Service Line Classification], MATCH(SUMIFS(Table15[Unique ID],Table15[System-Owned Portion],D3331,Table15[If Material Anything Other than "Lead" in Column E,Was Material Ever Previously Lead?],F3331,Table15[Customer-Owned Portion],N3331),Table15[Unique ID],0),0)))</f>
        <v>Non-lead</v>
      </c>
      <c r="W3331" s="189"/>
    </row>
    <row r="3332" spans="1:23" s="190" customFormat="1" ht="37.5" x14ac:dyDescent="0.25">
      <c r="A3332" s="180">
        <v>10890583</v>
      </c>
      <c r="B3332" s="181" t="s">
        <v>6702</v>
      </c>
      <c r="C3332" s="182" t="s">
        <v>6703</v>
      </c>
      <c r="D3332" s="183" t="s">
        <v>36</v>
      </c>
      <c r="E3332" s="181" t="s">
        <v>35</v>
      </c>
      <c r="F3332" s="183" t="s">
        <v>35</v>
      </c>
      <c r="G3332" s="181" t="s">
        <v>233</v>
      </c>
      <c r="H3332" s="184">
        <v>1</v>
      </c>
      <c r="I3332" s="185" t="s">
        <v>107</v>
      </c>
      <c r="J3332" s="181" t="s">
        <v>37</v>
      </c>
      <c r="K3332" s="181" t="s">
        <v>38</v>
      </c>
      <c r="L3332" s="186">
        <v>45474</v>
      </c>
      <c r="M3332" s="187" t="s">
        <v>225</v>
      </c>
      <c r="N3332" s="183" t="s">
        <v>43</v>
      </c>
      <c r="O3332" s="181"/>
      <c r="P3332" s="184">
        <v>0.75</v>
      </c>
      <c r="Q3332" s="185" t="s">
        <v>107</v>
      </c>
      <c r="R3332" s="181" t="s">
        <v>37</v>
      </c>
      <c r="S3332" s="181" t="s">
        <v>96</v>
      </c>
      <c r="T3332" s="186">
        <v>45474</v>
      </c>
      <c r="U3332" s="187" t="s">
        <v>7069</v>
      </c>
      <c r="V3332" s="188" t="str" cm="1">
        <f t="array" ref="V3332">IF(SUM(LEN(A3332:U3332))=0,"",IF(OR(OR(ISBLANK(E3332),SUM(LEN(B3332),LEN(C3332))=0),AND(NOT(D3332="Unknown"),ISBLANK(I3332)),AND(NOT(N3332="Unknown"),ISBLANK(Q3332))),"Missing Information", INDEX(Table15[Entire Service Line Classification], MATCH(SUMIFS(Table15[Unique ID],Table15[System-Owned Portion],D3332,Table15[If Material Anything Other than "Lead" in Column E,Was Material Ever Previously Lead?],F3332,Table15[Customer-Owned Portion],N3332),Table15[Unique ID],0),0)))</f>
        <v>Non-lead</v>
      </c>
      <c r="W3332" s="189"/>
    </row>
    <row r="3333" spans="1:23" s="190" customFormat="1" ht="37.5" x14ac:dyDescent="0.25">
      <c r="A3333" s="180">
        <v>10890582</v>
      </c>
      <c r="B3333" s="181" t="s">
        <v>6704</v>
      </c>
      <c r="C3333" s="182" t="s">
        <v>6705</v>
      </c>
      <c r="D3333" s="183" t="s">
        <v>36</v>
      </c>
      <c r="E3333" s="181" t="s">
        <v>35</v>
      </c>
      <c r="F3333" s="183" t="s">
        <v>35</v>
      </c>
      <c r="G3333" s="181" t="s">
        <v>250</v>
      </c>
      <c r="H3333" s="184">
        <v>1</v>
      </c>
      <c r="I3333" s="185" t="s">
        <v>107</v>
      </c>
      <c r="J3333" s="181" t="s">
        <v>37</v>
      </c>
      <c r="K3333" s="181" t="s">
        <v>38</v>
      </c>
      <c r="L3333" s="186">
        <v>45405</v>
      </c>
      <c r="M3333" s="187" t="s">
        <v>225</v>
      </c>
      <c r="N3333" s="183" t="s">
        <v>43</v>
      </c>
      <c r="O3333" s="181"/>
      <c r="P3333" s="184">
        <v>0.75</v>
      </c>
      <c r="Q3333" s="185" t="s">
        <v>107</v>
      </c>
      <c r="R3333" s="181" t="s">
        <v>37</v>
      </c>
      <c r="S3333" s="181" t="s">
        <v>96</v>
      </c>
      <c r="T3333" s="186">
        <v>45405</v>
      </c>
      <c r="U3333" s="187" t="s">
        <v>7069</v>
      </c>
      <c r="V3333" s="188" t="str" cm="1">
        <f t="array" ref="V3333">IF(SUM(LEN(A3333:U3333))=0,"",IF(OR(OR(ISBLANK(E3333),SUM(LEN(B3333),LEN(C3333))=0),AND(NOT(D3333="Unknown"),ISBLANK(I3333)),AND(NOT(N3333="Unknown"),ISBLANK(Q3333))),"Missing Information", INDEX(Table15[Entire Service Line Classification], MATCH(SUMIFS(Table15[Unique ID],Table15[System-Owned Portion],D3333,Table15[If Material Anything Other than "Lead" in Column E,Was Material Ever Previously Lead?],F3333,Table15[Customer-Owned Portion],N3333),Table15[Unique ID],0),0)))</f>
        <v>Non-lead</v>
      </c>
      <c r="W3333" s="189"/>
    </row>
    <row r="3334" spans="1:23" s="190" customFormat="1" ht="37.5" x14ac:dyDescent="0.25">
      <c r="A3334" s="180">
        <v>10890581</v>
      </c>
      <c r="B3334" s="181" t="s">
        <v>6706</v>
      </c>
      <c r="C3334" s="182" t="s">
        <v>6707</v>
      </c>
      <c r="D3334" s="183" t="s">
        <v>36</v>
      </c>
      <c r="E3334" s="181" t="s">
        <v>35</v>
      </c>
      <c r="F3334" s="183" t="s">
        <v>35</v>
      </c>
      <c r="G3334" s="181" t="s">
        <v>231</v>
      </c>
      <c r="H3334" s="184">
        <v>1</v>
      </c>
      <c r="I3334" s="185" t="s">
        <v>107</v>
      </c>
      <c r="J3334" s="181" t="s">
        <v>37</v>
      </c>
      <c r="K3334" s="181" t="s">
        <v>38</v>
      </c>
      <c r="L3334" s="186">
        <v>45495</v>
      </c>
      <c r="M3334" s="187" t="s">
        <v>225</v>
      </c>
      <c r="N3334" s="183" t="s">
        <v>43</v>
      </c>
      <c r="O3334" s="181"/>
      <c r="P3334" s="184">
        <v>0.75</v>
      </c>
      <c r="Q3334" s="185" t="s">
        <v>107</v>
      </c>
      <c r="R3334" s="181" t="s">
        <v>37</v>
      </c>
      <c r="S3334" s="181" t="s">
        <v>96</v>
      </c>
      <c r="T3334" s="186">
        <v>45495</v>
      </c>
      <c r="U3334" s="187" t="s">
        <v>7068</v>
      </c>
      <c r="V3334" s="188" t="str" cm="1">
        <f t="array" ref="V3334">IF(SUM(LEN(A3334:U3334))=0,"",IF(OR(OR(ISBLANK(E3334),SUM(LEN(B3334),LEN(C3334))=0),AND(NOT(D3334="Unknown"),ISBLANK(I3334)),AND(NOT(N3334="Unknown"),ISBLANK(Q3334))),"Missing Information", INDEX(Table15[Entire Service Line Classification], MATCH(SUMIFS(Table15[Unique ID],Table15[System-Owned Portion],D3334,Table15[If Material Anything Other than "Lead" in Column E,Was Material Ever Previously Lead?],F3334,Table15[Customer-Owned Portion],N3334),Table15[Unique ID],0),0)))</f>
        <v>Non-lead</v>
      </c>
      <c r="W3334" s="189"/>
    </row>
    <row r="3335" spans="1:23" s="190" customFormat="1" ht="37.5" x14ac:dyDescent="0.25">
      <c r="A3335" s="180">
        <v>10890580</v>
      </c>
      <c r="B3335" s="181" t="s">
        <v>6708</v>
      </c>
      <c r="C3335" s="182" t="s">
        <v>6709</v>
      </c>
      <c r="D3335" s="183" t="s">
        <v>36</v>
      </c>
      <c r="E3335" s="181" t="s">
        <v>35</v>
      </c>
      <c r="F3335" s="183" t="s">
        <v>35</v>
      </c>
      <c r="G3335" s="181" t="s">
        <v>7066</v>
      </c>
      <c r="H3335" s="184">
        <v>1</v>
      </c>
      <c r="I3335" s="185" t="s">
        <v>107</v>
      </c>
      <c r="J3335" s="181" t="s">
        <v>37</v>
      </c>
      <c r="K3335" s="181" t="s">
        <v>38</v>
      </c>
      <c r="L3335" s="186">
        <v>45453</v>
      </c>
      <c r="M3335" s="187" t="s">
        <v>7068</v>
      </c>
      <c r="N3335" s="183" t="s">
        <v>36</v>
      </c>
      <c r="O3335" s="181"/>
      <c r="P3335" s="184">
        <v>1</v>
      </c>
      <c r="Q3335" s="185" t="s">
        <v>107</v>
      </c>
      <c r="R3335" s="181" t="s">
        <v>37</v>
      </c>
      <c r="S3335" s="181" t="s">
        <v>96</v>
      </c>
      <c r="T3335" s="186">
        <v>45453</v>
      </c>
      <c r="U3335" s="187" t="s">
        <v>7068</v>
      </c>
      <c r="V3335" s="188" t="str" cm="1">
        <f t="array" ref="V3335">IF(SUM(LEN(A3335:U3335))=0,"",IF(OR(OR(ISBLANK(E3335),SUM(LEN(B3335),LEN(C3335))=0),AND(NOT(D3335="Unknown"),ISBLANK(I3335)),AND(NOT(N3335="Unknown"),ISBLANK(Q3335))),"Missing Information", INDEX(Table15[Entire Service Line Classification], MATCH(SUMIFS(Table15[Unique ID],Table15[System-Owned Portion],D3335,Table15[If Material Anything Other than "Lead" in Column E,Was Material Ever Previously Lead?],F3335,Table15[Customer-Owned Portion],N3335),Table15[Unique ID],0),0)))</f>
        <v>Non-lead</v>
      </c>
      <c r="W3335" s="189"/>
    </row>
    <row r="3336" spans="1:23" s="190" customFormat="1" ht="37.5" x14ac:dyDescent="0.25">
      <c r="A3336" s="180">
        <v>10890579</v>
      </c>
      <c r="B3336" s="181" t="s">
        <v>6710</v>
      </c>
      <c r="C3336" s="182" t="s">
        <v>6711</v>
      </c>
      <c r="D3336" s="183" t="s">
        <v>43</v>
      </c>
      <c r="E3336" s="181" t="s">
        <v>35</v>
      </c>
      <c r="F3336" s="183" t="s">
        <v>35</v>
      </c>
      <c r="G3336" s="181" t="s">
        <v>228</v>
      </c>
      <c r="H3336" s="184">
        <v>1</v>
      </c>
      <c r="I3336" s="185" t="s">
        <v>107</v>
      </c>
      <c r="J3336" s="181" t="s">
        <v>37</v>
      </c>
      <c r="K3336" s="181" t="s">
        <v>38</v>
      </c>
      <c r="L3336" s="186">
        <v>45455</v>
      </c>
      <c r="M3336" s="187" t="s">
        <v>7069</v>
      </c>
      <c r="N3336" s="183" t="s">
        <v>43</v>
      </c>
      <c r="O3336" s="181"/>
      <c r="P3336" s="184">
        <v>1</v>
      </c>
      <c r="Q3336" s="185" t="s">
        <v>107</v>
      </c>
      <c r="R3336" s="181" t="s">
        <v>37</v>
      </c>
      <c r="S3336" s="181" t="s">
        <v>96</v>
      </c>
      <c r="T3336" s="186">
        <v>45455</v>
      </c>
      <c r="U3336" s="187" t="s">
        <v>7069</v>
      </c>
      <c r="V3336" s="188" t="str" cm="1">
        <f t="array" ref="V3336">IF(SUM(LEN(A3336:U3336))=0,"",IF(OR(OR(ISBLANK(E3336),SUM(LEN(B3336),LEN(C3336))=0),AND(NOT(D3336="Unknown"),ISBLANK(I3336)),AND(NOT(N3336="Unknown"),ISBLANK(Q3336))),"Missing Information", INDEX(Table15[Entire Service Line Classification], MATCH(SUMIFS(Table15[Unique ID],Table15[System-Owned Portion],D3336,Table15[If Material Anything Other than "Lead" in Column E,Was Material Ever Previously Lead?],F3336,Table15[Customer-Owned Portion],N3336),Table15[Unique ID],0),0)))</f>
        <v>Non-lead</v>
      </c>
      <c r="W3336" s="189"/>
    </row>
    <row r="3337" spans="1:23" s="190" customFormat="1" ht="37.5" x14ac:dyDescent="0.25">
      <c r="A3337" s="180">
        <v>10890578</v>
      </c>
      <c r="B3337" s="181" t="s">
        <v>6712</v>
      </c>
      <c r="C3337" s="182" t="s">
        <v>6713</v>
      </c>
      <c r="D3337" s="183" t="s">
        <v>43</v>
      </c>
      <c r="E3337" s="181" t="s">
        <v>35</v>
      </c>
      <c r="F3337" s="183" t="s">
        <v>35</v>
      </c>
      <c r="G3337" s="181" t="s">
        <v>255</v>
      </c>
      <c r="H3337" s="184">
        <v>1</v>
      </c>
      <c r="I3337" s="185" t="s">
        <v>107</v>
      </c>
      <c r="J3337" s="181" t="s">
        <v>37</v>
      </c>
      <c r="K3337" s="181" t="s">
        <v>38</v>
      </c>
      <c r="L3337" s="186">
        <v>45405</v>
      </c>
      <c r="M3337" s="187" t="s">
        <v>7068</v>
      </c>
      <c r="N3337" s="183" t="s">
        <v>36</v>
      </c>
      <c r="O3337" s="181"/>
      <c r="P3337" s="184">
        <v>0.75</v>
      </c>
      <c r="Q3337" s="185" t="s">
        <v>107</v>
      </c>
      <c r="R3337" s="181" t="s">
        <v>37</v>
      </c>
      <c r="S3337" s="181" t="s">
        <v>96</v>
      </c>
      <c r="T3337" s="186">
        <v>45405</v>
      </c>
      <c r="U3337" s="187" t="s">
        <v>225</v>
      </c>
      <c r="V3337" s="188" t="str" cm="1">
        <f t="array" ref="V3337">IF(SUM(LEN(A3337:U3337))=0,"",IF(OR(OR(ISBLANK(E3337),SUM(LEN(B3337),LEN(C3337))=0),AND(NOT(D3337="Unknown"),ISBLANK(I3337)),AND(NOT(N3337="Unknown"),ISBLANK(Q3337))),"Missing Information", INDEX(Table15[Entire Service Line Classification], MATCH(SUMIFS(Table15[Unique ID],Table15[System-Owned Portion],D3337,Table15[If Material Anything Other than "Lead" in Column E,Was Material Ever Previously Lead?],F3337,Table15[Customer-Owned Portion],N3337),Table15[Unique ID],0),0)))</f>
        <v>Non-lead</v>
      </c>
      <c r="W3337" s="189"/>
    </row>
    <row r="3338" spans="1:23" s="190" customFormat="1" ht="37.5" x14ac:dyDescent="0.25">
      <c r="A3338" s="180">
        <v>10890577</v>
      </c>
      <c r="B3338" s="181" t="s">
        <v>6714</v>
      </c>
      <c r="C3338" s="182" t="s">
        <v>6715</v>
      </c>
      <c r="D3338" s="183" t="s">
        <v>43</v>
      </c>
      <c r="E3338" s="181" t="s">
        <v>35</v>
      </c>
      <c r="F3338" s="183" t="s">
        <v>35</v>
      </c>
      <c r="G3338" s="181" t="s">
        <v>250</v>
      </c>
      <c r="H3338" s="184">
        <v>1</v>
      </c>
      <c r="I3338" s="185" t="s">
        <v>107</v>
      </c>
      <c r="J3338" s="181" t="s">
        <v>37</v>
      </c>
      <c r="K3338" s="181" t="s">
        <v>38</v>
      </c>
      <c r="L3338" s="186">
        <v>45492</v>
      </c>
      <c r="M3338" s="187" t="s">
        <v>225</v>
      </c>
      <c r="N3338" s="183" t="s">
        <v>43</v>
      </c>
      <c r="O3338" s="181"/>
      <c r="P3338" s="184">
        <v>1</v>
      </c>
      <c r="Q3338" s="185" t="s">
        <v>107</v>
      </c>
      <c r="R3338" s="181" t="s">
        <v>37</v>
      </c>
      <c r="S3338" s="181" t="s">
        <v>96</v>
      </c>
      <c r="T3338" s="186">
        <v>45492</v>
      </c>
      <c r="U3338" s="187" t="s">
        <v>7068</v>
      </c>
      <c r="V3338" s="188" t="str" cm="1">
        <f t="array" ref="V3338">IF(SUM(LEN(A3338:U3338))=0,"",IF(OR(OR(ISBLANK(E3338),SUM(LEN(B3338),LEN(C3338))=0),AND(NOT(D3338="Unknown"),ISBLANK(I3338)),AND(NOT(N3338="Unknown"),ISBLANK(Q3338))),"Missing Information", INDEX(Table15[Entire Service Line Classification], MATCH(SUMIFS(Table15[Unique ID],Table15[System-Owned Portion],D3338,Table15[If Material Anything Other than "Lead" in Column E,Was Material Ever Previously Lead?],F3338,Table15[Customer-Owned Portion],N3338),Table15[Unique ID],0),0)))</f>
        <v>Non-lead</v>
      </c>
      <c r="W3338" s="189"/>
    </row>
    <row r="3339" spans="1:23" s="190" customFormat="1" ht="37.5" x14ac:dyDescent="0.25">
      <c r="A3339" s="180">
        <v>10890576</v>
      </c>
      <c r="B3339" s="181" t="s">
        <v>6716</v>
      </c>
      <c r="C3339" s="182" t="s">
        <v>6717</v>
      </c>
      <c r="D3339" s="183" t="s">
        <v>43</v>
      </c>
      <c r="E3339" s="181" t="s">
        <v>35</v>
      </c>
      <c r="F3339" s="183" t="s">
        <v>35</v>
      </c>
      <c r="G3339" s="181" t="s">
        <v>233</v>
      </c>
      <c r="H3339" s="184">
        <v>1</v>
      </c>
      <c r="I3339" s="185" t="s">
        <v>107</v>
      </c>
      <c r="J3339" s="181" t="s">
        <v>37</v>
      </c>
      <c r="K3339" s="181" t="s">
        <v>38</v>
      </c>
      <c r="L3339" s="186">
        <v>45405</v>
      </c>
      <c r="M3339" s="187" t="s">
        <v>7068</v>
      </c>
      <c r="N3339" s="183" t="s">
        <v>43</v>
      </c>
      <c r="O3339" s="181"/>
      <c r="P3339" s="184">
        <v>1</v>
      </c>
      <c r="Q3339" s="185" t="s">
        <v>107</v>
      </c>
      <c r="R3339" s="181" t="s">
        <v>37</v>
      </c>
      <c r="S3339" s="181" t="s">
        <v>96</v>
      </c>
      <c r="T3339" s="186">
        <v>45405</v>
      </c>
      <c r="U3339" s="187" t="s">
        <v>7068</v>
      </c>
      <c r="V3339" s="188" t="str" cm="1">
        <f t="array" ref="V3339">IF(SUM(LEN(A3339:U3339))=0,"",IF(OR(OR(ISBLANK(E3339),SUM(LEN(B3339),LEN(C3339))=0),AND(NOT(D3339="Unknown"),ISBLANK(I3339)),AND(NOT(N3339="Unknown"),ISBLANK(Q3339))),"Missing Information", INDEX(Table15[Entire Service Line Classification], MATCH(SUMIFS(Table15[Unique ID],Table15[System-Owned Portion],D3339,Table15[If Material Anything Other than "Lead" in Column E,Was Material Ever Previously Lead?],F3339,Table15[Customer-Owned Portion],N3339),Table15[Unique ID],0),0)))</f>
        <v>Non-lead</v>
      </c>
      <c r="W3339" s="189"/>
    </row>
    <row r="3340" spans="1:23" s="190" customFormat="1" ht="37.5" x14ac:dyDescent="0.25">
      <c r="A3340" s="180">
        <v>10890574</v>
      </c>
      <c r="B3340" s="181" t="s">
        <v>6718</v>
      </c>
      <c r="C3340" s="182" t="s">
        <v>6719</v>
      </c>
      <c r="D3340" s="183" t="s">
        <v>36</v>
      </c>
      <c r="E3340" s="181" t="s">
        <v>35</v>
      </c>
      <c r="F3340" s="183" t="s">
        <v>35</v>
      </c>
      <c r="G3340" s="181" t="s">
        <v>242</v>
      </c>
      <c r="H3340" s="184">
        <v>1</v>
      </c>
      <c r="I3340" s="185" t="s">
        <v>107</v>
      </c>
      <c r="J3340" s="181" t="s">
        <v>37</v>
      </c>
      <c r="K3340" s="181" t="s">
        <v>38</v>
      </c>
      <c r="L3340" s="186">
        <v>45474</v>
      </c>
      <c r="M3340" s="187" t="s">
        <v>225</v>
      </c>
      <c r="N3340" s="183" t="s">
        <v>43</v>
      </c>
      <c r="O3340" s="181"/>
      <c r="P3340" s="184">
        <v>0.75</v>
      </c>
      <c r="Q3340" s="185" t="s">
        <v>107</v>
      </c>
      <c r="R3340" s="181" t="s">
        <v>37</v>
      </c>
      <c r="S3340" s="181" t="s">
        <v>96</v>
      </c>
      <c r="T3340" s="186">
        <v>45474</v>
      </c>
      <c r="U3340" s="187" t="s">
        <v>7069</v>
      </c>
      <c r="V3340" s="188" t="str" cm="1">
        <f t="array" ref="V3340">IF(SUM(LEN(A3340:U3340))=0,"",IF(OR(OR(ISBLANK(E3340),SUM(LEN(B3340),LEN(C3340))=0),AND(NOT(D3340="Unknown"),ISBLANK(I3340)),AND(NOT(N3340="Unknown"),ISBLANK(Q3340))),"Missing Information", INDEX(Table15[Entire Service Line Classification], MATCH(SUMIFS(Table15[Unique ID],Table15[System-Owned Portion],D3340,Table15[If Material Anything Other than "Lead" in Column E,Was Material Ever Previously Lead?],F3340,Table15[Customer-Owned Portion],N3340),Table15[Unique ID],0),0)))</f>
        <v>Non-lead</v>
      </c>
      <c r="W3340" s="189"/>
    </row>
    <row r="3341" spans="1:23" s="190" customFormat="1" ht="37.5" x14ac:dyDescent="0.25">
      <c r="A3341" s="180">
        <v>10890573</v>
      </c>
      <c r="B3341" s="181" t="s">
        <v>6720</v>
      </c>
      <c r="C3341" s="182" t="s">
        <v>6721</v>
      </c>
      <c r="D3341" s="183" t="s">
        <v>36</v>
      </c>
      <c r="E3341" s="181" t="s">
        <v>35</v>
      </c>
      <c r="F3341" s="183" t="s">
        <v>35</v>
      </c>
      <c r="G3341" s="181" t="s">
        <v>242</v>
      </c>
      <c r="H3341" s="184">
        <v>1</v>
      </c>
      <c r="I3341" s="185" t="s">
        <v>107</v>
      </c>
      <c r="J3341" s="181" t="s">
        <v>37</v>
      </c>
      <c r="K3341" s="181" t="s">
        <v>38</v>
      </c>
      <c r="L3341" s="186">
        <v>45474</v>
      </c>
      <c r="M3341" s="187" t="s">
        <v>225</v>
      </c>
      <c r="N3341" s="183" t="s">
        <v>43</v>
      </c>
      <c r="O3341" s="181"/>
      <c r="P3341" s="184">
        <v>0.75</v>
      </c>
      <c r="Q3341" s="185" t="s">
        <v>107</v>
      </c>
      <c r="R3341" s="181" t="s">
        <v>37</v>
      </c>
      <c r="S3341" s="181" t="s">
        <v>96</v>
      </c>
      <c r="T3341" s="186">
        <v>45474</v>
      </c>
      <c r="U3341" s="187" t="s">
        <v>7069</v>
      </c>
      <c r="V3341" s="188" t="str" cm="1">
        <f t="array" ref="V3341">IF(SUM(LEN(A3341:U3341))=0,"",IF(OR(OR(ISBLANK(E3341),SUM(LEN(B3341),LEN(C3341))=0),AND(NOT(D3341="Unknown"),ISBLANK(I3341)),AND(NOT(N3341="Unknown"),ISBLANK(Q3341))),"Missing Information", INDEX(Table15[Entire Service Line Classification], MATCH(SUMIFS(Table15[Unique ID],Table15[System-Owned Portion],D3341,Table15[If Material Anything Other than "Lead" in Column E,Was Material Ever Previously Lead?],F3341,Table15[Customer-Owned Portion],N3341),Table15[Unique ID],0),0)))</f>
        <v>Non-lead</v>
      </c>
      <c r="W3341" s="189"/>
    </row>
    <row r="3342" spans="1:23" s="190" customFormat="1" ht="37.5" x14ac:dyDescent="0.25">
      <c r="A3342" s="180">
        <v>10890572</v>
      </c>
      <c r="B3342" s="181" t="s">
        <v>6722</v>
      </c>
      <c r="C3342" s="182" t="s">
        <v>6723</v>
      </c>
      <c r="D3342" s="183" t="s">
        <v>36</v>
      </c>
      <c r="E3342" s="181" t="s">
        <v>35</v>
      </c>
      <c r="F3342" s="183" t="s">
        <v>35</v>
      </c>
      <c r="G3342" s="181" t="s">
        <v>250</v>
      </c>
      <c r="H3342" s="184">
        <v>1</v>
      </c>
      <c r="I3342" s="185" t="s">
        <v>107</v>
      </c>
      <c r="J3342" s="181" t="s">
        <v>37</v>
      </c>
      <c r="K3342" s="181" t="s">
        <v>38</v>
      </c>
      <c r="L3342" s="186">
        <v>45453</v>
      </c>
      <c r="M3342" s="187" t="s">
        <v>225</v>
      </c>
      <c r="N3342" s="183" t="s">
        <v>36</v>
      </c>
      <c r="O3342" s="181"/>
      <c r="P3342" s="184">
        <v>1</v>
      </c>
      <c r="Q3342" s="185" t="s">
        <v>107</v>
      </c>
      <c r="R3342" s="181" t="s">
        <v>37</v>
      </c>
      <c r="S3342" s="181" t="s">
        <v>96</v>
      </c>
      <c r="T3342" s="186">
        <v>45453</v>
      </c>
      <c r="U3342" s="187" t="s">
        <v>225</v>
      </c>
      <c r="V3342" s="188" t="str" cm="1">
        <f t="array" ref="V3342">IF(SUM(LEN(A3342:U3342))=0,"",IF(OR(OR(ISBLANK(E3342),SUM(LEN(B3342),LEN(C3342))=0),AND(NOT(D3342="Unknown"),ISBLANK(I3342)),AND(NOT(N3342="Unknown"),ISBLANK(Q3342))),"Missing Information", INDEX(Table15[Entire Service Line Classification], MATCH(SUMIFS(Table15[Unique ID],Table15[System-Owned Portion],D3342,Table15[If Material Anything Other than "Lead" in Column E,Was Material Ever Previously Lead?],F3342,Table15[Customer-Owned Portion],N3342),Table15[Unique ID],0),0)))</f>
        <v>Non-lead</v>
      </c>
      <c r="W3342" s="189"/>
    </row>
    <row r="3343" spans="1:23" s="190" customFormat="1" ht="37.5" x14ac:dyDescent="0.25">
      <c r="A3343" s="180">
        <v>10890571</v>
      </c>
      <c r="B3343" s="181" t="s">
        <v>6724</v>
      </c>
      <c r="C3343" s="182" t="s">
        <v>6725</v>
      </c>
      <c r="D3343" s="183" t="s">
        <v>36</v>
      </c>
      <c r="E3343" s="181" t="s">
        <v>35</v>
      </c>
      <c r="F3343" s="183" t="s">
        <v>35</v>
      </c>
      <c r="G3343" s="181" t="s">
        <v>225</v>
      </c>
      <c r="H3343" s="184">
        <v>1</v>
      </c>
      <c r="I3343" s="185" t="s">
        <v>107</v>
      </c>
      <c r="J3343" s="181" t="s">
        <v>37</v>
      </c>
      <c r="K3343" s="181" t="s">
        <v>38</v>
      </c>
      <c r="L3343" s="186">
        <v>45474</v>
      </c>
      <c r="M3343" s="187" t="s">
        <v>225</v>
      </c>
      <c r="N3343" s="183" t="s">
        <v>36</v>
      </c>
      <c r="O3343" s="181"/>
      <c r="P3343" s="184">
        <v>1</v>
      </c>
      <c r="Q3343" s="185" t="s">
        <v>107</v>
      </c>
      <c r="R3343" s="181" t="s">
        <v>37</v>
      </c>
      <c r="S3343" s="181" t="s">
        <v>96</v>
      </c>
      <c r="T3343" s="186">
        <v>45474</v>
      </c>
      <c r="U3343" s="187" t="s">
        <v>225</v>
      </c>
      <c r="V3343" s="188" t="str" cm="1">
        <f t="array" ref="V3343">IF(SUM(LEN(A3343:U3343))=0,"",IF(OR(OR(ISBLANK(E3343),SUM(LEN(B3343),LEN(C3343))=0),AND(NOT(D3343="Unknown"),ISBLANK(I3343)),AND(NOT(N3343="Unknown"),ISBLANK(Q3343))),"Missing Information", INDEX(Table15[Entire Service Line Classification], MATCH(SUMIFS(Table15[Unique ID],Table15[System-Owned Portion],D3343,Table15[If Material Anything Other than "Lead" in Column E,Was Material Ever Previously Lead?],F3343,Table15[Customer-Owned Portion],N3343),Table15[Unique ID],0),0)))</f>
        <v>Non-lead</v>
      </c>
      <c r="W3343" s="189"/>
    </row>
    <row r="3344" spans="1:23" s="190" customFormat="1" ht="37.5" x14ac:dyDescent="0.25">
      <c r="A3344" s="180">
        <v>10890570</v>
      </c>
      <c r="B3344" s="181" t="s">
        <v>6726</v>
      </c>
      <c r="C3344" s="182" t="s">
        <v>6727</v>
      </c>
      <c r="D3344" s="183" t="s">
        <v>36</v>
      </c>
      <c r="E3344" s="181" t="s">
        <v>35</v>
      </c>
      <c r="F3344" s="183" t="s">
        <v>35</v>
      </c>
      <c r="G3344" s="181" t="s">
        <v>7055</v>
      </c>
      <c r="H3344" s="184">
        <v>1</v>
      </c>
      <c r="I3344" s="185" t="s">
        <v>107</v>
      </c>
      <c r="J3344" s="181" t="s">
        <v>37</v>
      </c>
      <c r="K3344" s="181" t="s">
        <v>38</v>
      </c>
      <c r="L3344" s="186">
        <v>45495</v>
      </c>
      <c r="M3344" s="187" t="s">
        <v>225</v>
      </c>
      <c r="N3344" s="183" t="s">
        <v>43</v>
      </c>
      <c r="O3344" s="181"/>
      <c r="P3344" s="184">
        <v>1</v>
      </c>
      <c r="Q3344" s="185" t="s">
        <v>107</v>
      </c>
      <c r="R3344" s="181" t="s">
        <v>37</v>
      </c>
      <c r="S3344" s="181" t="s">
        <v>96</v>
      </c>
      <c r="T3344" s="186">
        <v>45495</v>
      </c>
      <c r="U3344" s="187" t="s">
        <v>7068</v>
      </c>
      <c r="V3344" s="188" t="str" cm="1">
        <f t="array" ref="V3344">IF(SUM(LEN(A3344:U3344))=0,"",IF(OR(OR(ISBLANK(E3344),SUM(LEN(B3344),LEN(C3344))=0),AND(NOT(D3344="Unknown"),ISBLANK(I3344)),AND(NOT(N3344="Unknown"),ISBLANK(Q3344))),"Missing Information", INDEX(Table15[Entire Service Line Classification], MATCH(SUMIFS(Table15[Unique ID],Table15[System-Owned Portion],D3344,Table15[If Material Anything Other than "Lead" in Column E,Was Material Ever Previously Lead?],F3344,Table15[Customer-Owned Portion],N3344),Table15[Unique ID],0),0)))</f>
        <v>Non-lead</v>
      </c>
      <c r="W3344" s="189"/>
    </row>
    <row r="3345" spans="1:23" s="190" customFormat="1" ht="37.5" x14ac:dyDescent="0.25">
      <c r="A3345" s="180">
        <v>10890569</v>
      </c>
      <c r="B3345" s="181" t="s">
        <v>6728</v>
      </c>
      <c r="C3345" s="182" t="s">
        <v>6729</v>
      </c>
      <c r="D3345" s="183" t="s">
        <v>43</v>
      </c>
      <c r="E3345" s="181" t="s">
        <v>35</v>
      </c>
      <c r="F3345" s="183" t="s">
        <v>35</v>
      </c>
      <c r="G3345" s="181" t="s">
        <v>7043</v>
      </c>
      <c r="H3345" s="184">
        <v>1</v>
      </c>
      <c r="I3345" s="185" t="s">
        <v>107</v>
      </c>
      <c r="J3345" s="181" t="s">
        <v>37</v>
      </c>
      <c r="K3345" s="181" t="s">
        <v>38</v>
      </c>
      <c r="L3345" s="186">
        <v>45405</v>
      </c>
      <c r="M3345" s="187" t="s">
        <v>7068</v>
      </c>
      <c r="N3345" s="183" t="s">
        <v>43</v>
      </c>
      <c r="O3345" s="181"/>
      <c r="P3345" s="184">
        <v>1</v>
      </c>
      <c r="Q3345" s="185" t="s">
        <v>107</v>
      </c>
      <c r="R3345" s="181" t="s">
        <v>37</v>
      </c>
      <c r="S3345" s="181" t="s">
        <v>96</v>
      </c>
      <c r="T3345" s="186">
        <v>45405</v>
      </c>
      <c r="U3345" s="187" t="s">
        <v>7068</v>
      </c>
      <c r="V3345" s="188" t="str" cm="1">
        <f t="array" ref="V3345">IF(SUM(LEN(A3345:U3345))=0,"",IF(OR(OR(ISBLANK(E3345),SUM(LEN(B3345),LEN(C3345))=0),AND(NOT(D3345="Unknown"),ISBLANK(I3345)),AND(NOT(N3345="Unknown"),ISBLANK(Q3345))),"Missing Information", INDEX(Table15[Entire Service Line Classification], MATCH(SUMIFS(Table15[Unique ID],Table15[System-Owned Portion],D3345,Table15[If Material Anything Other than "Lead" in Column E,Was Material Ever Previously Lead?],F3345,Table15[Customer-Owned Portion],N3345),Table15[Unique ID],0),0)))</f>
        <v>Non-lead</v>
      </c>
      <c r="W3345" s="189"/>
    </row>
    <row r="3346" spans="1:23" s="190" customFormat="1" ht="37.5" x14ac:dyDescent="0.25">
      <c r="A3346" s="180">
        <v>10890568</v>
      </c>
      <c r="B3346" s="181" t="s">
        <v>6730</v>
      </c>
      <c r="C3346" s="182" t="s">
        <v>6731</v>
      </c>
      <c r="D3346" s="183" t="s">
        <v>36</v>
      </c>
      <c r="E3346" s="181" t="s">
        <v>35</v>
      </c>
      <c r="F3346" s="183" t="s">
        <v>35</v>
      </c>
      <c r="G3346" s="181" t="s">
        <v>262</v>
      </c>
      <c r="H3346" s="184">
        <v>1</v>
      </c>
      <c r="I3346" s="185" t="s">
        <v>107</v>
      </c>
      <c r="J3346" s="181" t="s">
        <v>37</v>
      </c>
      <c r="K3346" s="181" t="s">
        <v>38</v>
      </c>
      <c r="L3346" s="186">
        <v>45453</v>
      </c>
      <c r="M3346" s="187" t="s">
        <v>225</v>
      </c>
      <c r="N3346" s="183" t="s">
        <v>43</v>
      </c>
      <c r="O3346" s="181"/>
      <c r="P3346" s="184">
        <v>0.75</v>
      </c>
      <c r="Q3346" s="185" t="s">
        <v>107</v>
      </c>
      <c r="R3346" s="181" t="s">
        <v>37</v>
      </c>
      <c r="S3346" s="181" t="s">
        <v>96</v>
      </c>
      <c r="T3346" s="186">
        <v>45453</v>
      </c>
      <c r="U3346" s="187" t="s">
        <v>225</v>
      </c>
      <c r="V3346" s="188" t="str" cm="1">
        <f t="array" ref="V3346">IF(SUM(LEN(A3346:U3346))=0,"",IF(OR(OR(ISBLANK(E3346),SUM(LEN(B3346),LEN(C3346))=0),AND(NOT(D3346="Unknown"),ISBLANK(I3346)),AND(NOT(N3346="Unknown"),ISBLANK(Q3346))),"Missing Information", INDEX(Table15[Entire Service Line Classification], MATCH(SUMIFS(Table15[Unique ID],Table15[System-Owned Portion],D3346,Table15[If Material Anything Other than "Lead" in Column E,Was Material Ever Previously Lead?],F3346,Table15[Customer-Owned Portion],N3346),Table15[Unique ID],0),0)))</f>
        <v>Non-lead</v>
      </c>
      <c r="W3346" s="189"/>
    </row>
    <row r="3347" spans="1:23" s="190" customFormat="1" ht="37.5" x14ac:dyDescent="0.25">
      <c r="A3347" s="180">
        <v>10890566</v>
      </c>
      <c r="B3347" s="181" t="s">
        <v>6732</v>
      </c>
      <c r="C3347" s="182" t="s">
        <v>6733</v>
      </c>
      <c r="D3347" s="183" t="s">
        <v>43</v>
      </c>
      <c r="E3347" s="181" t="s">
        <v>35</v>
      </c>
      <c r="F3347" s="183" t="s">
        <v>35</v>
      </c>
      <c r="G3347" s="181" t="s">
        <v>226</v>
      </c>
      <c r="H3347" s="184">
        <v>1</v>
      </c>
      <c r="I3347" s="185" t="s">
        <v>107</v>
      </c>
      <c r="J3347" s="181" t="s">
        <v>37</v>
      </c>
      <c r="K3347" s="181" t="s">
        <v>38</v>
      </c>
      <c r="L3347" s="186">
        <v>45455</v>
      </c>
      <c r="M3347" s="187" t="s">
        <v>7069</v>
      </c>
      <c r="N3347" s="183" t="s">
        <v>43</v>
      </c>
      <c r="O3347" s="181"/>
      <c r="P3347" s="184">
        <v>1</v>
      </c>
      <c r="Q3347" s="185" t="s">
        <v>107</v>
      </c>
      <c r="R3347" s="181" t="s">
        <v>37</v>
      </c>
      <c r="S3347" s="181" t="s">
        <v>96</v>
      </c>
      <c r="T3347" s="186">
        <v>45455</v>
      </c>
      <c r="U3347" s="187" t="s">
        <v>7069</v>
      </c>
      <c r="V3347" s="188" t="str" cm="1">
        <f t="array" ref="V3347">IF(SUM(LEN(A3347:U3347))=0,"",IF(OR(OR(ISBLANK(E3347),SUM(LEN(B3347),LEN(C3347))=0),AND(NOT(D3347="Unknown"),ISBLANK(I3347)),AND(NOT(N3347="Unknown"),ISBLANK(Q3347))),"Missing Information", INDEX(Table15[Entire Service Line Classification], MATCH(SUMIFS(Table15[Unique ID],Table15[System-Owned Portion],D3347,Table15[If Material Anything Other than "Lead" in Column E,Was Material Ever Previously Lead?],F3347,Table15[Customer-Owned Portion],N3347),Table15[Unique ID],0),0)))</f>
        <v>Non-lead</v>
      </c>
      <c r="W3347" s="189"/>
    </row>
    <row r="3348" spans="1:23" s="190" customFormat="1" ht="37.5" x14ac:dyDescent="0.25">
      <c r="A3348" s="180">
        <v>10890564</v>
      </c>
      <c r="B3348" s="181" t="s">
        <v>6734</v>
      </c>
      <c r="C3348" s="182" t="s">
        <v>6735</v>
      </c>
      <c r="D3348" s="183" t="s">
        <v>36</v>
      </c>
      <c r="E3348" s="181" t="s">
        <v>35</v>
      </c>
      <c r="F3348" s="183" t="s">
        <v>35</v>
      </c>
      <c r="G3348" s="181" t="s">
        <v>249</v>
      </c>
      <c r="H3348" s="184">
        <v>1</v>
      </c>
      <c r="I3348" s="185" t="s">
        <v>107</v>
      </c>
      <c r="J3348" s="181" t="s">
        <v>37</v>
      </c>
      <c r="K3348" s="181" t="s">
        <v>38</v>
      </c>
      <c r="L3348" s="186">
        <v>45490</v>
      </c>
      <c r="M3348" s="187" t="s">
        <v>225</v>
      </c>
      <c r="N3348" s="183" t="s">
        <v>43</v>
      </c>
      <c r="O3348" s="181"/>
      <c r="P3348" s="184">
        <v>1</v>
      </c>
      <c r="Q3348" s="185" t="s">
        <v>107</v>
      </c>
      <c r="R3348" s="181" t="s">
        <v>37</v>
      </c>
      <c r="S3348" s="181" t="s">
        <v>96</v>
      </c>
      <c r="T3348" s="186">
        <v>45490</v>
      </c>
      <c r="U3348" s="187" t="s">
        <v>7068</v>
      </c>
      <c r="V3348" s="188" t="str" cm="1">
        <f t="array" ref="V3348">IF(SUM(LEN(A3348:U3348))=0,"",IF(OR(OR(ISBLANK(E3348),SUM(LEN(B3348),LEN(C3348))=0),AND(NOT(D3348="Unknown"),ISBLANK(I3348)),AND(NOT(N3348="Unknown"),ISBLANK(Q3348))),"Missing Information", INDEX(Table15[Entire Service Line Classification], MATCH(SUMIFS(Table15[Unique ID],Table15[System-Owned Portion],D3348,Table15[If Material Anything Other than "Lead" in Column E,Was Material Ever Previously Lead?],F3348,Table15[Customer-Owned Portion],N3348),Table15[Unique ID],0),0)))</f>
        <v>Non-lead</v>
      </c>
      <c r="W3348" s="189"/>
    </row>
    <row r="3349" spans="1:23" s="190" customFormat="1" ht="37.5" x14ac:dyDescent="0.25">
      <c r="A3349" s="180">
        <v>10890563</v>
      </c>
      <c r="B3349" s="181" t="s">
        <v>6736</v>
      </c>
      <c r="C3349" s="182" t="s">
        <v>6737</v>
      </c>
      <c r="D3349" s="183" t="s">
        <v>43</v>
      </c>
      <c r="E3349" s="181" t="s">
        <v>35</v>
      </c>
      <c r="F3349" s="183" t="s">
        <v>35</v>
      </c>
      <c r="G3349" s="181" t="s">
        <v>274</v>
      </c>
      <c r="H3349" s="184">
        <v>1</v>
      </c>
      <c r="I3349" s="185" t="s">
        <v>107</v>
      </c>
      <c r="J3349" s="181" t="s">
        <v>37</v>
      </c>
      <c r="K3349" s="181" t="s">
        <v>38</v>
      </c>
      <c r="L3349" s="186">
        <v>45455</v>
      </c>
      <c r="M3349" s="187" t="s">
        <v>7069</v>
      </c>
      <c r="N3349" s="183" t="s">
        <v>43</v>
      </c>
      <c r="O3349" s="181"/>
      <c r="P3349" s="184">
        <v>1</v>
      </c>
      <c r="Q3349" s="185" t="s">
        <v>107</v>
      </c>
      <c r="R3349" s="181" t="s">
        <v>37</v>
      </c>
      <c r="S3349" s="181" t="s">
        <v>96</v>
      </c>
      <c r="T3349" s="186">
        <v>45455</v>
      </c>
      <c r="U3349" s="187" t="s">
        <v>7069</v>
      </c>
      <c r="V3349" s="188" t="str" cm="1">
        <f t="array" ref="V3349">IF(SUM(LEN(A3349:U3349))=0,"",IF(OR(OR(ISBLANK(E3349),SUM(LEN(B3349),LEN(C3349))=0),AND(NOT(D3349="Unknown"),ISBLANK(I3349)),AND(NOT(N3349="Unknown"),ISBLANK(Q3349))),"Missing Information", INDEX(Table15[Entire Service Line Classification], MATCH(SUMIFS(Table15[Unique ID],Table15[System-Owned Portion],D3349,Table15[If Material Anything Other than "Lead" in Column E,Was Material Ever Previously Lead?],F3349,Table15[Customer-Owned Portion],N3349),Table15[Unique ID],0),0)))</f>
        <v>Non-lead</v>
      </c>
      <c r="W3349" s="189"/>
    </row>
    <row r="3350" spans="1:23" s="190" customFormat="1" ht="37.5" x14ac:dyDescent="0.25">
      <c r="A3350" s="180">
        <v>10890562</v>
      </c>
      <c r="B3350" s="181" t="s">
        <v>6738</v>
      </c>
      <c r="C3350" s="182" t="s">
        <v>6739</v>
      </c>
      <c r="D3350" s="183" t="s">
        <v>36</v>
      </c>
      <c r="E3350" s="181" t="s">
        <v>35</v>
      </c>
      <c r="F3350" s="183" t="s">
        <v>35</v>
      </c>
      <c r="G3350" s="181" t="s">
        <v>249</v>
      </c>
      <c r="H3350" s="184">
        <v>1</v>
      </c>
      <c r="I3350" s="185" t="s">
        <v>107</v>
      </c>
      <c r="J3350" s="181" t="s">
        <v>37</v>
      </c>
      <c r="K3350" s="181" t="s">
        <v>38</v>
      </c>
      <c r="L3350" s="186">
        <v>45476</v>
      </c>
      <c r="M3350" s="187" t="s">
        <v>7068</v>
      </c>
      <c r="N3350" s="183" t="s">
        <v>43</v>
      </c>
      <c r="O3350" s="181"/>
      <c r="P3350" s="184">
        <v>1</v>
      </c>
      <c r="Q3350" s="185" t="s">
        <v>107</v>
      </c>
      <c r="R3350" s="181" t="s">
        <v>37</v>
      </c>
      <c r="S3350" s="181" t="s">
        <v>96</v>
      </c>
      <c r="T3350" s="186">
        <v>45476</v>
      </c>
      <c r="U3350" s="187" t="s">
        <v>7068</v>
      </c>
      <c r="V3350" s="188" t="str" cm="1">
        <f t="array" ref="V3350">IF(SUM(LEN(A3350:U3350))=0,"",IF(OR(OR(ISBLANK(E3350),SUM(LEN(B3350),LEN(C3350))=0),AND(NOT(D3350="Unknown"),ISBLANK(I3350)),AND(NOT(N3350="Unknown"),ISBLANK(Q3350))),"Missing Information", INDEX(Table15[Entire Service Line Classification], MATCH(SUMIFS(Table15[Unique ID],Table15[System-Owned Portion],D3350,Table15[If Material Anything Other than "Lead" in Column E,Was Material Ever Previously Lead?],F3350,Table15[Customer-Owned Portion],N3350),Table15[Unique ID],0),0)))</f>
        <v>Non-lead</v>
      </c>
      <c r="W3350" s="189"/>
    </row>
    <row r="3351" spans="1:23" s="190" customFormat="1" ht="37.5" x14ac:dyDescent="0.25">
      <c r="A3351" s="180">
        <v>10890561</v>
      </c>
      <c r="B3351" s="181" t="s">
        <v>6740</v>
      </c>
      <c r="C3351" s="182" t="s">
        <v>6741</v>
      </c>
      <c r="D3351" s="183" t="s">
        <v>36</v>
      </c>
      <c r="E3351" s="181" t="s">
        <v>35</v>
      </c>
      <c r="F3351" s="183" t="s">
        <v>35</v>
      </c>
      <c r="G3351" s="181" t="s">
        <v>271</v>
      </c>
      <c r="H3351" s="184">
        <v>1</v>
      </c>
      <c r="I3351" s="185" t="s">
        <v>107</v>
      </c>
      <c r="J3351" s="181" t="s">
        <v>37</v>
      </c>
      <c r="K3351" s="181" t="s">
        <v>38</v>
      </c>
      <c r="L3351" s="186">
        <v>45476</v>
      </c>
      <c r="M3351" s="187" t="s">
        <v>7068</v>
      </c>
      <c r="N3351" s="183" t="s">
        <v>43</v>
      </c>
      <c r="O3351" s="181"/>
      <c r="P3351" s="184">
        <v>1</v>
      </c>
      <c r="Q3351" s="185" t="s">
        <v>107</v>
      </c>
      <c r="R3351" s="181" t="s">
        <v>37</v>
      </c>
      <c r="S3351" s="181" t="s">
        <v>96</v>
      </c>
      <c r="T3351" s="186">
        <v>45476</v>
      </c>
      <c r="U3351" s="187" t="s">
        <v>7068</v>
      </c>
      <c r="V3351" s="188" t="str" cm="1">
        <f t="array" ref="V3351">IF(SUM(LEN(A3351:U3351))=0,"",IF(OR(OR(ISBLANK(E3351),SUM(LEN(B3351),LEN(C3351))=0),AND(NOT(D3351="Unknown"),ISBLANK(I3351)),AND(NOT(N3351="Unknown"),ISBLANK(Q3351))),"Missing Information", INDEX(Table15[Entire Service Line Classification], MATCH(SUMIFS(Table15[Unique ID],Table15[System-Owned Portion],D3351,Table15[If Material Anything Other than "Lead" in Column E,Was Material Ever Previously Lead?],F3351,Table15[Customer-Owned Portion],N3351),Table15[Unique ID],0),0)))</f>
        <v>Non-lead</v>
      </c>
      <c r="W3351" s="189"/>
    </row>
    <row r="3352" spans="1:23" s="190" customFormat="1" ht="37.5" x14ac:dyDescent="0.25">
      <c r="A3352" s="180">
        <v>10890560</v>
      </c>
      <c r="B3352" s="181" t="s">
        <v>6742</v>
      </c>
      <c r="C3352" s="182" t="s">
        <v>6743</v>
      </c>
      <c r="D3352" s="183" t="s">
        <v>36</v>
      </c>
      <c r="E3352" s="181" t="s">
        <v>35</v>
      </c>
      <c r="F3352" s="183" t="s">
        <v>35</v>
      </c>
      <c r="G3352" s="181" t="s">
        <v>243</v>
      </c>
      <c r="H3352" s="184">
        <v>1</v>
      </c>
      <c r="I3352" s="185" t="s">
        <v>107</v>
      </c>
      <c r="J3352" s="181" t="s">
        <v>37</v>
      </c>
      <c r="K3352" s="181" t="s">
        <v>38</v>
      </c>
      <c r="L3352" s="186">
        <v>45453</v>
      </c>
      <c r="M3352" s="187" t="s">
        <v>225</v>
      </c>
      <c r="N3352" s="183" t="s">
        <v>36</v>
      </c>
      <c r="O3352" s="181"/>
      <c r="P3352" s="184">
        <v>0.75</v>
      </c>
      <c r="Q3352" s="185" t="s">
        <v>107</v>
      </c>
      <c r="R3352" s="181" t="s">
        <v>37</v>
      </c>
      <c r="S3352" s="181" t="s">
        <v>96</v>
      </c>
      <c r="T3352" s="186">
        <v>45453</v>
      </c>
      <c r="U3352" s="187" t="s">
        <v>225</v>
      </c>
      <c r="V3352" s="188" t="str" cm="1">
        <f t="array" ref="V3352">IF(SUM(LEN(A3352:U3352))=0,"",IF(OR(OR(ISBLANK(E3352),SUM(LEN(B3352),LEN(C3352))=0),AND(NOT(D3352="Unknown"),ISBLANK(I3352)),AND(NOT(N3352="Unknown"),ISBLANK(Q3352))),"Missing Information", INDEX(Table15[Entire Service Line Classification], MATCH(SUMIFS(Table15[Unique ID],Table15[System-Owned Portion],D3352,Table15[If Material Anything Other than "Lead" in Column E,Was Material Ever Previously Lead?],F3352,Table15[Customer-Owned Portion],N3352),Table15[Unique ID],0),0)))</f>
        <v>Non-lead</v>
      </c>
      <c r="W3352" s="189"/>
    </row>
    <row r="3353" spans="1:23" s="190" customFormat="1" ht="37.5" x14ac:dyDescent="0.25">
      <c r="A3353" s="180">
        <v>10890558</v>
      </c>
      <c r="B3353" s="181" t="s">
        <v>6744</v>
      </c>
      <c r="C3353" s="182" t="s">
        <v>6745</v>
      </c>
      <c r="D3353" s="183" t="s">
        <v>36</v>
      </c>
      <c r="E3353" s="181" t="s">
        <v>35</v>
      </c>
      <c r="F3353" s="183" t="s">
        <v>35</v>
      </c>
      <c r="G3353" s="181" t="s">
        <v>7034</v>
      </c>
      <c r="H3353" s="184">
        <v>1</v>
      </c>
      <c r="I3353" s="185" t="s">
        <v>107</v>
      </c>
      <c r="J3353" s="181" t="s">
        <v>37</v>
      </c>
      <c r="K3353" s="181" t="s">
        <v>38</v>
      </c>
      <c r="L3353" s="186">
        <v>45405</v>
      </c>
      <c r="M3353" s="187" t="s">
        <v>225</v>
      </c>
      <c r="N3353" s="183" t="s">
        <v>43</v>
      </c>
      <c r="O3353" s="181"/>
      <c r="P3353" s="184">
        <v>1</v>
      </c>
      <c r="Q3353" s="185" t="s">
        <v>107</v>
      </c>
      <c r="R3353" s="181" t="s">
        <v>37</v>
      </c>
      <c r="S3353" s="181" t="s">
        <v>96</v>
      </c>
      <c r="T3353" s="186">
        <v>45405</v>
      </c>
      <c r="U3353" s="187" t="s">
        <v>7068</v>
      </c>
      <c r="V3353" s="188" t="str" cm="1">
        <f t="array" ref="V3353">IF(SUM(LEN(A3353:U3353))=0,"",IF(OR(OR(ISBLANK(E3353),SUM(LEN(B3353),LEN(C3353))=0),AND(NOT(D3353="Unknown"),ISBLANK(I3353)),AND(NOT(N3353="Unknown"),ISBLANK(Q3353))),"Missing Information", INDEX(Table15[Entire Service Line Classification], MATCH(SUMIFS(Table15[Unique ID],Table15[System-Owned Portion],D3353,Table15[If Material Anything Other than "Lead" in Column E,Was Material Ever Previously Lead?],F3353,Table15[Customer-Owned Portion],N3353),Table15[Unique ID],0),0)))</f>
        <v>Non-lead</v>
      </c>
      <c r="W3353" s="189"/>
    </row>
    <row r="3354" spans="1:23" s="190" customFormat="1" ht="37.5" x14ac:dyDescent="0.25">
      <c r="A3354" s="180">
        <v>10890557</v>
      </c>
      <c r="B3354" s="181" t="s">
        <v>6746</v>
      </c>
      <c r="C3354" s="182" t="s">
        <v>6747</v>
      </c>
      <c r="D3354" s="183" t="s">
        <v>36</v>
      </c>
      <c r="E3354" s="181" t="s">
        <v>35</v>
      </c>
      <c r="F3354" s="183" t="s">
        <v>35</v>
      </c>
      <c r="G3354" s="181" t="s">
        <v>7040</v>
      </c>
      <c r="H3354" s="184">
        <v>1</v>
      </c>
      <c r="I3354" s="185" t="s">
        <v>107</v>
      </c>
      <c r="J3354" s="181" t="s">
        <v>37</v>
      </c>
      <c r="K3354" s="181" t="s">
        <v>38</v>
      </c>
      <c r="L3354" s="186">
        <v>45405</v>
      </c>
      <c r="M3354" s="187" t="s">
        <v>225</v>
      </c>
      <c r="N3354" s="183" t="s">
        <v>36</v>
      </c>
      <c r="O3354" s="181"/>
      <c r="P3354" s="184">
        <v>0.75</v>
      </c>
      <c r="Q3354" s="185" t="s">
        <v>107</v>
      </c>
      <c r="R3354" s="181" t="s">
        <v>37</v>
      </c>
      <c r="S3354" s="181" t="s">
        <v>96</v>
      </c>
      <c r="T3354" s="186">
        <v>45405</v>
      </c>
      <c r="U3354" s="187" t="s">
        <v>225</v>
      </c>
      <c r="V3354" s="188" t="str" cm="1">
        <f t="array" ref="V3354">IF(SUM(LEN(A3354:U3354))=0,"",IF(OR(OR(ISBLANK(E3354),SUM(LEN(B3354),LEN(C3354))=0),AND(NOT(D3354="Unknown"),ISBLANK(I3354)),AND(NOT(N3354="Unknown"),ISBLANK(Q3354))),"Missing Information", INDEX(Table15[Entire Service Line Classification], MATCH(SUMIFS(Table15[Unique ID],Table15[System-Owned Portion],D3354,Table15[If Material Anything Other than "Lead" in Column E,Was Material Ever Previously Lead?],F3354,Table15[Customer-Owned Portion],N3354),Table15[Unique ID],0),0)))</f>
        <v>Non-lead</v>
      </c>
      <c r="W3354" s="189"/>
    </row>
    <row r="3355" spans="1:23" s="190" customFormat="1" ht="37.5" x14ac:dyDescent="0.25">
      <c r="A3355" s="180">
        <v>10890556</v>
      </c>
      <c r="B3355" s="181" t="s">
        <v>6748</v>
      </c>
      <c r="C3355" s="182" t="s">
        <v>6749</v>
      </c>
      <c r="D3355" s="183" t="s">
        <v>36</v>
      </c>
      <c r="E3355" s="181" t="s">
        <v>35</v>
      </c>
      <c r="F3355" s="183" t="s">
        <v>35</v>
      </c>
      <c r="G3355" s="181" t="s">
        <v>7057</v>
      </c>
      <c r="H3355" s="184">
        <v>1</v>
      </c>
      <c r="I3355" s="185" t="s">
        <v>107</v>
      </c>
      <c r="J3355" s="181" t="s">
        <v>37</v>
      </c>
      <c r="K3355" s="181" t="s">
        <v>38</v>
      </c>
      <c r="L3355" s="186">
        <v>45405</v>
      </c>
      <c r="M3355" s="187" t="s">
        <v>7069</v>
      </c>
      <c r="N3355" s="183" t="s">
        <v>36</v>
      </c>
      <c r="O3355" s="181"/>
      <c r="P3355" s="184">
        <v>1</v>
      </c>
      <c r="Q3355" s="185" t="s">
        <v>107</v>
      </c>
      <c r="R3355" s="181" t="s">
        <v>37</v>
      </c>
      <c r="S3355" s="181" t="s">
        <v>96</v>
      </c>
      <c r="T3355" s="186">
        <v>45405</v>
      </c>
      <c r="U3355" s="187" t="s">
        <v>7069</v>
      </c>
      <c r="V3355" s="188" t="str" cm="1">
        <f t="array" ref="V3355">IF(SUM(LEN(A3355:U3355))=0,"",IF(OR(OR(ISBLANK(E3355),SUM(LEN(B3355),LEN(C3355))=0),AND(NOT(D3355="Unknown"),ISBLANK(I3355)),AND(NOT(N3355="Unknown"),ISBLANK(Q3355))),"Missing Information", INDEX(Table15[Entire Service Line Classification], MATCH(SUMIFS(Table15[Unique ID],Table15[System-Owned Portion],D3355,Table15[If Material Anything Other than "Lead" in Column E,Was Material Ever Previously Lead?],F3355,Table15[Customer-Owned Portion],N3355),Table15[Unique ID],0),0)))</f>
        <v>Non-lead</v>
      </c>
      <c r="W3355" s="189"/>
    </row>
    <row r="3356" spans="1:23" s="190" customFormat="1" ht="37.5" x14ac:dyDescent="0.25">
      <c r="A3356" s="180">
        <v>10890554</v>
      </c>
      <c r="B3356" s="181" t="s">
        <v>6750</v>
      </c>
      <c r="C3356" s="182" t="s">
        <v>6751</v>
      </c>
      <c r="D3356" s="183" t="s">
        <v>36</v>
      </c>
      <c r="E3356" s="181" t="s">
        <v>35</v>
      </c>
      <c r="F3356" s="183" t="s">
        <v>35</v>
      </c>
      <c r="G3356" s="181" t="s">
        <v>245</v>
      </c>
      <c r="H3356" s="184">
        <v>1</v>
      </c>
      <c r="I3356" s="185" t="s">
        <v>107</v>
      </c>
      <c r="J3356" s="181" t="s">
        <v>37</v>
      </c>
      <c r="K3356" s="181" t="s">
        <v>38</v>
      </c>
      <c r="L3356" s="186">
        <v>45455</v>
      </c>
      <c r="M3356" s="187" t="s">
        <v>225</v>
      </c>
      <c r="N3356" s="183" t="s">
        <v>36</v>
      </c>
      <c r="O3356" s="181"/>
      <c r="P3356" s="184">
        <v>1</v>
      </c>
      <c r="Q3356" s="185" t="s">
        <v>107</v>
      </c>
      <c r="R3356" s="181" t="s">
        <v>37</v>
      </c>
      <c r="S3356" s="181" t="s">
        <v>96</v>
      </c>
      <c r="T3356" s="186">
        <v>45455</v>
      </c>
      <c r="U3356" s="187" t="s">
        <v>225</v>
      </c>
      <c r="V3356" s="188" t="str" cm="1">
        <f t="array" ref="V3356">IF(SUM(LEN(A3356:U3356))=0,"",IF(OR(OR(ISBLANK(E3356),SUM(LEN(B3356),LEN(C3356))=0),AND(NOT(D3356="Unknown"),ISBLANK(I3356)),AND(NOT(N3356="Unknown"),ISBLANK(Q3356))),"Missing Information", INDEX(Table15[Entire Service Line Classification], MATCH(SUMIFS(Table15[Unique ID],Table15[System-Owned Portion],D3356,Table15[If Material Anything Other than "Lead" in Column E,Was Material Ever Previously Lead?],F3356,Table15[Customer-Owned Portion],N3356),Table15[Unique ID],0),0)))</f>
        <v>Non-lead</v>
      </c>
      <c r="W3356" s="189"/>
    </row>
    <row r="3357" spans="1:23" s="190" customFormat="1" ht="37.5" x14ac:dyDescent="0.25">
      <c r="A3357" s="180">
        <v>10890553</v>
      </c>
      <c r="B3357" s="181" t="s">
        <v>6752</v>
      </c>
      <c r="C3357" s="182" t="s">
        <v>6753</v>
      </c>
      <c r="D3357" s="183" t="s">
        <v>36</v>
      </c>
      <c r="E3357" s="181" t="s">
        <v>35</v>
      </c>
      <c r="F3357" s="183" t="s">
        <v>35</v>
      </c>
      <c r="G3357" s="181" t="s">
        <v>254</v>
      </c>
      <c r="H3357" s="184">
        <v>1</v>
      </c>
      <c r="I3357" s="185" t="s">
        <v>107</v>
      </c>
      <c r="J3357" s="181" t="s">
        <v>37</v>
      </c>
      <c r="K3357" s="181" t="s">
        <v>38</v>
      </c>
      <c r="L3357" s="186">
        <v>45474</v>
      </c>
      <c r="M3357" s="187" t="s">
        <v>225</v>
      </c>
      <c r="N3357" s="183" t="s">
        <v>43</v>
      </c>
      <c r="O3357" s="181"/>
      <c r="P3357" s="184">
        <v>0.75</v>
      </c>
      <c r="Q3357" s="185" t="s">
        <v>107</v>
      </c>
      <c r="R3357" s="181" t="s">
        <v>37</v>
      </c>
      <c r="S3357" s="181" t="s">
        <v>96</v>
      </c>
      <c r="T3357" s="186">
        <v>45474</v>
      </c>
      <c r="U3357" s="187" t="s">
        <v>7069</v>
      </c>
      <c r="V3357" s="188" t="str" cm="1">
        <f t="array" ref="V3357">IF(SUM(LEN(A3357:U3357))=0,"",IF(OR(OR(ISBLANK(E3357),SUM(LEN(B3357),LEN(C3357))=0),AND(NOT(D3357="Unknown"),ISBLANK(I3357)),AND(NOT(N3357="Unknown"),ISBLANK(Q3357))),"Missing Information", INDEX(Table15[Entire Service Line Classification], MATCH(SUMIFS(Table15[Unique ID],Table15[System-Owned Portion],D3357,Table15[If Material Anything Other than "Lead" in Column E,Was Material Ever Previously Lead?],F3357,Table15[Customer-Owned Portion],N3357),Table15[Unique ID],0),0)))</f>
        <v>Non-lead</v>
      </c>
      <c r="W3357" s="189"/>
    </row>
    <row r="3358" spans="1:23" s="190" customFormat="1" ht="37.5" x14ac:dyDescent="0.25">
      <c r="A3358" s="180">
        <v>10890552</v>
      </c>
      <c r="B3358" s="181" t="s">
        <v>6754</v>
      </c>
      <c r="C3358" s="182" t="s">
        <v>6755</v>
      </c>
      <c r="D3358" s="183" t="s">
        <v>36</v>
      </c>
      <c r="E3358" s="181" t="s">
        <v>35</v>
      </c>
      <c r="F3358" s="183" t="s">
        <v>35</v>
      </c>
      <c r="G3358" s="181" t="s">
        <v>226</v>
      </c>
      <c r="H3358" s="184">
        <v>1</v>
      </c>
      <c r="I3358" s="185" t="s">
        <v>107</v>
      </c>
      <c r="J3358" s="181" t="s">
        <v>37</v>
      </c>
      <c r="K3358" s="181" t="s">
        <v>38</v>
      </c>
      <c r="L3358" s="186">
        <v>45453</v>
      </c>
      <c r="M3358" s="187" t="s">
        <v>225</v>
      </c>
      <c r="N3358" s="183" t="s">
        <v>36</v>
      </c>
      <c r="O3358" s="181"/>
      <c r="P3358" s="184">
        <v>0.75</v>
      </c>
      <c r="Q3358" s="185" t="s">
        <v>107</v>
      </c>
      <c r="R3358" s="181" t="s">
        <v>37</v>
      </c>
      <c r="S3358" s="181" t="s">
        <v>96</v>
      </c>
      <c r="T3358" s="186">
        <v>45453</v>
      </c>
      <c r="U3358" s="187" t="s">
        <v>225</v>
      </c>
      <c r="V3358" s="188" t="str" cm="1">
        <f t="array" ref="V3358">IF(SUM(LEN(A3358:U3358))=0,"",IF(OR(OR(ISBLANK(E3358),SUM(LEN(B3358),LEN(C3358))=0),AND(NOT(D3358="Unknown"),ISBLANK(I3358)),AND(NOT(N3358="Unknown"),ISBLANK(Q3358))),"Missing Information", INDEX(Table15[Entire Service Line Classification], MATCH(SUMIFS(Table15[Unique ID],Table15[System-Owned Portion],D3358,Table15[If Material Anything Other than "Lead" in Column E,Was Material Ever Previously Lead?],F3358,Table15[Customer-Owned Portion],N3358),Table15[Unique ID],0),0)))</f>
        <v>Non-lead</v>
      </c>
      <c r="W3358" s="189"/>
    </row>
    <row r="3359" spans="1:23" s="190" customFormat="1" ht="37.5" x14ac:dyDescent="0.25">
      <c r="A3359" s="180">
        <v>10890551</v>
      </c>
      <c r="B3359" s="181" t="s">
        <v>6756</v>
      </c>
      <c r="C3359" s="182" t="s">
        <v>6757</v>
      </c>
      <c r="D3359" s="183" t="s">
        <v>36</v>
      </c>
      <c r="E3359" s="181" t="s">
        <v>35</v>
      </c>
      <c r="F3359" s="183" t="s">
        <v>35</v>
      </c>
      <c r="G3359" s="181" t="s">
        <v>267</v>
      </c>
      <c r="H3359" s="184">
        <v>1</v>
      </c>
      <c r="I3359" s="185" t="s">
        <v>107</v>
      </c>
      <c r="J3359" s="181" t="s">
        <v>37</v>
      </c>
      <c r="K3359" s="181" t="s">
        <v>38</v>
      </c>
      <c r="L3359" s="186">
        <v>45474</v>
      </c>
      <c r="M3359" s="187" t="s">
        <v>225</v>
      </c>
      <c r="N3359" s="183" t="s">
        <v>43</v>
      </c>
      <c r="O3359" s="181"/>
      <c r="P3359" s="184">
        <v>0.75</v>
      </c>
      <c r="Q3359" s="185" t="s">
        <v>107</v>
      </c>
      <c r="R3359" s="181" t="s">
        <v>37</v>
      </c>
      <c r="S3359" s="181" t="s">
        <v>96</v>
      </c>
      <c r="T3359" s="186">
        <v>45474</v>
      </c>
      <c r="U3359" s="187" t="s">
        <v>7069</v>
      </c>
      <c r="V3359" s="188" t="str" cm="1">
        <f t="array" ref="V3359">IF(SUM(LEN(A3359:U3359))=0,"",IF(OR(OR(ISBLANK(E3359),SUM(LEN(B3359),LEN(C3359))=0),AND(NOT(D3359="Unknown"),ISBLANK(I3359)),AND(NOT(N3359="Unknown"),ISBLANK(Q3359))),"Missing Information", INDEX(Table15[Entire Service Line Classification], MATCH(SUMIFS(Table15[Unique ID],Table15[System-Owned Portion],D3359,Table15[If Material Anything Other than "Lead" in Column E,Was Material Ever Previously Lead?],F3359,Table15[Customer-Owned Portion],N3359),Table15[Unique ID],0),0)))</f>
        <v>Non-lead</v>
      </c>
      <c r="W3359" s="189"/>
    </row>
    <row r="3360" spans="1:23" s="190" customFormat="1" ht="37.5" x14ac:dyDescent="0.25">
      <c r="A3360" s="180">
        <v>10890549</v>
      </c>
      <c r="B3360" s="181" t="s">
        <v>6758</v>
      </c>
      <c r="C3360" s="182" t="s">
        <v>6759</v>
      </c>
      <c r="D3360" s="183" t="s">
        <v>36</v>
      </c>
      <c r="E3360" s="181" t="s">
        <v>35</v>
      </c>
      <c r="F3360" s="183" t="s">
        <v>35</v>
      </c>
      <c r="G3360" s="181" t="s">
        <v>7032</v>
      </c>
      <c r="H3360" s="184">
        <v>1</v>
      </c>
      <c r="I3360" s="185" t="s">
        <v>107</v>
      </c>
      <c r="J3360" s="181" t="s">
        <v>37</v>
      </c>
      <c r="K3360" s="181" t="s">
        <v>38</v>
      </c>
      <c r="L3360" s="186">
        <v>45474</v>
      </c>
      <c r="M3360" s="187" t="s">
        <v>225</v>
      </c>
      <c r="N3360" s="183" t="s">
        <v>43</v>
      </c>
      <c r="O3360" s="181"/>
      <c r="P3360" s="184">
        <v>0.75</v>
      </c>
      <c r="Q3360" s="185" t="s">
        <v>107</v>
      </c>
      <c r="R3360" s="181" t="s">
        <v>37</v>
      </c>
      <c r="S3360" s="181" t="s">
        <v>96</v>
      </c>
      <c r="T3360" s="186">
        <v>45474</v>
      </c>
      <c r="U3360" s="187" t="s">
        <v>7069</v>
      </c>
      <c r="V3360" s="188" t="str" cm="1">
        <f t="array" ref="V3360">IF(SUM(LEN(A3360:U3360))=0,"",IF(OR(OR(ISBLANK(E3360),SUM(LEN(B3360),LEN(C3360))=0),AND(NOT(D3360="Unknown"),ISBLANK(I3360)),AND(NOT(N3360="Unknown"),ISBLANK(Q3360))),"Missing Information", INDEX(Table15[Entire Service Line Classification], MATCH(SUMIFS(Table15[Unique ID],Table15[System-Owned Portion],D3360,Table15[If Material Anything Other than "Lead" in Column E,Was Material Ever Previously Lead?],F3360,Table15[Customer-Owned Portion],N3360),Table15[Unique ID],0),0)))</f>
        <v>Non-lead</v>
      </c>
      <c r="W3360" s="189"/>
    </row>
    <row r="3361" spans="1:23" s="190" customFormat="1" ht="37.5" x14ac:dyDescent="0.25">
      <c r="A3361" s="180">
        <v>10890548</v>
      </c>
      <c r="B3361" s="181" t="s">
        <v>6760</v>
      </c>
      <c r="C3361" s="182" t="s">
        <v>6761</v>
      </c>
      <c r="D3361" s="183" t="s">
        <v>36</v>
      </c>
      <c r="E3361" s="181" t="s">
        <v>35</v>
      </c>
      <c r="F3361" s="183" t="s">
        <v>35</v>
      </c>
      <c r="G3361" s="181" t="s">
        <v>281</v>
      </c>
      <c r="H3361" s="184">
        <v>1</v>
      </c>
      <c r="I3361" s="185" t="s">
        <v>107</v>
      </c>
      <c r="J3361" s="181" t="s">
        <v>37</v>
      </c>
      <c r="K3361" s="181" t="s">
        <v>38</v>
      </c>
      <c r="L3361" s="186">
        <v>45453</v>
      </c>
      <c r="M3361" s="187" t="s">
        <v>225</v>
      </c>
      <c r="N3361" s="183" t="s">
        <v>36</v>
      </c>
      <c r="O3361" s="181"/>
      <c r="P3361" s="184">
        <v>0.75</v>
      </c>
      <c r="Q3361" s="185" t="s">
        <v>107</v>
      </c>
      <c r="R3361" s="181" t="s">
        <v>37</v>
      </c>
      <c r="S3361" s="181" t="s">
        <v>96</v>
      </c>
      <c r="T3361" s="186">
        <v>45453</v>
      </c>
      <c r="U3361" s="187" t="s">
        <v>225</v>
      </c>
      <c r="V3361" s="188" t="str" cm="1">
        <f t="array" ref="V3361">IF(SUM(LEN(A3361:U3361))=0,"",IF(OR(OR(ISBLANK(E3361),SUM(LEN(B3361),LEN(C3361))=0),AND(NOT(D3361="Unknown"),ISBLANK(I3361)),AND(NOT(N3361="Unknown"),ISBLANK(Q3361))),"Missing Information", INDEX(Table15[Entire Service Line Classification], MATCH(SUMIFS(Table15[Unique ID],Table15[System-Owned Portion],D3361,Table15[If Material Anything Other than "Lead" in Column E,Was Material Ever Previously Lead?],F3361,Table15[Customer-Owned Portion],N3361),Table15[Unique ID],0),0)))</f>
        <v>Non-lead</v>
      </c>
      <c r="W3361" s="189"/>
    </row>
    <row r="3362" spans="1:23" s="190" customFormat="1" ht="37.5" x14ac:dyDescent="0.25">
      <c r="A3362" s="180">
        <v>10890545</v>
      </c>
      <c r="B3362" s="181" t="s">
        <v>6762</v>
      </c>
      <c r="C3362" s="182" t="s">
        <v>6763</v>
      </c>
      <c r="D3362" s="183" t="s">
        <v>36</v>
      </c>
      <c r="E3362" s="181" t="s">
        <v>35</v>
      </c>
      <c r="F3362" s="183" t="s">
        <v>35</v>
      </c>
      <c r="G3362" s="181" t="s">
        <v>257</v>
      </c>
      <c r="H3362" s="184">
        <v>1</v>
      </c>
      <c r="I3362" s="185" t="s">
        <v>107</v>
      </c>
      <c r="J3362" s="181" t="s">
        <v>37</v>
      </c>
      <c r="K3362" s="181" t="s">
        <v>38</v>
      </c>
      <c r="L3362" s="186">
        <v>45455</v>
      </c>
      <c r="M3362" s="187" t="s">
        <v>225</v>
      </c>
      <c r="N3362" s="183" t="s">
        <v>36</v>
      </c>
      <c r="O3362" s="181"/>
      <c r="P3362" s="184">
        <v>1.5</v>
      </c>
      <c r="Q3362" s="185" t="s">
        <v>107</v>
      </c>
      <c r="R3362" s="181" t="s">
        <v>37</v>
      </c>
      <c r="S3362" s="181" t="s">
        <v>96</v>
      </c>
      <c r="T3362" s="186">
        <v>45455</v>
      </c>
      <c r="U3362" s="187" t="s">
        <v>225</v>
      </c>
      <c r="V3362" s="188" t="str" cm="1">
        <f t="array" ref="V3362">IF(SUM(LEN(A3362:U3362))=0,"",IF(OR(OR(ISBLANK(E3362),SUM(LEN(B3362),LEN(C3362))=0),AND(NOT(D3362="Unknown"),ISBLANK(I3362)),AND(NOT(N3362="Unknown"),ISBLANK(Q3362))),"Missing Information", INDEX(Table15[Entire Service Line Classification], MATCH(SUMIFS(Table15[Unique ID],Table15[System-Owned Portion],D3362,Table15[If Material Anything Other than "Lead" in Column E,Was Material Ever Previously Lead?],F3362,Table15[Customer-Owned Portion],N3362),Table15[Unique ID],0),0)))</f>
        <v>Non-lead</v>
      </c>
      <c r="W3362" s="189"/>
    </row>
    <row r="3363" spans="1:23" s="190" customFormat="1" ht="37.5" x14ac:dyDescent="0.25">
      <c r="A3363" s="180">
        <v>10890544</v>
      </c>
      <c r="B3363" s="181" t="s">
        <v>6764</v>
      </c>
      <c r="C3363" s="182" t="s">
        <v>6765</v>
      </c>
      <c r="D3363" s="183" t="s">
        <v>36</v>
      </c>
      <c r="E3363" s="181" t="s">
        <v>35</v>
      </c>
      <c r="F3363" s="183" t="s">
        <v>35</v>
      </c>
      <c r="G3363" s="181" t="s">
        <v>275</v>
      </c>
      <c r="H3363" s="184">
        <v>1</v>
      </c>
      <c r="I3363" s="185" t="s">
        <v>107</v>
      </c>
      <c r="J3363" s="181" t="s">
        <v>37</v>
      </c>
      <c r="K3363" s="181" t="s">
        <v>38</v>
      </c>
      <c r="L3363" s="186">
        <v>45474</v>
      </c>
      <c r="M3363" s="187" t="s">
        <v>225</v>
      </c>
      <c r="N3363" s="183" t="s">
        <v>43</v>
      </c>
      <c r="O3363" s="181"/>
      <c r="P3363" s="184">
        <v>0.75</v>
      </c>
      <c r="Q3363" s="185" t="s">
        <v>107</v>
      </c>
      <c r="R3363" s="181" t="s">
        <v>37</v>
      </c>
      <c r="S3363" s="181" t="s">
        <v>96</v>
      </c>
      <c r="T3363" s="186">
        <v>45474</v>
      </c>
      <c r="U3363" s="187" t="s">
        <v>7069</v>
      </c>
      <c r="V3363" s="188" t="str" cm="1">
        <f t="array" ref="V3363">IF(SUM(LEN(A3363:U3363))=0,"",IF(OR(OR(ISBLANK(E3363),SUM(LEN(B3363),LEN(C3363))=0),AND(NOT(D3363="Unknown"),ISBLANK(I3363)),AND(NOT(N3363="Unknown"),ISBLANK(Q3363))),"Missing Information", INDEX(Table15[Entire Service Line Classification], MATCH(SUMIFS(Table15[Unique ID],Table15[System-Owned Portion],D3363,Table15[If Material Anything Other than "Lead" in Column E,Was Material Ever Previously Lead?],F3363,Table15[Customer-Owned Portion],N3363),Table15[Unique ID],0),0)))</f>
        <v>Non-lead</v>
      </c>
      <c r="W3363" s="189"/>
    </row>
    <row r="3364" spans="1:23" s="190" customFormat="1" ht="37.5" x14ac:dyDescent="0.25">
      <c r="A3364" s="180">
        <v>10890539</v>
      </c>
      <c r="B3364" s="181" t="s">
        <v>6766</v>
      </c>
      <c r="C3364" s="182" t="s">
        <v>6767</v>
      </c>
      <c r="D3364" s="183" t="s">
        <v>43</v>
      </c>
      <c r="E3364" s="181" t="s">
        <v>35</v>
      </c>
      <c r="F3364" s="183" t="s">
        <v>35</v>
      </c>
      <c r="G3364" s="181" t="s">
        <v>268</v>
      </c>
      <c r="H3364" s="184">
        <v>1</v>
      </c>
      <c r="I3364" s="185" t="s">
        <v>107</v>
      </c>
      <c r="J3364" s="181" t="s">
        <v>37</v>
      </c>
      <c r="K3364" s="181" t="s">
        <v>38</v>
      </c>
      <c r="L3364" s="186">
        <v>45405</v>
      </c>
      <c r="M3364" s="187" t="s">
        <v>7068</v>
      </c>
      <c r="N3364" s="183" t="s">
        <v>36</v>
      </c>
      <c r="O3364" s="181"/>
      <c r="P3364" s="184">
        <v>1</v>
      </c>
      <c r="Q3364" s="185" t="s">
        <v>107</v>
      </c>
      <c r="R3364" s="181" t="s">
        <v>37</v>
      </c>
      <c r="S3364" s="181" t="s">
        <v>96</v>
      </c>
      <c r="T3364" s="186">
        <v>45405</v>
      </c>
      <c r="U3364" s="187" t="s">
        <v>225</v>
      </c>
      <c r="V3364" s="188" t="str" cm="1">
        <f t="array" ref="V3364">IF(SUM(LEN(A3364:U3364))=0,"",IF(OR(OR(ISBLANK(E3364),SUM(LEN(B3364),LEN(C3364))=0),AND(NOT(D3364="Unknown"),ISBLANK(I3364)),AND(NOT(N3364="Unknown"),ISBLANK(Q3364))),"Missing Information", INDEX(Table15[Entire Service Line Classification], MATCH(SUMIFS(Table15[Unique ID],Table15[System-Owned Portion],D3364,Table15[If Material Anything Other than "Lead" in Column E,Was Material Ever Previously Lead?],F3364,Table15[Customer-Owned Portion],N3364),Table15[Unique ID],0),0)))</f>
        <v>Non-lead</v>
      </c>
      <c r="W3364" s="189"/>
    </row>
    <row r="3365" spans="1:23" s="190" customFormat="1" ht="37.5" x14ac:dyDescent="0.25">
      <c r="A3365" s="180">
        <v>10890589</v>
      </c>
      <c r="B3365" s="181" t="s">
        <v>6768</v>
      </c>
      <c r="C3365" s="182" t="s">
        <v>6769</v>
      </c>
      <c r="D3365" s="183" t="s">
        <v>36</v>
      </c>
      <c r="E3365" s="181" t="s">
        <v>35</v>
      </c>
      <c r="F3365" s="183" t="s">
        <v>35</v>
      </c>
      <c r="G3365" s="181" t="s">
        <v>7055</v>
      </c>
      <c r="H3365" s="184">
        <v>1</v>
      </c>
      <c r="I3365" s="185" t="s">
        <v>107</v>
      </c>
      <c r="J3365" s="181" t="s">
        <v>37</v>
      </c>
      <c r="K3365" s="181" t="s">
        <v>38</v>
      </c>
      <c r="L3365" s="186">
        <v>45490</v>
      </c>
      <c r="M3365" s="187" t="s">
        <v>225</v>
      </c>
      <c r="N3365" s="183" t="s">
        <v>36</v>
      </c>
      <c r="O3365" s="181"/>
      <c r="P3365" s="184">
        <v>0.75</v>
      </c>
      <c r="Q3365" s="185" t="s">
        <v>107</v>
      </c>
      <c r="R3365" s="181" t="s">
        <v>37</v>
      </c>
      <c r="S3365" s="181" t="s">
        <v>96</v>
      </c>
      <c r="T3365" s="186">
        <v>45490</v>
      </c>
      <c r="U3365" s="187" t="s">
        <v>225</v>
      </c>
      <c r="V3365" s="188" t="str" cm="1">
        <f t="array" ref="V3365">IF(SUM(LEN(A3365:U3365))=0,"",IF(OR(OR(ISBLANK(E3365),SUM(LEN(B3365),LEN(C3365))=0),AND(NOT(D3365="Unknown"),ISBLANK(I3365)),AND(NOT(N3365="Unknown"),ISBLANK(Q3365))),"Missing Information", INDEX(Table15[Entire Service Line Classification], MATCH(SUMIFS(Table15[Unique ID],Table15[System-Owned Portion],D3365,Table15[If Material Anything Other than "Lead" in Column E,Was Material Ever Previously Lead?],F3365,Table15[Customer-Owned Portion],N3365),Table15[Unique ID],0),0)))</f>
        <v>Non-lead</v>
      </c>
      <c r="W3365" s="189"/>
    </row>
    <row r="3366" spans="1:23" s="190" customFormat="1" ht="37.5" x14ac:dyDescent="0.25">
      <c r="A3366" s="180">
        <v>10890575</v>
      </c>
      <c r="B3366" s="181" t="s">
        <v>6770</v>
      </c>
      <c r="C3366" s="182" t="s">
        <v>6771</v>
      </c>
      <c r="D3366" s="183" t="s">
        <v>36</v>
      </c>
      <c r="E3366" s="181" t="s">
        <v>35</v>
      </c>
      <c r="F3366" s="183" t="s">
        <v>35</v>
      </c>
      <c r="G3366" s="181" t="s">
        <v>261</v>
      </c>
      <c r="H3366" s="184">
        <v>1</v>
      </c>
      <c r="I3366" s="185" t="s">
        <v>107</v>
      </c>
      <c r="J3366" s="181" t="s">
        <v>37</v>
      </c>
      <c r="K3366" s="181" t="s">
        <v>38</v>
      </c>
      <c r="L3366" s="186">
        <v>45463</v>
      </c>
      <c r="M3366" s="187" t="s">
        <v>225</v>
      </c>
      <c r="N3366" s="183" t="s">
        <v>36</v>
      </c>
      <c r="O3366" s="181"/>
      <c r="P3366" s="184">
        <v>1</v>
      </c>
      <c r="Q3366" s="185" t="s">
        <v>107</v>
      </c>
      <c r="R3366" s="181" t="s">
        <v>37</v>
      </c>
      <c r="S3366" s="181" t="s">
        <v>96</v>
      </c>
      <c r="T3366" s="186">
        <v>45463</v>
      </c>
      <c r="U3366" s="187" t="s">
        <v>225</v>
      </c>
      <c r="V3366" s="188" t="str" cm="1">
        <f t="array" ref="V3366">IF(SUM(LEN(A3366:U3366))=0,"",IF(OR(OR(ISBLANK(E3366),SUM(LEN(B3366),LEN(C3366))=0),AND(NOT(D3366="Unknown"),ISBLANK(I3366)),AND(NOT(N3366="Unknown"),ISBLANK(Q3366))),"Missing Information", INDEX(Table15[Entire Service Line Classification], MATCH(SUMIFS(Table15[Unique ID],Table15[System-Owned Portion],D3366,Table15[If Material Anything Other than "Lead" in Column E,Was Material Ever Previously Lead?],F3366,Table15[Customer-Owned Portion],N3366),Table15[Unique ID],0),0)))</f>
        <v>Non-lead</v>
      </c>
      <c r="W3366" s="189"/>
    </row>
    <row r="3367" spans="1:23" s="190" customFormat="1" ht="37.5" x14ac:dyDescent="0.25">
      <c r="A3367" s="180">
        <v>10890567</v>
      </c>
      <c r="B3367" s="181" t="s">
        <v>6772</v>
      </c>
      <c r="C3367" s="182" t="s">
        <v>6773</v>
      </c>
      <c r="D3367" s="183" t="s">
        <v>36</v>
      </c>
      <c r="E3367" s="181" t="s">
        <v>35</v>
      </c>
      <c r="F3367" s="183" t="s">
        <v>35</v>
      </c>
      <c r="G3367" s="181" t="s">
        <v>268</v>
      </c>
      <c r="H3367" s="184">
        <v>1</v>
      </c>
      <c r="I3367" s="185" t="s">
        <v>107</v>
      </c>
      <c r="J3367" s="181" t="s">
        <v>37</v>
      </c>
      <c r="K3367" s="181" t="s">
        <v>38</v>
      </c>
      <c r="L3367" s="186">
        <v>45474</v>
      </c>
      <c r="M3367" s="187" t="s">
        <v>225</v>
      </c>
      <c r="N3367" s="183" t="s">
        <v>43</v>
      </c>
      <c r="O3367" s="181"/>
      <c r="P3367" s="184">
        <v>0.75</v>
      </c>
      <c r="Q3367" s="185" t="s">
        <v>107</v>
      </c>
      <c r="R3367" s="181" t="s">
        <v>37</v>
      </c>
      <c r="S3367" s="181" t="s">
        <v>96</v>
      </c>
      <c r="T3367" s="186">
        <v>45474</v>
      </c>
      <c r="U3367" s="187" t="s">
        <v>7069</v>
      </c>
      <c r="V3367" s="188" t="str" cm="1">
        <f t="array" ref="V3367">IF(SUM(LEN(A3367:U3367))=0,"",IF(OR(OR(ISBLANK(E3367),SUM(LEN(B3367),LEN(C3367))=0),AND(NOT(D3367="Unknown"),ISBLANK(I3367)),AND(NOT(N3367="Unknown"),ISBLANK(Q3367))),"Missing Information", INDEX(Table15[Entire Service Line Classification], MATCH(SUMIFS(Table15[Unique ID],Table15[System-Owned Portion],D3367,Table15[If Material Anything Other than "Lead" in Column E,Was Material Ever Previously Lead?],F3367,Table15[Customer-Owned Portion],N3367),Table15[Unique ID],0),0)))</f>
        <v>Non-lead</v>
      </c>
      <c r="W3367" s="189"/>
    </row>
    <row r="3368" spans="1:23" s="190" customFormat="1" ht="37.5" x14ac:dyDescent="0.25">
      <c r="A3368" s="180">
        <v>10890565</v>
      </c>
      <c r="B3368" s="181" t="s">
        <v>6774</v>
      </c>
      <c r="C3368" s="182" t="s">
        <v>6775</v>
      </c>
      <c r="D3368" s="183" t="s">
        <v>36</v>
      </c>
      <c r="E3368" s="181" t="s">
        <v>35</v>
      </c>
      <c r="F3368" s="183" t="s">
        <v>35</v>
      </c>
      <c r="G3368" s="181" t="s">
        <v>241</v>
      </c>
      <c r="H3368" s="184">
        <v>1</v>
      </c>
      <c r="I3368" s="185" t="s">
        <v>107</v>
      </c>
      <c r="J3368" s="181" t="s">
        <v>37</v>
      </c>
      <c r="K3368" s="181" t="s">
        <v>38</v>
      </c>
      <c r="L3368" s="186">
        <v>45405</v>
      </c>
      <c r="M3368" s="187" t="s">
        <v>7069</v>
      </c>
      <c r="N3368" s="183" t="s">
        <v>43</v>
      </c>
      <c r="O3368" s="181"/>
      <c r="P3368" s="184">
        <v>0.75</v>
      </c>
      <c r="Q3368" s="185" t="s">
        <v>107</v>
      </c>
      <c r="R3368" s="181" t="s">
        <v>37</v>
      </c>
      <c r="S3368" s="181" t="s">
        <v>96</v>
      </c>
      <c r="T3368" s="186">
        <v>45405</v>
      </c>
      <c r="U3368" s="187" t="s">
        <v>7069</v>
      </c>
      <c r="V3368" s="188" t="str" cm="1">
        <f t="array" ref="V3368">IF(SUM(LEN(A3368:U3368))=0,"",IF(OR(OR(ISBLANK(E3368),SUM(LEN(B3368),LEN(C3368))=0),AND(NOT(D3368="Unknown"),ISBLANK(I3368)),AND(NOT(N3368="Unknown"),ISBLANK(Q3368))),"Missing Information", INDEX(Table15[Entire Service Line Classification], MATCH(SUMIFS(Table15[Unique ID],Table15[System-Owned Portion],D3368,Table15[If Material Anything Other than "Lead" in Column E,Was Material Ever Previously Lead?],F3368,Table15[Customer-Owned Portion],N3368),Table15[Unique ID],0),0)))</f>
        <v>Non-lead</v>
      </c>
      <c r="W3368" s="189"/>
    </row>
    <row r="3369" spans="1:23" s="190" customFormat="1" ht="37.5" x14ac:dyDescent="0.25">
      <c r="A3369" s="180">
        <v>10890559</v>
      </c>
      <c r="B3369" s="181" t="s">
        <v>6776</v>
      </c>
      <c r="C3369" s="182" t="s">
        <v>6777</v>
      </c>
      <c r="D3369" s="183" t="s">
        <v>36</v>
      </c>
      <c r="E3369" s="181" t="s">
        <v>35</v>
      </c>
      <c r="F3369" s="183" t="s">
        <v>35</v>
      </c>
      <c r="G3369" s="181" t="s">
        <v>256</v>
      </c>
      <c r="H3369" s="184">
        <v>1</v>
      </c>
      <c r="I3369" s="185" t="s">
        <v>107</v>
      </c>
      <c r="J3369" s="181" t="s">
        <v>37</v>
      </c>
      <c r="K3369" s="181" t="s">
        <v>38</v>
      </c>
      <c r="L3369" s="186">
        <v>45492</v>
      </c>
      <c r="M3369" s="187" t="s">
        <v>225</v>
      </c>
      <c r="N3369" s="183" t="s">
        <v>36</v>
      </c>
      <c r="O3369" s="181"/>
      <c r="P3369" s="184">
        <v>0.75</v>
      </c>
      <c r="Q3369" s="185" t="s">
        <v>107</v>
      </c>
      <c r="R3369" s="181" t="s">
        <v>37</v>
      </c>
      <c r="S3369" s="181" t="s">
        <v>96</v>
      </c>
      <c r="T3369" s="186">
        <v>45492</v>
      </c>
      <c r="U3369" s="187" t="s">
        <v>225</v>
      </c>
      <c r="V3369" s="188" t="str" cm="1">
        <f t="array" ref="V3369">IF(SUM(LEN(A3369:U3369))=0,"",IF(OR(OR(ISBLANK(E3369),SUM(LEN(B3369),LEN(C3369))=0),AND(NOT(D3369="Unknown"),ISBLANK(I3369)),AND(NOT(N3369="Unknown"),ISBLANK(Q3369))),"Missing Information", INDEX(Table15[Entire Service Line Classification], MATCH(SUMIFS(Table15[Unique ID],Table15[System-Owned Portion],D3369,Table15[If Material Anything Other than "Lead" in Column E,Was Material Ever Previously Lead?],F3369,Table15[Customer-Owned Portion],N3369),Table15[Unique ID],0),0)))</f>
        <v>Non-lead</v>
      </c>
      <c r="W3369" s="189"/>
    </row>
    <row r="3370" spans="1:23" s="190" customFormat="1" ht="37.5" x14ac:dyDescent="0.25">
      <c r="A3370" s="180">
        <v>10890555</v>
      </c>
      <c r="B3370" s="181" t="s">
        <v>6778</v>
      </c>
      <c r="C3370" s="182" t="s">
        <v>6779</v>
      </c>
      <c r="D3370" s="183" t="s">
        <v>36</v>
      </c>
      <c r="E3370" s="181" t="s">
        <v>35</v>
      </c>
      <c r="F3370" s="183" t="s">
        <v>35</v>
      </c>
      <c r="G3370" s="181" t="s">
        <v>246</v>
      </c>
      <c r="H3370" s="184">
        <v>1</v>
      </c>
      <c r="I3370" s="185" t="s">
        <v>107</v>
      </c>
      <c r="J3370" s="181" t="s">
        <v>37</v>
      </c>
      <c r="K3370" s="181" t="s">
        <v>38</v>
      </c>
      <c r="L3370" s="186">
        <v>45492</v>
      </c>
      <c r="M3370" s="187" t="s">
        <v>225</v>
      </c>
      <c r="N3370" s="183" t="s">
        <v>43</v>
      </c>
      <c r="O3370" s="181"/>
      <c r="P3370" s="184">
        <v>0.75</v>
      </c>
      <c r="Q3370" s="185" t="s">
        <v>107</v>
      </c>
      <c r="R3370" s="181" t="s">
        <v>37</v>
      </c>
      <c r="S3370" s="181" t="s">
        <v>96</v>
      </c>
      <c r="T3370" s="186">
        <v>45492</v>
      </c>
      <c r="U3370" s="187" t="s">
        <v>7068</v>
      </c>
      <c r="V3370" s="188" t="str" cm="1">
        <f t="array" ref="V3370">IF(SUM(LEN(A3370:U3370))=0,"",IF(OR(OR(ISBLANK(E3370),SUM(LEN(B3370),LEN(C3370))=0),AND(NOT(D3370="Unknown"),ISBLANK(I3370)),AND(NOT(N3370="Unknown"),ISBLANK(Q3370))),"Missing Information", INDEX(Table15[Entire Service Line Classification], MATCH(SUMIFS(Table15[Unique ID],Table15[System-Owned Portion],D3370,Table15[If Material Anything Other than "Lead" in Column E,Was Material Ever Previously Lead?],F3370,Table15[Customer-Owned Portion],N3370),Table15[Unique ID],0),0)))</f>
        <v>Non-lead</v>
      </c>
      <c r="W3370" s="189"/>
    </row>
    <row r="3371" spans="1:23" s="190" customFormat="1" ht="37.5" x14ac:dyDescent="0.25">
      <c r="A3371" s="180">
        <v>10890550</v>
      </c>
      <c r="B3371" s="181" t="s">
        <v>6780</v>
      </c>
      <c r="C3371" s="182" t="s">
        <v>6781</v>
      </c>
      <c r="D3371" s="183" t="s">
        <v>36</v>
      </c>
      <c r="E3371" s="181" t="s">
        <v>35</v>
      </c>
      <c r="F3371" s="183" t="s">
        <v>35</v>
      </c>
      <c r="G3371" s="181" t="s">
        <v>270</v>
      </c>
      <c r="H3371" s="184">
        <v>1</v>
      </c>
      <c r="I3371" s="185" t="s">
        <v>107</v>
      </c>
      <c r="J3371" s="181" t="s">
        <v>37</v>
      </c>
      <c r="K3371" s="181" t="s">
        <v>38</v>
      </c>
      <c r="L3371" s="186">
        <v>45474</v>
      </c>
      <c r="M3371" s="187" t="s">
        <v>225</v>
      </c>
      <c r="N3371" s="183" t="s">
        <v>43</v>
      </c>
      <c r="O3371" s="181"/>
      <c r="P3371" s="184">
        <v>1</v>
      </c>
      <c r="Q3371" s="185" t="s">
        <v>107</v>
      </c>
      <c r="R3371" s="181" t="s">
        <v>37</v>
      </c>
      <c r="S3371" s="181" t="s">
        <v>96</v>
      </c>
      <c r="T3371" s="186">
        <v>45474</v>
      </c>
      <c r="U3371" s="187" t="s">
        <v>7069</v>
      </c>
      <c r="V3371" s="188" t="str" cm="1">
        <f t="array" ref="V3371">IF(SUM(LEN(A3371:U3371))=0,"",IF(OR(OR(ISBLANK(E3371),SUM(LEN(B3371),LEN(C3371))=0),AND(NOT(D3371="Unknown"),ISBLANK(I3371)),AND(NOT(N3371="Unknown"),ISBLANK(Q3371))),"Missing Information", INDEX(Table15[Entire Service Line Classification], MATCH(SUMIFS(Table15[Unique ID],Table15[System-Owned Portion],D3371,Table15[If Material Anything Other than "Lead" in Column E,Was Material Ever Previously Lead?],F3371,Table15[Customer-Owned Portion],N3371),Table15[Unique ID],0),0)))</f>
        <v>Non-lead</v>
      </c>
      <c r="W3371" s="189"/>
    </row>
    <row r="3372" spans="1:23" s="190" customFormat="1" ht="37.5" x14ac:dyDescent="0.25">
      <c r="A3372" s="180">
        <v>10890547</v>
      </c>
      <c r="B3372" s="181" t="s">
        <v>6782</v>
      </c>
      <c r="C3372" s="182" t="s">
        <v>6783</v>
      </c>
      <c r="D3372" s="183" t="s">
        <v>43</v>
      </c>
      <c r="E3372" s="181" t="s">
        <v>35</v>
      </c>
      <c r="F3372" s="183" t="s">
        <v>35</v>
      </c>
      <c r="G3372" s="181" t="s">
        <v>7036</v>
      </c>
      <c r="H3372" s="184">
        <v>2</v>
      </c>
      <c r="I3372" s="185" t="s">
        <v>107</v>
      </c>
      <c r="J3372" s="181" t="s">
        <v>37</v>
      </c>
      <c r="K3372" s="181" t="s">
        <v>38</v>
      </c>
      <c r="L3372" s="186">
        <v>45461</v>
      </c>
      <c r="M3372" s="187" t="s">
        <v>7068</v>
      </c>
      <c r="N3372" s="183" t="s">
        <v>43</v>
      </c>
      <c r="O3372" s="181"/>
      <c r="P3372" s="184">
        <v>2</v>
      </c>
      <c r="Q3372" s="185" t="s">
        <v>107</v>
      </c>
      <c r="R3372" s="181" t="s">
        <v>37</v>
      </c>
      <c r="S3372" s="181" t="s">
        <v>96</v>
      </c>
      <c r="T3372" s="186">
        <v>45461</v>
      </c>
      <c r="U3372" s="187" t="s">
        <v>7068</v>
      </c>
      <c r="V3372" s="188" t="str" cm="1">
        <f t="array" ref="V3372">IF(SUM(LEN(A3372:U3372))=0,"",IF(OR(OR(ISBLANK(E3372),SUM(LEN(B3372),LEN(C3372))=0),AND(NOT(D3372="Unknown"),ISBLANK(I3372)),AND(NOT(N3372="Unknown"),ISBLANK(Q3372))),"Missing Information", INDEX(Table15[Entire Service Line Classification], MATCH(SUMIFS(Table15[Unique ID],Table15[System-Owned Portion],D3372,Table15[If Material Anything Other than "Lead" in Column E,Was Material Ever Previously Lead?],F3372,Table15[Customer-Owned Portion],N3372),Table15[Unique ID],0),0)))</f>
        <v>Non-lead</v>
      </c>
      <c r="W3372" s="189"/>
    </row>
    <row r="3373" spans="1:23" s="190" customFormat="1" ht="37.5" x14ac:dyDescent="0.25">
      <c r="A3373" s="180">
        <v>10890546</v>
      </c>
      <c r="B3373" s="181" t="s">
        <v>6784</v>
      </c>
      <c r="C3373" s="182" t="s">
        <v>6785</v>
      </c>
      <c r="D3373" s="183" t="s">
        <v>36</v>
      </c>
      <c r="E3373" s="181" t="s">
        <v>35</v>
      </c>
      <c r="F3373" s="183" t="s">
        <v>35</v>
      </c>
      <c r="G3373" s="181" t="s">
        <v>238</v>
      </c>
      <c r="H3373" s="184">
        <v>1</v>
      </c>
      <c r="I3373" s="185" t="s">
        <v>107</v>
      </c>
      <c r="J3373" s="181" t="s">
        <v>37</v>
      </c>
      <c r="K3373" s="181" t="s">
        <v>38</v>
      </c>
      <c r="L3373" s="186">
        <v>45463</v>
      </c>
      <c r="M3373" s="187" t="s">
        <v>225</v>
      </c>
      <c r="N3373" s="183" t="s">
        <v>43</v>
      </c>
      <c r="O3373" s="181"/>
      <c r="P3373" s="184">
        <v>0.75</v>
      </c>
      <c r="Q3373" s="185" t="s">
        <v>107</v>
      </c>
      <c r="R3373" s="181" t="s">
        <v>37</v>
      </c>
      <c r="S3373" s="181" t="s">
        <v>96</v>
      </c>
      <c r="T3373" s="186">
        <v>45463</v>
      </c>
      <c r="U3373" s="187" t="s">
        <v>7069</v>
      </c>
      <c r="V3373" s="188" t="str" cm="1">
        <f t="array" ref="V3373">IF(SUM(LEN(A3373:U3373))=0,"",IF(OR(OR(ISBLANK(E3373),SUM(LEN(B3373),LEN(C3373))=0),AND(NOT(D3373="Unknown"),ISBLANK(I3373)),AND(NOT(N3373="Unknown"),ISBLANK(Q3373))),"Missing Information", INDEX(Table15[Entire Service Line Classification], MATCH(SUMIFS(Table15[Unique ID],Table15[System-Owned Portion],D3373,Table15[If Material Anything Other than "Lead" in Column E,Was Material Ever Previously Lead?],F3373,Table15[Customer-Owned Portion],N3373),Table15[Unique ID],0),0)))</f>
        <v>Non-lead</v>
      </c>
      <c r="W3373" s="189"/>
    </row>
    <row r="3374" spans="1:23" s="190" customFormat="1" ht="37.5" x14ac:dyDescent="0.25">
      <c r="A3374" s="180">
        <v>10890543</v>
      </c>
      <c r="B3374" s="181" t="s">
        <v>6786</v>
      </c>
      <c r="C3374" s="182" t="s">
        <v>6787</v>
      </c>
      <c r="D3374" s="183" t="s">
        <v>36</v>
      </c>
      <c r="E3374" s="181" t="s">
        <v>35</v>
      </c>
      <c r="F3374" s="183" t="s">
        <v>35</v>
      </c>
      <c r="G3374" s="181" t="s">
        <v>257</v>
      </c>
      <c r="H3374" s="184">
        <v>1</v>
      </c>
      <c r="I3374" s="185" t="s">
        <v>107</v>
      </c>
      <c r="J3374" s="181" t="s">
        <v>37</v>
      </c>
      <c r="K3374" s="181" t="s">
        <v>38</v>
      </c>
      <c r="L3374" s="186">
        <v>45474</v>
      </c>
      <c r="M3374" s="187" t="s">
        <v>225</v>
      </c>
      <c r="N3374" s="183" t="s">
        <v>36</v>
      </c>
      <c r="O3374" s="181"/>
      <c r="P3374" s="184">
        <v>0.75</v>
      </c>
      <c r="Q3374" s="185" t="s">
        <v>107</v>
      </c>
      <c r="R3374" s="181" t="s">
        <v>37</v>
      </c>
      <c r="S3374" s="181" t="s">
        <v>96</v>
      </c>
      <c r="T3374" s="186">
        <v>45474</v>
      </c>
      <c r="U3374" s="187" t="s">
        <v>225</v>
      </c>
      <c r="V3374" s="188" t="str" cm="1">
        <f t="array" ref="V3374">IF(SUM(LEN(A3374:U3374))=0,"",IF(OR(OR(ISBLANK(E3374),SUM(LEN(B3374),LEN(C3374))=0),AND(NOT(D3374="Unknown"),ISBLANK(I3374)),AND(NOT(N3374="Unknown"),ISBLANK(Q3374))),"Missing Information", INDEX(Table15[Entire Service Line Classification], MATCH(SUMIFS(Table15[Unique ID],Table15[System-Owned Portion],D3374,Table15[If Material Anything Other than "Lead" in Column E,Was Material Ever Previously Lead?],F3374,Table15[Customer-Owned Portion],N3374),Table15[Unique ID],0),0)))</f>
        <v>Non-lead</v>
      </c>
      <c r="W3374" s="189"/>
    </row>
    <row r="3375" spans="1:23" s="190" customFormat="1" ht="37.5" x14ac:dyDescent="0.25">
      <c r="A3375" s="180">
        <v>10890542</v>
      </c>
      <c r="B3375" s="181" t="s">
        <v>6788</v>
      </c>
      <c r="C3375" s="182" t="s">
        <v>6789</v>
      </c>
      <c r="D3375" s="183" t="s">
        <v>43</v>
      </c>
      <c r="E3375" s="181" t="s">
        <v>35</v>
      </c>
      <c r="F3375" s="183" t="s">
        <v>35</v>
      </c>
      <c r="G3375" s="181" t="s">
        <v>7051</v>
      </c>
      <c r="H3375" s="184">
        <v>1</v>
      </c>
      <c r="I3375" s="185" t="s">
        <v>107</v>
      </c>
      <c r="J3375" s="181" t="s">
        <v>37</v>
      </c>
      <c r="K3375" s="181" t="s">
        <v>38</v>
      </c>
      <c r="L3375" s="186">
        <v>45455</v>
      </c>
      <c r="M3375" s="187" t="s">
        <v>7069</v>
      </c>
      <c r="N3375" s="183" t="s">
        <v>43</v>
      </c>
      <c r="O3375" s="181"/>
      <c r="P3375" s="184">
        <v>1</v>
      </c>
      <c r="Q3375" s="185" t="s">
        <v>107</v>
      </c>
      <c r="R3375" s="181" t="s">
        <v>37</v>
      </c>
      <c r="S3375" s="181" t="s">
        <v>96</v>
      </c>
      <c r="T3375" s="186">
        <v>45455</v>
      </c>
      <c r="U3375" s="187" t="s">
        <v>7069</v>
      </c>
      <c r="V3375" s="188" t="str" cm="1">
        <f t="array" ref="V3375">IF(SUM(LEN(A3375:U3375))=0,"",IF(OR(OR(ISBLANK(E3375),SUM(LEN(B3375),LEN(C3375))=0),AND(NOT(D3375="Unknown"),ISBLANK(I3375)),AND(NOT(N3375="Unknown"),ISBLANK(Q3375))),"Missing Information", INDEX(Table15[Entire Service Line Classification], MATCH(SUMIFS(Table15[Unique ID],Table15[System-Owned Portion],D3375,Table15[If Material Anything Other than "Lead" in Column E,Was Material Ever Previously Lead?],F3375,Table15[Customer-Owned Portion],N3375),Table15[Unique ID],0),0)))</f>
        <v>Non-lead</v>
      </c>
      <c r="W3375" s="189"/>
    </row>
    <row r="3376" spans="1:23" s="190" customFormat="1" ht="37.5" x14ac:dyDescent="0.25">
      <c r="A3376" s="180">
        <v>10890541</v>
      </c>
      <c r="B3376" s="181" t="s">
        <v>6790</v>
      </c>
      <c r="C3376" s="182" t="s">
        <v>6791</v>
      </c>
      <c r="D3376" s="183" t="s">
        <v>43</v>
      </c>
      <c r="E3376" s="181" t="s">
        <v>35</v>
      </c>
      <c r="F3376" s="183" t="s">
        <v>35</v>
      </c>
      <c r="G3376" s="181" t="s">
        <v>262</v>
      </c>
      <c r="H3376" s="184">
        <v>0.75</v>
      </c>
      <c r="I3376" s="185" t="s">
        <v>107</v>
      </c>
      <c r="J3376" s="181" t="s">
        <v>37</v>
      </c>
      <c r="K3376" s="181" t="s">
        <v>38</v>
      </c>
      <c r="L3376" s="186">
        <v>45405</v>
      </c>
      <c r="M3376" s="187" t="s">
        <v>225</v>
      </c>
      <c r="N3376" s="183" t="s">
        <v>43</v>
      </c>
      <c r="O3376" s="181"/>
      <c r="P3376" s="184">
        <v>0.75</v>
      </c>
      <c r="Q3376" s="185" t="s">
        <v>107</v>
      </c>
      <c r="R3376" s="181" t="s">
        <v>37</v>
      </c>
      <c r="S3376" s="181" t="s">
        <v>96</v>
      </c>
      <c r="T3376" s="186">
        <v>45405</v>
      </c>
      <c r="U3376" s="187" t="s">
        <v>7068</v>
      </c>
      <c r="V3376" s="188" t="str" cm="1">
        <f t="array" ref="V3376">IF(SUM(LEN(A3376:U3376))=0,"",IF(OR(OR(ISBLANK(E3376),SUM(LEN(B3376),LEN(C3376))=0),AND(NOT(D3376="Unknown"),ISBLANK(I3376)),AND(NOT(N3376="Unknown"),ISBLANK(Q3376))),"Missing Information", INDEX(Table15[Entire Service Line Classification], MATCH(SUMIFS(Table15[Unique ID],Table15[System-Owned Portion],D3376,Table15[If Material Anything Other than "Lead" in Column E,Was Material Ever Previously Lead?],F3376,Table15[Customer-Owned Portion],N3376),Table15[Unique ID],0),0)))</f>
        <v>Non-lead</v>
      </c>
      <c r="W3376" s="189"/>
    </row>
    <row r="3377" spans="1:23" s="190" customFormat="1" ht="37.5" x14ac:dyDescent="0.25">
      <c r="A3377" s="180">
        <v>10890540</v>
      </c>
      <c r="B3377" s="181" t="s">
        <v>6792</v>
      </c>
      <c r="C3377" s="182" t="s">
        <v>6793</v>
      </c>
      <c r="D3377" s="183" t="s">
        <v>36</v>
      </c>
      <c r="E3377" s="181" t="s">
        <v>35</v>
      </c>
      <c r="F3377" s="183" t="s">
        <v>35</v>
      </c>
      <c r="G3377" s="181" t="s">
        <v>277</v>
      </c>
      <c r="H3377" s="184">
        <v>1</v>
      </c>
      <c r="I3377" s="185" t="s">
        <v>107</v>
      </c>
      <c r="J3377" s="181" t="s">
        <v>37</v>
      </c>
      <c r="K3377" s="181" t="s">
        <v>38</v>
      </c>
      <c r="L3377" s="186">
        <v>45453</v>
      </c>
      <c r="M3377" s="187" t="s">
        <v>225</v>
      </c>
      <c r="N3377" s="183" t="s">
        <v>36</v>
      </c>
      <c r="O3377" s="181"/>
      <c r="P3377" s="184">
        <v>0.75</v>
      </c>
      <c r="Q3377" s="185" t="s">
        <v>107</v>
      </c>
      <c r="R3377" s="181" t="s">
        <v>37</v>
      </c>
      <c r="S3377" s="181" t="s">
        <v>96</v>
      </c>
      <c r="T3377" s="186">
        <v>45453</v>
      </c>
      <c r="U3377" s="187" t="s">
        <v>225</v>
      </c>
      <c r="V3377" s="188" t="str" cm="1">
        <f t="array" ref="V3377">IF(SUM(LEN(A3377:U3377))=0,"",IF(OR(OR(ISBLANK(E3377),SUM(LEN(B3377),LEN(C3377))=0),AND(NOT(D3377="Unknown"),ISBLANK(I3377)),AND(NOT(N3377="Unknown"),ISBLANK(Q3377))),"Missing Information", INDEX(Table15[Entire Service Line Classification], MATCH(SUMIFS(Table15[Unique ID],Table15[System-Owned Portion],D3377,Table15[If Material Anything Other than "Lead" in Column E,Was Material Ever Previously Lead?],F3377,Table15[Customer-Owned Portion],N3377),Table15[Unique ID],0),0)))</f>
        <v>Non-lead</v>
      </c>
      <c r="W3377" s="189"/>
    </row>
    <row r="3378" spans="1:23" s="190" customFormat="1" ht="37.5" x14ac:dyDescent="0.25">
      <c r="A3378" s="180">
        <v>10890538</v>
      </c>
      <c r="B3378" s="181" t="s">
        <v>6794</v>
      </c>
      <c r="C3378" s="182" t="s">
        <v>6795</v>
      </c>
      <c r="D3378" s="183" t="s">
        <v>36</v>
      </c>
      <c r="E3378" s="181" t="s">
        <v>35</v>
      </c>
      <c r="F3378" s="183" t="s">
        <v>35</v>
      </c>
      <c r="G3378" s="181" t="s">
        <v>249</v>
      </c>
      <c r="H3378" s="184">
        <v>1</v>
      </c>
      <c r="I3378" s="185" t="s">
        <v>107</v>
      </c>
      <c r="J3378" s="181" t="s">
        <v>37</v>
      </c>
      <c r="K3378" s="181" t="s">
        <v>38</v>
      </c>
      <c r="L3378" s="186">
        <v>45453</v>
      </c>
      <c r="M3378" s="187" t="s">
        <v>225</v>
      </c>
      <c r="N3378" s="183" t="s">
        <v>43</v>
      </c>
      <c r="O3378" s="181"/>
      <c r="P3378" s="184">
        <v>0.75</v>
      </c>
      <c r="Q3378" s="185" t="s">
        <v>107</v>
      </c>
      <c r="R3378" s="181" t="s">
        <v>37</v>
      </c>
      <c r="S3378" s="181" t="s">
        <v>96</v>
      </c>
      <c r="T3378" s="186">
        <v>45453</v>
      </c>
      <c r="U3378" s="187" t="s">
        <v>225</v>
      </c>
      <c r="V3378" s="188" t="str" cm="1">
        <f t="array" ref="V3378">IF(SUM(LEN(A3378:U3378))=0,"",IF(OR(OR(ISBLANK(E3378),SUM(LEN(B3378),LEN(C3378))=0),AND(NOT(D3378="Unknown"),ISBLANK(I3378)),AND(NOT(N3378="Unknown"),ISBLANK(Q3378))),"Missing Information", INDEX(Table15[Entire Service Line Classification], MATCH(SUMIFS(Table15[Unique ID],Table15[System-Owned Portion],D3378,Table15[If Material Anything Other than "Lead" in Column E,Was Material Ever Previously Lead?],F3378,Table15[Customer-Owned Portion],N3378),Table15[Unique ID],0),0)))</f>
        <v>Non-lead</v>
      </c>
      <c r="W3378" s="189"/>
    </row>
    <row r="3379" spans="1:23" s="190" customFormat="1" ht="37.5" x14ac:dyDescent="0.25">
      <c r="A3379" s="180">
        <v>10890537</v>
      </c>
      <c r="B3379" s="181" t="s">
        <v>6796</v>
      </c>
      <c r="C3379" s="182" t="s">
        <v>6797</v>
      </c>
      <c r="D3379" s="183" t="s">
        <v>43</v>
      </c>
      <c r="E3379" s="181" t="s">
        <v>35</v>
      </c>
      <c r="F3379" s="183" t="s">
        <v>35</v>
      </c>
      <c r="G3379" s="181" t="s">
        <v>254</v>
      </c>
      <c r="H3379" s="184">
        <v>1</v>
      </c>
      <c r="I3379" s="185" t="s">
        <v>107</v>
      </c>
      <c r="J3379" s="181" t="s">
        <v>37</v>
      </c>
      <c r="K3379" s="181" t="s">
        <v>38</v>
      </c>
      <c r="L3379" s="186">
        <v>45455</v>
      </c>
      <c r="M3379" s="187" t="s">
        <v>7070</v>
      </c>
      <c r="N3379" s="183" t="s">
        <v>43</v>
      </c>
      <c r="O3379" s="181"/>
      <c r="P3379" s="184">
        <v>1</v>
      </c>
      <c r="Q3379" s="185" t="s">
        <v>107</v>
      </c>
      <c r="R3379" s="181" t="s">
        <v>37</v>
      </c>
      <c r="S3379" s="181" t="s">
        <v>96</v>
      </c>
      <c r="T3379" s="186">
        <v>45455</v>
      </c>
      <c r="U3379" s="187" t="s">
        <v>7069</v>
      </c>
      <c r="V3379" s="188" t="str" cm="1">
        <f t="array" ref="V3379">IF(SUM(LEN(A3379:U3379))=0,"",IF(OR(OR(ISBLANK(E3379),SUM(LEN(B3379),LEN(C3379))=0),AND(NOT(D3379="Unknown"),ISBLANK(I3379)),AND(NOT(N3379="Unknown"),ISBLANK(Q3379))),"Missing Information", INDEX(Table15[Entire Service Line Classification], MATCH(SUMIFS(Table15[Unique ID],Table15[System-Owned Portion],D3379,Table15[If Material Anything Other than "Lead" in Column E,Was Material Ever Previously Lead?],F3379,Table15[Customer-Owned Portion],N3379),Table15[Unique ID],0),0)))</f>
        <v>Non-lead</v>
      </c>
      <c r="W3379" s="189"/>
    </row>
    <row r="3380" spans="1:23" s="190" customFormat="1" ht="37.5" x14ac:dyDescent="0.25">
      <c r="A3380" s="180">
        <v>10890536</v>
      </c>
      <c r="B3380" s="181" t="s">
        <v>6798</v>
      </c>
      <c r="C3380" s="182" t="s">
        <v>6799</v>
      </c>
      <c r="D3380" s="183" t="s">
        <v>36</v>
      </c>
      <c r="E3380" s="181" t="s">
        <v>35</v>
      </c>
      <c r="F3380" s="183" t="s">
        <v>35</v>
      </c>
      <c r="G3380" s="181" t="s">
        <v>232</v>
      </c>
      <c r="H3380" s="184">
        <v>1</v>
      </c>
      <c r="I3380" s="185" t="s">
        <v>107</v>
      </c>
      <c r="J3380" s="181" t="s">
        <v>37</v>
      </c>
      <c r="K3380" s="181" t="s">
        <v>38</v>
      </c>
      <c r="L3380" s="186">
        <v>45492</v>
      </c>
      <c r="M3380" s="187" t="s">
        <v>225</v>
      </c>
      <c r="N3380" s="183" t="s">
        <v>43</v>
      </c>
      <c r="O3380" s="181"/>
      <c r="P3380" s="184">
        <v>1</v>
      </c>
      <c r="Q3380" s="185" t="s">
        <v>107</v>
      </c>
      <c r="R3380" s="181" t="s">
        <v>37</v>
      </c>
      <c r="S3380" s="181" t="s">
        <v>96</v>
      </c>
      <c r="T3380" s="186">
        <v>45492</v>
      </c>
      <c r="U3380" s="187" t="s">
        <v>7068</v>
      </c>
      <c r="V3380" s="188" t="str" cm="1">
        <f t="array" ref="V3380">IF(SUM(LEN(A3380:U3380))=0,"",IF(OR(OR(ISBLANK(E3380),SUM(LEN(B3380),LEN(C3380))=0),AND(NOT(D3380="Unknown"),ISBLANK(I3380)),AND(NOT(N3380="Unknown"),ISBLANK(Q3380))),"Missing Information", INDEX(Table15[Entire Service Line Classification], MATCH(SUMIFS(Table15[Unique ID],Table15[System-Owned Portion],D3380,Table15[If Material Anything Other than "Lead" in Column E,Was Material Ever Previously Lead?],F3380,Table15[Customer-Owned Portion],N3380),Table15[Unique ID],0),0)))</f>
        <v>Non-lead</v>
      </c>
      <c r="W3380" s="189"/>
    </row>
    <row r="3381" spans="1:23" s="190" customFormat="1" ht="37.5" x14ac:dyDescent="0.25">
      <c r="A3381" s="180">
        <v>10890535</v>
      </c>
      <c r="B3381" s="181" t="s">
        <v>6800</v>
      </c>
      <c r="C3381" s="182" t="s">
        <v>6801</v>
      </c>
      <c r="D3381" s="183" t="s">
        <v>43</v>
      </c>
      <c r="E3381" s="181" t="s">
        <v>35</v>
      </c>
      <c r="F3381" s="183" t="s">
        <v>35</v>
      </c>
      <c r="G3381" s="181" t="s">
        <v>242</v>
      </c>
      <c r="H3381" s="184">
        <v>0.75</v>
      </c>
      <c r="I3381" s="185" t="s">
        <v>107</v>
      </c>
      <c r="J3381" s="181" t="s">
        <v>37</v>
      </c>
      <c r="K3381" s="181" t="s">
        <v>38</v>
      </c>
      <c r="L3381" s="186">
        <v>45455</v>
      </c>
      <c r="M3381" s="187" t="s">
        <v>7069</v>
      </c>
      <c r="N3381" s="183" t="s">
        <v>36</v>
      </c>
      <c r="O3381" s="181"/>
      <c r="P3381" s="184">
        <v>0.75</v>
      </c>
      <c r="Q3381" s="185" t="s">
        <v>107</v>
      </c>
      <c r="R3381" s="181" t="s">
        <v>37</v>
      </c>
      <c r="S3381" s="181" t="s">
        <v>96</v>
      </c>
      <c r="T3381" s="186">
        <v>45455</v>
      </c>
      <c r="U3381" s="187" t="s">
        <v>225</v>
      </c>
      <c r="V3381" s="188" t="str" cm="1">
        <f t="array" ref="V3381">IF(SUM(LEN(A3381:U3381))=0,"",IF(OR(OR(ISBLANK(E3381),SUM(LEN(B3381),LEN(C3381))=0),AND(NOT(D3381="Unknown"),ISBLANK(I3381)),AND(NOT(N3381="Unknown"),ISBLANK(Q3381))),"Missing Information", INDEX(Table15[Entire Service Line Classification], MATCH(SUMIFS(Table15[Unique ID],Table15[System-Owned Portion],D3381,Table15[If Material Anything Other than "Lead" in Column E,Was Material Ever Previously Lead?],F3381,Table15[Customer-Owned Portion],N3381),Table15[Unique ID],0),0)))</f>
        <v>Non-lead</v>
      </c>
      <c r="W3381" s="189"/>
    </row>
    <row r="3382" spans="1:23" s="190" customFormat="1" ht="37.5" x14ac:dyDescent="0.25">
      <c r="A3382" s="180">
        <v>10890534</v>
      </c>
      <c r="B3382" s="181" t="s">
        <v>6802</v>
      </c>
      <c r="C3382" s="182" t="s">
        <v>6803</v>
      </c>
      <c r="D3382" s="183" t="s">
        <v>36</v>
      </c>
      <c r="E3382" s="181" t="s">
        <v>35</v>
      </c>
      <c r="F3382" s="183" t="s">
        <v>35</v>
      </c>
      <c r="G3382" s="181" t="s">
        <v>261</v>
      </c>
      <c r="H3382" s="184">
        <v>1</v>
      </c>
      <c r="I3382" s="185" t="s">
        <v>107</v>
      </c>
      <c r="J3382" s="181" t="s">
        <v>37</v>
      </c>
      <c r="K3382" s="181" t="s">
        <v>38</v>
      </c>
      <c r="L3382" s="186">
        <v>45463</v>
      </c>
      <c r="M3382" s="187" t="s">
        <v>225</v>
      </c>
      <c r="N3382" s="183" t="s">
        <v>36</v>
      </c>
      <c r="O3382" s="181"/>
      <c r="P3382" s="184">
        <v>0.75</v>
      </c>
      <c r="Q3382" s="185" t="s">
        <v>107</v>
      </c>
      <c r="R3382" s="181" t="s">
        <v>37</v>
      </c>
      <c r="S3382" s="181" t="s">
        <v>96</v>
      </c>
      <c r="T3382" s="186">
        <v>45463</v>
      </c>
      <c r="U3382" s="187" t="s">
        <v>225</v>
      </c>
      <c r="V3382" s="188" t="str" cm="1">
        <f t="array" ref="V3382">IF(SUM(LEN(A3382:U3382))=0,"",IF(OR(OR(ISBLANK(E3382),SUM(LEN(B3382),LEN(C3382))=0),AND(NOT(D3382="Unknown"),ISBLANK(I3382)),AND(NOT(N3382="Unknown"),ISBLANK(Q3382))),"Missing Information", INDEX(Table15[Entire Service Line Classification], MATCH(SUMIFS(Table15[Unique ID],Table15[System-Owned Portion],D3382,Table15[If Material Anything Other than "Lead" in Column E,Was Material Ever Previously Lead?],F3382,Table15[Customer-Owned Portion],N3382),Table15[Unique ID],0),0)))</f>
        <v>Non-lead</v>
      </c>
      <c r="W3382" s="189"/>
    </row>
    <row r="3383" spans="1:23" s="190" customFormat="1" ht="37.5" x14ac:dyDescent="0.25">
      <c r="A3383" s="180">
        <v>10890533</v>
      </c>
      <c r="B3383" s="181" t="s">
        <v>6804</v>
      </c>
      <c r="C3383" s="182" t="s">
        <v>6805</v>
      </c>
      <c r="D3383" s="183" t="s">
        <v>43</v>
      </c>
      <c r="E3383" s="181" t="s">
        <v>35</v>
      </c>
      <c r="F3383" s="183" t="s">
        <v>35</v>
      </c>
      <c r="G3383" s="181" t="s">
        <v>225</v>
      </c>
      <c r="H3383" s="184">
        <v>1</v>
      </c>
      <c r="I3383" s="185" t="s">
        <v>107</v>
      </c>
      <c r="J3383" s="181" t="s">
        <v>37</v>
      </c>
      <c r="K3383" s="181" t="s">
        <v>38</v>
      </c>
      <c r="L3383" s="186">
        <v>45495</v>
      </c>
      <c r="M3383" s="187" t="s">
        <v>225</v>
      </c>
      <c r="N3383" s="183" t="s">
        <v>43</v>
      </c>
      <c r="O3383" s="181"/>
      <c r="P3383" s="184">
        <v>1</v>
      </c>
      <c r="Q3383" s="185" t="s">
        <v>107</v>
      </c>
      <c r="R3383" s="181" t="s">
        <v>37</v>
      </c>
      <c r="S3383" s="181" t="s">
        <v>96</v>
      </c>
      <c r="T3383" s="186">
        <v>45495</v>
      </c>
      <c r="U3383" s="187" t="s">
        <v>7068</v>
      </c>
      <c r="V3383" s="188" t="str" cm="1">
        <f t="array" ref="V3383">IF(SUM(LEN(A3383:U3383))=0,"",IF(OR(OR(ISBLANK(E3383),SUM(LEN(B3383),LEN(C3383))=0),AND(NOT(D3383="Unknown"),ISBLANK(I3383)),AND(NOT(N3383="Unknown"),ISBLANK(Q3383))),"Missing Information", INDEX(Table15[Entire Service Line Classification], MATCH(SUMIFS(Table15[Unique ID],Table15[System-Owned Portion],D3383,Table15[If Material Anything Other than "Lead" in Column E,Was Material Ever Previously Lead?],F3383,Table15[Customer-Owned Portion],N3383),Table15[Unique ID],0),0)))</f>
        <v>Non-lead</v>
      </c>
      <c r="W3383" s="189"/>
    </row>
    <row r="3384" spans="1:23" s="190" customFormat="1" ht="37.5" x14ac:dyDescent="0.25">
      <c r="A3384" s="180">
        <v>10890532</v>
      </c>
      <c r="B3384" s="181" t="s">
        <v>6806</v>
      </c>
      <c r="C3384" s="182" t="s">
        <v>6807</v>
      </c>
      <c r="D3384" s="183" t="s">
        <v>36</v>
      </c>
      <c r="E3384" s="181" t="s">
        <v>35</v>
      </c>
      <c r="F3384" s="183" t="s">
        <v>35</v>
      </c>
      <c r="G3384" s="181" t="s">
        <v>273</v>
      </c>
      <c r="H3384" s="184">
        <v>1</v>
      </c>
      <c r="I3384" s="185" t="s">
        <v>107</v>
      </c>
      <c r="J3384" s="181" t="s">
        <v>37</v>
      </c>
      <c r="K3384" s="181" t="s">
        <v>38</v>
      </c>
      <c r="L3384" s="186">
        <v>45453</v>
      </c>
      <c r="M3384" s="187" t="s">
        <v>225</v>
      </c>
      <c r="N3384" s="183" t="s">
        <v>36</v>
      </c>
      <c r="O3384" s="181"/>
      <c r="P3384" s="184">
        <v>1</v>
      </c>
      <c r="Q3384" s="185" t="s">
        <v>107</v>
      </c>
      <c r="R3384" s="181" t="s">
        <v>37</v>
      </c>
      <c r="S3384" s="181" t="s">
        <v>96</v>
      </c>
      <c r="T3384" s="186">
        <v>45453</v>
      </c>
      <c r="U3384" s="187" t="s">
        <v>225</v>
      </c>
      <c r="V3384" s="188" t="str" cm="1">
        <f t="array" ref="V3384">IF(SUM(LEN(A3384:U3384))=0,"",IF(OR(OR(ISBLANK(E3384),SUM(LEN(B3384),LEN(C3384))=0),AND(NOT(D3384="Unknown"),ISBLANK(I3384)),AND(NOT(N3384="Unknown"),ISBLANK(Q3384))),"Missing Information", INDEX(Table15[Entire Service Line Classification], MATCH(SUMIFS(Table15[Unique ID],Table15[System-Owned Portion],D3384,Table15[If Material Anything Other than "Lead" in Column E,Was Material Ever Previously Lead?],F3384,Table15[Customer-Owned Portion],N3384),Table15[Unique ID],0),0)))</f>
        <v>Non-lead</v>
      </c>
      <c r="W3384" s="189"/>
    </row>
    <row r="3385" spans="1:23" s="190" customFormat="1" ht="37.5" x14ac:dyDescent="0.25">
      <c r="A3385" s="180">
        <v>10890528</v>
      </c>
      <c r="B3385" s="181" t="s">
        <v>6808</v>
      </c>
      <c r="C3385" s="182" t="s">
        <v>6809</v>
      </c>
      <c r="D3385" s="183" t="s">
        <v>36</v>
      </c>
      <c r="E3385" s="181" t="s">
        <v>35</v>
      </c>
      <c r="F3385" s="183" t="s">
        <v>35</v>
      </c>
      <c r="G3385" s="181" t="s">
        <v>7046</v>
      </c>
      <c r="H3385" s="184">
        <v>2</v>
      </c>
      <c r="I3385" s="185" t="s">
        <v>107</v>
      </c>
      <c r="J3385" s="181" t="s">
        <v>37</v>
      </c>
      <c r="K3385" s="181" t="s">
        <v>38</v>
      </c>
      <c r="L3385" s="186">
        <v>45461</v>
      </c>
      <c r="M3385" s="187" t="s">
        <v>7068</v>
      </c>
      <c r="N3385" s="183" t="s">
        <v>43</v>
      </c>
      <c r="O3385" s="181"/>
      <c r="P3385" s="184">
        <v>0.75</v>
      </c>
      <c r="Q3385" s="185" t="s">
        <v>107</v>
      </c>
      <c r="R3385" s="181" t="s">
        <v>37</v>
      </c>
      <c r="S3385" s="181" t="s">
        <v>96</v>
      </c>
      <c r="T3385" s="186">
        <v>45461</v>
      </c>
      <c r="U3385" s="187" t="s">
        <v>7068</v>
      </c>
      <c r="V3385" s="188" t="str" cm="1">
        <f t="array" ref="V3385">IF(SUM(LEN(A3385:U3385))=0,"",IF(OR(OR(ISBLANK(E3385),SUM(LEN(B3385),LEN(C3385))=0),AND(NOT(D3385="Unknown"),ISBLANK(I3385)),AND(NOT(N3385="Unknown"),ISBLANK(Q3385))),"Missing Information", INDEX(Table15[Entire Service Line Classification], MATCH(SUMIFS(Table15[Unique ID],Table15[System-Owned Portion],D3385,Table15[If Material Anything Other than "Lead" in Column E,Was Material Ever Previously Lead?],F3385,Table15[Customer-Owned Portion],N3385),Table15[Unique ID],0),0)))</f>
        <v>Non-lead</v>
      </c>
      <c r="W3385" s="189"/>
    </row>
    <row r="3386" spans="1:23" s="190" customFormat="1" ht="37.5" x14ac:dyDescent="0.25">
      <c r="A3386" s="180">
        <v>10890527</v>
      </c>
      <c r="B3386" s="181" t="s">
        <v>6810</v>
      </c>
      <c r="C3386" s="182" t="s">
        <v>6811</v>
      </c>
      <c r="D3386" s="183" t="s">
        <v>36</v>
      </c>
      <c r="E3386" s="181" t="s">
        <v>35</v>
      </c>
      <c r="F3386" s="183" t="s">
        <v>35</v>
      </c>
      <c r="G3386" s="181" t="s">
        <v>249</v>
      </c>
      <c r="H3386" s="184">
        <v>1</v>
      </c>
      <c r="I3386" s="185" t="s">
        <v>107</v>
      </c>
      <c r="J3386" s="181" t="s">
        <v>37</v>
      </c>
      <c r="K3386" s="181" t="s">
        <v>38</v>
      </c>
      <c r="L3386" s="186">
        <v>45492</v>
      </c>
      <c r="M3386" s="187" t="s">
        <v>225</v>
      </c>
      <c r="N3386" s="183" t="s">
        <v>36</v>
      </c>
      <c r="O3386" s="181"/>
      <c r="P3386" s="184">
        <v>1</v>
      </c>
      <c r="Q3386" s="185" t="s">
        <v>107</v>
      </c>
      <c r="R3386" s="181" t="s">
        <v>37</v>
      </c>
      <c r="S3386" s="181" t="s">
        <v>96</v>
      </c>
      <c r="T3386" s="186">
        <v>45492</v>
      </c>
      <c r="U3386" s="187" t="s">
        <v>225</v>
      </c>
      <c r="V3386" s="188" t="str" cm="1">
        <f t="array" ref="V3386">IF(SUM(LEN(A3386:U3386))=0,"",IF(OR(OR(ISBLANK(E3386),SUM(LEN(B3386),LEN(C3386))=0),AND(NOT(D3386="Unknown"),ISBLANK(I3386)),AND(NOT(N3386="Unknown"),ISBLANK(Q3386))),"Missing Information", INDEX(Table15[Entire Service Line Classification], MATCH(SUMIFS(Table15[Unique ID],Table15[System-Owned Portion],D3386,Table15[If Material Anything Other than "Lead" in Column E,Was Material Ever Previously Lead?],F3386,Table15[Customer-Owned Portion],N3386),Table15[Unique ID],0),0)))</f>
        <v>Non-lead</v>
      </c>
      <c r="W3386" s="189"/>
    </row>
    <row r="3387" spans="1:23" s="190" customFormat="1" ht="37.5" x14ac:dyDescent="0.25">
      <c r="A3387" s="180">
        <v>10890526</v>
      </c>
      <c r="B3387" s="181" t="s">
        <v>6812</v>
      </c>
      <c r="C3387" s="182" t="s">
        <v>6813</v>
      </c>
      <c r="D3387" s="183" t="s">
        <v>36</v>
      </c>
      <c r="E3387" s="181" t="s">
        <v>35</v>
      </c>
      <c r="F3387" s="183" t="s">
        <v>35</v>
      </c>
      <c r="G3387" s="181" t="s">
        <v>249</v>
      </c>
      <c r="H3387" s="184">
        <v>1</v>
      </c>
      <c r="I3387" s="185" t="s">
        <v>107</v>
      </c>
      <c r="J3387" s="181" t="s">
        <v>37</v>
      </c>
      <c r="K3387" s="181" t="s">
        <v>38</v>
      </c>
      <c r="L3387" s="186">
        <v>45495</v>
      </c>
      <c r="M3387" s="187" t="s">
        <v>225</v>
      </c>
      <c r="N3387" s="183" t="s">
        <v>43</v>
      </c>
      <c r="O3387" s="181"/>
      <c r="P3387" s="184">
        <v>0.75</v>
      </c>
      <c r="Q3387" s="185" t="s">
        <v>107</v>
      </c>
      <c r="R3387" s="181" t="s">
        <v>37</v>
      </c>
      <c r="S3387" s="181" t="s">
        <v>96</v>
      </c>
      <c r="T3387" s="186">
        <v>45495</v>
      </c>
      <c r="U3387" s="187" t="s">
        <v>7068</v>
      </c>
      <c r="V3387" s="188" t="str" cm="1">
        <f t="array" ref="V3387">IF(SUM(LEN(A3387:U3387))=0,"",IF(OR(OR(ISBLANK(E3387),SUM(LEN(B3387),LEN(C3387))=0),AND(NOT(D3387="Unknown"),ISBLANK(I3387)),AND(NOT(N3387="Unknown"),ISBLANK(Q3387))),"Missing Information", INDEX(Table15[Entire Service Line Classification], MATCH(SUMIFS(Table15[Unique ID],Table15[System-Owned Portion],D3387,Table15[If Material Anything Other than "Lead" in Column E,Was Material Ever Previously Lead?],F3387,Table15[Customer-Owned Portion],N3387),Table15[Unique ID],0),0)))</f>
        <v>Non-lead</v>
      </c>
      <c r="W3387" s="189"/>
    </row>
    <row r="3388" spans="1:23" s="190" customFormat="1" ht="37.5" x14ac:dyDescent="0.25">
      <c r="A3388" s="180">
        <v>10890525</v>
      </c>
      <c r="B3388" s="181" t="s">
        <v>6814</v>
      </c>
      <c r="C3388" s="182" t="s">
        <v>6815</v>
      </c>
      <c r="D3388" s="183" t="s">
        <v>36</v>
      </c>
      <c r="E3388" s="181" t="s">
        <v>35</v>
      </c>
      <c r="F3388" s="183" t="s">
        <v>35</v>
      </c>
      <c r="G3388" s="181" t="s">
        <v>257</v>
      </c>
      <c r="H3388" s="184">
        <v>1</v>
      </c>
      <c r="I3388" s="185" t="s">
        <v>107</v>
      </c>
      <c r="J3388" s="181" t="s">
        <v>37</v>
      </c>
      <c r="K3388" s="181" t="s">
        <v>38</v>
      </c>
      <c r="L3388" s="186">
        <v>45491</v>
      </c>
      <c r="M3388" s="187" t="s">
        <v>225</v>
      </c>
      <c r="N3388" s="183" t="s">
        <v>36</v>
      </c>
      <c r="O3388" s="181"/>
      <c r="P3388" s="184">
        <v>0.75</v>
      </c>
      <c r="Q3388" s="185" t="s">
        <v>107</v>
      </c>
      <c r="R3388" s="181" t="s">
        <v>37</v>
      </c>
      <c r="S3388" s="181" t="s">
        <v>96</v>
      </c>
      <c r="T3388" s="186">
        <v>45491</v>
      </c>
      <c r="U3388" s="187" t="s">
        <v>225</v>
      </c>
      <c r="V3388" s="188" t="str" cm="1">
        <f t="array" ref="V3388">IF(SUM(LEN(A3388:U3388))=0,"",IF(OR(OR(ISBLANK(E3388),SUM(LEN(B3388),LEN(C3388))=0),AND(NOT(D3388="Unknown"),ISBLANK(I3388)),AND(NOT(N3388="Unknown"),ISBLANK(Q3388))),"Missing Information", INDEX(Table15[Entire Service Line Classification], MATCH(SUMIFS(Table15[Unique ID],Table15[System-Owned Portion],D3388,Table15[If Material Anything Other than "Lead" in Column E,Was Material Ever Previously Lead?],F3388,Table15[Customer-Owned Portion],N3388),Table15[Unique ID],0),0)))</f>
        <v>Non-lead</v>
      </c>
      <c r="W3388" s="189"/>
    </row>
    <row r="3389" spans="1:23" s="190" customFormat="1" ht="37.5" x14ac:dyDescent="0.25">
      <c r="A3389" s="180">
        <v>10890524</v>
      </c>
      <c r="B3389" s="181" t="s">
        <v>6816</v>
      </c>
      <c r="C3389" s="182" t="s">
        <v>6817</v>
      </c>
      <c r="D3389" s="183" t="s">
        <v>36</v>
      </c>
      <c r="E3389" s="181" t="s">
        <v>35</v>
      </c>
      <c r="F3389" s="183" t="s">
        <v>35</v>
      </c>
      <c r="G3389" s="181" t="s">
        <v>225</v>
      </c>
      <c r="H3389" s="184">
        <v>2</v>
      </c>
      <c r="I3389" s="185" t="s">
        <v>107</v>
      </c>
      <c r="J3389" s="181" t="s">
        <v>37</v>
      </c>
      <c r="K3389" s="181" t="s">
        <v>38</v>
      </c>
      <c r="L3389" s="186">
        <v>45493</v>
      </c>
      <c r="M3389" s="187" t="s">
        <v>225</v>
      </c>
      <c r="N3389" s="183" t="s">
        <v>36</v>
      </c>
      <c r="O3389" s="181"/>
      <c r="P3389" s="184">
        <v>2</v>
      </c>
      <c r="Q3389" s="185" t="s">
        <v>107</v>
      </c>
      <c r="R3389" s="181" t="s">
        <v>37</v>
      </c>
      <c r="S3389" s="181" t="s">
        <v>96</v>
      </c>
      <c r="T3389" s="186">
        <v>45493</v>
      </c>
      <c r="U3389" s="187" t="s">
        <v>225</v>
      </c>
      <c r="V3389" s="188" t="str" cm="1">
        <f t="array" ref="V3389">IF(SUM(LEN(A3389:U3389))=0,"",IF(OR(OR(ISBLANK(E3389),SUM(LEN(B3389),LEN(C3389))=0),AND(NOT(D3389="Unknown"),ISBLANK(I3389)),AND(NOT(N3389="Unknown"),ISBLANK(Q3389))),"Missing Information", INDEX(Table15[Entire Service Line Classification], MATCH(SUMIFS(Table15[Unique ID],Table15[System-Owned Portion],D3389,Table15[If Material Anything Other than "Lead" in Column E,Was Material Ever Previously Lead?],F3389,Table15[Customer-Owned Portion],N3389),Table15[Unique ID],0),0)))</f>
        <v>Non-lead</v>
      </c>
      <c r="W3389" s="189"/>
    </row>
    <row r="3390" spans="1:23" s="190" customFormat="1" ht="37.5" x14ac:dyDescent="0.25">
      <c r="A3390" s="180">
        <v>10890523</v>
      </c>
      <c r="B3390" s="181" t="s">
        <v>6818</v>
      </c>
      <c r="C3390" s="182" t="s">
        <v>6819</v>
      </c>
      <c r="D3390" s="183" t="s">
        <v>36</v>
      </c>
      <c r="E3390" s="181" t="s">
        <v>35</v>
      </c>
      <c r="F3390" s="183" t="s">
        <v>35</v>
      </c>
      <c r="G3390" s="181" t="s">
        <v>7057</v>
      </c>
      <c r="H3390" s="184">
        <v>1</v>
      </c>
      <c r="I3390" s="185" t="s">
        <v>107</v>
      </c>
      <c r="J3390" s="181" t="s">
        <v>37</v>
      </c>
      <c r="K3390" s="181" t="s">
        <v>38</v>
      </c>
      <c r="L3390" s="186">
        <v>45491</v>
      </c>
      <c r="M3390" s="187" t="s">
        <v>225</v>
      </c>
      <c r="N3390" s="183" t="s">
        <v>36</v>
      </c>
      <c r="O3390" s="181"/>
      <c r="P3390" s="184">
        <v>0.75</v>
      </c>
      <c r="Q3390" s="185" t="s">
        <v>107</v>
      </c>
      <c r="R3390" s="181" t="s">
        <v>37</v>
      </c>
      <c r="S3390" s="181" t="s">
        <v>96</v>
      </c>
      <c r="T3390" s="186">
        <v>45491</v>
      </c>
      <c r="U3390" s="187" t="s">
        <v>225</v>
      </c>
      <c r="V3390" s="188" t="str" cm="1">
        <f t="array" ref="V3390">IF(SUM(LEN(A3390:U3390))=0,"",IF(OR(OR(ISBLANK(E3390),SUM(LEN(B3390),LEN(C3390))=0),AND(NOT(D3390="Unknown"),ISBLANK(I3390)),AND(NOT(N3390="Unknown"),ISBLANK(Q3390))),"Missing Information", INDEX(Table15[Entire Service Line Classification], MATCH(SUMIFS(Table15[Unique ID],Table15[System-Owned Portion],D3390,Table15[If Material Anything Other than "Lead" in Column E,Was Material Ever Previously Lead?],F3390,Table15[Customer-Owned Portion],N3390),Table15[Unique ID],0),0)))</f>
        <v>Non-lead</v>
      </c>
      <c r="W3390" s="189"/>
    </row>
    <row r="3391" spans="1:23" s="190" customFormat="1" ht="37.5" x14ac:dyDescent="0.25">
      <c r="A3391" s="180">
        <v>10890521</v>
      </c>
      <c r="B3391" s="181" t="s">
        <v>6820</v>
      </c>
      <c r="C3391" s="182" t="s">
        <v>6821</v>
      </c>
      <c r="D3391" s="183" t="s">
        <v>36</v>
      </c>
      <c r="E3391" s="181" t="s">
        <v>35</v>
      </c>
      <c r="F3391" s="183" t="s">
        <v>35</v>
      </c>
      <c r="G3391" s="181" t="s">
        <v>254</v>
      </c>
      <c r="H3391" s="184">
        <v>1</v>
      </c>
      <c r="I3391" s="185" t="s">
        <v>107</v>
      </c>
      <c r="J3391" s="181" t="s">
        <v>37</v>
      </c>
      <c r="K3391" s="181" t="s">
        <v>38</v>
      </c>
      <c r="L3391" s="186">
        <v>45491</v>
      </c>
      <c r="M3391" s="187" t="s">
        <v>225</v>
      </c>
      <c r="N3391" s="183" t="s">
        <v>36</v>
      </c>
      <c r="O3391" s="181"/>
      <c r="P3391" s="184">
        <v>1</v>
      </c>
      <c r="Q3391" s="185" t="s">
        <v>107</v>
      </c>
      <c r="R3391" s="181" t="s">
        <v>37</v>
      </c>
      <c r="S3391" s="181" t="s">
        <v>96</v>
      </c>
      <c r="T3391" s="186">
        <v>45491</v>
      </c>
      <c r="U3391" s="187" t="s">
        <v>225</v>
      </c>
      <c r="V3391" s="188" t="str" cm="1">
        <f t="array" ref="V3391">IF(SUM(LEN(A3391:U3391))=0,"",IF(OR(OR(ISBLANK(E3391),SUM(LEN(B3391),LEN(C3391))=0),AND(NOT(D3391="Unknown"),ISBLANK(I3391)),AND(NOT(N3391="Unknown"),ISBLANK(Q3391))),"Missing Information", INDEX(Table15[Entire Service Line Classification], MATCH(SUMIFS(Table15[Unique ID],Table15[System-Owned Portion],D3391,Table15[If Material Anything Other than "Lead" in Column E,Was Material Ever Previously Lead?],F3391,Table15[Customer-Owned Portion],N3391),Table15[Unique ID],0),0)))</f>
        <v>Non-lead</v>
      </c>
      <c r="W3391" s="189"/>
    </row>
    <row r="3392" spans="1:23" s="190" customFormat="1" ht="37.5" x14ac:dyDescent="0.25">
      <c r="A3392" s="180">
        <v>10890520</v>
      </c>
      <c r="B3392" s="181" t="s">
        <v>6822</v>
      </c>
      <c r="C3392" s="182" t="s">
        <v>6823</v>
      </c>
      <c r="D3392" s="183" t="s">
        <v>36</v>
      </c>
      <c r="E3392" s="181" t="s">
        <v>35</v>
      </c>
      <c r="F3392" s="183" t="s">
        <v>35</v>
      </c>
      <c r="G3392" s="181" t="s">
        <v>7043</v>
      </c>
      <c r="H3392" s="184">
        <v>1</v>
      </c>
      <c r="I3392" s="185" t="s">
        <v>107</v>
      </c>
      <c r="J3392" s="181" t="s">
        <v>37</v>
      </c>
      <c r="K3392" s="181" t="s">
        <v>38</v>
      </c>
      <c r="L3392" s="186">
        <v>45405</v>
      </c>
      <c r="M3392" s="187" t="s">
        <v>7068</v>
      </c>
      <c r="N3392" s="183" t="s">
        <v>36</v>
      </c>
      <c r="O3392" s="181"/>
      <c r="P3392" s="184">
        <v>1</v>
      </c>
      <c r="Q3392" s="185" t="s">
        <v>107</v>
      </c>
      <c r="R3392" s="181" t="s">
        <v>37</v>
      </c>
      <c r="S3392" s="181" t="s">
        <v>96</v>
      </c>
      <c r="T3392" s="186">
        <v>45405</v>
      </c>
      <c r="U3392" s="187" t="s">
        <v>7068</v>
      </c>
      <c r="V3392" s="188" t="str" cm="1">
        <f t="array" ref="V3392">IF(SUM(LEN(A3392:U3392))=0,"",IF(OR(OR(ISBLANK(E3392),SUM(LEN(B3392),LEN(C3392))=0),AND(NOT(D3392="Unknown"),ISBLANK(I3392)),AND(NOT(N3392="Unknown"),ISBLANK(Q3392))),"Missing Information", INDEX(Table15[Entire Service Line Classification], MATCH(SUMIFS(Table15[Unique ID],Table15[System-Owned Portion],D3392,Table15[If Material Anything Other than "Lead" in Column E,Was Material Ever Previously Lead?],F3392,Table15[Customer-Owned Portion],N3392),Table15[Unique ID],0),0)))</f>
        <v>Non-lead</v>
      </c>
      <c r="W3392" s="189"/>
    </row>
    <row r="3393" spans="1:23" s="190" customFormat="1" ht="37.5" x14ac:dyDescent="0.25">
      <c r="A3393" s="180">
        <v>10890531</v>
      </c>
      <c r="B3393" s="181" t="s">
        <v>6824</v>
      </c>
      <c r="C3393" s="182" t="s">
        <v>6275</v>
      </c>
      <c r="D3393" s="183" t="s">
        <v>36</v>
      </c>
      <c r="E3393" s="181" t="s">
        <v>35</v>
      </c>
      <c r="F3393" s="183" t="s">
        <v>35</v>
      </c>
      <c r="G3393" s="181" t="s">
        <v>249</v>
      </c>
      <c r="H3393" s="184">
        <v>1</v>
      </c>
      <c r="I3393" s="185" t="s">
        <v>107</v>
      </c>
      <c r="J3393" s="181" t="s">
        <v>37</v>
      </c>
      <c r="K3393" s="181" t="s">
        <v>38</v>
      </c>
      <c r="L3393" s="186">
        <v>45453</v>
      </c>
      <c r="M3393" s="187" t="s">
        <v>7068</v>
      </c>
      <c r="N3393" s="183" t="s">
        <v>36</v>
      </c>
      <c r="O3393" s="181"/>
      <c r="P3393" s="184">
        <v>1</v>
      </c>
      <c r="Q3393" s="185" t="s">
        <v>107</v>
      </c>
      <c r="R3393" s="181" t="s">
        <v>37</v>
      </c>
      <c r="S3393" s="181" t="s">
        <v>96</v>
      </c>
      <c r="T3393" s="186">
        <v>45453</v>
      </c>
      <c r="U3393" s="187" t="s">
        <v>7068</v>
      </c>
      <c r="V3393" s="188" t="str" cm="1">
        <f t="array" ref="V3393">IF(SUM(LEN(A3393:U3393))=0,"",IF(OR(OR(ISBLANK(E3393),SUM(LEN(B3393),LEN(C3393))=0),AND(NOT(D3393="Unknown"),ISBLANK(I3393)),AND(NOT(N3393="Unknown"),ISBLANK(Q3393))),"Missing Information", INDEX(Table15[Entire Service Line Classification], MATCH(SUMIFS(Table15[Unique ID],Table15[System-Owned Portion],D3393,Table15[If Material Anything Other than "Lead" in Column E,Was Material Ever Previously Lead?],F3393,Table15[Customer-Owned Portion],N3393),Table15[Unique ID],0),0)))</f>
        <v>Non-lead</v>
      </c>
      <c r="W3393" s="189"/>
    </row>
    <row r="3394" spans="1:23" s="190" customFormat="1" ht="37.5" x14ac:dyDescent="0.25">
      <c r="A3394" s="180">
        <v>10890530</v>
      </c>
      <c r="B3394" s="181" t="s">
        <v>6825</v>
      </c>
      <c r="C3394" s="182" t="s">
        <v>6826</v>
      </c>
      <c r="D3394" s="183" t="s">
        <v>36</v>
      </c>
      <c r="E3394" s="181" t="s">
        <v>35</v>
      </c>
      <c r="F3394" s="183" t="s">
        <v>35</v>
      </c>
      <c r="G3394" s="181" t="s">
        <v>249</v>
      </c>
      <c r="H3394" s="184">
        <v>1</v>
      </c>
      <c r="I3394" s="185" t="s">
        <v>107</v>
      </c>
      <c r="J3394" s="181" t="s">
        <v>37</v>
      </c>
      <c r="K3394" s="181" t="s">
        <v>38</v>
      </c>
      <c r="L3394" s="186">
        <v>45453</v>
      </c>
      <c r="M3394" s="187" t="s">
        <v>225</v>
      </c>
      <c r="N3394" s="183" t="s">
        <v>36</v>
      </c>
      <c r="O3394" s="181"/>
      <c r="P3394" s="184">
        <v>0.75</v>
      </c>
      <c r="Q3394" s="185" t="s">
        <v>107</v>
      </c>
      <c r="R3394" s="181" t="s">
        <v>37</v>
      </c>
      <c r="S3394" s="181" t="s">
        <v>96</v>
      </c>
      <c r="T3394" s="186">
        <v>45453</v>
      </c>
      <c r="U3394" s="187" t="s">
        <v>225</v>
      </c>
      <c r="V3394" s="188" t="str" cm="1">
        <f t="array" ref="V3394">IF(SUM(LEN(A3394:U3394))=0,"",IF(OR(OR(ISBLANK(E3394),SUM(LEN(B3394),LEN(C3394))=0),AND(NOT(D3394="Unknown"),ISBLANK(I3394)),AND(NOT(N3394="Unknown"),ISBLANK(Q3394))),"Missing Information", INDEX(Table15[Entire Service Line Classification], MATCH(SUMIFS(Table15[Unique ID],Table15[System-Owned Portion],D3394,Table15[If Material Anything Other than "Lead" in Column E,Was Material Ever Previously Lead?],F3394,Table15[Customer-Owned Portion],N3394),Table15[Unique ID],0),0)))</f>
        <v>Non-lead</v>
      </c>
      <c r="W3394" s="189"/>
    </row>
    <row r="3395" spans="1:23" s="190" customFormat="1" ht="37.5" x14ac:dyDescent="0.25">
      <c r="A3395" s="180">
        <v>10890529</v>
      </c>
      <c r="B3395" s="181" t="s">
        <v>6827</v>
      </c>
      <c r="C3395" s="182" t="s">
        <v>6828</v>
      </c>
      <c r="D3395" s="183" t="s">
        <v>36</v>
      </c>
      <c r="E3395" s="181" t="s">
        <v>35</v>
      </c>
      <c r="F3395" s="183" t="s">
        <v>35</v>
      </c>
      <c r="G3395" s="181" t="s">
        <v>7033</v>
      </c>
      <c r="H3395" s="184">
        <v>1</v>
      </c>
      <c r="I3395" s="185" t="s">
        <v>107</v>
      </c>
      <c r="J3395" s="181" t="s">
        <v>37</v>
      </c>
      <c r="K3395" s="181" t="s">
        <v>38</v>
      </c>
      <c r="L3395" s="186">
        <v>45491</v>
      </c>
      <c r="M3395" s="187" t="s">
        <v>225</v>
      </c>
      <c r="N3395" s="183" t="s">
        <v>36</v>
      </c>
      <c r="O3395" s="181"/>
      <c r="P3395" s="184">
        <v>1</v>
      </c>
      <c r="Q3395" s="185" t="s">
        <v>107</v>
      </c>
      <c r="R3395" s="181" t="s">
        <v>37</v>
      </c>
      <c r="S3395" s="181" t="s">
        <v>96</v>
      </c>
      <c r="T3395" s="186">
        <v>45491</v>
      </c>
      <c r="U3395" s="187" t="s">
        <v>225</v>
      </c>
      <c r="V3395" s="188" t="str" cm="1">
        <f t="array" ref="V3395">IF(SUM(LEN(A3395:U3395))=0,"",IF(OR(OR(ISBLANK(E3395),SUM(LEN(B3395),LEN(C3395))=0),AND(NOT(D3395="Unknown"),ISBLANK(I3395)),AND(NOT(N3395="Unknown"),ISBLANK(Q3395))),"Missing Information", INDEX(Table15[Entire Service Line Classification], MATCH(SUMIFS(Table15[Unique ID],Table15[System-Owned Portion],D3395,Table15[If Material Anything Other than "Lead" in Column E,Was Material Ever Previously Lead?],F3395,Table15[Customer-Owned Portion],N3395),Table15[Unique ID],0),0)))</f>
        <v>Non-lead</v>
      </c>
      <c r="W3395" s="189"/>
    </row>
    <row r="3396" spans="1:23" s="190" customFormat="1" ht="37.5" x14ac:dyDescent="0.25">
      <c r="A3396" s="180">
        <v>10890522</v>
      </c>
      <c r="B3396" s="181" t="s">
        <v>6829</v>
      </c>
      <c r="C3396" s="182" t="s">
        <v>6830</v>
      </c>
      <c r="D3396" s="183" t="s">
        <v>36</v>
      </c>
      <c r="E3396" s="181" t="s">
        <v>35</v>
      </c>
      <c r="F3396" s="183" t="s">
        <v>35</v>
      </c>
      <c r="G3396" s="181" t="s">
        <v>7034</v>
      </c>
      <c r="H3396" s="184">
        <v>1</v>
      </c>
      <c r="I3396" s="185" t="s">
        <v>107</v>
      </c>
      <c r="J3396" s="181" t="s">
        <v>37</v>
      </c>
      <c r="K3396" s="181" t="s">
        <v>38</v>
      </c>
      <c r="L3396" s="186">
        <v>45463</v>
      </c>
      <c r="M3396" s="187" t="s">
        <v>225</v>
      </c>
      <c r="N3396" s="183" t="s">
        <v>43</v>
      </c>
      <c r="O3396" s="181"/>
      <c r="P3396" s="184">
        <v>0.75</v>
      </c>
      <c r="Q3396" s="185" t="s">
        <v>107</v>
      </c>
      <c r="R3396" s="181" t="s">
        <v>37</v>
      </c>
      <c r="S3396" s="181" t="s">
        <v>96</v>
      </c>
      <c r="T3396" s="186">
        <v>45463</v>
      </c>
      <c r="U3396" s="187" t="s">
        <v>7069</v>
      </c>
      <c r="V3396" s="188" t="str" cm="1">
        <f t="array" ref="V3396">IF(SUM(LEN(A3396:U3396))=0,"",IF(OR(OR(ISBLANK(E3396),SUM(LEN(B3396),LEN(C3396))=0),AND(NOT(D3396="Unknown"),ISBLANK(I3396)),AND(NOT(N3396="Unknown"),ISBLANK(Q3396))),"Missing Information", INDEX(Table15[Entire Service Line Classification], MATCH(SUMIFS(Table15[Unique ID],Table15[System-Owned Portion],D3396,Table15[If Material Anything Other than "Lead" in Column E,Was Material Ever Previously Lead?],F3396,Table15[Customer-Owned Portion],N3396),Table15[Unique ID],0),0)))</f>
        <v>Non-lead</v>
      </c>
      <c r="W3396" s="189"/>
    </row>
    <row r="3397" spans="1:23" s="190" customFormat="1" ht="37.5" x14ac:dyDescent="0.25">
      <c r="A3397" s="180">
        <v>10890519</v>
      </c>
      <c r="B3397" s="181" t="s">
        <v>6831</v>
      </c>
      <c r="C3397" s="182" t="s">
        <v>6832</v>
      </c>
      <c r="D3397" s="183" t="s">
        <v>36</v>
      </c>
      <c r="E3397" s="181" t="s">
        <v>35</v>
      </c>
      <c r="F3397" s="183" t="s">
        <v>35</v>
      </c>
      <c r="G3397" s="181" t="s">
        <v>225</v>
      </c>
      <c r="H3397" s="184">
        <v>1</v>
      </c>
      <c r="I3397" s="185" t="s">
        <v>107</v>
      </c>
      <c r="J3397" s="181" t="s">
        <v>37</v>
      </c>
      <c r="K3397" s="181" t="s">
        <v>38</v>
      </c>
      <c r="L3397" s="186">
        <v>45405</v>
      </c>
      <c r="M3397" s="187" t="s">
        <v>7069</v>
      </c>
      <c r="N3397" s="183" t="s">
        <v>43</v>
      </c>
      <c r="O3397" s="181"/>
      <c r="P3397" s="184">
        <v>0.75</v>
      </c>
      <c r="Q3397" s="185" t="s">
        <v>107</v>
      </c>
      <c r="R3397" s="181" t="s">
        <v>37</v>
      </c>
      <c r="S3397" s="181" t="s">
        <v>96</v>
      </c>
      <c r="T3397" s="186">
        <v>45405</v>
      </c>
      <c r="U3397" s="187" t="s">
        <v>7069</v>
      </c>
      <c r="V3397" s="188" t="str" cm="1">
        <f t="array" ref="V3397">IF(SUM(LEN(A3397:U3397))=0,"",IF(OR(OR(ISBLANK(E3397),SUM(LEN(B3397),LEN(C3397))=0),AND(NOT(D3397="Unknown"),ISBLANK(I3397)),AND(NOT(N3397="Unknown"),ISBLANK(Q3397))),"Missing Information", INDEX(Table15[Entire Service Line Classification], MATCH(SUMIFS(Table15[Unique ID],Table15[System-Owned Portion],D3397,Table15[If Material Anything Other than "Lead" in Column E,Was Material Ever Previously Lead?],F3397,Table15[Customer-Owned Portion],N3397),Table15[Unique ID],0),0)))</f>
        <v>Non-lead</v>
      </c>
      <c r="W3397" s="189"/>
    </row>
    <row r="3398" spans="1:23" s="190" customFormat="1" ht="37.5" x14ac:dyDescent="0.25">
      <c r="A3398" s="180">
        <v>10890518</v>
      </c>
      <c r="B3398" s="181" t="s">
        <v>6833</v>
      </c>
      <c r="C3398" s="182" t="s">
        <v>6834</v>
      </c>
      <c r="D3398" s="183" t="s">
        <v>36</v>
      </c>
      <c r="E3398" s="181" t="s">
        <v>35</v>
      </c>
      <c r="F3398" s="183" t="s">
        <v>35</v>
      </c>
      <c r="G3398" s="181" t="s">
        <v>264</v>
      </c>
      <c r="H3398" s="184">
        <v>1</v>
      </c>
      <c r="I3398" s="185" t="s">
        <v>107</v>
      </c>
      <c r="J3398" s="181" t="s">
        <v>37</v>
      </c>
      <c r="K3398" s="181" t="s">
        <v>38</v>
      </c>
      <c r="L3398" s="186">
        <v>45453</v>
      </c>
      <c r="M3398" s="187" t="s">
        <v>225</v>
      </c>
      <c r="N3398" s="183" t="s">
        <v>43</v>
      </c>
      <c r="O3398" s="181"/>
      <c r="P3398" s="184">
        <v>0.75</v>
      </c>
      <c r="Q3398" s="185" t="s">
        <v>107</v>
      </c>
      <c r="R3398" s="181" t="s">
        <v>37</v>
      </c>
      <c r="S3398" s="181" t="s">
        <v>96</v>
      </c>
      <c r="T3398" s="186">
        <v>45453</v>
      </c>
      <c r="U3398" s="187" t="s">
        <v>225</v>
      </c>
      <c r="V3398" s="188" t="str" cm="1">
        <f t="array" ref="V3398">IF(SUM(LEN(A3398:U3398))=0,"",IF(OR(OR(ISBLANK(E3398),SUM(LEN(B3398),LEN(C3398))=0),AND(NOT(D3398="Unknown"),ISBLANK(I3398)),AND(NOT(N3398="Unknown"),ISBLANK(Q3398))),"Missing Information", INDEX(Table15[Entire Service Line Classification], MATCH(SUMIFS(Table15[Unique ID],Table15[System-Owned Portion],D3398,Table15[If Material Anything Other than "Lead" in Column E,Was Material Ever Previously Lead?],F3398,Table15[Customer-Owned Portion],N3398),Table15[Unique ID],0),0)))</f>
        <v>Non-lead</v>
      </c>
      <c r="W3398" s="189"/>
    </row>
    <row r="3399" spans="1:23" s="190" customFormat="1" ht="37.5" x14ac:dyDescent="0.25">
      <c r="A3399" s="180">
        <v>10890517</v>
      </c>
      <c r="B3399" s="181" t="s">
        <v>6835</v>
      </c>
      <c r="C3399" s="182" t="s">
        <v>6836</v>
      </c>
      <c r="D3399" s="183" t="s">
        <v>36</v>
      </c>
      <c r="E3399" s="181" t="s">
        <v>35</v>
      </c>
      <c r="F3399" s="183" t="s">
        <v>35</v>
      </c>
      <c r="G3399" s="181" t="s">
        <v>245</v>
      </c>
      <c r="H3399" s="184">
        <v>1</v>
      </c>
      <c r="I3399" s="185" t="s">
        <v>107</v>
      </c>
      <c r="J3399" s="181" t="s">
        <v>37</v>
      </c>
      <c r="K3399" s="181" t="s">
        <v>38</v>
      </c>
      <c r="L3399" s="186">
        <v>45453</v>
      </c>
      <c r="M3399" s="187" t="s">
        <v>7068</v>
      </c>
      <c r="N3399" s="183" t="s">
        <v>36</v>
      </c>
      <c r="O3399" s="181"/>
      <c r="P3399" s="184">
        <v>1</v>
      </c>
      <c r="Q3399" s="185" t="s">
        <v>107</v>
      </c>
      <c r="R3399" s="181" t="s">
        <v>37</v>
      </c>
      <c r="S3399" s="181" t="s">
        <v>96</v>
      </c>
      <c r="T3399" s="186">
        <v>45453</v>
      </c>
      <c r="U3399" s="187" t="s">
        <v>7068</v>
      </c>
      <c r="V3399" s="188" t="str" cm="1">
        <f t="array" ref="V3399">IF(SUM(LEN(A3399:U3399))=0,"",IF(OR(OR(ISBLANK(E3399),SUM(LEN(B3399),LEN(C3399))=0),AND(NOT(D3399="Unknown"),ISBLANK(I3399)),AND(NOT(N3399="Unknown"),ISBLANK(Q3399))),"Missing Information", INDEX(Table15[Entire Service Line Classification], MATCH(SUMIFS(Table15[Unique ID],Table15[System-Owned Portion],D3399,Table15[If Material Anything Other than "Lead" in Column E,Was Material Ever Previously Lead?],F3399,Table15[Customer-Owned Portion],N3399),Table15[Unique ID],0),0)))</f>
        <v>Non-lead</v>
      </c>
      <c r="W3399" s="189"/>
    </row>
    <row r="3400" spans="1:23" s="190" customFormat="1" ht="37.5" x14ac:dyDescent="0.25">
      <c r="A3400" s="180">
        <v>10890516</v>
      </c>
      <c r="B3400" s="181" t="s">
        <v>6837</v>
      </c>
      <c r="C3400" s="182" t="s">
        <v>6838</v>
      </c>
      <c r="D3400" s="183" t="s">
        <v>36</v>
      </c>
      <c r="E3400" s="181" t="s">
        <v>35</v>
      </c>
      <c r="F3400" s="183" t="s">
        <v>35</v>
      </c>
      <c r="G3400" s="181" t="s">
        <v>249</v>
      </c>
      <c r="H3400" s="184">
        <v>1</v>
      </c>
      <c r="I3400" s="185" t="s">
        <v>107</v>
      </c>
      <c r="J3400" s="181" t="s">
        <v>37</v>
      </c>
      <c r="K3400" s="181" t="s">
        <v>38</v>
      </c>
      <c r="L3400" s="186">
        <v>45453</v>
      </c>
      <c r="M3400" s="187" t="s">
        <v>7068</v>
      </c>
      <c r="N3400" s="183" t="s">
        <v>43</v>
      </c>
      <c r="O3400" s="181"/>
      <c r="P3400" s="184">
        <v>1</v>
      </c>
      <c r="Q3400" s="185" t="s">
        <v>107</v>
      </c>
      <c r="R3400" s="181" t="s">
        <v>37</v>
      </c>
      <c r="S3400" s="181" t="s">
        <v>96</v>
      </c>
      <c r="T3400" s="186">
        <v>45453</v>
      </c>
      <c r="U3400" s="187" t="s">
        <v>7068</v>
      </c>
      <c r="V3400" s="188" t="str" cm="1">
        <f t="array" ref="V3400">IF(SUM(LEN(A3400:U3400))=0,"",IF(OR(OR(ISBLANK(E3400),SUM(LEN(B3400),LEN(C3400))=0),AND(NOT(D3400="Unknown"),ISBLANK(I3400)),AND(NOT(N3400="Unknown"),ISBLANK(Q3400))),"Missing Information", INDEX(Table15[Entire Service Line Classification], MATCH(SUMIFS(Table15[Unique ID],Table15[System-Owned Portion],D3400,Table15[If Material Anything Other than "Lead" in Column E,Was Material Ever Previously Lead?],F3400,Table15[Customer-Owned Portion],N3400),Table15[Unique ID],0),0)))</f>
        <v>Non-lead</v>
      </c>
      <c r="W3400" s="189"/>
    </row>
    <row r="3401" spans="1:23" s="190" customFormat="1" ht="37.5" x14ac:dyDescent="0.25">
      <c r="A3401" s="180">
        <v>10890515</v>
      </c>
      <c r="B3401" s="181" t="s">
        <v>6839</v>
      </c>
      <c r="C3401" s="182" t="s">
        <v>6840</v>
      </c>
      <c r="D3401" s="183" t="s">
        <v>36</v>
      </c>
      <c r="E3401" s="181" t="s">
        <v>35</v>
      </c>
      <c r="F3401" s="183" t="s">
        <v>35</v>
      </c>
      <c r="G3401" s="181" t="s">
        <v>7047</v>
      </c>
      <c r="H3401" s="184">
        <v>1</v>
      </c>
      <c r="I3401" s="185" t="s">
        <v>107</v>
      </c>
      <c r="J3401" s="181" t="s">
        <v>37</v>
      </c>
      <c r="K3401" s="181" t="s">
        <v>38</v>
      </c>
      <c r="L3401" s="186">
        <v>45490</v>
      </c>
      <c r="M3401" s="187" t="s">
        <v>225</v>
      </c>
      <c r="N3401" s="183" t="s">
        <v>36</v>
      </c>
      <c r="O3401" s="181"/>
      <c r="P3401" s="184">
        <v>1</v>
      </c>
      <c r="Q3401" s="185" t="s">
        <v>107</v>
      </c>
      <c r="R3401" s="181" t="s">
        <v>37</v>
      </c>
      <c r="S3401" s="181" t="s">
        <v>96</v>
      </c>
      <c r="T3401" s="186">
        <v>45490</v>
      </c>
      <c r="U3401" s="187" t="s">
        <v>225</v>
      </c>
      <c r="V3401" s="188" t="str" cm="1">
        <f t="array" ref="V3401">IF(SUM(LEN(A3401:U3401))=0,"",IF(OR(OR(ISBLANK(E3401),SUM(LEN(B3401),LEN(C3401))=0),AND(NOT(D3401="Unknown"),ISBLANK(I3401)),AND(NOT(N3401="Unknown"),ISBLANK(Q3401))),"Missing Information", INDEX(Table15[Entire Service Line Classification], MATCH(SUMIFS(Table15[Unique ID],Table15[System-Owned Portion],D3401,Table15[If Material Anything Other than "Lead" in Column E,Was Material Ever Previously Lead?],F3401,Table15[Customer-Owned Portion],N3401),Table15[Unique ID],0),0)))</f>
        <v>Non-lead</v>
      </c>
      <c r="W3401" s="189"/>
    </row>
    <row r="3402" spans="1:23" s="190" customFormat="1" ht="37.5" x14ac:dyDescent="0.25">
      <c r="A3402" s="180">
        <v>10890514</v>
      </c>
      <c r="B3402" s="181" t="s">
        <v>6841</v>
      </c>
      <c r="C3402" s="182" t="s">
        <v>6842</v>
      </c>
      <c r="D3402" s="183" t="s">
        <v>36</v>
      </c>
      <c r="E3402" s="181" t="s">
        <v>35</v>
      </c>
      <c r="F3402" s="183" t="s">
        <v>35</v>
      </c>
      <c r="G3402" s="181" t="s">
        <v>237</v>
      </c>
      <c r="H3402" s="184">
        <v>1</v>
      </c>
      <c r="I3402" s="185" t="s">
        <v>107</v>
      </c>
      <c r="J3402" s="181" t="s">
        <v>37</v>
      </c>
      <c r="K3402" s="181" t="s">
        <v>38</v>
      </c>
      <c r="L3402" s="186">
        <v>45405</v>
      </c>
      <c r="M3402" s="187" t="s">
        <v>225</v>
      </c>
      <c r="N3402" s="183" t="s">
        <v>43</v>
      </c>
      <c r="O3402" s="181"/>
      <c r="P3402" s="184">
        <v>0.75</v>
      </c>
      <c r="Q3402" s="185" t="s">
        <v>107</v>
      </c>
      <c r="R3402" s="181" t="s">
        <v>37</v>
      </c>
      <c r="S3402" s="181" t="s">
        <v>96</v>
      </c>
      <c r="T3402" s="186">
        <v>45405</v>
      </c>
      <c r="U3402" s="187" t="s">
        <v>7069</v>
      </c>
      <c r="V3402" s="188" t="str" cm="1">
        <f t="array" ref="V3402">IF(SUM(LEN(A3402:U3402))=0,"",IF(OR(OR(ISBLANK(E3402),SUM(LEN(B3402),LEN(C3402))=0),AND(NOT(D3402="Unknown"),ISBLANK(I3402)),AND(NOT(N3402="Unknown"),ISBLANK(Q3402))),"Missing Information", INDEX(Table15[Entire Service Line Classification], MATCH(SUMIFS(Table15[Unique ID],Table15[System-Owned Portion],D3402,Table15[If Material Anything Other than "Lead" in Column E,Was Material Ever Previously Lead?],F3402,Table15[Customer-Owned Portion],N3402),Table15[Unique ID],0),0)))</f>
        <v>Non-lead</v>
      </c>
      <c r="W3402" s="189"/>
    </row>
    <row r="3403" spans="1:23" s="190" customFormat="1" ht="37.5" x14ac:dyDescent="0.25">
      <c r="A3403" s="180">
        <v>10890513</v>
      </c>
      <c r="B3403" s="181" t="s">
        <v>6843</v>
      </c>
      <c r="C3403" s="182" t="s">
        <v>6844</v>
      </c>
      <c r="D3403" s="183" t="s">
        <v>36</v>
      </c>
      <c r="E3403" s="181" t="s">
        <v>35</v>
      </c>
      <c r="F3403" s="183" t="s">
        <v>35</v>
      </c>
      <c r="G3403" s="181" t="s">
        <v>226</v>
      </c>
      <c r="H3403" s="184">
        <v>1</v>
      </c>
      <c r="I3403" s="185" t="s">
        <v>107</v>
      </c>
      <c r="J3403" s="181" t="s">
        <v>37</v>
      </c>
      <c r="K3403" s="181" t="s">
        <v>38</v>
      </c>
      <c r="L3403" s="186">
        <v>45491</v>
      </c>
      <c r="M3403" s="187" t="s">
        <v>225</v>
      </c>
      <c r="N3403" s="183" t="s">
        <v>43</v>
      </c>
      <c r="O3403" s="181"/>
      <c r="P3403" s="184">
        <v>0.75</v>
      </c>
      <c r="Q3403" s="185" t="s">
        <v>107</v>
      </c>
      <c r="R3403" s="181" t="s">
        <v>37</v>
      </c>
      <c r="S3403" s="181" t="s">
        <v>96</v>
      </c>
      <c r="T3403" s="186">
        <v>45491</v>
      </c>
      <c r="U3403" s="187" t="s">
        <v>7084</v>
      </c>
      <c r="V3403" s="188" t="str" cm="1">
        <f t="array" ref="V3403">IF(SUM(LEN(A3403:U3403))=0,"",IF(OR(OR(ISBLANK(E3403),SUM(LEN(B3403),LEN(C3403))=0),AND(NOT(D3403="Unknown"),ISBLANK(I3403)),AND(NOT(N3403="Unknown"),ISBLANK(Q3403))),"Missing Information", INDEX(Table15[Entire Service Line Classification], MATCH(SUMIFS(Table15[Unique ID],Table15[System-Owned Portion],D3403,Table15[If Material Anything Other than "Lead" in Column E,Was Material Ever Previously Lead?],F3403,Table15[Customer-Owned Portion],N3403),Table15[Unique ID],0),0)))</f>
        <v>Non-lead</v>
      </c>
      <c r="W3403" s="189"/>
    </row>
    <row r="3404" spans="1:23" s="190" customFormat="1" ht="37.5" x14ac:dyDescent="0.25">
      <c r="A3404" s="180">
        <v>10890512</v>
      </c>
      <c r="B3404" s="181" t="s">
        <v>6845</v>
      </c>
      <c r="C3404" s="182" t="s">
        <v>6846</v>
      </c>
      <c r="D3404" s="183" t="s">
        <v>36</v>
      </c>
      <c r="E3404" s="181" t="s">
        <v>35</v>
      </c>
      <c r="F3404" s="183" t="s">
        <v>35</v>
      </c>
      <c r="G3404" s="181" t="s">
        <v>225</v>
      </c>
      <c r="H3404" s="184">
        <v>1</v>
      </c>
      <c r="I3404" s="185" t="s">
        <v>107</v>
      </c>
      <c r="J3404" s="181" t="s">
        <v>37</v>
      </c>
      <c r="K3404" s="181" t="s">
        <v>38</v>
      </c>
      <c r="L3404" s="186">
        <v>45462</v>
      </c>
      <c r="M3404" s="187" t="s">
        <v>225</v>
      </c>
      <c r="N3404" s="183" t="s">
        <v>43</v>
      </c>
      <c r="O3404" s="181"/>
      <c r="P3404" s="184">
        <v>1</v>
      </c>
      <c r="Q3404" s="185" t="s">
        <v>107</v>
      </c>
      <c r="R3404" s="181" t="s">
        <v>37</v>
      </c>
      <c r="S3404" s="181" t="s">
        <v>96</v>
      </c>
      <c r="T3404" s="186">
        <v>45462</v>
      </c>
      <c r="U3404" s="187" t="s">
        <v>7069</v>
      </c>
      <c r="V3404" s="188" t="str" cm="1">
        <f t="array" ref="V3404">IF(SUM(LEN(A3404:U3404))=0,"",IF(OR(OR(ISBLANK(E3404),SUM(LEN(B3404),LEN(C3404))=0),AND(NOT(D3404="Unknown"),ISBLANK(I3404)),AND(NOT(N3404="Unknown"),ISBLANK(Q3404))),"Missing Information", INDEX(Table15[Entire Service Line Classification], MATCH(SUMIFS(Table15[Unique ID],Table15[System-Owned Portion],D3404,Table15[If Material Anything Other than "Lead" in Column E,Was Material Ever Previously Lead?],F3404,Table15[Customer-Owned Portion],N3404),Table15[Unique ID],0),0)))</f>
        <v>Non-lead</v>
      </c>
      <c r="W3404" s="189"/>
    </row>
    <row r="3405" spans="1:23" s="190" customFormat="1" ht="37.5" x14ac:dyDescent="0.25">
      <c r="A3405" s="180">
        <v>10890510</v>
      </c>
      <c r="B3405" s="181" t="s">
        <v>6847</v>
      </c>
      <c r="C3405" s="182" t="s">
        <v>6848</v>
      </c>
      <c r="D3405" s="183" t="s">
        <v>36</v>
      </c>
      <c r="E3405" s="181" t="s">
        <v>35</v>
      </c>
      <c r="F3405" s="183" t="s">
        <v>35</v>
      </c>
      <c r="G3405" s="181" t="s">
        <v>7032</v>
      </c>
      <c r="H3405" s="184">
        <v>1</v>
      </c>
      <c r="I3405" s="185" t="s">
        <v>107</v>
      </c>
      <c r="J3405" s="181" t="s">
        <v>37</v>
      </c>
      <c r="K3405" s="181" t="s">
        <v>38</v>
      </c>
      <c r="L3405" s="186">
        <v>45490</v>
      </c>
      <c r="M3405" s="187" t="s">
        <v>225</v>
      </c>
      <c r="N3405" s="183" t="s">
        <v>43</v>
      </c>
      <c r="O3405" s="181"/>
      <c r="P3405" s="184">
        <v>1</v>
      </c>
      <c r="Q3405" s="185" t="s">
        <v>107</v>
      </c>
      <c r="R3405" s="181" t="s">
        <v>37</v>
      </c>
      <c r="S3405" s="181" t="s">
        <v>96</v>
      </c>
      <c r="T3405" s="186">
        <v>45490</v>
      </c>
      <c r="U3405" s="187" t="s">
        <v>7068</v>
      </c>
      <c r="V3405" s="188" t="str" cm="1">
        <f t="array" ref="V3405">IF(SUM(LEN(A3405:U3405))=0,"",IF(OR(OR(ISBLANK(E3405),SUM(LEN(B3405),LEN(C3405))=0),AND(NOT(D3405="Unknown"),ISBLANK(I3405)),AND(NOT(N3405="Unknown"),ISBLANK(Q3405))),"Missing Information", INDEX(Table15[Entire Service Line Classification], MATCH(SUMIFS(Table15[Unique ID],Table15[System-Owned Portion],D3405,Table15[If Material Anything Other than "Lead" in Column E,Was Material Ever Previously Lead?],F3405,Table15[Customer-Owned Portion],N3405),Table15[Unique ID],0),0)))</f>
        <v>Non-lead</v>
      </c>
      <c r="W3405" s="189"/>
    </row>
    <row r="3406" spans="1:23" s="190" customFormat="1" ht="37.5" x14ac:dyDescent="0.25">
      <c r="A3406" s="180">
        <v>10890509</v>
      </c>
      <c r="B3406" s="181" t="s">
        <v>6849</v>
      </c>
      <c r="C3406" s="182" t="s">
        <v>6850</v>
      </c>
      <c r="D3406" s="183" t="s">
        <v>36</v>
      </c>
      <c r="E3406" s="181" t="s">
        <v>35</v>
      </c>
      <c r="F3406" s="183" t="s">
        <v>35</v>
      </c>
      <c r="G3406" s="181" t="s">
        <v>249</v>
      </c>
      <c r="H3406" s="184">
        <v>1</v>
      </c>
      <c r="I3406" s="185" t="s">
        <v>107</v>
      </c>
      <c r="J3406" s="181" t="s">
        <v>37</v>
      </c>
      <c r="K3406" s="181" t="s">
        <v>38</v>
      </c>
      <c r="L3406" s="186">
        <v>45474</v>
      </c>
      <c r="M3406" s="187" t="s">
        <v>225</v>
      </c>
      <c r="N3406" s="183" t="s">
        <v>43</v>
      </c>
      <c r="O3406" s="181"/>
      <c r="P3406" s="184">
        <v>1</v>
      </c>
      <c r="Q3406" s="185" t="s">
        <v>107</v>
      </c>
      <c r="R3406" s="181" t="s">
        <v>37</v>
      </c>
      <c r="S3406" s="181" t="s">
        <v>96</v>
      </c>
      <c r="T3406" s="186">
        <v>45474</v>
      </c>
      <c r="U3406" s="187" t="s">
        <v>7069</v>
      </c>
      <c r="V3406" s="188" t="str" cm="1">
        <f t="array" ref="V3406">IF(SUM(LEN(A3406:U3406))=0,"",IF(OR(OR(ISBLANK(E3406),SUM(LEN(B3406),LEN(C3406))=0),AND(NOT(D3406="Unknown"),ISBLANK(I3406)),AND(NOT(N3406="Unknown"),ISBLANK(Q3406))),"Missing Information", INDEX(Table15[Entire Service Line Classification], MATCH(SUMIFS(Table15[Unique ID],Table15[System-Owned Portion],D3406,Table15[If Material Anything Other than "Lead" in Column E,Was Material Ever Previously Lead?],F3406,Table15[Customer-Owned Portion],N3406),Table15[Unique ID],0),0)))</f>
        <v>Non-lead</v>
      </c>
      <c r="W3406" s="189"/>
    </row>
    <row r="3407" spans="1:23" s="190" customFormat="1" ht="37.5" x14ac:dyDescent="0.25">
      <c r="A3407" s="180">
        <v>10890508</v>
      </c>
      <c r="B3407" s="181" t="s">
        <v>6851</v>
      </c>
      <c r="C3407" s="182" t="s">
        <v>6852</v>
      </c>
      <c r="D3407" s="183" t="s">
        <v>36</v>
      </c>
      <c r="E3407" s="181" t="s">
        <v>35</v>
      </c>
      <c r="F3407" s="183" t="s">
        <v>35</v>
      </c>
      <c r="G3407" s="181" t="s">
        <v>253</v>
      </c>
      <c r="H3407" s="184">
        <v>1</v>
      </c>
      <c r="I3407" s="185" t="s">
        <v>107</v>
      </c>
      <c r="J3407" s="181" t="s">
        <v>37</v>
      </c>
      <c r="K3407" s="181" t="s">
        <v>38</v>
      </c>
      <c r="L3407" s="186">
        <v>45476</v>
      </c>
      <c r="M3407" s="187" t="s">
        <v>7068</v>
      </c>
      <c r="N3407" s="183" t="s">
        <v>36</v>
      </c>
      <c r="O3407" s="181"/>
      <c r="P3407" s="184">
        <v>1</v>
      </c>
      <c r="Q3407" s="185" t="s">
        <v>107</v>
      </c>
      <c r="R3407" s="181" t="s">
        <v>37</v>
      </c>
      <c r="S3407" s="181" t="s">
        <v>96</v>
      </c>
      <c r="T3407" s="186">
        <v>45476</v>
      </c>
      <c r="U3407" s="187" t="s">
        <v>7068</v>
      </c>
      <c r="V3407" s="188" t="str" cm="1">
        <f t="array" ref="V3407">IF(SUM(LEN(A3407:U3407))=0,"",IF(OR(OR(ISBLANK(E3407),SUM(LEN(B3407),LEN(C3407))=0),AND(NOT(D3407="Unknown"),ISBLANK(I3407)),AND(NOT(N3407="Unknown"),ISBLANK(Q3407))),"Missing Information", INDEX(Table15[Entire Service Line Classification], MATCH(SUMIFS(Table15[Unique ID],Table15[System-Owned Portion],D3407,Table15[If Material Anything Other than "Lead" in Column E,Was Material Ever Previously Lead?],F3407,Table15[Customer-Owned Portion],N3407),Table15[Unique ID],0),0)))</f>
        <v>Non-lead</v>
      </c>
      <c r="W3407" s="189"/>
    </row>
    <row r="3408" spans="1:23" s="190" customFormat="1" ht="37.5" x14ac:dyDescent="0.25">
      <c r="A3408" s="180">
        <v>10890507</v>
      </c>
      <c r="B3408" s="181" t="s">
        <v>6853</v>
      </c>
      <c r="C3408" s="182" t="s">
        <v>6854</v>
      </c>
      <c r="D3408" s="183" t="s">
        <v>36</v>
      </c>
      <c r="E3408" s="181" t="s">
        <v>35</v>
      </c>
      <c r="F3408" s="183" t="s">
        <v>35</v>
      </c>
      <c r="G3408" s="181" t="s">
        <v>7034</v>
      </c>
      <c r="H3408" s="184">
        <v>1</v>
      </c>
      <c r="I3408" s="185" t="s">
        <v>107</v>
      </c>
      <c r="J3408" s="181" t="s">
        <v>37</v>
      </c>
      <c r="K3408" s="181" t="s">
        <v>38</v>
      </c>
      <c r="L3408" s="186">
        <v>45495</v>
      </c>
      <c r="M3408" s="187" t="s">
        <v>225</v>
      </c>
      <c r="N3408" s="183" t="s">
        <v>43</v>
      </c>
      <c r="O3408" s="181"/>
      <c r="P3408" s="184">
        <v>1</v>
      </c>
      <c r="Q3408" s="185" t="s">
        <v>107</v>
      </c>
      <c r="R3408" s="181" t="s">
        <v>37</v>
      </c>
      <c r="S3408" s="181" t="s">
        <v>96</v>
      </c>
      <c r="T3408" s="186">
        <v>45495</v>
      </c>
      <c r="U3408" s="187" t="s">
        <v>7068</v>
      </c>
      <c r="V3408" s="188" t="str" cm="1">
        <f t="array" ref="V3408">IF(SUM(LEN(A3408:U3408))=0,"",IF(OR(OR(ISBLANK(E3408),SUM(LEN(B3408),LEN(C3408))=0),AND(NOT(D3408="Unknown"),ISBLANK(I3408)),AND(NOT(N3408="Unknown"),ISBLANK(Q3408))),"Missing Information", INDEX(Table15[Entire Service Line Classification], MATCH(SUMIFS(Table15[Unique ID],Table15[System-Owned Portion],D3408,Table15[If Material Anything Other than "Lead" in Column E,Was Material Ever Previously Lead?],F3408,Table15[Customer-Owned Portion],N3408),Table15[Unique ID],0),0)))</f>
        <v>Non-lead</v>
      </c>
      <c r="W3408" s="189"/>
    </row>
    <row r="3409" spans="1:23" s="190" customFormat="1" ht="37.5" x14ac:dyDescent="0.25">
      <c r="A3409" s="180">
        <v>10890506</v>
      </c>
      <c r="B3409" s="181" t="s">
        <v>6855</v>
      </c>
      <c r="C3409" s="182" t="s">
        <v>6856</v>
      </c>
      <c r="D3409" s="183" t="s">
        <v>36</v>
      </c>
      <c r="E3409" s="181" t="s">
        <v>35</v>
      </c>
      <c r="F3409" s="183" t="s">
        <v>35</v>
      </c>
      <c r="G3409" s="181" t="s">
        <v>271</v>
      </c>
      <c r="H3409" s="184">
        <v>1</v>
      </c>
      <c r="I3409" s="185" t="s">
        <v>107</v>
      </c>
      <c r="J3409" s="181" t="s">
        <v>37</v>
      </c>
      <c r="K3409" s="181" t="s">
        <v>38</v>
      </c>
      <c r="L3409" s="186">
        <v>45476</v>
      </c>
      <c r="M3409" s="187" t="s">
        <v>7068</v>
      </c>
      <c r="N3409" s="183" t="s">
        <v>43</v>
      </c>
      <c r="O3409" s="181"/>
      <c r="P3409" s="184">
        <v>1</v>
      </c>
      <c r="Q3409" s="185" t="s">
        <v>107</v>
      </c>
      <c r="R3409" s="181" t="s">
        <v>37</v>
      </c>
      <c r="S3409" s="181" t="s">
        <v>96</v>
      </c>
      <c r="T3409" s="186">
        <v>45476</v>
      </c>
      <c r="U3409" s="187" t="s">
        <v>7068</v>
      </c>
      <c r="V3409" s="188" t="str" cm="1">
        <f t="array" ref="V3409">IF(SUM(LEN(A3409:U3409))=0,"",IF(OR(OR(ISBLANK(E3409),SUM(LEN(B3409),LEN(C3409))=0),AND(NOT(D3409="Unknown"),ISBLANK(I3409)),AND(NOT(N3409="Unknown"),ISBLANK(Q3409))),"Missing Information", INDEX(Table15[Entire Service Line Classification], MATCH(SUMIFS(Table15[Unique ID],Table15[System-Owned Portion],D3409,Table15[If Material Anything Other than "Lead" in Column E,Was Material Ever Previously Lead?],F3409,Table15[Customer-Owned Portion],N3409),Table15[Unique ID],0),0)))</f>
        <v>Non-lead</v>
      </c>
      <c r="W3409" s="189"/>
    </row>
    <row r="3410" spans="1:23" s="190" customFormat="1" ht="37.5" x14ac:dyDescent="0.25">
      <c r="A3410" s="180">
        <v>10890505</v>
      </c>
      <c r="B3410" s="181" t="s">
        <v>6857</v>
      </c>
      <c r="C3410" s="182" t="s">
        <v>6858</v>
      </c>
      <c r="D3410" s="183" t="s">
        <v>36</v>
      </c>
      <c r="E3410" s="181" t="s">
        <v>35</v>
      </c>
      <c r="F3410" s="183" t="s">
        <v>35</v>
      </c>
      <c r="G3410" s="181" t="s">
        <v>225</v>
      </c>
      <c r="H3410" s="184">
        <v>2</v>
      </c>
      <c r="I3410" s="185" t="s">
        <v>107</v>
      </c>
      <c r="J3410" s="181" t="s">
        <v>37</v>
      </c>
      <c r="K3410" s="181" t="s">
        <v>38</v>
      </c>
      <c r="L3410" s="186">
        <v>45491</v>
      </c>
      <c r="M3410" s="187" t="s">
        <v>225</v>
      </c>
      <c r="N3410" s="183" t="s">
        <v>36</v>
      </c>
      <c r="O3410" s="181"/>
      <c r="P3410" s="184">
        <v>2</v>
      </c>
      <c r="Q3410" s="185" t="s">
        <v>107</v>
      </c>
      <c r="R3410" s="181" t="s">
        <v>37</v>
      </c>
      <c r="S3410" s="181" t="s">
        <v>96</v>
      </c>
      <c r="T3410" s="186">
        <v>45491</v>
      </c>
      <c r="U3410" s="187" t="s">
        <v>225</v>
      </c>
      <c r="V3410" s="188" t="str" cm="1">
        <f t="array" ref="V3410">IF(SUM(LEN(A3410:U3410))=0,"",IF(OR(OR(ISBLANK(E3410),SUM(LEN(B3410),LEN(C3410))=0),AND(NOT(D3410="Unknown"),ISBLANK(I3410)),AND(NOT(N3410="Unknown"),ISBLANK(Q3410))),"Missing Information", INDEX(Table15[Entire Service Line Classification], MATCH(SUMIFS(Table15[Unique ID],Table15[System-Owned Portion],D3410,Table15[If Material Anything Other than "Lead" in Column E,Was Material Ever Previously Lead?],F3410,Table15[Customer-Owned Portion],N3410),Table15[Unique ID],0),0)))</f>
        <v>Non-lead</v>
      </c>
      <c r="W3410" s="189"/>
    </row>
    <row r="3411" spans="1:23" s="190" customFormat="1" ht="37.5" x14ac:dyDescent="0.25">
      <c r="A3411" s="180">
        <v>10890504</v>
      </c>
      <c r="B3411" s="181" t="s">
        <v>6859</v>
      </c>
      <c r="C3411" s="182" t="s">
        <v>6860</v>
      </c>
      <c r="D3411" s="183" t="s">
        <v>36</v>
      </c>
      <c r="E3411" s="181" t="s">
        <v>35</v>
      </c>
      <c r="F3411" s="183" t="s">
        <v>35</v>
      </c>
      <c r="G3411" s="181" t="s">
        <v>7045</v>
      </c>
      <c r="H3411" s="184">
        <v>1</v>
      </c>
      <c r="I3411" s="185" t="s">
        <v>107</v>
      </c>
      <c r="J3411" s="181" t="s">
        <v>37</v>
      </c>
      <c r="K3411" s="181" t="s">
        <v>38</v>
      </c>
      <c r="L3411" s="186">
        <v>45405</v>
      </c>
      <c r="M3411" s="187" t="s">
        <v>225</v>
      </c>
      <c r="N3411" s="183" t="s">
        <v>43</v>
      </c>
      <c r="O3411" s="181"/>
      <c r="P3411" s="184">
        <v>0.75</v>
      </c>
      <c r="Q3411" s="185" t="s">
        <v>107</v>
      </c>
      <c r="R3411" s="181" t="s">
        <v>37</v>
      </c>
      <c r="S3411" s="181" t="s">
        <v>96</v>
      </c>
      <c r="T3411" s="186">
        <v>45405</v>
      </c>
      <c r="U3411" s="187" t="s">
        <v>7069</v>
      </c>
      <c r="V3411" s="188" t="str" cm="1">
        <f t="array" ref="V3411">IF(SUM(LEN(A3411:U3411))=0,"",IF(OR(OR(ISBLANK(E3411),SUM(LEN(B3411),LEN(C3411))=0),AND(NOT(D3411="Unknown"),ISBLANK(I3411)),AND(NOT(N3411="Unknown"),ISBLANK(Q3411))),"Missing Information", INDEX(Table15[Entire Service Line Classification], MATCH(SUMIFS(Table15[Unique ID],Table15[System-Owned Portion],D3411,Table15[If Material Anything Other than "Lead" in Column E,Was Material Ever Previously Lead?],F3411,Table15[Customer-Owned Portion],N3411),Table15[Unique ID],0),0)))</f>
        <v>Non-lead</v>
      </c>
      <c r="W3411" s="189"/>
    </row>
    <row r="3412" spans="1:23" s="190" customFormat="1" ht="37.5" x14ac:dyDescent="0.25">
      <c r="A3412" s="180">
        <v>10890503</v>
      </c>
      <c r="B3412" s="181" t="s">
        <v>6861</v>
      </c>
      <c r="C3412" s="182" t="s">
        <v>6862</v>
      </c>
      <c r="D3412" s="183" t="s">
        <v>36</v>
      </c>
      <c r="E3412" s="181" t="s">
        <v>35</v>
      </c>
      <c r="F3412" s="183" t="s">
        <v>35</v>
      </c>
      <c r="G3412" s="181" t="s">
        <v>7058</v>
      </c>
      <c r="H3412" s="184">
        <v>1</v>
      </c>
      <c r="I3412" s="185" t="s">
        <v>107</v>
      </c>
      <c r="J3412" s="181" t="s">
        <v>37</v>
      </c>
      <c r="K3412" s="181" t="s">
        <v>38</v>
      </c>
      <c r="L3412" s="186">
        <v>45490</v>
      </c>
      <c r="M3412" s="187" t="s">
        <v>225</v>
      </c>
      <c r="N3412" s="183" t="s">
        <v>36</v>
      </c>
      <c r="O3412" s="181"/>
      <c r="P3412" s="184">
        <v>1</v>
      </c>
      <c r="Q3412" s="185" t="s">
        <v>107</v>
      </c>
      <c r="R3412" s="181" t="s">
        <v>37</v>
      </c>
      <c r="S3412" s="181" t="s">
        <v>96</v>
      </c>
      <c r="T3412" s="186">
        <v>45490</v>
      </c>
      <c r="U3412" s="187" t="s">
        <v>225</v>
      </c>
      <c r="V3412" s="188" t="str" cm="1">
        <f t="array" ref="V3412">IF(SUM(LEN(A3412:U3412))=0,"",IF(OR(OR(ISBLANK(E3412),SUM(LEN(B3412),LEN(C3412))=0),AND(NOT(D3412="Unknown"),ISBLANK(I3412)),AND(NOT(N3412="Unknown"),ISBLANK(Q3412))),"Missing Information", INDEX(Table15[Entire Service Line Classification], MATCH(SUMIFS(Table15[Unique ID],Table15[System-Owned Portion],D3412,Table15[If Material Anything Other than "Lead" in Column E,Was Material Ever Previously Lead?],F3412,Table15[Customer-Owned Portion],N3412),Table15[Unique ID],0),0)))</f>
        <v>Non-lead</v>
      </c>
      <c r="W3412" s="189"/>
    </row>
    <row r="3413" spans="1:23" s="190" customFormat="1" ht="37.5" x14ac:dyDescent="0.25">
      <c r="A3413" s="180">
        <v>10890502</v>
      </c>
      <c r="B3413" s="181" t="s">
        <v>6863</v>
      </c>
      <c r="C3413" s="182" t="s">
        <v>6864</v>
      </c>
      <c r="D3413" s="183" t="s">
        <v>36</v>
      </c>
      <c r="E3413" s="181" t="s">
        <v>35</v>
      </c>
      <c r="F3413" s="183" t="s">
        <v>35</v>
      </c>
      <c r="G3413" s="181" t="s">
        <v>7045</v>
      </c>
      <c r="H3413" s="184">
        <v>1</v>
      </c>
      <c r="I3413" s="185" t="s">
        <v>107</v>
      </c>
      <c r="J3413" s="181" t="s">
        <v>37</v>
      </c>
      <c r="K3413" s="181" t="s">
        <v>38</v>
      </c>
      <c r="L3413" s="186">
        <v>45463</v>
      </c>
      <c r="M3413" s="187" t="s">
        <v>225</v>
      </c>
      <c r="N3413" s="183" t="s">
        <v>36</v>
      </c>
      <c r="O3413" s="181"/>
      <c r="P3413" s="184">
        <v>1</v>
      </c>
      <c r="Q3413" s="185" t="s">
        <v>107</v>
      </c>
      <c r="R3413" s="181" t="s">
        <v>37</v>
      </c>
      <c r="S3413" s="181" t="s">
        <v>96</v>
      </c>
      <c r="T3413" s="186">
        <v>45463</v>
      </c>
      <c r="U3413" s="187" t="s">
        <v>225</v>
      </c>
      <c r="V3413" s="188" t="str" cm="1">
        <f t="array" ref="V3413">IF(SUM(LEN(A3413:U3413))=0,"",IF(OR(OR(ISBLANK(E3413),SUM(LEN(B3413),LEN(C3413))=0),AND(NOT(D3413="Unknown"),ISBLANK(I3413)),AND(NOT(N3413="Unknown"),ISBLANK(Q3413))),"Missing Information", INDEX(Table15[Entire Service Line Classification], MATCH(SUMIFS(Table15[Unique ID],Table15[System-Owned Portion],D3413,Table15[If Material Anything Other than "Lead" in Column E,Was Material Ever Previously Lead?],F3413,Table15[Customer-Owned Portion],N3413),Table15[Unique ID],0),0)))</f>
        <v>Non-lead</v>
      </c>
      <c r="W3413" s="189"/>
    </row>
    <row r="3414" spans="1:23" s="190" customFormat="1" ht="37.5" x14ac:dyDescent="0.25">
      <c r="A3414" s="180">
        <v>10890501</v>
      </c>
      <c r="B3414" s="181" t="s">
        <v>6865</v>
      </c>
      <c r="C3414" s="182" t="s">
        <v>6866</v>
      </c>
      <c r="D3414" s="183" t="s">
        <v>36</v>
      </c>
      <c r="E3414" s="181" t="s">
        <v>35</v>
      </c>
      <c r="F3414" s="183" t="s">
        <v>35</v>
      </c>
      <c r="G3414" s="181" t="s">
        <v>235</v>
      </c>
      <c r="H3414" s="184">
        <v>1</v>
      </c>
      <c r="I3414" s="185" t="s">
        <v>107</v>
      </c>
      <c r="J3414" s="181" t="s">
        <v>37</v>
      </c>
      <c r="K3414" s="181" t="s">
        <v>38</v>
      </c>
      <c r="L3414" s="186">
        <v>45492</v>
      </c>
      <c r="M3414" s="187" t="s">
        <v>225</v>
      </c>
      <c r="N3414" s="183" t="s">
        <v>36</v>
      </c>
      <c r="O3414" s="181"/>
      <c r="P3414" s="184">
        <v>1</v>
      </c>
      <c r="Q3414" s="185" t="s">
        <v>107</v>
      </c>
      <c r="R3414" s="181" t="s">
        <v>37</v>
      </c>
      <c r="S3414" s="181" t="s">
        <v>96</v>
      </c>
      <c r="T3414" s="186">
        <v>45492</v>
      </c>
      <c r="U3414" s="187" t="s">
        <v>225</v>
      </c>
      <c r="V3414" s="188" t="str" cm="1">
        <f t="array" ref="V3414">IF(SUM(LEN(A3414:U3414))=0,"",IF(OR(OR(ISBLANK(E3414),SUM(LEN(B3414),LEN(C3414))=0),AND(NOT(D3414="Unknown"),ISBLANK(I3414)),AND(NOT(N3414="Unknown"),ISBLANK(Q3414))),"Missing Information", INDEX(Table15[Entire Service Line Classification], MATCH(SUMIFS(Table15[Unique ID],Table15[System-Owned Portion],D3414,Table15[If Material Anything Other than "Lead" in Column E,Was Material Ever Previously Lead?],F3414,Table15[Customer-Owned Portion],N3414),Table15[Unique ID],0),0)))</f>
        <v>Non-lead</v>
      </c>
      <c r="W3414" s="189"/>
    </row>
    <row r="3415" spans="1:23" s="190" customFormat="1" ht="37.5" x14ac:dyDescent="0.25">
      <c r="A3415" s="180">
        <v>10890500</v>
      </c>
      <c r="B3415" s="181" t="s">
        <v>6867</v>
      </c>
      <c r="C3415" s="182" t="s">
        <v>6868</v>
      </c>
      <c r="D3415" s="183" t="s">
        <v>43</v>
      </c>
      <c r="E3415" s="181" t="s">
        <v>35</v>
      </c>
      <c r="F3415" s="183" t="s">
        <v>35</v>
      </c>
      <c r="G3415" s="181" t="s">
        <v>253</v>
      </c>
      <c r="H3415" s="184">
        <v>0.75</v>
      </c>
      <c r="I3415" s="185" t="s">
        <v>107</v>
      </c>
      <c r="J3415" s="181" t="s">
        <v>37</v>
      </c>
      <c r="K3415" s="181" t="s">
        <v>38</v>
      </c>
      <c r="L3415" s="186">
        <v>45492</v>
      </c>
      <c r="M3415" s="187" t="s">
        <v>225</v>
      </c>
      <c r="N3415" s="183" t="s">
        <v>43</v>
      </c>
      <c r="O3415" s="181"/>
      <c r="P3415" s="184">
        <v>0.75</v>
      </c>
      <c r="Q3415" s="185" t="s">
        <v>107</v>
      </c>
      <c r="R3415" s="181" t="s">
        <v>37</v>
      </c>
      <c r="S3415" s="181" t="s">
        <v>96</v>
      </c>
      <c r="T3415" s="186">
        <v>45492</v>
      </c>
      <c r="U3415" s="187" t="s">
        <v>7068</v>
      </c>
      <c r="V3415" s="188" t="str" cm="1">
        <f t="array" ref="V3415">IF(SUM(LEN(A3415:U3415))=0,"",IF(OR(OR(ISBLANK(E3415),SUM(LEN(B3415),LEN(C3415))=0),AND(NOT(D3415="Unknown"),ISBLANK(I3415)),AND(NOT(N3415="Unknown"),ISBLANK(Q3415))),"Missing Information", INDEX(Table15[Entire Service Line Classification], MATCH(SUMIFS(Table15[Unique ID],Table15[System-Owned Portion],D3415,Table15[If Material Anything Other than "Lead" in Column E,Was Material Ever Previously Lead?],F3415,Table15[Customer-Owned Portion],N3415),Table15[Unique ID],0),0)))</f>
        <v>Non-lead</v>
      </c>
      <c r="W3415" s="189"/>
    </row>
    <row r="3416" spans="1:23" s="190" customFormat="1" ht="37.5" x14ac:dyDescent="0.25">
      <c r="A3416" s="180">
        <v>10890499</v>
      </c>
      <c r="B3416" s="181" t="s">
        <v>6869</v>
      </c>
      <c r="C3416" s="182" t="s">
        <v>6870</v>
      </c>
      <c r="D3416" s="183" t="s">
        <v>36</v>
      </c>
      <c r="E3416" s="181" t="s">
        <v>35</v>
      </c>
      <c r="F3416" s="183" t="s">
        <v>35</v>
      </c>
      <c r="G3416" s="181" t="s">
        <v>242</v>
      </c>
      <c r="H3416" s="184">
        <v>1</v>
      </c>
      <c r="I3416" s="185" t="s">
        <v>107</v>
      </c>
      <c r="J3416" s="181" t="s">
        <v>37</v>
      </c>
      <c r="K3416" s="181" t="s">
        <v>38</v>
      </c>
      <c r="L3416" s="186">
        <v>45492</v>
      </c>
      <c r="M3416" s="187" t="s">
        <v>225</v>
      </c>
      <c r="N3416" s="183" t="s">
        <v>44</v>
      </c>
      <c r="O3416" s="181"/>
      <c r="P3416" s="184">
        <v>1</v>
      </c>
      <c r="Q3416" s="185" t="s">
        <v>107</v>
      </c>
      <c r="R3416" s="181" t="s">
        <v>37</v>
      </c>
      <c r="S3416" s="181" t="s">
        <v>96</v>
      </c>
      <c r="T3416" s="186">
        <v>45492</v>
      </c>
      <c r="U3416" s="187" t="s">
        <v>7068</v>
      </c>
      <c r="V3416" s="188" t="str" cm="1">
        <f t="array" ref="V3416">IF(SUM(LEN(A3416:U3416))=0,"",IF(OR(OR(ISBLANK(E3416),SUM(LEN(B3416),LEN(C3416))=0),AND(NOT(D3416="Unknown"),ISBLANK(I3416)),AND(NOT(N3416="Unknown"),ISBLANK(Q3416))),"Missing Information", INDEX(Table15[Entire Service Line Classification], MATCH(SUMIFS(Table15[Unique ID],Table15[System-Owned Portion],D3416,Table15[If Material Anything Other than "Lead" in Column E,Was Material Ever Previously Lead?],F3416,Table15[Customer-Owned Portion],N3416),Table15[Unique ID],0),0)))</f>
        <v>Non-lead</v>
      </c>
      <c r="W3416" s="189"/>
    </row>
    <row r="3417" spans="1:23" s="190" customFormat="1" ht="37.5" x14ac:dyDescent="0.25">
      <c r="A3417" s="180">
        <v>10890498</v>
      </c>
      <c r="B3417" s="181" t="s">
        <v>6871</v>
      </c>
      <c r="C3417" s="182" t="s">
        <v>6872</v>
      </c>
      <c r="D3417" s="183" t="s">
        <v>36</v>
      </c>
      <c r="E3417" s="181" t="s">
        <v>35</v>
      </c>
      <c r="F3417" s="183" t="s">
        <v>35</v>
      </c>
      <c r="G3417" s="181" t="s">
        <v>225</v>
      </c>
      <c r="H3417" s="184">
        <v>1</v>
      </c>
      <c r="I3417" s="185" t="s">
        <v>107</v>
      </c>
      <c r="J3417" s="181" t="s">
        <v>37</v>
      </c>
      <c r="K3417" s="181" t="s">
        <v>38</v>
      </c>
      <c r="L3417" s="186">
        <v>45492</v>
      </c>
      <c r="M3417" s="187" t="s">
        <v>225</v>
      </c>
      <c r="N3417" s="183" t="s">
        <v>43</v>
      </c>
      <c r="O3417" s="181"/>
      <c r="P3417" s="184">
        <v>0.75</v>
      </c>
      <c r="Q3417" s="185" t="s">
        <v>107</v>
      </c>
      <c r="R3417" s="181" t="s">
        <v>37</v>
      </c>
      <c r="S3417" s="181" t="s">
        <v>96</v>
      </c>
      <c r="T3417" s="186">
        <v>45492</v>
      </c>
      <c r="U3417" s="187" t="s">
        <v>7068</v>
      </c>
      <c r="V3417" s="188" t="str" cm="1">
        <f t="array" ref="V3417">IF(SUM(LEN(A3417:U3417))=0,"",IF(OR(OR(ISBLANK(E3417),SUM(LEN(B3417),LEN(C3417))=0),AND(NOT(D3417="Unknown"),ISBLANK(I3417)),AND(NOT(N3417="Unknown"),ISBLANK(Q3417))),"Missing Information", INDEX(Table15[Entire Service Line Classification], MATCH(SUMIFS(Table15[Unique ID],Table15[System-Owned Portion],D3417,Table15[If Material Anything Other than "Lead" in Column E,Was Material Ever Previously Lead?],F3417,Table15[Customer-Owned Portion],N3417),Table15[Unique ID],0),0)))</f>
        <v>Non-lead</v>
      </c>
      <c r="W3417" s="189"/>
    </row>
    <row r="3418" spans="1:23" s="190" customFormat="1" ht="37.5" x14ac:dyDescent="0.25">
      <c r="A3418" s="180">
        <v>10890497</v>
      </c>
      <c r="B3418" s="181" t="s">
        <v>6873</v>
      </c>
      <c r="C3418" s="182" t="s">
        <v>6874</v>
      </c>
      <c r="D3418" s="183" t="s">
        <v>36</v>
      </c>
      <c r="E3418" s="181" t="s">
        <v>35</v>
      </c>
      <c r="F3418" s="183" t="s">
        <v>35</v>
      </c>
      <c r="G3418" s="181" t="s">
        <v>257</v>
      </c>
      <c r="H3418" s="184">
        <v>1</v>
      </c>
      <c r="I3418" s="185" t="s">
        <v>107</v>
      </c>
      <c r="J3418" s="181" t="s">
        <v>37</v>
      </c>
      <c r="K3418" s="181" t="s">
        <v>38</v>
      </c>
      <c r="L3418" s="186">
        <v>45474</v>
      </c>
      <c r="M3418" s="187" t="s">
        <v>225</v>
      </c>
      <c r="N3418" s="183" t="s">
        <v>43</v>
      </c>
      <c r="O3418" s="181"/>
      <c r="P3418" s="184">
        <v>1</v>
      </c>
      <c r="Q3418" s="185" t="s">
        <v>107</v>
      </c>
      <c r="R3418" s="181" t="s">
        <v>37</v>
      </c>
      <c r="S3418" s="181" t="s">
        <v>96</v>
      </c>
      <c r="T3418" s="186">
        <v>45474</v>
      </c>
      <c r="U3418" s="187" t="s">
        <v>7076</v>
      </c>
      <c r="V3418" s="188" t="str" cm="1">
        <f t="array" ref="V3418">IF(SUM(LEN(A3418:U3418))=0,"",IF(OR(OR(ISBLANK(E3418),SUM(LEN(B3418),LEN(C3418))=0),AND(NOT(D3418="Unknown"),ISBLANK(I3418)),AND(NOT(N3418="Unknown"),ISBLANK(Q3418))),"Missing Information", INDEX(Table15[Entire Service Line Classification], MATCH(SUMIFS(Table15[Unique ID],Table15[System-Owned Portion],D3418,Table15[If Material Anything Other than "Lead" in Column E,Was Material Ever Previously Lead?],F3418,Table15[Customer-Owned Portion],N3418),Table15[Unique ID],0),0)))</f>
        <v>Non-lead</v>
      </c>
      <c r="W3418" s="189"/>
    </row>
    <row r="3419" spans="1:23" s="190" customFormat="1" ht="37.5" x14ac:dyDescent="0.25">
      <c r="A3419" s="180">
        <v>10890496</v>
      </c>
      <c r="B3419" s="181" t="s">
        <v>6875</v>
      </c>
      <c r="C3419" s="182" t="s">
        <v>6876</v>
      </c>
      <c r="D3419" s="183" t="s">
        <v>36</v>
      </c>
      <c r="E3419" s="181" t="s">
        <v>35</v>
      </c>
      <c r="F3419" s="183" t="s">
        <v>35</v>
      </c>
      <c r="G3419" s="181" t="s">
        <v>7032</v>
      </c>
      <c r="H3419" s="184">
        <v>1</v>
      </c>
      <c r="I3419" s="185" t="s">
        <v>107</v>
      </c>
      <c r="J3419" s="181" t="s">
        <v>37</v>
      </c>
      <c r="K3419" s="181" t="s">
        <v>38</v>
      </c>
      <c r="L3419" s="186">
        <v>45474</v>
      </c>
      <c r="M3419" s="187" t="s">
        <v>225</v>
      </c>
      <c r="N3419" s="183" t="s">
        <v>43</v>
      </c>
      <c r="O3419" s="181"/>
      <c r="P3419" s="184">
        <v>0.75</v>
      </c>
      <c r="Q3419" s="185" t="s">
        <v>107</v>
      </c>
      <c r="R3419" s="181" t="s">
        <v>37</v>
      </c>
      <c r="S3419" s="181" t="s">
        <v>96</v>
      </c>
      <c r="T3419" s="186">
        <v>45474</v>
      </c>
      <c r="U3419" s="187" t="s">
        <v>7069</v>
      </c>
      <c r="V3419" s="188" t="str" cm="1">
        <f t="array" ref="V3419">IF(SUM(LEN(A3419:U3419))=0,"",IF(OR(OR(ISBLANK(E3419),SUM(LEN(B3419),LEN(C3419))=0),AND(NOT(D3419="Unknown"),ISBLANK(I3419)),AND(NOT(N3419="Unknown"),ISBLANK(Q3419))),"Missing Information", INDEX(Table15[Entire Service Line Classification], MATCH(SUMIFS(Table15[Unique ID],Table15[System-Owned Portion],D3419,Table15[If Material Anything Other than "Lead" in Column E,Was Material Ever Previously Lead?],F3419,Table15[Customer-Owned Portion],N3419),Table15[Unique ID],0),0)))</f>
        <v>Non-lead</v>
      </c>
      <c r="W3419" s="189"/>
    </row>
    <row r="3420" spans="1:23" s="190" customFormat="1" ht="37.5" x14ac:dyDescent="0.25">
      <c r="A3420" s="180">
        <v>10890492</v>
      </c>
      <c r="B3420" s="181" t="s">
        <v>6877</v>
      </c>
      <c r="C3420" s="182" t="s">
        <v>6878</v>
      </c>
      <c r="D3420" s="183" t="s">
        <v>36</v>
      </c>
      <c r="E3420" s="181" t="s">
        <v>35</v>
      </c>
      <c r="F3420" s="183" t="s">
        <v>35</v>
      </c>
      <c r="G3420" s="181" t="s">
        <v>233</v>
      </c>
      <c r="H3420" s="184">
        <v>1</v>
      </c>
      <c r="I3420" s="185" t="s">
        <v>107</v>
      </c>
      <c r="J3420" s="181" t="s">
        <v>37</v>
      </c>
      <c r="K3420" s="181" t="s">
        <v>38</v>
      </c>
      <c r="L3420" s="186">
        <v>45474</v>
      </c>
      <c r="M3420" s="187" t="s">
        <v>225</v>
      </c>
      <c r="N3420" s="183" t="s">
        <v>36</v>
      </c>
      <c r="O3420" s="181"/>
      <c r="P3420" s="184">
        <v>0.75</v>
      </c>
      <c r="Q3420" s="185" t="s">
        <v>107</v>
      </c>
      <c r="R3420" s="181" t="s">
        <v>37</v>
      </c>
      <c r="S3420" s="181" t="s">
        <v>96</v>
      </c>
      <c r="T3420" s="186">
        <v>45474</v>
      </c>
      <c r="U3420" s="187" t="s">
        <v>225</v>
      </c>
      <c r="V3420" s="188" t="str" cm="1">
        <f t="array" ref="V3420">IF(SUM(LEN(A3420:U3420))=0,"",IF(OR(OR(ISBLANK(E3420),SUM(LEN(B3420),LEN(C3420))=0),AND(NOT(D3420="Unknown"),ISBLANK(I3420)),AND(NOT(N3420="Unknown"),ISBLANK(Q3420))),"Missing Information", INDEX(Table15[Entire Service Line Classification], MATCH(SUMIFS(Table15[Unique ID],Table15[System-Owned Portion],D3420,Table15[If Material Anything Other than "Lead" in Column E,Was Material Ever Previously Lead?],F3420,Table15[Customer-Owned Portion],N3420),Table15[Unique ID],0),0)))</f>
        <v>Non-lead</v>
      </c>
      <c r="W3420" s="189"/>
    </row>
    <row r="3421" spans="1:23" s="190" customFormat="1" ht="37.5" x14ac:dyDescent="0.25">
      <c r="A3421" s="180">
        <v>10890491</v>
      </c>
      <c r="B3421" s="181" t="s">
        <v>6814</v>
      </c>
      <c r="C3421" s="182" t="s">
        <v>6815</v>
      </c>
      <c r="D3421" s="183" t="s">
        <v>36</v>
      </c>
      <c r="E3421" s="181" t="s">
        <v>35</v>
      </c>
      <c r="F3421" s="183" t="s">
        <v>35</v>
      </c>
      <c r="G3421" s="181" t="s">
        <v>257</v>
      </c>
      <c r="H3421" s="184">
        <v>1</v>
      </c>
      <c r="I3421" s="185" t="s">
        <v>107</v>
      </c>
      <c r="J3421" s="181" t="s">
        <v>37</v>
      </c>
      <c r="K3421" s="181" t="s">
        <v>38</v>
      </c>
      <c r="L3421" s="186">
        <v>45491</v>
      </c>
      <c r="M3421" s="187" t="s">
        <v>225</v>
      </c>
      <c r="N3421" s="183" t="s">
        <v>36</v>
      </c>
      <c r="O3421" s="181"/>
      <c r="P3421" s="184">
        <v>0.75</v>
      </c>
      <c r="Q3421" s="185" t="s">
        <v>107</v>
      </c>
      <c r="R3421" s="181" t="s">
        <v>37</v>
      </c>
      <c r="S3421" s="181" t="s">
        <v>96</v>
      </c>
      <c r="T3421" s="186">
        <v>45491</v>
      </c>
      <c r="U3421" s="187" t="s">
        <v>225</v>
      </c>
      <c r="V3421" s="188" t="str" cm="1">
        <f t="array" ref="V3421">IF(SUM(LEN(A3421:U3421))=0,"",IF(OR(OR(ISBLANK(E3421),SUM(LEN(B3421),LEN(C3421))=0),AND(NOT(D3421="Unknown"),ISBLANK(I3421)),AND(NOT(N3421="Unknown"),ISBLANK(Q3421))),"Missing Information", INDEX(Table15[Entire Service Line Classification], MATCH(SUMIFS(Table15[Unique ID],Table15[System-Owned Portion],D3421,Table15[If Material Anything Other than "Lead" in Column E,Was Material Ever Previously Lead?],F3421,Table15[Customer-Owned Portion],N3421),Table15[Unique ID],0),0)))</f>
        <v>Non-lead</v>
      </c>
      <c r="W3421" s="189"/>
    </row>
    <row r="3422" spans="1:23" s="190" customFormat="1" ht="37.5" x14ac:dyDescent="0.25">
      <c r="A3422" s="180">
        <v>10890490</v>
      </c>
      <c r="B3422" s="181" t="s">
        <v>6879</v>
      </c>
      <c r="C3422" s="182" t="s">
        <v>6880</v>
      </c>
      <c r="D3422" s="183" t="s">
        <v>36</v>
      </c>
      <c r="E3422" s="181" t="s">
        <v>35</v>
      </c>
      <c r="F3422" s="183" t="s">
        <v>35</v>
      </c>
      <c r="G3422" s="181" t="s">
        <v>7048</v>
      </c>
      <c r="H3422" s="184">
        <v>1</v>
      </c>
      <c r="I3422" s="185" t="s">
        <v>107</v>
      </c>
      <c r="J3422" s="181" t="s">
        <v>37</v>
      </c>
      <c r="K3422" s="181" t="s">
        <v>38</v>
      </c>
      <c r="L3422" s="186">
        <v>45463</v>
      </c>
      <c r="M3422" s="187" t="s">
        <v>225</v>
      </c>
      <c r="N3422" s="183" t="s">
        <v>36</v>
      </c>
      <c r="O3422" s="181"/>
      <c r="P3422" s="184">
        <v>0.75</v>
      </c>
      <c r="Q3422" s="185" t="s">
        <v>107</v>
      </c>
      <c r="R3422" s="181" t="s">
        <v>37</v>
      </c>
      <c r="S3422" s="181" t="s">
        <v>96</v>
      </c>
      <c r="T3422" s="186">
        <v>45463</v>
      </c>
      <c r="U3422" s="187" t="s">
        <v>225</v>
      </c>
      <c r="V3422" s="188" t="str" cm="1">
        <f t="array" ref="V3422">IF(SUM(LEN(A3422:U3422))=0,"",IF(OR(OR(ISBLANK(E3422),SUM(LEN(B3422),LEN(C3422))=0),AND(NOT(D3422="Unknown"),ISBLANK(I3422)),AND(NOT(N3422="Unknown"),ISBLANK(Q3422))),"Missing Information", INDEX(Table15[Entire Service Line Classification], MATCH(SUMIFS(Table15[Unique ID],Table15[System-Owned Portion],D3422,Table15[If Material Anything Other than "Lead" in Column E,Was Material Ever Previously Lead?],F3422,Table15[Customer-Owned Portion],N3422),Table15[Unique ID],0),0)))</f>
        <v>Non-lead</v>
      </c>
      <c r="W3422" s="189"/>
    </row>
    <row r="3423" spans="1:23" s="190" customFormat="1" ht="37.5" x14ac:dyDescent="0.25">
      <c r="A3423" s="180">
        <v>10890489</v>
      </c>
      <c r="B3423" s="181" t="s">
        <v>6881</v>
      </c>
      <c r="C3423" s="182" t="s">
        <v>6882</v>
      </c>
      <c r="D3423" s="183" t="s">
        <v>36</v>
      </c>
      <c r="E3423" s="181" t="s">
        <v>35</v>
      </c>
      <c r="F3423" s="183" t="s">
        <v>35</v>
      </c>
      <c r="G3423" s="181" t="s">
        <v>238</v>
      </c>
      <c r="H3423" s="184">
        <v>1</v>
      </c>
      <c r="I3423" s="185" t="s">
        <v>107</v>
      </c>
      <c r="J3423" s="181" t="s">
        <v>37</v>
      </c>
      <c r="K3423" s="181" t="s">
        <v>38</v>
      </c>
      <c r="L3423" s="186">
        <v>45491</v>
      </c>
      <c r="M3423" s="187" t="s">
        <v>225</v>
      </c>
      <c r="N3423" s="183" t="s">
        <v>43</v>
      </c>
      <c r="O3423" s="181"/>
      <c r="P3423" s="184">
        <v>0.75</v>
      </c>
      <c r="Q3423" s="185" t="s">
        <v>107</v>
      </c>
      <c r="R3423" s="181" t="s">
        <v>37</v>
      </c>
      <c r="S3423" s="181" t="s">
        <v>96</v>
      </c>
      <c r="T3423" s="186">
        <v>45491</v>
      </c>
      <c r="U3423" s="187" t="s">
        <v>7087</v>
      </c>
      <c r="V3423" s="188" t="str" cm="1">
        <f t="array" ref="V3423">IF(SUM(LEN(A3423:U3423))=0,"",IF(OR(OR(ISBLANK(E3423),SUM(LEN(B3423),LEN(C3423))=0),AND(NOT(D3423="Unknown"),ISBLANK(I3423)),AND(NOT(N3423="Unknown"),ISBLANK(Q3423))),"Missing Information", INDEX(Table15[Entire Service Line Classification], MATCH(SUMIFS(Table15[Unique ID],Table15[System-Owned Portion],D3423,Table15[If Material Anything Other than "Lead" in Column E,Was Material Ever Previously Lead?],F3423,Table15[Customer-Owned Portion],N3423),Table15[Unique ID],0),0)))</f>
        <v>Non-lead</v>
      </c>
      <c r="W3423" s="189"/>
    </row>
    <row r="3424" spans="1:23" s="190" customFormat="1" ht="37.5" x14ac:dyDescent="0.25">
      <c r="A3424" s="180">
        <v>10890488</v>
      </c>
      <c r="B3424" s="181" t="s">
        <v>6883</v>
      </c>
      <c r="C3424" s="182" t="s">
        <v>6884</v>
      </c>
      <c r="D3424" s="183" t="s">
        <v>36</v>
      </c>
      <c r="E3424" s="181" t="s">
        <v>35</v>
      </c>
      <c r="F3424" s="183" t="s">
        <v>35</v>
      </c>
      <c r="G3424" s="181" t="s">
        <v>7057</v>
      </c>
      <c r="H3424" s="184">
        <v>1</v>
      </c>
      <c r="I3424" s="185" t="s">
        <v>107</v>
      </c>
      <c r="J3424" s="181" t="s">
        <v>37</v>
      </c>
      <c r="K3424" s="181" t="s">
        <v>38</v>
      </c>
      <c r="L3424" s="186">
        <v>45491</v>
      </c>
      <c r="M3424" s="187" t="s">
        <v>225</v>
      </c>
      <c r="N3424" s="183" t="s">
        <v>43</v>
      </c>
      <c r="O3424" s="181"/>
      <c r="P3424" s="184">
        <v>1</v>
      </c>
      <c r="Q3424" s="185" t="s">
        <v>107</v>
      </c>
      <c r="R3424" s="181" t="s">
        <v>37</v>
      </c>
      <c r="S3424" s="181" t="s">
        <v>96</v>
      </c>
      <c r="T3424" s="186">
        <v>45491</v>
      </c>
      <c r="U3424" s="187" t="s">
        <v>7078</v>
      </c>
      <c r="V3424" s="188" t="str" cm="1">
        <f t="array" ref="V3424">IF(SUM(LEN(A3424:U3424))=0,"",IF(OR(OR(ISBLANK(E3424),SUM(LEN(B3424),LEN(C3424))=0),AND(NOT(D3424="Unknown"),ISBLANK(I3424)),AND(NOT(N3424="Unknown"),ISBLANK(Q3424))),"Missing Information", INDEX(Table15[Entire Service Line Classification], MATCH(SUMIFS(Table15[Unique ID],Table15[System-Owned Portion],D3424,Table15[If Material Anything Other than "Lead" in Column E,Was Material Ever Previously Lead?],F3424,Table15[Customer-Owned Portion],N3424),Table15[Unique ID],0),0)))</f>
        <v>Non-lead</v>
      </c>
      <c r="W3424" s="189"/>
    </row>
    <row r="3425" spans="1:23" s="190" customFormat="1" ht="37.5" x14ac:dyDescent="0.25">
      <c r="A3425" s="180">
        <v>10890487</v>
      </c>
      <c r="B3425" s="181" t="s">
        <v>6885</v>
      </c>
      <c r="C3425" s="182" t="s">
        <v>6886</v>
      </c>
      <c r="D3425" s="183" t="s">
        <v>36</v>
      </c>
      <c r="E3425" s="181" t="s">
        <v>35</v>
      </c>
      <c r="F3425" s="183" t="s">
        <v>35</v>
      </c>
      <c r="G3425" s="181" t="s">
        <v>242</v>
      </c>
      <c r="H3425" s="184">
        <v>1</v>
      </c>
      <c r="I3425" s="185" t="s">
        <v>107</v>
      </c>
      <c r="J3425" s="181" t="s">
        <v>37</v>
      </c>
      <c r="K3425" s="181" t="s">
        <v>38</v>
      </c>
      <c r="L3425" s="186">
        <v>45474</v>
      </c>
      <c r="M3425" s="187" t="s">
        <v>225</v>
      </c>
      <c r="N3425" s="183" t="s">
        <v>43</v>
      </c>
      <c r="O3425" s="181"/>
      <c r="P3425" s="184">
        <v>0.75</v>
      </c>
      <c r="Q3425" s="185" t="s">
        <v>107</v>
      </c>
      <c r="R3425" s="181" t="s">
        <v>37</v>
      </c>
      <c r="S3425" s="181" t="s">
        <v>96</v>
      </c>
      <c r="T3425" s="186">
        <v>45474</v>
      </c>
      <c r="U3425" s="187" t="s">
        <v>7069</v>
      </c>
      <c r="V3425" s="188" t="str" cm="1">
        <f t="array" ref="V3425">IF(SUM(LEN(A3425:U3425))=0,"",IF(OR(OR(ISBLANK(E3425),SUM(LEN(B3425),LEN(C3425))=0),AND(NOT(D3425="Unknown"),ISBLANK(I3425)),AND(NOT(N3425="Unknown"),ISBLANK(Q3425))),"Missing Information", INDEX(Table15[Entire Service Line Classification], MATCH(SUMIFS(Table15[Unique ID],Table15[System-Owned Portion],D3425,Table15[If Material Anything Other than "Lead" in Column E,Was Material Ever Previously Lead?],F3425,Table15[Customer-Owned Portion],N3425),Table15[Unique ID],0),0)))</f>
        <v>Non-lead</v>
      </c>
      <c r="W3425" s="189"/>
    </row>
    <row r="3426" spans="1:23" s="190" customFormat="1" ht="37.5" x14ac:dyDescent="0.25">
      <c r="A3426" s="180">
        <v>10890484</v>
      </c>
      <c r="B3426" s="181" t="s">
        <v>6887</v>
      </c>
      <c r="C3426" s="182" t="s">
        <v>6888</v>
      </c>
      <c r="D3426" s="183" t="s">
        <v>36</v>
      </c>
      <c r="E3426" s="181" t="s">
        <v>35</v>
      </c>
      <c r="F3426" s="183" t="s">
        <v>35</v>
      </c>
      <c r="G3426" s="181" t="s">
        <v>7047</v>
      </c>
      <c r="H3426" s="184">
        <v>1</v>
      </c>
      <c r="I3426" s="185" t="s">
        <v>107</v>
      </c>
      <c r="J3426" s="181" t="s">
        <v>37</v>
      </c>
      <c r="K3426" s="181" t="s">
        <v>38</v>
      </c>
      <c r="L3426" s="186">
        <v>45405</v>
      </c>
      <c r="M3426" s="187" t="s">
        <v>225</v>
      </c>
      <c r="N3426" s="183" t="s">
        <v>43</v>
      </c>
      <c r="O3426" s="181"/>
      <c r="P3426" s="184">
        <v>1</v>
      </c>
      <c r="Q3426" s="185" t="s">
        <v>107</v>
      </c>
      <c r="R3426" s="181" t="s">
        <v>37</v>
      </c>
      <c r="S3426" s="181" t="s">
        <v>96</v>
      </c>
      <c r="T3426" s="186">
        <v>45405</v>
      </c>
      <c r="U3426" s="187" t="s">
        <v>7068</v>
      </c>
      <c r="V3426" s="188" t="str" cm="1">
        <f t="array" ref="V3426">IF(SUM(LEN(A3426:U3426))=0,"",IF(OR(OR(ISBLANK(E3426),SUM(LEN(B3426),LEN(C3426))=0),AND(NOT(D3426="Unknown"),ISBLANK(I3426)),AND(NOT(N3426="Unknown"),ISBLANK(Q3426))),"Missing Information", INDEX(Table15[Entire Service Line Classification], MATCH(SUMIFS(Table15[Unique ID],Table15[System-Owned Portion],D3426,Table15[If Material Anything Other than "Lead" in Column E,Was Material Ever Previously Lead?],F3426,Table15[Customer-Owned Portion],N3426),Table15[Unique ID],0),0)))</f>
        <v>Non-lead</v>
      </c>
      <c r="W3426" s="189"/>
    </row>
    <row r="3427" spans="1:23" s="190" customFormat="1" ht="37.5" x14ac:dyDescent="0.25">
      <c r="A3427" s="180">
        <v>10890483</v>
      </c>
      <c r="B3427" s="181" t="s">
        <v>6889</v>
      </c>
      <c r="C3427" s="182" t="s">
        <v>6890</v>
      </c>
      <c r="D3427" s="183" t="s">
        <v>36</v>
      </c>
      <c r="E3427" s="181" t="s">
        <v>35</v>
      </c>
      <c r="F3427" s="183" t="s">
        <v>35</v>
      </c>
      <c r="G3427" s="181" t="s">
        <v>249</v>
      </c>
      <c r="H3427" s="184">
        <v>1</v>
      </c>
      <c r="I3427" s="185" t="s">
        <v>107</v>
      </c>
      <c r="J3427" s="181" t="s">
        <v>37</v>
      </c>
      <c r="K3427" s="181" t="s">
        <v>38</v>
      </c>
      <c r="L3427" s="186">
        <v>45493</v>
      </c>
      <c r="M3427" s="187" t="s">
        <v>225</v>
      </c>
      <c r="N3427" s="183" t="s">
        <v>36</v>
      </c>
      <c r="O3427" s="181"/>
      <c r="P3427" s="184">
        <v>1</v>
      </c>
      <c r="Q3427" s="185" t="s">
        <v>107</v>
      </c>
      <c r="R3427" s="181" t="s">
        <v>37</v>
      </c>
      <c r="S3427" s="181" t="s">
        <v>96</v>
      </c>
      <c r="T3427" s="186">
        <v>45493</v>
      </c>
      <c r="U3427" s="187" t="s">
        <v>225</v>
      </c>
      <c r="V3427" s="188" t="str" cm="1">
        <f t="array" ref="V3427">IF(SUM(LEN(A3427:U3427))=0,"",IF(OR(OR(ISBLANK(E3427),SUM(LEN(B3427),LEN(C3427))=0),AND(NOT(D3427="Unknown"),ISBLANK(I3427)),AND(NOT(N3427="Unknown"),ISBLANK(Q3427))),"Missing Information", INDEX(Table15[Entire Service Line Classification], MATCH(SUMIFS(Table15[Unique ID],Table15[System-Owned Portion],D3427,Table15[If Material Anything Other than "Lead" in Column E,Was Material Ever Previously Lead?],F3427,Table15[Customer-Owned Portion],N3427),Table15[Unique ID],0),0)))</f>
        <v>Non-lead</v>
      </c>
      <c r="W3427" s="189"/>
    </row>
    <row r="3428" spans="1:23" s="190" customFormat="1" ht="37.5" x14ac:dyDescent="0.25">
      <c r="A3428" s="180">
        <v>10890511</v>
      </c>
      <c r="B3428" s="181" t="s">
        <v>6891</v>
      </c>
      <c r="C3428" s="182" t="s">
        <v>6892</v>
      </c>
      <c r="D3428" s="183" t="s">
        <v>43</v>
      </c>
      <c r="E3428" s="181" t="s">
        <v>35</v>
      </c>
      <c r="F3428" s="183" t="s">
        <v>35</v>
      </c>
      <c r="G3428" s="181" t="s">
        <v>7046</v>
      </c>
      <c r="H3428" s="184">
        <v>0.75</v>
      </c>
      <c r="I3428" s="185" t="s">
        <v>107</v>
      </c>
      <c r="J3428" s="181" t="s">
        <v>37</v>
      </c>
      <c r="K3428" s="181" t="s">
        <v>38</v>
      </c>
      <c r="L3428" s="186">
        <v>45461</v>
      </c>
      <c r="M3428" s="187" t="s">
        <v>7068</v>
      </c>
      <c r="N3428" s="183" t="s">
        <v>43</v>
      </c>
      <c r="O3428" s="181"/>
      <c r="P3428" s="184">
        <v>0.75</v>
      </c>
      <c r="Q3428" s="185" t="s">
        <v>107</v>
      </c>
      <c r="R3428" s="181" t="s">
        <v>37</v>
      </c>
      <c r="S3428" s="181" t="s">
        <v>96</v>
      </c>
      <c r="T3428" s="186">
        <v>45461</v>
      </c>
      <c r="U3428" s="187" t="s">
        <v>7068</v>
      </c>
      <c r="V3428" s="188" t="str" cm="1">
        <f t="array" ref="V3428">IF(SUM(LEN(A3428:U3428))=0,"",IF(OR(OR(ISBLANK(E3428),SUM(LEN(B3428),LEN(C3428))=0),AND(NOT(D3428="Unknown"),ISBLANK(I3428)),AND(NOT(N3428="Unknown"),ISBLANK(Q3428))),"Missing Information", INDEX(Table15[Entire Service Line Classification], MATCH(SUMIFS(Table15[Unique ID],Table15[System-Owned Portion],D3428,Table15[If Material Anything Other than "Lead" in Column E,Was Material Ever Previously Lead?],F3428,Table15[Customer-Owned Portion],N3428),Table15[Unique ID],0),0)))</f>
        <v>Non-lead</v>
      </c>
      <c r="W3428" s="189"/>
    </row>
    <row r="3429" spans="1:23" s="190" customFormat="1" ht="37.5" x14ac:dyDescent="0.25">
      <c r="A3429" s="180">
        <v>10890495</v>
      </c>
      <c r="B3429" s="181" t="s">
        <v>6893</v>
      </c>
      <c r="C3429" s="182" t="s">
        <v>6894</v>
      </c>
      <c r="D3429" s="183" t="s">
        <v>36</v>
      </c>
      <c r="E3429" s="181" t="s">
        <v>35</v>
      </c>
      <c r="F3429" s="183" t="s">
        <v>35</v>
      </c>
      <c r="G3429" s="181" t="s">
        <v>256</v>
      </c>
      <c r="H3429" s="184">
        <v>1</v>
      </c>
      <c r="I3429" s="185" t="s">
        <v>107</v>
      </c>
      <c r="J3429" s="181" t="s">
        <v>37</v>
      </c>
      <c r="K3429" s="181" t="s">
        <v>38</v>
      </c>
      <c r="L3429" s="186">
        <v>45493</v>
      </c>
      <c r="M3429" s="187" t="s">
        <v>225</v>
      </c>
      <c r="N3429" s="183" t="s">
        <v>43</v>
      </c>
      <c r="O3429" s="181"/>
      <c r="P3429" s="184">
        <v>0.75</v>
      </c>
      <c r="Q3429" s="185" t="s">
        <v>107</v>
      </c>
      <c r="R3429" s="181" t="s">
        <v>37</v>
      </c>
      <c r="S3429" s="181" t="s">
        <v>96</v>
      </c>
      <c r="T3429" s="186">
        <v>45493</v>
      </c>
      <c r="U3429" s="187" t="s">
        <v>7068</v>
      </c>
      <c r="V3429" s="188" t="str" cm="1">
        <f t="array" ref="V3429">IF(SUM(LEN(A3429:U3429))=0,"",IF(OR(OR(ISBLANK(E3429),SUM(LEN(B3429),LEN(C3429))=0),AND(NOT(D3429="Unknown"),ISBLANK(I3429)),AND(NOT(N3429="Unknown"),ISBLANK(Q3429))),"Missing Information", INDEX(Table15[Entire Service Line Classification], MATCH(SUMIFS(Table15[Unique ID],Table15[System-Owned Portion],D3429,Table15[If Material Anything Other than "Lead" in Column E,Was Material Ever Previously Lead?],F3429,Table15[Customer-Owned Portion],N3429),Table15[Unique ID],0),0)))</f>
        <v>Non-lead</v>
      </c>
      <c r="W3429" s="189"/>
    </row>
    <row r="3430" spans="1:23" s="190" customFormat="1" ht="37.5" x14ac:dyDescent="0.25">
      <c r="A3430" s="180">
        <v>10890494</v>
      </c>
      <c r="B3430" s="181" t="s">
        <v>6895</v>
      </c>
      <c r="C3430" s="182" t="s">
        <v>6896</v>
      </c>
      <c r="D3430" s="183" t="s">
        <v>43</v>
      </c>
      <c r="E3430" s="181" t="s">
        <v>35</v>
      </c>
      <c r="F3430" s="183" t="s">
        <v>35</v>
      </c>
      <c r="G3430" s="181" t="s">
        <v>273</v>
      </c>
      <c r="H3430" s="184">
        <v>0.75</v>
      </c>
      <c r="I3430" s="185" t="s">
        <v>107</v>
      </c>
      <c r="J3430" s="181" t="s">
        <v>37</v>
      </c>
      <c r="K3430" s="181" t="s">
        <v>38</v>
      </c>
      <c r="L3430" s="186">
        <v>45455</v>
      </c>
      <c r="M3430" s="187" t="s">
        <v>7069</v>
      </c>
      <c r="N3430" s="183" t="s">
        <v>43</v>
      </c>
      <c r="O3430" s="181"/>
      <c r="P3430" s="184">
        <v>0.75</v>
      </c>
      <c r="Q3430" s="185" t="s">
        <v>107</v>
      </c>
      <c r="R3430" s="181" t="s">
        <v>37</v>
      </c>
      <c r="S3430" s="181" t="s">
        <v>96</v>
      </c>
      <c r="T3430" s="186">
        <v>45455</v>
      </c>
      <c r="U3430" s="187" t="s">
        <v>7069</v>
      </c>
      <c r="V3430" s="188" t="str" cm="1">
        <f t="array" ref="V3430">IF(SUM(LEN(A3430:U3430))=0,"",IF(OR(OR(ISBLANK(E3430),SUM(LEN(B3430),LEN(C3430))=0),AND(NOT(D3430="Unknown"),ISBLANK(I3430)),AND(NOT(N3430="Unknown"),ISBLANK(Q3430))),"Missing Information", INDEX(Table15[Entire Service Line Classification], MATCH(SUMIFS(Table15[Unique ID],Table15[System-Owned Portion],D3430,Table15[If Material Anything Other than "Lead" in Column E,Was Material Ever Previously Lead?],F3430,Table15[Customer-Owned Portion],N3430),Table15[Unique ID],0),0)))</f>
        <v>Non-lead</v>
      </c>
      <c r="W3430" s="189"/>
    </row>
    <row r="3431" spans="1:23" s="190" customFormat="1" ht="37.5" x14ac:dyDescent="0.25">
      <c r="A3431" s="180">
        <v>10890493</v>
      </c>
      <c r="B3431" s="181" t="s">
        <v>6897</v>
      </c>
      <c r="C3431" s="182" t="s">
        <v>6898</v>
      </c>
      <c r="D3431" s="183" t="s">
        <v>43</v>
      </c>
      <c r="E3431" s="181" t="s">
        <v>35</v>
      </c>
      <c r="F3431" s="183" t="s">
        <v>35</v>
      </c>
      <c r="G3431" s="181" t="s">
        <v>238</v>
      </c>
      <c r="H3431" s="184">
        <v>0.75</v>
      </c>
      <c r="I3431" s="185" t="s">
        <v>107</v>
      </c>
      <c r="J3431" s="181" t="s">
        <v>37</v>
      </c>
      <c r="K3431" s="181" t="s">
        <v>38</v>
      </c>
      <c r="L3431" s="186">
        <v>45492</v>
      </c>
      <c r="M3431" s="187" t="s">
        <v>7068</v>
      </c>
      <c r="N3431" s="183" t="s">
        <v>43</v>
      </c>
      <c r="O3431" s="181"/>
      <c r="P3431" s="184">
        <v>0.75</v>
      </c>
      <c r="Q3431" s="185" t="s">
        <v>107</v>
      </c>
      <c r="R3431" s="181" t="s">
        <v>37</v>
      </c>
      <c r="S3431" s="181" t="s">
        <v>96</v>
      </c>
      <c r="T3431" s="186">
        <v>45492</v>
      </c>
      <c r="U3431" s="187" t="s">
        <v>7068</v>
      </c>
      <c r="V3431" s="188" t="str" cm="1">
        <f t="array" ref="V3431">IF(SUM(LEN(A3431:U3431))=0,"",IF(OR(OR(ISBLANK(E3431),SUM(LEN(B3431),LEN(C3431))=0),AND(NOT(D3431="Unknown"),ISBLANK(I3431)),AND(NOT(N3431="Unknown"),ISBLANK(Q3431))),"Missing Information", INDEX(Table15[Entire Service Line Classification], MATCH(SUMIFS(Table15[Unique ID],Table15[System-Owned Portion],D3431,Table15[If Material Anything Other than "Lead" in Column E,Was Material Ever Previously Lead?],F3431,Table15[Customer-Owned Portion],N3431),Table15[Unique ID],0),0)))</f>
        <v>Non-lead</v>
      </c>
      <c r="W3431" s="189"/>
    </row>
    <row r="3432" spans="1:23" s="190" customFormat="1" ht="37.5" x14ac:dyDescent="0.25">
      <c r="A3432" s="180">
        <v>10890486</v>
      </c>
      <c r="B3432" s="181" t="s">
        <v>6899</v>
      </c>
      <c r="C3432" s="182" t="s">
        <v>6900</v>
      </c>
      <c r="D3432" s="183" t="s">
        <v>36</v>
      </c>
      <c r="E3432" s="181" t="s">
        <v>35</v>
      </c>
      <c r="F3432" s="183" t="s">
        <v>35</v>
      </c>
      <c r="G3432" s="181" t="s">
        <v>242</v>
      </c>
      <c r="H3432" s="184">
        <v>1</v>
      </c>
      <c r="I3432" s="185" t="s">
        <v>107</v>
      </c>
      <c r="J3432" s="181" t="s">
        <v>37</v>
      </c>
      <c r="K3432" s="181" t="s">
        <v>38</v>
      </c>
      <c r="L3432" s="186">
        <v>45474</v>
      </c>
      <c r="M3432" s="187" t="s">
        <v>225</v>
      </c>
      <c r="N3432" s="183" t="s">
        <v>43</v>
      </c>
      <c r="O3432" s="181"/>
      <c r="P3432" s="184">
        <v>1</v>
      </c>
      <c r="Q3432" s="185" t="s">
        <v>107</v>
      </c>
      <c r="R3432" s="181" t="s">
        <v>37</v>
      </c>
      <c r="S3432" s="181" t="s">
        <v>96</v>
      </c>
      <c r="T3432" s="186">
        <v>45474</v>
      </c>
      <c r="U3432" s="187" t="s">
        <v>7069</v>
      </c>
      <c r="V3432" s="188" t="str" cm="1">
        <f t="array" ref="V3432">IF(SUM(LEN(A3432:U3432))=0,"",IF(OR(OR(ISBLANK(E3432),SUM(LEN(B3432),LEN(C3432))=0),AND(NOT(D3432="Unknown"),ISBLANK(I3432)),AND(NOT(N3432="Unknown"),ISBLANK(Q3432))),"Missing Information", INDEX(Table15[Entire Service Line Classification], MATCH(SUMIFS(Table15[Unique ID],Table15[System-Owned Portion],D3432,Table15[If Material Anything Other than "Lead" in Column E,Was Material Ever Previously Lead?],F3432,Table15[Customer-Owned Portion],N3432),Table15[Unique ID],0),0)))</f>
        <v>Non-lead</v>
      </c>
      <c r="W3432" s="189"/>
    </row>
    <row r="3433" spans="1:23" s="190" customFormat="1" ht="37.5" x14ac:dyDescent="0.25">
      <c r="A3433" s="180">
        <v>10890485</v>
      </c>
      <c r="B3433" s="181" t="s">
        <v>6901</v>
      </c>
      <c r="C3433" s="182" t="s">
        <v>6902</v>
      </c>
      <c r="D3433" s="183" t="s">
        <v>36</v>
      </c>
      <c r="E3433" s="181" t="s">
        <v>35</v>
      </c>
      <c r="F3433" s="183" t="s">
        <v>35</v>
      </c>
      <c r="G3433" s="181" t="s">
        <v>247</v>
      </c>
      <c r="H3433" s="184">
        <v>1</v>
      </c>
      <c r="I3433" s="185" t="s">
        <v>107</v>
      </c>
      <c r="J3433" s="181" t="s">
        <v>37</v>
      </c>
      <c r="K3433" s="181" t="s">
        <v>38</v>
      </c>
      <c r="L3433" s="186">
        <v>45492</v>
      </c>
      <c r="M3433" s="187" t="s">
        <v>225</v>
      </c>
      <c r="N3433" s="183" t="s">
        <v>43</v>
      </c>
      <c r="O3433" s="181"/>
      <c r="P3433" s="184">
        <v>1</v>
      </c>
      <c r="Q3433" s="185" t="s">
        <v>107</v>
      </c>
      <c r="R3433" s="181" t="s">
        <v>37</v>
      </c>
      <c r="S3433" s="181" t="s">
        <v>96</v>
      </c>
      <c r="T3433" s="186">
        <v>45492</v>
      </c>
      <c r="U3433" s="187" t="s">
        <v>7068</v>
      </c>
      <c r="V3433" s="188" t="str" cm="1">
        <f t="array" ref="V3433">IF(SUM(LEN(A3433:U3433))=0,"",IF(OR(OR(ISBLANK(E3433),SUM(LEN(B3433),LEN(C3433))=0),AND(NOT(D3433="Unknown"),ISBLANK(I3433)),AND(NOT(N3433="Unknown"),ISBLANK(Q3433))),"Missing Information", INDEX(Table15[Entire Service Line Classification], MATCH(SUMIFS(Table15[Unique ID],Table15[System-Owned Portion],D3433,Table15[If Material Anything Other than "Lead" in Column E,Was Material Ever Previously Lead?],F3433,Table15[Customer-Owned Portion],N3433),Table15[Unique ID],0),0)))</f>
        <v>Non-lead</v>
      </c>
      <c r="W3433" s="189"/>
    </row>
    <row r="3434" spans="1:23" s="190" customFormat="1" ht="37.5" x14ac:dyDescent="0.25">
      <c r="A3434" s="180">
        <v>10890482</v>
      </c>
      <c r="B3434" s="181" t="s">
        <v>6903</v>
      </c>
      <c r="C3434" s="182" t="s">
        <v>6904</v>
      </c>
      <c r="D3434" s="183" t="s">
        <v>36</v>
      </c>
      <c r="E3434" s="181" t="s">
        <v>35</v>
      </c>
      <c r="F3434" s="183" t="s">
        <v>35</v>
      </c>
      <c r="G3434" s="181" t="s">
        <v>277</v>
      </c>
      <c r="H3434" s="184">
        <v>0.75</v>
      </c>
      <c r="I3434" s="185" t="s">
        <v>107</v>
      </c>
      <c r="J3434" s="181" t="s">
        <v>37</v>
      </c>
      <c r="K3434" s="181" t="s">
        <v>38</v>
      </c>
      <c r="L3434" s="186">
        <v>45455</v>
      </c>
      <c r="M3434" s="187" t="s">
        <v>225</v>
      </c>
      <c r="N3434" s="183" t="s">
        <v>43</v>
      </c>
      <c r="O3434" s="181"/>
      <c r="P3434" s="184">
        <v>0.75</v>
      </c>
      <c r="Q3434" s="185" t="s">
        <v>107</v>
      </c>
      <c r="R3434" s="181" t="s">
        <v>37</v>
      </c>
      <c r="S3434" s="181" t="s">
        <v>96</v>
      </c>
      <c r="T3434" s="186">
        <v>45455</v>
      </c>
      <c r="U3434" s="187" t="s">
        <v>7069</v>
      </c>
      <c r="V3434" s="188" t="str" cm="1">
        <f t="array" ref="V3434">IF(SUM(LEN(A3434:U3434))=0,"",IF(OR(OR(ISBLANK(E3434),SUM(LEN(B3434),LEN(C3434))=0),AND(NOT(D3434="Unknown"),ISBLANK(I3434)),AND(NOT(N3434="Unknown"),ISBLANK(Q3434))),"Missing Information", INDEX(Table15[Entire Service Line Classification], MATCH(SUMIFS(Table15[Unique ID],Table15[System-Owned Portion],D3434,Table15[If Material Anything Other than "Lead" in Column E,Was Material Ever Previously Lead?],F3434,Table15[Customer-Owned Portion],N3434),Table15[Unique ID],0),0)))</f>
        <v>Non-lead</v>
      </c>
      <c r="W3434" s="189"/>
    </row>
    <row r="3435" spans="1:23" s="190" customFormat="1" ht="37.5" x14ac:dyDescent="0.25">
      <c r="A3435" s="180">
        <v>10890480</v>
      </c>
      <c r="B3435" s="181" t="s">
        <v>6905</v>
      </c>
      <c r="C3435" s="182" t="s">
        <v>6906</v>
      </c>
      <c r="D3435" s="183" t="s">
        <v>36</v>
      </c>
      <c r="E3435" s="181" t="s">
        <v>35</v>
      </c>
      <c r="F3435" s="183" t="s">
        <v>35</v>
      </c>
      <c r="G3435" s="181" t="s">
        <v>278</v>
      </c>
      <c r="H3435" s="184">
        <v>1</v>
      </c>
      <c r="I3435" s="185" t="s">
        <v>107</v>
      </c>
      <c r="J3435" s="181" t="s">
        <v>37</v>
      </c>
      <c r="K3435" s="181" t="s">
        <v>38</v>
      </c>
      <c r="L3435" s="186">
        <v>45491</v>
      </c>
      <c r="M3435" s="187" t="s">
        <v>225</v>
      </c>
      <c r="N3435" s="183" t="s">
        <v>36</v>
      </c>
      <c r="O3435" s="181"/>
      <c r="P3435" s="184">
        <v>0.75</v>
      </c>
      <c r="Q3435" s="185" t="s">
        <v>107</v>
      </c>
      <c r="R3435" s="181" t="s">
        <v>37</v>
      </c>
      <c r="S3435" s="181" t="s">
        <v>96</v>
      </c>
      <c r="T3435" s="186">
        <v>45491</v>
      </c>
      <c r="U3435" s="187" t="s">
        <v>225</v>
      </c>
      <c r="V3435" s="188" t="str" cm="1">
        <f t="array" ref="V3435">IF(SUM(LEN(A3435:U3435))=0,"",IF(OR(OR(ISBLANK(E3435),SUM(LEN(B3435),LEN(C3435))=0),AND(NOT(D3435="Unknown"),ISBLANK(I3435)),AND(NOT(N3435="Unknown"),ISBLANK(Q3435))),"Missing Information", INDEX(Table15[Entire Service Line Classification], MATCH(SUMIFS(Table15[Unique ID],Table15[System-Owned Portion],D3435,Table15[If Material Anything Other than "Lead" in Column E,Was Material Ever Previously Lead?],F3435,Table15[Customer-Owned Portion],N3435),Table15[Unique ID],0),0)))</f>
        <v>Non-lead</v>
      </c>
      <c r="W3435" s="189"/>
    </row>
    <row r="3436" spans="1:23" s="190" customFormat="1" ht="37.5" x14ac:dyDescent="0.25">
      <c r="A3436" s="180">
        <v>10890479</v>
      </c>
      <c r="B3436" s="181" t="s">
        <v>6907</v>
      </c>
      <c r="C3436" s="182" t="s">
        <v>6908</v>
      </c>
      <c r="D3436" s="183" t="s">
        <v>36</v>
      </c>
      <c r="E3436" s="181" t="s">
        <v>35</v>
      </c>
      <c r="F3436" s="183" t="s">
        <v>35</v>
      </c>
      <c r="G3436" s="181" t="s">
        <v>248</v>
      </c>
      <c r="H3436" s="184">
        <v>1</v>
      </c>
      <c r="I3436" s="185" t="s">
        <v>107</v>
      </c>
      <c r="J3436" s="181" t="s">
        <v>37</v>
      </c>
      <c r="K3436" s="181" t="s">
        <v>38</v>
      </c>
      <c r="L3436" s="186">
        <v>45405</v>
      </c>
      <c r="M3436" s="187" t="s">
        <v>7068</v>
      </c>
      <c r="N3436" s="183" t="s">
        <v>43</v>
      </c>
      <c r="O3436" s="181"/>
      <c r="P3436" s="184">
        <v>1</v>
      </c>
      <c r="Q3436" s="185" t="s">
        <v>107</v>
      </c>
      <c r="R3436" s="181" t="s">
        <v>37</v>
      </c>
      <c r="S3436" s="181" t="s">
        <v>96</v>
      </c>
      <c r="T3436" s="186">
        <v>45405</v>
      </c>
      <c r="U3436" s="187" t="s">
        <v>7068</v>
      </c>
      <c r="V3436" s="188" t="str" cm="1">
        <f t="array" ref="V3436">IF(SUM(LEN(A3436:U3436))=0,"",IF(OR(OR(ISBLANK(E3436),SUM(LEN(B3436),LEN(C3436))=0),AND(NOT(D3436="Unknown"),ISBLANK(I3436)),AND(NOT(N3436="Unknown"),ISBLANK(Q3436))),"Missing Information", INDEX(Table15[Entire Service Line Classification], MATCH(SUMIFS(Table15[Unique ID],Table15[System-Owned Portion],D3436,Table15[If Material Anything Other than "Lead" in Column E,Was Material Ever Previously Lead?],F3436,Table15[Customer-Owned Portion],N3436),Table15[Unique ID],0),0)))</f>
        <v>Non-lead</v>
      </c>
      <c r="W3436" s="189"/>
    </row>
    <row r="3437" spans="1:23" s="190" customFormat="1" ht="37.5" x14ac:dyDescent="0.25">
      <c r="A3437" s="180">
        <v>10890478</v>
      </c>
      <c r="B3437" s="181" t="s">
        <v>6909</v>
      </c>
      <c r="C3437" s="182" t="s">
        <v>6910</v>
      </c>
      <c r="D3437" s="183" t="s">
        <v>36</v>
      </c>
      <c r="E3437" s="181" t="s">
        <v>35</v>
      </c>
      <c r="F3437" s="183" t="s">
        <v>35</v>
      </c>
      <c r="G3437" s="181" t="s">
        <v>225</v>
      </c>
      <c r="H3437" s="184">
        <v>1</v>
      </c>
      <c r="I3437" s="185" t="s">
        <v>107</v>
      </c>
      <c r="J3437" s="181" t="s">
        <v>37</v>
      </c>
      <c r="K3437" s="181" t="s">
        <v>38</v>
      </c>
      <c r="L3437" s="186">
        <v>45492</v>
      </c>
      <c r="M3437" s="187" t="s">
        <v>225</v>
      </c>
      <c r="N3437" s="183" t="s">
        <v>36</v>
      </c>
      <c r="O3437" s="181"/>
      <c r="P3437" s="184">
        <v>1</v>
      </c>
      <c r="Q3437" s="185" t="s">
        <v>107</v>
      </c>
      <c r="R3437" s="181" t="s">
        <v>37</v>
      </c>
      <c r="S3437" s="181" t="s">
        <v>96</v>
      </c>
      <c r="T3437" s="186">
        <v>45492</v>
      </c>
      <c r="U3437" s="187" t="s">
        <v>225</v>
      </c>
      <c r="V3437" s="188" t="str" cm="1">
        <f t="array" ref="V3437">IF(SUM(LEN(A3437:U3437))=0,"",IF(OR(OR(ISBLANK(E3437),SUM(LEN(B3437),LEN(C3437))=0),AND(NOT(D3437="Unknown"),ISBLANK(I3437)),AND(NOT(N3437="Unknown"),ISBLANK(Q3437))),"Missing Information", INDEX(Table15[Entire Service Line Classification], MATCH(SUMIFS(Table15[Unique ID],Table15[System-Owned Portion],D3437,Table15[If Material Anything Other than "Lead" in Column E,Was Material Ever Previously Lead?],F3437,Table15[Customer-Owned Portion],N3437),Table15[Unique ID],0),0)))</f>
        <v>Non-lead</v>
      </c>
      <c r="W3437" s="189"/>
    </row>
    <row r="3438" spans="1:23" s="190" customFormat="1" ht="37.5" x14ac:dyDescent="0.25">
      <c r="A3438" s="180">
        <v>10890477</v>
      </c>
      <c r="B3438" s="181" t="s">
        <v>6911</v>
      </c>
      <c r="C3438" s="182" t="s">
        <v>6912</v>
      </c>
      <c r="D3438" s="183" t="s">
        <v>36</v>
      </c>
      <c r="E3438" s="181" t="s">
        <v>35</v>
      </c>
      <c r="F3438" s="183" t="s">
        <v>35</v>
      </c>
      <c r="G3438" s="181" t="s">
        <v>7041</v>
      </c>
      <c r="H3438" s="184">
        <v>1</v>
      </c>
      <c r="I3438" s="185" t="s">
        <v>107</v>
      </c>
      <c r="J3438" s="181" t="s">
        <v>37</v>
      </c>
      <c r="K3438" s="181" t="s">
        <v>38</v>
      </c>
      <c r="L3438" s="186">
        <v>45492</v>
      </c>
      <c r="M3438" s="187" t="s">
        <v>225</v>
      </c>
      <c r="N3438" s="183" t="s">
        <v>43</v>
      </c>
      <c r="O3438" s="181"/>
      <c r="P3438" s="184">
        <v>0.75</v>
      </c>
      <c r="Q3438" s="185" t="s">
        <v>107</v>
      </c>
      <c r="R3438" s="181" t="s">
        <v>37</v>
      </c>
      <c r="S3438" s="181" t="s">
        <v>96</v>
      </c>
      <c r="T3438" s="186">
        <v>45492</v>
      </c>
      <c r="U3438" s="187" t="s">
        <v>7068</v>
      </c>
      <c r="V3438" s="188" t="str" cm="1">
        <f t="array" ref="V3438">IF(SUM(LEN(A3438:U3438))=0,"",IF(OR(OR(ISBLANK(E3438),SUM(LEN(B3438),LEN(C3438))=0),AND(NOT(D3438="Unknown"),ISBLANK(I3438)),AND(NOT(N3438="Unknown"),ISBLANK(Q3438))),"Missing Information", INDEX(Table15[Entire Service Line Classification], MATCH(SUMIFS(Table15[Unique ID],Table15[System-Owned Portion],D3438,Table15[If Material Anything Other than "Lead" in Column E,Was Material Ever Previously Lead?],F3438,Table15[Customer-Owned Portion],N3438),Table15[Unique ID],0),0)))</f>
        <v>Non-lead</v>
      </c>
      <c r="W3438" s="189"/>
    </row>
    <row r="3439" spans="1:23" s="190" customFormat="1" ht="37.5" x14ac:dyDescent="0.25">
      <c r="A3439" s="180">
        <v>10890476</v>
      </c>
      <c r="B3439" s="181" t="s">
        <v>6913</v>
      </c>
      <c r="C3439" s="182" t="s">
        <v>6914</v>
      </c>
      <c r="D3439" s="183" t="s">
        <v>36</v>
      </c>
      <c r="E3439" s="181" t="s">
        <v>35</v>
      </c>
      <c r="F3439" s="183" t="s">
        <v>35</v>
      </c>
      <c r="G3439" s="181" t="s">
        <v>257</v>
      </c>
      <c r="H3439" s="184">
        <v>1</v>
      </c>
      <c r="I3439" s="185" t="s">
        <v>107</v>
      </c>
      <c r="J3439" s="181" t="s">
        <v>37</v>
      </c>
      <c r="K3439" s="181" t="s">
        <v>38</v>
      </c>
      <c r="L3439" s="186">
        <v>45474</v>
      </c>
      <c r="M3439" s="187" t="s">
        <v>225</v>
      </c>
      <c r="N3439" s="183" t="s">
        <v>43</v>
      </c>
      <c r="O3439" s="181"/>
      <c r="P3439" s="184">
        <v>0.75</v>
      </c>
      <c r="Q3439" s="185" t="s">
        <v>107</v>
      </c>
      <c r="R3439" s="181" t="s">
        <v>37</v>
      </c>
      <c r="S3439" s="181" t="s">
        <v>96</v>
      </c>
      <c r="T3439" s="186">
        <v>45474</v>
      </c>
      <c r="U3439" s="187" t="s">
        <v>7069</v>
      </c>
      <c r="V3439" s="188" t="str" cm="1">
        <f t="array" ref="V3439">IF(SUM(LEN(A3439:U3439))=0,"",IF(OR(OR(ISBLANK(E3439),SUM(LEN(B3439),LEN(C3439))=0),AND(NOT(D3439="Unknown"),ISBLANK(I3439)),AND(NOT(N3439="Unknown"),ISBLANK(Q3439))),"Missing Information", INDEX(Table15[Entire Service Line Classification], MATCH(SUMIFS(Table15[Unique ID],Table15[System-Owned Portion],D3439,Table15[If Material Anything Other than "Lead" in Column E,Was Material Ever Previously Lead?],F3439,Table15[Customer-Owned Portion],N3439),Table15[Unique ID],0),0)))</f>
        <v>Non-lead</v>
      </c>
      <c r="W3439" s="189"/>
    </row>
    <row r="3440" spans="1:23" s="190" customFormat="1" ht="37.5" x14ac:dyDescent="0.25">
      <c r="A3440" s="180">
        <v>10890475</v>
      </c>
      <c r="B3440" s="181" t="s">
        <v>6915</v>
      </c>
      <c r="C3440" s="182" t="s">
        <v>6916</v>
      </c>
      <c r="D3440" s="183" t="s">
        <v>36</v>
      </c>
      <c r="E3440" s="181" t="s">
        <v>35</v>
      </c>
      <c r="F3440" s="183" t="s">
        <v>35</v>
      </c>
      <c r="G3440" s="181" t="s">
        <v>257</v>
      </c>
      <c r="H3440" s="184">
        <v>1</v>
      </c>
      <c r="I3440" s="185" t="s">
        <v>107</v>
      </c>
      <c r="J3440" s="181" t="s">
        <v>37</v>
      </c>
      <c r="K3440" s="181" t="s">
        <v>38</v>
      </c>
      <c r="L3440" s="186">
        <v>45453</v>
      </c>
      <c r="M3440" s="187" t="s">
        <v>7068</v>
      </c>
      <c r="N3440" s="183" t="s">
        <v>43</v>
      </c>
      <c r="O3440" s="181"/>
      <c r="P3440" s="184">
        <v>1</v>
      </c>
      <c r="Q3440" s="185" t="s">
        <v>107</v>
      </c>
      <c r="R3440" s="181" t="s">
        <v>37</v>
      </c>
      <c r="S3440" s="181" t="s">
        <v>96</v>
      </c>
      <c r="T3440" s="186">
        <v>45453</v>
      </c>
      <c r="U3440" s="187" t="s">
        <v>7068</v>
      </c>
      <c r="V3440" s="188" t="str" cm="1">
        <f t="array" ref="V3440">IF(SUM(LEN(A3440:U3440))=0,"",IF(OR(OR(ISBLANK(E3440),SUM(LEN(B3440),LEN(C3440))=0),AND(NOT(D3440="Unknown"),ISBLANK(I3440)),AND(NOT(N3440="Unknown"),ISBLANK(Q3440))),"Missing Information", INDEX(Table15[Entire Service Line Classification], MATCH(SUMIFS(Table15[Unique ID],Table15[System-Owned Portion],D3440,Table15[If Material Anything Other than "Lead" in Column E,Was Material Ever Previously Lead?],F3440,Table15[Customer-Owned Portion],N3440),Table15[Unique ID],0),0)))</f>
        <v>Non-lead</v>
      </c>
      <c r="W3440" s="189"/>
    </row>
    <row r="3441" spans="1:23" s="190" customFormat="1" ht="37.5" x14ac:dyDescent="0.25">
      <c r="A3441" s="180">
        <v>10890474</v>
      </c>
      <c r="B3441" s="181" t="s">
        <v>6917</v>
      </c>
      <c r="C3441" s="182" t="s">
        <v>6918</v>
      </c>
      <c r="D3441" s="183" t="s">
        <v>36</v>
      </c>
      <c r="E3441" s="181" t="s">
        <v>35</v>
      </c>
      <c r="F3441" s="183" t="s">
        <v>35</v>
      </c>
      <c r="G3441" s="181" t="s">
        <v>235</v>
      </c>
      <c r="H3441" s="184">
        <v>1</v>
      </c>
      <c r="I3441" s="185" t="s">
        <v>107</v>
      </c>
      <c r="J3441" s="181" t="s">
        <v>37</v>
      </c>
      <c r="K3441" s="181" t="s">
        <v>38</v>
      </c>
      <c r="L3441" s="186">
        <v>45493</v>
      </c>
      <c r="M3441" s="187" t="s">
        <v>225</v>
      </c>
      <c r="N3441" s="183" t="s">
        <v>36</v>
      </c>
      <c r="O3441" s="181"/>
      <c r="P3441" s="184">
        <v>1</v>
      </c>
      <c r="Q3441" s="185" t="s">
        <v>107</v>
      </c>
      <c r="R3441" s="181" t="s">
        <v>37</v>
      </c>
      <c r="S3441" s="181" t="s">
        <v>96</v>
      </c>
      <c r="T3441" s="186">
        <v>45493</v>
      </c>
      <c r="U3441" s="187" t="s">
        <v>225</v>
      </c>
      <c r="V3441" s="188" t="str" cm="1">
        <f t="array" ref="V3441">IF(SUM(LEN(A3441:U3441))=0,"",IF(OR(OR(ISBLANK(E3441),SUM(LEN(B3441),LEN(C3441))=0),AND(NOT(D3441="Unknown"),ISBLANK(I3441)),AND(NOT(N3441="Unknown"),ISBLANK(Q3441))),"Missing Information", INDEX(Table15[Entire Service Line Classification], MATCH(SUMIFS(Table15[Unique ID],Table15[System-Owned Portion],D3441,Table15[If Material Anything Other than "Lead" in Column E,Was Material Ever Previously Lead?],F3441,Table15[Customer-Owned Portion],N3441),Table15[Unique ID],0),0)))</f>
        <v>Non-lead</v>
      </c>
      <c r="W3441" s="189"/>
    </row>
    <row r="3442" spans="1:23" s="190" customFormat="1" ht="37.5" x14ac:dyDescent="0.25">
      <c r="A3442" s="180">
        <v>10890472</v>
      </c>
      <c r="B3442" s="181" t="s">
        <v>6919</v>
      </c>
      <c r="C3442" s="182" t="s">
        <v>6920</v>
      </c>
      <c r="D3442" s="183" t="s">
        <v>36</v>
      </c>
      <c r="E3442" s="181" t="s">
        <v>35</v>
      </c>
      <c r="F3442" s="183" t="s">
        <v>35</v>
      </c>
      <c r="G3442" s="181" t="s">
        <v>238</v>
      </c>
      <c r="H3442" s="184">
        <v>1</v>
      </c>
      <c r="I3442" s="185" t="s">
        <v>107</v>
      </c>
      <c r="J3442" s="181" t="s">
        <v>37</v>
      </c>
      <c r="K3442" s="181" t="s">
        <v>38</v>
      </c>
      <c r="L3442" s="186">
        <v>45492</v>
      </c>
      <c r="M3442" s="187" t="s">
        <v>225</v>
      </c>
      <c r="N3442" s="183" t="s">
        <v>43</v>
      </c>
      <c r="O3442" s="181"/>
      <c r="P3442" s="184">
        <v>0.75</v>
      </c>
      <c r="Q3442" s="185" t="s">
        <v>107</v>
      </c>
      <c r="R3442" s="181" t="s">
        <v>37</v>
      </c>
      <c r="S3442" s="181" t="s">
        <v>96</v>
      </c>
      <c r="T3442" s="186">
        <v>45492</v>
      </c>
      <c r="U3442" s="187" t="s">
        <v>7068</v>
      </c>
      <c r="V3442" s="188" t="str" cm="1">
        <f t="array" ref="V3442">IF(SUM(LEN(A3442:U3442))=0,"",IF(OR(OR(ISBLANK(E3442),SUM(LEN(B3442),LEN(C3442))=0),AND(NOT(D3442="Unknown"),ISBLANK(I3442)),AND(NOT(N3442="Unknown"),ISBLANK(Q3442))),"Missing Information", INDEX(Table15[Entire Service Line Classification], MATCH(SUMIFS(Table15[Unique ID],Table15[System-Owned Portion],D3442,Table15[If Material Anything Other than "Lead" in Column E,Was Material Ever Previously Lead?],F3442,Table15[Customer-Owned Portion],N3442),Table15[Unique ID],0),0)))</f>
        <v>Non-lead</v>
      </c>
      <c r="W3442" s="189"/>
    </row>
    <row r="3443" spans="1:23" s="190" customFormat="1" ht="37.5" x14ac:dyDescent="0.25">
      <c r="A3443" s="180">
        <v>10890471</v>
      </c>
      <c r="B3443" s="181" t="s">
        <v>6921</v>
      </c>
      <c r="C3443" s="182" t="s">
        <v>6922</v>
      </c>
      <c r="D3443" s="183" t="s">
        <v>36</v>
      </c>
      <c r="E3443" s="181" t="s">
        <v>35</v>
      </c>
      <c r="F3443" s="183" t="s">
        <v>35</v>
      </c>
      <c r="G3443" s="181" t="s">
        <v>7067</v>
      </c>
      <c r="H3443" s="184">
        <v>1</v>
      </c>
      <c r="I3443" s="185" t="s">
        <v>107</v>
      </c>
      <c r="J3443" s="181" t="s">
        <v>37</v>
      </c>
      <c r="K3443" s="181" t="s">
        <v>38</v>
      </c>
      <c r="L3443" s="186">
        <v>45453</v>
      </c>
      <c r="M3443" s="187" t="s">
        <v>7068</v>
      </c>
      <c r="N3443" s="183" t="s">
        <v>36</v>
      </c>
      <c r="O3443" s="181"/>
      <c r="P3443" s="184">
        <v>1</v>
      </c>
      <c r="Q3443" s="185" t="s">
        <v>107</v>
      </c>
      <c r="R3443" s="181" t="s">
        <v>37</v>
      </c>
      <c r="S3443" s="181" t="s">
        <v>96</v>
      </c>
      <c r="T3443" s="186">
        <v>45453</v>
      </c>
      <c r="U3443" s="187" t="s">
        <v>7068</v>
      </c>
      <c r="V3443" s="188" t="str" cm="1">
        <f t="array" ref="V3443">IF(SUM(LEN(A3443:U3443))=0,"",IF(OR(OR(ISBLANK(E3443),SUM(LEN(B3443),LEN(C3443))=0),AND(NOT(D3443="Unknown"),ISBLANK(I3443)),AND(NOT(N3443="Unknown"),ISBLANK(Q3443))),"Missing Information", INDEX(Table15[Entire Service Line Classification], MATCH(SUMIFS(Table15[Unique ID],Table15[System-Owned Portion],D3443,Table15[If Material Anything Other than "Lead" in Column E,Was Material Ever Previously Lead?],F3443,Table15[Customer-Owned Portion],N3443),Table15[Unique ID],0),0)))</f>
        <v>Non-lead</v>
      </c>
      <c r="W3443" s="189"/>
    </row>
    <row r="3444" spans="1:23" s="190" customFormat="1" ht="37.5" x14ac:dyDescent="0.25">
      <c r="A3444" s="180">
        <v>10890481</v>
      </c>
      <c r="B3444" s="181" t="s">
        <v>6923</v>
      </c>
      <c r="C3444" s="182" t="s">
        <v>6924</v>
      </c>
      <c r="D3444" s="183" t="s">
        <v>36</v>
      </c>
      <c r="E3444" s="181" t="s">
        <v>35</v>
      </c>
      <c r="F3444" s="183" t="s">
        <v>35</v>
      </c>
      <c r="G3444" s="181" t="s">
        <v>268</v>
      </c>
      <c r="H3444" s="184">
        <v>1</v>
      </c>
      <c r="I3444" s="185" t="s">
        <v>107</v>
      </c>
      <c r="J3444" s="181" t="s">
        <v>37</v>
      </c>
      <c r="K3444" s="181" t="s">
        <v>38</v>
      </c>
      <c r="L3444" s="186">
        <v>45491</v>
      </c>
      <c r="M3444" s="187" t="s">
        <v>225</v>
      </c>
      <c r="N3444" s="183" t="s">
        <v>43</v>
      </c>
      <c r="O3444" s="181"/>
      <c r="P3444" s="184">
        <v>0.75</v>
      </c>
      <c r="Q3444" s="185" t="s">
        <v>107</v>
      </c>
      <c r="R3444" s="181" t="s">
        <v>37</v>
      </c>
      <c r="S3444" s="181" t="s">
        <v>96</v>
      </c>
      <c r="T3444" s="186">
        <v>45491</v>
      </c>
      <c r="U3444" s="187" t="s">
        <v>7078</v>
      </c>
      <c r="V3444" s="188" t="str" cm="1">
        <f t="array" ref="V3444">IF(SUM(LEN(A3444:U3444))=0,"",IF(OR(OR(ISBLANK(E3444),SUM(LEN(B3444),LEN(C3444))=0),AND(NOT(D3444="Unknown"),ISBLANK(I3444)),AND(NOT(N3444="Unknown"),ISBLANK(Q3444))),"Missing Information", INDEX(Table15[Entire Service Line Classification], MATCH(SUMIFS(Table15[Unique ID],Table15[System-Owned Portion],D3444,Table15[If Material Anything Other than "Lead" in Column E,Was Material Ever Previously Lead?],F3444,Table15[Customer-Owned Portion],N3444),Table15[Unique ID],0),0)))</f>
        <v>Non-lead</v>
      </c>
      <c r="W3444" s="189"/>
    </row>
    <row r="3445" spans="1:23" s="190" customFormat="1" ht="37.5" x14ac:dyDescent="0.25">
      <c r="A3445" s="180">
        <v>10890473</v>
      </c>
      <c r="B3445" s="181" t="s">
        <v>6925</v>
      </c>
      <c r="C3445" s="182" t="s">
        <v>6926</v>
      </c>
      <c r="D3445" s="183" t="s">
        <v>36</v>
      </c>
      <c r="E3445" s="181" t="s">
        <v>35</v>
      </c>
      <c r="F3445" s="183" t="s">
        <v>35</v>
      </c>
      <c r="G3445" s="181" t="s">
        <v>246</v>
      </c>
      <c r="H3445" s="184">
        <v>1</v>
      </c>
      <c r="I3445" s="185" t="s">
        <v>107</v>
      </c>
      <c r="J3445" s="181" t="s">
        <v>37</v>
      </c>
      <c r="K3445" s="181" t="s">
        <v>38</v>
      </c>
      <c r="L3445" s="186">
        <v>45474</v>
      </c>
      <c r="M3445" s="187" t="s">
        <v>225</v>
      </c>
      <c r="N3445" s="183" t="s">
        <v>43</v>
      </c>
      <c r="O3445" s="181"/>
      <c r="P3445" s="184">
        <v>1</v>
      </c>
      <c r="Q3445" s="185" t="s">
        <v>107</v>
      </c>
      <c r="R3445" s="181" t="s">
        <v>37</v>
      </c>
      <c r="S3445" s="181" t="s">
        <v>96</v>
      </c>
      <c r="T3445" s="186">
        <v>45474</v>
      </c>
      <c r="U3445" s="187" t="s">
        <v>7069</v>
      </c>
      <c r="V3445" s="188" t="str" cm="1">
        <f t="array" ref="V3445">IF(SUM(LEN(A3445:U3445))=0,"",IF(OR(OR(ISBLANK(E3445),SUM(LEN(B3445),LEN(C3445))=0),AND(NOT(D3445="Unknown"),ISBLANK(I3445)),AND(NOT(N3445="Unknown"),ISBLANK(Q3445))),"Missing Information", INDEX(Table15[Entire Service Line Classification], MATCH(SUMIFS(Table15[Unique ID],Table15[System-Owned Portion],D3445,Table15[If Material Anything Other than "Lead" in Column E,Was Material Ever Previously Lead?],F3445,Table15[Customer-Owned Portion],N3445),Table15[Unique ID],0),0)))</f>
        <v>Non-lead</v>
      </c>
      <c r="W3445" s="189"/>
    </row>
    <row r="3446" spans="1:23" s="190" customFormat="1" ht="37.5" x14ac:dyDescent="0.25">
      <c r="A3446" s="180">
        <v>10890470</v>
      </c>
      <c r="B3446" s="181" t="s">
        <v>6927</v>
      </c>
      <c r="C3446" s="182" t="s">
        <v>6928</v>
      </c>
      <c r="D3446" s="183" t="s">
        <v>36</v>
      </c>
      <c r="E3446" s="181" t="s">
        <v>35</v>
      </c>
      <c r="F3446" s="183" t="s">
        <v>35</v>
      </c>
      <c r="G3446" s="181" t="s">
        <v>256</v>
      </c>
      <c r="H3446" s="184">
        <v>1</v>
      </c>
      <c r="I3446" s="185" t="s">
        <v>107</v>
      </c>
      <c r="J3446" s="181" t="s">
        <v>37</v>
      </c>
      <c r="K3446" s="181" t="s">
        <v>38</v>
      </c>
      <c r="L3446" s="186">
        <v>45491</v>
      </c>
      <c r="M3446" s="187" t="s">
        <v>225</v>
      </c>
      <c r="N3446" s="183" t="s">
        <v>43</v>
      </c>
      <c r="O3446" s="181"/>
      <c r="P3446" s="184">
        <v>0.75</v>
      </c>
      <c r="Q3446" s="185" t="s">
        <v>107</v>
      </c>
      <c r="R3446" s="181" t="s">
        <v>37</v>
      </c>
      <c r="S3446" s="181" t="s">
        <v>96</v>
      </c>
      <c r="T3446" s="186">
        <v>45491</v>
      </c>
      <c r="U3446" s="187" t="s">
        <v>7078</v>
      </c>
      <c r="V3446" s="188" t="str" cm="1">
        <f t="array" ref="V3446">IF(SUM(LEN(A3446:U3446))=0,"",IF(OR(OR(ISBLANK(E3446),SUM(LEN(B3446),LEN(C3446))=0),AND(NOT(D3446="Unknown"),ISBLANK(I3446)),AND(NOT(N3446="Unknown"),ISBLANK(Q3446))),"Missing Information", INDEX(Table15[Entire Service Line Classification], MATCH(SUMIFS(Table15[Unique ID],Table15[System-Owned Portion],D3446,Table15[If Material Anything Other than "Lead" in Column E,Was Material Ever Previously Lead?],F3446,Table15[Customer-Owned Portion],N3446),Table15[Unique ID],0),0)))</f>
        <v>Non-lead</v>
      </c>
      <c r="W3446" s="189"/>
    </row>
    <row r="3447" spans="1:23" s="190" customFormat="1" ht="37.5" x14ac:dyDescent="0.25">
      <c r="A3447" s="180">
        <v>10890469</v>
      </c>
      <c r="B3447" s="181" t="s">
        <v>6929</v>
      </c>
      <c r="C3447" s="182" t="s">
        <v>6930</v>
      </c>
      <c r="D3447" s="183" t="s">
        <v>36</v>
      </c>
      <c r="E3447" s="181" t="s">
        <v>35</v>
      </c>
      <c r="F3447" s="183" t="s">
        <v>35</v>
      </c>
      <c r="G3447" s="181" t="s">
        <v>7039</v>
      </c>
      <c r="H3447" s="184">
        <v>1</v>
      </c>
      <c r="I3447" s="185" t="s">
        <v>107</v>
      </c>
      <c r="J3447" s="181" t="s">
        <v>37</v>
      </c>
      <c r="K3447" s="181" t="s">
        <v>38</v>
      </c>
      <c r="L3447" s="186">
        <v>45493</v>
      </c>
      <c r="M3447" s="187" t="s">
        <v>225</v>
      </c>
      <c r="N3447" s="183" t="s">
        <v>43</v>
      </c>
      <c r="O3447" s="181"/>
      <c r="P3447" s="184">
        <v>0.75</v>
      </c>
      <c r="Q3447" s="185" t="s">
        <v>107</v>
      </c>
      <c r="R3447" s="181" t="s">
        <v>37</v>
      </c>
      <c r="S3447" s="181" t="s">
        <v>96</v>
      </c>
      <c r="T3447" s="186">
        <v>45493</v>
      </c>
      <c r="U3447" s="187" t="s">
        <v>7068</v>
      </c>
      <c r="V3447" s="188" t="str" cm="1">
        <f t="array" ref="V3447">IF(SUM(LEN(A3447:U3447))=0,"",IF(OR(OR(ISBLANK(E3447),SUM(LEN(B3447),LEN(C3447))=0),AND(NOT(D3447="Unknown"),ISBLANK(I3447)),AND(NOT(N3447="Unknown"),ISBLANK(Q3447))),"Missing Information", INDEX(Table15[Entire Service Line Classification], MATCH(SUMIFS(Table15[Unique ID],Table15[System-Owned Portion],D3447,Table15[If Material Anything Other than "Lead" in Column E,Was Material Ever Previously Lead?],F3447,Table15[Customer-Owned Portion],N3447),Table15[Unique ID],0),0)))</f>
        <v>Non-lead</v>
      </c>
      <c r="W3447" s="189"/>
    </row>
    <row r="3448" spans="1:23" s="190" customFormat="1" ht="37.5" x14ac:dyDescent="0.25">
      <c r="A3448" s="180">
        <v>10890468</v>
      </c>
      <c r="B3448" s="181" t="s">
        <v>6931</v>
      </c>
      <c r="C3448" s="182" t="s">
        <v>6932</v>
      </c>
      <c r="D3448" s="183" t="s">
        <v>36</v>
      </c>
      <c r="E3448" s="181" t="s">
        <v>35</v>
      </c>
      <c r="F3448" s="183" t="s">
        <v>35</v>
      </c>
      <c r="G3448" s="181" t="s">
        <v>225</v>
      </c>
      <c r="H3448" s="184">
        <v>1</v>
      </c>
      <c r="I3448" s="185" t="s">
        <v>107</v>
      </c>
      <c r="J3448" s="181" t="s">
        <v>37</v>
      </c>
      <c r="K3448" s="181" t="s">
        <v>38</v>
      </c>
      <c r="L3448" s="186">
        <v>45495</v>
      </c>
      <c r="M3448" s="187" t="s">
        <v>225</v>
      </c>
      <c r="N3448" s="183" t="s">
        <v>43</v>
      </c>
      <c r="O3448" s="181"/>
      <c r="P3448" s="184">
        <v>0.75</v>
      </c>
      <c r="Q3448" s="185" t="s">
        <v>107</v>
      </c>
      <c r="R3448" s="181" t="s">
        <v>37</v>
      </c>
      <c r="S3448" s="181" t="s">
        <v>96</v>
      </c>
      <c r="T3448" s="186">
        <v>45495</v>
      </c>
      <c r="U3448" s="187" t="s">
        <v>7068</v>
      </c>
      <c r="V3448" s="188" t="str" cm="1">
        <f t="array" ref="V3448">IF(SUM(LEN(A3448:U3448))=0,"",IF(OR(OR(ISBLANK(E3448),SUM(LEN(B3448),LEN(C3448))=0),AND(NOT(D3448="Unknown"),ISBLANK(I3448)),AND(NOT(N3448="Unknown"),ISBLANK(Q3448))),"Missing Information", INDEX(Table15[Entire Service Line Classification], MATCH(SUMIFS(Table15[Unique ID],Table15[System-Owned Portion],D3448,Table15[If Material Anything Other than "Lead" in Column E,Was Material Ever Previously Lead?],F3448,Table15[Customer-Owned Portion],N3448),Table15[Unique ID],0),0)))</f>
        <v>Non-lead</v>
      </c>
      <c r="W3448" s="189"/>
    </row>
    <row r="3449" spans="1:23" s="190" customFormat="1" ht="37.5" x14ac:dyDescent="0.25">
      <c r="A3449" s="180">
        <v>10890466</v>
      </c>
      <c r="B3449" s="181" t="s">
        <v>6933</v>
      </c>
      <c r="C3449" s="182" t="s">
        <v>6934</v>
      </c>
      <c r="D3449" s="183" t="s">
        <v>36</v>
      </c>
      <c r="E3449" s="181" t="s">
        <v>35</v>
      </c>
      <c r="F3449" s="183" t="s">
        <v>35</v>
      </c>
      <c r="G3449" s="181" t="s">
        <v>272</v>
      </c>
      <c r="H3449" s="184">
        <v>1</v>
      </c>
      <c r="I3449" s="185" t="s">
        <v>107</v>
      </c>
      <c r="J3449" s="181" t="s">
        <v>37</v>
      </c>
      <c r="K3449" s="181" t="s">
        <v>38</v>
      </c>
      <c r="L3449" s="186">
        <v>45455</v>
      </c>
      <c r="M3449" s="187" t="s">
        <v>225</v>
      </c>
      <c r="N3449" s="183" t="s">
        <v>36</v>
      </c>
      <c r="O3449" s="181"/>
      <c r="P3449" s="184">
        <v>0.75</v>
      </c>
      <c r="Q3449" s="185" t="s">
        <v>107</v>
      </c>
      <c r="R3449" s="181" t="s">
        <v>37</v>
      </c>
      <c r="S3449" s="181" t="s">
        <v>96</v>
      </c>
      <c r="T3449" s="186">
        <v>45455</v>
      </c>
      <c r="U3449" s="187" t="s">
        <v>225</v>
      </c>
      <c r="V3449" s="188" t="str" cm="1">
        <f t="array" ref="V3449">IF(SUM(LEN(A3449:U3449))=0,"",IF(OR(OR(ISBLANK(E3449),SUM(LEN(B3449),LEN(C3449))=0),AND(NOT(D3449="Unknown"),ISBLANK(I3449)),AND(NOT(N3449="Unknown"),ISBLANK(Q3449))),"Missing Information", INDEX(Table15[Entire Service Line Classification], MATCH(SUMIFS(Table15[Unique ID],Table15[System-Owned Portion],D3449,Table15[If Material Anything Other than "Lead" in Column E,Was Material Ever Previously Lead?],F3449,Table15[Customer-Owned Portion],N3449),Table15[Unique ID],0),0)))</f>
        <v>Non-lead</v>
      </c>
      <c r="W3449" s="189"/>
    </row>
    <row r="3450" spans="1:23" s="190" customFormat="1" ht="37.5" x14ac:dyDescent="0.25">
      <c r="A3450" s="180">
        <v>10890464</v>
      </c>
      <c r="B3450" s="181" t="s">
        <v>6935</v>
      </c>
      <c r="C3450" s="182" t="s">
        <v>6936</v>
      </c>
      <c r="D3450" s="183" t="s">
        <v>43</v>
      </c>
      <c r="E3450" s="181" t="s">
        <v>35</v>
      </c>
      <c r="F3450" s="183" t="s">
        <v>35</v>
      </c>
      <c r="G3450" s="181" t="s">
        <v>235</v>
      </c>
      <c r="H3450" s="184">
        <v>1</v>
      </c>
      <c r="I3450" s="185" t="s">
        <v>107</v>
      </c>
      <c r="J3450" s="181" t="s">
        <v>37</v>
      </c>
      <c r="K3450" s="181" t="s">
        <v>38</v>
      </c>
      <c r="L3450" s="186">
        <v>45405</v>
      </c>
      <c r="M3450" s="187" t="s">
        <v>7068</v>
      </c>
      <c r="N3450" s="183" t="s">
        <v>43</v>
      </c>
      <c r="O3450" s="181"/>
      <c r="P3450" s="184">
        <v>1</v>
      </c>
      <c r="Q3450" s="185" t="s">
        <v>107</v>
      </c>
      <c r="R3450" s="181" t="s">
        <v>37</v>
      </c>
      <c r="S3450" s="181" t="s">
        <v>96</v>
      </c>
      <c r="T3450" s="186">
        <v>45405</v>
      </c>
      <c r="U3450" s="187" t="s">
        <v>7068</v>
      </c>
      <c r="V3450" s="188" t="str" cm="1">
        <f t="array" ref="V3450">IF(SUM(LEN(A3450:U3450))=0,"",IF(OR(OR(ISBLANK(E3450),SUM(LEN(B3450),LEN(C3450))=0),AND(NOT(D3450="Unknown"),ISBLANK(I3450)),AND(NOT(N3450="Unknown"),ISBLANK(Q3450))),"Missing Information", INDEX(Table15[Entire Service Line Classification], MATCH(SUMIFS(Table15[Unique ID],Table15[System-Owned Portion],D3450,Table15[If Material Anything Other than "Lead" in Column E,Was Material Ever Previously Lead?],F3450,Table15[Customer-Owned Portion],N3450),Table15[Unique ID],0),0)))</f>
        <v>Non-lead</v>
      </c>
      <c r="W3450" s="189"/>
    </row>
    <row r="3451" spans="1:23" s="190" customFormat="1" ht="75" x14ac:dyDescent="0.25">
      <c r="A3451" s="180">
        <v>10890463</v>
      </c>
      <c r="B3451" s="181" t="s">
        <v>6937</v>
      </c>
      <c r="C3451" s="182" t="s">
        <v>6938</v>
      </c>
      <c r="D3451" s="183" t="s">
        <v>43</v>
      </c>
      <c r="E3451" s="181" t="s">
        <v>35</v>
      </c>
      <c r="F3451" s="183" t="s">
        <v>35</v>
      </c>
      <c r="G3451" s="181" t="s">
        <v>7064</v>
      </c>
      <c r="H3451" s="184">
        <v>1</v>
      </c>
      <c r="I3451" s="185" t="s">
        <v>107</v>
      </c>
      <c r="J3451" s="181" t="s">
        <v>37</v>
      </c>
      <c r="K3451" s="181" t="s">
        <v>38</v>
      </c>
      <c r="L3451" s="186">
        <v>45495</v>
      </c>
      <c r="M3451" s="187" t="s">
        <v>225</v>
      </c>
      <c r="N3451" s="183" t="s">
        <v>43</v>
      </c>
      <c r="O3451" s="181"/>
      <c r="P3451" s="184">
        <v>1</v>
      </c>
      <c r="Q3451" s="185" t="s">
        <v>107</v>
      </c>
      <c r="R3451" s="181" t="s">
        <v>37</v>
      </c>
      <c r="S3451" s="181" t="s">
        <v>96</v>
      </c>
      <c r="T3451" s="186">
        <v>45495</v>
      </c>
      <c r="U3451" s="187" t="s">
        <v>7068</v>
      </c>
      <c r="V3451" s="188" t="str" cm="1">
        <f t="array" ref="V3451">IF(SUM(LEN(A3451:U3451))=0,"",IF(OR(OR(ISBLANK(E3451),SUM(LEN(B3451),LEN(C3451))=0),AND(NOT(D3451="Unknown"),ISBLANK(I3451)),AND(NOT(N3451="Unknown"),ISBLANK(Q3451))),"Missing Information", INDEX(Table15[Entire Service Line Classification], MATCH(SUMIFS(Table15[Unique ID],Table15[System-Owned Portion],D3451,Table15[If Material Anything Other than "Lead" in Column E,Was Material Ever Previously Lead?],F3451,Table15[Customer-Owned Portion],N3451),Table15[Unique ID],0),0)))</f>
        <v>Non-lead</v>
      </c>
      <c r="W3451" s="189"/>
    </row>
    <row r="3452" spans="1:23" s="190" customFormat="1" ht="37.5" x14ac:dyDescent="0.25">
      <c r="A3452" s="180">
        <v>10890462</v>
      </c>
      <c r="B3452" s="181" t="s">
        <v>6939</v>
      </c>
      <c r="C3452" s="182" t="s">
        <v>6940</v>
      </c>
      <c r="D3452" s="183" t="s">
        <v>36</v>
      </c>
      <c r="E3452" s="181" t="s">
        <v>35</v>
      </c>
      <c r="F3452" s="183" t="s">
        <v>35</v>
      </c>
      <c r="G3452" s="181" t="s">
        <v>7048</v>
      </c>
      <c r="H3452" s="184">
        <v>1</v>
      </c>
      <c r="I3452" s="185" t="s">
        <v>107</v>
      </c>
      <c r="J3452" s="181" t="s">
        <v>37</v>
      </c>
      <c r="K3452" s="181" t="s">
        <v>38</v>
      </c>
      <c r="L3452" s="186">
        <v>45491</v>
      </c>
      <c r="M3452" s="187" t="s">
        <v>225</v>
      </c>
      <c r="N3452" s="183" t="s">
        <v>36</v>
      </c>
      <c r="O3452" s="181"/>
      <c r="P3452" s="184">
        <v>1</v>
      </c>
      <c r="Q3452" s="185" t="s">
        <v>107</v>
      </c>
      <c r="R3452" s="181" t="s">
        <v>37</v>
      </c>
      <c r="S3452" s="181" t="s">
        <v>96</v>
      </c>
      <c r="T3452" s="186">
        <v>45491</v>
      </c>
      <c r="U3452" s="187" t="s">
        <v>225</v>
      </c>
      <c r="V3452" s="188" t="str" cm="1">
        <f t="array" ref="V3452">IF(SUM(LEN(A3452:U3452))=0,"",IF(OR(OR(ISBLANK(E3452),SUM(LEN(B3452),LEN(C3452))=0),AND(NOT(D3452="Unknown"),ISBLANK(I3452)),AND(NOT(N3452="Unknown"),ISBLANK(Q3452))),"Missing Information", INDEX(Table15[Entire Service Line Classification], MATCH(SUMIFS(Table15[Unique ID],Table15[System-Owned Portion],D3452,Table15[If Material Anything Other than "Lead" in Column E,Was Material Ever Previously Lead?],F3452,Table15[Customer-Owned Portion],N3452),Table15[Unique ID],0),0)))</f>
        <v>Non-lead</v>
      </c>
      <c r="W3452" s="189"/>
    </row>
    <row r="3453" spans="1:23" s="190" customFormat="1" ht="37.5" x14ac:dyDescent="0.25">
      <c r="A3453" s="180">
        <v>10890461</v>
      </c>
      <c r="B3453" s="181" t="s">
        <v>6941</v>
      </c>
      <c r="C3453" s="182" t="s">
        <v>6575</v>
      </c>
      <c r="D3453" s="183" t="s">
        <v>43</v>
      </c>
      <c r="E3453" s="181" t="s">
        <v>35</v>
      </c>
      <c r="F3453" s="183" t="s">
        <v>35</v>
      </c>
      <c r="G3453" s="181" t="s">
        <v>225</v>
      </c>
      <c r="H3453" s="184">
        <v>2</v>
      </c>
      <c r="I3453" s="185" t="s">
        <v>107</v>
      </c>
      <c r="J3453" s="181" t="s">
        <v>37</v>
      </c>
      <c r="K3453" s="181" t="s">
        <v>38</v>
      </c>
      <c r="L3453" s="186">
        <v>45491</v>
      </c>
      <c r="M3453" s="187" t="s">
        <v>225</v>
      </c>
      <c r="N3453" s="183" t="s">
        <v>43</v>
      </c>
      <c r="O3453" s="181"/>
      <c r="P3453" s="184">
        <v>2</v>
      </c>
      <c r="Q3453" s="185" t="s">
        <v>107</v>
      </c>
      <c r="R3453" s="181" t="s">
        <v>37</v>
      </c>
      <c r="S3453" s="181" t="s">
        <v>96</v>
      </c>
      <c r="T3453" s="186">
        <v>45491</v>
      </c>
      <c r="U3453" s="187" t="s">
        <v>225</v>
      </c>
      <c r="V3453" s="188" t="str" cm="1">
        <f t="array" ref="V3453">IF(SUM(LEN(A3453:U3453))=0,"",IF(OR(OR(ISBLANK(E3453),SUM(LEN(B3453),LEN(C3453))=0),AND(NOT(D3453="Unknown"),ISBLANK(I3453)),AND(NOT(N3453="Unknown"),ISBLANK(Q3453))),"Missing Information", INDEX(Table15[Entire Service Line Classification], MATCH(SUMIFS(Table15[Unique ID],Table15[System-Owned Portion],D3453,Table15[If Material Anything Other than "Lead" in Column E,Was Material Ever Previously Lead?],F3453,Table15[Customer-Owned Portion],N3453),Table15[Unique ID],0),0)))</f>
        <v>Non-lead</v>
      </c>
      <c r="W3453" s="189"/>
    </row>
    <row r="3454" spans="1:23" s="190" customFormat="1" ht="37.5" x14ac:dyDescent="0.25">
      <c r="A3454" s="180">
        <v>10890459</v>
      </c>
      <c r="B3454" s="181" t="s">
        <v>6942</v>
      </c>
      <c r="C3454" s="182" t="s">
        <v>6943</v>
      </c>
      <c r="D3454" s="183" t="s">
        <v>36</v>
      </c>
      <c r="E3454" s="181" t="s">
        <v>35</v>
      </c>
      <c r="F3454" s="183" t="s">
        <v>35</v>
      </c>
      <c r="G3454" s="181" t="s">
        <v>268</v>
      </c>
      <c r="H3454" s="184">
        <v>1</v>
      </c>
      <c r="I3454" s="185" t="s">
        <v>107</v>
      </c>
      <c r="J3454" s="181" t="s">
        <v>37</v>
      </c>
      <c r="K3454" s="181" t="s">
        <v>38</v>
      </c>
      <c r="L3454" s="186">
        <v>45492</v>
      </c>
      <c r="M3454" s="187" t="s">
        <v>225</v>
      </c>
      <c r="N3454" s="183" t="s">
        <v>43</v>
      </c>
      <c r="O3454" s="181"/>
      <c r="P3454" s="184">
        <v>1</v>
      </c>
      <c r="Q3454" s="185" t="s">
        <v>107</v>
      </c>
      <c r="R3454" s="181" t="s">
        <v>37</v>
      </c>
      <c r="S3454" s="181" t="s">
        <v>96</v>
      </c>
      <c r="T3454" s="186">
        <v>45492</v>
      </c>
      <c r="U3454" s="187" t="s">
        <v>7068</v>
      </c>
      <c r="V3454" s="188" t="str" cm="1">
        <f t="array" ref="V3454">IF(SUM(LEN(A3454:U3454))=0,"",IF(OR(OR(ISBLANK(E3454),SUM(LEN(B3454),LEN(C3454))=0),AND(NOT(D3454="Unknown"),ISBLANK(I3454)),AND(NOT(N3454="Unknown"),ISBLANK(Q3454))),"Missing Information", INDEX(Table15[Entire Service Line Classification], MATCH(SUMIFS(Table15[Unique ID],Table15[System-Owned Portion],D3454,Table15[If Material Anything Other than "Lead" in Column E,Was Material Ever Previously Lead?],F3454,Table15[Customer-Owned Portion],N3454),Table15[Unique ID],0),0)))</f>
        <v>Non-lead</v>
      </c>
      <c r="W3454" s="189"/>
    </row>
    <row r="3455" spans="1:23" s="190" customFormat="1" ht="37.5" x14ac:dyDescent="0.25">
      <c r="A3455" s="180">
        <v>10890458</v>
      </c>
      <c r="B3455" s="181" t="s">
        <v>6944</v>
      </c>
      <c r="C3455" s="182" t="s">
        <v>6945</v>
      </c>
      <c r="D3455" s="183" t="s">
        <v>43</v>
      </c>
      <c r="E3455" s="181" t="s">
        <v>35</v>
      </c>
      <c r="F3455" s="183" t="s">
        <v>35</v>
      </c>
      <c r="G3455" s="181" t="s">
        <v>246</v>
      </c>
      <c r="H3455" s="184">
        <v>0.75</v>
      </c>
      <c r="I3455" s="185" t="s">
        <v>107</v>
      </c>
      <c r="J3455" s="181" t="s">
        <v>37</v>
      </c>
      <c r="K3455" s="181" t="s">
        <v>38</v>
      </c>
      <c r="L3455" s="186">
        <v>45492</v>
      </c>
      <c r="M3455" s="187" t="s">
        <v>225</v>
      </c>
      <c r="N3455" s="183" t="s">
        <v>43</v>
      </c>
      <c r="O3455" s="181"/>
      <c r="P3455" s="184">
        <v>0.75</v>
      </c>
      <c r="Q3455" s="185" t="s">
        <v>107</v>
      </c>
      <c r="R3455" s="181" t="s">
        <v>37</v>
      </c>
      <c r="S3455" s="181" t="s">
        <v>96</v>
      </c>
      <c r="T3455" s="186">
        <v>45492</v>
      </c>
      <c r="U3455" s="187" t="s">
        <v>7068</v>
      </c>
      <c r="V3455" s="188" t="str" cm="1">
        <f t="array" ref="V3455">IF(SUM(LEN(A3455:U3455))=0,"",IF(OR(OR(ISBLANK(E3455),SUM(LEN(B3455),LEN(C3455))=0),AND(NOT(D3455="Unknown"),ISBLANK(I3455)),AND(NOT(N3455="Unknown"),ISBLANK(Q3455))),"Missing Information", INDEX(Table15[Entire Service Line Classification], MATCH(SUMIFS(Table15[Unique ID],Table15[System-Owned Portion],D3455,Table15[If Material Anything Other than "Lead" in Column E,Was Material Ever Previously Lead?],F3455,Table15[Customer-Owned Portion],N3455),Table15[Unique ID],0),0)))</f>
        <v>Non-lead</v>
      </c>
      <c r="W3455" s="189"/>
    </row>
    <row r="3456" spans="1:23" s="190" customFormat="1" ht="37.5" x14ac:dyDescent="0.25">
      <c r="A3456" s="180">
        <v>10890457</v>
      </c>
      <c r="B3456" s="181" t="s">
        <v>6946</v>
      </c>
      <c r="C3456" s="182" t="s">
        <v>6947</v>
      </c>
      <c r="D3456" s="183" t="s">
        <v>36</v>
      </c>
      <c r="E3456" s="181" t="s">
        <v>35</v>
      </c>
      <c r="F3456" s="183" t="s">
        <v>35</v>
      </c>
      <c r="G3456" s="181" t="s">
        <v>241</v>
      </c>
      <c r="H3456" s="184">
        <v>1</v>
      </c>
      <c r="I3456" s="185" t="s">
        <v>107</v>
      </c>
      <c r="J3456" s="181" t="s">
        <v>37</v>
      </c>
      <c r="K3456" s="181" t="s">
        <v>38</v>
      </c>
      <c r="L3456" s="186">
        <v>45491</v>
      </c>
      <c r="M3456" s="187" t="s">
        <v>225</v>
      </c>
      <c r="N3456" s="183" t="s">
        <v>43</v>
      </c>
      <c r="O3456" s="181"/>
      <c r="P3456" s="184">
        <v>0.75</v>
      </c>
      <c r="Q3456" s="185" t="s">
        <v>107</v>
      </c>
      <c r="R3456" s="181" t="s">
        <v>37</v>
      </c>
      <c r="S3456" s="181" t="s">
        <v>96</v>
      </c>
      <c r="T3456" s="186">
        <v>45491</v>
      </c>
      <c r="U3456" s="187" t="s">
        <v>7078</v>
      </c>
      <c r="V3456" s="188" t="str" cm="1">
        <f t="array" ref="V3456">IF(SUM(LEN(A3456:U3456))=0,"",IF(OR(OR(ISBLANK(E3456),SUM(LEN(B3456),LEN(C3456))=0),AND(NOT(D3456="Unknown"),ISBLANK(I3456)),AND(NOT(N3456="Unknown"),ISBLANK(Q3456))),"Missing Information", INDEX(Table15[Entire Service Line Classification], MATCH(SUMIFS(Table15[Unique ID],Table15[System-Owned Portion],D3456,Table15[If Material Anything Other than "Lead" in Column E,Was Material Ever Previously Lead?],F3456,Table15[Customer-Owned Portion],N3456),Table15[Unique ID],0),0)))</f>
        <v>Non-lead</v>
      </c>
      <c r="W3456" s="189"/>
    </row>
    <row r="3457" spans="1:23" s="190" customFormat="1" ht="37.5" x14ac:dyDescent="0.25">
      <c r="A3457" s="180">
        <v>10890456</v>
      </c>
      <c r="B3457" s="181" t="s">
        <v>6948</v>
      </c>
      <c r="C3457" s="182" t="s">
        <v>6949</v>
      </c>
      <c r="D3457" s="183" t="s">
        <v>36</v>
      </c>
      <c r="E3457" s="181" t="s">
        <v>35</v>
      </c>
      <c r="F3457" s="183" t="s">
        <v>35</v>
      </c>
      <c r="G3457" s="181" t="s">
        <v>268</v>
      </c>
      <c r="H3457" s="184">
        <v>1</v>
      </c>
      <c r="I3457" s="185" t="s">
        <v>107</v>
      </c>
      <c r="J3457" s="181" t="s">
        <v>37</v>
      </c>
      <c r="K3457" s="181" t="s">
        <v>38</v>
      </c>
      <c r="L3457" s="186">
        <v>45474</v>
      </c>
      <c r="M3457" s="187" t="s">
        <v>225</v>
      </c>
      <c r="N3457" s="183" t="s">
        <v>43</v>
      </c>
      <c r="O3457" s="181"/>
      <c r="P3457" s="184">
        <v>1</v>
      </c>
      <c r="Q3457" s="185" t="s">
        <v>107</v>
      </c>
      <c r="R3457" s="181" t="s">
        <v>37</v>
      </c>
      <c r="S3457" s="181" t="s">
        <v>96</v>
      </c>
      <c r="T3457" s="186">
        <v>45474</v>
      </c>
      <c r="U3457" s="187" t="s">
        <v>7069</v>
      </c>
      <c r="V3457" s="188" t="str" cm="1">
        <f t="array" ref="V3457">IF(SUM(LEN(A3457:U3457))=0,"",IF(OR(OR(ISBLANK(E3457),SUM(LEN(B3457),LEN(C3457))=0),AND(NOT(D3457="Unknown"),ISBLANK(I3457)),AND(NOT(N3457="Unknown"),ISBLANK(Q3457))),"Missing Information", INDEX(Table15[Entire Service Line Classification], MATCH(SUMIFS(Table15[Unique ID],Table15[System-Owned Portion],D3457,Table15[If Material Anything Other than "Lead" in Column E,Was Material Ever Previously Lead?],F3457,Table15[Customer-Owned Portion],N3457),Table15[Unique ID],0),0)))</f>
        <v>Non-lead</v>
      </c>
      <c r="W3457" s="189"/>
    </row>
    <row r="3458" spans="1:23" s="190" customFormat="1" ht="37.5" x14ac:dyDescent="0.25">
      <c r="A3458" s="180">
        <v>10890454</v>
      </c>
      <c r="B3458" s="181" t="s">
        <v>6950</v>
      </c>
      <c r="C3458" s="182" t="s">
        <v>6951</v>
      </c>
      <c r="D3458" s="183" t="s">
        <v>43</v>
      </c>
      <c r="E3458" s="181" t="s">
        <v>35</v>
      </c>
      <c r="F3458" s="183" t="s">
        <v>35</v>
      </c>
      <c r="G3458" s="181" t="s">
        <v>7041</v>
      </c>
      <c r="H3458" s="184">
        <v>1</v>
      </c>
      <c r="I3458" s="185" t="s">
        <v>107</v>
      </c>
      <c r="J3458" s="181" t="s">
        <v>37</v>
      </c>
      <c r="K3458" s="181" t="s">
        <v>38</v>
      </c>
      <c r="L3458" s="186">
        <v>45461</v>
      </c>
      <c r="M3458" s="187" t="s">
        <v>7068</v>
      </c>
      <c r="N3458" s="183" t="s">
        <v>36</v>
      </c>
      <c r="O3458" s="181"/>
      <c r="P3458" s="184">
        <v>1</v>
      </c>
      <c r="Q3458" s="185" t="s">
        <v>107</v>
      </c>
      <c r="R3458" s="181" t="s">
        <v>37</v>
      </c>
      <c r="S3458" s="181" t="s">
        <v>96</v>
      </c>
      <c r="T3458" s="186">
        <v>45461</v>
      </c>
      <c r="U3458" s="187" t="s">
        <v>7068</v>
      </c>
      <c r="V3458" s="188" t="str" cm="1">
        <f t="array" ref="V3458">IF(SUM(LEN(A3458:U3458))=0,"",IF(OR(OR(ISBLANK(E3458),SUM(LEN(B3458),LEN(C3458))=0),AND(NOT(D3458="Unknown"),ISBLANK(I3458)),AND(NOT(N3458="Unknown"),ISBLANK(Q3458))),"Missing Information", INDEX(Table15[Entire Service Line Classification], MATCH(SUMIFS(Table15[Unique ID],Table15[System-Owned Portion],D3458,Table15[If Material Anything Other than "Lead" in Column E,Was Material Ever Previously Lead?],F3458,Table15[Customer-Owned Portion],N3458),Table15[Unique ID],0),0)))</f>
        <v>Non-lead</v>
      </c>
      <c r="W3458" s="189"/>
    </row>
    <row r="3459" spans="1:23" s="190" customFormat="1" ht="37.5" x14ac:dyDescent="0.25">
      <c r="A3459" s="180">
        <v>10890453</v>
      </c>
      <c r="B3459" s="181" t="s">
        <v>6952</v>
      </c>
      <c r="C3459" s="182" t="s">
        <v>6953</v>
      </c>
      <c r="D3459" s="183" t="s">
        <v>36</v>
      </c>
      <c r="E3459" s="181" t="s">
        <v>35</v>
      </c>
      <c r="F3459" s="183" t="s">
        <v>35</v>
      </c>
      <c r="G3459" s="181" t="s">
        <v>249</v>
      </c>
      <c r="H3459" s="184">
        <v>1</v>
      </c>
      <c r="I3459" s="185" t="s">
        <v>107</v>
      </c>
      <c r="J3459" s="181" t="s">
        <v>37</v>
      </c>
      <c r="K3459" s="181" t="s">
        <v>38</v>
      </c>
      <c r="L3459" s="186">
        <v>45474</v>
      </c>
      <c r="M3459" s="187" t="s">
        <v>225</v>
      </c>
      <c r="N3459" s="183" t="s">
        <v>43</v>
      </c>
      <c r="O3459" s="181"/>
      <c r="P3459" s="184">
        <v>1</v>
      </c>
      <c r="Q3459" s="185" t="s">
        <v>107</v>
      </c>
      <c r="R3459" s="181" t="s">
        <v>37</v>
      </c>
      <c r="S3459" s="181" t="s">
        <v>96</v>
      </c>
      <c r="T3459" s="186">
        <v>45474</v>
      </c>
      <c r="U3459" s="187" t="s">
        <v>7069</v>
      </c>
      <c r="V3459" s="188" t="str" cm="1">
        <f t="array" ref="V3459">IF(SUM(LEN(A3459:U3459))=0,"",IF(OR(OR(ISBLANK(E3459),SUM(LEN(B3459),LEN(C3459))=0),AND(NOT(D3459="Unknown"),ISBLANK(I3459)),AND(NOT(N3459="Unknown"),ISBLANK(Q3459))),"Missing Information", INDEX(Table15[Entire Service Line Classification], MATCH(SUMIFS(Table15[Unique ID],Table15[System-Owned Portion],D3459,Table15[If Material Anything Other than "Lead" in Column E,Was Material Ever Previously Lead?],F3459,Table15[Customer-Owned Portion],N3459),Table15[Unique ID],0),0)))</f>
        <v>Non-lead</v>
      </c>
      <c r="W3459" s="189"/>
    </row>
    <row r="3460" spans="1:23" s="190" customFormat="1" ht="37.5" x14ac:dyDescent="0.25">
      <c r="A3460" s="180">
        <v>10890452</v>
      </c>
      <c r="B3460" s="181" t="s">
        <v>6954</v>
      </c>
      <c r="C3460" s="182" t="s">
        <v>6955</v>
      </c>
      <c r="D3460" s="183" t="s">
        <v>36</v>
      </c>
      <c r="E3460" s="181" t="s">
        <v>35</v>
      </c>
      <c r="F3460" s="183" t="s">
        <v>35</v>
      </c>
      <c r="G3460" s="181" t="s">
        <v>257</v>
      </c>
      <c r="H3460" s="184">
        <v>1</v>
      </c>
      <c r="I3460" s="185" t="s">
        <v>107</v>
      </c>
      <c r="J3460" s="181" t="s">
        <v>37</v>
      </c>
      <c r="K3460" s="181" t="s">
        <v>38</v>
      </c>
      <c r="L3460" s="186">
        <v>45492</v>
      </c>
      <c r="M3460" s="187" t="s">
        <v>225</v>
      </c>
      <c r="N3460" s="183" t="s">
        <v>36</v>
      </c>
      <c r="O3460" s="181"/>
      <c r="P3460" s="184">
        <v>1</v>
      </c>
      <c r="Q3460" s="185" t="s">
        <v>107</v>
      </c>
      <c r="R3460" s="181" t="s">
        <v>37</v>
      </c>
      <c r="S3460" s="181" t="s">
        <v>96</v>
      </c>
      <c r="T3460" s="186">
        <v>45492</v>
      </c>
      <c r="U3460" s="187" t="s">
        <v>225</v>
      </c>
      <c r="V3460" s="188" t="str" cm="1">
        <f t="array" ref="V3460">IF(SUM(LEN(A3460:U3460))=0,"",IF(OR(OR(ISBLANK(E3460),SUM(LEN(B3460),LEN(C3460))=0),AND(NOT(D3460="Unknown"),ISBLANK(I3460)),AND(NOT(N3460="Unknown"),ISBLANK(Q3460))),"Missing Information", INDEX(Table15[Entire Service Line Classification], MATCH(SUMIFS(Table15[Unique ID],Table15[System-Owned Portion],D3460,Table15[If Material Anything Other than "Lead" in Column E,Was Material Ever Previously Lead?],F3460,Table15[Customer-Owned Portion],N3460),Table15[Unique ID],0),0)))</f>
        <v>Non-lead</v>
      </c>
      <c r="W3460" s="189"/>
    </row>
    <row r="3461" spans="1:23" s="190" customFormat="1" ht="37.5" x14ac:dyDescent="0.25">
      <c r="A3461" s="180">
        <v>10890451</v>
      </c>
      <c r="B3461" s="181" t="s">
        <v>6956</v>
      </c>
      <c r="C3461" s="182" t="s">
        <v>6957</v>
      </c>
      <c r="D3461" s="183" t="s">
        <v>36</v>
      </c>
      <c r="E3461" s="181" t="s">
        <v>35</v>
      </c>
      <c r="F3461" s="183" t="s">
        <v>35</v>
      </c>
      <c r="G3461" s="181" t="s">
        <v>7047</v>
      </c>
      <c r="H3461" s="184">
        <v>1</v>
      </c>
      <c r="I3461" s="185" t="s">
        <v>107</v>
      </c>
      <c r="J3461" s="181" t="s">
        <v>37</v>
      </c>
      <c r="K3461" s="181" t="s">
        <v>38</v>
      </c>
      <c r="L3461" s="186">
        <v>45474</v>
      </c>
      <c r="M3461" s="187" t="s">
        <v>225</v>
      </c>
      <c r="N3461" s="183" t="s">
        <v>43</v>
      </c>
      <c r="O3461" s="181"/>
      <c r="P3461" s="184">
        <v>0.75</v>
      </c>
      <c r="Q3461" s="185" t="s">
        <v>107</v>
      </c>
      <c r="R3461" s="181" t="s">
        <v>37</v>
      </c>
      <c r="S3461" s="181" t="s">
        <v>96</v>
      </c>
      <c r="T3461" s="186">
        <v>45474</v>
      </c>
      <c r="U3461" s="187" t="s">
        <v>7069</v>
      </c>
      <c r="V3461" s="188" t="str" cm="1">
        <f t="array" ref="V3461">IF(SUM(LEN(A3461:U3461))=0,"",IF(OR(OR(ISBLANK(E3461),SUM(LEN(B3461),LEN(C3461))=0),AND(NOT(D3461="Unknown"),ISBLANK(I3461)),AND(NOT(N3461="Unknown"),ISBLANK(Q3461))),"Missing Information", INDEX(Table15[Entire Service Line Classification], MATCH(SUMIFS(Table15[Unique ID],Table15[System-Owned Portion],D3461,Table15[If Material Anything Other than "Lead" in Column E,Was Material Ever Previously Lead?],F3461,Table15[Customer-Owned Portion],N3461),Table15[Unique ID],0),0)))</f>
        <v>Non-lead</v>
      </c>
      <c r="W3461" s="189"/>
    </row>
    <row r="3462" spans="1:23" s="190" customFormat="1" ht="37.5" x14ac:dyDescent="0.25">
      <c r="A3462" s="180">
        <v>10890460</v>
      </c>
      <c r="B3462" s="181" t="s">
        <v>6958</v>
      </c>
      <c r="C3462" s="182" t="s">
        <v>6959</v>
      </c>
      <c r="D3462" s="183" t="s">
        <v>36</v>
      </c>
      <c r="E3462" s="181" t="s">
        <v>35</v>
      </c>
      <c r="F3462" s="183" t="s">
        <v>35</v>
      </c>
      <c r="G3462" s="181" t="s">
        <v>247</v>
      </c>
      <c r="H3462" s="184">
        <v>1</v>
      </c>
      <c r="I3462" s="185" t="s">
        <v>107</v>
      </c>
      <c r="J3462" s="181" t="s">
        <v>37</v>
      </c>
      <c r="K3462" s="181" t="s">
        <v>38</v>
      </c>
      <c r="L3462" s="186">
        <v>45493</v>
      </c>
      <c r="M3462" s="187" t="s">
        <v>225</v>
      </c>
      <c r="N3462" s="183" t="s">
        <v>43</v>
      </c>
      <c r="O3462" s="181"/>
      <c r="P3462" s="184">
        <v>1</v>
      </c>
      <c r="Q3462" s="185" t="s">
        <v>107</v>
      </c>
      <c r="R3462" s="181" t="s">
        <v>37</v>
      </c>
      <c r="S3462" s="181" t="s">
        <v>96</v>
      </c>
      <c r="T3462" s="186">
        <v>45493</v>
      </c>
      <c r="U3462" s="187" t="s">
        <v>7068</v>
      </c>
      <c r="V3462" s="188" t="str" cm="1">
        <f t="array" ref="V3462">IF(SUM(LEN(A3462:U3462))=0,"",IF(OR(OR(ISBLANK(E3462),SUM(LEN(B3462),LEN(C3462))=0),AND(NOT(D3462="Unknown"),ISBLANK(I3462)),AND(NOT(N3462="Unknown"),ISBLANK(Q3462))),"Missing Information", INDEX(Table15[Entire Service Line Classification], MATCH(SUMIFS(Table15[Unique ID],Table15[System-Owned Portion],D3462,Table15[If Material Anything Other than "Lead" in Column E,Was Material Ever Previously Lead?],F3462,Table15[Customer-Owned Portion],N3462),Table15[Unique ID],0),0)))</f>
        <v>Non-lead</v>
      </c>
      <c r="W3462" s="189"/>
    </row>
    <row r="3463" spans="1:23" s="190" customFormat="1" ht="37.5" x14ac:dyDescent="0.25">
      <c r="A3463" s="180">
        <v>10890450</v>
      </c>
      <c r="B3463" s="181" t="s">
        <v>6960</v>
      </c>
      <c r="C3463" s="182" t="s">
        <v>6961</v>
      </c>
      <c r="D3463" s="183" t="s">
        <v>36</v>
      </c>
      <c r="E3463" s="181" t="s">
        <v>35</v>
      </c>
      <c r="F3463" s="183" t="s">
        <v>35</v>
      </c>
      <c r="G3463" s="181" t="s">
        <v>278</v>
      </c>
      <c r="H3463" s="184">
        <v>1</v>
      </c>
      <c r="I3463" s="185" t="s">
        <v>107</v>
      </c>
      <c r="J3463" s="181" t="s">
        <v>37</v>
      </c>
      <c r="K3463" s="181" t="s">
        <v>38</v>
      </c>
      <c r="L3463" s="186">
        <v>45493</v>
      </c>
      <c r="M3463" s="187" t="s">
        <v>225</v>
      </c>
      <c r="N3463" s="183" t="s">
        <v>43</v>
      </c>
      <c r="O3463" s="181"/>
      <c r="P3463" s="184">
        <v>1</v>
      </c>
      <c r="Q3463" s="185" t="s">
        <v>107</v>
      </c>
      <c r="R3463" s="181" t="s">
        <v>37</v>
      </c>
      <c r="S3463" s="181" t="s">
        <v>96</v>
      </c>
      <c r="T3463" s="186">
        <v>45493</v>
      </c>
      <c r="U3463" s="187" t="s">
        <v>7068</v>
      </c>
      <c r="V3463" s="188" t="str" cm="1">
        <f t="array" ref="V3463">IF(SUM(LEN(A3463:U3463))=0,"",IF(OR(OR(ISBLANK(E3463),SUM(LEN(B3463),LEN(C3463))=0),AND(NOT(D3463="Unknown"),ISBLANK(I3463)),AND(NOT(N3463="Unknown"),ISBLANK(Q3463))),"Missing Information", INDEX(Table15[Entire Service Line Classification], MATCH(SUMIFS(Table15[Unique ID],Table15[System-Owned Portion],D3463,Table15[If Material Anything Other than "Lead" in Column E,Was Material Ever Previously Lead?],F3463,Table15[Customer-Owned Portion],N3463),Table15[Unique ID],0),0)))</f>
        <v>Non-lead</v>
      </c>
      <c r="W3463" s="189"/>
    </row>
    <row r="3464" spans="1:23" s="190" customFormat="1" ht="37.5" x14ac:dyDescent="0.25">
      <c r="A3464" s="180">
        <v>10890446</v>
      </c>
      <c r="B3464" s="181" t="s">
        <v>6962</v>
      </c>
      <c r="C3464" s="182" t="s">
        <v>6963</v>
      </c>
      <c r="D3464" s="183" t="s">
        <v>36</v>
      </c>
      <c r="E3464" s="181" t="s">
        <v>35</v>
      </c>
      <c r="F3464" s="183" t="s">
        <v>35</v>
      </c>
      <c r="G3464" s="181" t="s">
        <v>7040</v>
      </c>
      <c r="H3464" s="184">
        <v>1</v>
      </c>
      <c r="I3464" s="185" t="s">
        <v>107</v>
      </c>
      <c r="J3464" s="181" t="s">
        <v>37</v>
      </c>
      <c r="K3464" s="181" t="s">
        <v>38</v>
      </c>
      <c r="L3464" s="186">
        <v>45493</v>
      </c>
      <c r="M3464" s="187" t="s">
        <v>225</v>
      </c>
      <c r="N3464" s="183" t="s">
        <v>43</v>
      </c>
      <c r="O3464" s="181"/>
      <c r="P3464" s="184">
        <v>1</v>
      </c>
      <c r="Q3464" s="185" t="s">
        <v>107</v>
      </c>
      <c r="R3464" s="181" t="s">
        <v>37</v>
      </c>
      <c r="S3464" s="181" t="s">
        <v>96</v>
      </c>
      <c r="T3464" s="186">
        <v>45493</v>
      </c>
      <c r="U3464" s="187" t="s">
        <v>7068</v>
      </c>
      <c r="V3464" s="188" t="str" cm="1">
        <f t="array" ref="V3464">IF(SUM(LEN(A3464:U3464))=0,"",IF(OR(OR(ISBLANK(E3464),SUM(LEN(B3464),LEN(C3464))=0),AND(NOT(D3464="Unknown"),ISBLANK(I3464)),AND(NOT(N3464="Unknown"),ISBLANK(Q3464))),"Missing Information", INDEX(Table15[Entire Service Line Classification], MATCH(SUMIFS(Table15[Unique ID],Table15[System-Owned Portion],D3464,Table15[If Material Anything Other than "Lead" in Column E,Was Material Ever Previously Lead?],F3464,Table15[Customer-Owned Portion],N3464),Table15[Unique ID],0),0)))</f>
        <v>Non-lead</v>
      </c>
      <c r="W3464" s="189"/>
    </row>
    <row r="3465" spans="1:23" s="190" customFormat="1" ht="37.5" x14ac:dyDescent="0.25">
      <c r="A3465" s="180">
        <v>10890444</v>
      </c>
      <c r="B3465" s="181" t="s">
        <v>6964</v>
      </c>
      <c r="C3465" s="182" t="s">
        <v>6965</v>
      </c>
      <c r="D3465" s="183" t="s">
        <v>36</v>
      </c>
      <c r="E3465" s="181" t="s">
        <v>35</v>
      </c>
      <c r="F3465" s="183" t="s">
        <v>35</v>
      </c>
      <c r="G3465" s="181" t="s">
        <v>274</v>
      </c>
      <c r="H3465" s="184">
        <v>1</v>
      </c>
      <c r="I3465" s="185" t="s">
        <v>107</v>
      </c>
      <c r="J3465" s="181" t="s">
        <v>37</v>
      </c>
      <c r="K3465" s="181" t="s">
        <v>38</v>
      </c>
      <c r="L3465" s="186">
        <v>45493</v>
      </c>
      <c r="M3465" s="187" t="s">
        <v>225</v>
      </c>
      <c r="N3465" s="183" t="s">
        <v>43</v>
      </c>
      <c r="O3465" s="181"/>
      <c r="P3465" s="184">
        <v>0.75</v>
      </c>
      <c r="Q3465" s="185" t="s">
        <v>107</v>
      </c>
      <c r="R3465" s="181" t="s">
        <v>37</v>
      </c>
      <c r="S3465" s="181" t="s">
        <v>96</v>
      </c>
      <c r="T3465" s="186">
        <v>45493</v>
      </c>
      <c r="U3465" s="187" t="s">
        <v>7068</v>
      </c>
      <c r="V3465" s="188" t="str" cm="1">
        <f t="array" ref="V3465">IF(SUM(LEN(A3465:U3465))=0,"",IF(OR(OR(ISBLANK(E3465),SUM(LEN(B3465),LEN(C3465))=0),AND(NOT(D3465="Unknown"),ISBLANK(I3465)),AND(NOT(N3465="Unknown"),ISBLANK(Q3465))),"Missing Information", INDEX(Table15[Entire Service Line Classification], MATCH(SUMIFS(Table15[Unique ID],Table15[System-Owned Portion],D3465,Table15[If Material Anything Other than "Lead" in Column E,Was Material Ever Previously Lead?],F3465,Table15[Customer-Owned Portion],N3465),Table15[Unique ID],0),0)))</f>
        <v>Non-lead</v>
      </c>
      <c r="W3465" s="189"/>
    </row>
    <row r="3466" spans="1:23" s="190" customFormat="1" ht="37.5" x14ac:dyDescent="0.25">
      <c r="A3466" s="180">
        <v>10890443</v>
      </c>
      <c r="B3466" s="181" t="s">
        <v>6966</v>
      </c>
      <c r="C3466" s="182" t="s">
        <v>6967</v>
      </c>
      <c r="D3466" s="183" t="s">
        <v>36</v>
      </c>
      <c r="E3466" s="181" t="s">
        <v>35</v>
      </c>
      <c r="F3466" s="183" t="s">
        <v>35</v>
      </c>
      <c r="G3466" s="181" t="s">
        <v>249</v>
      </c>
      <c r="H3466" s="184">
        <v>1</v>
      </c>
      <c r="I3466" s="185" t="s">
        <v>107</v>
      </c>
      <c r="J3466" s="181" t="s">
        <v>37</v>
      </c>
      <c r="K3466" s="181" t="s">
        <v>38</v>
      </c>
      <c r="L3466" s="186">
        <v>45493</v>
      </c>
      <c r="M3466" s="187" t="s">
        <v>225</v>
      </c>
      <c r="N3466" s="183" t="s">
        <v>36</v>
      </c>
      <c r="O3466" s="181"/>
      <c r="P3466" s="184">
        <v>1</v>
      </c>
      <c r="Q3466" s="185" t="s">
        <v>107</v>
      </c>
      <c r="R3466" s="181" t="s">
        <v>37</v>
      </c>
      <c r="S3466" s="181" t="s">
        <v>96</v>
      </c>
      <c r="T3466" s="186">
        <v>45493</v>
      </c>
      <c r="U3466" s="187" t="s">
        <v>225</v>
      </c>
      <c r="V3466" s="188" t="str" cm="1">
        <f t="array" ref="V3466">IF(SUM(LEN(A3466:U3466))=0,"",IF(OR(OR(ISBLANK(E3466),SUM(LEN(B3466),LEN(C3466))=0),AND(NOT(D3466="Unknown"),ISBLANK(I3466)),AND(NOT(N3466="Unknown"),ISBLANK(Q3466))),"Missing Information", INDEX(Table15[Entire Service Line Classification], MATCH(SUMIFS(Table15[Unique ID],Table15[System-Owned Portion],D3466,Table15[If Material Anything Other than "Lead" in Column E,Was Material Ever Previously Lead?],F3466,Table15[Customer-Owned Portion],N3466),Table15[Unique ID],0),0)))</f>
        <v>Non-lead</v>
      </c>
      <c r="W3466" s="189"/>
    </row>
    <row r="3467" spans="1:23" s="190" customFormat="1" ht="37.5" x14ac:dyDescent="0.25">
      <c r="A3467" s="180">
        <v>10890440</v>
      </c>
      <c r="B3467" s="181" t="s">
        <v>6968</v>
      </c>
      <c r="C3467" s="182" t="s">
        <v>6969</v>
      </c>
      <c r="D3467" s="183" t="s">
        <v>36</v>
      </c>
      <c r="E3467" s="181" t="s">
        <v>35</v>
      </c>
      <c r="F3467" s="183" t="s">
        <v>35</v>
      </c>
      <c r="G3467" s="181" t="s">
        <v>7057</v>
      </c>
      <c r="H3467" s="184">
        <v>1</v>
      </c>
      <c r="I3467" s="185" t="s">
        <v>107</v>
      </c>
      <c r="J3467" s="181" t="s">
        <v>37</v>
      </c>
      <c r="K3467" s="181" t="s">
        <v>38</v>
      </c>
      <c r="L3467" s="186">
        <v>45491</v>
      </c>
      <c r="M3467" s="187" t="s">
        <v>225</v>
      </c>
      <c r="N3467" s="183" t="s">
        <v>36</v>
      </c>
      <c r="O3467" s="181"/>
      <c r="P3467" s="184">
        <v>1</v>
      </c>
      <c r="Q3467" s="185" t="s">
        <v>107</v>
      </c>
      <c r="R3467" s="181" t="s">
        <v>37</v>
      </c>
      <c r="S3467" s="181" t="s">
        <v>96</v>
      </c>
      <c r="T3467" s="186">
        <v>45491</v>
      </c>
      <c r="U3467" s="187" t="s">
        <v>225</v>
      </c>
      <c r="V3467" s="188" t="str" cm="1">
        <f t="array" ref="V3467">IF(SUM(LEN(A3467:U3467))=0,"",IF(OR(OR(ISBLANK(E3467),SUM(LEN(B3467),LEN(C3467))=0),AND(NOT(D3467="Unknown"),ISBLANK(I3467)),AND(NOT(N3467="Unknown"),ISBLANK(Q3467))),"Missing Information", INDEX(Table15[Entire Service Line Classification], MATCH(SUMIFS(Table15[Unique ID],Table15[System-Owned Portion],D3467,Table15[If Material Anything Other than "Lead" in Column E,Was Material Ever Previously Lead?],F3467,Table15[Customer-Owned Portion],N3467),Table15[Unique ID],0),0)))</f>
        <v>Non-lead</v>
      </c>
      <c r="W3467" s="189"/>
    </row>
    <row r="3468" spans="1:23" s="190" customFormat="1" ht="37.5" x14ac:dyDescent="0.25">
      <c r="A3468" s="180">
        <v>10890439</v>
      </c>
      <c r="B3468" s="181" t="s">
        <v>6970</v>
      </c>
      <c r="C3468" s="182" t="s">
        <v>6971</v>
      </c>
      <c r="D3468" s="183" t="s">
        <v>36</v>
      </c>
      <c r="E3468" s="181" t="s">
        <v>35</v>
      </c>
      <c r="F3468" s="183" t="s">
        <v>35</v>
      </c>
      <c r="G3468" s="181" t="s">
        <v>277</v>
      </c>
      <c r="H3468" s="184">
        <v>1</v>
      </c>
      <c r="I3468" s="185" t="s">
        <v>107</v>
      </c>
      <c r="J3468" s="181" t="s">
        <v>37</v>
      </c>
      <c r="K3468" s="181" t="s">
        <v>38</v>
      </c>
      <c r="L3468" s="186">
        <v>45493</v>
      </c>
      <c r="M3468" s="187" t="s">
        <v>225</v>
      </c>
      <c r="N3468" s="183" t="s">
        <v>43</v>
      </c>
      <c r="O3468" s="181"/>
      <c r="P3468" s="184">
        <v>0.75</v>
      </c>
      <c r="Q3468" s="185" t="s">
        <v>107</v>
      </c>
      <c r="R3468" s="181" t="s">
        <v>37</v>
      </c>
      <c r="S3468" s="181" t="s">
        <v>96</v>
      </c>
      <c r="T3468" s="186">
        <v>45493</v>
      </c>
      <c r="U3468" s="187" t="s">
        <v>7068</v>
      </c>
      <c r="V3468" s="188" t="str" cm="1">
        <f t="array" ref="V3468">IF(SUM(LEN(A3468:U3468))=0,"",IF(OR(OR(ISBLANK(E3468),SUM(LEN(B3468),LEN(C3468))=0),AND(NOT(D3468="Unknown"),ISBLANK(I3468)),AND(NOT(N3468="Unknown"),ISBLANK(Q3468))),"Missing Information", INDEX(Table15[Entire Service Line Classification], MATCH(SUMIFS(Table15[Unique ID],Table15[System-Owned Portion],D3468,Table15[If Material Anything Other than "Lead" in Column E,Was Material Ever Previously Lead?],F3468,Table15[Customer-Owned Portion],N3468),Table15[Unique ID],0),0)))</f>
        <v>Non-lead</v>
      </c>
      <c r="W3468" s="189"/>
    </row>
    <row r="3469" spans="1:23" s="190" customFormat="1" ht="37.5" x14ac:dyDescent="0.25">
      <c r="A3469" s="180">
        <v>10890437</v>
      </c>
      <c r="B3469" s="181" t="s">
        <v>6972</v>
      </c>
      <c r="C3469" s="182" t="s">
        <v>6973</v>
      </c>
      <c r="D3469" s="183" t="s">
        <v>36</v>
      </c>
      <c r="E3469" s="181" t="s">
        <v>35</v>
      </c>
      <c r="F3469" s="183" t="s">
        <v>35</v>
      </c>
      <c r="G3469" s="181" t="s">
        <v>7049</v>
      </c>
      <c r="H3469" s="184">
        <v>1</v>
      </c>
      <c r="I3469" s="185" t="s">
        <v>107</v>
      </c>
      <c r="J3469" s="181" t="s">
        <v>37</v>
      </c>
      <c r="K3469" s="181" t="s">
        <v>38</v>
      </c>
      <c r="L3469" s="186">
        <v>45455</v>
      </c>
      <c r="M3469" s="187" t="s">
        <v>225</v>
      </c>
      <c r="N3469" s="183" t="s">
        <v>43</v>
      </c>
      <c r="O3469" s="181"/>
      <c r="P3469" s="184">
        <v>0.75</v>
      </c>
      <c r="Q3469" s="185" t="s">
        <v>107</v>
      </c>
      <c r="R3469" s="181" t="s">
        <v>37</v>
      </c>
      <c r="S3469" s="181" t="s">
        <v>96</v>
      </c>
      <c r="T3469" s="186">
        <v>45455</v>
      </c>
      <c r="U3469" s="187" t="s">
        <v>7069</v>
      </c>
      <c r="V3469" s="188" t="str" cm="1">
        <f t="array" ref="V3469">IF(SUM(LEN(A3469:U3469))=0,"",IF(OR(OR(ISBLANK(E3469),SUM(LEN(B3469),LEN(C3469))=0),AND(NOT(D3469="Unknown"),ISBLANK(I3469)),AND(NOT(N3469="Unknown"),ISBLANK(Q3469))),"Missing Information", INDEX(Table15[Entire Service Line Classification], MATCH(SUMIFS(Table15[Unique ID],Table15[System-Owned Portion],D3469,Table15[If Material Anything Other than "Lead" in Column E,Was Material Ever Previously Lead?],F3469,Table15[Customer-Owned Portion],N3469),Table15[Unique ID],0),0)))</f>
        <v>Non-lead</v>
      </c>
      <c r="W3469" s="189"/>
    </row>
    <row r="3470" spans="1:23" s="190" customFormat="1" ht="37.5" x14ac:dyDescent="0.25">
      <c r="A3470" s="180">
        <v>10890436</v>
      </c>
      <c r="B3470" s="181" t="s">
        <v>6974</v>
      </c>
      <c r="C3470" s="182" t="s">
        <v>6975</v>
      </c>
      <c r="D3470" s="183" t="s">
        <v>36</v>
      </c>
      <c r="E3470" s="181" t="s">
        <v>35</v>
      </c>
      <c r="F3470" s="183" t="s">
        <v>35</v>
      </c>
      <c r="G3470" s="181" t="s">
        <v>270</v>
      </c>
      <c r="H3470" s="184">
        <v>1</v>
      </c>
      <c r="I3470" s="185" t="s">
        <v>107</v>
      </c>
      <c r="J3470" s="181" t="s">
        <v>37</v>
      </c>
      <c r="K3470" s="181" t="s">
        <v>38</v>
      </c>
      <c r="L3470" s="186">
        <v>45493</v>
      </c>
      <c r="M3470" s="187" t="s">
        <v>225</v>
      </c>
      <c r="N3470" s="183" t="s">
        <v>43</v>
      </c>
      <c r="O3470" s="181"/>
      <c r="P3470" s="184">
        <v>0.75</v>
      </c>
      <c r="Q3470" s="185" t="s">
        <v>107</v>
      </c>
      <c r="R3470" s="181" t="s">
        <v>37</v>
      </c>
      <c r="S3470" s="181" t="s">
        <v>96</v>
      </c>
      <c r="T3470" s="186">
        <v>45493</v>
      </c>
      <c r="U3470" s="187" t="s">
        <v>7068</v>
      </c>
      <c r="V3470" s="188" t="str" cm="1">
        <f t="array" ref="V3470">IF(SUM(LEN(A3470:U3470))=0,"",IF(OR(OR(ISBLANK(E3470),SUM(LEN(B3470),LEN(C3470))=0),AND(NOT(D3470="Unknown"),ISBLANK(I3470)),AND(NOT(N3470="Unknown"),ISBLANK(Q3470))),"Missing Information", INDEX(Table15[Entire Service Line Classification], MATCH(SUMIFS(Table15[Unique ID],Table15[System-Owned Portion],D3470,Table15[If Material Anything Other than "Lead" in Column E,Was Material Ever Previously Lead?],F3470,Table15[Customer-Owned Portion],N3470),Table15[Unique ID],0),0)))</f>
        <v>Non-lead</v>
      </c>
      <c r="W3470" s="189"/>
    </row>
    <row r="3471" spans="1:23" s="190" customFormat="1" ht="37.5" x14ac:dyDescent="0.25">
      <c r="A3471" s="180">
        <v>10890467</v>
      </c>
      <c r="B3471" s="181" t="s">
        <v>6976</v>
      </c>
      <c r="C3471" s="182" t="s">
        <v>6977</v>
      </c>
      <c r="D3471" s="183" t="s">
        <v>36</v>
      </c>
      <c r="E3471" s="181" t="s">
        <v>35</v>
      </c>
      <c r="F3471" s="183" t="s">
        <v>35</v>
      </c>
      <c r="G3471" s="181" t="s">
        <v>255</v>
      </c>
      <c r="H3471" s="184">
        <v>1</v>
      </c>
      <c r="I3471" s="185" t="s">
        <v>107</v>
      </c>
      <c r="J3471" s="181" t="s">
        <v>37</v>
      </c>
      <c r="K3471" s="181" t="s">
        <v>38</v>
      </c>
      <c r="L3471" s="186">
        <v>45492</v>
      </c>
      <c r="M3471" s="187" t="s">
        <v>225</v>
      </c>
      <c r="N3471" s="183" t="s">
        <v>36</v>
      </c>
      <c r="O3471" s="181"/>
      <c r="P3471" s="184">
        <v>1</v>
      </c>
      <c r="Q3471" s="185" t="s">
        <v>107</v>
      </c>
      <c r="R3471" s="181" t="s">
        <v>37</v>
      </c>
      <c r="S3471" s="181" t="s">
        <v>96</v>
      </c>
      <c r="T3471" s="186">
        <v>45492</v>
      </c>
      <c r="U3471" s="187" t="s">
        <v>225</v>
      </c>
      <c r="V3471" s="188" t="str" cm="1">
        <f t="array" ref="V3471">IF(SUM(LEN(A3471:U3471))=0,"",IF(OR(OR(ISBLANK(E3471),SUM(LEN(B3471),LEN(C3471))=0),AND(NOT(D3471="Unknown"),ISBLANK(I3471)),AND(NOT(N3471="Unknown"),ISBLANK(Q3471))),"Missing Information", INDEX(Table15[Entire Service Line Classification], MATCH(SUMIFS(Table15[Unique ID],Table15[System-Owned Portion],D3471,Table15[If Material Anything Other than "Lead" in Column E,Was Material Ever Previously Lead?],F3471,Table15[Customer-Owned Portion],N3471),Table15[Unique ID],0),0)))</f>
        <v>Non-lead</v>
      </c>
      <c r="W3471" s="189"/>
    </row>
    <row r="3472" spans="1:23" s="190" customFormat="1" ht="37.5" x14ac:dyDescent="0.25">
      <c r="A3472" s="180">
        <v>10890455</v>
      </c>
      <c r="B3472" s="181" t="s">
        <v>6978</v>
      </c>
      <c r="C3472" s="182" t="s">
        <v>6979</v>
      </c>
      <c r="D3472" s="183" t="s">
        <v>43</v>
      </c>
      <c r="E3472" s="181" t="s">
        <v>35</v>
      </c>
      <c r="F3472" s="183" t="s">
        <v>35</v>
      </c>
      <c r="G3472" s="181" t="s">
        <v>230</v>
      </c>
      <c r="H3472" s="184">
        <v>1</v>
      </c>
      <c r="I3472" s="185" t="s">
        <v>107</v>
      </c>
      <c r="J3472" s="181" t="s">
        <v>37</v>
      </c>
      <c r="K3472" s="181" t="s">
        <v>38</v>
      </c>
      <c r="L3472" s="186">
        <v>45492</v>
      </c>
      <c r="M3472" s="187" t="s">
        <v>225</v>
      </c>
      <c r="N3472" s="183" t="s">
        <v>43</v>
      </c>
      <c r="O3472" s="181"/>
      <c r="P3472" s="184">
        <v>0.75</v>
      </c>
      <c r="Q3472" s="185" t="s">
        <v>107</v>
      </c>
      <c r="R3472" s="181" t="s">
        <v>37</v>
      </c>
      <c r="S3472" s="181" t="s">
        <v>96</v>
      </c>
      <c r="T3472" s="186">
        <v>45492</v>
      </c>
      <c r="U3472" s="187" t="s">
        <v>7068</v>
      </c>
      <c r="V3472" s="188" t="str" cm="1">
        <f t="array" ref="V3472">IF(SUM(LEN(A3472:U3472))=0,"",IF(OR(OR(ISBLANK(E3472),SUM(LEN(B3472),LEN(C3472))=0),AND(NOT(D3472="Unknown"),ISBLANK(I3472)),AND(NOT(N3472="Unknown"),ISBLANK(Q3472))),"Missing Information", INDEX(Table15[Entire Service Line Classification], MATCH(SUMIFS(Table15[Unique ID],Table15[System-Owned Portion],D3472,Table15[If Material Anything Other than "Lead" in Column E,Was Material Ever Previously Lead?],F3472,Table15[Customer-Owned Portion],N3472),Table15[Unique ID],0),0)))</f>
        <v>Non-lead</v>
      </c>
      <c r="W3472" s="189"/>
    </row>
    <row r="3473" spans="1:23" s="190" customFormat="1" ht="37.5" x14ac:dyDescent="0.25">
      <c r="A3473" s="180">
        <v>10890449</v>
      </c>
      <c r="B3473" s="181" t="s">
        <v>6980</v>
      </c>
      <c r="C3473" s="182" t="s">
        <v>6981</v>
      </c>
      <c r="D3473" s="183" t="s">
        <v>43</v>
      </c>
      <c r="E3473" s="181" t="s">
        <v>35</v>
      </c>
      <c r="F3473" s="183" t="s">
        <v>35</v>
      </c>
      <c r="G3473" s="181" t="s">
        <v>7045</v>
      </c>
      <c r="H3473" s="184">
        <v>2</v>
      </c>
      <c r="I3473" s="185" t="s">
        <v>107</v>
      </c>
      <c r="J3473" s="181" t="s">
        <v>37</v>
      </c>
      <c r="K3473" s="181" t="s">
        <v>38</v>
      </c>
      <c r="L3473" s="186">
        <v>45565</v>
      </c>
      <c r="M3473" s="187" t="s">
        <v>7069</v>
      </c>
      <c r="N3473" s="183" t="s">
        <v>36</v>
      </c>
      <c r="O3473" s="181"/>
      <c r="P3473" s="184">
        <v>0.75</v>
      </c>
      <c r="Q3473" s="185" t="s">
        <v>107</v>
      </c>
      <c r="R3473" s="181" t="s">
        <v>37</v>
      </c>
      <c r="S3473" s="181" t="s">
        <v>96</v>
      </c>
      <c r="T3473" s="186">
        <v>45565</v>
      </c>
      <c r="U3473" s="187" t="s">
        <v>225</v>
      </c>
      <c r="V3473" s="188" t="str" cm="1">
        <f t="array" ref="V3473">IF(SUM(LEN(A3473:U3473))=0,"",IF(OR(OR(ISBLANK(E3473),SUM(LEN(B3473),LEN(C3473))=0),AND(NOT(D3473="Unknown"),ISBLANK(I3473)),AND(NOT(N3473="Unknown"),ISBLANK(Q3473))),"Missing Information", INDEX(Table15[Entire Service Line Classification], MATCH(SUMIFS(Table15[Unique ID],Table15[System-Owned Portion],D3473,Table15[If Material Anything Other than "Lead" in Column E,Was Material Ever Previously Lead?],F3473,Table15[Customer-Owned Portion],N3473),Table15[Unique ID],0),0)))</f>
        <v>Non-lead</v>
      </c>
      <c r="W3473" s="189"/>
    </row>
    <row r="3474" spans="1:23" s="190" customFormat="1" ht="37.5" x14ac:dyDescent="0.25">
      <c r="A3474" s="180">
        <v>10890448</v>
      </c>
      <c r="B3474" s="181" t="s">
        <v>6982</v>
      </c>
      <c r="C3474" s="182" t="s">
        <v>6983</v>
      </c>
      <c r="D3474" s="183" t="s">
        <v>43</v>
      </c>
      <c r="E3474" s="181" t="s">
        <v>35</v>
      </c>
      <c r="F3474" s="183" t="s">
        <v>35</v>
      </c>
      <c r="G3474" s="181" t="s">
        <v>232</v>
      </c>
      <c r="H3474" s="184">
        <v>1</v>
      </c>
      <c r="I3474" s="185" t="s">
        <v>107</v>
      </c>
      <c r="J3474" s="181" t="s">
        <v>37</v>
      </c>
      <c r="K3474" s="181" t="s">
        <v>38</v>
      </c>
      <c r="L3474" s="186">
        <v>45492</v>
      </c>
      <c r="M3474" s="187" t="s">
        <v>225</v>
      </c>
      <c r="N3474" s="183" t="s">
        <v>43</v>
      </c>
      <c r="O3474" s="181"/>
      <c r="P3474" s="184">
        <v>0.75</v>
      </c>
      <c r="Q3474" s="185" t="s">
        <v>107</v>
      </c>
      <c r="R3474" s="181" t="s">
        <v>37</v>
      </c>
      <c r="S3474" s="181" t="s">
        <v>96</v>
      </c>
      <c r="T3474" s="186">
        <v>45492</v>
      </c>
      <c r="U3474" s="187" t="s">
        <v>7068</v>
      </c>
      <c r="V3474" s="188" t="str" cm="1">
        <f t="array" ref="V3474">IF(SUM(LEN(A3474:U3474))=0,"",IF(OR(OR(ISBLANK(E3474),SUM(LEN(B3474),LEN(C3474))=0),AND(NOT(D3474="Unknown"),ISBLANK(I3474)),AND(NOT(N3474="Unknown"),ISBLANK(Q3474))),"Missing Information", INDEX(Table15[Entire Service Line Classification], MATCH(SUMIFS(Table15[Unique ID],Table15[System-Owned Portion],D3474,Table15[If Material Anything Other than "Lead" in Column E,Was Material Ever Previously Lead?],F3474,Table15[Customer-Owned Portion],N3474),Table15[Unique ID],0),0)))</f>
        <v>Non-lead</v>
      </c>
      <c r="W3474" s="189"/>
    </row>
    <row r="3475" spans="1:23" s="190" customFormat="1" ht="37.5" x14ac:dyDescent="0.25">
      <c r="A3475" s="180">
        <v>10890447</v>
      </c>
      <c r="B3475" s="181" t="s">
        <v>6984</v>
      </c>
      <c r="C3475" s="182" t="s">
        <v>6985</v>
      </c>
      <c r="D3475" s="183" t="s">
        <v>43</v>
      </c>
      <c r="E3475" s="181" t="s">
        <v>35</v>
      </c>
      <c r="F3475" s="183" t="s">
        <v>35</v>
      </c>
      <c r="G3475" s="181" t="s">
        <v>233</v>
      </c>
      <c r="H3475" s="184">
        <v>0.75</v>
      </c>
      <c r="I3475" s="185" t="s">
        <v>107</v>
      </c>
      <c r="J3475" s="181" t="s">
        <v>37</v>
      </c>
      <c r="K3475" s="181" t="s">
        <v>38</v>
      </c>
      <c r="L3475" s="186">
        <v>45405</v>
      </c>
      <c r="M3475" s="187" t="s">
        <v>7069</v>
      </c>
      <c r="N3475" s="183" t="s">
        <v>43</v>
      </c>
      <c r="O3475" s="181"/>
      <c r="P3475" s="184">
        <v>0.75</v>
      </c>
      <c r="Q3475" s="185" t="s">
        <v>107</v>
      </c>
      <c r="R3475" s="181" t="s">
        <v>37</v>
      </c>
      <c r="S3475" s="181" t="s">
        <v>96</v>
      </c>
      <c r="T3475" s="186">
        <v>45405</v>
      </c>
      <c r="U3475" s="187" t="s">
        <v>7069</v>
      </c>
      <c r="V3475" s="188" t="str" cm="1">
        <f t="array" ref="V3475">IF(SUM(LEN(A3475:U3475))=0,"",IF(OR(OR(ISBLANK(E3475),SUM(LEN(B3475),LEN(C3475))=0),AND(NOT(D3475="Unknown"),ISBLANK(I3475)),AND(NOT(N3475="Unknown"),ISBLANK(Q3475))),"Missing Information", INDEX(Table15[Entire Service Line Classification], MATCH(SUMIFS(Table15[Unique ID],Table15[System-Owned Portion],D3475,Table15[If Material Anything Other than "Lead" in Column E,Was Material Ever Previously Lead?],F3475,Table15[Customer-Owned Portion],N3475),Table15[Unique ID],0),0)))</f>
        <v>Non-lead</v>
      </c>
      <c r="W3475" s="189"/>
    </row>
    <row r="3476" spans="1:23" s="190" customFormat="1" ht="37.5" x14ac:dyDescent="0.25">
      <c r="A3476" s="180">
        <v>10890445</v>
      </c>
      <c r="B3476" s="181" t="s">
        <v>6986</v>
      </c>
      <c r="C3476" s="182" t="s">
        <v>6987</v>
      </c>
      <c r="D3476" s="183" t="s">
        <v>43</v>
      </c>
      <c r="E3476" s="181" t="s">
        <v>35</v>
      </c>
      <c r="F3476" s="183" t="s">
        <v>35</v>
      </c>
      <c r="G3476" s="181" t="s">
        <v>225</v>
      </c>
      <c r="H3476" s="184">
        <v>0.75</v>
      </c>
      <c r="I3476" s="185" t="s">
        <v>107</v>
      </c>
      <c r="J3476" s="181" t="s">
        <v>37</v>
      </c>
      <c r="K3476" s="181" t="s">
        <v>38</v>
      </c>
      <c r="L3476" s="186">
        <v>45492</v>
      </c>
      <c r="M3476" s="187" t="s">
        <v>225</v>
      </c>
      <c r="N3476" s="183" t="s">
        <v>43</v>
      </c>
      <c r="O3476" s="181"/>
      <c r="P3476" s="184">
        <v>0.75</v>
      </c>
      <c r="Q3476" s="185" t="s">
        <v>107</v>
      </c>
      <c r="R3476" s="181" t="s">
        <v>37</v>
      </c>
      <c r="S3476" s="181" t="s">
        <v>96</v>
      </c>
      <c r="T3476" s="186">
        <v>45492</v>
      </c>
      <c r="U3476" s="187" t="s">
        <v>7068</v>
      </c>
      <c r="V3476" s="188" t="str" cm="1">
        <f t="array" ref="V3476">IF(SUM(LEN(A3476:U3476))=0,"",IF(OR(OR(ISBLANK(E3476),SUM(LEN(B3476),LEN(C3476))=0),AND(NOT(D3476="Unknown"),ISBLANK(I3476)),AND(NOT(N3476="Unknown"),ISBLANK(Q3476))),"Missing Information", INDEX(Table15[Entire Service Line Classification], MATCH(SUMIFS(Table15[Unique ID],Table15[System-Owned Portion],D3476,Table15[If Material Anything Other than "Lead" in Column E,Was Material Ever Previously Lead?],F3476,Table15[Customer-Owned Portion],N3476),Table15[Unique ID],0),0)))</f>
        <v>Non-lead</v>
      </c>
      <c r="W3476" s="189"/>
    </row>
    <row r="3477" spans="1:23" s="190" customFormat="1" ht="37.5" x14ac:dyDescent="0.25">
      <c r="A3477" s="180">
        <v>10890442</v>
      </c>
      <c r="B3477" s="181" t="s">
        <v>6988</v>
      </c>
      <c r="C3477" s="182" t="s">
        <v>6989</v>
      </c>
      <c r="D3477" s="183" t="s">
        <v>36</v>
      </c>
      <c r="E3477" s="181" t="s">
        <v>35</v>
      </c>
      <c r="F3477" s="183" t="s">
        <v>35</v>
      </c>
      <c r="G3477" s="181" t="s">
        <v>262</v>
      </c>
      <c r="H3477" s="184">
        <v>1</v>
      </c>
      <c r="I3477" s="185" t="s">
        <v>107</v>
      </c>
      <c r="J3477" s="181" t="s">
        <v>37</v>
      </c>
      <c r="K3477" s="181" t="s">
        <v>38</v>
      </c>
      <c r="L3477" s="186">
        <v>45491</v>
      </c>
      <c r="M3477" s="187" t="s">
        <v>225</v>
      </c>
      <c r="N3477" s="183" t="s">
        <v>44</v>
      </c>
      <c r="O3477" s="181"/>
      <c r="P3477" s="184">
        <v>0.75</v>
      </c>
      <c r="Q3477" s="185" t="s">
        <v>107</v>
      </c>
      <c r="R3477" s="181" t="s">
        <v>37</v>
      </c>
      <c r="S3477" s="181" t="s">
        <v>96</v>
      </c>
      <c r="T3477" s="186">
        <v>45491</v>
      </c>
      <c r="U3477" s="187" t="s">
        <v>7088</v>
      </c>
      <c r="V3477" s="188" t="str" cm="1">
        <f t="array" ref="V3477">IF(SUM(LEN(A3477:U3477))=0,"",IF(OR(OR(ISBLANK(E3477),SUM(LEN(B3477),LEN(C3477))=0),AND(NOT(D3477="Unknown"),ISBLANK(I3477)),AND(NOT(N3477="Unknown"),ISBLANK(Q3477))),"Missing Information", INDEX(Table15[Entire Service Line Classification], MATCH(SUMIFS(Table15[Unique ID],Table15[System-Owned Portion],D3477,Table15[If Material Anything Other than "Lead" in Column E,Was Material Ever Previously Lead?],F3477,Table15[Customer-Owned Portion],N3477),Table15[Unique ID],0),0)))</f>
        <v>Non-lead</v>
      </c>
      <c r="W3477" s="189"/>
    </row>
    <row r="3478" spans="1:23" s="190" customFormat="1" ht="37.5" x14ac:dyDescent="0.25">
      <c r="A3478" s="180">
        <v>10890441</v>
      </c>
      <c r="B3478" s="181" t="s">
        <v>6990</v>
      </c>
      <c r="C3478" s="182" t="s">
        <v>6991</v>
      </c>
      <c r="D3478" s="183" t="s">
        <v>36</v>
      </c>
      <c r="E3478" s="181" t="s">
        <v>35</v>
      </c>
      <c r="F3478" s="183" t="s">
        <v>35</v>
      </c>
      <c r="G3478" s="181" t="s">
        <v>261</v>
      </c>
      <c r="H3478" s="184">
        <v>1</v>
      </c>
      <c r="I3478" s="185" t="s">
        <v>107</v>
      </c>
      <c r="J3478" s="181" t="s">
        <v>37</v>
      </c>
      <c r="K3478" s="181" t="s">
        <v>38</v>
      </c>
      <c r="L3478" s="186">
        <v>45493</v>
      </c>
      <c r="M3478" s="187" t="s">
        <v>225</v>
      </c>
      <c r="N3478" s="183" t="s">
        <v>43</v>
      </c>
      <c r="O3478" s="181"/>
      <c r="P3478" s="184">
        <v>0.75</v>
      </c>
      <c r="Q3478" s="185" t="s">
        <v>107</v>
      </c>
      <c r="R3478" s="181" t="s">
        <v>37</v>
      </c>
      <c r="S3478" s="181" t="s">
        <v>96</v>
      </c>
      <c r="T3478" s="186">
        <v>45493</v>
      </c>
      <c r="U3478" s="187" t="s">
        <v>7068</v>
      </c>
      <c r="V3478" s="188" t="str" cm="1">
        <f t="array" ref="V3478">IF(SUM(LEN(A3478:U3478))=0,"",IF(OR(OR(ISBLANK(E3478),SUM(LEN(B3478),LEN(C3478))=0),AND(NOT(D3478="Unknown"),ISBLANK(I3478)),AND(NOT(N3478="Unknown"),ISBLANK(Q3478))),"Missing Information", INDEX(Table15[Entire Service Line Classification], MATCH(SUMIFS(Table15[Unique ID],Table15[System-Owned Portion],D3478,Table15[If Material Anything Other than "Lead" in Column E,Was Material Ever Previously Lead?],F3478,Table15[Customer-Owned Portion],N3478),Table15[Unique ID],0),0)))</f>
        <v>Non-lead</v>
      </c>
      <c r="W3478" s="189"/>
    </row>
    <row r="3479" spans="1:23" s="190" customFormat="1" ht="37.5" x14ac:dyDescent="0.25">
      <c r="A3479" s="180">
        <v>10890438</v>
      </c>
      <c r="B3479" s="181" t="s">
        <v>6992</v>
      </c>
      <c r="C3479" s="182" t="s">
        <v>6993</v>
      </c>
      <c r="D3479" s="183" t="s">
        <v>36</v>
      </c>
      <c r="E3479" s="181" t="s">
        <v>35</v>
      </c>
      <c r="F3479" s="183" t="s">
        <v>35</v>
      </c>
      <c r="G3479" s="181" t="s">
        <v>225</v>
      </c>
      <c r="H3479" s="184">
        <v>1</v>
      </c>
      <c r="I3479" s="185" t="s">
        <v>107</v>
      </c>
      <c r="J3479" s="181" t="s">
        <v>37</v>
      </c>
      <c r="K3479" s="181" t="s">
        <v>38</v>
      </c>
      <c r="L3479" s="186">
        <v>45493</v>
      </c>
      <c r="M3479" s="187" t="s">
        <v>225</v>
      </c>
      <c r="N3479" s="183" t="s">
        <v>43</v>
      </c>
      <c r="O3479" s="181"/>
      <c r="P3479" s="184">
        <v>1</v>
      </c>
      <c r="Q3479" s="185" t="s">
        <v>107</v>
      </c>
      <c r="R3479" s="181" t="s">
        <v>37</v>
      </c>
      <c r="S3479" s="181" t="s">
        <v>96</v>
      </c>
      <c r="T3479" s="186">
        <v>45493</v>
      </c>
      <c r="U3479" s="187" t="s">
        <v>7068</v>
      </c>
      <c r="V3479" s="188" t="str" cm="1">
        <f t="array" ref="V3479">IF(SUM(LEN(A3479:U3479))=0,"",IF(OR(OR(ISBLANK(E3479),SUM(LEN(B3479),LEN(C3479))=0),AND(NOT(D3479="Unknown"),ISBLANK(I3479)),AND(NOT(N3479="Unknown"),ISBLANK(Q3479))),"Missing Information", INDEX(Table15[Entire Service Line Classification], MATCH(SUMIFS(Table15[Unique ID],Table15[System-Owned Portion],D3479,Table15[If Material Anything Other than "Lead" in Column E,Was Material Ever Previously Lead?],F3479,Table15[Customer-Owned Portion],N3479),Table15[Unique ID],0),0)))</f>
        <v>Non-lead</v>
      </c>
      <c r="W3479" s="189"/>
    </row>
    <row r="3480" spans="1:23" s="190" customFormat="1" ht="37.5" x14ac:dyDescent="0.25">
      <c r="A3480" s="180">
        <v>10890435</v>
      </c>
      <c r="B3480" s="181" t="s">
        <v>6994</v>
      </c>
      <c r="C3480" s="182" t="s">
        <v>6995</v>
      </c>
      <c r="D3480" s="183" t="s">
        <v>36</v>
      </c>
      <c r="E3480" s="181" t="s">
        <v>35</v>
      </c>
      <c r="F3480" s="183" t="s">
        <v>35</v>
      </c>
      <c r="G3480" s="181" t="s">
        <v>256</v>
      </c>
      <c r="H3480" s="184">
        <v>1</v>
      </c>
      <c r="I3480" s="185" t="s">
        <v>107</v>
      </c>
      <c r="J3480" s="181" t="s">
        <v>37</v>
      </c>
      <c r="K3480" s="181" t="s">
        <v>38</v>
      </c>
      <c r="L3480" s="186">
        <v>45493</v>
      </c>
      <c r="M3480" s="187" t="s">
        <v>225</v>
      </c>
      <c r="N3480" s="183" t="s">
        <v>43</v>
      </c>
      <c r="O3480" s="181"/>
      <c r="P3480" s="184">
        <v>0.75</v>
      </c>
      <c r="Q3480" s="185" t="s">
        <v>107</v>
      </c>
      <c r="R3480" s="181" t="s">
        <v>37</v>
      </c>
      <c r="S3480" s="181" t="s">
        <v>96</v>
      </c>
      <c r="T3480" s="186">
        <v>45493</v>
      </c>
      <c r="U3480" s="187" t="s">
        <v>7068</v>
      </c>
      <c r="V3480" s="188" t="str" cm="1">
        <f t="array" ref="V3480">IF(SUM(LEN(A3480:U3480))=0,"",IF(OR(OR(ISBLANK(E3480),SUM(LEN(B3480),LEN(C3480))=0),AND(NOT(D3480="Unknown"),ISBLANK(I3480)),AND(NOT(N3480="Unknown"),ISBLANK(Q3480))),"Missing Information", INDEX(Table15[Entire Service Line Classification], MATCH(SUMIFS(Table15[Unique ID],Table15[System-Owned Portion],D3480,Table15[If Material Anything Other than "Lead" in Column E,Was Material Ever Previously Lead?],F3480,Table15[Customer-Owned Portion],N3480),Table15[Unique ID],0),0)))</f>
        <v>Non-lead</v>
      </c>
      <c r="W3480" s="189"/>
    </row>
    <row r="3481" spans="1:23" s="190" customFormat="1" ht="37.5" x14ac:dyDescent="0.25">
      <c r="A3481" s="180">
        <v>10890434</v>
      </c>
      <c r="B3481" s="181" t="s">
        <v>6996</v>
      </c>
      <c r="C3481" s="182" t="s">
        <v>6997</v>
      </c>
      <c r="D3481" s="183" t="s">
        <v>43</v>
      </c>
      <c r="E3481" s="181" t="s">
        <v>35</v>
      </c>
      <c r="F3481" s="183" t="s">
        <v>35</v>
      </c>
      <c r="G3481" s="181" t="s">
        <v>7032</v>
      </c>
      <c r="H3481" s="184">
        <v>1</v>
      </c>
      <c r="I3481" s="185" t="s">
        <v>107</v>
      </c>
      <c r="J3481" s="181" t="s">
        <v>37</v>
      </c>
      <c r="K3481" s="181" t="s">
        <v>38</v>
      </c>
      <c r="L3481" s="186">
        <v>45493</v>
      </c>
      <c r="M3481" s="187" t="s">
        <v>7068</v>
      </c>
      <c r="N3481" s="183" t="s">
        <v>36</v>
      </c>
      <c r="O3481" s="181"/>
      <c r="P3481" s="184">
        <v>1</v>
      </c>
      <c r="Q3481" s="185" t="s">
        <v>107</v>
      </c>
      <c r="R3481" s="181" t="s">
        <v>37</v>
      </c>
      <c r="S3481" s="181" t="s">
        <v>96</v>
      </c>
      <c r="T3481" s="186">
        <v>45493</v>
      </c>
      <c r="U3481" s="187" t="s">
        <v>225</v>
      </c>
      <c r="V3481" s="188" t="str" cm="1">
        <f t="array" ref="V3481">IF(SUM(LEN(A3481:U3481))=0,"",IF(OR(OR(ISBLANK(E3481),SUM(LEN(B3481),LEN(C3481))=0),AND(NOT(D3481="Unknown"),ISBLANK(I3481)),AND(NOT(N3481="Unknown"),ISBLANK(Q3481))),"Missing Information", INDEX(Table15[Entire Service Line Classification], MATCH(SUMIFS(Table15[Unique ID],Table15[System-Owned Portion],D3481,Table15[If Material Anything Other than "Lead" in Column E,Was Material Ever Previously Lead?],F3481,Table15[Customer-Owned Portion],N3481),Table15[Unique ID],0),0)))</f>
        <v>Non-lead</v>
      </c>
      <c r="W3481" s="189"/>
    </row>
    <row r="3482" spans="1:23" s="190" customFormat="1" ht="37.5" x14ac:dyDescent="0.25">
      <c r="A3482" s="180">
        <v>10890433</v>
      </c>
      <c r="B3482" s="181" t="s">
        <v>6998</v>
      </c>
      <c r="C3482" s="182" t="s">
        <v>6999</v>
      </c>
      <c r="D3482" s="183" t="s">
        <v>36</v>
      </c>
      <c r="E3482" s="181" t="s">
        <v>35</v>
      </c>
      <c r="F3482" s="183" t="s">
        <v>35</v>
      </c>
      <c r="G3482" s="181" t="s">
        <v>270</v>
      </c>
      <c r="H3482" s="184">
        <v>1</v>
      </c>
      <c r="I3482" s="185" t="s">
        <v>107</v>
      </c>
      <c r="J3482" s="181" t="s">
        <v>37</v>
      </c>
      <c r="K3482" s="181" t="s">
        <v>38</v>
      </c>
      <c r="L3482" s="186">
        <v>45493</v>
      </c>
      <c r="M3482" s="187" t="s">
        <v>225</v>
      </c>
      <c r="N3482" s="183" t="s">
        <v>43</v>
      </c>
      <c r="O3482" s="181"/>
      <c r="P3482" s="184">
        <v>0.75</v>
      </c>
      <c r="Q3482" s="185" t="s">
        <v>107</v>
      </c>
      <c r="R3482" s="181" t="s">
        <v>37</v>
      </c>
      <c r="S3482" s="181" t="s">
        <v>96</v>
      </c>
      <c r="T3482" s="186">
        <v>45493</v>
      </c>
      <c r="U3482" s="187" t="s">
        <v>7068</v>
      </c>
      <c r="V3482" s="188" t="str" cm="1">
        <f t="array" ref="V3482">IF(SUM(LEN(A3482:U3482))=0,"",IF(OR(OR(ISBLANK(E3482),SUM(LEN(B3482),LEN(C3482))=0),AND(NOT(D3482="Unknown"),ISBLANK(I3482)),AND(NOT(N3482="Unknown"),ISBLANK(Q3482))),"Missing Information", INDEX(Table15[Entire Service Line Classification], MATCH(SUMIFS(Table15[Unique ID],Table15[System-Owned Portion],D3482,Table15[If Material Anything Other than "Lead" in Column E,Was Material Ever Previously Lead?],F3482,Table15[Customer-Owned Portion],N3482),Table15[Unique ID],0),0)))</f>
        <v>Non-lead</v>
      </c>
      <c r="W3482" s="189"/>
    </row>
    <row r="3483" spans="1:23" s="190" customFormat="1" ht="37.5" x14ac:dyDescent="0.25">
      <c r="A3483" s="180">
        <v>10890432</v>
      </c>
      <c r="B3483" s="181" t="s">
        <v>7000</v>
      </c>
      <c r="C3483" s="182" t="s">
        <v>7001</v>
      </c>
      <c r="D3483" s="183" t="s">
        <v>36</v>
      </c>
      <c r="E3483" s="181" t="s">
        <v>35</v>
      </c>
      <c r="F3483" s="183" t="s">
        <v>35</v>
      </c>
      <c r="G3483" s="181" t="s">
        <v>257</v>
      </c>
      <c r="H3483" s="184">
        <v>1</v>
      </c>
      <c r="I3483" s="185" t="s">
        <v>107</v>
      </c>
      <c r="J3483" s="181" t="s">
        <v>37</v>
      </c>
      <c r="K3483" s="181" t="s">
        <v>38</v>
      </c>
      <c r="L3483" s="186">
        <v>45455</v>
      </c>
      <c r="M3483" s="187" t="s">
        <v>225</v>
      </c>
      <c r="N3483" s="183" t="s">
        <v>43</v>
      </c>
      <c r="O3483" s="181"/>
      <c r="P3483" s="184">
        <v>0.75</v>
      </c>
      <c r="Q3483" s="185" t="s">
        <v>107</v>
      </c>
      <c r="R3483" s="181" t="s">
        <v>37</v>
      </c>
      <c r="S3483" s="181" t="s">
        <v>96</v>
      </c>
      <c r="T3483" s="186">
        <v>45455</v>
      </c>
      <c r="U3483" s="187" t="s">
        <v>7069</v>
      </c>
      <c r="V3483" s="188" t="str" cm="1">
        <f t="array" ref="V3483">IF(SUM(LEN(A3483:U3483))=0,"",IF(OR(OR(ISBLANK(E3483),SUM(LEN(B3483),LEN(C3483))=0),AND(NOT(D3483="Unknown"),ISBLANK(I3483)),AND(NOT(N3483="Unknown"),ISBLANK(Q3483))),"Missing Information", INDEX(Table15[Entire Service Line Classification], MATCH(SUMIFS(Table15[Unique ID],Table15[System-Owned Portion],D3483,Table15[If Material Anything Other than "Lead" in Column E,Was Material Ever Previously Lead?],F3483,Table15[Customer-Owned Portion],N3483),Table15[Unique ID],0),0)))</f>
        <v>Non-lead</v>
      </c>
      <c r="W3483" s="189"/>
    </row>
    <row r="3484" spans="1:23" s="190" customFormat="1" ht="37.5" x14ac:dyDescent="0.25">
      <c r="A3484" s="180">
        <v>10890431</v>
      </c>
      <c r="B3484" s="181" t="s">
        <v>7002</v>
      </c>
      <c r="C3484" s="182" t="s">
        <v>7003</v>
      </c>
      <c r="D3484" s="183" t="s">
        <v>36</v>
      </c>
      <c r="E3484" s="181" t="s">
        <v>35</v>
      </c>
      <c r="F3484" s="183" t="s">
        <v>35</v>
      </c>
      <c r="G3484" s="181" t="s">
        <v>256</v>
      </c>
      <c r="H3484" s="184">
        <v>1</v>
      </c>
      <c r="I3484" s="185" t="s">
        <v>107</v>
      </c>
      <c r="J3484" s="181" t="s">
        <v>37</v>
      </c>
      <c r="K3484" s="181" t="s">
        <v>38</v>
      </c>
      <c r="L3484" s="186">
        <v>45455</v>
      </c>
      <c r="M3484" s="187" t="s">
        <v>225</v>
      </c>
      <c r="N3484" s="183" t="s">
        <v>36</v>
      </c>
      <c r="O3484" s="181"/>
      <c r="P3484" s="184">
        <v>1</v>
      </c>
      <c r="Q3484" s="185" t="s">
        <v>107</v>
      </c>
      <c r="R3484" s="181" t="s">
        <v>37</v>
      </c>
      <c r="S3484" s="181" t="s">
        <v>96</v>
      </c>
      <c r="T3484" s="186">
        <v>45455</v>
      </c>
      <c r="U3484" s="187" t="s">
        <v>225</v>
      </c>
      <c r="V3484" s="188" t="str" cm="1">
        <f t="array" ref="V3484">IF(SUM(LEN(A3484:U3484))=0,"",IF(OR(OR(ISBLANK(E3484),SUM(LEN(B3484),LEN(C3484))=0),AND(NOT(D3484="Unknown"),ISBLANK(I3484)),AND(NOT(N3484="Unknown"),ISBLANK(Q3484))),"Missing Information", INDEX(Table15[Entire Service Line Classification], MATCH(SUMIFS(Table15[Unique ID],Table15[System-Owned Portion],D3484,Table15[If Material Anything Other than "Lead" in Column E,Was Material Ever Previously Lead?],F3484,Table15[Customer-Owned Portion],N3484),Table15[Unique ID],0),0)))</f>
        <v>Non-lead</v>
      </c>
      <c r="W3484" s="189"/>
    </row>
    <row r="3485" spans="1:23" s="190" customFormat="1" ht="37.5" x14ac:dyDescent="0.25">
      <c r="A3485" s="180">
        <v>10890430</v>
      </c>
      <c r="B3485" s="181" t="s">
        <v>7004</v>
      </c>
      <c r="C3485" s="182" t="s">
        <v>7005</v>
      </c>
      <c r="D3485" s="183" t="s">
        <v>43</v>
      </c>
      <c r="E3485" s="181" t="s">
        <v>35</v>
      </c>
      <c r="F3485" s="183" t="s">
        <v>35</v>
      </c>
      <c r="G3485" s="181" t="s">
        <v>280</v>
      </c>
      <c r="H3485" s="184">
        <v>1</v>
      </c>
      <c r="I3485" s="185" t="s">
        <v>107</v>
      </c>
      <c r="J3485" s="181" t="s">
        <v>37</v>
      </c>
      <c r="K3485" s="181" t="s">
        <v>38</v>
      </c>
      <c r="L3485" s="186">
        <v>45492</v>
      </c>
      <c r="M3485" s="187" t="s">
        <v>225</v>
      </c>
      <c r="N3485" s="183" t="s">
        <v>43</v>
      </c>
      <c r="O3485" s="181"/>
      <c r="P3485" s="184">
        <v>1</v>
      </c>
      <c r="Q3485" s="185" t="s">
        <v>107</v>
      </c>
      <c r="R3485" s="181" t="s">
        <v>37</v>
      </c>
      <c r="S3485" s="181" t="s">
        <v>96</v>
      </c>
      <c r="T3485" s="186">
        <v>45492</v>
      </c>
      <c r="U3485" s="187" t="s">
        <v>7068</v>
      </c>
      <c r="V3485" s="188" t="str" cm="1">
        <f t="array" ref="V3485">IF(SUM(LEN(A3485:U3485))=0,"",IF(OR(OR(ISBLANK(E3485),SUM(LEN(B3485),LEN(C3485))=0),AND(NOT(D3485="Unknown"),ISBLANK(I3485)),AND(NOT(N3485="Unknown"),ISBLANK(Q3485))),"Missing Information", INDEX(Table15[Entire Service Line Classification], MATCH(SUMIFS(Table15[Unique ID],Table15[System-Owned Portion],D3485,Table15[If Material Anything Other than "Lead" in Column E,Was Material Ever Previously Lead?],F3485,Table15[Customer-Owned Portion],N3485),Table15[Unique ID],0),0)))</f>
        <v>Non-lead</v>
      </c>
      <c r="W3485" s="189"/>
    </row>
    <row r="3486" spans="1:23" s="190" customFormat="1" ht="37.5" x14ac:dyDescent="0.25">
      <c r="A3486" s="180">
        <v>10890429</v>
      </c>
      <c r="B3486" s="181" t="s">
        <v>7006</v>
      </c>
      <c r="C3486" s="182" t="s">
        <v>7007</v>
      </c>
      <c r="D3486" s="183" t="s">
        <v>36</v>
      </c>
      <c r="E3486" s="181" t="s">
        <v>35</v>
      </c>
      <c r="F3486" s="183" t="s">
        <v>35</v>
      </c>
      <c r="G3486" s="181" t="s">
        <v>249</v>
      </c>
      <c r="H3486" s="184">
        <v>1</v>
      </c>
      <c r="I3486" s="185" t="s">
        <v>107</v>
      </c>
      <c r="J3486" s="181" t="s">
        <v>37</v>
      </c>
      <c r="K3486" s="181" t="s">
        <v>38</v>
      </c>
      <c r="L3486" s="186">
        <v>45405</v>
      </c>
      <c r="M3486" s="187" t="s">
        <v>225</v>
      </c>
      <c r="N3486" s="183" t="s">
        <v>36</v>
      </c>
      <c r="O3486" s="181"/>
      <c r="P3486" s="184">
        <v>1</v>
      </c>
      <c r="Q3486" s="185" t="s">
        <v>107</v>
      </c>
      <c r="R3486" s="181" t="s">
        <v>37</v>
      </c>
      <c r="S3486" s="181" t="s">
        <v>96</v>
      </c>
      <c r="T3486" s="186">
        <v>45405</v>
      </c>
      <c r="U3486" s="187" t="s">
        <v>225</v>
      </c>
      <c r="V3486" s="188" t="str" cm="1">
        <f t="array" ref="V3486">IF(SUM(LEN(A3486:U3486))=0,"",IF(OR(OR(ISBLANK(E3486),SUM(LEN(B3486),LEN(C3486))=0),AND(NOT(D3486="Unknown"),ISBLANK(I3486)),AND(NOT(N3486="Unknown"),ISBLANK(Q3486))),"Missing Information", INDEX(Table15[Entire Service Line Classification], MATCH(SUMIFS(Table15[Unique ID],Table15[System-Owned Portion],D3486,Table15[If Material Anything Other than "Lead" in Column E,Was Material Ever Previously Lead?],F3486,Table15[Customer-Owned Portion],N3486),Table15[Unique ID],0),0)))</f>
        <v>Non-lead</v>
      </c>
      <c r="W3486" s="189"/>
    </row>
    <row r="3487" spans="1:23" s="190" customFormat="1" ht="37.5" x14ac:dyDescent="0.25">
      <c r="A3487" s="180">
        <v>10890428</v>
      </c>
      <c r="B3487" s="181" t="s">
        <v>7008</v>
      </c>
      <c r="C3487" s="182" t="s">
        <v>7009</v>
      </c>
      <c r="D3487" s="183" t="s">
        <v>36</v>
      </c>
      <c r="E3487" s="181" t="s">
        <v>35</v>
      </c>
      <c r="F3487" s="183" t="s">
        <v>35</v>
      </c>
      <c r="G3487" s="181" t="s">
        <v>271</v>
      </c>
      <c r="H3487" s="184">
        <v>1</v>
      </c>
      <c r="I3487" s="185" t="s">
        <v>107</v>
      </c>
      <c r="J3487" s="181" t="s">
        <v>37</v>
      </c>
      <c r="K3487" s="181" t="s">
        <v>38</v>
      </c>
      <c r="L3487" s="186">
        <v>45491</v>
      </c>
      <c r="M3487" s="187" t="s">
        <v>225</v>
      </c>
      <c r="N3487" s="183" t="s">
        <v>36</v>
      </c>
      <c r="O3487" s="181"/>
      <c r="P3487" s="184">
        <v>1</v>
      </c>
      <c r="Q3487" s="185" t="s">
        <v>107</v>
      </c>
      <c r="R3487" s="181" t="s">
        <v>37</v>
      </c>
      <c r="S3487" s="181" t="s">
        <v>96</v>
      </c>
      <c r="T3487" s="186">
        <v>45491</v>
      </c>
      <c r="U3487" s="187" t="s">
        <v>225</v>
      </c>
      <c r="V3487" s="188" t="str" cm="1">
        <f t="array" ref="V3487">IF(SUM(LEN(A3487:U3487))=0,"",IF(OR(OR(ISBLANK(E3487),SUM(LEN(B3487),LEN(C3487))=0),AND(NOT(D3487="Unknown"),ISBLANK(I3487)),AND(NOT(N3487="Unknown"),ISBLANK(Q3487))),"Missing Information", INDEX(Table15[Entire Service Line Classification], MATCH(SUMIFS(Table15[Unique ID],Table15[System-Owned Portion],D3487,Table15[If Material Anything Other than "Lead" in Column E,Was Material Ever Previously Lead?],F3487,Table15[Customer-Owned Portion],N3487),Table15[Unique ID],0),0)))</f>
        <v>Non-lead</v>
      </c>
      <c r="W3487" s="189"/>
    </row>
    <row r="3488" spans="1:23" s="190" customFormat="1" ht="37.5" x14ac:dyDescent="0.25">
      <c r="A3488" s="180">
        <v>10890427</v>
      </c>
      <c r="B3488" s="181" t="s">
        <v>7010</v>
      </c>
      <c r="C3488" s="182" t="s">
        <v>6378</v>
      </c>
      <c r="D3488" s="183" t="s">
        <v>43</v>
      </c>
      <c r="E3488" s="181" t="s">
        <v>35</v>
      </c>
      <c r="F3488" s="183" t="s">
        <v>35</v>
      </c>
      <c r="G3488" s="181" t="s">
        <v>225</v>
      </c>
      <c r="H3488" s="184">
        <v>2</v>
      </c>
      <c r="I3488" s="185" t="s">
        <v>107</v>
      </c>
      <c r="J3488" s="181" t="s">
        <v>37</v>
      </c>
      <c r="K3488" s="181" t="s">
        <v>38</v>
      </c>
      <c r="L3488" s="186">
        <v>45492</v>
      </c>
      <c r="M3488" s="187" t="s">
        <v>225</v>
      </c>
      <c r="N3488" s="183" t="s">
        <v>43</v>
      </c>
      <c r="O3488" s="181"/>
      <c r="P3488" s="184">
        <v>2</v>
      </c>
      <c r="Q3488" s="185" t="s">
        <v>107</v>
      </c>
      <c r="R3488" s="181" t="s">
        <v>37</v>
      </c>
      <c r="S3488" s="181" t="s">
        <v>96</v>
      </c>
      <c r="T3488" s="186">
        <v>45492</v>
      </c>
      <c r="U3488" s="187" t="s">
        <v>7068</v>
      </c>
      <c r="V3488" s="188" t="str" cm="1">
        <f t="array" ref="V3488">IF(SUM(LEN(A3488:U3488))=0,"",IF(OR(OR(ISBLANK(E3488),SUM(LEN(B3488),LEN(C3488))=0),AND(NOT(D3488="Unknown"),ISBLANK(I3488)),AND(NOT(N3488="Unknown"),ISBLANK(Q3488))),"Missing Information", INDEX(Table15[Entire Service Line Classification], MATCH(SUMIFS(Table15[Unique ID],Table15[System-Owned Portion],D3488,Table15[If Material Anything Other than "Lead" in Column E,Was Material Ever Previously Lead?],F3488,Table15[Customer-Owned Portion],N3488),Table15[Unique ID],0),0)))</f>
        <v>Non-lead</v>
      </c>
      <c r="W3488" s="189"/>
    </row>
    <row r="3489" spans="1:23" s="190" customFormat="1" ht="37.5" x14ac:dyDescent="0.25">
      <c r="A3489" s="180">
        <v>10890426</v>
      </c>
      <c r="B3489" s="181" t="s">
        <v>7011</v>
      </c>
      <c r="C3489" s="182" t="s">
        <v>7012</v>
      </c>
      <c r="D3489" s="183" t="s">
        <v>36</v>
      </c>
      <c r="E3489" s="181" t="s">
        <v>35</v>
      </c>
      <c r="F3489" s="183" t="s">
        <v>35</v>
      </c>
      <c r="G3489" s="181" t="s">
        <v>7047</v>
      </c>
      <c r="H3489" s="184">
        <v>1</v>
      </c>
      <c r="I3489" s="185" t="s">
        <v>107</v>
      </c>
      <c r="J3489" s="181" t="s">
        <v>37</v>
      </c>
      <c r="K3489" s="181" t="s">
        <v>38</v>
      </c>
      <c r="L3489" s="186">
        <v>45492</v>
      </c>
      <c r="M3489" s="187" t="s">
        <v>225</v>
      </c>
      <c r="N3489" s="183" t="s">
        <v>43</v>
      </c>
      <c r="O3489" s="181"/>
      <c r="P3489" s="184">
        <v>0.75</v>
      </c>
      <c r="Q3489" s="185" t="s">
        <v>107</v>
      </c>
      <c r="R3489" s="181" t="s">
        <v>37</v>
      </c>
      <c r="S3489" s="181" t="s">
        <v>96</v>
      </c>
      <c r="T3489" s="186">
        <v>45492</v>
      </c>
      <c r="U3489" s="187" t="s">
        <v>7068</v>
      </c>
      <c r="V3489" s="188" t="str" cm="1">
        <f t="array" ref="V3489">IF(SUM(LEN(A3489:U3489))=0,"",IF(OR(OR(ISBLANK(E3489),SUM(LEN(B3489),LEN(C3489))=0),AND(NOT(D3489="Unknown"),ISBLANK(I3489)),AND(NOT(N3489="Unknown"),ISBLANK(Q3489))),"Missing Information", INDEX(Table15[Entire Service Line Classification], MATCH(SUMIFS(Table15[Unique ID],Table15[System-Owned Portion],D3489,Table15[If Material Anything Other than "Lead" in Column E,Was Material Ever Previously Lead?],F3489,Table15[Customer-Owned Portion],N3489),Table15[Unique ID],0),0)))</f>
        <v>Non-lead</v>
      </c>
      <c r="W3489" s="189"/>
    </row>
    <row r="3490" spans="1:23" s="190" customFormat="1" ht="37.5" x14ac:dyDescent="0.25">
      <c r="A3490" s="180">
        <v>10890425</v>
      </c>
      <c r="B3490" s="181" t="s">
        <v>7013</v>
      </c>
      <c r="C3490" s="182" t="s">
        <v>7014</v>
      </c>
      <c r="D3490" s="183" t="s">
        <v>43</v>
      </c>
      <c r="E3490" s="181" t="s">
        <v>35</v>
      </c>
      <c r="F3490" s="183" t="s">
        <v>35</v>
      </c>
      <c r="G3490" s="181" t="s">
        <v>239</v>
      </c>
      <c r="H3490" s="184">
        <v>1</v>
      </c>
      <c r="I3490" s="185" t="s">
        <v>107</v>
      </c>
      <c r="J3490" s="181" t="s">
        <v>37</v>
      </c>
      <c r="K3490" s="181" t="s">
        <v>38</v>
      </c>
      <c r="L3490" s="186">
        <v>45492</v>
      </c>
      <c r="M3490" s="187" t="s">
        <v>225</v>
      </c>
      <c r="N3490" s="183" t="s">
        <v>43</v>
      </c>
      <c r="O3490" s="181"/>
      <c r="P3490" s="184">
        <v>1</v>
      </c>
      <c r="Q3490" s="185" t="s">
        <v>107</v>
      </c>
      <c r="R3490" s="181" t="s">
        <v>37</v>
      </c>
      <c r="S3490" s="181" t="s">
        <v>96</v>
      </c>
      <c r="T3490" s="186">
        <v>45492</v>
      </c>
      <c r="U3490" s="187" t="s">
        <v>7068</v>
      </c>
      <c r="V3490" s="188" t="str" cm="1">
        <f t="array" ref="V3490">IF(SUM(LEN(A3490:U3490))=0,"",IF(OR(OR(ISBLANK(E3490),SUM(LEN(B3490),LEN(C3490))=0),AND(NOT(D3490="Unknown"),ISBLANK(I3490)),AND(NOT(N3490="Unknown"),ISBLANK(Q3490))),"Missing Information", INDEX(Table15[Entire Service Line Classification], MATCH(SUMIFS(Table15[Unique ID],Table15[System-Owned Portion],D3490,Table15[If Material Anything Other than "Lead" in Column E,Was Material Ever Previously Lead?],F3490,Table15[Customer-Owned Portion],N3490),Table15[Unique ID],0),0)))</f>
        <v>Non-lead</v>
      </c>
      <c r="W3490" s="189"/>
    </row>
    <row r="3491" spans="1:23" s="190" customFormat="1" ht="37.5" x14ac:dyDescent="0.25">
      <c r="A3491" s="180">
        <v>10890424</v>
      </c>
      <c r="B3491" s="181" t="s">
        <v>7015</v>
      </c>
      <c r="C3491" s="182" t="s">
        <v>7016</v>
      </c>
      <c r="D3491" s="183" t="s">
        <v>43</v>
      </c>
      <c r="E3491" s="181" t="s">
        <v>35</v>
      </c>
      <c r="F3491" s="183" t="s">
        <v>35</v>
      </c>
      <c r="G3491" s="181" t="s">
        <v>7034</v>
      </c>
      <c r="H3491" s="184">
        <v>1</v>
      </c>
      <c r="I3491" s="185" t="s">
        <v>107</v>
      </c>
      <c r="J3491" s="181" t="s">
        <v>37</v>
      </c>
      <c r="K3491" s="181" t="s">
        <v>38</v>
      </c>
      <c r="L3491" s="186">
        <v>45492</v>
      </c>
      <c r="M3491" s="187" t="s">
        <v>7068</v>
      </c>
      <c r="N3491" s="183" t="s">
        <v>36</v>
      </c>
      <c r="O3491" s="181"/>
      <c r="P3491" s="184">
        <v>1</v>
      </c>
      <c r="Q3491" s="185" t="s">
        <v>107</v>
      </c>
      <c r="R3491" s="181" t="s">
        <v>37</v>
      </c>
      <c r="S3491" s="181" t="s">
        <v>96</v>
      </c>
      <c r="T3491" s="186">
        <v>45492</v>
      </c>
      <c r="U3491" s="187" t="s">
        <v>225</v>
      </c>
      <c r="V3491" s="188" t="str" cm="1">
        <f t="array" ref="V3491">IF(SUM(LEN(A3491:U3491))=0,"",IF(OR(OR(ISBLANK(E3491),SUM(LEN(B3491),LEN(C3491))=0),AND(NOT(D3491="Unknown"),ISBLANK(I3491)),AND(NOT(N3491="Unknown"),ISBLANK(Q3491))),"Missing Information", INDEX(Table15[Entire Service Line Classification], MATCH(SUMIFS(Table15[Unique ID],Table15[System-Owned Portion],D3491,Table15[If Material Anything Other than "Lead" in Column E,Was Material Ever Previously Lead?],F3491,Table15[Customer-Owned Portion],N3491),Table15[Unique ID],0),0)))</f>
        <v>Non-lead</v>
      </c>
      <c r="W3491" s="189"/>
    </row>
    <row r="3492" spans="1:23" s="190" customFormat="1" ht="37.5" x14ac:dyDescent="0.25">
      <c r="A3492" s="180">
        <v>10890423</v>
      </c>
      <c r="B3492" s="181" t="s">
        <v>7017</v>
      </c>
      <c r="C3492" s="182" t="s">
        <v>7018</v>
      </c>
      <c r="D3492" s="183" t="s">
        <v>43</v>
      </c>
      <c r="E3492" s="181" t="s">
        <v>35</v>
      </c>
      <c r="F3492" s="183" t="s">
        <v>35</v>
      </c>
      <c r="G3492" s="181" t="s">
        <v>262</v>
      </c>
      <c r="H3492" s="184">
        <v>0.75</v>
      </c>
      <c r="I3492" s="185" t="s">
        <v>107</v>
      </c>
      <c r="J3492" s="181" t="s">
        <v>37</v>
      </c>
      <c r="K3492" s="181" t="s">
        <v>38</v>
      </c>
      <c r="L3492" s="186">
        <v>45492</v>
      </c>
      <c r="M3492" s="187" t="s">
        <v>225</v>
      </c>
      <c r="N3492" s="183" t="s">
        <v>43</v>
      </c>
      <c r="O3492" s="181"/>
      <c r="P3492" s="184">
        <v>0.75</v>
      </c>
      <c r="Q3492" s="185" t="s">
        <v>107</v>
      </c>
      <c r="R3492" s="181" t="s">
        <v>37</v>
      </c>
      <c r="S3492" s="181" t="s">
        <v>96</v>
      </c>
      <c r="T3492" s="186">
        <v>45492</v>
      </c>
      <c r="U3492" s="187" t="s">
        <v>7068</v>
      </c>
      <c r="V3492" s="188" t="str" cm="1">
        <f t="array" ref="V3492">IF(SUM(LEN(A3492:U3492))=0,"",IF(OR(OR(ISBLANK(E3492),SUM(LEN(B3492),LEN(C3492))=0),AND(NOT(D3492="Unknown"),ISBLANK(I3492)),AND(NOT(N3492="Unknown"),ISBLANK(Q3492))),"Missing Information", INDEX(Table15[Entire Service Line Classification], MATCH(SUMIFS(Table15[Unique ID],Table15[System-Owned Portion],D3492,Table15[If Material Anything Other than "Lead" in Column E,Was Material Ever Previously Lead?],F3492,Table15[Customer-Owned Portion],N3492),Table15[Unique ID],0),0)))</f>
        <v>Non-lead</v>
      </c>
      <c r="W3492" s="189"/>
    </row>
    <row r="3493" spans="1:23" s="190" customFormat="1" ht="37.5" x14ac:dyDescent="0.25">
      <c r="A3493" s="180">
        <v>10890421</v>
      </c>
      <c r="B3493" s="181" t="s">
        <v>7019</v>
      </c>
      <c r="C3493" s="182" t="s">
        <v>7020</v>
      </c>
      <c r="D3493" s="183" t="s">
        <v>36</v>
      </c>
      <c r="E3493" s="181" t="s">
        <v>35</v>
      </c>
      <c r="F3493" s="183" t="s">
        <v>35</v>
      </c>
      <c r="G3493" s="181" t="s">
        <v>238</v>
      </c>
      <c r="H3493" s="184">
        <v>1</v>
      </c>
      <c r="I3493" s="185" t="s">
        <v>107</v>
      </c>
      <c r="J3493" s="181" t="s">
        <v>37</v>
      </c>
      <c r="K3493" s="181" t="s">
        <v>38</v>
      </c>
      <c r="L3493" s="186">
        <v>45492</v>
      </c>
      <c r="M3493" s="187" t="s">
        <v>225</v>
      </c>
      <c r="N3493" s="183" t="s">
        <v>43</v>
      </c>
      <c r="O3493" s="181"/>
      <c r="P3493" s="184">
        <v>0.75</v>
      </c>
      <c r="Q3493" s="185" t="s">
        <v>107</v>
      </c>
      <c r="R3493" s="181" t="s">
        <v>37</v>
      </c>
      <c r="S3493" s="181" t="s">
        <v>96</v>
      </c>
      <c r="T3493" s="186">
        <v>45492</v>
      </c>
      <c r="U3493" s="187" t="s">
        <v>7068</v>
      </c>
      <c r="V3493" s="188" t="str" cm="1">
        <f t="array" ref="V3493">IF(SUM(LEN(A3493:U3493))=0,"",IF(OR(OR(ISBLANK(E3493),SUM(LEN(B3493),LEN(C3493))=0),AND(NOT(D3493="Unknown"),ISBLANK(I3493)),AND(NOT(N3493="Unknown"),ISBLANK(Q3493))),"Missing Information", INDEX(Table15[Entire Service Line Classification], MATCH(SUMIFS(Table15[Unique ID],Table15[System-Owned Portion],D3493,Table15[If Material Anything Other than "Lead" in Column E,Was Material Ever Previously Lead?],F3493,Table15[Customer-Owned Portion],N3493),Table15[Unique ID],0),0)))</f>
        <v>Non-lead</v>
      </c>
      <c r="W3493" s="189"/>
    </row>
    <row r="3494" spans="1:23" s="190" customFormat="1" ht="37.5" x14ac:dyDescent="0.25">
      <c r="A3494" s="180">
        <v>10890420</v>
      </c>
      <c r="B3494" s="181" t="s">
        <v>7021</v>
      </c>
      <c r="C3494" s="182" t="s">
        <v>7022</v>
      </c>
      <c r="D3494" s="183" t="s">
        <v>36</v>
      </c>
      <c r="E3494" s="181" t="s">
        <v>35</v>
      </c>
      <c r="F3494" s="183" t="s">
        <v>35</v>
      </c>
      <c r="G3494" s="181" t="s">
        <v>257</v>
      </c>
      <c r="H3494" s="184">
        <v>1</v>
      </c>
      <c r="I3494" s="185" t="s">
        <v>107</v>
      </c>
      <c r="J3494" s="181" t="s">
        <v>37</v>
      </c>
      <c r="K3494" s="181" t="s">
        <v>38</v>
      </c>
      <c r="L3494" s="186">
        <v>45405</v>
      </c>
      <c r="M3494" s="187" t="s">
        <v>225</v>
      </c>
      <c r="N3494" s="183" t="s">
        <v>43</v>
      </c>
      <c r="O3494" s="181"/>
      <c r="P3494" s="184">
        <v>0.75</v>
      </c>
      <c r="Q3494" s="185" t="s">
        <v>107</v>
      </c>
      <c r="R3494" s="181" t="s">
        <v>37</v>
      </c>
      <c r="S3494" s="181" t="s">
        <v>96</v>
      </c>
      <c r="T3494" s="186">
        <v>45405</v>
      </c>
      <c r="U3494" s="187" t="s">
        <v>7069</v>
      </c>
      <c r="V3494" s="188" t="str" cm="1">
        <f t="array" ref="V3494">IF(SUM(LEN(A3494:U3494))=0,"",IF(OR(OR(ISBLANK(E3494),SUM(LEN(B3494),LEN(C3494))=0),AND(NOT(D3494="Unknown"),ISBLANK(I3494)),AND(NOT(N3494="Unknown"),ISBLANK(Q3494))),"Missing Information", INDEX(Table15[Entire Service Line Classification], MATCH(SUMIFS(Table15[Unique ID],Table15[System-Owned Portion],D3494,Table15[If Material Anything Other than "Lead" in Column E,Was Material Ever Previously Lead?],F3494,Table15[Customer-Owned Portion],N3494),Table15[Unique ID],0),0)))</f>
        <v>Non-lead</v>
      </c>
      <c r="W3494" s="189"/>
    </row>
    <row r="3495" spans="1:23" s="190" customFormat="1" ht="37.5" x14ac:dyDescent="0.25">
      <c r="A3495" s="180">
        <v>10890419</v>
      </c>
      <c r="B3495" s="181" t="s">
        <v>7023</v>
      </c>
      <c r="C3495" s="182" t="s">
        <v>6947</v>
      </c>
      <c r="D3495" s="183" t="s">
        <v>36</v>
      </c>
      <c r="E3495" s="181" t="s">
        <v>35</v>
      </c>
      <c r="F3495" s="183" t="s">
        <v>35</v>
      </c>
      <c r="G3495" s="181" t="s">
        <v>225</v>
      </c>
      <c r="H3495" s="184">
        <v>1</v>
      </c>
      <c r="I3495" s="185" t="s">
        <v>107</v>
      </c>
      <c r="J3495" s="181" t="s">
        <v>37</v>
      </c>
      <c r="K3495" s="181" t="s">
        <v>38</v>
      </c>
      <c r="L3495" s="186">
        <v>45405</v>
      </c>
      <c r="M3495" s="187" t="s">
        <v>225</v>
      </c>
      <c r="N3495" s="183" t="s">
        <v>36</v>
      </c>
      <c r="O3495" s="181"/>
      <c r="P3495" s="184">
        <v>0.75</v>
      </c>
      <c r="Q3495" s="185" t="s">
        <v>107</v>
      </c>
      <c r="R3495" s="181" t="s">
        <v>37</v>
      </c>
      <c r="S3495" s="181" t="s">
        <v>96</v>
      </c>
      <c r="T3495" s="186">
        <v>45405</v>
      </c>
      <c r="U3495" s="187" t="s">
        <v>225</v>
      </c>
      <c r="V3495" s="188" t="str" cm="1">
        <f t="array" ref="V3495">IF(SUM(LEN(A3495:U3495))=0,"",IF(OR(OR(ISBLANK(E3495),SUM(LEN(B3495),LEN(C3495))=0),AND(NOT(D3495="Unknown"),ISBLANK(I3495)),AND(NOT(N3495="Unknown"),ISBLANK(Q3495))),"Missing Information", INDEX(Table15[Entire Service Line Classification], MATCH(SUMIFS(Table15[Unique ID],Table15[System-Owned Portion],D3495,Table15[If Material Anything Other than "Lead" in Column E,Was Material Ever Previously Lead?],F3495,Table15[Customer-Owned Portion],N3495),Table15[Unique ID],0),0)))</f>
        <v>Non-lead</v>
      </c>
      <c r="W3495" s="189"/>
    </row>
    <row r="3496" spans="1:23" s="190" customFormat="1" ht="37.5" x14ac:dyDescent="0.25">
      <c r="A3496" s="180">
        <v>10890418</v>
      </c>
      <c r="B3496" s="181" t="s">
        <v>7024</v>
      </c>
      <c r="C3496" s="182" t="s">
        <v>7025</v>
      </c>
      <c r="D3496" s="183" t="s">
        <v>36</v>
      </c>
      <c r="E3496" s="181" t="s">
        <v>35</v>
      </c>
      <c r="F3496" s="183" t="s">
        <v>35</v>
      </c>
      <c r="G3496" s="181" t="s">
        <v>225</v>
      </c>
      <c r="H3496" s="184">
        <v>1</v>
      </c>
      <c r="I3496" s="185" t="s">
        <v>107</v>
      </c>
      <c r="J3496" s="181" t="s">
        <v>37</v>
      </c>
      <c r="K3496" s="181" t="s">
        <v>38</v>
      </c>
      <c r="L3496" s="186">
        <v>45495</v>
      </c>
      <c r="M3496" s="187" t="s">
        <v>225</v>
      </c>
      <c r="N3496" s="183" t="s">
        <v>43</v>
      </c>
      <c r="O3496" s="181"/>
      <c r="P3496" s="184">
        <v>0.75</v>
      </c>
      <c r="Q3496" s="185" t="s">
        <v>107</v>
      </c>
      <c r="R3496" s="181" t="s">
        <v>37</v>
      </c>
      <c r="S3496" s="181" t="s">
        <v>96</v>
      </c>
      <c r="T3496" s="186">
        <v>45495</v>
      </c>
      <c r="U3496" s="187" t="s">
        <v>7068</v>
      </c>
      <c r="V3496" s="188" t="str" cm="1">
        <f t="array" ref="V3496">IF(SUM(LEN(A3496:U3496))=0,"",IF(OR(OR(ISBLANK(E3496),SUM(LEN(B3496),LEN(C3496))=0),AND(NOT(D3496="Unknown"),ISBLANK(I3496)),AND(NOT(N3496="Unknown"),ISBLANK(Q3496))),"Missing Information", INDEX(Table15[Entire Service Line Classification], MATCH(SUMIFS(Table15[Unique ID],Table15[System-Owned Portion],D3496,Table15[If Material Anything Other than "Lead" in Column E,Was Material Ever Previously Lead?],F3496,Table15[Customer-Owned Portion],N3496),Table15[Unique ID],0),0)))</f>
        <v>Non-lead</v>
      </c>
      <c r="W3496" s="189"/>
    </row>
    <row r="3497" spans="1:23" s="190" customFormat="1" ht="37.5" x14ac:dyDescent="0.25">
      <c r="A3497" s="180">
        <v>10890417</v>
      </c>
      <c r="B3497" s="181" t="s">
        <v>7026</v>
      </c>
      <c r="C3497" s="182" t="s">
        <v>7027</v>
      </c>
      <c r="D3497" s="183" t="s">
        <v>43</v>
      </c>
      <c r="E3497" s="181" t="s">
        <v>35</v>
      </c>
      <c r="F3497" s="183" t="s">
        <v>35</v>
      </c>
      <c r="G3497" s="181" t="s">
        <v>271</v>
      </c>
      <c r="H3497" s="184">
        <v>0.75</v>
      </c>
      <c r="I3497" s="185" t="s">
        <v>107</v>
      </c>
      <c r="J3497" s="181" t="s">
        <v>37</v>
      </c>
      <c r="K3497" s="181" t="s">
        <v>38</v>
      </c>
      <c r="L3497" s="186">
        <v>45405</v>
      </c>
      <c r="M3497" s="187" t="s">
        <v>7069</v>
      </c>
      <c r="N3497" s="183" t="s">
        <v>36</v>
      </c>
      <c r="O3497" s="181"/>
      <c r="P3497" s="184">
        <v>0.75</v>
      </c>
      <c r="Q3497" s="185" t="s">
        <v>107</v>
      </c>
      <c r="R3497" s="181" t="s">
        <v>37</v>
      </c>
      <c r="S3497" s="181" t="s">
        <v>96</v>
      </c>
      <c r="T3497" s="186">
        <v>45405</v>
      </c>
      <c r="U3497" s="187" t="s">
        <v>225</v>
      </c>
      <c r="V3497" s="188" t="str" cm="1">
        <f t="array" ref="V3497">IF(SUM(LEN(A3497:U3497))=0,"",IF(OR(OR(ISBLANK(E3497),SUM(LEN(B3497),LEN(C3497))=0),AND(NOT(D3497="Unknown"),ISBLANK(I3497)),AND(NOT(N3497="Unknown"),ISBLANK(Q3497))),"Missing Information", INDEX(Table15[Entire Service Line Classification], MATCH(SUMIFS(Table15[Unique ID],Table15[System-Owned Portion],D3497,Table15[If Material Anything Other than "Lead" in Column E,Was Material Ever Previously Lead?],F3497,Table15[Customer-Owned Portion],N3497),Table15[Unique ID],0),0)))</f>
        <v>Non-lead</v>
      </c>
      <c r="W3497" s="189"/>
    </row>
    <row r="3498" spans="1:23" s="190" customFormat="1" ht="37.5" x14ac:dyDescent="0.25">
      <c r="A3498" s="180">
        <v>10890416</v>
      </c>
      <c r="B3498" s="181" t="s">
        <v>6980</v>
      </c>
      <c r="C3498" s="182" t="s">
        <v>6981</v>
      </c>
      <c r="D3498" s="183" t="s">
        <v>36</v>
      </c>
      <c r="E3498" s="181" t="s">
        <v>35</v>
      </c>
      <c r="F3498" s="183" t="s">
        <v>35</v>
      </c>
      <c r="G3498" s="181" t="s">
        <v>7045</v>
      </c>
      <c r="H3498" s="184">
        <v>2</v>
      </c>
      <c r="I3498" s="185" t="s">
        <v>107</v>
      </c>
      <c r="J3498" s="181" t="s">
        <v>37</v>
      </c>
      <c r="K3498" s="181" t="s">
        <v>38</v>
      </c>
      <c r="L3498" s="186">
        <v>45492</v>
      </c>
      <c r="M3498" s="187" t="s">
        <v>225</v>
      </c>
      <c r="N3498" s="183" t="s">
        <v>43</v>
      </c>
      <c r="O3498" s="181"/>
      <c r="P3498" s="184">
        <v>2</v>
      </c>
      <c r="Q3498" s="185" t="s">
        <v>107</v>
      </c>
      <c r="R3498" s="181" t="s">
        <v>37</v>
      </c>
      <c r="S3498" s="181" t="s">
        <v>96</v>
      </c>
      <c r="T3498" s="186">
        <v>45492</v>
      </c>
      <c r="U3498" s="187" t="s">
        <v>7068</v>
      </c>
      <c r="V3498" s="188" t="str" cm="1">
        <f t="array" ref="V3498">IF(SUM(LEN(A3498:U3498))=0,"",IF(OR(OR(ISBLANK(E3498),SUM(LEN(B3498),LEN(C3498))=0),AND(NOT(D3498="Unknown"),ISBLANK(I3498)),AND(NOT(N3498="Unknown"),ISBLANK(Q3498))),"Missing Information", INDEX(Table15[Entire Service Line Classification], MATCH(SUMIFS(Table15[Unique ID],Table15[System-Owned Portion],D3498,Table15[If Material Anything Other than "Lead" in Column E,Was Material Ever Previously Lead?],F3498,Table15[Customer-Owned Portion],N3498),Table15[Unique ID],0),0)))</f>
        <v>Non-lead</v>
      </c>
      <c r="W3498" s="189"/>
    </row>
    <row r="3499" spans="1:23" s="190" customFormat="1" ht="37.5" x14ac:dyDescent="0.25">
      <c r="A3499" s="180">
        <v>10890415</v>
      </c>
      <c r="B3499" s="181" t="s">
        <v>7028</v>
      </c>
      <c r="C3499" s="182" t="s">
        <v>7029</v>
      </c>
      <c r="D3499" s="183" t="s">
        <v>36</v>
      </c>
      <c r="E3499" s="181" t="s">
        <v>35</v>
      </c>
      <c r="F3499" s="183" t="s">
        <v>35</v>
      </c>
      <c r="G3499" s="181" t="s">
        <v>238</v>
      </c>
      <c r="H3499" s="184">
        <v>1</v>
      </c>
      <c r="I3499" s="185" t="s">
        <v>107</v>
      </c>
      <c r="J3499" s="181" t="s">
        <v>37</v>
      </c>
      <c r="K3499" s="181" t="s">
        <v>38</v>
      </c>
      <c r="L3499" s="186">
        <v>45492</v>
      </c>
      <c r="M3499" s="187" t="s">
        <v>225</v>
      </c>
      <c r="N3499" s="183" t="s">
        <v>36</v>
      </c>
      <c r="O3499" s="181"/>
      <c r="P3499" s="184">
        <v>0.75</v>
      </c>
      <c r="Q3499" s="185" t="s">
        <v>107</v>
      </c>
      <c r="R3499" s="181" t="s">
        <v>37</v>
      </c>
      <c r="S3499" s="181" t="s">
        <v>96</v>
      </c>
      <c r="T3499" s="186">
        <v>45492</v>
      </c>
      <c r="U3499" s="187" t="s">
        <v>225</v>
      </c>
      <c r="V3499" s="188" t="str" cm="1">
        <f t="array" ref="V3499">IF(SUM(LEN(A3499:U3499))=0,"",IF(OR(OR(ISBLANK(E3499),SUM(LEN(B3499),LEN(C3499))=0),AND(NOT(D3499="Unknown"),ISBLANK(I3499)),AND(NOT(N3499="Unknown"),ISBLANK(Q3499))),"Missing Information", INDEX(Table15[Entire Service Line Classification], MATCH(SUMIFS(Table15[Unique ID],Table15[System-Owned Portion],D3499,Table15[If Material Anything Other than "Lead" in Column E,Was Material Ever Previously Lead?],F3499,Table15[Customer-Owned Portion],N3499),Table15[Unique ID],0),0)))</f>
        <v>Non-lead</v>
      </c>
      <c r="W3499" s="189"/>
    </row>
    <row r="3500" spans="1:23" s="190" customFormat="1" ht="37.5" x14ac:dyDescent="0.25">
      <c r="A3500" s="180" t="s">
        <v>225</v>
      </c>
      <c r="B3500" s="181" t="s">
        <v>7089</v>
      </c>
      <c r="C3500" s="182" t="s">
        <v>225</v>
      </c>
      <c r="D3500" s="183" t="s">
        <v>43</v>
      </c>
      <c r="E3500" s="181" t="s">
        <v>35</v>
      </c>
      <c r="F3500" s="183" t="s">
        <v>45</v>
      </c>
      <c r="G3500" s="181" t="s">
        <v>226</v>
      </c>
      <c r="H3500" s="184" t="s">
        <v>7090</v>
      </c>
      <c r="I3500" s="185" t="s">
        <v>107</v>
      </c>
      <c r="J3500" s="181" t="s">
        <v>37</v>
      </c>
      <c r="K3500" s="181" t="s">
        <v>96</v>
      </c>
      <c r="L3500" s="186" t="s">
        <v>7091</v>
      </c>
      <c r="M3500" s="187" t="s">
        <v>225</v>
      </c>
      <c r="N3500" s="183" t="s">
        <v>5</v>
      </c>
      <c r="O3500" s="181" t="s">
        <v>226</v>
      </c>
      <c r="P3500" s="184" t="s">
        <v>7092</v>
      </c>
      <c r="Q3500" s="185" t="s">
        <v>107</v>
      </c>
      <c r="R3500" s="181" t="s">
        <v>37</v>
      </c>
      <c r="S3500" s="181" t="s">
        <v>96</v>
      </c>
      <c r="T3500" s="186" t="s">
        <v>7091</v>
      </c>
      <c r="U3500" s="187" t="s">
        <v>7093</v>
      </c>
      <c r="V3500" s="188" t="str" cm="1">
        <f t="array" ref="V3500">IF(SUM(LEN(A3500:U3500))=0,"",IF(OR(OR(ISBLANK(E3500),SUM(LEN(B3500),LEN(C3500))=0),AND(NOT(D3500="Unknown"),ISBLANK(I3500)),AND(NOT(N3500="Unknown"),ISBLANK(Q3500))),"Missing Information", INDEX(Table15[Entire Service Line Classification], MATCH(SUMIFS(Table15[Unique ID],Table15[System-Owned Portion],D3500,Table15[If Material Anything Other than "Lead" in Column E,Was Material Ever Previously Lead?],F3500,Table15[Customer-Owned Portion],N3500),Table15[Unique ID],0),0)))</f>
        <v>Galvanized Requiring Replacement</v>
      </c>
      <c r="W3500" s="189"/>
    </row>
    <row r="3501" spans="1:23" s="190" customFormat="1" ht="37.5" x14ac:dyDescent="0.25">
      <c r="A3501" s="180" t="s">
        <v>225</v>
      </c>
      <c r="B3501" s="181" t="s">
        <v>7094</v>
      </c>
      <c r="C3501" s="182" t="s">
        <v>225</v>
      </c>
      <c r="D3501" s="183" t="s">
        <v>36</v>
      </c>
      <c r="E3501" s="181" t="s">
        <v>35</v>
      </c>
      <c r="F3501" s="183" t="s">
        <v>45</v>
      </c>
      <c r="G3501" s="181" t="s">
        <v>227</v>
      </c>
      <c r="H3501" s="184" t="s">
        <v>7090</v>
      </c>
      <c r="I3501" s="185" t="s">
        <v>107</v>
      </c>
      <c r="J3501" s="181" t="s">
        <v>37</v>
      </c>
      <c r="K3501" s="181" t="s">
        <v>96</v>
      </c>
      <c r="L3501" s="186" t="s">
        <v>7095</v>
      </c>
      <c r="M3501" s="187" t="s">
        <v>225</v>
      </c>
      <c r="N3501" s="183" t="s">
        <v>5</v>
      </c>
      <c r="O3501" s="181" t="s">
        <v>227</v>
      </c>
      <c r="P3501" s="184" t="s">
        <v>7090</v>
      </c>
      <c r="Q3501" s="185" t="s">
        <v>107</v>
      </c>
      <c r="R3501" s="181" t="s">
        <v>37</v>
      </c>
      <c r="S3501" s="181" t="s">
        <v>96</v>
      </c>
      <c r="T3501" s="186" t="s">
        <v>7095</v>
      </c>
      <c r="U3501" s="187" t="s">
        <v>7093</v>
      </c>
      <c r="V3501" s="188" t="str" cm="1">
        <f t="array" ref="V3501">IF(SUM(LEN(A3501:U3501))=0,"",IF(OR(OR(ISBLANK(E3501),SUM(LEN(B3501),LEN(C3501))=0),AND(NOT(D3501="Unknown"),ISBLANK(I3501)),AND(NOT(N3501="Unknown"),ISBLANK(Q3501))),"Missing Information", INDEX(Table15[Entire Service Line Classification], MATCH(SUMIFS(Table15[Unique ID],Table15[System-Owned Portion],D3501,Table15[If Material Anything Other than "Lead" in Column E,Was Material Ever Previously Lead?],F3501,Table15[Customer-Owned Portion],N3501),Table15[Unique ID],0),0)))</f>
        <v>Galvanized Requiring Replacement</v>
      </c>
      <c r="W3501" s="189"/>
    </row>
    <row r="3502" spans="1:23" s="190" customFormat="1" ht="37.5" x14ac:dyDescent="0.25">
      <c r="A3502" s="180" t="s">
        <v>225</v>
      </c>
      <c r="B3502" s="181" t="s">
        <v>7096</v>
      </c>
      <c r="C3502" s="182" t="s">
        <v>225</v>
      </c>
      <c r="D3502" s="183" t="s">
        <v>36</v>
      </c>
      <c r="E3502" s="181" t="s">
        <v>35</v>
      </c>
      <c r="F3502" s="183" t="s">
        <v>45</v>
      </c>
      <c r="G3502" s="181" t="s">
        <v>228</v>
      </c>
      <c r="H3502" s="184" t="s">
        <v>7090</v>
      </c>
      <c r="I3502" s="185" t="s">
        <v>107</v>
      </c>
      <c r="J3502" s="181" t="s">
        <v>37</v>
      </c>
      <c r="K3502" s="181" t="s">
        <v>96</v>
      </c>
      <c r="L3502" s="186" t="s">
        <v>7097</v>
      </c>
      <c r="M3502" s="187" t="s">
        <v>225</v>
      </c>
      <c r="N3502" s="183" t="s">
        <v>53</v>
      </c>
      <c r="O3502" s="181" t="s">
        <v>228</v>
      </c>
      <c r="P3502" s="184" t="s">
        <v>7090</v>
      </c>
      <c r="Q3502" s="185" t="s">
        <v>107</v>
      </c>
      <c r="R3502" s="181" t="s">
        <v>37</v>
      </c>
      <c r="S3502" s="181" t="s">
        <v>96</v>
      </c>
      <c r="T3502" s="186" t="s">
        <v>7097</v>
      </c>
      <c r="U3502" s="187" t="s">
        <v>7093</v>
      </c>
      <c r="V3502" s="188" t="str" cm="1">
        <f t="array" ref="V3502">IF(SUM(LEN(A3502:U3502))=0,"",IF(OR(OR(ISBLANK(E3502),SUM(LEN(B3502),LEN(C3502))=0),AND(NOT(D3502="Unknown"),ISBLANK(I3502)),AND(NOT(N3502="Unknown"),ISBLANK(Q3502))),"Missing Information", INDEX(Table15[Entire Service Line Classification], MATCH(SUMIFS(Table15[Unique ID],Table15[System-Owned Portion],D3502,Table15[If Material Anything Other than "Lead" in Column E,Was Material Ever Previously Lead?],F3502,Table15[Customer-Owned Portion],N3502),Table15[Unique ID],0),0)))</f>
        <v>Non-lead</v>
      </c>
      <c r="W3502" s="189"/>
    </row>
    <row r="3503" spans="1:23" s="190" customFormat="1" ht="37.5" x14ac:dyDescent="0.25">
      <c r="A3503" s="180" t="s">
        <v>225</v>
      </c>
      <c r="B3503" s="181" t="s">
        <v>7098</v>
      </c>
      <c r="C3503" s="182" t="s">
        <v>225</v>
      </c>
      <c r="D3503" s="183" t="s">
        <v>43</v>
      </c>
      <c r="E3503" s="181" t="s">
        <v>35</v>
      </c>
      <c r="F3503" s="183" t="s">
        <v>45</v>
      </c>
      <c r="G3503" s="181" t="s">
        <v>229</v>
      </c>
      <c r="H3503" s="184" t="s">
        <v>7090</v>
      </c>
      <c r="I3503" s="185" t="s">
        <v>107</v>
      </c>
      <c r="J3503" s="181" t="s">
        <v>37</v>
      </c>
      <c r="K3503" s="181" t="s">
        <v>96</v>
      </c>
      <c r="L3503" s="186" t="s">
        <v>7099</v>
      </c>
      <c r="M3503" s="187" t="s">
        <v>225</v>
      </c>
      <c r="N3503" s="183" t="s">
        <v>5</v>
      </c>
      <c r="O3503" s="181" t="s">
        <v>229</v>
      </c>
      <c r="P3503" s="184" t="s">
        <v>7092</v>
      </c>
      <c r="Q3503" s="185" t="s">
        <v>107</v>
      </c>
      <c r="R3503" s="181" t="s">
        <v>37</v>
      </c>
      <c r="S3503" s="181" t="s">
        <v>96</v>
      </c>
      <c r="T3503" s="186" t="s">
        <v>7099</v>
      </c>
      <c r="U3503" s="187" t="s">
        <v>7093</v>
      </c>
      <c r="V3503" s="188" t="str" cm="1">
        <f t="array" ref="V3503">IF(SUM(LEN(A3503:U3503))=0,"",IF(OR(OR(ISBLANK(E3503),SUM(LEN(B3503),LEN(C3503))=0),AND(NOT(D3503="Unknown"),ISBLANK(I3503)),AND(NOT(N3503="Unknown"),ISBLANK(Q3503))),"Missing Information", INDEX(Table15[Entire Service Line Classification], MATCH(SUMIFS(Table15[Unique ID],Table15[System-Owned Portion],D3503,Table15[If Material Anything Other than "Lead" in Column E,Was Material Ever Previously Lead?],F3503,Table15[Customer-Owned Portion],N3503),Table15[Unique ID],0),0)))</f>
        <v>Galvanized Requiring Replacement</v>
      </c>
      <c r="W3503" s="189"/>
    </row>
    <row r="3504" spans="1:23" s="190" customFormat="1" ht="37.5" x14ac:dyDescent="0.25">
      <c r="A3504" s="180" t="s">
        <v>225</v>
      </c>
      <c r="B3504" s="181" t="s">
        <v>7100</v>
      </c>
      <c r="C3504" s="182" t="s">
        <v>225</v>
      </c>
      <c r="D3504" s="183" t="s">
        <v>36</v>
      </c>
      <c r="E3504" s="181" t="s">
        <v>35</v>
      </c>
      <c r="F3504" s="183" t="s">
        <v>45</v>
      </c>
      <c r="G3504" s="181" t="s">
        <v>230</v>
      </c>
      <c r="H3504" s="184" t="s">
        <v>7090</v>
      </c>
      <c r="I3504" s="185" t="s">
        <v>107</v>
      </c>
      <c r="J3504" s="181" t="s">
        <v>37</v>
      </c>
      <c r="K3504" s="181" t="s">
        <v>96</v>
      </c>
      <c r="L3504" s="186" t="s">
        <v>7101</v>
      </c>
      <c r="M3504" s="187" t="s">
        <v>225</v>
      </c>
      <c r="N3504" s="183" t="s">
        <v>36</v>
      </c>
      <c r="O3504" s="181" t="s">
        <v>230</v>
      </c>
      <c r="P3504" s="184" t="s">
        <v>7090</v>
      </c>
      <c r="Q3504" s="185" t="s">
        <v>107</v>
      </c>
      <c r="R3504" s="181" t="s">
        <v>37</v>
      </c>
      <c r="S3504" s="181" t="s">
        <v>96</v>
      </c>
      <c r="T3504" s="186" t="s">
        <v>7101</v>
      </c>
      <c r="U3504" s="187" t="s">
        <v>7093</v>
      </c>
      <c r="V3504" s="188" t="str" cm="1">
        <f t="array" ref="V3504">IF(SUM(LEN(A3504:U3504))=0,"",IF(OR(OR(ISBLANK(E3504),SUM(LEN(B3504),LEN(C3504))=0),AND(NOT(D3504="Unknown"),ISBLANK(I3504)),AND(NOT(N3504="Unknown"),ISBLANK(Q3504))),"Missing Information", INDEX(Table15[Entire Service Line Classification], MATCH(SUMIFS(Table15[Unique ID],Table15[System-Owned Portion],D3504,Table15[If Material Anything Other than "Lead" in Column E,Was Material Ever Previously Lead?],F3504,Table15[Customer-Owned Portion],N3504),Table15[Unique ID],0),0)))</f>
        <v>Non-lead</v>
      </c>
      <c r="W3504" s="189"/>
    </row>
    <row r="3505" spans="1:23" s="190" customFormat="1" ht="37.5" x14ac:dyDescent="0.25">
      <c r="A3505" s="180" t="s">
        <v>225</v>
      </c>
      <c r="B3505" s="181" t="s">
        <v>7102</v>
      </c>
      <c r="C3505" s="182" t="s">
        <v>225</v>
      </c>
      <c r="D3505" s="183" t="s">
        <v>36</v>
      </c>
      <c r="E3505" s="181" t="s">
        <v>35</v>
      </c>
      <c r="F3505" s="183" t="s">
        <v>45</v>
      </c>
      <c r="G3505" s="181" t="s">
        <v>231</v>
      </c>
      <c r="H3505" s="184" t="s">
        <v>7090</v>
      </c>
      <c r="I3505" s="185" t="s">
        <v>107</v>
      </c>
      <c r="J3505" s="181" t="s">
        <v>37</v>
      </c>
      <c r="K3505" s="181" t="s">
        <v>96</v>
      </c>
      <c r="L3505" s="186" t="s">
        <v>7103</v>
      </c>
      <c r="M3505" s="187" t="s">
        <v>225</v>
      </c>
      <c r="N3505" s="183" t="s">
        <v>5</v>
      </c>
      <c r="O3505" s="181" t="s">
        <v>231</v>
      </c>
      <c r="P3505" s="184" t="s">
        <v>7090</v>
      </c>
      <c r="Q3505" s="185" t="s">
        <v>107</v>
      </c>
      <c r="R3505" s="181" t="s">
        <v>37</v>
      </c>
      <c r="S3505" s="181" t="s">
        <v>96</v>
      </c>
      <c r="T3505" s="186" t="s">
        <v>7103</v>
      </c>
      <c r="U3505" s="187" t="s">
        <v>7093</v>
      </c>
      <c r="V3505" s="188" t="str" cm="1">
        <f t="array" ref="V3505">IF(SUM(LEN(A3505:U3505))=0,"",IF(OR(OR(ISBLANK(E3505),SUM(LEN(B3505),LEN(C3505))=0),AND(NOT(D3505="Unknown"),ISBLANK(I3505)),AND(NOT(N3505="Unknown"),ISBLANK(Q3505))),"Missing Information", INDEX(Table15[Entire Service Line Classification], MATCH(SUMIFS(Table15[Unique ID],Table15[System-Owned Portion],D3505,Table15[If Material Anything Other than "Lead" in Column E,Was Material Ever Previously Lead?],F3505,Table15[Customer-Owned Portion],N3505),Table15[Unique ID],0),0)))</f>
        <v>Galvanized Requiring Replacement</v>
      </c>
      <c r="W3505" s="189"/>
    </row>
    <row r="3506" spans="1:23" s="190" customFormat="1" ht="37.5" x14ac:dyDescent="0.25">
      <c r="A3506" s="180" t="s">
        <v>225</v>
      </c>
      <c r="B3506" s="181" t="s">
        <v>7104</v>
      </c>
      <c r="C3506" s="182" t="s">
        <v>225</v>
      </c>
      <c r="D3506" s="183" t="s">
        <v>43</v>
      </c>
      <c r="E3506" s="181" t="s">
        <v>35</v>
      </c>
      <c r="F3506" s="183" t="s">
        <v>45</v>
      </c>
      <c r="G3506" s="181" t="s">
        <v>226</v>
      </c>
      <c r="H3506" s="184" t="s">
        <v>7090</v>
      </c>
      <c r="I3506" s="185" t="s">
        <v>107</v>
      </c>
      <c r="J3506" s="181" t="s">
        <v>37</v>
      </c>
      <c r="K3506" s="181" t="s">
        <v>96</v>
      </c>
      <c r="L3506" s="186" t="s">
        <v>7105</v>
      </c>
      <c r="M3506" s="187" t="s">
        <v>225</v>
      </c>
      <c r="N3506" s="183" t="s">
        <v>5</v>
      </c>
      <c r="O3506" s="181" t="s">
        <v>226</v>
      </c>
      <c r="P3506" s="184" t="s">
        <v>7092</v>
      </c>
      <c r="Q3506" s="185" t="s">
        <v>107</v>
      </c>
      <c r="R3506" s="181" t="s">
        <v>37</v>
      </c>
      <c r="S3506" s="181" t="s">
        <v>96</v>
      </c>
      <c r="T3506" s="186" t="s">
        <v>7105</v>
      </c>
      <c r="U3506" s="187" t="s">
        <v>7093</v>
      </c>
      <c r="V3506" s="188" t="str" cm="1">
        <f t="array" ref="V3506">IF(SUM(LEN(A3506:U3506))=0,"",IF(OR(OR(ISBLANK(E3506),SUM(LEN(B3506),LEN(C3506))=0),AND(NOT(D3506="Unknown"),ISBLANK(I3506)),AND(NOT(N3506="Unknown"),ISBLANK(Q3506))),"Missing Information", INDEX(Table15[Entire Service Line Classification], MATCH(SUMIFS(Table15[Unique ID],Table15[System-Owned Portion],D3506,Table15[If Material Anything Other than "Lead" in Column E,Was Material Ever Previously Lead?],F3506,Table15[Customer-Owned Portion],N3506),Table15[Unique ID],0),0)))</f>
        <v>Galvanized Requiring Replacement</v>
      </c>
      <c r="W3506" s="189"/>
    </row>
    <row r="3507" spans="1:23" s="190" customFormat="1" ht="37.5" x14ac:dyDescent="0.25">
      <c r="A3507" s="180" t="s">
        <v>225</v>
      </c>
      <c r="B3507" s="181" t="s">
        <v>7106</v>
      </c>
      <c r="C3507" s="182" t="s">
        <v>225</v>
      </c>
      <c r="D3507" s="183" t="s">
        <v>36</v>
      </c>
      <c r="E3507" s="181" t="s">
        <v>35</v>
      </c>
      <c r="F3507" s="183" t="s">
        <v>45</v>
      </c>
      <c r="G3507" s="181" t="s">
        <v>232</v>
      </c>
      <c r="H3507" s="184" t="s">
        <v>7090</v>
      </c>
      <c r="I3507" s="185" t="s">
        <v>107</v>
      </c>
      <c r="J3507" s="181" t="s">
        <v>37</v>
      </c>
      <c r="K3507" s="181" t="s">
        <v>96</v>
      </c>
      <c r="L3507" s="186" t="s">
        <v>7107</v>
      </c>
      <c r="M3507" s="187" t="s">
        <v>225</v>
      </c>
      <c r="N3507" s="183" t="s">
        <v>5</v>
      </c>
      <c r="O3507" s="181" t="s">
        <v>232</v>
      </c>
      <c r="P3507" s="184" t="s">
        <v>7092</v>
      </c>
      <c r="Q3507" s="185" t="s">
        <v>107</v>
      </c>
      <c r="R3507" s="181" t="s">
        <v>37</v>
      </c>
      <c r="S3507" s="181" t="s">
        <v>96</v>
      </c>
      <c r="T3507" s="186" t="s">
        <v>7107</v>
      </c>
      <c r="U3507" s="187" t="s">
        <v>7093</v>
      </c>
      <c r="V3507" s="188" t="str" cm="1">
        <f t="array" ref="V3507">IF(SUM(LEN(A3507:U3507))=0,"",IF(OR(OR(ISBLANK(E3507),SUM(LEN(B3507),LEN(C3507))=0),AND(NOT(D3507="Unknown"),ISBLANK(I3507)),AND(NOT(N3507="Unknown"),ISBLANK(Q3507))),"Missing Information", INDEX(Table15[Entire Service Line Classification], MATCH(SUMIFS(Table15[Unique ID],Table15[System-Owned Portion],D3507,Table15[If Material Anything Other than "Lead" in Column E,Was Material Ever Previously Lead?],F3507,Table15[Customer-Owned Portion],N3507),Table15[Unique ID],0),0)))</f>
        <v>Galvanized Requiring Replacement</v>
      </c>
      <c r="W3507" s="189"/>
    </row>
    <row r="3508" spans="1:23" s="190" customFormat="1" ht="37.5" x14ac:dyDescent="0.25">
      <c r="A3508" s="180" t="s">
        <v>225</v>
      </c>
      <c r="B3508" s="181" t="s">
        <v>7108</v>
      </c>
      <c r="C3508" s="182" t="s">
        <v>225</v>
      </c>
      <c r="D3508" s="183" t="s">
        <v>43</v>
      </c>
      <c r="E3508" s="181" t="s">
        <v>35</v>
      </c>
      <c r="F3508" s="183" t="s">
        <v>45</v>
      </c>
      <c r="G3508" s="181" t="s">
        <v>233</v>
      </c>
      <c r="H3508" s="184" t="s">
        <v>7090</v>
      </c>
      <c r="I3508" s="185" t="s">
        <v>107</v>
      </c>
      <c r="J3508" s="181" t="s">
        <v>37</v>
      </c>
      <c r="K3508" s="181" t="s">
        <v>96</v>
      </c>
      <c r="L3508" s="186" t="s">
        <v>7109</v>
      </c>
      <c r="M3508" s="187" t="s">
        <v>225</v>
      </c>
      <c r="N3508" s="183" t="s">
        <v>5</v>
      </c>
      <c r="O3508" s="181" t="s">
        <v>233</v>
      </c>
      <c r="P3508" s="184" t="s">
        <v>7092</v>
      </c>
      <c r="Q3508" s="185" t="s">
        <v>107</v>
      </c>
      <c r="R3508" s="181" t="s">
        <v>37</v>
      </c>
      <c r="S3508" s="181" t="s">
        <v>96</v>
      </c>
      <c r="T3508" s="186" t="s">
        <v>7109</v>
      </c>
      <c r="U3508" s="187" t="s">
        <v>7093</v>
      </c>
      <c r="V3508" s="188" t="str" cm="1">
        <f t="array" ref="V3508">IF(SUM(LEN(A3508:U3508))=0,"",IF(OR(OR(ISBLANK(E3508),SUM(LEN(B3508),LEN(C3508))=0),AND(NOT(D3508="Unknown"),ISBLANK(I3508)),AND(NOT(N3508="Unknown"),ISBLANK(Q3508))),"Missing Information", INDEX(Table15[Entire Service Line Classification], MATCH(SUMIFS(Table15[Unique ID],Table15[System-Owned Portion],D3508,Table15[If Material Anything Other than "Lead" in Column E,Was Material Ever Previously Lead?],F3508,Table15[Customer-Owned Portion],N3508),Table15[Unique ID],0),0)))</f>
        <v>Galvanized Requiring Replacement</v>
      </c>
      <c r="W3508" s="189"/>
    </row>
    <row r="3509" spans="1:23" s="190" customFormat="1" ht="37.5" x14ac:dyDescent="0.25">
      <c r="A3509" s="180" t="s">
        <v>225</v>
      </c>
      <c r="B3509" s="181" t="s">
        <v>7110</v>
      </c>
      <c r="C3509" s="182" t="s">
        <v>225</v>
      </c>
      <c r="D3509" s="183" t="s">
        <v>36</v>
      </c>
      <c r="E3509" s="181" t="s">
        <v>35</v>
      </c>
      <c r="F3509" s="183" t="s">
        <v>45</v>
      </c>
      <c r="G3509" s="181" t="s">
        <v>231</v>
      </c>
      <c r="H3509" s="184" t="s">
        <v>7090</v>
      </c>
      <c r="I3509" s="185" t="s">
        <v>107</v>
      </c>
      <c r="J3509" s="181" t="s">
        <v>37</v>
      </c>
      <c r="K3509" s="181" t="s">
        <v>96</v>
      </c>
      <c r="L3509" s="186" t="s">
        <v>7111</v>
      </c>
      <c r="M3509" s="187" t="s">
        <v>225</v>
      </c>
      <c r="N3509" s="183" t="s">
        <v>53</v>
      </c>
      <c r="O3509" s="181" t="s">
        <v>231</v>
      </c>
      <c r="P3509" s="184" t="s">
        <v>7090</v>
      </c>
      <c r="Q3509" s="185" t="s">
        <v>107</v>
      </c>
      <c r="R3509" s="181" t="s">
        <v>37</v>
      </c>
      <c r="S3509" s="181" t="s">
        <v>96</v>
      </c>
      <c r="T3509" s="186" t="s">
        <v>7111</v>
      </c>
      <c r="U3509" s="187" t="s">
        <v>7093</v>
      </c>
      <c r="V3509" s="188" t="str" cm="1">
        <f t="array" ref="V3509">IF(SUM(LEN(A3509:U3509))=0,"",IF(OR(OR(ISBLANK(E3509),SUM(LEN(B3509),LEN(C3509))=0),AND(NOT(D3509="Unknown"),ISBLANK(I3509)),AND(NOT(N3509="Unknown"),ISBLANK(Q3509))),"Missing Information", INDEX(Table15[Entire Service Line Classification], MATCH(SUMIFS(Table15[Unique ID],Table15[System-Owned Portion],D3509,Table15[If Material Anything Other than "Lead" in Column E,Was Material Ever Previously Lead?],F3509,Table15[Customer-Owned Portion],N3509),Table15[Unique ID],0),0)))</f>
        <v>Non-lead</v>
      </c>
      <c r="W3509" s="189"/>
    </row>
    <row r="3510" spans="1:23" s="190" customFormat="1" ht="37.5" x14ac:dyDescent="0.25">
      <c r="A3510" s="180" t="s">
        <v>225</v>
      </c>
      <c r="B3510" s="181" t="s">
        <v>7112</v>
      </c>
      <c r="C3510" s="182" t="s">
        <v>225</v>
      </c>
      <c r="D3510" s="183" t="s">
        <v>36</v>
      </c>
      <c r="E3510" s="181" t="s">
        <v>35</v>
      </c>
      <c r="F3510" s="183" t="s">
        <v>45</v>
      </c>
      <c r="G3510" s="181" t="s">
        <v>230</v>
      </c>
      <c r="H3510" s="184" t="s">
        <v>7090</v>
      </c>
      <c r="I3510" s="185" t="s">
        <v>107</v>
      </c>
      <c r="J3510" s="181" t="s">
        <v>37</v>
      </c>
      <c r="K3510" s="181" t="s">
        <v>96</v>
      </c>
      <c r="L3510" s="186" t="s">
        <v>7113</v>
      </c>
      <c r="M3510" s="187" t="s">
        <v>225</v>
      </c>
      <c r="N3510" s="183" t="s">
        <v>36</v>
      </c>
      <c r="O3510" s="181" t="s">
        <v>230</v>
      </c>
      <c r="P3510" s="184" t="s">
        <v>7090</v>
      </c>
      <c r="Q3510" s="185" t="s">
        <v>107</v>
      </c>
      <c r="R3510" s="181" t="s">
        <v>37</v>
      </c>
      <c r="S3510" s="181" t="s">
        <v>96</v>
      </c>
      <c r="T3510" s="186" t="s">
        <v>7113</v>
      </c>
      <c r="U3510" s="187" t="s">
        <v>7093</v>
      </c>
      <c r="V3510" s="188" t="str" cm="1">
        <f t="array" ref="V3510">IF(SUM(LEN(A3510:U3510))=0,"",IF(OR(OR(ISBLANK(E3510),SUM(LEN(B3510),LEN(C3510))=0),AND(NOT(D3510="Unknown"),ISBLANK(I3510)),AND(NOT(N3510="Unknown"),ISBLANK(Q3510))),"Missing Information", INDEX(Table15[Entire Service Line Classification], MATCH(SUMIFS(Table15[Unique ID],Table15[System-Owned Portion],D3510,Table15[If Material Anything Other than "Lead" in Column E,Was Material Ever Previously Lead?],F3510,Table15[Customer-Owned Portion],N3510),Table15[Unique ID],0),0)))</f>
        <v>Non-lead</v>
      </c>
      <c r="W3510" s="189"/>
    </row>
    <row r="3511" spans="1:23" s="190" customFormat="1" ht="37.5" x14ac:dyDescent="0.25">
      <c r="A3511" s="180" t="s">
        <v>225</v>
      </c>
      <c r="B3511" s="181" t="s">
        <v>7114</v>
      </c>
      <c r="C3511" s="182" t="s">
        <v>225</v>
      </c>
      <c r="D3511" s="183" t="s">
        <v>43</v>
      </c>
      <c r="E3511" s="181" t="s">
        <v>35</v>
      </c>
      <c r="F3511" s="183" t="s">
        <v>45</v>
      </c>
      <c r="G3511" s="181" t="s">
        <v>225</v>
      </c>
      <c r="H3511" s="184" t="s">
        <v>7090</v>
      </c>
      <c r="I3511" s="185" t="s">
        <v>107</v>
      </c>
      <c r="J3511" s="181" t="s">
        <v>37</v>
      </c>
      <c r="K3511" s="181" t="s">
        <v>96</v>
      </c>
      <c r="L3511" s="186" t="s">
        <v>7115</v>
      </c>
      <c r="M3511" s="187" t="s">
        <v>225</v>
      </c>
      <c r="N3511" s="183" t="s">
        <v>5</v>
      </c>
      <c r="O3511" s="181" t="s">
        <v>225</v>
      </c>
      <c r="P3511" s="184" t="s">
        <v>7092</v>
      </c>
      <c r="Q3511" s="185" t="s">
        <v>107</v>
      </c>
      <c r="R3511" s="181" t="s">
        <v>37</v>
      </c>
      <c r="S3511" s="181" t="s">
        <v>96</v>
      </c>
      <c r="T3511" s="186" t="s">
        <v>7115</v>
      </c>
      <c r="U3511" s="187" t="s">
        <v>7093</v>
      </c>
      <c r="V3511" s="188" t="str" cm="1">
        <f t="array" ref="V3511">IF(SUM(LEN(A3511:U3511))=0,"",IF(OR(OR(ISBLANK(E3511),SUM(LEN(B3511),LEN(C3511))=0),AND(NOT(D3511="Unknown"),ISBLANK(I3511)),AND(NOT(N3511="Unknown"),ISBLANK(Q3511))),"Missing Information", INDEX(Table15[Entire Service Line Classification], MATCH(SUMIFS(Table15[Unique ID],Table15[System-Owned Portion],D3511,Table15[If Material Anything Other than "Lead" in Column E,Was Material Ever Previously Lead?],F3511,Table15[Customer-Owned Portion],N3511),Table15[Unique ID],0),0)))</f>
        <v>Galvanized Requiring Replacement</v>
      </c>
      <c r="W3511" s="189"/>
    </row>
    <row r="3512" spans="1:23" s="190" customFormat="1" ht="37.5" x14ac:dyDescent="0.25">
      <c r="A3512" s="180" t="s">
        <v>225</v>
      </c>
      <c r="B3512" s="181" t="s">
        <v>7116</v>
      </c>
      <c r="C3512" s="182" t="s">
        <v>225</v>
      </c>
      <c r="D3512" s="183" t="s">
        <v>43</v>
      </c>
      <c r="E3512" s="181" t="s">
        <v>35</v>
      </c>
      <c r="F3512" s="183" t="s">
        <v>45</v>
      </c>
      <c r="G3512" s="181" t="s">
        <v>234</v>
      </c>
      <c r="H3512" s="184" t="s">
        <v>7090</v>
      </c>
      <c r="I3512" s="185" t="s">
        <v>107</v>
      </c>
      <c r="J3512" s="181" t="s">
        <v>37</v>
      </c>
      <c r="K3512" s="181" t="s">
        <v>96</v>
      </c>
      <c r="L3512" s="186" t="s">
        <v>7117</v>
      </c>
      <c r="M3512" s="187" t="s">
        <v>225</v>
      </c>
      <c r="N3512" s="183" t="s">
        <v>5</v>
      </c>
      <c r="O3512" s="181" t="s">
        <v>234</v>
      </c>
      <c r="P3512" s="184" t="s">
        <v>7092</v>
      </c>
      <c r="Q3512" s="185" t="s">
        <v>107</v>
      </c>
      <c r="R3512" s="181" t="s">
        <v>37</v>
      </c>
      <c r="S3512" s="181" t="s">
        <v>96</v>
      </c>
      <c r="T3512" s="186" t="s">
        <v>7117</v>
      </c>
      <c r="U3512" s="187" t="s">
        <v>7093</v>
      </c>
      <c r="V3512" s="188" t="str" cm="1">
        <f t="array" ref="V3512">IF(SUM(LEN(A3512:U3512))=0,"",IF(OR(OR(ISBLANK(E3512),SUM(LEN(B3512),LEN(C3512))=0),AND(NOT(D3512="Unknown"),ISBLANK(I3512)),AND(NOT(N3512="Unknown"),ISBLANK(Q3512))),"Missing Information", INDEX(Table15[Entire Service Line Classification], MATCH(SUMIFS(Table15[Unique ID],Table15[System-Owned Portion],D3512,Table15[If Material Anything Other than "Lead" in Column E,Was Material Ever Previously Lead?],F3512,Table15[Customer-Owned Portion],N3512),Table15[Unique ID],0),0)))</f>
        <v>Galvanized Requiring Replacement</v>
      </c>
      <c r="W3512" s="189"/>
    </row>
    <row r="3513" spans="1:23" s="190" customFormat="1" ht="37.5" x14ac:dyDescent="0.25">
      <c r="A3513" s="180" t="s">
        <v>225</v>
      </c>
      <c r="B3513" s="181" t="s">
        <v>7118</v>
      </c>
      <c r="C3513" s="182" t="s">
        <v>225</v>
      </c>
      <c r="D3513" s="183" t="s">
        <v>43</v>
      </c>
      <c r="E3513" s="181" t="s">
        <v>35</v>
      </c>
      <c r="F3513" s="183" t="s">
        <v>45</v>
      </c>
      <c r="G3513" s="181" t="s">
        <v>235</v>
      </c>
      <c r="H3513" s="184" t="s">
        <v>7090</v>
      </c>
      <c r="I3513" s="185" t="s">
        <v>107</v>
      </c>
      <c r="J3513" s="181" t="s">
        <v>37</v>
      </c>
      <c r="K3513" s="181" t="s">
        <v>96</v>
      </c>
      <c r="L3513" s="186" t="s">
        <v>7119</v>
      </c>
      <c r="M3513" s="187" t="s">
        <v>225</v>
      </c>
      <c r="N3513" s="183" t="s">
        <v>5</v>
      </c>
      <c r="O3513" s="181" t="s">
        <v>235</v>
      </c>
      <c r="P3513" s="184" t="s">
        <v>7092</v>
      </c>
      <c r="Q3513" s="185" t="s">
        <v>107</v>
      </c>
      <c r="R3513" s="181" t="s">
        <v>37</v>
      </c>
      <c r="S3513" s="181" t="s">
        <v>96</v>
      </c>
      <c r="T3513" s="186" t="s">
        <v>7119</v>
      </c>
      <c r="U3513" s="187" t="s">
        <v>7093</v>
      </c>
      <c r="V3513" s="188" t="str" cm="1">
        <f t="array" ref="V3513">IF(SUM(LEN(A3513:U3513))=0,"",IF(OR(OR(ISBLANK(E3513),SUM(LEN(B3513),LEN(C3513))=0),AND(NOT(D3513="Unknown"),ISBLANK(I3513)),AND(NOT(N3513="Unknown"),ISBLANK(Q3513))),"Missing Information", INDEX(Table15[Entire Service Line Classification], MATCH(SUMIFS(Table15[Unique ID],Table15[System-Owned Portion],D3513,Table15[If Material Anything Other than "Lead" in Column E,Was Material Ever Previously Lead?],F3513,Table15[Customer-Owned Portion],N3513),Table15[Unique ID],0),0)))</f>
        <v>Galvanized Requiring Replacement</v>
      </c>
      <c r="W3513" s="189"/>
    </row>
    <row r="3514" spans="1:23" s="190" customFormat="1" ht="37.5" x14ac:dyDescent="0.25">
      <c r="A3514" s="180" t="s">
        <v>225</v>
      </c>
      <c r="B3514" s="181" t="s">
        <v>7120</v>
      </c>
      <c r="C3514" s="182" t="s">
        <v>225</v>
      </c>
      <c r="D3514" s="183" t="s">
        <v>43</v>
      </c>
      <c r="E3514" s="181" t="s">
        <v>35</v>
      </c>
      <c r="F3514" s="183" t="s">
        <v>45</v>
      </c>
      <c r="G3514" s="181" t="s">
        <v>225</v>
      </c>
      <c r="H3514" s="184" t="s">
        <v>7121</v>
      </c>
      <c r="I3514" s="185" t="s">
        <v>107</v>
      </c>
      <c r="J3514" s="181" t="s">
        <v>37</v>
      </c>
      <c r="K3514" s="181" t="s">
        <v>96</v>
      </c>
      <c r="L3514" s="186" t="s">
        <v>7122</v>
      </c>
      <c r="M3514" s="187" t="s">
        <v>225</v>
      </c>
      <c r="N3514" s="183" t="s">
        <v>5</v>
      </c>
      <c r="O3514" s="181" t="s">
        <v>225</v>
      </c>
      <c r="P3514" s="184" t="s">
        <v>7121</v>
      </c>
      <c r="Q3514" s="185" t="s">
        <v>107</v>
      </c>
      <c r="R3514" s="181" t="s">
        <v>37</v>
      </c>
      <c r="S3514" s="181" t="s">
        <v>96</v>
      </c>
      <c r="T3514" s="186" t="s">
        <v>7122</v>
      </c>
      <c r="U3514" s="187" t="s">
        <v>7093</v>
      </c>
      <c r="V3514" s="188" t="str" cm="1">
        <f t="array" ref="V3514">IF(SUM(LEN(A3514:U3514))=0,"",IF(OR(OR(ISBLANK(E3514),SUM(LEN(B3514),LEN(C3514))=0),AND(NOT(D3514="Unknown"),ISBLANK(I3514)),AND(NOT(N3514="Unknown"),ISBLANK(Q3514))),"Missing Information", INDEX(Table15[Entire Service Line Classification], MATCH(SUMIFS(Table15[Unique ID],Table15[System-Owned Portion],D3514,Table15[If Material Anything Other than "Lead" in Column E,Was Material Ever Previously Lead?],F3514,Table15[Customer-Owned Portion],N3514),Table15[Unique ID],0),0)))</f>
        <v>Galvanized Requiring Replacement</v>
      </c>
      <c r="W3514" s="189"/>
    </row>
    <row r="3515" spans="1:23" s="190" customFormat="1" ht="37.5" x14ac:dyDescent="0.25">
      <c r="A3515" s="180" t="s">
        <v>225</v>
      </c>
      <c r="B3515" s="181" t="s">
        <v>7123</v>
      </c>
      <c r="C3515" s="182" t="s">
        <v>225</v>
      </c>
      <c r="D3515" s="183" t="s">
        <v>43</v>
      </c>
      <c r="E3515" s="181" t="s">
        <v>35</v>
      </c>
      <c r="F3515" s="183" t="s">
        <v>45</v>
      </c>
      <c r="G3515" s="181" t="s">
        <v>236</v>
      </c>
      <c r="H3515" s="184" t="s">
        <v>7090</v>
      </c>
      <c r="I3515" s="185" t="s">
        <v>107</v>
      </c>
      <c r="J3515" s="181" t="s">
        <v>37</v>
      </c>
      <c r="K3515" s="181" t="s">
        <v>96</v>
      </c>
      <c r="L3515" s="186" t="s">
        <v>7124</v>
      </c>
      <c r="M3515" s="187" t="s">
        <v>225</v>
      </c>
      <c r="N3515" s="183" t="s">
        <v>5</v>
      </c>
      <c r="O3515" s="181" t="s">
        <v>236</v>
      </c>
      <c r="P3515" s="184" t="s">
        <v>7090</v>
      </c>
      <c r="Q3515" s="185" t="s">
        <v>107</v>
      </c>
      <c r="R3515" s="181" t="s">
        <v>37</v>
      </c>
      <c r="S3515" s="181" t="s">
        <v>96</v>
      </c>
      <c r="T3515" s="186" t="s">
        <v>7124</v>
      </c>
      <c r="U3515" s="187" t="s">
        <v>7093</v>
      </c>
      <c r="V3515" s="188" t="str" cm="1">
        <f t="array" ref="V3515">IF(SUM(LEN(A3515:U3515))=0,"",IF(OR(OR(ISBLANK(E3515),SUM(LEN(B3515),LEN(C3515))=0),AND(NOT(D3515="Unknown"),ISBLANK(I3515)),AND(NOT(N3515="Unknown"),ISBLANK(Q3515))),"Missing Information", INDEX(Table15[Entire Service Line Classification], MATCH(SUMIFS(Table15[Unique ID],Table15[System-Owned Portion],D3515,Table15[If Material Anything Other than "Lead" in Column E,Was Material Ever Previously Lead?],F3515,Table15[Customer-Owned Portion],N3515),Table15[Unique ID],0),0)))</f>
        <v>Galvanized Requiring Replacement</v>
      </c>
      <c r="W3515" s="189"/>
    </row>
    <row r="3516" spans="1:23" s="190" customFormat="1" ht="37.5" x14ac:dyDescent="0.25">
      <c r="A3516" s="180" t="s">
        <v>225</v>
      </c>
      <c r="B3516" s="181" t="s">
        <v>7125</v>
      </c>
      <c r="C3516" s="182" t="s">
        <v>225</v>
      </c>
      <c r="D3516" s="183" t="s">
        <v>43</v>
      </c>
      <c r="E3516" s="181" t="s">
        <v>35</v>
      </c>
      <c r="F3516" s="183" t="s">
        <v>45</v>
      </c>
      <c r="G3516" s="181" t="s">
        <v>226</v>
      </c>
      <c r="H3516" s="184" t="s">
        <v>7090</v>
      </c>
      <c r="I3516" s="185" t="s">
        <v>107</v>
      </c>
      <c r="J3516" s="181" t="s">
        <v>37</v>
      </c>
      <c r="K3516" s="181" t="s">
        <v>96</v>
      </c>
      <c r="L3516" s="186" t="s">
        <v>7126</v>
      </c>
      <c r="M3516" s="187" t="s">
        <v>225</v>
      </c>
      <c r="N3516" s="183" t="s">
        <v>5</v>
      </c>
      <c r="O3516" s="181" t="s">
        <v>226</v>
      </c>
      <c r="P3516" s="184" t="s">
        <v>7090</v>
      </c>
      <c r="Q3516" s="185" t="s">
        <v>107</v>
      </c>
      <c r="R3516" s="181" t="s">
        <v>37</v>
      </c>
      <c r="S3516" s="181" t="s">
        <v>96</v>
      </c>
      <c r="T3516" s="186" t="s">
        <v>7126</v>
      </c>
      <c r="U3516" s="187" t="s">
        <v>7093</v>
      </c>
      <c r="V3516" s="188" t="str" cm="1">
        <f t="array" ref="V3516">IF(SUM(LEN(A3516:U3516))=0,"",IF(OR(OR(ISBLANK(E3516),SUM(LEN(B3516),LEN(C3516))=0),AND(NOT(D3516="Unknown"),ISBLANK(I3516)),AND(NOT(N3516="Unknown"),ISBLANK(Q3516))),"Missing Information", INDEX(Table15[Entire Service Line Classification], MATCH(SUMIFS(Table15[Unique ID],Table15[System-Owned Portion],D3516,Table15[If Material Anything Other than "Lead" in Column E,Was Material Ever Previously Lead?],F3516,Table15[Customer-Owned Portion],N3516),Table15[Unique ID],0),0)))</f>
        <v>Galvanized Requiring Replacement</v>
      </c>
      <c r="W3516" s="189"/>
    </row>
    <row r="3517" spans="1:23" s="190" customFormat="1" ht="37.5" x14ac:dyDescent="0.25">
      <c r="A3517" s="180" t="s">
        <v>225</v>
      </c>
      <c r="B3517" s="181" t="s">
        <v>7127</v>
      </c>
      <c r="C3517" s="182" t="s">
        <v>225</v>
      </c>
      <c r="D3517" s="183" t="s">
        <v>36</v>
      </c>
      <c r="E3517" s="181" t="s">
        <v>35</v>
      </c>
      <c r="F3517" s="183" t="s">
        <v>45</v>
      </c>
      <c r="G3517" s="181" t="s">
        <v>225</v>
      </c>
      <c r="H3517" s="184" t="s">
        <v>7121</v>
      </c>
      <c r="I3517" s="185" t="s">
        <v>107</v>
      </c>
      <c r="J3517" s="181" t="s">
        <v>37</v>
      </c>
      <c r="K3517" s="181" t="s">
        <v>96</v>
      </c>
      <c r="L3517" s="186" t="s">
        <v>7128</v>
      </c>
      <c r="M3517" s="187" t="s">
        <v>225</v>
      </c>
      <c r="N3517" s="183" t="s">
        <v>36</v>
      </c>
      <c r="O3517" s="181" t="s">
        <v>225</v>
      </c>
      <c r="P3517" s="184" t="s">
        <v>7121</v>
      </c>
      <c r="Q3517" s="185" t="s">
        <v>107</v>
      </c>
      <c r="R3517" s="181" t="s">
        <v>37</v>
      </c>
      <c r="S3517" s="181" t="s">
        <v>96</v>
      </c>
      <c r="T3517" s="186" t="s">
        <v>7128</v>
      </c>
      <c r="U3517" s="187" t="s">
        <v>7093</v>
      </c>
      <c r="V3517" s="188" t="str" cm="1">
        <f t="array" ref="V3517">IF(SUM(LEN(A3517:U3517))=0,"",IF(OR(OR(ISBLANK(E3517),SUM(LEN(B3517),LEN(C3517))=0),AND(NOT(D3517="Unknown"),ISBLANK(I3517)),AND(NOT(N3517="Unknown"),ISBLANK(Q3517))),"Missing Information", INDEX(Table15[Entire Service Line Classification], MATCH(SUMIFS(Table15[Unique ID],Table15[System-Owned Portion],D3517,Table15[If Material Anything Other than "Lead" in Column E,Was Material Ever Previously Lead?],F3517,Table15[Customer-Owned Portion],N3517),Table15[Unique ID],0),0)))</f>
        <v>Non-lead</v>
      </c>
      <c r="W3517" s="189"/>
    </row>
    <row r="3518" spans="1:23" s="190" customFormat="1" ht="37.5" x14ac:dyDescent="0.25">
      <c r="A3518" s="180" t="s">
        <v>225</v>
      </c>
      <c r="B3518" s="181" t="s">
        <v>7129</v>
      </c>
      <c r="C3518" s="182" t="s">
        <v>225</v>
      </c>
      <c r="D3518" s="183" t="s">
        <v>36</v>
      </c>
      <c r="E3518" s="181" t="s">
        <v>35</v>
      </c>
      <c r="F3518" s="183" t="s">
        <v>45</v>
      </c>
      <c r="G3518" s="181" t="s">
        <v>237</v>
      </c>
      <c r="H3518" s="184" t="s">
        <v>7090</v>
      </c>
      <c r="I3518" s="185" t="s">
        <v>107</v>
      </c>
      <c r="J3518" s="181" t="s">
        <v>37</v>
      </c>
      <c r="K3518" s="181" t="s">
        <v>96</v>
      </c>
      <c r="L3518" s="186" t="s">
        <v>7130</v>
      </c>
      <c r="M3518" s="187" t="s">
        <v>225</v>
      </c>
      <c r="N3518" s="183" t="s">
        <v>5</v>
      </c>
      <c r="O3518" s="181" t="s">
        <v>237</v>
      </c>
      <c r="P3518" s="184" t="s">
        <v>7090</v>
      </c>
      <c r="Q3518" s="185" t="s">
        <v>107</v>
      </c>
      <c r="R3518" s="181" t="s">
        <v>37</v>
      </c>
      <c r="S3518" s="181" t="s">
        <v>96</v>
      </c>
      <c r="T3518" s="186" t="s">
        <v>7130</v>
      </c>
      <c r="U3518" s="187" t="s">
        <v>7093</v>
      </c>
      <c r="V3518" s="188" t="str" cm="1">
        <f t="array" ref="V3518">IF(SUM(LEN(A3518:U3518))=0,"",IF(OR(OR(ISBLANK(E3518),SUM(LEN(B3518),LEN(C3518))=0),AND(NOT(D3518="Unknown"),ISBLANK(I3518)),AND(NOT(N3518="Unknown"),ISBLANK(Q3518))),"Missing Information", INDEX(Table15[Entire Service Line Classification], MATCH(SUMIFS(Table15[Unique ID],Table15[System-Owned Portion],D3518,Table15[If Material Anything Other than "Lead" in Column E,Was Material Ever Previously Lead?],F3518,Table15[Customer-Owned Portion],N3518),Table15[Unique ID],0),0)))</f>
        <v>Galvanized Requiring Replacement</v>
      </c>
      <c r="W3518" s="189"/>
    </row>
    <row r="3519" spans="1:23" s="190" customFormat="1" ht="37.5" x14ac:dyDescent="0.25">
      <c r="A3519" s="180" t="s">
        <v>225</v>
      </c>
      <c r="B3519" s="181" t="s">
        <v>7131</v>
      </c>
      <c r="C3519" s="182" t="s">
        <v>225</v>
      </c>
      <c r="D3519" s="183" t="s">
        <v>43</v>
      </c>
      <c r="E3519" s="181" t="s">
        <v>35</v>
      </c>
      <c r="F3519" s="183" t="s">
        <v>45</v>
      </c>
      <c r="G3519" s="181" t="s">
        <v>234</v>
      </c>
      <c r="H3519" s="184" t="s">
        <v>7090</v>
      </c>
      <c r="I3519" s="185" t="s">
        <v>107</v>
      </c>
      <c r="J3519" s="181" t="s">
        <v>37</v>
      </c>
      <c r="K3519" s="181" t="s">
        <v>96</v>
      </c>
      <c r="L3519" s="186" t="s">
        <v>7130</v>
      </c>
      <c r="M3519" s="187" t="s">
        <v>225</v>
      </c>
      <c r="N3519" s="183" t="s">
        <v>36</v>
      </c>
      <c r="O3519" s="181" t="s">
        <v>234</v>
      </c>
      <c r="P3519" s="184" t="s">
        <v>7090</v>
      </c>
      <c r="Q3519" s="185" t="s">
        <v>107</v>
      </c>
      <c r="R3519" s="181" t="s">
        <v>37</v>
      </c>
      <c r="S3519" s="181" t="s">
        <v>96</v>
      </c>
      <c r="T3519" s="186" t="s">
        <v>7130</v>
      </c>
      <c r="U3519" s="187" t="s">
        <v>7093</v>
      </c>
      <c r="V3519" s="188" t="str" cm="1">
        <f t="array" ref="V3519">IF(SUM(LEN(A3519:U3519))=0,"",IF(OR(OR(ISBLANK(E3519),SUM(LEN(B3519),LEN(C3519))=0),AND(NOT(D3519="Unknown"),ISBLANK(I3519)),AND(NOT(N3519="Unknown"),ISBLANK(Q3519))),"Missing Information", INDEX(Table15[Entire Service Line Classification], MATCH(SUMIFS(Table15[Unique ID],Table15[System-Owned Portion],D3519,Table15[If Material Anything Other than "Lead" in Column E,Was Material Ever Previously Lead?],F3519,Table15[Customer-Owned Portion],N3519),Table15[Unique ID],0),0)))</f>
        <v>Non-lead</v>
      </c>
      <c r="W3519" s="189"/>
    </row>
    <row r="3520" spans="1:23" s="190" customFormat="1" ht="37.5" x14ac:dyDescent="0.25">
      <c r="A3520" s="180" t="s">
        <v>225</v>
      </c>
      <c r="B3520" s="181" t="s">
        <v>7132</v>
      </c>
      <c r="C3520" s="182" t="s">
        <v>225</v>
      </c>
      <c r="D3520" s="183" t="s">
        <v>36</v>
      </c>
      <c r="E3520" s="181" t="s">
        <v>35</v>
      </c>
      <c r="F3520" s="183" t="s">
        <v>45</v>
      </c>
      <c r="G3520" s="181" t="s">
        <v>238</v>
      </c>
      <c r="H3520" s="184" t="s">
        <v>7090</v>
      </c>
      <c r="I3520" s="185" t="s">
        <v>107</v>
      </c>
      <c r="J3520" s="181" t="s">
        <v>37</v>
      </c>
      <c r="K3520" s="181" t="s">
        <v>96</v>
      </c>
      <c r="L3520" s="186" t="s">
        <v>7130</v>
      </c>
      <c r="M3520" s="187" t="s">
        <v>225</v>
      </c>
      <c r="N3520" s="183" t="s">
        <v>36</v>
      </c>
      <c r="O3520" s="181" t="s">
        <v>238</v>
      </c>
      <c r="P3520" s="184" t="s">
        <v>7090</v>
      </c>
      <c r="Q3520" s="185" t="s">
        <v>107</v>
      </c>
      <c r="R3520" s="181" t="s">
        <v>37</v>
      </c>
      <c r="S3520" s="181" t="s">
        <v>96</v>
      </c>
      <c r="T3520" s="186" t="s">
        <v>7130</v>
      </c>
      <c r="U3520" s="187" t="s">
        <v>7093</v>
      </c>
      <c r="V3520" s="188" t="str" cm="1">
        <f t="array" ref="V3520">IF(SUM(LEN(A3520:U3520))=0,"",IF(OR(OR(ISBLANK(E3520),SUM(LEN(B3520),LEN(C3520))=0),AND(NOT(D3520="Unknown"),ISBLANK(I3520)),AND(NOT(N3520="Unknown"),ISBLANK(Q3520))),"Missing Information", INDEX(Table15[Entire Service Line Classification], MATCH(SUMIFS(Table15[Unique ID],Table15[System-Owned Portion],D3520,Table15[If Material Anything Other than "Lead" in Column E,Was Material Ever Previously Lead?],F3520,Table15[Customer-Owned Portion],N3520),Table15[Unique ID],0),0)))</f>
        <v>Non-lead</v>
      </c>
      <c r="W3520" s="189"/>
    </row>
    <row r="3521" spans="1:23" s="190" customFormat="1" ht="37.5" x14ac:dyDescent="0.25">
      <c r="A3521" s="180" t="s">
        <v>225</v>
      </c>
      <c r="B3521" s="181" t="s">
        <v>7133</v>
      </c>
      <c r="C3521" s="182" t="s">
        <v>225</v>
      </c>
      <c r="D3521" s="183" t="s">
        <v>43</v>
      </c>
      <c r="E3521" s="181" t="s">
        <v>35</v>
      </c>
      <c r="F3521" s="183" t="s">
        <v>45</v>
      </c>
      <c r="G3521" s="181" t="s">
        <v>234</v>
      </c>
      <c r="H3521" s="184" t="s">
        <v>7090</v>
      </c>
      <c r="I3521" s="185" t="s">
        <v>107</v>
      </c>
      <c r="J3521" s="181" t="s">
        <v>37</v>
      </c>
      <c r="K3521" s="181" t="s">
        <v>96</v>
      </c>
      <c r="L3521" s="186" t="s">
        <v>7130</v>
      </c>
      <c r="M3521" s="187" t="s">
        <v>225</v>
      </c>
      <c r="N3521" s="183" t="s">
        <v>5</v>
      </c>
      <c r="O3521" s="181" t="s">
        <v>234</v>
      </c>
      <c r="P3521" s="184" t="s">
        <v>7092</v>
      </c>
      <c r="Q3521" s="185" t="s">
        <v>107</v>
      </c>
      <c r="R3521" s="181" t="s">
        <v>37</v>
      </c>
      <c r="S3521" s="181" t="s">
        <v>96</v>
      </c>
      <c r="T3521" s="186" t="s">
        <v>7130</v>
      </c>
      <c r="U3521" s="187" t="s">
        <v>7093</v>
      </c>
      <c r="V3521" s="188" t="str" cm="1">
        <f t="array" ref="V3521">IF(SUM(LEN(A3521:U3521))=0,"",IF(OR(OR(ISBLANK(E3521),SUM(LEN(B3521),LEN(C3521))=0),AND(NOT(D3521="Unknown"),ISBLANK(I3521)),AND(NOT(N3521="Unknown"),ISBLANK(Q3521))),"Missing Information", INDEX(Table15[Entire Service Line Classification], MATCH(SUMIFS(Table15[Unique ID],Table15[System-Owned Portion],D3521,Table15[If Material Anything Other than "Lead" in Column E,Was Material Ever Previously Lead?],F3521,Table15[Customer-Owned Portion],N3521),Table15[Unique ID],0),0)))</f>
        <v>Galvanized Requiring Replacement</v>
      </c>
      <c r="W3521" s="189"/>
    </row>
    <row r="3522" spans="1:23" s="190" customFormat="1" ht="37.5" x14ac:dyDescent="0.25">
      <c r="A3522" s="180" t="s">
        <v>225</v>
      </c>
      <c r="B3522" s="181" t="s">
        <v>7134</v>
      </c>
      <c r="C3522" s="182" t="s">
        <v>225</v>
      </c>
      <c r="D3522" s="183" t="s">
        <v>43</v>
      </c>
      <c r="E3522" s="181" t="s">
        <v>35</v>
      </c>
      <c r="F3522" s="183" t="s">
        <v>45</v>
      </c>
      <c r="G3522" s="181" t="s">
        <v>239</v>
      </c>
      <c r="H3522" s="184" t="s">
        <v>7090</v>
      </c>
      <c r="I3522" s="185" t="s">
        <v>107</v>
      </c>
      <c r="J3522" s="181" t="s">
        <v>37</v>
      </c>
      <c r="K3522" s="181" t="s">
        <v>96</v>
      </c>
      <c r="L3522" s="186" t="s">
        <v>7130</v>
      </c>
      <c r="M3522" s="187" t="s">
        <v>225</v>
      </c>
      <c r="N3522" s="183" t="s">
        <v>5</v>
      </c>
      <c r="O3522" s="181" t="s">
        <v>239</v>
      </c>
      <c r="P3522" s="184" t="s">
        <v>7090</v>
      </c>
      <c r="Q3522" s="185" t="s">
        <v>107</v>
      </c>
      <c r="R3522" s="181" t="s">
        <v>37</v>
      </c>
      <c r="S3522" s="181" t="s">
        <v>96</v>
      </c>
      <c r="T3522" s="186" t="s">
        <v>7130</v>
      </c>
      <c r="U3522" s="187" t="s">
        <v>7093</v>
      </c>
      <c r="V3522" s="188" t="str" cm="1">
        <f t="array" ref="V3522">IF(SUM(LEN(A3522:U3522))=0,"",IF(OR(OR(ISBLANK(E3522),SUM(LEN(B3522),LEN(C3522))=0),AND(NOT(D3522="Unknown"),ISBLANK(I3522)),AND(NOT(N3522="Unknown"),ISBLANK(Q3522))),"Missing Information", INDEX(Table15[Entire Service Line Classification], MATCH(SUMIFS(Table15[Unique ID],Table15[System-Owned Portion],D3522,Table15[If Material Anything Other than "Lead" in Column E,Was Material Ever Previously Lead?],F3522,Table15[Customer-Owned Portion],N3522),Table15[Unique ID],0),0)))</f>
        <v>Galvanized Requiring Replacement</v>
      </c>
      <c r="W3522" s="189"/>
    </row>
    <row r="3523" spans="1:23" s="190" customFormat="1" ht="37.5" x14ac:dyDescent="0.25">
      <c r="A3523" s="180" t="s">
        <v>225</v>
      </c>
      <c r="B3523" s="181" t="s">
        <v>7135</v>
      </c>
      <c r="C3523" s="182" t="s">
        <v>225</v>
      </c>
      <c r="D3523" s="183" t="s">
        <v>36</v>
      </c>
      <c r="E3523" s="181" t="s">
        <v>35</v>
      </c>
      <c r="F3523" s="183" t="s">
        <v>45</v>
      </c>
      <c r="G3523" s="181" t="s">
        <v>227</v>
      </c>
      <c r="H3523" s="184" t="s">
        <v>7090</v>
      </c>
      <c r="I3523" s="185" t="s">
        <v>107</v>
      </c>
      <c r="J3523" s="181" t="s">
        <v>37</v>
      </c>
      <c r="K3523" s="181" t="s">
        <v>96</v>
      </c>
      <c r="L3523" s="186" t="s">
        <v>7130</v>
      </c>
      <c r="M3523" s="187" t="s">
        <v>225</v>
      </c>
      <c r="N3523" s="183" t="s">
        <v>5</v>
      </c>
      <c r="O3523" s="181" t="s">
        <v>227</v>
      </c>
      <c r="P3523" s="184" t="s">
        <v>7090</v>
      </c>
      <c r="Q3523" s="185" t="s">
        <v>107</v>
      </c>
      <c r="R3523" s="181" t="s">
        <v>37</v>
      </c>
      <c r="S3523" s="181" t="s">
        <v>96</v>
      </c>
      <c r="T3523" s="186" t="s">
        <v>7130</v>
      </c>
      <c r="U3523" s="187" t="s">
        <v>7093</v>
      </c>
      <c r="V3523" s="188" t="str" cm="1">
        <f t="array" ref="V3523">IF(SUM(LEN(A3523:U3523))=0,"",IF(OR(OR(ISBLANK(E3523),SUM(LEN(B3523),LEN(C3523))=0),AND(NOT(D3523="Unknown"),ISBLANK(I3523)),AND(NOT(N3523="Unknown"),ISBLANK(Q3523))),"Missing Information", INDEX(Table15[Entire Service Line Classification], MATCH(SUMIFS(Table15[Unique ID],Table15[System-Owned Portion],D3523,Table15[If Material Anything Other than "Lead" in Column E,Was Material Ever Previously Lead?],F3523,Table15[Customer-Owned Portion],N3523),Table15[Unique ID],0),0)))</f>
        <v>Galvanized Requiring Replacement</v>
      </c>
      <c r="W3523" s="189"/>
    </row>
    <row r="3524" spans="1:23" s="190" customFormat="1" ht="37.5" x14ac:dyDescent="0.25">
      <c r="A3524" s="180" t="s">
        <v>225</v>
      </c>
      <c r="B3524" s="181" t="s">
        <v>7136</v>
      </c>
      <c r="C3524" s="182" t="s">
        <v>225</v>
      </c>
      <c r="D3524" s="183" t="s">
        <v>36</v>
      </c>
      <c r="E3524" s="181" t="s">
        <v>35</v>
      </c>
      <c r="F3524" s="183" t="s">
        <v>45</v>
      </c>
      <c r="G3524" s="181" t="s">
        <v>238</v>
      </c>
      <c r="H3524" s="184" t="s">
        <v>7090</v>
      </c>
      <c r="I3524" s="185" t="s">
        <v>107</v>
      </c>
      <c r="J3524" s="181" t="s">
        <v>37</v>
      </c>
      <c r="K3524" s="181" t="s">
        <v>96</v>
      </c>
      <c r="L3524" s="186" t="s">
        <v>7130</v>
      </c>
      <c r="M3524" s="187" t="s">
        <v>225</v>
      </c>
      <c r="N3524" s="183" t="s">
        <v>36</v>
      </c>
      <c r="O3524" s="181" t="s">
        <v>238</v>
      </c>
      <c r="P3524" s="184" t="s">
        <v>7090</v>
      </c>
      <c r="Q3524" s="185" t="s">
        <v>107</v>
      </c>
      <c r="R3524" s="181" t="s">
        <v>37</v>
      </c>
      <c r="S3524" s="181" t="s">
        <v>96</v>
      </c>
      <c r="T3524" s="186" t="s">
        <v>7130</v>
      </c>
      <c r="U3524" s="187" t="s">
        <v>7093</v>
      </c>
      <c r="V3524" s="188" t="str" cm="1">
        <f t="array" ref="V3524">IF(SUM(LEN(A3524:U3524))=0,"",IF(OR(OR(ISBLANK(E3524),SUM(LEN(B3524),LEN(C3524))=0),AND(NOT(D3524="Unknown"),ISBLANK(I3524)),AND(NOT(N3524="Unknown"),ISBLANK(Q3524))),"Missing Information", INDEX(Table15[Entire Service Line Classification], MATCH(SUMIFS(Table15[Unique ID],Table15[System-Owned Portion],D3524,Table15[If Material Anything Other than "Lead" in Column E,Was Material Ever Previously Lead?],F3524,Table15[Customer-Owned Portion],N3524),Table15[Unique ID],0),0)))</f>
        <v>Non-lead</v>
      </c>
      <c r="W3524" s="189"/>
    </row>
    <row r="3525" spans="1:23" s="190" customFormat="1" ht="37.5" x14ac:dyDescent="0.25">
      <c r="A3525" s="180" t="s">
        <v>225</v>
      </c>
      <c r="B3525" s="181" t="s">
        <v>7137</v>
      </c>
      <c r="C3525" s="182" t="s">
        <v>225</v>
      </c>
      <c r="D3525" s="183" t="s">
        <v>43</v>
      </c>
      <c r="E3525" s="181" t="s">
        <v>35</v>
      </c>
      <c r="F3525" s="183" t="s">
        <v>45</v>
      </c>
      <c r="G3525" s="181" t="s">
        <v>240</v>
      </c>
      <c r="H3525" s="184" t="s">
        <v>7090</v>
      </c>
      <c r="I3525" s="185" t="s">
        <v>107</v>
      </c>
      <c r="J3525" s="181" t="s">
        <v>37</v>
      </c>
      <c r="K3525" s="181" t="s">
        <v>96</v>
      </c>
      <c r="L3525" s="186" t="s">
        <v>7130</v>
      </c>
      <c r="M3525" s="187" t="s">
        <v>225</v>
      </c>
      <c r="N3525" s="183" t="s">
        <v>5</v>
      </c>
      <c r="O3525" s="181" t="s">
        <v>240</v>
      </c>
      <c r="P3525" s="184" t="s">
        <v>7092</v>
      </c>
      <c r="Q3525" s="185" t="s">
        <v>107</v>
      </c>
      <c r="R3525" s="181" t="s">
        <v>37</v>
      </c>
      <c r="S3525" s="181" t="s">
        <v>96</v>
      </c>
      <c r="T3525" s="186" t="s">
        <v>7130</v>
      </c>
      <c r="U3525" s="187" t="s">
        <v>7093</v>
      </c>
      <c r="V3525" s="188" t="str" cm="1">
        <f t="array" ref="V3525">IF(SUM(LEN(A3525:U3525))=0,"",IF(OR(OR(ISBLANK(E3525),SUM(LEN(B3525),LEN(C3525))=0),AND(NOT(D3525="Unknown"),ISBLANK(I3525)),AND(NOT(N3525="Unknown"),ISBLANK(Q3525))),"Missing Information", INDEX(Table15[Entire Service Line Classification], MATCH(SUMIFS(Table15[Unique ID],Table15[System-Owned Portion],D3525,Table15[If Material Anything Other than "Lead" in Column E,Was Material Ever Previously Lead?],F3525,Table15[Customer-Owned Portion],N3525),Table15[Unique ID],0),0)))</f>
        <v>Galvanized Requiring Replacement</v>
      </c>
      <c r="W3525" s="189"/>
    </row>
    <row r="3526" spans="1:23" s="190" customFormat="1" ht="37.5" x14ac:dyDescent="0.25">
      <c r="A3526" s="180" t="s">
        <v>225</v>
      </c>
      <c r="B3526" s="181" t="s">
        <v>7138</v>
      </c>
      <c r="C3526" s="182" t="s">
        <v>225</v>
      </c>
      <c r="D3526" s="183" t="s">
        <v>43</v>
      </c>
      <c r="E3526" s="181" t="s">
        <v>35</v>
      </c>
      <c r="F3526" s="183" t="s">
        <v>45</v>
      </c>
      <c r="G3526" s="181" t="s">
        <v>241</v>
      </c>
      <c r="H3526" s="184" t="s">
        <v>7090</v>
      </c>
      <c r="I3526" s="185" t="s">
        <v>107</v>
      </c>
      <c r="J3526" s="181" t="s">
        <v>37</v>
      </c>
      <c r="K3526" s="181" t="s">
        <v>96</v>
      </c>
      <c r="L3526" s="186" t="s">
        <v>7130</v>
      </c>
      <c r="M3526" s="187" t="s">
        <v>225</v>
      </c>
      <c r="N3526" s="183" t="s">
        <v>5</v>
      </c>
      <c r="O3526" s="181" t="s">
        <v>241</v>
      </c>
      <c r="P3526" s="184" t="s">
        <v>7092</v>
      </c>
      <c r="Q3526" s="185" t="s">
        <v>107</v>
      </c>
      <c r="R3526" s="181" t="s">
        <v>37</v>
      </c>
      <c r="S3526" s="181" t="s">
        <v>96</v>
      </c>
      <c r="T3526" s="186" t="s">
        <v>7130</v>
      </c>
      <c r="U3526" s="187" t="s">
        <v>7093</v>
      </c>
      <c r="V3526" s="188" t="str" cm="1">
        <f t="array" ref="V3526">IF(SUM(LEN(A3526:U3526))=0,"",IF(OR(OR(ISBLANK(E3526),SUM(LEN(B3526),LEN(C3526))=0),AND(NOT(D3526="Unknown"),ISBLANK(I3526)),AND(NOT(N3526="Unknown"),ISBLANK(Q3526))),"Missing Information", INDEX(Table15[Entire Service Line Classification], MATCH(SUMIFS(Table15[Unique ID],Table15[System-Owned Portion],D3526,Table15[If Material Anything Other than "Lead" in Column E,Was Material Ever Previously Lead?],F3526,Table15[Customer-Owned Portion],N3526),Table15[Unique ID],0),0)))</f>
        <v>Galvanized Requiring Replacement</v>
      </c>
      <c r="W3526" s="189"/>
    </row>
    <row r="3527" spans="1:23" s="190" customFormat="1" ht="37.5" x14ac:dyDescent="0.25">
      <c r="A3527" s="180" t="s">
        <v>225</v>
      </c>
      <c r="B3527" s="181" t="s">
        <v>7139</v>
      </c>
      <c r="C3527" s="182" t="s">
        <v>225</v>
      </c>
      <c r="D3527" s="183" t="s">
        <v>43</v>
      </c>
      <c r="E3527" s="181" t="s">
        <v>35</v>
      </c>
      <c r="F3527" s="183" t="s">
        <v>45</v>
      </c>
      <c r="G3527" s="181" t="s">
        <v>229</v>
      </c>
      <c r="H3527" s="184" t="s">
        <v>7090</v>
      </c>
      <c r="I3527" s="185" t="s">
        <v>107</v>
      </c>
      <c r="J3527" s="181" t="s">
        <v>37</v>
      </c>
      <c r="K3527" s="181" t="s">
        <v>96</v>
      </c>
      <c r="L3527" s="186" t="s">
        <v>7130</v>
      </c>
      <c r="M3527" s="187" t="s">
        <v>225</v>
      </c>
      <c r="N3527" s="183" t="s">
        <v>5</v>
      </c>
      <c r="O3527" s="181" t="s">
        <v>229</v>
      </c>
      <c r="P3527" s="184" t="s">
        <v>7092</v>
      </c>
      <c r="Q3527" s="185" t="s">
        <v>107</v>
      </c>
      <c r="R3527" s="181" t="s">
        <v>37</v>
      </c>
      <c r="S3527" s="181" t="s">
        <v>96</v>
      </c>
      <c r="T3527" s="186" t="s">
        <v>7130</v>
      </c>
      <c r="U3527" s="187" t="s">
        <v>7093</v>
      </c>
      <c r="V3527" s="188" t="str" cm="1">
        <f t="array" ref="V3527">IF(SUM(LEN(A3527:U3527))=0,"",IF(OR(OR(ISBLANK(E3527),SUM(LEN(B3527),LEN(C3527))=0),AND(NOT(D3527="Unknown"),ISBLANK(I3527)),AND(NOT(N3527="Unknown"),ISBLANK(Q3527))),"Missing Information", INDEX(Table15[Entire Service Line Classification], MATCH(SUMIFS(Table15[Unique ID],Table15[System-Owned Portion],D3527,Table15[If Material Anything Other than "Lead" in Column E,Was Material Ever Previously Lead?],F3527,Table15[Customer-Owned Portion],N3527),Table15[Unique ID],0),0)))</f>
        <v>Galvanized Requiring Replacement</v>
      </c>
      <c r="W3527" s="189"/>
    </row>
    <row r="3528" spans="1:23" s="190" customFormat="1" ht="37.5" x14ac:dyDescent="0.25">
      <c r="A3528" s="180" t="s">
        <v>225</v>
      </c>
      <c r="B3528" s="181" t="s">
        <v>7140</v>
      </c>
      <c r="C3528" s="182" t="s">
        <v>225</v>
      </c>
      <c r="D3528" s="183" t="s">
        <v>43</v>
      </c>
      <c r="E3528" s="181" t="s">
        <v>35</v>
      </c>
      <c r="F3528" s="183" t="s">
        <v>45</v>
      </c>
      <c r="G3528" s="181" t="s">
        <v>237</v>
      </c>
      <c r="H3528" s="184" t="s">
        <v>7090</v>
      </c>
      <c r="I3528" s="185" t="s">
        <v>107</v>
      </c>
      <c r="J3528" s="181" t="s">
        <v>37</v>
      </c>
      <c r="K3528" s="181" t="s">
        <v>96</v>
      </c>
      <c r="L3528" s="186" t="s">
        <v>7130</v>
      </c>
      <c r="M3528" s="187" t="s">
        <v>225</v>
      </c>
      <c r="N3528" s="183" t="s">
        <v>5</v>
      </c>
      <c r="O3528" s="181" t="s">
        <v>237</v>
      </c>
      <c r="P3528" s="184" t="s">
        <v>7092</v>
      </c>
      <c r="Q3528" s="185" t="s">
        <v>107</v>
      </c>
      <c r="R3528" s="181" t="s">
        <v>37</v>
      </c>
      <c r="S3528" s="181" t="s">
        <v>96</v>
      </c>
      <c r="T3528" s="186" t="s">
        <v>7130</v>
      </c>
      <c r="U3528" s="187" t="s">
        <v>7093</v>
      </c>
      <c r="V3528" s="188" t="str" cm="1">
        <f t="array" ref="V3528">IF(SUM(LEN(A3528:U3528))=0,"",IF(OR(OR(ISBLANK(E3528),SUM(LEN(B3528),LEN(C3528))=0),AND(NOT(D3528="Unknown"),ISBLANK(I3528)),AND(NOT(N3528="Unknown"),ISBLANK(Q3528))),"Missing Information", INDEX(Table15[Entire Service Line Classification], MATCH(SUMIFS(Table15[Unique ID],Table15[System-Owned Portion],D3528,Table15[If Material Anything Other than "Lead" in Column E,Was Material Ever Previously Lead?],F3528,Table15[Customer-Owned Portion],N3528),Table15[Unique ID],0),0)))</f>
        <v>Galvanized Requiring Replacement</v>
      </c>
      <c r="W3528" s="189"/>
    </row>
    <row r="3529" spans="1:23" s="190" customFormat="1" ht="37.5" x14ac:dyDescent="0.25">
      <c r="A3529" s="180" t="s">
        <v>225</v>
      </c>
      <c r="B3529" s="181" t="s">
        <v>7141</v>
      </c>
      <c r="C3529" s="182" t="s">
        <v>225</v>
      </c>
      <c r="D3529" s="183" t="s">
        <v>43</v>
      </c>
      <c r="E3529" s="181" t="s">
        <v>35</v>
      </c>
      <c r="F3529" s="183" t="s">
        <v>45</v>
      </c>
      <c r="G3529" s="181" t="s">
        <v>242</v>
      </c>
      <c r="H3529" s="184" t="s">
        <v>7090</v>
      </c>
      <c r="I3529" s="185" t="s">
        <v>107</v>
      </c>
      <c r="J3529" s="181" t="s">
        <v>37</v>
      </c>
      <c r="K3529" s="181" t="s">
        <v>96</v>
      </c>
      <c r="L3529" s="186" t="s">
        <v>7130</v>
      </c>
      <c r="M3529" s="187" t="s">
        <v>225</v>
      </c>
      <c r="N3529" s="183" t="s">
        <v>36</v>
      </c>
      <c r="O3529" s="181" t="s">
        <v>242</v>
      </c>
      <c r="P3529" s="184" t="s">
        <v>7090</v>
      </c>
      <c r="Q3529" s="185" t="s">
        <v>107</v>
      </c>
      <c r="R3529" s="181" t="s">
        <v>37</v>
      </c>
      <c r="S3529" s="181" t="s">
        <v>96</v>
      </c>
      <c r="T3529" s="186" t="s">
        <v>7130</v>
      </c>
      <c r="U3529" s="187" t="s">
        <v>7093</v>
      </c>
      <c r="V3529" s="188" t="str" cm="1">
        <f t="array" ref="V3529">IF(SUM(LEN(A3529:U3529))=0,"",IF(OR(OR(ISBLANK(E3529),SUM(LEN(B3529),LEN(C3529))=0),AND(NOT(D3529="Unknown"),ISBLANK(I3529)),AND(NOT(N3529="Unknown"),ISBLANK(Q3529))),"Missing Information", INDEX(Table15[Entire Service Line Classification], MATCH(SUMIFS(Table15[Unique ID],Table15[System-Owned Portion],D3529,Table15[If Material Anything Other than "Lead" in Column E,Was Material Ever Previously Lead?],F3529,Table15[Customer-Owned Portion],N3529),Table15[Unique ID],0),0)))</f>
        <v>Non-lead</v>
      </c>
      <c r="W3529" s="189"/>
    </row>
    <row r="3530" spans="1:23" s="190" customFormat="1" ht="37.5" x14ac:dyDescent="0.25">
      <c r="A3530" s="180" t="s">
        <v>225</v>
      </c>
      <c r="B3530" s="181" t="s">
        <v>7142</v>
      </c>
      <c r="C3530" s="182" t="s">
        <v>225</v>
      </c>
      <c r="D3530" s="183" t="s">
        <v>43</v>
      </c>
      <c r="E3530" s="181" t="s">
        <v>35</v>
      </c>
      <c r="F3530" s="183" t="s">
        <v>45</v>
      </c>
      <c r="G3530" s="181" t="s">
        <v>242</v>
      </c>
      <c r="H3530" s="184" t="s">
        <v>7090</v>
      </c>
      <c r="I3530" s="185" t="s">
        <v>107</v>
      </c>
      <c r="J3530" s="181" t="s">
        <v>37</v>
      </c>
      <c r="K3530" s="181" t="s">
        <v>96</v>
      </c>
      <c r="L3530" s="186" t="s">
        <v>7130</v>
      </c>
      <c r="M3530" s="187" t="s">
        <v>225</v>
      </c>
      <c r="N3530" s="183" t="s">
        <v>5</v>
      </c>
      <c r="O3530" s="181" t="s">
        <v>242</v>
      </c>
      <c r="P3530" s="184" t="s">
        <v>7090</v>
      </c>
      <c r="Q3530" s="185" t="s">
        <v>107</v>
      </c>
      <c r="R3530" s="181" t="s">
        <v>37</v>
      </c>
      <c r="S3530" s="181" t="s">
        <v>96</v>
      </c>
      <c r="T3530" s="186" t="s">
        <v>7130</v>
      </c>
      <c r="U3530" s="187" t="s">
        <v>7093</v>
      </c>
      <c r="V3530" s="188" t="str" cm="1">
        <f t="array" ref="V3530">IF(SUM(LEN(A3530:U3530))=0,"",IF(OR(OR(ISBLANK(E3530),SUM(LEN(B3530),LEN(C3530))=0),AND(NOT(D3530="Unknown"),ISBLANK(I3530)),AND(NOT(N3530="Unknown"),ISBLANK(Q3530))),"Missing Information", INDEX(Table15[Entire Service Line Classification], MATCH(SUMIFS(Table15[Unique ID],Table15[System-Owned Portion],D3530,Table15[If Material Anything Other than "Lead" in Column E,Was Material Ever Previously Lead?],F3530,Table15[Customer-Owned Portion],N3530),Table15[Unique ID],0),0)))</f>
        <v>Galvanized Requiring Replacement</v>
      </c>
      <c r="W3530" s="189"/>
    </row>
    <row r="3531" spans="1:23" s="190" customFormat="1" ht="37.5" x14ac:dyDescent="0.25">
      <c r="A3531" s="180" t="s">
        <v>225</v>
      </c>
      <c r="B3531" s="181" t="s">
        <v>7143</v>
      </c>
      <c r="C3531" s="182" t="s">
        <v>225</v>
      </c>
      <c r="D3531" s="183" t="s">
        <v>43</v>
      </c>
      <c r="E3531" s="181" t="s">
        <v>35</v>
      </c>
      <c r="F3531" s="183" t="s">
        <v>45</v>
      </c>
      <c r="G3531" s="181" t="s">
        <v>239</v>
      </c>
      <c r="H3531" s="184" t="s">
        <v>7090</v>
      </c>
      <c r="I3531" s="185" t="s">
        <v>107</v>
      </c>
      <c r="J3531" s="181" t="s">
        <v>37</v>
      </c>
      <c r="K3531" s="181" t="s">
        <v>96</v>
      </c>
      <c r="L3531" s="186" t="s">
        <v>7130</v>
      </c>
      <c r="M3531" s="187" t="s">
        <v>225</v>
      </c>
      <c r="N3531" s="183" t="s">
        <v>5</v>
      </c>
      <c r="O3531" s="181" t="s">
        <v>239</v>
      </c>
      <c r="P3531" s="184" t="s">
        <v>7092</v>
      </c>
      <c r="Q3531" s="185" t="s">
        <v>107</v>
      </c>
      <c r="R3531" s="181" t="s">
        <v>37</v>
      </c>
      <c r="S3531" s="181" t="s">
        <v>96</v>
      </c>
      <c r="T3531" s="186" t="s">
        <v>7130</v>
      </c>
      <c r="U3531" s="187" t="s">
        <v>7093</v>
      </c>
      <c r="V3531" s="188" t="str" cm="1">
        <f t="array" ref="V3531">IF(SUM(LEN(A3531:U3531))=0,"",IF(OR(OR(ISBLANK(E3531),SUM(LEN(B3531),LEN(C3531))=0),AND(NOT(D3531="Unknown"),ISBLANK(I3531)),AND(NOT(N3531="Unknown"),ISBLANK(Q3531))),"Missing Information", INDEX(Table15[Entire Service Line Classification], MATCH(SUMIFS(Table15[Unique ID],Table15[System-Owned Portion],D3531,Table15[If Material Anything Other than "Lead" in Column E,Was Material Ever Previously Lead?],F3531,Table15[Customer-Owned Portion],N3531),Table15[Unique ID],0),0)))</f>
        <v>Galvanized Requiring Replacement</v>
      </c>
      <c r="W3531" s="189"/>
    </row>
    <row r="3532" spans="1:23" s="190" customFormat="1" ht="37.5" x14ac:dyDescent="0.25">
      <c r="A3532" s="180" t="s">
        <v>225</v>
      </c>
      <c r="B3532" s="181" t="s">
        <v>7144</v>
      </c>
      <c r="C3532" s="182" t="s">
        <v>225</v>
      </c>
      <c r="D3532" s="183" t="s">
        <v>43</v>
      </c>
      <c r="E3532" s="181" t="s">
        <v>35</v>
      </c>
      <c r="F3532" s="183" t="s">
        <v>45</v>
      </c>
      <c r="G3532" s="181" t="s">
        <v>238</v>
      </c>
      <c r="H3532" s="184" t="s">
        <v>7090</v>
      </c>
      <c r="I3532" s="185" t="s">
        <v>107</v>
      </c>
      <c r="J3532" s="181" t="s">
        <v>37</v>
      </c>
      <c r="K3532" s="181" t="s">
        <v>96</v>
      </c>
      <c r="L3532" s="186" t="s">
        <v>7130</v>
      </c>
      <c r="M3532" s="187" t="s">
        <v>225</v>
      </c>
      <c r="N3532" s="183" t="s">
        <v>5</v>
      </c>
      <c r="O3532" s="181" t="s">
        <v>238</v>
      </c>
      <c r="P3532" s="184" t="s">
        <v>7092</v>
      </c>
      <c r="Q3532" s="185" t="s">
        <v>107</v>
      </c>
      <c r="R3532" s="181" t="s">
        <v>37</v>
      </c>
      <c r="S3532" s="181" t="s">
        <v>96</v>
      </c>
      <c r="T3532" s="186" t="s">
        <v>7130</v>
      </c>
      <c r="U3532" s="187" t="s">
        <v>7093</v>
      </c>
      <c r="V3532" s="188" t="str" cm="1">
        <f t="array" ref="V3532">IF(SUM(LEN(A3532:U3532))=0,"",IF(OR(OR(ISBLANK(E3532),SUM(LEN(B3532),LEN(C3532))=0),AND(NOT(D3532="Unknown"),ISBLANK(I3532)),AND(NOT(N3532="Unknown"),ISBLANK(Q3532))),"Missing Information", INDEX(Table15[Entire Service Line Classification], MATCH(SUMIFS(Table15[Unique ID],Table15[System-Owned Portion],D3532,Table15[If Material Anything Other than "Lead" in Column E,Was Material Ever Previously Lead?],F3532,Table15[Customer-Owned Portion],N3532),Table15[Unique ID],0),0)))</f>
        <v>Galvanized Requiring Replacement</v>
      </c>
      <c r="W3532" s="189"/>
    </row>
    <row r="3533" spans="1:23" s="190" customFormat="1" ht="37.5" x14ac:dyDescent="0.25">
      <c r="A3533" s="180" t="s">
        <v>225</v>
      </c>
      <c r="B3533" s="181" t="s">
        <v>7145</v>
      </c>
      <c r="C3533" s="182" t="s">
        <v>225</v>
      </c>
      <c r="D3533" s="183" t="s">
        <v>43</v>
      </c>
      <c r="E3533" s="181" t="s">
        <v>35</v>
      </c>
      <c r="F3533" s="183" t="s">
        <v>45</v>
      </c>
      <c r="G3533" s="181" t="s">
        <v>243</v>
      </c>
      <c r="H3533" s="184" t="s">
        <v>7090</v>
      </c>
      <c r="I3533" s="185" t="s">
        <v>107</v>
      </c>
      <c r="J3533" s="181" t="s">
        <v>37</v>
      </c>
      <c r="K3533" s="181" t="s">
        <v>96</v>
      </c>
      <c r="L3533" s="186" t="s">
        <v>7130</v>
      </c>
      <c r="M3533" s="187" t="s">
        <v>225</v>
      </c>
      <c r="N3533" s="183" t="s">
        <v>5</v>
      </c>
      <c r="O3533" s="181" t="s">
        <v>243</v>
      </c>
      <c r="P3533" s="184" t="s">
        <v>7092</v>
      </c>
      <c r="Q3533" s="185" t="s">
        <v>107</v>
      </c>
      <c r="R3533" s="181" t="s">
        <v>37</v>
      </c>
      <c r="S3533" s="181" t="s">
        <v>96</v>
      </c>
      <c r="T3533" s="186" t="s">
        <v>7130</v>
      </c>
      <c r="U3533" s="187" t="s">
        <v>7093</v>
      </c>
      <c r="V3533" s="188" t="str" cm="1">
        <f t="array" ref="V3533">IF(SUM(LEN(A3533:U3533))=0,"",IF(OR(OR(ISBLANK(E3533),SUM(LEN(B3533),LEN(C3533))=0),AND(NOT(D3533="Unknown"),ISBLANK(I3533)),AND(NOT(N3533="Unknown"),ISBLANK(Q3533))),"Missing Information", INDEX(Table15[Entire Service Line Classification], MATCH(SUMIFS(Table15[Unique ID],Table15[System-Owned Portion],D3533,Table15[If Material Anything Other than "Lead" in Column E,Was Material Ever Previously Lead?],F3533,Table15[Customer-Owned Portion],N3533),Table15[Unique ID],0),0)))</f>
        <v>Galvanized Requiring Replacement</v>
      </c>
      <c r="W3533" s="189"/>
    </row>
    <row r="3534" spans="1:23" s="190" customFormat="1" ht="37.5" x14ac:dyDescent="0.25">
      <c r="A3534" s="180" t="s">
        <v>225</v>
      </c>
      <c r="B3534" s="181" t="s">
        <v>7146</v>
      </c>
      <c r="C3534" s="182" t="s">
        <v>225</v>
      </c>
      <c r="D3534" s="183" t="s">
        <v>43</v>
      </c>
      <c r="E3534" s="181" t="s">
        <v>35</v>
      </c>
      <c r="F3534" s="183" t="s">
        <v>45</v>
      </c>
      <c r="G3534" s="181" t="s">
        <v>243</v>
      </c>
      <c r="H3534" s="184" t="s">
        <v>7090</v>
      </c>
      <c r="I3534" s="185" t="s">
        <v>107</v>
      </c>
      <c r="J3534" s="181" t="s">
        <v>37</v>
      </c>
      <c r="K3534" s="181" t="s">
        <v>96</v>
      </c>
      <c r="L3534" s="186" t="s">
        <v>7130</v>
      </c>
      <c r="M3534" s="187" t="s">
        <v>225</v>
      </c>
      <c r="N3534" s="183" t="s">
        <v>5</v>
      </c>
      <c r="O3534" s="181" t="s">
        <v>243</v>
      </c>
      <c r="P3534" s="184" t="s">
        <v>7090</v>
      </c>
      <c r="Q3534" s="185" t="s">
        <v>107</v>
      </c>
      <c r="R3534" s="181" t="s">
        <v>37</v>
      </c>
      <c r="S3534" s="181" t="s">
        <v>96</v>
      </c>
      <c r="T3534" s="186" t="s">
        <v>7130</v>
      </c>
      <c r="U3534" s="187" t="s">
        <v>7093</v>
      </c>
      <c r="V3534" s="188" t="str" cm="1">
        <f t="array" ref="V3534">IF(SUM(LEN(A3534:U3534))=0,"",IF(OR(OR(ISBLANK(E3534),SUM(LEN(B3534),LEN(C3534))=0),AND(NOT(D3534="Unknown"),ISBLANK(I3534)),AND(NOT(N3534="Unknown"),ISBLANK(Q3534))),"Missing Information", INDEX(Table15[Entire Service Line Classification], MATCH(SUMIFS(Table15[Unique ID],Table15[System-Owned Portion],D3534,Table15[If Material Anything Other than "Lead" in Column E,Was Material Ever Previously Lead?],F3534,Table15[Customer-Owned Portion],N3534),Table15[Unique ID],0),0)))</f>
        <v>Galvanized Requiring Replacement</v>
      </c>
      <c r="W3534" s="189"/>
    </row>
    <row r="3535" spans="1:23" s="190" customFormat="1" ht="37.5" x14ac:dyDescent="0.25">
      <c r="A3535" s="180" t="s">
        <v>225</v>
      </c>
      <c r="B3535" s="181" t="s">
        <v>7147</v>
      </c>
      <c r="C3535" s="182" t="s">
        <v>225</v>
      </c>
      <c r="D3535" s="183" t="s">
        <v>43</v>
      </c>
      <c r="E3535" s="181" t="s">
        <v>35</v>
      </c>
      <c r="F3535" s="183" t="s">
        <v>45</v>
      </c>
      <c r="G3535" s="181" t="s">
        <v>225</v>
      </c>
      <c r="H3535" s="184" t="s">
        <v>7090</v>
      </c>
      <c r="I3535" s="185" t="s">
        <v>107</v>
      </c>
      <c r="J3535" s="181" t="s">
        <v>37</v>
      </c>
      <c r="K3535" s="181" t="s">
        <v>96</v>
      </c>
      <c r="L3535" s="186" t="s">
        <v>7148</v>
      </c>
      <c r="M3535" s="187" t="s">
        <v>225</v>
      </c>
      <c r="N3535" s="183" t="s">
        <v>36</v>
      </c>
      <c r="O3535" s="181" t="s">
        <v>225</v>
      </c>
      <c r="P3535" s="184" t="s">
        <v>7090</v>
      </c>
      <c r="Q3535" s="185" t="s">
        <v>107</v>
      </c>
      <c r="R3535" s="181" t="s">
        <v>37</v>
      </c>
      <c r="S3535" s="181" t="s">
        <v>96</v>
      </c>
      <c r="T3535" s="186" t="s">
        <v>7148</v>
      </c>
      <c r="U3535" s="187" t="s">
        <v>7093</v>
      </c>
      <c r="V3535" s="188" t="str" cm="1">
        <f t="array" ref="V3535">IF(SUM(LEN(A3535:U3535))=0,"",IF(OR(OR(ISBLANK(E3535),SUM(LEN(B3535),LEN(C3535))=0),AND(NOT(D3535="Unknown"),ISBLANK(I3535)),AND(NOT(N3535="Unknown"),ISBLANK(Q3535))),"Missing Information", INDEX(Table15[Entire Service Line Classification], MATCH(SUMIFS(Table15[Unique ID],Table15[System-Owned Portion],D3535,Table15[If Material Anything Other than "Lead" in Column E,Was Material Ever Previously Lead?],F3535,Table15[Customer-Owned Portion],N3535),Table15[Unique ID],0),0)))</f>
        <v>Non-lead</v>
      </c>
      <c r="W3535" s="189"/>
    </row>
    <row r="3536" spans="1:23" s="190" customFormat="1" ht="37.5" x14ac:dyDescent="0.25">
      <c r="A3536" s="180" t="s">
        <v>225</v>
      </c>
      <c r="B3536" s="181" t="s">
        <v>7149</v>
      </c>
      <c r="C3536" s="182" t="s">
        <v>225</v>
      </c>
      <c r="D3536" s="183" t="s">
        <v>43</v>
      </c>
      <c r="E3536" s="181" t="s">
        <v>35</v>
      </c>
      <c r="F3536" s="183" t="s">
        <v>45</v>
      </c>
      <c r="G3536" s="181" t="s">
        <v>244</v>
      </c>
      <c r="H3536" s="184" t="s">
        <v>7090</v>
      </c>
      <c r="I3536" s="185" t="s">
        <v>107</v>
      </c>
      <c r="J3536" s="181" t="s">
        <v>37</v>
      </c>
      <c r="K3536" s="181" t="s">
        <v>96</v>
      </c>
      <c r="L3536" s="186" t="s">
        <v>7150</v>
      </c>
      <c r="M3536" s="187" t="s">
        <v>225</v>
      </c>
      <c r="N3536" s="183" t="s">
        <v>5</v>
      </c>
      <c r="O3536" s="181" t="s">
        <v>244</v>
      </c>
      <c r="P3536" s="184" t="s">
        <v>7092</v>
      </c>
      <c r="Q3536" s="185" t="s">
        <v>107</v>
      </c>
      <c r="R3536" s="181" t="s">
        <v>37</v>
      </c>
      <c r="S3536" s="181" t="s">
        <v>96</v>
      </c>
      <c r="T3536" s="186" t="s">
        <v>7150</v>
      </c>
      <c r="U3536" s="187" t="s">
        <v>7093</v>
      </c>
      <c r="V3536" s="188" t="str" cm="1">
        <f t="array" ref="V3536">IF(SUM(LEN(A3536:U3536))=0,"",IF(OR(OR(ISBLANK(E3536),SUM(LEN(B3536),LEN(C3536))=0),AND(NOT(D3536="Unknown"),ISBLANK(I3536)),AND(NOT(N3536="Unknown"),ISBLANK(Q3536))),"Missing Information", INDEX(Table15[Entire Service Line Classification], MATCH(SUMIFS(Table15[Unique ID],Table15[System-Owned Portion],D3536,Table15[If Material Anything Other than "Lead" in Column E,Was Material Ever Previously Lead?],F3536,Table15[Customer-Owned Portion],N3536),Table15[Unique ID],0),0)))</f>
        <v>Galvanized Requiring Replacement</v>
      </c>
      <c r="W3536" s="189"/>
    </row>
    <row r="3537" spans="1:23" s="190" customFormat="1" ht="37.5" x14ac:dyDescent="0.25">
      <c r="A3537" s="180" t="s">
        <v>225</v>
      </c>
      <c r="B3537" s="181" t="s">
        <v>7151</v>
      </c>
      <c r="C3537" s="182" t="s">
        <v>225</v>
      </c>
      <c r="D3537" s="183" t="s">
        <v>43</v>
      </c>
      <c r="E3537" s="181" t="s">
        <v>35</v>
      </c>
      <c r="F3537" s="183" t="s">
        <v>45</v>
      </c>
      <c r="G3537" s="181" t="s">
        <v>244</v>
      </c>
      <c r="H3537" s="184" t="s">
        <v>7090</v>
      </c>
      <c r="I3537" s="185" t="s">
        <v>107</v>
      </c>
      <c r="J3537" s="181" t="s">
        <v>37</v>
      </c>
      <c r="K3537" s="181" t="s">
        <v>96</v>
      </c>
      <c r="L3537" s="186" t="s">
        <v>7130</v>
      </c>
      <c r="M3537" s="187" t="s">
        <v>225</v>
      </c>
      <c r="N3537" s="183" t="s">
        <v>5</v>
      </c>
      <c r="O3537" s="181" t="s">
        <v>244</v>
      </c>
      <c r="P3537" s="184" t="s">
        <v>7090</v>
      </c>
      <c r="Q3537" s="185" t="s">
        <v>107</v>
      </c>
      <c r="R3537" s="181" t="s">
        <v>37</v>
      </c>
      <c r="S3537" s="181" t="s">
        <v>96</v>
      </c>
      <c r="T3537" s="186" t="s">
        <v>7130</v>
      </c>
      <c r="U3537" s="187" t="s">
        <v>7093</v>
      </c>
      <c r="V3537" s="188" t="str" cm="1">
        <f t="array" ref="V3537">IF(SUM(LEN(A3537:U3537))=0,"",IF(OR(OR(ISBLANK(E3537),SUM(LEN(B3537),LEN(C3537))=0),AND(NOT(D3537="Unknown"),ISBLANK(I3537)),AND(NOT(N3537="Unknown"),ISBLANK(Q3537))),"Missing Information", INDEX(Table15[Entire Service Line Classification], MATCH(SUMIFS(Table15[Unique ID],Table15[System-Owned Portion],D3537,Table15[If Material Anything Other than "Lead" in Column E,Was Material Ever Previously Lead?],F3537,Table15[Customer-Owned Portion],N3537),Table15[Unique ID],0),0)))</f>
        <v>Galvanized Requiring Replacement</v>
      </c>
      <c r="W3537" s="189"/>
    </row>
    <row r="3538" spans="1:23" s="190" customFormat="1" ht="37.5" x14ac:dyDescent="0.25">
      <c r="A3538" s="180" t="s">
        <v>225</v>
      </c>
      <c r="B3538" s="181" t="s">
        <v>7152</v>
      </c>
      <c r="C3538" s="182" t="s">
        <v>225</v>
      </c>
      <c r="D3538" s="183" t="s">
        <v>43</v>
      </c>
      <c r="E3538" s="181" t="s">
        <v>35</v>
      </c>
      <c r="F3538" s="183" t="s">
        <v>45</v>
      </c>
      <c r="G3538" s="181" t="s">
        <v>245</v>
      </c>
      <c r="H3538" s="184" t="s">
        <v>7090</v>
      </c>
      <c r="I3538" s="185" t="s">
        <v>107</v>
      </c>
      <c r="J3538" s="181" t="s">
        <v>37</v>
      </c>
      <c r="K3538" s="181" t="s">
        <v>96</v>
      </c>
      <c r="L3538" s="186" t="s">
        <v>7130</v>
      </c>
      <c r="M3538" s="187" t="s">
        <v>225</v>
      </c>
      <c r="N3538" s="183" t="s">
        <v>5</v>
      </c>
      <c r="O3538" s="181" t="s">
        <v>245</v>
      </c>
      <c r="P3538" s="184" t="s">
        <v>7092</v>
      </c>
      <c r="Q3538" s="185" t="s">
        <v>107</v>
      </c>
      <c r="R3538" s="181" t="s">
        <v>37</v>
      </c>
      <c r="S3538" s="181" t="s">
        <v>96</v>
      </c>
      <c r="T3538" s="186" t="s">
        <v>7130</v>
      </c>
      <c r="U3538" s="187" t="s">
        <v>7093</v>
      </c>
      <c r="V3538" s="188" t="str" cm="1">
        <f t="array" ref="V3538">IF(SUM(LEN(A3538:U3538))=0,"",IF(OR(OR(ISBLANK(E3538),SUM(LEN(B3538),LEN(C3538))=0),AND(NOT(D3538="Unknown"),ISBLANK(I3538)),AND(NOT(N3538="Unknown"),ISBLANK(Q3538))),"Missing Information", INDEX(Table15[Entire Service Line Classification], MATCH(SUMIFS(Table15[Unique ID],Table15[System-Owned Portion],D3538,Table15[If Material Anything Other than "Lead" in Column E,Was Material Ever Previously Lead?],F3538,Table15[Customer-Owned Portion],N3538),Table15[Unique ID],0),0)))</f>
        <v>Galvanized Requiring Replacement</v>
      </c>
      <c r="W3538" s="189"/>
    </row>
    <row r="3539" spans="1:23" s="190" customFormat="1" ht="37.5" x14ac:dyDescent="0.25">
      <c r="A3539" s="180" t="s">
        <v>225</v>
      </c>
      <c r="B3539" s="181" t="s">
        <v>7153</v>
      </c>
      <c r="C3539" s="182" t="s">
        <v>225</v>
      </c>
      <c r="D3539" s="183" t="s">
        <v>43</v>
      </c>
      <c r="E3539" s="181" t="s">
        <v>35</v>
      </c>
      <c r="F3539" s="183" t="s">
        <v>45</v>
      </c>
      <c r="G3539" s="181" t="s">
        <v>246</v>
      </c>
      <c r="H3539" s="184" t="s">
        <v>7090</v>
      </c>
      <c r="I3539" s="185" t="s">
        <v>107</v>
      </c>
      <c r="J3539" s="181" t="s">
        <v>37</v>
      </c>
      <c r="K3539" s="181" t="s">
        <v>96</v>
      </c>
      <c r="L3539" s="186" t="s">
        <v>7130</v>
      </c>
      <c r="M3539" s="187" t="s">
        <v>225</v>
      </c>
      <c r="N3539" s="183" t="s">
        <v>5</v>
      </c>
      <c r="O3539" s="181" t="s">
        <v>246</v>
      </c>
      <c r="P3539" s="184" t="s">
        <v>7092</v>
      </c>
      <c r="Q3539" s="185" t="s">
        <v>107</v>
      </c>
      <c r="R3539" s="181" t="s">
        <v>37</v>
      </c>
      <c r="S3539" s="181" t="s">
        <v>96</v>
      </c>
      <c r="T3539" s="186" t="s">
        <v>7130</v>
      </c>
      <c r="U3539" s="187" t="s">
        <v>7093</v>
      </c>
      <c r="V3539" s="188" t="str" cm="1">
        <f t="array" ref="V3539">IF(SUM(LEN(A3539:U3539))=0,"",IF(OR(OR(ISBLANK(E3539),SUM(LEN(B3539),LEN(C3539))=0),AND(NOT(D3539="Unknown"),ISBLANK(I3539)),AND(NOT(N3539="Unknown"),ISBLANK(Q3539))),"Missing Information", INDEX(Table15[Entire Service Line Classification], MATCH(SUMIFS(Table15[Unique ID],Table15[System-Owned Portion],D3539,Table15[If Material Anything Other than "Lead" in Column E,Was Material Ever Previously Lead?],F3539,Table15[Customer-Owned Portion],N3539),Table15[Unique ID],0),0)))</f>
        <v>Galvanized Requiring Replacement</v>
      </c>
      <c r="W3539" s="189"/>
    </row>
    <row r="3540" spans="1:23" s="190" customFormat="1" ht="37.5" x14ac:dyDescent="0.25">
      <c r="A3540" s="180" t="s">
        <v>225</v>
      </c>
      <c r="B3540" s="181" t="s">
        <v>7154</v>
      </c>
      <c r="C3540" s="182" t="s">
        <v>225</v>
      </c>
      <c r="D3540" s="183" t="s">
        <v>43</v>
      </c>
      <c r="E3540" s="181" t="s">
        <v>35</v>
      </c>
      <c r="F3540" s="183" t="s">
        <v>45</v>
      </c>
      <c r="G3540" s="181" t="s">
        <v>247</v>
      </c>
      <c r="H3540" s="184" t="s">
        <v>7090</v>
      </c>
      <c r="I3540" s="185" t="s">
        <v>107</v>
      </c>
      <c r="J3540" s="181" t="s">
        <v>37</v>
      </c>
      <c r="K3540" s="181" t="s">
        <v>96</v>
      </c>
      <c r="L3540" s="186" t="s">
        <v>7130</v>
      </c>
      <c r="M3540" s="187" t="s">
        <v>225</v>
      </c>
      <c r="N3540" s="183" t="s">
        <v>5</v>
      </c>
      <c r="O3540" s="181" t="s">
        <v>247</v>
      </c>
      <c r="P3540" s="184" t="s">
        <v>7092</v>
      </c>
      <c r="Q3540" s="185" t="s">
        <v>107</v>
      </c>
      <c r="R3540" s="181" t="s">
        <v>37</v>
      </c>
      <c r="S3540" s="181" t="s">
        <v>96</v>
      </c>
      <c r="T3540" s="186" t="s">
        <v>7130</v>
      </c>
      <c r="U3540" s="187" t="s">
        <v>7093</v>
      </c>
      <c r="V3540" s="188" t="str" cm="1">
        <f t="array" ref="V3540">IF(SUM(LEN(A3540:U3540))=0,"",IF(OR(OR(ISBLANK(E3540),SUM(LEN(B3540),LEN(C3540))=0),AND(NOT(D3540="Unknown"),ISBLANK(I3540)),AND(NOT(N3540="Unknown"),ISBLANK(Q3540))),"Missing Information", INDEX(Table15[Entire Service Line Classification], MATCH(SUMIFS(Table15[Unique ID],Table15[System-Owned Portion],D3540,Table15[If Material Anything Other than "Lead" in Column E,Was Material Ever Previously Lead?],F3540,Table15[Customer-Owned Portion],N3540),Table15[Unique ID],0),0)))</f>
        <v>Galvanized Requiring Replacement</v>
      </c>
      <c r="W3540" s="189"/>
    </row>
    <row r="3541" spans="1:23" s="190" customFormat="1" ht="37.5" x14ac:dyDescent="0.25">
      <c r="A3541" s="180" t="s">
        <v>225</v>
      </c>
      <c r="B3541" s="181" t="s">
        <v>7155</v>
      </c>
      <c r="C3541" s="182" t="s">
        <v>225</v>
      </c>
      <c r="D3541" s="183" t="s">
        <v>43</v>
      </c>
      <c r="E3541" s="181" t="s">
        <v>35</v>
      </c>
      <c r="F3541" s="183" t="s">
        <v>45</v>
      </c>
      <c r="G3541" s="181" t="s">
        <v>245</v>
      </c>
      <c r="H3541" s="184" t="s">
        <v>7090</v>
      </c>
      <c r="I3541" s="185" t="s">
        <v>107</v>
      </c>
      <c r="J3541" s="181" t="s">
        <v>37</v>
      </c>
      <c r="K3541" s="181" t="s">
        <v>96</v>
      </c>
      <c r="L3541" s="186" t="s">
        <v>7130</v>
      </c>
      <c r="M3541" s="187" t="s">
        <v>225</v>
      </c>
      <c r="N3541" s="183" t="s">
        <v>5</v>
      </c>
      <c r="O3541" s="181" t="s">
        <v>245</v>
      </c>
      <c r="P3541" s="184" t="s">
        <v>7092</v>
      </c>
      <c r="Q3541" s="185" t="s">
        <v>107</v>
      </c>
      <c r="R3541" s="181" t="s">
        <v>37</v>
      </c>
      <c r="S3541" s="181" t="s">
        <v>96</v>
      </c>
      <c r="T3541" s="186" t="s">
        <v>7130</v>
      </c>
      <c r="U3541" s="187" t="s">
        <v>7093</v>
      </c>
      <c r="V3541" s="188" t="str" cm="1">
        <f t="array" ref="V3541">IF(SUM(LEN(A3541:U3541))=0,"",IF(OR(OR(ISBLANK(E3541),SUM(LEN(B3541),LEN(C3541))=0),AND(NOT(D3541="Unknown"),ISBLANK(I3541)),AND(NOT(N3541="Unknown"),ISBLANK(Q3541))),"Missing Information", INDEX(Table15[Entire Service Line Classification], MATCH(SUMIFS(Table15[Unique ID],Table15[System-Owned Portion],D3541,Table15[If Material Anything Other than "Lead" in Column E,Was Material Ever Previously Lead?],F3541,Table15[Customer-Owned Portion],N3541),Table15[Unique ID],0),0)))</f>
        <v>Galvanized Requiring Replacement</v>
      </c>
      <c r="W3541" s="189"/>
    </row>
    <row r="3542" spans="1:23" s="190" customFormat="1" ht="37.5" x14ac:dyDescent="0.25">
      <c r="A3542" s="180" t="s">
        <v>225</v>
      </c>
      <c r="B3542" s="181" t="s">
        <v>7156</v>
      </c>
      <c r="C3542" s="182" t="s">
        <v>225</v>
      </c>
      <c r="D3542" s="183" t="s">
        <v>36</v>
      </c>
      <c r="E3542" s="181" t="s">
        <v>35</v>
      </c>
      <c r="F3542" s="183" t="s">
        <v>45</v>
      </c>
      <c r="G3542" s="181" t="s">
        <v>235</v>
      </c>
      <c r="H3542" s="184" t="s">
        <v>7090</v>
      </c>
      <c r="I3542" s="185" t="s">
        <v>107</v>
      </c>
      <c r="J3542" s="181" t="s">
        <v>37</v>
      </c>
      <c r="K3542" s="181" t="s">
        <v>96</v>
      </c>
      <c r="L3542" s="186" t="s">
        <v>7130</v>
      </c>
      <c r="M3542" s="187" t="s">
        <v>225</v>
      </c>
      <c r="N3542" s="183" t="s">
        <v>5</v>
      </c>
      <c r="O3542" s="181" t="s">
        <v>235</v>
      </c>
      <c r="P3542" s="184" t="s">
        <v>7090</v>
      </c>
      <c r="Q3542" s="185" t="s">
        <v>107</v>
      </c>
      <c r="R3542" s="181" t="s">
        <v>37</v>
      </c>
      <c r="S3542" s="181" t="s">
        <v>96</v>
      </c>
      <c r="T3542" s="186" t="s">
        <v>7130</v>
      </c>
      <c r="U3542" s="187" t="s">
        <v>7093</v>
      </c>
      <c r="V3542" s="188" t="str" cm="1">
        <f t="array" ref="V3542">IF(SUM(LEN(A3542:U3542))=0,"",IF(OR(OR(ISBLANK(E3542),SUM(LEN(B3542),LEN(C3542))=0),AND(NOT(D3542="Unknown"),ISBLANK(I3542)),AND(NOT(N3542="Unknown"),ISBLANK(Q3542))),"Missing Information", INDEX(Table15[Entire Service Line Classification], MATCH(SUMIFS(Table15[Unique ID],Table15[System-Owned Portion],D3542,Table15[If Material Anything Other than "Lead" in Column E,Was Material Ever Previously Lead?],F3542,Table15[Customer-Owned Portion],N3542),Table15[Unique ID],0),0)))</f>
        <v>Galvanized Requiring Replacement</v>
      </c>
      <c r="W3542" s="189"/>
    </row>
    <row r="3543" spans="1:23" s="190" customFormat="1" ht="37.5" x14ac:dyDescent="0.25">
      <c r="A3543" s="180" t="s">
        <v>225</v>
      </c>
      <c r="B3543" s="181" t="s">
        <v>7157</v>
      </c>
      <c r="C3543" s="182" t="s">
        <v>225</v>
      </c>
      <c r="D3543" s="183" t="s">
        <v>43</v>
      </c>
      <c r="E3543" s="181" t="s">
        <v>35</v>
      </c>
      <c r="F3543" s="183" t="s">
        <v>45</v>
      </c>
      <c r="G3543" s="181" t="s">
        <v>245</v>
      </c>
      <c r="H3543" s="184" t="s">
        <v>7090</v>
      </c>
      <c r="I3543" s="185" t="s">
        <v>107</v>
      </c>
      <c r="J3543" s="181" t="s">
        <v>37</v>
      </c>
      <c r="K3543" s="181" t="s">
        <v>96</v>
      </c>
      <c r="L3543" s="186" t="s">
        <v>7130</v>
      </c>
      <c r="M3543" s="187" t="s">
        <v>225</v>
      </c>
      <c r="N3543" s="183" t="s">
        <v>5</v>
      </c>
      <c r="O3543" s="181" t="s">
        <v>245</v>
      </c>
      <c r="P3543" s="184" t="s">
        <v>7092</v>
      </c>
      <c r="Q3543" s="185" t="s">
        <v>107</v>
      </c>
      <c r="R3543" s="181" t="s">
        <v>37</v>
      </c>
      <c r="S3543" s="181" t="s">
        <v>96</v>
      </c>
      <c r="T3543" s="186" t="s">
        <v>7130</v>
      </c>
      <c r="U3543" s="187" t="s">
        <v>7093</v>
      </c>
      <c r="V3543" s="188" t="str" cm="1">
        <f t="array" ref="V3543">IF(SUM(LEN(A3543:U3543))=0,"",IF(OR(OR(ISBLANK(E3543),SUM(LEN(B3543),LEN(C3543))=0),AND(NOT(D3543="Unknown"),ISBLANK(I3543)),AND(NOT(N3543="Unknown"),ISBLANK(Q3543))),"Missing Information", INDEX(Table15[Entire Service Line Classification], MATCH(SUMIFS(Table15[Unique ID],Table15[System-Owned Portion],D3543,Table15[If Material Anything Other than "Lead" in Column E,Was Material Ever Previously Lead?],F3543,Table15[Customer-Owned Portion],N3543),Table15[Unique ID],0),0)))</f>
        <v>Galvanized Requiring Replacement</v>
      </c>
      <c r="W3543" s="189"/>
    </row>
    <row r="3544" spans="1:23" s="190" customFormat="1" ht="37.5" x14ac:dyDescent="0.25">
      <c r="A3544" s="180" t="s">
        <v>225</v>
      </c>
      <c r="B3544" s="181" t="s">
        <v>7158</v>
      </c>
      <c r="C3544" s="182" t="s">
        <v>225</v>
      </c>
      <c r="D3544" s="183" t="s">
        <v>36</v>
      </c>
      <c r="E3544" s="181" t="s">
        <v>35</v>
      </c>
      <c r="F3544" s="183" t="s">
        <v>45</v>
      </c>
      <c r="G3544" s="181" t="s">
        <v>248</v>
      </c>
      <c r="H3544" s="184" t="s">
        <v>7090</v>
      </c>
      <c r="I3544" s="185" t="s">
        <v>107</v>
      </c>
      <c r="J3544" s="181" t="s">
        <v>37</v>
      </c>
      <c r="K3544" s="181" t="s">
        <v>96</v>
      </c>
      <c r="L3544" s="186" t="s">
        <v>7130</v>
      </c>
      <c r="M3544" s="187" t="s">
        <v>225</v>
      </c>
      <c r="N3544" s="183" t="s">
        <v>36</v>
      </c>
      <c r="O3544" s="181" t="s">
        <v>248</v>
      </c>
      <c r="P3544" s="184" t="s">
        <v>7090</v>
      </c>
      <c r="Q3544" s="185" t="s">
        <v>107</v>
      </c>
      <c r="R3544" s="181" t="s">
        <v>37</v>
      </c>
      <c r="S3544" s="181" t="s">
        <v>96</v>
      </c>
      <c r="T3544" s="186" t="s">
        <v>7130</v>
      </c>
      <c r="U3544" s="187" t="s">
        <v>7093</v>
      </c>
      <c r="V3544" s="188" t="str" cm="1">
        <f t="array" ref="V3544">IF(SUM(LEN(A3544:U3544))=0,"",IF(OR(OR(ISBLANK(E3544),SUM(LEN(B3544),LEN(C3544))=0),AND(NOT(D3544="Unknown"),ISBLANK(I3544)),AND(NOT(N3544="Unknown"),ISBLANK(Q3544))),"Missing Information", INDEX(Table15[Entire Service Line Classification], MATCH(SUMIFS(Table15[Unique ID],Table15[System-Owned Portion],D3544,Table15[If Material Anything Other than "Lead" in Column E,Was Material Ever Previously Lead?],F3544,Table15[Customer-Owned Portion],N3544),Table15[Unique ID],0),0)))</f>
        <v>Non-lead</v>
      </c>
      <c r="W3544" s="189"/>
    </row>
    <row r="3545" spans="1:23" s="190" customFormat="1" ht="37.5" x14ac:dyDescent="0.25">
      <c r="A3545" s="180" t="s">
        <v>225</v>
      </c>
      <c r="B3545" s="181" t="s">
        <v>7159</v>
      </c>
      <c r="C3545" s="182" t="s">
        <v>225</v>
      </c>
      <c r="D3545" s="183" t="s">
        <v>43</v>
      </c>
      <c r="E3545" s="181" t="s">
        <v>35</v>
      </c>
      <c r="F3545" s="183" t="s">
        <v>45</v>
      </c>
      <c r="G3545" s="181" t="s">
        <v>249</v>
      </c>
      <c r="H3545" s="184" t="s">
        <v>7090</v>
      </c>
      <c r="I3545" s="185" t="s">
        <v>107</v>
      </c>
      <c r="J3545" s="181" t="s">
        <v>37</v>
      </c>
      <c r="K3545" s="181" t="s">
        <v>96</v>
      </c>
      <c r="L3545" s="186" t="s">
        <v>7130</v>
      </c>
      <c r="M3545" s="187" t="s">
        <v>225</v>
      </c>
      <c r="N3545" s="183" t="s">
        <v>36</v>
      </c>
      <c r="O3545" s="181" t="s">
        <v>249</v>
      </c>
      <c r="P3545" s="184" t="s">
        <v>7090</v>
      </c>
      <c r="Q3545" s="185" t="s">
        <v>107</v>
      </c>
      <c r="R3545" s="181" t="s">
        <v>37</v>
      </c>
      <c r="S3545" s="181" t="s">
        <v>96</v>
      </c>
      <c r="T3545" s="186" t="s">
        <v>7130</v>
      </c>
      <c r="U3545" s="187" t="s">
        <v>7093</v>
      </c>
      <c r="V3545" s="188" t="str" cm="1">
        <f t="array" ref="V3545">IF(SUM(LEN(A3545:U3545))=0,"",IF(OR(OR(ISBLANK(E3545),SUM(LEN(B3545),LEN(C3545))=0),AND(NOT(D3545="Unknown"),ISBLANK(I3545)),AND(NOT(N3545="Unknown"),ISBLANK(Q3545))),"Missing Information", INDEX(Table15[Entire Service Line Classification], MATCH(SUMIFS(Table15[Unique ID],Table15[System-Owned Portion],D3545,Table15[If Material Anything Other than "Lead" in Column E,Was Material Ever Previously Lead?],F3545,Table15[Customer-Owned Portion],N3545),Table15[Unique ID],0),0)))</f>
        <v>Non-lead</v>
      </c>
      <c r="W3545" s="189"/>
    </row>
    <row r="3546" spans="1:23" s="190" customFormat="1" ht="37.5" x14ac:dyDescent="0.25">
      <c r="A3546" s="180" t="s">
        <v>225</v>
      </c>
      <c r="B3546" s="181" t="s">
        <v>7160</v>
      </c>
      <c r="C3546" s="182" t="s">
        <v>225</v>
      </c>
      <c r="D3546" s="183" t="s">
        <v>43</v>
      </c>
      <c r="E3546" s="181" t="s">
        <v>35</v>
      </c>
      <c r="F3546" s="183" t="s">
        <v>45</v>
      </c>
      <c r="G3546" s="181" t="s">
        <v>250</v>
      </c>
      <c r="H3546" s="184" t="s">
        <v>7090</v>
      </c>
      <c r="I3546" s="185" t="s">
        <v>107</v>
      </c>
      <c r="J3546" s="181" t="s">
        <v>37</v>
      </c>
      <c r="K3546" s="181" t="s">
        <v>96</v>
      </c>
      <c r="L3546" s="186" t="s">
        <v>7130</v>
      </c>
      <c r="M3546" s="187" t="s">
        <v>225</v>
      </c>
      <c r="N3546" s="183" t="s">
        <v>5</v>
      </c>
      <c r="O3546" s="181" t="s">
        <v>250</v>
      </c>
      <c r="P3546" s="184" t="s">
        <v>7092</v>
      </c>
      <c r="Q3546" s="185" t="s">
        <v>107</v>
      </c>
      <c r="R3546" s="181" t="s">
        <v>37</v>
      </c>
      <c r="S3546" s="181" t="s">
        <v>96</v>
      </c>
      <c r="T3546" s="186" t="s">
        <v>7130</v>
      </c>
      <c r="U3546" s="187" t="s">
        <v>7093</v>
      </c>
      <c r="V3546" s="188" t="str" cm="1">
        <f t="array" ref="V3546">IF(SUM(LEN(A3546:U3546))=0,"",IF(OR(OR(ISBLANK(E3546),SUM(LEN(B3546),LEN(C3546))=0),AND(NOT(D3546="Unknown"),ISBLANK(I3546)),AND(NOT(N3546="Unknown"),ISBLANK(Q3546))),"Missing Information", INDEX(Table15[Entire Service Line Classification], MATCH(SUMIFS(Table15[Unique ID],Table15[System-Owned Portion],D3546,Table15[If Material Anything Other than "Lead" in Column E,Was Material Ever Previously Lead?],F3546,Table15[Customer-Owned Portion],N3546),Table15[Unique ID],0),0)))</f>
        <v>Galvanized Requiring Replacement</v>
      </c>
      <c r="W3546" s="189"/>
    </row>
    <row r="3547" spans="1:23" s="190" customFormat="1" ht="37.5" x14ac:dyDescent="0.25">
      <c r="A3547" s="180" t="s">
        <v>225</v>
      </c>
      <c r="B3547" s="181" t="s">
        <v>7161</v>
      </c>
      <c r="C3547" s="182" t="s">
        <v>225</v>
      </c>
      <c r="D3547" s="183" t="s">
        <v>43</v>
      </c>
      <c r="E3547" s="181" t="s">
        <v>35</v>
      </c>
      <c r="F3547" s="183" t="s">
        <v>45</v>
      </c>
      <c r="G3547" s="181" t="s">
        <v>251</v>
      </c>
      <c r="H3547" s="184" t="s">
        <v>7090</v>
      </c>
      <c r="I3547" s="185" t="s">
        <v>107</v>
      </c>
      <c r="J3547" s="181" t="s">
        <v>37</v>
      </c>
      <c r="K3547" s="181" t="s">
        <v>96</v>
      </c>
      <c r="L3547" s="186" t="s">
        <v>7130</v>
      </c>
      <c r="M3547" s="187" t="s">
        <v>225</v>
      </c>
      <c r="N3547" s="183" t="s">
        <v>5</v>
      </c>
      <c r="O3547" s="181" t="s">
        <v>251</v>
      </c>
      <c r="P3547" s="184" t="s">
        <v>7092</v>
      </c>
      <c r="Q3547" s="185" t="s">
        <v>107</v>
      </c>
      <c r="R3547" s="181" t="s">
        <v>37</v>
      </c>
      <c r="S3547" s="181" t="s">
        <v>96</v>
      </c>
      <c r="T3547" s="186" t="s">
        <v>7130</v>
      </c>
      <c r="U3547" s="187" t="s">
        <v>7093</v>
      </c>
      <c r="V3547" s="188" t="str" cm="1">
        <f t="array" ref="V3547">IF(SUM(LEN(A3547:U3547))=0,"",IF(OR(OR(ISBLANK(E3547),SUM(LEN(B3547),LEN(C3547))=0),AND(NOT(D3547="Unknown"),ISBLANK(I3547)),AND(NOT(N3547="Unknown"),ISBLANK(Q3547))),"Missing Information", INDEX(Table15[Entire Service Line Classification], MATCH(SUMIFS(Table15[Unique ID],Table15[System-Owned Portion],D3547,Table15[If Material Anything Other than "Lead" in Column E,Was Material Ever Previously Lead?],F3547,Table15[Customer-Owned Portion],N3547),Table15[Unique ID],0),0)))</f>
        <v>Galvanized Requiring Replacement</v>
      </c>
      <c r="W3547" s="189"/>
    </row>
    <row r="3548" spans="1:23" s="190" customFormat="1" ht="37.5" x14ac:dyDescent="0.25">
      <c r="A3548" s="180" t="s">
        <v>225</v>
      </c>
      <c r="B3548" s="181" t="s">
        <v>7162</v>
      </c>
      <c r="C3548" s="182" t="s">
        <v>225</v>
      </c>
      <c r="D3548" s="183" t="s">
        <v>43</v>
      </c>
      <c r="E3548" s="181" t="s">
        <v>35</v>
      </c>
      <c r="F3548" s="183" t="s">
        <v>45</v>
      </c>
      <c r="G3548" s="181" t="s">
        <v>242</v>
      </c>
      <c r="H3548" s="184" t="s">
        <v>7090</v>
      </c>
      <c r="I3548" s="185" t="s">
        <v>107</v>
      </c>
      <c r="J3548" s="181" t="s">
        <v>37</v>
      </c>
      <c r="K3548" s="181" t="s">
        <v>96</v>
      </c>
      <c r="L3548" s="186" t="s">
        <v>7150</v>
      </c>
      <c r="M3548" s="187" t="s">
        <v>225</v>
      </c>
      <c r="N3548" s="183" t="s">
        <v>5</v>
      </c>
      <c r="O3548" s="181" t="s">
        <v>242</v>
      </c>
      <c r="P3548" s="184" t="s">
        <v>7092</v>
      </c>
      <c r="Q3548" s="185" t="s">
        <v>107</v>
      </c>
      <c r="R3548" s="181" t="s">
        <v>37</v>
      </c>
      <c r="S3548" s="181" t="s">
        <v>96</v>
      </c>
      <c r="T3548" s="186" t="s">
        <v>7150</v>
      </c>
      <c r="U3548" s="187" t="s">
        <v>7093</v>
      </c>
      <c r="V3548" s="188" t="str" cm="1">
        <f t="array" ref="V3548">IF(SUM(LEN(A3548:U3548))=0,"",IF(OR(OR(ISBLANK(E3548),SUM(LEN(B3548),LEN(C3548))=0),AND(NOT(D3548="Unknown"),ISBLANK(I3548)),AND(NOT(N3548="Unknown"),ISBLANK(Q3548))),"Missing Information", INDEX(Table15[Entire Service Line Classification], MATCH(SUMIFS(Table15[Unique ID],Table15[System-Owned Portion],D3548,Table15[If Material Anything Other than "Lead" in Column E,Was Material Ever Previously Lead?],F3548,Table15[Customer-Owned Portion],N3548),Table15[Unique ID],0),0)))</f>
        <v>Galvanized Requiring Replacement</v>
      </c>
      <c r="W3548" s="189"/>
    </row>
    <row r="3549" spans="1:23" s="190" customFormat="1" ht="37.5" x14ac:dyDescent="0.25">
      <c r="A3549" s="180" t="s">
        <v>225</v>
      </c>
      <c r="B3549" s="181" t="s">
        <v>7163</v>
      </c>
      <c r="C3549" s="182" t="s">
        <v>225</v>
      </c>
      <c r="D3549" s="183" t="s">
        <v>36</v>
      </c>
      <c r="E3549" s="181" t="s">
        <v>35</v>
      </c>
      <c r="F3549" s="183" t="s">
        <v>45</v>
      </c>
      <c r="G3549" s="181" t="s">
        <v>252</v>
      </c>
      <c r="H3549" s="184" t="s">
        <v>7090</v>
      </c>
      <c r="I3549" s="185" t="s">
        <v>107</v>
      </c>
      <c r="J3549" s="181" t="s">
        <v>37</v>
      </c>
      <c r="K3549" s="181" t="s">
        <v>96</v>
      </c>
      <c r="L3549" s="186" t="s">
        <v>7130</v>
      </c>
      <c r="M3549" s="187" t="s">
        <v>225</v>
      </c>
      <c r="N3549" s="183" t="s">
        <v>36</v>
      </c>
      <c r="O3549" s="181" t="s">
        <v>252</v>
      </c>
      <c r="P3549" s="184" t="s">
        <v>7090</v>
      </c>
      <c r="Q3549" s="185" t="s">
        <v>107</v>
      </c>
      <c r="R3549" s="181" t="s">
        <v>37</v>
      </c>
      <c r="S3549" s="181" t="s">
        <v>96</v>
      </c>
      <c r="T3549" s="186" t="s">
        <v>7130</v>
      </c>
      <c r="U3549" s="187" t="s">
        <v>7093</v>
      </c>
      <c r="V3549" s="188" t="str" cm="1">
        <f t="array" ref="V3549">IF(SUM(LEN(A3549:U3549))=0,"",IF(OR(OR(ISBLANK(E3549),SUM(LEN(B3549),LEN(C3549))=0),AND(NOT(D3549="Unknown"),ISBLANK(I3549)),AND(NOT(N3549="Unknown"),ISBLANK(Q3549))),"Missing Information", INDEX(Table15[Entire Service Line Classification], MATCH(SUMIFS(Table15[Unique ID],Table15[System-Owned Portion],D3549,Table15[If Material Anything Other than "Lead" in Column E,Was Material Ever Previously Lead?],F3549,Table15[Customer-Owned Portion],N3549),Table15[Unique ID],0),0)))</f>
        <v>Non-lead</v>
      </c>
      <c r="W3549" s="189"/>
    </row>
    <row r="3550" spans="1:23" s="190" customFormat="1" ht="37.5" x14ac:dyDescent="0.25">
      <c r="A3550" s="180" t="s">
        <v>225</v>
      </c>
      <c r="B3550" s="181" t="s">
        <v>7164</v>
      </c>
      <c r="C3550" s="182" t="s">
        <v>225</v>
      </c>
      <c r="D3550" s="183" t="s">
        <v>43</v>
      </c>
      <c r="E3550" s="181" t="s">
        <v>35</v>
      </c>
      <c r="F3550" s="183" t="s">
        <v>45</v>
      </c>
      <c r="G3550" s="181" t="s">
        <v>238</v>
      </c>
      <c r="H3550" s="184" t="s">
        <v>7090</v>
      </c>
      <c r="I3550" s="185" t="s">
        <v>107</v>
      </c>
      <c r="J3550" s="181" t="s">
        <v>37</v>
      </c>
      <c r="K3550" s="181" t="s">
        <v>96</v>
      </c>
      <c r="L3550" s="186" t="s">
        <v>7130</v>
      </c>
      <c r="M3550" s="187" t="s">
        <v>225</v>
      </c>
      <c r="N3550" s="183" t="s">
        <v>5</v>
      </c>
      <c r="O3550" s="181" t="s">
        <v>238</v>
      </c>
      <c r="P3550" s="184" t="s">
        <v>7090</v>
      </c>
      <c r="Q3550" s="185" t="s">
        <v>107</v>
      </c>
      <c r="R3550" s="181" t="s">
        <v>37</v>
      </c>
      <c r="S3550" s="181" t="s">
        <v>96</v>
      </c>
      <c r="T3550" s="186" t="s">
        <v>7130</v>
      </c>
      <c r="U3550" s="187" t="s">
        <v>7093</v>
      </c>
      <c r="V3550" s="188" t="str" cm="1">
        <f t="array" ref="V3550">IF(SUM(LEN(A3550:U3550))=0,"",IF(OR(OR(ISBLANK(E3550),SUM(LEN(B3550),LEN(C3550))=0),AND(NOT(D3550="Unknown"),ISBLANK(I3550)),AND(NOT(N3550="Unknown"),ISBLANK(Q3550))),"Missing Information", INDEX(Table15[Entire Service Line Classification], MATCH(SUMIFS(Table15[Unique ID],Table15[System-Owned Portion],D3550,Table15[If Material Anything Other than "Lead" in Column E,Was Material Ever Previously Lead?],F3550,Table15[Customer-Owned Portion],N3550),Table15[Unique ID],0),0)))</f>
        <v>Galvanized Requiring Replacement</v>
      </c>
      <c r="W3550" s="189"/>
    </row>
    <row r="3551" spans="1:23" s="190" customFormat="1" ht="37.5" x14ac:dyDescent="0.25">
      <c r="A3551" s="180" t="s">
        <v>225</v>
      </c>
      <c r="B3551" s="181" t="s">
        <v>7165</v>
      </c>
      <c r="C3551" s="182" t="s">
        <v>225</v>
      </c>
      <c r="D3551" s="183" t="s">
        <v>36</v>
      </c>
      <c r="E3551" s="181" t="s">
        <v>35</v>
      </c>
      <c r="F3551" s="183" t="s">
        <v>45</v>
      </c>
      <c r="G3551" s="181" t="s">
        <v>227</v>
      </c>
      <c r="H3551" s="184" t="s">
        <v>7090</v>
      </c>
      <c r="I3551" s="185" t="s">
        <v>107</v>
      </c>
      <c r="J3551" s="181" t="s">
        <v>37</v>
      </c>
      <c r="K3551" s="181" t="s">
        <v>96</v>
      </c>
      <c r="L3551" s="186" t="s">
        <v>7166</v>
      </c>
      <c r="M3551" s="187" t="s">
        <v>225</v>
      </c>
      <c r="N3551" s="183" t="s">
        <v>36</v>
      </c>
      <c r="O3551" s="181" t="s">
        <v>227</v>
      </c>
      <c r="P3551" s="184" t="s">
        <v>7090</v>
      </c>
      <c r="Q3551" s="185" t="s">
        <v>107</v>
      </c>
      <c r="R3551" s="181" t="s">
        <v>37</v>
      </c>
      <c r="S3551" s="181" t="s">
        <v>96</v>
      </c>
      <c r="T3551" s="186" t="s">
        <v>7166</v>
      </c>
      <c r="U3551" s="187" t="s">
        <v>7093</v>
      </c>
      <c r="V3551" s="188" t="str" cm="1">
        <f t="array" ref="V3551">IF(SUM(LEN(A3551:U3551))=0,"",IF(OR(OR(ISBLANK(E3551),SUM(LEN(B3551),LEN(C3551))=0),AND(NOT(D3551="Unknown"),ISBLANK(I3551)),AND(NOT(N3551="Unknown"),ISBLANK(Q3551))),"Missing Information", INDEX(Table15[Entire Service Line Classification], MATCH(SUMIFS(Table15[Unique ID],Table15[System-Owned Portion],D3551,Table15[If Material Anything Other than "Lead" in Column E,Was Material Ever Previously Lead?],F3551,Table15[Customer-Owned Portion],N3551),Table15[Unique ID],0),0)))</f>
        <v>Non-lead</v>
      </c>
      <c r="W3551" s="189"/>
    </row>
    <row r="3552" spans="1:23" s="190" customFormat="1" ht="37.5" x14ac:dyDescent="0.25">
      <c r="A3552" s="180" t="s">
        <v>225</v>
      </c>
      <c r="B3552" s="181" t="s">
        <v>7167</v>
      </c>
      <c r="C3552" s="182" t="s">
        <v>225</v>
      </c>
      <c r="D3552" s="183" t="s">
        <v>43</v>
      </c>
      <c r="E3552" s="181" t="s">
        <v>35</v>
      </c>
      <c r="F3552" s="183" t="s">
        <v>45</v>
      </c>
      <c r="G3552" s="181" t="s">
        <v>250</v>
      </c>
      <c r="H3552" s="184" t="s">
        <v>7090</v>
      </c>
      <c r="I3552" s="185" t="s">
        <v>107</v>
      </c>
      <c r="J3552" s="181" t="s">
        <v>37</v>
      </c>
      <c r="K3552" s="181" t="s">
        <v>96</v>
      </c>
      <c r="L3552" s="186" t="s">
        <v>7130</v>
      </c>
      <c r="M3552" s="187" t="s">
        <v>225</v>
      </c>
      <c r="N3552" s="183" t="s">
        <v>5</v>
      </c>
      <c r="O3552" s="181" t="s">
        <v>250</v>
      </c>
      <c r="P3552" s="184" t="s">
        <v>7090</v>
      </c>
      <c r="Q3552" s="185" t="s">
        <v>107</v>
      </c>
      <c r="R3552" s="181" t="s">
        <v>37</v>
      </c>
      <c r="S3552" s="181" t="s">
        <v>96</v>
      </c>
      <c r="T3552" s="186" t="s">
        <v>7130</v>
      </c>
      <c r="U3552" s="187" t="s">
        <v>7093</v>
      </c>
      <c r="V3552" s="188" t="str" cm="1">
        <f t="array" ref="V3552">IF(SUM(LEN(A3552:U3552))=0,"",IF(OR(OR(ISBLANK(E3552),SUM(LEN(B3552),LEN(C3552))=0),AND(NOT(D3552="Unknown"),ISBLANK(I3552)),AND(NOT(N3552="Unknown"),ISBLANK(Q3552))),"Missing Information", INDEX(Table15[Entire Service Line Classification], MATCH(SUMIFS(Table15[Unique ID],Table15[System-Owned Portion],D3552,Table15[If Material Anything Other than "Lead" in Column E,Was Material Ever Previously Lead?],F3552,Table15[Customer-Owned Portion],N3552),Table15[Unique ID],0),0)))</f>
        <v>Galvanized Requiring Replacement</v>
      </c>
      <c r="W3552" s="189"/>
    </row>
    <row r="3553" spans="1:23" s="190" customFormat="1" ht="37.5" x14ac:dyDescent="0.25">
      <c r="A3553" s="180" t="s">
        <v>225</v>
      </c>
      <c r="B3553" s="181" t="s">
        <v>7168</v>
      </c>
      <c r="C3553" s="182" t="s">
        <v>225</v>
      </c>
      <c r="D3553" s="183" t="s">
        <v>36</v>
      </c>
      <c r="E3553" s="181" t="s">
        <v>35</v>
      </c>
      <c r="F3553" s="183" t="s">
        <v>45</v>
      </c>
      <c r="G3553" s="181" t="s">
        <v>226</v>
      </c>
      <c r="H3553" s="184" t="s">
        <v>7090</v>
      </c>
      <c r="I3553" s="185" t="s">
        <v>107</v>
      </c>
      <c r="J3553" s="181" t="s">
        <v>37</v>
      </c>
      <c r="K3553" s="181" t="s">
        <v>96</v>
      </c>
      <c r="L3553" s="186" t="s">
        <v>7130</v>
      </c>
      <c r="M3553" s="187" t="s">
        <v>225</v>
      </c>
      <c r="N3553" s="183" t="s">
        <v>36</v>
      </c>
      <c r="O3553" s="181" t="s">
        <v>226</v>
      </c>
      <c r="P3553" s="184" t="s">
        <v>7090</v>
      </c>
      <c r="Q3553" s="185" t="s">
        <v>107</v>
      </c>
      <c r="R3553" s="181" t="s">
        <v>37</v>
      </c>
      <c r="S3553" s="181" t="s">
        <v>96</v>
      </c>
      <c r="T3553" s="186" t="s">
        <v>7130</v>
      </c>
      <c r="U3553" s="187" t="s">
        <v>7093</v>
      </c>
      <c r="V3553" s="188" t="str" cm="1">
        <f t="array" ref="V3553">IF(SUM(LEN(A3553:U3553))=0,"",IF(OR(OR(ISBLANK(E3553),SUM(LEN(B3553),LEN(C3553))=0),AND(NOT(D3553="Unknown"),ISBLANK(I3553)),AND(NOT(N3553="Unknown"),ISBLANK(Q3553))),"Missing Information", INDEX(Table15[Entire Service Line Classification], MATCH(SUMIFS(Table15[Unique ID],Table15[System-Owned Portion],D3553,Table15[If Material Anything Other than "Lead" in Column E,Was Material Ever Previously Lead?],F3553,Table15[Customer-Owned Portion],N3553),Table15[Unique ID],0),0)))</f>
        <v>Non-lead</v>
      </c>
      <c r="W3553" s="189"/>
    </row>
    <row r="3554" spans="1:23" s="190" customFormat="1" ht="37.5" x14ac:dyDescent="0.25">
      <c r="A3554" s="180" t="s">
        <v>225</v>
      </c>
      <c r="B3554" s="181" t="s">
        <v>7169</v>
      </c>
      <c r="C3554" s="182" t="s">
        <v>225</v>
      </c>
      <c r="D3554" s="183" t="s">
        <v>36</v>
      </c>
      <c r="E3554" s="181" t="s">
        <v>35</v>
      </c>
      <c r="F3554" s="183" t="s">
        <v>45</v>
      </c>
      <c r="G3554" s="181" t="s">
        <v>245</v>
      </c>
      <c r="H3554" s="184" t="s">
        <v>7090</v>
      </c>
      <c r="I3554" s="185" t="s">
        <v>107</v>
      </c>
      <c r="J3554" s="181" t="s">
        <v>37</v>
      </c>
      <c r="K3554" s="181" t="s">
        <v>96</v>
      </c>
      <c r="L3554" s="186" t="s">
        <v>7148</v>
      </c>
      <c r="M3554" s="187" t="s">
        <v>225</v>
      </c>
      <c r="N3554" s="183" t="s">
        <v>36</v>
      </c>
      <c r="O3554" s="181" t="s">
        <v>245</v>
      </c>
      <c r="P3554" s="184" t="s">
        <v>7092</v>
      </c>
      <c r="Q3554" s="185" t="s">
        <v>107</v>
      </c>
      <c r="R3554" s="181" t="s">
        <v>37</v>
      </c>
      <c r="S3554" s="181" t="s">
        <v>96</v>
      </c>
      <c r="T3554" s="186" t="s">
        <v>7148</v>
      </c>
      <c r="U3554" s="187" t="s">
        <v>7093</v>
      </c>
      <c r="V3554" s="188" t="str" cm="1">
        <f t="array" ref="V3554">IF(SUM(LEN(A3554:U3554))=0,"",IF(OR(OR(ISBLANK(E3554),SUM(LEN(B3554),LEN(C3554))=0),AND(NOT(D3554="Unknown"),ISBLANK(I3554)),AND(NOT(N3554="Unknown"),ISBLANK(Q3554))),"Missing Information", INDEX(Table15[Entire Service Line Classification], MATCH(SUMIFS(Table15[Unique ID],Table15[System-Owned Portion],D3554,Table15[If Material Anything Other than "Lead" in Column E,Was Material Ever Previously Lead?],F3554,Table15[Customer-Owned Portion],N3554),Table15[Unique ID],0),0)))</f>
        <v>Non-lead</v>
      </c>
      <c r="W3554" s="189"/>
    </row>
    <row r="3555" spans="1:23" s="190" customFormat="1" ht="37.5" x14ac:dyDescent="0.25">
      <c r="A3555" s="180" t="s">
        <v>225</v>
      </c>
      <c r="B3555" s="181" t="s">
        <v>7170</v>
      </c>
      <c r="C3555" s="182" t="s">
        <v>225</v>
      </c>
      <c r="D3555" s="183" t="s">
        <v>43</v>
      </c>
      <c r="E3555" s="181" t="s">
        <v>35</v>
      </c>
      <c r="F3555" s="183" t="s">
        <v>45</v>
      </c>
      <c r="G3555" s="181" t="s">
        <v>253</v>
      </c>
      <c r="H3555" s="184" t="s">
        <v>7090</v>
      </c>
      <c r="I3555" s="185" t="s">
        <v>107</v>
      </c>
      <c r="J3555" s="181" t="s">
        <v>37</v>
      </c>
      <c r="K3555" s="181" t="s">
        <v>96</v>
      </c>
      <c r="L3555" s="186" t="s">
        <v>7130</v>
      </c>
      <c r="M3555" s="187" t="s">
        <v>225</v>
      </c>
      <c r="N3555" s="183" t="s">
        <v>5</v>
      </c>
      <c r="O3555" s="181" t="s">
        <v>253</v>
      </c>
      <c r="P3555" s="184" t="s">
        <v>7090</v>
      </c>
      <c r="Q3555" s="185" t="s">
        <v>107</v>
      </c>
      <c r="R3555" s="181" t="s">
        <v>37</v>
      </c>
      <c r="S3555" s="181" t="s">
        <v>96</v>
      </c>
      <c r="T3555" s="186" t="s">
        <v>7130</v>
      </c>
      <c r="U3555" s="187" t="s">
        <v>7093</v>
      </c>
      <c r="V3555" s="188" t="str" cm="1">
        <f t="array" ref="V3555">IF(SUM(LEN(A3555:U3555))=0,"",IF(OR(OR(ISBLANK(E3555),SUM(LEN(B3555),LEN(C3555))=0),AND(NOT(D3555="Unknown"),ISBLANK(I3555)),AND(NOT(N3555="Unknown"),ISBLANK(Q3555))),"Missing Information", INDEX(Table15[Entire Service Line Classification], MATCH(SUMIFS(Table15[Unique ID],Table15[System-Owned Portion],D3555,Table15[If Material Anything Other than "Lead" in Column E,Was Material Ever Previously Lead?],F3555,Table15[Customer-Owned Portion],N3555),Table15[Unique ID],0),0)))</f>
        <v>Galvanized Requiring Replacement</v>
      </c>
      <c r="W3555" s="189"/>
    </row>
    <row r="3556" spans="1:23" s="190" customFormat="1" ht="37.5" x14ac:dyDescent="0.25">
      <c r="A3556" s="180" t="s">
        <v>225</v>
      </c>
      <c r="B3556" s="181" t="s">
        <v>7171</v>
      </c>
      <c r="C3556" s="182" t="s">
        <v>225</v>
      </c>
      <c r="D3556" s="183" t="s">
        <v>43</v>
      </c>
      <c r="E3556" s="181" t="s">
        <v>35</v>
      </c>
      <c r="F3556" s="183" t="s">
        <v>45</v>
      </c>
      <c r="G3556" s="181" t="s">
        <v>254</v>
      </c>
      <c r="H3556" s="184" t="s">
        <v>7090</v>
      </c>
      <c r="I3556" s="185" t="s">
        <v>107</v>
      </c>
      <c r="J3556" s="181" t="s">
        <v>37</v>
      </c>
      <c r="K3556" s="181" t="s">
        <v>96</v>
      </c>
      <c r="L3556" s="186" t="s">
        <v>7166</v>
      </c>
      <c r="M3556" s="187" t="s">
        <v>225</v>
      </c>
      <c r="N3556" s="183" t="s">
        <v>5</v>
      </c>
      <c r="O3556" s="181" t="s">
        <v>254</v>
      </c>
      <c r="P3556" s="184" t="s">
        <v>7090</v>
      </c>
      <c r="Q3556" s="185" t="s">
        <v>107</v>
      </c>
      <c r="R3556" s="181" t="s">
        <v>37</v>
      </c>
      <c r="S3556" s="181" t="s">
        <v>96</v>
      </c>
      <c r="T3556" s="186" t="s">
        <v>7166</v>
      </c>
      <c r="U3556" s="187" t="s">
        <v>7093</v>
      </c>
      <c r="V3556" s="188" t="str" cm="1">
        <f t="array" ref="V3556">IF(SUM(LEN(A3556:U3556))=0,"",IF(OR(OR(ISBLANK(E3556),SUM(LEN(B3556),LEN(C3556))=0),AND(NOT(D3556="Unknown"),ISBLANK(I3556)),AND(NOT(N3556="Unknown"),ISBLANK(Q3556))),"Missing Information", INDEX(Table15[Entire Service Line Classification], MATCH(SUMIFS(Table15[Unique ID],Table15[System-Owned Portion],D3556,Table15[If Material Anything Other than "Lead" in Column E,Was Material Ever Previously Lead?],F3556,Table15[Customer-Owned Portion],N3556),Table15[Unique ID],0),0)))</f>
        <v>Galvanized Requiring Replacement</v>
      </c>
      <c r="W3556" s="189"/>
    </row>
    <row r="3557" spans="1:23" s="190" customFormat="1" ht="37.5" x14ac:dyDescent="0.25">
      <c r="A3557" s="180" t="s">
        <v>225</v>
      </c>
      <c r="B3557" s="181" t="s">
        <v>7172</v>
      </c>
      <c r="C3557" s="182" t="s">
        <v>225</v>
      </c>
      <c r="D3557" s="183" t="s">
        <v>43</v>
      </c>
      <c r="E3557" s="181" t="s">
        <v>35</v>
      </c>
      <c r="F3557" s="183" t="s">
        <v>45</v>
      </c>
      <c r="G3557" s="181" t="s">
        <v>238</v>
      </c>
      <c r="H3557" s="184" t="s">
        <v>7090</v>
      </c>
      <c r="I3557" s="185" t="s">
        <v>107</v>
      </c>
      <c r="J3557" s="181" t="s">
        <v>37</v>
      </c>
      <c r="K3557" s="181" t="s">
        <v>96</v>
      </c>
      <c r="L3557" s="186" t="s">
        <v>7130</v>
      </c>
      <c r="M3557" s="187" t="s">
        <v>225</v>
      </c>
      <c r="N3557" s="183" t="s">
        <v>5</v>
      </c>
      <c r="O3557" s="181" t="s">
        <v>238</v>
      </c>
      <c r="P3557" s="184" t="s">
        <v>7090</v>
      </c>
      <c r="Q3557" s="185" t="s">
        <v>107</v>
      </c>
      <c r="R3557" s="181" t="s">
        <v>37</v>
      </c>
      <c r="S3557" s="181" t="s">
        <v>96</v>
      </c>
      <c r="T3557" s="186" t="s">
        <v>7130</v>
      </c>
      <c r="U3557" s="187" t="s">
        <v>7093</v>
      </c>
      <c r="V3557" s="188" t="str" cm="1">
        <f t="array" ref="V3557">IF(SUM(LEN(A3557:U3557))=0,"",IF(OR(OR(ISBLANK(E3557),SUM(LEN(B3557),LEN(C3557))=0),AND(NOT(D3557="Unknown"),ISBLANK(I3557)),AND(NOT(N3557="Unknown"),ISBLANK(Q3557))),"Missing Information", INDEX(Table15[Entire Service Line Classification], MATCH(SUMIFS(Table15[Unique ID],Table15[System-Owned Portion],D3557,Table15[If Material Anything Other than "Lead" in Column E,Was Material Ever Previously Lead?],F3557,Table15[Customer-Owned Portion],N3557),Table15[Unique ID],0),0)))</f>
        <v>Galvanized Requiring Replacement</v>
      </c>
      <c r="W3557" s="189"/>
    </row>
    <row r="3558" spans="1:23" s="190" customFormat="1" ht="37.5" x14ac:dyDescent="0.25">
      <c r="A3558" s="180" t="s">
        <v>225</v>
      </c>
      <c r="B3558" s="181" t="s">
        <v>7173</v>
      </c>
      <c r="C3558" s="182" t="s">
        <v>225</v>
      </c>
      <c r="D3558" s="183" t="s">
        <v>36</v>
      </c>
      <c r="E3558" s="181" t="s">
        <v>35</v>
      </c>
      <c r="F3558" s="183" t="s">
        <v>45</v>
      </c>
      <c r="G3558" s="181" t="s">
        <v>235</v>
      </c>
      <c r="H3558" s="184" t="s">
        <v>7121</v>
      </c>
      <c r="I3558" s="185" t="s">
        <v>107</v>
      </c>
      <c r="J3558" s="181" t="s">
        <v>37</v>
      </c>
      <c r="K3558" s="181" t="s">
        <v>96</v>
      </c>
      <c r="L3558" s="186" t="s">
        <v>7174</v>
      </c>
      <c r="M3558" s="187" t="s">
        <v>225</v>
      </c>
      <c r="N3558" s="183" t="s">
        <v>5</v>
      </c>
      <c r="O3558" s="181" t="s">
        <v>235</v>
      </c>
      <c r="P3558" s="184" t="s">
        <v>7121</v>
      </c>
      <c r="Q3558" s="185" t="s">
        <v>107</v>
      </c>
      <c r="R3558" s="181" t="s">
        <v>37</v>
      </c>
      <c r="S3558" s="181" t="s">
        <v>96</v>
      </c>
      <c r="T3558" s="186" t="s">
        <v>7174</v>
      </c>
      <c r="U3558" s="187" t="s">
        <v>7093</v>
      </c>
      <c r="V3558" s="188" t="str" cm="1">
        <f t="array" ref="V3558">IF(SUM(LEN(A3558:U3558))=0,"",IF(OR(OR(ISBLANK(E3558),SUM(LEN(B3558),LEN(C3558))=0),AND(NOT(D3558="Unknown"),ISBLANK(I3558)),AND(NOT(N3558="Unknown"),ISBLANK(Q3558))),"Missing Information", INDEX(Table15[Entire Service Line Classification], MATCH(SUMIFS(Table15[Unique ID],Table15[System-Owned Portion],D3558,Table15[If Material Anything Other than "Lead" in Column E,Was Material Ever Previously Lead?],F3558,Table15[Customer-Owned Portion],N3558),Table15[Unique ID],0),0)))</f>
        <v>Galvanized Requiring Replacement</v>
      </c>
      <c r="W3558" s="189"/>
    </row>
    <row r="3559" spans="1:23" s="190" customFormat="1" ht="37.5" x14ac:dyDescent="0.25">
      <c r="A3559" s="180" t="s">
        <v>225</v>
      </c>
      <c r="B3559" s="181" t="s">
        <v>7175</v>
      </c>
      <c r="C3559" s="182" t="s">
        <v>225</v>
      </c>
      <c r="D3559" s="183" t="s">
        <v>36</v>
      </c>
      <c r="E3559" s="181" t="s">
        <v>35</v>
      </c>
      <c r="F3559" s="183" t="s">
        <v>45</v>
      </c>
      <c r="G3559" s="181" t="s">
        <v>225</v>
      </c>
      <c r="H3559" s="184" t="s">
        <v>7090</v>
      </c>
      <c r="I3559" s="185" t="s">
        <v>107</v>
      </c>
      <c r="J3559" s="181" t="s">
        <v>37</v>
      </c>
      <c r="K3559" s="181" t="s">
        <v>96</v>
      </c>
      <c r="L3559" s="186" t="s">
        <v>7176</v>
      </c>
      <c r="M3559" s="187" t="s">
        <v>225</v>
      </c>
      <c r="N3559" s="183" t="s">
        <v>36</v>
      </c>
      <c r="O3559" s="181" t="s">
        <v>225</v>
      </c>
      <c r="P3559" s="184" t="s">
        <v>7090</v>
      </c>
      <c r="Q3559" s="185" t="s">
        <v>107</v>
      </c>
      <c r="R3559" s="181" t="s">
        <v>37</v>
      </c>
      <c r="S3559" s="181" t="s">
        <v>96</v>
      </c>
      <c r="T3559" s="186" t="s">
        <v>7176</v>
      </c>
      <c r="U3559" s="187" t="s">
        <v>7093</v>
      </c>
      <c r="V3559" s="188" t="str" cm="1">
        <f t="array" ref="V3559">IF(SUM(LEN(A3559:U3559))=0,"",IF(OR(OR(ISBLANK(E3559),SUM(LEN(B3559),LEN(C3559))=0),AND(NOT(D3559="Unknown"),ISBLANK(I3559)),AND(NOT(N3559="Unknown"),ISBLANK(Q3559))),"Missing Information", INDEX(Table15[Entire Service Line Classification], MATCH(SUMIFS(Table15[Unique ID],Table15[System-Owned Portion],D3559,Table15[If Material Anything Other than "Lead" in Column E,Was Material Ever Previously Lead?],F3559,Table15[Customer-Owned Portion],N3559),Table15[Unique ID],0),0)))</f>
        <v>Non-lead</v>
      </c>
      <c r="W3559" s="189"/>
    </row>
    <row r="3560" spans="1:23" s="190" customFormat="1" ht="37.5" x14ac:dyDescent="0.25">
      <c r="A3560" s="180" t="s">
        <v>225</v>
      </c>
      <c r="B3560" s="181" t="s">
        <v>7177</v>
      </c>
      <c r="C3560" s="182" t="s">
        <v>225</v>
      </c>
      <c r="D3560" s="183" t="s">
        <v>36</v>
      </c>
      <c r="E3560" s="181" t="s">
        <v>35</v>
      </c>
      <c r="F3560" s="183" t="s">
        <v>45</v>
      </c>
      <c r="G3560" s="181" t="s">
        <v>225</v>
      </c>
      <c r="H3560" s="184" t="s">
        <v>7090</v>
      </c>
      <c r="I3560" s="185" t="s">
        <v>107</v>
      </c>
      <c r="J3560" s="181" t="s">
        <v>37</v>
      </c>
      <c r="K3560" s="181" t="s">
        <v>96</v>
      </c>
      <c r="L3560" s="186" t="s">
        <v>7174</v>
      </c>
      <c r="M3560" s="187" t="s">
        <v>225</v>
      </c>
      <c r="N3560" s="183" t="s">
        <v>36</v>
      </c>
      <c r="O3560" s="181" t="s">
        <v>225</v>
      </c>
      <c r="P3560" s="184" t="s">
        <v>7092</v>
      </c>
      <c r="Q3560" s="185" t="s">
        <v>107</v>
      </c>
      <c r="R3560" s="181" t="s">
        <v>37</v>
      </c>
      <c r="S3560" s="181" t="s">
        <v>96</v>
      </c>
      <c r="T3560" s="186" t="s">
        <v>7174</v>
      </c>
      <c r="U3560" s="187" t="s">
        <v>7093</v>
      </c>
      <c r="V3560" s="188" t="str" cm="1">
        <f t="array" ref="V3560">IF(SUM(LEN(A3560:U3560))=0,"",IF(OR(OR(ISBLANK(E3560),SUM(LEN(B3560),LEN(C3560))=0),AND(NOT(D3560="Unknown"),ISBLANK(I3560)),AND(NOT(N3560="Unknown"),ISBLANK(Q3560))),"Missing Information", INDEX(Table15[Entire Service Line Classification], MATCH(SUMIFS(Table15[Unique ID],Table15[System-Owned Portion],D3560,Table15[If Material Anything Other than "Lead" in Column E,Was Material Ever Previously Lead?],F3560,Table15[Customer-Owned Portion],N3560),Table15[Unique ID],0),0)))</f>
        <v>Non-lead</v>
      </c>
      <c r="W3560" s="189"/>
    </row>
    <row r="3561" spans="1:23" s="190" customFormat="1" ht="37.5" x14ac:dyDescent="0.25">
      <c r="A3561" s="180" t="s">
        <v>225</v>
      </c>
      <c r="B3561" s="181" t="s">
        <v>7178</v>
      </c>
      <c r="C3561" s="182" t="s">
        <v>225</v>
      </c>
      <c r="D3561" s="183" t="s">
        <v>43</v>
      </c>
      <c r="E3561" s="181" t="s">
        <v>35</v>
      </c>
      <c r="F3561" s="183" t="s">
        <v>45</v>
      </c>
      <c r="G3561" s="181" t="s">
        <v>235</v>
      </c>
      <c r="H3561" s="184" t="s">
        <v>7179</v>
      </c>
      <c r="I3561" s="185" t="s">
        <v>107</v>
      </c>
      <c r="J3561" s="181" t="s">
        <v>37</v>
      </c>
      <c r="K3561" s="181" t="s">
        <v>96</v>
      </c>
      <c r="L3561" s="186" t="s">
        <v>7174</v>
      </c>
      <c r="M3561" s="187" t="s">
        <v>225</v>
      </c>
      <c r="N3561" s="183" t="s">
        <v>5</v>
      </c>
      <c r="O3561" s="181" t="s">
        <v>235</v>
      </c>
      <c r="P3561" s="184" t="s">
        <v>7179</v>
      </c>
      <c r="Q3561" s="185" t="s">
        <v>107</v>
      </c>
      <c r="R3561" s="181" t="s">
        <v>37</v>
      </c>
      <c r="S3561" s="181" t="s">
        <v>96</v>
      </c>
      <c r="T3561" s="186" t="s">
        <v>7174</v>
      </c>
      <c r="U3561" s="187" t="s">
        <v>7093</v>
      </c>
      <c r="V3561" s="188" t="str" cm="1">
        <f t="array" ref="V3561">IF(SUM(LEN(A3561:U3561))=0,"",IF(OR(OR(ISBLANK(E3561),SUM(LEN(B3561),LEN(C3561))=0),AND(NOT(D3561="Unknown"),ISBLANK(I3561)),AND(NOT(N3561="Unknown"),ISBLANK(Q3561))),"Missing Information", INDEX(Table15[Entire Service Line Classification], MATCH(SUMIFS(Table15[Unique ID],Table15[System-Owned Portion],D3561,Table15[If Material Anything Other than "Lead" in Column E,Was Material Ever Previously Lead?],F3561,Table15[Customer-Owned Portion],N3561),Table15[Unique ID],0),0)))</f>
        <v>Galvanized Requiring Replacement</v>
      </c>
      <c r="W3561" s="189"/>
    </row>
    <row r="3562" spans="1:23" s="190" customFormat="1" ht="37.5" x14ac:dyDescent="0.25">
      <c r="A3562" s="180" t="s">
        <v>225</v>
      </c>
      <c r="B3562" s="181" t="s">
        <v>7180</v>
      </c>
      <c r="C3562" s="182" t="s">
        <v>225</v>
      </c>
      <c r="D3562" s="183" t="s">
        <v>36</v>
      </c>
      <c r="E3562" s="181" t="s">
        <v>35</v>
      </c>
      <c r="F3562" s="183" t="s">
        <v>45</v>
      </c>
      <c r="G3562" s="181" t="s">
        <v>225</v>
      </c>
      <c r="H3562" s="184" t="s">
        <v>7090</v>
      </c>
      <c r="I3562" s="185" t="s">
        <v>107</v>
      </c>
      <c r="J3562" s="181" t="s">
        <v>37</v>
      </c>
      <c r="K3562" s="181" t="s">
        <v>96</v>
      </c>
      <c r="L3562" s="186" t="s">
        <v>7174</v>
      </c>
      <c r="M3562" s="187" t="s">
        <v>225</v>
      </c>
      <c r="N3562" s="183" t="s">
        <v>36</v>
      </c>
      <c r="O3562" s="181" t="s">
        <v>225</v>
      </c>
      <c r="P3562" s="184" t="s">
        <v>7092</v>
      </c>
      <c r="Q3562" s="185" t="s">
        <v>107</v>
      </c>
      <c r="R3562" s="181" t="s">
        <v>37</v>
      </c>
      <c r="S3562" s="181" t="s">
        <v>96</v>
      </c>
      <c r="T3562" s="186" t="s">
        <v>7174</v>
      </c>
      <c r="U3562" s="187" t="s">
        <v>7093</v>
      </c>
      <c r="V3562" s="188" t="str" cm="1">
        <f t="array" ref="V3562">IF(SUM(LEN(A3562:U3562))=0,"",IF(OR(OR(ISBLANK(E3562),SUM(LEN(B3562),LEN(C3562))=0),AND(NOT(D3562="Unknown"),ISBLANK(I3562)),AND(NOT(N3562="Unknown"),ISBLANK(Q3562))),"Missing Information", INDEX(Table15[Entire Service Line Classification], MATCH(SUMIFS(Table15[Unique ID],Table15[System-Owned Portion],D3562,Table15[If Material Anything Other than "Lead" in Column E,Was Material Ever Previously Lead?],F3562,Table15[Customer-Owned Portion],N3562),Table15[Unique ID],0),0)))</f>
        <v>Non-lead</v>
      </c>
      <c r="W3562" s="189"/>
    </row>
    <row r="3563" spans="1:23" s="190" customFormat="1" ht="37.5" x14ac:dyDescent="0.25">
      <c r="A3563" s="180" t="s">
        <v>225</v>
      </c>
      <c r="B3563" s="181" t="s">
        <v>7181</v>
      </c>
      <c r="C3563" s="182" t="s">
        <v>225</v>
      </c>
      <c r="D3563" s="183" t="s">
        <v>36</v>
      </c>
      <c r="E3563" s="181" t="s">
        <v>35</v>
      </c>
      <c r="F3563" s="183" t="s">
        <v>45</v>
      </c>
      <c r="G3563" s="181" t="s">
        <v>245</v>
      </c>
      <c r="H3563" s="184" t="s">
        <v>7090</v>
      </c>
      <c r="I3563" s="185" t="s">
        <v>107</v>
      </c>
      <c r="J3563" s="181" t="s">
        <v>37</v>
      </c>
      <c r="K3563" s="181" t="s">
        <v>96</v>
      </c>
      <c r="L3563" s="186" t="s">
        <v>7182</v>
      </c>
      <c r="M3563" s="187" t="s">
        <v>225</v>
      </c>
      <c r="N3563" s="183" t="s">
        <v>36</v>
      </c>
      <c r="O3563" s="181" t="s">
        <v>245</v>
      </c>
      <c r="P3563" s="184" t="s">
        <v>7090</v>
      </c>
      <c r="Q3563" s="185" t="s">
        <v>107</v>
      </c>
      <c r="R3563" s="181" t="s">
        <v>37</v>
      </c>
      <c r="S3563" s="181" t="s">
        <v>96</v>
      </c>
      <c r="T3563" s="186" t="s">
        <v>7182</v>
      </c>
      <c r="U3563" s="187" t="s">
        <v>7093</v>
      </c>
      <c r="V3563" s="188" t="str" cm="1">
        <f t="array" ref="V3563">IF(SUM(LEN(A3563:U3563))=0,"",IF(OR(OR(ISBLANK(E3563),SUM(LEN(B3563),LEN(C3563))=0),AND(NOT(D3563="Unknown"),ISBLANK(I3563)),AND(NOT(N3563="Unknown"),ISBLANK(Q3563))),"Missing Information", INDEX(Table15[Entire Service Line Classification], MATCH(SUMIFS(Table15[Unique ID],Table15[System-Owned Portion],D3563,Table15[If Material Anything Other than "Lead" in Column E,Was Material Ever Previously Lead?],F3563,Table15[Customer-Owned Portion],N3563),Table15[Unique ID],0),0)))</f>
        <v>Non-lead</v>
      </c>
      <c r="W3563" s="189"/>
    </row>
    <row r="3564" spans="1:23" s="190" customFormat="1" ht="37.5" x14ac:dyDescent="0.25">
      <c r="A3564" s="180" t="s">
        <v>225</v>
      </c>
      <c r="B3564" s="181" t="s">
        <v>7183</v>
      </c>
      <c r="C3564" s="182" t="s">
        <v>225</v>
      </c>
      <c r="D3564" s="183" t="s">
        <v>36</v>
      </c>
      <c r="E3564" s="181" t="s">
        <v>35</v>
      </c>
      <c r="F3564" s="183" t="s">
        <v>45</v>
      </c>
      <c r="G3564" s="181" t="s">
        <v>245</v>
      </c>
      <c r="H3564" s="184" t="s">
        <v>7090</v>
      </c>
      <c r="I3564" s="185" t="s">
        <v>107</v>
      </c>
      <c r="J3564" s="181" t="s">
        <v>37</v>
      </c>
      <c r="K3564" s="181" t="s">
        <v>96</v>
      </c>
      <c r="L3564" s="186" t="s">
        <v>7182</v>
      </c>
      <c r="M3564" s="187" t="s">
        <v>225</v>
      </c>
      <c r="N3564" s="183" t="s">
        <v>36</v>
      </c>
      <c r="O3564" s="181" t="s">
        <v>245</v>
      </c>
      <c r="P3564" s="184" t="s">
        <v>7090</v>
      </c>
      <c r="Q3564" s="185" t="s">
        <v>107</v>
      </c>
      <c r="R3564" s="181" t="s">
        <v>37</v>
      </c>
      <c r="S3564" s="181" t="s">
        <v>96</v>
      </c>
      <c r="T3564" s="186" t="s">
        <v>7182</v>
      </c>
      <c r="U3564" s="187" t="s">
        <v>7093</v>
      </c>
      <c r="V3564" s="188" t="str" cm="1">
        <f t="array" ref="V3564">IF(SUM(LEN(A3564:U3564))=0,"",IF(OR(OR(ISBLANK(E3564),SUM(LEN(B3564),LEN(C3564))=0),AND(NOT(D3564="Unknown"),ISBLANK(I3564)),AND(NOT(N3564="Unknown"),ISBLANK(Q3564))),"Missing Information", INDEX(Table15[Entire Service Line Classification], MATCH(SUMIFS(Table15[Unique ID],Table15[System-Owned Portion],D3564,Table15[If Material Anything Other than "Lead" in Column E,Was Material Ever Previously Lead?],F3564,Table15[Customer-Owned Portion],N3564),Table15[Unique ID],0),0)))</f>
        <v>Non-lead</v>
      </c>
      <c r="W3564" s="189"/>
    </row>
    <row r="3565" spans="1:23" s="190" customFormat="1" ht="37.5" x14ac:dyDescent="0.25">
      <c r="A3565" s="180" t="s">
        <v>225</v>
      </c>
      <c r="B3565" s="181" t="s">
        <v>7184</v>
      </c>
      <c r="C3565" s="182" t="s">
        <v>225</v>
      </c>
      <c r="D3565" s="183" t="s">
        <v>36</v>
      </c>
      <c r="E3565" s="181" t="s">
        <v>35</v>
      </c>
      <c r="F3565" s="183" t="s">
        <v>45</v>
      </c>
      <c r="G3565" s="181" t="s">
        <v>232</v>
      </c>
      <c r="H3565" s="184" t="s">
        <v>7090</v>
      </c>
      <c r="I3565" s="185" t="s">
        <v>107</v>
      </c>
      <c r="J3565" s="181" t="s">
        <v>37</v>
      </c>
      <c r="K3565" s="181" t="s">
        <v>96</v>
      </c>
      <c r="L3565" s="186" t="s">
        <v>7182</v>
      </c>
      <c r="M3565" s="187" t="s">
        <v>225</v>
      </c>
      <c r="N3565" s="183" t="s">
        <v>5</v>
      </c>
      <c r="O3565" s="181" t="s">
        <v>232</v>
      </c>
      <c r="P3565" s="184" t="s">
        <v>7090</v>
      </c>
      <c r="Q3565" s="185" t="s">
        <v>107</v>
      </c>
      <c r="R3565" s="181" t="s">
        <v>37</v>
      </c>
      <c r="S3565" s="181" t="s">
        <v>96</v>
      </c>
      <c r="T3565" s="186" t="s">
        <v>7182</v>
      </c>
      <c r="U3565" s="187" t="s">
        <v>7093</v>
      </c>
      <c r="V3565" s="188" t="str" cm="1">
        <f t="array" ref="V3565">IF(SUM(LEN(A3565:U3565))=0,"",IF(OR(OR(ISBLANK(E3565),SUM(LEN(B3565),LEN(C3565))=0),AND(NOT(D3565="Unknown"),ISBLANK(I3565)),AND(NOT(N3565="Unknown"),ISBLANK(Q3565))),"Missing Information", INDEX(Table15[Entire Service Line Classification], MATCH(SUMIFS(Table15[Unique ID],Table15[System-Owned Portion],D3565,Table15[If Material Anything Other than "Lead" in Column E,Was Material Ever Previously Lead?],F3565,Table15[Customer-Owned Portion],N3565),Table15[Unique ID],0),0)))</f>
        <v>Galvanized Requiring Replacement</v>
      </c>
      <c r="W3565" s="189"/>
    </row>
    <row r="3566" spans="1:23" s="190" customFormat="1" ht="37.5" x14ac:dyDescent="0.25">
      <c r="A3566" s="180" t="s">
        <v>225</v>
      </c>
      <c r="B3566" s="181" t="s">
        <v>7185</v>
      </c>
      <c r="C3566" s="182" t="s">
        <v>225</v>
      </c>
      <c r="D3566" s="183" t="s">
        <v>36</v>
      </c>
      <c r="E3566" s="181" t="s">
        <v>35</v>
      </c>
      <c r="F3566" s="183" t="s">
        <v>45</v>
      </c>
      <c r="G3566" s="181" t="s">
        <v>240</v>
      </c>
      <c r="H3566" s="184" t="s">
        <v>7090</v>
      </c>
      <c r="I3566" s="185" t="s">
        <v>107</v>
      </c>
      <c r="J3566" s="181" t="s">
        <v>37</v>
      </c>
      <c r="K3566" s="181" t="s">
        <v>96</v>
      </c>
      <c r="L3566" s="186" t="s">
        <v>7182</v>
      </c>
      <c r="M3566" s="187" t="s">
        <v>225</v>
      </c>
      <c r="N3566" s="183" t="s">
        <v>36</v>
      </c>
      <c r="O3566" s="181" t="s">
        <v>240</v>
      </c>
      <c r="P3566" s="184" t="s">
        <v>7090</v>
      </c>
      <c r="Q3566" s="185" t="s">
        <v>107</v>
      </c>
      <c r="R3566" s="181" t="s">
        <v>37</v>
      </c>
      <c r="S3566" s="181" t="s">
        <v>96</v>
      </c>
      <c r="T3566" s="186" t="s">
        <v>7182</v>
      </c>
      <c r="U3566" s="187" t="s">
        <v>7093</v>
      </c>
      <c r="V3566" s="188" t="str" cm="1">
        <f t="array" ref="V3566">IF(SUM(LEN(A3566:U3566))=0,"",IF(OR(OR(ISBLANK(E3566),SUM(LEN(B3566),LEN(C3566))=0),AND(NOT(D3566="Unknown"),ISBLANK(I3566)),AND(NOT(N3566="Unknown"),ISBLANK(Q3566))),"Missing Information", INDEX(Table15[Entire Service Line Classification], MATCH(SUMIFS(Table15[Unique ID],Table15[System-Owned Portion],D3566,Table15[If Material Anything Other than "Lead" in Column E,Was Material Ever Previously Lead?],F3566,Table15[Customer-Owned Portion],N3566),Table15[Unique ID],0),0)))</f>
        <v>Non-lead</v>
      </c>
      <c r="W3566" s="189"/>
    </row>
    <row r="3567" spans="1:23" s="190" customFormat="1" ht="37.5" x14ac:dyDescent="0.25">
      <c r="A3567" s="180" t="s">
        <v>225</v>
      </c>
      <c r="B3567" s="181" t="s">
        <v>7186</v>
      </c>
      <c r="C3567" s="182" t="s">
        <v>225</v>
      </c>
      <c r="D3567" s="183" t="s">
        <v>36</v>
      </c>
      <c r="E3567" s="181" t="s">
        <v>35</v>
      </c>
      <c r="F3567" s="183" t="s">
        <v>45</v>
      </c>
      <c r="G3567" s="181" t="s">
        <v>255</v>
      </c>
      <c r="H3567" s="184" t="s">
        <v>7121</v>
      </c>
      <c r="I3567" s="185" t="s">
        <v>107</v>
      </c>
      <c r="J3567" s="181" t="s">
        <v>37</v>
      </c>
      <c r="K3567" s="181" t="s">
        <v>96</v>
      </c>
      <c r="L3567" s="186" t="s">
        <v>7174</v>
      </c>
      <c r="M3567" s="187" t="s">
        <v>225</v>
      </c>
      <c r="N3567" s="183" t="s">
        <v>5</v>
      </c>
      <c r="O3567" s="181" t="s">
        <v>255</v>
      </c>
      <c r="P3567" s="184" t="s">
        <v>7092</v>
      </c>
      <c r="Q3567" s="185" t="s">
        <v>107</v>
      </c>
      <c r="R3567" s="181" t="s">
        <v>37</v>
      </c>
      <c r="S3567" s="181" t="s">
        <v>96</v>
      </c>
      <c r="T3567" s="186" t="s">
        <v>7174</v>
      </c>
      <c r="U3567" s="187" t="s">
        <v>7093</v>
      </c>
      <c r="V3567" s="188" t="str" cm="1">
        <f t="array" ref="V3567">IF(SUM(LEN(A3567:U3567))=0,"",IF(OR(OR(ISBLANK(E3567),SUM(LEN(B3567),LEN(C3567))=0),AND(NOT(D3567="Unknown"),ISBLANK(I3567)),AND(NOT(N3567="Unknown"),ISBLANK(Q3567))),"Missing Information", INDEX(Table15[Entire Service Line Classification], MATCH(SUMIFS(Table15[Unique ID],Table15[System-Owned Portion],D3567,Table15[If Material Anything Other than "Lead" in Column E,Was Material Ever Previously Lead?],F3567,Table15[Customer-Owned Portion],N3567),Table15[Unique ID],0),0)))</f>
        <v>Galvanized Requiring Replacement</v>
      </c>
      <c r="W3567" s="189"/>
    </row>
    <row r="3568" spans="1:23" s="190" customFormat="1" ht="37.5" x14ac:dyDescent="0.25">
      <c r="A3568" s="180" t="s">
        <v>225</v>
      </c>
      <c r="B3568" s="181" t="s">
        <v>7187</v>
      </c>
      <c r="C3568" s="182" t="s">
        <v>225</v>
      </c>
      <c r="D3568" s="183" t="s">
        <v>36</v>
      </c>
      <c r="E3568" s="181" t="s">
        <v>35</v>
      </c>
      <c r="F3568" s="183" t="s">
        <v>45</v>
      </c>
      <c r="G3568" s="181" t="s">
        <v>226</v>
      </c>
      <c r="H3568" s="184" t="s">
        <v>7090</v>
      </c>
      <c r="I3568" s="185" t="s">
        <v>107</v>
      </c>
      <c r="J3568" s="181" t="s">
        <v>37</v>
      </c>
      <c r="K3568" s="181" t="s">
        <v>96</v>
      </c>
      <c r="L3568" s="186" t="s">
        <v>7182</v>
      </c>
      <c r="M3568" s="187" t="s">
        <v>225</v>
      </c>
      <c r="N3568" s="183" t="s">
        <v>36</v>
      </c>
      <c r="O3568" s="181" t="s">
        <v>226</v>
      </c>
      <c r="P3568" s="184" t="s">
        <v>7090</v>
      </c>
      <c r="Q3568" s="185" t="s">
        <v>107</v>
      </c>
      <c r="R3568" s="181" t="s">
        <v>37</v>
      </c>
      <c r="S3568" s="181" t="s">
        <v>96</v>
      </c>
      <c r="T3568" s="186" t="s">
        <v>7182</v>
      </c>
      <c r="U3568" s="187" t="s">
        <v>7093</v>
      </c>
      <c r="V3568" s="188" t="str" cm="1">
        <f t="array" ref="V3568">IF(SUM(LEN(A3568:U3568))=0,"",IF(OR(OR(ISBLANK(E3568),SUM(LEN(B3568),LEN(C3568))=0),AND(NOT(D3568="Unknown"),ISBLANK(I3568)),AND(NOT(N3568="Unknown"),ISBLANK(Q3568))),"Missing Information", INDEX(Table15[Entire Service Line Classification], MATCH(SUMIFS(Table15[Unique ID],Table15[System-Owned Portion],D3568,Table15[If Material Anything Other than "Lead" in Column E,Was Material Ever Previously Lead?],F3568,Table15[Customer-Owned Portion],N3568),Table15[Unique ID],0),0)))</f>
        <v>Non-lead</v>
      </c>
      <c r="W3568" s="189"/>
    </row>
    <row r="3569" spans="1:23" s="190" customFormat="1" ht="37.5" x14ac:dyDescent="0.25">
      <c r="A3569" s="180" t="s">
        <v>225</v>
      </c>
      <c r="B3569" s="181" t="s">
        <v>7188</v>
      </c>
      <c r="C3569" s="182" t="s">
        <v>225</v>
      </c>
      <c r="D3569" s="183" t="s">
        <v>36</v>
      </c>
      <c r="E3569" s="181" t="s">
        <v>35</v>
      </c>
      <c r="F3569" s="183" t="s">
        <v>45</v>
      </c>
      <c r="G3569" s="181" t="s">
        <v>256</v>
      </c>
      <c r="H3569" s="184" t="s">
        <v>7090</v>
      </c>
      <c r="I3569" s="185" t="s">
        <v>107</v>
      </c>
      <c r="J3569" s="181" t="s">
        <v>37</v>
      </c>
      <c r="K3569" s="181" t="s">
        <v>96</v>
      </c>
      <c r="L3569" s="186" t="s">
        <v>7182</v>
      </c>
      <c r="M3569" s="187" t="s">
        <v>225</v>
      </c>
      <c r="N3569" s="183" t="s">
        <v>5</v>
      </c>
      <c r="O3569" s="181" t="s">
        <v>256</v>
      </c>
      <c r="P3569" s="184" t="s">
        <v>7092</v>
      </c>
      <c r="Q3569" s="185" t="s">
        <v>107</v>
      </c>
      <c r="R3569" s="181" t="s">
        <v>37</v>
      </c>
      <c r="S3569" s="181" t="s">
        <v>96</v>
      </c>
      <c r="T3569" s="186" t="s">
        <v>7182</v>
      </c>
      <c r="U3569" s="187" t="s">
        <v>7093</v>
      </c>
      <c r="V3569" s="188" t="str" cm="1">
        <f t="array" ref="V3569">IF(SUM(LEN(A3569:U3569))=0,"",IF(OR(OR(ISBLANK(E3569),SUM(LEN(B3569),LEN(C3569))=0),AND(NOT(D3569="Unknown"),ISBLANK(I3569)),AND(NOT(N3569="Unknown"),ISBLANK(Q3569))),"Missing Information", INDEX(Table15[Entire Service Line Classification], MATCH(SUMIFS(Table15[Unique ID],Table15[System-Owned Portion],D3569,Table15[If Material Anything Other than "Lead" in Column E,Was Material Ever Previously Lead?],F3569,Table15[Customer-Owned Portion],N3569),Table15[Unique ID],0),0)))</f>
        <v>Galvanized Requiring Replacement</v>
      </c>
      <c r="W3569" s="189"/>
    </row>
    <row r="3570" spans="1:23" s="190" customFormat="1" ht="37.5" x14ac:dyDescent="0.25">
      <c r="A3570" s="180" t="s">
        <v>225</v>
      </c>
      <c r="B3570" s="181" t="s">
        <v>7189</v>
      </c>
      <c r="C3570" s="182" t="s">
        <v>225</v>
      </c>
      <c r="D3570" s="183" t="s">
        <v>36</v>
      </c>
      <c r="E3570" s="181" t="s">
        <v>35</v>
      </c>
      <c r="F3570" s="183" t="s">
        <v>45</v>
      </c>
      <c r="G3570" s="181" t="s">
        <v>245</v>
      </c>
      <c r="H3570" s="184" t="s">
        <v>7090</v>
      </c>
      <c r="I3570" s="185" t="s">
        <v>107</v>
      </c>
      <c r="J3570" s="181" t="s">
        <v>37</v>
      </c>
      <c r="K3570" s="181" t="s">
        <v>96</v>
      </c>
      <c r="L3570" s="186" t="s">
        <v>7182</v>
      </c>
      <c r="M3570" s="187" t="s">
        <v>225</v>
      </c>
      <c r="N3570" s="183" t="s">
        <v>5</v>
      </c>
      <c r="O3570" s="181" t="s">
        <v>245</v>
      </c>
      <c r="P3570" s="184" t="s">
        <v>7092</v>
      </c>
      <c r="Q3570" s="185" t="s">
        <v>107</v>
      </c>
      <c r="R3570" s="181" t="s">
        <v>37</v>
      </c>
      <c r="S3570" s="181" t="s">
        <v>96</v>
      </c>
      <c r="T3570" s="186" t="s">
        <v>7182</v>
      </c>
      <c r="U3570" s="187" t="s">
        <v>7093</v>
      </c>
      <c r="V3570" s="188" t="str" cm="1">
        <f t="array" ref="V3570">IF(SUM(LEN(A3570:U3570))=0,"",IF(OR(OR(ISBLANK(E3570),SUM(LEN(B3570),LEN(C3570))=0),AND(NOT(D3570="Unknown"),ISBLANK(I3570)),AND(NOT(N3570="Unknown"),ISBLANK(Q3570))),"Missing Information", INDEX(Table15[Entire Service Line Classification], MATCH(SUMIFS(Table15[Unique ID],Table15[System-Owned Portion],D3570,Table15[If Material Anything Other than "Lead" in Column E,Was Material Ever Previously Lead?],F3570,Table15[Customer-Owned Portion],N3570),Table15[Unique ID],0),0)))</f>
        <v>Galvanized Requiring Replacement</v>
      </c>
      <c r="W3570" s="189"/>
    </row>
    <row r="3571" spans="1:23" s="190" customFormat="1" ht="37.5" x14ac:dyDescent="0.25">
      <c r="A3571" s="180" t="s">
        <v>225</v>
      </c>
      <c r="B3571" s="181" t="s">
        <v>7190</v>
      </c>
      <c r="C3571" s="182" t="s">
        <v>225</v>
      </c>
      <c r="D3571" s="183" t="s">
        <v>36</v>
      </c>
      <c r="E3571" s="181" t="s">
        <v>35</v>
      </c>
      <c r="F3571" s="183" t="s">
        <v>45</v>
      </c>
      <c r="G3571" s="181" t="s">
        <v>225</v>
      </c>
      <c r="H3571" s="184" t="s">
        <v>7090</v>
      </c>
      <c r="I3571" s="185" t="s">
        <v>107</v>
      </c>
      <c r="J3571" s="181" t="s">
        <v>37</v>
      </c>
      <c r="K3571" s="181" t="s">
        <v>96</v>
      </c>
      <c r="L3571" s="186" t="s">
        <v>7182</v>
      </c>
      <c r="M3571" s="187" t="s">
        <v>225</v>
      </c>
      <c r="N3571" s="183" t="s">
        <v>36</v>
      </c>
      <c r="O3571" s="181" t="s">
        <v>225</v>
      </c>
      <c r="P3571" s="184" t="s">
        <v>7092</v>
      </c>
      <c r="Q3571" s="185" t="s">
        <v>107</v>
      </c>
      <c r="R3571" s="181" t="s">
        <v>37</v>
      </c>
      <c r="S3571" s="181" t="s">
        <v>96</v>
      </c>
      <c r="T3571" s="186" t="s">
        <v>7182</v>
      </c>
      <c r="U3571" s="187" t="s">
        <v>7093</v>
      </c>
      <c r="V3571" s="188" t="str" cm="1">
        <f t="array" ref="V3571">IF(SUM(LEN(A3571:U3571))=0,"",IF(OR(OR(ISBLANK(E3571),SUM(LEN(B3571),LEN(C3571))=0),AND(NOT(D3571="Unknown"),ISBLANK(I3571)),AND(NOT(N3571="Unknown"),ISBLANK(Q3571))),"Missing Information", INDEX(Table15[Entire Service Line Classification], MATCH(SUMIFS(Table15[Unique ID],Table15[System-Owned Portion],D3571,Table15[If Material Anything Other than "Lead" in Column E,Was Material Ever Previously Lead?],F3571,Table15[Customer-Owned Portion],N3571),Table15[Unique ID],0),0)))</f>
        <v>Non-lead</v>
      </c>
      <c r="W3571" s="189"/>
    </row>
    <row r="3572" spans="1:23" s="190" customFormat="1" ht="37.5" x14ac:dyDescent="0.25">
      <c r="A3572" s="180" t="s">
        <v>225</v>
      </c>
      <c r="B3572" s="181" t="s">
        <v>7191</v>
      </c>
      <c r="C3572" s="182" t="s">
        <v>225</v>
      </c>
      <c r="D3572" s="183" t="s">
        <v>36</v>
      </c>
      <c r="E3572" s="181" t="s">
        <v>35</v>
      </c>
      <c r="F3572" s="183" t="s">
        <v>45</v>
      </c>
      <c r="G3572" s="181" t="s">
        <v>245</v>
      </c>
      <c r="H3572" s="184" t="s">
        <v>7090</v>
      </c>
      <c r="I3572" s="185" t="s">
        <v>107</v>
      </c>
      <c r="J3572" s="181" t="s">
        <v>37</v>
      </c>
      <c r="K3572" s="181" t="s">
        <v>96</v>
      </c>
      <c r="L3572" s="186" t="s">
        <v>7182</v>
      </c>
      <c r="M3572" s="187" t="s">
        <v>225</v>
      </c>
      <c r="N3572" s="183" t="s">
        <v>36</v>
      </c>
      <c r="O3572" s="181" t="s">
        <v>245</v>
      </c>
      <c r="P3572" s="184" t="s">
        <v>7090</v>
      </c>
      <c r="Q3572" s="185" t="s">
        <v>107</v>
      </c>
      <c r="R3572" s="181" t="s">
        <v>37</v>
      </c>
      <c r="S3572" s="181" t="s">
        <v>96</v>
      </c>
      <c r="T3572" s="186" t="s">
        <v>7182</v>
      </c>
      <c r="U3572" s="187" t="s">
        <v>7093</v>
      </c>
      <c r="V3572" s="188" t="str" cm="1">
        <f t="array" ref="V3572">IF(SUM(LEN(A3572:U3572))=0,"",IF(OR(OR(ISBLANK(E3572),SUM(LEN(B3572),LEN(C3572))=0),AND(NOT(D3572="Unknown"),ISBLANK(I3572)),AND(NOT(N3572="Unknown"),ISBLANK(Q3572))),"Missing Information", INDEX(Table15[Entire Service Line Classification], MATCH(SUMIFS(Table15[Unique ID],Table15[System-Owned Portion],D3572,Table15[If Material Anything Other than "Lead" in Column E,Was Material Ever Previously Lead?],F3572,Table15[Customer-Owned Portion],N3572),Table15[Unique ID],0),0)))</f>
        <v>Non-lead</v>
      </c>
      <c r="W3572" s="189"/>
    </row>
    <row r="3573" spans="1:23" s="190" customFormat="1" ht="37.5" x14ac:dyDescent="0.25">
      <c r="A3573" s="180" t="s">
        <v>225</v>
      </c>
      <c r="B3573" s="181" t="s">
        <v>7192</v>
      </c>
      <c r="C3573" s="182" t="s">
        <v>225</v>
      </c>
      <c r="D3573" s="183" t="s">
        <v>36</v>
      </c>
      <c r="E3573" s="181" t="s">
        <v>35</v>
      </c>
      <c r="F3573" s="183" t="s">
        <v>45</v>
      </c>
      <c r="G3573" s="181" t="s">
        <v>245</v>
      </c>
      <c r="H3573" s="184" t="s">
        <v>7090</v>
      </c>
      <c r="I3573" s="185" t="s">
        <v>107</v>
      </c>
      <c r="J3573" s="181" t="s">
        <v>37</v>
      </c>
      <c r="K3573" s="181" t="s">
        <v>96</v>
      </c>
      <c r="L3573" s="186" t="s">
        <v>7182</v>
      </c>
      <c r="M3573" s="187" t="s">
        <v>225</v>
      </c>
      <c r="N3573" s="183" t="s">
        <v>36</v>
      </c>
      <c r="O3573" s="181" t="s">
        <v>245</v>
      </c>
      <c r="P3573" s="184" t="s">
        <v>7090</v>
      </c>
      <c r="Q3573" s="185" t="s">
        <v>107</v>
      </c>
      <c r="R3573" s="181" t="s">
        <v>37</v>
      </c>
      <c r="S3573" s="181" t="s">
        <v>96</v>
      </c>
      <c r="T3573" s="186" t="s">
        <v>7182</v>
      </c>
      <c r="U3573" s="187" t="s">
        <v>7093</v>
      </c>
      <c r="V3573" s="188" t="str" cm="1">
        <f t="array" ref="V3573">IF(SUM(LEN(A3573:U3573))=0,"",IF(OR(OR(ISBLANK(E3573),SUM(LEN(B3573),LEN(C3573))=0),AND(NOT(D3573="Unknown"),ISBLANK(I3573)),AND(NOT(N3573="Unknown"),ISBLANK(Q3573))),"Missing Information", INDEX(Table15[Entire Service Line Classification], MATCH(SUMIFS(Table15[Unique ID],Table15[System-Owned Portion],D3573,Table15[If Material Anything Other than "Lead" in Column E,Was Material Ever Previously Lead?],F3573,Table15[Customer-Owned Portion],N3573),Table15[Unique ID],0),0)))</f>
        <v>Non-lead</v>
      </c>
      <c r="W3573" s="189"/>
    </row>
    <row r="3574" spans="1:23" s="190" customFormat="1" ht="37.5" x14ac:dyDescent="0.25">
      <c r="A3574" s="180" t="s">
        <v>225</v>
      </c>
      <c r="B3574" s="181" t="s">
        <v>7193</v>
      </c>
      <c r="C3574" s="182" t="s">
        <v>225</v>
      </c>
      <c r="D3574" s="183" t="s">
        <v>36</v>
      </c>
      <c r="E3574" s="181" t="s">
        <v>35</v>
      </c>
      <c r="F3574" s="183" t="s">
        <v>45</v>
      </c>
      <c r="G3574" s="181" t="s">
        <v>245</v>
      </c>
      <c r="H3574" s="184" t="s">
        <v>7090</v>
      </c>
      <c r="I3574" s="185" t="s">
        <v>107</v>
      </c>
      <c r="J3574" s="181" t="s">
        <v>37</v>
      </c>
      <c r="K3574" s="181" t="s">
        <v>96</v>
      </c>
      <c r="L3574" s="186" t="s">
        <v>7182</v>
      </c>
      <c r="M3574" s="187" t="s">
        <v>225</v>
      </c>
      <c r="N3574" s="183" t="s">
        <v>36</v>
      </c>
      <c r="O3574" s="181" t="s">
        <v>245</v>
      </c>
      <c r="P3574" s="184" t="s">
        <v>7090</v>
      </c>
      <c r="Q3574" s="185" t="s">
        <v>107</v>
      </c>
      <c r="R3574" s="181" t="s">
        <v>37</v>
      </c>
      <c r="S3574" s="181" t="s">
        <v>96</v>
      </c>
      <c r="T3574" s="186" t="s">
        <v>7182</v>
      </c>
      <c r="U3574" s="187" t="s">
        <v>7093</v>
      </c>
      <c r="V3574" s="188" t="str" cm="1">
        <f t="array" ref="V3574">IF(SUM(LEN(A3574:U3574))=0,"",IF(OR(OR(ISBLANK(E3574),SUM(LEN(B3574),LEN(C3574))=0),AND(NOT(D3574="Unknown"),ISBLANK(I3574)),AND(NOT(N3574="Unknown"),ISBLANK(Q3574))),"Missing Information", INDEX(Table15[Entire Service Line Classification], MATCH(SUMIFS(Table15[Unique ID],Table15[System-Owned Portion],D3574,Table15[If Material Anything Other than "Lead" in Column E,Was Material Ever Previously Lead?],F3574,Table15[Customer-Owned Portion],N3574),Table15[Unique ID],0),0)))</f>
        <v>Non-lead</v>
      </c>
      <c r="W3574" s="189"/>
    </row>
    <row r="3575" spans="1:23" s="190" customFormat="1" ht="37.5" x14ac:dyDescent="0.25">
      <c r="A3575" s="180" t="s">
        <v>225</v>
      </c>
      <c r="B3575" s="181" t="s">
        <v>7194</v>
      </c>
      <c r="C3575" s="182" t="s">
        <v>225</v>
      </c>
      <c r="D3575" s="183" t="s">
        <v>36</v>
      </c>
      <c r="E3575" s="181" t="s">
        <v>35</v>
      </c>
      <c r="F3575" s="183" t="s">
        <v>45</v>
      </c>
      <c r="G3575" s="181" t="s">
        <v>225</v>
      </c>
      <c r="H3575" s="184" t="s">
        <v>7121</v>
      </c>
      <c r="I3575" s="185" t="s">
        <v>107</v>
      </c>
      <c r="J3575" s="181" t="s">
        <v>37</v>
      </c>
      <c r="K3575" s="181" t="s">
        <v>96</v>
      </c>
      <c r="L3575" s="186" t="s">
        <v>7174</v>
      </c>
      <c r="M3575" s="187" t="s">
        <v>225</v>
      </c>
      <c r="N3575" s="183" t="s">
        <v>36</v>
      </c>
      <c r="O3575" s="181" t="s">
        <v>225</v>
      </c>
      <c r="P3575" s="184" t="s">
        <v>7090</v>
      </c>
      <c r="Q3575" s="185" t="s">
        <v>107</v>
      </c>
      <c r="R3575" s="181" t="s">
        <v>37</v>
      </c>
      <c r="S3575" s="181" t="s">
        <v>96</v>
      </c>
      <c r="T3575" s="186" t="s">
        <v>7174</v>
      </c>
      <c r="U3575" s="187" t="s">
        <v>7093</v>
      </c>
      <c r="V3575" s="188" t="str" cm="1">
        <f t="array" ref="V3575">IF(SUM(LEN(A3575:U3575))=0,"",IF(OR(OR(ISBLANK(E3575),SUM(LEN(B3575),LEN(C3575))=0),AND(NOT(D3575="Unknown"),ISBLANK(I3575)),AND(NOT(N3575="Unknown"),ISBLANK(Q3575))),"Missing Information", INDEX(Table15[Entire Service Line Classification], MATCH(SUMIFS(Table15[Unique ID],Table15[System-Owned Portion],D3575,Table15[If Material Anything Other than "Lead" in Column E,Was Material Ever Previously Lead?],F3575,Table15[Customer-Owned Portion],N3575),Table15[Unique ID],0),0)))</f>
        <v>Non-lead</v>
      </c>
      <c r="W3575" s="189"/>
    </row>
    <row r="3576" spans="1:23" s="190" customFormat="1" ht="37.5" x14ac:dyDescent="0.25">
      <c r="A3576" s="180" t="s">
        <v>225</v>
      </c>
      <c r="B3576" s="181" t="s">
        <v>7195</v>
      </c>
      <c r="C3576" s="182" t="s">
        <v>225</v>
      </c>
      <c r="D3576" s="183" t="s">
        <v>36</v>
      </c>
      <c r="E3576" s="181" t="s">
        <v>35</v>
      </c>
      <c r="F3576" s="183" t="s">
        <v>45</v>
      </c>
      <c r="G3576" s="181" t="s">
        <v>247</v>
      </c>
      <c r="H3576" s="184" t="s">
        <v>7090</v>
      </c>
      <c r="I3576" s="185" t="s">
        <v>107</v>
      </c>
      <c r="J3576" s="181" t="s">
        <v>37</v>
      </c>
      <c r="K3576" s="181" t="s">
        <v>96</v>
      </c>
      <c r="L3576" s="186" t="s">
        <v>7182</v>
      </c>
      <c r="M3576" s="187" t="s">
        <v>225</v>
      </c>
      <c r="N3576" s="183" t="s">
        <v>5</v>
      </c>
      <c r="O3576" s="181" t="s">
        <v>247</v>
      </c>
      <c r="P3576" s="184" t="s">
        <v>7090</v>
      </c>
      <c r="Q3576" s="185" t="s">
        <v>107</v>
      </c>
      <c r="R3576" s="181" t="s">
        <v>37</v>
      </c>
      <c r="S3576" s="181" t="s">
        <v>96</v>
      </c>
      <c r="T3576" s="186" t="s">
        <v>7182</v>
      </c>
      <c r="U3576" s="187" t="s">
        <v>7093</v>
      </c>
      <c r="V3576" s="188" t="str" cm="1">
        <f t="array" ref="V3576">IF(SUM(LEN(A3576:U3576))=0,"",IF(OR(OR(ISBLANK(E3576),SUM(LEN(B3576),LEN(C3576))=0),AND(NOT(D3576="Unknown"),ISBLANK(I3576)),AND(NOT(N3576="Unknown"),ISBLANK(Q3576))),"Missing Information", INDEX(Table15[Entire Service Line Classification], MATCH(SUMIFS(Table15[Unique ID],Table15[System-Owned Portion],D3576,Table15[If Material Anything Other than "Lead" in Column E,Was Material Ever Previously Lead?],F3576,Table15[Customer-Owned Portion],N3576),Table15[Unique ID],0),0)))</f>
        <v>Galvanized Requiring Replacement</v>
      </c>
      <c r="W3576" s="189"/>
    </row>
    <row r="3577" spans="1:23" s="190" customFormat="1" ht="37.5" x14ac:dyDescent="0.25">
      <c r="A3577" s="180" t="s">
        <v>225</v>
      </c>
      <c r="B3577" s="181" t="s">
        <v>7196</v>
      </c>
      <c r="C3577" s="182" t="s">
        <v>225</v>
      </c>
      <c r="D3577" s="183" t="s">
        <v>36</v>
      </c>
      <c r="E3577" s="181" t="s">
        <v>35</v>
      </c>
      <c r="F3577" s="183" t="s">
        <v>45</v>
      </c>
      <c r="G3577" s="181" t="s">
        <v>245</v>
      </c>
      <c r="H3577" s="184" t="s">
        <v>7090</v>
      </c>
      <c r="I3577" s="185" t="s">
        <v>107</v>
      </c>
      <c r="J3577" s="181" t="s">
        <v>37</v>
      </c>
      <c r="K3577" s="181" t="s">
        <v>96</v>
      </c>
      <c r="L3577" s="186" t="s">
        <v>7182</v>
      </c>
      <c r="M3577" s="187" t="s">
        <v>225</v>
      </c>
      <c r="N3577" s="183" t="s">
        <v>36</v>
      </c>
      <c r="O3577" s="181" t="s">
        <v>245</v>
      </c>
      <c r="P3577" s="184" t="s">
        <v>7090</v>
      </c>
      <c r="Q3577" s="185" t="s">
        <v>107</v>
      </c>
      <c r="R3577" s="181" t="s">
        <v>37</v>
      </c>
      <c r="S3577" s="181" t="s">
        <v>96</v>
      </c>
      <c r="T3577" s="186" t="s">
        <v>7182</v>
      </c>
      <c r="U3577" s="187" t="s">
        <v>7093</v>
      </c>
      <c r="V3577" s="188" t="str" cm="1">
        <f t="array" ref="V3577">IF(SUM(LEN(A3577:U3577))=0,"",IF(OR(OR(ISBLANK(E3577),SUM(LEN(B3577),LEN(C3577))=0),AND(NOT(D3577="Unknown"),ISBLANK(I3577)),AND(NOT(N3577="Unknown"),ISBLANK(Q3577))),"Missing Information", INDEX(Table15[Entire Service Line Classification], MATCH(SUMIFS(Table15[Unique ID],Table15[System-Owned Portion],D3577,Table15[If Material Anything Other than "Lead" in Column E,Was Material Ever Previously Lead?],F3577,Table15[Customer-Owned Portion],N3577),Table15[Unique ID],0),0)))</f>
        <v>Non-lead</v>
      </c>
      <c r="W3577" s="189"/>
    </row>
    <row r="3578" spans="1:23" s="190" customFormat="1" ht="37.5" x14ac:dyDescent="0.25">
      <c r="A3578" s="180" t="s">
        <v>225</v>
      </c>
      <c r="B3578" s="181" t="s">
        <v>7197</v>
      </c>
      <c r="C3578" s="182" t="s">
        <v>225</v>
      </c>
      <c r="D3578" s="183" t="s">
        <v>36</v>
      </c>
      <c r="E3578" s="181" t="s">
        <v>35</v>
      </c>
      <c r="F3578" s="183" t="s">
        <v>45</v>
      </c>
      <c r="G3578" s="181" t="s">
        <v>235</v>
      </c>
      <c r="H3578" s="184" t="s">
        <v>7090</v>
      </c>
      <c r="I3578" s="185" t="s">
        <v>107</v>
      </c>
      <c r="J3578" s="181" t="s">
        <v>37</v>
      </c>
      <c r="K3578" s="181" t="s">
        <v>96</v>
      </c>
      <c r="L3578" s="186" t="s">
        <v>7182</v>
      </c>
      <c r="M3578" s="187" t="s">
        <v>225</v>
      </c>
      <c r="N3578" s="183" t="s">
        <v>5</v>
      </c>
      <c r="O3578" s="181" t="s">
        <v>235</v>
      </c>
      <c r="P3578" s="184" t="s">
        <v>7090</v>
      </c>
      <c r="Q3578" s="185" t="s">
        <v>107</v>
      </c>
      <c r="R3578" s="181" t="s">
        <v>37</v>
      </c>
      <c r="S3578" s="181" t="s">
        <v>96</v>
      </c>
      <c r="T3578" s="186" t="s">
        <v>7182</v>
      </c>
      <c r="U3578" s="187" t="s">
        <v>7093</v>
      </c>
      <c r="V3578" s="188" t="str" cm="1">
        <f t="array" ref="V3578">IF(SUM(LEN(A3578:U3578))=0,"",IF(OR(OR(ISBLANK(E3578),SUM(LEN(B3578),LEN(C3578))=0),AND(NOT(D3578="Unknown"),ISBLANK(I3578)),AND(NOT(N3578="Unknown"),ISBLANK(Q3578))),"Missing Information", INDEX(Table15[Entire Service Line Classification], MATCH(SUMIFS(Table15[Unique ID],Table15[System-Owned Portion],D3578,Table15[If Material Anything Other than "Lead" in Column E,Was Material Ever Previously Lead?],F3578,Table15[Customer-Owned Portion],N3578),Table15[Unique ID],0),0)))</f>
        <v>Galvanized Requiring Replacement</v>
      </c>
      <c r="W3578" s="189"/>
    </row>
    <row r="3579" spans="1:23" s="190" customFormat="1" ht="37.5" x14ac:dyDescent="0.25">
      <c r="A3579" s="180" t="s">
        <v>225</v>
      </c>
      <c r="B3579" s="181" t="s">
        <v>7198</v>
      </c>
      <c r="C3579" s="182" t="s">
        <v>225</v>
      </c>
      <c r="D3579" s="183" t="s">
        <v>36</v>
      </c>
      <c r="E3579" s="181" t="s">
        <v>35</v>
      </c>
      <c r="F3579" s="183" t="s">
        <v>45</v>
      </c>
      <c r="G3579" s="181" t="s">
        <v>230</v>
      </c>
      <c r="H3579" s="184" t="s">
        <v>7090</v>
      </c>
      <c r="I3579" s="185" t="s">
        <v>107</v>
      </c>
      <c r="J3579" s="181" t="s">
        <v>37</v>
      </c>
      <c r="K3579" s="181" t="s">
        <v>96</v>
      </c>
      <c r="L3579" s="186" t="s">
        <v>7182</v>
      </c>
      <c r="M3579" s="187" t="s">
        <v>225</v>
      </c>
      <c r="N3579" s="183" t="s">
        <v>36</v>
      </c>
      <c r="O3579" s="181" t="s">
        <v>230</v>
      </c>
      <c r="P3579" s="184" t="s">
        <v>7090</v>
      </c>
      <c r="Q3579" s="185" t="s">
        <v>107</v>
      </c>
      <c r="R3579" s="181" t="s">
        <v>37</v>
      </c>
      <c r="S3579" s="181" t="s">
        <v>96</v>
      </c>
      <c r="T3579" s="186" t="s">
        <v>7182</v>
      </c>
      <c r="U3579" s="187" t="s">
        <v>7093</v>
      </c>
      <c r="V3579" s="188" t="str" cm="1">
        <f t="array" ref="V3579">IF(SUM(LEN(A3579:U3579))=0,"",IF(OR(OR(ISBLANK(E3579),SUM(LEN(B3579),LEN(C3579))=0),AND(NOT(D3579="Unknown"),ISBLANK(I3579)),AND(NOT(N3579="Unknown"),ISBLANK(Q3579))),"Missing Information", INDEX(Table15[Entire Service Line Classification], MATCH(SUMIFS(Table15[Unique ID],Table15[System-Owned Portion],D3579,Table15[If Material Anything Other than "Lead" in Column E,Was Material Ever Previously Lead?],F3579,Table15[Customer-Owned Portion],N3579),Table15[Unique ID],0),0)))</f>
        <v>Non-lead</v>
      </c>
      <c r="W3579" s="189"/>
    </row>
    <row r="3580" spans="1:23" s="190" customFormat="1" ht="37.5" x14ac:dyDescent="0.25">
      <c r="A3580" s="180" t="s">
        <v>225</v>
      </c>
      <c r="B3580" s="181" t="s">
        <v>7199</v>
      </c>
      <c r="C3580" s="182" t="s">
        <v>225</v>
      </c>
      <c r="D3580" s="183" t="s">
        <v>36</v>
      </c>
      <c r="E3580" s="181" t="s">
        <v>35</v>
      </c>
      <c r="F3580" s="183" t="s">
        <v>45</v>
      </c>
      <c r="G3580" s="181" t="s">
        <v>245</v>
      </c>
      <c r="H3580" s="184" t="s">
        <v>7090</v>
      </c>
      <c r="I3580" s="185" t="s">
        <v>107</v>
      </c>
      <c r="J3580" s="181" t="s">
        <v>37</v>
      </c>
      <c r="K3580" s="181" t="s">
        <v>96</v>
      </c>
      <c r="L3580" s="186" t="s">
        <v>7182</v>
      </c>
      <c r="M3580" s="187" t="s">
        <v>225</v>
      </c>
      <c r="N3580" s="183" t="s">
        <v>36</v>
      </c>
      <c r="O3580" s="181" t="s">
        <v>245</v>
      </c>
      <c r="P3580" s="184" t="s">
        <v>7090</v>
      </c>
      <c r="Q3580" s="185" t="s">
        <v>107</v>
      </c>
      <c r="R3580" s="181" t="s">
        <v>37</v>
      </c>
      <c r="S3580" s="181" t="s">
        <v>96</v>
      </c>
      <c r="T3580" s="186" t="s">
        <v>7182</v>
      </c>
      <c r="U3580" s="187" t="s">
        <v>7093</v>
      </c>
      <c r="V3580" s="188" t="str" cm="1">
        <f t="array" ref="V3580">IF(SUM(LEN(A3580:U3580))=0,"",IF(OR(OR(ISBLANK(E3580),SUM(LEN(B3580),LEN(C3580))=0),AND(NOT(D3580="Unknown"),ISBLANK(I3580)),AND(NOT(N3580="Unknown"),ISBLANK(Q3580))),"Missing Information", INDEX(Table15[Entire Service Line Classification], MATCH(SUMIFS(Table15[Unique ID],Table15[System-Owned Portion],D3580,Table15[If Material Anything Other than "Lead" in Column E,Was Material Ever Previously Lead?],F3580,Table15[Customer-Owned Portion],N3580),Table15[Unique ID],0),0)))</f>
        <v>Non-lead</v>
      </c>
      <c r="W3580" s="189"/>
    </row>
    <row r="3581" spans="1:23" s="190" customFormat="1" ht="37.5" x14ac:dyDescent="0.25">
      <c r="A3581" s="180" t="s">
        <v>225</v>
      </c>
      <c r="B3581" s="181" t="s">
        <v>7200</v>
      </c>
      <c r="C3581" s="182" t="s">
        <v>225</v>
      </c>
      <c r="D3581" s="183" t="s">
        <v>36</v>
      </c>
      <c r="E3581" s="181" t="s">
        <v>35</v>
      </c>
      <c r="F3581" s="183" t="s">
        <v>45</v>
      </c>
      <c r="G3581" s="181" t="s">
        <v>234</v>
      </c>
      <c r="H3581" s="184" t="s">
        <v>7090</v>
      </c>
      <c r="I3581" s="185" t="s">
        <v>107</v>
      </c>
      <c r="J3581" s="181" t="s">
        <v>37</v>
      </c>
      <c r="K3581" s="181" t="s">
        <v>96</v>
      </c>
      <c r="L3581" s="186" t="s">
        <v>7182</v>
      </c>
      <c r="M3581" s="187" t="s">
        <v>225</v>
      </c>
      <c r="N3581" s="183" t="s">
        <v>5</v>
      </c>
      <c r="O3581" s="181" t="s">
        <v>234</v>
      </c>
      <c r="P3581" s="184" t="s">
        <v>7090</v>
      </c>
      <c r="Q3581" s="185" t="s">
        <v>107</v>
      </c>
      <c r="R3581" s="181" t="s">
        <v>37</v>
      </c>
      <c r="S3581" s="181" t="s">
        <v>96</v>
      </c>
      <c r="T3581" s="186" t="s">
        <v>7182</v>
      </c>
      <c r="U3581" s="187" t="s">
        <v>7093</v>
      </c>
      <c r="V3581" s="188" t="str" cm="1">
        <f t="array" ref="V3581">IF(SUM(LEN(A3581:U3581))=0,"",IF(OR(OR(ISBLANK(E3581),SUM(LEN(B3581),LEN(C3581))=0),AND(NOT(D3581="Unknown"),ISBLANK(I3581)),AND(NOT(N3581="Unknown"),ISBLANK(Q3581))),"Missing Information", INDEX(Table15[Entire Service Line Classification], MATCH(SUMIFS(Table15[Unique ID],Table15[System-Owned Portion],D3581,Table15[If Material Anything Other than "Lead" in Column E,Was Material Ever Previously Lead?],F3581,Table15[Customer-Owned Portion],N3581),Table15[Unique ID],0),0)))</f>
        <v>Galvanized Requiring Replacement</v>
      </c>
      <c r="W3581" s="189"/>
    </row>
    <row r="3582" spans="1:23" s="190" customFormat="1" ht="37.5" x14ac:dyDescent="0.25">
      <c r="A3582" s="180" t="s">
        <v>225</v>
      </c>
      <c r="B3582" s="181" t="s">
        <v>7201</v>
      </c>
      <c r="C3582" s="182" t="s">
        <v>225</v>
      </c>
      <c r="D3582" s="183" t="s">
        <v>36</v>
      </c>
      <c r="E3582" s="181" t="s">
        <v>35</v>
      </c>
      <c r="F3582" s="183" t="s">
        <v>45</v>
      </c>
      <c r="G3582" s="181" t="s">
        <v>245</v>
      </c>
      <c r="H3582" s="184" t="s">
        <v>7090</v>
      </c>
      <c r="I3582" s="185" t="s">
        <v>107</v>
      </c>
      <c r="J3582" s="181" t="s">
        <v>37</v>
      </c>
      <c r="K3582" s="181" t="s">
        <v>96</v>
      </c>
      <c r="L3582" s="186" t="s">
        <v>7182</v>
      </c>
      <c r="M3582" s="187" t="s">
        <v>225</v>
      </c>
      <c r="N3582" s="183" t="s">
        <v>36</v>
      </c>
      <c r="O3582" s="181" t="s">
        <v>245</v>
      </c>
      <c r="P3582" s="184" t="s">
        <v>7090</v>
      </c>
      <c r="Q3582" s="185" t="s">
        <v>107</v>
      </c>
      <c r="R3582" s="181" t="s">
        <v>37</v>
      </c>
      <c r="S3582" s="181" t="s">
        <v>96</v>
      </c>
      <c r="T3582" s="186" t="s">
        <v>7182</v>
      </c>
      <c r="U3582" s="187" t="s">
        <v>7093</v>
      </c>
      <c r="V3582" s="188" t="str" cm="1">
        <f t="array" ref="V3582">IF(SUM(LEN(A3582:U3582))=0,"",IF(OR(OR(ISBLANK(E3582),SUM(LEN(B3582),LEN(C3582))=0),AND(NOT(D3582="Unknown"),ISBLANK(I3582)),AND(NOT(N3582="Unknown"),ISBLANK(Q3582))),"Missing Information", INDEX(Table15[Entire Service Line Classification], MATCH(SUMIFS(Table15[Unique ID],Table15[System-Owned Portion],D3582,Table15[If Material Anything Other than "Lead" in Column E,Was Material Ever Previously Lead?],F3582,Table15[Customer-Owned Portion],N3582),Table15[Unique ID],0),0)))</f>
        <v>Non-lead</v>
      </c>
      <c r="W3582" s="189"/>
    </row>
    <row r="3583" spans="1:23" s="190" customFormat="1" ht="37.5" x14ac:dyDescent="0.25">
      <c r="A3583" s="180" t="s">
        <v>225</v>
      </c>
      <c r="B3583" s="181" t="s">
        <v>7202</v>
      </c>
      <c r="C3583" s="182" t="s">
        <v>225</v>
      </c>
      <c r="D3583" s="183" t="s">
        <v>36</v>
      </c>
      <c r="E3583" s="181" t="s">
        <v>35</v>
      </c>
      <c r="F3583" s="183" t="s">
        <v>45</v>
      </c>
      <c r="G3583" s="181" t="s">
        <v>234</v>
      </c>
      <c r="H3583" s="184" t="s">
        <v>7090</v>
      </c>
      <c r="I3583" s="185" t="s">
        <v>107</v>
      </c>
      <c r="J3583" s="181" t="s">
        <v>37</v>
      </c>
      <c r="K3583" s="181" t="s">
        <v>96</v>
      </c>
      <c r="L3583" s="186" t="s">
        <v>7182</v>
      </c>
      <c r="M3583" s="187" t="s">
        <v>225</v>
      </c>
      <c r="N3583" s="183" t="s">
        <v>5</v>
      </c>
      <c r="O3583" s="181" t="s">
        <v>234</v>
      </c>
      <c r="P3583" s="184" t="s">
        <v>7090</v>
      </c>
      <c r="Q3583" s="185" t="s">
        <v>107</v>
      </c>
      <c r="R3583" s="181" t="s">
        <v>37</v>
      </c>
      <c r="S3583" s="181" t="s">
        <v>96</v>
      </c>
      <c r="T3583" s="186" t="s">
        <v>7182</v>
      </c>
      <c r="U3583" s="187" t="s">
        <v>7093</v>
      </c>
      <c r="V3583" s="188" t="str" cm="1">
        <f t="array" ref="V3583">IF(SUM(LEN(A3583:U3583))=0,"",IF(OR(OR(ISBLANK(E3583),SUM(LEN(B3583),LEN(C3583))=0),AND(NOT(D3583="Unknown"),ISBLANK(I3583)),AND(NOT(N3583="Unknown"),ISBLANK(Q3583))),"Missing Information", INDEX(Table15[Entire Service Line Classification], MATCH(SUMIFS(Table15[Unique ID],Table15[System-Owned Portion],D3583,Table15[If Material Anything Other than "Lead" in Column E,Was Material Ever Previously Lead?],F3583,Table15[Customer-Owned Portion],N3583),Table15[Unique ID],0),0)))</f>
        <v>Galvanized Requiring Replacement</v>
      </c>
      <c r="W3583" s="189"/>
    </row>
    <row r="3584" spans="1:23" s="190" customFormat="1" ht="37.5" x14ac:dyDescent="0.25">
      <c r="A3584" s="180" t="s">
        <v>225</v>
      </c>
      <c r="B3584" s="181" t="s">
        <v>7203</v>
      </c>
      <c r="C3584" s="182" t="s">
        <v>225</v>
      </c>
      <c r="D3584" s="183" t="s">
        <v>36</v>
      </c>
      <c r="E3584" s="181" t="s">
        <v>35</v>
      </c>
      <c r="F3584" s="183" t="s">
        <v>45</v>
      </c>
      <c r="G3584" s="181" t="s">
        <v>234</v>
      </c>
      <c r="H3584" s="184" t="s">
        <v>7090</v>
      </c>
      <c r="I3584" s="185" t="s">
        <v>107</v>
      </c>
      <c r="J3584" s="181" t="s">
        <v>37</v>
      </c>
      <c r="K3584" s="181" t="s">
        <v>96</v>
      </c>
      <c r="L3584" s="186" t="s">
        <v>7182</v>
      </c>
      <c r="M3584" s="187" t="s">
        <v>225</v>
      </c>
      <c r="N3584" s="183" t="s">
        <v>5</v>
      </c>
      <c r="O3584" s="181" t="s">
        <v>234</v>
      </c>
      <c r="P3584" s="184" t="s">
        <v>7090</v>
      </c>
      <c r="Q3584" s="185" t="s">
        <v>107</v>
      </c>
      <c r="R3584" s="181" t="s">
        <v>37</v>
      </c>
      <c r="S3584" s="181" t="s">
        <v>96</v>
      </c>
      <c r="T3584" s="186" t="s">
        <v>7182</v>
      </c>
      <c r="U3584" s="187" t="s">
        <v>7093</v>
      </c>
      <c r="V3584" s="188" t="str" cm="1">
        <f t="array" ref="V3584">IF(SUM(LEN(A3584:U3584))=0,"",IF(OR(OR(ISBLANK(E3584),SUM(LEN(B3584),LEN(C3584))=0),AND(NOT(D3584="Unknown"),ISBLANK(I3584)),AND(NOT(N3584="Unknown"),ISBLANK(Q3584))),"Missing Information", INDEX(Table15[Entire Service Line Classification], MATCH(SUMIFS(Table15[Unique ID],Table15[System-Owned Portion],D3584,Table15[If Material Anything Other than "Lead" in Column E,Was Material Ever Previously Lead?],F3584,Table15[Customer-Owned Portion],N3584),Table15[Unique ID],0),0)))</f>
        <v>Galvanized Requiring Replacement</v>
      </c>
      <c r="W3584" s="189"/>
    </row>
    <row r="3585" spans="1:23" s="190" customFormat="1" ht="37.5" x14ac:dyDescent="0.25">
      <c r="A3585" s="180" t="s">
        <v>225</v>
      </c>
      <c r="B3585" s="181" t="s">
        <v>7204</v>
      </c>
      <c r="C3585" s="182" t="s">
        <v>225</v>
      </c>
      <c r="D3585" s="183" t="s">
        <v>36</v>
      </c>
      <c r="E3585" s="181" t="s">
        <v>35</v>
      </c>
      <c r="F3585" s="183" t="s">
        <v>45</v>
      </c>
      <c r="G3585" s="181" t="s">
        <v>251</v>
      </c>
      <c r="H3585" s="184" t="s">
        <v>7090</v>
      </c>
      <c r="I3585" s="185" t="s">
        <v>107</v>
      </c>
      <c r="J3585" s="181" t="s">
        <v>37</v>
      </c>
      <c r="K3585" s="181" t="s">
        <v>96</v>
      </c>
      <c r="L3585" s="186" t="s">
        <v>7182</v>
      </c>
      <c r="M3585" s="187" t="s">
        <v>225</v>
      </c>
      <c r="N3585" s="183" t="s">
        <v>5</v>
      </c>
      <c r="O3585" s="181" t="s">
        <v>251</v>
      </c>
      <c r="P3585" s="184" t="s">
        <v>7090</v>
      </c>
      <c r="Q3585" s="185" t="s">
        <v>107</v>
      </c>
      <c r="R3585" s="181" t="s">
        <v>37</v>
      </c>
      <c r="S3585" s="181" t="s">
        <v>96</v>
      </c>
      <c r="T3585" s="186" t="s">
        <v>7182</v>
      </c>
      <c r="U3585" s="187" t="s">
        <v>7093</v>
      </c>
      <c r="V3585" s="188" t="str" cm="1">
        <f t="array" ref="V3585">IF(SUM(LEN(A3585:U3585))=0,"",IF(OR(OR(ISBLANK(E3585),SUM(LEN(B3585),LEN(C3585))=0),AND(NOT(D3585="Unknown"),ISBLANK(I3585)),AND(NOT(N3585="Unknown"),ISBLANK(Q3585))),"Missing Information", INDEX(Table15[Entire Service Line Classification], MATCH(SUMIFS(Table15[Unique ID],Table15[System-Owned Portion],D3585,Table15[If Material Anything Other than "Lead" in Column E,Was Material Ever Previously Lead?],F3585,Table15[Customer-Owned Portion],N3585),Table15[Unique ID],0),0)))</f>
        <v>Galvanized Requiring Replacement</v>
      </c>
      <c r="W3585" s="189"/>
    </row>
    <row r="3586" spans="1:23" s="190" customFormat="1" ht="37.5" x14ac:dyDescent="0.25">
      <c r="A3586" s="180" t="s">
        <v>225</v>
      </c>
      <c r="B3586" s="181" t="s">
        <v>7205</v>
      </c>
      <c r="C3586" s="182" t="s">
        <v>225</v>
      </c>
      <c r="D3586" s="183" t="s">
        <v>36</v>
      </c>
      <c r="E3586" s="181" t="s">
        <v>35</v>
      </c>
      <c r="F3586" s="183" t="s">
        <v>45</v>
      </c>
      <c r="G3586" s="181" t="s">
        <v>225</v>
      </c>
      <c r="H3586" s="184" t="s">
        <v>7121</v>
      </c>
      <c r="I3586" s="185" t="s">
        <v>107</v>
      </c>
      <c r="J3586" s="181" t="s">
        <v>37</v>
      </c>
      <c r="K3586" s="181" t="s">
        <v>96</v>
      </c>
      <c r="L3586" s="186" t="s">
        <v>7174</v>
      </c>
      <c r="M3586" s="187" t="s">
        <v>225</v>
      </c>
      <c r="N3586" s="183" t="s">
        <v>5</v>
      </c>
      <c r="O3586" s="181" t="s">
        <v>225</v>
      </c>
      <c r="P3586" s="184" t="s">
        <v>7092</v>
      </c>
      <c r="Q3586" s="185" t="s">
        <v>107</v>
      </c>
      <c r="R3586" s="181" t="s">
        <v>37</v>
      </c>
      <c r="S3586" s="181" t="s">
        <v>96</v>
      </c>
      <c r="T3586" s="186" t="s">
        <v>7174</v>
      </c>
      <c r="U3586" s="187" t="s">
        <v>7093</v>
      </c>
      <c r="V3586" s="188" t="str" cm="1">
        <f t="array" ref="V3586">IF(SUM(LEN(A3586:U3586))=0,"",IF(OR(OR(ISBLANK(E3586),SUM(LEN(B3586),LEN(C3586))=0),AND(NOT(D3586="Unknown"),ISBLANK(I3586)),AND(NOT(N3586="Unknown"),ISBLANK(Q3586))),"Missing Information", INDEX(Table15[Entire Service Line Classification], MATCH(SUMIFS(Table15[Unique ID],Table15[System-Owned Portion],D3586,Table15[If Material Anything Other than "Lead" in Column E,Was Material Ever Previously Lead?],F3586,Table15[Customer-Owned Portion],N3586),Table15[Unique ID],0),0)))</f>
        <v>Galvanized Requiring Replacement</v>
      </c>
      <c r="W3586" s="189"/>
    </row>
    <row r="3587" spans="1:23" s="190" customFormat="1" ht="37.5" x14ac:dyDescent="0.25">
      <c r="A3587" s="180" t="s">
        <v>225</v>
      </c>
      <c r="B3587" s="181" t="s">
        <v>7206</v>
      </c>
      <c r="C3587" s="182" t="s">
        <v>225</v>
      </c>
      <c r="D3587" s="183" t="s">
        <v>36</v>
      </c>
      <c r="E3587" s="181" t="s">
        <v>35</v>
      </c>
      <c r="F3587" s="183" t="s">
        <v>45</v>
      </c>
      <c r="G3587" s="181" t="s">
        <v>234</v>
      </c>
      <c r="H3587" s="184" t="s">
        <v>7090</v>
      </c>
      <c r="I3587" s="185" t="s">
        <v>107</v>
      </c>
      <c r="J3587" s="181" t="s">
        <v>37</v>
      </c>
      <c r="K3587" s="181" t="s">
        <v>96</v>
      </c>
      <c r="L3587" s="186" t="s">
        <v>7182</v>
      </c>
      <c r="M3587" s="187" t="s">
        <v>225</v>
      </c>
      <c r="N3587" s="183" t="s">
        <v>5</v>
      </c>
      <c r="O3587" s="181" t="s">
        <v>234</v>
      </c>
      <c r="P3587" s="184" t="s">
        <v>7090</v>
      </c>
      <c r="Q3587" s="185" t="s">
        <v>107</v>
      </c>
      <c r="R3587" s="181" t="s">
        <v>37</v>
      </c>
      <c r="S3587" s="181" t="s">
        <v>96</v>
      </c>
      <c r="T3587" s="186" t="s">
        <v>7182</v>
      </c>
      <c r="U3587" s="187" t="s">
        <v>7093</v>
      </c>
      <c r="V3587" s="188" t="str" cm="1">
        <f t="array" ref="V3587">IF(SUM(LEN(A3587:U3587))=0,"",IF(OR(OR(ISBLANK(E3587),SUM(LEN(B3587),LEN(C3587))=0),AND(NOT(D3587="Unknown"),ISBLANK(I3587)),AND(NOT(N3587="Unknown"),ISBLANK(Q3587))),"Missing Information", INDEX(Table15[Entire Service Line Classification], MATCH(SUMIFS(Table15[Unique ID],Table15[System-Owned Portion],D3587,Table15[If Material Anything Other than "Lead" in Column E,Was Material Ever Previously Lead?],F3587,Table15[Customer-Owned Portion],N3587),Table15[Unique ID],0),0)))</f>
        <v>Galvanized Requiring Replacement</v>
      </c>
      <c r="W3587" s="189"/>
    </row>
    <row r="3588" spans="1:23" s="190" customFormat="1" ht="37.5" x14ac:dyDescent="0.25">
      <c r="A3588" s="180" t="s">
        <v>225</v>
      </c>
      <c r="B3588" s="181" t="s">
        <v>7207</v>
      </c>
      <c r="C3588" s="182" t="s">
        <v>225</v>
      </c>
      <c r="D3588" s="183" t="s">
        <v>36</v>
      </c>
      <c r="E3588" s="181" t="s">
        <v>35</v>
      </c>
      <c r="F3588" s="183" t="s">
        <v>45</v>
      </c>
      <c r="G3588" s="181" t="s">
        <v>249</v>
      </c>
      <c r="H3588" s="184" t="s">
        <v>7090</v>
      </c>
      <c r="I3588" s="185" t="s">
        <v>107</v>
      </c>
      <c r="J3588" s="181" t="s">
        <v>37</v>
      </c>
      <c r="K3588" s="181" t="s">
        <v>96</v>
      </c>
      <c r="L3588" s="186" t="s">
        <v>7182</v>
      </c>
      <c r="M3588" s="187" t="s">
        <v>225</v>
      </c>
      <c r="N3588" s="183" t="s">
        <v>36</v>
      </c>
      <c r="O3588" s="181" t="s">
        <v>249</v>
      </c>
      <c r="P3588" s="184" t="s">
        <v>7090</v>
      </c>
      <c r="Q3588" s="185" t="s">
        <v>107</v>
      </c>
      <c r="R3588" s="181" t="s">
        <v>37</v>
      </c>
      <c r="S3588" s="181" t="s">
        <v>96</v>
      </c>
      <c r="T3588" s="186" t="s">
        <v>7182</v>
      </c>
      <c r="U3588" s="187" t="s">
        <v>7093</v>
      </c>
      <c r="V3588" s="188" t="str" cm="1">
        <f t="array" ref="V3588">IF(SUM(LEN(A3588:U3588))=0,"",IF(OR(OR(ISBLANK(E3588),SUM(LEN(B3588),LEN(C3588))=0),AND(NOT(D3588="Unknown"),ISBLANK(I3588)),AND(NOT(N3588="Unknown"),ISBLANK(Q3588))),"Missing Information", INDEX(Table15[Entire Service Line Classification], MATCH(SUMIFS(Table15[Unique ID],Table15[System-Owned Portion],D3588,Table15[If Material Anything Other than "Lead" in Column E,Was Material Ever Previously Lead?],F3588,Table15[Customer-Owned Portion],N3588),Table15[Unique ID],0),0)))</f>
        <v>Non-lead</v>
      </c>
      <c r="W3588" s="189"/>
    </row>
    <row r="3589" spans="1:23" s="190" customFormat="1" ht="37.5" x14ac:dyDescent="0.25">
      <c r="A3589" s="180" t="s">
        <v>225</v>
      </c>
      <c r="B3589" s="181" t="s">
        <v>7208</v>
      </c>
      <c r="C3589" s="182" t="s">
        <v>225</v>
      </c>
      <c r="D3589" s="183" t="s">
        <v>36</v>
      </c>
      <c r="E3589" s="181" t="s">
        <v>35</v>
      </c>
      <c r="F3589" s="183" t="s">
        <v>45</v>
      </c>
      <c r="G3589" s="181" t="s">
        <v>234</v>
      </c>
      <c r="H3589" s="184" t="s">
        <v>7090</v>
      </c>
      <c r="I3589" s="185" t="s">
        <v>107</v>
      </c>
      <c r="J3589" s="181" t="s">
        <v>37</v>
      </c>
      <c r="K3589" s="181" t="s">
        <v>96</v>
      </c>
      <c r="L3589" s="186" t="s">
        <v>7182</v>
      </c>
      <c r="M3589" s="187" t="s">
        <v>225</v>
      </c>
      <c r="N3589" s="183" t="s">
        <v>5</v>
      </c>
      <c r="O3589" s="181" t="s">
        <v>234</v>
      </c>
      <c r="P3589" s="184" t="s">
        <v>7090</v>
      </c>
      <c r="Q3589" s="185" t="s">
        <v>107</v>
      </c>
      <c r="R3589" s="181" t="s">
        <v>37</v>
      </c>
      <c r="S3589" s="181" t="s">
        <v>96</v>
      </c>
      <c r="T3589" s="186" t="s">
        <v>7182</v>
      </c>
      <c r="U3589" s="187" t="s">
        <v>7093</v>
      </c>
      <c r="V3589" s="188" t="str" cm="1">
        <f t="array" ref="V3589">IF(SUM(LEN(A3589:U3589))=0,"",IF(OR(OR(ISBLANK(E3589),SUM(LEN(B3589),LEN(C3589))=0),AND(NOT(D3589="Unknown"),ISBLANK(I3589)),AND(NOT(N3589="Unknown"),ISBLANK(Q3589))),"Missing Information", INDEX(Table15[Entire Service Line Classification], MATCH(SUMIFS(Table15[Unique ID],Table15[System-Owned Portion],D3589,Table15[If Material Anything Other than "Lead" in Column E,Was Material Ever Previously Lead?],F3589,Table15[Customer-Owned Portion],N3589),Table15[Unique ID],0),0)))</f>
        <v>Galvanized Requiring Replacement</v>
      </c>
      <c r="W3589" s="189"/>
    </row>
    <row r="3590" spans="1:23" s="190" customFormat="1" ht="37.5" x14ac:dyDescent="0.25">
      <c r="A3590" s="180" t="s">
        <v>225</v>
      </c>
      <c r="B3590" s="181" t="s">
        <v>7209</v>
      </c>
      <c r="C3590" s="182" t="s">
        <v>225</v>
      </c>
      <c r="D3590" s="183" t="s">
        <v>36</v>
      </c>
      <c r="E3590" s="181" t="s">
        <v>35</v>
      </c>
      <c r="F3590" s="183" t="s">
        <v>45</v>
      </c>
      <c r="G3590" s="181" t="s">
        <v>245</v>
      </c>
      <c r="H3590" s="184" t="s">
        <v>7090</v>
      </c>
      <c r="I3590" s="185" t="s">
        <v>107</v>
      </c>
      <c r="J3590" s="181" t="s">
        <v>37</v>
      </c>
      <c r="K3590" s="181" t="s">
        <v>96</v>
      </c>
      <c r="L3590" s="186" t="s">
        <v>7182</v>
      </c>
      <c r="M3590" s="187" t="s">
        <v>225</v>
      </c>
      <c r="N3590" s="183" t="s">
        <v>5</v>
      </c>
      <c r="O3590" s="181" t="s">
        <v>245</v>
      </c>
      <c r="P3590" s="184" t="s">
        <v>7092</v>
      </c>
      <c r="Q3590" s="185" t="s">
        <v>107</v>
      </c>
      <c r="R3590" s="181" t="s">
        <v>37</v>
      </c>
      <c r="S3590" s="181" t="s">
        <v>96</v>
      </c>
      <c r="T3590" s="186" t="s">
        <v>7182</v>
      </c>
      <c r="U3590" s="187" t="s">
        <v>7093</v>
      </c>
      <c r="V3590" s="188" t="str" cm="1">
        <f t="array" ref="V3590">IF(SUM(LEN(A3590:U3590))=0,"",IF(OR(OR(ISBLANK(E3590),SUM(LEN(B3590),LEN(C3590))=0),AND(NOT(D3590="Unknown"),ISBLANK(I3590)),AND(NOT(N3590="Unknown"),ISBLANK(Q3590))),"Missing Information", INDEX(Table15[Entire Service Line Classification], MATCH(SUMIFS(Table15[Unique ID],Table15[System-Owned Portion],D3590,Table15[If Material Anything Other than "Lead" in Column E,Was Material Ever Previously Lead?],F3590,Table15[Customer-Owned Portion],N3590),Table15[Unique ID],0),0)))</f>
        <v>Galvanized Requiring Replacement</v>
      </c>
      <c r="W3590" s="189"/>
    </row>
    <row r="3591" spans="1:23" s="190" customFormat="1" ht="37.5" x14ac:dyDescent="0.25">
      <c r="A3591" s="180" t="s">
        <v>225</v>
      </c>
      <c r="B3591" s="181" t="s">
        <v>7210</v>
      </c>
      <c r="C3591" s="182" t="s">
        <v>225</v>
      </c>
      <c r="D3591" s="183" t="s">
        <v>36</v>
      </c>
      <c r="E3591" s="181" t="s">
        <v>35</v>
      </c>
      <c r="F3591" s="183" t="s">
        <v>45</v>
      </c>
      <c r="G3591" s="181" t="s">
        <v>254</v>
      </c>
      <c r="H3591" s="184" t="s">
        <v>7092</v>
      </c>
      <c r="I3591" s="185" t="s">
        <v>107</v>
      </c>
      <c r="J3591" s="181" t="s">
        <v>37</v>
      </c>
      <c r="K3591" s="181" t="s">
        <v>96</v>
      </c>
      <c r="L3591" s="186" t="s">
        <v>7182</v>
      </c>
      <c r="M3591" s="187" t="s">
        <v>225</v>
      </c>
      <c r="N3591" s="183" t="s">
        <v>36</v>
      </c>
      <c r="O3591" s="181" t="s">
        <v>254</v>
      </c>
      <c r="P3591" s="184" t="s">
        <v>7092</v>
      </c>
      <c r="Q3591" s="185" t="s">
        <v>107</v>
      </c>
      <c r="R3591" s="181" t="s">
        <v>37</v>
      </c>
      <c r="S3591" s="181" t="s">
        <v>96</v>
      </c>
      <c r="T3591" s="186" t="s">
        <v>7182</v>
      </c>
      <c r="U3591" s="187" t="s">
        <v>7093</v>
      </c>
      <c r="V3591" s="188" t="str" cm="1">
        <f t="array" ref="V3591">IF(SUM(LEN(A3591:U3591))=0,"",IF(OR(OR(ISBLANK(E3591),SUM(LEN(B3591),LEN(C3591))=0),AND(NOT(D3591="Unknown"),ISBLANK(I3591)),AND(NOT(N3591="Unknown"),ISBLANK(Q3591))),"Missing Information", INDEX(Table15[Entire Service Line Classification], MATCH(SUMIFS(Table15[Unique ID],Table15[System-Owned Portion],D3591,Table15[If Material Anything Other than "Lead" in Column E,Was Material Ever Previously Lead?],F3591,Table15[Customer-Owned Portion],N3591),Table15[Unique ID],0),0)))</f>
        <v>Non-lead</v>
      </c>
      <c r="W3591" s="189"/>
    </row>
    <row r="3592" spans="1:23" s="190" customFormat="1" ht="37.5" x14ac:dyDescent="0.25">
      <c r="A3592" s="180" t="s">
        <v>225</v>
      </c>
      <c r="B3592" s="181" t="s">
        <v>7211</v>
      </c>
      <c r="C3592" s="182" t="s">
        <v>225</v>
      </c>
      <c r="D3592" s="183" t="s">
        <v>36</v>
      </c>
      <c r="E3592" s="181" t="s">
        <v>35</v>
      </c>
      <c r="F3592" s="183" t="s">
        <v>45</v>
      </c>
      <c r="G3592" s="181" t="s">
        <v>249</v>
      </c>
      <c r="H3592" s="184" t="s">
        <v>7092</v>
      </c>
      <c r="I3592" s="185" t="s">
        <v>107</v>
      </c>
      <c r="J3592" s="181" t="s">
        <v>37</v>
      </c>
      <c r="K3592" s="181" t="s">
        <v>96</v>
      </c>
      <c r="L3592" s="186" t="s">
        <v>7182</v>
      </c>
      <c r="M3592" s="187" t="s">
        <v>225</v>
      </c>
      <c r="N3592" s="183" t="s">
        <v>36</v>
      </c>
      <c r="O3592" s="181" t="s">
        <v>249</v>
      </c>
      <c r="P3592" s="184" t="s">
        <v>7092</v>
      </c>
      <c r="Q3592" s="185" t="s">
        <v>107</v>
      </c>
      <c r="R3592" s="181" t="s">
        <v>37</v>
      </c>
      <c r="S3592" s="181" t="s">
        <v>96</v>
      </c>
      <c r="T3592" s="186" t="s">
        <v>7182</v>
      </c>
      <c r="U3592" s="187" t="s">
        <v>7093</v>
      </c>
      <c r="V3592" s="188" t="str" cm="1">
        <f t="array" ref="V3592">IF(SUM(LEN(A3592:U3592))=0,"",IF(OR(OR(ISBLANK(E3592),SUM(LEN(B3592),LEN(C3592))=0),AND(NOT(D3592="Unknown"),ISBLANK(I3592)),AND(NOT(N3592="Unknown"),ISBLANK(Q3592))),"Missing Information", INDEX(Table15[Entire Service Line Classification], MATCH(SUMIFS(Table15[Unique ID],Table15[System-Owned Portion],D3592,Table15[If Material Anything Other than "Lead" in Column E,Was Material Ever Previously Lead?],F3592,Table15[Customer-Owned Portion],N3592),Table15[Unique ID],0),0)))</f>
        <v>Non-lead</v>
      </c>
      <c r="W3592" s="189"/>
    </row>
    <row r="3593" spans="1:23" s="190" customFormat="1" ht="37.5" x14ac:dyDescent="0.25">
      <c r="A3593" s="180" t="s">
        <v>225</v>
      </c>
      <c r="B3593" s="181" t="s">
        <v>7212</v>
      </c>
      <c r="C3593" s="182" t="s">
        <v>225</v>
      </c>
      <c r="D3593" s="183" t="s">
        <v>36</v>
      </c>
      <c r="E3593" s="181" t="s">
        <v>35</v>
      </c>
      <c r="F3593" s="183" t="s">
        <v>45</v>
      </c>
      <c r="G3593" s="181" t="s">
        <v>257</v>
      </c>
      <c r="H3593" s="184" t="s">
        <v>7090</v>
      </c>
      <c r="I3593" s="185" t="s">
        <v>107</v>
      </c>
      <c r="J3593" s="181" t="s">
        <v>37</v>
      </c>
      <c r="K3593" s="181" t="s">
        <v>96</v>
      </c>
      <c r="L3593" s="186" t="s">
        <v>7182</v>
      </c>
      <c r="M3593" s="187" t="s">
        <v>225</v>
      </c>
      <c r="N3593" s="183" t="s">
        <v>5</v>
      </c>
      <c r="O3593" s="181" t="s">
        <v>257</v>
      </c>
      <c r="P3593" s="184" t="s">
        <v>7090</v>
      </c>
      <c r="Q3593" s="185" t="s">
        <v>107</v>
      </c>
      <c r="R3593" s="181" t="s">
        <v>37</v>
      </c>
      <c r="S3593" s="181" t="s">
        <v>96</v>
      </c>
      <c r="T3593" s="186" t="s">
        <v>7182</v>
      </c>
      <c r="U3593" s="187" t="s">
        <v>7093</v>
      </c>
      <c r="V3593" s="188" t="str" cm="1">
        <f t="array" ref="V3593">IF(SUM(LEN(A3593:U3593))=0,"",IF(OR(OR(ISBLANK(E3593),SUM(LEN(B3593),LEN(C3593))=0),AND(NOT(D3593="Unknown"),ISBLANK(I3593)),AND(NOT(N3593="Unknown"),ISBLANK(Q3593))),"Missing Information", INDEX(Table15[Entire Service Line Classification], MATCH(SUMIFS(Table15[Unique ID],Table15[System-Owned Portion],D3593,Table15[If Material Anything Other than "Lead" in Column E,Was Material Ever Previously Lead?],F3593,Table15[Customer-Owned Portion],N3593),Table15[Unique ID],0),0)))</f>
        <v>Galvanized Requiring Replacement</v>
      </c>
      <c r="W3593" s="189"/>
    </row>
    <row r="3594" spans="1:23" s="190" customFormat="1" ht="37.5" x14ac:dyDescent="0.25">
      <c r="A3594" s="180" t="s">
        <v>225</v>
      </c>
      <c r="B3594" s="181" t="s">
        <v>7213</v>
      </c>
      <c r="C3594" s="182" t="s">
        <v>225</v>
      </c>
      <c r="D3594" s="183" t="s">
        <v>36</v>
      </c>
      <c r="E3594" s="181" t="s">
        <v>35</v>
      </c>
      <c r="F3594" s="183" t="s">
        <v>45</v>
      </c>
      <c r="G3594" s="181" t="s">
        <v>251</v>
      </c>
      <c r="H3594" s="184" t="s">
        <v>7090</v>
      </c>
      <c r="I3594" s="185" t="s">
        <v>107</v>
      </c>
      <c r="J3594" s="181" t="s">
        <v>37</v>
      </c>
      <c r="K3594" s="181" t="s">
        <v>96</v>
      </c>
      <c r="L3594" s="186" t="s">
        <v>7182</v>
      </c>
      <c r="M3594" s="187" t="s">
        <v>225</v>
      </c>
      <c r="N3594" s="183" t="s">
        <v>5</v>
      </c>
      <c r="O3594" s="181" t="s">
        <v>251</v>
      </c>
      <c r="P3594" s="184" t="s">
        <v>7090</v>
      </c>
      <c r="Q3594" s="185" t="s">
        <v>107</v>
      </c>
      <c r="R3594" s="181" t="s">
        <v>37</v>
      </c>
      <c r="S3594" s="181" t="s">
        <v>96</v>
      </c>
      <c r="T3594" s="186" t="s">
        <v>7182</v>
      </c>
      <c r="U3594" s="187" t="s">
        <v>7093</v>
      </c>
      <c r="V3594" s="188" t="str" cm="1">
        <f t="array" ref="V3594">IF(SUM(LEN(A3594:U3594))=0,"",IF(OR(OR(ISBLANK(E3594),SUM(LEN(B3594),LEN(C3594))=0),AND(NOT(D3594="Unknown"),ISBLANK(I3594)),AND(NOT(N3594="Unknown"),ISBLANK(Q3594))),"Missing Information", INDEX(Table15[Entire Service Line Classification], MATCH(SUMIFS(Table15[Unique ID],Table15[System-Owned Portion],D3594,Table15[If Material Anything Other than "Lead" in Column E,Was Material Ever Previously Lead?],F3594,Table15[Customer-Owned Portion],N3594),Table15[Unique ID],0),0)))</f>
        <v>Galvanized Requiring Replacement</v>
      </c>
      <c r="W3594" s="189"/>
    </row>
    <row r="3595" spans="1:23" s="190" customFormat="1" ht="37.5" x14ac:dyDescent="0.25">
      <c r="A3595" s="180" t="s">
        <v>225</v>
      </c>
      <c r="B3595" s="181" t="s">
        <v>7214</v>
      </c>
      <c r="C3595" s="182" t="s">
        <v>225</v>
      </c>
      <c r="D3595" s="183" t="s">
        <v>36</v>
      </c>
      <c r="E3595" s="181" t="s">
        <v>35</v>
      </c>
      <c r="F3595" s="183" t="s">
        <v>45</v>
      </c>
      <c r="G3595" s="181" t="s">
        <v>225</v>
      </c>
      <c r="H3595" s="184" t="s">
        <v>7090</v>
      </c>
      <c r="I3595" s="185" t="s">
        <v>107</v>
      </c>
      <c r="J3595" s="181" t="s">
        <v>37</v>
      </c>
      <c r="K3595" s="181" t="s">
        <v>96</v>
      </c>
      <c r="L3595" s="186" t="s">
        <v>7182</v>
      </c>
      <c r="M3595" s="187" t="s">
        <v>225</v>
      </c>
      <c r="N3595" s="183" t="s">
        <v>5</v>
      </c>
      <c r="O3595" s="181" t="s">
        <v>225</v>
      </c>
      <c r="P3595" s="184" t="s">
        <v>7092</v>
      </c>
      <c r="Q3595" s="185" t="s">
        <v>107</v>
      </c>
      <c r="R3595" s="181" t="s">
        <v>37</v>
      </c>
      <c r="S3595" s="181" t="s">
        <v>96</v>
      </c>
      <c r="T3595" s="186" t="s">
        <v>7182</v>
      </c>
      <c r="U3595" s="187" t="s">
        <v>7093</v>
      </c>
      <c r="V3595" s="188" t="str" cm="1">
        <f t="array" ref="V3595">IF(SUM(LEN(A3595:U3595))=0,"",IF(OR(OR(ISBLANK(E3595),SUM(LEN(B3595),LEN(C3595))=0),AND(NOT(D3595="Unknown"),ISBLANK(I3595)),AND(NOT(N3595="Unknown"),ISBLANK(Q3595))),"Missing Information", INDEX(Table15[Entire Service Line Classification], MATCH(SUMIFS(Table15[Unique ID],Table15[System-Owned Portion],D3595,Table15[If Material Anything Other than "Lead" in Column E,Was Material Ever Previously Lead?],F3595,Table15[Customer-Owned Portion],N3595),Table15[Unique ID],0),0)))</f>
        <v>Galvanized Requiring Replacement</v>
      </c>
      <c r="W3595" s="189"/>
    </row>
    <row r="3596" spans="1:23" s="190" customFormat="1" ht="37.5" x14ac:dyDescent="0.25">
      <c r="A3596" s="180" t="s">
        <v>225</v>
      </c>
      <c r="B3596" s="181" t="s">
        <v>7215</v>
      </c>
      <c r="C3596" s="182" t="s">
        <v>225</v>
      </c>
      <c r="D3596" s="183" t="s">
        <v>36</v>
      </c>
      <c r="E3596" s="181" t="s">
        <v>35</v>
      </c>
      <c r="F3596" s="183" t="s">
        <v>45</v>
      </c>
      <c r="G3596" s="181" t="s">
        <v>258</v>
      </c>
      <c r="H3596" s="184" t="s">
        <v>7090</v>
      </c>
      <c r="I3596" s="185" t="s">
        <v>107</v>
      </c>
      <c r="J3596" s="181" t="s">
        <v>37</v>
      </c>
      <c r="K3596" s="181" t="s">
        <v>96</v>
      </c>
      <c r="L3596" s="186" t="s">
        <v>7182</v>
      </c>
      <c r="M3596" s="187" t="s">
        <v>225</v>
      </c>
      <c r="N3596" s="183" t="s">
        <v>5</v>
      </c>
      <c r="O3596" s="181" t="s">
        <v>258</v>
      </c>
      <c r="P3596" s="184" t="s">
        <v>7090</v>
      </c>
      <c r="Q3596" s="185" t="s">
        <v>107</v>
      </c>
      <c r="R3596" s="181" t="s">
        <v>37</v>
      </c>
      <c r="S3596" s="181" t="s">
        <v>96</v>
      </c>
      <c r="T3596" s="186" t="s">
        <v>7182</v>
      </c>
      <c r="U3596" s="187" t="s">
        <v>7093</v>
      </c>
      <c r="V3596" s="188" t="str" cm="1">
        <f t="array" ref="V3596">IF(SUM(LEN(A3596:U3596))=0,"",IF(OR(OR(ISBLANK(E3596),SUM(LEN(B3596),LEN(C3596))=0),AND(NOT(D3596="Unknown"),ISBLANK(I3596)),AND(NOT(N3596="Unknown"),ISBLANK(Q3596))),"Missing Information", INDEX(Table15[Entire Service Line Classification], MATCH(SUMIFS(Table15[Unique ID],Table15[System-Owned Portion],D3596,Table15[If Material Anything Other than "Lead" in Column E,Was Material Ever Previously Lead?],F3596,Table15[Customer-Owned Portion],N3596),Table15[Unique ID],0),0)))</f>
        <v>Galvanized Requiring Replacement</v>
      </c>
      <c r="W3596" s="189"/>
    </row>
    <row r="3597" spans="1:23" s="190" customFormat="1" ht="37.5" x14ac:dyDescent="0.25">
      <c r="A3597" s="180" t="s">
        <v>225</v>
      </c>
      <c r="B3597" s="181" t="s">
        <v>7216</v>
      </c>
      <c r="C3597" s="182" t="s">
        <v>225</v>
      </c>
      <c r="D3597" s="183" t="s">
        <v>36</v>
      </c>
      <c r="E3597" s="181" t="s">
        <v>35</v>
      </c>
      <c r="F3597" s="183" t="s">
        <v>45</v>
      </c>
      <c r="G3597" s="181" t="s">
        <v>225</v>
      </c>
      <c r="H3597" s="184" t="s">
        <v>7090</v>
      </c>
      <c r="I3597" s="185" t="s">
        <v>107</v>
      </c>
      <c r="J3597" s="181" t="s">
        <v>37</v>
      </c>
      <c r="K3597" s="181" t="s">
        <v>96</v>
      </c>
      <c r="L3597" s="186" t="s">
        <v>7174</v>
      </c>
      <c r="M3597" s="187" t="s">
        <v>225</v>
      </c>
      <c r="N3597" s="183" t="s">
        <v>5</v>
      </c>
      <c r="O3597" s="181" t="s">
        <v>225</v>
      </c>
      <c r="P3597" s="184" t="s">
        <v>7092</v>
      </c>
      <c r="Q3597" s="185" t="s">
        <v>107</v>
      </c>
      <c r="R3597" s="181" t="s">
        <v>37</v>
      </c>
      <c r="S3597" s="181" t="s">
        <v>96</v>
      </c>
      <c r="T3597" s="186" t="s">
        <v>7174</v>
      </c>
      <c r="U3597" s="187" t="s">
        <v>7093</v>
      </c>
      <c r="V3597" s="188" t="str" cm="1">
        <f t="array" ref="V3597">IF(SUM(LEN(A3597:U3597))=0,"",IF(OR(OR(ISBLANK(E3597),SUM(LEN(B3597),LEN(C3597))=0),AND(NOT(D3597="Unknown"),ISBLANK(I3597)),AND(NOT(N3597="Unknown"),ISBLANK(Q3597))),"Missing Information", INDEX(Table15[Entire Service Line Classification], MATCH(SUMIFS(Table15[Unique ID],Table15[System-Owned Portion],D3597,Table15[If Material Anything Other than "Lead" in Column E,Was Material Ever Previously Lead?],F3597,Table15[Customer-Owned Portion],N3597),Table15[Unique ID],0),0)))</f>
        <v>Galvanized Requiring Replacement</v>
      </c>
      <c r="W3597" s="189"/>
    </row>
    <row r="3598" spans="1:23" s="190" customFormat="1" ht="37.5" x14ac:dyDescent="0.25">
      <c r="A3598" s="180" t="s">
        <v>225</v>
      </c>
      <c r="B3598" s="181" t="s">
        <v>7217</v>
      </c>
      <c r="C3598" s="182" t="s">
        <v>225</v>
      </c>
      <c r="D3598" s="183" t="s">
        <v>36</v>
      </c>
      <c r="E3598" s="181" t="s">
        <v>35</v>
      </c>
      <c r="F3598" s="183" t="s">
        <v>45</v>
      </c>
      <c r="G3598" s="181" t="s">
        <v>225</v>
      </c>
      <c r="H3598" s="184" t="s">
        <v>7090</v>
      </c>
      <c r="I3598" s="185" t="s">
        <v>107</v>
      </c>
      <c r="J3598" s="181" t="s">
        <v>37</v>
      </c>
      <c r="K3598" s="181" t="s">
        <v>96</v>
      </c>
      <c r="L3598" s="186" t="s">
        <v>7174</v>
      </c>
      <c r="M3598" s="187" t="s">
        <v>225</v>
      </c>
      <c r="N3598" s="183" t="s">
        <v>5</v>
      </c>
      <c r="O3598" s="181" t="s">
        <v>225</v>
      </c>
      <c r="P3598" s="184" t="s">
        <v>7092</v>
      </c>
      <c r="Q3598" s="185" t="s">
        <v>107</v>
      </c>
      <c r="R3598" s="181" t="s">
        <v>37</v>
      </c>
      <c r="S3598" s="181" t="s">
        <v>96</v>
      </c>
      <c r="T3598" s="186" t="s">
        <v>7174</v>
      </c>
      <c r="U3598" s="187" t="s">
        <v>7093</v>
      </c>
      <c r="V3598" s="188" t="str" cm="1">
        <f t="array" ref="V3598">IF(SUM(LEN(A3598:U3598))=0,"",IF(OR(OR(ISBLANK(E3598),SUM(LEN(B3598),LEN(C3598))=0),AND(NOT(D3598="Unknown"),ISBLANK(I3598)),AND(NOT(N3598="Unknown"),ISBLANK(Q3598))),"Missing Information", INDEX(Table15[Entire Service Line Classification], MATCH(SUMIFS(Table15[Unique ID],Table15[System-Owned Portion],D3598,Table15[If Material Anything Other than "Lead" in Column E,Was Material Ever Previously Lead?],F3598,Table15[Customer-Owned Portion],N3598),Table15[Unique ID],0),0)))</f>
        <v>Galvanized Requiring Replacement</v>
      </c>
      <c r="W3598" s="189"/>
    </row>
    <row r="3599" spans="1:23" s="190" customFormat="1" ht="37.5" x14ac:dyDescent="0.25">
      <c r="A3599" s="180" t="s">
        <v>225</v>
      </c>
      <c r="B3599" s="181" t="s">
        <v>7218</v>
      </c>
      <c r="C3599" s="182" t="s">
        <v>225</v>
      </c>
      <c r="D3599" s="183" t="s">
        <v>36</v>
      </c>
      <c r="E3599" s="181" t="s">
        <v>35</v>
      </c>
      <c r="F3599" s="183" t="s">
        <v>45</v>
      </c>
      <c r="G3599" s="181" t="s">
        <v>234</v>
      </c>
      <c r="H3599" s="184" t="s">
        <v>7090</v>
      </c>
      <c r="I3599" s="185" t="s">
        <v>107</v>
      </c>
      <c r="J3599" s="181" t="s">
        <v>37</v>
      </c>
      <c r="K3599" s="181" t="s">
        <v>96</v>
      </c>
      <c r="L3599" s="186" t="s">
        <v>7182</v>
      </c>
      <c r="M3599" s="187" t="s">
        <v>225</v>
      </c>
      <c r="N3599" s="183" t="s">
        <v>5</v>
      </c>
      <c r="O3599" s="181" t="s">
        <v>234</v>
      </c>
      <c r="P3599" s="184" t="s">
        <v>7090</v>
      </c>
      <c r="Q3599" s="185" t="s">
        <v>107</v>
      </c>
      <c r="R3599" s="181" t="s">
        <v>37</v>
      </c>
      <c r="S3599" s="181" t="s">
        <v>96</v>
      </c>
      <c r="T3599" s="186" t="s">
        <v>7182</v>
      </c>
      <c r="U3599" s="187" t="s">
        <v>7093</v>
      </c>
      <c r="V3599" s="188" t="str" cm="1">
        <f t="array" ref="V3599">IF(SUM(LEN(A3599:U3599))=0,"",IF(OR(OR(ISBLANK(E3599),SUM(LEN(B3599),LEN(C3599))=0),AND(NOT(D3599="Unknown"),ISBLANK(I3599)),AND(NOT(N3599="Unknown"),ISBLANK(Q3599))),"Missing Information", INDEX(Table15[Entire Service Line Classification], MATCH(SUMIFS(Table15[Unique ID],Table15[System-Owned Portion],D3599,Table15[If Material Anything Other than "Lead" in Column E,Was Material Ever Previously Lead?],F3599,Table15[Customer-Owned Portion],N3599),Table15[Unique ID],0),0)))</f>
        <v>Galvanized Requiring Replacement</v>
      </c>
      <c r="W3599" s="189"/>
    </row>
    <row r="3600" spans="1:23" s="190" customFormat="1" ht="37.5" x14ac:dyDescent="0.25">
      <c r="A3600" s="180" t="s">
        <v>225</v>
      </c>
      <c r="B3600" s="181" t="s">
        <v>7219</v>
      </c>
      <c r="C3600" s="182" t="s">
        <v>225</v>
      </c>
      <c r="D3600" s="183" t="s">
        <v>36</v>
      </c>
      <c r="E3600" s="181" t="s">
        <v>35</v>
      </c>
      <c r="F3600" s="183" t="s">
        <v>45</v>
      </c>
      <c r="G3600" s="181" t="s">
        <v>225</v>
      </c>
      <c r="H3600" s="184" t="s">
        <v>7090</v>
      </c>
      <c r="I3600" s="185" t="s">
        <v>107</v>
      </c>
      <c r="J3600" s="181" t="s">
        <v>37</v>
      </c>
      <c r="K3600" s="181" t="s">
        <v>96</v>
      </c>
      <c r="L3600" s="186" t="s">
        <v>7182</v>
      </c>
      <c r="M3600" s="187" t="s">
        <v>225</v>
      </c>
      <c r="N3600" s="183" t="s">
        <v>36</v>
      </c>
      <c r="O3600" s="181" t="s">
        <v>225</v>
      </c>
      <c r="P3600" s="184" t="s">
        <v>7090</v>
      </c>
      <c r="Q3600" s="185" t="s">
        <v>107</v>
      </c>
      <c r="R3600" s="181" t="s">
        <v>37</v>
      </c>
      <c r="S3600" s="181" t="s">
        <v>96</v>
      </c>
      <c r="T3600" s="186" t="s">
        <v>7182</v>
      </c>
      <c r="U3600" s="187" t="s">
        <v>7093</v>
      </c>
      <c r="V3600" s="188" t="str" cm="1">
        <f t="array" ref="V3600">IF(SUM(LEN(A3600:U3600))=0,"",IF(OR(OR(ISBLANK(E3600),SUM(LEN(B3600),LEN(C3600))=0),AND(NOT(D3600="Unknown"),ISBLANK(I3600)),AND(NOT(N3600="Unknown"),ISBLANK(Q3600))),"Missing Information", INDEX(Table15[Entire Service Line Classification], MATCH(SUMIFS(Table15[Unique ID],Table15[System-Owned Portion],D3600,Table15[If Material Anything Other than "Lead" in Column E,Was Material Ever Previously Lead?],F3600,Table15[Customer-Owned Portion],N3600),Table15[Unique ID],0),0)))</f>
        <v>Non-lead</v>
      </c>
      <c r="W3600" s="189"/>
    </row>
    <row r="3601" spans="1:23" s="190" customFormat="1" ht="37.5" x14ac:dyDescent="0.25">
      <c r="A3601" s="180" t="s">
        <v>225</v>
      </c>
      <c r="B3601" s="181" t="s">
        <v>7220</v>
      </c>
      <c r="C3601" s="182" t="s">
        <v>225</v>
      </c>
      <c r="D3601" s="183" t="s">
        <v>43</v>
      </c>
      <c r="E3601" s="181" t="s">
        <v>35</v>
      </c>
      <c r="F3601" s="183" t="s">
        <v>45</v>
      </c>
      <c r="G3601" s="181" t="s">
        <v>259</v>
      </c>
      <c r="H3601" s="184" t="s">
        <v>7092</v>
      </c>
      <c r="I3601" s="185" t="s">
        <v>107</v>
      </c>
      <c r="J3601" s="181" t="s">
        <v>37</v>
      </c>
      <c r="K3601" s="181" t="s">
        <v>96</v>
      </c>
      <c r="L3601" s="186" t="s">
        <v>7182</v>
      </c>
      <c r="M3601" s="187" t="s">
        <v>225</v>
      </c>
      <c r="N3601" s="183" t="s">
        <v>5</v>
      </c>
      <c r="O3601" s="181" t="s">
        <v>259</v>
      </c>
      <c r="P3601" s="184" t="s">
        <v>7092</v>
      </c>
      <c r="Q3601" s="185" t="s">
        <v>107</v>
      </c>
      <c r="R3601" s="181" t="s">
        <v>37</v>
      </c>
      <c r="S3601" s="181" t="s">
        <v>96</v>
      </c>
      <c r="T3601" s="186" t="s">
        <v>7182</v>
      </c>
      <c r="U3601" s="187" t="s">
        <v>7093</v>
      </c>
      <c r="V3601" s="188" t="str" cm="1">
        <f t="array" ref="V3601">IF(SUM(LEN(A3601:U3601))=0,"",IF(OR(OR(ISBLANK(E3601),SUM(LEN(B3601),LEN(C3601))=0),AND(NOT(D3601="Unknown"),ISBLANK(I3601)),AND(NOT(N3601="Unknown"),ISBLANK(Q3601))),"Missing Information", INDEX(Table15[Entire Service Line Classification], MATCH(SUMIFS(Table15[Unique ID],Table15[System-Owned Portion],D3601,Table15[If Material Anything Other than "Lead" in Column E,Was Material Ever Previously Lead?],F3601,Table15[Customer-Owned Portion],N3601),Table15[Unique ID],0),0)))</f>
        <v>Galvanized Requiring Replacement</v>
      </c>
      <c r="W3601" s="189"/>
    </row>
    <row r="3602" spans="1:23" s="190" customFormat="1" ht="37.5" x14ac:dyDescent="0.25">
      <c r="A3602" s="180" t="s">
        <v>225</v>
      </c>
      <c r="B3602" s="181" t="s">
        <v>7221</v>
      </c>
      <c r="C3602" s="182" t="s">
        <v>225</v>
      </c>
      <c r="D3602" s="183" t="s">
        <v>36</v>
      </c>
      <c r="E3602" s="181" t="s">
        <v>35</v>
      </c>
      <c r="F3602" s="183" t="s">
        <v>45</v>
      </c>
      <c r="G3602" s="181" t="s">
        <v>225</v>
      </c>
      <c r="H3602" s="184" t="s">
        <v>7121</v>
      </c>
      <c r="I3602" s="185" t="s">
        <v>107</v>
      </c>
      <c r="J3602" s="181" t="s">
        <v>37</v>
      </c>
      <c r="K3602" s="181" t="s">
        <v>96</v>
      </c>
      <c r="L3602" s="186" t="s">
        <v>7222</v>
      </c>
      <c r="M3602" s="187" t="s">
        <v>225</v>
      </c>
      <c r="N3602" s="183" t="s">
        <v>5</v>
      </c>
      <c r="O3602" s="181" t="s">
        <v>225</v>
      </c>
      <c r="P3602" s="184" t="s">
        <v>7090</v>
      </c>
      <c r="Q3602" s="185" t="s">
        <v>107</v>
      </c>
      <c r="R3602" s="181" t="s">
        <v>37</v>
      </c>
      <c r="S3602" s="181" t="s">
        <v>96</v>
      </c>
      <c r="T3602" s="186" t="s">
        <v>7222</v>
      </c>
      <c r="U3602" s="187" t="s">
        <v>7093</v>
      </c>
      <c r="V3602" s="188" t="str" cm="1">
        <f t="array" ref="V3602">IF(SUM(LEN(A3602:U3602))=0,"",IF(OR(OR(ISBLANK(E3602),SUM(LEN(B3602),LEN(C3602))=0),AND(NOT(D3602="Unknown"),ISBLANK(I3602)),AND(NOT(N3602="Unknown"),ISBLANK(Q3602))),"Missing Information", INDEX(Table15[Entire Service Line Classification], MATCH(SUMIFS(Table15[Unique ID],Table15[System-Owned Portion],D3602,Table15[If Material Anything Other than "Lead" in Column E,Was Material Ever Previously Lead?],F3602,Table15[Customer-Owned Portion],N3602),Table15[Unique ID],0),0)))</f>
        <v>Galvanized Requiring Replacement</v>
      </c>
      <c r="W3602" s="189"/>
    </row>
    <row r="3603" spans="1:23" s="190" customFormat="1" ht="37.5" x14ac:dyDescent="0.25">
      <c r="A3603" s="180" t="s">
        <v>225</v>
      </c>
      <c r="B3603" s="181" t="s">
        <v>7223</v>
      </c>
      <c r="C3603" s="182" t="s">
        <v>225</v>
      </c>
      <c r="D3603" s="183" t="s">
        <v>43</v>
      </c>
      <c r="E3603" s="181" t="s">
        <v>35</v>
      </c>
      <c r="F3603" s="183" t="s">
        <v>45</v>
      </c>
      <c r="G3603" s="181" t="s">
        <v>247</v>
      </c>
      <c r="H3603" s="184" t="s">
        <v>7092</v>
      </c>
      <c r="I3603" s="185" t="s">
        <v>107</v>
      </c>
      <c r="J3603" s="181" t="s">
        <v>37</v>
      </c>
      <c r="K3603" s="181" t="s">
        <v>96</v>
      </c>
      <c r="L3603" s="186" t="s">
        <v>7182</v>
      </c>
      <c r="M3603" s="187" t="s">
        <v>225</v>
      </c>
      <c r="N3603" s="183" t="s">
        <v>5</v>
      </c>
      <c r="O3603" s="181" t="s">
        <v>247</v>
      </c>
      <c r="P3603" s="184" t="s">
        <v>7092</v>
      </c>
      <c r="Q3603" s="185" t="s">
        <v>107</v>
      </c>
      <c r="R3603" s="181" t="s">
        <v>37</v>
      </c>
      <c r="S3603" s="181" t="s">
        <v>96</v>
      </c>
      <c r="T3603" s="186" t="s">
        <v>7182</v>
      </c>
      <c r="U3603" s="187" t="s">
        <v>7093</v>
      </c>
      <c r="V3603" s="188" t="str" cm="1">
        <f t="array" ref="V3603">IF(SUM(LEN(A3603:U3603))=0,"",IF(OR(OR(ISBLANK(E3603),SUM(LEN(B3603),LEN(C3603))=0),AND(NOT(D3603="Unknown"),ISBLANK(I3603)),AND(NOT(N3603="Unknown"),ISBLANK(Q3603))),"Missing Information", INDEX(Table15[Entire Service Line Classification], MATCH(SUMIFS(Table15[Unique ID],Table15[System-Owned Portion],D3603,Table15[If Material Anything Other than "Lead" in Column E,Was Material Ever Previously Lead?],F3603,Table15[Customer-Owned Portion],N3603),Table15[Unique ID],0),0)))</f>
        <v>Galvanized Requiring Replacement</v>
      </c>
      <c r="W3603" s="189"/>
    </row>
    <row r="3604" spans="1:23" s="190" customFormat="1" ht="37.5" x14ac:dyDescent="0.25">
      <c r="A3604" s="180" t="s">
        <v>225</v>
      </c>
      <c r="B3604" s="181" t="s">
        <v>7224</v>
      </c>
      <c r="C3604" s="182" t="s">
        <v>225</v>
      </c>
      <c r="D3604" s="183" t="s">
        <v>43</v>
      </c>
      <c r="E3604" s="181" t="s">
        <v>35</v>
      </c>
      <c r="F3604" s="183" t="s">
        <v>45</v>
      </c>
      <c r="G3604" s="181" t="s">
        <v>259</v>
      </c>
      <c r="H3604" s="184" t="s">
        <v>7092</v>
      </c>
      <c r="I3604" s="185" t="s">
        <v>107</v>
      </c>
      <c r="J3604" s="181" t="s">
        <v>37</v>
      </c>
      <c r="K3604" s="181" t="s">
        <v>96</v>
      </c>
      <c r="L3604" s="186" t="s">
        <v>7182</v>
      </c>
      <c r="M3604" s="187" t="s">
        <v>225</v>
      </c>
      <c r="N3604" s="183" t="s">
        <v>5</v>
      </c>
      <c r="O3604" s="181" t="s">
        <v>259</v>
      </c>
      <c r="P3604" s="184" t="s">
        <v>7092</v>
      </c>
      <c r="Q3604" s="185" t="s">
        <v>107</v>
      </c>
      <c r="R3604" s="181" t="s">
        <v>37</v>
      </c>
      <c r="S3604" s="181" t="s">
        <v>96</v>
      </c>
      <c r="T3604" s="186" t="s">
        <v>7182</v>
      </c>
      <c r="U3604" s="187" t="s">
        <v>7093</v>
      </c>
      <c r="V3604" s="188" t="str" cm="1">
        <f t="array" ref="V3604">IF(SUM(LEN(A3604:U3604))=0,"",IF(OR(OR(ISBLANK(E3604),SUM(LEN(B3604),LEN(C3604))=0),AND(NOT(D3604="Unknown"),ISBLANK(I3604)),AND(NOT(N3604="Unknown"),ISBLANK(Q3604))),"Missing Information", INDEX(Table15[Entire Service Line Classification], MATCH(SUMIFS(Table15[Unique ID],Table15[System-Owned Portion],D3604,Table15[If Material Anything Other than "Lead" in Column E,Was Material Ever Previously Lead?],F3604,Table15[Customer-Owned Portion],N3604),Table15[Unique ID],0),0)))</f>
        <v>Galvanized Requiring Replacement</v>
      </c>
      <c r="W3604" s="189"/>
    </row>
    <row r="3605" spans="1:23" s="190" customFormat="1" ht="37.5" x14ac:dyDescent="0.25">
      <c r="A3605" s="180" t="s">
        <v>225</v>
      </c>
      <c r="B3605" s="181" t="s">
        <v>7225</v>
      </c>
      <c r="C3605" s="182" t="s">
        <v>225</v>
      </c>
      <c r="D3605" s="183" t="s">
        <v>36</v>
      </c>
      <c r="E3605" s="181" t="s">
        <v>35</v>
      </c>
      <c r="F3605" s="183" t="s">
        <v>45</v>
      </c>
      <c r="G3605" s="181" t="s">
        <v>234</v>
      </c>
      <c r="H3605" s="184" t="s">
        <v>7121</v>
      </c>
      <c r="I3605" s="185" t="s">
        <v>107</v>
      </c>
      <c r="J3605" s="181" t="s">
        <v>37</v>
      </c>
      <c r="K3605" s="181" t="s">
        <v>96</v>
      </c>
      <c r="L3605" s="186" t="s">
        <v>7174</v>
      </c>
      <c r="M3605" s="187" t="s">
        <v>225</v>
      </c>
      <c r="N3605" s="183" t="s">
        <v>5</v>
      </c>
      <c r="O3605" s="181" t="s">
        <v>234</v>
      </c>
      <c r="P3605" s="184" t="s">
        <v>7092</v>
      </c>
      <c r="Q3605" s="185" t="s">
        <v>107</v>
      </c>
      <c r="R3605" s="181" t="s">
        <v>37</v>
      </c>
      <c r="S3605" s="181" t="s">
        <v>96</v>
      </c>
      <c r="T3605" s="186" t="s">
        <v>7174</v>
      </c>
      <c r="U3605" s="187" t="s">
        <v>7093</v>
      </c>
      <c r="V3605" s="188" t="str" cm="1">
        <f t="array" ref="V3605">IF(SUM(LEN(A3605:U3605))=0,"",IF(OR(OR(ISBLANK(E3605),SUM(LEN(B3605),LEN(C3605))=0),AND(NOT(D3605="Unknown"),ISBLANK(I3605)),AND(NOT(N3605="Unknown"),ISBLANK(Q3605))),"Missing Information", INDEX(Table15[Entire Service Line Classification], MATCH(SUMIFS(Table15[Unique ID],Table15[System-Owned Portion],D3605,Table15[If Material Anything Other than "Lead" in Column E,Was Material Ever Previously Lead?],F3605,Table15[Customer-Owned Portion],N3605),Table15[Unique ID],0),0)))</f>
        <v>Galvanized Requiring Replacement</v>
      </c>
      <c r="W3605" s="189"/>
    </row>
    <row r="3606" spans="1:23" s="190" customFormat="1" ht="37.5" x14ac:dyDescent="0.25">
      <c r="A3606" s="180" t="s">
        <v>225</v>
      </c>
      <c r="B3606" s="181" t="s">
        <v>7226</v>
      </c>
      <c r="C3606" s="182" t="s">
        <v>225</v>
      </c>
      <c r="D3606" s="183" t="s">
        <v>36</v>
      </c>
      <c r="E3606" s="181" t="s">
        <v>35</v>
      </c>
      <c r="F3606" s="183" t="s">
        <v>45</v>
      </c>
      <c r="G3606" s="181" t="s">
        <v>260</v>
      </c>
      <c r="H3606" s="184" t="s">
        <v>7121</v>
      </c>
      <c r="I3606" s="185" t="s">
        <v>107</v>
      </c>
      <c r="J3606" s="181" t="s">
        <v>37</v>
      </c>
      <c r="K3606" s="181" t="s">
        <v>96</v>
      </c>
      <c r="L3606" s="186" t="s">
        <v>7174</v>
      </c>
      <c r="M3606" s="187" t="s">
        <v>225</v>
      </c>
      <c r="N3606" s="183" t="s">
        <v>5</v>
      </c>
      <c r="O3606" s="181" t="s">
        <v>260</v>
      </c>
      <c r="P3606" s="184" t="s">
        <v>7092</v>
      </c>
      <c r="Q3606" s="185" t="s">
        <v>107</v>
      </c>
      <c r="R3606" s="181" t="s">
        <v>37</v>
      </c>
      <c r="S3606" s="181" t="s">
        <v>96</v>
      </c>
      <c r="T3606" s="186" t="s">
        <v>7174</v>
      </c>
      <c r="U3606" s="187" t="s">
        <v>7093</v>
      </c>
      <c r="V3606" s="188" t="str" cm="1">
        <f t="array" ref="V3606">IF(SUM(LEN(A3606:U3606))=0,"",IF(OR(OR(ISBLANK(E3606),SUM(LEN(B3606),LEN(C3606))=0),AND(NOT(D3606="Unknown"),ISBLANK(I3606)),AND(NOT(N3606="Unknown"),ISBLANK(Q3606))),"Missing Information", INDEX(Table15[Entire Service Line Classification], MATCH(SUMIFS(Table15[Unique ID],Table15[System-Owned Portion],D3606,Table15[If Material Anything Other than "Lead" in Column E,Was Material Ever Previously Lead?],F3606,Table15[Customer-Owned Portion],N3606),Table15[Unique ID],0),0)))</f>
        <v>Galvanized Requiring Replacement</v>
      </c>
      <c r="W3606" s="189"/>
    </row>
    <row r="3607" spans="1:23" s="190" customFormat="1" ht="37.5" x14ac:dyDescent="0.25">
      <c r="A3607" s="180" t="s">
        <v>225</v>
      </c>
      <c r="B3607" s="181" t="s">
        <v>7221</v>
      </c>
      <c r="C3607" s="182" t="s">
        <v>225</v>
      </c>
      <c r="D3607" s="183" t="s">
        <v>36</v>
      </c>
      <c r="E3607" s="181" t="s">
        <v>35</v>
      </c>
      <c r="F3607" s="183" t="s">
        <v>45</v>
      </c>
      <c r="G3607" s="181" t="s">
        <v>225</v>
      </c>
      <c r="H3607" s="184" t="s">
        <v>7227</v>
      </c>
      <c r="I3607" s="185" t="s">
        <v>107</v>
      </c>
      <c r="J3607" s="181" t="s">
        <v>37</v>
      </c>
      <c r="K3607" s="181" t="s">
        <v>96</v>
      </c>
      <c r="L3607" s="186" t="s">
        <v>7174</v>
      </c>
      <c r="M3607" s="187" t="s">
        <v>225</v>
      </c>
      <c r="N3607" s="183" t="s">
        <v>5</v>
      </c>
      <c r="O3607" s="181" t="s">
        <v>225</v>
      </c>
      <c r="P3607" s="184" t="s">
        <v>7179</v>
      </c>
      <c r="Q3607" s="185" t="s">
        <v>107</v>
      </c>
      <c r="R3607" s="181" t="s">
        <v>37</v>
      </c>
      <c r="S3607" s="181" t="s">
        <v>96</v>
      </c>
      <c r="T3607" s="186" t="s">
        <v>7174</v>
      </c>
      <c r="U3607" s="187" t="s">
        <v>7093</v>
      </c>
      <c r="V3607" s="188" t="str" cm="1">
        <f t="array" ref="V3607">IF(SUM(LEN(A3607:U3607))=0,"",IF(OR(OR(ISBLANK(E3607),SUM(LEN(B3607),LEN(C3607))=0),AND(NOT(D3607="Unknown"),ISBLANK(I3607)),AND(NOT(N3607="Unknown"),ISBLANK(Q3607))),"Missing Information", INDEX(Table15[Entire Service Line Classification], MATCH(SUMIFS(Table15[Unique ID],Table15[System-Owned Portion],D3607,Table15[If Material Anything Other than "Lead" in Column E,Was Material Ever Previously Lead?],F3607,Table15[Customer-Owned Portion],N3607),Table15[Unique ID],0),0)))</f>
        <v>Galvanized Requiring Replacement</v>
      </c>
      <c r="W3607" s="189"/>
    </row>
    <row r="3608" spans="1:23" s="190" customFormat="1" ht="37.5" x14ac:dyDescent="0.25">
      <c r="A3608" s="180" t="s">
        <v>225</v>
      </c>
      <c r="B3608" s="181" t="s">
        <v>7228</v>
      </c>
      <c r="C3608" s="182" t="s">
        <v>225</v>
      </c>
      <c r="D3608" s="183" t="s">
        <v>43</v>
      </c>
      <c r="E3608" s="181" t="s">
        <v>35</v>
      </c>
      <c r="F3608" s="183" t="s">
        <v>45</v>
      </c>
      <c r="G3608" s="181" t="s">
        <v>225</v>
      </c>
      <c r="H3608" s="184" t="s">
        <v>7090</v>
      </c>
      <c r="I3608" s="185" t="s">
        <v>107</v>
      </c>
      <c r="J3608" s="181" t="s">
        <v>37</v>
      </c>
      <c r="K3608" s="181" t="s">
        <v>96</v>
      </c>
      <c r="L3608" s="186" t="s">
        <v>7229</v>
      </c>
      <c r="M3608" s="187" t="s">
        <v>225</v>
      </c>
      <c r="N3608" s="183" t="s">
        <v>5</v>
      </c>
      <c r="O3608" s="181" t="s">
        <v>225</v>
      </c>
      <c r="P3608" s="184" t="s">
        <v>7090</v>
      </c>
      <c r="Q3608" s="185" t="s">
        <v>107</v>
      </c>
      <c r="R3608" s="181" t="s">
        <v>37</v>
      </c>
      <c r="S3608" s="181" t="s">
        <v>96</v>
      </c>
      <c r="T3608" s="186" t="s">
        <v>7229</v>
      </c>
      <c r="U3608" s="187" t="s">
        <v>7093</v>
      </c>
      <c r="V3608" s="188" t="str" cm="1">
        <f t="array" ref="V3608">IF(SUM(LEN(A3608:U3608))=0,"",IF(OR(OR(ISBLANK(E3608),SUM(LEN(B3608),LEN(C3608))=0),AND(NOT(D3608="Unknown"),ISBLANK(I3608)),AND(NOT(N3608="Unknown"),ISBLANK(Q3608))),"Missing Information", INDEX(Table15[Entire Service Line Classification], MATCH(SUMIFS(Table15[Unique ID],Table15[System-Owned Portion],D3608,Table15[If Material Anything Other than "Lead" in Column E,Was Material Ever Previously Lead?],F3608,Table15[Customer-Owned Portion],N3608),Table15[Unique ID],0),0)))</f>
        <v>Galvanized Requiring Replacement</v>
      </c>
      <c r="W3608" s="189"/>
    </row>
    <row r="3609" spans="1:23" s="190" customFormat="1" ht="37.5" x14ac:dyDescent="0.25">
      <c r="A3609" s="180" t="s">
        <v>225</v>
      </c>
      <c r="B3609" s="181" t="s">
        <v>7230</v>
      </c>
      <c r="C3609" s="182" t="s">
        <v>225</v>
      </c>
      <c r="D3609" s="183" t="s">
        <v>36</v>
      </c>
      <c r="E3609" s="181" t="s">
        <v>35</v>
      </c>
      <c r="F3609" s="183" t="s">
        <v>45</v>
      </c>
      <c r="G3609" s="181" t="s">
        <v>225</v>
      </c>
      <c r="H3609" s="184" t="s">
        <v>7090</v>
      </c>
      <c r="I3609" s="185" t="s">
        <v>107</v>
      </c>
      <c r="J3609" s="181" t="s">
        <v>37</v>
      </c>
      <c r="K3609" s="181" t="s">
        <v>96</v>
      </c>
      <c r="L3609" s="186" t="s">
        <v>7182</v>
      </c>
      <c r="M3609" s="187" t="s">
        <v>225</v>
      </c>
      <c r="N3609" s="183" t="s">
        <v>5</v>
      </c>
      <c r="O3609" s="181" t="s">
        <v>225</v>
      </c>
      <c r="P3609" s="184" t="s">
        <v>7090</v>
      </c>
      <c r="Q3609" s="185" t="s">
        <v>107</v>
      </c>
      <c r="R3609" s="181" t="s">
        <v>37</v>
      </c>
      <c r="S3609" s="181" t="s">
        <v>96</v>
      </c>
      <c r="T3609" s="186" t="s">
        <v>7182</v>
      </c>
      <c r="U3609" s="187" t="s">
        <v>7093</v>
      </c>
      <c r="V3609" s="188" t="str" cm="1">
        <f t="array" ref="V3609">IF(SUM(LEN(A3609:U3609))=0,"",IF(OR(OR(ISBLANK(E3609),SUM(LEN(B3609),LEN(C3609))=0),AND(NOT(D3609="Unknown"),ISBLANK(I3609)),AND(NOT(N3609="Unknown"),ISBLANK(Q3609))),"Missing Information", INDEX(Table15[Entire Service Line Classification], MATCH(SUMIFS(Table15[Unique ID],Table15[System-Owned Portion],D3609,Table15[If Material Anything Other than "Lead" in Column E,Was Material Ever Previously Lead?],F3609,Table15[Customer-Owned Portion],N3609),Table15[Unique ID],0),0)))</f>
        <v>Galvanized Requiring Replacement</v>
      </c>
      <c r="W3609" s="189"/>
    </row>
    <row r="3610" spans="1:23" s="190" customFormat="1" ht="37.5" x14ac:dyDescent="0.25">
      <c r="A3610" s="180" t="s">
        <v>225</v>
      </c>
      <c r="B3610" s="181" t="s">
        <v>7216</v>
      </c>
      <c r="C3610" s="182" t="s">
        <v>225</v>
      </c>
      <c r="D3610" s="183" t="s">
        <v>36</v>
      </c>
      <c r="E3610" s="181" t="s">
        <v>35</v>
      </c>
      <c r="F3610" s="183" t="s">
        <v>45</v>
      </c>
      <c r="G3610" s="181" t="s">
        <v>225</v>
      </c>
      <c r="H3610" s="184" t="s">
        <v>7090</v>
      </c>
      <c r="I3610" s="185" t="s">
        <v>107</v>
      </c>
      <c r="J3610" s="181" t="s">
        <v>37</v>
      </c>
      <c r="K3610" s="181" t="s">
        <v>96</v>
      </c>
      <c r="L3610" s="186" t="s">
        <v>7174</v>
      </c>
      <c r="M3610" s="187" t="s">
        <v>225</v>
      </c>
      <c r="N3610" s="183" t="s">
        <v>5</v>
      </c>
      <c r="O3610" s="181" t="s">
        <v>225</v>
      </c>
      <c r="P3610" s="184" t="s">
        <v>7092</v>
      </c>
      <c r="Q3610" s="185" t="s">
        <v>107</v>
      </c>
      <c r="R3610" s="181" t="s">
        <v>37</v>
      </c>
      <c r="S3610" s="181" t="s">
        <v>96</v>
      </c>
      <c r="T3610" s="186" t="s">
        <v>7174</v>
      </c>
      <c r="U3610" s="187" t="s">
        <v>7093</v>
      </c>
      <c r="V3610" s="188" t="str" cm="1">
        <f t="array" ref="V3610">IF(SUM(LEN(A3610:U3610))=0,"",IF(OR(OR(ISBLANK(E3610),SUM(LEN(B3610),LEN(C3610))=0),AND(NOT(D3610="Unknown"),ISBLANK(I3610)),AND(NOT(N3610="Unknown"),ISBLANK(Q3610))),"Missing Information", INDEX(Table15[Entire Service Line Classification], MATCH(SUMIFS(Table15[Unique ID],Table15[System-Owned Portion],D3610,Table15[If Material Anything Other than "Lead" in Column E,Was Material Ever Previously Lead?],F3610,Table15[Customer-Owned Portion],N3610),Table15[Unique ID],0),0)))</f>
        <v>Galvanized Requiring Replacement</v>
      </c>
      <c r="W3610" s="189"/>
    </row>
    <row r="3611" spans="1:23" s="190" customFormat="1" ht="37.5" x14ac:dyDescent="0.25">
      <c r="A3611" s="180" t="s">
        <v>225</v>
      </c>
      <c r="B3611" s="181" t="s">
        <v>7230</v>
      </c>
      <c r="C3611" s="182" t="s">
        <v>225</v>
      </c>
      <c r="D3611" s="183" t="s">
        <v>36</v>
      </c>
      <c r="E3611" s="181" t="s">
        <v>35</v>
      </c>
      <c r="F3611" s="183" t="s">
        <v>45</v>
      </c>
      <c r="G3611" s="181" t="s">
        <v>225</v>
      </c>
      <c r="H3611" s="184" t="s">
        <v>7090</v>
      </c>
      <c r="I3611" s="185" t="s">
        <v>107</v>
      </c>
      <c r="J3611" s="181" t="s">
        <v>37</v>
      </c>
      <c r="K3611" s="181" t="s">
        <v>96</v>
      </c>
      <c r="L3611" s="186" t="s">
        <v>7182</v>
      </c>
      <c r="M3611" s="187" t="s">
        <v>225</v>
      </c>
      <c r="N3611" s="183" t="s">
        <v>36</v>
      </c>
      <c r="O3611" s="181" t="s">
        <v>225</v>
      </c>
      <c r="P3611" s="184" t="s">
        <v>7090</v>
      </c>
      <c r="Q3611" s="185" t="s">
        <v>107</v>
      </c>
      <c r="R3611" s="181" t="s">
        <v>37</v>
      </c>
      <c r="S3611" s="181" t="s">
        <v>96</v>
      </c>
      <c r="T3611" s="186" t="s">
        <v>7182</v>
      </c>
      <c r="U3611" s="187" t="s">
        <v>7093</v>
      </c>
      <c r="V3611" s="188" t="str" cm="1">
        <f t="array" ref="V3611">IF(SUM(LEN(A3611:U3611))=0,"",IF(OR(OR(ISBLANK(E3611),SUM(LEN(B3611),LEN(C3611))=0),AND(NOT(D3611="Unknown"),ISBLANK(I3611)),AND(NOT(N3611="Unknown"),ISBLANK(Q3611))),"Missing Information", INDEX(Table15[Entire Service Line Classification], MATCH(SUMIFS(Table15[Unique ID],Table15[System-Owned Portion],D3611,Table15[If Material Anything Other than "Lead" in Column E,Was Material Ever Previously Lead?],F3611,Table15[Customer-Owned Portion],N3611),Table15[Unique ID],0),0)))</f>
        <v>Non-lead</v>
      </c>
      <c r="W3611" s="189"/>
    </row>
    <row r="3612" spans="1:23" s="190" customFormat="1" ht="37.5" x14ac:dyDescent="0.25">
      <c r="A3612" s="180" t="s">
        <v>225</v>
      </c>
      <c r="B3612" s="181" t="s">
        <v>7219</v>
      </c>
      <c r="C3612" s="182" t="s">
        <v>225</v>
      </c>
      <c r="D3612" s="183" t="s">
        <v>36</v>
      </c>
      <c r="E3612" s="181" t="s">
        <v>35</v>
      </c>
      <c r="F3612" s="183" t="s">
        <v>45</v>
      </c>
      <c r="G3612" s="181" t="s">
        <v>225</v>
      </c>
      <c r="H3612" s="184" t="s">
        <v>7090</v>
      </c>
      <c r="I3612" s="185" t="s">
        <v>107</v>
      </c>
      <c r="J3612" s="181" t="s">
        <v>37</v>
      </c>
      <c r="K3612" s="181" t="s">
        <v>96</v>
      </c>
      <c r="L3612" s="186" t="s">
        <v>7182</v>
      </c>
      <c r="M3612" s="187" t="s">
        <v>225</v>
      </c>
      <c r="N3612" s="183" t="s">
        <v>36</v>
      </c>
      <c r="O3612" s="181" t="s">
        <v>225</v>
      </c>
      <c r="P3612" s="184" t="s">
        <v>7090</v>
      </c>
      <c r="Q3612" s="185" t="s">
        <v>107</v>
      </c>
      <c r="R3612" s="181" t="s">
        <v>37</v>
      </c>
      <c r="S3612" s="181" t="s">
        <v>96</v>
      </c>
      <c r="T3612" s="186" t="s">
        <v>7182</v>
      </c>
      <c r="U3612" s="187" t="s">
        <v>7093</v>
      </c>
      <c r="V3612" s="188" t="str" cm="1">
        <f t="array" ref="V3612">IF(SUM(LEN(A3612:U3612))=0,"",IF(OR(OR(ISBLANK(E3612),SUM(LEN(B3612),LEN(C3612))=0),AND(NOT(D3612="Unknown"),ISBLANK(I3612)),AND(NOT(N3612="Unknown"),ISBLANK(Q3612))),"Missing Information", INDEX(Table15[Entire Service Line Classification], MATCH(SUMIFS(Table15[Unique ID],Table15[System-Owned Portion],D3612,Table15[If Material Anything Other than "Lead" in Column E,Was Material Ever Previously Lead?],F3612,Table15[Customer-Owned Portion],N3612),Table15[Unique ID],0),0)))</f>
        <v>Non-lead</v>
      </c>
      <c r="W3612" s="189"/>
    </row>
    <row r="3613" spans="1:23" s="190" customFormat="1" ht="37.5" x14ac:dyDescent="0.25">
      <c r="A3613" s="180" t="s">
        <v>225</v>
      </c>
      <c r="B3613" s="181" t="s">
        <v>7221</v>
      </c>
      <c r="C3613" s="182" t="s">
        <v>225</v>
      </c>
      <c r="D3613" s="183" t="s">
        <v>36</v>
      </c>
      <c r="E3613" s="181" t="s">
        <v>35</v>
      </c>
      <c r="F3613" s="183" t="s">
        <v>45</v>
      </c>
      <c r="G3613" s="181" t="s">
        <v>225</v>
      </c>
      <c r="H3613" s="184" t="s">
        <v>7121</v>
      </c>
      <c r="I3613" s="185" t="s">
        <v>107</v>
      </c>
      <c r="J3613" s="181" t="s">
        <v>37</v>
      </c>
      <c r="K3613" s="181" t="s">
        <v>96</v>
      </c>
      <c r="L3613" s="186" t="s">
        <v>7174</v>
      </c>
      <c r="M3613" s="187" t="s">
        <v>225</v>
      </c>
      <c r="N3613" s="183" t="s">
        <v>5</v>
      </c>
      <c r="O3613" s="181" t="s">
        <v>225</v>
      </c>
      <c r="P3613" s="184" t="s">
        <v>7090</v>
      </c>
      <c r="Q3613" s="185" t="s">
        <v>107</v>
      </c>
      <c r="R3613" s="181" t="s">
        <v>37</v>
      </c>
      <c r="S3613" s="181" t="s">
        <v>96</v>
      </c>
      <c r="T3613" s="186" t="s">
        <v>7174</v>
      </c>
      <c r="U3613" s="187" t="s">
        <v>7093</v>
      </c>
      <c r="V3613" s="188" t="str" cm="1">
        <f t="array" ref="V3613">IF(SUM(LEN(A3613:U3613))=0,"",IF(OR(OR(ISBLANK(E3613),SUM(LEN(B3613),LEN(C3613))=0),AND(NOT(D3613="Unknown"),ISBLANK(I3613)),AND(NOT(N3613="Unknown"),ISBLANK(Q3613))),"Missing Information", INDEX(Table15[Entire Service Line Classification], MATCH(SUMIFS(Table15[Unique ID],Table15[System-Owned Portion],D3613,Table15[If Material Anything Other than "Lead" in Column E,Was Material Ever Previously Lead?],F3613,Table15[Customer-Owned Portion],N3613),Table15[Unique ID],0),0)))</f>
        <v>Galvanized Requiring Replacement</v>
      </c>
      <c r="W3613" s="189"/>
    </row>
    <row r="3614" spans="1:23" s="190" customFormat="1" ht="37.5" x14ac:dyDescent="0.25">
      <c r="A3614" s="180" t="s">
        <v>225</v>
      </c>
      <c r="B3614" s="181" t="s">
        <v>7194</v>
      </c>
      <c r="C3614" s="182" t="s">
        <v>225</v>
      </c>
      <c r="D3614" s="183" t="s">
        <v>36</v>
      </c>
      <c r="E3614" s="181" t="s">
        <v>35</v>
      </c>
      <c r="F3614" s="183" t="s">
        <v>45</v>
      </c>
      <c r="G3614" s="181" t="s">
        <v>225</v>
      </c>
      <c r="H3614" s="184" t="s">
        <v>7121</v>
      </c>
      <c r="I3614" s="185" t="s">
        <v>107</v>
      </c>
      <c r="J3614" s="181" t="s">
        <v>37</v>
      </c>
      <c r="K3614" s="181" t="s">
        <v>96</v>
      </c>
      <c r="L3614" s="186" t="s">
        <v>7174</v>
      </c>
      <c r="M3614" s="187" t="s">
        <v>225</v>
      </c>
      <c r="N3614" s="183" t="s">
        <v>36</v>
      </c>
      <c r="O3614" s="181" t="s">
        <v>225</v>
      </c>
      <c r="P3614" s="184" t="s">
        <v>7090</v>
      </c>
      <c r="Q3614" s="185" t="s">
        <v>107</v>
      </c>
      <c r="R3614" s="181" t="s">
        <v>37</v>
      </c>
      <c r="S3614" s="181" t="s">
        <v>96</v>
      </c>
      <c r="T3614" s="186" t="s">
        <v>7174</v>
      </c>
      <c r="U3614" s="187" t="s">
        <v>7093</v>
      </c>
      <c r="V3614" s="188" t="str" cm="1">
        <f t="array" ref="V3614">IF(SUM(LEN(A3614:U3614))=0,"",IF(OR(OR(ISBLANK(E3614),SUM(LEN(B3614),LEN(C3614))=0),AND(NOT(D3614="Unknown"),ISBLANK(I3614)),AND(NOT(N3614="Unknown"),ISBLANK(Q3614))),"Missing Information", INDEX(Table15[Entire Service Line Classification], MATCH(SUMIFS(Table15[Unique ID],Table15[System-Owned Portion],D3614,Table15[If Material Anything Other than "Lead" in Column E,Was Material Ever Previously Lead?],F3614,Table15[Customer-Owned Portion],N3614),Table15[Unique ID],0),0)))</f>
        <v>Non-lead</v>
      </c>
      <c r="W3614" s="189"/>
    </row>
    <row r="3615" spans="1:23" s="190" customFormat="1" ht="37.5" x14ac:dyDescent="0.25">
      <c r="A3615" s="180" t="s">
        <v>225</v>
      </c>
      <c r="B3615" s="181" t="s">
        <v>7217</v>
      </c>
      <c r="C3615" s="182" t="s">
        <v>225</v>
      </c>
      <c r="D3615" s="183" t="s">
        <v>36</v>
      </c>
      <c r="E3615" s="181" t="s">
        <v>35</v>
      </c>
      <c r="F3615" s="183" t="s">
        <v>45</v>
      </c>
      <c r="G3615" s="181" t="s">
        <v>225</v>
      </c>
      <c r="H3615" s="184" t="s">
        <v>7090</v>
      </c>
      <c r="I3615" s="185" t="s">
        <v>107</v>
      </c>
      <c r="J3615" s="181" t="s">
        <v>37</v>
      </c>
      <c r="K3615" s="181" t="s">
        <v>96</v>
      </c>
      <c r="L3615" s="186" t="s">
        <v>7174</v>
      </c>
      <c r="M3615" s="187" t="s">
        <v>225</v>
      </c>
      <c r="N3615" s="183" t="s">
        <v>5</v>
      </c>
      <c r="O3615" s="181" t="s">
        <v>225</v>
      </c>
      <c r="P3615" s="184" t="s">
        <v>7092</v>
      </c>
      <c r="Q3615" s="185" t="s">
        <v>107</v>
      </c>
      <c r="R3615" s="181" t="s">
        <v>37</v>
      </c>
      <c r="S3615" s="181" t="s">
        <v>96</v>
      </c>
      <c r="T3615" s="186" t="s">
        <v>7174</v>
      </c>
      <c r="U3615" s="187" t="s">
        <v>7093</v>
      </c>
      <c r="V3615" s="188" t="str" cm="1">
        <f t="array" ref="V3615">IF(SUM(LEN(A3615:U3615))=0,"",IF(OR(OR(ISBLANK(E3615),SUM(LEN(B3615),LEN(C3615))=0),AND(NOT(D3615="Unknown"),ISBLANK(I3615)),AND(NOT(N3615="Unknown"),ISBLANK(Q3615))),"Missing Information", INDEX(Table15[Entire Service Line Classification], MATCH(SUMIFS(Table15[Unique ID],Table15[System-Owned Portion],D3615,Table15[If Material Anything Other than "Lead" in Column E,Was Material Ever Previously Lead?],F3615,Table15[Customer-Owned Portion],N3615),Table15[Unique ID],0),0)))</f>
        <v>Galvanized Requiring Replacement</v>
      </c>
      <c r="W3615" s="189"/>
    </row>
    <row r="3616" spans="1:23" s="190" customFormat="1" ht="37.5" x14ac:dyDescent="0.25">
      <c r="A3616" s="180" t="s">
        <v>225</v>
      </c>
      <c r="B3616" s="181" t="s">
        <v>7214</v>
      </c>
      <c r="C3616" s="182" t="s">
        <v>225</v>
      </c>
      <c r="D3616" s="183" t="s">
        <v>36</v>
      </c>
      <c r="E3616" s="181" t="s">
        <v>35</v>
      </c>
      <c r="F3616" s="183" t="s">
        <v>45</v>
      </c>
      <c r="G3616" s="181" t="s">
        <v>225</v>
      </c>
      <c r="H3616" s="184" t="s">
        <v>7090</v>
      </c>
      <c r="I3616" s="185" t="s">
        <v>107</v>
      </c>
      <c r="J3616" s="181" t="s">
        <v>37</v>
      </c>
      <c r="K3616" s="181" t="s">
        <v>96</v>
      </c>
      <c r="L3616" s="186" t="s">
        <v>7182</v>
      </c>
      <c r="M3616" s="187" t="s">
        <v>225</v>
      </c>
      <c r="N3616" s="183" t="s">
        <v>5</v>
      </c>
      <c r="O3616" s="181" t="s">
        <v>225</v>
      </c>
      <c r="P3616" s="184" t="s">
        <v>7092</v>
      </c>
      <c r="Q3616" s="185" t="s">
        <v>107</v>
      </c>
      <c r="R3616" s="181" t="s">
        <v>37</v>
      </c>
      <c r="S3616" s="181" t="s">
        <v>96</v>
      </c>
      <c r="T3616" s="186" t="s">
        <v>7182</v>
      </c>
      <c r="U3616" s="187" t="s">
        <v>7093</v>
      </c>
      <c r="V3616" s="188" t="str" cm="1">
        <f t="array" ref="V3616">IF(SUM(LEN(A3616:U3616))=0,"",IF(OR(OR(ISBLANK(E3616),SUM(LEN(B3616),LEN(C3616))=0),AND(NOT(D3616="Unknown"),ISBLANK(I3616)),AND(NOT(N3616="Unknown"),ISBLANK(Q3616))),"Missing Information", INDEX(Table15[Entire Service Line Classification], MATCH(SUMIFS(Table15[Unique ID],Table15[System-Owned Portion],D3616,Table15[If Material Anything Other than "Lead" in Column E,Was Material Ever Previously Lead?],F3616,Table15[Customer-Owned Portion],N3616),Table15[Unique ID],0),0)))</f>
        <v>Galvanized Requiring Replacement</v>
      </c>
      <c r="W3616" s="189"/>
    </row>
    <row r="3617" spans="1:23" s="190" customFormat="1" ht="37.5" x14ac:dyDescent="0.25">
      <c r="A3617" s="180" t="s">
        <v>225</v>
      </c>
      <c r="B3617" s="181" t="s">
        <v>7190</v>
      </c>
      <c r="C3617" s="182" t="s">
        <v>225</v>
      </c>
      <c r="D3617" s="183" t="s">
        <v>36</v>
      </c>
      <c r="E3617" s="181" t="s">
        <v>35</v>
      </c>
      <c r="F3617" s="183" t="s">
        <v>45</v>
      </c>
      <c r="G3617" s="181" t="s">
        <v>225</v>
      </c>
      <c r="H3617" s="184" t="s">
        <v>7092</v>
      </c>
      <c r="I3617" s="185" t="s">
        <v>107</v>
      </c>
      <c r="J3617" s="181" t="s">
        <v>37</v>
      </c>
      <c r="K3617" s="181" t="s">
        <v>96</v>
      </c>
      <c r="L3617" s="186" t="s">
        <v>7182</v>
      </c>
      <c r="M3617" s="187" t="s">
        <v>225</v>
      </c>
      <c r="N3617" s="183" t="s">
        <v>36</v>
      </c>
      <c r="O3617" s="181" t="s">
        <v>225</v>
      </c>
      <c r="P3617" s="184" t="s">
        <v>7092</v>
      </c>
      <c r="Q3617" s="185" t="s">
        <v>107</v>
      </c>
      <c r="R3617" s="181" t="s">
        <v>37</v>
      </c>
      <c r="S3617" s="181" t="s">
        <v>96</v>
      </c>
      <c r="T3617" s="186" t="s">
        <v>7182</v>
      </c>
      <c r="U3617" s="187" t="s">
        <v>7093</v>
      </c>
      <c r="V3617" s="188" t="str" cm="1">
        <f t="array" ref="V3617">IF(SUM(LEN(A3617:U3617))=0,"",IF(OR(OR(ISBLANK(E3617),SUM(LEN(B3617),LEN(C3617))=0),AND(NOT(D3617="Unknown"),ISBLANK(I3617)),AND(NOT(N3617="Unknown"),ISBLANK(Q3617))),"Missing Information", INDEX(Table15[Entire Service Line Classification], MATCH(SUMIFS(Table15[Unique ID],Table15[System-Owned Portion],D3617,Table15[If Material Anything Other than "Lead" in Column E,Was Material Ever Previously Lead?],F3617,Table15[Customer-Owned Portion],N3617),Table15[Unique ID],0),0)))</f>
        <v>Non-lead</v>
      </c>
      <c r="W3617" s="189"/>
    </row>
    <row r="3618" spans="1:23" s="190" customFormat="1" ht="37.5" x14ac:dyDescent="0.25">
      <c r="A3618" s="180" t="s">
        <v>225</v>
      </c>
      <c r="B3618" s="181" t="s">
        <v>7205</v>
      </c>
      <c r="C3618" s="182" t="s">
        <v>225</v>
      </c>
      <c r="D3618" s="183" t="s">
        <v>36</v>
      </c>
      <c r="E3618" s="181" t="s">
        <v>35</v>
      </c>
      <c r="F3618" s="183" t="s">
        <v>45</v>
      </c>
      <c r="G3618" s="181" t="s">
        <v>225</v>
      </c>
      <c r="H3618" s="184" t="s">
        <v>7121</v>
      </c>
      <c r="I3618" s="185" t="s">
        <v>107</v>
      </c>
      <c r="J3618" s="181" t="s">
        <v>37</v>
      </c>
      <c r="K3618" s="181" t="s">
        <v>96</v>
      </c>
      <c r="L3618" s="186" t="s">
        <v>7174</v>
      </c>
      <c r="M3618" s="187" t="s">
        <v>225</v>
      </c>
      <c r="N3618" s="183" t="s">
        <v>5</v>
      </c>
      <c r="O3618" s="181" t="s">
        <v>225</v>
      </c>
      <c r="P3618" s="184" t="s">
        <v>7092</v>
      </c>
      <c r="Q3618" s="185" t="s">
        <v>107</v>
      </c>
      <c r="R3618" s="181" t="s">
        <v>37</v>
      </c>
      <c r="S3618" s="181" t="s">
        <v>96</v>
      </c>
      <c r="T3618" s="186" t="s">
        <v>7174</v>
      </c>
      <c r="U3618" s="187" t="s">
        <v>7093</v>
      </c>
      <c r="V3618" s="188" t="str" cm="1">
        <f t="array" ref="V3618">IF(SUM(LEN(A3618:U3618))=0,"",IF(OR(OR(ISBLANK(E3618),SUM(LEN(B3618),LEN(C3618))=0),AND(NOT(D3618="Unknown"),ISBLANK(I3618)),AND(NOT(N3618="Unknown"),ISBLANK(Q3618))),"Missing Information", INDEX(Table15[Entire Service Line Classification], MATCH(SUMIFS(Table15[Unique ID],Table15[System-Owned Portion],D3618,Table15[If Material Anything Other than "Lead" in Column E,Was Material Ever Previously Lead?],F3618,Table15[Customer-Owned Portion],N3618),Table15[Unique ID],0),0)))</f>
        <v>Galvanized Requiring Replacement</v>
      </c>
      <c r="W3618" s="189"/>
    </row>
    <row r="3619" spans="1:23" s="190" customFormat="1" ht="37.5" x14ac:dyDescent="0.25">
      <c r="A3619" s="180" t="s">
        <v>225</v>
      </c>
      <c r="B3619" s="181" t="s">
        <v>7228</v>
      </c>
      <c r="C3619" s="182" t="s">
        <v>225</v>
      </c>
      <c r="D3619" s="183" t="s">
        <v>43</v>
      </c>
      <c r="E3619" s="181" t="s">
        <v>35</v>
      </c>
      <c r="F3619" s="183" t="s">
        <v>45</v>
      </c>
      <c r="G3619" s="181" t="s">
        <v>225</v>
      </c>
      <c r="H3619" s="184" t="s">
        <v>7090</v>
      </c>
      <c r="I3619" s="185" t="s">
        <v>107</v>
      </c>
      <c r="J3619" s="181" t="s">
        <v>37</v>
      </c>
      <c r="K3619" s="181" t="s">
        <v>96</v>
      </c>
      <c r="L3619" s="186" t="s">
        <v>7148</v>
      </c>
      <c r="M3619" s="187" t="s">
        <v>225</v>
      </c>
      <c r="N3619" s="183" t="s">
        <v>5</v>
      </c>
      <c r="O3619" s="181" t="s">
        <v>225</v>
      </c>
      <c r="P3619" s="184" t="s">
        <v>7090</v>
      </c>
      <c r="Q3619" s="185" t="s">
        <v>107</v>
      </c>
      <c r="R3619" s="181" t="s">
        <v>37</v>
      </c>
      <c r="S3619" s="181" t="s">
        <v>96</v>
      </c>
      <c r="T3619" s="186" t="s">
        <v>7148</v>
      </c>
      <c r="U3619" s="187" t="s">
        <v>7093</v>
      </c>
      <c r="V3619" s="188" t="str" cm="1">
        <f t="array" ref="V3619">IF(SUM(LEN(A3619:U3619))=0,"",IF(OR(OR(ISBLANK(E3619),SUM(LEN(B3619),LEN(C3619))=0),AND(NOT(D3619="Unknown"),ISBLANK(I3619)),AND(NOT(N3619="Unknown"),ISBLANK(Q3619))),"Missing Information", INDEX(Table15[Entire Service Line Classification], MATCH(SUMIFS(Table15[Unique ID],Table15[System-Owned Portion],D3619,Table15[If Material Anything Other than "Lead" in Column E,Was Material Ever Previously Lead?],F3619,Table15[Customer-Owned Portion],N3619),Table15[Unique ID],0),0)))</f>
        <v>Galvanized Requiring Replacement</v>
      </c>
      <c r="W3619" s="189"/>
    </row>
    <row r="3620" spans="1:23" s="190" customFormat="1" ht="37.5" x14ac:dyDescent="0.25">
      <c r="A3620" s="180" t="s">
        <v>225</v>
      </c>
      <c r="B3620" s="181" t="s">
        <v>7221</v>
      </c>
      <c r="C3620" s="182" t="s">
        <v>225</v>
      </c>
      <c r="D3620" s="183" t="s">
        <v>36</v>
      </c>
      <c r="E3620" s="181" t="s">
        <v>35</v>
      </c>
      <c r="F3620" s="183" t="s">
        <v>45</v>
      </c>
      <c r="G3620" s="181" t="s">
        <v>225</v>
      </c>
      <c r="H3620" s="184" t="s">
        <v>7121</v>
      </c>
      <c r="I3620" s="185" t="s">
        <v>107</v>
      </c>
      <c r="J3620" s="181" t="s">
        <v>37</v>
      </c>
      <c r="K3620" s="181" t="s">
        <v>96</v>
      </c>
      <c r="L3620" s="186" t="s">
        <v>7174</v>
      </c>
      <c r="M3620" s="187" t="s">
        <v>225</v>
      </c>
      <c r="N3620" s="183" t="s">
        <v>5</v>
      </c>
      <c r="O3620" s="181" t="s">
        <v>225</v>
      </c>
      <c r="P3620" s="184" t="s">
        <v>7090</v>
      </c>
      <c r="Q3620" s="185" t="s">
        <v>107</v>
      </c>
      <c r="R3620" s="181" t="s">
        <v>37</v>
      </c>
      <c r="S3620" s="181" t="s">
        <v>96</v>
      </c>
      <c r="T3620" s="186" t="s">
        <v>7174</v>
      </c>
      <c r="U3620" s="187" t="s">
        <v>7093</v>
      </c>
      <c r="V3620" s="188" t="str" cm="1">
        <f t="array" ref="V3620">IF(SUM(LEN(A3620:U3620))=0,"",IF(OR(OR(ISBLANK(E3620),SUM(LEN(B3620),LEN(C3620))=0),AND(NOT(D3620="Unknown"),ISBLANK(I3620)),AND(NOT(N3620="Unknown"),ISBLANK(Q3620))),"Missing Information", INDEX(Table15[Entire Service Line Classification], MATCH(SUMIFS(Table15[Unique ID],Table15[System-Owned Portion],D3620,Table15[If Material Anything Other than "Lead" in Column E,Was Material Ever Previously Lead?],F3620,Table15[Customer-Owned Portion],N3620),Table15[Unique ID],0),0)))</f>
        <v>Galvanized Requiring Replacement</v>
      </c>
      <c r="W3620" s="189"/>
    </row>
    <row r="3621" spans="1:23" s="190" customFormat="1" ht="37.5" x14ac:dyDescent="0.25">
      <c r="A3621" s="180" t="s">
        <v>225</v>
      </c>
      <c r="B3621" s="181" t="s">
        <v>7231</v>
      </c>
      <c r="C3621" s="182" t="s">
        <v>225</v>
      </c>
      <c r="D3621" s="183" t="s">
        <v>43</v>
      </c>
      <c r="E3621" s="181" t="s">
        <v>35</v>
      </c>
      <c r="F3621" s="183" t="s">
        <v>45</v>
      </c>
      <c r="G3621" s="181" t="s">
        <v>255</v>
      </c>
      <c r="H3621" s="184" t="s">
        <v>7090</v>
      </c>
      <c r="I3621" s="185" t="s">
        <v>107</v>
      </c>
      <c r="J3621" s="181" t="s">
        <v>37</v>
      </c>
      <c r="K3621" s="181" t="s">
        <v>96</v>
      </c>
      <c r="L3621" s="186" t="s">
        <v>7232</v>
      </c>
      <c r="M3621" s="187" t="s">
        <v>225</v>
      </c>
      <c r="N3621" s="183" t="s">
        <v>36</v>
      </c>
      <c r="O3621" s="181" t="s">
        <v>255</v>
      </c>
      <c r="P3621" s="184" t="s">
        <v>7090</v>
      </c>
      <c r="Q3621" s="185" t="s">
        <v>107</v>
      </c>
      <c r="R3621" s="181" t="s">
        <v>37</v>
      </c>
      <c r="S3621" s="181" t="s">
        <v>96</v>
      </c>
      <c r="T3621" s="186" t="s">
        <v>7232</v>
      </c>
      <c r="U3621" s="187" t="s">
        <v>7093</v>
      </c>
      <c r="V3621" s="188" t="str" cm="1">
        <f t="array" ref="V3621">IF(SUM(LEN(A3621:U3621))=0,"",IF(OR(OR(ISBLANK(E3621),SUM(LEN(B3621),LEN(C3621))=0),AND(NOT(D3621="Unknown"),ISBLANK(I3621)),AND(NOT(N3621="Unknown"),ISBLANK(Q3621))),"Missing Information", INDEX(Table15[Entire Service Line Classification], MATCH(SUMIFS(Table15[Unique ID],Table15[System-Owned Portion],D3621,Table15[If Material Anything Other than "Lead" in Column E,Was Material Ever Previously Lead?],F3621,Table15[Customer-Owned Portion],N3621),Table15[Unique ID],0),0)))</f>
        <v>Non-lead</v>
      </c>
      <c r="W3621" s="189"/>
    </row>
    <row r="3622" spans="1:23" s="190" customFormat="1" ht="37.5" x14ac:dyDescent="0.25">
      <c r="A3622" s="180" t="s">
        <v>225</v>
      </c>
      <c r="B3622" s="181" t="s">
        <v>7233</v>
      </c>
      <c r="C3622" s="182" t="s">
        <v>225</v>
      </c>
      <c r="D3622" s="183" t="s">
        <v>43</v>
      </c>
      <c r="E3622" s="181" t="s">
        <v>35</v>
      </c>
      <c r="F3622" s="183" t="s">
        <v>45</v>
      </c>
      <c r="G3622" s="181" t="s">
        <v>261</v>
      </c>
      <c r="H3622" s="184" t="s">
        <v>7092</v>
      </c>
      <c r="I3622" s="185" t="s">
        <v>107</v>
      </c>
      <c r="J3622" s="181" t="s">
        <v>37</v>
      </c>
      <c r="K3622" s="181" t="s">
        <v>96</v>
      </c>
      <c r="L3622" s="186" t="s">
        <v>7174</v>
      </c>
      <c r="M3622" s="187" t="s">
        <v>225</v>
      </c>
      <c r="N3622" s="183" t="s">
        <v>5</v>
      </c>
      <c r="O3622" s="181" t="s">
        <v>261</v>
      </c>
      <c r="P3622" s="184" t="s">
        <v>7092</v>
      </c>
      <c r="Q3622" s="185" t="s">
        <v>107</v>
      </c>
      <c r="R3622" s="181" t="s">
        <v>37</v>
      </c>
      <c r="S3622" s="181" t="s">
        <v>96</v>
      </c>
      <c r="T3622" s="186" t="s">
        <v>7174</v>
      </c>
      <c r="U3622" s="187" t="s">
        <v>7093</v>
      </c>
      <c r="V3622" s="188" t="str" cm="1">
        <f t="array" ref="V3622">IF(SUM(LEN(A3622:U3622))=0,"",IF(OR(OR(ISBLANK(E3622),SUM(LEN(B3622),LEN(C3622))=0),AND(NOT(D3622="Unknown"),ISBLANK(I3622)),AND(NOT(N3622="Unknown"),ISBLANK(Q3622))),"Missing Information", INDEX(Table15[Entire Service Line Classification], MATCH(SUMIFS(Table15[Unique ID],Table15[System-Owned Portion],D3622,Table15[If Material Anything Other than "Lead" in Column E,Was Material Ever Previously Lead?],F3622,Table15[Customer-Owned Portion],N3622),Table15[Unique ID],0),0)))</f>
        <v>Galvanized Requiring Replacement</v>
      </c>
      <c r="W3622" s="189"/>
    </row>
    <row r="3623" spans="1:23" s="190" customFormat="1" ht="37.5" x14ac:dyDescent="0.25">
      <c r="A3623" s="180" t="s">
        <v>225</v>
      </c>
      <c r="B3623" s="181" t="s">
        <v>7234</v>
      </c>
      <c r="C3623" s="182" t="s">
        <v>225</v>
      </c>
      <c r="D3623" s="183" t="s">
        <v>43</v>
      </c>
      <c r="E3623" s="181" t="s">
        <v>35</v>
      </c>
      <c r="F3623" s="183" t="s">
        <v>45</v>
      </c>
      <c r="G3623" s="181" t="s">
        <v>262</v>
      </c>
      <c r="H3623" s="184" t="s">
        <v>7090</v>
      </c>
      <c r="I3623" s="185" t="s">
        <v>107</v>
      </c>
      <c r="J3623" s="181" t="s">
        <v>37</v>
      </c>
      <c r="K3623" s="181" t="s">
        <v>96</v>
      </c>
      <c r="L3623" s="186" t="s">
        <v>7232</v>
      </c>
      <c r="M3623" s="187" t="s">
        <v>225</v>
      </c>
      <c r="N3623" s="183" t="s">
        <v>5</v>
      </c>
      <c r="O3623" s="181" t="s">
        <v>262</v>
      </c>
      <c r="P3623" s="184" t="s">
        <v>7092</v>
      </c>
      <c r="Q3623" s="185" t="s">
        <v>107</v>
      </c>
      <c r="R3623" s="181" t="s">
        <v>37</v>
      </c>
      <c r="S3623" s="181" t="s">
        <v>96</v>
      </c>
      <c r="T3623" s="186" t="s">
        <v>7232</v>
      </c>
      <c r="U3623" s="187" t="s">
        <v>7093</v>
      </c>
      <c r="V3623" s="188" t="str" cm="1">
        <f t="array" ref="V3623">IF(SUM(LEN(A3623:U3623))=0,"",IF(OR(OR(ISBLANK(E3623),SUM(LEN(B3623),LEN(C3623))=0),AND(NOT(D3623="Unknown"),ISBLANK(I3623)),AND(NOT(N3623="Unknown"),ISBLANK(Q3623))),"Missing Information", INDEX(Table15[Entire Service Line Classification], MATCH(SUMIFS(Table15[Unique ID],Table15[System-Owned Portion],D3623,Table15[If Material Anything Other than "Lead" in Column E,Was Material Ever Previously Lead?],F3623,Table15[Customer-Owned Portion],N3623),Table15[Unique ID],0),0)))</f>
        <v>Galvanized Requiring Replacement</v>
      </c>
      <c r="W3623" s="189"/>
    </row>
    <row r="3624" spans="1:23" s="190" customFormat="1" ht="37.5" x14ac:dyDescent="0.25">
      <c r="A3624" s="180" t="s">
        <v>225</v>
      </c>
      <c r="B3624" s="181" t="s">
        <v>7235</v>
      </c>
      <c r="C3624" s="182" t="s">
        <v>225</v>
      </c>
      <c r="D3624" s="183" t="s">
        <v>36</v>
      </c>
      <c r="E3624" s="181" t="s">
        <v>35</v>
      </c>
      <c r="F3624" s="183" t="s">
        <v>45</v>
      </c>
      <c r="G3624" s="181" t="s">
        <v>239</v>
      </c>
      <c r="H3624" s="184" t="s">
        <v>7090</v>
      </c>
      <c r="I3624" s="185" t="s">
        <v>107</v>
      </c>
      <c r="J3624" s="181" t="s">
        <v>37</v>
      </c>
      <c r="K3624" s="181" t="s">
        <v>96</v>
      </c>
      <c r="L3624" s="186" t="s">
        <v>7236</v>
      </c>
      <c r="M3624" s="187" t="s">
        <v>225</v>
      </c>
      <c r="N3624" s="183" t="s">
        <v>5</v>
      </c>
      <c r="O3624" s="181" t="s">
        <v>239</v>
      </c>
      <c r="P3624" s="184" t="s">
        <v>7092</v>
      </c>
      <c r="Q3624" s="185" t="s">
        <v>107</v>
      </c>
      <c r="R3624" s="181" t="s">
        <v>37</v>
      </c>
      <c r="S3624" s="181" t="s">
        <v>96</v>
      </c>
      <c r="T3624" s="186" t="s">
        <v>7236</v>
      </c>
      <c r="U3624" s="187" t="s">
        <v>7093</v>
      </c>
      <c r="V3624" s="188" t="str" cm="1">
        <f t="array" ref="V3624">IF(SUM(LEN(A3624:U3624))=0,"",IF(OR(OR(ISBLANK(E3624),SUM(LEN(B3624),LEN(C3624))=0),AND(NOT(D3624="Unknown"),ISBLANK(I3624)),AND(NOT(N3624="Unknown"),ISBLANK(Q3624))),"Missing Information", INDEX(Table15[Entire Service Line Classification], MATCH(SUMIFS(Table15[Unique ID],Table15[System-Owned Portion],D3624,Table15[If Material Anything Other than "Lead" in Column E,Was Material Ever Previously Lead?],F3624,Table15[Customer-Owned Portion],N3624),Table15[Unique ID],0),0)))</f>
        <v>Galvanized Requiring Replacement</v>
      </c>
      <c r="W3624" s="189"/>
    </row>
    <row r="3625" spans="1:23" s="190" customFormat="1" ht="37.5" x14ac:dyDescent="0.25">
      <c r="A3625" s="180" t="s">
        <v>225</v>
      </c>
      <c r="B3625" s="181" t="s">
        <v>7237</v>
      </c>
      <c r="C3625" s="182" t="s">
        <v>225</v>
      </c>
      <c r="D3625" s="183" t="s">
        <v>36</v>
      </c>
      <c r="E3625" s="181" t="s">
        <v>35</v>
      </c>
      <c r="F3625" s="183" t="s">
        <v>45</v>
      </c>
      <c r="G3625" s="181" t="s">
        <v>263</v>
      </c>
      <c r="H3625" s="184" t="s">
        <v>7090</v>
      </c>
      <c r="I3625" s="185" t="s">
        <v>107</v>
      </c>
      <c r="J3625" s="181" t="s">
        <v>37</v>
      </c>
      <c r="K3625" s="181" t="s">
        <v>96</v>
      </c>
      <c r="L3625" s="186" t="s">
        <v>7236</v>
      </c>
      <c r="M3625" s="187" t="s">
        <v>225</v>
      </c>
      <c r="N3625" s="183" t="s">
        <v>5</v>
      </c>
      <c r="O3625" s="181" t="s">
        <v>263</v>
      </c>
      <c r="P3625" s="184" t="s">
        <v>7092</v>
      </c>
      <c r="Q3625" s="185" t="s">
        <v>107</v>
      </c>
      <c r="R3625" s="181" t="s">
        <v>37</v>
      </c>
      <c r="S3625" s="181" t="s">
        <v>96</v>
      </c>
      <c r="T3625" s="186" t="s">
        <v>7236</v>
      </c>
      <c r="U3625" s="187" t="s">
        <v>7093</v>
      </c>
      <c r="V3625" s="188" t="str" cm="1">
        <f t="array" ref="V3625">IF(SUM(LEN(A3625:U3625))=0,"",IF(OR(OR(ISBLANK(E3625),SUM(LEN(B3625),LEN(C3625))=0),AND(NOT(D3625="Unknown"),ISBLANK(I3625)),AND(NOT(N3625="Unknown"),ISBLANK(Q3625))),"Missing Information", INDEX(Table15[Entire Service Line Classification], MATCH(SUMIFS(Table15[Unique ID],Table15[System-Owned Portion],D3625,Table15[If Material Anything Other than "Lead" in Column E,Was Material Ever Previously Lead?],F3625,Table15[Customer-Owned Portion],N3625),Table15[Unique ID],0),0)))</f>
        <v>Galvanized Requiring Replacement</v>
      </c>
      <c r="W3625" s="189"/>
    </row>
    <row r="3626" spans="1:23" s="190" customFormat="1" ht="37.5" x14ac:dyDescent="0.25">
      <c r="A3626" s="180" t="s">
        <v>225</v>
      </c>
      <c r="B3626" s="181" t="s">
        <v>7238</v>
      </c>
      <c r="C3626" s="182" t="s">
        <v>225</v>
      </c>
      <c r="D3626" s="183" t="s">
        <v>43</v>
      </c>
      <c r="E3626" s="181" t="s">
        <v>35</v>
      </c>
      <c r="F3626" s="183" t="s">
        <v>45</v>
      </c>
      <c r="G3626" s="181" t="s">
        <v>239</v>
      </c>
      <c r="H3626" s="184" t="s">
        <v>7090</v>
      </c>
      <c r="I3626" s="185" t="s">
        <v>107</v>
      </c>
      <c r="J3626" s="181" t="s">
        <v>37</v>
      </c>
      <c r="K3626" s="181" t="s">
        <v>96</v>
      </c>
      <c r="L3626" s="186" t="s">
        <v>7232</v>
      </c>
      <c r="M3626" s="187" t="s">
        <v>225</v>
      </c>
      <c r="N3626" s="183" t="s">
        <v>5</v>
      </c>
      <c r="O3626" s="181" t="s">
        <v>239</v>
      </c>
      <c r="P3626" s="184" t="s">
        <v>7092</v>
      </c>
      <c r="Q3626" s="185" t="s">
        <v>107</v>
      </c>
      <c r="R3626" s="181" t="s">
        <v>37</v>
      </c>
      <c r="S3626" s="181" t="s">
        <v>96</v>
      </c>
      <c r="T3626" s="186" t="s">
        <v>7232</v>
      </c>
      <c r="U3626" s="187" t="s">
        <v>7093</v>
      </c>
      <c r="V3626" s="188" t="str" cm="1">
        <f t="array" ref="V3626">IF(SUM(LEN(A3626:U3626))=0,"",IF(OR(OR(ISBLANK(E3626),SUM(LEN(B3626),LEN(C3626))=0),AND(NOT(D3626="Unknown"),ISBLANK(I3626)),AND(NOT(N3626="Unknown"),ISBLANK(Q3626))),"Missing Information", INDEX(Table15[Entire Service Line Classification], MATCH(SUMIFS(Table15[Unique ID],Table15[System-Owned Portion],D3626,Table15[If Material Anything Other than "Lead" in Column E,Was Material Ever Previously Lead?],F3626,Table15[Customer-Owned Portion],N3626),Table15[Unique ID],0),0)))</f>
        <v>Galvanized Requiring Replacement</v>
      </c>
      <c r="W3626" s="189"/>
    </row>
    <row r="3627" spans="1:23" s="190" customFormat="1" ht="37.5" x14ac:dyDescent="0.25">
      <c r="A3627" s="180" t="s">
        <v>225</v>
      </c>
      <c r="B3627" s="181" t="s">
        <v>7239</v>
      </c>
      <c r="C3627" s="182" t="s">
        <v>225</v>
      </c>
      <c r="D3627" s="183" t="s">
        <v>43</v>
      </c>
      <c r="E3627" s="181" t="s">
        <v>35</v>
      </c>
      <c r="F3627" s="183" t="s">
        <v>45</v>
      </c>
      <c r="G3627" s="181" t="s">
        <v>227</v>
      </c>
      <c r="H3627" s="184" t="s">
        <v>7092</v>
      </c>
      <c r="I3627" s="185" t="s">
        <v>107</v>
      </c>
      <c r="J3627" s="181" t="s">
        <v>37</v>
      </c>
      <c r="K3627" s="181" t="s">
        <v>96</v>
      </c>
      <c r="L3627" s="186" t="s">
        <v>7174</v>
      </c>
      <c r="M3627" s="187" t="s">
        <v>225</v>
      </c>
      <c r="N3627" s="183" t="s">
        <v>5</v>
      </c>
      <c r="O3627" s="181" t="s">
        <v>227</v>
      </c>
      <c r="P3627" s="184" t="s">
        <v>7092</v>
      </c>
      <c r="Q3627" s="185" t="s">
        <v>107</v>
      </c>
      <c r="R3627" s="181" t="s">
        <v>37</v>
      </c>
      <c r="S3627" s="181" t="s">
        <v>96</v>
      </c>
      <c r="T3627" s="186" t="s">
        <v>7174</v>
      </c>
      <c r="U3627" s="187" t="s">
        <v>7093</v>
      </c>
      <c r="V3627" s="188" t="str" cm="1">
        <f t="array" ref="V3627">IF(SUM(LEN(A3627:U3627))=0,"",IF(OR(OR(ISBLANK(E3627),SUM(LEN(B3627),LEN(C3627))=0),AND(NOT(D3627="Unknown"),ISBLANK(I3627)),AND(NOT(N3627="Unknown"),ISBLANK(Q3627))),"Missing Information", INDEX(Table15[Entire Service Line Classification], MATCH(SUMIFS(Table15[Unique ID],Table15[System-Owned Portion],D3627,Table15[If Material Anything Other than "Lead" in Column E,Was Material Ever Previously Lead?],F3627,Table15[Customer-Owned Portion],N3627),Table15[Unique ID],0),0)))</f>
        <v>Galvanized Requiring Replacement</v>
      </c>
      <c r="W3627" s="189"/>
    </row>
    <row r="3628" spans="1:23" s="190" customFormat="1" ht="37.5" x14ac:dyDescent="0.25">
      <c r="A3628" s="180" t="s">
        <v>225</v>
      </c>
      <c r="B3628" s="181" t="s">
        <v>7240</v>
      </c>
      <c r="C3628" s="182" t="s">
        <v>225</v>
      </c>
      <c r="D3628" s="183" t="s">
        <v>36</v>
      </c>
      <c r="E3628" s="181" t="s">
        <v>35</v>
      </c>
      <c r="F3628" s="183" t="s">
        <v>45</v>
      </c>
      <c r="G3628" s="181" t="s">
        <v>264</v>
      </c>
      <c r="H3628" s="184" t="s">
        <v>7090</v>
      </c>
      <c r="I3628" s="185" t="s">
        <v>107</v>
      </c>
      <c r="J3628" s="181" t="s">
        <v>37</v>
      </c>
      <c r="K3628" s="181" t="s">
        <v>96</v>
      </c>
      <c r="L3628" s="186" t="s">
        <v>7236</v>
      </c>
      <c r="M3628" s="187" t="s">
        <v>225</v>
      </c>
      <c r="N3628" s="183" t="s">
        <v>5</v>
      </c>
      <c r="O3628" s="181" t="s">
        <v>264</v>
      </c>
      <c r="P3628" s="184" t="s">
        <v>7092</v>
      </c>
      <c r="Q3628" s="185" t="s">
        <v>107</v>
      </c>
      <c r="R3628" s="181" t="s">
        <v>37</v>
      </c>
      <c r="S3628" s="181" t="s">
        <v>96</v>
      </c>
      <c r="T3628" s="186" t="s">
        <v>7236</v>
      </c>
      <c r="U3628" s="187" t="s">
        <v>7093</v>
      </c>
      <c r="V3628" s="188" t="str" cm="1">
        <f t="array" ref="V3628">IF(SUM(LEN(A3628:U3628))=0,"",IF(OR(OR(ISBLANK(E3628),SUM(LEN(B3628),LEN(C3628))=0),AND(NOT(D3628="Unknown"),ISBLANK(I3628)),AND(NOT(N3628="Unknown"),ISBLANK(Q3628))),"Missing Information", INDEX(Table15[Entire Service Line Classification], MATCH(SUMIFS(Table15[Unique ID],Table15[System-Owned Portion],D3628,Table15[If Material Anything Other than "Lead" in Column E,Was Material Ever Previously Lead?],F3628,Table15[Customer-Owned Portion],N3628),Table15[Unique ID],0),0)))</f>
        <v>Galvanized Requiring Replacement</v>
      </c>
      <c r="W3628" s="189"/>
    </row>
    <row r="3629" spans="1:23" s="190" customFormat="1" ht="37.5" x14ac:dyDescent="0.25">
      <c r="A3629" s="180" t="s">
        <v>225</v>
      </c>
      <c r="B3629" s="181" t="s">
        <v>7241</v>
      </c>
      <c r="C3629" s="182" t="s">
        <v>225</v>
      </c>
      <c r="D3629" s="183" t="s">
        <v>43</v>
      </c>
      <c r="E3629" s="181" t="s">
        <v>35</v>
      </c>
      <c r="F3629" s="183" t="s">
        <v>45</v>
      </c>
      <c r="G3629" s="181" t="s">
        <v>242</v>
      </c>
      <c r="H3629" s="184" t="s">
        <v>7090</v>
      </c>
      <c r="I3629" s="185" t="s">
        <v>107</v>
      </c>
      <c r="J3629" s="181" t="s">
        <v>37</v>
      </c>
      <c r="K3629" s="181" t="s">
        <v>96</v>
      </c>
      <c r="L3629" s="186" t="s">
        <v>7232</v>
      </c>
      <c r="M3629" s="187" t="s">
        <v>225</v>
      </c>
      <c r="N3629" s="183" t="s">
        <v>5</v>
      </c>
      <c r="O3629" s="181" t="s">
        <v>242</v>
      </c>
      <c r="P3629" s="184" t="s">
        <v>7092</v>
      </c>
      <c r="Q3629" s="185" t="s">
        <v>107</v>
      </c>
      <c r="R3629" s="181" t="s">
        <v>37</v>
      </c>
      <c r="S3629" s="181" t="s">
        <v>96</v>
      </c>
      <c r="T3629" s="186" t="s">
        <v>7232</v>
      </c>
      <c r="U3629" s="187" t="s">
        <v>7093</v>
      </c>
      <c r="V3629" s="188" t="str" cm="1">
        <f t="array" ref="V3629">IF(SUM(LEN(A3629:U3629))=0,"",IF(OR(OR(ISBLANK(E3629),SUM(LEN(B3629),LEN(C3629))=0),AND(NOT(D3629="Unknown"),ISBLANK(I3629)),AND(NOT(N3629="Unknown"),ISBLANK(Q3629))),"Missing Information", INDEX(Table15[Entire Service Line Classification], MATCH(SUMIFS(Table15[Unique ID],Table15[System-Owned Portion],D3629,Table15[If Material Anything Other than "Lead" in Column E,Was Material Ever Previously Lead?],F3629,Table15[Customer-Owned Portion],N3629),Table15[Unique ID],0),0)))</f>
        <v>Galvanized Requiring Replacement</v>
      </c>
      <c r="W3629" s="189"/>
    </row>
    <row r="3630" spans="1:23" s="190" customFormat="1" ht="37.5" x14ac:dyDescent="0.25">
      <c r="A3630" s="180" t="s">
        <v>225</v>
      </c>
      <c r="B3630" s="181" t="s">
        <v>7242</v>
      </c>
      <c r="C3630" s="182" t="s">
        <v>225</v>
      </c>
      <c r="D3630" s="183" t="s">
        <v>36</v>
      </c>
      <c r="E3630" s="181" t="s">
        <v>35</v>
      </c>
      <c r="F3630" s="183" t="s">
        <v>45</v>
      </c>
      <c r="G3630" s="181" t="s">
        <v>260</v>
      </c>
      <c r="H3630" s="184" t="s">
        <v>7092</v>
      </c>
      <c r="I3630" s="185" t="s">
        <v>107</v>
      </c>
      <c r="J3630" s="181" t="s">
        <v>37</v>
      </c>
      <c r="K3630" s="181" t="s">
        <v>96</v>
      </c>
      <c r="L3630" s="186" t="s">
        <v>7174</v>
      </c>
      <c r="M3630" s="187" t="s">
        <v>225</v>
      </c>
      <c r="N3630" s="183" t="s">
        <v>36</v>
      </c>
      <c r="O3630" s="181" t="s">
        <v>260</v>
      </c>
      <c r="P3630" s="184" t="s">
        <v>7092</v>
      </c>
      <c r="Q3630" s="185" t="s">
        <v>107</v>
      </c>
      <c r="R3630" s="181" t="s">
        <v>37</v>
      </c>
      <c r="S3630" s="181" t="s">
        <v>96</v>
      </c>
      <c r="T3630" s="186" t="s">
        <v>7174</v>
      </c>
      <c r="U3630" s="187" t="s">
        <v>7093</v>
      </c>
      <c r="V3630" s="188" t="str" cm="1">
        <f t="array" ref="V3630">IF(SUM(LEN(A3630:U3630))=0,"",IF(OR(OR(ISBLANK(E3630),SUM(LEN(B3630),LEN(C3630))=0),AND(NOT(D3630="Unknown"),ISBLANK(I3630)),AND(NOT(N3630="Unknown"),ISBLANK(Q3630))),"Missing Information", INDEX(Table15[Entire Service Line Classification], MATCH(SUMIFS(Table15[Unique ID],Table15[System-Owned Portion],D3630,Table15[If Material Anything Other than "Lead" in Column E,Was Material Ever Previously Lead?],F3630,Table15[Customer-Owned Portion],N3630),Table15[Unique ID],0),0)))</f>
        <v>Non-lead</v>
      </c>
      <c r="W3630" s="189"/>
    </row>
    <row r="3631" spans="1:23" s="190" customFormat="1" ht="37.5" x14ac:dyDescent="0.25">
      <c r="A3631" s="180" t="s">
        <v>225</v>
      </c>
      <c r="B3631" s="181" t="s">
        <v>7243</v>
      </c>
      <c r="C3631" s="182" t="s">
        <v>225</v>
      </c>
      <c r="D3631" s="183" t="s">
        <v>43</v>
      </c>
      <c r="E3631" s="181" t="s">
        <v>35</v>
      </c>
      <c r="F3631" s="183" t="s">
        <v>45</v>
      </c>
      <c r="G3631" s="181" t="s">
        <v>262</v>
      </c>
      <c r="H3631" s="184" t="s">
        <v>7090</v>
      </c>
      <c r="I3631" s="185" t="s">
        <v>107</v>
      </c>
      <c r="J3631" s="181" t="s">
        <v>37</v>
      </c>
      <c r="K3631" s="181" t="s">
        <v>96</v>
      </c>
      <c r="L3631" s="186" t="s">
        <v>7232</v>
      </c>
      <c r="M3631" s="187" t="s">
        <v>225</v>
      </c>
      <c r="N3631" s="183" t="s">
        <v>5</v>
      </c>
      <c r="O3631" s="181" t="s">
        <v>262</v>
      </c>
      <c r="P3631" s="184" t="s">
        <v>7092</v>
      </c>
      <c r="Q3631" s="185" t="s">
        <v>107</v>
      </c>
      <c r="R3631" s="181" t="s">
        <v>37</v>
      </c>
      <c r="S3631" s="181" t="s">
        <v>96</v>
      </c>
      <c r="T3631" s="186" t="s">
        <v>7232</v>
      </c>
      <c r="U3631" s="187" t="s">
        <v>7093</v>
      </c>
      <c r="V3631" s="188" t="str" cm="1">
        <f t="array" ref="V3631">IF(SUM(LEN(A3631:U3631))=0,"",IF(OR(OR(ISBLANK(E3631),SUM(LEN(B3631),LEN(C3631))=0),AND(NOT(D3631="Unknown"),ISBLANK(I3631)),AND(NOT(N3631="Unknown"),ISBLANK(Q3631))),"Missing Information", INDEX(Table15[Entire Service Line Classification], MATCH(SUMIFS(Table15[Unique ID],Table15[System-Owned Portion],D3631,Table15[If Material Anything Other than "Lead" in Column E,Was Material Ever Previously Lead?],F3631,Table15[Customer-Owned Portion],N3631),Table15[Unique ID],0),0)))</f>
        <v>Galvanized Requiring Replacement</v>
      </c>
      <c r="W3631" s="189"/>
    </row>
    <row r="3632" spans="1:23" s="190" customFormat="1" ht="37.5" x14ac:dyDescent="0.25">
      <c r="A3632" s="180" t="s">
        <v>225</v>
      </c>
      <c r="B3632" s="181" t="s">
        <v>7244</v>
      </c>
      <c r="C3632" s="182" t="s">
        <v>225</v>
      </c>
      <c r="D3632" s="183" t="s">
        <v>36</v>
      </c>
      <c r="E3632" s="181" t="s">
        <v>35</v>
      </c>
      <c r="F3632" s="183" t="s">
        <v>45</v>
      </c>
      <c r="G3632" s="181" t="s">
        <v>265</v>
      </c>
      <c r="H3632" s="184" t="s">
        <v>7090</v>
      </c>
      <c r="I3632" s="185" t="s">
        <v>107</v>
      </c>
      <c r="J3632" s="181" t="s">
        <v>37</v>
      </c>
      <c r="K3632" s="181" t="s">
        <v>96</v>
      </c>
      <c r="L3632" s="186" t="s">
        <v>7232</v>
      </c>
      <c r="M3632" s="187" t="s">
        <v>225</v>
      </c>
      <c r="N3632" s="183" t="s">
        <v>36</v>
      </c>
      <c r="O3632" s="181" t="s">
        <v>265</v>
      </c>
      <c r="P3632" s="184" t="s">
        <v>7090</v>
      </c>
      <c r="Q3632" s="185" t="s">
        <v>107</v>
      </c>
      <c r="R3632" s="181" t="s">
        <v>37</v>
      </c>
      <c r="S3632" s="181" t="s">
        <v>96</v>
      </c>
      <c r="T3632" s="186" t="s">
        <v>7232</v>
      </c>
      <c r="U3632" s="187" t="s">
        <v>7093</v>
      </c>
      <c r="V3632" s="188" t="str" cm="1">
        <f t="array" ref="V3632">IF(SUM(LEN(A3632:U3632))=0,"",IF(OR(OR(ISBLANK(E3632),SUM(LEN(B3632),LEN(C3632))=0),AND(NOT(D3632="Unknown"),ISBLANK(I3632)),AND(NOT(N3632="Unknown"),ISBLANK(Q3632))),"Missing Information", INDEX(Table15[Entire Service Line Classification], MATCH(SUMIFS(Table15[Unique ID],Table15[System-Owned Portion],D3632,Table15[If Material Anything Other than "Lead" in Column E,Was Material Ever Previously Lead?],F3632,Table15[Customer-Owned Portion],N3632),Table15[Unique ID],0),0)))</f>
        <v>Non-lead</v>
      </c>
      <c r="W3632" s="189"/>
    </row>
    <row r="3633" spans="1:23" s="190" customFormat="1" ht="37.5" x14ac:dyDescent="0.25">
      <c r="A3633" s="180" t="s">
        <v>225</v>
      </c>
      <c r="B3633" s="181" t="s">
        <v>7245</v>
      </c>
      <c r="C3633" s="182" t="s">
        <v>225</v>
      </c>
      <c r="D3633" s="183" t="s">
        <v>43</v>
      </c>
      <c r="E3633" s="181" t="s">
        <v>35</v>
      </c>
      <c r="F3633" s="183" t="s">
        <v>45</v>
      </c>
      <c r="G3633" s="181" t="s">
        <v>229</v>
      </c>
      <c r="H3633" s="184" t="s">
        <v>7121</v>
      </c>
      <c r="I3633" s="185" t="s">
        <v>107</v>
      </c>
      <c r="J3633" s="181" t="s">
        <v>37</v>
      </c>
      <c r="K3633" s="181" t="s">
        <v>96</v>
      </c>
      <c r="L3633" s="186" t="s">
        <v>7232</v>
      </c>
      <c r="M3633" s="187" t="s">
        <v>225</v>
      </c>
      <c r="N3633" s="183" t="s">
        <v>5</v>
      </c>
      <c r="O3633" s="181" t="s">
        <v>229</v>
      </c>
      <c r="P3633" s="184" t="s">
        <v>7121</v>
      </c>
      <c r="Q3633" s="185" t="s">
        <v>107</v>
      </c>
      <c r="R3633" s="181" t="s">
        <v>37</v>
      </c>
      <c r="S3633" s="181" t="s">
        <v>96</v>
      </c>
      <c r="T3633" s="186" t="s">
        <v>7232</v>
      </c>
      <c r="U3633" s="187" t="s">
        <v>7093</v>
      </c>
      <c r="V3633" s="188" t="str" cm="1">
        <f t="array" ref="V3633">IF(SUM(LEN(A3633:U3633))=0,"",IF(OR(OR(ISBLANK(E3633),SUM(LEN(B3633),LEN(C3633))=0),AND(NOT(D3633="Unknown"),ISBLANK(I3633)),AND(NOT(N3633="Unknown"),ISBLANK(Q3633))),"Missing Information", INDEX(Table15[Entire Service Line Classification], MATCH(SUMIFS(Table15[Unique ID],Table15[System-Owned Portion],D3633,Table15[If Material Anything Other than "Lead" in Column E,Was Material Ever Previously Lead?],F3633,Table15[Customer-Owned Portion],N3633),Table15[Unique ID],0),0)))</f>
        <v>Galvanized Requiring Replacement</v>
      </c>
      <c r="W3633" s="189"/>
    </row>
    <row r="3634" spans="1:23" s="190" customFormat="1" ht="37.5" x14ac:dyDescent="0.25">
      <c r="A3634" s="180" t="s">
        <v>225</v>
      </c>
      <c r="B3634" s="181" t="s">
        <v>7246</v>
      </c>
      <c r="C3634" s="182" t="s">
        <v>225</v>
      </c>
      <c r="D3634" s="183" t="s">
        <v>43</v>
      </c>
      <c r="E3634" s="181" t="s">
        <v>35</v>
      </c>
      <c r="F3634" s="183" t="s">
        <v>45</v>
      </c>
      <c r="G3634" s="181" t="s">
        <v>266</v>
      </c>
      <c r="H3634" s="184" t="s">
        <v>7090</v>
      </c>
      <c r="I3634" s="185" t="s">
        <v>107</v>
      </c>
      <c r="J3634" s="181" t="s">
        <v>37</v>
      </c>
      <c r="K3634" s="181" t="s">
        <v>96</v>
      </c>
      <c r="L3634" s="186" t="s">
        <v>7232</v>
      </c>
      <c r="M3634" s="187" t="s">
        <v>225</v>
      </c>
      <c r="N3634" s="183" t="s">
        <v>5</v>
      </c>
      <c r="O3634" s="181" t="s">
        <v>266</v>
      </c>
      <c r="P3634" s="184" t="s">
        <v>7092</v>
      </c>
      <c r="Q3634" s="185" t="s">
        <v>107</v>
      </c>
      <c r="R3634" s="181" t="s">
        <v>37</v>
      </c>
      <c r="S3634" s="181" t="s">
        <v>96</v>
      </c>
      <c r="T3634" s="186" t="s">
        <v>7232</v>
      </c>
      <c r="U3634" s="187" t="s">
        <v>7093</v>
      </c>
      <c r="V3634" s="188" t="str" cm="1">
        <f t="array" ref="V3634">IF(SUM(LEN(A3634:U3634))=0,"",IF(OR(OR(ISBLANK(E3634),SUM(LEN(B3634),LEN(C3634))=0),AND(NOT(D3634="Unknown"),ISBLANK(I3634)),AND(NOT(N3634="Unknown"),ISBLANK(Q3634))),"Missing Information", INDEX(Table15[Entire Service Line Classification], MATCH(SUMIFS(Table15[Unique ID],Table15[System-Owned Portion],D3634,Table15[If Material Anything Other than "Lead" in Column E,Was Material Ever Previously Lead?],F3634,Table15[Customer-Owned Portion],N3634),Table15[Unique ID],0),0)))</f>
        <v>Galvanized Requiring Replacement</v>
      </c>
      <c r="W3634" s="189"/>
    </row>
    <row r="3635" spans="1:23" s="190" customFormat="1" ht="37.5" x14ac:dyDescent="0.25">
      <c r="A3635" s="180" t="s">
        <v>225</v>
      </c>
      <c r="B3635" s="181" t="s">
        <v>7247</v>
      </c>
      <c r="C3635" s="182" t="s">
        <v>225</v>
      </c>
      <c r="D3635" s="183" t="s">
        <v>43</v>
      </c>
      <c r="E3635" s="181" t="s">
        <v>35</v>
      </c>
      <c r="F3635" s="183" t="s">
        <v>45</v>
      </c>
      <c r="G3635" s="181" t="s">
        <v>262</v>
      </c>
      <c r="H3635" s="184" t="s">
        <v>7090</v>
      </c>
      <c r="I3635" s="185" t="s">
        <v>107</v>
      </c>
      <c r="J3635" s="181" t="s">
        <v>37</v>
      </c>
      <c r="K3635" s="181" t="s">
        <v>96</v>
      </c>
      <c r="L3635" s="186" t="s">
        <v>7232</v>
      </c>
      <c r="M3635" s="187" t="s">
        <v>225</v>
      </c>
      <c r="N3635" s="183" t="s">
        <v>5</v>
      </c>
      <c r="O3635" s="181" t="s">
        <v>262</v>
      </c>
      <c r="P3635" s="184" t="s">
        <v>7092</v>
      </c>
      <c r="Q3635" s="185" t="s">
        <v>107</v>
      </c>
      <c r="R3635" s="181" t="s">
        <v>37</v>
      </c>
      <c r="S3635" s="181" t="s">
        <v>96</v>
      </c>
      <c r="T3635" s="186" t="s">
        <v>7232</v>
      </c>
      <c r="U3635" s="187" t="s">
        <v>7093</v>
      </c>
      <c r="V3635" s="188" t="str" cm="1">
        <f t="array" ref="V3635">IF(SUM(LEN(A3635:U3635))=0,"",IF(OR(OR(ISBLANK(E3635),SUM(LEN(B3635),LEN(C3635))=0),AND(NOT(D3635="Unknown"),ISBLANK(I3635)),AND(NOT(N3635="Unknown"),ISBLANK(Q3635))),"Missing Information", INDEX(Table15[Entire Service Line Classification], MATCH(SUMIFS(Table15[Unique ID],Table15[System-Owned Portion],D3635,Table15[If Material Anything Other than "Lead" in Column E,Was Material Ever Previously Lead?],F3635,Table15[Customer-Owned Portion],N3635),Table15[Unique ID],0),0)))</f>
        <v>Galvanized Requiring Replacement</v>
      </c>
      <c r="W3635" s="189"/>
    </row>
    <row r="3636" spans="1:23" s="190" customFormat="1" ht="37.5" x14ac:dyDescent="0.25">
      <c r="A3636" s="180" t="s">
        <v>225</v>
      </c>
      <c r="B3636" s="181" t="s">
        <v>7248</v>
      </c>
      <c r="C3636" s="182" t="s">
        <v>225</v>
      </c>
      <c r="D3636" s="183" t="s">
        <v>43</v>
      </c>
      <c r="E3636" s="181" t="s">
        <v>35</v>
      </c>
      <c r="F3636" s="183" t="s">
        <v>45</v>
      </c>
      <c r="G3636" s="181" t="s">
        <v>267</v>
      </c>
      <c r="H3636" s="184" t="s">
        <v>7090</v>
      </c>
      <c r="I3636" s="185" t="s">
        <v>107</v>
      </c>
      <c r="J3636" s="181" t="s">
        <v>37</v>
      </c>
      <c r="K3636" s="181" t="s">
        <v>96</v>
      </c>
      <c r="L3636" s="186" t="s">
        <v>7232</v>
      </c>
      <c r="M3636" s="187" t="s">
        <v>225</v>
      </c>
      <c r="N3636" s="183" t="s">
        <v>5</v>
      </c>
      <c r="O3636" s="181" t="s">
        <v>267</v>
      </c>
      <c r="P3636" s="184" t="s">
        <v>7092</v>
      </c>
      <c r="Q3636" s="185" t="s">
        <v>107</v>
      </c>
      <c r="R3636" s="181" t="s">
        <v>37</v>
      </c>
      <c r="S3636" s="181" t="s">
        <v>96</v>
      </c>
      <c r="T3636" s="186" t="s">
        <v>7232</v>
      </c>
      <c r="U3636" s="187" t="s">
        <v>7093</v>
      </c>
      <c r="V3636" s="188" t="str" cm="1">
        <f t="array" ref="V3636">IF(SUM(LEN(A3636:U3636))=0,"",IF(OR(OR(ISBLANK(E3636),SUM(LEN(B3636),LEN(C3636))=0),AND(NOT(D3636="Unknown"),ISBLANK(I3636)),AND(NOT(N3636="Unknown"),ISBLANK(Q3636))),"Missing Information", INDEX(Table15[Entire Service Line Classification], MATCH(SUMIFS(Table15[Unique ID],Table15[System-Owned Portion],D3636,Table15[If Material Anything Other than "Lead" in Column E,Was Material Ever Previously Lead?],F3636,Table15[Customer-Owned Portion],N3636),Table15[Unique ID],0),0)))</f>
        <v>Galvanized Requiring Replacement</v>
      </c>
      <c r="W3636" s="189"/>
    </row>
    <row r="3637" spans="1:23" s="190" customFormat="1" ht="37.5" x14ac:dyDescent="0.25">
      <c r="A3637" s="180" t="s">
        <v>225</v>
      </c>
      <c r="B3637" s="181" t="s">
        <v>7249</v>
      </c>
      <c r="C3637" s="182" t="s">
        <v>225</v>
      </c>
      <c r="D3637" s="183" t="s">
        <v>43</v>
      </c>
      <c r="E3637" s="181" t="s">
        <v>35</v>
      </c>
      <c r="F3637" s="183" t="s">
        <v>45</v>
      </c>
      <c r="G3637" s="181" t="s">
        <v>268</v>
      </c>
      <c r="H3637" s="184" t="s">
        <v>7250</v>
      </c>
      <c r="I3637" s="185" t="s">
        <v>107</v>
      </c>
      <c r="J3637" s="181" t="s">
        <v>37</v>
      </c>
      <c r="K3637" s="181" t="s">
        <v>96</v>
      </c>
      <c r="L3637" s="186" t="s">
        <v>7232</v>
      </c>
      <c r="M3637" s="187" t="s">
        <v>225</v>
      </c>
      <c r="N3637" s="183" t="s">
        <v>5</v>
      </c>
      <c r="O3637" s="181" t="s">
        <v>268</v>
      </c>
      <c r="P3637" s="184" t="s">
        <v>7250</v>
      </c>
      <c r="Q3637" s="185" t="s">
        <v>107</v>
      </c>
      <c r="R3637" s="181" t="s">
        <v>37</v>
      </c>
      <c r="S3637" s="181" t="s">
        <v>96</v>
      </c>
      <c r="T3637" s="186" t="s">
        <v>7232</v>
      </c>
      <c r="U3637" s="187" t="s">
        <v>7093</v>
      </c>
      <c r="V3637" s="188" t="str" cm="1">
        <f t="array" ref="V3637">IF(SUM(LEN(A3637:U3637))=0,"",IF(OR(OR(ISBLANK(E3637),SUM(LEN(B3637),LEN(C3637))=0),AND(NOT(D3637="Unknown"),ISBLANK(I3637)),AND(NOT(N3637="Unknown"),ISBLANK(Q3637))),"Missing Information", INDEX(Table15[Entire Service Line Classification], MATCH(SUMIFS(Table15[Unique ID],Table15[System-Owned Portion],D3637,Table15[If Material Anything Other than "Lead" in Column E,Was Material Ever Previously Lead?],F3637,Table15[Customer-Owned Portion],N3637),Table15[Unique ID],0),0)))</f>
        <v>Galvanized Requiring Replacement</v>
      </c>
      <c r="W3637" s="189"/>
    </row>
    <row r="3638" spans="1:23" s="190" customFormat="1" ht="37.5" x14ac:dyDescent="0.25">
      <c r="A3638" s="180" t="s">
        <v>225</v>
      </c>
      <c r="B3638" s="181" t="s">
        <v>7251</v>
      </c>
      <c r="C3638" s="182" t="s">
        <v>225</v>
      </c>
      <c r="D3638" s="183" t="s">
        <v>43</v>
      </c>
      <c r="E3638" s="181" t="s">
        <v>35</v>
      </c>
      <c r="F3638" s="183" t="s">
        <v>45</v>
      </c>
      <c r="G3638" s="181" t="s">
        <v>262</v>
      </c>
      <c r="H3638" s="184" t="s">
        <v>7090</v>
      </c>
      <c r="I3638" s="185" t="s">
        <v>107</v>
      </c>
      <c r="J3638" s="181" t="s">
        <v>37</v>
      </c>
      <c r="K3638" s="181" t="s">
        <v>96</v>
      </c>
      <c r="L3638" s="186" t="s">
        <v>7232</v>
      </c>
      <c r="M3638" s="187" t="s">
        <v>225</v>
      </c>
      <c r="N3638" s="183" t="s">
        <v>5</v>
      </c>
      <c r="O3638" s="181" t="s">
        <v>262</v>
      </c>
      <c r="P3638" s="184" t="s">
        <v>7092</v>
      </c>
      <c r="Q3638" s="185" t="s">
        <v>107</v>
      </c>
      <c r="R3638" s="181" t="s">
        <v>37</v>
      </c>
      <c r="S3638" s="181" t="s">
        <v>96</v>
      </c>
      <c r="T3638" s="186" t="s">
        <v>7232</v>
      </c>
      <c r="U3638" s="187" t="s">
        <v>7093</v>
      </c>
      <c r="V3638" s="188" t="str" cm="1">
        <f t="array" ref="V3638">IF(SUM(LEN(A3638:U3638))=0,"",IF(OR(OR(ISBLANK(E3638),SUM(LEN(B3638),LEN(C3638))=0),AND(NOT(D3638="Unknown"),ISBLANK(I3638)),AND(NOT(N3638="Unknown"),ISBLANK(Q3638))),"Missing Information", INDEX(Table15[Entire Service Line Classification], MATCH(SUMIFS(Table15[Unique ID],Table15[System-Owned Portion],D3638,Table15[If Material Anything Other than "Lead" in Column E,Was Material Ever Previously Lead?],F3638,Table15[Customer-Owned Portion],N3638),Table15[Unique ID],0),0)))</f>
        <v>Galvanized Requiring Replacement</v>
      </c>
      <c r="W3638" s="189"/>
    </row>
    <row r="3639" spans="1:23" s="190" customFormat="1" ht="37.5" x14ac:dyDescent="0.25">
      <c r="A3639" s="180" t="s">
        <v>225</v>
      </c>
      <c r="B3639" s="181" t="s">
        <v>7252</v>
      </c>
      <c r="C3639" s="182" t="s">
        <v>225</v>
      </c>
      <c r="D3639" s="183" t="s">
        <v>43</v>
      </c>
      <c r="E3639" s="181" t="s">
        <v>35</v>
      </c>
      <c r="F3639" s="183" t="s">
        <v>45</v>
      </c>
      <c r="G3639" s="181" t="s">
        <v>257</v>
      </c>
      <c r="H3639" s="184" t="s">
        <v>7090</v>
      </c>
      <c r="I3639" s="185" t="s">
        <v>107</v>
      </c>
      <c r="J3639" s="181" t="s">
        <v>37</v>
      </c>
      <c r="K3639" s="181" t="s">
        <v>96</v>
      </c>
      <c r="L3639" s="186" t="s">
        <v>7232</v>
      </c>
      <c r="M3639" s="187" t="s">
        <v>225</v>
      </c>
      <c r="N3639" s="183" t="s">
        <v>5</v>
      </c>
      <c r="O3639" s="181" t="s">
        <v>257</v>
      </c>
      <c r="P3639" s="184" t="s">
        <v>7090</v>
      </c>
      <c r="Q3639" s="185" t="s">
        <v>107</v>
      </c>
      <c r="R3639" s="181" t="s">
        <v>37</v>
      </c>
      <c r="S3639" s="181" t="s">
        <v>96</v>
      </c>
      <c r="T3639" s="186" t="s">
        <v>7232</v>
      </c>
      <c r="U3639" s="187" t="s">
        <v>7093</v>
      </c>
      <c r="V3639" s="188" t="str" cm="1">
        <f t="array" ref="V3639">IF(SUM(LEN(A3639:U3639))=0,"",IF(OR(OR(ISBLANK(E3639),SUM(LEN(B3639),LEN(C3639))=0),AND(NOT(D3639="Unknown"),ISBLANK(I3639)),AND(NOT(N3639="Unknown"),ISBLANK(Q3639))),"Missing Information", INDEX(Table15[Entire Service Line Classification], MATCH(SUMIFS(Table15[Unique ID],Table15[System-Owned Portion],D3639,Table15[If Material Anything Other than "Lead" in Column E,Was Material Ever Previously Lead?],F3639,Table15[Customer-Owned Portion],N3639),Table15[Unique ID],0),0)))</f>
        <v>Galvanized Requiring Replacement</v>
      </c>
      <c r="W3639" s="189"/>
    </row>
    <row r="3640" spans="1:23" s="190" customFormat="1" ht="37.5" x14ac:dyDescent="0.25">
      <c r="A3640" s="180" t="s">
        <v>225</v>
      </c>
      <c r="B3640" s="181" t="s">
        <v>7253</v>
      </c>
      <c r="C3640" s="182" t="s">
        <v>225</v>
      </c>
      <c r="D3640" s="183" t="s">
        <v>36</v>
      </c>
      <c r="E3640" s="181" t="s">
        <v>35</v>
      </c>
      <c r="F3640" s="183" t="s">
        <v>45</v>
      </c>
      <c r="G3640" s="181" t="s">
        <v>269</v>
      </c>
      <c r="H3640" s="184" t="s">
        <v>7090</v>
      </c>
      <c r="I3640" s="185" t="s">
        <v>107</v>
      </c>
      <c r="J3640" s="181" t="s">
        <v>37</v>
      </c>
      <c r="K3640" s="181" t="s">
        <v>96</v>
      </c>
      <c r="L3640" s="186" t="s">
        <v>7236</v>
      </c>
      <c r="M3640" s="187" t="s">
        <v>225</v>
      </c>
      <c r="N3640" s="183" t="s">
        <v>5</v>
      </c>
      <c r="O3640" s="181" t="s">
        <v>269</v>
      </c>
      <c r="P3640" s="184" t="s">
        <v>7092</v>
      </c>
      <c r="Q3640" s="185" t="s">
        <v>107</v>
      </c>
      <c r="R3640" s="181" t="s">
        <v>37</v>
      </c>
      <c r="S3640" s="181" t="s">
        <v>96</v>
      </c>
      <c r="T3640" s="186" t="s">
        <v>7236</v>
      </c>
      <c r="U3640" s="187" t="s">
        <v>7093</v>
      </c>
      <c r="V3640" s="188" t="str" cm="1">
        <f t="array" ref="V3640">IF(SUM(LEN(A3640:U3640))=0,"",IF(OR(OR(ISBLANK(E3640),SUM(LEN(B3640),LEN(C3640))=0),AND(NOT(D3640="Unknown"),ISBLANK(I3640)),AND(NOT(N3640="Unknown"),ISBLANK(Q3640))),"Missing Information", INDEX(Table15[Entire Service Line Classification], MATCH(SUMIFS(Table15[Unique ID],Table15[System-Owned Portion],D3640,Table15[If Material Anything Other than "Lead" in Column E,Was Material Ever Previously Lead?],F3640,Table15[Customer-Owned Portion],N3640),Table15[Unique ID],0),0)))</f>
        <v>Galvanized Requiring Replacement</v>
      </c>
      <c r="W3640" s="189"/>
    </row>
    <row r="3641" spans="1:23" s="190" customFormat="1" ht="37.5" x14ac:dyDescent="0.25">
      <c r="A3641" s="180" t="s">
        <v>225</v>
      </c>
      <c r="B3641" s="181" t="s">
        <v>7254</v>
      </c>
      <c r="C3641" s="182" t="s">
        <v>225</v>
      </c>
      <c r="D3641" s="183" t="s">
        <v>36</v>
      </c>
      <c r="E3641" s="181" t="s">
        <v>35</v>
      </c>
      <c r="F3641" s="183" t="s">
        <v>45</v>
      </c>
      <c r="G3641" s="181" t="s">
        <v>242</v>
      </c>
      <c r="H3641" s="184" t="s">
        <v>7090</v>
      </c>
      <c r="I3641" s="185" t="s">
        <v>107</v>
      </c>
      <c r="J3641" s="181" t="s">
        <v>37</v>
      </c>
      <c r="K3641" s="181" t="s">
        <v>96</v>
      </c>
      <c r="L3641" s="186" t="s">
        <v>7236</v>
      </c>
      <c r="M3641" s="187" t="s">
        <v>225</v>
      </c>
      <c r="N3641" s="183" t="s">
        <v>5</v>
      </c>
      <c r="O3641" s="181" t="s">
        <v>242</v>
      </c>
      <c r="P3641" s="184" t="s">
        <v>7092</v>
      </c>
      <c r="Q3641" s="185" t="s">
        <v>107</v>
      </c>
      <c r="R3641" s="181" t="s">
        <v>37</v>
      </c>
      <c r="S3641" s="181" t="s">
        <v>96</v>
      </c>
      <c r="T3641" s="186" t="s">
        <v>7236</v>
      </c>
      <c r="U3641" s="187" t="s">
        <v>7093</v>
      </c>
      <c r="V3641" s="188" t="str" cm="1">
        <f t="array" ref="V3641">IF(SUM(LEN(A3641:U3641))=0,"",IF(OR(OR(ISBLANK(E3641),SUM(LEN(B3641),LEN(C3641))=0),AND(NOT(D3641="Unknown"),ISBLANK(I3641)),AND(NOT(N3641="Unknown"),ISBLANK(Q3641))),"Missing Information", INDEX(Table15[Entire Service Line Classification], MATCH(SUMIFS(Table15[Unique ID],Table15[System-Owned Portion],D3641,Table15[If Material Anything Other than "Lead" in Column E,Was Material Ever Previously Lead?],F3641,Table15[Customer-Owned Portion],N3641),Table15[Unique ID],0),0)))</f>
        <v>Galvanized Requiring Replacement</v>
      </c>
      <c r="W3641" s="189"/>
    </row>
    <row r="3642" spans="1:23" s="190" customFormat="1" ht="37.5" x14ac:dyDescent="0.25">
      <c r="A3642" s="180" t="s">
        <v>225</v>
      </c>
      <c r="B3642" s="181" t="s">
        <v>7255</v>
      </c>
      <c r="C3642" s="182" t="s">
        <v>225</v>
      </c>
      <c r="D3642" s="183" t="s">
        <v>43</v>
      </c>
      <c r="E3642" s="181" t="s">
        <v>35</v>
      </c>
      <c r="F3642" s="183" t="s">
        <v>45</v>
      </c>
      <c r="G3642" s="181" t="s">
        <v>262</v>
      </c>
      <c r="H3642" s="184" t="s">
        <v>7090</v>
      </c>
      <c r="I3642" s="185" t="s">
        <v>107</v>
      </c>
      <c r="J3642" s="181" t="s">
        <v>37</v>
      </c>
      <c r="K3642" s="181" t="s">
        <v>96</v>
      </c>
      <c r="L3642" s="186" t="s">
        <v>7232</v>
      </c>
      <c r="M3642" s="187" t="s">
        <v>225</v>
      </c>
      <c r="N3642" s="183" t="s">
        <v>5</v>
      </c>
      <c r="O3642" s="181" t="s">
        <v>262</v>
      </c>
      <c r="P3642" s="184" t="s">
        <v>7092</v>
      </c>
      <c r="Q3642" s="185" t="s">
        <v>107</v>
      </c>
      <c r="R3642" s="181" t="s">
        <v>37</v>
      </c>
      <c r="S3642" s="181" t="s">
        <v>96</v>
      </c>
      <c r="T3642" s="186" t="s">
        <v>7232</v>
      </c>
      <c r="U3642" s="187" t="s">
        <v>7093</v>
      </c>
      <c r="V3642" s="188" t="str" cm="1">
        <f t="array" ref="V3642">IF(SUM(LEN(A3642:U3642))=0,"",IF(OR(OR(ISBLANK(E3642),SUM(LEN(B3642),LEN(C3642))=0),AND(NOT(D3642="Unknown"),ISBLANK(I3642)),AND(NOT(N3642="Unknown"),ISBLANK(Q3642))),"Missing Information", INDEX(Table15[Entire Service Line Classification], MATCH(SUMIFS(Table15[Unique ID],Table15[System-Owned Portion],D3642,Table15[If Material Anything Other than "Lead" in Column E,Was Material Ever Previously Lead?],F3642,Table15[Customer-Owned Portion],N3642),Table15[Unique ID],0),0)))</f>
        <v>Galvanized Requiring Replacement</v>
      </c>
      <c r="W3642" s="189"/>
    </row>
    <row r="3643" spans="1:23" s="190" customFormat="1" ht="37.5" x14ac:dyDescent="0.25">
      <c r="A3643" s="180" t="s">
        <v>225</v>
      </c>
      <c r="B3643" s="181" t="s">
        <v>7256</v>
      </c>
      <c r="C3643" s="182" t="s">
        <v>225</v>
      </c>
      <c r="D3643" s="183" t="s">
        <v>36</v>
      </c>
      <c r="E3643" s="181" t="s">
        <v>35</v>
      </c>
      <c r="F3643" s="183" t="s">
        <v>45</v>
      </c>
      <c r="G3643" s="181" t="s">
        <v>269</v>
      </c>
      <c r="H3643" s="184" t="s">
        <v>7090</v>
      </c>
      <c r="I3643" s="185" t="s">
        <v>107</v>
      </c>
      <c r="J3643" s="181" t="s">
        <v>37</v>
      </c>
      <c r="K3643" s="181" t="s">
        <v>96</v>
      </c>
      <c r="L3643" s="186" t="s">
        <v>7236</v>
      </c>
      <c r="M3643" s="187" t="s">
        <v>225</v>
      </c>
      <c r="N3643" s="183" t="s">
        <v>5</v>
      </c>
      <c r="O3643" s="181" t="s">
        <v>269</v>
      </c>
      <c r="P3643" s="184" t="s">
        <v>7092</v>
      </c>
      <c r="Q3643" s="185" t="s">
        <v>107</v>
      </c>
      <c r="R3643" s="181" t="s">
        <v>37</v>
      </c>
      <c r="S3643" s="181" t="s">
        <v>96</v>
      </c>
      <c r="T3643" s="186" t="s">
        <v>7236</v>
      </c>
      <c r="U3643" s="187" t="s">
        <v>7093</v>
      </c>
      <c r="V3643" s="188" t="str" cm="1">
        <f t="array" ref="V3643">IF(SUM(LEN(A3643:U3643))=0,"",IF(OR(OR(ISBLANK(E3643),SUM(LEN(B3643),LEN(C3643))=0),AND(NOT(D3643="Unknown"),ISBLANK(I3643)),AND(NOT(N3643="Unknown"),ISBLANK(Q3643))),"Missing Information", INDEX(Table15[Entire Service Line Classification], MATCH(SUMIFS(Table15[Unique ID],Table15[System-Owned Portion],D3643,Table15[If Material Anything Other than "Lead" in Column E,Was Material Ever Previously Lead?],F3643,Table15[Customer-Owned Portion],N3643),Table15[Unique ID],0),0)))</f>
        <v>Galvanized Requiring Replacement</v>
      </c>
      <c r="W3643" s="189"/>
    </row>
    <row r="3644" spans="1:23" s="190" customFormat="1" ht="37.5" x14ac:dyDescent="0.25">
      <c r="A3644" s="180" t="s">
        <v>225</v>
      </c>
      <c r="B3644" s="181" t="s">
        <v>7257</v>
      </c>
      <c r="C3644" s="182" t="s">
        <v>225</v>
      </c>
      <c r="D3644" s="183" t="s">
        <v>36</v>
      </c>
      <c r="E3644" s="181" t="s">
        <v>35</v>
      </c>
      <c r="F3644" s="183" t="s">
        <v>45</v>
      </c>
      <c r="G3644" s="181" t="s">
        <v>225</v>
      </c>
      <c r="H3644" s="184" t="s">
        <v>7090</v>
      </c>
      <c r="I3644" s="185" t="s">
        <v>107</v>
      </c>
      <c r="J3644" s="181" t="s">
        <v>37</v>
      </c>
      <c r="K3644" s="181" t="s">
        <v>96</v>
      </c>
      <c r="L3644" s="186" t="s">
        <v>7174</v>
      </c>
      <c r="M3644" s="187" t="s">
        <v>225</v>
      </c>
      <c r="N3644" s="183" t="s">
        <v>5</v>
      </c>
      <c r="O3644" s="181" t="s">
        <v>225</v>
      </c>
      <c r="P3644" s="184" t="s">
        <v>7090</v>
      </c>
      <c r="Q3644" s="185" t="s">
        <v>107</v>
      </c>
      <c r="R3644" s="181" t="s">
        <v>37</v>
      </c>
      <c r="S3644" s="181" t="s">
        <v>96</v>
      </c>
      <c r="T3644" s="186" t="s">
        <v>7174</v>
      </c>
      <c r="U3644" s="187" t="s">
        <v>7093</v>
      </c>
      <c r="V3644" s="188" t="str" cm="1">
        <f t="array" ref="V3644">IF(SUM(LEN(A3644:U3644))=0,"",IF(OR(OR(ISBLANK(E3644),SUM(LEN(B3644),LEN(C3644))=0),AND(NOT(D3644="Unknown"),ISBLANK(I3644)),AND(NOT(N3644="Unknown"),ISBLANK(Q3644))),"Missing Information", INDEX(Table15[Entire Service Line Classification], MATCH(SUMIFS(Table15[Unique ID],Table15[System-Owned Portion],D3644,Table15[If Material Anything Other than "Lead" in Column E,Was Material Ever Previously Lead?],F3644,Table15[Customer-Owned Portion],N3644),Table15[Unique ID],0),0)))</f>
        <v>Galvanized Requiring Replacement</v>
      </c>
      <c r="W3644" s="189"/>
    </row>
    <row r="3645" spans="1:23" s="190" customFormat="1" ht="37.5" x14ac:dyDescent="0.25">
      <c r="A3645" s="180" t="s">
        <v>225</v>
      </c>
      <c r="B3645" s="181" t="s">
        <v>7258</v>
      </c>
      <c r="C3645" s="182" t="s">
        <v>225</v>
      </c>
      <c r="D3645" s="183" t="s">
        <v>36</v>
      </c>
      <c r="E3645" s="181" t="s">
        <v>35</v>
      </c>
      <c r="F3645" s="183" t="s">
        <v>45</v>
      </c>
      <c r="G3645" s="181" t="s">
        <v>268</v>
      </c>
      <c r="H3645" s="184" t="s">
        <v>7092</v>
      </c>
      <c r="I3645" s="185" t="s">
        <v>107</v>
      </c>
      <c r="J3645" s="181" t="s">
        <v>37</v>
      </c>
      <c r="K3645" s="181" t="s">
        <v>96</v>
      </c>
      <c r="L3645" s="186" t="s">
        <v>7232</v>
      </c>
      <c r="M3645" s="187" t="s">
        <v>225</v>
      </c>
      <c r="N3645" s="183" t="s">
        <v>36</v>
      </c>
      <c r="O3645" s="181" t="s">
        <v>268</v>
      </c>
      <c r="P3645" s="184" t="s">
        <v>7092</v>
      </c>
      <c r="Q3645" s="185" t="s">
        <v>107</v>
      </c>
      <c r="R3645" s="181" t="s">
        <v>37</v>
      </c>
      <c r="S3645" s="181" t="s">
        <v>96</v>
      </c>
      <c r="T3645" s="186" t="s">
        <v>7232</v>
      </c>
      <c r="U3645" s="187" t="s">
        <v>7093</v>
      </c>
      <c r="V3645" s="188" t="str" cm="1">
        <f t="array" ref="V3645">IF(SUM(LEN(A3645:U3645))=0,"",IF(OR(OR(ISBLANK(E3645),SUM(LEN(B3645),LEN(C3645))=0),AND(NOT(D3645="Unknown"),ISBLANK(I3645)),AND(NOT(N3645="Unknown"),ISBLANK(Q3645))),"Missing Information", INDEX(Table15[Entire Service Line Classification], MATCH(SUMIFS(Table15[Unique ID],Table15[System-Owned Portion],D3645,Table15[If Material Anything Other than "Lead" in Column E,Was Material Ever Previously Lead?],F3645,Table15[Customer-Owned Portion],N3645),Table15[Unique ID],0),0)))</f>
        <v>Non-lead</v>
      </c>
      <c r="W3645" s="189"/>
    </row>
    <row r="3646" spans="1:23" s="190" customFormat="1" ht="37.5" x14ac:dyDescent="0.25">
      <c r="A3646" s="180" t="s">
        <v>225</v>
      </c>
      <c r="B3646" s="181" t="s">
        <v>7259</v>
      </c>
      <c r="C3646" s="182" t="s">
        <v>225</v>
      </c>
      <c r="D3646" s="183" t="s">
        <v>43</v>
      </c>
      <c r="E3646" s="181" t="s">
        <v>35</v>
      </c>
      <c r="F3646" s="183" t="s">
        <v>45</v>
      </c>
      <c r="G3646" s="181" t="s">
        <v>257</v>
      </c>
      <c r="H3646" s="184" t="s">
        <v>7092</v>
      </c>
      <c r="I3646" s="185" t="s">
        <v>107</v>
      </c>
      <c r="J3646" s="181" t="s">
        <v>37</v>
      </c>
      <c r="K3646" s="181" t="s">
        <v>96</v>
      </c>
      <c r="L3646" s="186" t="s">
        <v>7232</v>
      </c>
      <c r="M3646" s="187" t="s">
        <v>225</v>
      </c>
      <c r="N3646" s="183" t="s">
        <v>5</v>
      </c>
      <c r="O3646" s="181" t="s">
        <v>257</v>
      </c>
      <c r="P3646" s="184" t="s">
        <v>7092</v>
      </c>
      <c r="Q3646" s="185" t="s">
        <v>107</v>
      </c>
      <c r="R3646" s="181" t="s">
        <v>37</v>
      </c>
      <c r="S3646" s="181" t="s">
        <v>96</v>
      </c>
      <c r="T3646" s="186" t="s">
        <v>7232</v>
      </c>
      <c r="U3646" s="187" t="s">
        <v>7093</v>
      </c>
      <c r="V3646" s="188" t="str" cm="1">
        <f t="array" ref="V3646">IF(SUM(LEN(A3646:U3646))=0,"",IF(OR(OR(ISBLANK(E3646),SUM(LEN(B3646),LEN(C3646))=0),AND(NOT(D3646="Unknown"),ISBLANK(I3646)),AND(NOT(N3646="Unknown"),ISBLANK(Q3646))),"Missing Information", INDEX(Table15[Entire Service Line Classification], MATCH(SUMIFS(Table15[Unique ID],Table15[System-Owned Portion],D3646,Table15[If Material Anything Other than "Lead" in Column E,Was Material Ever Previously Lead?],F3646,Table15[Customer-Owned Portion],N3646),Table15[Unique ID],0),0)))</f>
        <v>Galvanized Requiring Replacement</v>
      </c>
      <c r="W3646" s="189"/>
    </row>
    <row r="3647" spans="1:23" s="190" customFormat="1" ht="37.5" x14ac:dyDescent="0.25">
      <c r="A3647" s="180" t="s">
        <v>225</v>
      </c>
      <c r="B3647" s="181" t="s">
        <v>7260</v>
      </c>
      <c r="C3647" s="182" t="s">
        <v>225</v>
      </c>
      <c r="D3647" s="183" t="s">
        <v>36</v>
      </c>
      <c r="E3647" s="181" t="s">
        <v>35</v>
      </c>
      <c r="F3647" s="183" t="s">
        <v>45</v>
      </c>
      <c r="G3647" s="181" t="s">
        <v>270</v>
      </c>
      <c r="H3647" s="184" t="s">
        <v>7092</v>
      </c>
      <c r="I3647" s="185" t="s">
        <v>107</v>
      </c>
      <c r="J3647" s="181" t="s">
        <v>37</v>
      </c>
      <c r="K3647" s="181" t="s">
        <v>96</v>
      </c>
      <c r="L3647" s="186" t="s">
        <v>7174</v>
      </c>
      <c r="M3647" s="187" t="s">
        <v>225</v>
      </c>
      <c r="N3647" s="183" t="s">
        <v>36</v>
      </c>
      <c r="O3647" s="181" t="s">
        <v>270</v>
      </c>
      <c r="P3647" s="184" t="s">
        <v>7092</v>
      </c>
      <c r="Q3647" s="185" t="s">
        <v>107</v>
      </c>
      <c r="R3647" s="181" t="s">
        <v>37</v>
      </c>
      <c r="S3647" s="181" t="s">
        <v>96</v>
      </c>
      <c r="T3647" s="186" t="s">
        <v>7174</v>
      </c>
      <c r="U3647" s="187" t="s">
        <v>7093</v>
      </c>
      <c r="V3647" s="188" t="str" cm="1">
        <f t="array" ref="V3647">IF(SUM(LEN(A3647:U3647))=0,"",IF(OR(OR(ISBLANK(E3647),SUM(LEN(B3647),LEN(C3647))=0),AND(NOT(D3647="Unknown"),ISBLANK(I3647)),AND(NOT(N3647="Unknown"),ISBLANK(Q3647))),"Missing Information", INDEX(Table15[Entire Service Line Classification], MATCH(SUMIFS(Table15[Unique ID],Table15[System-Owned Portion],D3647,Table15[If Material Anything Other than "Lead" in Column E,Was Material Ever Previously Lead?],F3647,Table15[Customer-Owned Portion],N3647),Table15[Unique ID],0),0)))</f>
        <v>Non-lead</v>
      </c>
      <c r="W3647" s="189"/>
    </row>
    <row r="3648" spans="1:23" s="190" customFormat="1" ht="37.5" x14ac:dyDescent="0.25">
      <c r="A3648" s="180" t="s">
        <v>225</v>
      </c>
      <c r="B3648" s="181" t="s">
        <v>7261</v>
      </c>
      <c r="C3648" s="182" t="s">
        <v>225</v>
      </c>
      <c r="D3648" s="183" t="s">
        <v>43</v>
      </c>
      <c r="E3648" s="181" t="s">
        <v>35</v>
      </c>
      <c r="F3648" s="183" t="s">
        <v>45</v>
      </c>
      <c r="G3648" s="181" t="s">
        <v>268</v>
      </c>
      <c r="H3648" s="184" t="s">
        <v>7090</v>
      </c>
      <c r="I3648" s="185" t="s">
        <v>107</v>
      </c>
      <c r="J3648" s="181" t="s">
        <v>37</v>
      </c>
      <c r="K3648" s="181" t="s">
        <v>96</v>
      </c>
      <c r="L3648" s="186" t="s">
        <v>7232</v>
      </c>
      <c r="M3648" s="187" t="s">
        <v>225</v>
      </c>
      <c r="N3648" s="183" t="s">
        <v>5</v>
      </c>
      <c r="O3648" s="181" t="s">
        <v>268</v>
      </c>
      <c r="P3648" s="184" t="s">
        <v>7092</v>
      </c>
      <c r="Q3648" s="185" t="s">
        <v>107</v>
      </c>
      <c r="R3648" s="181" t="s">
        <v>37</v>
      </c>
      <c r="S3648" s="181" t="s">
        <v>96</v>
      </c>
      <c r="T3648" s="186" t="s">
        <v>7232</v>
      </c>
      <c r="U3648" s="187" t="s">
        <v>7093</v>
      </c>
      <c r="V3648" s="188" t="str" cm="1">
        <f t="array" ref="V3648">IF(SUM(LEN(A3648:U3648))=0,"",IF(OR(OR(ISBLANK(E3648),SUM(LEN(B3648),LEN(C3648))=0),AND(NOT(D3648="Unknown"),ISBLANK(I3648)),AND(NOT(N3648="Unknown"),ISBLANK(Q3648))),"Missing Information", INDEX(Table15[Entire Service Line Classification], MATCH(SUMIFS(Table15[Unique ID],Table15[System-Owned Portion],D3648,Table15[If Material Anything Other than "Lead" in Column E,Was Material Ever Previously Lead?],F3648,Table15[Customer-Owned Portion],N3648),Table15[Unique ID],0),0)))</f>
        <v>Galvanized Requiring Replacement</v>
      </c>
      <c r="W3648" s="189"/>
    </row>
    <row r="3649" spans="1:23" s="190" customFormat="1" ht="37.5" x14ac:dyDescent="0.25">
      <c r="A3649" s="180" t="s">
        <v>225</v>
      </c>
      <c r="B3649" s="181" t="s">
        <v>7262</v>
      </c>
      <c r="C3649" s="182" t="s">
        <v>225</v>
      </c>
      <c r="D3649" s="183" t="s">
        <v>43</v>
      </c>
      <c r="E3649" s="181" t="s">
        <v>35</v>
      </c>
      <c r="F3649" s="183" t="s">
        <v>45</v>
      </c>
      <c r="G3649" s="181" t="s">
        <v>271</v>
      </c>
      <c r="H3649" s="184" t="s">
        <v>7090</v>
      </c>
      <c r="I3649" s="185" t="s">
        <v>107</v>
      </c>
      <c r="J3649" s="181" t="s">
        <v>37</v>
      </c>
      <c r="K3649" s="181" t="s">
        <v>96</v>
      </c>
      <c r="L3649" s="186" t="s">
        <v>7232</v>
      </c>
      <c r="M3649" s="187" t="s">
        <v>225</v>
      </c>
      <c r="N3649" s="183" t="s">
        <v>5</v>
      </c>
      <c r="O3649" s="181" t="s">
        <v>271</v>
      </c>
      <c r="P3649" s="184" t="s">
        <v>7090</v>
      </c>
      <c r="Q3649" s="185" t="s">
        <v>107</v>
      </c>
      <c r="R3649" s="181" t="s">
        <v>37</v>
      </c>
      <c r="S3649" s="181" t="s">
        <v>96</v>
      </c>
      <c r="T3649" s="186" t="s">
        <v>7232</v>
      </c>
      <c r="U3649" s="187" t="s">
        <v>7093</v>
      </c>
      <c r="V3649" s="188" t="str" cm="1">
        <f t="array" ref="V3649">IF(SUM(LEN(A3649:U3649))=0,"",IF(OR(OR(ISBLANK(E3649),SUM(LEN(B3649),LEN(C3649))=0),AND(NOT(D3649="Unknown"),ISBLANK(I3649)),AND(NOT(N3649="Unknown"),ISBLANK(Q3649))),"Missing Information", INDEX(Table15[Entire Service Line Classification], MATCH(SUMIFS(Table15[Unique ID],Table15[System-Owned Portion],D3649,Table15[If Material Anything Other than "Lead" in Column E,Was Material Ever Previously Lead?],F3649,Table15[Customer-Owned Portion],N3649),Table15[Unique ID],0),0)))</f>
        <v>Galvanized Requiring Replacement</v>
      </c>
      <c r="W3649" s="189"/>
    </row>
    <row r="3650" spans="1:23" s="190" customFormat="1" ht="37.5" x14ac:dyDescent="0.25">
      <c r="A3650" s="180" t="s">
        <v>225</v>
      </c>
      <c r="B3650" s="181" t="s">
        <v>7263</v>
      </c>
      <c r="C3650" s="182" t="s">
        <v>225</v>
      </c>
      <c r="D3650" s="183" t="s">
        <v>43</v>
      </c>
      <c r="E3650" s="181" t="s">
        <v>35</v>
      </c>
      <c r="F3650" s="183" t="s">
        <v>45</v>
      </c>
      <c r="G3650" s="181" t="s">
        <v>255</v>
      </c>
      <c r="H3650" s="184" t="s">
        <v>7090</v>
      </c>
      <c r="I3650" s="185" t="s">
        <v>107</v>
      </c>
      <c r="J3650" s="181" t="s">
        <v>37</v>
      </c>
      <c r="K3650" s="181" t="s">
        <v>96</v>
      </c>
      <c r="L3650" s="186" t="s">
        <v>7232</v>
      </c>
      <c r="M3650" s="187" t="s">
        <v>225</v>
      </c>
      <c r="N3650" s="183" t="s">
        <v>36</v>
      </c>
      <c r="O3650" s="181" t="s">
        <v>255</v>
      </c>
      <c r="P3650" s="184" t="s">
        <v>7090</v>
      </c>
      <c r="Q3650" s="185" t="s">
        <v>107</v>
      </c>
      <c r="R3650" s="181" t="s">
        <v>37</v>
      </c>
      <c r="S3650" s="181" t="s">
        <v>96</v>
      </c>
      <c r="T3650" s="186" t="s">
        <v>7232</v>
      </c>
      <c r="U3650" s="187" t="s">
        <v>7093</v>
      </c>
      <c r="V3650" s="188" t="str" cm="1">
        <f t="array" ref="V3650">IF(SUM(LEN(A3650:U3650))=0,"",IF(OR(OR(ISBLANK(E3650),SUM(LEN(B3650),LEN(C3650))=0),AND(NOT(D3650="Unknown"),ISBLANK(I3650)),AND(NOT(N3650="Unknown"),ISBLANK(Q3650))),"Missing Information", INDEX(Table15[Entire Service Line Classification], MATCH(SUMIFS(Table15[Unique ID],Table15[System-Owned Portion],D3650,Table15[If Material Anything Other than "Lead" in Column E,Was Material Ever Previously Lead?],F3650,Table15[Customer-Owned Portion],N3650),Table15[Unique ID],0),0)))</f>
        <v>Non-lead</v>
      </c>
      <c r="W3650" s="189"/>
    </row>
    <row r="3651" spans="1:23" s="190" customFormat="1" ht="37.5" x14ac:dyDescent="0.25">
      <c r="A3651" s="180" t="s">
        <v>225</v>
      </c>
      <c r="B3651" s="181" t="s">
        <v>7264</v>
      </c>
      <c r="C3651" s="182" t="s">
        <v>225</v>
      </c>
      <c r="D3651" s="183" t="s">
        <v>43</v>
      </c>
      <c r="E3651" s="181" t="s">
        <v>35</v>
      </c>
      <c r="F3651" s="183" t="s">
        <v>45</v>
      </c>
      <c r="G3651" s="181" t="s">
        <v>232</v>
      </c>
      <c r="H3651" s="184" t="s">
        <v>7121</v>
      </c>
      <c r="I3651" s="185" t="s">
        <v>107</v>
      </c>
      <c r="J3651" s="181" t="s">
        <v>37</v>
      </c>
      <c r="K3651" s="181" t="s">
        <v>96</v>
      </c>
      <c r="L3651" s="186" t="s">
        <v>7232</v>
      </c>
      <c r="M3651" s="187" t="s">
        <v>225</v>
      </c>
      <c r="N3651" s="183" t="s">
        <v>5</v>
      </c>
      <c r="O3651" s="181" t="s">
        <v>232</v>
      </c>
      <c r="P3651" s="184" t="s">
        <v>7121</v>
      </c>
      <c r="Q3651" s="185" t="s">
        <v>107</v>
      </c>
      <c r="R3651" s="181" t="s">
        <v>37</v>
      </c>
      <c r="S3651" s="181" t="s">
        <v>96</v>
      </c>
      <c r="T3651" s="186" t="s">
        <v>7232</v>
      </c>
      <c r="U3651" s="187" t="s">
        <v>7093</v>
      </c>
      <c r="V3651" s="188" t="str" cm="1">
        <f t="array" ref="V3651">IF(SUM(LEN(A3651:U3651))=0,"",IF(OR(OR(ISBLANK(E3651),SUM(LEN(B3651),LEN(C3651))=0),AND(NOT(D3651="Unknown"),ISBLANK(I3651)),AND(NOT(N3651="Unknown"),ISBLANK(Q3651))),"Missing Information", INDEX(Table15[Entire Service Line Classification], MATCH(SUMIFS(Table15[Unique ID],Table15[System-Owned Portion],D3651,Table15[If Material Anything Other than "Lead" in Column E,Was Material Ever Previously Lead?],F3651,Table15[Customer-Owned Portion],N3651),Table15[Unique ID],0),0)))</f>
        <v>Galvanized Requiring Replacement</v>
      </c>
      <c r="W3651" s="189"/>
    </row>
    <row r="3652" spans="1:23" s="190" customFormat="1" ht="37.5" x14ac:dyDescent="0.25">
      <c r="A3652" s="180" t="s">
        <v>225</v>
      </c>
      <c r="B3652" s="181" t="s">
        <v>7265</v>
      </c>
      <c r="C3652" s="182" t="s">
        <v>225</v>
      </c>
      <c r="D3652" s="183" t="s">
        <v>43</v>
      </c>
      <c r="E3652" s="181" t="s">
        <v>35</v>
      </c>
      <c r="F3652" s="183" t="s">
        <v>45</v>
      </c>
      <c r="G3652" s="181" t="s">
        <v>257</v>
      </c>
      <c r="H3652" s="184" t="s">
        <v>7090</v>
      </c>
      <c r="I3652" s="185" t="s">
        <v>107</v>
      </c>
      <c r="J3652" s="181" t="s">
        <v>37</v>
      </c>
      <c r="K3652" s="181" t="s">
        <v>96</v>
      </c>
      <c r="L3652" s="186" t="s">
        <v>7232</v>
      </c>
      <c r="M3652" s="187" t="s">
        <v>225</v>
      </c>
      <c r="N3652" s="183" t="s">
        <v>5</v>
      </c>
      <c r="O3652" s="181" t="s">
        <v>257</v>
      </c>
      <c r="P3652" s="184" t="s">
        <v>7090</v>
      </c>
      <c r="Q3652" s="185" t="s">
        <v>107</v>
      </c>
      <c r="R3652" s="181" t="s">
        <v>37</v>
      </c>
      <c r="S3652" s="181" t="s">
        <v>96</v>
      </c>
      <c r="T3652" s="186" t="s">
        <v>7232</v>
      </c>
      <c r="U3652" s="187" t="s">
        <v>7093</v>
      </c>
      <c r="V3652" s="188" t="str" cm="1">
        <f t="array" ref="V3652">IF(SUM(LEN(A3652:U3652))=0,"",IF(OR(OR(ISBLANK(E3652),SUM(LEN(B3652),LEN(C3652))=0),AND(NOT(D3652="Unknown"),ISBLANK(I3652)),AND(NOT(N3652="Unknown"),ISBLANK(Q3652))),"Missing Information", INDEX(Table15[Entire Service Line Classification], MATCH(SUMIFS(Table15[Unique ID],Table15[System-Owned Portion],D3652,Table15[If Material Anything Other than "Lead" in Column E,Was Material Ever Previously Lead?],F3652,Table15[Customer-Owned Portion],N3652),Table15[Unique ID],0),0)))</f>
        <v>Galvanized Requiring Replacement</v>
      </c>
      <c r="W3652" s="189"/>
    </row>
    <row r="3653" spans="1:23" s="190" customFormat="1" ht="37.5" x14ac:dyDescent="0.25">
      <c r="A3653" s="180" t="s">
        <v>225</v>
      </c>
      <c r="B3653" s="181" t="s">
        <v>7266</v>
      </c>
      <c r="C3653" s="182" t="s">
        <v>225</v>
      </c>
      <c r="D3653" s="183" t="s">
        <v>36</v>
      </c>
      <c r="E3653" s="181" t="s">
        <v>35</v>
      </c>
      <c r="F3653" s="183" t="s">
        <v>45</v>
      </c>
      <c r="G3653" s="181" t="s">
        <v>272</v>
      </c>
      <c r="H3653" s="184" t="s">
        <v>7090</v>
      </c>
      <c r="I3653" s="185" t="s">
        <v>107</v>
      </c>
      <c r="J3653" s="181" t="s">
        <v>37</v>
      </c>
      <c r="K3653" s="181" t="s">
        <v>96</v>
      </c>
      <c r="L3653" s="186" t="s">
        <v>7236</v>
      </c>
      <c r="M3653" s="187" t="s">
        <v>225</v>
      </c>
      <c r="N3653" s="183" t="s">
        <v>5</v>
      </c>
      <c r="O3653" s="181" t="s">
        <v>272</v>
      </c>
      <c r="P3653" s="184" t="s">
        <v>7092</v>
      </c>
      <c r="Q3653" s="185" t="s">
        <v>107</v>
      </c>
      <c r="R3653" s="181" t="s">
        <v>37</v>
      </c>
      <c r="S3653" s="181" t="s">
        <v>96</v>
      </c>
      <c r="T3653" s="186" t="s">
        <v>7236</v>
      </c>
      <c r="U3653" s="187" t="s">
        <v>7093</v>
      </c>
      <c r="V3653" s="188" t="str" cm="1">
        <f t="array" ref="V3653">IF(SUM(LEN(A3653:U3653))=0,"",IF(OR(OR(ISBLANK(E3653),SUM(LEN(B3653),LEN(C3653))=0),AND(NOT(D3653="Unknown"),ISBLANK(I3653)),AND(NOT(N3653="Unknown"),ISBLANK(Q3653))),"Missing Information", INDEX(Table15[Entire Service Line Classification], MATCH(SUMIFS(Table15[Unique ID],Table15[System-Owned Portion],D3653,Table15[If Material Anything Other than "Lead" in Column E,Was Material Ever Previously Lead?],F3653,Table15[Customer-Owned Portion],N3653),Table15[Unique ID],0),0)))</f>
        <v>Galvanized Requiring Replacement</v>
      </c>
      <c r="W3653" s="189"/>
    </row>
    <row r="3654" spans="1:23" s="190" customFormat="1" ht="37.5" x14ac:dyDescent="0.25">
      <c r="A3654" s="180" t="s">
        <v>225</v>
      </c>
      <c r="B3654" s="181" t="s">
        <v>7267</v>
      </c>
      <c r="C3654" s="182" t="s">
        <v>225</v>
      </c>
      <c r="D3654" s="183" t="s">
        <v>36</v>
      </c>
      <c r="E3654" s="181" t="s">
        <v>35</v>
      </c>
      <c r="F3654" s="183" t="s">
        <v>45</v>
      </c>
      <c r="G3654" s="181" t="s">
        <v>227</v>
      </c>
      <c r="H3654" s="184" t="s">
        <v>7090</v>
      </c>
      <c r="I3654" s="185" t="s">
        <v>107</v>
      </c>
      <c r="J3654" s="181" t="s">
        <v>37</v>
      </c>
      <c r="K3654" s="181" t="s">
        <v>96</v>
      </c>
      <c r="L3654" s="186" t="s">
        <v>7236</v>
      </c>
      <c r="M3654" s="187" t="s">
        <v>225</v>
      </c>
      <c r="N3654" s="183" t="s">
        <v>5</v>
      </c>
      <c r="O3654" s="181" t="s">
        <v>227</v>
      </c>
      <c r="P3654" s="184" t="s">
        <v>7092</v>
      </c>
      <c r="Q3654" s="185" t="s">
        <v>107</v>
      </c>
      <c r="R3654" s="181" t="s">
        <v>37</v>
      </c>
      <c r="S3654" s="181" t="s">
        <v>96</v>
      </c>
      <c r="T3654" s="186" t="s">
        <v>7236</v>
      </c>
      <c r="U3654" s="187" t="s">
        <v>7093</v>
      </c>
      <c r="V3654" s="188" t="str" cm="1">
        <f t="array" ref="V3654">IF(SUM(LEN(A3654:U3654))=0,"",IF(OR(OR(ISBLANK(E3654),SUM(LEN(B3654),LEN(C3654))=0),AND(NOT(D3654="Unknown"),ISBLANK(I3654)),AND(NOT(N3654="Unknown"),ISBLANK(Q3654))),"Missing Information", INDEX(Table15[Entire Service Line Classification], MATCH(SUMIFS(Table15[Unique ID],Table15[System-Owned Portion],D3654,Table15[If Material Anything Other than "Lead" in Column E,Was Material Ever Previously Lead?],F3654,Table15[Customer-Owned Portion],N3654),Table15[Unique ID],0),0)))</f>
        <v>Galvanized Requiring Replacement</v>
      </c>
      <c r="W3654" s="189"/>
    </row>
    <row r="3655" spans="1:23" s="190" customFormat="1" ht="37.5" x14ac:dyDescent="0.25">
      <c r="A3655" s="180" t="s">
        <v>225</v>
      </c>
      <c r="B3655" s="181" t="s">
        <v>7268</v>
      </c>
      <c r="C3655" s="182" t="s">
        <v>225</v>
      </c>
      <c r="D3655" s="183" t="s">
        <v>36</v>
      </c>
      <c r="E3655" s="181" t="s">
        <v>35</v>
      </c>
      <c r="F3655" s="183" t="s">
        <v>45</v>
      </c>
      <c r="G3655" s="181" t="s">
        <v>250</v>
      </c>
      <c r="H3655" s="184" t="s">
        <v>7090</v>
      </c>
      <c r="I3655" s="185" t="s">
        <v>107</v>
      </c>
      <c r="J3655" s="181" t="s">
        <v>37</v>
      </c>
      <c r="K3655" s="181" t="s">
        <v>96</v>
      </c>
      <c r="L3655" s="186" t="s">
        <v>7236</v>
      </c>
      <c r="M3655" s="187" t="s">
        <v>225</v>
      </c>
      <c r="N3655" s="183" t="s">
        <v>5</v>
      </c>
      <c r="O3655" s="181" t="s">
        <v>250</v>
      </c>
      <c r="P3655" s="184" t="s">
        <v>7092</v>
      </c>
      <c r="Q3655" s="185" t="s">
        <v>107</v>
      </c>
      <c r="R3655" s="181" t="s">
        <v>37</v>
      </c>
      <c r="S3655" s="181" t="s">
        <v>96</v>
      </c>
      <c r="T3655" s="186" t="s">
        <v>7236</v>
      </c>
      <c r="U3655" s="187" t="s">
        <v>7093</v>
      </c>
      <c r="V3655" s="188" t="str" cm="1">
        <f t="array" ref="V3655">IF(SUM(LEN(A3655:U3655))=0,"",IF(OR(OR(ISBLANK(E3655),SUM(LEN(B3655),LEN(C3655))=0),AND(NOT(D3655="Unknown"),ISBLANK(I3655)),AND(NOT(N3655="Unknown"),ISBLANK(Q3655))),"Missing Information", INDEX(Table15[Entire Service Line Classification], MATCH(SUMIFS(Table15[Unique ID],Table15[System-Owned Portion],D3655,Table15[If Material Anything Other than "Lead" in Column E,Was Material Ever Previously Lead?],F3655,Table15[Customer-Owned Portion],N3655),Table15[Unique ID],0),0)))</f>
        <v>Galvanized Requiring Replacement</v>
      </c>
      <c r="W3655" s="189"/>
    </row>
    <row r="3656" spans="1:23" s="190" customFormat="1" ht="37.5" x14ac:dyDescent="0.25">
      <c r="A3656" s="180" t="s">
        <v>225</v>
      </c>
      <c r="B3656" s="181" t="s">
        <v>7269</v>
      </c>
      <c r="C3656" s="182" t="s">
        <v>225</v>
      </c>
      <c r="D3656" s="183" t="s">
        <v>36</v>
      </c>
      <c r="E3656" s="181" t="s">
        <v>35</v>
      </c>
      <c r="F3656" s="183" t="s">
        <v>45</v>
      </c>
      <c r="G3656" s="181" t="s">
        <v>250</v>
      </c>
      <c r="H3656" s="184" t="s">
        <v>7090</v>
      </c>
      <c r="I3656" s="185" t="s">
        <v>107</v>
      </c>
      <c r="J3656" s="181" t="s">
        <v>37</v>
      </c>
      <c r="K3656" s="181" t="s">
        <v>96</v>
      </c>
      <c r="L3656" s="186" t="s">
        <v>7236</v>
      </c>
      <c r="M3656" s="187" t="s">
        <v>225</v>
      </c>
      <c r="N3656" s="183" t="s">
        <v>5</v>
      </c>
      <c r="O3656" s="181" t="s">
        <v>250</v>
      </c>
      <c r="P3656" s="184" t="s">
        <v>7092</v>
      </c>
      <c r="Q3656" s="185" t="s">
        <v>107</v>
      </c>
      <c r="R3656" s="181" t="s">
        <v>37</v>
      </c>
      <c r="S3656" s="181" t="s">
        <v>96</v>
      </c>
      <c r="T3656" s="186" t="s">
        <v>7236</v>
      </c>
      <c r="U3656" s="187" t="s">
        <v>7093</v>
      </c>
      <c r="V3656" s="188" t="str" cm="1">
        <f t="array" ref="V3656">IF(SUM(LEN(A3656:U3656))=0,"",IF(OR(OR(ISBLANK(E3656),SUM(LEN(B3656),LEN(C3656))=0),AND(NOT(D3656="Unknown"),ISBLANK(I3656)),AND(NOT(N3656="Unknown"),ISBLANK(Q3656))),"Missing Information", INDEX(Table15[Entire Service Line Classification], MATCH(SUMIFS(Table15[Unique ID],Table15[System-Owned Portion],D3656,Table15[If Material Anything Other than "Lead" in Column E,Was Material Ever Previously Lead?],F3656,Table15[Customer-Owned Portion],N3656),Table15[Unique ID],0),0)))</f>
        <v>Galvanized Requiring Replacement</v>
      </c>
      <c r="W3656" s="189"/>
    </row>
    <row r="3657" spans="1:23" s="190" customFormat="1" ht="37.5" x14ac:dyDescent="0.25">
      <c r="A3657" s="180" t="s">
        <v>225</v>
      </c>
      <c r="B3657" s="181" t="s">
        <v>7270</v>
      </c>
      <c r="C3657" s="182" t="s">
        <v>225</v>
      </c>
      <c r="D3657" s="183" t="s">
        <v>36</v>
      </c>
      <c r="E3657" s="181" t="s">
        <v>35</v>
      </c>
      <c r="F3657" s="183" t="s">
        <v>45</v>
      </c>
      <c r="G3657" s="181" t="s">
        <v>227</v>
      </c>
      <c r="H3657" s="184" t="s">
        <v>7090</v>
      </c>
      <c r="I3657" s="185" t="s">
        <v>107</v>
      </c>
      <c r="J3657" s="181" t="s">
        <v>37</v>
      </c>
      <c r="K3657" s="181" t="s">
        <v>96</v>
      </c>
      <c r="L3657" s="186" t="s">
        <v>7236</v>
      </c>
      <c r="M3657" s="187" t="s">
        <v>225</v>
      </c>
      <c r="N3657" s="183" t="s">
        <v>5</v>
      </c>
      <c r="O3657" s="181" t="s">
        <v>227</v>
      </c>
      <c r="P3657" s="184" t="s">
        <v>7092</v>
      </c>
      <c r="Q3657" s="185" t="s">
        <v>107</v>
      </c>
      <c r="R3657" s="181" t="s">
        <v>37</v>
      </c>
      <c r="S3657" s="181" t="s">
        <v>96</v>
      </c>
      <c r="T3657" s="186" t="s">
        <v>7236</v>
      </c>
      <c r="U3657" s="187" t="s">
        <v>7093</v>
      </c>
      <c r="V3657" s="188" t="str" cm="1">
        <f t="array" ref="V3657">IF(SUM(LEN(A3657:U3657))=0,"",IF(OR(OR(ISBLANK(E3657),SUM(LEN(B3657),LEN(C3657))=0),AND(NOT(D3657="Unknown"),ISBLANK(I3657)),AND(NOT(N3657="Unknown"),ISBLANK(Q3657))),"Missing Information", INDEX(Table15[Entire Service Line Classification], MATCH(SUMIFS(Table15[Unique ID],Table15[System-Owned Portion],D3657,Table15[If Material Anything Other than "Lead" in Column E,Was Material Ever Previously Lead?],F3657,Table15[Customer-Owned Portion],N3657),Table15[Unique ID],0),0)))</f>
        <v>Galvanized Requiring Replacement</v>
      </c>
      <c r="W3657" s="189"/>
    </row>
    <row r="3658" spans="1:23" s="190" customFormat="1" ht="37.5" x14ac:dyDescent="0.25">
      <c r="A3658" s="180" t="s">
        <v>225</v>
      </c>
      <c r="B3658" s="181" t="s">
        <v>7271</v>
      </c>
      <c r="C3658" s="182" t="s">
        <v>225</v>
      </c>
      <c r="D3658" s="183" t="s">
        <v>36</v>
      </c>
      <c r="E3658" s="181" t="s">
        <v>35</v>
      </c>
      <c r="F3658" s="183" t="s">
        <v>45</v>
      </c>
      <c r="G3658" s="181" t="s">
        <v>232</v>
      </c>
      <c r="H3658" s="184" t="s">
        <v>7090</v>
      </c>
      <c r="I3658" s="185" t="s">
        <v>107</v>
      </c>
      <c r="J3658" s="181" t="s">
        <v>37</v>
      </c>
      <c r="K3658" s="181" t="s">
        <v>96</v>
      </c>
      <c r="L3658" s="186" t="s">
        <v>7236</v>
      </c>
      <c r="M3658" s="187" t="s">
        <v>225</v>
      </c>
      <c r="N3658" s="183" t="s">
        <v>5</v>
      </c>
      <c r="O3658" s="181" t="s">
        <v>232</v>
      </c>
      <c r="P3658" s="184" t="s">
        <v>7092</v>
      </c>
      <c r="Q3658" s="185" t="s">
        <v>107</v>
      </c>
      <c r="R3658" s="181" t="s">
        <v>37</v>
      </c>
      <c r="S3658" s="181" t="s">
        <v>96</v>
      </c>
      <c r="T3658" s="186" t="s">
        <v>7236</v>
      </c>
      <c r="U3658" s="187" t="s">
        <v>7093</v>
      </c>
      <c r="V3658" s="188" t="str" cm="1">
        <f t="array" ref="V3658">IF(SUM(LEN(A3658:U3658))=0,"",IF(OR(OR(ISBLANK(E3658),SUM(LEN(B3658),LEN(C3658))=0),AND(NOT(D3658="Unknown"),ISBLANK(I3658)),AND(NOT(N3658="Unknown"),ISBLANK(Q3658))),"Missing Information", INDEX(Table15[Entire Service Line Classification], MATCH(SUMIFS(Table15[Unique ID],Table15[System-Owned Portion],D3658,Table15[If Material Anything Other than "Lead" in Column E,Was Material Ever Previously Lead?],F3658,Table15[Customer-Owned Portion],N3658),Table15[Unique ID],0),0)))</f>
        <v>Galvanized Requiring Replacement</v>
      </c>
      <c r="W3658" s="189"/>
    </row>
    <row r="3659" spans="1:23" s="190" customFormat="1" ht="37.5" x14ac:dyDescent="0.25">
      <c r="A3659" s="180" t="s">
        <v>225</v>
      </c>
      <c r="B3659" s="181" t="s">
        <v>7272</v>
      </c>
      <c r="C3659" s="182" t="s">
        <v>225</v>
      </c>
      <c r="D3659" s="183" t="s">
        <v>36</v>
      </c>
      <c r="E3659" s="181" t="s">
        <v>35</v>
      </c>
      <c r="F3659" s="183" t="s">
        <v>45</v>
      </c>
      <c r="G3659" s="181" t="s">
        <v>250</v>
      </c>
      <c r="H3659" s="184" t="s">
        <v>7090</v>
      </c>
      <c r="I3659" s="185" t="s">
        <v>107</v>
      </c>
      <c r="J3659" s="181" t="s">
        <v>37</v>
      </c>
      <c r="K3659" s="181" t="s">
        <v>96</v>
      </c>
      <c r="L3659" s="186" t="s">
        <v>7236</v>
      </c>
      <c r="M3659" s="187" t="s">
        <v>225</v>
      </c>
      <c r="N3659" s="183" t="s">
        <v>5</v>
      </c>
      <c r="O3659" s="181" t="s">
        <v>250</v>
      </c>
      <c r="P3659" s="184" t="s">
        <v>7092</v>
      </c>
      <c r="Q3659" s="185" t="s">
        <v>107</v>
      </c>
      <c r="R3659" s="181" t="s">
        <v>37</v>
      </c>
      <c r="S3659" s="181" t="s">
        <v>96</v>
      </c>
      <c r="T3659" s="186" t="s">
        <v>7236</v>
      </c>
      <c r="U3659" s="187" t="s">
        <v>7093</v>
      </c>
      <c r="V3659" s="188" t="str" cm="1">
        <f t="array" ref="V3659">IF(SUM(LEN(A3659:U3659))=0,"",IF(OR(OR(ISBLANK(E3659),SUM(LEN(B3659),LEN(C3659))=0),AND(NOT(D3659="Unknown"),ISBLANK(I3659)),AND(NOT(N3659="Unknown"),ISBLANK(Q3659))),"Missing Information", INDEX(Table15[Entire Service Line Classification], MATCH(SUMIFS(Table15[Unique ID],Table15[System-Owned Portion],D3659,Table15[If Material Anything Other than "Lead" in Column E,Was Material Ever Previously Lead?],F3659,Table15[Customer-Owned Portion],N3659),Table15[Unique ID],0),0)))</f>
        <v>Galvanized Requiring Replacement</v>
      </c>
      <c r="W3659" s="189"/>
    </row>
    <row r="3660" spans="1:23" s="190" customFormat="1" ht="37.5" x14ac:dyDescent="0.25">
      <c r="A3660" s="180" t="s">
        <v>225</v>
      </c>
      <c r="B3660" s="181" t="s">
        <v>7273</v>
      </c>
      <c r="C3660" s="182" t="s">
        <v>225</v>
      </c>
      <c r="D3660" s="183" t="s">
        <v>36</v>
      </c>
      <c r="E3660" s="181" t="s">
        <v>35</v>
      </c>
      <c r="F3660" s="183" t="s">
        <v>45</v>
      </c>
      <c r="G3660" s="181" t="s">
        <v>250</v>
      </c>
      <c r="H3660" s="184" t="s">
        <v>7090</v>
      </c>
      <c r="I3660" s="185" t="s">
        <v>107</v>
      </c>
      <c r="J3660" s="181" t="s">
        <v>37</v>
      </c>
      <c r="K3660" s="181" t="s">
        <v>96</v>
      </c>
      <c r="L3660" s="186" t="s">
        <v>7236</v>
      </c>
      <c r="M3660" s="187" t="s">
        <v>225</v>
      </c>
      <c r="N3660" s="183" t="s">
        <v>5</v>
      </c>
      <c r="O3660" s="181" t="s">
        <v>250</v>
      </c>
      <c r="P3660" s="184" t="s">
        <v>7092</v>
      </c>
      <c r="Q3660" s="185" t="s">
        <v>107</v>
      </c>
      <c r="R3660" s="181" t="s">
        <v>37</v>
      </c>
      <c r="S3660" s="181" t="s">
        <v>96</v>
      </c>
      <c r="T3660" s="186" t="s">
        <v>7236</v>
      </c>
      <c r="U3660" s="187" t="s">
        <v>7093</v>
      </c>
      <c r="V3660" s="188" t="str" cm="1">
        <f t="array" ref="V3660">IF(SUM(LEN(A3660:U3660))=0,"",IF(OR(OR(ISBLANK(E3660),SUM(LEN(B3660),LEN(C3660))=0),AND(NOT(D3660="Unknown"),ISBLANK(I3660)),AND(NOT(N3660="Unknown"),ISBLANK(Q3660))),"Missing Information", INDEX(Table15[Entire Service Line Classification], MATCH(SUMIFS(Table15[Unique ID],Table15[System-Owned Portion],D3660,Table15[If Material Anything Other than "Lead" in Column E,Was Material Ever Previously Lead?],F3660,Table15[Customer-Owned Portion],N3660),Table15[Unique ID],0),0)))</f>
        <v>Galvanized Requiring Replacement</v>
      </c>
      <c r="W3660" s="189"/>
    </row>
    <row r="3661" spans="1:23" s="190" customFormat="1" ht="37.5" x14ac:dyDescent="0.25">
      <c r="A3661" s="180" t="s">
        <v>225</v>
      </c>
      <c r="B3661" s="181" t="s">
        <v>7274</v>
      </c>
      <c r="C3661" s="182" t="s">
        <v>225</v>
      </c>
      <c r="D3661" s="183" t="s">
        <v>36</v>
      </c>
      <c r="E3661" s="181" t="s">
        <v>35</v>
      </c>
      <c r="F3661" s="183" t="s">
        <v>45</v>
      </c>
      <c r="G3661" s="181" t="s">
        <v>247</v>
      </c>
      <c r="H3661" s="184" t="s">
        <v>7090</v>
      </c>
      <c r="I3661" s="185" t="s">
        <v>107</v>
      </c>
      <c r="J3661" s="181" t="s">
        <v>37</v>
      </c>
      <c r="K3661" s="181" t="s">
        <v>96</v>
      </c>
      <c r="L3661" s="186" t="s">
        <v>7236</v>
      </c>
      <c r="M3661" s="187" t="s">
        <v>225</v>
      </c>
      <c r="N3661" s="183" t="s">
        <v>5</v>
      </c>
      <c r="O3661" s="181" t="s">
        <v>247</v>
      </c>
      <c r="P3661" s="184" t="s">
        <v>7092</v>
      </c>
      <c r="Q3661" s="185" t="s">
        <v>107</v>
      </c>
      <c r="R3661" s="181" t="s">
        <v>37</v>
      </c>
      <c r="S3661" s="181" t="s">
        <v>96</v>
      </c>
      <c r="T3661" s="186" t="s">
        <v>7236</v>
      </c>
      <c r="U3661" s="187" t="s">
        <v>7093</v>
      </c>
      <c r="V3661" s="188" t="str" cm="1">
        <f t="array" ref="V3661">IF(SUM(LEN(A3661:U3661))=0,"",IF(OR(OR(ISBLANK(E3661),SUM(LEN(B3661),LEN(C3661))=0),AND(NOT(D3661="Unknown"),ISBLANK(I3661)),AND(NOT(N3661="Unknown"),ISBLANK(Q3661))),"Missing Information", INDEX(Table15[Entire Service Line Classification], MATCH(SUMIFS(Table15[Unique ID],Table15[System-Owned Portion],D3661,Table15[If Material Anything Other than "Lead" in Column E,Was Material Ever Previously Lead?],F3661,Table15[Customer-Owned Portion],N3661),Table15[Unique ID],0),0)))</f>
        <v>Galvanized Requiring Replacement</v>
      </c>
      <c r="W3661" s="189"/>
    </row>
    <row r="3662" spans="1:23" s="190" customFormat="1" ht="37.5" x14ac:dyDescent="0.25">
      <c r="A3662" s="180" t="s">
        <v>225</v>
      </c>
      <c r="B3662" s="181" t="s">
        <v>7275</v>
      </c>
      <c r="C3662" s="182" t="s">
        <v>225</v>
      </c>
      <c r="D3662" s="183" t="s">
        <v>36</v>
      </c>
      <c r="E3662" s="181" t="s">
        <v>35</v>
      </c>
      <c r="F3662" s="183" t="s">
        <v>45</v>
      </c>
      <c r="G3662" s="181" t="s">
        <v>232</v>
      </c>
      <c r="H3662" s="184" t="s">
        <v>7090</v>
      </c>
      <c r="I3662" s="185" t="s">
        <v>107</v>
      </c>
      <c r="J3662" s="181" t="s">
        <v>37</v>
      </c>
      <c r="K3662" s="181" t="s">
        <v>96</v>
      </c>
      <c r="L3662" s="186" t="s">
        <v>7236</v>
      </c>
      <c r="M3662" s="187" t="s">
        <v>225</v>
      </c>
      <c r="N3662" s="183" t="s">
        <v>5</v>
      </c>
      <c r="O3662" s="181" t="s">
        <v>232</v>
      </c>
      <c r="P3662" s="184" t="s">
        <v>7092</v>
      </c>
      <c r="Q3662" s="185" t="s">
        <v>107</v>
      </c>
      <c r="R3662" s="181" t="s">
        <v>37</v>
      </c>
      <c r="S3662" s="181" t="s">
        <v>96</v>
      </c>
      <c r="T3662" s="186" t="s">
        <v>7236</v>
      </c>
      <c r="U3662" s="187" t="s">
        <v>7093</v>
      </c>
      <c r="V3662" s="188" t="str" cm="1">
        <f t="array" ref="V3662">IF(SUM(LEN(A3662:U3662))=0,"",IF(OR(OR(ISBLANK(E3662),SUM(LEN(B3662),LEN(C3662))=0),AND(NOT(D3662="Unknown"),ISBLANK(I3662)),AND(NOT(N3662="Unknown"),ISBLANK(Q3662))),"Missing Information", INDEX(Table15[Entire Service Line Classification], MATCH(SUMIFS(Table15[Unique ID],Table15[System-Owned Portion],D3662,Table15[If Material Anything Other than "Lead" in Column E,Was Material Ever Previously Lead?],F3662,Table15[Customer-Owned Portion],N3662),Table15[Unique ID],0),0)))</f>
        <v>Galvanized Requiring Replacement</v>
      </c>
      <c r="W3662" s="189"/>
    </row>
    <row r="3663" spans="1:23" s="190" customFormat="1" ht="37.5" x14ac:dyDescent="0.25">
      <c r="A3663" s="180" t="s">
        <v>225</v>
      </c>
      <c r="B3663" s="181" t="s">
        <v>7276</v>
      </c>
      <c r="C3663" s="182" t="s">
        <v>225</v>
      </c>
      <c r="D3663" s="183" t="s">
        <v>36</v>
      </c>
      <c r="E3663" s="181" t="s">
        <v>35</v>
      </c>
      <c r="F3663" s="183" t="s">
        <v>45</v>
      </c>
      <c r="G3663" s="181" t="s">
        <v>273</v>
      </c>
      <c r="H3663" s="184" t="s">
        <v>7090</v>
      </c>
      <c r="I3663" s="185" t="s">
        <v>107</v>
      </c>
      <c r="J3663" s="181" t="s">
        <v>37</v>
      </c>
      <c r="K3663" s="181" t="s">
        <v>96</v>
      </c>
      <c r="L3663" s="186" t="s">
        <v>7236</v>
      </c>
      <c r="M3663" s="187" t="s">
        <v>225</v>
      </c>
      <c r="N3663" s="183" t="s">
        <v>5</v>
      </c>
      <c r="O3663" s="181" t="s">
        <v>273</v>
      </c>
      <c r="P3663" s="184" t="s">
        <v>7092</v>
      </c>
      <c r="Q3663" s="185" t="s">
        <v>107</v>
      </c>
      <c r="R3663" s="181" t="s">
        <v>37</v>
      </c>
      <c r="S3663" s="181" t="s">
        <v>96</v>
      </c>
      <c r="T3663" s="186" t="s">
        <v>7236</v>
      </c>
      <c r="U3663" s="187" t="s">
        <v>7093</v>
      </c>
      <c r="V3663" s="188" t="str" cm="1">
        <f t="array" ref="V3663">IF(SUM(LEN(A3663:U3663))=0,"",IF(OR(OR(ISBLANK(E3663),SUM(LEN(B3663),LEN(C3663))=0),AND(NOT(D3663="Unknown"),ISBLANK(I3663)),AND(NOT(N3663="Unknown"),ISBLANK(Q3663))),"Missing Information", INDEX(Table15[Entire Service Line Classification], MATCH(SUMIFS(Table15[Unique ID],Table15[System-Owned Portion],D3663,Table15[If Material Anything Other than "Lead" in Column E,Was Material Ever Previously Lead?],F3663,Table15[Customer-Owned Portion],N3663),Table15[Unique ID],0),0)))</f>
        <v>Galvanized Requiring Replacement</v>
      </c>
      <c r="W3663" s="189"/>
    </row>
    <row r="3664" spans="1:23" s="190" customFormat="1" ht="37.5" x14ac:dyDescent="0.25">
      <c r="A3664" s="180" t="s">
        <v>225</v>
      </c>
      <c r="B3664" s="181" t="s">
        <v>7277</v>
      </c>
      <c r="C3664" s="182" t="s">
        <v>225</v>
      </c>
      <c r="D3664" s="183" t="s">
        <v>36</v>
      </c>
      <c r="E3664" s="181" t="s">
        <v>35</v>
      </c>
      <c r="F3664" s="183" t="s">
        <v>45</v>
      </c>
      <c r="G3664" s="181" t="s">
        <v>274</v>
      </c>
      <c r="H3664" s="184" t="s">
        <v>7090</v>
      </c>
      <c r="I3664" s="185" t="s">
        <v>107</v>
      </c>
      <c r="J3664" s="181" t="s">
        <v>37</v>
      </c>
      <c r="K3664" s="181" t="s">
        <v>96</v>
      </c>
      <c r="L3664" s="186" t="s">
        <v>7236</v>
      </c>
      <c r="M3664" s="187" t="s">
        <v>225</v>
      </c>
      <c r="N3664" s="183" t="s">
        <v>5</v>
      </c>
      <c r="O3664" s="181" t="s">
        <v>274</v>
      </c>
      <c r="P3664" s="184" t="s">
        <v>7092</v>
      </c>
      <c r="Q3664" s="185" t="s">
        <v>107</v>
      </c>
      <c r="R3664" s="181" t="s">
        <v>37</v>
      </c>
      <c r="S3664" s="181" t="s">
        <v>96</v>
      </c>
      <c r="T3664" s="186" t="s">
        <v>7236</v>
      </c>
      <c r="U3664" s="187" t="s">
        <v>7093</v>
      </c>
      <c r="V3664" s="188" t="str" cm="1">
        <f t="array" ref="V3664">IF(SUM(LEN(A3664:U3664))=0,"",IF(OR(OR(ISBLANK(E3664),SUM(LEN(B3664),LEN(C3664))=0),AND(NOT(D3664="Unknown"),ISBLANK(I3664)),AND(NOT(N3664="Unknown"),ISBLANK(Q3664))),"Missing Information", INDEX(Table15[Entire Service Line Classification], MATCH(SUMIFS(Table15[Unique ID],Table15[System-Owned Portion],D3664,Table15[If Material Anything Other than "Lead" in Column E,Was Material Ever Previously Lead?],F3664,Table15[Customer-Owned Portion],N3664),Table15[Unique ID],0),0)))</f>
        <v>Galvanized Requiring Replacement</v>
      </c>
      <c r="W3664" s="189"/>
    </row>
    <row r="3665" spans="1:23" s="190" customFormat="1" ht="37.5" x14ac:dyDescent="0.25">
      <c r="A3665" s="180" t="s">
        <v>225</v>
      </c>
      <c r="B3665" s="181" t="s">
        <v>7278</v>
      </c>
      <c r="C3665" s="182" t="s">
        <v>225</v>
      </c>
      <c r="D3665" s="183" t="s">
        <v>36</v>
      </c>
      <c r="E3665" s="181" t="s">
        <v>35</v>
      </c>
      <c r="F3665" s="183" t="s">
        <v>45</v>
      </c>
      <c r="G3665" s="181" t="s">
        <v>264</v>
      </c>
      <c r="H3665" s="184" t="s">
        <v>7090</v>
      </c>
      <c r="I3665" s="185" t="s">
        <v>107</v>
      </c>
      <c r="J3665" s="181" t="s">
        <v>37</v>
      </c>
      <c r="K3665" s="181" t="s">
        <v>96</v>
      </c>
      <c r="L3665" s="186" t="s">
        <v>7236</v>
      </c>
      <c r="M3665" s="187" t="s">
        <v>225</v>
      </c>
      <c r="N3665" s="183" t="s">
        <v>5</v>
      </c>
      <c r="O3665" s="181" t="s">
        <v>264</v>
      </c>
      <c r="P3665" s="184" t="s">
        <v>7092</v>
      </c>
      <c r="Q3665" s="185" t="s">
        <v>107</v>
      </c>
      <c r="R3665" s="181" t="s">
        <v>37</v>
      </c>
      <c r="S3665" s="181" t="s">
        <v>96</v>
      </c>
      <c r="T3665" s="186" t="s">
        <v>7236</v>
      </c>
      <c r="U3665" s="187" t="s">
        <v>7093</v>
      </c>
      <c r="V3665" s="188" t="str" cm="1">
        <f t="array" ref="V3665">IF(SUM(LEN(A3665:U3665))=0,"",IF(OR(OR(ISBLANK(E3665),SUM(LEN(B3665),LEN(C3665))=0),AND(NOT(D3665="Unknown"),ISBLANK(I3665)),AND(NOT(N3665="Unknown"),ISBLANK(Q3665))),"Missing Information", INDEX(Table15[Entire Service Line Classification], MATCH(SUMIFS(Table15[Unique ID],Table15[System-Owned Portion],D3665,Table15[If Material Anything Other than "Lead" in Column E,Was Material Ever Previously Lead?],F3665,Table15[Customer-Owned Portion],N3665),Table15[Unique ID],0),0)))</f>
        <v>Galvanized Requiring Replacement</v>
      </c>
      <c r="W3665" s="189"/>
    </row>
    <row r="3666" spans="1:23" s="190" customFormat="1" ht="37.5" x14ac:dyDescent="0.25">
      <c r="A3666" s="180" t="s">
        <v>225</v>
      </c>
      <c r="B3666" s="181" t="s">
        <v>7279</v>
      </c>
      <c r="C3666" s="182" t="s">
        <v>225</v>
      </c>
      <c r="D3666" s="183" t="s">
        <v>36</v>
      </c>
      <c r="E3666" s="181" t="s">
        <v>35</v>
      </c>
      <c r="F3666" s="183" t="s">
        <v>45</v>
      </c>
      <c r="G3666" s="181" t="s">
        <v>247</v>
      </c>
      <c r="H3666" s="184" t="s">
        <v>7090</v>
      </c>
      <c r="I3666" s="185" t="s">
        <v>107</v>
      </c>
      <c r="J3666" s="181" t="s">
        <v>37</v>
      </c>
      <c r="K3666" s="181" t="s">
        <v>96</v>
      </c>
      <c r="L3666" s="186" t="s">
        <v>7236</v>
      </c>
      <c r="M3666" s="187" t="s">
        <v>225</v>
      </c>
      <c r="N3666" s="183" t="s">
        <v>5</v>
      </c>
      <c r="O3666" s="181" t="s">
        <v>247</v>
      </c>
      <c r="P3666" s="184" t="s">
        <v>7092</v>
      </c>
      <c r="Q3666" s="185" t="s">
        <v>107</v>
      </c>
      <c r="R3666" s="181" t="s">
        <v>37</v>
      </c>
      <c r="S3666" s="181" t="s">
        <v>96</v>
      </c>
      <c r="T3666" s="186" t="s">
        <v>7236</v>
      </c>
      <c r="U3666" s="187" t="s">
        <v>7093</v>
      </c>
      <c r="V3666" s="188" t="str" cm="1">
        <f t="array" ref="V3666">IF(SUM(LEN(A3666:U3666))=0,"",IF(OR(OR(ISBLANK(E3666),SUM(LEN(B3666),LEN(C3666))=0),AND(NOT(D3666="Unknown"),ISBLANK(I3666)),AND(NOT(N3666="Unknown"),ISBLANK(Q3666))),"Missing Information", INDEX(Table15[Entire Service Line Classification], MATCH(SUMIFS(Table15[Unique ID],Table15[System-Owned Portion],D3666,Table15[If Material Anything Other than "Lead" in Column E,Was Material Ever Previously Lead?],F3666,Table15[Customer-Owned Portion],N3666),Table15[Unique ID],0),0)))</f>
        <v>Galvanized Requiring Replacement</v>
      </c>
      <c r="W3666" s="189"/>
    </row>
    <row r="3667" spans="1:23" s="190" customFormat="1" ht="37.5" x14ac:dyDescent="0.25">
      <c r="A3667" s="180" t="s">
        <v>225</v>
      </c>
      <c r="B3667" s="181" t="s">
        <v>7280</v>
      </c>
      <c r="C3667" s="182" t="s">
        <v>225</v>
      </c>
      <c r="D3667" s="183" t="s">
        <v>36</v>
      </c>
      <c r="E3667" s="181" t="s">
        <v>35</v>
      </c>
      <c r="F3667" s="183" t="s">
        <v>45</v>
      </c>
      <c r="G3667" s="181" t="s">
        <v>239</v>
      </c>
      <c r="H3667" s="184" t="s">
        <v>7090</v>
      </c>
      <c r="I3667" s="185" t="s">
        <v>107</v>
      </c>
      <c r="J3667" s="181" t="s">
        <v>37</v>
      </c>
      <c r="K3667" s="181" t="s">
        <v>96</v>
      </c>
      <c r="L3667" s="186" t="s">
        <v>7236</v>
      </c>
      <c r="M3667" s="187" t="s">
        <v>225</v>
      </c>
      <c r="N3667" s="183" t="s">
        <v>5</v>
      </c>
      <c r="O3667" s="181" t="s">
        <v>239</v>
      </c>
      <c r="P3667" s="184" t="s">
        <v>7092</v>
      </c>
      <c r="Q3667" s="185" t="s">
        <v>107</v>
      </c>
      <c r="R3667" s="181" t="s">
        <v>37</v>
      </c>
      <c r="S3667" s="181" t="s">
        <v>96</v>
      </c>
      <c r="T3667" s="186" t="s">
        <v>7236</v>
      </c>
      <c r="U3667" s="187" t="s">
        <v>7093</v>
      </c>
      <c r="V3667" s="188" t="str" cm="1">
        <f t="array" ref="V3667">IF(SUM(LEN(A3667:U3667))=0,"",IF(OR(OR(ISBLANK(E3667),SUM(LEN(B3667),LEN(C3667))=0),AND(NOT(D3667="Unknown"),ISBLANK(I3667)),AND(NOT(N3667="Unknown"),ISBLANK(Q3667))),"Missing Information", INDEX(Table15[Entire Service Line Classification], MATCH(SUMIFS(Table15[Unique ID],Table15[System-Owned Portion],D3667,Table15[If Material Anything Other than "Lead" in Column E,Was Material Ever Previously Lead?],F3667,Table15[Customer-Owned Portion],N3667),Table15[Unique ID],0),0)))</f>
        <v>Galvanized Requiring Replacement</v>
      </c>
      <c r="W3667" s="189"/>
    </row>
    <row r="3668" spans="1:23" s="190" customFormat="1" ht="37.5" x14ac:dyDescent="0.25">
      <c r="A3668" s="180" t="s">
        <v>225</v>
      </c>
      <c r="B3668" s="181" t="s">
        <v>7281</v>
      </c>
      <c r="C3668" s="182" t="s">
        <v>225</v>
      </c>
      <c r="D3668" s="183" t="s">
        <v>36</v>
      </c>
      <c r="E3668" s="181" t="s">
        <v>35</v>
      </c>
      <c r="F3668" s="183" t="s">
        <v>45</v>
      </c>
      <c r="G3668" s="181" t="s">
        <v>275</v>
      </c>
      <c r="H3668" s="184" t="s">
        <v>7090</v>
      </c>
      <c r="I3668" s="185" t="s">
        <v>107</v>
      </c>
      <c r="J3668" s="181" t="s">
        <v>37</v>
      </c>
      <c r="K3668" s="181" t="s">
        <v>96</v>
      </c>
      <c r="L3668" s="186" t="s">
        <v>7236</v>
      </c>
      <c r="M3668" s="187" t="s">
        <v>225</v>
      </c>
      <c r="N3668" s="183" t="s">
        <v>5</v>
      </c>
      <c r="O3668" s="181" t="s">
        <v>275</v>
      </c>
      <c r="P3668" s="184" t="s">
        <v>7092</v>
      </c>
      <c r="Q3668" s="185" t="s">
        <v>107</v>
      </c>
      <c r="R3668" s="181" t="s">
        <v>37</v>
      </c>
      <c r="S3668" s="181" t="s">
        <v>96</v>
      </c>
      <c r="T3668" s="186" t="s">
        <v>7236</v>
      </c>
      <c r="U3668" s="187" t="s">
        <v>7093</v>
      </c>
      <c r="V3668" s="188" t="str" cm="1">
        <f t="array" ref="V3668">IF(SUM(LEN(A3668:U3668))=0,"",IF(OR(OR(ISBLANK(E3668),SUM(LEN(B3668),LEN(C3668))=0),AND(NOT(D3668="Unknown"),ISBLANK(I3668)),AND(NOT(N3668="Unknown"),ISBLANK(Q3668))),"Missing Information", INDEX(Table15[Entire Service Line Classification], MATCH(SUMIFS(Table15[Unique ID],Table15[System-Owned Portion],D3668,Table15[If Material Anything Other than "Lead" in Column E,Was Material Ever Previously Lead?],F3668,Table15[Customer-Owned Portion],N3668),Table15[Unique ID],0),0)))</f>
        <v>Galvanized Requiring Replacement</v>
      </c>
      <c r="W3668" s="189"/>
    </row>
    <row r="3669" spans="1:23" s="190" customFormat="1" ht="37.5" x14ac:dyDescent="0.25">
      <c r="A3669" s="180" t="s">
        <v>225</v>
      </c>
      <c r="B3669" s="181" t="s">
        <v>7282</v>
      </c>
      <c r="C3669" s="182" t="s">
        <v>225</v>
      </c>
      <c r="D3669" s="183" t="s">
        <v>36</v>
      </c>
      <c r="E3669" s="181" t="s">
        <v>35</v>
      </c>
      <c r="F3669" s="183" t="s">
        <v>45</v>
      </c>
      <c r="G3669" s="181" t="s">
        <v>250</v>
      </c>
      <c r="H3669" s="184" t="s">
        <v>7090</v>
      </c>
      <c r="I3669" s="185" t="s">
        <v>107</v>
      </c>
      <c r="J3669" s="181" t="s">
        <v>37</v>
      </c>
      <c r="K3669" s="181" t="s">
        <v>96</v>
      </c>
      <c r="L3669" s="186" t="s">
        <v>7236</v>
      </c>
      <c r="M3669" s="187" t="s">
        <v>225</v>
      </c>
      <c r="N3669" s="183" t="s">
        <v>36</v>
      </c>
      <c r="O3669" s="181" t="s">
        <v>250</v>
      </c>
      <c r="P3669" s="184" t="s">
        <v>7092</v>
      </c>
      <c r="Q3669" s="185" t="s">
        <v>107</v>
      </c>
      <c r="R3669" s="181" t="s">
        <v>37</v>
      </c>
      <c r="S3669" s="181" t="s">
        <v>96</v>
      </c>
      <c r="T3669" s="186" t="s">
        <v>7236</v>
      </c>
      <c r="U3669" s="187" t="s">
        <v>7093</v>
      </c>
      <c r="V3669" s="188" t="str" cm="1">
        <f t="array" ref="V3669">IF(SUM(LEN(A3669:U3669))=0,"",IF(OR(OR(ISBLANK(E3669),SUM(LEN(B3669),LEN(C3669))=0),AND(NOT(D3669="Unknown"),ISBLANK(I3669)),AND(NOT(N3669="Unknown"),ISBLANK(Q3669))),"Missing Information", INDEX(Table15[Entire Service Line Classification], MATCH(SUMIFS(Table15[Unique ID],Table15[System-Owned Portion],D3669,Table15[If Material Anything Other than "Lead" in Column E,Was Material Ever Previously Lead?],F3669,Table15[Customer-Owned Portion],N3669),Table15[Unique ID],0),0)))</f>
        <v>Non-lead</v>
      </c>
      <c r="W3669" s="189"/>
    </row>
    <row r="3670" spans="1:23" s="190" customFormat="1" ht="37.5" x14ac:dyDescent="0.25">
      <c r="A3670" s="180" t="s">
        <v>225</v>
      </c>
      <c r="B3670" s="181" t="s">
        <v>7283</v>
      </c>
      <c r="C3670" s="182" t="s">
        <v>225</v>
      </c>
      <c r="D3670" s="183" t="s">
        <v>36</v>
      </c>
      <c r="E3670" s="181" t="s">
        <v>35</v>
      </c>
      <c r="F3670" s="183" t="s">
        <v>45</v>
      </c>
      <c r="G3670" s="181" t="s">
        <v>249</v>
      </c>
      <c r="H3670" s="184" t="s">
        <v>7090</v>
      </c>
      <c r="I3670" s="185" t="s">
        <v>107</v>
      </c>
      <c r="J3670" s="181" t="s">
        <v>37</v>
      </c>
      <c r="K3670" s="181" t="s">
        <v>96</v>
      </c>
      <c r="L3670" s="186" t="s">
        <v>7236</v>
      </c>
      <c r="M3670" s="187" t="s">
        <v>225</v>
      </c>
      <c r="N3670" s="183" t="s">
        <v>5</v>
      </c>
      <c r="O3670" s="181" t="s">
        <v>249</v>
      </c>
      <c r="P3670" s="184" t="s">
        <v>7092</v>
      </c>
      <c r="Q3670" s="185" t="s">
        <v>107</v>
      </c>
      <c r="R3670" s="181" t="s">
        <v>37</v>
      </c>
      <c r="S3670" s="181" t="s">
        <v>96</v>
      </c>
      <c r="T3670" s="186" t="s">
        <v>7236</v>
      </c>
      <c r="U3670" s="187" t="s">
        <v>7093</v>
      </c>
      <c r="V3670" s="188" t="str" cm="1">
        <f t="array" ref="V3670">IF(SUM(LEN(A3670:U3670))=0,"",IF(OR(OR(ISBLANK(E3670),SUM(LEN(B3670),LEN(C3670))=0),AND(NOT(D3670="Unknown"),ISBLANK(I3670)),AND(NOT(N3670="Unknown"),ISBLANK(Q3670))),"Missing Information", INDEX(Table15[Entire Service Line Classification], MATCH(SUMIFS(Table15[Unique ID],Table15[System-Owned Portion],D3670,Table15[If Material Anything Other than "Lead" in Column E,Was Material Ever Previously Lead?],F3670,Table15[Customer-Owned Portion],N3670),Table15[Unique ID],0),0)))</f>
        <v>Galvanized Requiring Replacement</v>
      </c>
      <c r="W3670" s="189"/>
    </row>
    <row r="3671" spans="1:23" s="190" customFormat="1" ht="37.5" x14ac:dyDescent="0.25">
      <c r="A3671" s="180" t="s">
        <v>225</v>
      </c>
      <c r="B3671" s="181" t="s">
        <v>7284</v>
      </c>
      <c r="C3671" s="182" t="s">
        <v>225</v>
      </c>
      <c r="D3671" s="183" t="s">
        <v>36</v>
      </c>
      <c r="E3671" s="181" t="s">
        <v>35</v>
      </c>
      <c r="F3671" s="183" t="s">
        <v>45</v>
      </c>
      <c r="G3671" s="181" t="s">
        <v>249</v>
      </c>
      <c r="H3671" s="184" t="s">
        <v>7090</v>
      </c>
      <c r="I3671" s="185" t="s">
        <v>107</v>
      </c>
      <c r="J3671" s="181" t="s">
        <v>37</v>
      </c>
      <c r="K3671" s="181" t="s">
        <v>96</v>
      </c>
      <c r="L3671" s="186" t="s">
        <v>7236</v>
      </c>
      <c r="M3671" s="187" t="s">
        <v>225</v>
      </c>
      <c r="N3671" s="183" t="s">
        <v>5</v>
      </c>
      <c r="O3671" s="181" t="s">
        <v>249</v>
      </c>
      <c r="P3671" s="184" t="s">
        <v>7092</v>
      </c>
      <c r="Q3671" s="185" t="s">
        <v>107</v>
      </c>
      <c r="R3671" s="181" t="s">
        <v>37</v>
      </c>
      <c r="S3671" s="181" t="s">
        <v>96</v>
      </c>
      <c r="T3671" s="186" t="s">
        <v>7236</v>
      </c>
      <c r="U3671" s="187" t="s">
        <v>7093</v>
      </c>
      <c r="V3671" s="188" t="str" cm="1">
        <f t="array" ref="V3671">IF(SUM(LEN(A3671:U3671))=0,"",IF(OR(OR(ISBLANK(E3671),SUM(LEN(B3671),LEN(C3671))=0),AND(NOT(D3671="Unknown"),ISBLANK(I3671)),AND(NOT(N3671="Unknown"),ISBLANK(Q3671))),"Missing Information", INDEX(Table15[Entire Service Line Classification], MATCH(SUMIFS(Table15[Unique ID],Table15[System-Owned Portion],D3671,Table15[If Material Anything Other than "Lead" in Column E,Was Material Ever Previously Lead?],F3671,Table15[Customer-Owned Portion],N3671),Table15[Unique ID],0),0)))</f>
        <v>Galvanized Requiring Replacement</v>
      </c>
      <c r="W3671" s="189"/>
    </row>
    <row r="3672" spans="1:23" s="190" customFormat="1" ht="37.5" x14ac:dyDescent="0.25">
      <c r="A3672" s="180" t="s">
        <v>225</v>
      </c>
      <c r="B3672" s="181" t="s">
        <v>7285</v>
      </c>
      <c r="C3672" s="182" t="s">
        <v>225</v>
      </c>
      <c r="D3672" s="183" t="s">
        <v>36</v>
      </c>
      <c r="E3672" s="181" t="s">
        <v>35</v>
      </c>
      <c r="F3672" s="183" t="s">
        <v>45</v>
      </c>
      <c r="G3672" s="181" t="s">
        <v>242</v>
      </c>
      <c r="H3672" s="184" t="s">
        <v>7090</v>
      </c>
      <c r="I3672" s="185" t="s">
        <v>107</v>
      </c>
      <c r="J3672" s="181" t="s">
        <v>37</v>
      </c>
      <c r="K3672" s="181" t="s">
        <v>96</v>
      </c>
      <c r="L3672" s="186" t="s">
        <v>7236</v>
      </c>
      <c r="M3672" s="187" t="s">
        <v>225</v>
      </c>
      <c r="N3672" s="183" t="s">
        <v>5</v>
      </c>
      <c r="O3672" s="181" t="s">
        <v>242</v>
      </c>
      <c r="P3672" s="184" t="s">
        <v>7092</v>
      </c>
      <c r="Q3672" s="185" t="s">
        <v>107</v>
      </c>
      <c r="R3672" s="181" t="s">
        <v>37</v>
      </c>
      <c r="S3672" s="181" t="s">
        <v>96</v>
      </c>
      <c r="T3672" s="186" t="s">
        <v>7236</v>
      </c>
      <c r="U3672" s="187" t="s">
        <v>7093</v>
      </c>
      <c r="V3672" s="188" t="str" cm="1">
        <f t="array" ref="V3672">IF(SUM(LEN(A3672:U3672))=0,"",IF(OR(OR(ISBLANK(E3672),SUM(LEN(B3672),LEN(C3672))=0),AND(NOT(D3672="Unknown"),ISBLANK(I3672)),AND(NOT(N3672="Unknown"),ISBLANK(Q3672))),"Missing Information", INDEX(Table15[Entire Service Line Classification], MATCH(SUMIFS(Table15[Unique ID],Table15[System-Owned Portion],D3672,Table15[If Material Anything Other than "Lead" in Column E,Was Material Ever Previously Lead?],F3672,Table15[Customer-Owned Portion],N3672),Table15[Unique ID],0),0)))</f>
        <v>Galvanized Requiring Replacement</v>
      </c>
      <c r="W3672" s="189"/>
    </row>
    <row r="3673" spans="1:23" s="190" customFormat="1" ht="37.5" x14ac:dyDescent="0.25">
      <c r="A3673" s="180" t="s">
        <v>225</v>
      </c>
      <c r="B3673" s="181" t="s">
        <v>7286</v>
      </c>
      <c r="C3673" s="182" t="s">
        <v>225</v>
      </c>
      <c r="D3673" s="183" t="s">
        <v>36</v>
      </c>
      <c r="E3673" s="181" t="s">
        <v>35</v>
      </c>
      <c r="F3673" s="183" t="s">
        <v>45</v>
      </c>
      <c r="G3673" s="181" t="s">
        <v>276</v>
      </c>
      <c r="H3673" s="184" t="s">
        <v>7090</v>
      </c>
      <c r="I3673" s="185" t="s">
        <v>107</v>
      </c>
      <c r="J3673" s="181" t="s">
        <v>37</v>
      </c>
      <c r="K3673" s="181" t="s">
        <v>96</v>
      </c>
      <c r="L3673" s="186" t="s">
        <v>7236</v>
      </c>
      <c r="M3673" s="187" t="s">
        <v>225</v>
      </c>
      <c r="N3673" s="183" t="s">
        <v>5</v>
      </c>
      <c r="O3673" s="181" t="s">
        <v>276</v>
      </c>
      <c r="P3673" s="184" t="s">
        <v>7092</v>
      </c>
      <c r="Q3673" s="185" t="s">
        <v>107</v>
      </c>
      <c r="R3673" s="181" t="s">
        <v>37</v>
      </c>
      <c r="S3673" s="181" t="s">
        <v>96</v>
      </c>
      <c r="T3673" s="186" t="s">
        <v>7236</v>
      </c>
      <c r="U3673" s="187" t="s">
        <v>7093</v>
      </c>
      <c r="V3673" s="188" t="str" cm="1">
        <f t="array" ref="V3673">IF(SUM(LEN(A3673:U3673))=0,"",IF(OR(OR(ISBLANK(E3673),SUM(LEN(B3673),LEN(C3673))=0),AND(NOT(D3673="Unknown"),ISBLANK(I3673)),AND(NOT(N3673="Unknown"),ISBLANK(Q3673))),"Missing Information", INDEX(Table15[Entire Service Line Classification], MATCH(SUMIFS(Table15[Unique ID],Table15[System-Owned Portion],D3673,Table15[If Material Anything Other than "Lead" in Column E,Was Material Ever Previously Lead?],F3673,Table15[Customer-Owned Portion],N3673),Table15[Unique ID],0),0)))</f>
        <v>Galvanized Requiring Replacement</v>
      </c>
      <c r="W3673" s="189"/>
    </row>
    <row r="3674" spans="1:23" s="190" customFormat="1" ht="37.5" x14ac:dyDescent="0.25">
      <c r="A3674" s="180" t="s">
        <v>225</v>
      </c>
      <c r="B3674" s="181" t="s">
        <v>7287</v>
      </c>
      <c r="C3674" s="182" t="s">
        <v>225</v>
      </c>
      <c r="D3674" s="183" t="s">
        <v>36</v>
      </c>
      <c r="E3674" s="181" t="s">
        <v>35</v>
      </c>
      <c r="F3674" s="183" t="s">
        <v>45</v>
      </c>
      <c r="G3674" s="181" t="s">
        <v>277</v>
      </c>
      <c r="H3674" s="184" t="s">
        <v>7090</v>
      </c>
      <c r="I3674" s="185" t="s">
        <v>107</v>
      </c>
      <c r="J3674" s="181" t="s">
        <v>37</v>
      </c>
      <c r="K3674" s="181" t="s">
        <v>96</v>
      </c>
      <c r="L3674" s="186" t="s">
        <v>7236</v>
      </c>
      <c r="M3674" s="187" t="s">
        <v>225</v>
      </c>
      <c r="N3674" s="183" t="s">
        <v>5</v>
      </c>
      <c r="O3674" s="181" t="s">
        <v>277</v>
      </c>
      <c r="P3674" s="184" t="s">
        <v>7092</v>
      </c>
      <c r="Q3674" s="185" t="s">
        <v>107</v>
      </c>
      <c r="R3674" s="181" t="s">
        <v>37</v>
      </c>
      <c r="S3674" s="181" t="s">
        <v>96</v>
      </c>
      <c r="T3674" s="186" t="s">
        <v>7236</v>
      </c>
      <c r="U3674" s="187" t="s">
        <v>7093</v>
      </c>
      <c r="V3674" s="188" t="str" cm="1">
        <f t="array" ref="V3674">IF(SUM(LEN(A3674:U3674))=0,"",IF(OR(OR(ISBLANK(E3674),SUM(LEN(B3674),LEN(C3674))=0),AND(NOT(D3674="Unknown"),ISBLANK(I3674)),AND(NOT(N3674="Unknown"),ISBLANK(Q3674))),"Missing Information", INDEX(Table15[Entire Service Line Classification], MATCH(SUMIFS(Table15[Unique ID],Table15[System-Owned Portion],D3674,Table15[If Material Anything Other than "Lead" in Column E,Was Material Ever Previously Lead?],F3674,Table15[Customer-Owned Portion],N3674),Table15[Unique ID],0),0)))</f>
        <v>Galvanized Requiring Replacement</v>
      </c>
      <c r="W3674" s="189"/>
    </row>
    <row r="3675" spans="1:23" s="190" customFormat="1" ht="37.5" x14ac:dyDescent="0.25">
      <c r="A3675" s="180" t="s">
        <v>225</v>
      </c>
      <c r="B3675" s="181" t="s">
        <v>7288</v>
      </c>
      <c r="C3675" s="182" t="s">
        <v>225</v>
      </c>
      <c r="D3675" s="183" t="s">
        <v>36</v>
      </c>
      <c r="E3675" s="181" t="s">
        <v>35</v>
      </c>
      <c r="F3675" s="183" t="s">
        <v>45</v>
      </c>
      <c r="G3675" s="181" t="s">
        <v>249</v>
      </c>
      <c r="H3675" s="184" t="s">
        <v>7090</v>
      </c>
      <c r="I3675" s="185" t="s">
        <v>107</v>
      </c>
      <c r="J3675" s="181" t="s">
        <v>37</v>
      </c>
      <c r="K3675" s="181" t="s">
        <v>96</v>
      </c>
      <c r="L3675" s="186" t="s">
        <v>7236</v>
      </c>
      <c r="M3675" s="187" t="s">
        <v>225</v>
      </c>
      <c r="N3675" s="183" t="s">
        <v>5</v>
      </c>
      <c r="O3675" s="181" t="s">
        <v>249</v>
      </c>
      <c r="P3675" s="184" t="s">
        <v>7092</v>
      </c>
      <c r="Q3675" s="185" t="s">
        <v>107</v>
      </c>
      <c r="R3675" s="181" t="s">
        <v>37</v>
      </c>
      <c r="S3675" s="181" t="s">
        <v>96</v>
      </c>
      <c r="T3675" s="186" t="s">
        <v>7236</v>
      </c>
      <c r="U3675" s="187" t="s">
        <v>7093</v>
      </c>
      <c r="V3675" s="188" t="str" cm="1">
        <f t="array" ref="V3675">IF(SUM(LEN(A3675:U3675))=0,"",IF(OR(OR(ISBLANK(E3675),SUM(LEN(B3675),LEN(C3675))=0),AND(NOT(D3675="Unknown"),ISBLANK(I3675)),AND(NOT(N3675="Unknown"),ISBLANK(Q3675))),"Missing Information", INDEX(Table15[Entire Service Line Classification], MATCH(SUMIFS(Table15[Unique ID],Table15[System-Owned Portion],D3675,Table15[If Material Anything Other than "Lead" in Column E,Was Material Ever Previously Lead?],F3675,Table15[Customer-Owned Portion],N3675),Table15[Unique ID],0),0)))</f>
        <v>Galvanized Requiring Replacement</v>
      </c>
      <c r="W3675" s="189"/>
    </row>
    <row r="3676" spans="1:23" s="190" customFormat="1" ht="37.5" x14ac:dyDescent="0.25">
      <c r="A3676" s="180" t="s">
        <v>225</v>
      </c>
      <c r="B3676" s="181" t="s">
        <v>7289</v>
      </c>
      <c r="C3676" s="182" t="s">
        <v>225</v>
      </c>
      <c r="D3676" s="183" t="s">
        <v>36</v>
      </c>
      <c r="E3676" s="181" t="s">
        <v>35</v>
      </c>
      <c r="F3676" s="183" t="s">
        <v>45</v>
      </c>
      <c r="G3676" s="181" t="s">
        <v>271</v>
      </c>
      <c r="H3676" s="184" t="s">
        <v>7090</v>
      </c>
      <c r="I3676" s="185" t="s">
        <v>107</v>
      </c>
      <c r="J3676" s="181" t="s">
        <v>37</v>
      </c>
      <c r="K3676" s="181" t="s">
        <v>96</v>
      </c>
      <c r="L3676" s="186" t="s">
        <v>7236</v>
      </c>
      <c r="M3676" s="187" t="s">
        <v>225</v>
      </c>
      <c r="N3676" s="183" t="s">
        <v>5</v>
      </c>
      <c r="O3676" s="181" t="s">
        <v>271</v>
      </c>
      <c r="P3676" s="184" t="s">
        <v>7092</v>
      </c>
      <c r="Q3676" s="185" t="s">
        <v>107</v>
      </c>
      <c r="R3676" s="181" t="s">
        <v>37</v>
      </c>
      <c r="S3676" s="181" t="s">
        <v>96</v>
      </c>
      <c r="T3676" s="186" t="s">
        <v>7236</v>
      </c>
      <c r="U3676" s="187" t="s">
        <v>7093</v>
      </c>
      <c r="V3676" s="188" t="str" cm="1">
        <f t="array" ref="V3676">IF(SUM(LEN(A3676:U3676))=0,"",IF(OR(OR(ISBLANK(E3676),SUM(LEN(B3676),LEN(C3676))=0),AND(NOT(D3676="Unknown"),ISBLANK(I3676)),AND(NOT(N3676="Unknown"),ISBLANK(Q3676))),"Missing Information", INDEX(Table15[Entire Service Line Classification], MATCH(SUMIFS(Table15[Unique ID],Table15[System-Owned Portion],D3676,Table15[If Material Anything Other than "Lead" in Column E,Was Material Ever Previously Lead?],F3676,Table15[Customer-Owned Portion],N3676),Table15[Unique ID],0),0)))</f>
        <v>Galvanized Requiring Replacement</v>
      </c>
      <c r="W3676" s="189"/>
    </row>
    <row r="3677" spans="1:23" s="190" customFormat="1" ht="37.5" x14ac:dyDescent="0.25">
      <c r="A3677" s="180" t="s">
        <v>225</v>
      </c>
      <c r="B3677" s="181" t="s">
        <v>7290</v>
      </c>
      <c r="C3677" s="182" t="s">
        <v>225</v>
      </c>
      <c r="D3677" s="183" t="s">
        <v>36</v>
      </c>
      <c r="E3677" s="181" t="s">
        <v>35</v>
      </c>
      <c r="F3677" s="183" t="s">
        <v>45</v>
      </c>
      <c r="G3677" s="181" t="s">
        <v>278</v>
      </c>
      <c r="H3677" s="184" t="s">
        <v>7090</v>
      </c>
      <c r="I3677" s="185" t="s">
        <v>107</v>
      </c>
      <c r="J3677" s="181" t="s">
        <v>37</v>
      </c>
      <c r="K3677" s="181" t="s">
        <v>96</v>
      </c>
      <c r="L3677" s="186" t="s">
        <v>7236</v>
      </c>
      <c r="M3677" s="187" t="s">
        <v>225</v>
      </c>
      <c r="N3677" s="183" t="s">
        <v>5</v>
      </c>
      <c r="O3677" s="181" t="s">
        <v>278</v>
      </c>
      <c r="P3677" s="184" t="s">
        <v>7092</v>
      </c>
      <c r="Q3677" s="185" t="s">
        <v>107</v>
      </c>
      <c r="R3677" s="181" t="s">
        <v>37</v>
      </c>
      <c r="S3677" s="181" t="s">
        <v>96</v>
      </c>
      <c r="T3677" s="186" t="s">
        <v>7236</v>
      </c>
      <c r="U3677" s="187" t="s">
        <v>7093</v>
      </c>
      <c r="V3677" s="188" t="str" cm="1">
        <f t="array" ref="V3677">IF(SUM(LEN(A3677:U3677))=0,"",IF(OR(OR(ISBLANK(E3677),SUM(LEN(B3677),LEN(C3677))=0),AND(NOT(D3677="Unknown"),ISBLANK(I3677)),AND(NOT(N3677="Unknown"),ISBLANK(Q3677))),"Missing Information", INDEX(Table15[Entire Service Line Classification], MATCH(SUMIFS(Table15[Unique ID],Table15[System-Owned Portion],D3677,Table15[If Material Anything Other than "Lead" in Column E,Was Material Ever Previously Lead?],F3677,Table15[Customer-Owned Portion],N3677),Table15[Unique ID],0),0)))</f>
        <v>Galvanized Requiring Replacement</v>
      </c>
      <c r="W3677" s="189"/>
    </row>
    <row r="3678" spans="1:23" s="190" customFormat="1" ht="37.5" x14ac:dyDescent="0.25">
      <c r="A3678" s="180" t="s">
        <v>225</v>
      </c>
      <c r="B3678" s="181" t="s">
        <v>7291</v>
      </c>
      <c r="C3678" s="182" t="s">
        <v>225</v>
      </c>
      <c r="D3678" s="183" t="s">
        <v>43</v>
      </c>
      <c r="E3678" s="181" t="s">
        <v>35</v>
      </c>
      <c r="F3678" s="183" t="s">
        <v>45</v>
      </c>
      <c r="G3678" s="181" t="s">
        <v>266</v>
      </c>
      <c r="H3678" s="184" t="s">
        <v>7090</v>
      </c>
      <c r="I3678" s="185" t="s">
        <v>107</v>
      </c>
      <c r="J3678" s="181" t="s">
        <v>37</v>
      </c>
      <c r="K3678" s="181" t="s">
        <v>96</v>
      </c>
      <c r="L3678" s="186" t="s">
        <v>7232</v>
      </c>
      <c r="M3678" s="187" t="s">
        <v>225</v>
      </c>
      <c r="N3678" s="183" t="s">
        <v>5</v>
      </c>
      <c r="O3678" s="181" t="s">
        <v>266</v>
      </c>
      <c r="P3678" s="184" t="s">
        <v>7092</v>
      </c>
      <c r="Q3678" s="185" t="s">
        <v>107</v>
      </c>
      <c r="R3678" s="181" t="s">
        <v>37</v>
      </c>
      <c r="S3678" s="181" t="s">
        <v>96</v>
      </c>
      <c r="T3678" s="186" t="s">
        <v>7232</v>
      </c>
      <c r="U3678" s="187" t="s">
        <v>7093</v>
      </c>
      <c r="V3678" s="188" t="str" cm="1">
        <f t="array" ref="V3678">IF(SUM(LEN(A3678:U3678))=0,"",IF(OR(OR(ISBLANK(E3678),SUM(LEN(B3678),LEN(C3678))=0),AND(NOT(D3678="Unknown"),ISBLANK(I3678)),AND(NOT(N3678="Unknown"),ISBLANK(Q3678))),"Missing Information", INDEX(Table15[Entire Service Line Classification], MATCH(SUMIFS(Table15[Unique ID],Table15[System-Owned Portion],D3678,Table15[If Material Anything Other than "Lead" in Column E,Was Material Ever Previously Lead?],F3678,Table15[Customer-Owned Portion],N3678),Table15[Unique ID],0),0)))</f>
        <v>Galvanized Requiring Replacement</v>
      </c>
      <c r="W3678" s="189"/>
    </row>
    <row r="3679" spans="1:23" s="190" customFormat="1" ht="37.5" x14ac:dyDescent="0.25">
      <c r="A3679" s="180" t="s">
        <v>225</v>
      </c>
      <c r="B3679" s="181" t="s">
        <v>7292</v>
      </c>
      <c r="C3679" s="182" t="s">
        <v>225</v>
      </c>
      <c r="D3679" s="183" t="s">
        <v>36</v>
      </c>
      <c r="E3679" s="181" t="s">
        <v>35</v>
      </c>
      <c r="F3679" s="183" t="s">
        <v>45</v>
      </c>
      <c r="G3679" s="181" t="s">
        <v>271</v>
      </c>
      <c r="H3679" s="184" t="s">
        <v>7090</v>
      </c>
      <c r="I3679" s="185" t="s">
        <v>107</v>
      </c>
      <c r="J3679" s="181" t="s">
        <v>37</v>
      </c>
      <c r="K3679" s="181" t="s">
        <v>96</v>
      </c>
      <c r="L3679" s="186" t="s">
        <v>7232</v>
      </c>
      <c r="M3679" s="187" t="s">
        <v>225</v>
      </c>
      <c r="N3679" s="183" t="s">
        <v>5</v>
      </c>
      <c r="O3679" s="181" t="s">
        <v>271</v>
      </c>
      <c r="P3679" s="184" t="s">
        <v>7090</v>
      </c>
      <c r="Q3679" s="185" t="s">
        <v>107</v>
      </c>
      <c r="R3679" s="181" t="s">
        <v>37</v>
      </c>
      <c r="S3679" s="181" t="s">
        <v>96</v>
      </c>
      <c r="T3679" s="186" t="s">
        <v>7232</v>
      </c>
      <c r="U3679" s="187" t="s">
        <v>7093</v>
      </c>
      <c r="V3679" s="188" t="str" cm="1">
        <f t="array" ref="V3679">IF(SUM(LEN(A3679:U3679))=0,"",IF(OR(OR(ISBLANK(E3679),SUM(LEN(B3679),LEN(C3679))=0),AND(NOT(D3679="Unknown"),ISBLANK(I3679)),AND(NOT(N3679="Unknown"),ISBLANK(Q3679))),"Missing Information", INDEX(Table15[Entire Service Line Classification], MATCH(SUMIFS(Table15[Unique ID],Table15[System-Owned Portion],D3679,Table15[If Material Anything Other than "Lead" in Column E,Was Material Ever Previously Lead?],F3679,Table15[Customer-Owned Portion],N3679),Table15[Unique ID],0),0)))</f>
        <v>Galvanized Requiring Replacement</v>
      </c>
      <c r="W3679" s="189"/>
    </row>
    <row r="3680" spans="1:23" s="190" customFormat="1" ht="37.5" x14ac:dyDescent="0.25">
      <c r="A3680" s="180" t="s">
        <v>225</v>
      </c>
      <c r="B3680" s="181" t="s">
        <v>7293</v>
      </c>
      <c r="C3680" s="182" t="s">
        <v>225</v>
      </c>
      <c r="D3680" s="183" t="s">
        <v>36</v>
      </c>
      <c r="E3680" s="181" t="s">
        <v>35</v>
      </c>
      <c r="F3680" s="183" t="s">
        <v>45</v>
      </c>
      <c r="G3680" s="181" t="s">
        <v>235</v>
      </c>
      <c r="H3680" s="184" t="s">
        <v>7090</v>
      </c>
      <c r="I3680" s="185" t="s">
        <v>107</v>
      </c>
      <c r="J3680" s="181" t="s">
        <v>37</v>
      </c>
      <c r="K3680" s="181" t="s">
        <v>96</v>
      </c>
      <c r="L3680" s="186" t="s">
        <v>7232</v>
      </c>
      <c r="M3680" s="187" t="s">
        <v>225</v>
      </c>
      <c r="N3680" s="183" t="s">
        <v>36</v>
      </c>
      <c r="O3680" s="181" t="s">
        <v>235</v>
      </c>
      <c r="P3680" s="184" t="s">
        <v>7090</v>
      </c>
      <c r="Q3680" s="185" t="s">
        <v>107</v>
      </c>
      <c r="R3680" s="181" t="s">
        <v>37</v>
      </c>
      <c r="S3680" s="181" t="s">
        <v>96</v>
      </c>
      <c r="T3680" s="186" t="s">
        <v>7232</v>
      </c>
      <c r="U3680" s="187" t="s">
        <v>7093</v>
      </c>
      <c r="V3680" s="188" t="str" cm="1">
        <f t="array" ref="V3680">IF(SUM(LEN(A3680:U3680))=0,"",IF(OR(OR(ISBLANK(E3680),SUM(LEN(B3680),LEN(C3680))=0),AND(NOT(D3680="Unknown"),ISBLANK(I3680)),AND(NOT(N3680="Unknown"),ISBLANK(Q3680))),"Missing Information", INDEX(Table15[Entire Service Line Classification], MATCH(SUMIFS(Table15[Unique ID],Table15[System-Owned Portion],D3680,Table15[If Material Anything Other than "Lead" in Column E,Was Material Ever Previously Lead?],F3680,Table15[Customer-Owned Portion],N3680),Table15[Unique ID],0),0)))</f>
        <v>Non-lead</v>
      </c>
      <c r="W3680" s="189"/>
    </row>
    <row r="3681" spans="1:23" s="190" customFormat="1" ht="37.5" x14ac:dyDescent="0.25">
      <c r="A3681" s="180" t="s">
        <v>225</v>
      </c>
      <c r="B3681" s="181" t="s">
        <v>7294</v>
      </c>
      <c r="C3681" s="182" t="s">
        <v>225</v>
      </c>
      <c r="D3681" s="183" t="s">
        <v>36</v>
      </c>
      <c r="E3681" s="181" t="s">
        <v>35</v>
      </c>
      <c r="F3681" s="183" t="s">
        <v>45</v>
      </c>
      <c r="G3681" s="181" t="s">
        <v>255</v>
      </c>
      <c r="H3681" s="184" t="s">
        <v>7090</v>
      </c>
      <c r="I3681" s="185" t="s">
        <v>107</v>
      </c>
      <c r="J3681" s="181" t="s">
        <v>37</v>
      </c>
      <c r="K3681" s="181" t="s">
        <v>96</v>
      </c>
      <c r="L3681" s="186" t="s">
        <v>7232</v>
      </c>
      <c r="M3681" s="187" t="s">
        <v>225</v>
      </c>
      <c r="N3681" s="183" t="s">
        <v>5</v>
      </c>
      <c r="O3681" s="181" t="s">
        <v>255</v>
      </c>
      <c r="P3681" s="184" t="s">
        <v>7092</v>
      </c>
      <c r="Q3681" s="185" t="s">
        <v>107</v>
      </c>
      <c r="R3681" s="181" t="s">
        <v>37</v>
      </c>
      <c r="S3681" s="181" t="s">
        <v>96</v>
      </c>
      <c r="T3681" s="186" t="s">
        <v>7232</v>
      </c>
      <c r="U3681" s="187" t="s">
        <v>7093</v>
      </c>
      <c r="V3681" s="188" t="str" cm="1">
        <f t="array" ref="V3681">IF(SUM(LEN(A3681:U3681))=0,"",IF(OR(OR(ISBLANK(E3681),SUM(LEN(B3681),LEN(C3681))=0),AND(NOT(D3681="Unknown"),ISBLANK(I3681)),AND(NOT(N3681="Unknown"),ISBLANK(Q3681))),"Missing Information", INDEX(Table15[Entire Service Line Classification], MATCH(SUMIFS(Table15[Unique ID],Table15[System-Owned Portion],D3681,Table15[If Material Anything Other than "Lead" in Column E,Was Material Ever Previously Lead?],F3681,Table15[Customer-Owned Portion],N3681),Table15[Unique ID],0),0)))</f>
        <v>Galvanized Requiring Replacement</v>
      </c>
      <c r="W3681" s="189"/>
    </row>
    <row r="3682" spans="1:23" s="190" customFormat="1" ht="37.5" x14ac:dyDescent="0.25">
      <c r="A3682" s="180" t="s">
        <v>225</v>
      </c>
      <c r="B3682" s="181" t="s">
        <v>7295</v>
      </c>
      <c r="C3682" s="182" t="s">
        <v>225</v>
      </c>
      <c r="D3682" s="183" t="s">
        <v>43</v>
      </c>
      <c r="E3682" s="181" t="s">
        <v>35</v>
      </c>
      <c r="F3682" s="183" t="s">
        <v>45</v>
      </c>
      <c r="G3682" s="181" t="s">
        <v>279</v>
      </c>
      <c r="H3682" s="184" t="s">
        <v>7090</v>
      </c>
      <c r="I3682" s="185" t="s">
        <v>107</v>
      </c>
      <c r="J3682" s="181" t="s">
        <v>37</v>
      </c>
      <c r="K3682" s="181" t="s">
        <v>96</v>
      </c>
      <c r="L3682" s="186" t="s">
        <v>7232</v>
      </c>
      <c r="M3682" s="187" t="s">
        <v>225</v>
      </c>
      <c r="N3682" s="183" t="s">
        <v>5</v>
      </c>
      <c r="O3682" s="181" t="s">
        <v>279</v>
      </c>
      <c r="P3682" s="184" t="s">
        <v>7092</v>
      </c>
      <c r="Q3682" s="185" t="s">
        <v>107</v>
      </c>
      <c r="R3682" s="181" t="s">
        <v>37</v>
      </c>
      <c r="S3682" s="181" t="s">
        <v>96</v>
      </c>
      <c r="T3682" s="186" t="s">
        <v>7232</v>
      </c>
      <c r="U3682" s="187" t="s">
        <v>7093</v>
      </c>
      <c r="V3682" s="188" t="str" cm="1">
        <f t="array" ref="V3682">IF(SUM(LEN(A3682:U3682))=0,"",IF(OR(OR(ISBLANK(E3682),SUM(LEN(B3682),LEN(C3682))=0),AND(NOT(D3682="Unknown"),ISBLANK(I3682)),AND(NOT(N3682="Unknown"),ISBLANK(Q3682))),"Missing Information", INDEX(Table15[Entire Service Line Classification], MATCH(SUMIFS(Table15[Unique ID],Table15[System-Owned Portion],D3682,Table15[If Material Anything Other than "Lead" in Column E,Was Material Ever Previously Lead?],F3682,Table15[Customer-Owned Portion],N3682),Table15[Unique ID],0),0)))</f>
        <v>Galvanized Requiring Replacement</v>
      </c>
      <c r="W3682" s="189"/>
    </row>
    <row r="3683" spans="1:23" s="190" customFormat="1" ht="37.5" x14ac:dyDescent="0.25">
      <c r="A3683" s="180" t="s">
        <v>225</v>
      </c>
      <c r="B3683" s="181" t="s">
        <v>7296</v>
      </c>
      <c r="C3683" s="182" t="s">
        <v>225</v>
      </c>
      <c r="D3683" s="183" t="s">
        <v>36</v>
      </c>
      <c r="E3683" s="181" t="s">
        <v>35</v>
      </c>
      <c r="F3683" s="183" t="s">
        <v>45</v>
      </c>
      <c r="G3683" s="181" t="s">
        <v>280</v>
      </c>
      <c r="H3683" s="184" t="s">
        <v>7090</v>
      </c>
      <c r="I3683" s="185" t="s">
        <v>107</v>
      </c>
      <c r="J3683" s="181" t="s">
        <v>37</v>
      </c>
      <c r="K3683" s="181" t="s">
        <v>96</v>
      </c>
      <c r="L3683" s="186" t="s">
        <v>7232</v>
      </c>
      <c r="M3683" s="187" t="s">
        <v>225</v>
      </c>
      <c r="N3683" s="183" t="s">
        <v>36</v>
      </c>
      <c r="O3683" s="181" t="s">
        <v>280</v>
      </c>
      <c r="P3683" s="184" t="s">
        <v>7092</v>
      </c>
      <c r="Q3683" s="185" t="s">
        <v>107</v>
      </c>
      <c r="R3683" s="181" t="s">
        <v>37</v>
      </c>
      <c r="S3683" s="181" t="s">
        <v>96</v>
      </c>
      <c r="T3683" s="186" t="s">
        <v>7232</v>
      </c>
      <c r="U3683" s="187" t="s">
        <v>7093</v>
      </c>
      <c r="V3683" s="188" t="str" cm="1">
        <f t="array" ref="V3683">IF(SUM(LEN(A3683:U3683))=0,"",IF(OR(OR(ISBLANK(E3683),SUM(LEN(B3683),LEN(C3683))=0),AND(NOT(D3683="Unknown"),ISBLANK(I3683)),AND(NOT(N3683="Unknown"),ISBLANK(Q3683))),"Missing Information", INDEX(Table15[Entire Service Line Classification], MATCH(SUMIFS(Table15[Unique ID],Table15[System-Owned Portion],D3683,Table15[If Material Anything Other than "Lead" in Column E,Was Material Ever Previously Lead?],F3683,Table15[Customer-Owned Portion],N3683),Table15[Unique ID],0),0)))</f>
        <v>Non-lead</v>
      </c>
      <c r="W3683" s="189"/>
    </row>
    <row r="3684" spans="1:23" s="190" customFormat="1" ht="37.5" x14ac:dyDescent="0.25">
      <c r="A3684" s="180" t="s">
        <v>225</v>
      </c>
      <c r="B3684" s="181" t="s">
        <v>7297</v>
      </c>
      <c r="C3684" s="182" t="s">
        <v>225</v>
      </c>
      <c r="D3684" s="183" t="s">
        <v>43</v>
      </c>
      <c r="E3684" s="181" t="s">
        <v>35</v>
      </c>
      <c r="F3684" s="183" t="s">
        <v>45</v>
      </c>
      <c r="G3684" s="181" t="s">
        <v>260</v>
      </c>
      <c r="H3684" s="184" t="s">
        <v>7092</v>
      </c>
      <c r="I3684" s="185" t="s">
        <v>107</v>
      </c>
      <c r="J3684" s="181" t="s">
        <v>37</v>
      </c>
      <c r="K3684" s="181" t="s">
        <v>96</v>
      </c>
      <c r="L3684" s="186" t="s">
        <v>7174</v>
      </c>
      <c r="M3684" s="187" t="s">
        <v>225</v>
      </c>
      <c r="N3684" s="183" t="s">
        <v>36</v>
      </c>
      <c r="O3684" s="181" t="s">
        <v>260</v>
      </c>
      <c r="P3684" s="184" t="s">
        <v>7092</v>
      </c>
      <c r="Q3684" s="185" t="s">
        <v>107</v>
      </c>
      <c r="R3684" s="181" t="s">
        <v>37</v>
      </c>
      <c r="S3684" s="181" t="s">
        <v>96</v>
      </c>
      <c r="T3684" s="186" t="s">
        <v>7174</v>
      </c>
      <c r="U3684" s="187" t="s">
        <v>7093</v>
      </c>
      <c r="V3684" s="188" t="str" cm="1">
        <f t="array" ref="V3684">IF(SUM(LEN(A3684:U3684))=0,"",IF(OR(OR(ISBLANK(E3684),SUM(LEN(B3684),LEN(C3684))=0),AND(NOT(D3684="Unknown"),ISBLANK(I3684)),AND(NOT(N3684="Unknown"),ISBLANK(Q3684))),"Missing Information", INDEX(Table15[Entire Service Line Classification], MATCH(SUMIFS(Table15[Unique ID],Table15[System-Owned Portion],D3684,Table15[If Material Anything Other than "Lead" in Column E,Was Material Ever Previously Lead?],F3684,Table15[Customer-Owned Portion],N3684),Table15[Unique ID],0),0)))</f>
        <v>Non-lead</v>
      </c>
      <c r="W3684" s="189"/>
    </row>
    <row r="3685" spans="1:23" s="190" customFormat="1" ht="37.5" x14ac:dyDescent="0.25">
      <c r="A3685" s="180" t="s">
        <v>225</v>
      </c>
      <c r="B3685" s="181" t="s">
        <v>7298</v>
      </c>
      <c r="C3685" s="182" t="s">
        <v>225</v>
      </c>
      <c r="D3685" s="183" t="s">
        <v>36</v>
      </c>
      <c r="E3685" s="181" t="s">
        <v>35</v>
      </c>
      <c r="F3685" s="183" t="s">
        <v>45</v>
      </c>
      <c r="G3685" s="181" t="s">
        <v>7299</v>
      </c>
      <c r="H3685" s="184" t="s">
        <v>7090</v>
      </c>
      <c r="I3685" s="185" t="s">
        <v>107</v>
      </c>
      <c r="J3685" s="181" t="s">
        <v>37</v>
      </c>
      <c r="K3685" s="181" t="s">
        <v>96</v>
      </c>
      <c r="L3685" s="186" t="s">
        <v>7174</v>
      </c>
      <c r="M3685" s="187" t="s">
        <v>225</v>
      </c>
      <c r="N3685" s="183" t="s">
        <v>36</v>
      </c>
      <c r="O3685" s="181" t="s">
        <v>7299</v>
      </c>
      <c r="P3685" s="184" t="s">
        <v>7092</v>
      </c>
      <c r="Q3685" s="185" t="s">
        <v>107</v>
      </c>
      <c r="R3685" s="181" t="s">
        <v>37</v>
      </c>
      <c r="S3685" s="181" t="s">
        <v>96</v>
      </c>
      <c r="T3685" s="186" t="s">
        <v>7174</v>
      </c>
      <c r="U3685" s="187" t="s">
        <v>7093</v>
      </c>
      <c r="V3685" s="188" t="str" cm="1">
        <f t="array" ref="V3685">IF(SUM(LEN(A3685:U3685))=0,"",IF(OR(OR(ISBLANK(E3685),SUM(LEN(B3685),LEN(C3685))=0),AND(NOT(D3685="Unknown"),ISBLANK(I3685)),AND(NOT(N3685="Unknown"),ISBLANK(Q3685))),"Missing Information", INDEX(Table15[Entire Service Line Classification], MATCH(SUMIFS(Table15[Unique ID],Table15[System-Owned Portion],D3685,Table15[If Material Anything Other than "Lead" in Column E,Was Material Ever Previously Lead?],F3685,Table15[Customer-Owned Portion],N3685),Table15[Unique ID],0),0)))</f>
        <v>Non-lead</v>
      </c>
      <c r="W3685" s="189"/>
    </row>
    <row r="3686" spans="1:23" s="190" customFormat="1" ht="37.5" x14ac:dyDescent="0.25">
      <c r="A3686" s="180" t="s">
        <v>225</v>
      </c>
      <c r="B3686" s="181" t="s">
        <v>7300</v>
      </c>
      <c r="C3686" s="182" t="s">
        <v>225</v>
      </c>
      <c r="D3686" s="183" t="s">
        <v>43</v>
      </c>
      <c r="E3686" s="181" t="s">
        <v>35</v>
      </c>
      <c r="F3686" s="183" t="s">
        <v>45</v>
      </c>
      <c r="G3686" s="181" t="s">
        <v>227</v>
      </c>
      <c r="H3686" s="184" t="s">
        <v>7092</v>
      </c>
      <c r="I3686" s="185" t="s">
        <v>107</v>
      </c>
      <c r="J3686" s="181" t="s">
        <v>37</v>
      </c>
      <c r="K3686" s="181" t="s">
        <v>96</v>
      </c>
      <c r="L3686" s="186" t="s">
        <v>7174</v>
      </c>
      <c r="M3686" s="187" t="s">
        <v>225</v>
      </c>
      <c r="N3686" s="183" t="s">
        <v>5</v>
      </c>
      <c r="O3686" s="181" t="s">
        <v>227</v>
      </c>
      <c r="P3686" s="184" t="s">
        <v>7092</v>
      </c>
      <c r="Q3686" s="185" t="s">
        <v>107</v>
      </c>
      <c r="R3686" s="181" t="s">
        <v>37</v>
      </c>
      <c r="S3686" s="181" t="s">
        <v>96</v>
      </c>
      <c r="T3686" s="186" t="s">
        <v>7174</v>
      </c>
      <c r="U3686" s="187" t="s">
        <v>7093</v>
      </c>
      <c r="V3686" s="188" t="str" cm="1">
        <f t="array" ref="V3686">IF(SUM(LEN(A3686:U3686))=0,"",IF(OR(OR(ISBLANK(E3686),SUM(LEN(B3686),LEN(C3686))=0),AND(NOT(D3686="Unknown"),ISBLANK(I3686)),AND(NOT(N3686="Unknown"),ISBLANK(Q3686))),"Missing Information", INDEX(Table15[Entire Service Line Classification], MATCH(SUMIFS(Table15[Unique ID],Table15[System-Owned Portion],D3686,Table15[If Material Anything Other than "Lead" in Column E,Was Material Ever Previously Lead?],F3686,Table15[Customer-Owned Portion],N3686),Table15[Unique ID],0),0)))</f>
        <v>Galvanized Requiring Replacement</v>
      </c>
      <c r="W3686" s="189"/>
    </row>
    <row r="3687" spans="1:23" s="190" customFormat="1" ht="37.5" x14ac:dyDescent="0.25">
      <c r="A3687" s="180" t="s">
        <v>225</v>
      </c>
      <c r="B3687" s="181" t="s">
        <v>7301</v>
      </c>
      <c r="C3687" s="182" t="s">
        <v>225</v>
      </c>
      <c r="D3687" s="183" t="s">
        <v>43</v>
      </c>
      <c r="E3687" s="181" t="s">
        <v>35</v>
      </c>
      <c r="F3687" s="183" t="s">
        <v>45</v>
      </c>
      <c r="G3687" s="181" t="s">
        <v>225</v>
      </c>
      <c r="H3687" s="184" t="s">
        <v>7090</v>
      </c>
      <c r="I3687" s="185" t="s">
        <v>107</v>
      </c>
      <c r="J3687" s="181" t="s">
        <v>37</v>
      </c>
      <c r="K3687" s="181" t="s">
        <v>96</v>
      </c>
      <c r="L3687" s="186" t="s">
        <v>7302</v>
      </c>
      <c r="M3687" s="187" t="s">
        <v>225</v>
      </c>
      <c r="N3687" s="183" t="s">
        <v>5</v>
      </c>
      <c r="O3687" s="181" t="s">
        <v>225</v>
      </c>
      <c r="P3687" s="184" t="s">
        <v>7090</v>
      </c>
      <c r="Q3687" s="185" t="s">
        <v>107</v>
      </c>
      <c r="R3687" s="181" t="s">
        <v>37</v>
      </c>
      <c r="S3687" s="181" t="s">
        <v>96</v>
      </c>
      <c r="T3687" s="186" t="s">
        <v>7302</v>
      </c>
      <c r="U3687" s="187" t="s">
        <v>7093</v>
      </c>
      <c r="V3687" s="188" t="str" cm="1">
        <f t="array" ref="V3687">IF(SUM(LEN(A3687:U3687))=0,"",IF(OR(OR(ISBLANK(E3687),SUM(LEN(B3687),LEN(C3687))=0),AND(NOT(D3687="Unknown"),ISBLANK(I3687)),AND(NOT(N3687="Unknown"),ISBLANK(Q3687))),"Missing Information", INDEX(Table15[Entire Service Line Classification], MATCH(SUMIFS(Table15[Unique ID],Table15[System-Owned Portion],D3687,Table15[If Material Anything Other than "Lead" in Column E,Was Material Ever Previously Lead?],F3687,Table15[Customer-Owned Portion],N3687),Table15[Unique ID],0),0)))</f>
        <v>Galvanized Requiring Replacement</v>
      </c>
      <c r="W3687" s="189"/>
    </row>
    <row r="3688" spans="1:23" s="190" customFormat="1" ht="37.5" x14ac:dyDescent="0.25">
      <c r="A3688" s="180" t="s">
        <v>225</v>
      </c>
      <c r="B3688" s="181" t="s">
        <v>7303</v>
      </c>
      <c r="C3688" s="182" t="s">
        <v>225</v>
      </c>
      <c r="D3688" s="183" t="s">
        <v>36</v>
      </c>
      <c r="E3688" s="181" t="s">
        <v>35</v>
      </c>
      <c r="F3688" s="183" t="s">
        <v>45</v>
      </c>
      <c r="G3688" s="181" t="s">
        <v>228</v>
      </c>
      <c r="H3688" s="184" t="s">
        <v>7090</v>
      </c>
      <c r="I3688" s="185" t="s">
        <v>107</v>
      </c>
      <c r="J3688" s="181" t="s">
        <v>37</v>
      </c>
      <c r="K3688" s="181" t="s">
        <v>96</v>
      </c>
      <c r="L3688" s="186" t="s">
        <v>7304</v>
      </c>
      <c r="M3688" s="187" t="s">
        <v>225</v>
      </c>
      <c r="N3688" s="183" t="s">
        <v>5</v>
      </c>
      <c r="O3688" s="181" t="s">
        <v>228</v>
      </c>
      <c r="P3688" s="184" t="s">
        <v>7092</v>
      </c>
      <c r="Q3688" s="185" t="s">
        <v>107</v>
      </c>
      <c r="R3688" s="181" t="s">
        <v>37</v>
      </c>
      <c r="S3688" s="181" t="s">
        <v>96</v>
      </c>
      <c r="T3688" s="186" t="s">
        <v>7304</v>
      </c>
      <c r="U3688" s="187" t="s">
        <v>7093</v>
      </c>
      <c r="V3688" s="188" t="str" cm="1">
        <f t="array" ref="V3688">IF(SUM(LEN(A3688:U3688))=0,"",IF(OR(OR(ISBLANK(E3688),SUM(LEN(B3688),LEN(C3688))=0),AND(NOT(D3688="Unknown"),ISBLANK(I3688)),AND(NOT(N3688="Unknown"),ISBLANK(Q3688))),"Missing Information", INDEX(Table15[Entire Service Line Classification], MATCH(SUMIFS(Table15[Unique ID],Table15[System-Owned Portion],D3688,Table15[If Material Anything Other than "Lead" in Column E,Was Material Ever Previously Lead?],F3688,Table15[Customer-Owned Portion],N3688),Table15[Unique ID],0),0)))</f>
        <v>Galvanized Requiring Replacement</v>
      </c>
      <c r="W3688" s="189"/>
    </row>
    <row r="3689" spans="1:23" s="190" customFormat="1" ht="37.5" x14ac:dyDescent="0.25">
      <c r="A3689" s="180" t="s">
        <v>225</v>
      </c>
      <c r="B3689" s="181" t="s">
        <v>7305</v>
      </c>
      <c r="C3689" s="182" t="s">
        <v>225</v>
      </c>
      <c r="D3689" s="183" t="s">
        <v>36</v>
      </c>
      <c r="E3689" s="181" t="s">
        <v>35</v>
      </c>
      <c r="F3689" s="183" t="s">
        <v>45</v>
      </c>
      <c r="G3689" s="181" t="s">
        <v>227</v>
      </c>
      <c r="H3689" s="184" t="s">
        <v>7090</v>
      </c>
      <c r="I3689" s="185" t="s">
        <v>107</v>
      </c>
      <c r="J3689" s="181" t="s">
        <v>37</v>
      </c>
      <c r="K3689" s="181" t="s">
        <v>96</v>
      </c>
      <c r="L3689" s="186" t="s">
        <v>7304</v>
      </c>
      <c r="M3689" s="187" t="s">
        <v>225</v>
      </c>
      <c r="N3689" s="183" t="s">
        <v>5</v>
      </c>
      <c r="O3689" s="181" t="s">
        <v>227</v>
      </c>
      <c r="P3689" s="184" t="s">
        <v>7092</v>
      </c>
      <c r="Q3689" s="185" t="s">
        <v>107</v>
      </c>
      <c r="R3689" s="181" t="s">
        <v>37</v>
      </c>
      <c r="S3689" s="181" t="s">
        <v>96</v>
      </c>
      <c r="T3689" s="186" t="s">
        <v>7304</v>
      </c>
      <c r="U3689" s="187" t="s">
        <v>7093</v>
      </c>
      <c r="V3689" s="188" t="str" cm="1">
        <f t="array" ref="V3689">IF(SUM(LEN(A3689:U3689))=0,"",IF(OR(OR(ISBLANK(E3689),SUM(LEN(B3689),LEN(C3689))=0),AND(NOT(D3689="Unknown"),ISBLANK(I3689)),AND(NOT(N3689="Unknown"),ISBLANK(Q3689))),"Missing Information", INDEX(Table15[Entire Service Line Classification], MATCH(SUMIFS(Table15[Unique ID],Table15[System-Owned Portion],D3689,Table15[If Material Anything Other than "Lead" in Column E,Was Material Ever Previously Lead?],F3689,Table15[Customer-Owned Portion],N3689),Table15[Unique ID],0),0)))</f>
        <v>Galvanized Requiring Replacement</v>
      </c>
      <c r="W3689" s="189"/>
    </row>
    <row r="3690" spans="1:23" s="190" customFormat="1" ht="37.5" x14ac:dyDescent="0.25">
      <c r="A3690" s="180" t="s">
        <v>225</v>
      </c>
      <c r="B3690" s="181" t="s">
        <v>7306</v>
      </c>
      <c r="C3690" s="182" t="s">
        <v>225</v>
      </c>
      <c r="D3690" s="183" t="s">
        <v>36</v>
      </c>
      <c r="E3690" s="181" t="s">
        <v>35</v>
      </c>
      <c r="F3690" s="183" t="s">
        <v>45</v>
      </c>
      <c r="G3690" s="181" t="s">
        <v>228</v>
      </c>
      <c r="H3690" s="184" t="s">
        <v>7090</v>
      </c>
      <c r="I3690" s="185" t="s">
        <v>107</v>
      </c>
      <c r="J3690" s="181" t="s">
        <v>37</v>
      </c>
      <c r="K3690" s="181" t="s">
        <v>96</v>
      </c>
      <c r="L3690" s="186" t="s">
        <v>7304</v>
      </c>
      <c r="M3690" s="187" t="s">
        <v>225</v>
      </c>
      <c r="N3690" s="183" t="s">
        <v>36</v>
      </c>
      <c r="O3690" s="181" t="s">
        <v>228</v>
      </c>
      <c r="P3690" s="184" t="s">
        <v>7090</v>
      </c>
      <c r="Q3690" s="185" t="s">
        <v>107</v>
      </c>
      <c r="R3690" s="181" t="s">
        <v>37</v>
      </c>
      <c r="S3690" s="181" t="s">
        <v>96</v>
      </c>
      <c r="T3690" s="186" t="s">
        <v>7304</v>
      </c>
      <c r="U3690" s="187" t="s">
        <v>7093</v>
      </c>
      <c r="V3690" s="188" t="str" cm="1">
        <f t="array" ref="V3690">IF(SUM(LEN(A3690:U3690))=0,"",IF(OR(OR(ISBLANK(E3690),SUM(LEN(B3690),LEN(C3690))=0),AND(NOT(D3690="Unknown"),ISBLANK(I3690)),AND(NOT(N3690="Unknown"),ISBLANK(Q3690))),"Missing Information", INDEX(Table15[Entire Service Line Classification], MATCH(SUMIFS(Table15[Unique ID],Table15[System-Owned Portion],D3690,Table15[If Material Anything Other than "Lead" in Column E,Was Material Ever Previously Lead?],F3690,Table15[Customer-Owned Portion],N3690),Table15[Unique ID],0),0)))</f>
        <v>Non-lead</v>
      </c>
      <c r="W3690" s="189"/>
    </row>
    <row r="3691" spans="1:23" s="190" customFormat="1" ht="37.5" x14ac:dyDescent="0.25">
      <c r="A3691" s="180" t="s">
        <v>225</v>
      </c>
      <c r="B3691" s="181" t="s">
        <v>7307</v>
      </c>
      <c r="C3691" s="182" t="s">
        <v>225</v>
      </c>
      <c r="D3691" s="183" t="s">
        <v>36</v>
      </c>
      <c r="E3691" s="181" t="s">
        <v>35</v>
      </c>
      <c r="F3691" s="183" t="s">
        <v>45</v>
      </c>
      <c r="G3691" s="181" t="s">
        <v>228</v>
      </c>
      <c r="H3691" s="184" t="s">
        <v>7090</v>
      </c>
      <c r="I3691" s="185" t="s">
        <v>107</v>
      </c>
      <c r="J3691" s="181" t="s">
        <v>37</v>
      </c>
      <c r="K3691" s="181" t="s">
        <v>96</v>
      </c>
      <c r="L3691" s="186" t="s">
        <v>7304</v>
      </c>
      <c r="M3691" s="187" t="s">
        <v>225</v>
      </c>
      <c r="N3691" s="183" t="s">
        <v>36</v>
      </c>
      <c r="O3691" s="181" t="s">
        <v>228</v>
      </c>
      <c r="P3691" s="184" t="s">
        <v>7090</v>
      </c>
      <c r="Q3691" s="185" t="s">
        <v>107</v>
      </c>
      <c r="R3691" s="181" t="s">
        <v>37</v>
      </c>
      <c r="S3691" s="181" t="s">
        <v>96</v>
      </c>
      <c r="T3691" s="186" t="s">
        <v>7304</v>
      </c>
      <c r="U3691" s="187" t="s">
        <v>7093</v>
      </c>
      <c r="V3691" s="188" t="str" cm="1">
        <f t="array" ref="V3691">IF(SUM(LEN(A3691:U3691))=0,"",IF(OR(OR(ISBLANK(E3691),SUM(LEN(B3691),LEN(C3691))=0),AND(NOT(D3691="Unknown"),ISBLANK(I3691)),AND(NOT(N3691="Unknown"),ISBLANK(Q3691))),"Missing Information", INDEX(Table15[Entire Service Line Classification], MATCH(SUMIFS(Table15[Unique ID],Table15[System-Owned Portion],D3691,Table15[If Material Anything Other than "Lead" in Column E,Was Material Ever Previously Lead?],F3691,Table15[Customer-Owned Portion],N3691),Table15[Unique ID],0),0)))</f>
        <v>Non-lead</v>
      </c>
      <c r="W3691" s="189"/>
    </row>
    <row r="3692" spans="1:23" s="190" customFormat="1" ht="37.5" x14ac:dyDescent="0.25">
      <c r="A3692" s="180" t="s">
        <v>225</v>
      </c>
      <c r="B3692" s="181" t="s">
        <v>7308</v>
      </c>
      <c r="C3692" s="182" t="s">
        <v>225</v>
      </c>
      <c r="D3692" s="183" t="s">
        <v>36</v>
      </c>
      <c r="E3692" s="181" t="s">
        <v>35</v>
      </c>
      <c r="F3692" s="183" t="s">
        <v>45</v>
      </c>
      <c r="G3692" s="181" t="s">
        <v>227</v>
      </c>
      <c r="H3692" s="184" t="s">
        <v>7090</v>
      </c>
      <c r="I3692" s="185" t="s">
        <v>107</v>
      </c>
      <c r="J3692" s="181" t="s">
        <v>37</v>
      </c>
      <c r="K3692" s="181" t="s">
        <v>96</v>
      </c>
      <c r="L3692" s="186" t="s">
        <v>7304</v>
      </c>
      <c r="M3692" s="187" t="s">
        <v>225</v>
      </c>
      <c r="N3692" s="183" t="s">
        <v>36</v>
      </c>
      <c r="O3692" s="181" t="s">
        <v>227</v>
      </c>
      <c r="P3692" s="184" t="s">
        <v>7090</v>
      </c>
      <c r="Q3692" s="185" t="s">
        <v>107</v>
      </c>
      <c r="R3692" s="181" t="s">
        <v>37</v>
      </c>
      <c r="S3692" s="181" t="s">
        <v>96</v>
      </c>
      <c r="T3692" s="186" t="s">
        <v>7304</v>
      </c>
      <c r="U3692" s="187" t="s">
        <v>7093</v>
      </c>
      <c r="V3692" s="188" t="str" cm="1">
        <f t="array" ref="V3692">IF(SUM(LEN(A3692:U3692))=0,"",IF(OR(OR(ISBLANK(E3692),SUM(LEN(B3692),LEN(C3692))=0),AND(NOT(D3692="Unknown"),ISBLANK(I3692)),AND(NOT(N3692="Unknown"),ISBLANK(Q3692))),"Missing Information", INDEX(Table15[Entire Service Line Classification], MATCH(SUMIFS(Table15[Unique ID],Table15[System-Owned Portion],D3692,Table15[If Material Anything Other than "Lead" in Column E,Was Material Ever Previously Lead?],F3692,Table15[Customer-Owned Portion],N3692),Table15[Unique ID],0),0)))</f>
        <v>Non-lead</v>
      </c>
      <c r="W3692" s="189"/>
    </row>
    <row r="3693" spans="1:23" s="190" customFormat="1" ht="37.5" x14ac:dyDescent="0.25">
      <c r="A3693" s="180" t="s">
        <v>225</v>
      </c>
      <c r="B3693" s="181" t="s">
        <v>7309</v>
      </c>
      <c r="C3693" s="182" t="s">
        <v>225</v>
      </c>
      <c r="D3693" s="183" t="s">
        <v>36</v>
      </c>
      <c r="E3693" s="181" t="s">
        <v>35</v>
      </c>
      <c r="F3693" s="183" t="s">
        <v>45</v>
      </c>
      <c r="G3693" s="181" t="s">
        <v>230</v>
      </c>
      <c r="H3693" s="184" t="s">
        <v>7090</v>
      </c>
      <c r="I3693" s="185" t="s">
        <v>107</v>
      </c>
      <c r="J3693" s="181" t="s">
        <v>37</v>
      </c>
      <c r="K3693" s="181" t="s">
        <v>96</v>
      </c>
      <c r="L3693" s="186" t="s">
        <v>7304</v>
      </c>
      <c r="M3693" s="187" t="s">
        <v>225</v>
      </c>
      <c r="N3693" s="183" t="s">
        <v>36</v>
      </c>
      <c r="O3693" s="181" t="s">
        <v>230</v>
      </c>
      <c r="P3693" s="184" t="s">
        <v>7090</v>
      </c>
      <c r="Q3693" s="185" t="s">
        <v>107</v>
      </c>
      <c r="R3693" s="181" t="s">
        <v>37</v>
      </c>
      <c r="S3693" s="181" t="s">
        <v>96</v>
      </c>
      <c r="T3693" s="186" t="s">
        <v>7304</v>
      </c>
      <c r="U3693" s="187" t="s">
        <v>7093</v>
      </c>
      <c r="V3693" s="188" t="str" cm="1">
        <f t="array" ref="V3693">IF(SUM(LEN(A3693:U3693))=0,"",IF(OR(OR(ISBLANK(E3693),SUM(LEN(B3693),LEN(C3693))=0),AND(NOT(D3693="Unknown"),ISBLANK(I3693)),AND(NOT(N3693="Unknown"),ISBLANK(Q3693))),"Missing Information", INDEX(Table15[Entire Service Line Classification], MATCH(SUMIFS(Table15[Unique ID],Table15[System-Owned Portion],D3693,Table15[If Material Anything Other than "Lead" in Column E,Was Material Ever Previously Lead?],F3693,Table15[Customer-Owned Portion],N3693),Table15[Unique ID],0),0)))</f>
        <v>Non-lead</v>
      </c>
      <c r="W3693" s="189"/>
    </row>
    <row r="3694" spans="1:23" s="190" customFormat="1" ht="37.5" x14ac:dyDescent="0.25">
      <c r="A3694" s="180" t="s">
        <v>225</v>
      </c>
      <c r="B3694" s="181" t="s">
        <v>7310</v>
      </c>
      <c r="C3694" s="182" t="s">
        <v>225</v>
      </c>
      <c r="D3694" s="183" t="s">
        <v>36</v>
      </c>
      <c r="E3694" s="181" t="s">
        <v>35</v>
      </c>
      <c r="F3694" s="183" t="s">
        <v>45</v>
      </c>
      <c r="G3694" s="181" t="s">
        <v>228</v>
      </c>
      <c r="H3694" s="184" t="s">
        <v>7090</v>
      </c>
      <c r="I3694" s="185" t="s">
        <v>107</v>
      </c>
      <c r="J3694" s="181" t="s">
        <v>37</v>
      </c>
      <c r="K3694" s="181" t="s">
        <v>96</v>
      </c>
      <c r="L3694" s="186" t="s">
        <v>7304</v>
      </c>
      <c r="M3694" s="187" t="s">
        <v>225</v>
      </c>
      <c r="N3694" s="183" t="s">
        <v>5</v>
      </c>
      <c r="O3694" s="181" t="s">
        <v>228</v>
      </c>
      <c r="P3694" s="184" t="s">
        <v>7092</v>
      </c>
      <c r="Q3694" s="185" t="s">
        <v>107</v>
      </c>
      <c r="R3694" s="181" t="s">
        <v>37</v>
      </c>
      <c r="S3694" s="181" t="s">
        <v>96</v>
      </c>
      <c r="T3694" s="186" t="s">
        <v>7304</v>
      </c>
      <c r="U3694" s="187" t="s">
        <v>7093</v>
      </c>
      <c r="V3694" s="188" t="str" cm="1">
        <f t="array" ref="V3694">IF(SUM(LEN(A3694:U3694))=0,"",IF(OR(OR(ISBLANK(E3694),SUM(LEN(B3694),LEN(C3694))=0),AND(NOT(D3694="Unknown"),ISBLANK(I3694)),AND(NOT(N3694="Unknown"),ISBLANK(Q3694))),"Missing Information", INDEX(Table15[Entire Service Line Classification], MATCH(SUMIFS(Table15[Unique ID],Table15[System-Owned Portion],D3694,Table15[If Material Anything Other than "Lead" in Column E,Was Material Ever Previously Lead?],F3694,Table15[Customer-Owned Portion],N3694),Table15[Unique ID],0),0)))</f>
        <v>Galvanized Requiring Replacement</v>
      </c>
      <c r="W3694" s="189"/>
    </row>
    <row r="3695" spans="1:23" s="190" customFormat="1" ht="37.5" x14ac:dyDescent="0.25">
      <c r="A3695" s="180" t="s">
        <v>225</v>
      </c>
      <c r="B3695" s="181" t="s">
        <v>7311</v>
      </c>
      <c r="C3695" s="182" t="s">
        <v>225</v>
      </c>
      <c r="D3695" s="183" t="s">
        <v>36</v>
      </c>
      <c r="E3695" s="181" t="s">
        <v>35</v>
      </c>
      <c r="F3695" s="183" t="s">
        <v>45</v>
      </c>
      <c r="G3695" s="181" t="s">
        <v>230</v>
      </c>
      <c r="H3695" s="184" t="s">
        <v>7090</v>
      </c>
      <c r="I3695" s="185" t="s">
        <v>107</v>
      </c>
      <c r="J3695" s="181" t="s">
        <v>37</v>
      </c>
      <c r="K3695" s="181" t="s">
        <v>96</v>
      </c>
      <c r="L3695" s="186" t="s">
        <v>7304</v>
      </c>
      <c r="M3695" s="187" t="s">
        <v>225</v>
      </c>
      <c r="N3695" s="183" t="s">
        <v>5</v>
      </c>
      <c r="O3695" s="181" t="s">
        <v>230</v>
      </c>
      <c r="P3695" s="184" t="s">
        <v>7090</v>
      </c>
      <c r="Q3695" s="185" t="s">
        <v>107</v>
      </c>
      <c r="R3695" s="181" t="s">
        <v>37</v>
      </c>
      <c r="S3695" s="181" t="s">
        <v>96</v>
      </c>
      <c r="T3695" s="186" t="s">
        <v>7304</v>
      </c>
      <c r="U3695" s="187" t="s">
        <v>7093</v>
      </c>
      <c r="V3695" s="188" t="str" cm="1">
        <f t="array" ref="V3695">IF(SUM(LEN(A3695:U3695))=0,"",IF(OR(OR(ISBLANK(E3695),SUM(LEN(B3695),LEN(C3695))=0),AND(NOT(D3695="Unknown"),ISBLANK(I3695)),AND(NOT(N3695="Unknown"),ISBLANK(Q3695))),"Missing Information", INDEX(Table15[Entire Service Line Classification], MATCH(SUMIFS(Table15[Unique ID],Table15[System-Owned Portion],D3695,Table15[If Material Anything Other than "Lead" in Column E,Was Material Ever Previously Lead?],F3695,Table15[Customer-Owned Portion],N3695),Table15[Unique ID],0),0)))</f>
        <v>Galvanized Requiring Replacement</v>
      </c>
      <c r="W3695" s="189"/>
    </row>
    <row r="3696" spans="1:23" s="190" customFormat="1" ht="37.5" x14ac:dyDescent="0.25">
      <c r="A3696" s="180" t="s">
        <v>225</v>
      </c>
      <c r="B3696" s="181" t="s">
        <v>7312</v>
      </c>
      <c r="C3696" s="182" t="s">
        <v>225</v>
      </c>
      <c r="D3696" s="183" t="s">
        <v>36</v>
      </c>
      <c r="E3696" s="181" t="s">
        <v>35</v>
      </c>
      <c r="F3696" s="183" t="s">
        <v>45</v>
      </c>
      <c r="G3696" s="181" t="s">
        <v>230</v>
      </c>
      <c r="H3696" s="184" t="s">
        <v>7090</v>
      </c>
      <c r="I3696" s="185" t="s">
        <v>107</v>
      </c>
      <c r="J3696" s="181" t="s">
        <v>37</v>
      </c>
      <c r="K3696" s="181" t="s">
        <v>96</v>
      </c>
      <c r="L3696" s="186" t="s">
        <v>7304</v>
      </c>
      <c r="M3696" s="187" t="s">
        <v>225</v>
      </c>
      <c r="N3696" s="183" t="s">
        <v>5</v>
      </c>
      <c r="O3696" s="181" t="s">
        <v>230</v>
      </c>
      <c r="P3696" s="184" t="s">
        <v>7090</v>
      </c>
      <c r="Q3696" s="185" t="s">
        <v>107</v>
      </c>
      <c r="R3696" s="181" t="s">
        <v>37</v>
      </c>
      <c r="S3696" s="181" t="s">
        <v>96</v>
      </c>
      <c r="T3696" s="186" t="s">
        <v>7304</v>
      </c>
      <c r="U3696" s="187" t="s">
        <v>7093</v>
      </c>
      <c r="V3696" s="188" t="str" cm="1">
        <f t="array" ref="V3696">IF(SUM(LEN(A3696:U3696))=0,"",IF(OR(OR(ISBLANK(E3696),SUM(LEN(B3696),LEN(C3696))=0),AND(NOT(D3696="Unknown"),ISBLANK(I3696)),AND(NOT(N3696="Unknown"),ISBLANK(Q3696))),"Missing Information", INDEX(Table15[Entire Service Line Classification], MATCH(SUMIFS(Table15[Unique ID],Table15[System-Owned Portion],D3696,Table15[If Material Anything Other than "Lead" in Column E,Was Material Ever Previously Lead?],F3696,Table15[Customer-Owned Portion],N3696),Table15[Unique ID],0),0)))</f>
        <v>Galvanized Requiring Replacement</v>
      </c>
      <c r="W3696" s="189"/>
    </row>
    <row r="3697" spans="1:23" s="190" customFormat="1" ht="37.5" x14ac:dyDescent="0.25">
      <c r="A3697" s="180" t="s">
        <v>225</v>
      </c>
      <c r="B3697" s="181" t="s">
        <v>7313</v>
      </c>
      <c r="C3697" s="182" t="s">
        <v>225</v>
      </c>
      <c r="D3697" s="183" t="s">
        <v>36</v>
      </c>
      <c r="E3697" s="181" t="s">
        <v>35</v>
      </c>
      <c r="F3697" s="183" t="s">
        <v>45</v>
      </c>
      <c r="G3697" s="181" t="s">
        <v>230</v>
      </c>
      <c r="H3697" s="184" t="s">
        <v>7090</v>
      </c>
      <c r="I3697" s="185" t="s">
        <v>107</v>
      </c>
      <c r="J3697" s="181" t="s">
        <v>37</v>
      </c>
      <c r="K3697" s="181" t="s">
        <v>96</v>
      </c>
      <c r="L3697" s="186" t="s">
        <v>7304</v>
      </c>
      <c r="M3697" s="187" t="s">
        <v>225</v>
      </c>
      <c r="N3697" s="183" t="s">
        <v>5</v>
      </c>
      <c r="O3697" s="181" t="s">
        <v>230</v>
      </c>
      <c r="P3697" s="184" t="s">
        <v>7090</v>
      </c>
      <c r="Q3697" s="185" t="s">
        <v>107</v>
      </c>
      <c r="R3697" s="181" t="s">
        <v>37</v>
      </c>
      <c r="S3697" s="181" t="s">
        <v>96</v>
      </c>
      <c r="T3697" s="186" t="s">
        <v>7304</v>
      </c>
      <c r="U3697" s="187" t="s">
        <v>7093</v>
      </c>
      <c r="V3697" s="188" t="str" cm="1">
        <f t="array" ref="V3697">IF(SUM(LEN(A3697:U3697))=0,"",IF(OR(OR(ISBLANK(E3697),SUM(LEN(B3697),LEN(C3697))=0),AND(NOT(D3697="Unknown"),ISBLANK(I3697)),AND(NOT(N3697="Unknown"),ISBLANK(Q3697))),"Missing Information", INDEX(Table15[Entire Service Line Classification], MATCH(SUMIFS(Table15[Unique ID],Table15[System-Owned Portion],D3697,Table15[If Material Anything Other than "Lead" in Column E,Was Material Ever Previously Lead?],F3697,Table15[Customer-Owned Portion],N3697),Table15[Unique ID],0),0)))</f>
        <v>Galvanized Requiring Replacement</v>
      </c>
      <c r="W3697" s="189"/>
    </row>
    <row r="3698" spans="1:23" s="190" customFormat="1" ht="37.5" x14ac:dyDescent="0.25">
      <c r="A3698" s="180" t="s">
        <v>225</v>
      </c>
      <c r="B3698" s="181" t="s">
        <v>7314</v>
      </c>
      <c r="C3698" s="182" t="s">
        <v>225</v>
      </c>
      <c r="D3698" s="183" t="s">
        <v>36</v>
      </c>
      <c r="E3698" s="181" t="s">
        <v>35</v>
      </c>
      <c r="F3698" s="183" t="s">
        <v>45</v>
      </c>
      <c r="G3698" s="181" t="s">
        <v>230</v>
      </c>
      <c r="H3698" s="184" t="s">
        <v>7090</v>
      </c>
      <c r="I3698" s="185" t="s">
        <v>107</v>
      </c>
      <c r="J3698" s="181" t="s">
        <v>37</v>
      </c>
      <c r="K3698" s="181" t="s">
        <v>96</v>
      </c>
      <c r="L3698" s="186" t="s">
        <v>7304</v>
      </c>
      <c r="M3698" s="187" t="s">
        <v>225</v>
      </c>
      <c r="N3698" s="183" t="s">
        <v>5</v>
      </c>
      <c r="O3698" s="181" t="s">
        <v>230</v>
      </c>
      <c r="P3698" s="184" t="s">
        <v>7092</v>
      </c>
      <c r="Q3698" s="185" t="s">
        <v>107</v>
      </c>
      <c r="R3698" s="181" t="s">
        <v>37</v>
      </c>
      <c r="S3698" s="181" t="s">
        <v>96</v>
      </c>
      <c r="T3698" s="186" t="s">
        <v>7304</v>
      </c>
      <c r="U3698" s="187" t="s">
        <v>7093</v>
      </c>
      <c r="V3698" s="188" t="str" cm="1">
        <f t="array" ref="V3698">IF(SUM(LEN(A3698:U3698))=0,"",IF(OR(OR(ISBLANK(E3698),SUM(LEN(B3698),LEN(C3698))=0),AND(NOT(D3698="Unknown"),ISBLANK(I3698)),AND(NOT(N3698="Unknown"),ISBLANK(Q3698))),"Missing Information", INDEX(Table15[Entire Service Line Classification], MATCH(SUMIFS(Table15[Unique ID],Table15[System-Owned Portion],D3698,Table15[If Material Anything Other than "Lead" in Column E,Was Material Ever Previously Lead?],F3698,Table15[Customer-Owned Portion],N3698),Table15[Unique ID],0),0)))</f>
        <v>Galvanized Requiring Replacement</v>
      </c>
      <c r="W3698" s="189"/>
    </row>
    <row r="3699" spans="1:23" s="190" customFormat="1" ht="37.5" x14ac:dyDescent="0.25">
      <c r="A3699" s="180" t="s">
        <v>225</v>
      </c>
      <c r="B3699" s="181" t="s">
        <v>7315</v>
      </c>
      <c r="C3699" s="182" t="s">
        <v>225</v>
      </c>
      <c r="D3699" s="183" t="s">
        <v>36</v>
      </c>
      <c r="E3699" s="181" t="s">
        <v>35</v>
      </c>
      <c r="F3699" s="183" t="s">
        <v>45</v>
      </c>
      <c r="G3699" s="181" t="s">
        <v>230</v>
      </c>
      <c r="H3699" s="184" t="s">
        <v>7090</v>
      </c>
      <c r="I3699" s="185" t="s">
        <v>107</v>
      </c>
      <c r="J3699" s="181" t="s">
        <v>37</v>
      </c>
      <c r="K3699" s="181" t="s">
        <v>96</v>
      </c>
      <c r="L3699" s="186" t="s">
        <v>7304</v>
      </c>
      <c r="M3699" s="187" t="s">
        <v>225</v>
      </c>
      <c r="N3699" s="183" t="s">
        <v>5</v>
      </c>
      <c r="O3699" s="181" t="s">
        <v>230</v>
      </c>
      <c r="P3699" s="184" t="s">
        <v>7092</v>
      </c>
      <c r="Q3699" s="185" t="s">
        <v>107</v>
      </c>
      <c r="R3699" s="181" t="s">
        <v>37</v>
      </c>
      <c r="S3699" s="181" t="s">
        <v>96</v>
      </c>
      <c r="T3699" s="186" t="s">
        <v>7304</v>
      </c>
      <c r="U3699" s="187" t="s">
        <v>7093</v>
      </c>
      <c r="V3699" s="188" t="str" cm="1">
        <f t="array" ref="V3699">IF(SUM(LEN(A3699:U3699))=0,"",IF(OR(OR(ISBLANK(E3699),SUM(LEN(B3699),LEN(C3699))=0),AND(NOT(D3699="Unknown"),ISBLANK(I3699)),AND(NOT(N3699="Unknown"),ISBLANK(Q3699))),"Missing Information", INDEX(Table15[Entire Service Line Classification], MATCH(SUMIFS(Table15[Unique ID],Table15[System-Owned Portion],D3699,Table15[If Material Anything Other than "Lead" in Column E,Was Material Ever Previously Lead?],F3699,Table15[Customer-Owned Portion],N3699),Table15[Unique ID],0),0)))</f>
        <v>Galvanized Requiring Replacement</v>
      </c>
      <c r="W3699" s="189"/>
    </row>
    <row r="3700" spans="1:23" s="190" customFormat="1" ht="37.5" x14ac:dyDescent="0.25">
      <c r="A3700" s="180" t="s">
        <v>225</v>
      </c>
      <c r="B3700" s="181" t="s">
        <v>7316</v>
      </c>
      <c r="C3700" s="182" t="s">
        <v>225</v>
      </c>
      <c r="D3700" s="183" t="s">
        <v>36</v>
      </c>
      <c r="E3700" s="181" t="s">
        <v>35</v>
      </c>
      <c r="F3700" s="183" t="s">
        <v>45</v>
      </c>
      <c r="G3700" s="181" t="s">
        <v>238</v>
      </c>
      <c r="H3700" s="184" t="s">
        <v>7090</v>
      </c>
      <c r="I3700" s="185" t="s">
        <v>107</v>
      </c>
      <c r="J3700" s="181" t="s">
        <v>37</v>
      </c>
      <c r="K3700" s="181" t="s">
        <v>96</v>
      </c>
      <c r="L3700" s="186" t="s">
        <v>7317</v>
      </c>
      <c r="M3700" s="187" t="s">
        <v>225</v>
      </c>
      <c r="N3700" s="183" t="s">
        <v>36</v>
      </c>
      <c r="O3700" s="181" t="s">
        <v>238</v>
      </c>
      <c r="P3700" s="184" t="s">
        <v>7090</v>
      </c>
      <c r="Q3700" s="185" t="s">
        <v>107</v>
      </c>
      <c r="R3700" s="181" t="s">
        <v>37</v>
      </c>
      <c r="S3700" s="181" t="s">
        <v>96</v>
      </c>
      <c r="T3700" s="186" t="s">
        <v>7317</v>
      </c>
      <c r="U3700" s="187" t="s">
        <v>7093</v>
      </c>
      <c r="V3700" s="188" t="str" cm="1">
        <f t="array" ref="V3700">IF(SUM(LEN(A3700:U3700))=0,"",IF(OR(OR(ISBLANK(E3700),SUM(LEN(B3700),LEN(C3700))=0),AND(NOT(D3700="Unknown"),ISBLANK(I3700)),AND(NOT(N3700="Unknown"),ISBLANK(Q3700))),"Missing Information", INDEX(Table15[Entire Service Line Classification], MATCH(SUMIFS(Table15[Unique ID],Table15[System-Owned Portion],D3700,Table15[If Material Anything Other than "Lead" in Column E,Was Material Ever Previously Lead?],F3700,Table15[Customer-Owned Portion],N3700),Table15[Unique ID],0),0)))</f>
        <v>Non-lead</v>
      </c>
      <c r="W3700" s="189"/>
    </row>
    <row r="3701" spans="1:23" s="190" customFormat="1" ht="37.5" x14ac:dyDescent="0.25">
      <c r="A3701" s="180" t="s">
        <v>225</v>
      </c>
      <c r="B3701" s="181" t="s">
        <v>7318</v>
      </c>
      <c r="C3701" s="182" t="s">
        <v>225</v>
      </c>
      <c r="D3701" s="183" t="s">
        <v>36</v>
      </c>
      <c r="E3701" s="181" t="s">
        <v>35</v>
      </c>
      <c r="F3701" s="183" t="s">
        <v>45</v>
      </c>
      <c r="G3701" s="181" t="s">
        <v>228</v>
      </c>
      <c r="H3701" s="184" t="s">
        <v>7090</v>
      </c>
      <c r="I3701" s="185" t="s">
        <v>107</v>
      </c>
      <c r="J3701" s="181" t="s">
        <v>37</v>
      </c>
      <c r="K3701" s="181" t="s">
        <v>96</v>
      </c>
      <c r="L3701" s="186" t="s">
        <v>7304</v>
      </c>
      <c r="M3701" s="187" t="s">
        <v>225</v>
      </c>
      <c r="N3701" s="183" t="s">
        <v>5</v>
      </c>
      <c r="O3701" s="181" t="s">
        <v>228</v>
      </c>
      <c r="P3701" s="184" t="s">
        <v>7092</v>
      </c>
      <c r="Q3701" s="185" t="s">
        <v>107</v>
      </c>
      <c r="R3701" s="181" t="s">
        <v>37</v>
      </c>
      <c r="S3701" s="181" t="s">
        <v>96</v>
      </c>
      <c r="T3701" s="186" t="s">
        <v>7304</v>
      </c>
      <c r="U3701" s="187" t="s">
        <v>7093</v>
      </c>
      <c r="V3701" s="188" t="str" cm="1">
        <f t="array" ref="V3701">IF(SUM(LEN(A3701:U3701))=0,"",IF(OR(OR(ISBLANK(E3701),SUM(LEN(B3701),LEN(C3701))=0),AND(NOT(D3701="Unknown"),ISBLANK(I3701)),AND(NOT(N3701="Unknown"),ISBLANK(Q3701))),"Missing Information", INDEX(Table15[Entire Service Line Classification], MATCH(SUMIFS(Table15[Unique ID],Table15[System-Owned Portion],D3701,Table15[If Material Anything Other than "Lead" in Column E,Was Material Ever Previously Lead?],F3701,Table15[Customer-Owned Portion],N3701),Table15[Unique ID],0),0)))</f>
        <v>Galvanized Requiring Replacement</v>
      </c>
      <c r="W3701" s="189"/>
    </row>
    <row r="3702" spans="1:23" s="190" customFormat="1" ht="37.5" x14ac:dyDescent="0.25">
      <c r="A3702" s="180" t="s">
        <v>225</v>
      </c>
      <c r="B3702" s="181" t="s">
        <v>7319</v>
      </c>
      <c r="C3702" s="182" t="s">
        <v>225</v>
      </c>
      <c r="D3702" s="183" t="s">
        <v>36</v>
      </c>
      <c r="E3702" s="181" t="s">
        <v>35</v>
      </c>
      <c r="F3702" s="183" t="s">
        <v>45</v>
      </c>
      <c r="G3702" s="181" t="s">
        <v>230</v>
      </c>
      <c r="H3702" s="184" t="s">
        <v>7090</v>
      </c>
      <c r="I3702" s="185" t="s">
        <v>107</v>
      </c>
      <c r="J3702" s="181" t="s">
        <v>37</v>
      </c>
      <c r="K3702" s="181" t="s">
        <v>96</v>
      </c>
      <c r="L3702" s="186" t="s">
        <v>7304</v>
      </c>
      <c r="M3702" s="187" t="s">
        <v>225</v>
      </c>
      <c r="N3702" s="183" t="s">
        <v>5</v>
      </c>
      <c r="O3702" s="181" t="s">
        <v>230</v>
      </c>
      <c r="P3702" s="184" t="s">
        <v>7090</v>
      </c>
      <c r="Q3702" s="185" t="s">
        <v>107</v>
      </c>
      <c r="R3702" s="181" t="s">
        <v>37</v>
      </c>
      <c r="S3702" s="181" t="s">
        <v>96</v>
      </c>
      <c r="T3702" s="186" t="s">
        <v>7304</v>
      </c>
      <c r="U3702" s="187" t="s">
        <v>7093</v>
      </c>
      <c r="V3702" s="188" t="str" cm="1">
        <f t="array" ref="V3702">IF(SUM(LEN(A3702:U3702))=0,"",IF(OR(OR(ISBLANK(E3702),SUM(LEN(B3702),LEN(C3702))=0),AND(NOT(D3702="Unknown"),ISBLANK(I3702)),AND(NOT(N3702="Unknown"),ISBLANK(Q3702))),"Missing Information", INDEX(Table15[Entire Service Line Classification], MATCH(SUMIFS(Table15[Unique ID],Table15[System-Owned Portion],D3702,Table15[If Material Anything Other than "Lead" in Column E,Was Material Ever Previously Lead?],F3702,Table15[Customer-Owned Portion],N3702),Table15[Unique ID],0),0)))</f>
        <v>Galvanized Requiring Replacement</v>
      </c>
      <c r="W3702" s="189"/>
    </row>
    <row r="3703" spans="1:23" s="190" customFormat="1" ht="37.5" x14ac:dyDescent="0.25">
      <c r="A3703" s="180" t="s">
        <v>225</v>
      </c>
      <c r="B3703" s="181" t="s">
        <v>7320</v>
      </c>
      <c r="C3703" s="182" t="s">
        <v>225</v>
      </c>
      <c r="D3703" s="183" t="s">
        <v>36</v>
      </c>
      <c r="E3703" s="181" t="s">
        <v>35</v>
      </c>
      <c r="F3703" s="183" t="s">
        <v>45</v>
      </c>
      <c r="G3703" s="181" t="s">
        <v>225</v>
      </c>
      <c r="H3703" s="184" t="s">
        <v>7090</v>
      </c>
      <c r="I3703" s="185" t="s">
        <v>107</v>
      </c>
      <c r="J3703" s="181" t="s">
        <v>37</v>
      </c>
      <c r="K3703" s="181" t="s">
        <v>96</v>
      </c>
      <c r="L3703" s="186" t="s">
        <v>7321</v>
      </c>
      <c r="M3703" s="187" t="s">
        <v>225</v>
      </c>
      <c r="N3703" s="183" t="s">
        <v>36</v>
      </c>
      <c r="O3703" s="181" t="s">
        <v>225</v>
      </c>
      <c r="P3703" s="184" t="s">
        <v>7090</v>
      </c>
      <c r="Q3703" s="185" t="s">
        <v>107</v>
      </c>
      <c r="R3703" s="181" t="s">
        <v>37</v>
      </c>
      <c r="S3703" s="181" t="s">
        <v>96</v>
      </c>
      <c r="T3703" s="186" t="s">
        <v>7321</v>
      </c>
      <c r="U3703" s="187" t="s">
        <v>7093</v>
      </c>
      <c r="V3703" s="188" t="str" cm="1">
        <f t="array" ref="V3703">IF(SUM(LEN(A3703:U3703))=0,"",IF(OR(OR(ISBLANK(E3703),SUM(LEN(B3703),LEN(C3703))=0),AND(NOT(D3703="Unknown"),ISBLANK(I3703)),AND(NOT(N3703="Unknown"),ISBLANK(Q3703))),"Missing Information", INDEX(Table15[Entire Service Line Classification], MATCH(SUMIFS(Table15[Unique ID],Table15[System-Owned Portion],D3703,Table15[If Material Anything Other than "Lead" in Column E,Was Material Ever Previously Lead?],F3703,Table15[Customer-Owned Portion],N3703),Table15[Unique ID],0),0)))</f>
        <v>Non-lead</v>
      </c>
      <c r="W3703" s="189"/>
    </row>
    <row r="3704" spans="1:23" s="190" customFormat="1" ht="37.5" x14ac:dyDescent="0.25">
      <c r="A3704" s="180" t="s">
        <v>225</v>
      </c>
      <c r="B3704" s="181" t="s">
        <v>7322</v>
      </c>
      <c r="C3704" s="182" t="s">
        <v>225</v>
      </c>
      <c r="D3704" s="183" t="s">
        <v>36</v>
      </c>
      <c r="E3704" s="181" t="s">
        <v>35</v>
      </c>
      <c r="F3704" s="183" t="s">
        <v>45</v>
      </c>
      <c r="G3704" s="181" t="s">
        <v>281</v>
      </c>
      <c r="H3704" s="184" t="s">
        <v>7090</v>
      </c>
      <c r="I3704" s="185" t="s">
        <v>107</v>
      </c>
      <c r="J3704" s="181" t="s">
        <v>37</v>
      </c>
      <c r="K3704" s="181" t="s">
        <v>96</v>
      </c>
      <c r="L3704" s="186" t="s">
        <v>7323</v>
      </c>
      <c r="M3704" s="187" t="s">
        <v>225</v>
      </c>
      <c r="N3704" s="183" t="s">
        <v>36</v>
      </c>
      <c r="O3704" s="181" t="s">
        <v>281</v>
      </c>
      <c r="P3704" s="184" t="s">
        <v>7090</v>
      </c>
      <c r="Q3704" s="185" t="s">
        <v>107</v>
      </c>
      <c r="R3704" s="181" t="s">
        <v>37</v>
      </c>
      <c r="S3704" s="181" t="s">
        <v>96</v>
      </c>
      <c r="T3704" s="186" t="s">
        <v>7323</v>
      </c>
      <c r="U3704" s="187" t="s">
        <v>7093</v>
      </c>
      <c r="V3704" s="188" t="str" cm="1">
        <f t="array" ref="V3704">IF(SUM(LEN(A3704:U3704))=0,"",IF(OR(OR(ISBLANK(E3704),SUM(LEN(B3704),LEN(C3704))=0),AND(NOT(D3704="Unknown"),ISBLANK(I3704)),AND(NOT(N3704="Unknown"),ISBLANK(Q3704))),"Missing Information", INDEX(Table15[Entire Service Line Classification], MATCH(SUMIFS(Table15[Unique ID],Table15[System-Owned Portion],D3704,Table15[If Material Anything Other than "Lead" in Column E,Was Material Ever Previously Lead?],F3704,Table15[Customer-Owned Portion],N3704),Table15[Unique ID],0),0)))</f>
        <v>Non-lead</v>
      </c>
      <c r="W3704" s="189"/>
    </row>
    <row r="3705" spans="1:23" s="190" customFormat="1" ht="37.5" x14ac:dyDescent="0.25">
      <c r="A3705" s="180" t="s">
        <v>225</v>
      </c>
      <c r="B3705" s="181" t="s">
        <v>7324</v>
      </c>
      <c r="C3705" s="182" t="s">
        <v>225</v>
      </c>
      <c r="D3705" s="183" t="s">
        <v>36</v>
      </c>
      <c r="E3705" s="181" t="s">
        <v>35</v>
      </c>
      <c r="F3705" s="183" t="s">
        <v>45</v>
      </c>
      <c r="G3705" s="181" t="s">
        <v>246</v>
      </c>
      <c r="H3705" s="184" t="s">
        <v>7121</v>
      </c>
      <c r="I3705" s="185" t="s">
        <v>107</v>
      </c>
      <c r="J3705" s="181" t="s">
        <v>37</v>
      </c>
      <c r="K3705" s="181" t="s">
        <v>96</v>
      </c>
      <c r="L3705" s="186" t="s">
        <v>7325</v>
      </c>
      <c r="M3705" s="187" t="s">
        <v>225</v>
      </c>
      <c r="N3705" s="183" t="s">
        <v>36</v>
      </c>
      <c r="O3705" s="181" t="s">
        <v>246</v>
      </c>
      <c r="P3705" s="184" t="s">
        <v>7121</v>
      </c>
      <c r="Q3705" s="185" t="s">
        <v>107</v>
      </c>
      <c r="R3705" s="181" t="s">
        <v>37</v>
      </c>
      <c r="S3705" s="181" t="s">
        <v>96</v>
      </c>
      <c r="T3705" s="186" t="s">
        <v>7325</v>
      </c>
      <c r="U3705" s="187" t="s">
        <v>7093</v>
      </c>
      <c r="V3705" s="188" t="str" cm="1">
        <f t="array" ref="V3705">IF(SUM(LEN(A3705:U3705))=0,"",IF(OR(OR(ISBLANK(E3705),SUM(LEN(B3705),LEN(C3705))=0),AND(NOT(D3705="Unknown"),ISBLANK(I3705)),AND(NOT(N3705="Unknown"),ISBLANK(Q3705))),"Missing Information", INDEX(Table15[Entire Service Line Classification], MATCH(SUMIFS(Table15[Unique ID],Table15[System-Owned Portion],D3705,Table15[If Material Anything Other than "Lead" in Column E,Was Material Ever Previously Lead?],F3705,Table15[Customer-Owned Portion],N3705),Table15[Unique ID],0),0)))</f>
        <v>Non-lead</v>
      </c>
      <c r="W3705" s="189"/>
    </row>
    <row r="3706" spans="1:23" s="190" customFormat="1" ht="37.5" x14ac:dyDescent="0.25">
      <c r="A3706" s="180" t="s">
        <v>225</v>
      </c>
      <c r="B3706" s="181" t="s">
        <v>7326</v>
      </c>
      <c r="C3706" s="182" t="s">
        <v>225</v>
      </c>
      <c r="D3706" s="183" t="s">
        <v>36</v>
      </c>
      <c r="E3706" s="181" t="s">
        <v>35</v>
      </c>
      <c r="F3706" s="183" t="s">
        <v>45</v>
      </c>
      <c r="G3706" s="181" t="s">
        <v>225</v>
      </c>
      <c r="H3706" s="184" t="s">
        <v>7090</v>
      </c>
      <c r="I3706" s="185" t="s">
        <v>107</v>
      </c>
      <c r="J3706" s="181" t="s">
        <v>37</v>
      </c>
      <c r="K3706" s="181" t="s">
        <v>96</v>
      </c>
      <c r="L3706" s="186" t="s">
        <v>7323</v>
      </c>
      <c r="M3706" s="187" t="s">
        <v>225</v>
      </c>
      <c r="N3706" s="183" t="s">
        <v>5</v>
      </c>
      <c r="O3706" s="181" t="s">
        <v>225</v>
      </c>
      <c r="P3706" s="184" t="s">
        <v>7090</v>
      </c>
      <c r="Q3706" s="185" t="s">
        <v>107</v>
      </c>
      <c r="R3706" s="181" t="s">
        <v>37</v>
      </c>
      <c r="S3706" s="181" t="s">
        <v>96</v>
      </c>
      <c r="T3706" s="186" t="s">
        <v>7323</v>
      </c>
      <c r="U3706" s="187" t="s">
        <v>7093</v>
      </c>
      <c r="V3706" s="188" t="str" cm="1">
        <f t="array" ref="V3706">IF(SUM(LEN(A3706:U3706))=0,"",IF(OR(OR(ISBLANK(E3706),SUM(LEN(B3706),LEN(C3706))=0),AND(NOT(D3706="Unknown"),ISBLANK(I3706)),AND(NOT(N3706="Unknown"),ISBLANK(Q3706))),"Missing Information", INDEX(Table15[Entire Service Line Classification], MATCH(SUMIFS(Table15[Unique ID],Table15[System-Owned Portion],D3706,Table15[If Material Anything Other than "Lead" in Column E,Was Material Ever Previously Lead?],F3706,Table15[Customer-Owned Portion],N3706),Table15[Unique ID],0),0)))</f>
        <v>Galvanized Requiring Replacement</v>
      </c>
      <c r="W3706" s="189"/>
    </row>
    <row r="3707" spans="1:23" s="190" customFormat="1" ht="37.5" x14ac:dyDescent="0.25">
      <c r="A3707" s="180" t="s">
        <v>225</v>
      </c>
      <c r="B3707" s="181" t="s">
        <v>7327</v>
      </c>
      <c r="C3707" s="182" t="s">
        <v>225</v>
      </c>
      <c r="D3707" s="183" t="s">
        <v>43</v>
      </c>
      <c r="E3707" s="181" t="s">
        <v>35</v>
      </c>
      <c r="F3707" s="183" t="s">
        <v>45</v>
      </c>
      <c r="G3707" s="181" t="s">
        <v>225</v>
      </c>
      <c r="H3707" s="184" t="s">
        <v>7090</v>
      </c>
      <c r="I3707" s="185" t="s">
        <v>107</v>
      </c>
      <c r="J3707" s="181" t="s">
        <v>37</v>
      </c>
      <c r="K3707" s="181" t="s">
        <v>96</v>
      </c>
      <c r="L3707" s="186" t="s">
        <v>7323</v>
      </c>
      <c r="M3707" s="187" t="s">
        <v>225</v>
      </c>
      <c r="N3707" s="183" t="s">
        <v>5</v>
      </c>
      <c r="O3707" s="181" t="s">
        <v>225</v>
      </c>
      <c r="P3707" s="184" t="s">
        <v>7092</v>
      </c>
      <c r="Q3707" s="185" t="s">
        <v>107</v>
      </c>
      <c r="R3707" s="181" t="s">
        <v>37</v>
      </c>
      <c r="S3707" s="181" t="s">
        <v>96</v>
      </c>
      <c r="T3707" s="186" t="s">
        <v>7323</v>
      </c>
      <c r="U3707" s="187" t="s">
        <v>7093</v>
      </c>
      <c r="V3707" s="188" t="str" cm="1">
        <f t="array" ref="V3707">IF(SUM(LEN(A3707:U3707))=0,"",IF(OR(OR(ISBLANK(E3707),SUM(LEN(B3707),LEN(C3707))=0),AND(NOT(D3707="Unknown"),ISBLANK(I3707)),AND(NOT(N3707="Unknown"),ISBLANK(Q3707))),"Missing Information", INDEX(Table15[Entire Service Line Classification], MATCH(SUMIFS(Table15[Unique ID],Table15[System-Owned Portion],D3707,Table15[If Material Anything Other than "Lead" in Column E,Was Material Ever Previously Lead?],F3707,Table15[Customer-Owned Portion],N3707),Table15[Unique ID],0),0)))</f>
        <v>Galvanized Requiring Replacement</v>
      </c>
      <c r="W3707" s="189"/>
    </row>
    <row r="3708" spans="1:23" s="190" customFormat="1" ht="37.5" x14ac:dyDescent="0.25">
      <c r="A3708" s="180" t="s">
        <v>225</v>
      </c>
      <c r="B3708" s="181" t="s">
        <v>7328</v>
      </c>
      <c r="C3708" s="182" t="s">
        <v>225</v>
      </c>
      <c r="D3708" s="183" t="s">
        <v>36</v>
      </c>
      <c r="E3708" s="181" t="s">
        <v>35</v>
      </c>
      <c r="F3708" s="183" t="s">
        <v>45</v>
      </c>
      <c r="G3708" s="181" t="s">
        <v>225</v>
      </c>
      <c r="H3708" s="184" t="s">
        <v>7090</v>
      </c>
      <c r="I3708" s="185" t="s">
        <v>107</v>
      </c>
      <c r="J3708" s="181" t="s">
        <v>37</v>
      </c>
      <c r="K3708" s="181" t="s">
        <v>96</v>
      </c>
      <c r="L3708" s="186" t="s">
        <v>7329</v>
      </c>
      <c r="M3708" s="187" t="s">
        <v>225</v>
      </c>
      <c r="N3708" s="183" t="s">
        <v>36</v>
      </c>
      <c r="O3708" s="181" t="s">
        <v>225</v>
      </c>
      <c r="P3708" s="184" t="s">
        <v>7092</v>
      </c>
      <c r="Q3708" s="185" t="s">
        <v>107</v>
      </c>
      <c r="R3708" s="181" t="s">
        <v>37</v>
      </c>
      <c r="S3708" s="181" t="s">
        <v>96</v>
      </c>
      <c r="T3708" s="186" t="s">
        <v>7329</v>
      </c>
      <c r="U3708" s="187" t="s">
        <v>7093</v>
      </c>
      <c r="V3708" s="188" t="str" cm="1">
        <f t="array" ref="V3708">IF(SUM(LEN(A3708:U3708))=0,"",IF(OR(OR(ISBLANK(E3708),SUM(LEN(B3708),LEN(C3708))=0),AND(NOT(D3708="Unknown"),ISBLANK(I3708)),AND(NOT(N3708="Unknown"),ISBLANK(Q3708))),"Missing Information", INDEX(Table15[Entire Service Line Classification], MATCH(SUMIFS(Table15[Unique ID],Table15[System-Owned Portion],D3708,Table15[If Material Anything Other than "Lead" in Column E,Was Material Ever Previously Lead?],F3708,Table15[Customer-Owned Portion],N3708),Table15[Unique ID],0),0)))</f>
        <v>Non-lead</v>
      </c>
      <c r="W3708" s="189"/>
    </row>
    <row r="3709" spans="1:23" s="190" customFormat="1" ht="37.5" x14ac:dyDescent="0.25">
      <c r="A3709" s="180" t="s">
        <v>225</v>
      </c>
      <c r="B3709" s="181" t="s">
        <v>7330</v>
      </c>
      <c r="C3709" s="182" t="s">
        <v>225</v>
      </c>
      <c r="D3709" s="183" t="s">
        <v>36</v>
      </c>
      <c r="E3709" s="181" t="s">
        <v>35</v>
      </c>
      <c r="F3709" s="183" t="s">
        <v>45</v>
      </c>
      <c r="G3709" s="181" t="s">
        <v>225</v>
      </c>
      <c r="H3709" s="184" t="s">
        <v>7090</v>
      </c>
      <c r="I3709" s="185" t="s">
        <v>107</v>
      </c>
      <c r="J3709" s="181" t="s">
        <v>37</v>
      </c>
      <c r="K3709" s="181" t="s">
        <v>96</v>
      </c>
      <c r="L3709" s="186" t="s">
        <v>7329</v>
      </c>
      <c r="M3709" s="187" t="s">
        <v>225</v>
      </c>
      <c r="N3709" s="183" t="s">
        <v>5</v>
      </c>
      <c r="O3709" s="181" t="s">
        <v>225</v>
      </c>
      <c r="P3709" s="184" t="s">
        <v>7092</v>
      </c>
      <c r="Q3709" s="185" t="s">
        <v>107</v>
      </c>
      <c r="R3709" s="181" t="s">
        <v>37</v>
      </c>
      <c r="S3709" s="181" t="s">
        <v>96</v>
      </c>
      <c r="T3709" s="186" t="s">
        <v>7329</v>
      </c>
      <c r="U3709" s="187" t="s">
        <v>7093</v>
      </c>
      <c r="V3709" s="188" t="str" cm="1">
        <f t="array" ref="V3709">IF(SUM(LEN(A3709:U3709))=0,"",IF(OR(OR(ISBLANK(E3709),SUM(LEN(B3709),LEN(C3709))=0),AND(NOT(D3709="Unknown"),ISBLANK(I3709)),AND(NOT(N3709="Unknown"),ISBLANK(Q3709))),"Missing Information", INDEX(Table15[Entire Service Line Classification], MATCH(SUMIFS(Table15[Unique ID],Table15[System-Owned Portion],D3709,Table15[If Material Anything Other than "Lead" in Column E,Was Material Ever Previously Lead?],F3709,Table15[Customer-Owned Portion],N3709),Table15[Unique ID],0),0)))</f>
        <v>Galvanized Requiring Replacement</v>
      </c>
      <c r="W3709" s="189"/>
    </row>
    <row r="3710" spans="1:23" s="190" customFormat="1" ht="37.5" x14ac:dyDescent="0.25">
      <c r="A3710" s="180" t="s">
        <v>225</v>
      </c>
      <c r="B3710" s="181" t="s">
        <v>7331</v>
      </c>
      <c r="C3710" s="182" t="s">
        <v>225</v>
      </c>
      <c r="D3710" s="183" t="s">
        <v>43</v>
      </c>
      <c r="E3710" s="181" t="s">
        <v>35</v>
      </c>
      <c r="F3710" s="183" t="s">
        <v>45</v>
      </c>
      <c r="G3710" s="181" t="s">
        <v>225</v>
      </c>
      <c r="H3710" s="184" t="s">
        <v>7090</v>
      </c>
      <c r="I3710" s="185" t="s">
        <v>107</v>
      </c>
      <c r="J3710" s="181" t="s">
        <v>37</v>
      </c>
      <c r="K3710" s="181" t="s">
        <v>96</v>
      </c>
      <c r="L3710" s="186" t="s">
        <v>7323</v>
      </c>
      <c r="M3710" s="187" t="s">
        <v>225</v>
      </c>
      <c r="N3710" s="183" t="s">
        <v>5</v>
      </c>
      <c r="O3710" s="181" t="s">
        <v>225</v>
      </c>
      <c r="P3710" s="184" t="s">
        <v>7090</v>
      </c>
      <c r="Q3710" s="185" t="s">
        <v>107</v>
      </c>
      <c r="R3710" s="181" t="s">
        <v>37</v>
      </c>
      <c r="S3710" s="181" t="s">
        <v>96</v>
      </c>
      <c r="T3710" s="186" t="s">
        <v>7323</v>
      </c>
      <c r="U3710" s="187" t="s">
        <v>7093</v>
      </c>
      <c r="V3710" s="188" t="str" cm="1">
        <f t="array" ref="V3710">IF(SUM(LEN(A3710:U3710))=0,"",IF(OR(OR(ISBLANK(E3710),SUM(LEN(B3710),LEN(C3710))=0),AND(NOT(D3710="Unknown"),ISBLANK(I3710)),AND(NOT(N3710="Unknown"),ISBLANK(Q3710))),"Missing Information", INDEX(Table15[Entire Service Line Classification], MATCH(SUMIFS(Table15[Unique ID],Table15[System-Owned Portion],D3710,Table15[If Material Anything Other than "Lead" in Column E,Was Material Ever Previously Lead?],F3710,Table15[Customer-Owned Portion],N3710),Table15[Unique ID],0),0)))</f>
        <v>Galvanized Requiring Replacement</v>
      </c>
      <c r="W3710" s="189"/>
    </row>
    <row r="3711" spans="1:23" s="190" customFormat="1" ht="37.5" x14ac:dyDescent="0.25">
      <c r="A3711" s="180" t="s">
        <v>225</v>
      </c>
      <c r="B3711" s="181" t="s">
        <v>7332</v>
      </c>
      <c r="C3711" s="182" t="s">
        <v>225</v>
      </c>
      <c r="D3711" s="183" t="s">
        <v>36</v>
      </c>
      <c r="E3711" s="181" t="s">
        <v>35</v>
      </c>
      <c r="F3711" s="183" t="s">
        <v>45</v>
      </c>
      <c r="G3711" s="181" t="s">
        <v>225</v>
      </c>
      <c r="H3711" s="184" t="s">
        <v>7090</v>
      </c>
      <c r="I3711" s="185" t="s">
        <v>107</v>
      </c>
      <c r="J3711" s="181" t="s">
        <v>37</v>
      </c>
      <c r="K3711" s="181" t="s">
        <v>96</v>
      </c>
      <c r="L3711" s="186" t="s">
        <v>7329</v>
      </c>
      <c r="M3711" s="187" t="s">
        <v>225</v>
      </c>
      <c r="N3711" s="183" t="s">
        <v>5</v>
      </c>
      <c r="O3711" s="181" t="s">
        <v>225</v>
      </c>
      <c r="P3711" s="184" t="s">
        <v>7092</v>
      </c>
      <c r="Q3711" s="185" t="s">
        <v>107</v>
      </c>
      <c r="R3711" s="181" t="s">
        <v>37</v>
      </c>
      <c r="S3711" s="181" t="s">
        <v>96</v>
      </c>
      <c r="T3711" s="186" t="s">
        <v>7329</v>
      </c>
      <c r="U3711" s="187" t="s">
        <v>7093</v>
      </c>
      <c r="V3711" s="188" t="str" cm="1">
        <f t="array" ref="V3711">IF(SUM(LEN(A3711:U3711))=0,"",IF(OR(OR(ISBLANK(E3711),SUM(LEN(B3711),LEN(C3711))=0),AND(NOT(D3711="Unknown"),ISBLANK(I3711)),AND(NOT(N3711="Unknown"),ISBLANK(Q3711))),"Missing Information", INDEX(Table15[Entire Service Line Classification], MATCH(SUMIFS(Table15[Unique ID],Table15[System-Owned Portion],D3711,Table15[If Material Anything Other than "Lead" in Column E,Was Material Ever Previously Lead?],F3711,Table15[Customer-Owned Portion],N3711),Table15[Unique ID],0),0)))</f>
        <v>Galvanized Requiring Replacement</v>
      </c>
      <c r="W3711" s="189"/>
    </row>
    <row r="3712" spans="1:23" s="190" customFormat="1" ht="37.5" x14ac:dyDescent="0.25">
      <c r="A3712" s="180" t="s">
        <v>225</v>
      </c>
      <c r="B3712" s="181" t="s">
        <v>7333</v>
      </c>
      <c r="C3712" s="182" t="s">
        <v>225</v>
      </c>
      <c r="D3712" s="183" t="s">
        <v>36</v>
      </c>
      <c r="E3712" s="181" t="s">
        <v>35</v>
      </c>
      <c r="F3712" s="183" t="s">
        <v>45</v>
      </c>
      <c r="G3712" s="181" t="s">
        <v>225</v>
      </c>
      <c r="H3712" s="184" t="s">
        <v>7090</v>
      </c>
      <c r="I3712" s="185" t="s">
        <v>107</v>
      </c>
      <c r="J3712" s="181" t="s">
        <v>37</v>
      </c>
      <c r="K3712" s="181" t="s">
        <v>96</v>
      </c>
      <c r="L3712" s="186" t="s">
        <v>7334</v>
      </c>
      <c r="M3712" s="187" t="s">
        <v>225</v>
      </c>
      <c r="N3712" s="183" t="s">
        <v>36</v>
      </c>
      <c r="O3712" s="181" t="s">
        <v>225</v>
      </c>
      <c r="P3712" s="184" t="s">
        <v>7090</v>
      </c>
      <c r="Q3712" s="185" t="s">
        <v>107</v>
      </c>
      <c r="R3712" s="181" t="s">
        <v>37</v>
      </c>
      <c r="S3712" s="181" t="s">
        <v>96</v>
      </c>
      <c r="T3712" s="186" t="s">
        <v>7334</v>
      </c>
      <c r="U3712" s="187" t="s">
        <v>7093</v>
      </c>
      <c r="V3712" s="188" t="str" cm="1">
        <f t="array" ref="V3712">IF(SUM(LEN(A3712:U3712))=0,"",IF(OR(OR(ISBLANK(E3712),SUM(LEN(B3712),LEN(C3712))=0),AND(NOT(D3712="Unknown"),ISBLANK(I3712)),AND(NOT(N3712="Unknown"),ISBLANK(Q3712))),"Missing Information", INDEX(Table15[Entire Service Line Classification], MATCH(SUMIFS(Table15[Unique ID],Table15[System-Owned Portion],D3712,Table15[If Material Anything Other than "Lead" in Column E,Was Material Ever Previously Lead?],F3712,Table15[Customer-Owned Portion],N3712),Table15[Unique ID],0),0)))</f>
        <v>Non-lead</v>
      </c>
      <c r="W3712" s="189"/>
    </row>
    <row r="3713" spans="1:23" s="190" customFormat="1" ht="37.5" x14ac:dyDescent="0.25">
      <c r="A3713" s="180" t="s">
        <v>225</v>
      </c>
      <c r="B3713" s="181" t="s">
        <v>7335</v>
      </c>
      <c r="C3713" s="182" t="s">
        <v>225</v>
      </c>
      <c r="D3713" s="183" t="s">
        <v>36</v>
      </c>
      <c r="E3713" s="181" t="s">
        <v>35</v>
      </c>
      <c r="F3713" s="183" t="s">
        <v>45</v>
      </c>
      <c r="G3713" s="181" t="s">
        <v>225</v>
      </c>
      <c r="H3713" s="184" t="s">
        <v>7090</v>
      </c>
      <c r="I3713" s="185" t="s">
        <v>107</v>
      </c>
      <c r="J3713" s="181" t="s">
        <v>37</v>
      </c>
      <c r="K3713" s="181" t="s">
        <v>96</v>
      </c>
      <c r="L3713" s="186" t="s">
        <v>7323</v>
      </c>
      <c r="M3713" s="187" t="s">
        <v>225</v>
      </c>
      <c r="N3713" s="183" t="s">
        <v>5</v>
      </c>
      <c r="O3713" s="181" t="s">
        <v>225</v>
      </c>
      <c r="P3713" s="184" t="s">
        <v>7090</v>
      </c>
      <c r="Q3713" s="185" t="s">
        <v>107</v>
      </c>
      <c r="R3713" s="181" t="s">
        <v>37</v>
      </c>
      <c r="S3713" s="181" t="s">
        <v>96</v>
      </c>
      <c r="T3713" s="186" t="s">
        <v>7323</v>
      </c>
      <c r="U3713" s="187" t="s">
        <v>7093</v>
      </c>
      <c r="V3713" s="188" t="str" cm="1">
        <f t="array" ref="V3713">IF(SUM(LEN(A3713:U3713))=0,"",IF(OR(OR(ISBLANK(E3713),SUM(LEN(B3713),LEN(C3713))=0),AND(NOT(D3713="Unknown"),ISBLANK(I3713)),AND(NOT(N3713="Unknown"),ISBLANK(Q3713))),"Missing Information", INDEX(Table15[Entire Service Line Classification], MATCH(SUMIFS(Table15[Unique ID],Table15[System-Owned Portion],D3713,Table15[If Material Anything Other than "Lead" in Column E,Was Material Ever Previously Lead?],F3713,Table15[Customer-Owned Portion],N3713),Table15[Unique ID],0),0)))</f>
        <v>Galvanized Requiring Replacement</v>
      </c>
      <c r="W3713" s="189"/>
    </row>
    <row r="3714" spans="1:23" s="190" customFormat="1" ht="37.5" x14ac:dyDescent="0.25">
      <c r="A3714" s="180" t="s">
        <v>225</v>
      </c>
      <c r="B3714" s="181" t="s">
        <v>7336</v>
      </c>
      <c r="C3714" s="182" t="s">
        <v>225</v>
      </c>
      <c r="D3714" s="183" t="s">
        <v>36</v>
      </c>
      <c r="E3714" s="181" t="s">
        <v>35</v>
      </c>
      <c r="F3714" s="183" t="s">
        <v>45</v>
      </c>
      <c r="G3714" s="181" t="s">
        <v>225</v>
      </c>
      <c r="H3714" s="184" t="s">
        <v>7090</v>
      </c>
      <c r="I3714" s="185" t="s">
        <v>107</v>
      </c>
      <c r="J3714" s="181" t="s">
        <v>37</v>
      </c>
      <c r="K3714" s="181" t="s">
        <v>96</v>
      </c>
      <c r="L3714" s="186" t="s">
        <v>7222</v>
      </c>
      <c r="M3714" s="187" t="s">
        <v>225</v>
      </c>
      <c r="N3714" s="183" t="s">
        <v>5</v>
      </c>
      <c r="O3714" s="181" t="s">
        <v>225</v>
      </c>
      <c r="P3714" s="184" t="s">
        <v>7092</v>
      </c>
      <c r="Q3714" s="185" t="s">
        <v>107</v>
      </c>
      <c r="R3714" s="181" t="s">
        <v>37</v>
      </c>
      <c r="S3714" s="181" t="s">
        <v>96</v>
      </c>
      <c r="T3714" s="186" t="s">
        <v>7222</v>
      </c>
      <c r="U3714" s="187" t="s">
        <v>7093</v>
      </c>
      <c r="V3714" s="188" t="str" cm="1">
        <f t="array" ref="V3714">IF(SUM(LEN(A3714:U3714))=0,"",IF(OR(OR(ISBLANK(E3714),SUM(LEN(B3714),LEN(C3714))=0),AND(NOT(D3714="Unknown"),ISBLANK(I3714)),AND(NOT(N3714="Unknown"),ISBLANK(Q3714))),"Missing Information", INDEX(Table15[Entire Service Line Classification], MATCH(SUMIFS(Table15[Unique ID],Table15[System-Owned Portion],D3714,Table15[If Material Anything Other than "Lead" in Column E,Was Material Ever Previously Lead?],F3714,Table15[Customer-Owned Portion],N3714),Table15[Unique ID],0),0)))</f>
        <v>Galvanized Requiring Replacement</v>
      </c>
      <c r="W3714" s="189"/>
    </row>
    <row r="3715" spans="1:23" s="190" customFormat="1" ht="37.5" x14ac:dyDescent="0.25">
      <c r="A3715" s="180" t="s">
        <v>225</v>
      </c>
      <c r="B3715" s="181" t="s">
        <v>7337</v>
      </c>
      <c r="C3715" s="182" t="s">
        <v>225</v>
      </c>
      <c r="D3715" s="183" t="s">
        <v>43</v>
      </c>
      <c r="E3715" s="181" t="s">
        <v>35</v>
      </c>
      <c r="F3715" s="183" t="s">
        <v>45</v>
      </c>
      <c r="G3715" s="181" t="s">
        <v>225</v>
      </c>
      <c r="H3715" s="184" t="s">
        <v>7090</v>
      </c>
      <c r="I3715" s="185" t="s">
        <v>107</v>
      </c>
      <c r="J3715" s="181" t="s">
        <v>37</v>
      </c>
      <c r="K3715" s="181" t="s">
        <v>96</v>
      </c>
      <c r="L3715" s="186" t="s">
        <v>7338</v>
      </c>
      <c r="M3715" s="187" t="s">
        <v>225</v>
      </c>
      <c r="N3715" s="183" t="s">
        <v>5</v>
      </c>
      <c r="O3715" s="181" t="s">
        <v>225</v>
      </c>
      <c r="P3715" s="184" t="s">
        <v>7090</v>
      </c>
      <c r="Q3715" s="185" t="s">
        <v>107</v>
      </c>
      <c r="R3715" s="181" t="s">
        <v>37</v>
      </c>
      <c r="S3715" s="181" t="s">
        <v>96</v>
      </c>
      <c r="T3715" s="186" t="s">
        <v>7338</v>
      </c>
      <c r="U3715" s="187" t="s">
        <v>7093</v>
      </c>
      <c r="V3715" s="188" t="str" cm="1">
        <f t="array" ref="V3715">IF(SUM(LEN(A3715:U3715))=0,"",IF(OR(OR(ISBLANK(E3715),SUM(LEN(B3715),LEN(C3715))=0),AND(NOT(D3715="Unknown"),ISBLANK(I3715)),AND(NOT(N3715="Unknown"),ISBLANK(Q3715))),"Missing Information", INDEX(Table15[Entire Service Line Classification], MATCH(SUMIFS(Table15[Unique ID],Table15[System-Owned Portion],D3715,Table15[If Material Anything Other than "Lead" in Column E,Was Material Ever Previously Lead?],F3715,Table15[Customer-Owned Portion],N3715),Table15[Unique ID],0),0)))</f>
        <v>Galvanized Requiring Replacement</v>
      </c>
      <c r="W3715" s="189"/>
    </row>
    <row r="3716" spans="1:23" s="190" customFormat="1" ht="56.25" x14ac:dyDescent="0.25">
      <c r="A3716" s="180" t="s">
        <v>225</v>
      </c>
      <c r="B3716" s="181" t="s">
        <v>7339</v>
      </c>
      <c r="C3716" s="182" t="s">
        <v>225</v>
      </c>
      <c r="D3716" s="183" t="s">
        <v>36</v>
      </c>
      <c r="E3716" s="181" t="s">
        <v>35</v>
      </c>
      <c r="F3716" s="183" t="s">
        <v>35</v>
      </c>
      <c r="G3716" s="181" t="s">
        <v>7340</v>
      </c>
      <c r="H3716" s="184" t="s">
        <v>7090</v>
      </c>
      <c r="I3716" s="185" t="s">
        <v>190</v>
      </c>
      <c r="J3716" s="181" t="s">
        <v>35</v>
      </c>
      <c r="K3716" s="181" t="s">
        <v>225</v>
      </c>
      <c r="L3716" s="186" t="s">
        <v>225</v>
      </c>
      <c r="M3716" s="187" t="s">
        <v>225</v>
      </c>
      <c r="N3716" s="183" t="s">
        <v>36</v>
      </c>
      <c r="O3716" s="181" t="s">
        <v>7340</v>
      </c>
      <c r="P3716" s="184" t="s">
        <v>7090</v>
      </c>
      <c r="Q3716" s="185" t="s">
        <v>190</v>
      </c>
      <c r="R3716" s="181" t="s">
        <v>35</v>
      </c>
      <c r="S3716" s="181" t="s">
        <v>225</v>
      </c>
      <c r="T3716" s="186" t="s">
        <v>225</v>
      </c>
      <c r="U3716" s="187" t="s">
        <v>225</v>
      </c>
      <c r="V3716" s="188" t="str" cm="1">
        <f t="array" ref="V3716">IF(SUM(LEN(A3716:U3716))=0,"",IF(OR(OR(ISBLANK(E3716),SUM(LEN(B3716),LEN(C3716))=0),AND(NOT(D3716="Unknown"),ISBLANK(I3716)),AND(NOT(N3716="Unknown"),ISBLANK(Q3716))),"Missing Information", INDEX(Table15[Entire Service Line Classification], MATCH(SUMIFS(Table15[Unique ID],Table15[System-Owned Portion],D3716,Table15[If Material Anything Other than "Lead" in Column E,Was Material Ever Previously Lead?],F3716,Table15[Customer-Owned Portion],N3716),Table15[Unique ID],0),0)))</f>
        <v>Non-lead</v>
      </c>
      <c r="W3716" s="189"/>
    </row>
    <row r="3717" spans="1:23" s="190" customFormat="1" ht="56.25" x14ac:dyDescent="0.25">
      <c r="A3717" s="180" t="s">
        <v>225</v>
      </c>
      <c r="B3717" s="181" t="s">
        <v>7341</v>
      </c>
      <c r="C3717" s="182" t="s">
        <v>225</v>
      </c>
      <c r="D3717" s="183" t="s">
        <v>36</v>
      </c>
      <c r="E3717" s="181" t="s">
        <v>35</v>
      </c>
      <c r="F3717" s="183" t="s">
        <v>35</v>
      </c>
      <c r="G3717" s="181" t="s">
        <v>7342</v>
      </c>
      <c r="H3717" s="184" t="s">
        <v>7090</v>
      </c>
      <c r="I3717" s="185" t="s">
        <v>190</v>
      </c>
      <c r="J3717" s="181" t="s">
        <v>35</v>
      </c>
      <c r="K3717" s="181" t="s">
        <v>225</v>
      </c>
      <c r="L3717" s="186" t="s">
        <v>225</v>
      </c>
      <c r="M3717" s="187" t="s">
        <v>225</v>
      </c>
      <c r="N3717" s="183" t="s">
        <v>36</v>
      </c>
      <c r="O3717" s="181" t="s">
        <v>7342</v>
      </c>
      <c r="P3717" s="184" t="s">
        <v>7090</v>
      </c>
      <c r="Q3717" s="185" t="s">
        <v>190</v>
      </c>
      <c r="R3717" s="181" t="s">
        <v>35</v>
      </c>
      <c r="S3717" s="181" t="s">
        <v>225</v>
      </c>
      <c r="T3717" s="186" t="s">
        <v>225</v>
      </c>
      <c r="U3717" s="187" t="s">
        <v>225</v>
      </c>
      <c r="V3717" s="188" t="str" cm="1">
        <f t="array" ref="V3717">IF(SUM(LEN(A3717:U3717))=0,"",IF(OR(OR(ISBLANK(E3717),SUM(LEN(B3717),LEN(C3717))=0),AND(NOT(D3717="Unknown"),ISBLANK(I3717)),AND(NOT(N3717="Unknown"),ISBLANK(Q3717))),"Missing Information", INDEX(Table15[Entire Service Line Classification], MATCH(SUMIFS(Table15[Unique ID],Table15[System-Owned Portion],D3717,Table15[If Material Anything Other than "Lead" in Column E,Was Material Ever Previously Lead?],F3717,Table15[Customer-Owned Portion],N3717),Table15[Unique ID],0),0)))</f>
        <v>Non-lead</v>
      </c>
      <c r="W3717" s="189"/>
    </row>
    <row r="3718" spans="1:23" s="190" customFormat="1" ht="56.25" x14ac:dyDescent="0.25">
      <c r="A3718" s="180" t="s">
        <v>225</v>
      </c>
      <c r="B3718" s="181" t="s">
        <v>7343</v>
      </c>
      <c r="C3718" s="182" t="s">
        <v>225</v>
      </c>
      <c r="D3718" s="183" t="s">
        <v>36</v>
      </c>
      <c r="E3718" s="181" t="s">
        <v>35</v>
      </c>
      <c r="F3718" s="183" t="s">
        <v>35</v>
      </c>
      <c r="G3718" s="181" t="s">
        <v>7344</v>
      </c>
      <c r="H3718" s="184" t="s">
        <v>7090</v>
      </c>
      <c r="I3718" s="185" t="s">
        <v>190</v>
      </c>
      <c r="J3718" s="181" t="s">
        <v>35</v>
      </c>
      <c r="K3718" s="181" t="s">
        <v>225</v>
      </c>
      <c r="L3718" s="186" t="s">
        <v>225</v>
      </c>
      <c r="M3718" s="187" t="s">
        <v>225</v>
      </c>
      <c r="N3718" s="183" t="s">
        <v>36</v>
      </c>
      <c r="O3718" s="181" t="s">
        <v>7344</v>
      </c>
      <c r="P3718" s="184" t="s">
        <v>7090</v>
      </c>
      <c r="Q3718" s="185" t="s">
        <v>190</v>
      </c>
      <c r="R3718" s="181" t="s">
        <v>35</v>
      </c>
      <c r="S3718" s="181" t="s">
        <v>225</v>
      </c>
      <c r="T3718" s="186" t="s">
        <v>225</v>
      </c>
      <c r="U3718" s="187" t="s">
        <v>225</v>
      </c>
      <c r="V3718" s="188" t="str" cm="1">
        <f t="array" ref="V3718">IF(SUM(LEN(A3718:U3718))=0,"",IF(OR(OR(ISBLANK(E3718),SUM(LEN(B3718),LEN(C3718))=0),AND(NOT(D3718="Unknown"),ISBLANK(I3718)),AND(NOT(N3718="Unknown"),ISBLANK(Q3718))),"Missing Information", INDEX(Table15[Entire Service Line Classification], MATCH(SUMIFS(Table15[Unique ID],Table15[System-Owned Portion],D3718,Table15[If Material Anything Other than "Lead" in Column E,Was Material Ever Previously Lead?],F3718,Table15[Customer-Owned Portion],N3718),Table15[Unique ID],0),0)))</f>
        <v>Non-lead</v>
      </c>
      <c r="W3718" s="189"/>
    </row>
    <row r="3719" spans="1:23" s="190" customFormat="1" ht="56.25" x14ac:dyDescent="0.25">
      <c r="A3719" s="180" t="s">
        <v>225</v>
      </c>
      <c r="B3719" s="181" t="s">
        <v>7345</v>
      </c>
      <c r="C3719" s="182" t="s">
        <v>225</v>
      </c>
      <c r="D3719" s="183" t="s">
        <v>36</v>
      </c>
      <c r="E3719" s="181" t="s">
        <v>35</v>
      </c>
      <c r="F3719" s="183" t="s">
        <v>35</v>
      </c>
      <c r="G3719" s="181" t="s">
        <v>7344</v>
      </c>
      <c r="H3719" s="184" t="s">
        <v>7090</v>
      </c>
      <c r="I3719" s="185" t="s">
        <v>190</v>
      </c>
      <c r="J3719" s="181" t="s">
        <v>35</v>
      </c>
      <c r="K3719" s="181" t="s">
        <v>225</v>
      </c>
      <c r="L3719" s="186" t="s">
        <v>225</v>
      </c>
      <c r="M3719" s="187" t="s">
        <v>225</v>
      </c>
      <c r="N3719" s="183" t="s">
        <v>36</v>
      </c>
      <c r="O3719" s="181" t="s">
        <v>7344</v>
      </c>
      <c r="P3719" s="184" t="s">
        <v>7090</v>
      </c>
      <c r="Q3719" s="185" t="s">
        <v>190</v>
      </c>
      <c r="R3719" s="181" t="s">
        <v>35</v>
      </c>
      <c r="S3719" s="181" t="s">
        <v>225</v>
      </c>
      <c r="T3719" s="186" t="s">
        <v>225</v>
      </c>
      <c r="U3719" s="187" t="s">
        <v>225</v>
      </c>
      <c r="V3719" s="188" t="str" cm="1">
        <f t="array" ref="V3719">IF(SUM(LEN(A3719:U3719))=0,"",IF(OR(OR(ISBLANK(E3719),SUM(LEN(B3719),LEN(C3719))=0),AND(NOT(D3719="Unknown"),ISBLANK(I3719)),AND(NOT(N3719="Unknown"),ISBLANK(Q3719))),"Missing Information", INDEX(Table15[Entire Service Line Classification], MATCH(SUMIFS(Table15[Unique ID],Table15[System-Owned Portion],D3719,Table15[If Material Anything Other than "Lead" in Column E,Was Material Ever Previously Lead?],F3719,Table15[Customer-Owned Portion],N3719),Table15[Unique ID],0),0)))</f>
        <v>Non-lead</v>
      </c>
      <c r="W3719" s="189"/>
    </row>
    <row r="3720" spans="1:23" s="190" customFormat="1" ht="56.25" x14ac:dyDescent="0.25">
      <c r="A3720" s="180" t="s">
        <v>225</v>
      </c>
      <c r="B3720" s="181" t="s">
        <v>7346</v>
      </c>
      <c r="C3720" s="182" t="s">
        <v>225</v>
      </c>
      <c r="D3720" s="183" t="s">
        <v>36</v>
      </c>
      <c r="E3720" s="181" t="s">
        <v>35</v>
      </c>
      <c r="F3720" s="183" t="s">
        <v>35</v>
      </c>
      <c r="G3720" s="181" t="s">
        <v>7347</v>
      </c>
      <c r="H3720" s="184" t="s">
        <v>7090</v>
      </c>
      <c r="I3720" s="185" t="s">
        <v>190</v>
      </c>
      <c r="J3720" s="181" t="s">
        <v>35</v>
      </c>
      <c r="K3720" s="181" t="s">
        <v>225</v>
      </c>
      <c r="L3720" s="186" t="s">
        <v>225</v>
      </c>
      <c r="M3720" s="187" t="s">
        <v>225</v>
      </c>
      <c r="N3720" s="183" t="s">
        <v>36</v>
      </c>
      <c r="O3720" s="181" t="s">
        <v>7347</v>
      </c>
      <c r="P3720" s="184" t="s">
        <v>7090</v>
      </c>
      <c r="Q3720" s="185" t="s">
        <v>190</v>
      </c>
      <c r="R3720" s="181" t="s">
        <v>35</v>
      </c>
      <c r="S3720" s="181" t="s">
        <v>225</v>
      </c>
      <c r="T3720" s="186" t="s">
        <v>225</v>
      </c>
      <c r="U3720" s="187" t="s">
        <v>225</v>
      </c>
      <c r="V3720" s="188" t="str" cm="1">
        <f t="array" ref="V3720">IF(SUM(LEN(A3720:U3720))=0,"",IF(OR(OR(ISBLANK(E3720),SUM(LEN(B3720),LEN(C3720))=0),AND(NOT(D3720="Unknown"),ISBLANK(I3720)),AND(NOT(N3720="Unknown"),ISBLANK(Q3720))),"Missing Information", INDEX(Table15[Entire Service Line Classification], MATCH(SUMIFS(Table15[Unique ID],Table15[System-Owned Portion],D3720,Table15[If Material Anything Other than "Lead" in Column E,Was Material Ever Previously Lead?],F3720,Table15[Customer-Owned Portion],N3720),Table15[Unique ID],0),0)))</f>
        <v>Non-lead</v>
      </c>
      <c r="W3720" s="189"/>
    </row>
    <row r="3721" spans="1:23" s="190" customFormat="1" ht="56.25" x14ac:dyDescent="0.25">
      <c r="A3721" s="180" t="s">
        <v>225</v>
      </c>
      <c r="B3721" s="181" t="s">
        <v>7348</v>
      </c>
      <c r="C3721" s="182" t="s">
        <v>225</v>
      </c>
      <c r="D3721" s="183" t="s">
        <v>36</v>
      </c>
      <c r="E3721" s="181" t="s">
        <v>35</v>
      </c>
      <c r="F3721" s="183" t="s">
        <v>35</v>
      </c>
      <c r="G3721" s="181" t="s">
        <v>7347</v>
      </c>
      <c r="H3721" s="184" t="s">
        <v>7090</v>
      </c>
      <c r="I3721" s="185" t="s">
        <v>190</v>
      </c>
      <c r="J3721" s="181" t="s">
        <v>35</v>
      </c>
      <c r="K3721" s="181" t="s">
        <v>225</v>
      </c>
      <c r="L3721" s="186" t="s">
        <v>225</v>
      </c>
      <c r="M3721" s="187" t="s">
        <v>225</v>
      </c>
      <c r="N3721" s="183" t="s">
        <v>36</v>
      </c>
      <c r="O3721" s="181" t="s">
        <v>7347</v>
      </c>
      <c r="P3721" s="184" t="s">
        <v>7090</v>
      </c>
      <c r="Q3721" s="185" t="s">
        <v>190</v>
      </c>
      <c r="R3721" s="181" t="s">
        <v>35</v>
      </c>
      <c r="S3721" s="181" t="s">
        <v>225</v>
      </c>
      <c r="T3721" s="186" t="s">
        <v>225</v>
      </c>
      <c r="U3721" s="187" t="s">
        <v>225</v>
      </c>
      <c r="V3721" s="188" t="str" cm="1">
        <f t="array" ref="V3721">IF(SUM(LEN(A3721:U3721))=0,"",IF(OR(OR(ISBLANK(E3721),SUM(LEN(B3721),LEN(C3721))=0),AND(NOT(D3721="Unknown"),ISBLANK(I3721)),AND(NOT(N3721="Unknown"),ISBLANK(Q3721))),"Missing Information", INDEX(Table15[Entire Service Line Classification], MATCH(SUMIFS(Table15[Unique ID],Table15[System-Owned Portion],D3721,Table15[If Material Anything Other than "Lead" in Column E,Was Material Ever Previously Lead?],F3721,Table15[Customer-Owned Portion],N3721),Table15[Unique ID],0),0)))</f>
        <v>Non-lead</v>
      </c>
      <c r="W3721" s="189"/>
    </row>
    <row r="3722" spans="1:23" s="190" customFormat="1" ht="56.25" x14ac:dyDescent="0.25">
      <c r="A3722" s="180" t="s">
        <v>225</v>
      </c>
      <c r="B3722" s="181" t="s">
        <v>7349</v>
      </c>
      <c r="C3722" s="182" t="s">
        <v>225</v>
      </c>
      <c r="D3722" s="183" t="s">
        <v>36</v>
      </c>
      <c r="E3722" s="181" t="s">
        <v>35</v>
      </c>
      <c r="F3722" s="183" t="s">
        <v>35</v>
      </c>
      <c r="G3722" s="181" t="s">
        <v>7350</v>
      </c>
      <c r="H3722" s="184" t="s">
        <v>7090</v>
      </c>
      <c r="I3722" s="185" t="s">
        <v>190</v>
      </c>
      <c r="J3722" s="181" t="s">
        <v>35</v>
      </c>
      <c r="K3722" s="181" t="s">
        <v>225</v>
      </c>
      <c r="L3722" s="186" t="s">
        <v>225</v>
      </c>
      <c r="M3722" s="187" t="s">
        <v>225</v>
      </c>
      <c r="N3722" s="183" t="s">
        <v>36</v>
      </c>
      <c r="O3722" s="181" t="s">
        <v>7350</v>
      </c>
      <c r="P3722" s="184" t="s">
        <v>7090</v>
      </c>
      <c r="Q3722" s="185" t="s">
        <v>190</v>
      </c>
      <c r="R3722" s="181" t="s">
        <v>35</v>
      </c>
      <c r="S3722" s="181" t="s">
        <v>225</v>
      </c>
      <c r="T3722" s="186" t="s">
        <v>225</v>
      </c>
      <c r="U3722" s="187" t="s">
        <v>225</v>
      </c>
      <c r="V3722" s="188" t="str" cm="1">
        <f t="array" ref="V3722">IF(SUM(LEN(A3722:U3722))=0,"",IF(OR(OR(ISBLANK(E3722),SUM(LEN(B3722),LEN(C3722))=0),AND(NOT(D3722="Unknown"),ISBLANK(I3722)),AND(NOT(N3722="Unknown"),ISBLANK(Q3722))),"Missing Information", INDEX(Table15[Entire Service Line Classification], MATCH(SUMIFS(Table15[Unique ID],Table15[System-Owned Portion],D3722,Table15[If Material Anything Other than "Lead" in Column E,Was Material Ever Previously Lead?],F3722,Table15[Customer-Owned Portion],N3722),Table15[Unique ID],0),0)))</f>
        <v>Non-lead</v>
      </c>
      <c r="W3722" s="189"/>
    </row>
    <row r="3723" spans="1:23" s="190" customFormat="1" ht="56.25" x14ac:dyDescent="0.25">
      <c r="A3723" s="180" t="s">
        <v>225</v>
      </c>
      <c r="B3723" s="181" t="s">
        <v>7351</v>
      </c>
      <c r="C3723" s="182" t="s">
        <v>225</v>
      </c>
      <c r="D3723" s="183" t="s">
        <v>36</v>
      </c>
      <c r="E3723" s="181" t="s">
        <v>35</v>
      </c>
      <c r="F3723" s="183" t="s">
        <v>35</v>
      </c>
      <c r="G3723" s="181" t="s">
        <v>7352</v>
      </c>
      <c r="H3723" s="184" t="s">
        <v>7092</v>
      </c>
      <c r="I3723" s="185" t="s">
        <v>190</v>
      </c>
      <c r="J3723" s="181" t="s">
        <v>35</v>
      </c>
      <c r="K3723" s="181" t="s">
        <v>225</v>
      </c>
      <c r="L3723" s="186" t="s">
        <v>225</v>
      </c>
      <c r="M3723" s="187" t="s">
        <v>225</v>
      </c>
      <c r="N3723" s="183" t="s">
        <v>36</v>
      </c>
      <c r="O3723" s="181" t="s">
        <v>7352</v>
      </c>
      <c r="P3723" s="184" t="s">
        <v>7092</v>
      </c>
      <c r="Q3723" s="185" t="s">
        <v>190</v>
      </c>
      <c r="R3723" s="181" t="s">
        <v>35</v>
      </c>
      <c r="S3723" s="181" t="s">
        <v>225</v>
      </c>
      <c r="T3723" s="186" t="s">
        <v>225</v>
      </c>
      <c r="U3723" s="187" t="s">
        <v>225</v>
      </c>
      <c r="V3723" s="188" t="str" cm="1">
        <f t="array" ref="V3723">IF(SUM(LEN(A3723:U3723))=0,"",IF(OR(OR(ISBLANK(E3723),SUM(LEN(B3723),LEN(C3723))=0),AND(NOT(D3723="Unknown"),ISBLANK(I3723)),AND(NOT(N3723="Unknown"),ISBLANK(Q3723))),"Missing Information", INDEX(Table15[Entire Service Line Classification], MATCH(SUMIFS(Table15[Unique ID],Table15[System-Owned Portion],D3723,Table15[If Material Anything Other than "Lead" in Column E,Was Material Ever Previously Lead?],F3723,Table15[Customer-Owned Portion],N3723),Table15[Unique ID],0),0)))</f>
        <v>Non-lead</v>
      </c>
      <c r="W3723" s="189"/>
    </row>
    <row r="3724" spans="1:23" s="190" customFormat="1" ht="56.25" x14ac:dyDescent="0.25">
      <c r="A3724" s="180" t="s">
        <v>225</v>
      </c>
      <c r="B3724" s="181" t="s">
        <v>7353</v>
      </c>
      <c r="C3724" s="182" t="s">
        <v>225</v>
      </c>
      <c r="D3724" s="183" t="s">
        <v>36</v>
      </c>
      <c r="E3724" s="181" t="s">
        <v>35</v>
      </c>
      <c r="F3724" s="183" t="s">
        <v>35</v>
      </c>
      <c r="G3724" s="181" t="s">
        <v>7354</v>
      </c>
      <c r="H3724" s="184" t="s">
        <v>7355</v>
      </c>
      <c r="I3724" s="185" t="s">
        <v>190</v>
      </c>
      <c r="J3724" s="181" t="s">
        <v>35</v>
      </c>
      <c r="K3724" s="181" t="s">
        <v>225</v>
      </c>
      <c r="L3724" s="186" t="s">
        <v>225</v>
      </c>
      <c r="M3724" s="187" t="s">
        <v>225</v>
      </c>
      <c r="N3724" s="183" t="s">
        <v>36</v>
      </c>
      <c r="O3724" s="181" t="s">
        <v>7354</v>
      </c>
      <c r="P3724" s="184" t="s">
        <v>7355</v>
      </c>
      <c r="Q3724" s="185" t="s">
        <v>190</v>
      </c>
      <c r="R3724" s="181" t="s">
        <v>35</v>
      </c>
      <c r="S3724" s="181" t="s">
        <v>225</v>
      </c>
      <c r="T3724" s="186" t="s">
        <v>225</v>
      </c>
      <c r="U3724" s="187" t="s">
        <v>225</v>
      </c>
      <c r="V3724" s="188" t="str" cm="1">
        <f t="array" ref="V3724">IF(SUM(LEN(A3724:U3724))=0,"",IF(OR(OR(ISBLANK(E3724),SUM(LEN(B3724),LEN(C3724))=0),AND(NOT(D3724="Unknown"),ISBLANK(I3724)),AND(NOT(N3724="Unknown"),ISBLANK(Q3724))),"Missing Information", INDEX(Table15[Entire Service Line Classification], MATCH(SUMIFS(Table15[Unique ID],Table15[System-Owned Portion],D3724,Table15[If Material Anything Other than "Lead" in Column E,Was Material Ever Previously Lead?],F3724,Table15[Customer-Owned Portion],N3724),Table15[Unique ID],0),0)))</f>
        <v>Non-lead</v>
      </c>
      <c r="W3724" s="189"/>
    </row>
    <row r="3725" spans="1:23" s="190" customFormat="1" ht="56.25" x14ac:dyDescent="0.25">
      <c r="A3725" s="180" t="s">
        <v>225</v>
      </c>
      <c r="B3725" s="181" t="s">
        <v>7353</v>
      </c>
      <c r="C3725" s="182" t="s">
        <v>225</v>
      </c>
      <c r="D3725" s="183" t="s">
        <v>36</v>
      </c>
      <c r="E3725" s="181" t="s">
        <v>35</v>
      </c>
      <c r="F3725" s="183" t="s">
        <v>35</v>
      </c>
      <c r="G3725" s="181" t="s">
        <v>7354</v>
      </c>
      <c r="H3725" s="184" t="s">
        <v>7090</v>
      </c>
      <c r="I3725" s="185" t="s">
        <v>190</v>
      </c>
      <c r="J3725" s="181" t="s">
        <v>35</v>
      </c>
      <c r="K3725" s="181" t="s">
        <v>225</v>
      </c>
      <c r="L3725" s="186" t="s">
        <v>225</v>
      </c>
      <c r="M3725" s="187" t="s">
        <v>225</v>
      </c>
      <c r="N3725" s="183" t="s">
        <v>36</v>
      </c>
      <c r="O3725" s="181" t="s">
        <v>7354</v>
      </c>
      <c r="P3725" s="184" t="s">
        <v>7090</v>
      </c>
      <c r="Q3725" s="185" t="s">
        <v>190</v>
      </c>
      <c r="R3725" s="181" t="s">
        <v>35</v>
      </c>
      <c r="S3725" s="181" t="s">
        <v>225</v>
      </c>
      <c r="T3725" s="186" t="s">
        <v>225</v>
      </c>
      <c r="U3725" s="187" t="s">
        <v>225</v>
      </c>
      <c r="V3725" s="188" t="str" cm="1">
        <f t="array" ref="V3725">IF(SUM(LEN(A3725:U3725))=0,"",IF(OR(OR(ISBLANK(E3725),SUM(LEN(B3725),LEN(C3725))=0),AND(NOT(D3725="Unknown"),ISBLANK(I3725)),AND(NOT(N3725="Unknown"),ISBLANK(Q3725))),"Missing Information", INDEX(Table15[Entire Service Line Classification], MATCH(SUMIFS(Table15[Unique ID],Table15[System-Owned Portion],D3725,Table15[If Material Anything Other than "Lead" in Column E,Was Material Ever Previously Lead?],F3725,Table15[Customer-Owned Portion],N3725),Table15[Unique ID],0),0)))</f>
        <v>Non-lead</v>
      </c>
      <c r="W3725" s="189"/>
    </row>
    <row r="3726" spans="1:23" s="190" customFormat="1" ht="56.25" x14ac:dyDescent="0.25">
      <c r="A3726" s="180" t="s">
        <v>225</v>
      </c>
      <c r="B3726" s="181" t="s">
        <v>7356</v>
      </c>
      <c r="C3726" s="182" t="s">
        <v>225</v>
      </c>
      <c r="D3726" s="183" t="s">
        <v>36</v>
      </c>
      <c r="E3726" s="181" t="s">
        <v>35</v>
      </c>
      <c r="F3726" s="183" t="s">
        <v>35</v>
      </c>
      <c r="G3726" s="181" t="s">
        <v>7357</v>
      </c>
      <c r="H3726" s="184" t="s">
        <v>7090</v>
      </c>
      <c r="I3726" s="185" t="s">
        <v>190</v>
      </c>
      <c r="J3726" s="181" t="s">
        <v>35</v>
      </c>
      <c r="K3726" s="181" t="s">
        <v>225</v>
      </c>
      <c r="L3726" s="186" t="s">
        <v>225</v>
      </c>
      <c r="M3726" s="187" t="s">
        <v>225</v>
      </c>
      <c r="N3726" s="183" t="s">
        <v>36</v>
      </c>
      <c r="O3726" s="181" t="s">
        <v>7357</v>
      </c>
      <c r="P3726" s="184" t="s">
        <v>7090</v>
      </c>
      <c r="Q3726" s="185" t="s">
        <v>190</v>
      </c>
      <c r="R3726" s="181" t="s">
        <v>35</v>
      </c>
      <c r="S3726" s="181" t="s">
        <v>225</v>
      </c>
      <c r="T3726" s="186" t="s">
        <v>225</v>
      </c>
      <c r="U3726" s="187" t="s">
        <v>225</v>
      </c>
      <c r="V3726" s="188" t="str" cm="1">
        <f t="array" ref="V3726">IF(SUM(LEN(A3726:U3726))=0,"",IF(OR(OR(ISBLANK(E3726),SUM(LEN(B3726),LEN(C3726))=0),AND(NOT(D3726="Unknown"),ISBLANK(I3726)),AND(NOT(N3726="Unknown"),ISBLANK(Q3726))),"Missing Information", INDEX(Table15[Entire Service Line Classification], MATCH(SUMIFS(Table15[Unique ID],Table15[System-Owned Portion],D3726,Table15[If Material Anything Other than "Lead" in Column E,Was Material Ever Previously Lead?],F3726,Table15[Customer-Owned Portion],N3726),Table15[Unique ID],0),0)))</f>
        <v>Non-lead</v>
      </c>
      <c r="W3726" s="189"/>
    </row>
    <row r="3727" spans="1:23" s="190" customFormat="1" ht="56.25" x14ac:dyDescent="0.25">
      <c r="A3727" s="180" t="s">
        <v>225</v>
      </c>
      <c r="B3727" s="181" t="s">
        <v>7358</v>
      </c>
      <c r="C3727" s="182" t="s">
        <v>225</v>
      </c>
      <c r="D3727" s="183" t="s">
        <v>36</v>
      </c>
      <c r="E3727" s="181" t="s">
        <v>35</v>
      </c>
      <c r="F3727" s="183" t="s">
        <v>35</v>
      </c>
      <c r="G3727" s="181" t="s">
        <v>7357</v>
      </c>
      <c r="H3727" s="184" t="s">
        <v>7090</v>
      </c>
      <c r="I3727" s="185" t="s">
        <v>190</v>
      </c>
      <c r="J3727" s="181" t="s">
        <v>35</v>
      </c>
      <c r="K3727" s="181" t="s">
        <v>225</v>
      </c>
      <c r="L3727" s="186" t="s">
        <v>225</v>
      </c>
      <c r="M3727" s="187" t="s">
        <v>225</v>
      </c>
      <c r="N3727" s="183" t="s">
        <v>36</v>
      </c>
      <c r="O3727" s="181" t="s">
        <v>7357</v>
      </c>
      <c r="P3727" s="184" t="s">
        <v>7090</v>
      </c>
      <c r="Q3727" s="185" t="s">
        <v>190</v>
      </c>
      <c r="R3727" s="181" t="s">
        <v>35</v>
      </c>
      <c r="S3727" s="181" t="s">
        <v>225</v>
      </c>
      <c r="T3727" s="186" t="s">
        <v>225</v>
      </c>
      <c r="U3727" s="187" t="s">
        <v>225</v>
      </c>
      <c r="V3727" s="188" t="str" cm="1">
        <f t="array" ref="V3727">IF(SUM(LEN(A3727:U3727))=0,"",IF(OR(OR(ISBLANK(E3727),SUM(LEN(B3727),LEN(C3727))=0),AND(NOT(D3727="Unknown"),ISBLANK(I3727)),AND(NOT(N3727="Unknown"),ISBLANK(Q3727))),"Missing Information", INDEX(Table15[Entire Service Line Classification], MATCH(SUMIFS(Table15[Unique ID],Table15[System-Owned Portion],D3727,Table15[If Material Anything Other than "Lead" in Column E,Was Material Ever Previously Lead?],F3727,Table15[Customer-Owned Portion],N3727),Table15[Unique ID],0),0)))</f>
        <v>Non-lead</v>
      </c>
      <c r="W3727" s="189"/>
    </row>
    <row r="3728" spans="1:23" s="190" customFormat="1" ht="56.25" x14ac:dyDescent="0.25">
      <c r="A3728" s="180" t="s">
        <v>225</v>
      </c>
      <c r="B3728" s="181" t="s">
        <v>7359</v>
      </c>
      <c r="C3728" s="182" t="s">
        <v>225</v>
      </c>
      <c r="D3728" s="183" t="s">
        <v>36</v>
      </c>
      <c r="E3728" s="181" t="s">
        <v>35</v>
      </c>
      <c r="F3728" s="183" t="s">
        <v>35</v>
      </c>
      <c r="G3728" s="181" t="s">
        <v>7360</v>
      </c>
      <c r="H3728" s="184" t="s">
        <v>7090</v>
      </c>
      <c r="I3728" s="185" t="s">
        <v>190</v>
      </c>
      <c r="J3728" s="181" t="s">
        <v>35</v>
      </c>
      <c r="K3728" s="181" t="s">
        <v>225</v>
      </c>
      <c r="L3728" s="186" t="s">
        <v>225</v>
      </c>
      <c r="M3728" s="187" t="s">
        <v>225</v>
      </c>
      <c r="N3728" s="183" t="s">
        <v>36</v>
      </c>
      <c r="O3728" s="181" t="s">
        <v>7360</v>
      </c>
      <c r="P3728" s="184" t="s">
        <v>7090</v>
      </c>
      <c r="Q3728" s="185" t="s">
        <v>190</v>
      </c>
      <c r="R3728" s="181" t="s">
        <v>35</v>
      </c>
      <c r="S3728" s="181" t="s">
        <v>225</v>
      </c>
      <c r="T3728" s="186" t="s">
        <v>225</v>
      </c>
      <c r="U3728" s="187" t="s">
        <v>225</v>
      </c>
      <c r="V3728" s="188" t="str" cm="1">
        <f t="array" ref="V3728">IF(SUM(LEN(A3728:U3728))=0,"",IF(OR(OR(ISBLANK(E3728),SUM(LEN(B3728),LEN(C3728))=0),AND(NOT(D3728="Unknown"),ISBLANK(I3728)),AND(NOT(N3728="Unknown"),ISBLANK(Q3728))),"Missing Information", INDEX(Table15[Entire Service Line Classification], MATCH(SUMIFS(Table15[Unique ID],Table15[System-Owned Portion],D3728,Table15[If Material Anything Other than "Lead" in Column E,Was Material Ever Previously Lead?],F3728,Table15[Customer-Owned Portion],N3728),Table15[Unique ID],0),0)))</f>
        <v>Non-lead</v>
      </c>
      <c r="W3728" s="189"/>
    </row>
    <row r="3729" spans="1:23" s="190" customFormat="1" ht="56.25" x14ac:dyDescent="0.25">
      <c r="A3729" s="180" t="s">
        <v>225</v>
      </c>
      <c r="B3729" s="181" t="s">
        <v>7361</v>
      </c>
      <c r="C3729" s="182" t="s">
        <v>225</v>
      </c>
      <c r="D3729" s="183" t="s">
        <v>36</v>
      </c>
      <c r="E3729" s="181" t="s">
        <v>35</v>
      </c>
      <c r="F3729" s="183" t="s">
        <v>35</v>
      </c>
      <c r="G3729" s="181" t="s">
        <v>7352</v>
      </c>
      <c r="H3729" s="184" t="s">
        <v>7092</v>
      </c>
      <c r="I3729" s="185" t="s">
        <v>190</v>
      </c>
      <c r="J3729" s="181" t="s">
        <v>35</v>
      </c>
      <c r="K3729" s="181" t="s">
        <v>225</v>
      </c>
      <c r="L3729" s="186" t="s">
        <v>225</v>
      </c>
      <c r="M3729" s="187" t="s">
        <v>225</v>
      </c>
      <c r="N3729" s="183" t="s">
        <v>36</v>
      </c>
      <c r="O3729" s="181" t="s">
        <v>7352</v>
      </c>
      <c r="P3729" s="184" t="s">
        <v>7092</v>
      </c>
      <c r="Q3729" s="185" t="s">
        <v>190</v>
      </c>
      <c r="R3729" s="181" t="s">
        <v>35</v>
      </c>
      <c r="S3729" s="181" t="s">
        <v>225</v>
      </c>
      <c r="T3729" s="186" t="s">
        <v>225</v>
      </c>
      <c r="U3729" s="187" t="s">
        <v>225</v>
      </c>
      <c r="V3729" s="188" t="str" cm="1">
        <f t="array" ref="V3729">IF(SUM(LEN(A3729:U3729))=0,"",IF(OR(OR(ISBLANK(E3729),SUM(LEN(B3729),LEN(C3729))=0),AND(NOT(D3729="Unknown"),ISBLANK(I3729)),AND(NOT(N3729="Unknown"),ISBLANK(Q3729))),"Missing Information", INDEX(Table15[Entire Service Line Classification], MATCH(SUMIFS(Table15[Unique ID],Table15[System-Owned Portion],D3729,Table15[If Material Anything Other than "Lead" in Column E,Was Material Ever Previously Lead?],F3729,Table15[Customer-Owned Portion],N3729),Table15[Unique ID],0),0)))</f>
        <v>Non-lead</v>
      </c>
      <c r="W3729" s="189"/>
    </row>
    <row r="3730" spans="1:23" s="190" customFormat="1" ht="56.25" x14ac:dyDescent="0.25">
      <c r="A3730" s="180" t="s">
        <v>225</v>
      </c>
      <c r="B3730" s="181" t="s">
        <v>7362</v>
      </c>
      <c r="C3730" s="182" t="s">
        <v>225</v>
      </c>
      <c r="D3730" s="183" t="s">
        <v>36</v>
      </c>
      <c r="E3730" s="181" t="s">
        <v>35</v>
      </c>
      <c r="F3730" s="183" t="s">
        <v>35</v>
      </c>
      <c r="G3730" s="181" t="s">
        <v>7357</v>
      </c>
      <c r="H3730" s="184" t="s">
        <v>7090</v>
      </c>
      <c r="I3730" s="185" t="s">
        <v>190</v>
      </c>
      <c r="J3730" s="181" t="s">
        <v>35</v>
      </c>
      <c r="K3730" s="181" t="s">
        <v>225</v>
      </c>
      <c r="L3730" s="186" t="s">
        <v>225</v>
      </c>
      <c r="M3730" s="187" t="s">
        <v>225</v>
      </c>
      <c r="N3730" s="183" t="s">
        <v>36</v>
      </c>
      <c r="O3730" s="181" t="s">
        <v>7357</v>
      </c>
      <c r="P3730" s="184" t="s">
        <v>7090</v>
      </c>
      <c r="Q3730" s="185" t="s">
        <v>190</v>
      </c>
      <c r="R3730" s="181" t="s">
        <v>35</v>
      </c>
      <c r="S3730" s="181" t="s">
        <v>225</v>
      </c>
      <c r="T3730" s="186" t="s">
        <v>225</v>
      </c>
      <c r="U3730" s="187" t="s">
        <v>225</v>
      </c>
      <c r="V3730" s="188" t="str" cm="1">
        <f t="array" ref="V3730">IF(SUM(LEN(A3730:U3730))=0,"",IF(OR(OR(ISBLANK(E3730),SUM(LEN(B3730),LEN(C3730))=0),AND(NOT(D3730="Unknown"),ISBLANK(I3730)),AND(NOT(N3730="Unknown"),ISBLANK(Q3730))),"Missing Information", INDEX(Table15[Entire Service Line Classification], MATCH(SUMIFS(Table15[Unique ID],Table15[System-Owned Portion],D3730,Table15[If Material Anything Other than "Lead" in Column E,Was Material Ever Previously Lead?],F3730,Table15[Customer-Owned Portion],N3730),Table15[Unique ID],0),0)))</f>
        <v>Non-lead</v>
      </c>
      <c r="W3730" s="189"/>
    </row>
    <row r="3731" spans="1:23" s="190" customFormat="1" ht="56.25" x14ac:dyDescent="0.25">
      <c r="A3731" s="180" t="s">
        <v>225</v>
      </c>
      <c r="B3731" s="181" t="s">
        <v>7363</v>
      </c>
      <c r="C3731" s="182" t="s">
        <v>225</v>
      </c>
      <c r="D3731" s="183" t="s">
        <v>36</v>
      </c>
      <c r="E3731" s="181" t="s">
        <v>35</v>
      </c>
      <c r="F3731" s="183" t="s">
        <v>35</v>
      </c>
      <c r="G3731" s="181" t="s">
        <v>7357</v>
      </c>
      <c r="H3731" s="184" t="s">
        <v>7090</v>
      </c>
      <c r="I3731" s="185" t="s">
        <v>190</v>
      </c>
      <c r="J3731" s="181" t="s">
        <v>35</v>
      </c>
      <c r="K3731" s="181" t="s">
        <v>225</v>
      </c>
      <c r="L3731" s="186" t="s">
        <v>225</v>
      </c>
      <c r="M3731" s="187" t="s">
        <v>225</v>
      </c>
      <c r="N3731" s="183" t="s">
        <v>36</v>
      </c>
      <c r="O3731" s="181" t="s">
        <v>7357</v>
      </c>
      <c r="P3731" s="184" t="s">
        <v>7090</v>
      </c>
      <c r="Q3731" s="185" t="s">
        <v>190</v>
      </c>
      <c r="R3731" s="181" t="s">
        <v>35</v>
      </c>
      <c r="S3731" s="181" t="s">
        <v>225</v>
      </c>
      <c r="T3731" s="186" t="s">
        <v>225</v>
      </c>
      <c r="U3731" s="187" t="s">
        <v>225</v>
      </c>
      <c r="V3731" s="188" t="str" cm="1">
        <f t="array" ref="V3731">IF(SUM(LEN(A3731:U3731))=0,"",IF(OR(OR(ISBLANK(E3731),SUM(LEN(B3731),LEN(C3731))=0),AND(NOT(D3731="Unknown"),ISBLANK(I3731)),AND(NOT(N3731="Unknown"),ISBLANK(Q3731))),"Missing Information", INDEX(Table15[Entire Service Line Classification], MATCH(SUMIFS(Table15[Unique ID],Table15[System-Owned Portion],D3731,Table15[If Material Anything Other than "Lead" in Column E,Was Material Ever Previously Lead?],F3731,Table15[Customer-Owned Portion],N3731),Table15[Unique ID],0),0)))</f>
        <v>Non-lead</v>
      </c>
      <c r="W3731" s="189"/>
    </row>
    <row r="3732" spans="1:23" s="190" customFormat="1" ht="56.25" x14ac:dyDescent="0.25">
      <c r="A3732" s="180" t="s">
        <v>225</v>
      </c>
      <c r="B3732" s="181" t="s">
        <v>7364</v>
      </c>
      <c r="C3732" s="182" t="s">
        <v>225</v>
      </c>
      <c r="D3732" s="183" t="s">
        <v>36</v>
      </c>
      <c r="E3732" s="181" t="s">
        <v>35</v>
      </c>
      <c r="F3732" s="183" t="s">
        <v>35</v>
      </c>
      <c r="G3732" s="181" t="s">
        <v>7357</v>
      </c>
      <c r="H3732" s="184" t="s">
        <v>7090</v>
      </c>
      <c r="I3732" s="185" t="s">
        <v>190</v>
      </c>
      <c r="J3732" s="181" t="s">
        <v>35</v>
      </c>
      <c r="K3732" s="181" t="s">
        <v>225</v>
      </c>
      <c r="L3732" s="186" t="s">
        <v>225</v>
      </c>
      <c r="M3732" s="187" t="s">
        <v>225</v>
      </c>
      <c r="N3732" s="183" t="s">
        <v>36</v>
      </c>
      <c r="O3732" s="181" t="s">
        <v>7357</v>
      </c>
      <c r="P3732" s="184" t="s">
        <v>7090</v>
      </c>
      <c r="Q3732" s="185" t="s">
        <v>190</v>
      </c>
      <c r="R3732" s="181" t="s">
        <v>35</v>
      </c>
      <c r="S3732" s="181" t="s">
        <v>225</v>
      </c>
      <c r="T3732" s="186" t="s">
        <v>225</v>
      </c>
      <c r="U3732" s="187" t="s">
        <v>225</v>
      </c>
      <c r="V3732" s="188" t="str" cm="1">
        <f t="array" ref="V3732">IF(SUM(LEN(A3732:U3732))=0,"",IF(OR(OR(ISBLANK(E3732),SUM(LEN(B3732),LEN(C3732))=0),AND(NOT(D3732="Unknown"),ISBLANK(I3732)),AND(NOT(N3732="Unknown"),ISBLANK(Q3732))),"Missing Information", INDEX(Table15[Entire Service Line Classification], MATCH(SUMIFS(Table15[Unique ID],Table15[System-Owned Portion],D3732,Table15[If Material Anything Other than "Lead" in Column E,Was Material Ever Previously Lead?],F3732,Table15[Customer-Owned Portion],N3732),Table15[Unique ID],0),0)))</f>
        <v>Non-lead</v>
      </c>
      <c r="W3732" s="189"/>
    </row>
    <row r="3733" spans="1:23" s="190" customFormat="1" ht="56.25" x14ac:dyDescent="0.25">
      <c r="A3733" s="180" t="s">
        <v>225</v>
      </c>
      <c r="B3733" s="181" t="s">
        <v>7365</v>
      </c>
      <c r="C3733" s="182" t="s">
        <v>225</v>
      </c>
      <c r="D3733" s="183" t="s">
        <v>36</v>
      </c>
      <c r="E3733" s="181" t="s">
        <v>35</v>
      </c>
      <c r="F3733" s="183" t="s">
        <v>35</v>
      </c>
      <c r="G3733" s="181" t="s">
        <v>7366</v>
      </c>
      <c r="H3733" s="184" t="s">
        <v>7090</v>
      </c>
      <c r="I3733" s="185" t="s">
        <v>190</v>
      </c>
      <c r="J3733" s="181" t="s">
        <v>35</v>
      </c>
      <c r="K3733" s="181" t="s">
        <v>225</v>
      </c>
      <c r="L3733" s="186" t="s">
        <v>225</v>
      </c>
      <c r="M3733" s="187" t="s">
        <v>225</v>
      </c>
      <c r="N3733" s="183" t="s">
        <v>36</v>
      </c>
      <c r="O3733" s="181" t="s">
        <v>7366</v>
      </c>
      <c r="P3733" s="184" t="s">
        <v>7090</v>
      </c>
      <c r="Q3733" s="185" t="s">
        <v>190</v>
      </c>
      <c r="R3733" s="181" t="s">
        <v>35</v>
      </c>
      <c r="S3733" s="181" t="s">
        <v>225</v>
      </c>
      <c r="T3733" s="186" t="s">
        <v>225</v>
      </c>
      <c r="U3733" s="187" t="s">
        <v>225</v>
      </c>
      <c r="V3733" s="188" t="str" cm="1">
        <f t="array" ref="V3733">IF(SUM(LEN(A3733:U3733))=0,"",IF(OR(OR(ISBLANK(E3733),SUM(LEN(B3733),LEN(C3733))=0),AND(NOT(D3733="Unknown"),ISBLANK(I3733)),AND(NOT(N3733="Unknown"),ISBLANK(Q3733))),"Missing Information", INDEX(Table15[Entire Service Line Classification], MATCH(SUMIFS(Table15[Unique ID],Table15[System-Owned Portion],D3733,Table15[If Material Anything Other than "Lead" in Column E,Was Material Ever Previously Lead?],F3733,Table15[Customer-Owned Portion],N3733),Table15[Unique ID],0),0)))</f>
        <v>Non-lead</v>
      </c>
      <c r="W3733" s="189"/>
    </row>
    <row r="3734" spans="1:23" s="190" customFormat="1" ht="56.25" x14ac:dyDescent="0.25">
      <c r="A3734" s="180" t="s">
        <v>225</v>
      </c>
      <c r="B3734" s="181" t="s">
        <v>7367</v>
      </c>
      <c r="C3734" s="182" t="s">
        <v>225</v>
      </c>
      <c r="D3734" s="183" t="s">
        <v>36</v>
      </c>
      <c r="E3734" s="181" t="s">
        <v>35</v>
      </c>
      <c r="F3734" s="183" t="s">
        <v>35</v>
      </c>
      <c r="G3734" s="181" t="s">
        <v>7357</v>
      </c>
      <c r="H3734" s="184" t="s">
        <v>7090</v>
      </c>
      <c r="I3734" s="185" t="s">
        <v>190</v>
      </c>
      <c r="J3734" s="181" t="s">
        <v>35</v>
      </c>
      <c r="K3734" s="181" t="s">
        <v>225</v>
      </c>
      <c r="L3734" s="186" t="s">
        <v>225</v>
      </c>
      <c r="M3734" s="187" t="s">
        <v>225</v>
      </c>
      <c r="N3734" s="183" t="s">
        <v>36</v>
      </c>
      <c r="O3734" s="181" t="s">
        <v>7357</v>
      </c>
      <c r="P3734" s="184" t="s">
        <v>7090</v>
      </c>
      <c r="Q3734" s="185" t="s">
        <v>190</v>
      </c>
      <c r="R3734" s="181" t="s">
        <v>35</v>
      </c>
      <c r="S3734" s="181" t="s">
        <v>225</v>
      </c>
      <c r="T3734" s="186" t="s">
        <v>225</v>
      </c>
      <c r="U3734" s="187" t="s">
        <v>225</v>
      </c>
      <c r="V3734" s="188" t="str" cm="1">
        <f t="array" ref="V3734">IF(SUM(LEN(A3734:U3734))=0,"",IF(OR(OR(ISBLANK(E3734),SUM(LEN(B3734),LEN(C3734))=0),AND(NOT(D3734="Unknown"),ISBLANK(I3734)),AND(NOT(N3734="Unknown"),ISBLANK(Q3734))),"Missing Information", INDEX(Table15[Entire Service Line Classification], MATCH(SUMIFS(Table15[Unique ID],Table15[System-Owned Portion],D3734,Table15[If Material Anything Other than "Lead" in Column E,Was Material Ever Previously Lead?],F3734,Table15[Customer-Owned Portion],N3734),Table15[Unique ID],0),0)))</f>
        <v>Non-lead</v>
      </c>
      <c r="W3734" s="189"/>
    </row>
    <row r="3735" spans="1:23" s="190" customFormat="1" ht="56.25" x14ac:dyDescent="0.25">
      <c r="A3735" s="180" t="s">
        <v>225</v>
      </c>
      <c r="B3735" s="181" t="s">
        <v>7368</v>
      </c>
      <c r="C3735" s="182" t="s">
        <v>225</v>
      </c>
      <c r="D3735" s="183" t="s">
        <v>36</v>
      </c>
      <c r="E3735" s="181" t="s">
        <v>35</v>
      </c>
      <c r="F3735" s="183" t="s">
        <v>35</v>
      </c>
      <c r="G3735" s="181" t="s">
        <v>7369</v>
      </c>
      <c r="H3735" s="184" t="s">
        <v>7090</v>
      </c>
      <c r="I3735" s="185" t="s">
        <v>190</v>
      </c>
      <c r="J3735" s="181" t="s">
        <v>35</v>
      </c>
      <c r="K3735" s="181" t="s">
        <v>225</v>
      </c>
      <c r="L3735" s="186" t="s">
        <v>225</v>
      </c>
      <c r="M3735" s="187" t="s">
        <v>225</v>
      </c>
      <c r="N3735" s="183" t="s">
        <v>36</v>
      </c>
      <c r="O3735" s="181" t="s">
        <v>7369</v>
      </c>
      <c r="P3735" s="184" t="s">
        <v>7090</v>
      </c>
      <c r="Q3735" s="185" t="s">
        <v>190</v>
      </c>
      <c r="R3735" s="181" t="s">
        <v>35</v>
      </c>
      <c r="S3735" s="181" t="s">
        <v>225</v>
      </c>
      <c r="T3735" s="186" t="s">
        <v>225</v>
      </c>
      <c r="U3735" s="187" t="s">
        <v>225</v>
      </c>
      <c r="V3735" s="188" t="str" cm="1">
        <f t="array" ref="V3735">IF(SUM(LEN(A3735:U3735))=0,"",IF(OR(OR(ISBLANK(E3735),SUM(LEN(B3735),LEN(C3735))=0),AND(NOT(D3735="Unknown"),ISBLANK(I3735)),AND(NOT(N3735="Unknown"),ISBLANK(Q3735))),"Missing Information", INDEX(Table15[Entire Service Line Classification], MATCH(SUMIFS(Table15[Unique ID],Table15[System-Owned Portion],D3735,Table15[If Material Anything Other than "Lead" in Column E,Was Material Ever Previously Lead?],F3735,Table15[Customer-Owned Portion],N3735),Table15[Unique ID],0),0)))</f>
        <v>Non-lead</v>
      </c>
      <c r="W3735" s="189"/>
    </row>
    <row r="3736" spans="1:23" s="190" customFormat="1" ht="56.25" x14ac:dyDescent="0.25">
      <c r="A3736" s="180" t="s">
        <v>225</v>
      </c>
      <c r="B3736" s="181" t="s">
        <v>7370</v>
      </c>
      <c r="C3736" s="182" t="s">
        <v>225</v>
      </c>
      <c r="D3736" s="183" t="s">
        <v>36</v>
      </c>
      <c r="E3736" s="181" t="s">
        <v>35</v>
      </c>
      <c r="F3736" s="183" t="s">
        <v>35</v>
      </c>
      <c r="G3736" s="181" t="s">
        <v>7357</v>
      </c>
      <c r="H3736" s="184" t="s">
        <v>7090</v>
      </c>
      <c r="I3736" s="185" t="s">
        <v>190</v>
      </c>
      <c r="J3736" s="181" t="s">
        <v>35</v>
      </c>
      <c r="K3736" s="181" t="s">
        <v>225</v>
      </c>
      <c r="L3736" s="186" t="s">
        <v>225</v>
      </c>
      <c r="M3736" s="187" t="s">
        <v>225</v>
      </c>
      <c r="N3736" s="183" t="s">
        <v>36</v>
      </c>
      <c r="O3736" s="181" t="s">
        <v>7357</v>
      </c>
      <c r="P3736" s="184" t="s">
        <v>7090</v>
      </c>
      <c r="Q3736" s="185" t="s">
        <v>190</v>
      </c>
      <c r="R3736" s="181" t="s">
        <v>35</v>
      </c>
      <c r="S3736" s="181" t="s">
        <v>225</v>
      </c>
      <c r="T3736" s="186" t="s">
        <v>225</v>
      </c>
      <c r="U3736" s="187" t="s">
        <v>225</v>
      </c>
      <c r="V3736" s="188" t="str" cm="1">
        <f t="array" ref="V3736">IF(SUM(LEN(A3736:U3736))=0,"",IF(OR(OR(ISBLANK(E3736),SUM(LEN(B3736),LEN(C3736))=0),AND(NOT(D3736="Unknown"),ISBLANK(I3736)),AND(NOT(N3736="Unknown"),ISBLANK(Q3736))),"Missing Information", INDEX(Table15[Entire Service Line Classification], MATCH(SUMIFS(Table15[Unique ID],Table15[System-Owned Portion],D3736,Table15[If Material Anything Other than "Lead" in Column E,Was Material Ever Previously Lead?],F3736,Table15[Customer-Owned Portion],N3736),Table15[Unique ID],0),0)))</f>
        <v>Non-lead</v>
      </c>
      <c r="W3736" s="189"/>
    </row>
    <row r="3737" spans="1:23" s="190" customFormat="1" ht="56.25" x14ac:dyDescent="0.25">
      <c r="A3737" s="180" t="s">
        <v>225</v>
      </c>
      <c r="B3737" s="181" t="s">
        <v>7371</v>
      </c>
      <c r="C3737" s="182" t="s">
        <v>225</v>
      </c>
      <c r="D3737" s="183" t="s">
        <v>36</v>
      </c>
      <c r="E3737" s="181" t="s">
        <v>35</v>
      </c>
      <c r="F3737" s="183" t="s">
        <v>35</v>
      </c>
      <c r="G3737" s="181" t="s">
        <v>7347</v>
      </c>
      <c r="H3737" s="184" t="s">
        <v>7090</v>
      </c>
      <c r="I3737" s="185" t="s">
        <v>190</v>
      </c>
      <c r="J3737" s="181" t="s">
        <v>35</v>
      </c>
      <c r="K3737" s="181" t="s">
        <v>225</v>
      </c>
      <c r="L3737" s="186" t="s">
        <v>225</v>
      </c>
      <c r="M3737" s="187" t="s">
        <v>225</v>
      </c>
      <c r="N3737" s="183" t="s">
        <v>36</v>
      </c>
      <c r="O3737" s="181" t="s">
        <v>7347</v>
      </c>
      <c r="P3737" s="184" t="s">
        <v>7090</v>
      </c>
      <c r="Q3737" s="185" t="s">
        <v>190</v>
      </c>
      <c r="R3737" s="181" t="s">
        <v>35</v>
      </c>
      <c r="S3737" s="181" t="s">
        <v>225</v>
      </c>
      <c r="T3737" s="186" t="s">
        <v>225</v>
      </c>
      <c r="U3737" s="187" t="s">
        <v>225</v>
      </c>
      <c r="V3737" s="188" t="str" cm="1">
        <f t="array" ref="V3737">IF(SUM(LEN(A3737:U3737))=0,"",IF(OR(OR(ISBLANK(E3737),SUM(LEN(B3737),LEN(C3737))=0),AND(NOT(D3737="Unknown"),ISBLANK(I3737)),AND(NOT(N3737="Unknown"),ISBLANK(Q3737))),"Missing Information", INDEX(Table15[Entire Service Line Classification], MATCH(SUMIFS(Table15[Unique ID],Table15[System-Owned Portion],D3737,Table15[If Material Anything Other than "Lead" in Column E,Was Material Ever Previously Lead?],F3737,Table15[Customer-Owned Portion],N3737),Table15[Unique ID],0),0)))</f>
        <v>Non-lead</v>
      </c>
      <c r="W3737" s="189"/>
    </row>
    <row r="3738" spans="1:23" s="190" customFormat="1" ht="56.25" x14ac:dyDescent="0.25">
      <c r="A3738" s="180" t="s">
        <v>225</v>
      </c>
      <c r="B3738" s="181" t="s">
        <v>7372</v>
      </c>
      <c r="C3738" s="182" t="s">
        <v>225</v>
      </c>
      <c r="D3738" s="183" t="s">
        <v>36</v>
      </c>
      <c r="E3738" s="181" t="s">
        <v>35</v>
      </c>
      <c r="F3738" s="183" t="s">
        <v>35</v>
      </c>
      <c r="G3738" s="181" t="s">
        <v>7357</v>
      </c>
      <c r="H3738" s="184" t="s">
        <v>7090</v>
      </c>
      <c r="I3738" s="185" t="s">
        <v>190</v>
      </c>
      <c r="J3738" s="181" t="s">
        <v>35</v>
      </c>
      <c r="K3738" s="181" t="s">
        <v>225</v>
      </c>
      <c r="L3738" s="186" t="s">
        <v>225</v>
      </c>
      <c r="M3738" s="187" t="s">
        <v>225</v>
      </c>
      <c r="N3738" s="183" t="s">
        <v>36</v>
      </c>
      <c r="O3738" s="181" t="s">
        <v>7357</v>
      </c>
      <c r="P3738" s="184" t="s">
        <v>7090</v>
      </c>
      <c r="Q3738" s="185" t="s">
        <v>190</v>
      </c>
      <c r="R3738" s="181" t="s">
        <v>35</v>
      </c>
      <c r="S3738" s="181" t="s">
        <v>225</v>
      </c>
      <c r="T3738" s="186" t="s">
        <v>225</v>
      </c>
      <c r="U3738" s="187" t="s">
        <v>225</v>
      </c>
      <c r="V3738" s="188" t="str" cm="1">
        <f t="array" ref="V3738">IF(SUM(LEN(A3738:U3738))=0,"",IF(OR(OR(ISBLANK(E3738),SUM(LEN(B3738),LEN(C3738))=0),AND(NOT(D3738="Unknown"),ISBLANK(I3738)),AND(NOT(N3738="Unknown"),ISBLANK(Q3738))),"Missing Information", INDEX(Table15[Entire Service Line Classification], MATCH(SUMIFS(Table15[Unique ID],Table15[System-Owned Portion],D3738,Table15[If Material Anything Other than "Lead" in Column E,Was Material Ever Previously Lead?],F3738,Table15[Customer-Owned Portion],N3738),Table15[Unique ID],0),0)))</f>
        <v>Non-lead</v>
      </c>
      <c r="W3738" s="189"/>
    </row>
    <row r="3739" spans="1:23" s="190" customFormat="1" ht="56.25" x14ac:dyDescent="0.25">
      <c r="A3739" s="180" t="s">
        <v>225</v>
      </c>
      <c r="B3739" s="181" t="s">
        <v>7373</v>
      </c>
      <c r="C3739" s="182" t="s">
        <v>225</v>
      </c>
      <c r="D3739" s="183" t="s">
        <v>36</v>
      </c>
      <c r="E3739" s="181" t="s">
        <v>35</v>
      </c>
      <c r="F3739" s="183" t="s">
        <v>35</v>
      </c>
      <c r="G3739" s="181" t="s">
        <v>7357</v>
      </c>
      <c r="H3739" s="184" t="s">
        <v>7090</v>
      </c>
      <c r="I3739" s="185" t="s">
        <v>190</v>
      </c>
      <c r="J3739" s="181" t="s">
        <v>35</v>
      </c>
      <c r="K3739" s="181" t="s">
        <v>225</v>
      </c>
      <c r="L3739" s="186" t="s">
        <v>225</v>
      </c>
      <c r="M3739" s="187" t="s">
        <v>225</v>
      </c>
      <c r="N3739" s="183" t="s">
        <v>36</v>
      </c>
      <c r="O3739" s="181" t="s">
        <v>7357</v>
      </c>
      <c r="P3739" s="184" t="s">
        <v>7090</v>
      </c>
      <c r="Q3739" s="185" t="s">
        <v>190</v>
      </c>
      <c r="R3739" s="181" t="s">
        <v>35</v>
      </c>
      <c r="S3739" s="181" t="s">
        <v>225</v>
      </c>
      <c r="T3739" s="186" t="s">
        <v>225</v>
      </c>
      <c r="U3739" s="187" t="s">
        <v>225</v>
      </c>
      <c r="V3739" s="188" t="str" cm="1">
        <f t="array" ref="V3739">IF(SUM(LEN(A3739:U3739))=0,"",IF(OR(OR(ISBLANK(E3739),SUM(LEN(B3739),LEN(C3739))=0),AND(NOT(D3739="Unknown"),ISBLANK(I3739)),AND(NOT(N3739="Unknown"),ISBLANK(Q3739))),"Missing Information", INDEX(Table15[Entire Service Line Classification], MATCH(SUMIFS(Table15[Unique ID],Table15[System-Owned Portion],D3739,Table15[If Material Anything Other than "Lead" in Column E,Was Material Ever Previously Lead?],F3739,Table15[Customer-Owned Portion],N3739),Table15[Unique ID],0),0)))</f>
        <v>Non-lead</v>
      </c>
      <c r="W3739" s="189"/>
    </row>
    <row r="3740" spans="1:23" s="190" customFormat="1" ht="56.25" x14ac:dyDescent="0.25">
      <c r="A3740" s="180" t="s">
        <v>225</v>
      </c>
      <c r="B3740" s="181" t="s">
        <v>7374</v>
      </c>
      <c r="C3740" s="182" t="s">
        <v>225</v>
      </c>
      <c r="D3740" s="183" t="s">
        <v>36</v>
      </c>
      <c r="E3740" s="181" t="s">
        <v>35</v>
      </c>
      <c r="F3740" s="183" t="s">
        <v>35</v>
      </c>
      <c r="G3740" s="181" t="s">
        <v>7366</v>
      </c>
      <c r="H3740" s="184" t="s">
        <v>7090</v>
      </c>
      <c r="I3740" s="185" t="s">
        <v>190</v>
      </c>
      <c r="J3740" s="181" t="s">
        <v>35</v>
      </c>
      <c r="K3740" s="181" t="s">
        <v>225</v>
      </c>
      <c r="L3740" s="186" t="s">
        <v>225</v>
      </c>
      <c r="M3740" s="187" t="s">
        <v>225</v>
      </c>
      <c r="N3740" s="183" t="s">
        <v>36</v>
      </c>
      <c r="O3740" s="181" t="s">
        <v>7366</v>
      </c>
      <c r="P3740" s="184" t="s">
        <v>7090</v>
      </c>
      <c r="Q3740" s="185" t="s">
        <v>190</v>
      </c>
      <c r="R3740" s="181" t="s">
        <v>35</v>
      </c>
      <c r="S3740" s="181" t="s">
        <v>225</v>
      </c>
      <c r="T3740" s="186" t="s">
        <v>225</v>
      </c>
      <c r="U3740" s="187" t="s">
        <v>225</v>
      </c>
      <c r="V3740" s="188" t="str" cm="1">
        <f t="array" ref="V3740">IF(SUM(LEN(A3740:U3740))=0,"",IF(OR(OR(ISBLANK(E3740),SUM(LEN(B3740),LEN(C3740))=0),AND(NOT(D3740="Unknown"),ISBLANK(I3740)),AND(NOT(N3740="Unknown"),ISBLANK(Q3740))),"Missing Information", INDEX(Table15[Entire Service Line Classification], MATCH(SUMIFS(Table15[Unique ID],Table15[System-Owned Portion],D3740,Table15[If Material Anything Other than "Lead" in Column E,Was Material Ever Previously Lead?],F3740,Table15[Customer-Owned Portion],N3740),Table15[Unique ID],0),0)))</f>
        <v>Non-lead</v>
      </c>
      <c r="W3740" s="189"/>
    </row>
    <row r="3741" spans="1:23" s="190" customFormat="1" ht="56.25" x14ac:dyDescent="0.25">
      <c r="A3741" s="180" t="s">
        <v>225</v>
      </c>
      <c r="B3741" s="181" t="s">
        <v>7375</v>
      </c>
      <c r="C3741" s="182" t="s">
        <v>225</v>
      </c>
      <c r="D3741" s="183" t="s">
        <v>36</v>
      </c>
      <c r="E3741" s="181" t="s">
        <v>35</v>
      </c>
      <c r="F3741" s="183" t="s">
        <v>35</v>
      </c>
      <c r="G3741" s="181" t="s">
        <v>7376</v>
      </c>
      <c r="H3741" s="184" t="s">
        <v>7090</v>
      </c>
      <c r="I3741" s="185" t="s">
        <v>190</v>
      </c>
      <c r="J3741" s="181" t="s">
        <v>35</v>
      </c>
      <c r="K3741" s="181" t="s">
        <v>225</v>
      </c>
      <c r="L3741" s="186" t="s">
        <v>225</v>
      </c>
      <c r="M3741" s="187" t="s">
        <v>225</v>
      </c>
      <c r="N3741" s="183" t="s">
        <v>36</v>
      </c>
      <c r="O3741" s="181" t="s">
        <v>7376</v>
      </c>
      <c r="P3741" s="184" t="s">
        <v>7090</v>
      </c>
      <c r="Q3741" s="185" t="s">
        <v>190</v>
      </c>
      <c r="R3741" s="181" t="s">
        <v>35</v>
      </c>
      <c r="S3741" s="181" t="s">
        <v>225</v>
      </c>
      <c r="T3741" s="186" t="s">
        <v>225</v>
      </c>
      <c r="U3741" s="187" t="s">
        <v>225</v>
      </c>
      <c r="V3741" s="188" t="str" cm="1">
        <f t="array" ref="V3741">IF(SUM(LEN(A3741:U3741))=0,"",IF(OR(OR(ISBLANK(E3741),SUM(LEN(B3741),LEN(C3741))=0),AND(NOT(D3741="Unknown"),ISBLANK(I3741)),AND(NOT(N3741="Unknown"),ISBLANK(Q3741))),"Missing Information", INDEX(Table15[Entire Service Line Classification], MATCH(SUMIFS(Table15[Unique ID],Table15[System-Owned Portion],D3741,Table15[If Material Anything Other than "Lead" in Column E,Was Material Ever Previously Lead?],F3741,Table15[Customer-Owned Portion],N3741),Table15[Unique ID],0),0)))</f>
        <v>Non-lead</v>
      </c>
      <c r="W3741" s="189"/>
    </row>
    <row r="3742" spans="1:23" s="190" customFormat="1" ht="56.25" x14ac:dyDescent="0.25">
      <c r="A3742" s="180" t="s">
        <v>225</v>
      </c>
      <c r="B3742" s="181" t="s">
        <v>7377</v>
      </c>
      <c r="C3742" s="182" t="s">
        <v>225</v>
      </c>
      <c r="D3742" s="183" t="s">
        <v>36</v>
      </c>
      <c r="E3742" s="181" t="s">
        <v>35</v>
      </c>
      <c r="F3742" s="183" t="s">
        <v>35</v>
      </c>
      <c r="G3742" s="181" t="s">
        <v>7357</v>
      </c>
      <c r="H3742" s="184" t="s">
        <v>7090</v>
      </c>
      <c r="I3742" s="185" t="s">
        <v>190</v>
      </c>
      <c r="J3742" s="181" t="s">
        <v>35</v>
      </c>
      <c r="K3742" s="181" t="s">
        <v>225</v>
      </c>
      <c r="L3742" s="186" t="s">
        <v>225</v>
      </c>
      <c r="M3742" s="187" t="s">
        <v>225</v>
      </c>
      <c r="N3742" s="183" t="s">
        <v>36</v>
      </c>
      <c r="O3742" s="181" t="s">
        <v>7357</v>
      </c>
      <c r="P3742" s="184" t="s">
        <v>7090</v>
      </c>
      <c r="Q3742" s="185" t="s">
        <v>190</v>
      </c>
      <c r="R3742" s="181" t="s">
        <v>35</v>
      </c>
      <c r="S3742" s="181" t="s">
        <v>225</v>
      </c>
      <c r="T3742" s="186" t="s">
        <v>225</v>
      </c>
      <c r="U3742" s="187" t="s">
        <v>225</v>
      </c>
      <c r="V3742" s="188" t="str" cm="1">
        <f t="array" ref="V3742">IF(SUM(LEN(A3742:U3742))=0,"",IF(OR(OR(ISBLANK(E3742),SUM(LEN(B3742),LEN(C3742))=0),AND(NOT(D3742="Unknown"),ISBLANK(I3742)),AND(NOT(N3742="Unknown"),ISBLANK(Q3742))),"Missing Information", INDEX(Table15[Entire Service Line Classification], MATCH(SUMIFS(Table15[Unique ID],Table15[System-Owned Portion],D3742,Table15[If Material Anything Other than "Lead" in Column E,Was Material Ever Previously Lead?],F3742,Table15[Customer-Owned Portion],N3742),Table15[Unique ID],0),0)))</f>
        <v>Non-lead</v>
      </c>
      <c r="W3742" s="189"/>
    </row>
    <row r="3743" spans="1:23" s="190" customFormat="1" ht="56.25" x14ac:dyDescent="0.25">
      <c r="A3743" s="180" t="s">
        <v>225</v>
      </c>
      <c r="B3743" s="181" t="s">
        <v>7378</v>
      </c>
      <c r="C3743" s="182" t="s">
        <v>225</v>
      </c>
      <c r="D3743" s="183" t="s">
        <v>36</v>
      </c>
      <c r="E3743" s="181" t="s">
        <v>35</v>
      </c>
      <c r="F3743" s="183" t="s">
        <v>35</v>
      </c>
      <c r="G3743" s="181" t="s">
        <v>7357</v>
      </c>
      <c r="H3743" s="184" t="s">
        <v>7090</v>
      </c>
      <c r="I3743" s="185" t="s">
        <v>190</v>
      </c>
      <c r="J3743" s="181" t="s">
        <v>35</v>
      </c>
      <c r="K3743" s="181" t="s">
        <v>225</v>
      </c>
      <c r="L3743" s="186" t="s">
        <v>225</v>
      </c>
      <c r="M3743" s="187" t="s">
        <v>225</v>
      </c>
      <c r="N3743" s="183" t="s">
        <v>36</v>
      </c>
      <c r="O3743" s="181" t="s">
        <v>7357</v>
      </c>
      <c r="P3743" s="184" t="s">
        <v>7090</v>
      </c>
      <c r="Q3743" s="185" t="s">
        <v>190</v>
      </c>
      <c r="R3743" s="181" t="s">
        <v>35</v>
      </c>
      <c r="S3743" s="181" t="s">
        <v>225</v>
      </c>
      <c r="T3743" s="186" t="s">
        <v>225</v>
      </c>
      <c r="U3743" s="187" t="s">
        <v>225</v>
      </c>
      <c r="V3743" s="188" t="str" cm="1">
        <f t="array" ref="V3743">IF(SUM(LEN(A3743:U3743))=0,"",IF(OR(OR(ISBLANK(E3743),SUM(LEN(B3743),LEN(C3743))=0),AND(NOT(D3743="Unknown"),ISBLANK(I3743)),AND(NOT(N3743="Unknown"),ISBLANK(Q3743))),"Missing Information", INDEX(Table15[Entire Service Line Classification], MATCH(SUMIFS(Table15[Unique ID],Table15[System-Owned Portion],D3743,Table15[If Material Anything Other than "Lead" in Column E,Was Material Ever Previously Lead?],F3743,Table15[Customer-Owned Portion],N3743),Table15[Unique ID],0),0)))</f>
        <v>Non-lead</v>
      </c>
      <c r="W3743" s="189"/>
    </row>
    <row r="3744" spans="1:23" s="190" customFormat="1" ht="56.25" x14ac:dyDescent="0.25">
      <c r="A3744" s="180" t="s">
        <v>225</v>
      </c>
      <c r="B3744" s="181" t="s">
        <v>7379</v>
      </c>
      <c r="C3744" s="182" t="s">
        <v>225</v>
      </c>
      <c r="D3744" s="183" t="s">
        <v>36</v>
      </c>
      <c r="E3744" s="181" t="s">
        <v>35</v>
      </c>
      <c r="F3744" s="183" t="s">
        <v>35</v>
      </c>
      <c r="G3744" s="181" t="s">
        <v>7357</v>
      </c>
      <c r="H3744" s="184" t="s">
        <v>7090</v>
      </c>
      <c r="I3744" s="185" t="s">
        <v>190</v>
      </c>
      <c r="J3744" s="181" t="s">
        <v>35</v>
      </c>
      <c r="K3744" s="181" t="s">
        <v>225</v>
      </c>
      <c r="L3744" s="186" t="s">
        <v>225</v>
      </c>
      <c r="M3744" s="187" t="s">
        <v>225</v>
      </c>
      <c r="N3744" s="183" t="s">
        <v>36</v>
      </c>
      <c r="O3744" s="181" t="s">
        <v>7357</v>
      </c>
      <c r="P3744" s="184" t="s">
        <v>7090</v>
      </c>
      <c r="Q3744" s="185" t="s">
        <v>190</v>
      </c>
      <c r="R3744" s="181" t="s">
        <v>35</v>
      </c>
      <c r="S3744" s="181" t="s">
        <v>225</v>
      </c>
      <c r="T3744" s="186" t="s">
        <v>225</v>
      </c>
      <c r="U3744" s="187" t="s">
        <v>225</v>
      </c>
      <c r="V3744" s="188" t="str" cm="1">
        <f t="array" ref="V3744">IF(SUM(LEN(A3744:U3744))=0,"",IF(OR(OR(ISBLANK(E3744),SUM(LEN(B3744),LEN(C3744))=0),AND(NOT(D3744="Unknown"),ISBLANK(I3744)),AND(NOT(N3744="Unknown"),ISBLANK(Q3744))),"Missing Information", INDEX(Table15[Entire Service Line Classification], MATCH(SUMIFS(Table15[Unique ID],Table15[System-Owned Portion],D3744,Table15[If Material Anything Other than "Lead" in Column E,Was Material Ever Previously Lead?],F3744,Table15[Customer-Owned Portion],N3744),Table15[Unique ID],0),0)))</f>
        <v>Non-lead</v>
      </c>
      <c r="W3744" s="189"/>
    </row>
    <row r="3745" spans="1:23" s="190" customFormat="1" ht="56.25" x14ac:dyDescent="0.25">
      <c r="A3745" s="180" t="s">
        <v>225</v>
      </c>
      <c r="B3745" s="181" t="s">
        <v>7380</v>
      </c>
      <c r="C3745" s="182" t="s">
        <v>225</v>
      </c>
      <c r="D3745" s="183" t="s">
        <v>36</v>
      </c>
      <c r="E3745" s="181" t="s">
        <v>35</v>
      </c>
      <c r="F3745" s="183" t="s">
        <v>35</v>
      </c>
      <c r="G3745" s="181" t="s">
        <v>7357</v>
      </c>
      <c r="H3745" s="184" t="s">
        <v>7090</v>
      </c>
      <c r="I3745" s="185" t="s">
        <v>190</v>
      </c>
      <c r="J3745" s="181" t="s">
        <v>35</v>
      </c>
      <c r="K3745" s="181" t="s">
        <v>225</v>
      </c>
      <c r="L3745" s="186" t="s">
        <v>225</v>
      </c>
      <c r="M3745" s="187" t="s">
        <v>225</v>
      </c>
      <c r="N3745" s="183" t="s">
        <v>36</v>
      </c>
      <c r="O3745" s="181" t="s">
        <v>7357</v>
      </c>
      <c r="P3745" s="184" t="s">
        <v>7090</v>
      </c>
      <c r="Q3745" s="185" t="s">
        <v>190</v>
      </c>
      <c r="R3745" s="181" t="s">
        <v>35</v>
      </c>
      <c r="S3745" s="181" t="s">
        <v>225</v>
      </c>
      <c r="T3745" s="186" t="s">
        <v>225</v>
      </c>
      <c r="U3745" s="187" t="s">
        <v>225</v>
      </c>
      <c r="V3745" s="188" t="str" cm="1">
        <f t="array" ref="V3745">IF(SUM(LEN(A3745:U3745))=0,"",IF(OR(OR(ISBLANK(E3745),SUM(LEN(B3745),LEN(C3745))=0),AND(NOT(D3745="Unknown"),ISBLANK(I3745)),AND(NOT(N3745="Unknown"),ISBLANK(Q3745))),"Missing Information", INDEX(Table15[Entire Service Line Classification], MATCH(SUMIFS(Table15[Unique ID],Table15[System-Owned Portion],D3745,Table15[If Material Anything Other than "Lead" in Column E,Was Material Ever Previously Lead?],F3745,Table15[Customer-Owned Portion],N3745),Table15[Unique ID],0),0)))</f>
        <v>Non-lead</v>
      </c>
      <c r="W3745" s="189"/>
    </row>
    <row r="3746" spans="1:23" s="190" customFormat="1" ht="56.25" x14ac:dyDescent="0.25">
      <c r="A3746" s="180" t="s">
        <v>225</v>
      </c>
      <c r="B3746" s="181" t="s">
        <v>7381</v>
      </c>
      <c r="C3746" s="182" t="s">
        <v>225</v>
      </c>
      <c r="D3746" s="183" t="s">
        <v>36</v>
      </c>
      <c r="E3746" s="181" t="s">
        <v>35</v>
      </c>
      <c r="F3746" s="183" t="s">
        <v>35</v>
      </c>
      <c r="G3746" s="181" t="s">
        <v>7357</v>
      </c>
      <c r="H3746" s="184" t="s">
        <v>7090</v>
      </c>
      <c r="I3746" s="185" t="s">
        <v>190</v>
      </c>
      <c r="J3746" s="181" t="s">
        <v>35</v>
      </c>
      <c r="K3746" s="181" t="s">
        <v>225</v>
      </c>
      <c r="L3746" s="186" t="s">
        <v>225</v>
      </c>
      <c r="M3746" s="187" t="s">
        <v>225</v>
      </c>
      <c r="N3746" s="183" t="s">
        <v>36</v>
      </c>
      <c r="O3746" s="181" t="s">
        <v>7357</v>
      </c>
      <c r="P3746" s="184" t="s">
        <v>7090</v>
      </c>
      <c r="Q3746" s="185" t="s">
        <v>190</v>
      </c>
      <c r="R3746" s="181" t="s">
        <v>35</v>
      </c>
      <c r="S3746" s="181" t="s">
        <v>225</v>
      </c>
      <c r="T3746" s="186" t="s">
        <v>225</v>
      </c>
      <c r="U3746" s="187" t="s">
        <v>225</v>
      </c>
      <c r="V3746" s="188" t="str" cm="1">
        <f t="array" ref="V3746">IF(SUM(LEN(A3746:U3746))=0,"",IF(OR(OR(ISBLANK(E3746),SUM(LEN(B3746),LEN(C3746))=0),AND(NOT(D3746="Unknown"),ISBLANK(I3746)),AND(NOT(N3746="Unknown"),ISBLANK(Q3746))),"Missing Information", INDEX(Table15[Entire Service Line Classification], MATCH(SUMIFS(Table15[Unique ID],Table15[System-Owned Portion],D3746,Table15[If Material Anything Other than "Lead" in Column E,Was Material Ever Previously Lead?],F3746,Table15[Customer-Owned Portion],N3746),Table15[Unique ID],0),0)))</f>
        <v>Non-lead</v>
      </c>
      <c r="W3746" s="189"/>
    </row>
    <row r="3747" spans="1:23" s="190" customFormat="1" ht="56.25" x14ac:dyDescent="0.25">
      <c r="A3747" s="180" t="s">
        <v>225</v>
      </c>
      <c r="B3747" s="181" t="s">
        <v>7382</v>
      </c>
      <c r="C3747" s="182" t="s">
        <v>225</v>
      </c>
      <c r="D3747" s="183" t="s">
        <v>36</v>
      </c>
      <c r="E3747" s="181" t="s">
        <v>35</v>
      </c>
      <c r="F3747" s="183" t="s">
        <v>35</v>
      </c>
      <c r="G3747" s="181" t="s">
        <v>7357</v>
      </c>
      <c r="H3747" s="184" t="s">
        <v>7090</v>
      </c>
      <c r="I3747" s="185" t="s">
        <v>190</v>
      </c>
      <c r="J3747" s="181" t="s">
        <v>35</v>
      </c>
      <c r="K3747" s="181" t="s">
        <v>225</v>
      </c>
      <c r="L3747" s="186" t="s">
        <v>225</v>
      </c>
      <c r="M3747" s="187" t="s">
        <v>225</v>
      </c>
      <c r="N3747" s="183" t="s">
        <v>36</v>
      </c>
      <c r="O3747" s="181" t="s">
        <v>7357</v>
      </c>
      <c r="P3747" s="184" t="s">
        <v>7090</v>
      </c>
      <c r="Q3747" s="185" t="s">
        <v>190</v>
      </c>
      <c r="R3747" s="181" t="s">
        <v>35</v>
      </c>
      <c r="S3747" s="181" t="s">
        <v>225</v>
      </c>
      <c r="T3747" s="186" t="s">
        <v>225</v>
      </c>
      <c r="U3747" s="187" t="s">
        <v>225</v>
      </c>
      <c r="V3747" s="188" t="str" cm="1">
        <f t="array" ref="V3747">IF(SUM(LEN(A3747:U3747))=0,"",IF(OR(OR(ISBLANK(E3747),SUM(LEN(B3747),LEN(C3747))=0),AND(NOT(D3747="Unknown"),ISBLANK(I3747)),AND(NOT(N3747="Unknown"),ISBLANK(Q3747))),"Missing Information", INDEX(Table15[Entire Service Line Classification], MATCH(SUMIFS(Table15[Unique ID],Table15[System-Owned Portion],D3747,Table15[If Material Anything Other than "Lead" in Column E,Was Material Ever Previously Lead?],F3747,Table15[Customer-Owned Portion],N3747),Table15[Unique ID],0),0)))</f>
        <v>Non-lead</v>
      </c>
      <c r="W3747" s="189"/>
    </row>
    <row r="3748" spans="1:23" s="190" customFormat="1" ht="56.25" x14ac:dyDescent="0.25">
      <c r="A3748" s="180" t="s">
        <v>225</v>
      </c>
      <c r="B3748" s="181" t="s">
        <v>7383</v>
      </c>
      <c r="C3748" s="182" t="s">
        <v>225</v>
      </c>
      <c r="D3748" s="183" t="s">
        <v>36</v>
      </c>
      <c r="E3748" s="181" t="s">
        <v>35</v>
      </c>
      <c r="F3748" s="183" t="s">
        <v>35</v>
      </c>
      <c r="G3748" s="181" t="s">
        <v>7357</v>
      </c>
      <c r="H3748" s="184" t="s">
        <v>7090</v>
      </c>
      <c r="I3748" s="185" t="s">
        <v>190</v>
      </c>
      <c r="J3748" s="181" t="s">
        <v>35</v>
      </c>
      <c r="K3748" s="181" t="s">
        <v>225</v>
      </c>
      <c r="L3748" s="186" t="s">
        <v>225</v>
      </c>
      <c r="M3748" s="187" t="s">
        <v>225</v>
      </c>
      <c r="N3748" s="183" t="s">
        <v>36</v>
      </c>
      <c r="O3748" s="181" t="s">
        <v>7357</v>
      </c>
      <c r="P3748" s="184" t="s">
        <v>7090</v>
      </c>
      <c r="Q3748" s="185" t="s">
        <v>190</v>
      </c>
      <c r="R3748" s="181" t="s">
        <v>35</v>
      </c>
      <c r="S3748" s="181" t="s">
        <v>225</v>
      </c>
      <c r="T3748" s="186" t="s">
        <v>225</v>
      </c>
      <c r="U3748" s="187" t="s">
        <v>225</v>
      </c>
      <c r="V3748" s="188" t="str" cm="1">
        <f t="array" ref="V3748">IF(SUM(LEN(A3748:U3748))=0,"",IF(OR(OR(ISBLANK(E3748),SUM(LEN(B3748),LEN(C3748))=0),AND(NOT(D3748="Unknown"),ISBLANK(I3748)),AND(NOT(N3748="Unknown"),ISBLANK(Q3748))),"Missing Information", INDEX(Table15[Entire Service Line Classification], MATCH(SUMIFS(Table15[Unique ID],Table15[System-Owned Portion],D3748,Table15[If Material Anything Other than "Lead" in Column E,Was Material Ever Previously Lead?],F3748,Table15[Customer-Owned Portion],N3748),Table15[Unique ID],0),0)))</f>
        <v>Non-lead</v>
      </c>
      <c r="W3748" s="189"/>
    </row>
    <row r="3749" spans="1:23" s="190" customFormat="1" ht="56.25" x14ac:dyDescent="0.25">
      <c r="A3749" s="180" t="s">
        <v>225</v>
      </c>
      <c r="B3749" s="181" t="s">
        <v>7384</v>
      </c>
      <c r="C3749" s="182" t="s">
        <v>225</v>
      </c>
      <c r="D3749" s="183" t="s">
        <v>36</v>
      </c>
      <c r="E3749" s="181" t="s">
        <v>35</v>
      </c>
      <c r="F3749" s="183" t="s">
        <v>35</v>
      </c>
      <c r="G3749" s="181" t="s">
        <v>7357</v>
      </c>
      <c r="H3749" s="184" t="s">
        <v>7090</v>
      </c>
      <c r="I3749" s="185" t="s">
        <v>190</v>
      </c>
      <c r="J3749" s="181" t="s">
        <v>35</v>
      </c>
      <c r="K3749" s="181" t="s">
        <v>225</v>
      </c>
      <c r="L3749" s="186" t="s">
        <v>225</v>
      </c>
      <c r="M3749" s="187" t="s">
        <v>225</v>
      </c>
      <c r="N3749" s="183" t="s">
        <v>36</v>
      </c>
      <c r="O3749" s="181" t="s">
        <v>7357</v>
      </c>
      <c r="P3749" s="184" t="s">
        <v>7090</v>
      </c>
      <c r="Q3749" s="185" t="s">
        <v>190</v>
      </c>
      <c r="R3749" s="181" t="s">
        <v>35</v>
      </c>
      <c r="S3749" s="181" t="s">
        <v>225</v>
      </c>
      <c r="T3749" s="186" t="s">
        <v>225</v>
      </c>
      <c r="U3749" s="187" t="s">
        <v>225</v>
      </c>
      <c r="V3749" s="188" t="str" cm="1">
        <f t="array" ref="V3749">IF(SUM(LEN(A3749:U3749))=0,"",IF(OR(OR(ISBLANK(E3749),SUM(LEN(B3749),LEN(C3749))=0),AND(NOT(D3749="Unknown"),ISBLANK(I3749)),AND(NOT(N3749="Unknown"),ISBLANK(Q3749))),"Missing Information", INDEX(Table15[Entire Service Line Classification], MATCH(SUMIFS(Table15[Unique ID],Table15[System-Owned Portion],D3749,Table15[If Material Anything Other than "Lead" in Column E,Was Material Ever Previously Lead?],F3749,Table15[Customer-Owned Portion],N3749),Table15[Unique ID],0),0)))</f>
        <v>Non-lead</v>
      </c>
      <c r="W3749" s="189"/>
    </row>
    <row r="3750" spans="1:23" s="190" customFormat="1" ht="56.25" x14ac:dyDescent="0.25">
      <c r="A3750" s="180" t="s">
        <v>225</v>
      </c>
      <c r="B3750" s="181" t="s">
        <v>7385</v>
      </c>
      <c r="C3750" s="182" t="s">
        <v>225</v>
      </c>
      <c r="D3750" s="183" t="s">
        <v>36</v>
      </c>
      <c r="E3750" s="181" t="s">
        <v>35</v>
      </c>
      <c r="F3750" s="183" t="s">
        <v>35</v>
      </c>
      <c r="G3750" s="181" t="s">
        <v>7357</v>
      </c>
      <c r="H3750" s="184" t="s">
        <v>7090</v>
      </c>
      <c r="I3750" s="185" t="s">
        <v>190</v>
      </c>
      <c r="J3750" s="181" t="s">
        <v>35</v>
      </c>
      <c r="K3750" s="181" t="s">
        <v>225</v>
      </c>
      <c r="L3750" s="186" t="s">
        <v>225</v>
      </c>
      <c r="M3750" s="187" t="s">
        <v>225</v>
      </c>
      <c r="N3750" s="183" t="s">
        <v>36</v>
      </c>
      <c r="O3750" s="181" t="s">
        <v>7357</v>
      </c>
      <c r="P3750" s="184" t="s">
        <v>7090</v>
      </c>
      <c r="Q3750" s="185" t="s">
        <v>190</v>
      </c>
      <c r="R3750" s="181" t="s">
        <v>35</v>
      </c>
      <c r="S3750" s="181" t="s">
        <v>225</v>
      </c>
      <c r="T3750" s="186" t="s">
        <v>225</v>
      </c>
      <c r="U3750" s="187" t="s">
        <v>225</v>
      </c>
      <c r="V3750" s="188" t="str" cm="1">
        <f t="array" ref="V3750">IF(SUM(LEN(A3750:U3750))=0,"",IF(OR(OR(ISBLANK(E3750),SUM(LEN(B3750),LEN(C3750))=0),AND(NOT(D3750="Unknown"),ISBLANK(I3750)),AND(NOT(N3750="Unknown"),ISBLANK(Q3750))),"Missing Information", INDEX(Table15[Entire Service Line Classification], MATCH(SUMIFS(Table15[Unique ID],Table15[System-Owned Portion],D3750,Table15[If Material Anything Other than "Lead" in Column E,Was Material Ever Previously Lead?],F3750,Table15[Customer-Owned Portion],N3750),Table15[Unique ID],0),0)))</f>
        <v>Non-lead</v>
      </c>
      <c r="W3750" s="189"/>
    </row>
    <row r="3751" spans="1:23" s="190" customFormat="1" ht="56.25" x14ac:dyDescent="0.25">
      <c r="A3751" s="180" t="s">
        <v>225</v>
      </c>
      <c r="B3751" s="181" t="s">
        <v>7386</v>
      </c>
      <c r="C3751" s="182" t="s">
        <v>225</v>
      </c>
      <c r="D3751" s="183" t="s">
        <v>36</v>
      </c>
      <c r="E3751" s="181" t="s">
        <v>35</v>
      </c>
      <c r="F3751" s="183" t="s">
        <v>35</v>
      </c>
      <c r="G3751" s="181" t="s">
        <v>7357</v>
      </c>
      <c r="H3751" s="184" t="s">
        <v>7090</v>
      </c>
      <c r="I3751" s="185" t="s">
        <v>190</v>
      </c>
      <c r="J3751" s="181" t="s">
        <v>35</v>
      </c>
      <c r="K3751" s="181" t="s">
        <v>225</v>
      </c>
      <c r="L3751" s="186" t="s">
        <v>225</v>
      </c>
      <c r="M3751" s="187" t="s">
        <v>225</v>
      </c>
      <c r="N3751" s="183" t="s">
        <v>36</v>
      </c>
      <c r="O3751" s="181" t="s">
        <v>7357</v>
      </c>
      <c r="P3751" s="184" t="s">
        <v>7090</v>
      </c>
      <c r="Q3751" s="185" t="s">
        <v>190</v>
      </c>
      <c r="R3751" s="181" t="s">
        <v>35</v>
      </c>
      <c r="S3751" s="181" t="s">
        <v>225</v>
      </c>
      <c r="T3751" s="186" t="s">
        <v>225</v>
      </c>
      <c r="U3751" s="187" t="s">
        <v>225</v>
      </c>
      <c r="V3751" s="188" t="str" cm="1">
        <f t="array" ref="V3751">IF(SUM(LEN(A3751:U3751))=0,"",IF(OR(OR(ISBLANK(E3751),SUM(LEN(B3751),LEN(C3751))=0),AND(NOT(D3751="Unknown"),ISBLANK(I3751)),AND(NOT(N3751="Unknown"),ISBLANK(Q3751))),"Missing Information", INDEX(Table15[Entire Service Line Classification], MATCH(SUMIFS(Table15[Unique ID],Table15[System-Owned Portion],D3751,Table15[If Material Anything Other than "Lead" in Column E,Was Material Ever Previously Lead?],F3751,Table15[Customer-Owned Portion],N3751),Table15[Unique ID],0),0)))</f>
        <v>Non-lead</v>
      </c>
      <c r="W3751" s="189"/>
    </row>
    <row r="3752" spans="1:23" s="190" customFormat="1" ht="56.25" x14ac:dyDescent="0.25">
      <c r="A3752" s="180" t="s">
        <v>225</v>
      </c>
      <c r="B3752" s="181" t="s">
        <v>7387</v>
      </c>
      <c r="C3752" s="182" t="s">
        <v>225</v>
      </c>
      <c r="D3752" s="183" t="s">
        <v>36</v>
      </c>
      <c r="E3752" s="181" t="s">
        <v>35</v>
      </c>
      <c r="F3752" s="183" t="s">
        <v>35</v>
      </c>
      <c r="G3752" s="181" t="s">
        <v>7388</v>
      </c>
      <c r="H3752" s="184" t="s">
        <v>7090</v>
      </c>
      <c r="I3752" s="185" t="s">
        <v>190</v>
      </c>
      <c r="J3752" s="181" t="s">
        <v>35</v>
      </c>
      <c r="K3752" s="181" t="s">
        <v>225</v>
      </c>
      <c r="L3752" s="186" t="s">
        <v>225</v>
      </c>
      <c r="M3752" s="187" t="s">
        <v>225</v>
      </c>
      <c r="N3752" s="183" t="s">
        <v>36</v>
      </c>
      <c r="O3752" s="181" t="s">
        <v>7388</v>
      </c>
      <c r="P3752" s="184" t="s">
        <v>7090</v>
      </c>
      <c r="Q3752" s="185" t="s">
        <v>190</v>
      </c>
      <c r="R3752" s="181" t="s">
        <v>35</v>
      </c>
      <c r="S3752" s="181" t="s">
        <v>225</v>
      </c>
      <c r="T3752" s="186" t="s">
        <v>225</v>
      </c>
      <c r="U3752" s="187" t="s">
        <v>225</v>
      </c>
      <c r="V3752" s="188" t="str" cm="1">
        <f t="array" ref="V3752">IF(SUM(LEN(A3752:U3752))=0,"",IF(OR(OR(ISBLANK(E3752),SUM(LEN(B3752),LEN(C3752))=0),AND(NOT(D3752="Unknown"),ISBLANK(I3752)),AND(NOT(N3752="Unknown"),ISBLANK(Q3752))),"Missing Information", INDEX(Table15[Entire Service Line Classification], MATCH(SUMIFS(Table15[Unique ID],Table15[System-Owned Portion],D3752,Table15[If Material Anything Other than "Lead" in Column E,Was Material Ever Previously Lead?],F3752,Table15[Customer-Owned Portion],N3752),Table15[Unique ID],0),0)))</f>
        <v>Non-lead</v>
      </c>
      <c r="W3752" s="189"/>
    </row>
    <row r="3753" spans="1:23" s="190" customFormat="1" ht="56.25" x14ac:dyDescent="0.25">
      <c r="A3753" s="180" t="s">
        <v>225</v>
      </c>
      <c r="B3753" s="181" t="s">
        <v>7389</v>
      </c>
      <c r="C3753" s="182" t="s">
        <v>225</v>
      </c>
      <c r="D3753" s="183" t="s">
        <v>36</v>
      </c>
      <c r="E3753" s="181" t="s">
        <v>35</v>
      </c>
      <c r="F3753" s="183" t="s">
        <v>35</v>
      </c>
      <c r="G3753" s="181" t="s">
        <v>7388</v>
      </c>
      <c r="H3753" s="184" t="s">
        <v>7090</v>
      </c>
      <c r="I3753" s="185" t="s">
        <v>190</v>
      </c>
      <c r="J3753" s="181" t="s">
        <v>35</v>
      </c>
      <c r="K3753" s="181" t="s">
        <v>225</v>
      </c>
      <c r="L3753" s="186" t="s">
        <v>225</v>
      </c>
      <c r="M3753" s="187" t="s">
        <v>225</v>
      </c>
      <c r="N3753" s="183" t="s">
        <v>36</v>
      </c>
      <c r="O3753" s="181" t="s">
        <v>7388</v>
      </c>
      <c r="P3753" s="184" t="s">
        <v>7090</v>
      </c>
      <c r="Q3753" s="185" t="s">
        <v>190</v>
      </c>
      <c r="R3753" s="181" t="s">
        <v>35</v>
      </c>
      <c r="S3753" s="181" t="s">
        <v>225</v>
      </c>
      <c r="T3753" s="186" t="s">
        <v>225</v>
      </c>
      <c r="U3753" s="187" t="s">
        <v>225</v>
      </c>
      <c r="V3753" s="188" t="str" cm="1">
        <f t="array" ref="V3753">IF(SUM(LEN(A3753:U3753))=0,"",IF(OR(OR(ISBLANK(E3753),SUM(LEN(B3753),LEN(C3753))=0),AND(NOT(D3753="Unknown"),ISBLANK(I3753)),AND(NOT(N3753="Unknown"),ISBLANK(Q3753))),"Missing Information", INDEX(Table15[Entire Service Line Classification], MATCH(SUMIFS(Table15[Unique ID],Table15[System-Owned Portion],D3753,Table15[If Material Anything Other than "Lead" in Column E,Was Material Ever Previously Lead?],F3753,Table15[Customer-Owned Portion],N3753),Table15[Unique ID],0),0)))</f>
        <v>Non-lead</v>
      </c>
      <c r="W3753" s="189"/>
    </row>
    <row r="3754" spans="1:23" s="190" customFormat="1" ht="56.25" x14ac:dyDescent="0.25">
      <c r="A3754" s="180" t="s">
        <v>225</v>
      </c>
      <c r="B3754" s="181" t="s">
        <v>7390</v>
      </c>
      <c r="C3754" s="182" t="s">
        <v>225</v>
      </c>
      <c r="D3754" s="183" t="s">
        <v>36</v>
      </c>
      <c r="E3754" s="181" t="s">
        <v>35</v>
      </c>
      <c r="F3754" s="183" t="s">
        <v>35</v>
      </c>
      <c r="G3754" s="181" t="s">
        <v>7391</v>
      </c>
      <c r="H3754" s="184" t="s">
        <v>7090</v>
      </c>
      <c r="I3754" s="185" t="s">
        <v>190</v>
      </c>
      <c r="J3754" s="181" t="s">
        <v>35</v>
      </c>
      <c r="K3754" s="181" t="s">
        <v>225</v>
      </c>
      <c r="L3754" s="186" t="s">
        <v>225</v>
      </c>
      <c r="M3754" s="187" t="s">
        <v>225</v>
      </c>
      <c r="N3754" s="183" t="s">
        <v>36</v>
      </c>
      <c r="O3754" s="181" t="s">
        <v>7391</v>
      </c>
      <c r="P3754" s="184" t="s">
        <v>7090</v>
      </c>
      <c r="Q3754" s="185" t="s">
        <v>190</v>
      </c>
      <c r="R3754" s="181" t="s">
        <v>35</v>
      </c>
      <c r="S3754" s="181" t="s">
        <v>225</v>
      </c>
      <c r="T3754" s="186" t="s">
        <v>225</v>
      </c>
      <c r="U3754" s="187" t="s">
        <v>225</v>
      </c>
      <c r="V3754" s="188" t="str" cm="1">
        <f t="array" ref="V3754">IF(SUM(LEN(A3754:U3754))=0,"",IF(OR(OR(ISBLANK(E3754),SUM(LEN(B3754),LEN(C3754))=0),AND(NOT(D3754="Unknown"),ISBLANK(I3754)),AND(NOT(N3754="Unknown"),ISBLANK(Q3754))),"Missing Information", INDEX(Table15[Entire Service Line Classification], MATCH(SUMIFS(Table15[Unique ID],Table15[System-Owned Portion],D3754,Table15[If Material Anything Other than "Lead" in Column E,Was Material Ever Previously Lead?],F3754,Table15[Customer-Owned Portion],N3754),Table15[Unique ID],0),0)))</f>
        <v>Non-lead</v>
      </c>
      <c r="W3754" s="189"/>
    </row>
    <row r="3755" spans="1:23" s="190" customFormat="1" ht="56.25" x14ac:dyDescent="0.25">
      <c r="A3755" s="180" t="s">
        <v>225</v>
      </c>
      <c r="B3755" s="181" t="s">
        <v>7392</v>
      </c>
      <c r="C3755" s="182" t="s">
        <v>225</v>
      </c>
      <c r="D3755" s="183" t="s">
        <v>36</v>
      </c>
      <c r="E3755" s="181" t="s">
        <v>35</v>
      </c>
      <c r="F3755" s="183" t="s">
        <v>35</v>
      </c>
      <c r="G3755" s="181" t="s">
        <v>7393</v>
      </c>
      <c r="H3755" s="184" t="s">
        <v>7090</v>
      </c>
      <c r="I3755" s="185" t="s">
        <v>190</v>
      </c>
      <c r="J3755" s="181" t="s">
        <v>35</v>
      </c>
      <c r="K3755" s="181" t="s">
        <v>225</v>
      </c>
      <c r="L3755" s="186" t="s">
        <v>225</v>
      </c>
      <c r="M3755" s="187" t="s">
        <v>225</v>
      </c>
      <c r="N3755" s="183" t="s">
        <v>36</v>
      </c>
      <c r="O3755" s="181" t="s">
        <v>7393</v>
      </c>
      <c r="P3755" s="184" t="s">
        <v>7090</v>
      </c>
      <c r="Q3755" s="185" t="s">
        <v>190</v>
      </c>
      <c r="R3755" s="181" t="s">
        <v>35</v>
      </c>
      <c r="S3755" s="181" t="s">
        <v>225</v>
      </c>
      <c r="T3755" s="186" t="s">
        <v>225</v>
      </c>
      <c r="U3755" s="187" t="s">
        <v>225</v>
      </c>
      <c r="V3755" s="188" t="str" cm="1">
        <f t="array" ref="V3755">IF(SUM(LEN(A3755:U3755))=0,"",IF(OR(OR(ISBLANK(E3755),SUM(LEN(B3755),LEN(C3755))=0),AND(NOT(D3755="Unknown"),ISBLANK(I3755)),AND(NOT(N3755="Unknown"),ISBLANK(Q3755))),"Missing Information", INDEX(Table15[Entire Service Line Classification], MATCH(SUMIFS(Table15[Unique ID],Table15[System-Owned Portion],D3755,Table15[If Material Anything Other than "Lead" in Column E,Was Material Ever Previously Lead?],F3755,Table15[Customer-Owned Portion],N3755),Table15[Unique ID],0),0)))</f>
        <v>Non-lead</v>
      </c>
      <c r="W3755" s="189"/>
    </row>
    <row r="3756" spans="1:23" s="190" customFormat="1" ht="56.25" x14ac:dyDescent="0.25">
      <c r="A3756" s="180" t="s">
        <v>225</v>
      </c>
      <c r="B3756" s="181" t="s">
        <v>7394</v>
      </c>
      <c r="C3756" s="182" t="s">
        <v>225</v>
      </c>
      <c r="D3756" s="183" t="s">
        <v>36</v>
      </c>
      <c r="E3756" s="181" t="s">
        <v>35</v>
      </c>
      <c r="F3756" s="183" t="s">
        <v>35</v>
      </c>
      <c r="G3756" s="181" t="s">
        <v>7369</v>
      </c>
      <c r="H3756" s="184" t="s">
        <v>7090</v>
      </c>
      <c r="I3756" s="185" t="s">
        <v>190</v>
      </c>
      <c r="J3756" s="181" t="s">
        <v>35</v>
      </c>
      <c r="K3756" s="181" t="s">
        <v>225</v>
      </c>
      <c r="L3756" s="186" t="s">
        <v>225</v>
      </c>
      <c r="M3756" s="187" t="s">
        <v>225</v>
      </c>
      <c r="N3756" s="183" t="s">
        <v>36</v>
      </c>
      <c r="O3756" s="181" t="s">
        <v>7369</v>
      </c>
      <c r="P3756" s="184" t="s">
        <v>7090</v>
      </c>
      <c r="Q3756" s="185" t="s">
        <v>190</v>
      </c>
      <c r="R3756" s="181" t="s">
        <v>35</v>
      </c>
      <c r="S3756" s="181" t="s">
        <v>225</v>
      </c>
      <c r="T3756" s="186" t="s">
        <v>225</v>
      </c>
      <c r="U3756" s="187" t="s">
        <v>225</v>
      </c>
      <c r="V3756" s="188" t="str" cm="1">
        <f t="array" ref="V3756">IF(SUM(LEN(A3756:U3756))=0,"",IF(OR(OR(ISBLANK(E3756),SUM(LEN(B3756),LEN(C3756))=0),AND(NOT(D3756="Unknown"),ISBLANK(I3756)),AND(NOT(N3756="Unknown"),ISBLANK(Q3756))),"Missing Information", INDEX(Table15[Entire Service Line Classification], MATCH(SUMIFS(Table15[Unique ID],Table15[System-Owned Portion],D3756,Table15[If Material Anything Other than "Lead" in Column E,Was Material Ever Previously Lead?],F3756,Table15[Customer-Owned Portion],N3756),Table15[Unique ID],0),0)))</f>
        <v>Non-lead</v>
      </c>
      <c r="W3756" s="189"/>
    </row>
    <row r="3757" spans="1:23" s="190" customFormat="1" ht="56.25" x14ac:dyDescent="0.25">
      <c r="A3757" s="180" t="s">
        <v>225</v>
      </c>
      <c r="B3757" s="181" t="s">
        <v>7395</v>
      </c>
      <c r="C3757" s="182" t="s">
        <v>225</v>
      </c>
      <c r="D3757" s="183" t="s">
        <v>36</v>
      </c>
      <c r="E3757" s="181" t="s">
        <v>35</v>
      </c>
      <c r="F3757" s="183" t="s">
        <v>35</v>
      </c>
      <c r="G3757" s="181" t="s">
        <v>7391</v>
      </c>
      <c r="H3757" s="184" t="s">
        <v>7090</v>
      </c>
      <c r="I3757" s="185" t="s">
        <v>190</v>
      </c>
      <c r="J3757" s="181" t="s">
        <v>35</v>
      </c>
      <c r="K3757" s="181" t="s">
        <v>225</v>
      </c>
      <c r="L3757" s="186" t="s">
        <v>225</v>
      </c>
      <c r="M3757" s="187" t="s">
        <v>225</v>
      </c>
      <c r="N3757" s="183" t="s">
        <v>36</v>
      </c>
      <c r="O3757" s="181" t="s">
        <v>7391</v>
      </c>
      <c r="P3757" s="184" t="s">
        <v>7090</v>
      </c>
      <c r="Q3757" s="185" t="s">
        <v>190</v>
      </c>
      <c r="R3757" s="181" t="s">
        <v>35</v>
      </c>
      <c r="S3757" s="181" t="s">
        <v>225</v>
      </c>
      <c r="T3757" s="186" t="s">
        <v>225</v>
      </c>
      <c r="U3757" s="187" t="s">
        <v>225</v>
      </c>
      <c r="V3757" s="188" t="str" cm="1">
        <f t="array" ref="V3757">IF(SUM(LEN(A3757:U3757))=0,"",IF(OR(OR(ISBLANK(E3757),SUM(LEN(B3757),LEN(C3757))=0),AND(NOT(D3757="Unknown"),ISBLANK(I3757)),AND(NOT(N3757="Unknown"),ISBLANK(Q3757))),"Missing Information", INDEX(Table15[Entire Service Line Classification], MATCH(SUMIFS(Table15[Unique ID],Table15[System-Owned Portion],D3757,Table15[If Material Anything Other than "Lead" in Column E,Was Material Ever Previously Lead?],F3757,Table15[Customer-Owned Portion],N3757),Table15[Unique ID],0),0)))</f>
        <v>Non-lead</v>
      </c>
      <c r="W3757" s="189"/>
    </row>
    <row r="3758" spans="1:23" s="190" customFormat="1" ht="56.25" x14ac:dyDescent="0.25">
      <c r="A3758" s="180" t="s">
        <v>225</v>
      </c>
      <c r="B3758" s="181" t="s">
        <v>7396</v>
      </c>
      <c r="C3758" s="182" t="s">
        <v>225</v>
      </c>
      <c r="D3758" s="183" t="s">
        <v>36</v>
      </c>
      <c r="E3758" s="181" t="s">
        <v>35</v>
      </c>
      <c r="F3758" s="183" t="s">
        <v>35</v>
      </c>
      <c r="G3758" s="181" t="s">
        <v>7391</v>
      </c>
      <c r="H3758" s="184" t="s">
        <v>7090</v>
      </c>
      <c r="I3758" s="185" t="s">
        <v>190</v>
      </c>
      <c r="J3758" s="181" t="s">
        <v>35</v>
      </c>
      <c r="K3758" s="181" t="s">
        <v>225</v>
      </c>
      <c r="L3758" s="186" t="s">
        <v>225</v>
      </c>
      <c r="M3758" s="187" t="s">
        <v>225</v>
      </c>
      <c r="N3758" s="183" t="s">
        <v>36</v>
      </c>
      <c r="O3758" s="181" t="s">
        <v>7391</v>
      </c>
      <c r="P3758" s="184" t="s">
        <v>7090</v>
      </c>
      <c r="Q3758" s="185" t="s">
        <v>190</v>
      </c>
      <c r="R3758" s="181" t="s">
        <v>35</v>
      </c>
      <c r="S3758" s="181" t="s">
        <v>225</v>
      </c>
      <c r="T3758" s="186" t="s">
        <v>225</v>
      </c>
      <c r="U3758" s="187" t="s">
        <v>225</v>
      </c>
      <c r="V3758" s="188" t="str" cm="1">
        <f t="array" ref="V3758">IF(SUM(LEN(A3758:U3758))=0,"",IF(OR(OR(ISBLANK(E3758),SUM(LEN(B3758),LEN(C3758))=0),AND(NOT(D3758="Unknown"),ISBLANK(I3758)),AND(NOT(N3758="Unknown"),ISBLANK(Q3758))),"Missing Information", INDEX(Table15[Entire Service Line Classification], MATCH(SUMIFS(Table15[Unique ID],Table15[System-Owned Portion],D3758,Table15[If Material Anything Other than "Lead" in Column E,Was Material Ever Previously Lead?],F3758,Table15[Customer-Owned Portion],N3758),Table15[Unique ID],0),0)))</f>
        <v>Non-lead</v>
      </c>
      <c r="W3758" s="189"/>
    </row>
    <row r="3759" spans="1:23" s="190" customFormat="1" ht="56.25" x14ac:dyDescent="0.25">
      <c r="A3759" s="180" t="s">
        <v>225</v>
      </c>
      <c r="B3759" s="181" t="s">
        <v>7397</v>
      </c>
      <c r="C3759" s="182" t="s">
        <v>225</v>
      </c>
      <c r="D3759" s="183" t="s">
        <v>36</v>
      </c>
      <c r="E3759" s="181" t="s">
        <v>35</v>
      </c>
      <c r="F3759" s="183" t="s">
        <v>35</v>
      </c>
      <c r="G3759" s="181" t="s">
        <v>7388</v>
      </c>
      <c r="H3759" s="184" t="s">
        <v>7090</v>
      </c>
      <c r="I3759" s="185" t="s">
        <v>190</v>
      </c>
      <c r="J3759" s="181" t="s">
        <v>35</v>
      </c>
      <c r="K3759" s="181" t="s">
        <v>225</v>
      </c>
      <c r="L3759" s="186" t="s">
        <v>225</v>
      </c>
      <c r="M3759" s="187" t="s">
        <v>225</v>
      </c>
      <c r="N3759" s="183" t="s">
        <v>36</v>
      </c>
      <c r="O3759" s="181" t="s">
        <v>7388</v>
      </c>
      <c r="P3759" s="184" t="s">
        <v>7090</v>
      </c>
      <c r="Q3759" s="185" t="s">
        <v>190</v>
      </c>
      <c r="R3759" s="181" t="s">
        <v>35</v>
      </c>
      <c r="S3759" s="181" t="s">
        <v>225</v>
      </c>
      <c r="T3759" s="186" t="s">
        <v>225</v>
      </c>
      <c r="U3759" s="187" t="s">
        <v>225</v>
      </c>
      <c r="V3759" s="188" t="str" cm="1">
        <f t="array" ref="V3759">IF(SUM(LEN(A3759:U3759))=0,"",IF(OR(OR(ISBLANK(E3759),SUM(LEN(B3759),LEN(C3759))=0),AND(NOT(D3759="Unknown"),ISBLANK(I3759)),AND(NOT(N3759="Unknown"),ISBLANK(Q3759))),"Missing Information", INDEX(Table15[Entire Service Line Classification], MATCH(SUMIFS(Table15[Unique ID],Table15[System-Owned Portion],D3759,Table15[If Material Anything Other than "Lead" in Column E,Was Material Ever Previously Lead?],F3759,Table15[Customer-Owned Portion],N3759),Table15[Unique ID],0),0)))</f>
        <v>Non-lead</v>
      </c>
      <c r="W3759" s="189"/>
    </row>
    <row r="3760" spans="1:23" s="190" customFormat="1" ht="56.25" x14ac:dyDescent="0.25">
      <c r="A3760" s="180" t="s">
        <v>225</v>
      </c>
      <c r="B3760" s="181" t="s">
        <v>7398</v>
      </c>
      <c r="C3760" s="182" t="s">
        <v>225</v>
      </c>
      <c r="D3760" s="183" t="s">
        <v>36</v>
      </c>
      <c r="E3760" s="181" t="s">
        <v>35</v>
      </c>
      <c r="F3760" s="183" t="s">
        <v>35</v>
      </c>
      <c r="G3760" s="181" t="s">
        <v>7391</v>
      </c>
      <c r="H3760" s="184" t="s">
        <v>7090</v>
      </c>
      <c r="I3760" s="185" t="s">
        <v>190</v>
      </c>
      <c r="J3760" s="181" t="s">
        <v>35</v>
      </c>
      <c r="K3760" s="181" t="s">
        <v>225</v>
      </c>
      <c r="L3760" s="186" t="s">
        <v>225</v>
      </c>
      <c r="M3760" s="187" t="s">
        <v>225</v>
      </c>
      <c r="N3760" s="183" t="s">
        <v>36</v>
      </c>
      <c r="O3760" s="181" t="s">
        <v>7391</v>
      </c>
      <c r="P3760" s="184" t="s">
        <v>7090</v>
      </c>
      <c r="Q3760" s="185" t="s">
        <v>190</v>
      </c>
      <c r="R3760" s="181" t="s">
        <v>35</v>
      </c>
      <c r="S3760" s="181" t="s">
        <v>225</v>
      </c>
      <c r="T3760" s="186" t="s">
        <v>225</v>
      </c>
      <c r="U3760" s="187" t="s">
        <v>225</v>
      </c>
      <c r="V3760" s="188" t="str" cm="1">
        <f t="array" ref="V3760">IF(SUM(LEN(A3760:U3760))=0,"",IF(OR(OR(ISBLANK(E3760),SUM(LEN(B3760),LEN(C3760))=0),AND(NOT(D3760="Unknown"),ISBLANK(I3760)),AND(NOT(N3760="Unknown"),ISBLANK(Q3760))),"Missing Information", INDEX(Table15[Entire Service Line Classification], MATCH(SUMIFS(Table15[Unique ID],Table15[System-Owned Portion],D3760,Table15[If Material Anything Other than "Lead" in Column E,Was Material Ever Previously Lead?],F3760,Table15[Customer-Owned Portion],N3760),Table15[Unique ID],0),0)))</f>
        <v>Non-lead</v>
      </c>
      <c r="W3760" s="189"/>
    </row>
    <row r="3761" spans="1:23" s="190" customFormat="1" ht="56.25" x14ac:dyDescent="0.25">
      <c r="A3761" s="180" t="s">
        <v>225</v>
      </c>
      <c r="B3761" s="181" t="s">
        <v>7399</v>
      </c>
      <c r="C3761" s="182" t="s">
        <v>225</v>
      </c>
      <c r="D3761" s="183" t="s">
        <v>36</v>
      </c>
      <c r="E3761" s="181" t="s">
        <v>35</v>
      </c>
      <c r="F3761" s="183" t="s">
        <v>35</v>
      </c>
      <c r="G3761" s="181" t="s">
        <v>7400</v>
      </c>
      <c r="H3761" s="184" t="s">
        <v>7090</v>
      </c>
      <c r="I3761" s="185" t="s">
        <v>190</v>
      </c>
      <c r="J3761" s="181" t="s">
        <v>35</v>
      </c>
      <c r="K3761" s="181" t="s">
        <v>225</v>
      </c>
      <c r="L3761" s="186" t="s">
        <v>225</v>
      </c>
      <c r="M3761" s="187" t="s">
        <v>225</v>
      </c>
      <c r="N3761" s="183" t="s">
        <v>36</v>
      </c>
      <c r="O3761" s="181" t="s">
        <v>7400</v>
      </c>
      <c r="P3761" s="184" t="s">
        <v>7090</v>
      </c>
      <c r="Q3761" s="185" t="s">
        <v>190</v>
      </c>
      <c r="R3761" s="181" t="s">
        <v>35</v>
      </c>
      <c r="S3761" s="181" t="s">
        <v>225</v>
      </c>
      <c r="T3761" s="186" t="s">
        <v>225</v>
      </c>
      <c r="U3761" s="187" t="s">
        <v>225</v>
      </c>
      <c r="V3761" s="188" t="str" cm="1">
        <f t="array" ref="V3761">IF(SUM(LEN(A3761:U3761))=0,"",IF(OR(OR(ISBLANK(E3761),SUM(LEN(B3761),LEN(C3761))=0),AND(NOT(D3761="Unknown"),ISBLANK(I3761)),AND(NOT(N3761="Unknown"),ISBLANK(Q3761))),"Missing Information", INDEX(Table15[Entire Service Line Classification], MATCH(SUMIFS(Table15[Unique ID],Table15[System-Owned Portion],D3761,Table15[If Material Anything Other than "Lead" in Column E,Was Material Ever Previously Lead?],F3761,Table15[Customer-Owned Portion],N3761),Table15[Unique ID],0),0)))</f>
        <v>Non-lead</v>
      </c>
      <c r="W3761" s="189"/>
    </row>
    <row r="3762" spans="1:23" s="190" customFormat="1" ht="56.25" x14ac:dyDescent="0.25">
      <c r="A3762" s="180" t="s">
        <v>225</v>
      </c>
      <c r="B3762" s="181" t="s">
        <v>7401</v>
      </c>
      <c r="C3762" s="182" t="s">
        <v>225</v>
      </c>
      <c r="D3762" s="183" t="s">
        <v>36</v>
      </c>
      <c r="E3762" s="181" t="s">
        <v>35</v>
      </c>
      <c r="F3762" s="183" t="s">
        <v>35</v>
      </c>
      <c r="G3762" s="181" t="s">
        <v>7400</v>
      </c>
      <c r="H3762" s="184" t="s">
        <v>7090</v>
      </c>
      <c r="I3762" s="185" t="s">
        <v>190</v>
      </c>
      <c r="J3762" s="181" t="s">
        <v>35</v>
      </c>
      <c r="K3762" s="181" t="s">
        <v>225</v>
      </c>
      <c r="L3762" s="186" t="s">
        <v>225</v>
      </c>
      <c r="M3762" s="187" t="s">
        <v>225</v>
      </c>
      <c r="N3762" s="183" t="s">
        <v>36</v>
      </c>
      <c r="O3762" s="181" t="s">
        <v>7400</v>
      </c>
      <c r="P3762" s="184" t="s">
        <v>7090</v>
      </c>
      <c r="Q3762" s="185" t="s">
        <v>190</v>
      </c>
      <c r="R3762" s="181" t="s">
        <v>35</v>
      </c>
      <c r="S3762" s="181" t="s">
        <v>225</v>
      </c>
      <c r="T3762" s="186" t="s">
        <v>225</v>
      </c>
      <c r="U3762" s="187" t="s">
        <v>225</v>
      </c>
      <c r="V3762" s="188" t="str" cm="1">
        <f t="array" ref="V3762">IF(SUM(LEN(A3762:U3762))=0,"",IF(OR(OR(ISBLANK(E3762),SUM(LEN(B3762),LEN(C3762))=0),AND(NOT(D3762="Unknown"),ISBLANK(I3762)),AND(NOT(N3762="Unknown"),ISBLANK(Q3762))),"Missing Information", INDEX(Table15[Entire Service Line Classification], MATCH(SUMIFS(Table15[Unique ID],Table15[System-Owned Portion],D3762,Table15[If Material Anything Other than "Lead" in Column E,Was Material Ever Previously Lead?],F3762,Table15[Customer-Owned Portion],N3762),Table15[Unique ID],0),0)))</f>
        <v>Non-lead</v>
      </c>
      <c r="W3762" s="189"/>
    </row>
    <row r="3763" spans="1:23" s="190" customFormat="1" ht="56.25" x14ac:dyDescent="0.25">
      <c r="A3763" s="180" t="s">
        <v>225</v>
      </c>
      <c r="B3763" s="181" t="s">
        <v>7402</v>
      </c>
      <c r="C3763" s="182" t="s">
        <v>225</v>
      </c>
      <c r="D3763" s="183" t="s">
        <v>36</v>
      </c>
      <c r="E3763" s="181" t="s">
        <v>35</v>
      </c>
      <c r="F3763" s="183" t="s">
        <v>35</v>
      </c>
      <c r="G3763" s="181" t="s">
        <v>7393</v>
      </c>
      <c r="H3763" s="184" t="s">
        <v>7090</v>
      </c>
      <c r="I3763" s="185" t="s">
        <v>190</v>
      </c>
      <c r="J3763" s="181" t="s">
        <v>35</v>
      </c>
      <c r="K3763" s="181" t="s">
        <v>225</v>
      </c>
      <c r="L3763" s="186" t="s">
        <v>225</v>
      </c>
      <c r="M3763" s="187" t="s">
        <v>225</v>
      </c>
      <c r="N3763" s="183" t="s">
        <v>36</v>
      </c>
      <c r="O3763" s="181" t="s">
        <v>7393</v>
      </c>
      <c r="P3763" s="184" t="s">
        <v>7090</v>
      </c>
      <c r="Q3763" s="185" t="s">
        <v>190</v>
      </c>
      <c r="R3763" s="181" t="s">
        <v>35</v>
      </c>
      <c r="S3763" s="181" t="s">
        <v>225</v>
      </c>
      <c r="T3763" s="186" t="s">
        <v>225</v>
      </c>
      <c r="U3763" s="187" t="s">
        <v>225</v>
      </c>
      <c r="V3763" s="188" t="str" cm="1">
        <f t="array" ref="V3763">IF(SUM(LEN(A3763:U3763))=0,"",IF(OR(OR(ISBLANK(E3763),SUM(LEN(B3763),LEN(C3763))=0),AND(NOT(D3763="Unknown"),ISBLANK(I3763)),AND(NOT(N3763="Unknown"),ISBLANK(Q3763))),"Missing Information", INDEX(Table15[Entire Service Line Classification], MATCH(SUMIFS(Table15[Unique ID],Table15[System-Owned Portion],D3763,Table15[If Material Anything Other than "Lead" in Column E,Was Material Ever Previously Lead?],F3763,Table15[Customer-Owned Portion],N3763),Table15[Unique ID],0),0)))</f>
        <v>Non-lead</v>
      </c>
      <c r="W3763" s="189"/>
    </row>
    <row r="3764" spans="1:23" s="190" customFormat="1" ht="56.25" x14ac:dyDescent="0.25">
      <c r="A3764" s="180" t="s">
        <v>225</v>
      </c>
      <c r="B3764" s="181" t="s">
        <v>7403</v>
      </c>
      <c r="C3764" s="182" t="s">
        <v>225</v>
      </c>
      <c r="D3764" s="183" t="s">
        <v>36</v>
      </c>
      <c r="E3764" s="181" t="s">
        <v>35</v>
      </c>
      <c r="F3764" s="183" t="s">
        <v>35</v>
      </c>
      <c r="G3764" s="181" t="s">
        <v>7393</v>
      </c>
      <c r="H3764" s="184" t="s">
        <v>7090</v>
      </c>
      <c r="I3764" s="185" t="s">
        <v>190</v>
      </c>
      <c r="J3764" s="181" t="s">
        <v>35</v>
      </c>
      <c r="K3764" s="181" t="s">
        <v>225</v>
      </c>
      <c r="L3764" s="186" t="s">
        <v>225</v>
      </c>
      <c r="M3764" s="187" t="s">
        <v>225</v>
      </c>
      <c r="N3764" s="183" t="s">
        <v>36</v>
      </c>
      <c r="O3764" s="181" t="s">
        <v>7393</v>
      </c>
      <c r="P3764" s="184" t="s">
        <v>7090</v>
      </c>
      <c r="Q3764" s="185" t="s">
        <v>190</v>
      </c>
      <c r="R3764" s="181" t="s">
        <v>35</v>
      </c>
      <c r="S3764" s="181" t="s">
        <v>225</v>
      </c>
      <c r="T3764" s="186" t="s">
        <v>225</v>
      </c>
      <c r="U3764" s="187" t="s">
        <v>225</v>
      </c>
      <c r="V3764" s="188" t="str" cm="1">
        <f t="array" ref="V3764">IF(SUM(LEN(A3764:U3764))=0,"",IF(OR(OR(ISBLANK(E3764),SUM(LEN(B3764),LEN(C3764))=0),AND(NOT(D3764="Unknown"),ISBLANK(I3764)),AND(NOT(N3764="Unknown"),ISBLANK(Q3764))),"Missing Information", INDEX(Table15[Entire Service Line Classification], MATCH(SUMIFS(Table15[Unique ID],Table15[System-Owned Portion],D3764,Table15[If Material Anything Other than "Lead" in Column E,Was Material Ever Previously Lead?],F3764,Table15[Customer-Owned Portion],N3764),Table15[Unique ID],0),0)))</f>
        <v>Non-lead</v>
      </c>
      <c r="W3764" s="189"/>
    </row>
    <row r="3765" spans="1:23" s="190" customFormat="1" ht="56.25" x14ac:dyDescent="0.25">
      <c r="A3765" s="180" t="s">
        <v>225</v>
      </c>
      <c r="B3765" s="181" t="s">
        <v>7404</v>
      </c>
      <c r="C3765" s="182" t="s">
        <v>225</v>
      </c>
      <c r="D3765" s="183" t="s">
        <v>36</v>
      </c>
      <c r="E3765" s="181" t="s">
        <v>35</v>
      </c>
      <c r="F3765" s="183" t="s">
        <v>35</v>
      </c>
      <c r="G3765" s="181" t="s">
        <v>7393</v>
      </c>
      <c r="H3765" s="184" t="s">
        <v>7090</v>
      </c>
      <c r="I3765" s="185" t="s">
        <v>190</v>
      </c>
      <c r="J3765" s="181" t="s">
        <v>35</v>
      </c>
      <c r="K3765" s="181" t="s">
        <v>225</v>
      </c>
      <c r="L3765" s="186" t="s">
        <v>225</v>
      </c>
      <c r="M3765" s="187" t="s">
        <v>225</v>
      </c>
      <c r="N3765" s="183" t="s">
        <v>36</v>
      </c>
      <c r="O3765" s="181" t="s">
        <v>7393</v>
      </c>
      <c r="P3765" s="184" t="s">
        <v>7090</v>
      </c>
      <c r="Q3765" s="185" t="s">
        <v>190</v>
      </c>
      <c r="R3765" s="181" t="s">
        <v>35</v>
      </c>
      <c r="S3765" s="181" t="s">
        <v>225</v>
      </c>
      <c r="T3765" s="186" t="s">
        <v>225</v>
      </c>
      <c r="U3765" s="187" t="s">
        <v>225</v>
      </c>
      <c r="V3765" s="188" t="str" cm="1">
        <f t="array" ref="V3765">IF(SUM(LEN(A3765:U3765))=0,"",IF(OR(OR(ISBLANK(E3765),SUM(LEN(B3765),LEN(C3765))=0),AND(NOT(D3765="Unknown"),ISBLANK(I3765)),AND(NOT(N3765="Unknown"),ISBLANK(Q3765))),"Missing Information", INDEX(Table15[Entire Service Line Classification], MATCH(SUMIFS(Table15[Unique ID],Table15[System-Owned Portion],D3765,Table15[If Material Anything Other than "Lead" in Column E,Was Material Ever Previously Lead?],F3765,Table15[Customer-Owned Portion],N3765),Table15[Unique ID],0),0)))</f>
        <v>Non-lead</v>
      </c>
      <c r="W3765" s="189"/>
    </row>
    <row r="3766" spans="1:23" s="190" customFormat="1" ht="56.25" x14ac:dyDescent="0.25">
      <c r="A3766" s="180" t="s">
        <v>225</v>
      </c>
      <c r="B3766" s="181" t="s">
        <v>7405</v>
      </c>
      <c r="C3766" s="182" t="s">
        <v>225</v>
      </c>
      <c r="D3766" s="183" t="s">
        <v>36</v>
      </c>
      <c r="E3766" s="181" t="s">
        <v>35</v>
      </c>
      <c r="F3766" s="183" t="s">
        <v>35</v>
      </c>
      <c r="G3766" s="181" t="s">
        <v>7344</v>
      </c>
      <c r="H3766" s="184" t="s">
        <v>7090</v>
      </c>
      <c r="I3766" s="185" t="s">
        <v>190</v>
      </c>
      <c r="J3766" s="181" t="s">
        <v>35</v>
      </c>
      <c r="K3766" s="181" t="s">
        <v>225</v>
      </c>
      <c r="L3766" s="186" t="s">
        <v>225</v>
      </c>
      <c r="M3766" s="187" t="s">
        <v>225</v>
      </c>
      <c r="N3766" s="183" t="s">
        <v>36</v>
      </c>
      <c r="O3766" s="181" t="s">
        <v>7344</v>
      </c>
      <c r="P3766" s="184" t="s">
        <v>7090</v>
      </c>
      <c r="Q3766" s="185" t="s">
        <v>190</v>
      </c>
      <c r="R3766" s="181" t="s">
        <v>35</v>
      </c>
      <c r="S3766" s="181" t="s">
        <v>225</v>
      </c>
      <c r="T3766" s="186" t="s">
        <v>225</v>
      </c>
      <c r="U3766" s="187" t="s">
        <v>225</v>
      </c>
      <c r="V3766" s="188" t="str" cm="1">
        <f t="array" ref="V3766">IF(SUM(LEN(A3766:U3766))=0,"",IF(OR(OR(ISBLANK(E3766),SUM(LEN(B3766),LEN(C3766))=0),AND(NOT(D3766="Unknown"),ISBLANK(I3766)),AND(NOT(N3766="Unknown"),ISBLANK(Q3766))),"Missing Information", INDEX(Table15[Entire Service Line Classification], MATCH(SUMIFS(Table15[Unique ID],Table15[System-Owned Portion],D3766,Table15[If Material Anything Other than "Lead" in Column E,Was Material Ever Previously Lead?],F3766,Table15[Customer-Owned Portion],N3766),Table15[Unique ID],0),0)))</f>
        <v>Non-lead</v>
      </c>
      <c r="W3766" s="189"/>
    </row>
    <row r="3767" spans="1:23" s="190" customFormat="1" ht="56.25" x14ac:dyDescent="0.25">
      <c r="A3767" s="180" t="s">
        <v>225</v>
      </c>
      <c r="B3767" s="181" t="s">
        <v>7406</v>
      </c>
      <c r="C3767" s="182" t="s">
        <v>225</v>
      </c>
      <c r="D3767" s="183" t="s">
        <v>36</v>
      </c>
      <c r="E3767" s="181" t="s">
        <v>35</v>
      </c>
      <c r="F3767" s="183" t="s">
        <v>35</v>
      </c>
      <c r="G3767" s="181" t="s">
        <v>7407</v>
      </c>
      <c r="H3767" s="184" t="s">
        <v>7090</v>
      </c>
      <c r="I3767" s="185" t="s">
        <v>190</v>
      </c>
      <c r="J3767" s="181" t="s">
        <v>35</v>
      </c>
      <c r="K3767" s="181" t="s">
        <v>225</v>
      </c>
      <c r="L3767" s="186" t="s">
        <v>225</v>
      </c>
      <c r="M3767" s="187" t="s">
        <v>225</v>
      </c>
      <c r="N3767" s="183" t="s">
        <v>36</v>
      </c>
      <c r="O3767" s="181" t="s">
        <v>7407</v>
      </c>
      <c r="P3767" s="184" t="s">
        <v>7090</v>
      </c>
      <c r="Q3767" s="185" t="s">
        <v>190</v>
      </c>
      <c r="R3767" s="181" t="s">
        <v>35</v>
      </c>
      <c r="S3767" s="181" t="s">
        <v>225</v>
      </c>
      <c r="T3767" s="186" t="s">
        <v>225</v>
      </c>
      <c r="U3767" s="187" t="s">
        <v>225</v>
      </c>
      <c r="V3767" s="188" t="str" cm="1">
        <f t="array" ref="V3767">IF(SUM(LEN(A3767:U3767))=0,"",IF(OR(OR(ISBLANK(E3767),SUM(LEN(B3767),LEN(C3767))=0),AND(NOT(D3767="Unknown"),ISBLANK(I3767)),AND(NOT(N3767="Unknown"),ISBLANK(Q3767))),"Missing Information", INDEX(Table15[Entire Service Line Classification], MATCH(SUMIFS(Table15[Unique ID],Table15[System-Owned Portion],D3767,Table15[If Material Anything Other than "Lead" in Column E,Was Material Ever Previously Lead?],F3767,Table15[Customer-Owned Portion],N3767),Table15[Unique ID],0),0)))</f>
        <v>Non-lead</v>
      </c>
      <c r="W3767" s="189"/>
    </row>
    <row r="3768" spans="1:23" s="190" customFormat="1" ht="56.25" x14ac:dyDescent="0.25">
      <c r="A3768" s="180" t="s">
        <v>225</v>
      </c>
      <c r="B3768" s="181" t="s">
        <v>7408</v>
      </c>
      <c r="C3768" s="182" t="s">
        <v>225</v>
      </c>
      <c r="D3768" s="183" t="s">
        <v>36</v>
      </c>
      <c r="E3768" s="181" t="s">
        <v>35</v>
      </c>
      <c r="F3768" s="183" t="s">
        <v>35</v>
      </c>
      <c r="G3768" s="181" t="s">
        <v>7357</v>
      </c>
      <c r="H3768" s="184" t="s">
        <v>7090</v>
      </c>
      <c r="I3768" s="185" t="s">
        <v>190</v>
      </c>
      <c r="J3768" s="181" t="s">
        <v>35</v>
      </c>
      <c r="K3768" s="181" t="s">
        <v>225</v>
      </c>
      <c r="L3768" s="186" t="s">
        <v>225</v>
      </c>
      <c r="M3768" s="187" t="s">
        <v>225</v>
      </c>
      <c r="N3768" s="183" t="s">
        <v>36</v>
      </c>
      <c r="O3768" s="181" t="s">
        <v>7357</v>
      </c>
      <c r="P3768" s="184" t="s">
        <v>7090</v>
      </c>
      <c r="Q3768" s="185" t="s">
        <v>190</v>
      </c>
      <c r="R3768" s="181" t="s">
        <v>35</v>
      </c>
      <c r="S3768" s="181" t="s">
        <v>225</v>
      </c>
      <c r="T3768" s="186" t="s">
        <v>225</v>
      </c>
      <c r="U3768" s="187" t="s">
        <v>225</v>
      </c>
      <c r="V3768" s="188" t="str" cm="1">
        <f t="array" ref="V3768">IF(SUM(LEN(A3768:U3768))=0,"",IF(OR(OR(ISBLANK(E3768),SUM(LEN(B3768),LEN(C3768))=0),AND(NOT(D3768="Unknown"),ISBLANK(I3768)),AND(NOT(N3768="Unknown"),ISBLANK(Q3768))),"Missing Information", INDEX(Table15[Entire Service Line Classification], MATCH(SUMIFS(Table15[Unique ID],Table15[System-Owned Portion],D3768,Table15[If Material Anything Other than "Lead" in Column E,Was Material Ever Previously Lead?],F3768,Table15[Customer-Owned Portion],N3768),Table15[Unique ID],0),0)))</f>
        <v>Non-lead</v>
      </c>
      <c r="W3768" s="189"/>
    </row>
    <row r="3769" spans="1:23" s="190" customFormat="1" ht="56.25" x14ac:dyDescent="0.25">
      <c r="A3769" s="180" t="s">
        <v>225</v>
      </c>
      <c r="B3769" s="181" t="s">
        <v>7409</v>
      </c>
      <c r="C3769" s="182" t="s">
        <v>225</v>
      </c>
      <c r="D3769" s="183" t="s">
        <v>36</v>
      </c>
      <c r="E3769" s="181" t="s">
        <v>35</v>
      </c>
      <c r="F3769" s="183" t="s">
        <v>35</v>
      </c>
      <c r="G3769" s="181" t="s">
        <v>7357</v>
      </c>
      <c r="H3769" s="184" t="s">
        <v>7090</v>
      </c>
      <c r="I3769" s="185" t="s">
        <v>190</v>
      </c>
      <c r="J3769" s="181" t="s">
        <v>35</v>
      </c>
      <c r="K3769" s="181" t="s">
        <v>225</v>
      </c>
      <c r="L3769" s="186" t="s">
        <v>225</v>
      </c>
      <c r="M3769" s="187" t="s">
        <v>225</v>
      </c>
      <c r="N3769" s="183" t="s">
        <v>36</v>
      </c>
      <c r="O3769" s="181" t="s">
        <v>7357</v>
      </c>
      <c r="P3769" s="184" t="s">
        <v>7090</v>
      </c>
      <c r="Q3769" s="185" t="s">
        <v>190</v>
      </c>
      <c r="R3769" s="181" t="s">
        <v>35</v>
      </c>
      <c r="S3769" s="181" t="s">
        <v>225</v>
      </c>
      <c r="T3769" s="186" t="s">
        <v>225</v>
      </c>
      <c r="U3769" s="187" t="s">
        <v>225</v>
      </c>
      <c r="V3769" s="188" t="str" cm="1">
        <f t="array" ref="V3769">IF(SUM(LEN(A3769:U3769))=0,"",IF(OR(OR(ISBLANK(E3769),SUM(LEN(B3769),LEN(C3769))=0),AND(NOT(D3769="Unknown"),ISBLANK(I3769)),AND(NOT(N3769="Unknown"),ISBLANK(Q3769))),"Missing Information", INDEX(Table15[Entire Service Line Classification], MATCH(SUMIFS(Table15[Unique ID],Table15[System-Owned Portion],D3769,Table15[If Material Anything Other than "Lead" in Column E,Was Material Ever Previously Lead?],F3769,Table15[Customer-Owned Portion],N3769),Table15[Unique ID],0),0)))</f>
        <v>Non-lead</v>
      </c>
      <c r="W3769" s="189"/>
    </row>
    <row r="3770" spans="1:23" s="190" customFormat="1" ht="56.25" x14ac:dyDescent="0.25">
      <c r="A3770" s="180" t="s">
        <v>225</v>
      </c>
      <c r="B3770" s="181" t="s">
        <v>7410</v>
      </c>
      <c r="C3770" s="182" t="s">
        <v>225</v>
      </c>
      <c r="D3770" s="183" t="s">
        <v>36</v>
      </c>
      <c r="E3770" s="181" t="s">
        <v>35</v>
      </c>
      <c r="F3770" s="183" t="s">
        <v>35</v>
      </c>
      <c r="G3770" s="181" t="s">
        <v>7366</v>
      </c>
      <c r="H3770" s="184" t="s">
        <v>7090</v>
      </c>
      <c r="I3770" s="185" t="s">
        <v>190</v>
      </c>
      <c r="J3770" s="181" t="s">
        <v>35</v>
      </c>
      <c r="K3770" s="181" t="s">
        <v>225</v>
      </c>
      <c r="L3770" s="186" t="s">
        <v>225</v>
      </c>
      <c r="M3770" s="187" t="s">
        <v>225</v>
      </c>
      <c r="N3770" s="183" t="s">
        <v>36</v>
      </c>
      <c r="O3770" s="181" t="s">
        <v>7366</v>
      </c>
      <c r="P3770" s="184" t="s">
        <v>7090</v>
      </c>
      <c r="Q3770" s="185" t="s">
        <v>190</v>
      </c>
      <c r="R3770" s="181" t="s">
        <v>35</v>
      </c>
      <c r="S3770" s="181" t="s">
        <v>225</v>
      </c>
      <c r="T3770" s="186" t="s">
        <v>225</v>
      </c>
      <c r="U3770" s="187" t="s">
        <v>225</v>
      </c>
      <c r="V3770" s="188" t="str" cm="1">
        <f t="array" ref="V3770">IF(SUM(LEN(A3770:U3770))=0,"",IF(OR(OR(ISBLANK(E3770),SUM(LEN(B3770),LEN(C3770))=0),AND(NOT(D3770="Unknown"),ISBLANK(I3770)),AND(NOT(N3770="Unknown"),ISBLANK(Q3770))),"Missing Information", INDEX(Table15[Entire Service Line Classification], MATCH(SUMIFS(Table15[Unique ID],Table15[System-Owned Portion],D3770,Table15[If Material Anything Other than "Lead" in Column E,Was Material Ever Previously Lead?],F3770,Table15[Customer-Owned Portion],N3770),Table15[Unique ID],0),0)))</f>
        <v>Non-lead</v>
      </c>
      <c r="W3770" s="189"/>
    </row>
    <row r="3771" spans="1:23" s="190" customFormat="1" ht="56.25" x14ac:dyDescent="0.25">
      <c r="A3771" s="180" t="s">
        <v>225</v>
      </c>
      <c r="B3771" s="181" t="s">
        <v>7411</v>
      </c>
      <c r="C3771" s="182" t="s">
        <v>225</v>
      </c>
      <c r="D3771" s="183" t="s">
        <v>36</v>
      </c>
      <c r="E3771" s="181" t="s">
        <v>35</v>
      </c>
      <c r="F3771" s="183" t="s">
        <v>35</v>
      </c>
      <c r="G3771" s="181" t="s">
        <v>7357</v>
      </c>
      <c r="H3771" s="184" t="s">
        <v>7090</v>
      </c>
      <c r="I3771" s="185" t="s">
        <v>190</v>
      </c>
      <c r="J3771" s="181" t="s">
        <v>35</v>
      </c>
      <c r="K3771" s="181" t="s">
        <v>225</v>
      </c>
      <c r="L3771" s="186" t="s">
        <v>225</v>
      </c>
      <c r="M3771" s="187" t="s">
        <v>225</v>
      </c>
      <c r="N3771" s="183" t="s">
        <v>36</v>
      </c>
      <c r="O3771" s="181" t="s">
        <v>7357</v>
      </c>
      <c r="P3771" s="184" t="s">
        <v>7090</v>
      </c>
      <c r="Q3771" s="185" t="s">
        <v>190</v>
      </c>
      <c r="R3771" s="181" t="s">
        <v>35</v>
      </c>
      <c r="S3771" s="181" t="s">
        <v>225</v>
      </c>
      <c r="T3771" s="186" t="s">
        <v>225</v>
      </c>
      <c r="U3771" s="187" t="s">
        <v>225</v>
      </c>
      <c r="V3771" s="188" t="str" cm="1">
        <f t="array" ref="V3771">IF(SUM(LEN(A3771:U3771))=0,"",IF(OR(OR(ISBLANK(E3771),SUM(LEN(B3771),LEN(C3771))=0),AND(NOT(D3771="Unknown"),ISBLANK(I3771)),AND(NOT(N3771="Unknown"),ISBLANK(Q3771))),"Missing Information", INDEX(Table15[Entire Service Line Classification], MATCH(SUMIFS(Table15[Unique ID],Table15[System-Owned Portion],D3771,Table15[If Material Anything Other than "Lead" in Column E,Was Material Ever Previously Lead?],F3771,Table15[Customer-Owned Portion],N3771),Table15[Unique ID],0),0)))</f>
        <v>Non-lead</v>
      </c>
      <c r="W3771" s="189"/>
    </row>
    <row r="3772" spans="1:23" s="190" customFormat="1" ht="56.25" x14ac:dyDescent="0.25">
      <c r="A3772" s="180" t="s">
        <v>225</v>
      </c>
      <c r="B3772" s="181" t="s">
        <v>7412</v>
      </c>
      <c r="C3772" s="182" t="s">
        <v>225</v>
      </c>
      <c r="D3772" s="183" t="s">
        <v>36</v>
      </c>
      <c r="E3772" s="181" t="s">
        <v>35</v>
      </c>
      <c r="F3772" s="183" t="s">
        <v>35</v>
      </c>
      <c r="G3772" s="181" t="s">
        <v>7393</v>
      </c>
      <c r="H3772" s="184" t="s">
        <v>7090</v>
      </c>
      <c r="I3772" s="185" t="s">
        <v>190</v>
      </c>
      <c r="J3772" s="181" t="s">
        <v>35</v>
      </c>
      <c r="K3772" s="181" t="s">
        <v>225</v>
      </c>
      <c r="L3772" s="186" t="s">
        <v>225</v>
      </c>
      <c r="M3772" s="187" t="s">
        <v>225</v>
      </c>
      <c r="N3772" s="183" t="s">
        <v>36</v>
      </c>
      <c r="O3772" s="181" t="s">
        <v>7393</v>
      </c>
      <c r="P3772" s="184" t="s">
        <v>7090</v>
      </c>
      <c r="Q3772" s="185" t="s">
        <v>190</v>
      </c>
      <c r="R3772" s="181" t="s">
        <v>35</v>
      </c>
      <c r="S3772" s="181" t="s">
        <v>225</v>
      </c>
      <c r="T3772" s="186" t="s">
        <v>225</v>
      </c>
      <c r="U3772" s="187" t="s">
        <v>225</v>
      </c>
      <c r="V3772" s="188" t="str" cm="1">
        <f t="array" ref="V3772">IF(SUM(LEN(A3772:U3772))=0,"",IF(OR(OR(ISBLANK(E3772),SUM(LEN(B3772),LEN(C3772))=0),AND(NOT(D3772="Unknown"),ISBLANK(I3772)),AND(NOT(N3772="Unknown"),ISBLANK(Q3772))),"Missing Information", INDEX(Table15[Entire Service Line Classification], MATCH(SUMIFS(Table15[Unique ID],Table15[System-Owned Portion],D3772,Table15[If Material Anything Other than "Lead" in Column E,Was Material Ever Previously Lead?],F3772,Table15[Customer-Owned Portion],N3772),Table15[Unique ID],0),0)))</f>
        <v>Non-lead</v>
      </c>
      <c r="W3772" s="189"/>
    </row>
    <row r="3773" spans="1:23" s="190" customFormat="1" ht="56.25" x14ac:dyDescent="0.25">
      <c r="A3773" s="180" t="s">
        <v>225</v>
      </c>
      <c r="B3773" s="181" t="s">
        <v>7413</v>
      </c>
      <c r="C3773" s="182" t="s">
        <v>225</v>
      </c>
      <c r="D3773" s="183" t="s">
        <v>36</v>
      </c>
      <c r="E3773" s="181" t="s">
        <v>35</v>
      </c>
      <c r="F3773" s="183" t="s">
        <v>35</v>
      </c>
      <c r="G3773" s="181" t="s">
        <v>7391</v>
      </c>
      <c r="H3773" s="184" t="s">
        <v>7090</v>
      </c>
      <c r="I3773" s="185" t="s">
        <v>190</v>
      </c>
      <c r="J3773" s="181" t="s">
        <v>35</v>
      </c>
      <c r="K3773" s="181" t="s">
        <v>225</v>
      </c>
      <c r="L3773" s="186" t="s">
        <v>225</v>
      </c>
      <c r="M3773" s="187" t="s">
        <v>225</v>
      </c>
      <c r="N3773" s="183" t="s">
        <v>36</v>
      </c>
      <c r="O3773" s="181" t="s">
        <v>7391</v>
      </c>
      <c r="P3773" s="184" t="s">
        <v>7090</v>
      </c>
      <c r="Q3773" s="185" t="s">
        <v>190</v>
      </c>
      <c r="R3773" s="181" t="s">
        <v>35</v>
      </c>
      <c r="S3773" s="181" t="s">
        <v>225</v>
      </c>
      <c r="T3773" s="186" t="s">
        <v>225</v>
      </c>
      <c r="U3773" s="187" t="s">
        <v>225</v>
      </c>
      <c r="V3773" s="188" t="str" cm="1">
        <f t="array" ref="V3773">IF(SUM(LEN(A3773:U3773))=0,"",IF(OR(OR(ISBLANK(E3773),SUM(LEN(B3773),LEN(C3773))=0),AND(NOT(D3773="Unknown"),ISBLANK(I3773)),AND(NOT(N3773="Unknown"),ISBLANK(Q3773))),"Missing Information", INDEX(Table15[Entire Service Line Classification], MATCH(SUMIFS(Table15[Unique ID],Table15[System-Owned Portion],D3773,Table15[If Material Anything Other than "Lead" in Column E,Was Material Ever Previously Lead?],F3773,Table15[Customer-Owned Portion],N3773),Table15[Unique ID],0),0)))</f>
        <v>Non-lead</v>
      </c>
      <c r="W3773" s="189"/>
    </row>
    <row r="3774" spans="1:23" s="190" customFormat="1" ht="56.25" x14ac:dyDescent="0.25">
      <c r="A3774" s="180" t="s">
        <v>225</v>
      </c>
      <c r="B3774" s="181" t="s">
        <v>7414</v>
      </c>
      <c r="C3774" s="182" t="s">
        <v>225</v>
      </c>
      <c r="D3774" s="183" t="s">
        <v>36</v>
      </c>
      <c r="E3774" s="181" t="s">
        <v>35</v>
      </c>
      <c r="F3774" s="183" t="s">
        <v>35</v>
      </c>
      <c r="G3774" s="181" t="s">
        <v>7344</v>
      </c>
      <c r="H3774" s="184" t="s">
        <v>7090</v>
      </c>
      <c r="I3774" s="185" t="s">
        <v>190</v>
      </c>
      <c r="J3774" s="181" t="s">
        <v>35</v>
      </c>
      <c r="K3774" s="181" t="s">
        <v>225</v>
      </c>
      <c r="L3774" s="186" t="s">
        <v>225</v>
      </c>
      <c r="M3774" s="187" t="s">
        <v>225</v>
      </c>
      <c r="N3774" s="183" t="s">
        <v>36</v>
      </c>
      <c r="O3774" s="181" t="s">
        <v>7344</v>
      </c>
      <c r="P3774" s="184" t="s">
        <v>7090</v>
      </c>
      <c r="Q3774" s="185" t="s">
        <v>190</v>
      </c>
      <c r="R3774" s="181" t="s">
        <v>35</v>
      </c>
      <c r="S3774" s="181" t="s">
        <v>225</v>
      </c>
      <c r="T3774" s="186" t="s">
        <v>225</v>
      </c>
      <c r="U3774" s="187" t="s">
        <v>225</v>
      </c>
      <c r="V3774" s="188" t="str" cm="1">
        <f t="array" ref="V3774">IF(SUM(LEN(A3774:U3774))=0,"",IF(OR(OR(ISBLANK(E3774),SUM(LEN(B3774),LEN(C3774))=0),AND(NOT(D3774="Unknown"),ISBLANK(I3774)),AND(NOT(N3774="Unknown"),ISBLANK(Q3774))),"Missing Information", INDEX(Table15[Entire Service Line Classification], MATCH(SUMIFS(Table15[Unique ID],Table15[System-Owned Portion],D3774,Table15[If Material Anything Other than "Lead" in Column E,Was Material Ever Previously Lead?],F3774,Table15[Customer-Owned Portion],N3774),Table15[Unique ID],0),0)))</f>
        <v>Non-lead</v>
      </c>
      <c r="W3774" s="189"/>
    </row>
    <row r="3775" spans="1:23" s="190" customFormat="1" ht="56.25" x14ac:dyDescent="0.25">
      <c r="A3775" s="180" t="s">
        <v>225</v>
      </c>
      <c r="B3775" s="181" t="s">
        <v>7415</v>
      </c>
      <c r="C3775" s="182" t="s">
        <v>225</v>
      </c>
      <c r="D3775" s="183" t="s">
        <v>36</v>
      </c>
      <c r="E3775" s="181" t="s">
        <v>35</v>
      </c>
      <c r="F3775" s="183" t="s">
        <v>35</v>
      </c>
      <c r="G3775" s="181" t="s">
        <v>7350</v>
      </c>
      <c r="H3775" s="184" t="s">
        <v>7090</v>
      </c>
      <c r="I3775" s="185" t="s">
        <v>190</v>
      </c>
      <c r="J3775" s="181" t="s">
        <v>35</v>
      </c>
      <c r="K3775" s="181" t="s">
        <v>225</v>
      </c>
      <c r="L3775" s="186" t="s">
        <v>225</v>
      </c>
      <c r="M3775" s="187" t="s">
        <v>225</v>
      </c>
      <c r="N3775" s="183" t="s">
        <v>36</v>
      </c>
      <c r="O3775" s="181" t="s">
        <v>7350</v>
      </c>
      <c r="P3775" s="184" t="s">
        <v>7090</v>
      </c>
      <c r="Q3775" s="185" t="s">
        <v>190</v>
      </c>
      <c r="R3775" s="181" t="s">
        <v>35</v>
      </c>
      <c r="S3775" s="181" t="s">
        <v>225</v>
      </c>
      <c r="T3775" s="186" t="s">
        <v>225</v>
      </c>
      <c r="U3775" s="187" t="s">
        <v>225</v>
      </c>
      <c r="V3775" s="188" t="str" cm="1">
        <f t="array" ref="V3775">IF(SUM(LEN(A3775:U3775))=0,"",IF(OR(OR(ISBLANK(E3775),SUM(LEN(B3775),LEN(C3775))=0),AND(NOT(D3775="Unknown"),ISBLANK(I3775)),AND(NOT(N3775="Unknown"),ISBLANK(Q3775))),"Missing Information", INDEX(Table15[Entire Service Line Classification], MATCH(SUMIFS(Table15[Unique ID],Table15[System-Owned Portion],D3775,Table15[If Material Anything Other than "Lead" in Column E,Was Material Ever Previously Lead?],F3775,Table15[Customer-Owned Portion],N3775),Table15[Unique ID],0),0)))</f>
        <v>Non-lead</v>
      </c>
      <c r="W3775" s="189"/>
    </row>
    <row r="3776" spans="1:23" s="190" customFormat="1" ht="56.25" x14ac:dyDescent="0.25">
      <c r="A3776" s="180" t="s">
        <v>225</v>
      </c>
      <c r="B3776" s="181" t="s">
        <v>7416</v>
      </c>
      <c r="C3776" s="182" t="s">
        <v>225</v>
      </c>
      <c r="D3776" s="183" t="s">
        <v>36</v>
      </c>
      <c r="E3776" s="181" t="s">
        <v>35</v>
      </c>
      <c r="F3776" s="183" t="s">
        <v>35</v>
      </c>
      <c r="G3776" s="181" t="s">
        <v>7357</v>
      </c>
      <c r="H3776" s="184" t="s">
        <v>7090</v>
      </c>
      <c r="I3776" s="185" t="s">
        <v>190</v>
      </c>
      <c r="J3776" s="181" t="s">
        <v>35</v>
      </c>
      <c r="K3776" s="181" t="s">
        <v>225</v>
      </c>
      <c r="L3776" s="186" t="s">
        <v>225</v>
      </c>
      <c r="M3776" s="187" t="s">
        <v>225</v>
      </c>
      <c r="N3776" s="183" t="s">
        <v>36</v>
      </c>
      <c r="O3776" s="181" t="s">
        <v>7357</v>
      </c>
      <c r="P3776" s="184" t="s">
        <v>7090</v>
      </c>
      <c r="Q3776" s="185" t="s">
        <v>190</v>
      </c>
      <c r="R3776" s="181" t="s">
        <v>35</v>
      </c>
      <c r="S3776" s="181" t="s">
        <v>225</v>
      </c>
      <c r="T3776" s="186" t="s">
        <v>225</v>
      </c>
      <c r="U3776" s="187" t="s">
        <v>225</v>
      </c>
      <c r="V3776" s="188" t="str" cm="1">
        <f t="array" ref="V3776">IF(SUM(LEN(A3776:U3776))=0,"",IF(OR(OR(ISBLANK(E3776),SUM(LEN(B3776),LEN(C3776))=0),AND(NOT(D3776="Unknown"),ISBLANK(I3776)),AND(NOT(N3776="Unknown"),ISBLANK(Q3776))),"Missing Information", INDEX(Table15[Entire Service Line Classification], MATCH(SUMIFS(Table15[Unique ID],Table15[System-Owned Portion],D3776,Table15[If Material Anything Other than "Lead" in Column E,Was Material Ever Previously Lead?],F3776,Table15[Customer-Owned Portion],N3776),Table15[Unique ID],0),0)))</f>
        <v>Non-lead</v>
      </c>
      <c r="W3776" s="189"/>
    </row>
    <row r="3777" spans="1:23" s="190" customFormat="1" ht="56.25" x14ac:dyDescent="0.25">
      <c r="A3777" s="180" t="s">
        <v>225</v>
      </c>
      <c r="B3777" s="181" t="s">
        <v>7417</v>
      </c>
      <c r="C3777" s="182" t="s">
        <v>225</v>
      </c>
      <c r="D3777" s="183" t="s">
        <v>36</v>
      </c>
      <c r="E3777" s="181" t="s">
        <v>35</v>
      </c>
      <c r="F3777" s="183" t="s">
        <v>35</v>
      </c>
      <c r="G3777" s="181" t="s">
        <v>7357</v>
      </c>
      <c r="H3777" s="184" t="s">
        <v>7090</v>
      </c>
      <c r="I3777" s="185" t="s">
        <v>190</v>
      </c>
      <c r="J3777" s="181" t="s">
        <v>35</v>
      </c>
      <c r="K3777" s="181" t="s">
        <v>225</v>
      </c>
      <c r="L3777" s="186" t="s">
        <v>225</v>
      </c>
      <c r="M3777" s="187" t="s">
        <v>225</v>
      </c>
      <c r="N3777" s="183" t="s">
        <v>36</v>
      </c>
      <c r="O3777" s="181" t="s">
        <v>7357</v>
      </c>
      <c r="P3777" s="184" t="s">
        <v>7090</v>
      </c>
      <c r="Q3777" s="185" t="s">
        <v>190</v>
      </c>
      <c r="R3777" s="181" t="s">
        <v>35</v>
      </c>
      <c r="S3777" s="181" t="s">
        <v>225</v>
      </c>
      <c r="T3777" s="186" t="s">
        <v>225</v>
      </c>
      <c r="U3777" s="187" t="s">
        <v>225</v>
      </c>
      <c r="V3777" s="188" t="str" cm="1">
        <f t="array" ref="V3777">IF(SUM(LEN(A3777:U3777))=0,"",IF(OR(OR(ISBLANK(E3777),SUM(LEN(B3777),LEN(C3777))=0),AND(NOT(D3777="Unknown"),ISBLANK(I3777)),AND(NOT(N3777="Unknown"),ISBLANK(Q3777))),"Missing Information", INDEX(Table15[Entire Service Line Classification], MATCH(SUMIFS(Table15[Unique ID],Table15[System-Owned Portion],D3777,Table15[If Material Anything Other than "Lead" in Column E,Was Material Ever Previously Lead?],F3777,Table15[Customer-Owned Portion],N3777),Table15[Unique ID],0),0)))</f>
        <v>Non-lead</v>
      </c>
      <c r="W3777" s="189"/>
    </row>
    <row r="3778" spans="1:23" s="190" customFormat="1" ht="56.25" x14ac:dyDescent="0.25">
      <c r="A3778" s="180" t="s">
        <v>225</v>
      </c>
      <c r="B3778" s="181" t="s">
        <v>7418</v>
      </c>
      <c r="C3778" s="182" t="s">
        <v>225</v>
      </c>
      <c r="D3778" s="183" t="s">
        <v>36</v>
      </c>
      <c r="E3778" s="181" t="s">
        <v>35</v>
      </c>
      <c r="F3778" s="183" t="s">
        <v>35</v>
      </c>
      <c r="G3778" s="181" t="s">
        <v>7357</v>
      </c>
      <c r="H3778" s="184" t="s">
        <v>7090</v>
      </c>
      <c r="I3778" s="185" t="s">
        <v>190</v>
      </c>
      <c r="J3778" s="181" t="s">
        <v>35</v>
      </c>
      <c r="K3778" s="181" t="s">
        <v>225</v>
      </c>
      <c r="L3778" s="186" t="s">
        <v>225</v>
      </c>
      <c r="M3778" s="187" t="s">
        <v>225</v>
      </c>
      <c r="N3778" s="183" t="s">
        <v>36</v>
      </c>
      <c r="O3778" s="181" t="s">
        <v>7357</v>
      </c>
      <c r="P3778" s="184" t="s">
        <v>7090</v>
      </c>
      <c r="Q3778" s="185" t="s">
        <v>190</v>
      </c>
      <c r="R3778" s="181" t="s">
        <v>35</v>
      </c>
      <c r="S3778" s="181" t="s">
        <v>225</v>
      </c>
      <c r="T3778" s="186" t="s">
        <v>225</v>
      </c>
      <c r="U3778" s="187" t="s">
        <v>225</v>
      </c>
      <c r="V3778" s="188" t="str" cm="1">
        <f t="array" ref="V3778">IF(SUM(LEN(A3778:U3778))=0,"",IF(OR(OR(ISBLANK(E3778),SUM(LEN(B3778),LEN(C3778))=0),AND(NOT(D3778="Unknown"),ISBLANK(I3778)),AND(NOT(N3778="Unknown"),ISBLANK(Q3778))),"Missing Information", INDEX(Table15[Entire Service Line Classification], MATCH(SUMIFS(Table15[Unique ID],Table15[System-Owned Portion],D3778,Table15[If Material Anything Other than "Lead" in Column E,Was Material Ever Previously Lead?],F3778,Table15[Customer-Owned Portion],N3778),Table15[Unique ID],0),0)))</f>
        <v>Non-lead</v>
      </c>
      <c r="W3778" s="189"/>
    </row>
    <row r="3779" spans="1:23" s="190" customFormat="1" ht="56.25" x14ac:dyDescent="0.25">
      <c r="A3779" s="180" t="s">
        <v>225</v>
      </c>
      <c r="B3779" s="181" t="s">
        <v>7419</v>
      </c>
      <c r="C3779" s="182" t="s">
        <v>225</v>
      </c>
      <c r="D3779" s="183" t="s">
        <v>36</v>
      </c>
      <c r="E3779" s="181" t="s">
        <v>35</v>
      </c>
      <c r="F3779" s="183" t="s">
        <v>35</v>
      </c>
      <c r="G3779" s="181" t="s">
        <v>7357</v>
      </c>
      <c r="H3779" s="184" t="s">
        <v>7090</v>
      </c>
      <c r="I3779" s="185" t="s">
        <v>190</v>
      </c>
      <c r="J3779" s="181" t="s">
        <v>35</v>
      </c>
      <c r="K3779" s="181" t="s">
        <v>225</v>
      </c>
      <c r="L3779" s="186" t="s">
        <v>225</v>
      </c>
      <c r="M3779" s="187" t="s">
        <v>225</v>
      </c>
      <c r="N3779" s="183" t="s">
        <v>36</v>
      </c>
      <c r="O3779" s="181" t="s">
        <v>7357</v>
      </c>
      <c r="P3779" s="184" t="s">
        <v>7090</v>
      </c>
      <c r="Q3779" s="185" t="s">
        <v>190</v>
      </c>
      <c r="R3779" s="181" t="s">
        <v>35</v>
      </c>
      <c r="S3779" s="181" t="s">
        <v>225</v>
      </c>
      <c r="T3779" s="186" t="s">
        <v>225</v>
      </c>
      <c r="U3779" s="187" t="s">
        <v>225</v>
      </c>
      <c r="V3779" s="188" t="str" cm="1">
        <f t="array" ref="V3779">IF(SUM(LEN(A3779:U3779))=0,"",IF(OR(OR(ISBLANK(E3779),SUM(LEN(B3779),LEN(C3779))=0),AND(NOT(D3779="Unknown"),ISBLANK(I3779)),AND(NOT(N3779="Unknown"),ISBLANK(Q3779))),"Missing Information", INDEX(Table15[Entire Service Line Classification], MATCH(SUMIFS(Table15[Unique ID],Table15[System-Owned Portion],D3779,Table15[If Material Anything Other than "Lead" in Column E,Was Material Ever Previously Lead?],F3779,Table15[Customer-Owned Portion],N3779),Table15[Unique ID],0),0)))</f>
        <v>Non-lead</v>
      </c>
      <c r="W3779" s="189"/>
    </row>
    <row r="3780" spans="1:23" s="190" customFormat="1" ht="56.25" x14ac:dyDescent="0.25">
      <c r="A3780" s="180" t="s">
        <v>225</v>
      </c>
      <c r="B3780" s="181" t="s">
        <v>7420</v>
      </c>
      <c r="C3780" s="182" t="s">
        <v>225</v>
      </c>
      <c r="D3780" s="183" t="s">
        <v>36</v>
      </c>
      <c r="E3780" s="181" t="s">
        <v>35</v>
      </c>
      <c r="F3780" s="183" t="s">
        <v>35</v>
      </c>
      <c r="G3780" s="181" t="s">
        <v>7357</v>
      </c>
      <c r="H3780" s="184" t="s">
        <v>7090</v>
      </c>
      <c r="I3780" s="185" t="s">
        <v>190</v>
      </c>
      <c r="J3780" s="181" t="s">
        <v>35</v>
      </c>
      <c r="K3780" s="181" t="s">
        <v>225</v>
      </c>
      <c r="L3780" s="186" t="s">
        <v>225</v>
      </c>
      <c r="M3780" s="187" t="s">
        <v>225</v>
      </c>
      <c r="N3780" s="183" t="s">
        <v>36</v>
      </c>
      <c r="O3780" s="181" t="s">
        <v>7357</v>
      </c>
      <c r="P3780" s="184" t="s">
        <v>7090</v>
      </c>
      <c r="Q3780" s="185" t="s">
        <v>190</v>
      </c>
      <c r="R3780" s="181" t="s">
        <v>35</v>
      </c>
      <c r="S3780" s="181" t="s">
        <v>225</v>
      </c>
      <c r="T3780" s="186" t="s">
        <v>225</v>
      </c>
      <c r="U3780" s="187" t="s">
        <v>225</v>
      </c>
      <c r="V3780" s="188" t="str" cm="1">
        <f t="array" ref="V3780">IF(SUM(LEN(A3780:U3780))=0,"",IF(OR(OR(ISBLANK(E3780),SUM(LEN(B3780),LEN(C3780))=0),AND(NOT(D3780="Unknown"),ISBLANK(I3780)),AND(NOT(N3780="Unknown"),ISBLANK(Q3780))),"Missing Information", INDEX(Table15[Entire Service Line Classification], MATCH(SUMIFS(Table15[Unique ID],Table15[System-Owned Portion],D3780,Table15[If Material Anything Other than "Lead" in Column E,Was Material Ever Previously Lead?],F3780,Table15[Customer-Owned Portion],N3780),Table15[Unique ID],0),0)))</f>
        <v>Non-lead</v>
      </c>
      <c r="W3780" s="189"/>
    </row>
    <row r="3781" spans="1:23" s="190" customFormat="1" ht="56.25" x14ac:dyDescent="0.25">
      <c r="A3781" s="180" t="s">
        <v>225</v>
      </c>
      <c r="B3781" s="181" t="s">
        <v>7421</v>
      </c>
      <c r="C3781" s="182" t="s">
        <v>225</v>
      </c>
      <c r="D3781" s="183" t="s">
        <v>36</v>
      </c>
      <c r="E3781" s="181" t="s">
        <v>35</v>
      </c>
      <c r="F3781" s="183" t="s">
        <v>35</v>
      </c>
      <c r="G3781" s="181" t="s">
        <v>7357</v>
      </c>
      <c r="H3781" s="184" t="s">
        <v>7090</v>
      </c>
      <c r="I3781" s="185" t="s">
        <v>190</v>
      </c>
      <c r="J3781" s="181" t="s">
        <v>35</v>
      </c>
      <c r="K3781" s="181" t="s">
        <v>225</v>
      </c>
      <c r="L3781" s="186" t="s">
        <v>225</v>
      </c>
      <c r="M3781" s="187" t="s">
        <v>225</v>
      </c>
      <c r="N3781" s="183" t="s">
        <v>36</v>
      </c>
      <c r="O3781" s="181" t="s">
        <v>7357</v>
      </c>
      <c r="P3781" s="184" t="s">
        <v>7090</v>
      </c>
      <c r="Q3781" s="185" t="s">
        <v>190</v>
      </c>
      <c r="R3781" s="181" t="s">
        <v>35</v>
      </c>
      <c r="S3781" s="181" t="s">
        <v>225</v>
      </c>
      <c r="T3781" s="186" t="s">
        <v>225</v>
      </c>
      <c r="U3781" s="187" t="s">
        <v>225</v>
      </c>
      <c r="V3781" s="188" t="str" cm="1">
        <f t="array" ref="V3781">IF(SUM(LEN(A3781:U3781))=0,"",IF(OR(OR(ISBLANK(E3781),SUM(LEN(B3781),LEN(C3781))=0),AND(NOT(D3781="Unknown"),ISBLANK(I3781)),AND(NOT(N3781="Unknown"),ISBLANK(Q3781))),"Missing Information", INDEX(Table15[Entire Service Line Classification], MATCH(SUMIFS(Table15[Unique ID],Table15[System-Owned Portion],D3781,Table15[If Material Anything Other than "Lead" in Column E,Was Material Ever Previously Lead?],F3781,Table15[Customer-Owned Portion],N3781),Table15[Unique ID],0),0)))</f>
        <v>Non-lead</v>
      </c>
      <c r="W3781" s="189"/>
    </row>
    <row r="3782" spans="1:23" s="190" customFormat="1" ht="56.25" x14ac:dyDescent="0.25">
      <c r="A3782" s="180" t="s">
        <v>225</v>
      </c>
      <c r="B3782" s="181" t="s">
        <v>7422</v>
      </c>
      <c r="C3782" s="182" t="s">
        <v>225</v>
      </c>
      <c r="D3782" s="183" t="s">
        <v>36</v>
      </c>
      <c r="E3782" s="181" t="s">
        <v>35</v>
      </c>
      <c r="F3782" s="183" t="s">
        <v>35</v>
      </c>
      <c r="G3782" s="181" t="s">
        <v>7357</v>
      </c>
      <c r="H3782" s="184" t="s">
        <v>7090</v>
      </c>
      <c r="I3782" s="185" t="s">
        <v>190</v>
      </c>
      <c r="J3782" s="181" t="s">
        <v>35</v>
      </c>
      <c r="K3782" s="181" t="s">
        <v>225</v>
      </c>
      <c r="L3782" s="186" t="s">
        <v>225</v>
      </c>
      <c r="M3782" s="187" t="s">
        <v>225</v>
      </c>
      <c r="N3782" s="183" t="s">
        <v>36</v>
      </c>
      <c r="O3782" s="181" t="s">
        <v>7357</v>
      </c>
      <c r="P3782" s="184" t="s">
        <v>7090</v>
      </c>
      <c r="Q3782" s="185" t="s">
        <v>190</v>
      </c>
      <c r="R3782" s="181" t="s">
        <v>35</v>
      </c>
      <c r="S3782" s="181" t="s">
        <v>225</v>
      </c>
      <c r="T3782" s="186" t="s">
        <v>225</v>
      </c>
      <c r="U3782" s="187" t="s">
        <v>225</v>
      </c>
      <c r="V3782" s="188" t="str" cm="1">
        <f t="array" ref="V3782">IF(SUM(LEN(A3782:U3782))=0,"",IF(OR(OR(ISBLANK(E3782),SUM(LEN(B3782),LEN(C3782))=0),AND(NOT(D3782="Unknown"),ISBLANK(I3782)),AND(NOT(N3782="Unknown"),ISBLANK(Q3782))),"Missing Information", INDEX(Table15[Entire Service Line Classification], MATCH(SUMIFS(Table15[Unique ID],Table15[System-Owned Portion],D3782,Table15[If Material Anything Other than "Lead" in Column E,Was Material Ever Previously Lead?],F3782,Table15[Customer-Owned Portion],N3782),Table15[Unique ID],0),0)))</f>
        <v>Non-lead</v>
      </c>
      <c r="W3782" s="189"/>
    </row>
    <row r="3783" spans="1:23" s="190" customFormat="1" ht="56.25" x14ac:dyDescent="0.25">
      <c r="A3783" s="180" t="s">
        <v>225</v>
      </c>
      <c r="B3783" s="181" t="s">
        <v>7423</v>
      </c>
      <c r="C3783" s="182" t="s">
        <v>225</v>
      </c>
      <c r="D3783" s="183" t="s">
        <v>36</v>
      </c>
      <c r="E3783" s="181" t="s">
        <v>35</v>
      </c>
      <c r="F3783" s="183" t="s">
        <v>35</v>
      </c>
      <c r="G3783" s="181" t="s">
        <v>7357</v>
      </c>
      <c r="H3783" s="184" t="s">
        <v>7090</v>
      </c>
      <c r="I3783" s="185" t="s">
        <v>190</v>
      </c>
      <c r="J3783" s="181" t="s">
        <v>35</v>
      </c>
      <c r="K3783" s="181" t="s">
        <v>225</v>
      </c>
      <c r="L3783" s="186" t="s">
        <v>225</v>
      </c>
      <c r="M3783" s="187" t="s">
        <v>225</v>
      </c>
      <c r="N3783" s="183" t="s">
        <v>36</v>
      </c>
      <c r="O3783" s="181" t="s">
        <v>7357</v>
      </c>
      <c r="P3783" s="184" t="s">
        <v>7090</v>
      </c>
      <c r="Q3783" s="185" t="s">
        <v>190</v>
      </c>
      <c r="R3783" s="181" t="s">
        <v>35</v>
      </c>
      <c r="S3783" s="181" t="s">
        <v>225</v>
      </c>
      <c r="T3783" s="186" t="s">
        <v>225</v>
      </c>
      <c r="U3783" s="187" t="s">
        <v>225</v>
      </c>
      <c r="V3783" s="188" t="str" cm="1">
        <f t="array" ref="V3783">IF(SUM(LEN(A3783:U3783))=0,"",IF(OR(OR(ISBLANK(E3783),SUM(LEN(B3783),LEN(C3783))=0),AND(NOT(D3783="Unknown"),ISBLANK(I3783)),AND(NOT(N3783="Unknown"),ISBLANK(Q3783))),"Missing Information", INDEX(Table15[Entire Service Line Classification], MATCH(SUMIFS(Table15[Unique ID],Table15[System-Owned Portion],D3783,Table15[If Material Anything Other than "Lead" in Column E,Was Material Ever Previously Lead?],F3783,Table15[Customer-Owned Portion],N3783),Table15[Unique ID],0),0)))</f>
        <v>Non-lead</v>
      </c>
      <c r="W3783" s="189"/>
    </row>
    <row r="3784" spans="1:23" s="190" customFormat="1" ht="56.25" x14ac:dyDescent="0.25">
      <c r="A3784" s="180" t="s">
        <v>225</v>
      </c>
      <c r="B3784" s="181" t="s">
        <v>7424</v>
      </c>
      <c r="C3784" s="182" t="s">
        <v>225</v>
      </c>
      <c r="D3784" s="183" t="s">
        <v>36</v>
      </c>
      <c r="E3784" s="181" t="s">
        <v>35</v>
      </c>
      <c r="F3784" s="183" t="s">
        <v>35</v>
      </c>
      <c r="G3784" s="181" t="s">
        <v>7357</v>
      </c>
      <c r="H3784" s="184" t="s">
        <v>7090</v>
      </c>
      <c r="I3784" s="185" t="s">
        <v>190</v>
      </c>
      <c r="J3784" s="181" t="s">
        <v>35</v>
      </c>
      <c r="K3784" s="181" t="s">
        <v>225</v>
      </c>
      <c r="L3784" s="186" t="s">
        <v>225</v>
      </c>
      <c r="M3784" s="187" t="s">
        <v>225</v>
      </c>
      <c r="N3784" s="183" t="s">
        <v>36</v>
      </c>
      <c r="O3784" s="181" t="s">
        <v>7357</v>
      </c>
      <c r="P3784" s="184" t="s">
        <v>7090</v>
      </c>
      <c r="Q3784" s="185" t="s">
        <v>190</v>
      </c>
      <c r="R3784" s="181" t="s">
        <v>35</v>
      </c>
      <c r="S3784" s="181" t="s">
        <v>225</v>
      </c>
      <c r="T3784" s="186" t="s">
        <v>225</v>
      </c>
      <c r="U3784" s="187" t="s">
        <v>225</v>
      </c>
      <c r="V3784" s="188" t="str" cm="1">
        <f t="array" ref="V3784">IF(SUM(LEN(A3784:U3784))=0,"",IF(OR(OR(ISBLANK(E3784),SUM(LEN(B3784),LEN(C3784))=0),AND(NOT(D3784="Unknown"),ISBLANK(I3784)),AND(NOT(N3784="Unknown"),ISBLANK(Q3784))),"Missing Information", INDEX(Table15[Entire Service Line Classification], MATCH(SUMIFS(Table15[Unique ID],Table15[System-Owned Portion],D3784,Table15[If Material Anything Other than "Lead" in Column E,Was Material Ever Previously Lead?],F3784,Table15[Customer-Owned Portion],N3784),Table15[Unique ID],0),0)))</f>
        <v>Non-lead</v>
      </c>
      <c r="W3784" s="189"/>
    </row>
    <row r="3785" spans="1:23" s="190" customFormat="1" ht="56.25" x14ac:dyDescent="0.25">
      <c r="A3785" s="180" t="s">
        <v>225</v>
      </c>
      <c r="B3785" s="181" t="s">
        <v>7425</v>
      </c>
      <c r="C3785" s="182" t="s">
        <v>225</v>
      </c>
      <c r="D3785" s="183" t="s">
        <v>36</v>
      </c>
      <c r="E3785" s="181" t="s">
        <v>35</v>
      </c>
      <c r="F3785" s="183" t="s">
        <v>35</v>
      </c>
      <c r="G3785" s="181" t="s">
        <v>7357</v>
      </c>
      <c r="H3785" s="184" t="s">
        <v>7090</v>
      </c>
      <c r="I3785" s="185" t="s">
        <v>190</v>
      </c>
      <c r="J3785" s="181" t="s">
        <v>35</v>
      </c>
      <c r="K3785" s="181" t="s">
        <v>225</v>
      </c>
      <c r="L3785" s="186" t="s">
        <v>225</v>
      </c>
      <c r="M3785" s="187" t="s">
        <v>225</v>
      </c>
      <c r="N3785" s="183" t="s">
        <v>36</v>
      </c>
      <c r="O3785" s="181" t="s">
        <v>7357</v>
      </c>
      <c r="P3785" s="184" t="s">
        <v>7090</v>
      </c>
      <c r="Q3785" s="185" t="s">
        <v>190</v>
      </c>
      <c r="R3785" s="181" t="s">
        <v>35</v>
      </c>
      <c r="S3785" s="181" t="s">
        <v>225</v>
      </c>
      <c r="T3785" s="186" t="s">
        <v>225</v>
      </c>
      <c r="U3785" s="187" t="s">
        <v>225</v>
      </c>
      <c r="V3785" s="188" t="str" cm="1">
        <f t="array" ref="V3785">IF(SUM(LEN(A3785:U3785))=0,"",IF(OR(OR(ISBLANK(E3785),SUM(LEN(B3785),LEN(C3785))=0),AND(NOT(D3785="Unknown"),ISBLANK(I3785)),AND(NOT(N3785="Unknown"),ISBLANK(Q3785))),"Missing Information", INDEX(Table15[Entire Service Line Classification], MATCH(SUMIFS(Table15[Unique ID],Table15[System-Owned Portion],D3785,Table15[If Material Anything Other than "Lead" in Column E,Was Material Ever Previously Lead?],F3785,Table15[Customer-Owned Portion],N3785),Table15[Unique ID],0),0)))</f>
        <v>Non-lead</v>
      </c>
      <c r="W3785" s="189"/>
    </row>
    <row r="3786" spans="1:23" s="190" customFormat="1" ht="56.25" x14ac:dyDescent="0.25">
      <c r="A3786" s="180" t="s">
        <v>225</v>
      </c>
      <c r="B3786" s="181" t="s">
        <v>7426</v>
      </c>
      <c r="C3786" s="182" t="s">
        <v>225</v>
      </c>
      <c r="D3786" s="183" t="s">
        <v>36</v>
      </c>
      <c r="E3786" s="181" t="s">
        <v>35</v>
      </c>
      <c r="F3786" s="183" t="s">
        <v>35</v>
      </c>
      <c r="G3786" s="181" t="s">
        <v>7357</v>
      </c>
      <c r="H3786" s="184" t="s">
        <v>7090</v>
      </c>
      <c r="I3786" s="185" t="s">
        <v>190</v>
      </c>
      <c r="J3786" s="181" t="s">
        <v>35</v>
      </c>
      <c r="K3786" s="181" t="s">
        <v>225</v>
      </c>
      <c r="L3786" s="186" t="s">
        <v>225</v>
      </c>
      <c r="M3786" s="187" t="s">
        <v>225</v>
      </c>
      <c r="N3786" s="183" t="s">
        <v>36</v>
      </c>
      <c r="O3786" s="181" t="s">
        <v>7357</v>
      </c>
      <c r="P3786" s="184" t="s">
        <v>7090</v>
      </c>
      <c r="Q3786" s="185" t="s">
        <v>190</v>
      </c>
      <c r="R3786" s="181" t="s">
        <v>35</v>
      </c>
      <c r="S3786" s="181" t="s">
        <v>225</v>
      </c>
      <c r="T3786" s="186" t="s">
        <v>225</v>
      </c>
      <c r="U3786" s="187" t="s">
        <v>225</v>
      </c>
      <c r="V3786" s="188" t="str" cm="1">
        <f t="array" ref="V3786">IF(SUM(LEN(A3786:U3786))=0,"",IF(OR(OR(ISBLANK(E3786),SUM(LEN(B3786),LEN(C3786))=0),AND(NOT(D3786="Unknown"),ISBLANK(I3786)),AND(NOT(N3786="Unknown"),ISBLANK(Q3786))),"Missing Information", INDEX(Table15[Entire Service Line Classification], MATCH(SUMIFS(Table15[Unique ID],Table15[System-Owned Portion],D3786,Table15[If Material Anything Other than "Lead" in Column E,Was Material Ever Previously Lead?],F3786,Table15[Customer-Owned Portion],N3786),Table15[Unique ID],0),0)))</f>
        <v>Non-lead</v>
      </c>
      <c r="W3786" s="189"/>
    </row>
    <row r="3787" spans="1:23" s="190" customFormat="1" ht="56.25" x14ac:dyDescent="0.25">
      <c r="A3787" s="180" t="s">
        <v>225</v>
      </c>
      <c r="B3787" s="181" t="s">
        <v>7427</v>
      </c>
      <c r="C3787" s="182" t="s">
        <v>225</v>
      </c>
      <c r="D3787" s="183" t="s">
        <v>36</v>
      </c>
      <c r="E3787" s="181" t="s">
        <v>35</v>
      </c>
      <c r="F3787" s="183" t="s">
        <v>35</v>
      </c>
      <c r="G3787" s="181" t="s">
        <v>7357</v>
      </c>
      <c r="H3787" s="184" t="s">
        <v>7090</v>
      </c>
      <c r="I3787" s="185" t="s">
        <v>190</v>
      </c>
      <c r="J3787" s="181" t="s">
        <v>35</v>
      </c>
      <c r="K3787" s="181" t="s">
        <v>225</v>
      </c>
      <c r="L3787" s="186" t="s">
        <v>225</v>
      </c>
      <c r="M3787" s="187" t="s">
        <v>225</v>
      </c>
      <c r="N3787" s="183" t="s">
        <v>36</v>
      </c>
      <c r="O3787" s="181" t="s">
        <v>7357</v>
      </c>
      <c r="P3787" s="184" t="s">
        <v>7090</v>
      </c>
      <c r="Q3787" s="185" t="s">
        <v>190</v>
      </c>
      <c r="R3787" s="181" t="s">
        <v>35</v>
      </c>
      <c r="S3787" s="181" t="s">
        <v>225</v>
      </c>
      <c r="T3787" s="186" t="s">
        <v>225</v>
      </c>
      <c r="U3787" s="187" t="s">
        <v>225</v>
      </c>
      <c r="V3787" s="188" t="str" cm="1">
        <f t="array" ref="V3787">IF(SUM(LEN(A3787:U3787))=0,"",IF(OR(OR(ISBLANK(E3787),SUM(LEN(B3787),LEN(C3787))=0),AND(NOT(D3787="Unknown"),ISBLANK(I3787)),AND(NOT(N3787="Unknown"),ISBLANK(Q3787))),"Missing Information", INDEX(Table15[Entire Service Line Classification], MATCH(SUMIFS(Table15[Unique ID],Table15[System-Owned Portion],D3787,Table15[If Material Anything Other than "Lead" in Column E,Was Material Ever Previously Lead?],F3787,Table15[Customer-Owned Portion],N3787),Table15[Unique ID],0),0)))</f>
        <v>Non-lead</v>
      </c>
      <c r="W3787" s="189"/>
    </row>
    <row r="3788" spans="1:23" s="190" customFormat="1" ht="56.25" x14ac:dyDescent="0.25">
      <c r="A3788" s="180" t="s">
        <v>225</v>
      </c>
      <c r="B3788" s="181" t="s">
        <v>7428</v>
      </c>
      <c r="C3788" s="182" t="s">
        <v>225</v>
      </c>
      <c r="D3788" s="183" t="s">
        <v>36</v>
      </c>
      <c r="E3788" s="181" t="s">
        <v>35</v>
      </c>
      <c r="F3788" s="183" t="s">
        <v>35</v>
      </c>
      <c r="G3788" s="181" t="s">
        <v>7357</v>
      </c>
      <c r="H3788" s="184" t="s">
        <v>7090</v>
      </c>
      <c r="I3788" s="185" t="s">
        <v>190</v>
      </c>
      <c r="J3788" s="181" t="s">
        <v>35</v>
      </c>
      <c r="K3788" s="181" t="s">
        <v>225</v>
      </c>
      <c r="L3788" s="186" t="s">
        <v>225</v>
      </c>
      <c r="M3788" s="187" t="s">
        <v>225</v>
      </c>
      <c r="N3788" s="183" t="s">
        <v>36</v>
      </c>
      <c r="O3788" s="181" t="s">
        <v>7357</v>
      </c>
      <c r="P3788" s="184" t="s">
        <v>7090</v>
      </c>
      <c r="Q3788" s="185" t="s">
        <v>190</v>
      </c>
      <c r="R3788" s="181" t="s">
        <v>35</v>
      </c>
      <c r="S3788" s="181" t="s">
        <v>225</v>
      </c>
      <c r="T3788" s="186" t="s">
        <v>225</v>
      </c>
      <c r="U3788" s="187" t="s">
        <v>225</v>
      </c>
      <c r="V3788" s="188" t="str" cm="1">
        <f t="array" ref="V3788">IF(SUM(LEN(A3788:U3788))=0,"",IF(OR(OR(ISBLANK(E3788),SUM(LEN(B3788),LEN(C3788))=0),AND(NOT(D3788="Unknown"),ISBLANK(I3788)),AND(NOT(N3788="Unknown"),ISBLANK(Q3788))),"Missing Information", INDEX(Table15[Entire Service Line Classification], MATCH(SUMIFS(Table15[Unique ID],Table15[System-Owned Portion],D3788,Table15[If Material Anything Other than "Lead" in Column E,Was Material Ever Previously Lead?],F3788,Table15[Customer-Owned Portion],N3788),Table15[Unique ID],0),0)))</f>
        <v>Non-lead</v>
      </c>
      <c r="W3788" s="189"/>
    </row>
    <row r="3789" spans="1:23" s="190" customFormat="1" ht="56.25" x14ac:dyDescent="0.25">
      <c r="A3789" s="180" t="s">
        <v>225</v>
      </c>
      <c r="B3789" s="181" t="s">
        <v>7429</v>
      </c>
      <c r="C3789" s="182" t="s">
        <v>225</v>
      </c>
      <c r="D3789" s="183" t="s">
        <v>36</v>
      </c>
      <c r="E3789" s="181" t="s">
        <v>35</v>
      </c>
      <c r="F3789" s="183" t="s">
        <v>35</v>
      </c>
      <c r="G3789" s="181" t="s">
        <v>7357</v>
      </c>
      <c r="H3789" s="184" t="s">
        <v>7090</v>
      </c>
      <c r="I3789" s="185" t="s">
        <v>190</v>
      </c>
      <c r="J3789" s="181" t="s">
        <v>35</v>
      </c>
      <c r="K3789" s="181" t="s">
        <v>225</v>
      </c>
      <c r="L3789" s="186" t="s">
        <v>225</v>
      </c>
      <c r="M3789" s="187" t="s">
        <v>225</v>
      </c>
      <c r="N3789" s="183" t="s">
        <v>36</v>
      </c>
      <c r="O3789" s="181" t="s">
        <v>7357</v>
      </c>
      <c r="P3789" s="184" t="s">
        <v>7090</v>
      </c>
      <c r="Q3789" s="185" t="s">
        <v>190</v>
      </c>
      <c r="R3789" s="181" t="s">
        <v>35</v>
      </c>
      <c r="S3789" s="181" t="s">
        <v>225</v>
      </c>
      <c r="T3789" s="186" t="s">
        <v>225</v>
      </c>
      <c r="U3789" s="187" t="s">
        <v>225</v>
      </c>
      <c r="V3789" s="188" t="str" cm="1">
        <f t="array" ref="V3789">IF(SUM(LEN(A3789:U3789))=0,"",IF(OR(OR(ISBLANK(E3789),SUM(LEN(B3789),LEN(C3789))=0),AND(NOT(D3789="Unknown"),ISBLANK(I3789)),AND(NOT(N3789="Unknown"),ISBLANK(Q3789))),"Missing Information", INDEX(Table15[Entire Service Line Classification], MATCH(SUMIFS(Table15[Unique ID],Table15[System-Owned Portion],D3789,Table15[If Material Anything Other than "Lead" in Column E,Was Material Ever Previously Lead?],F3789,Table15[Customer-Owned Portion],N3789),Table15[Unique ID],0),0)))</f>
        <v>Non-lead</v>
      </c>
      <c r="W3789" s="189"/>
    </row>
    <row r="3790" spans="1:23" s="190" customFormat="1" ht="56.25" x14ac:dyDescent="0.25">
      <c r="A3790" s="180" t="s">
        <v>225</v>
      </c>
      <c r="B3790" s="181" t="s">
        <v>7430</v>
      </c>
      <c r="C3790" s="182" t="s">
        <v>225</v>
      </c>
      <c r="D3790" s="183" t="s">
        <v>36</v>
      </c>
      <c r="E3790" s="181" t="s">
        <v>35</v>
      </c>
      <c r="F3790" s="183" t="s">
        <v>35</v>
      </c>
      <c r="G3790" s="181" t="s">
        <v>7357</v>
      </c>
      <c r="H3790" s="184" t="s">
        <v>7090</v>
      </c>
      <c r="I3790" s="185" t="s">
        <v>190</v>
      </c>
      <c r="J3790" s="181" t="s">
        <v>35</v>
      </c>
      <c r="K3790" s="181" t="s">
        <v>225</v>
      </c>
      <c r="L3790" s="186" t="s">
        <v>225</v>
      </c>
      <c r="M3790" s="187" t="s">
        <v>225</v>
      </c>
      <c r="N3790" s="183" t="s">
        <v>36</v>
      </c>
      <c r="O3790" s="181" t="s">
        <v>7357</v>
      </c>
      <c r="P3790" s="184" t="s">
        <v>7090</v>
      </c>
      <c r="Q3790" s="185" t="s">
        <v>190</v>
      </c>
      <c r="R3790" s="181" t="s">
        <v>35</v>
      </c>
      <c r="S3790" s="181" t="s">
        <v>225</v>
      </c>
      <c r="T3790" s="186" t="s">
        <v>225</v>
      </c>
      <c r="U3790" s="187" t="s">
        <v>225</v>
      </c>
      <c r="V3790" s="188" t="str" cm="1">
        <f t="array" ref="V3790">IF(SUM(LEN(A3790:U3790))=0,"",IF(OR(OR(ISBLANK(E3790),SUM(LEN(B3790),LEN(C3790))=0),AND(NOT(D3790="Unknown"),ISBLANK(I3790)),AND(NOT(N3790="Unknown"),ISBLANK(Q3790))),"Missing Information", INDEX(Table15[Entire Service Line Classification], MATCH(SUMIFS(Table15[Unique ID],Table15[System-Owned Portion],D3790,Table15[If Material Anything Other than "Lead" in Column E,Was Material Ever Previously Lead?],F3790,Table15[Customer-Owned Portion],N3790),Table15[Unique ID],0),0)))</f>
        <v>Non-lead</v>
      </c>
      <c r="W3790" s="189"/>
    </row>
    <row r="3791" spans="1:23" s="190" customFormat="1" ht="56.25" x14ac:dyDescent="0.25">
      <c r="A3791" s="180" t="s">
        <v>225</v>
      </c>
      <c r="B3791" s="181" t="s">
        <v>7431</v>
      </c>
      <c r="C3791" s="182" t="s">
        <v>225</v>
      </c>
      <c r="D3791" s="183" t="s">
        <v>36</v>
      </c>
      <c r="E3791" s="181" t="s">
        <v>35</v>
      </c>
      <c r="F3791" s="183" t="s">
        <v>35</v>
      </c>
      <c r="G3791" s="181" t="s">
        <v>7357</v>
      </c>
      <c r="H3791" s="184" t="s">
        <v>7090</v>
      </c>
      <c r="I3791" s="185" t="s">
        <v>190</v>
      </c>
      <c r="J3791" s="181" t="s">
        <v>35</v>
      </c>
      <c r="K3791" s="181" t="s">
        <v>225</v>
      </c>
      <c r="L3791" s="186" t="s">
        <v>225</v>
      </c>
      <c r="M3791" s="187" t="s">
        <v>225</v>
      </c>
      <c r="N3791" s="183" t="s">
        <v>36</v>
      </c>
      <c r="O3791" s="181" t="s">
        <v>7357</v>
      </c>
      <c r="P3791" s="184" t="s">
        <v>7090</v>
      </c>
      <c r="Q3791" s="185" t="s">
        <v>190</v>
      </c>
      <c r="R3791" s="181" t="s">
        <v>35</v>
      </c>
      <c r="S3791" s="181" t="s">
        <v>225</v>
      </c>
      <c r="T3791" s="186" t="s">
        <v>225</v>
      </c>
      <c r="U3791" s="187" t="s">
        <v>225</v>
      </c>
      <c r="V3791" s="188" t="str" cm="1">
        <f t="array" ref="V3791">IF(SUM(LEN(A3791:U3791))=0,"",IF(OR(OR(ISBLANK(E3791),SUM(LEN(B3791),LEN(C3791))=0),AND(NOT(D3791="Unknown"),ISBLANK(I3791)),AND(NOT(N3791="Unknown"),ISBLANK(Q3791))),"Missing Information", INDEX(Table15[Entire Service Line Classification], MATCH(SUMIFS(Table15[Unique ID],Table15[System-Owned Portion],D3791,Table15[If Material Anything Other than "Lead" in Column E,Was Material Ever Previously Lead?],F3791,Table15[Customer-Owned Portion],N3791),Table15[Unique ID],0),0)))</f>
        <v>Non-lead</v>
      </c>
      <c r="W3791" s="189"/>
    </row>
    <row r="3792" spans="1:23" s="190" customFormat="1" ht="56.25" x14ac:dyDescent="0.25">
      <c r="A3792" s="180" t="s">
        <v>225</v>
      </c>
      <c r="B3792" s="181" t="s">
        <v>7432</v>
      </c>
      <c r="C3792" s="182" t="s">
        <v>225</v>
      </c>
      <c r="D3792" s="183" t="s">
        <v>36</v>
      </c>
      <c r="E3792" s="181" t="s">
        <v>35</v>
      </c>
      <c r="F3792" s="183" t="s">
        <v>35</v>
      </c>
      <c r="G3792" s="181" t="s">
        <v>7357</v>
      </c>
      <c r="H3792" s="184" t="s">
        <v>7090</v>
      </c>
      <c r="I3792" s="185" t="s">
        <v>190</v>
      </c>
      <c r="J3792" s="181" t="s">
        <v>35</v>
      </c>
      <c r="K3792" s="181" t="s">
        <v>225</v>
      </c>
      <c r="L3792" s="186" t="s">
        <v>225</v>
      </c>
      <c r="M3792" s="187" t="s">
        <v>225</v>
      </c>
      <c r="N3792" s="183" t="s">
        <v>36</v>
      </c>
      <c r="O3792" s="181" t="s">
        <v>7357</v>
      </c>
      <c r="P3792" s="184" t="s">
        <v>7090</v>
      </c>
      <c r="Q3792" s="185" t="s">
        <v>190</v>
      </c>
      <c r="R3792" s="181" t="s">
        <v>35</v>
      </c>
      <c r="S3792" s="181" t="s">
        <v>225</v>
      </c>
      <c r="T3792" s="186" t="s">
        <v>225</v>
      </c>
      <c r="U3792" s="187" t="s">
        <v>225</v>
      </c>
      <c r="V3792" s="188" t="str" cm="1">
        <f t="array" ref="V3792">IF(SUM(LEN(A3792:U3792))=0,"",IF(OR(OR(ISBLANK(E3792),SUM(LEN(B3792),LEN(C3792))=0),AND(NOT(D3792="Unknown"),ISBLANK(I3792)),AND(NOT(N3792="Unknown"),ISBLANK(Q3792))),"Missing Information", INDEX(Table15[Entire Service Line Classification], MATCH(SUMIFS(Table15[Unique ID],Table15[System-Owned Portion],D3792,Table15[If Material Anything Other than "Lead" in Column E,Was Material Ever Previously Lead?],F3792,Table15[Customer-Owned Portion],N3792),Table15[Unique ID],0),0)))</f>
        <v>Non-lead</v>
      </c>
      <c r="W3792" s="189"/>
    </row>
    <row r="3793" spans="1:23" s="190" customFormat="1" ht="56.25" x14ac:dyDescent="0.25">
      <c r="A3793" s="180" t="s">
        <v>225</v>
      </c>
      <c r="B3793" s="181" t="s">
        <v>7433</v>
      </c>
      <c r="C3793" s="182" t="s">
        <v>225</v>
      </c>
      <c r="D3793" s="183" t="s">
        <v>36</v>
      </c>
      <c r="E3793" s="181" t="s">
        <v>35</v>
      </c>
      <c r="F3793" s="183" t="s">
        <v>35</v>
      </c>
      <c r="G3793" s="181" t="s">
        <v>7357</v>
      </c>
      <c r="H3793" s="184" t="s">
        <v>7090</v>
      </c>
      <c r="I3793" s="185" t="s">
        <v>190</v>
      </c>
      <c r="J3793" s="181" t="s">
        <v>35</v>
      </c>
      <c r="K3793" s="181" t="s">
        <v>225</v>
      </c>
      <c r="L3793" s="186" t="s">
        <v>225</v>
      </c>
      <c r="M3793" s="187" t="s">
        <v>225</v>
      </c>
      <c r="N3793" s="183" t="s">
        <v>36</v>
      </c>
      <c r="O3793" s="181" t="s">
        <v>7357</v>
      </c>
      <c r="P3793" s="184" t="s">
        <v>7090</v>
      </c>
      <c r="Q3793" s="185" t="s">
        <v>190</v>
      </c>
      <c r="R3793" s="181" t="s">
        <v>35</v>
      </c>
      <c r="S3793" s="181" t="s">
        <v>225</v>
      </c>
      <c r="T3793" s="186" t="s">
        <v>225</v>
      </c>
      <c r="U3793" s="187" t="s">
        <v>225</v>
      </c>
      <c r="V3793" s="188" t="str" cm="1">
        <f t="array" ref="V3793">IF(SUM(LEN(A3793:U3793))=0,"",IF(OR(OR(ISBLANK(E3793),SUM(LEN(B3793),LEN(C3793))=0),AND(NOT(D3793="Unknown"),ISBLANK(I3793)),AND(NOT(N3793="Unknown"),ISBLANK(Q3793))),"Missing Information", INDEX(Table15[Entire Service Line Classification], MATCH(SUMIFS(Table15[Unique ID],Table15[System-Owned Portion],D3793,Table15[If Material Anything Other than "Lead" in Column E,Was Material Ever Previously Lead?],F3793,Table15[Customer-Owned Portion],N3793),Table15[Unique ID],0),0)))</f>
        <v>Non-lead</v>
      </c>
      <c r="W3793" s="189"/>
    </row>
    <row r="3794" spans="1:23" s="190" customFormat="1" ht="56.25" x14ac:dyDescent="0.25">
      <c r="A3794" s="180" t="s">
        <v>225</v>
      </c>
      <c r="B3794" s="181" t="s">
        <v>7434</v>
      </c>
      <c r="C3794" s="182" t="s">
        <v>225</v>
      </c>
      <c r="D3794" s="183" t="s">
        <v>36</v>
      </c>
      <c r="E3794" s="181" t="s">
        <v>35</v>
      </c>
      <c r="F3794" s="183" t="s">
        <v>35</v>
      </c>
      <c r="G3794" s="181" t="s">
        <v>7357</v>
      </c>
      <c r="H3794" s="184" t="s">
        <v>7090</v>
      </c>
      <c r="I3794" s="185" t="s">
        <v>190</v>
      </c>
      <c r="J3794" s="181" t="s">
        <v>35</v>
      </c>
      <c r="K3794" s="181" t="s">
        <v>225</v>
      </c>
      <c r="L3794" s="186" t="s">
        <v>225</v>
      </c>
      <c r="M3794" s="187" t="s">
        <v>225</v>
      </c>
      <c r="N3794" s="183" t="s">
        <v>36</v>
      </c>
      <c r="O3794" s="181" t="s">
        <v>7357</v>
      </c>
      <c r="P3794" s="184" t="s">
        <v>7090</v>
      </c>
      <c r="Q3794" s="185" t="s">
        <v>190</v>
      </c>
      <c r="R3794" s="181" t="s">
        <v>35</v>
      </c>
      <c r="S3794" s="181" t="s">
        <v>225</v>
      </c>
      <c r="T3794" s="186" t="s">
        <v>225</v>
      </c>
      <c r="U3794" s="187" t="s">
        <v>225</v>
      </c>
      <c r="V3794" s="188" t="str" cm="1">
        <f t="array" ref="V3794">IF(SUM(LEN(A3794:U3794))=0,"",IF(OR(OR(ISBLANK(E3794),SUM(LEN(B3794),LEN(C3794))=0),AND(NOT(D3794="Unknown"),ISBLANK(I3794)),AND(NOT(N3794="Unknown"),ISBLANK(Q3794))),"Missing Information", INDEX(Table15[Entire Service Line Classification], MATCH(SUMIFS(Table15[Unique ID],Table15[System-Owned Portion],D3794,Table15[If Material Anything Other than "Lead" in Column E,Was Material Ever Previously Lead?],F3794,Table15[Customer-Owned Portion],N3794),Table15[Unique ID],0),0)))</f>
        <v>Non-lead</v>
      </c>
      <c r="W3794" s="189"/>
    </row>
    <row r="3795" spans="1:23" s="190" customFormat="1" ht="56.25" x14ac:dyDescent="0.25">
      <c r="A3795" s="180" t="s">
        <v>225</v>
      </c>
      <c r="B3795" s="181" t="s">
        <v>7435</v>
      </c>
      <c r="C3795" s="182" t="s">
        <v>225</v>
      </c>
      <c r="D3795" s="183" t="s">
        <v>36</v>
      </c>
      <c r="E3795" s="181" t="s">
        <v>35</v>
      </c>
      <c r="F3795" s="183" t="s">
        <v>35</v>
      </c>
      <c r="G3795" s="181" t="s">
        <v>7357</v>
      </c>
      <c r="H3795" s="184" t="s">
        <v>7090</v>
      </c>
      <c r="I3795" s="185" t="s">
        <v>190</v>
      </c>
      <c r="J3795" s="181" t="s">
        <v>35</v>
      </c>
      <c r="K3795" s="181" t="s">
        <v>225</v>
      </c>
      <c r="L3795" s="186" t="s">
        <v>225</v>
      </c>
      <c r="M3795" s="187" t="s">
        <v>225</v>
      </c>
      <c r="N3795" s="183" t="s">
        <v>36</v>
      </c>
      <c r="O3795" s="181" t="s">
        <v>7357</v>
      </c>
      <c r="P3795" s="184" t="s">
        <v>7090</v>
      </c>
      <c r="Q3795" s="185" t="s">
        <v>190</v>
      </c>
      <c r="R3795" s="181" t="s">
        <v>35</v>
      </c>
      <c r="S3795" s="181" t="s">
        <v>225</v>
      </c>
      <c r="T3795" s="186" t="s">
        <v>225</v>
      </c>
      <c r="U3795" s="187" t="s">
        <v>225</v>
      </c>
      <c r="V3795" s="188" t="str" cm="1">
        <f t="array" ref="V3795">IF(SUM(LEN(A3795:U3795))=0,"",IF(OR(OR(ISBLANK(E3795),SUM(LEN(B3795),LEN(C3795))=0),AND(NOT(D3795="Unknown"),ISBLANK(I3795)),AND(NOT(N3795="Unknown"),ISBLANK(Q3795))),"Missing Information", INDEX(Table15[Entire Service Line Classification], MATCH(SUMIFS(Table15[Unique ID],Table15[System-Owned Portion],D3795,Table15[If Material Anything Other than "Lead" in Column E,Was Material Ever Previously Lead?],F3795,Table15[Customer-Owned Portion],N3795),Table15[Unique ID],0),0)))</f>
        <v>Non-lead</v>
      </c>
      <c r="W3795" s="189"/>
    </row>
    <row r="3796" spans="1:23" s="190" customFormat="1" ht="56.25" x14ac:dyDescent="0.25">
      <c r="A3796" s="180" t="s">
        <v>225</v>
      </c>
      <c r="B3796" s="181" t="s">
        <v>7436</v>
      </c>
      <c r="C3796" s="182" t="s">
        <v>225</v>
      </c>
      <c r="D3796" s="183" t="s">
        <v>36</v>
      </c>
      <c r="E3796" s="181" t="s">
        <v>35</v>
      </c>
      <c r="F3796" s="183" t="s">
        <v>35</v>
      </c>
      <c r="G3796" s="181" t="s">
        <v>7437</v>
      </c>
      <c r="H3796" s="184" t="s">
        <v>7090</v>
      </c>
      <c r="I3796" s="185" t="s">
        <v>190</v>
      </c>
      <c r="J3796" s="181" t="s">
        <v>35</v>
      </c>
      <c r="K3796" s="181" t="s">
        <v>225</v>
      </c>
      <c r="L3796" s="186" t="s">
        <v>225</v>
      </c>
      <c r="M3796" s="187" t="s">
        <v>225</v>
      </c>
      <c r="N3796" s="183" t="s">
        <v>36</v>
      </c>
      <c r="O3796" s="181" t="s">
        <v>7437</v>
      </c>
      <c r="P3796" s="184" t="s">
        <v>7090</v>
      </c>
      <c r="Q3796" s="185" t="s">
        <v>190</v>
      </c>
      <c r="R3796" s="181" t="s">
        <v>35</v>
      </c>
      <c r="S3796" s="181" t="s">
        <v>225</v>
      </c>
      <c r="T3796" s="186" t="s">
        <v>225</v>
      </c>
      <c r="U3796" s="187" t="s">
        <v>225</v>
      </c>
      <c r="V3796" s="188" t="str" cm="1">
        <f t="array" ref="V3796">IF(SUM(LEN(A3796:U3796))=0,"",IF(OR(OR(ISBLANK(E3796),SUM(LEN(B3796),LEN(C3796))=0),AND(NOT(D3796="Unknown"),ISBLANK(I3796)),AND(NOT(N3796="Unknown"),ISBLANK(Q3796))),"Missing Information", INDEX(Table15[Entire Service Line Classification], MATCH(SUMIFS(Table15[Unique ID],Table15[System-Owned Portion],D3796,Table15[If Material Anything Other than "Lead" in Column E,Was Material Ever Previously Lead?],F3796,Table15[Customer-Owned Portion],N3796),Table15[Unique ID],0),0)))</f>
        <v>Non-lead</v>
      </c>
      <c r="W3796" s="189"/>
    </row>
    <row r="3797" spans="1:23" s="190" customFormat="1" ht="56.25" x14ac:dyDescent="0.25">
      <c r="A3797" s="180" t="s">
        <v>225</v>
      </c>
      <c r="B3797" s="181" t="s">
        <v>7438</v>
      </c>
      <c r="C3797" s="182" t="s">
        <v>225</v>
      </c>
      <c r="D3797" s="183" t="s">
        <v>36</v>
      </c>
      <c r="E3797" s="181" t="s">
        <v>35</v>
      </c>
      <c r="F3797" s="183" t="s">
        <v>35</v>
      </c>
      <c r="G3797" s="181" t="s">
        <v>7393</v>
      </c>
      <c r="H3797" s="184" t="s">
        <v>7090</v>
      </c>
      <c r="I3797" s="185" t="s">
        <v>190</v>
      </c>
      <c r="J3797" s="181" t="s">
        <v>35</v>
      </c>
      <c r="K3797" s="181" t="s">
        <v>225</v>
      </c>
      <c r="L3797" s="186" t="s">
        <v>225</v>
      </c>
      <c r="M3797" s="187" t="s">
        <v>225</v>
      </c>
      <c r="N3797" s="183" t="s">
        <v>36</v>
      </c>
      <c r="O3797" s="181" t="s">
        <v>7393</v>
      </c>
      <c r="P3797" s="184" t="s">
        <v>7090</v>
      </c>
      <c r="Q3797" s="185" t="s">
        <v>190</v>
      </c>
      <c r="R3797" s="181" t="s">
        <v>35</v>
      </c>
      <c r="S3797" s="181" t="s">
        <v>225</v>
      </c>
      <c r="T3797" s="186" t="s">
        <v>225</v>
      </c>
      <c r="U3797" s="187" t="s">
        <v>225</v>
      </c>
      <c r="V3797" s="188" t="str" cm="1">
        <f t="array" ref="V3797">IF(SUM(LEN(A3797:U3797))=0,"",IF(OR(OR(ISBLANK(E3797),SUM(LEN(B3797),LEN(C3797))=0),AND(NOT(D3797="Unknown"),ISBLANK(I3797)),AND(NOT(N3797="Unknown"),ISBLANK(Q3797))),"Missing Information", INDEX(Table15[Entire Service Line Classification], MATCH(SUMIFS(Table15[Unique ID],Table15[System-Owned Portion],D3797,Table15[If Material Anything Other than "Lead" in Column E,Was Material Ever Previously Lead?],F3797,Table15[Customer-Owned Portion],N3797),Table15[Unique ID],0),0)))</f>
        <v>Non-lead</v>
      </c>
      <c r="W3797" s="189"/>
    </row>
    <row r="3798" spans="1:23" s="190" customFormat="1" ht="56.25" x14ac:dyDescent="0.25">
      <c r="A3798" s="180" t="s">
        <v>225</v>
      </c>
      <c r="B3798" s="181" t="s">
        <v>7439</v>
      </c>
      <c r="C3798" s="182" t="s">
        <v>225</v>
      </c>
      <c r="D3798" s="183" t="s">
        <v>36</v>
      </c>
      <c r="E3798" s="181" t="s">
        <v>35</v>
      </c>
      <c r="F3798" s="183" t="s">
        <v>35</v>
      </c>
      <c r="G3798" s="181" t="s">
        <v>7344</v>
      </c>
      <c r="H3798" s="184" t="s">
        <v>7090</v>
      </c>
      <c r="I3798" s="185" t="s">
        <v>190</v>
      </c>
      <c r="J3798" s="181" t="s">
        <v>35</v>
      </c>
      <c r="K3798" s="181" t="s">
        <v>225</v>
      </c>
      <c r="L3798" s="186" t="s">
        <v>225</v>
      </c>
      <c r="M3798" s="187" t="s">
        <v>225</v>
      </c>
      <c r="N3798" s="183" t="s">
        <v>36</v>
      </c>
      <c r="O3798" s="181" t="s">
        <v>7344</v>
      </c>
      <c r="P3798" s="184" t="s">
        <v>7090</v>
      </c>
      <c r="Q3798" s="185" t="s">
        <v>190</v>
      </c>
      <c r="R3798" s="181" t="s">
        <v>35</v>
      </c>
      <c r="S3798" s="181" t="s">
        <v>225</v>
      </c>
      <c r="T3798" s="186" t="s">
        <v>225</v>
      </c>
      <c r="U3798" s="187" t="s">
        <v>225</v>
      </c>
      <c r="V3798" s="188" t="str" cm="1">
        <f t="array" ref="V3798">IF(SUM(LEN(A3798:U3798))=0,"",IF(OR(OR(ISBLANK(E3798),SUM(LEN(B3798),LEN(C3798))=0),AND(NOT(D3798="Unknown"),ISBLANK(I3798)),AND(NOT(N3798="Unknown"),ISBLANK(Q3798))),"Missing Information", INDEX(Table15[Entire Service Line Classification], MATCH(SUMIFS(Table15[Unique ID],Table15[System-Owned Portion],D3798,Table15[If Material Anything Other than "Lead" in Column E,Was Material Ever Previously Lead?],F3798,Table15[Customer-Owned Portion],N3798),Table15[Unique ID],0),0)))</f>
        <v>Non-lead</v>
      </c>
      <c r="W3798" s="189"/>
    </row>
    <row r="3799" spans="1:23" s="190" customFormat="1" ht="56.25" x14ac:dyDescent="0.25">
      <c r="A3799" s="180" t="s">
        <v>225</v>
      </c>
      <c r="B3799" s="181" t="s">
        <v>7440</v>
      </c>
      <c r="C3799" s="182" t="s">
        <v>225</v>
      </c>
      <c r="D3799" s="183" t="s">
        <v>36</v>
      </c>
      <c r="E3799" s="181" t="s">
        <v>35</v>
      </c>
      <c r="F3799" s="183" t="s">
        <v>35</v>
      </c>
      <c r="G3799" s="181" t="s">
        <v>7344</v>
      </c>
      <c r="H3799" s="184" t="s">
        <v>7090</v>
      </c>
      <c r="I3799" s="185" t="s">
        <v>190</v>
      </c>
      <c r="J3799" s="181" t="s">
        <v>35</v>
      </c>
      <c r="K3799" s="181" t="s">
        <v>225</v>
      </c>
      <c r="L3799" s="186" t="s">
        <v>225</v>
      </c>
      <c r="M3799" s="187" t="s">
        <v>225</v>
      </c>
      <c r="N3799" s="183" t="s">
        <v>36</v>
      </c>
      <c r="O3799" s="181" t="s">
        <v>7344</v>
      </c>
      <c r="P3799" s="184" t="s">
        <v>7090</v>
      </c>
      <c r="Q3799" s="185" t="s">
        <v>190</v>
      </c>
      <c r="R3799" s="181" t="s">
        <v>35</v>
      </c>
      <c r="S3799" s="181" t="s">
        <v>225</v>
      </c>
      <c r="T3799" s="186" t="s">
        <v>225</v>
      </c>
      <c r="U3799" s="187" t="s">
        <v>225</v>
      </c>
      <c r="V3799" s="188" t="str" cm="1">
        <f t="array" ref="V3799">IF(SUM(LEN(A3799:U3799))=0,"",IF(OR(OR(ISBLANK(E3799),SUM(LEN(B3799),LEN(C3799))=0),AND(NOT(D3799="Unknown"),ISBLANK(I3799)),AND(NOT(N3799="Unknown"),ISBLANK(Q3799))),"Missing Information", INDEX(Table15[Entire Service Line Classification], MATCH(SUMIFS(Table15[Unique ID],Table15[System-Owned Portion],D3799,Table15[If Material Anything Other than "Lead" in Column E,Was Material Ever Previously Lead?],F3799,Table15[Customer-Owned Portion],N3799),Table15[Unique ID],0),0)))</f>
        <v>Non-lead</v>
      </c>
      <c r="W3799" s="189"/>
    </row>
    <row r="3800" spans="1:23" s="190" customFormat="1" ht="56.25" x14ac:dyDescent="0.25">
      <c r="A3800" s="180" t="s">
        <v>225</v>
      </c>
      <c r="B3800" s="181" t="s">
        <v>7441</v>
      </c>
      <c r="C3800" s="182" t="s">
        <v>225</v>
      </c>
      <c r="D3800" s="183" t="s">
        <v>36</v>
      </c>
      <c r="E3800" s="181" t="s">
        <v>35</v>
      </c>
      <c r="F3800" s="183" t="s">
        <v>35</v>
      </c>
      <c r="G3800" s="181" t="s">
        <v>7442</v>
      </c>
      <c r="H3800" s="184" t="s">
        <v>7090</v>
      </c>
      <c r="I3800" s="185" t="s">
        <v>190</v>
      </c>
      <c r="J3800" s="181" t="s">
        <v>35</v>
      </c>
      <c r="K3800" s="181" t="s">
        <v>225</v>
      </c>
      <c r="L3800" s="186" t="s">
        <v>225</v>
      </c>
      <c r="M3800" s="187" t="s">
        <v>225</v>
      </c>
      <c r="N3800" s="183" t="s">
        <v>36</v>
      </c>
      <c r="O3800" s="181" t="s">
        <v>7442</v>
      </c>
      <c r="P3800" s="184" t="s">
        <v>7090</v>
      </c>
      <c r="Q3800" s="185" t="s">
        <v>190</v>
      </c>
      <c r="R3800" s="181" t="s">
        <v>35</v>
      </c>
      <c r="S3800" s="181" t="s">
        <v>225</v>
      </c>
      <c r="T3800" s="186" t="s">
        <v>225</v>
      </c>
      <c r="U3800" s="187" t="s">
        <v>225</v>
      </c>
      <c r="V3800" s="188" t="str" cm="1">
        <f t="array" ref="V3800">IF(SUM(LEN(A3800:U3800))=0,"",IF(OR(OR(ISBLANK(E3800),SUM(LEN(B3800),LEN(C3800))=0),AND(NOT(D3800="Unknown"),ISBLANK(I3800)),AND(NOT(N3800="Unknown"),ISBLANK(Q3800))),"Missing Information", INDEX(Table15[Entire Service Line Classification], MATCH(SUMIFS(Table15[Unique ID],Table15[System-Owned Portion],D3800,Table15[If Material Anything Other than "Lead" in Column E,Was Material Ever Previously Lead?],F3800,Table15[Customer-Owned Portion],N3800),Table15[Unique ID],0),0)))</f>
        <v>Non-lead</v>
      </c>
      <c r="W3800" s="189"/>
    </row>
    <row r="3801" spans="1:23" s="190" customFormat="1" ht="56.25" x14ac:dyDescent="0.25">
      <c r="A3801" s="180" t="s">
        <v>225</v>
      </c>
      <c r="B3801" s="181" t="s">
        <v>7443</v>
      </c>
      <c r="C3801" s="182" t="s">
        <v>225</v>
      </c>
      <c r="D3801" s="183" t="s">
        <v>36</v>
      </c>
      <c r="E3801" s="181" t="s">
        <v>35</v>
      </c>
      <c r="F3801" s="183" t="s">
        <v>35</v>
      </c>
      <c r="G3801" s="181" t="s">
        <v>7344</v>
      </c>
      <c r="H3801" s="184" t="s">
        <v>7092</v>
      </c>
      <c r="I3801" s="185" t="s">
        <v>190</v>
      </c>
      <c r="J3801" s="181" t="s">
        <v>35</v>
      </c>
      <c r="K3801" s="181" t="s">
        <v>225</v>
      </c>
      <c r="L3801" s="186" t="s">
        <v>225</v>
      </c>
      <c r="M3801" s="187" t="s">
        <v>225</v>
      </c>
      <c r="N3801" s="183" t="s">
        <v>36</v>
      </c>
      <c r="O3801" s="181" t="s">
        <v>7344</v>
      </c>
      <c r="P3801" s="184" t="s">
        <v>7092</v>
      </c>
      <c r="Q3801" s="185" t="s">
        <v>190</v>
      </c>
      <c r="R3801" s="181" t="s">
        <v>35</v>
      </c>
      <c r="S3801" s="181" t="s">
        <v>225</v>
      </c>
      <c r="T3801" s="186" t="s">
        <v>225</v>
      </c>
      <c r="U3801" s="187" t="s">
        <v>225</v>
      </c>
      <c r="V3801" s="188" t="str" cm="1">
        <f t="array" ref="V3801">IF(SUM(LEN(A3801:U3801))=0,"",IF(OR(OR(ISBLANK(E3801),SUM(LEN(B3801),LEN(C3801))=0),AND(NOT(D3801="Unknown"),ISBLANK(I3801)),AND(NOT(N3801="Unknown"),ISBLANK(Q3801))),"Missing Information", INDEX(Table15[Entire Service Line Classification], MATCH(SUMIFS(Table15[Unique ID],Table15[System-Owned Portion],D3801,Table15[If Material Anything Other than "Lead" in Column E,Was Material Ever Previously Lead?],F3801,Table15[Customer-Owned Portion],N3801),Table15[Unique ID],0),0)))</f>
        <v>Non-lead</v>
      </c>
      <c r="W3801" s="189"/>
    </row>
    <row r="3802" spans="1:23" s="190" customFormat="1" ht="56.25" x14ac:dyDescent="0.25">
      <c r="A3802" s="180" t="s">
        <v>225</v>
      </c>
      <c r="B3802" s="181" t="s">
        <v>7444</v>
      </c>
      <c r="C3802" s="182" t="s">
        <v>225</v>
      </c>
      <c r="D3802" s="183" t="s">
        <v>36</v>
      </c>
      <c r="E3802" s="181" t="s">
        <v>35</v>
      </c>
      <c r="F3802" s="183" t="s">
        <v>35</v>
      </c>
      <c r="G3802" s="181" t="s">
        <v>7393</v>
      </c>
      <c r="H3802" s="184" t="s">
        <v>7090</v>
      </c>
      <c r="I3802" s="185" t="s">
        <v>190</v>
      </c>
      <c r="J3802" s="181" t="s">
        <v>35</v>
      </c>
      <c r="K3802" s="181" t="s">
        <v>225</v>
      </c>
      <c r="L3802" s="186" t="s">
        <v>225</v>
      </c>
      <c r="M3802" s="187" t="s">
        <v>225</v>
      </c>
      <c r="N3802" s="183" t="s">
        <v>36</v>
      </c>
      <c r="O3802" s="181" t="s">
        <v>7393</v>
      </c>
      <c r="P3802" s="184" t="s">
        <v>7090</v>
      </c>
      <c r="Q3802" s="185" t="s">
        <v>190</v>
      </c>
      <c r="R3802" s="181" t="s">
        <v>35</v>
      </c>
      <c r="S3802" s="181" t="s">
        <v>225</v>
      </c>
      <c r="T3802" s="186" t="s">
        <v>225</v>
      </c>
      <c r="U3802" s="187" t="s">
        <v>225</v>
      </c>
      <c r="V3802" s="188" t="str" cm="1">
        <f t="array" ref="V3802">IF(SUM(LEN(A3802:U3802))=0,"",IF(OR(OR(ISBLANK(E3802),SUM(LEN(B3802),LEN(C3802))=0),AND(NOT(D3802="Unknown"),ISBLANK(I3802)),AND(NOT(N3802="Unknown"),ISBLANK(Q3802))),"Missing Information", INDEX(Table15[Entire Service Line Classification], MATCH(SUMIFS(Table15[Unique ID],Table15[System-Owned Portion],D3802,Table15[If Material Anything Other than "Lead" in Column E,Was Material Ever Previously Lead?],F3802,Table15[Customer-Owned Portion],N3802),Table15[Unique ID],0),0)))</f>
        <v>Non-lead</v>
      </c>
      <c r="W3802" s="189"/>
    </row>
    <row r="3803" spans="1:23" s="190" customFormat="1" ht="56.25" x14ac:dyDescent="0.25">
      <c r="A3803" s="180" t="s">
        <v>225</v>
      </c>
      <c r="B3803" s="181" t="s">
        <v>7445</v>
      </c>
      <c r="C3803" s="182" t="s">
        <v>225</v>
      </c>
      <c r="D3803" s="183" t="s">
        <v>36</v>
      </c>
      <c r="E3803" s="181" t="s">
        <v>35</v>
      </c>
      <c r="F3803" s="183" t="s">
        <v>35</v>
      </c>
      <c r="G3803" s="181" t="s">
        <v>7344</v>
      </c>
      <c r="H3803" s="184" t="s">
        <v>7092</v>
      </c>
      <c r="I3803" s="185" t="s">
        <v>190</v>
      </c>
      <c r="J3803" s="181" t="s">
        <v>35</v>
      </c>
      <c r="K3803" s="181" t="s">
        <v>225</v>
      </c>
      <c r="L3803" s="186" t="s">
        <v>225</v>
      </c>
      <c r="M3803" s="187" t="s">
        <v>225</v>
      </c>
      <c r="N3803" s="183" t="s">
        <v>36</v>
      </c>
      <c r="O3803" s="181" t="s">
        <v>7344</v>
      </c>
      <c r="P3803" s="184" t="s">
        <v>7092</v>
      </c>
      <c r="Q3803" s="185" t="s">
        <v>190</v>
      </c>
      <c r="R3803" s="181" t="s">
        <v>35</v>
      </c>
      <c r="S3803" s="181" t="s">
        <v>225</v>
      </c>
      <c r="T3803" s="186" t="s">
        <v>225</v>
      </c>
      <c r="U3803" s="187" t="s">
        <v>225</v>
      </c>
      <c r="V3803" s="188" t="str" cm="1">
        <f t="array" ref="V3803">IF(SUM(LEN(A3803:U3803))=0,"",IF(OR(OR(ISBLANK(E3803),SUM(LEN(B3803),LEN(C3803))=0),AND(NOT(D3803="Unknown"),ISBLANK(I3803)),AND(NOT(N3803="Unknown"),ISBLANK(Q3803))),"Missing Information", INDEX(Table15[Entire Service Line Classification], MATCH(SUMIFS(Table15[Unique ID],Table15[System-Owned Portion],D3803,Table15[If Material Anything Other than "Lead" in Column E,Was Material Ever Previously Lead?],F3803,Table15[Customer-Owned Portion],N3803),Table15[Unique ID],0),0)))</f>
        <v>Non-lead</v>
      </c>
      <c r="W3803" s="189"/>
    </row>
    <row r="3804" spans="1:23" s="190" customFormat="1" ht="56.25" x14ac:dyDescent="0.25">
      <c r="A3804" s="180" t="s">
        <v>225</v>
      </c>
      <c r="B3804" s="181" t="s">
        <v>7446</v>
      </c>
      <c r="C3804" s="182" t="s">
        <v>225</v>
      </c>
      <c r="D3804" s="183" t="s">
        <v>36</v>
      </c>
      <c r="E3804" s="181" t="s">
        <v>35</v>
      </c>
      <c r="F3804" s="183" t="s">
        <v>35</v>
      </c>
      <c r="G3804" s="181" t="s">
        <v>7357</v>
      </c>
      <c r="H3804" s="184" t="s">
        <v>7090</v>
      </c>
      <c r="I3804" s="185" t="s">
        <v>190</v>
      </c>
      <c r="J3804" s="181" t="s">
        <v>35</v>
      </c>
      <c r="K3804" s="181" t="s">
        <v>225</v>
      </c>
      <c r="L3804" s="186" t="s">
        <v>225</v>
      </c>
      <c r="M3804" s="187" t="s">
        <v>225</v>
      </c>
      <c r="N3804" s="183" t="s">
        <v>36</v>
      </c>
      <c r="O3804" s="181" t="s">
        <v>7357</v>
      </c>
      <c r="P3804" s="184" t="s">
        <v>7090</v>
      </c>
      <c r="Q3804" s="185" t="s">
        <v>190</v>
      </c>
      <c r="R3804" s="181" t="s">
        <v>35</v>
      </c>
      <c r="S3804" s="181" t="s">
        <v>225</v>
      </c>
      <c r="T3804" s="186" t="s">
        <v>225</v>
      </c>
      <c r="U3804" s="187" t="s">
        <v>225</v>
      </c>
      <c r="V3804" s="188" t="str" cm="1">
        <f t="array" ref="V3804">IF(SUM(LEN(A3804:U3804))=0,"",IF(OR(OR(ISBLANK(E3804),SUM(LEN(B3804),LEN(C3804))=0),AND(NOT(D3804="Unknown"),ISBLANK(I3804)),AND(NOT(N3804="Unknown"),ISBLANK(Q3804))),"Missing Information", INDEX(Table15[Entire Service Line Classification], MATCH(SUMIFS(Table15[Unique ID],Table15[System-Owned Portion],D3804,Table15[If Material Anything Other than "Lead" in Column E,Was Material Ever Previously Lead?],F3804,Table15[Customer-Owned Portion],N3804),Table15[Unique ID],0),0)))</f>
        <v>Non-lead</v>
      </c>
      <c r="W3804" s="189"/>
    </row>
    <row r="3805" spans="1:23" s="190" customFormat="1" ht="56.25" x14ac:dyDescent="0.25">
      <c r="A3805" s="180" t="s">
        <v>225</v>
      </c>
      <c r="B3805" s="181" t="s">
        <v>7447</v>
      </c>
      <c r="C3805" s="182" t="s">
        <v>225</v>
      </c>
      <c r="D3805" s="183" t="s">
        <v>36</v>
      </c>
      <c r="E3805" s="181" t="s">
        <v>35</v>
      </c>
      <c r="F3805" s="183" t="s">
        <v>35</v>
      </c>
      <c r="G3805" s="181" t="s">
        <v>7357</v>
      </c>
      <c r="H3805" s="184" t="s">
        <v>7090</v>
      </c>
      <c r="I3805" s="185" t="s">
        <v>190</v>
      </c>
      <c r="J3805" s="181" t="s">
        <v>35</v>
      </c>
      <c r="K3805" s="181" t="s">
        <v>225</v>
      </c>
      <c r="L3805" s="186" t="s">
        <v>225</v>
      </c>
      <c r="M3805" s="187" t="s">
        <v>225</v>
      </c>
      <c r="N3805" s="183" t="s">
        <v>36</v>
      </c>
      <c r="O3805" s="181" t="s">
        <v>7357</v>
      </c>
      <c r="P3805" s="184" t="s">
        <v>7090</v>
      </c>
      <c r="Q3805" s="185" t="s">
        <v>190</v>
      </c>
      <c r="R3805" s="181" t="s">
        <v>35</v>
      </c>
      <c r="S3805" s="181" t="s">
        <v>225</v>
      </c>
      <c r="T3805" s="186" t="s">
        <v>225</v>
      </c>
      <c r="U3805" s="187" t="s">
        <v>225</v>
      </c>
      <c r="V3805" s="188" t="str" cm="1">
        <f t="array" ref="V3805">IF(SUM(LEN(A3805:U3805))=0,"",IF(OR(OR(ISBLANK(E3805),SUM(LEN(B3805),LEN(C3805))=0),AND(NOT(D3805="Unknown"),ISBLANK(I3805)),AND(NOT(N3805="Unknown"),ISBLANK(Q3805))),"Missing Information", INDEX(Table15[Entire Service Line Classification], MATCH(SUMIFS(Table15[Unique ID],Table15[System-Owned Portion],D3805,Table15[If Material Anything Other than "Lead" in Column E,Was Material Ever Previously Lead?],F3805,Table15[Customer-Owned Portion],N3805),Table15[Unique ID],0),0)))</f>
        <v>Non-lead</v>
      </c>
      <c r="W3805" s="189"/>
    </row>
    <row r="3806" spans="1:23" s="190" customFormat="1" ht="56.25" x14ac:dyDescent="0.25">
      <c r="A3806" s="180" t="s">
        <v>225</v>
      </c>
      <c r="B3806" s="181" t="s">
        <v>7448</v>
      </c>
      <c r="C3806" s="182" t="s">
        <v>225</v>
      </c>
      <c r="D3806" s="183" t="s">
        <v>36</v>
      </c>
      <c r="E3806" s="181" t="s">
        <v>35</v>
      </c>
      <c r="F3806" s="183" t="s">
        <v>35</v>
      </c>
      <c r="G3806" s="181" t="s">
        <v>7357</v>
      </c>
      <c r="H3806" s="184" t="s">
        <v>7092</v>
      </c>
      <c r="I3806" s="185" t="s">
        <v>190</v>
      </c>
      <c r="J3806" s="181" t="s">
        <v>35</v>
      </c>
      <c r="K3806" s="181" t="s">
        <v>225</v>
      </c>
      <c r="L3806" s="186" t="s">
        <v>225</v>
      </c>
      <c r="M3806" s="187" t="s">
        <v>225</v>
      </c>
      <c r="N3806" s="183" t="s">
        <v>36</v>
      </c>
      <c r="O3806" s="181" t="s">
        <v>7357</v>
      </c>
      <c r="P3806" s="184" t="s">
        <v>7092</v>
      </c>
      <c r="Q3806" s="185" t="s">
        <v>190</v>
      </c>
      <c r="R3806" s="181" t="s">
        <v>35</v>
      </c>
      <c r="S3806" s="181" t="s">
        <v>225</v>
      </c>
      <c r="T3806" s="186" t="s">
        <v>225</v>
      </c>
      <c r="U3806" s="187" t="s">
        <v>225</v>
      </c>
      <c r="V3806" s="188" t="str" cm="1">
        <f t="array" ref="V3806">IF(SUM(LEN(A3806:U3806))=0,"",IF(OR(OR(ISBLANK(E3806),SUM(LEN(B3806),LEN(C3806))=0),AND(NOT(D3806="Unknown"),ISBLANK(I3806)),AND(NOT(N3806="Unknown"),ISBLANK(Q3806))),"Missing Information", INDEX(Table15[Entire Service Line Classification], MATCH(SUMIFS(Table15[Unique ID],Table15[System-Owned Portion],D3806,Table15[If Material Anything Other than "Lead" in Column E,Was Material Ever Previously Lead?],F3806,Table15[Customer-Owned Portion],N3806),Table15[Unique ID],0),0)))</f>
        <v>Non-lead</v>
      </c>
      <c r="W3806" s="189"/>
    </row>
    <row r="3807" spans="1:23" s="190" customFormat="1" ht="56.25" x14ac:dyDescent="0.25">
      <c r="A3807" s="180" t="s">
        <v>225</v>
      </c>
      <c r="B3807" s="181" t="s">
        <v>7449</v>
      </c>
      <c r="C3807" s="182" t="s">
        <v>225</v>
      </c>
      <c r="D3807" s="183" t="s">
        <v>36</v>
      </c>
      <c r="E3807" s="181" t="s">
        <v>35</v>
      </c>
      <c r="F3807" s="183" t="s">
        <v>35</v>
      </c>
      <c r="G3807" s="181" t="s">
        <v>7357</v>
      </c>
      <c r="H3807" s="184" t="s">
        <v>7090</v>
      </c>
      <c r="I3807" s="185" t="s">
        <v>190</v>
      </c>
      <c r="J3807" s="181" t="s">
        <v>35</v>
      </c>
      <c r="K3807" s="181" t="s">
        <v>225</v>
      </c>
      <c r="L3807" s="186" t="s">
        <v>225</v>
      </c>
      <c r="M3807" s="187" t="s">
        <v>225</v>
      </c>
      <c r="N3807" s="183" t="s">
        <v>36</v>
      </c>
      <c r="O3807" s="181" t="s">
        <v>7357</v>
      </c>
      <c r="P3807" s="184" t="s">
        <v>7090</v>
      </c>
      <c r="Q3807" s="185" t="s">
        <v>190</v>
      </c>
      <c r="R3807" s="181" t="s">
        <v>35</v>
      </c>
      <c r="S3807" s="181" t="s">
        <v>225</v>
      </c>
      <c r="T3807" s="186" t="s">
        <v>225</v>
      </c>
      <c r="U3807" s="187" t="s">
        <v>225</v>
      </c>
      <c r="V3807" s="188" t="str" cm="1">
        <f t="array" ref="V3807">IF(SUM(LEN(A3807:U3807))=0,"",IF(OR(OR(ISBLANK(E3807),SUM(LEN(B3807),LEN(C3807))=0),AND(NOT(D3807="Unknown"),ISBLANK(I3807)),AND(NOT(N3807="Unknown"),ISBLANK(Q3807))),"Missing Information", INDEX(Table15[Entire Service Line Classification], MATCH(SUMIFS(Table15[Unique ID],Table15[System-Owned Portion],D3807,Table15[If Material Anything Other than "Lead" in Column E,Was Material Ever Previously Lead?],F3807,Table15[Customer-Owned Portion],N3807),Table15[Unique ID],0),0)))</f>
        <v>Non-lead</v>
      </c>
      <c r="W3807" s="189"/>
    </row>
    <row r="3808" spans="1:23" s="190" customFormat="1" ht="56.25" x14ac:dyDescent="0.25">
      <c r="A3808" s="180" t="s">
        <v>225</v>
      </c>
      <c r="B3808" s="181" t="s">
        <v>7450</v>
      </c>
      <c r="C3808" s="182" t="s">
        <v>225</v>
      </c>
      <c r="D3808" s="183" t="s">
        <v>36</v>
      </c>
      <c r="E3808" s="181" t="s">
        <v>35</v>
      </c>
      <c r="F3808" s="183" t="s">
        <v>35</v>
      </c>
      <c r="G3808" s="181" t="s">
        <v>7357</v>
      </c>
      <c r="H3808" s="184" t="s">
        <v>7090</v>
      </c>
      <c r="I3808" s="185" t="s">
        <v>190</v>
      </c>
      <c r="J3808" s="181" t="s">
        <v>35</v>
      </c>
      <c r="K3808" s="181" t="s">
        <v>225</v>
      </c>
      <c r="L3808" s="186" t="s">
        <v>225</v>
      </c>
      <c r="M3808" s="187" t="s">
        <v>225</v>
      </c>
      <c r="N3808" s="183" t="s">
        <v>36</v>
      </c>
      <c r="O3808" s="181" t="s">
        <v>7357</v>
      </c>
      <c r="P3808" s="184" t="s">
        <v>7090</v>
      </c>
      <c r="Q3808" s="185" t="s">
        <v>190</v>
      </c>
      <c r="R3808" s="181" t="s">
        <v>35</v>
      </c>
      <c r="S3808" s="181" t="s">
        <v>225</v>
      </c>
      <c r="T3808" s="186" t="s">
        <v>225</v>
      </c>
      <c r="U3808" s="187" t="s">
        <v>225</v>
      </c>
      <c r="V3808" s="188" t="str" cm="1">
        <f t="array" ref="V3808">IF(SUM(LEN(A3808:U3808))=0,"",IF(OR(OR(ISBLANK(E3808),SUM(LEN(B3808),LEN(C3808))=0),AND(NOT(D3808="Unknown"),ISBLANK(I3808)),AND(NOT(N3808="Unknown"),ISBLANK(Q3808))),"Missing Information", INDEX(Table15[Entire Service Line Classification], MATCH(SUMIFS(Table15[Unique ID],Table15[System-Owned Portion],D3808,Table15[If Material Anything Other than "Lead" in Column E,Was Material Ever Previously Lead?],F3808,Table15[Customer-Owned Portion],N3808),Table15[Unique ID],0),0)))</f>
        <v>Non-lead</v>
      </c>
      <c r="W3808" s="189"/>
    </row>
    <row r="3809" spans="1:23" s="190" customFormat="1" ht="56.25" x14ac:dyDescent="0.25">
      <c r="A3809" s="180" t="s">
        <v>225</v>
      </c>
      <c r="B3809" s="181" t="s">
        <v>7451</v>
      </c>
      <c r="C3809" s="182" t="s">
        <v>225</v>
      </c>
      <c r="D3809" s="183" t="s">
        <v>36</v>
      </c>
      <c r="E3809" s="181" t="s">
        <v>35</v>
      </c>
      <c r="F3809" s="183" t="s">
        <v>35</v>
      </c>
      <c r="G3809" s="181" t="s">
        <v>7357</v>
      </c>
      <c r="H3809" s="184" t="s">
        <v>7090</v>
      </c>
      <c r="I3809" s="185" t="s">
        <v>190</v>
      </c>
      <c r="J3809" s="181" t="s">
        <v>35</v>
      </c>
      <c r="K3809" s="181" t="s">
        <v>225</v>
      </c>
      <c r="L3809" s="186" t="s">
        <v>225</v>
      </c>
      <c r="M3809" s="187" t="s">
        <v>225</v>
      </c>
      <c r="N3809" s="183" t="s">
        <v>36</v>
      </c>
      <c r="O3809" s="181" t="s">
        <v>7357</v>
      </c>
      <c r="P3809" s="184" t="s">
        <v>7090</v>
      </c>
      <c r="Q3809" s="185" t="s">
        <v>190</v>
      </c>
      <c r="R3809" s="181" t="s">
        <v>35</v>
      </c>
      <c r="S3809" s="181" t="s">
        <v>225</v>
      </c>
      <c r="T3809" s="186" t="s">
        <v>225</v>
      </c>
      <c r="U3809" s="187" t="s">
        <v>225</v>
      </c>
      <c r="V3809" s="188" t="str" cm="1">
        <f t="array" ref="V3809">IF(SUM(LEN(A3809:U3809))=0,"",IF(OR(OR(ISBLANK(E3809),SUM(LEN(B3809),LEN(C3809))=0),AND(NOT(D3809="Unknown"),ISBLANK(I3809)),AND(NOT(N3809="Unknown"),ISBLANK(Q3809))),"Missing Information", INDEX(Table15[Entire Service Line Classification], MATCH(SUMIFS(Table15[Unique ID],Table15[System-Owned Portion],D3809,Table15[If Material Anything Other than "Lead" in Column E,Was Material Ever Previously Lead?],F3809,Table15[Customer-Owned Portion],N3809),Table15[Unique ID],0),0)))</f>
        <v>Non-lead</v>
      </c>
      <c r="W3809" s="189"/>
    </row>
    <row r="3810" spans="1:23" s="190" customFormat="1" ht="56.25" x14ac:dyDescent="0.25">
      <c r="A3810" s="180" t="s">
        <v>225</v>
      </c>
      <c r="B3810" s="181" t="s">
        <v>7452</v>
      </c>
      <c r="C3810" s="182" t="s">
        <v>225</v>
      </c>
      <c r="D3810" s="183" t="s">
        <v>36</v>
      </c>
      <c r="E3810" s="181" t="s">
        <v>35</v>
      </c>
      <c r="F3810" s="183" t="s">
        <v>35</v>
      </c>
      <c r="G3810" s="181" t="s">
        <v>7357</v>
      </c>
      <c r="H3810" s="184" t="s">
        <v>7090</v>
      </c>
      <c r="I3810" s="185" t="s">
        <v>190</v>
      </c>
      <c r="J3810" s="181" t="s">
        <v>35</v>
      </c>
      <c r="K3810" s="181" t="s">
        <v>225</v>
      </c>
      <c r="L3810" s="186" t="s">
        <v>225</v>
      </c>
      <c r="M3810" s="187" t="s">
        <v>225</v>
      </c>
      <c r="N3810" s="183" t="s">
        <v>36</v>
      </c>
      <c r="O3810" s="181" t="s">
        <v>7357</v>
      </c>
      <c r="P3810" s="184" t="s">
        <v>7090</v>
      </c>
      <c r="Q3810" s="185" t="s">
        <v>190</v>
      </c>
      <c r="R3810" s="181" t="s">
        <v>35</v>
      </c>
      <c r="S3810" s="181" t="s">
        <v>225</v>
      </c>
      <c r="T3810" s="186" t="s">
        <v>225</v>
      </c>
      <c r="U3810" s="187" t="s">
        <v>225</v>
      </c>
      <c r="V3810" s="188" t="str" cm="1">
        <f t="array" ref="V3810">IF(SUM(LEN(A3810:U3810))=0,"",IF(OR(OR(ISBLANK(E3810),SUM(LEN(B3810),LEN(C3810))=0),AND(NOT(D3810="Unknown"),ISBLANK(I3810)),AND(NOT(N3810="Unknown"),ISBLANK(Q3810))),"Missing Information", INDEX(Table15[Entire Service Line Classification], MATCH(SUMIFS(Table15[Unique ID],Table15[System-Owned Portion],D3810,Table15[If Material Anything Other than "Lead" in Column E,Was Material Ever Previously Lead?],F3810,Table15[Customer-Owned Portion],N3810),Table15[Unique ID],0),0)))</f>
        <v>Non-lead</v>
      </c>
      <c r="W3810" s="189"/>
    </row>
    <row r="3811" spans="1:23" s="190" customFormat="1" ht="56.25" x14ac:dyDescent="0.25">
      <c r="A3811" s="180" t="s">
        <v>225</v>
      </c>
      <c r="B3811" s="181" t="s">
        <v>7453</v>
      </c>
      <c r="C3811" s="182" t="s">
        <v>225</v>
      </c>
      <c r="D3811" s="183" t="s">
        <v>36</v>
      </c>
      <c r="E3811" s="181" t="s">
        <v>35</v>
      </c>
      <c r="F3811" s="183" t="s">
        <v>35</v>
      </c>
      <c r="G3811" s="181" t="s">
        <v>7357</v>
      </c>
      <c r="H3811" s="184" t="s">
        <v>7090</v>
      </c>
      <c r="I3811" s="185" t="s">
        <v>190</v>
      </c>
      <c r="J3811" s="181" t="s">
        <v>35</v>
      </c>
      <c r="K3811" s="181" t="s">
        <v>225</v>
      </c>
      <c r="L3811" s="186" t="s">
        <v>225</v>
      </c>
      <c r="M3811" s="187" t="s">
        <v>225</v>
      </c>
      <c r="N3811" s="183" t="s">
        <v>36</v>
      </c>
      <c r="O3811" s="181" t="s">
        <v>7357</v>
      </c>
      <c r="P3811" s="184" t="s">
        <v>7090</v>
      </c>
      <c r="Q3811" s="185" t="s">
        <v>190</v>
      </c>
      <c r="R3811" s="181" t="s">
        <v>35</v>
      </c>
      <c r="S3811" s="181" t="s">
        <v>225</v>
      </c>
      <c r="T3811" s="186" t="s">
        <v>225</v>
      </c>
      <c r="U3811" s="187" t="s">
        <v>225</v>
      </c>
      <c r="V3811" s="188" t="str" cm="1">
        <f t="array" ref="V3811">IF(SUM(LEN(A3811:U3811))=0,"",IF(OR(OR(ISBLANK(E3811),SUM(LEN(B3811),LEN(C3811))=0),AND(NOT(D3811="Unknown"),ISBLANK(I3811)),AND(NOT(N3811="Unknown"),ISBLANK(Q3811))),"Missing Information", INDEX(Table15[Entire Service Line Classification], MATCH(SUMIFS(Table15[Unique ID],Table15[System-Owned Portion],D3811,Table15[If Material Anything Other than "Lead" in Column E,Was Material Ever Previously Lead?],F3811,Table15[Customer-Owned Portion],N3811),Table15[Unique ID],0),0)))</f>
        <v>Non-lead</v>
      </c>
      <c r="W3811" s="189"/>
    </row>
    <row r="3812" spans="1:23" s="190" customFormat="1" ht="56.25" x14ac:dyDescent="0.25">
      <c r="A3812" s="180" t="s">
        <v>225</v>
      </c>
      <c r="B3812" s="181" t="s">
        <v>7454</v>
      </c>
      <c r="C3812" s="182" t="s">
        <v>225</v>
      </c>
      <c r="D3812" s="183" t="s">
        <v>36</v>
      </c>
      <c r="E3812" s="181" t="s">
        <v>35</v>
      </c>
      <c r="F3812" s="183" t="s">
        <v>35</v>
      </c>
      <c r="G3812" s="181" t="s">
        <v>7455</v>
      </c>
      <c r="H3812" s="184" t="s">
        <v>7090</v>
      </c>
      <c r="I3812" s="185" t="s">
        <v>190</v>
      </c>
      <c r="J3812" s="181" t="s">
        <v>35</v>
      </c>
      <c r="K3812" s="181" t="s">
        <v>225</v>
      </c>
      <c r="L3812" s="186" t="s">
        <v>225</v>
      </c>
      <c r="M3812" s="187" t="s">
        <v>225</v>
      </c>
      <c r="N3812" s="183" t="s">
        <v>36</v>
      </c>
      <c r="O3812" s="181" t="s">
        <v>7455</v>
      </c>
      <c r="P3812" s="184" t="s">
        <v>7090</v>
      </c>
      <c r="Q3812" s="185" t="s">
        <v>190</v>
      </c>
      <c r="R3812" s="181" t="s">
        <v>35</v>
      </c>
      <c r="S3812" s="181" t="s">
        <v>225</v>
      </c>
      <c r="T3812" s="186" t="s">
        <v>225</v>
      </c>
      <c r="U3812" s="187" t="s">
        <v>225</v>
      </c>
      <c r="V3812" s="188" t="str" cm="1">
        <f t="array" ref="V3812">IF(SUM(LEN(A3812:U3812))=0,"",IF(OR(OR(ISBLANK(E3812),SUM(LEN(B3812),LEN(C3812))=0),AND(NOT(D3812="Unknown"),ISBLANK(I3812)),AND(NOT(N3812="Unknown"),ISBLANK(Q3812))),"Missing Information", INDEX(Table15[Entire Service Line Classification], MATCH(SUMIFS(Table15[Unique ID],Table15[System-Owned Portion],D3812,Table15[If Material Anything Other than "Lead" in Column E,Was Material Ever Previously Lead?],F3812,Table15[Customer-Owned Portion],N3812),Table15[Unique ID],0),0)))</f>
        <v>Non-lead</v>
      </c>
      <c r="W3812" s="189"/>
    </row>
    <row r="3813" spans="1:23" s="190" customFormat="1" ht="56.25" x14ac:dyDescent="0.25">
      <c r="A3813" s="180" t="s">
        <v>225</v>
      </c>
      <c r="B3813" s="181" t="s">
        <v>7454</v>
      </c>
      <c r="C3813" s="182" t="s">
        <v>225</v>
      </c>
      <c r="D3813" s="183" t="s">
        <v>36</v>
      </c>
      <c r="E3813" s="181" t="s">
        <v>35</v>
      </c>
      <c r="F3813" s="183" t="s">
        <v>35</v>
      </c>
      <c r="G3813" s="181" t="s">
        <v>7455</v>
      </c>
      <c r="H3813" s="184" t="s">
        <v>7090</v>
      </c>
      <c r="I3813" s="185" t="s">
        <v>190</v>
      </c>
      <c r="J3813" s="181" t="s">
        <v>35</v>
      </c>
      <c r="K3813" s="181" t="s">
        <v>225</v>
      </c>
      <c r="L3813" s="186" t="s">
        <v>225</v>
      </c>
      <c r="M3813" s="187" t="s">
        <v>225</v>
      </c>
      <c r="N3813" s="183" t="s">
        <v>36</v>
      </c>
      <c r="O3813" s="181" t="s">
        <v>7455</v>
      </c>
      <c r="P3813" s="184" t="s">
        <v>7090</v>
      </c>
      <c r="Q3813" s="185" t="s">
        <v>190</v>
      </c>
      <c r="R3813" s="181" t="s">
        <v>35</v>
      </c>
      <c r="S3813" s="181" t="s">
        <v>225</v>
      </c>
      <c r="T3813" s="186" t="s">
        <v>225</v>
      </c>
      <c r="U3813" s="187" t="s">
        <v>225</v>
      </c>
      <c r="V3813" s="188" t="str" cm="1">
        <f t="array" ref="V3813">IF(SUM(LEN(A3813:U3813))=0,"",IF(OR(OR(ISBLANK(E3813),SUM(LEN(B3813),LEN(C3813))=0),AND(NOT(D3813="Unknown"),ISBLANK(I3813)),AND(NOT(N3813="Unknown"),ISBLANK(Q3813))),"Missing Information", INDEX(Table15[Entire Service Line Classification], MATCH(SUMIFS(Table15[Unique ID],Table15[System-Owned Portion],D3813,Table15[If Material Anything Other than "Lead" in Column E,Was Material Ever Previously Lead?],F3813,Table15[Customer-Owned Portion],N3813),Table15[Unique ID],0),0)))</f>
        <v>Non-lead</v>
      </c>
      <c r="W3813" s="189"/>
    </row>
    <row r="3814" spans="1:23" s="190" customFormat="1" ht="56.25" x14ac:dyDescent="0.25">
      <c r="A3814" s="180" t="s">
        <v>225</v>
      </c>
      <c r="B3814" s="181" t="s">
        <v>7456</v>
      </c>
      <c r="C3814" s="182" t="s">
        <v>225</v>
      </c>
      <c r="D3814" s="183" t="s">
        <v>36</v>
      </c>
      <c r="E3814" s="181" t="s">
        <v>35</v>
      </c>
      <c r="F3814" s="183" t="s">
        <v>35</v>
      </c>
      <c r="G3814" s="181" t="s">
        <v>7407</v>
      </c>
      <c r="H3814" s="184" t="s">
        <v>7090</v>
      </c>
      <c r="I3814" s="185" t="s">
        <v>190</v>
      </c>
      <c r="J3814" s="181" t="s">
        <v>35</v>
      </c>
      <c r="K3814" s="181" t="s">
        <v>225</v>
      </c>
      <c r="L3814" s="186" t="s">
        <v>225</v>
      </c>
      <c r="M3814" s="187" t="s">
        <v>225</v>
      </c>
      <c r="N3814" s="183" t="s">
        <v>36</v>
      </c>
      <c r="O3814" s="181" t="s">
        <v>7407</v>
      </c>
      <c r="P3814" s="184" t="s">
        <v>7090</v>
      </c>
      <c r="Q3814" s="185" t="s">
        <v>190</v>
      </c>
      <c r="R3814" s="181" t="s">
        <v>35</v>
      </c>
      <c r="S3814" s="181" t="s">
        <v>225</v>
      </c>
      <c r="T3814" s="186" t="s">
        <v>225</v>
      </c>
      <c r="U3814" s="187" t="s">
        <v>225</v>
      </c>
      <c r="V3814" s="188" t="str" cm="1">
        <f t="array" ref="V3814">IF(SUM(LEN(A3814:U3814))=0,"",IF(OR(OR(ISBLANK(E3814),SUM(LEN(B3814),LEN(C3814))=0),AND(NOT(D3814="Unknown"),ISBLANK(I3814)),AND(NOT(N3814="Unknown"),ISBLANK(Q3814))),"Missing Information", INDEX(Table15[Entire Service Line Classification], MATCH(SUMIFS(Table15[Unique ID],Table15[System-Owned Portion],D3814,Table15[If Material Anything Other than "Lead" in Column E,Was Material Ever Previously Lead?],F3814,Table15[Customer-Owned Portion],N3814),Table15[Unique ID],0),0)))</f>
        <v>Non-lead</v>
      </c>
      <c r="W3814" s="189"/>
    </row>
    <row r="3815" spans="1:23" s="190" customFormat="1" ht="56.25" x14ac:dyDescent="0.25">
      <c r="A3815" s="180" t="s">
        <v>225</v>
      </c>
      <c r="B3815" s="181" t="s">
        <v>7457</v>
      </c>
      <c r="C3815" s="182" t="s">
        <v>225</v>
      </c>
      <c r="D3815" s="183" t="s">
        <v>36</v>
      </c>
      <c r="E3815" s="181" t="s">
        <v>35</v>
      </c>
      <c r="F3815" s="183" t="s">
        <v>35</v>
      </c>
      <c r="G3815" s="181" t="s">
        <v>7458</v>
      </c>
      <c r="H3815" s="184" t="s">
        <v>7090</v>
      </c>
      <c r="I3815" s="185" t="s">
        <v>190</v>
      </c>
      <c r="J3815" s="181" t="s">
        <v>35</v>
      </c>
      <c r="K3815" s="181" t="s">
        <v>225</v>
      </c>
      <c r="L3815" s="186" t="s">
        <v>225</v>
      </c>
      <c r="M3815" s="187" t="s">
        <v>225</v>
      </c>
      <c r="N3815" s="183" t="s">
        <v>36</v>
      </c>
      <c r="O3815" s="181" t="s">
        <v>7458</v>
      </c>
      <c r="P3815" s="184" t="s">
        <v>7090</v>
      </c>
      <c r="Q3815" s="185" t="s">
        <v>190</v>
      </c>
      <c r="R3815" s="181" t="s">
        <v>35</v>
      </c>
      <c r="S3815" s="181" t="s">
        <v>225</v>
      </c>
      <c r="T3815" s="186" t="s">
        <v>225</v>
      </c>
      <c r="U3815" s="187" t="s">
        <v>225</v>
      </c>
      <c r="V3815" s="188" t="str" cm="1">
        <f t="array" ref="V3815">IF(SUM(LEN(A3815:U3815))=0,"",IF(OR(OR(ISBLANK(E3815),SUM(LEN(B3815),LEN(C3815))=0),AND(NOT(D3815="Unknown"),ISBLANK(I3815)),AND(NOT(N3815="Unknown"),ISBLANK(Q3815))),"Missing Information", INDEX(Table15[Entire Service Line Classification], MATCH(SUMIFS(Table15[Unique ID],Table15[System-Owned Portion],D3815,Table15[If Material Anything Other than "Lead" in Column E,Was Material Ever Previously Lead?],F3815,Table15[Customer-Owned Portion],N3815),Table15[Unique ID],0),0)))</f>
        <v>Non-lead</v>
      </c>
      <c r="W3815" s="189"/>
    </row>
    <row r="3816" spans="1:23" s="190" customFormat="1" ht="56.25" x14ac:dyDescent="0.25">
      <c r="A3816" s="180" t="s">
        <v>225</v>
      </c>
      <c r="B3816" s="181" t="s">
        <v>7459</v>
      </c>
      <c r="C3816" s="182" t="s">
        <v>225</v>
      </c>
      <c r="D3816" s="183" t="s">
        <v>36</v>
      </c>
      <c r="E3816" s="181" t="s">
        <v>35</v>
      </c>
      <c r="F3816" s="183" t="s">
        <v>35</v>
      </c>
      <c r="G3816" s="181" t="s">
        <v>7458</v>
      </c>
      <c r="H3816" s="184" t="s">
        <v>7090</v>
      </c>
      <c r="I3816" s="185" t="s">
        <v>190</v>
      </c>
      <c r="J3816" s="181" t="s">
        <v>35</v>
      </c>
      <c r="K3816" s="181" t="s">
        <v>225</v>
      </c>
      <c r="L3816" s="186" t="s">
        <v>225</v>
      </c>
      <c r="M3816" s="187" t="s">
        <v>225</v>
      </c>
      <c r="N3816" s="183" t="s">
        <v>36</v>
      </c>
      <c r="O3816" s="181" t="s">
        <v>7458</v>
      </c>
      <c r="P3816" s="184" t="s">
        <v>7090</v>
      </c>
      <c r="Q3816" s="185" t="s">
        <v>190</v>
      </c>
      <c r="R3816" s="181" t="s">
        <v>35</v>
      </c>
      <c r="S3816" s="181" t="s">
        <v>225</v>
      </c>
      <c r="T3816" s="186" t="s">
        <v>225</v>
      </c>
      <c r="U3816" s="187" t="s">
        <v>225</v>
      </c>
      <c r="V3816" s="188" t="str" cm="1">
        <f t="array" ref="V3816">IF(SUM(LEN(A3816:U3816))=0,"",IF(OR(OR(ISBLANK(E3816),SUM(LEN(B3816),LEN(C3816))=0),AND(NOT(D3816="Unknown"),ISBLANK(I3816)),AND(NOT(N3816="Unknown"),ISBLANK(Q3816))),"Missing Information", INDEX(Table15[Entire Service Line Classification], MATCH(SUMIFS(Table15[Unique ID],Table15[System-Owned Portion],D3816,Table15[If Material Anything Other than "Lead" in Column E,Was Material Ever Previously Lead?],F3816,Table15[Customer-Owned Portion],N3816),Table15[Unique ID],0),0)))</f>
        <v>Non-lead</v>
      </c>
      <c r="W3816" s="189"/>
    </row>
    <row r="3817" spans="1:23" s="190" customFormat="1" ht="56.25" x14ac:dyDescent="0.25">
      <c r="A3817" s="180" t="s">
        <v>225</v>
      </c>
      <c r="B3817" s="181" t="s">
        <v>7460</v>
      </c>
      <c r="C3817" s="182" t="s">
        <v>225</v>
      </c>
      <c r="D3817" s="183" t="s">
        <v>36</v>
      </c>
      <c r="E3817" s="181" t="s">
        <v>35</v>
      </c>
      <c r="F3817" s="183" t="s">
        <v>35</v>
      </c>
      <c r="G3817" s="181" t="s">
        <v>7388</v>
      </c>
      <c r="H3817" s="184" t="s">
        <v>7090</v>
      </c>
      <c r="I3817" s="185" t="s">
        <v>190</v>
      </c>
      <c r="J3817" s="181" t="s">
        <v>35</v>
      </c>
      <c r="K3817" s="181" t="s">
        <v>225</v>
      </c>
      <c r="L3817" s="186" t="s">
        <v>225</v>
      </c>
      <c r="M3817" s="187" t="s">
        <v>225</v>
      </c>
      <c r="N3817" s="183" t="s">
        <v>36</v>
      </c>
      <c r="O3817" s="181" t="s">
        <v>7388</v>
      </c>
      <c r="P3817" s="184" t="s">
        <v>7090</v>
      </c>
      <c r="Q3817" s="185" t="s">
        <v>190</v>
      </c>
      <c r="R3817" s="181" t="s">
        <v>35</v>
      </c>
      <c r="S3817" s="181" t="s">
        <v>225</v>
      </c>
      <c r="T3817" s="186" t="s">
        <v>225</v>
      </c>
      <c r="U3817" s="187" t="s">
        <v>225</v>
      </c>
      <c r="V3817" s="188" t="str" cm="1">
        <f t="array" ref="V3817">IF(SUM(LEN(A3817:U3817))=0,"",IF(OR(OR(ISBLANK(E3817),SUM(LEN(B3817),LEN(C3817))=0),AND(NOT(D3817="Unknown"),ISBLANK(I3817)),AND(NOT(N3817="Unknown"),ISBLANK(Q3817))),"Missing Information", INDEX(Table15[Entire Service Line Classification], MATCH(SUMIFS(Table15[Unique ID],Table15[System-Owned Portion],D3817,Table15[If Material Anything Other than "Lead" in Column E,Was Material Ever Previously Lead?],F3817,Table15[Customer-Owned Portion],N3817),Table15[Unique ID],0),0)))</f>
        <v>Non-lead</v>
      </c>
      <c r="W3817" s="189"/>
    </row>
    <row r="3818" spans="1:23" s="190" customFormat="1" ht="56.25" x14ac:dyDescent="0.25">
      <c r="A3818" s="180" t="s">
        <v>225</v>
      </c>
      <c r="B3818" s="181" t="s">
        <v>7461</v>
      </c>
      <c r="C3818" s="182" t="s">
        <v>225</v>
      </c>
      <c r="D3818" s="183" t="s">
        <v>36</v>
      </c>
      <c r="E3818" s="181" t="s">
        <v>35</v>
      </c>
      <c r="F3818" s="183" t="s">
        <v>35</v>
      </c>
      <c r="G3818" s="181" t="s">
        <v>7357</v>
      </c>
      <c r="H3818" s="184" t="s">
        <v>7090</v>
      </c>
      <c r="I3818" s="185" t="s">
        <v>190</v>
      </c>
      <c r="J3818" s="181" t="s">
        <v>35</v>
      </c>
      <c r="K3818" s="181" t="s">
        <v>225</v>
      </c>
      <c r="L3818" s="186" t="s">
        <v>225</v>
      </c>
      <c r="M3818" s="187" t="s">
        <v>225</v>
      </c>
      <c r="N3818" s="183" t="s">
        <v>36</v>
      </c>
      <c r="O3818" s="181" t="s">
        <v>7357</v>
      </c>
      <c r="P3818" s="184" t="s">
        <v>7090</v>
      </c>
      <c r="Q3818" s="185" t="s">
        <v>190</v>
      </c>
      <c r="R3818" s="181" t="s">
        <v>35</v>
      </c>
      <c r="S3818" s="181" t="s">
        <v>225</v>
      </c>
      <c r="T3818" s="186" t="s">
        <v>225</v>
      </c>
      <c r="U3818" s="187" t="s">
        <v>225</v>
      </c>
      <c r="V3818" s="188" t="str" cm="1">
        <f t="array" ref="V3818">IF(SUM(LEN(A3818:U3818))=0,"",IF(OR(OR(ISBLANK(E3818),SUM(LEN(B3818),LEN(C3818))=0),AND(NOT(D3818="Unknown"),ISBLANK(I3818)),AND(NOT(N3818="Unknown"),ISBLANK(Q3818))),"Missing Information", INDEX(Table15[Entire Service Line Classification], MATCH(SUMIFS(Table15[Unique ID],Table15[System-Owned Portion],D3818,Table15[If Material Anything Other than "Lead" in Column E,Was Material Ever Previously Lead?],F3818,Table15[Customer-Owned Portion],N3818),Table15[Unique ID],0),0)))</f>
        <v>Non-lead</v>
      </c>
      <c r="W3818" s="189"/>
    </row>
    <row r="3819" spans="1:23" s="190" customFormat="1" ht="56.25" x14ac:dyDescent="0.25">
      <c r="A3819" s="180" t="s">
        <v>225</v>
      </c>
      <c r="B3819" s="181" t="s">
        <v>7462</v>
      </c>
      <c r="C3819" s="182" t="s">
        <v>225</v>
      </c>
      <c r="D3819" s="183" t="s">
        <v>36</v>
      </c>
      <c r="E3819" s="181" t="s">
        <v>35</v>
      </c>
      <c r="F3819" s="183" t="s">
        <v>35</v>
      </c>
      <c r="G3819" s="181" t="s">
        <v>7366</v>
      </c>
      <c r="H3819" s="184" t="s">
        <v>7121</v>
      </c>
      <c r="I3819" s="185" t="s">
        <v>190</v>
      </c>
      <c r="J3819" s="181" t="s">
        <v>35</v>
      </c>
      <c r="K3819" s="181" t="s">
        <v>225</v>
      </c>
      <c r="L3819" s="186" t="s">
        <v>225</v>
      </c>
      <c r="M3819" s="187" t="s">
        <v>225</v>
      </c>
      <c r="N3819" s="183" t="s">
        <v>36</v>
      </c>
      <c r="O3819" s="181" t="s">
        <v>7366</v>
      </c>
      <c r="P3819" s="184" t="s">
        <v>7121</v>
      </c>
      <c r="Q3819" s="185" t="s">
        <v>190</v>
      </c>
      <c r="R3819" s="181" t="s">
        <v>35</v>
      </c>
      <c r="S3819" s="181" t="s">
        <v>225</v>
      </c>
      <c r="T3819" s="186" t="s">
        <v>225</v>
      </c>
      <c r="U3819" s="187" t="s">
        <v>225</v>
      </c>
      <c r="V3819" s="188" t="str" cm="1">
        <f t="array" ref="V3819">IF(SUM(LEN(A3819:U3819))=0,"",IF(OR(OR(ISBLANK(E3819),SUM(LEN(B3819),LEN(C3819))=0),AND(NOT(D3819="Unknown"),ISBLANK(I3819)),AND(NOT(N3819="Unknown"),ISBLANK(Q3819))),"Missing Information", INDEX(Table15[Entire Service Line Classification], MATCH(SUMIFS(Table15[Unique ID],Table15[System-Owned Portion],D3819,Table15[If Material Anything Other than "Lead" in Column E,Was Material Ever Previously Lead?],F3819,Table15[Customer-Owned Portion],N3819),Table15[Unique ID],0),0)))</f>
        <v>Non-lead</v>
      </c>
      <c r="W3819" s="189"/>
    </row>
    <row r="3820" spans="1:23" s="190" customFormat="1" ht="56.25" x14ac:dyDescent="0.25">
      <c r="A3820" s="180" t="s">
        <v>225</v>
      </c>
      <c r="B3820" s="181" t="s">
        <v>7463</v>
      </c>
      <c r="C3820" s="182" t="s">
        <v>225</v>
      </c>
      <c r="D3820" s="183" t="s">
        <v>36</v>
      </c>
      <c r="E3820" s="181" t="s">
        <v>35</v>
      </c>
      <c r="F3820" s="183" t="s">
        <v>35</v>
      </c>
      <c r="G3820" s="181" t="s">
        <v>7458</v>
      </c>
      <c r="H3820" s="184" t="s">
        <v>7090</v>
      </c>
      <c r="I3820" s="185" t="s">
        <v>190</v>
      </c>
      <c r="J3820" s="181" t="s">
        <v>35</v>
      </c>
      <c r="K3820" s="181" t="s">
        <v>225</v>
      </c>
      <c r="L3820" s="186" t="s">
        <v>225</v>
      </c>
      <c r="M3820" s="187" t="s">
        <v>225</v>
      </c>
      <c r="N3820" s="183" t="s">
        <v>36</v>
      </c>
      <c r="O3820" s="181" t="s">
        <v>7458</v>
      </c>
      <c r="P3820" s="184" t="s">
        <v>7090</v>
      </c>
      <c r="Q3820" s="185" t="s">
        <v>190</v>
      </c>
      <c r="R3820" s="181" t="s">
        <v>35</v>
      </c>
      <c r="S3820" s="181" t="s">
        <v>225</v>
      </c>
      <c r="T3820" s="186" t="s">
        <v>225</v>
      </c>
      <c r="U3820" s="187" t="s">
        <v>225</v>
      </c>
      <c r="V3820" s="188" t="str" cm="1">
        <f t="array" ref="V3820">IF(SUM(LEN(A3820:U3820))=0,"",IF(OR(OR(ISBLANK(E3820),SUM(LEN(B3820),LEN(C3820))=0),AND(NOT(D3820="Unknown"),ISBLANK(I3820)),AND(NOT(N3820="Unknown"),ISBLANK(Q3820))),"Missing Information", INDEX(Table15[Entire Service Line Classification], MATCH(SUMIFS(Table15[Unique ID],Table15[System-Owned Portion],D3820,Table15[If Material Anything Other than "Lead" in Column E,Was Material Ever Previously Lead?],F3820,Table15[Customer-Owned Portion],N3820),Table15[Unique ID],0),0)))</f>
        <v>Non-lead</v>
      </c>
      <c r="W3820" s="189"/>
    </row>
    <row r="3821" spans="1:23" s="190" customFormat="1" ht="56.25" x14ac:dyDescent="0.25">
      <c r="A3821" s="180" t="s">
        <v>225</v>
      </c>
      <c r="B3821" s="181" t="s">
        <v>7464</v>
      </c>
      <c r="C3821" s="182" t="s">
        <v>225</v>
      </c>
      <c r="D3821" s="183" t="s">
        <v>36</v>
      </c>
      <c r="E3821" s="181" t="s">
        <v>35</v>
      </c>
      <c r="F3821" s="183" t="s">
        <v>35</v>
      </c>
      <c r="G3821" s="181" t="s">
        <v>7458</v>
      </c>
      <c r="H3821" s="184" t="s">
        <v>7090</v>
      </c>
      <c r="I3821" s="185" t="s">
        <v>190</v>
      </c>
      <c r="J3821" s="181" t="s">
        <v>35</v>
      </c>
      <c r="K3821" s="181" t="s">
        <v>225</v>
      </c>
      <c r="L3821" s="186" t="s">
        <v>225</v>
      </c>
      <c r="M3821" s="187" t="s">
        <v>225</v>
      </c>
      <c r="N3821" s="183" t="s">
        <v>36</v>
      </c>
      <c r="O3821" s="181" t="s">
        <v>7458</v>
      </c>
      <c r="P3821" s="184" t="s">
        <v>7090</v>
      </c>
      <c r="Q3821" s="185" t="s">
        <v>190</v>
      </c>
      <c r="R3821" s="181" t="s">
        <v>35</v>
      </c>
      <c r="S3821" s="181" t="s">
        <v>225</v>
      </c>
      <c r="T3821" s="186" t="s">
        <v>225</v>
      </c>
      <c r="U3821" s="187" t="s">
        <v>225</v>
      </c>
      <c r="V3821" s="188" t="str" cm="1">
        <f t="array" ref="V3821">IF(SUM(LEN(A3821:U3821))=0,"",IF(OR(OR(ISBLANK(E3821),SUM(LEN(B3821),LEN(C3821))=0),AND(NOT(D3821="Unknown"),ISBLANK(I3821)),AND(NOT(N3821="Unknown"),ISBLANK(Q3821))),"Missing Information", INDEX(Table15[Entire Service Line Classification], MATCH(SUMIFS(Table15[Unique ID],Table15[System-Owned Portion],D3821,Table15[If Material Anything Other than "Lead" in Column E,Was Material Ever Previously Lead?],F3821,Table15[Customer-Owned Portion],N3821),Table15[Unique ID],0),0)))</f>
        <v>Non-lead</v>
      </c>
      <c r="W3821" s="189"/>
    </row>
    <row r="3822" spans="1:23" s="190" customFormat="1" ht="56.25" x14ac:dyDescent="0.25">
      <c r="A3822" s="180" t="s">
        <v>225</v>
      </c>
      <c r="B3822" s="181" t="s">
        <v>7465</v>
      </c>
      <c r="C3822" s="182" t="s">
        <v>225</v>
      </c>
      <c r="D3822" s="183" t="s">
        <v>36</v>
      </c>
      <c r="E3822" s="181" t="s">
        <v>35</v>
      </c>
      <c r="F3822" s="183" t="s">
        <v>35</v>
      </c>
      <c r="G3822" s="181" t="s">
        <v>7458</v>
      </c>
      <c r="H3822" s="184" t="s">
        <v>7090</v>
      </c>
      <c r="I3822" s="185" t="s">
        <v>190</v>
      </c>
      <c r="J3822" s="181" t="s">
        <v>35</v>
      </c>
      <c r="K3822" s="181" t="s">
        <v>225</v>
      </c>
      <c r="L3822" s="186" t="s">
        <v>225</v>
      </c>
      <c r="M3822" s="187" t="s">
        <v>225</v>
      </c>
      <c r="N3822" s="183" t="s">
        <v>36</v>
      </c>
      <c r="O3822" s="181" t="s">
        <v>7458</v>
      </c>
      <c r="P3822" s="184" t="s">
        <v>7090</v>
      </c>
      <c r="Q3822" s="185" t="s">
        <v>190</v>
      </c>
      <c r="R3822" s="181" t="s">
        <v>35</v>
      </c>
      <c r="S3822" s="181" t="s">
        <v>225</v>
      </c>
      <c r="T3822" s="186" t="s">
        <v>225</v>
      </c>
      <c r="U3822" s="187" t="s">
        <v>225</v>
      </c>
      <c r="V3822" s="188" t="str" cm="1">
        <f t="array" ref="V3822">IF(SUM(LEN(A3822:U3822))=0,"",IF(OR(OR(ISBLANK(E3822),SUM(LEN(B3822),LEN(C3822))=0),AND(NOT(D3822="Unknown"),ISBLANK(I3822)),AND(NOT(N3822="Unknown"),ISBLANK(Q3822))),"Missing Information", INDEX(Table15[Entire Service Line Classification], MATCH(SUMIFS(Table15[Unique ID],Table15[System-Owned Portion],D3822,Table15[If Material Anything Other than "Lead" in Column E,Was Material Ever Previously Lead?],F3822,Table15[Customer-Owned Portion],N3822),Table15[Unique ID],0),0)))</f>
        <v>Non-lead</v>
      </c>
      <c r="W3822" s="189"/>
    </row>
    <row r="3823" spans="1:23" s="190" customFormat="1" ht="56.25" x14ac:dyDescent="0.25">
      <c r="A3823" s="180" t="s">
        <v>225</v>
      </c>
      <c r="B3823" s="181" t="s">
        <v>7466</v>
      </c>
      <c r="C3823" s="182" t="s">
        <v>225</v>
      </c>
      <c r="D3823" s="183" t="s">
        <v>36</v>
      </c>
      <c r="E3823" s="181" t="s">
        <v>35</v>
      </c>
      <c r="F3823" s="183" t="s">
        <v>35</v>
      </c>
      <c r="G3823" s="181" t="s">
        <v>7458</v>
      </c>
      <c r="H3823" s="184" t="s">
        <v>7090</v>
      </c>
      <c r="I3823" s="185" t="s">
        <v>190</v>
      </c>
      <c r="J3823" s="181" t="s">
        <v>35</v>
      </c>
      <c r="K3823" s="181" t="s">
        <v>225</v>
      </c>
      <c r="L3823" s="186" t="s">
        <v>225</v>
      </c>
      <c r="M3823" s="187" t="s">
        <v>225</v>
      </c>
      <c r="N3823" s="183" t="s">
        <v>36</v>
      </c>
      <c r="O3823" s="181" t="s">
        <v>7458</v>
      </c>
      <c r="P3823" s="184" t="s">
        <v>7090</v>
      </c>
      <c r="Q3823" s="185" t="s">
        <v>190</v>
      </c>
      <c r="R3823" s="181" t="s">
        <v>35</v>
      </c>
      <c r="S3823" s="181" t="s">
        <v>225</v>
      </c>
      <c r="T3823" s="186" t="s">
        <v>225</v>
      </c>
      <c r="U3823" s="187" t="s">
        <v>225</v>
      </c>
      <c r="V3823" s="188" t="str" cm="1">
        <f t="array" ref="V3823">IF(SUM(LEN(A3823:U3823))=0,"",IF(OR(OR(ISBLANK(E3823),SUM(LEN(B3823),LEN(C3823))=0),AND(NOT(D3823="Unknown"),ISBLANK(I3823)),AND(NOT(N3823="Unknown"),ISBLANK(Q3823))),"Missing Information", INDEX(Table15[Entire Service Line Classification], MATCH(SUMIFS(Table15[Unique ID],Table15[System-Owned Portion],D3823,Table15[If Material Anything Other than "Lead" in Column E,Was Material Ever Previously Lead?],F3823,Table15[Customer-Owned Portion],N3823),Table15[Unique ID],0),0)))</f>
        <v>Non-lead</v>
      </c>
      <c r="W3823" s="189"/>
    </row>
    <row r="3824" spans="1:23" s="190" customFormat="1" ht="56.25" x14ac:dyDescent="0.25">
      <c r="A3824" s="180" t="s">
        <v>225</v>
      </c>
      <c r="B3824" s="181" t="s">
        <v>7467</v>
      </c>
      <c r="C3824" s="182" t="s">
        <v>225</v>
      </c>
      <c r="D3824" s="183" t="s">
        <v>36</v>
      </c>
      <c r="E3824" s="181" t="s">
        <v>35</v>
      </c>
      <c r="F3824" s="183" t="s">
        <v>35</v>
      </c>
      <c r="G3824" s="181" t="s">
        <v>7458</v>
      </c>
      <c r="H3824" s="184" t="s">
        <v>7090</v>
      </c>
      <c r="I3824" s="185" t="s">
        <v>190</v>
      </c>
      <c r="J3824" s="181" t="s">
        <v>35</v>
      </c>
      <c r="K3824" s="181" t="s">
        <v>225</v>
      </c>
      <c r="L3824" s="186" t="s">
        <v>225</v>
      </c>
      <c r="M3824" s="187" t="s">
        <v>225</v>
      </c>
      <c r="N3824" s="183" t="s">
        <v>36</v>
      </c>
      <c r="O3824" s="181" t="s">
        <v>7458</v>
      </c>
      <c r="P3824" s="184" t="s">
        <v>7090</v>
      </c>
      <c r="Q3824" s="185" t="s">
        <v>190</v>
      </c>
      <c r="R3824" s="181" t="s">
        <v>35</v>
      </c>
      <c r="S3824" s="181" t="s">
        <v>225</v>
      </c>
      <c r="T3824" s="186" t="s">
        <v>225</v>
      </c>
      <c r="U3824" s="187" t="s">
        <v>225</v>
      </c>
      <c r="V3824" s="188" t="str" cm="1">
        <f t="array" ref="V3824">IF(SUM(LEN(A3824:U3824))=0,"",IF(OR(OR(ISBLANK(E3824),SUM(LEN(B3824),LEN(C3824))=0),AND(NOT(D3824="Unknown"),ISBLANK(I3824)),AND(NOT(N3824="Unknown"),ISBLANK(Q3824))),"Missing Information", INDEX(Table15[Entire Service Line Classification], MATCH(SUMIFS(Table15[Unique ID],Table15[System-Owned Portion],D3824,Table15[If Material Anything Other than "Lead" in Column E,Was Material Ever Previously Lead?],F3824,Table15[Customer-Owned Portion],N3824),Table15[Unique ID],0),0)))</f>
        <v>Non-lead</v>
      </c>
      <c r="W3824" s="189"/>
    </row>
    <row r="3825" spans="1:23" s="190" customFormat="1" ht="56.25" x14ac:dyDescent="0.25">
      <c r="A3825" s="180" t="s">
        <v>225</v>
      </c>
      <c r="B3825" s="181" t="s">
        <v>7468</v>
      </c>
      <c r="C3825" s="182" t="s">
        <v>225</v>
      </c>
      <c r="D3825" s="183" t="s">
        <v>36</v>
      </c>
      <c r="E3825" s="181" t="s">
        <v>35</v>
      </c>
      <c r="F3825" s="183" t="s">
        <v>35</v>
      </c>
      <c r="G3825" s="181" t="s">
        <v>7458</v>
      </c>
      <c r="H3825" s="184" t="s">
        <v>7090</v>
      </c>
      <c r="I3825" s="185" t="s">
        <v>190</v>
      </c>
      <c r="J3825" s="181" t="s">
        <v>35</v>
      </c>
      <c r="K3825" s="181" t="s">
        <v>225</v>
      </c>
      <c r="L3825" s="186" t="s">
        <v>225</v>
      </c>
      <c r="M3825" s="187" t="s">
        <v>225</v>
      </c>
      <c r="N3825" s="183" t="s">
        <v>36</v>
      </c>
      <c r="O3825" s="181" t="s">
        <v>7458</v>
      </c>
      <c r="P3825" s="184" t="s">
        <v>7090</v>
      </c>
      <c r="Q3825" s="185" t="s">
        <v>190</v>
      </c>
      <c r="R3825" s="181" t="s">
        <v>35</v>
      </c>
      <c r="S3825" s="181" t="s">
        <v>225</v>
      </c>
      <c r="T3825" s="186" t="s">
        <v>225</v>
      </c>
      <c r="U3825" s="187" t="s">
        <v>225</v>
      </c>
      <c r="V3825" s="188" t="str" cm="1">
        <f t="array" ref="V3825">IF(SUM(LEN(A3825:U3825))=0,"",IF(OR(OR(ISBLANK(E3825),SUM(LEN(B3825),LEN(C3825))=0),AND(NOT(D3825="Unknown"),ISBLANK(I3825)),AND(NOT(N3825="Unknown"),ISBLANK(Q3825))),"Missing Information", INDEX(Table15[Entire Service Line Classification], MATCH(SUMIFS(Table15[Unique ID],Table15[System-Owned Portion],D3825,Table15[If Material Anything Other than "Lead" in Column E,Was Material Ever Previously Lead?],F3825,Table15[Customer-Owned Portion],N3825),Table15[Unique ID],0),0)))</f>
        <v>Non-lead</v>
      </c>
      <c r="W3825" s="189"/>
    </row>
    <row r="3826" spans="1:23" s="190" customFormat="1" ht="56.25" x14ac:dyDescent="0.25">
      <c r="A3826" s="180" t="s">
        <v>225</v>
      </c>
      <c r="B3826" s="181" t="s">
        <v>7469</v>
      </c>
      <c r="C3826" s="182" t="s">
        <v>225</v>
      </c>
      <c r="D3826" s="183" t="s">
        <v>36</v>
      </c>
      <c r="E3826" s="181" t="s">
        <v>35</v>
      </c>
      <c r="F3826" s="183" t="s">
        <v>35</v>
      </c>
      <c r="G3826" s="181" t="s">
        <v>7437</v>
      </c>
      <c r="H3826" s="184" t="s">
        <v>7355</v>
      </c>
      <c r="I3826" s="185" t="s">
        <v>190</v>
      </c>
      <c r="J3826" s="181" t="s">
        <v>35</v>
      </c>
      <c r="K3826" s="181" t="s">
        <v>225</v>
      </c>
      <c r="L3826" s="186" t="s">
        <v>225</v>
      </c>
      <c r="M3826" s="187" t="s">
        <v>225</v>
      </c>
      <c r="N3826" s="183" t="s">
        <v>36</v>
      </c>
      <c r="O3826" s="181" t="s">
        <v>7437</v>
      </c>
      <c r="P3826" s="184" t="s">
        <v>7355</v>
      </c>
      <c r="Q3826" s="185" t="s">
        <v>190</v>
      </c>
      <c r="R3826" s="181" t="s">
        <v>35</v>
      </c>
      <c r="S3826" s="181" t="s">
        <v>225</v>
      </c>
      <c r="T3826" s="186" t="s">
        <v>225</v>
      </c>
      <c r="U3826" s="187" t="s">
        <v>225</v>
      </c>
      <c r="V3826" s="188" t="str" cm="1">
        <f t="array" ref="V3826">IF(SUM(LEN(A3826:U3826))=0,"",IF(OR(OR(ISBLANK(E3826),SUM(LEN(B3826),LEN(C3826))=0),AND(NOT(D3826="Unknown"),ISBLANK(I3826)),AND(NOT(N3826="Unknown"),ISBLANK(Q3826))),"Missing Information", INDEX(Table15[Entire Service Line Classification], MATCH(SUMIFS(Table15[Unique ID],Table15[System-Owned Portion],D3826,Table15[If Material Anything Other than "Lead" in Column E,Was Material Ever Previously Lead?],F3826,Table15[Customer-Owned Portion],N3826),Table15[Unique ID],0),0)))</f>
        <v>Non-lead</v>
      </c>
      <c r="W3826" s="189"/>
    </row>
    <row r="3827" spans="1:23" s="190" customFormat="1" ht="56.25" x14ac:dyDescent="0.25">
      <c r="A3827" s="180" t="s">
        <v>225</v>
      </c>
      <c r="B3827" s="181" t="s">
        <v>7469</v>
      </c>
      <c r="C3827" s="182" t="s">
        <v>225</v>
      </c>
      <c r="D3827" s="183" t="s">
        <v>36</v>
      </c>
      <c r="E3827" s="181" t="s">
        <v>35</v>
      </c>
      <c r="F3827" s="183" t="s">
        <v>35</v>
      </c>
      <c r="G3827" s="181" t="s">
        <v>7437</v>
      </c>
      <c r="H3827" s="184" t="s">
        <v>7121</v>
      </c>
      <c r="I3827" s="185" t="s">
        <v>190</v>
      </c>
      <c r="J3827" s="181" t="s">
        <v>35</v>
      </c>
      <c r="K3827" s="181" t="s">
        <v>225</v>
      </c>
      <c r="L3827" s="186" t="s">
        <v>225</v>
      </c>
      <c r="M3827" s="187" t="s">
        <v>225</v>
      </c>
      <c r="N3827" s="183" t="s">
        <v>36</v>
      </c>
      <c r="O3827" s="181" t="s">
        <v>7437</v>
      </c>
      <c r="P3827" s="184" t="s">
        <v>7121</v>
      </c>
      <c r="Q3827" s="185" t="s">
        <v>190</v>
      </c>
      <c r="R3827" s="181" t="s">
        <v>35</v>
      </c>
      <c r="S3827" s="181" t="s">
        <v>225</v>
      </c>
      <c r="T3827" s="186" t="s">
        <v>225</v>
      </c>
      <c r="U3827" s="187" t="s">
        <v>225</v>
      </c>
      <c r="V3827" s="188" t="str" cm="1">
        <f t="array" ref="V3827">IF(SUM(LEN(A3827:U3827))=0,"",IF(OR(OR(ISBLANK(E3827),SUM(LEN(B3827),LEN(C3827))=0),AND(NOT(D3827="Unknown"),ISBLANK(I3827)),AND(NOT(N3827="Unknown"),ISBLANK(Q3827))),"Missing Information", INDEX(Table15[Entire Service Line Classification], MATCH(SUMIFS(Table15[Unique ID],Table15[System-Owned Portion],D3827,Table15[If Material Anything Other than "Lead" in Column E,Was Material Ever Previously Lead?],F3827,Table15[Customer-Owned Portion],N3827),Table15[Unique ID],0),0)))</f>
        <v>Non-lead</v>
      </c>
      <c r="W3827" s="189"/>
    </row>
    <row r="3828" spans="1:23" s="190" customFormat="1" ht="56.25" x14ac:dyDescent="0.25">
      <c r="A3828" s="180" t="s">
        <v>225</v>
      </c>
      <c r="B3828" s="181" t="s">
        <v>7470</v>
      </c>
      <c r="C3828" s="182" t="s">
        <v>225</v>
      </c>
      <c r="D3828" s="183" t="s">
        <v>36</v>
      </c>
      <c r="E3828" s="181" t="s">
        <v>35</v>
      </c>
      <c r="F3828" s="183" t="s">
        <v>35</v>
      </c>
      <c r="G3828" s="181" t="s">
        <v>7391</v>
      </c>
      <c r="H3828" s="184" t="s">
        <v>7250</v>
      </c>
      <c r="I3828" s="185" t="s">
        <v>190</v>
      </c>
      <c r="J3828" s="181" t="s">
        <v>35</v>
      </c>
      <c r="K3828" s="181" t="s">
        <v>225</v>
      </c>
      <c r="L3828" s="186" t="s">
        <v>225</v>
      </c>
      <c r="M3828" s="187" t="s">
        <v>225</v>
      </c>
      <c r="N3828" s="183" t="s">
        <v>36</v>
      </c>
      <c r="O3828" s="181" t="s">
        <v>7391</v>
      </c>
      <c r="P3828" s="184" t="s">
        <v>7250</v>
      </c>
      <c r="Q3828" s="185" t="s">
        <v>190</v>
      </c>
      <c r="R3828" s="181" t="s">
        <v>35</v>
      </c>
      <c r="S3828" s="181" t="s">
        <v>225</v>
      </c>
      <c r="T3828" s="186" t="s">
        <v>225</v>
      </c>
      <c r="U3828" s="187" t="s">
        <v>225</v>
      </c>
      <c r="V3828" s="188" t="str" cm="1">
        <f t="array" ref="V3828">IF(SUM(LEN(A3828:U3828))=0,"",IF(OR(OR(ISBLANK(E3828),SUM(LEN(B3828),LEN(C3828))=0),AND(NOT(D3828="Unknown"),ISBLANK(I3828)),AND(NOT(N3828="Unknown"),ISBLANK(Q3828))),"Missing Information", INDEX(Table15[Entire Service Line Classification], MATCH(SUMIFS(Table15[Unique ID],Table15[System-Owned Portion],D3828,Table15[If Material Anything Other than "Lead" in Column E,Was Material Ever Previously Lead?],F3828,Table15[Customer-Owned Portion],N3828),Table15[Unique ID],0),0)))</f>
        <v>Non-lead</v>
      </c>
      <c r="W3828" s="189"/>
    </row>
    <row r="3829" spans="1:23" s="190" customFormat="1" ht="56.25" x14ac:dyDescent="0.25">
      <c r="A3829" s="180" t="s">
        <v>225</v>
      </c>
      <c r="B3829" s="181" t="s">
        <v>7470</v>
      </c>
      <c r="C3829" s="182" t="s">
        <v>225</v>
      </c>
      <c r="D3829" s="183" t="s">
        <v>36</v>
      </c>
      <c r="E3829" s="181" t="s">
        <v>35</v>
      </c>
      <c r="F3829" s="183" t="s">
        <v>35</v>
      </c>
      <c r="G3829" s="181" t="s">
        <v>7391</v>
      </c>
      <c r="H3829" s="184" t="s">
        <v>7121</v>
      </c>
      <c r="I3829" s="185" t="s">
        <v>190</v>
      </c>
      <c r="J3829" s="181" t="s">
        <v>35</v>
      </c>
      <c r="K3829" s="181" t="s">
        <v>225</v>
      </c>
      <c r="L3829" s="186" t="s">
        <v>225</v>
      </c>
      <c r="M3829" s="187" t="s">
        <v>225</v>
      </c>
      <c r="N3829" s="183" t="s">
        <v>36</v>
      </c>
      <c r="O3829" s="181" t="s">
        <v>7391</v>
      </c>
      <c r="P3829" s="184" t="s">
        <v>7121</v>
      </c>
      <c r="Q3829" s="185" t="s">
        <v>190</v>
      </c>
      <c r="R3829" s="181" t="s">
        <v>35</v>
      </c>
      <c r="S3829" s="181" t="s">
        <v>225</v>
      </c>
      <c r="T3829" s="186" t="s">
        <v>225</v>
      </c>
      <c r="U3829" s="187" t="s">
        <v>225</v>
      </c>
      <c r="V3829" s="188" t="str" cm="1">
        <f t="array" ref="V3829">IF(SUM(LEN(A3829:U3829))=0,"",IF(OR(OR(ISBLANK(E3829),SUM(LEN(B3829),LEN(C3829))=0),AND(NOT(D3829="Unknown"),ISBLANK(I3829)),AND(NOT(N3829="Unknown"),ISBLANK(Q3829))),"Missing Information", INDEX(Table15[Entire Service Line Classification], MATCH(SUMIFS(Table15[Unique ID],Table15[System-Owned Portion],D3829,Table15[If Material Anything Other than "Lead" in Column E,Was Material Ever Previously Lead?],F3829,Table15[Customer-Owned Portion],N3829),Table15[Unique ID],0),0)))</f>
        <v>Non-lead</v>
      </c>
      <c r="W3829" s="189"/>
    </row>
    <row r="3830" spans="1:23" s="190" customFormat="1" ht="56.25" x14ac:dyDescent="0.25">
      <c r="A3830" s="180" t="s">
        <v>225</v>
      </c>
      <c r="B3830" s="181" t="s">
        <v>7471</v>
      </c>
      <c r="C3830" s="182" t="s">
        <v>225</v>
      </c>
      <c r="D3830" s="183" t="s">
        <v>36</v>
      </c>
      <c r="E3830" s="181" t="s">
        <v>35</v>
      </c>
      <c r="F3830" s="183" t="s">
        <v>35</v>
      </c>
      <c r="G3830" s="181" t="s">
        <v>7366</v>
      </c>
      <c r="H3830" s="184" t="s">
        <v>7121</v>
      </c>
      <c r="I3830" s="185" t="s">
        <v>190</v>
      </c>
      <c r="J3830" s="181" t="s">
        <v>35</v>
      </c>
      <c r="K3830" s="181" t="s">
        <v>225</v>
      </c>
      <c r="L3830" s="186" t="s">
        <v>225</v>
      </c>
      <c r="M3830" s="187" t="s">
        <v>225</v>
      </c>
      <c r="N3830" s="183" t="s">
        <v>36</v>
      </c>
      <c r="O3830" s="181" t="s">
        <v>7366</v>
      </c>
      <c r="P3830" s="184" t="s">
        <v>7121</v>
      </c>
      <c r="Q3830" s="185" t="s">
        <v>190</v>
      </c>
      <c r="R3830" s="181" t="s">
        <v>35</v>
      </c>
      <c r="S3830" s="181" t="s">
        <v>225</v>
      </c>
      <c r="T3830" s="186" t="s">
        <v>225</v>
      </c>
      <c r="U3830" s="187" t="s">
        <v>225</v>
      </c>
      <c r="V3830" s="188" t="str" cm="1">
        <f t="array" ref="V3830">IF(SUM(LEN(A3830:U3830))=0,"",IF(OR(OR(ISBLANK(E3830),SUM(LEN(B3830),LEN(C3830))=0),AND(NOT(D3830="Unknown"),ISBLANK(I3830)),AND(NOT(N3830="Unknown"),ISBLANK(Q3830))),"Missing Information", INDEX(Table15[Entire Service Line Classification], MATCH(SUMIFS(Table15[Unique ID],Table15[System-Owned Portion],D3830,Table15[If Material Anything Other than "Lead" in Column E,Was Material Ever Previously Lead?],F3830,Table15[Customer-Owned Portion],N3830),Table15[Unique ID],0),0)))</f>
        <v>Non-lead</v>
      </c>
      <c r="W3830" s="189"/>
    </row>
    <row r="3831" spans="1:23" s="190" customFormat="1" ht="56.25" x14ac:dyDescent="0.25">
      <c r="A3831" s="180" t="s">
        <v>225</v>
      </c>
      <c r="B3831" s="181" t="s">
        <v>7472</v>
      </c>
      <c r="C3831" s="182" t="s">
        <v>225</v>
      </c>
      <c r="D3831" s="183" t="s">
        <v>36</v>
      </c>
      <c r="E3831" s="181" t="s">
        <v>35</v>
      </c>
      <c r="F3831" s="183" t="s">
        <v>35</v>
      </c>
      <c r="G3831" s="181" t="s">
        <v>7357</v>
      </c>
      <c r="H3831" s="184" t="s">
        <v>7090</v>
      </c>
      <c r="I3831" s="185" t="s">
        <v>190</v>
      </c>
      <c r="J3831" s="181" t="s">
        <v>35</v>
      </c>
      <c r="K3831" s="181" t="s">
        <v>225</v>
      </c>
      <c r="L3831" s="186" t="s">
        <v>225</v>
      </c>
      <c r="M3831" s="187" t="s">
        <v>225</v>
      </c>
      <c r="N3831" s="183" t="s">
        <v>36</v>
      </c>
      <c r="O3831" s="181" t="s">
        <v>7357</v>
      </c>
      <c r="P3831" s="184" t="s">
        <v>7090</v>
      </c>
      <c r="Q3831" s="185" t="s">
        <v>190</v>
      </c>
      <c r="R3831" s="181" t="s">
        <v>35</v>
      </c>
      <c r="S3831" s="181" t="s">
        <v>225</v>
      </c>
      <c r="T3831" s="186" t="s">
        <v>225</v>
      </c>
      <c r="U3831" s="187" t="s">
        <v>225</v>
      </c>
      <c r="V3831" s="188" t="str" cm="1">
        <f t="array" ref="V3831">IF(SUM(LEN(A3831:U3831))=0,"",IF(OR(OR(ISBLANK(E3831),SUM(LEN(B3831),LEN(C3831))=0),AND(NOT(D3831="Unknown"),ISBLANK(I3831)),AND(NOT(N3831="Unknown"),ISBLANK(Q3831))),"Missing Information", INDEX(Table15[Entire Service Line Classification], MATCH(SUMIFS(Table15[Unique ID],Table15[System-Owned Portion],D3831,Table15[If Material Anything Other than "Lead" in Column E,Was Material Ever Previously Lead?],F3831,Table15[Customer-Owned Portion],N3831),Table15[Unique ID],0),0)))</f>
        <v>Non-lead</v>
      </c>
      <c r="W3831" s="189"/>
    </row>
    <row r="3832" spans="1:23" s="190" customFormat="1" ht="56.25" x14ac:dyDescent="0.25">
      <c r="A3832" s="180" t="s">
        <v>225</v>
      </c>
      <c r="B3832" s="181" t="s">
        <v>7473</v>
      </c>
      <c r="C3832" s="182" t="s">
        <v>225</v>
      </c>
      <c r="D3832" s="183" t="s">
        <v>36</v>
      </c>
      <c r="E3832" s="181" t="s">
        <v>35</v>
      </c>
      <c r="F3832" s="183" t="s">
        <v>35</v>
      </c>
      <c r="G3832" s="181" t="s">
        <v>7357</v>
      </c>
      <c r="H3832" s="184" t="s">
        <v>7090</v>
      </c>
      <c r="I3832" s="185" t="s">
        <v>190</v>
      </c>
      <c r="J3832" s="181" t="s">
        <v>35</v>
      </c>
      <c r="K3832" s="181" t="s">
        <v>225</v>
      </c>
      <c r="L3832" s="186" t="s">
        <v>225</v>
      </c>
      <c r="M3832" s="187" t="s">
        <v>225</v>
      </c>
      <c r="N3832" s="183" t="s">
        <v>36</v>
      </c>
      <c r="O3832" s="181" t="s">
        <v>7357</v>
      </c>
      <c r="P3832" s="184" t="s">
        <v>7090</v>
      </c>
      <c r="Q3832" s="185" t="s">
        <v>190</v>
      </c>
      <c r="R3832" s="181" t="s">
        <v>35</v>
      </c>
      <c r="S3832" s="181" t="s">
        <v>225</v>
      </c>
      <c r="T3832" s="186" t="s">
        <v>225</v>
      </c>
      <c r="U3832" s="187" t="s">
        <v>225</v>
      </c>
      <c r="V3832" s="188" t="str" cm="1">
        <f t="array" ref="V3832">IF(SUM(LEN(A3832:U3832))=0,"",IF(OR(OR(ISBLANK(E3832),SUM(LEN(B3832),LEN(C3832))=0),AND(NOT(D3832="Unknown"),ISBLANK(I3832)),AND(NOT(N3832="Unknown"),ISBLANK(Q3832))),"Missing Information", INDEX(Table15[Entire Service Line Classification], MATCH(SUMIFS(Table15[Unique ID],Table15[System-Owned Portion],D3832,Table15[If Material Anything Other than "Lead" in Column E,Was Material Ever Previously Lead?],F3832,Table15[Customer-Owned Portion],N3832),Table15[Unique ID],0),0)))</f>
        <v>Non-lead</v>
      </c>
      <c r="W3832" s="189"/>
    </row>
    <row r="3833" spans="1:23" s="190" customFormat="1" ht="56.25" x14ac:dyDescent="0.25">
      <c r="A3833" s="180" t="s">
        <v>225</v>
      </c>
      <c r="B3833" s="181" t="s">
        <v>7474</v>
      </c>
      <c r="C3833" s="182" t="s">
        <v>225</v>
      </c>
      <c r="D3833" s="183" t="s">
        <v>36</v>
      </c>
      <c r="E3833" s="181" t="s">
        <v>35</v>
      </c>
      <c r="F3833" s="183" t="s">
        <v>35</v>
      </c>
      <c r="G3833" s="181" t="s">
        <v>7388</v>
      </c>
      <c r="H3833" s="184" t="s">
        <v>7090</v>
      </c>
      <c r="I3833" s="185" t="s">
        <v>190</v>
      </c>
      <c r="J3833" s="181" t="s">
        <v>35</v>
      </c>
      <c r="K3833" s="181" t="s">
        <v>225</v>
      </c>
      <c r="L3833" s="186" t="s">
        <v>225</v>
      </c>
      <c r="M3833" s="187" t="s">
        <v>225</v>
      </c>
      <c r="N3833" s="183" t="s">
        <v>36</v>
      </c>
      <c r="O3833" s="181" t="s">
        <v>7388</v>
      </c>
      <c r="P3833" s="184" t="s">
        <v>7090</v>
      </c>
      <c r="Q3833" s="185" t="s">
        <v>190</v>
      </c>
      <c r="R3833" s="181" t="s">
        <v>35</v>
      </c>
      <c r="S3833" s="181" t="s">
        <v>225</v>
      </c>
      <c r="T3833" s="186" t="s">
        <v>225</v>
      </c>
      <c r="U3833" s="187" t="s">
        <v>225</v>
      </c>
      <c r="V3833" s="188" t="str" cm="1">
        <f t="array" ref="V3833">IF(SUM(LEN(A3833:U3833))=0,"",IF(OR(OR(ISBLANK(E3833),SUM(LEN(B3833),LEN(C3833))=0),AND(NOT(D3833="Unknown"),ISBLANK(I3833)),AND(NOT(N3833="Unknown"),ISBLANK(Q3833))),"Missing Information", INDEX(Table15[Entire Service Line Classification], MATCH(SUMIFS(Table15[Unique ID],Table15[System-Owned Portion],D3833,Table15[If Material Anything Other than "Lead" in Column E,Was Material Ever Previously Lead?],F3833,Table15[Customer-Owned Portion],N3833),Table15[Unique ID],0),0)))</f>
        <v>Non-lead</v>
      </c>
      <c r="W3833" s="189"/>
    </row>
    <row r="3834" spans="1:23" s="190" customFormat="1" ht="56.25" x14ac:dyDescent="0.25">
      <c r="A3834" s="180" t="s">
        <v>225</v>
      </c>
      <c r="B3834" s="181" t="s">
        <v>7475</v>
      </c>
      <c r="C3834" s="182" t="s">
        <v>225</v>
      </c>
      <c r="D3834" s="183" t="s">
        <v>36</v>
      </c>
      <c r="E3834" s="181" t="s">
        <v>35</v>
      </c>
      <c r="F3834" s="183" t="s">
        <v>35</v>
      </c>
      <c r="G3834" s="181" t="s">
        <v>7476</v>
      </c>
      <c r="H3834" s="184" t="s">
        <v>7090</v>
      </c>
      <c r="I3834" s="185" t="s">
        <v>190</v>
      </c>
      <c r="J3834" s="181" t="s">
        <v>35</v>
      </c>
      <c r="K3834" s="181" t="s">
        <v>225</v>
      </c>
      <c r="L3834" s="186" t="s">
        <v>225</v>
      </c>
      <c r="M3834" s="187" t="s">
        <v>225</v>
      </c>
      <c r="N3834" s="183" t="s">
        <v>36</v>
      </c>
      <c r="O3834" s="181" t="s">
        <v>7476</v>
      </c>
      <c r="P3834" s="184" t="s">
        <v>7090</v>
      </c>
      <c r="Q3834" s="185" t="s">
        <v>190</v>
      </c>
      <c r="R3834" s="181" t="s">
        <v>35</v>
      </c>
      <c r="S3834" s="181" t="s">
        <v>225</v>
      </c>
      <c r="T3834" s="186" t="s">
        <v>225</v>
      </c>
      <c r="U3834" s="187" t="s">
        <v>225</v>
      </c>
      <c r="V3834" s="188" t="str" cm="1">
        <f t="array" ref="V3834">IF(SUM(LEN(A3834:U3834))=0,"",IF(OR(OR(ISBLANK(E3834),SUM(LEN(B3834),LEN(C3834))=0),AND(NOT(D3834="Unknown"),ISBLANK(I3834)),AND(NOT(N3834="Unknown"),ISBLANK(Q3834))),"Missing Information", INDEX(Table15[Entire Service Line Classification], MATCH(SUMIFS(Table15[Unique ID],Table15[System-Owned Portion],D3834,Table15[If Material Anything Other than "Lead" in Column E,Was Material Ever Previously Lead?],F3834,Table15[Customer-Owned Portion],N3834),Table15[Unique ID],0),0)))</f>
        <v>Non-lead</v>
      </c>
      <c r="W3834" s="189"/>
    </row>
    <row r="3835" spans="1:23" s="190" customFormat="1" ht="56.25" x14ac:dyDescent="0.25">
      <c r="A3835" s="180" t="s">
        <v>225</v>
      </c>
      <c r="B3835" s="181" t="s">
        <v>7477</v>
      </c>
      <c r="C3835" s="182" t="s">
        <v>225</v>
      </c>
      <c r="D3835" s="183" t="s">
        <v>36</v>
      </c>
      <c r="E3835" s="181" t="s">
        <v>35</v>
      </c>
      <c r="F3835" s="183" t="s">
        <v>35</v>
      </c>
      <c r="G3835" s="181" t="s">
        <v>7357</v>
      </c>
      <c r="H3835" s="184" t="s">
        <v>7090</v>
      </c>
      <c r="I3835" s="185" t="s">
        <v>190</v>
      </c>
      <c r="J3835" s="181" t="s">
        <v>35</v>
      </c>
      <c r="K3835" s="181" t="s">
        <v>225</v>
      </c>
      <c r="L3835" s="186" t="s">
        <v>225</v>
      </c>
      <c r="M3835" s="187" t="s">
        <v>225</v>
      </c>
      <c r="N3835" s="183" t="s">
        <v>36</v>
      </c>
      <c r="O3835" s="181" t="s">
        <v>7357</v>
      </c>
      <c r="P3835" s="184" t="s">
        <v>7090</v>
      </c>
      <c r="Q3835" s="185" t="s">
        <v>190</v>
      </c>
      <c r="R3835" s="181" t="s">
        <v>35</v>
      </c>
      <c r="S3835" s="181" t="s">
        <v>225</v>
      </c>
      <c r="T3835" s="186" t="s">
        <v>225</v>
      </c>
      <c r="U3835" s="187" t="s">
        <v>225</v>
      </c>
      <c r="V3835" s="188" t="str" cm="1">
        <f t="array" ref="V3835">IF(SUM(LEN(A3835:U3835))=0,"",IF(OR(OR(ISBLANK(E3835),SUM(LEN(B3835),LEN(C3835))=0),AND(NOT(D3835="Unknown"),ISBLANK(I3835)),AND(NOT(N3835="Unknown"),ISBLANK(Q3835))),"Missing Information", INDEX(Table15[Entire Service Line Classification], MATCH(SUMIFS(Table15[Unique ID],Table15[System-Owned Portion],D3835,Table15[If Material Anything Other than "Lead" in Column E,Was Material Ever Previously Lead?],F3835,Table15[Customer-Owned Portion],N3835),Table15[Unique ID],0),0)))</f>
        <v>Non-lead</v>
      </c>
      <c r="W3835" s="189"/>
    </row>
    <row r="3836" spans="1:23" s="190" customFormat="1" ht="56.25" x14ac:dyDescent="0.25">
      <c r="A3836" s="180" t="s">
        <v>225</v>
      </c>
      <c r="B3836" s="181" t="s">
        <v>7478</v>
      </c>
      <c r="C3836" s="182" t="s">
        <v>225</v>
      </c>
      <c r="D3836" s="183" t="s">
        <v>36</v>
      </c>
      <c r="E3836" s="181" t="s">
        <v>35</v>
      </c>
      <c r="F3836" s="183" t="s">
        <v>35</v>
      </c>
      <c r="G3836" s="181" t="s">
        <v>7391</v>
      </c>
      <c r="H3836" s="184" t="s">
        <v>7090</v>
      </c>
      <c r="I3836" s="185" t="s">
        <v>190</v>
      </c>
      <c r="J3836" s="181" t="s">
        <v>35</v>
      </c>
      <c r="K3836" s="181" t="s">
        <v>225</v>
      </c>
      <c r="L3836" s="186" t="s">
        <v>225</v>
      </c>
      <c r="M3836" s="187" t="s">
        <v>225</v>
      </c>
      <c r="N3836" s="183" t="s">
        <v>36</v>
      </c>
      <c r="O3836" s="181" t="s">
        <v>7391</v>
      </c>
      <c r="P3836" s="184" t="s">
        <v>7090</v>
      </c>
      <c r="Q3836" s="185" t="s">
        <v>190</v>
      </c>
      <c r="R3836" s="181" t="s">
        <v>35</v>
      </c>
      <c r="S3836" s="181" t="s">
        <v>225</v>
      </c>
      <c r="T3836" s="186" t="s">
        <v>225</v>
      </c>
      <c r="U3836" s="187" t="s">
        <v>225</v>
      </c>
      <c r="V3836" s="188" t="str" cm="1">
        <f t="array" ref="V3836">IF(SUM(LEN(A3836:U3836))=0,"",IF(OR(OR(ISBLANK(E3836),SUM(LEN(B3836),LEN(C3836))=0),AND(NOT(D3836="Unknown"),ISBLANK(I3836)),AND(NOT(N3836="Unknown"),ISBLANK(Q3836))),"Missing Information", INDEX(Table15[Entire Service Line Classification], MATCH(SUMIFS(Table15[Unique ID],Table15[System-Owned Portion],D3836,Table15[If Material Anything Other than "Lead" in Column E,Was Material Ever Previously Lead?],F3836,Table15[Customer-Owned Portion],N3836),Table15[Unique ID],0),0)))</f>
        <v>Non-lead</v>
      </c>
      <c r="W3836" s="189"/>
    </row>
    <row r="3837" spans="1:23" s="190" customFormat="1" ht="56.25" x14ac:dyDescent="0.25">
      <c r="A3837" s="180" t="s">
        <v>225</v>
      </c>
      <c r="B3837" s="181" t="s">
        <v>7479</v>
      </c>
      <c r="C3837" s="182" t="s">
        <v>225</v>
      </c>
      <c r="D3837" s="183" t="s">
        <v>36</v>
      </c>
      <c r="E3837" s="181" t="s">
        <v>35</v>
      </c>
      <c r="F3837" s="183" t="s">
        <v>35</v>
      </c>
      <c r="G3837" s="181" t="s">
        <v>7480</v>
      </c>
      <c r="H3837" s="184" t="s">
        <v>7090</v>
      </c>
      <c r="I3837" s="185" t="s">
        <v>190</v>
      </c>
      <c r="J3837" s="181" t="s">
        <v>35</v>
      </c>
      <c r="K3837" s="181" t="s">
        <v>225</v>
      </c>
      <c r="L3837" s="186" t="s">
        <v>225</v>
      </c>
      <c r="M3837" s="187" t="s">
        <v>225</v>
      </c>
      <c r="N3837" s="183" t="s">
        <v>36</v>
      </c>
      <c r="O3837" s="181" t="s">
        <v>7480</v>
      </c>
      <c r="P3837" s="184" t="s">
        <v>7090</v>
      </c>
      <c r="Q3837" s="185" t="s">
        <v>190</v>
      </c>
      <c r="R3837" s="181" t="s">
        <v>35</v>
      </c>
      <c r="S3837" s="181" t="s">
        <v>225</v>
      </c>
      <c r="T3837" s="186" t="s">
        <v>225</v>
      </c>
      <c r="U3837" s="187" t="s">
        <v>225</v>
      </c>
      <c r="V3837" s="188" t="str" cm="1">
        <f t="array" ref="V3837">IF(SUM(LEN(A3837:U3837))=0,"",IF(OR(OR(ISBLANK(E3837),SUM(LEN(B3837),LEN(C3837))=0),AND(NOT(D3837="Unknown"),ISBLANK(I3837)),AND(NOT(N3837="Unknown"),ISBLANK(Q3837))),"Missing Information", INDEX(Table15[Entire Service Line Classification], MATCH(SUMIFS(Table15[Unique ID],Table15[System-Owned Portion],D3837,Table15[If Material Anything Other than "Lead" in Column E,Was Material Ever Previously Lead?],F3837,Table15[Customer-Owned Portion],N3837),Table15[Unique ID],0),0)))</f>
        <v>Non-lead</v>
      </c>
      <c r="W3837" s="189"/>
    </row>
    <row r="3838" spans="1:23" s="190" customFormat="1" ht="56.25" x14ac:dyDescent="0.25">
      <c r="A3838" s="180" t="s">
        <v>225</v>
      </c>
      <c r="B3838" s="181" t="s">
        <v>7481</v>
      </c>
      <c r="C3838" s="182" t="s">
        <v>225</v>
      </c>
      <c r="D3838" s="183" t="s">
        <v>36</v>
      </c>
      <c r="E3838" s="181" t="s">
        <v>35</v>
      </c>
      <c r="F3838" s="183" t="s">
        <v>35</v>
      </c>
      <c r="G3838" s="181" t="s">
        <v>7480</v>
      </c>
      <c r="H3838" s="184" t="s">
        <v>7090</v>
      </c>
      <c r="I3838" s="185" t="s">
        <v>190</v>
      </c>
      <c r="J3838" s="181" t="s">
        <v>35</v>
      </c>
      <c r="K3838" s="181" t="s">
        <v>225</v>
      </c>
      <c r="L3838" s="186" t="s">
        <v>225</v>
      </c>
      <c r="M3838" s="187" t="s">
        <v>225</v>
      </c>
      <c r="N3838" s="183" t="s">
        <v>36</v>
      </c>
      <c r="O3838" s="181" t="s">
        <v>7480</v>
      </c>
      <c r="P3838" s="184" t="s">
        <v>7090</v>
      </c>
      <c r="Q3838" s="185" t="s">
        <v>190</v>
      </c>
      <c r="R3838" s="181" t="s">
        <v>35</v>
      </c>
      <c r="S3838" s="181" t="s">
        <v>225</v>
      </c>
      <c r="T3838" s="186" t="s">
        <v>225</v>
      </c>
      <c r="U3838" s="187" t="s">
        <v>225</v>
      </c>
      <c r="V3838" s="188" t="str" cm="1">
        <f t="array" ref="V3838">IF(SUM(LEN(A3838:U3838))=0,"",IF(OR(OR(ISBLANK(E3838),SUM(LEN(B3838),LEN(C3838))=0),AND(NOT(D3838="Unknown"),ISBLANK(I3838)),AND(NOT(N3838="Unknown"),ISBLANK(Q3838))),"Missing Information", INDEX(Table15[Entire Service Line Classification], MATCH(SUMIFS(Table15[Unique ID],Table15[System-Owned Portion],D3838,Table15[If Material Anything Other than "Lead" in Column E,Was Material Ever Previously Lead?],F3838,Table15[Customer-Owned Portion],N3838),Table15[Unique ID],0),0)))</f>
        <v>Non-lead</v>
      </c>
      <c r="W3838" s="189"/>
    </row>
    <row r="3839" spans="1:23" s="190" customFormat="1" ht="56.25" x14ac:dyDescent="0.25">
      <c r="A3839" s="180" t="s">
        <v>225</v>
      </c>
      <c r="B3839" s="181" t="s">
        <v>7482</v>
      </c>
      <c r="C3839" s="182" t="s">
        <v>225</v>
      </c>
      <c r="D3839" s="183" t="s">
        <v>36</v>
      </c>
      <c r="E3839" s="181" t="s">
        <v>35</v>
      </c>
      <c r="F3839" s="183" t="s">
        <v>35</v>
      </c>
      <c r="G3839" s="181" t="s">
        <v>7480</v>
      </c>
      <c r="H3839" s="184" t="s">
        <v>7090</v>
      </c>
      <c r="I3839" s="185" t="s">
        <v>190</v>
      </c>
      <c r="J3839" s="181" t="s">
        <v>35</v>
      </c>
      <c r="K3839" s="181" t="s">
        <v>225</v>
      </c>
      <c r="L3839" s="186" t="s">
        <v>225</v>
      </c>
      <c r="M3839" s="187" t="s">
        <v>225</v>
      </c>
      <c r="N3839" s="183" t="s">
        <v>36</v>
      </c>
      <c r="O3839" s="181" t="s">
        <v>7480</v>
      </c>
      <c r="P3839" s="184" t="s">
        <v>7090</v>
      </c>
      <c r="Q3839" s="185" t="s">
        <v>190</v>
      </c>
      <c r="R3839" s="181" t="s">
        <v>35</v>
      </c>
      <c r="S3839" s="181" t="s">
        <v>225</v>
      </c>
      <c r="T3839" s="186" t="s">
        <v>225</v>
      </c>
      <c r="U3839" s="187" t="s">
        <v>225</v>
      </c>
      <c r="V3839" s="188" t="str" cm="1">
        <f t="array" ref="V3839">IF(SUM(LEN(A3839:U3839))=0,"",IF(OR(OR(ISBLANK(E3839),SUM(LEN(B3839),LEN(C3839))=0),AND(NOT(D3839="Unknown"),ISBLANK(I3839)),AND(NOT(N3839="Unknown"),ISBLANK(Q3839))),"Missing Information", INDEX(Table15[Entire Service Line Classification], MATCH(SUMIFS(Table15[Unique ID],Table15[System-Owned Portion],D3839,Table15[If Material Anything Other than "Lead" in Column E,Was Material Ever Previously Lead?],F3839,Table15[Customer-Owned Portion],N3839),Table15[Unique ID],0),0)))</f>
        <v>Non-lead</v>
      </c>
      <c r="W3839" s="189"/>
    </row>
    <row r="3840" spans="1:23" s="190" customFormat="1" ht="56.25" x14ac:dyDescent="0.25">
      <c r="A3840" s="180" t="s">
        <v>225</v>
      </c>
      <c r="B3840" s="181" t="s">
        <v>7483</v>
      </c>
      <c r="C3840" s="182" t="s">
        <v>225</v>
      </c>
      <c r="D3840" s="183" t="s">
        <v>36</v>
      </c>
      <c r="E3840" s="181" t="s">
        <v>35</v>
      </c>
      <c r="F3840" s="183" t="s">
        <v>35</v>
      </c>
      <c r="G3840" s="181" t="s">
        <v>7480</v>
      </c>
      <c r="H3840" s="184" t="s">
        <v>7090</v>
      </c>
      <c r="I3840" s="185" t="s">
        <v>190</v>
      </c>
      <c r="J3840" s="181" t="s">
        <v>35</v>
      </c>
      <c r="K3840" s="181" t="s">
        <v>225</v>
      </c>
      <c r="L3840" s="186" t="s">
        <v>225</v>
      </c>
      <c r="M3840" s="187" t="s">
        <v>225</v>
      </c>
      <c r="N3840" s="183" t="s">
        <v>36</v>
      </c>
      <c r="O3840" s="181" t="s">
        <v>7480</v>
      </c>
      <c r="P3840" s="184" t="s">
        <v>7090</v>
      </c>
      <c r="Q3840" s="185" t="s">
        <v>190</v>
      </c>
      <c r="R3840" s="181" t="s">
        <v>35</v>
      </c>
      <c r="S3840" s="181" t="s">
        <v>225</v>
      </c>
      <c r="T3840" s="186" t="s">
        <v>225</v>
      </c>
      <c r="U3840" s="187" t="s">
        <v>225</v>
      </c>
      <c r="V3840" s="188" t="str" cm="1">
        <f t="array" ref="V3840">IF(SUM(LEN(A3840:U3840))=0,"",IF(OR(OR(ISBLANK(E3840),SUM(LEN(B3840),LEN(C3840))=0),AND(NOT(D3840="Unknown"),ISBLANK(I3840)),AND(NOT(N3840="Unknown"),ISBLANK(Q3840))),"Missing Information", INDEX(Table15[Entire Service Line Classification], MATCH(SUMIFS(Table15[Unique ID],Table15[System-Owned Portion],D3840,Table15[If Material Anything Other than "Lead" in Column E,Was Material Ever Previously Lead?],F3840,Table15[Customer-Owned Portion],N3840),Table15[Unique ID],0),0)))</f>
        <v>Non-lead</v>
      </c>
      <c r="W3840" s="189"/>
    </row>
    <row r="3841" spans="1:23" s="190" customFormat="1" ht="56.25" x14ac:dyDescent="0.25">
      <c r="A3841" s="180" t="s">
        <v>225</v>
      </c>
      <c r="B3841" s="181" t="s">
        <v>7484</v>
      </c>
      <c r="C3841" s="182" t="s">
        <v>225</v>
      </c>
      <c r="D3841" s="183" t="s">
        <v>36</v>
      </c>
      <c r="E3841" s="181" t="s">
        <v>35</v>
      </c>
      <c r="F3841" s="183" t="s">
        <v>35</v>
      </c>
      <c r="G3841" s="181" t="s">
        <v>7480</v>
      </c>
      <c r="H3841" s="184" t="s">
        <v>7090</v>
      </c>
      <c r="I3841" s="185" t="s">
        <v>190</v>
      </c>
      <c r="J3841" s="181" t="s">
        <v>35</v>
      </c>
      <c r="K3841" s="181" t="s">
        <v>225</v>
      </c>
      <c r="L3841" s="186" t="s">
        <v>225</v>
      </c>
      <c r="M3841" s="187" t="s">
        <v>225</v>
      </c>
      <c r="N3841" s="183" t="s">
        <v>36</v>
      </c>
      <c r="O3841" s="181" t="s">
        <v>7480</v>
      </c>
      <c r="P3841" s="184" t="s">
        <v>7090</v>
      </c>
      <c r="Q3841" s="185" t="s">
        <v>190</v>
      </c>
      <c r="R3841" s="181" t="s">
        <v>35</v>
      </c>
      <c r="S3841" s="181" t="s">
        <v>225</v>
      </c>
      <c r="T3841" s="186" t="s">
        <v>225</v>
      </c>
      <c r="U3841" s="187" t="s">
        <v>225</v>
      </c>
      <c r="V3841" s="188" t="str" cm="1">
        <f t="array" ref="V3841">IF(SUM(LEN(A3841:U3841))=0,"",IF(OR(OR(ISBLANK(E3841),SUM(LEN(B3841),LEN(C3841))=0),AND(NOT(D3841="Unknown"),ISBLANK(I3841)),AND(NOT(N3841="Unknown"),ISBLANK(Q3841))),"Missing Information", INDEX(Table15[Entire Service Line Classification], MATCH(SUMIFS(Table15[Unique ID],Table15[System-Owned Portion],D3841,Table15[If Material Anything Other than "Lead" in Column E,Was Material Ever Previously Lead?],F3841,Table15[Customer-Owned Portion],N3841),Table15[Unique ID],0),0)))</f>
        <v>Non-lead</v>
      </c>
      <c r="W3841" s="189"/>
    </row>
    <row r="3842" spans="1:23" s="190" customFormat="1" ht="56.25" x14ac:dyDescent="0.25">
      <c r="A3842" s="180" t="s">
        <v>225</v>
      </c>
      <c r="B3842" s="181" t="s">
        <v>7485</v>
      </c>
      <c r="C3842" s="182" t="s">
        <v>225</v>
      </c>
      <c r="D3842" s="183" t="s">
        <v>36</v>
      </c>
      <c r="E3842" s="181" t="s">
        <v>35</v>
      </c>
      <c r="F3842" s="183" t="s">
        <v>35</v>
      </c>
      <c r="G3842" s="181" t="s">
        <v>7480</v>
      </c>
      <c r="H3842" s="184" t="s">
        <v>7090</v>
      </c>
      <c r="I3842" s="185" t="s">
        <v>190</v>
      </c>
      <c r="J3842" s="181" t="s">
        <v>35</v>
      </c>
      <c r="K3842" s="181" t="s">
        <v>225</v>
      </c>
      <c r="L3842" s="186" t="s">
        <v>225</v>
      </c>
      <c r="M3842" s="187" t="s">
        <v>225</v>
      </c>
      <c r="N3842" s="183" t="s">
        <v>36</v>
      </c>
      <c r="O3842" s="181" t="s">
        <v>7480</v>
      </c>
      <c r="P3842" s="184" t="s">
        <v>7090</v>
      </c>
      <c r="Q3842" s="185" t="s">
        <v>190</v>
      </c>
      <c r="R3842" s="181" t="s">
        <v>35</v>
      </c>
      <c r="S3842" s="181" t="s">
        <v>225</v>
      </c>
      <c r="T3842" s="186" t="s">
        <v>225</v>
      </c>
      <c r="U3842" s="187" t="s">
        <v>225</v>
      </c>
      <c r="V3842" s="188" t="str" cm="1">
        <f t="array" ref="V3842">IF(SUM(LEN(A3842:U3842))=0,"",IF(OR(OR(ISBLANK(E3842),SUM(LEN(B3842),LEN(C3842))=0),AND(NOT(D3842="Unknown"),ISBLANK(I3842)),AND(NOT(N3842="Unknown"),ISBLANK(Q3842))),"Missing Information", INDEX(Table15[Entire Service Line Classification], MATCH(SUMIFS(Table15[Unique ID],Table15[System-Owned Portion],D3842,Table15[If Material Anything Other than "Lead" in Column E,Was Material Ever Previously Lead?],F3842,Table15[Customer-Owned Portion],N3842),Table15[Unique ID],0),0)))</f>
        <v>Non-lead</v>
      </c>
      <c r="W3842" s="189"/>
    </row>
    <row r="3843" spans="1:23" s="190" customFormat="1" ht="56.25" x14ac:dyDescent="0.25">
      <c r="A3843" s="180" t="s">
        <v>225</v>
      </c>
      <c r="B3843" s="181" t="s">
        <v>7486</v>
      </c>
      <c r="C3843" s="182" t="s">
        <v>225</v>
      </c>
      <c r="D3843" s="183" t="s">
        <v>36</v>
      </c>
      <c r="E3843" s="181" t="s">
        <v>35</v>
      </c>
      <c r="F3843" s="183" t="s">
        <v>35</v>
      </c>
      <c r="G3843" s="181" t="s">
        <v>7480</v>
      </c>
      <c r="H3843" s="184" t="s">
        <v>7090</v>
      </c>
      <c r="I3843" s="185" t="s">
        <v>190</v>
      </c>
      <c r="J3843" s="181" t="s">
        <v>35</v>
      </c>
      <c r="K3843" s="181" t="s">
        <v>225</v>
      </c>
      <c r="L3843" s="186" t="s">
        <v>225</v>
      </c>
      <c r="M3843" s="187" t="s">
        <v>225</v>
      </c>
      <c r="N3843" s="183" t="s">
        <v>36</v>
      </c>
      <c r="O3843" s="181" t="s">
        <v>7480</v>
      </c>
      <c r="P3843" s="184" t="s">
        <v>7090</v>
      </c>
      <c r="Q3843" s="185" t="s">
        <v>190</v>
      </c>
      <c r="R3843" s="181" t="s">
        <v>35</v>
      </c>
      <c r="S3843" s="181" t="s">
        <v>225</v>
      </c>
      <c r="T3843" s="186" t="s">
        <v>225</v>
      </c>
      <c r="U3843" s="187" t="s">
        <v>225</v>
      </c>
      <c r="V3843" s="188" t="str" cm="1">
        <f t="array" ref="V3843">IF(SUM(LEN(A3843:U3843))=0,"",IF(OR(OR(ISBLANK(E3843),SUM(LEN(B3843),LEN(C3843))=0),AND(NOT(D3843="Unknown"),ISBLANK(I3843)),AND(NOT(N3843="Unknown"),ISBLANK(Q3843))),"Missing Information", INDEX(Table15[Entire Service Line Classification], MATCH(SUMIFS(Table15[Unique ID],Table15[System-Owned Portion],D3843,Table15[If Material Anything Other than "Lead" in Column E,Was Material Ever Previously Lead?],F3843,Table15[Customer-Owned Portion],N3843),Table15[Unique ID],0),0)))</f>
        <v>Non-lead</v>
      </c>
      <c r="W3843" s="189"/>
    </row>
    <row r="3844" spans="1:23" s="190" customFormat="1" ht="56.25" x14ac:dyDescent="0.25">
      <c r="A3844" s="180" t="s">
        <v>225</v>
      </c>
      <c r="B3844" s="181" t="s">
        <v>7487</v>
      </c>
      <c r="C3844" s="182" t="s">
        <v>225</v>
      </c>
      <c r="D3844" s="183" t="s">
        <v>36</v>
      </c>
      <c r="E3844" s="181" t="s">
        <v>35</v>
      </c>
      <c r="F3844" s="183" t="s">
        <v>35</v>
      </c>
      <c r="G3844" s="181" t="s">
        <v>7488</v>
      </c>
      <c r="H3844" s="184" t="s">
        <v>7090</v>
      </c>
      <c r="I3844" s="185" t="s">
        <v>190</v>
      </c>
      <c r="J3844" s="181" t="s">
        <v>35</v>
      </c>
      <c r="K3844" s="181" t="s">
        <v>225</v>
      </c>
      <c r="L3844" s="186" t="s">
        <v>225</v>
      </c>
      <c r="M3844" s="187" t="s">
        <v>225</v>
      </c>
      <c r="N3844" s="183" t="s">
        <v>36</v>
      </c>
      <c r="O3844" s="181" t="s">
        <v>7488</v>
      </c>
      <c r="P3844" s="184" t="s">
        <v>7090</v>
      </c>
      <c r="Q3844" s="185" t="s">
        <v>190</v>
      </c>
      <c r="R3844" s="181" t="s">
        <v>35</v>
      </c>
      <c r="S3844" s="181" t="s">
        <v>225</v>
      </c>
      <c r="T3844" s="186" t="s">
        <v>225</v>
      </c>
      <c r="U3844" s="187" t="s">
        <v>225</v>
      </c>
      <c r="V3844" s="188" t="str" cm="1">
        <f t="array" ref="V3844">IF(SUM(LEN(A3844:U3844))=0,"",IF(OR(OR(ISBLANK(E3844),SUM(LEN(B3844),LEN(C3844))=0),AND(NOT(D3844="Unknown"),ISBLANK(I3844)),AND(NOT(N3844="Unknown"),ISBLANK(Q3844))),"Missing Information", INDEX(Table15[Entire Service Line Classification], MATCH(SUMIFS(Table15[Unique ID],Table15[System-Owned Portion],D3844,Table15[If Material Anything Other than "Lead" in Column E,Was Material Ever Previously Lead?],F3844,Table15[Customer-Owned Portion],N3844),Table15[Unique ID],0),0)))</f>
        <v>Non-lead</v>
      </c>
      <c r="W3844" s="189"/>
    </row>
    <row r="3845" spans="1:23" s="190" customFormat="1" ht="56.25" x14ac:dyDescent="0.25">
      <c r="A3845" s="180" t="s">
        <v>225</v>
      </c>
      <c r="B3845" s="181" t="s">
        <v>7489</v>
      </c>
      <c r="C3845" s="182" t="s">
        <v>225</v>
      </c>
      <c r="D3845" s="183" t="s">
        <v>36</v>
      </c>
      <c r="E3845" s="181" t="s">
        <v>35</v>
      </c>
      <c r="F3845" s="183" t="s">
        <v>35</v>
      </c>
      <c r="G3845" s="181" t="s">
        <v>7488</v>
      </c>
      <c r="H3845" s="184" t="s">
        <v>7090</v>
      </c>
      <c r="I3845" s="185" t="s">
        <v>190</v>
      </c>
      <c r="J3845" s="181" t="s">
        <v>35</v>
      </c>
      <c r="K3845" s="181" t="s">
        <v>225</v>
      </c>
      <c r="L3845" s="186" t="s">
        <v>225</v>
      </c>
      <c r="M3845" s="187" t="s">
        <v>225</v>
      </c>
      <c r="N3845" s="183" t="s">
        <v>36</v>
      </c>
      <c r="O3845" s="181" t="s">
        <v>7488</v>
      </c>
      <c r="P3845" s="184" t="s">
        <v>7090</v>
      </c>
      <c r="Q3845" s="185" t="s">
        <v>190</v>
      </c>
      <c r="R3845" s="181" t="s">
        <v>35</v>
      </c>
      <c r="S3845" s="181" t="s">
        <v>225</v>
      </c>
      <c r="T3845" s="186" t="s">
        <v>225</v>
      </c>
      <c r="U3845" s="187" t="s">
        <v>225</v>
      </c>
      <c r="V3845" s="188" t="str" cm="1">
        <f t="array" ref="V3845">IF(SUM(LEN(A3845:U3845))=0,"",IF(OR(OR(ISBLANK(E3845),SUM(LEN(B3845),LEN(C3845))=0),AND(NOT(D3845="Unknown"),ISBLANK(I3845)),AND(NOT(N3845="Unknown"),ISBLANK(Q3845))),"Missing Information", INDEX(Table15[Entire Service Line Classification], MATCH(SUMIFS(Table15[Unique ID],Table15[System-Owned Portion],D3845,Table15[If Material Anything Other than "Lead" in Column E,Was Material Ever Previously Lead?],F3845,Table15[Customer-Owned Portion],N3845),Table15[Unique ID],0),0)))</f>
        <v>Non-lead</v>
      </c>
      <c r="W3845" s="189"/>
    </row>
    <row r="3846" spans="1:23" s="190" customFormat="1" ht="56.25" x14ac:dyDescent="0.25">
      <c r="A3846" s="180" t="s">
        <v>225</v>
      </c>
      <c r="B3846" s="181" t="s">
        <v>7490</v>
      </c>
      <c r="C3846" s="182" t="s">
        <v>225</v>
      </c>
      <c r="D3846" s="183" t="s">
        <v>36</v>
      </c>
      <c r="E3846" s="181" t="s">
        <v>35</v>
      </c>
      <c r="F3846" s="183" t="s">
        <v>35</v>
      </c>
      <c r="G3846" s="181" t="s">
        <v>7488</v>
      </c>
      <c r="H3846" s="184" t="s">
        <v>7090</v>
      </c>
      <c r="I3846" s="185" t="s">
        <v>190</v>
      </c>
      <c r="J3846" s="181" t="s">
        <v>35</v>
      </c>
      <c r="K3846" s="181" t="s">
        <v>225</v>
      </c>
      <c r="L3846" s="186" t="s">
        <v>225</v>
      </c>
      <c r="M3846" s="187" t="s">
        <v>225</v>
      </c>
      <c r="N3846" s="183" t="s">
        <v>36</v>
      </c>
      <c r="O3846" s="181" t="s">
        <v>7488</v>
      </c>
      <c r="P3846" s="184" t="s">
        <v>7090</v>
      </c>
      <c r="Q3846" s="185" t="s">
        <v>190</v>
      </c>
      <c r="R3846" s="181" t="s">
        <v>35</v>
      </c>
      <c r="S3846" s="181" t="s">
        <v>225</v>
      </c>
      <c r="T3846" s="186" t="s">
        <v>225</v>
      </c>
      <c r="U3846" s="187" t="s">
        <v>225</v>
      </c>
      <c r="V3846" s="188" t="str" cm="1">
        <f t="array" ref="V3846">IF(SUM(LEN(A3846:U3846))=0,"",IF(OR(OR(ISBLANK(E3846),SUM(LEN(B3846),LEN(C3846))=0),AND(NOT(D3846="Unknown"),ISBLANK(I3846)),AND(NOT(N3846="Unknown"),ISBLANK(Q3846))),"Missing Information", INDEX(Table15[Entire Service Line Classification], MATCH(SUMIFS(Table15[Unique ID],Table15[System-Owned Portion],D3846,Table15[If Material Anything Other than "Lead" in Column E,Was Material Ever Previously Lead?],F3846,Table15[Customer-Owned Portion],N3846),Table15[Unique ID],0),0)))</f>
        <v>Non-lead</v>
      </c>
      <c r="W3846" s="189"/>
    </row>
    <row r="3847" spans="1:23" s="190" customFormat="1" ht="56.25" x14ac:dyDescent="0.25">
      <c r="A3847" s="180" t="s">
        <v>225</v>
      </c>
      <c r="B3847" s="181" t="s">
        <v>7491</v>
      </c>
      <c r="C3847" s="182" t="s">
        <v>225</v>
      </c>
      <c r="D3847" s="183" t="s">
        <v>36</v>
      </c>
      <c r="E3847" s="181" t="s">
        <v>35</v>
      </c>
      <c r="F3847" s="183" t="s">
        <v>35</v>
      </c>
      <c r="G3847" s="181" t="s">
        <v>7488</v>
      </c>
      <c r="H3847" s="184" t="s">
        <v>7090</v>
      </c>
      <c r="I3847" s="185" t="s">
        <v>190</v>
      </c>
      <c r="J3847" s="181" t="s">
        <v>35</v>
      </c>
      <c r="K3847" s="181" t="s">
        <v>225</v>
      </c>
      <c r="L3847" s="186" t="s">
        <v>225</v>
      </c>
      <c r="M3847" s="187" t="s">
        <v>225</v>
      </c>
      <c r="N3847" s="183" t="s">
        <v>36</v>
      </c>
      <c r="O3847" s="181" t="s">
        <v>7488</v>
      </c>
      <c r="P3847" s="184" t="s">
        <v>7090</v>
      </c>
      <c r="Q3847" s="185" t="s">
        <v>190</v>
      </c>
      <c r="R3847" s="181" t="s">
        <v>35</v>
      </c>
      <c r="S3847" s="181" t="s">
        <v>225</v>
      </c>
      <c r="T3847" s="186" t="s">
        <v>225</v>
      </c>
      <c r="U3847" s="187" t="s">
        <v>225</v>
      </c>
      <c r="V3847" s="188" t="str" cm="1">
        <f t="array" ref="V3847">IF(SUM(LEN(A3847:U3847))=0,"",IF(OR(OR(ISBLANK(E3847),SUM(LEN(B3847),LEN(C3847))=0),AND(NOT(D3847="Unknown"),ISBLANK(I3847)),AND(NOT(N3847="Unknown"),ISBLANK(Q3847))),"Missing Information", INDEX(Table15[Entire Service Line Classification], MATCH(SUMIFS(Table15[Unique ID],Table15[System-Owned Portion],D3847,Table15[If Material Anything Other than "Lead" in Column E,Was Material Ever Previously Lead?],F3847,Table15[Customer-Owned Portion],N3847),Table15[Unique ID],0),0)))</f>
        <v>Non-lead</v>
      </c>
      <c r="W3847" s="189"/>
    </row>
    <row r="3848" spans="1:23" s="190" customFormat="1" ht="56.25" x14ac:dyDescent="0.25">
      <c r="A3848" s="180" t="s">
        <v>225</v>
      </c>
      <c r="B3848" s="181" t="s">
        <v>7492</v>
      </c>
      <c r="C3848" s="182" t="s">
        <v>225</v>
      </c>
      <c r="D3848" s="183" t="s">
        <v>36</v>
      </c>
      <c r="E3848" s="181" t="s">
        <v>35</v>
      </c>
      <c r="F3848" s="183" t="s">
        <v>35</v>
      </c>
      <c r="G3848" s="181" t="s">
        <v>7488</v>
      </c>
      <c r="H3848" s="184" t="s">
        <v>7090</v>
      </c>
      <c r="I3848" s="185" t="s">
        <v>190</v>
      </c>
      <c r="J3848" s="181" t="s">
        <v>35</v>
      </c>
      <c r="K3848" s="181" t="s">
        <v>225</v>
      </c>
      <c r="L3848" s="186" t="s">
        <v>225</v>
      </c>
      <c r="M3848" s="187" t="s">
        <v>225</v>
      </c>
      <c r="N3848" s="183" t="s">
        <v>36</v>
      </c>
      <c r="O3848" s="181" t="s">
        <v>7488</v>
      </c>
      <c r="P3848" s="184" t="s">
        <v>7090</v>
      </c>
      <c r="Q3848" s="185" t="s">
        <v>190</v>
      </c>
      <c r="R3848" s="181" t="s">
        <v>35</v>
      </c>
      <c r="S3848" s="181" t="s">
        <v>225</v>
      </c>
      <c r="T3848" s="186" t="s">
        <v>225</v>
      </c>
      <c r="U3848" s="187" t="s">
        <v>225</v>
      </c>
      <c r="V3848" s="188" t="str" cm="1">
        <f t="array" ref="V3848">IF(SUM(LEN(A3848:U3848))=0,"",IF(OR(OR(ISBLANK(E3848),SUM(LEN(B3848),LEN(C3848))=0),AND(NOT(D3848="Unknown"),ISBLANK(I3848)),AND(NOT(N3848="Unknown"),ISBLANK(Q3848))),"Missing Information", INDEX(Table15[Entire Service Line Classification], MATCH(SUMIFS(Table15[Unique ID],Table15[System-Owned Portion],D3848,Table15[If Material Anything Other than "Lead" in Column E,Was Material Ever Previously Lead?],F3848,Table15[Customer-Owned Portion],N3848),Table15[Unique ID],0),0)))</f>
        <v>Non-lead</v>
      </c>
      <c r="W3848" s="189"/>
    </row>
    <row r="3849" spans="1:23" s="190" customFormat="1" ht="56.25" x14ac:dyDescent="0.25">
      <c r="A3849" s="180" t="s">
        <v>225</v>
      </c>
      <c r="B3849" s="181" t="s">
        <v>7493</v>
      </c>
      <c r="C3849" s="182" t="s">
        <v>225</v>
      </c>
      <c r="D3849" s="183" t="s">
        <v>36</v>
      </c>
      <c r="E3849" s="181" t="s">
        <v>35</v>
      </c>
      <c r="F3849" s="183" t="s">
        <v>35</v>
      </c>
      <c r="G3849" s="181" t="s">
        <v>7488</v>
      </c>
      <c r="H3849" s="184" t="s">
        <v>7090</v>
      </c>
      <c r="I3849" s="185" t="s">
        <v>190</v>
      </c>
      <c r="J3849" s="181" t="s">
        <v>35</v>
      </c>
      <c r="K3849" s="181" t="s">
        <v>225</v>
      </c>
      <c r="L3849" s="186" t="s">
        <v>225</v>
      </c>
      <c r="M3849" s="187" t="s">
        <v>225</v>
      </c>
      <c r="N3849" s="183" t="s">
        <v>36</v>
      </c>
      <c r="O3849" s="181" t="s">
        <v>7488</v>
      </c>
      <c r="P3849" s="184" t="s">
        <v>7090</v>
      </c>
      <c r="Q3849" s="185" t="s">
        <v>190</v>
      </c>
      <c r="R3849" s="181" t="s">
        <v>35</v>
      </c>
      <c r="S3849" s="181" t="s">
        <v>225</v>
      </c>
      <c r="T3849" s="186" t="s">
        <v>225</v>
      </c>
      <c r="U3849" s="187" t="s">
        <v>225</v>
      </c>
      <c r="V3849" s="188" t="str" cm="1">
        <f t="array" ref="V3849">IF(SUM(LEN(A3849:U3849))=0,"",IF(OR(OR(ISBLANK(E3849),SUM(LEN(B3849),LEN(C3849))=0),AND(NOT(D3849="Unknown"),ISBLANK(I3849)),AND(NOT(N3849="Unknown"),ISBLANK(Q3849))),"Missing Information", INDEX(Table15[Entire Service Line Classification], MATCH(SUMIFS(Table15[Unique ID],Table15[System-Owned Portion],D3849,Table15[If Material Anything Other than "Lead" in Column E,Was Material Ever Previously Lead?],F3849,Table15[Customer-Owned Portion],N3849),Table15[Unique ID],0),0)))</f>
        <v>Non-lead</v>
      </c>
      <c r="W3849" s="189"/>
    </row>
    <row r="3850" spans="1:23" s="190" customFormat="1" ht="56.25" x14ac:dyDescent="0.25">
      <c r="A3850" s="180" t="s">
        <v>225</v>
      </c>
      <c r="B3850" s="181" t="s">
        <v>7494</v>
      </c>
      <c r="C3850" s="182" t="s">
        <v>225</v>
      </c>
      <c r="D3850" s="183" t="s">
        <v>36</v>
      </c>
      <c r="E3850" s="181" t="s">
        <v>35</v>
      </c>
      <c r="F3850" s="183" t="s">
        <v>35</v>
      </c>
      <c r="G3850" s="181" t="s">
        <v>7488</v>
      </c>
      <c r="H3850" s="184" t="s">
        <v>7090</v>
      </c>
      <c r="I3850" s="185" t="s">
        <v>190</v>
      </c>
      <c r="J3850" s="181" t="s">
        <v>35</v>
      </c>
      <c r="K3850" s="181" t="s">
        <v>225</v>
      </c>
      <c r="L3850" s="186" t="s">
        <v>225</v>
      </c>
      <c r="M3850" s="187" t="s">
        <v>225</v>
      </c>
      <c r="N3850" s="183" t="s">
        <v>36</v>
      </c>
      <c r="O3850" s="181" t="s">
        <v>7488</v>
      </c>
      <c r="P3850" s="184" t="s">
        <v>7090</v>
      </c>
      <c r="Q3850" s="185" t="s">
        <v>190</v>
      </c>
      <c r="R3850" s="181" t="s">
        <v>35</v>
      </c>
      <c r="S3850" s="181" t="s">
        <v>225</v>
      </c>
      <c r="T3850" s="186" t="s">
        <v>225</v>
      </c>
      <c r="U3850" s="187" t="s">
        <v>225</v>
      </c>
      <c r="V3850" s="188" t="str" cm="1">
        <f t="array" ref="V3850">IF(SUM(LEN(A3850:U3850))=0,"",IF(OR(OR(ISBLANK(E3850),SUM(LEN(B3850),LEN(C3850))=0),AND(NOT(D3850="Unknown"),ISBLANK(I3850)),AND(NOT(N3850="Unknown"),ISBLANK(Q3850))),"Missing Information", INDEX(Table15[Entire Service Line Classification], MATCH(SUMIFS(Table15[Unique ID],Table15[System-Owned Portion],D3850,Table15[If Material Anything Other than "Lead" in Column E,Was Material Ever Previously Lead?],F3850,Table15[Customer-Owned Portion],N3850),Table15[Unique ID],0),0)))</f>
        <v>Non-lead</v>
      </c>
      <c r="W3850" s="189"/>
    </row>
    <row r="3851" spans="1:23" s="190" customFormat="1" ht="56.25" x14ac:dyDescent="0.25">
      <c r="A3851" s="180" t="s">
        <v>225</v>
      </c>
      <c r="B3851" s="181" t="s">
        <v>7495</v>
      </c>
      <c r="C3851" s="182" t="s">
        <v>225</v>
      </c>
      <c r="D3851" s="183" t="s">
        <v>36</v>
      </c>
      <c r="E3851" s="181" t="s">
        <v>35</v>
      </c>
      <c r="F3851" s="183" t="s">
        <v>35</v>
      </c>
      <c r="G3851" s="181" t="s">
        <v>7488</v>
      </c>
      <c r="H3851" s="184" t="s">
        <v>7090</v>
      </c>
      <c r="I3851" s="185" t="s">
        <v>190</v>
      </c>
      <c r="J3851" s="181" t="s">
        <v>35</v>
      </c>
      <c r="K3851" s="181" t="s">
        <v>225</v>
      </c>
      <c r="L3851" s="186" t="s">
        <v>225</v>
      </c>
      <c r="M3851" s="187" t="s">
        <v>225</v>
      </c>
      <c r="N3851" s="183" t="s">
        <v>36</v>
      </c>
      <c r="O3851" s="181" t="s">
        <v>7488</v>
      </c>
      <c r="P3851" s="184" t="s">
        <v>7090</v>
      </c>
      <c r="Q3851" s="185" t="s">
        <v>190</v>
      </c>
      <c r="R3851" s="181" t="s">
        <v>35</v>
      </c>
      <c r="S3851" s="181" t="s">
        <v>225</v>
      </c>
      <c r="T3851" s="186" t="s">
        <v>225</v>
      </c>
      <c r="U3851" s="187" t="s">
        <v>225</v>
      </c>
      <c r="V3851" s="188" t="str" cm="1">
        <f t="array" ref="V3851">IF(SUM(LEN(A3851:U3851))=0,"",IF(OR(OR(ISBLANK(E3851),SUM(LEN(B3851),LEN(C3851))=0),AND(NOT(D3851="Unknown"),ISBLANK(I3851)),AND(NOT(N3851="Unknown"),ISBLANK(Q3851))),"Missing Information", INDEX(Table15[Entire Service Line Classification], MATCH(SUMIFS(Table15[Unique ID],Table15[System-Owned Portion],D3851,Table15[If Material Anything Other than "Lead" in Column E,Was Material Ever Previously Lead?],F3851,Table15[Customer-Owned Portion],N3851),Table15[Unique ID],0),0)))</f>
        <v>Non-lead</v>
      </c>
      <c r="W3851" s="189"/>
    </row>
    <row r="3852" spans="1:23" s="190" customFormat="1" ht="56.25" x14ac:dyDescent="0.25">
      <c r="A3852" s="180" t="s">
        <v>225</v>
      </c>
      <c r="B3852" s="181" t="s">
        <v>7496</v>
      </c>
      <c r="C3852" s="182" t="s">
        <v>225</v>
      </c>
      <c r="D3852" s="183" t="s">
        <v>36</v>
      </c>
      <c r="E3852" s="181" t="s">
        <v>35</v>
      </c>
      <c r="F3852" s="183" t="s">
        <v>35</v>
      </c>
      <c r="G3852" s="181" t="s">
        <v>7488</v>
      </c>
      <c r="H3852" s="184" t="s">
        <v>7090</v>
      </c>
      <c r="I3852" s="185" t="s">
        <v>190</v>
      </c>
      <c r="J3852" s="181" t="s">
        <v>35</v>
      </c>
      <c r="K3852" s="181" t="s">
        <v>225</v>
      </c>
      <c r="L3852" s="186" t="s">
        <v>225</v>
      </c>
      <c r="M3852" s="187" t="s">
        <v>225</v>
      </c>
      <c r="N3852" s="183" t="s">
        <v>36</v>
      </c>
      <c r="O3852" s="181" t="s">
        <v>7488</v>
      </c>
      <c r="P3852" s="184" t="s">
        <v>7090</v>
      </c>
      <c r="Q3852" s="185" t="s">
        <v>190</v>
      </c>
      <c r="R3852" s="181" t="s">
        <v>35</v>
      </c>
      <c r="S3852" s="181" t="s">
        <v>225</v>
      </c>
      <c r="T3852" s="186" t="s">
        <v>225</v>
      </c>
      <c r="U3852" s="187" t="s">
        <v>225</v>
      </c>
      <c r="V3852" s="188" t="str" cm="1">
        <f t="array" ref="V3852">IF(SUM(LEN(A3852:U3852))=0,"",IF(OR(OR(ISBLANK(E3852),SUM(LEN(B3852),LEN(C3852))=0),AND(NOT(D3852="Unknown"),ISBLANK(I3852)),AND(NOT(N3852="Unknown"),ISBLANK(Q3852))),"Missing Information", INDEX(Table15[Entire Service Line Classification], MATCH(SUMIFS(Table15[Unique ID],Table15[System-Owned Portion],D3852,Table15[If Material Anything Other than "Lead" in Column E,Was Material Ever Previously Lead?],F3852,Table15[Customer-Owned Portion],N3852),Table15[Unique ID],0),0)))</f>
        <v>Non-lead</v>
      </c>
      <c r="W3852" s="189"/>
    </row>
    <row r="3853" spans="1:23" s="190" customFormat="1" ht="56.25" x14ac:dyDescent="0.25">
      <c r="A3853" s="180" t="s">
        <v>225</v>
      </c>
      <c r="B3853" s="181" t="s">
        <v>7497</v>
      </c>
      <c r="C3853" s="182" t="s">
        <v>225</v>
      </c>
      <c r="D3853" s="183" t="s">
        <v>36</v>
      </c>
      <c r="E3853" s="181" t="s">
        <v>35</v>
      </c>
      <c r="F3853" s="183" t="s">
        <v>35</v>
      </c>
      <c r="G3853" s="181" t="s">
        <v>7488</v>
      </c>
      <c r="H3853" s="184" t="s">
        <v>7090</v>
      </c>
      <c r="I3853" s="185" t="s">
        <v>190</v>
      </c>
      <c r="J3853" s="181" t="s">
        <v>35</v>
      </c>
      <c r="K3853" s="181" t="s">
        <v>225</v>
      </c>
      <c r="L3853" s="186" t="s">
        <v>225</v>
      </c>
      <c r="M3853" s="187" t="s">
        <v>225</v>
      </c>
      <c r="N3853" s="183" t="s">
        <v>36</v>
      </c>
      <c r="O3853" s="181" t="s">
        <v>7488</v>
      </c>
      <c r="P3853" s="184" t="s">
        <v>7090</v>
      </c>
      <c r="Q3853" s="185" t="s">
        <v>190</v>
      </c>
      <c r="R3853" s="181" t="s">
        <v>35</v>
      </c>
      <c r="S3853" s="181" t="s">
        <v>225</v>
      </c>
      <c r="T3853" s="186" t="s">
        <v>225</v>
      </c>
      <c r="U3853" s="187" t="s">
        <v>225</v>
      </c>
      <c r="V3853" s="188" t="str" cm="1">
        <f t="array" ref="V3853">IF(SUM(LEN(A3853:U3853))=0,"",IF(OR(OR(ISBLANK(E3853),SUM(LEN(B3853),LEN(C3853))=0),AND(NOT(D3853="Unknown"),ISBLANK(I3853)),AND(NOT(N3853="Unknown"),ISBLANK(Q3853))),"Missing Information", INDEX(Table15[Entire Service Line Classification], MATCH(SUMIFS(Table15[Unique ID],Table15[System-Owned Portion],D3853,Table15[If Material Anything Other than "Lead" in Column E,Was Material Ever Previously Lead?],F3853,Table15[Customer-Owned Portion],N3853),Table15[Unique ID],0),0)))</f>
        <v>Non-lead</v>
      </c>
      <c r="W3853" s="189"/>
    </row>
    <row r="3854" spans="1:23" s="190" customFormat="1" ht="56.25" x14ac:dyDescent="0.25">
      <c r="A3854" s="180" t="s">
        <v>225</v>
      </c>
      <c r="B3854" s="181" t="s">
        <v>7498</v>
      </c>
      <c r="C3854" s="182" t="s">
        <v>225</v>
      </c>
      <c r="D3854" s="183" t="s">
        <v>36</v>
      </c>
      <c r="E3854" s="181" t="s">
        <v>35</v>
      </c>
      <c r="F3854" s="183" t="s">
        <v>35</v>
      </c>
      <c r="G3854" s="181" t="s">
        <v>7488</v>
      </c>
      <c r="H3854" s="184" t="s">
        <v>7090</v>
      </c>
      <c r="I3854" s="185" t="s">
        <v>190</v>
      </c>
      <c r="J3854" s="181" t="s">
        <v>35</v>
      </c>
      <c r="K3854" s="181" t="s">
        <v>225</v>
      </c>
      <c r="L3854" s="186" t="s">
        <v>225</v>
      </c>
      <c r="M3854" s="187" t="s">
        <v>225</v>
      </c>
      <c r="N3854" s="183" t="s">
        <v>36</v>
      </c>
      <c r="O3854" s="181" t="s">
        <v>7488</v>
      </c>
      <c r="P3854" s="184" t="s">
        <v>7090</v>
      </c>
      <c r="Q3854" s="185" t="s">
        <v>190</v>
      </c>
      <c r="R3854" s="181" t="s">
        <v>35</v>
      </c>
      <c r="S3854" s="181" t="s">
        <v>225</v>
      </c>
      <c r="T3854" s="186" t="s">
        <v>225</v>
      </c>
      <c r="U3854" s="187" t="s">
        <v>225</v>
      </c>
      <c r="V3854" s="188" t="str" cm="1">
        <f t="array" ref="V3854">IF(SUM(LEN(A3854:U3854))=0,"",IF(OR(OR(ISBLANK(E3854),SUM(LEN(B3854),LEN(C3854))=0),AND(NOT(D3854="Unknown"),ISBLANK(I3854)),AND(NOT(N3854="Unknown"),ISBLANK(Q3854))),"Missing Information", INDEX(Table15[Entire Service Line Classification], MATCH(SUMIFS(Table15[Unique ID],Table15[System-Owned Portion],D3854,Table15[If Material Anything Other than "Lead" in Column E,Was Material Ever Previously Lead?],F3854,Table15[Customer-Owned Portion],N3854),Table15[Unique ID],0),0)))</f>
        <v>Non-lead</v>
      </c>
      <c r="W3854" s="189"/>
    </row>
    <row r="3855" spans="1:23" s="190" customFormat="1" ht="56.25" x14ac:dyDescent="0.25">
      <c r="A3855" s="180" t="s">
        <v>225</v>
      </c>
      <c r="B3855" s="181" t="s">
        <v>7499</v>
      </c>
      <c r="C3855" s="182" t="s">
        <v>225</v>
      </c>
      <c r="D3855" s="183" t="s">
        <v>36</v>
      </c>
      <c r="E3855" s="181" t="s">
        <v>35</v>
      </c>
      <c r="F3855" s="183" t="s">
        <v>35</v>
      </c>
      <c r="G3855" s="181" t="s">
        <v>7488</v>
      </c>
      <c r="H3855" s="184" t="s">
        <v>7090</v>
      </c>
      <c r="I3855" s="185" t="s">
        <v>190</v>
      </c>
      <c r="J3855" s="181" t="s">
        <v>35</v>
      </c>
      <c r="K3855" s="181" t="s">
        <v>225</v>
      </c>
      <c r="L3855" s="186" t="s">
        <v>225</v>
      </c>
      <c r="M3855" s="187" t="s">
        <v>225</v>
      </c>
      <c r="N3855" s="183" t="s">
        <v>36</v>
      </c>
      <c r="O3855" s="181" t="s">
        <v>7488</v>
      </c>
      <c r="P3855" s="184" t="s">
        <v>7090</v>
      </c>
      <c r="Q3855" s="185" t="s">
        <v>190</v>
      </c>
      <c r="R3855" s="181" t="s">
        <v>35</v>
      </c>
      <c r="S3855" s="181" t="s">
        <v>225</v>
      </c>
      <c r="T3855" s="186" t="s">
        <v>225</v>
      </c>
      <c r="U3855" s="187" t="s">
        <v>225</v>
      </c>
      <c r="V3855" s="188" t="str" cm="1">
        <f t="array" ref="V3855">IF(SUM(LEN(A3855:U3855))=0,"",IF(OR(OR(ISBLANK(E3855),SUM(LEN(B3855),LEN(C3855))=0),AND(NOT(D3855="Unknown"),ISBLANK(I3855)),AND(NOT(N3855="Unknown"),ISBLANK(Q3855))),"Missing Information", INDEX(Table15[Entire Service Line Classification], MATCH(SUMIFS(Table15[Unique ID],Table15[System-Owned Portion],D3855,Table15[If Material Anything Other than "Lead" in Column E,Was Material Ever Previously Lead?],F3855,Table15[Customer-Owned Portion],N3855),Table15[Unique ID],0),0)))</f>
        <v>Non-lead</v>
      </c>
      <c r="W3855" s="189"/>
    </row>
    <row r="3856" spans="1:23" s="190" customFormat="1" ht="56.25" x14ac:dyDescent="0.25">
      <c r="A3856" s="180" t="s">
        <v>225</v>
      </c>
      <c r="B3856" s="181" t="s">
        <v>7500</v>
      </c>
      <c r="C3856" s="182" t="s">
        <v>225</v>
      </c>
      <c r="D3856" s="183" t="s">
        <v>36</v>
      </c>
      <c r="E3856" s="181" t="s">
        <v>35</v>
      </c>
      <c r="F3856" s="183" t="s">
        <v>35</v>
      </c>
      <c r="G3856" s="181" t="s">
        <v>7488</v>
      </c>
      <c r="H3856" s="184" t="s">
        <v>7090</v>
      </c>
      <c r="I3856" s="185" t="s">
        <v>190</v>
      </c>
      <c r="J3856" s="181" t="s">
        <v>35</v>
      </c>
      <c r="K3856" s="181" t="s">
        <v>225</v>
      </c>
      <c r="L3856" s="186" t="s">
        <v>225</v>
      </c>
      <c r="M3856" s="187" t="s">
        <v>225</v>
      </c>
      <c r="N3856" s="183" t="s">
        <v>36</v>
      </c>
      <c r="O3856" s="181" t="s">
        <v>7488</v>
      </c>
      <c r="P3856" s="184" t="s">
        <v>7090</v>
      </c>
      <c r="Q3856" s="185" t="s">
        <v>190</v>
      </c>
      <c r="R3856" s="181" t="s">
        <v>35</v>
      </c>
      <c r="S3856" s="181" t="s">
        <v>225</v>
      </c>
      <c r="T3856" s="186" t="s">
        <v>225</v>
      </c>
      <c r="U3856" s="187" t="s">
        <v>225</v>
      </c>
      <c r="V3856" s="188" t="str" cm="1">
        <f t="array" ref="V3856">IF(SUM(LEN(A3856:U3856))=0,"",IF(OR(OR(ISBLANK(E3856),SUM(LEN(B3856),LEN(C3856))=0),AND(NOT(D3856="Unknown"),ISBLANK(I3856)),AND(NOT(N3856="Unknown"),ISBLANK(Q3856))),"Missing Information", INDEX(Table15[Entire Service Line Classification], MATCH(SUMIFS(Table15[Unique ID],Table15[System-Owned Portion],D3856,Table15[If Material Anything Other than "Lead" in Column E,Was Material Ever Previously Lead?],F3856,Table15[Customer-Owned Portion],N3856),Table15[Unique ID],0),0)))</f>
        <v>Non-lead</v>
      </c>
      <c r="W3856" s="189"/>
    </row>
    <row r="3857" spans="1:23" s="190" customFormat="1" ht="56.25" x14ac:dyDescent="0.25">
      <c r="A3857" s="180" t="s">
        <v>225</v>
      </c>
      <c r="B3857" s="181" t="s">
        <v>7501</v>
      </c>
      <c r="C3857" s="182" t="s">
        <v>225</v>
      </c>
      <c r="D3857" s="183" t="s">
        <v>36</v>
      </c>
      <c r="E3857" s="181" t="s">
        <v>35</v>
      </c>
      <c r="F3857" s="183" t="s">
        <v>35</v>
      </c>
      <c r="G3857" s="181" t="s">
        <v>7488</v>
      </c>
      <c r="H3857" s="184" t="s">
        <v>7090</v>
      </c>
      <c r="I3857" s="185" t="s">
        <v>190</v>
      </c>
      <c r="J3857" s="181" t="s">
        <v>35</v>
      </c>
      <c r="K3857" s="181" t="s">
        <v>225</v>
      </c>
      <c r="L3857" s="186" t="s">
        <v>225</v>
      </c>
      <c r="M3857" s="187" t="s">
        <v>225</v>
      </c>
      <c r="N3857" s="183" t="s">
        <v>36</v>
      </c>
      <c r="O3857" s="181" t="s">
        <v>7488</v>
      </c>
      <c r="P3857" s="184" t="s">
        <v>7090</v>
      </c>
      <c r="Q3857" s="185" t="s">
        <v>190</v>
      </c>
      <c r="R3857" s="181" t="s">
        <v>35</v>
      </c>
      <c r="S3857" s="181" t="s">
        <v>225</v>
      </c>
      <c r="T3857" s="186" t="s">
        <v>225</v>
      </c>
      <c r="U3857" s="187" t="s">
        <v>225</v>
      </c>
      <c r="V3857" s="188" t="str" cm="1">
        <f t="array" ref="V3857">IF(SUM(LEN(A3857:U3857))=0,"",IF(OR(OR(ISBLANK(E3857),SUM(LEN(B3857),LEN(C3857))=0),AND(NOT(D3857="Unknown"),ISBLANK(I3857)),AND(NOT(N3857="Unknown"),ISBLANK(Q3857))),"Missing Information", INDEX(Table15[Entire Service Line Classification], MATCH(SUMIFS(Table15[Unique ID],Table15[System-Owned Portion],D3857,Table15[If Material Anything Other than "Lead" in Column E,Was Material Ever Previously Lead?],F3857,Table15[Customer-Owned Portion],N3857),Table15[Unique ID],0),0)))</f>
        <v>Non-lead</v>
      </c>
      <c r="W3857" s="189"/>
    </row>
    <row r="3858" spans="1:23" s="190" customFormat="1" ht="56.25" x14ac:dyDescent="0.25">
      <c r="A3858" s="180" t="s">
        <v>225</v>
      </c>
      <c r="B3858" s="181" t="s">
        <v>7502</v>
      </c>
      <c r="C3858" s="182" t="s">
        <v>225</v>
      </c>
      <c r="D3858" s="183" t="s">
        <v>36</v>
      </c>
      <c r="E3858" s="181" t="s">
        <v>35</v>
      </c>
      <c r="F3858" s="183" t="s">
        <v>35</v>
      </c>
      <c r="G3858" s="181" t="s">
        <v>7503</v>
      </c>
      <c r="H3858" s="184" t="s">
        <v>7090</v>
      </c>
      <c r="I3858" s="185" t="s">
        <v>190</v>
      </c>
      <c r="J3858" s="181" t="s">
        <v>35</v>
      </c>
      <c r="K3858" s="181" t="s">
        <v>225</v>
      </c>
      <c r="L3858" s="186" t="s">
        <v>225</v>
      </c>
      <c r="M3858" s="187" t="s">
        <v>225</v>
      </c>
      <c r="N3858" s="183" t="s">
        <v>36</v>
      </c>
      <c r="O3858" s="181" t="s">
        <v>7503</v>
      </c>
      <c r="P3858" s="184" t="s">
        <v>7090</v>
      </c>
      <c r="Q3858" s="185" t="s">
        <v>190</v>
      </c>
      <c r="R3858" s="181" t="s">
        <v>35</v>
      </c>
      <c r="S3858" s="181" t="s">
        <v>225</v>
      </c>
      <c r="T3858" s="186" t="s">
        <v>225</v>
      </c>
      <c r="U3858" s="187" t="s">
        <v>225</v>
      </c>
      <c r="V3858" s="188" t="str" cm="1">
        <f t="array" ref="V3858">IF(SUM(LEN(A3858:U3858))=0,"",IF(OR(OR(ISBLANK(E3858),SUM(LEN(B3858),LEN(C3858))=0),AND(NOT(D3858="Unknown"),ISBLANK(I3858)),AND(NOT(N3858="Unknown"),ISBLANK(Q3858))),"Missing Information", INDEX(Table15[Entire Service Line Classification], MATCH(SUMIFS(Table15[Unique ID],Table15[System-Owned Portion],D3858,Table15[If Material Anything Other than "Lead" in Column E,Was Material Ever Previously Lead?],F3858,Table15[Customer-Owned Portion],N3858),Table15[Unique ID],0),0)))</f>
        <v>Non-lead</v>
      </c>
      <c r="W3858" s="189"/>
    </row>
    <row r="3859" spans="1:23" s="190" customFormat="1" ht="56.25" x14ac:dyDescent="0.25">
      <c r="A3859" s="180" t="s">
        <v>225</v>
      </c>
      <c r="B3859" s="181" t="s">
        <v>7504</v>
      </c>
      <c r="C3859" s="182" t="s">
        <v>225</v>
      </c>
      <c r="D3859" s="183" t="s">
        <v>36</v>
      </c>
      <c r="E3859" s="181" t="s">
        <v>35</v>
      </c>
      <c r="F3859" s="183" t="s">
        <v>35</v>
      </c>
      <c r="G3859" s="181" t="s">
        <v>7503</v>
      </c>
      <c r="H3859" s="184" t="s">
        <v>7090</v>
      </c>
      <c r="I3859" s="185" t="s">
        <v>190</v>
      </c>
      <c r="J3859" s="181" t="s">
        <v>35</v>
      </c>
      <c r="K3859" s="181" t="s">
        <v>225</v>
      </c>
      <c r="L3859" s="186" t="s">
        <v>225</v>
      </c>
      <c r="M3859" s="187" t="s">
        <v>225</v>
      </c>
      <c r="N3859" s="183" t="s">
        <v>36</v>
      </c>
      <c r="O3859" s="181" t="s">
        <v>7503</v>
      </c>
      <c r="P3859" s="184" t="s">
        <v>7090</v>
      </c>
      <c r="Q3859" s="185" t="s">
        <v>190</v>
      </c>
      <c r="R3859" s="181" t="s">
        <v>35</v>
      </c>
      <c r="S3859" s="181" t="s">
        <v>225</v>
      </c>
      <c r="T3859" s="186" t="s">
        <v>225</v>
      </c>
      <c r="U3859" s="187" t="s">
        <v>225</v>
      </c>
      <c r="V3859" s="188" t="str" cm="1">
        <f t="array" ref="V3859">IF(SUM(LEN(A3859:U3859))=0,"",IF(OR(OR(ISBLANK(E3859),SUM(LEN(B3859),LEN(C3859))=0),AND(NOT(D3859="Unknown"),ISBLANK(I3859)),AND(NOT(N3859="Unknown"),ISBLANK(Q3859))),"Missing Information", INDEX(Table15[Entire Service Line Classification], MATCH(SUMIFS(Table15[Unique ID],Table15[System-Owned Portion],D3859,Table15[If Material Anything Other than "Lead" in Column E,Was Material Ever Previously Lead?],F3859,Table15[Customer-Owned Portion],N3859),Table15[Unique ID],0),0)))</f>
        <v>Non-lead</v>
      </c>
      <c r="W3859" s="189"/>
    </row>
    <row r="3860" spans="1:23" s="190" customFormat="1" ht="56.25" x14ac:dyDescent="0.25">
      <c r="A3860" s="180" t="s">
        <v>225</v>
      </c>
      <c r="B3860" s="181" t="s">
        <v>7505</v>
      </c>
      <c r="C3860" s="182" t="s">
        <v>225</v>
      </c>
      <c r="D3860" s="183" t="s">
        <v>36</v>
      </c>
      <c r="E3860" s="181" t="s">
        <v>35</v>
      </c>
      <c r="F3860" s="183" t="s">
        <v>35</v>
      </c>
      <c r="G3860" s="181" t="s">
        <v>7503</v>
      </c>
      <c r="H3860" s="184" t="s">
        <v>7090</v>
      </c>
      <c r="I3860" s="185" t="s">
        <v>190</v>
      </c>
      <c r="J3860" s="181" t="s">
        <v>35</v>
      </c>
      <c r="K3860" s="181" t="s">
        <v>225</v>
      </c>
      <c r="L3860" s="186" t="s">
        <v>225</v>
      </c>
      <c r="M3860" s="187" t="s">
        <v>225</v>
      </c>
      <c r="N3860" s="183" t="s">
        <v>36</v>
      </c>
      <c r="O3860" s="181" t="s">
        <v>7503</v>
      </c>
      <c r="P3860" s="184" t="s">
        <v>7090</v>
      </c>
      <c r="Q3860" s="185" t="s">
        <v>190</v>
      </c>
      <c r="R3860" s="181" t="s">
        <v>35</v>
      </c>
      <c r="S3860" s="181" t="s">
        <v>225</v>
      </c>
      <c r="T3860" s="186" t="s">
        <v>225</v>
      </c>
      <c r="U3860" s="187" t="s">
        <v>225</v>
      </c>
      <c r="V3860" s="188" t="str" cm="1">
        <f t="array" ref="V3860">IF(SUM(LEN(A3860:U3860))=0,"",IF(OR(OR(ISBLANK(E3860),SUM(LEN(B3860),LEN(C3860))=0),AND(NOT(D3860="Unknown"),ISBLANK(I3860)),AND(NOT(N3860="Unknown"),ISBLANK(Q3860))),"Missing Information", INDEX(Table15[Entire Service Line Classification], MATCH(SUMIFS(Table15[Unique ID],Table15[System-Owned Portion],D3860,Table15[If Material Anything Other than "Lead" in Column E,Was Material Ever Previously Lead?],F3860,Table15[Customer-Owned Portion],N3860),Table15[Unique ID],0),0)))</f>
        <v>Non-lead</v>
      </c>
      <c r="W3860" s="189"/>
    </row>
    <row r="3861" spans="1:23" s="190" customFormat="1" ht="56.25" x14ac:dyDescent="0.25">
      <c r="A3861" s="180" t="s">
        <v>225</v>
      </c>
      <c r="B3861" s="181" t="s">
        <v>7506</v>
      </c>
      <c r="C3861" s="182" t="s">
        <v>225</v>
      </c>
      <c r="D3861" s="183" t="s">
        <v>36</v>
      </c>
      <c r="E3861" s="181" t="s">
        <v>35</v>
      </c>
      <c r="F3861" s="183" t="s">
        <v>35</v>
      </c>
      <c r="G3861" s="181" t="s">
        <v>7503</v>
      </c>
      <c r="H3861" s="184" t="s">
        <v>7090</v>
      </c>
      <c r="I3861" s="185" t="s">
        <v>190</v>
      </c>
      <c r="J3861" s="181" t="s">
        <v>35</v>
      </c>
      <c r="K3861" s="181" t="s">
        <v>225</v>
      </c>
      <c r="L3861" s="186" t="s">
        <v>225</v>
      </c>
      <c r="M3861" s="187" t="s">
        <v>225</v>
      </c>
      <c r="N3861" s="183" t="s">
        <v>36</v>
      </c>
      <c r="O3861" s="181" t="s">
        <v>7503</v>
      </c>
      <c r="P3861" s="184" t="s">
        <v>7090</v>
      </c>
      <c r="Q3861" s="185" t="s">
        <v>190</v>
      </c>
      <c r="R3861" s="181" t="s">
        <v>35</v>
      </c>
      <c r="S3861" s="181" t="s">
        <v>225</v>
      </c>
      <c r="T3861" s="186" t="s">
        <v>225</v>
      </c>
      <c r="U3861" s="187" t="s">
        <v>225</v>
      </c>
      <c r="V3861" s="188" t="str" cm="1">
        <f t="array" ref="V3861">IF(SUM(LEN(A3861:U3861))=0,"",IF(OR(OR(ISBLANK(E3861),SUM(LEN(B3861),LEN(C3861))=0),AND(NOT(D3861="Unknown"),ISBLANK(I3861)),AND(NOT(N3861="Unknown"),ISBLANK(Q3861))),"Missing Information", INDEX(Table15[Entire Service Line Classification], MATCH(SUMIFS(Table15[Unique ID],Table15[System-Owned Portion],D3861,Table15[If Material Anything Other than "Lead" in Column E,Was Material Ever Previously Lead?],F3861,Table15[Customer-Owned Portion],N3861),Table15[Unique ID],0),0)))</f>
        <v>Non-lead</v>
      </c>
      <c r="W3861" s="189"/>
    </row>
    <row r="3862" spans="1:23" s="190" customFormat="1" ht="56.25" x14ac:dyDescent="0.25">
      <c r="A3862" s="180" t="s">
        <v>225</v>
      </c>
      <c r="B3862" s="181" t="s">
        <v>7507</v>
      </c>
      <c r="C3862" s="182" t="s">
        <v>225</v>
      </c>
      <c r="D3862" s="183" t="s">
        <v>36</v>
      </c>
      <c r="E3862" s="181" t="s">
        <v>35</v>
      </c>
      <c r="F3862" s="183" t="s">
        <v>35</v>
      </c>
      <c r="G3862" s="181" t="s">
        <v>7503</v>
      </c>
      <c r="H3862" s="184" t="s">
        <v>7090</v>
      </c>
      <c r="I3862" s="185" t="s">
        <v>190</v>
      </c>
      <c r="J3862" s="181" t="s">
        <v>35</v>
      </c>
      <c r="K3862" s="181" t="s">
        <v>225</v>
      </c>
      <c r="L3862" s="186" t="s">
        <v>225</v>
      </c>
      <c r="M3862" s="187" t="s">
        <v>225</v>
      </c>
      <c r="N3862" s="183" t="s">
        <v>36</v>
      </c>
      <c r="O3862" s="181" t="s">
        <v>7503</v>
      </c>
      <c r="P3862" s="184" t="s">
        <v>7090</v>
      </c>
      <c r="Q3862" s="185" t="s">
        <v>190</v>
      </c>
      <c r="R3862" s="181" t="s">
        <v>35</v>
      </c>
      <c r="S3862" s="181" t="s">
        <v>225</v>
      </c>
      <c r="T3862" s="186" t="s">
        <v>225</v>
      </c>
      <c r="U3862" s="187" t="s">
        <v>225</v>
      </c>
      <c r="V3862" s="188" t="str" cm="1">
        <f t="array" ref="V3862">IF(SUM(LEN(A3862:U3862))=0,"",IF(OR(OR(ISBLANK(E3862),SUM(LEN(B3862),LEN(C3862))=0),AND(NOT(D3862="Unknown"),ISBLANK(I3862)),AND(NOT(N3862="Unknown"),ISBLANK(Q3862))),"Missing Information", INDEX(Table15[Entire Service Line Classification], MATCH(SUMIFS(Table15[Unique ID],Table15[System-Owned Portion],D3862,Table15[If Material Anything Other than "Lead" in Column E,Was Material Ever Previously Lead?],F3862,Table15[Customer-Owned Portion],N3862),Table15[Unique ID],0),0)))</f>
        <v>Non-lead</v>
      </c>
      <c r="W3862" s="189"/>
    </row>
    <row r="3863" spans="1:23" s="190" customFormat="1" ht="56.25" x14ac:dyDescent="0.25">
      <c r="A3863" s="180" t="s">
        <v>225</v>
      </c>
      <c r="B3863" s="181" t="s">
        <v>7508</v>
      </c>
      <c r="C3863" s="182" t="s">
        <v>225</v>
      </c>
      <c r="D3863" s="183" t="s">
        <v>36</v>
      </c>
      <c r="E3863" s="181" t="s">
        <v>35</v>
      </c>
      <c r="F3863" s="183" t="s">
        <v>35</v>
      </c>
      <c r="G3863" s="181" t="s">
        <v>7503</v>
      </c>
      <c r="H3863" s="184" t="s">
        <v>7090</v>
      </c>
      <c r="I3863" s="185" t="s">
        <v>190</v>
      </c>
      <c r="J3863" s="181" t="s">
        <v>35</v>
      </c>
      <c r="K3863" s="181" t="s">
        <v>225</v>
      </c>
      <c r="L3863" s="186" t="s">
        <v>225</v>
      </c>
      <c r="M3863" s="187" t="s">
        <v>225</v>
      </c>
      <c r="N3863" s="183" t="s">
        <v>36</v>
      </c>
      <c r="O3863" s="181" t="s">
        <v>7503</v>
      </c>
      <c r="P3863" s="184" t="s">
        <v>7090</v>
      </c>
      <c r="Q3863" s="185" t="s">
        <v>190</v>
      </c>
      <c r="R3863" s="181" t="s">
        <v>35</v>
      </c>
      <c r="S3863" s="181" t="s">
        <v>225</v>
      </c>
      <c r="T3863" s="186" t="s">
        <v>225</v>
      </c>
      <c r="U3863" s="187" t="s">
        <v>225</v>
      </c>
      <c r="V3863" s="188" t="str" cm="1">
        <f t="array" ref="V3863">IF(SUM(LEN(A3863:U3863))=0,"",IF(OR(OR(ISBLANK(E3863),SUM(LEN(B3863),LEN(C3863))=0),AND(NOT(D3863="Unknown"),ISBLANK(I3863)),AND(NOT(N3863="Unknown"),ISBLANK(Q3863))),"Missing Information", INDEX(Table15[Entire Service Line Classification], MATCH(SUMIFS(Table15[Unique ID],Table15[System-Owned Portion],D3863,Table15[If Material Anything Other than "Lead" in Column E,Was Material Ever Previously Lead?],F3863,Table15[Customer-Owned Portion],N3863),Table15[Unique ID],0),0)))</f>
        <v>Non-lead</v>
      </c>
      <c r="W3863" s="189"/>
    </row>
    <row r="3864" spans="1:23" s="190" customFormat="1" ht="56.25" x14ac:dyDescent="0.25">
      <c r="A3864" s="180" t="s">
        <v>225</v>
      </c>
      <c r="B3864" s="181" t="s">
        <v>7509</v>
      </c>
      <c r="C3864" s="182" t="s">
        <v>225</v>
      </c>
      <c r="D3864" s="183" t="s">
        <v>36</v>
      </c>
      <c r="E3864" s="181" t="s">
        <v>35</v>
      </c>
      <c r="F3864" s="183" t="s">
        <v>35</v>
      </c>
      <c r="G3864" s="181" t="s">
        <v>7503</v>
      </c>
      <c r="H3864" s="184" t="s">
        <v>7090</v>
      </c>
      <c r="I3864" s="185" t="s">
        <v>190</v>
      </c>
      <c r="J3864" s="181" t="s">
        <v>35</v>
      </c>
      <c r="K3864" s="181" t="s">
        <v>225</v>
      </c>
      <c r="L3864" s="186" t="s">
        <v>225</v>
      </c>
      <c r="M3864" s="187" t="s">
        <v>225</v>
      </c>
      <c r="N3864" s="183" t="s">
        <v>36</v>
      </c>
      <c r="O3864" s="181" t="s">
        <v>7503</v>
      </c>
      <c r="P3864" s="184" t="s">
        <v>7090</v>
      </c>
      <c r="Q3864" s="185" t="s">
        <v>190</v>
      </c>
      <c r="R3864" s="181" t="s">
        <v>35</v>
      </c>
      <c r="S3864" s="181" t="s">
        <v>225</v>
      </c>
      <c r="T3864" s="186" t="s">
        <v>225</v>
      </c>
      <c r="U3864" s="187" t="s">
        <v>225</v>
      </c>
      <c r="V3864" s="188" t="str" cm="1">
        <f t="array" ref="V3864">IF(SUM(LEN(A3864:U3864))=0,"",IF(OR(OR(ISBLANK(E3864),SUM(LEN(B3864),LEN(C3864))=0),AND(NOT(D3864="Unknown"),ISBLANK(I3864)),AND(NOT(N3864="Unknown"),ISBLANK(Q3864))),"Missing Information", INDEX(Table15[Entire Service Line Classification], MATCH(SUMIFS(Table15[Unique ID],Table15[System-Owned Portion],D3864,Table15[If Material Anything Other than "Lead" in Column E,Was Material Ever Previously Lead?],F3864,Table15[Customer-Owned Portion],N3864),Table15[Unique ID],0),0)))</f>
        <v>Non-lead</v>
      </c>
      <c r="W3864" s="189"/>
    </row>
    <row r="3865" spans="1:23" s="190" customFormat="1" ht="56.25" x14ac:dyDescent="0.25">
      <c r="A3865" s="180" t="s">
        <v>225</v>
      </c>
      <c r="B3865" s="181" t="s">
        <v>7510</v>
      </c>
      <c r="C3865" s="182" t="s">
        <v>225</v>
      </c>
      <c r="D3865" s="183" t="s">
        <v>36</v>
      </c>
      <c r="E3865" s="181" t="s">
        <v>35</v>
      </c>
      <c r="F3865" s="183" t="s">
        <v>35</v>
      </c>
      <c r="G3865" s="181" t="s">
        <v>7503</v>
      </c>
      <c r="H3865" s="184" t="s">
        <v>7090</v>
      </c>
      <c r="I3865" s="185" t="s">
        <v>190</v>
      </c>
      <c r="J3865" s="181" t="s">
        <v>35</v>
      </c>
      <c r="K3865" s="181" t="s">
        <v>225</v>
      </c>
      <c r="L3865" s="186" t="s">
        <v>225</v>
      </c>
      <c r="M3865" s="187" t="s">
        <v>225</v>
      </c>
      <c r="N3865" s="183" t="s">
        <v>36</v>
      </c>
      <c r="O3865" s="181" t="s">
        <v>7503</v>
      </c>
      <c r="P3865" s="184" t="s">
        <v>7090</v>
      </c>
      <c r="Q3865" s="185" t="s">
        <v>190</v>
      </c>
      <c r="R3865" s="181" t="s">
        <v>35</v>
      </c>
      <c r="S3865" s="181" t="s">
        <v>225</v>
      </c>
      <c r="T3865" s="186" t="s">
        <v>225</v>
      </c>
      <c r="U3865" s="187" t="s">
        <v>225</v>
      </c>
      <c r="V3865" s="188" t="str" cm="1">
        <f t="array" ref="V3865">IF(SUM(LEN(A3865:U3865))=0,"",IF(OR(OR(ISBLANK(E3865),SUM(LEN(B3865),LEN(C3865))=0),AND(NOT(D3865="Unknown"),ISBLANK(I3865)),AND(NOT(N3865="Unknown"),ISBLANK(Q3865))),"Missing Information", INDEX(Table15[Entire Service Line Classification], MATCH(SUMIFS(Table15[Unique ID],Table15[System-Owned Portion],D3865,Table15[If Material Anything Other than "Lead" in Column E,Was Material Ever Previously Lead?],F3865,Table15[Customer-Owned Portion],N3865),Table15[Unique ID],0),0)))</f>
        <v>Non-lead</v>
      </c>
      <c r="W3865" s="189"/>
    </row>
    <row r="3866" spans="1:23" s="190" customFormat="1" ht="56.25" x14ac:dyDescent="0.25">
      <c r="A3866" s="180" t="s">
        <v>225</v>
      </c>
      <c r="B3866" s="181" t="s">
        <v>7511</v>
      </c>
      <c r="C3866" s="182" t="s">
        <v>225</v>
      </c>
      <c r="D3866" s="183" t="s">
        <v>36</v>
      </c>
      <c r="E3866" s="181" t="s">
        <v>35</v>
      </c>
      <c r="F3866" s="183" t="s">
        <v>35</v>
      </c>
      <c r="G3866" s="181" t="s">
        <v>7503</v>
      </c>
      <c r="H3866" s="184" t="s">
        <v>7090</v>
      </c>
      <c r="I3866" s="185" t="s">
        <v>190</v>
      </c>
      <c r="J3866" s="181" t="s">
        <v>35</v>
      </c>
      <c r="K3866" s="181" t="s">
        <v>225</v>
      </c>
      <c r="L3866" s="186" t="s">
        <v>225</v>
      </c>
      <c r="M3866" s="187" t="s">
        <v>225</v>
      </c>
      <c r="N3866" s="183" t="s">
        <v>36</v>
      </c>
      <c r="O3866" s="181" t="s">
        <v>7503</v>
      </c>
      <c r="P3866" s="184" t="s">
        <v>7090</v>
      </c>
      <c r="Q3866" s="185" t="s">
        <v>190</v>
      </c>
      <c r="R3866" s="181" t="s">
        <v>35</v>
      </c>
      <c r="S3866" s="181" t="s">
        <v>225</v>
      </c>
      <c r="T3866" s="186" t="s">
        <v>225</v>
      </c>
      <c r="U3866" s="187" t="s">
        <v>225</v>
      </c>
      <c r="V3866" s="188" t="str" cm="1">
        <f t="array" ref="V3866">IF(SUM(LEN(A3866:U3866))=0,"",IF(OR(OR(ISBLANK(E3866),SUM(LEN(B3866),LEN(C3866))=0),AND(NOT(D3866="Unknown"),ISBLANK(I3866)),AND(NOT(N3866="Unknown"),ISBLANK(Q3866))),"Missing Information", INDEX(Table15[Entire Service Line Classification], MATCH(SUMIFS(Table15[Unique ID],Table15[System-Owned Portion],D3866,Table15[If Material Anything Other than "Lead" in Column E,Was Material Ever Previously Lead?],F3866,Table15[Customer-Owned Portion],N3866),Table15[Unique ID],0),0)))</f>
        <v>Non-lead</v>
      </c>
      <c r="W3866" s="189"/>
    </row>
    <row r="3867" spans="1:23" s="190" customFormat="1" ht="56.25" x14ac:dyDescent="0.25">
      <c r="A3867" s="180" t="s">
        <v>225</v>
      </c>
      <c r="B3867" s="181" t="s">
        <v>7512</v>
      </c>
      <c r="C3867" s="182" t="s">
        <v>225</v>
      </c>
      <c r="D3867" s="183" t="s">
        <v>36</v>
      </c>
      <c r="E3867" s="181" t="s">
        <v>35</v>
      </c>
      <c r="F3867" s="183" t="s">
        <v>35</v>
      </c>
      <c r="G3867" s="181" t="s">
        <v>7503</v>
      </c>
      <c r="H3867" s="184" t="s">
        <v>7090</v>
      </c>
      <c r="I3867" s="185" t="s">
        <v>190</v>
      </c>
      <c r="J3867" s="181" t="s">
        <v>35</v>
      </c>
      <c r="K3867" s="181" t="s">
        <v>225</v>
      </c>
      <c r="L3867" s="186" t="s">
        <v>225</v>
      </c>
      <c r="M3867" s="187" t="s">
        <v>225</v>
      </c>
      <c r="N3867" s="183" t="s">
        <v>36</v>
      </c>
      <c r="O3867" s="181" t="s">
        <v>7503</v>
      </c>
      <c r="P3867" s="184" t="s">
        <v>7090</v>
      </c>
      <c r="Q3867" s="185" t="s">
        <v>190</v>
      </c>
      <c r="R3867" s="181" t="s">
        <v>35</v>
      </c>
      <c r="S3867" s="181" t="s">
        <v>225</v>
      </c>
      <c r="T3867" s="186" t="s">
        <v>225</v>
      </c>
      <c r="U3867" s="187" t="s">
        <v>225</v>
      </c>
      <c r="V3867" s="188" t="str" cm="1">
        <f t="array" ref="V3867">IF(SUM(LEN(A3867:U3867))=0,"",IF(OR(OR(ISBLANK(E3867),SUM(LEN(B3867),LEN(C3867))=0),AND(NOT(D3867="Unknown"),ISBLANK(I3867)),AND(NOT(N3867="Unknown"),ISBLANK(Q3867))),"Missing Information", INDEX(Table15[Entire Service Line Classification], MATCH(SUMIFS(Table15[Unique ID],Table15[System-Owned Portion],D3867,Table15[If Material Anything Other than "Lead" in Column E,Was Material Ever Previously Lead?],F3867,Table15[Customer-Owned Portion],N3867),Table15[Unique ID],0),0)))</f>
        <v>Non-lead</v>
      </c>
      <c r="W3867" s="189"/>
    </row>
    <row r="3868" spans="1:23" s="190" customFormat="1" ht="56.25" x14ac:dyDescent="0.25">
      <c r="A3868" s="180" t="s">
        <v>225</v>
      </c>
      <c r="B3868" s="181" t="s">
        <v>7513</v>
      </c>
      <c r="C3868" s="182" t="s">
        <v>225</v>
      </c>
      <c r="D3868" s="183" t="s">
        <v>36</v>
      </c>
      <c r="E3868" s="181" t="s">
        <v>35</v>
      </c>
      <c r="F3868" s="183" t="s">
        <v>35</v>
      </c>
      <c r="G3868" s="181" t="s">
        <v>7503</v>
      </c>
      <c r="H3868" s="184" t="s">
        <v>7090</v>
      </c>
      <c r="I3868" s="185" t="s">
        <v>190</v>
      </c>
      <c r="J3868" s="181" t="s">
        <v>35</v>
      </c>
      <c r="K3868" s="181" t="s">
        <v>225</v>
      </c>
      <c r="L3868" s="186" t="s">
        <v>225</v>
      </c>
      <c r="M3868" s="187" t="s">
        <v>225</v>
      </c>
      <c r="N3868" s="183" t="s">
        <v>36</v>
      </c>
      <c r="O3868" s="181" t="s">
        <v>7503</v>
      </c>
      <c r="P3868" s="184" t="s">
        <v>7090</v>
      </c>
      <c r="Q3868" s="185" t="s">
        <v>190</v>
      </c>
      <c r="R3868" s="181" t="s">
        <v>35</v>
      </c>
      <c r="S3868" s="181" t="s">
        <v>225</v>
      </c>
      <c r="T3868" s="186" t="s">
        <v>225</v>
      </c>
      <c r="U3868" s="187" t="s">
        <v>225</v>
      </c>
      <c r="V3868" s="188" t="str" cm="1">
        <f t="array" ref="V3868">IF(SUM(LEN(A3868:U3868))=0,"",IF(OR(OR(ISBLANK(E3868),SUM(LEN(B3868),LEN(C3868))=0),AND(NOT(D3868="Unknown"),ISBLANK(I3868)),AND(NOT(N3868="Unknown"),ISBLANK(Q3868))),"Missing Information", INDEX(Table15[Entire Service Line Classification], MATCH(SUMIFS(Table15[Unique ID],Table15[System-Owned Portion],D3868,Table15[If Material Anything Other than "Lead" in Column E,Was Material Ever Previously Lead?],F3868,Table15[Customer-Owned Portion],N3868),Table15[Unique ID],0),0)))</f>
        <v>Non-lead</v>
      </c>
      <c r="W3868" s="189"/>
    </row>
    <row r="3869" spans="1:23" s="190" customFormat="1" ht="56.25" x14ac:dyDescent="0.25">
      <c r="A3869" s="180" t="s">
        <v>225</v>
      </c>
      <c r="B3869" s="181" t="s">
        <v>7514</v>
      </c>
      <c r="C3869" s="182" t="s">
        <v>225</v>
      </c>
      <c r="D3869" s="183" t="s">
        <v>36</v>
      </c>
      <c r="E3869" s="181" t="s">
        <v>35</v>
      </c>
      <c r="F3869" s="183" t="s">
        <v>35</v>
      </c>
      <c r="G3869" s="181" t="s">
        <v>7503</v>
      </c>
      <c r="H3869" s="184" t="s">
        <v>7090</v>
      </c>
      <c r="I3869" s="185" t="s">
        <v>190</v>
      </c>
      <c r="J3869" s="181" t="s">
        <v>35</v>
      </c>
      <c r="K3869" s="181" t="s">
        <v>225</v>
      </c>
      <c r="L3869" s="186" t="s">
        <v>225</v>
      </c>
      <c r="M3869" s="187" t="s">
        <v>225</v>
      </c>
      <c r="N3869" s="183" t="s">
        <v>36</v>
      </c>
      <c r="O3869" s="181" t="s">
        <v>7503</v>
      </c>
      <c r="P3869" s="184" t="s">
        <v>7090</v>
      </c>
      <c r="Q3869" s="185" t="s">
        <v>190</v>
      </c>
      <c r="R3869" s="181" t="s">
        <v>35</v>
      </c>
      <c r="S3869" s="181" t="s">
        <v>225</v>
      </c>
      <c r="T3869" s="186" t="s">
        <v>225</v>
      </c>
      <c r="U3869" s="187" t="s">
        <v>225</v>
      </c>
      <c r="V3869" s="188" t="str" cm="1">
        <f t="array" ref="V3869">IF(SUM(LEN(A3869:U3869))=0,"",IF(OR(OR(ISBLANK(E3869),SUM(LEN(B3869),LEN(C3869))=0),AND(NOT(D3869="Unknown"),ISBLANK(I3869)),AND(NOT(N3869="Unknown"),ISBLANK(Q3869))),"Missing Information", INDEX(Table15[Entire Service Line Classification], MATCH(SUMIFS(Table15[Unique ID],Table15[System-Owned Portion],D3869,Table15[If Material Anything Other than "Lead" in Column E,Was Material Ever Previously Lead?],F3869,Table15[Customer-Owned Portion],N3869),Table15[Unique ID],0),0)))</f>
        <v>Non-lead</v>
      </c>
      <c r="W3869" s="189"/>
    </row>
    <row r="3870" spans="1:23" s="190" customFormat="1" ht="56.25" x14ac:dyDescent="0.25">
      <c r="A3870" s="180" t="s">
        <v>225</v>
      </c>
      <c r="B3870" s="181" t="s">
        <v>7515</v>
      </c>
      <c r="C3870" s="182" t="s">
        <v>225</v>
      </c>
      <c r="D3870" s="183" t="s">
        <v>36</v>
      </c>
      <c r="E3870" s="181" t="s">
        <v>35</v>
      </c>
      <c r="F3870" s="183" t="s">
        <v>35</v>
      </c>
      <c r="G3870" s="181" t="s">
        <v>7503</v>
      </c>
      <c r="H3870" s="184" t="s">
        <v>7090</v>
      </c>
      <c r="I3870" s="185" t="s">
        <v>190</v>
      </c>
      <c r="J3870" s="181" t="s">
        <v>35</v>
      </c>
      <c r="K3870" s="181" t="s">
        <v>225</v>
      </c>
      <c r="L3870" s="186" t="s">
        <v>225</v>
      </c>
      <c r="M3870" s="187" t="s">
        <v>225</v>
      </c>
      <c r="N3870" s="183" t="s">
        <v>36</v>
      </c>
      <c r="O3870" s="181" t="s">
        <v>7503</v>
      </c>
      <c r="P3870" s="184" t="s">
        <v>7090</v>
      </c>
      <c r="Q3870" s="185" t="s">
        <v>190</v>
      </c>
      <c r="R3870" s="181" t="s">
        <v>35</v>
      </c>
      <c r="S3870" s="181" t="s">
        <v>225</v>
      </c>
      <c r="T3870" s="186" t="s">
        <v>225</v>
      </c>
      <c r="U3870" s="187" t="s">
        <v>225</v>
      </c>
      <c r="V3870" s="188" t="str" cm="1">
        <f t="array" ref="V3870">IF(SUM(LEN(A3870:U3870))=0,"",IF(OR(OR(ISBLANK(E3870),SUM(LEN(B3870),LEN(C3870))=0),AND(NOT(D3870="Unknown"),ISBLANK(I3870)),AND(NOT(N3870="Unknown"),ISBLANK(Q3870))),"Missing Information", INDEX(Table15[Entire Service Line Classification], MATCH(SUMIFS(Table15[Unique ID],Table15[System-Owned Portion],D3870,Table15[If Material Anything Other than "Lead" in Column E,Was Material Ever Previously Lead?],F3870,Table15[Customer-Owned Portion],N3870),Table15[Unique ID],0),0)))</f>
        <v>Non-lead</v>
      </c>
      <c r="W3870" s="189"/>
    </row>
    <row r="3871" spans="1:23" s="190" customFormat="1" ht="56.25" x14ac:dyDescent="0.25">
      <c r="A3871" s="180" t="s">
        <v>225</v>
      </c>
      <c r="B3871" s="181" t="s">
        <v>7516</v>
      </c>
      <c r="C3871" s="182" t="s">
        <v>225</v>
      </c>
      <c r="D3871" s="183" t="s">
        <v>36</v>
      </c>
      <c r="E3871" s="181" t="s">
        <v>35</v>
      </c>
      <c r="F3871" s="183" t="s">
        <v>35</v>
      </c>
      <c r="G3871" s="181" t="s">
        <v>7503</v>
      </c>
      <c r="H3871" s="184" t="s">
        <v>7090</v>
      </c>
      <c r="I3871" s="185" t="s">
        <v>190</v>
      </c>
      <c r="J3871" s="181" t="s">
        <v>35</v>
      </c>
      <c r="K3871" s="181" t="s">
        <v>225</v>
      </c>
      <c r="L3871" s="186" t="s">
        <v>225</v>
      </c>
      <c r="M3871" s="187" t="s">
        <v>225</v>
      </c>
      <c r="N3871" s="183" t="s">
        <v>36</v>
      </c>
      <c r="O3871" s="181" t="s">
        <v>7503</v>
      </c>
      <c r="P3871" s="184" t="s">
        <v>7090</v>
      </c>
      <c r="Q3871" s="185" t="s">
        <v>190</v>
      </c>
      <c r="R3871" s="181" t="s">
        <v>35</v>
      </c>
      <c r="S3871" s="181" t="s">
        <v>225</v>
      </c>
      <c r="T3871" s="186" t="s">
        <v>225</v>
      </c>
      <c r="U3871" s="187" t="s">
        <v>225</v>
      </c>
      <c r="V3871" s="188" t="str" cm="1">
        <f t="array" ref="V3871">IF(SUM(LEN(A3871:U3871))=0,"",IF(OR(OR(ISBLANK(E3871),SUM(LEN(B3871),LEN(C3871))=0),AND(NOT(D3871="Unknown"),ISBLANK(I3871)),AND(NOT(N3871="Unknown"),ISBLANK(Q3871))),"Missing Information", INDEX(Table15[Entire Service Line Classification], MATCH(SUMIFS(Table15[Unique ID],Table15[System-Owned Portion],D3871,Table15[If Material Anything Other than "Lead" in Column E,Was Material Ever Previously Lead?],F3871,Table15[Customer-Owned Portion],N3871),Table15[Unique ID],0),0)))</f>
        <v>Non-lead</v>
      </c>
      <c r="W3871" s="189"/>
    </row>
    <row r="3872" spans="1:23" s="190" customFormat="1" ht="56.25" x14ac:dyDescent="0.25">
      <c r="A3872" s="180" t="s">
        <v>225</v>
      </c>
      <c r="B3872" s="181" t="s">
        <v>7517</v>
      </c>
      <c r="C3872" s="182" t="s">
        <v>225</v>
      </c>
      <c r="D3872" s="183" t="s">
        <v>36</v>
      </c>
      <c r="E3872" s="181" t="s">
        <v>35</v>
      </c>
      <c r="F3872" s="183" t="s">
        <v>35</v>
      </c>
      <c r="G3872" s="181" t="s">
        <v>7503</v>
      </c>
      <c r="H3872" s="184" t="s">
        <v>7090</v>
      </c>
      <c r="I3872" s="185" t="s">
        <v>190</v>
      </c>
      <c r="J3872" s="181" t="s">
        <v>35</v>
      </c>
      <c r="K3872" s="181" t="s">
        <v>225</v>
      </c>
      <c r="L3872" s="186" t="s">
        <v>225</v>
      </c>
      <c r="M3872" s="187" t="s">
        <v>225</v>
      </c>
      <c r="N3872" s="183" t="s">
        <v>36</v>
      </c>
      <c r="O3872" s="181" t="s">
        <v>7503</v>
      </c>
      <c r="P3872" s="184" t="s">
        <v>7090</v>
      </c>
      <c r="Q3872" s="185" t="s">
        <v>190</v>
      </c>
      <c r="R3872" s="181" t="s">
        <v>35</v>
      </c>
      <c r="S3872" s="181" t="s">
        <v>225</v>
      </c>
      <c r="T3872" s="186" t="s">
        <v>225</v>
      </c>
      <c r="U3872" s="187" t="s">
        <v>225</v>
      </c>
      <c r="V3872" s="188" t="str" cm="1">
        <f t="array" ref="V3872">IF(SUM(LEN(A3872:U3872))=0,"",IF(OR(OR(ISBLANK(E3872),SUM(LEN(B3872),LEN(C3872))=0),AND(NOT(D3872="Unknown"),ISBLANK(I3872)),AND(NOT(N3872="Unknown"),ISBLANK(Q3872))),"Missing Information", INDEX(Table15[Entire Service Line Classification], MATCH(SUMIFS(Table15[Unique ID],Table15[System-Owned Portion],D3872,Table15[If Material Anything Other than "Lead" in Column E,Was Material Ever Previously Lead?],F3872,Table15[Customer-Owned Portion],N3872),Table15[Unique ID],0),0)))</f>
        <v>Non-lead</v>
      </c>
      <c r="W3872" s="189"/>
    </row>
    <row r="3873" spans="1:23" s="190" customFormat="1" ht="56.25" x14ac:dyDescent="0.25">
      <c r="A3873" s="180" t="s">
        <v>225</v>
      </c>
      <c r="B3873" s="181" t="s">
        <v>7518</v>
      </c>
      <c r="C3873" s="182" t="s">
        <v>225</v>
      </c>
      <c r="D3873" s="183" t="s">
        <v>36</v>
      </c>
      <c r="E3873" s="181" t="s">
        <v>35</v>
      </c>
      <c r="F3873" s="183" t="s">
        <v>35</v>
      </c>
      <c r="G3873" s="181" t="s">
        <v>7503</v>
      </c>
      <c r="H3873" s="184" t="s">
        <v>7090</v>
      </c>
      <c r="I3873" s="185" t="s">
        <v>190</v>
      </c>
      <c r="J3873" s="181" t="s">
        <v>35</v>
      </c>
      <c r="K3873" s="181" t="s">
        <v>225</v>
      </c>
      <c r="L3873" s="186" t="s">
        <v>225</v>
      </c>
      <c r="M3873" s="187" t="s">
        <v>225</v>
      </c>
      <c r="N3873" s="183" t="s">
        <v>36</v>
      </c>
      <c r="O3873" s="181" t="s">
        <v>7503</v>
      </c>
      <c r="P3873" s="184" t="s">
        <v>7090</v>
      </c>
      <c r="Q3873" s="185" t="s">
        <v>190</v>
      </c>
      <c r="R3873" s="181" t="s">
        <v>35</v>
      </c>
      <c r="S3873" s="181" t="s">
        <v>225</v>
      </c>
      <c r="T3873" s="186" t="s">
        <v>225</v>
      </c>
      <c r="U3873" s="187" t="s">
        <v>225</v>
      </c>
      <c r="V3873" s="188" t="str" cm="1">
        <f t="array" ref="V3873">IF(SUM(LEN(A3873:U3873))=0,"",IF(OR(OR(ISBLANK(E3873),SUM(LEN(B3873),LEN(C3873))=0),AND(NOT(D3873="Unknown"),ISBLANK(I3873)),AND(NOT(N3873="Unknown"),ISBLANK(Q3873))),"Missing Information", INDEX(Table15[Entire Service Line Classification], MATCH(SUMIFS(Table15[Unique ID],Table15[System-Owned Portion],D3873,Table15[If Material Anything Other than "Lead" in Column E,Was Material Ever Previously Lead?],F3873,Table15[Customer-Owned Portion],N3873),Table15[Unique ID],0),0)))</f>
        <v>Non-lead</v>
      </c>
      <c r="W3873" s="189"/>
    </row>
    <row r="3874" spans="1:23" s="190" customFormat="1" ht="56.25" x14ac:dyDescent="0.25">
      <c r="A3874" s="180" t="s">
        <v>225</v>
      </c>
      <c r="B3874" s="181" t="s">
        <v>7519</v>
      </c>
      <c r="C3874" s="182" t="s">
        <v>225</v>
      </c>
      <c r="D3874" s="183" t="s">
        <v>36</v>
      </c>
      <c r="E3874" s="181" t="s">
        <v>35</v>
      </c>
      <c r="F3874" s="183" t="s">
        <v>35</v>
      </c>
      <c r="G3874" s="181" t="s">
        <v>7503</v>
      </c>
      <c r="H3874" s="184" t="s">
        <v>7090</v>
      </c>
      <c r="I3874" s="185" t="s">
        <v>190</v>
      </c>
      <c r="J3874" s="181" t="s">
        <v>35</v>
      </c>
      <c r="K3874" s="181" t="s">
        <v>225</v>
      </c>
      <c r="L3874" s="186" t="s">
        <v>225</v>
      </c>
      <c r="M3874" s="187" t="s">
        <v>225</v>
      </c>
      <c r="N3874" s="183" t="s">
        <v>36</v>
      </c>
      <c r="O3874" s="181" t="s">
        <v>7503</v>
      </c>
      <c r="P3874" s="184" t="s">
        <v>7090</v>
      </c>
      <c r="Q3874" s="185" t="s">
        <v>190</v>
      </c>
      <c r="R3874" s="181" t="s">
        <v>35</v>
      </c>
      <c r="S3874" s="181" t="s">
        <v>225</v>
      </c>
      <c r="T3874" s="186" t="s">
        <v>225</v>
      </c>
      <c r="U3874" s="187" t="s">
        <v>225</v>
      </c>
      <c r="V3874" s="188" t="str" cm="1">
        <f t="array" ref="V3874">IF(SUM(LEN(A3874:U3874))=0,"",IF(OR(OR(ISBLANK(E3874),SUM(LEN(B3874),LEN(C3874))=0),AND(NOT(D3874="Unknown"),ISBLANK(I3874)),AND(NOT(N3874="Unknown"),ISBLANK(Q3874))),"Missing Information", INDEX(Table15[Entire Service Line Classification], MATCH(SUMIFS(Table15[Unique ID],Table15[System-Owned Portion],D3874,Table15[If Material Anything Other than "Lead" in Column E,Was Material Ever Previously Lead?],F3874,Table15[Customer-Owned Portion],N3874),Table15[Unique ID],0),0)))</f>
        <v>Non-lead</v>
      </c>
      <c r="W3874" s="189"/>
    </row>
    <row r="3875" spans="1:23" s="190" customFormat="1" ht="56.25" x14ac:dyDescent="0.25">
      <c r="A3875" s="180" t="s">
        <v>225</v>
      </c>
      <c r="B3875" s="181" t="s">
        <v>7520</v>
      </c>
      <c r="C3875" s="182" t="s">
        <v>225</v>
      </c>
      <c r="D3875" s="183" t="s">
        <v>36</v>
      </c>
      <c r="E3875" s="181" t="s">
        <v>35</v>
      </c>
      <c r="F3875" s="183" t="s">
        <v>35</v>
      </c>
      <c r="G3875" s="181" t="s">
        <v>7503</v>
      </c>
      <c r="H3875" s="184" t="s">
        <v>7090</v>
      </c>
      <c r="I3875" s="185" t="s">
        <v>190</v>
      </c>
      <c r="J3875" s="181" t="s">
        <v>35</v>
      </c>
      <c r="K3875" s="181" t="s">
        <v>225</v>
      </c>
      <c r="L3875" s="186" t="s">
        <v>225</v>
      </c>
      <c r="M3875" s="187" t="s">
        <v>225</v>
      </c>
      <c r="N3875" s="183" t="s">
        <v>36</v>
      </c>
      <c r="O3875" s="181" t="s">
        <v>7503</v>
      </c>
      <c r="P3875" s="184" t="s">
        <v>7090</v>
      </c>
      <c r="Q3875" s="185" t="s">
        <v>190</v>
      </c>
      <c r="R3875" s="181" t="s">
        <v>35</v>
      </c>
      <c r="S3875" s="181" t="s">
        <v>225</v>
      </c>
      <c r="T3875" s="186" t="s">
        <v>225</v>
      </c>
      <c r="U3875" s="187" t="s">
        <v>225</v>
      </c>
      <c r="V3875" s="188" t="str" cm="1">
        <f t="array" ref="V3875">IF(SUM(LEN(A3875:U3875))=0,"",IF(OR(OR(ISBLANK(E3875),SUM(LEN(B3875),LEN(C3875))=0),AND(NOT(D3875="Unknown"),ISBLANK(I3875)),AND(NOT(N3875="Unknown"),ISBLANK(Q3875))),"Missing Information", INDEX(Table15[Entire Service Line Classification], MATCH(SUMIFS(Table15[Unique ID],Table15[System-Owned Portion],D3875,Table15[If Material Anything Other than "Lead" in Column E,Was Material Ever Previously Lead?],F3875,Table15[Customer-Owned Portion],N3875),Table15[Unique ID],0),0)))</f>
        <v>Non-lead</v>
      </c>
      <c r="W3875" s="189"/>
    </row>
    <row r="3876" spans="1:23" s="190" customFormat="1" ht="56.25" x14ac:dyDescent="0.25">
      <c r="A3876" s="180" t="s">
        <v>225</v>
      </c>
      <c r="B3876" s="181" t="s">
        <v>7521</v>
      </c>
      <c r="C3876" s="182" t="s">
        <v>225</v>
      </c>
      <c r="D3876" s="183" t="s">
        <v>36</v>
      </c>
      <c r="E3876" s="181" t="s">
        <v>35</v>
      </c>
      <c r="F3876" s="183" t="s">
        <v>35</v>
      </c>
      <c r="G3876" s="181" t="s">
        <v>7503</v>
      </c>
      <c r="H3876" s="184" t="s">
        <v>7090</v>
      </c>
      <c r="I3876" s="185" t="s">
        <v>190</v>
      </c>
      <c r="J3876" s="181" t="s">
        <v>35</v>
      </c>
      <c r="K3876" s="181" t="s">
        <v>225</v>
      </c>
      <c r="L3876" s="186" t="s">
        <v>225</v>
      </c>
      <c r="M3876" s="187" t="s">
        <v>225</v>
      </c>
      <c r="N3876" s="183" t="s">
        <v>36</v>
      </c>
      <c r="O3876" s="181" t="s">
        <v>7503</v>
      </c>
      <c r="P3876" s="184" t="s">
        <v>7090</v>
      </c>
      <c r="Q3876" s="185" t="s">
        <v>190</v>
      </c>
      <c r="R3876" s="181" t="s">
        <v>35</v>
      </c>
      <c r="S3876" s="181" t="s">
        <v>225</v>
      </c>
      <c r="T3876" s="186" t="s">
        <v>225</v>
      </c>
      <c r="U3876" s="187" t="s">
        <v>225</v>
      </c>
      <c r="V3876" s="188" t="str" cm="1">
        <f t="array" ref="V3876">IF(SUM(LEN(A3876:U3876))=0,"",IF(OR(OR(ISBLANK(E3876),SUM(LEN(B3876),LEN(C3876))=0),AND(NOT(D3876="Unknown"),ISBLANK(I3876)),AND(NOT(N3876="Unknown"),ISBLANK(Q3876))),"Missing Information", INDEX(Table15[Entire Service Line Classification], MATCH(SUMIFS(Table15[Unique ID],Table15[System-Owned Portion],D3876,Table15[If Material Anything Other than "Lead" in Column E,Was Material Ever Previously Lead?],F3876,Table15[Customer-Owned Portion],N3876),Table15[Unique ID],0),0)))</f>
        <v>Non-lead</v>
      </c>
      <c r="W3876" s="189"/>
    </row>
    <row r="3877" spans="1:23" s="190" customFormat="1" ht="56.25" x14ac:dyDescent="0.25">
      <c r="A3877" s="180" t="s">
        <v>225</v>
      </c>
      <c r="B3877" s="181" t="s">
        <v>7522</v>
      </c>
      <c r="C3877" s="182" t="s">
        <v>225</v>
      </c>
      <c r="D3877" s="183" t="s">
        <v>36</v>
      </c>
      <c r="E3877" s="181" t="s">
        <v>35</v>
      </c>
      <c r="F3877" s="183" t="s">
        <v>35</v>
      </c>
      <c r="G3877" s="181" t="s">
        <v>7503</v>
      </c>
      <c r="H3877" s="184" t="s">
        <v>7090</v>
      </c>
      <c r="I3877" s="185" t="s">
        <v>190</v>
      </c>
      <c r="J3877" s="181" t="s">
        <v>35</v>
      </c>
      <c r="K3877" s="181" t="s">
        <v>225</v>
      </c>
      <c r="L3877" s="186" t="s">
        <v>225</v>
      </c>
      <c r="M3877" s="187" t="s">
        <v>225</v>
      </c>
      <c r="N3877" s="183" t="s">
        <v>36</v>
      </c>
      <c r="O3877" s="181" t="s">
        <v>7503</v>
      </c>
      <c r="P3877" s="184" t="s">
        <v>7090</v>
      </c>
      <c r="Q3877" s="185" t="s">
        <v>190</v>
      </c>
      <c r="R3877" s="181" t="s">
        <v>35</v>
      </c>
      <c r="S3877" s="181" t="s">
        <v>225</v>
      </c>
      <c r="T3877" s="186" t="s">
        <v>225</v>
      </c>
      <c r="U3877" s="187" t="s">
        <v>225</v>
      </c>
      <c r="V3877" s="188" t="str" cm="1">
        <f t="array" ref="V3877">IF(SUM(LEN(A3877:U3877))=0,"",IF(OR(OR(ISBLANK(E3877),SUM(LEN(B3877),LEN(C3877))=0),AND(NOT(D3877="Unknown"),ISBLANK(I3877)),AND(NOT(N3877="Unknown"),ISBLANK(Q3877))),"Missing Information", INDEX(Table15[Entire Service Line Classification], MATCH(SUMIFS(Table15[Unique ID],Table15[System-Owned Portion],D3877,Table15[If Material Anything Other than "Lead" in Column E,Was Material Ever Previously Lead?],F3877,Table15[Customer-Owned Portion],N3877),Table15[Unique ID],0),0)))</f>
        <v>Non-lead</v>
      </c>
      <c r="W3877" s="189"/>
    </row>
    <row r="3878" spans="1:23" s="190" customFormat="1" ht="56.25" x14ac:dyDescent="0.25">
      <c r="A3878" s="180" t="s">
        <v>225</v>
      </c>
      <c r="B3878" s="181" t="s">
        <v>7523</v>
      </c>
      <c r="C3878" s="182" t="s">
        <v>225</v>
      </c>
      <c r="D3878" s="183" t="s">
        <v>36</v>
      </c>
      <c r="E3878" s="181" t="s">
        <v>35</v>
      </c>
      <c r="F3878" s="183" t="s">
        <v>35</v>
      </c>
      <c r="G3878" s="181" t="s">
        <v>7503</v>
      </c>
      <c r="H3878" s="184" t="s">
        <v>7090</v>
      </c>
      <c r="I3878" s="185" t="s">
        <v>190</v>
      </c>
      <c r="J3878" s="181" t="s">
        <v>35</v>
      </c>
      <c r="K3878" s="181" t="s">
        <v>225</v>
      </c>
      <c r="L3878" s="186" t="s">
        <v>225</v>
      </c>
      <c r="M3878" s="187" t="s">
        <v>225</v>
      </c>
      <c r="N3878" s="183" t="s">
        <v>36</v>
      </c>
      <c r="O3878" s="181" t="s">
        <v>7503</v>
      </c>
      <c r="P3878" s="184" t="s">
        <v>7090</v>
      </c>
      <c r="Q3878" s="185" t="s">
        <v>190</v>
      </c>
      <c r="R3878" s="181" t="s">
        <v>35</v>
      </c>
      <c r="S3878" s="181" t="s">
        <v>225</v>
      </c>
      <c r="T3878" s="186" t="s">
        <v>225</v>
      </c>
      <c r="U3878" s="187" t="s">
        <v>225</v>
      </c>
      <c r="V3878" s="188" t="str" cm="1">
        <f t="array" ref="V3878">IF(SUM(LEN(A3878:U3878))=0,"",IF(OR(OR(ISBLANK(E3878),SUM(LEN(B3878),LEN(C3878))=0),AND(NOT(D3878="Unknown"),ISBLANK(I3878)),AND(NOT(N3878="Unknown"),ISBLANK(Q3878))),"Missing Information", INDEX(Table15[Entire Service Line Classification], MATCH(SUMIFS(Table15[Unique ID],Table15[System-Owned Portion],D3878,Table15[If Material Anything Other than "Lead" in Column E,Was Material Ever Previously Lead?],F3878,Table15[Customer-Owned Portion],N3878),Table15[Unique ID],0),0)))</f>
        <v>Non-lead</v>
      </c>
      <c r="W3878" s="189"/>
    </row>
    <row r="3879" spans="1:23" s="190" customFormat="1" ht="56.25" x14ac:dyDescent="0.25">
      <c r="A3879" s="180" t="s">
        <v>225</v>
      </c>
      <c r="B3879" s="181" t="s">
        <v>7524</v>
      </c>
      <c r="C3879" s="182" t="s">
        <v>225</v>
      </c>
      <c r="D3879" s="183" t="s">
        <v>36</v>
      </c>
      <c r="E3879" s="181" t="s">
        <v>35</v>
      </c>
      <c r="F3879" s="183" t="s">
        <v>35</v>
      </c>
      <c r="G3879" s="181" t="s">
        <v>7503</v>
      </c>
      <c r="H3879" s="184" t="s">
        <v>7090</v>
      </c>
      <c r="I3879" s="185" t="s">
        <v>190</v>
      </c>
      <c r="J3879" s="181" t="s">
        <v>35</v>
      </c>
      <c r="K3879" s="181" t="s">
        <v>225</v>
      </c>
      <c r="L3879" s="186" t="s">
        <v>225</v>
      </c>
      <c r="M3879" s="187" t="s">
        <v>225</v>
      </c>
      <c r="N3879" s="183" t="s">
        <v>36</v>
      </c>
      <c r="O3879" s="181" t="s">
        <v>7503</v>
      </c>
      <c r="P3879" s="184" t="s">
        <v>7090</v>
      </c>
      <c r="Q3879" s="185" t="s">
        <v>190</v>
      </c>
      <c r="R3879" s="181" t="s">
        <v>35</v>
      </c>
      <c r="S3879" s="181" t="s">
        <v>225</v>
      </c>
      <c r="T3879" s="186" t="s">
        <v>225</v>
      </c>
      <c r="U3879" s="187" t="s">
        <v>225</v>
      </c>
      <c r="V3879" s="188" t="str" cm="1">
        <f t="array" ref="V3879">IF(SUM(LEN(A3879:U3879))=0,"",IF(OR(OR(ISBLANK(E3879),SUM(LEN(B3879),LEN(C3879))=0),AND(NOT(D3879="Unknown"),ISBLANK(I3879)),AND(NOT(N3879="Unknown"),ISBLANK(Q3879))),"Missing Information", INDEX(Table15[Entire Service Line Classification], MATCH(SUMIFS(Table15[Unique ID],Table15[System-Owned Portion],D3879,Table15[If Material Anything Other than "Lead" in Column E,Was Material Ever Previously Lead?],F3879,Table15[Customer-Owned Portion],N3879),Table15[Unique ID],0),0)))</f>
        <v>Non-lead</v>
      </c>
      <c r="W3879" s="189"/>
    </row>
    <row r="3880" spans="1:23" s="190" customFormat="1" ht="56.25" x14ac:dyDescent="0.25">
      <c r="A3880" s="180" t="s">
        <v>225</v>
      </c>
      <c r="B3880" s="181" t="s">
        <v>7525</v>
      </c>
      <c r="C3880" s="182" t="s">
        <v>225</v>
      </c>
      <c r="D3880" s="183" t="s">
        <v>36</v>
      </c>
      <c r="E3880" s="181" t="s">
        <v>35</v>
      </c>
      <c r="F3880" s="183" t="s">
        <v>35</v>
      </c>
      <c r="G3880" s="181" t="s">
        <v>7503</v>
      </c>
      <c r="H3880" s="184" t="s">
        <v>7090</v>
      </c>
      <c r="I3880" s="185" t="s">
        <v>190</v>
      </c>
      <c r="J3880" s="181" t="s">
        <v>35</v>
      </c>
      <c r="K3880" s="181" t="s">
        <v>225</v>
      </c>
      <c r="L3880" s="186" t="s">
        <v>225</v>
      </c>
      <c r="M3880" s="187" t="s">
        <v>225</v>
      </c>
      <c r="N3880" s="183" t="s">
        <v>36</v>
      </c>
      <c r="O3880" s="181" t="s">
        <v>7503</v>
      </c>
      <c r="P3880" s="184" t="s">
        <v>7090</v>
      </c>
      <c r="Q3880" s="185" t="s">
        <v>190</v>
      </c>
      <c r="R3880" s="181" t="s">
        <v>35</v>
      </c>
      <c r="S3880" s="181" t="s">
        <v>225</v>
      </c>
      <c r="T3880" s="186" t="s">
        <v>225</v>
      </c>
      <c r="U3880" s="187" t="s">
        <v>225</v>
      </c>
      <c r="V3880" s="188" t="str" cm="1">
        <f t="array" ref="V3880">IF(SUM(LEN(A3880:U3880))=0,"",IF(OR(OR(ISBLANK(E3880),SUM(LEN(B3880),LEN(C3880))=0),AND(NOT(D3880="Unknown"),ISBLANK(I3880)),AND(NOT(N3880="Unknown"),ISBLANK(Q3880))),"Missing Information", INDEX(Table15[Entire Service Line Classification], MATCH(SUMIFS(Table15[Unique ID],Table15[System-Owned Portion],D3880,Table15[If Material Anything Other than "Lead" in Column E,Was Material Ever Previously Lead?],F3880,Table15[Customer-Owned Portion],N3880),Table15[Unique ID],0),0)))</f>
        <v>Non-lead</v>
      </c>
      <c r="W3880" s="189"/>
    </row>
    <row r="3881" spans="1:23" s="190" customFormat="1" ht="56.25" x14ac:dyDescent="0.25">
      <c r="A3881" s="180" t="s">
        <v>225</v>
      </c>
      <c r="B3881" s="181" t="s">
        <v>7526</v>
      </c>
      <c r="C3881" s="182" t="s">
        <v>225</v>
      </c>
      <c r="D3881" s="183" t="s">
        <v>36</v>
      </c>
      <c r="E3881" s="181" t="s">
        <v>35</v>
      </c>
      <c r="F3881" s="183" t="s">
        <v>35</v>
      </c>
      <c r="G3881" s="181" t="s">
        <v>7503</v>
      </c>
      <c r="H3881" s="184" t="s">
        <v>7090</v>
      </c>
      <c r="I3881" s="185" t="s">
        <v>190</v>
      </c>
      <c r="J3881" s="181" t="s">
        <v>35</v>
      </c>
      <c r="K3881" s="181" t="s">
        <v>225</v>
      </c>
      <c r="L3881" s="186" t="s">
        <v>225</v>
      </c>
      <c r="M3881" s="187" t="s">
        <v>225</v>
      </c>
      <c r="N3881" s="183" t="s">
        <v>36</v>
      </c>
      <c r="O3881" s="181" t="s">
        <v>7503</v>
      </c>
      <c r="P3881" s="184" t="s">
        <v>7090</v>
      </c>
      <c r="Q3881" s="185" t="s">
        <v>190</v>
      </c>
      <c r="R3881" s="181" t="s">
        <v>35</v>
      </c>
      <c r="S3881" s="181" t="s">
        <v>225</v>
      </c>
      <c r="T3881" s="186" t="s">
        <v>225</v>
      </c>
      <c r="U3881" s="187" t="s">
        <v>225</v>
      </c>
      <c r="V3881" s="188" t="str" cm="1">
        <f t="array" ref="V3881">IF(SUM(LEN(A3881:U3881))=0,"",IF(OR(OR(ISBLANK(E3881),SUM(LEN(B3881),LEN(C3881))=0),AND(NOT(D3881="Unknown"),ISBLANK(I3881)),AND(NOT(N3881="Unknown"),ISBLANK(Q3881))),"Missing Information", INDEX(Table15[Entire Service Line Classification], MATCH(SUMIFS(Table15[Unique ID],Table15[System-Owned Portion],D3881,Table15[If Material Anything Other than "Lead" in Column E,Was Material Ever Previously Lead?],F3881,Table15[Customer-Owned Portion],N3881),Table15[Unique ID],0),0)))</f>
        <v>Non-lead</v>
      </c>
      <c r="W3881" s="189"/>
    </row>
    <row r="3882" spans="1:23" s="190" customFormat="1" ht="56.25" x14ac:dyDescent="0.25">
      <c r="A3882" s="180" t="s">
        <v>225</v>
      </c>
      <c r="B3882" s="181" t="s">
        <v>7527</v>
      </c>
      <c r="C3882" s="182" t="s">
        <v>225</v>
      </c>
      <c r="D3882" s="183" t="s">
        <v>36</v>
      </c>
      <c r="E3882" s="181" t="s">
        <v>35</v>
      </c>
      <c r="F3882" s="183" t="s">
        <v>35</v>
      </c>
      <c r="G3882" s="181" t="s">
        <v>7503</v>
      </c>
      <c r="H3882" s="184" t="s">
        <v>7090</v>
      </c>
      <c r="I3882" s="185" t="s">
        <v>190</v>
      </c>
      <c r="J3882" s="181" t="s">
        <v>35</v>
      </c>
      <c r="K3882" s="181" t="s">
        <v>225</v>
      </c>
      <c r="L3882" s="186" t="s">
        <v>225</v>
      </c>
      <c r="M3882" s="187" t="s">
        <v>225</v>
      </c>
      <c r="N3882" s="183" t="s">
        <v>36</v>
      </c>
      <c r="O3882" s="181" t="s">
        <v>7503</v>
      </c>
      <c r="P3882" s="184" t="s">
        <v>7090</v>
      </c>
      <c r="Q3882" s="185" t="s">
        <v>190</v>
      </c>
      <c r="R3882" s="181" t="s">
        <v>35</v>
      </c>
      <c r="S3882" s="181" t="s">
        <v>225</v>
      </c>
      <c r="T3882" s="186" t="s">
        <v>225</v>
      </c>
      <c r="U3882" s="187" t="s">
        <v>225</v>
      </c>
      <c r="V3882" s="188" t="str" cm="1">
        <f t="array" ref="V3882">IF(SUM(LEN(A3882:U3882))=0,"",IF(OR(OR(ISBLANK(E3882),SUM(LEN(B3882),LEN(C3882))=0),AND(NOT(D3882="Unknown"),ISBLANK(I3882)),AND(NOT(N3882="Unknown"),ISBLANK(Q3882))),"Missing Information", INDEX(Table15[Entire Service Line Classification], MATCH(SUMIFS(Table15[Unique ID],Table15[System-Owned Portion],D3882,Table15[If Material Anything Other than "Lead" in Column E,Was Material Ever Previously Lead?],F3882,Table15[Customer-Owned Portion],N3882),Table15[Unique ID],0),0)))</f>
        <v>Non-lead</v>
      </c>
      <c r="W3882" s="189"/>
    </row>
    <row r="3883" spans="1:23" s="190" customFormat="1" ht="56.25" x14ac:dyDescent="0.25">
      <c r="A3883" s="180" t="s">
        <v>225</v>
      </c>
      <c r="B3883" s="181" t="s">
        <v>7528</v>
      </c>
      <c r="C3883" s="182" t="s">
        <v>225</v>
      </c>
      <c r="D3883" s="183" t="s">
        <v>36</v>
      </c>
      <c r="E3883" s="181" t="s">
        <v>35</v>
      </c>
      <c r="F3883" s="183" t="s">
        <v>35</v>
      </c>
      <c r="G3883" s="181" t="s">
        <v>7503</v>
      </c>
      <c r="H3883" s="184" t="s">
        <v>7090</v>
      </c>
      <c r="I3883" s="185" t="s">
        <v>190</v>
      </c>
      <c r="J3883" s="181" t="s">
        <v>35</v>
      </c>
      <c r="K3883" s="181" t="s">
        <v>225</v>
      </c>
      <c r="L3883" s="186" t="s">
        <v>225</v>
      </c>
      <c r="M3883" s="187" t="s">
        <v>225</v>
      </c>
      <c r="N3883" s="183" t="s">
        <v>36</v>
      </c>
      <c r="O3883" s="181" t="s">
        <v>7503</v>
      </c>
      <c r="P3883" s="184" t="s">
        <v>7090</v>
      </c>
      <c r="Q3883" s="185" t="s">
        <v>190</v>
      </c>
      <c r="R3883" s="181" t="s">
        <v>35</v>
      </c>
      <c r="S3883" s="181" t="s">
        <v>225</v>
      </c>
      <c r="T3883" s="186" t="s">
        <v>225</v>
      </c>
      <c r="U3883" s="187" t="s">
        <v>225</v>
      </c>
      <c r="V3883" s="188" t="str" cm="1">
        <f t="array" ref="V3883">IF(SUM(LEN(A3883:U3883))=0,"",IF(OR(OR(ISBLANK(E3883),SUM(LEN(B3883),LEN(C3883))=0),AND(NOT(D3883="Unknown"),ISBLANK(I3883)),AND(NOT(N3883="Unknown"),ISBLANK(Q3883))),"Missing Information", INDEX(Table15[Entire Service Line Classification], MATCH(SUMIFS(Table15[Unique ID],Table15[System-Owned Portion],D3883,Table15[If Material Anything Other than "Lead" in Column E,Was Material Ever Previously Lead?],F3883,Table15[Customer-Owned Portion],N3883),Table15[Unique ID],0),0)))</f>
        <v>Non-lead</v>
      </c>
      <c r="W3883" s="189"/>
    </row>
    <row r="3884" spans="1:23" s="190" customFormat="1" ht="56.25" x14ac:dyDescent="0.25">
      <c r="A3884" s="180" t="s">
        <v>225</v>
      </c>
      <c r="B3884" s="181" t="s">
        <v>7529</v>
      </c>
      <c r="C3884" s="182" t="s">
        <v>225</v>
      </c>
      <c r="D3884" s="183" t="s">
        <v>36</v>
      </c>
      <c r="E3884" s="181" t="s">
        <v>35</v>
      </c>
      <c r="F3884" s="183" t="s">
        <v>35</v>
      </c>
      <c r="G3884" s="181" t="s">
        <v>7503</v>
      </c>
      <c r="H3884" s="184" t="s">
        <v>7090</v>
      </c>
      <c r="I3884" s="185" t="s">
        <v>190</v>
      </c>
      <c r="J3884" s="181" t="s">
        <v>35</v>
      </c>
      <c r="K3884" s="181" t="s">
        <v>225</v>
      </c>
      <c r="L3884" s="186" t="s">
        <v>225</v>
      </c>
      <c r="M3884" s="187" t="s">
        <v>225</v>
      </c>
      <c r="N3884" s="183" t="s">
        <v>36</v>
      </c>
      <c r="O3884" s="181" t="s">
        <v>7503</v>
      </c>
      <c r="P3884" s="184" t="s">
        <v>7090</v>
      </c>
      <c r="Q3884" s="185" t="s">
        <v>190</v>
      </c>
      <c r="R3884" s="181" t="s">
        <v>35</v>
      </c>
      <c r="S3884" s="181" t="s">
        <v>225</v>
      </c>
      <c r="T3884" s="186" t="s">
        <v>225</v>
      </c>
      <c r="U3884" s="187" t="s">
        <v>225</v>
      </c>
      <c r="V3884" s="188" t="str" cm="1">
        <f t="array" ref="V3884">IF(SUM(LEN(A3884:U3884))=0,"",IF(OR(OR(ISBLANK(E3884),SUM(LEN(B3884),LEN(C3884))=0),AND(NOT(D3884="Unknown"),ISBLANK(I3884)),AND(NOT(N3884="Unknown"),ISBLANK(Q3884))),"Missing Information", INDEX(Table15[Entire Service Line Classification], MATCH(SUMIFS(Table15[Unique ID],Table15[System-Owned Portion],D3884,Table15[If Material Anything Other than "Lead" in Column E,Was Material Ever Previously Lead?],F3884,Table15[Customer-Owned Portion],N3884),Table15[Unique ID],0),0)))</f>
        <v>Non-lead</v>
      </c>
      <c r="W3884" s="189"/>
    </row>
    <row r="3885" spans="1:23" s="190" customFormat="1" ht="56.25" x14ac:dyDescent="0.25">
      <c r="A3885" s="180" t="s">
        <v>225</v>
      </c>
      <c r="B3885" s="181" t="s">
        <v>7530</v>
      </c>
      <c r="C3885" s="182" t="s">
        <v>225</v>
      </c>
      <c r="D3885" s="183" t="s">
        <v>36</v>
      </c>
      <c r="E3885" s="181" t="s">
        <v>35</v>
      </c>
      <c r="F3885" s="183" t="s">
        <v>35</v>
      </c>
      <c r="G3885" s="181" t="s">
        <v>7340</v>
      </c>
      <c r="H3885" s="184" t="s">
        <v>7090</v>
      </c>
      <c r="I3885" s="185" t="s">
        <v>190</v>
      </c>
      <c r="J3885" s="181" t="s">
        <v>35</v>
      </c>
      <c r="K3885" s="181" t="s">
        <v>225</v>
      </c>
      <c r="L3885" s="186" t="s">
        <v>225</v>
      </c>
      <c r="M3885" s="187" t="s">
        <v>225</v>
      </c>
      <c r="N3885" s="183" t="s">
        <v>36</v>
      </c>
      <c r="O3885" s="181" t="s">
        <v>7340</v>
      </c>
      <c r="P3885" s="184" t="s">
        <v>7090</v>
      </c>
      <c r="Q3885" s="185" t="s">
        <v>190</v>
      </c>
      <c r="R3885" s="181" t="s">
        <v>35</v>
      </c>
      <c r="S3885" s="181" t="s">
        <v>225</v>
      </c>
      <c r="T3885" s="186" t="s">
        <v>225</v>
      </c>
      <c r="U3885" s="187" t="s">
        <v>225</v>
      </c>
      <c r="V3885" s="188" t="str" cm="1">
        <f t="array" ref="V3885">IF(SUM(LEN(A3885:U3885))=0,"",IF(OR(OR(ISBLANK(E3885),SUM(LEN(B3885),LEN(C3885))=0),AND(NOT(D3885="Unknown"),ISBLANK(I3885)),AND(NOT(N3885="Unknown"),ISBLANK(Q3885))),"Missing Information", INDEX(Table15[Entire Service Line Classification], MATCH(SUMIFS(Table15[Unique ID],Table15[System-Owned Portion],D3885,Table15[If Material Anything Other than "Lead" in Column E,Was Material Ever Previously Lead?],F3885,Table15[Customer-Owned Portion],N3885),Table15[Unique ID],0),0)))</f>
        <v>Non-lead</v>
      </c>
      <c r="W3885" s="189"/>
    </row>
    <row r="3886" spans="1:23" s="190" customFormat="1" ht="56.25" x14ac:dyDescent="0.25">
      <c r="A3886" s="180" t="s">
        <v>225</v>
      </c>
      <c r="B3886" s="181" t="s">
        <v>7531</v>
      </c>
      <c r="C3886" s="182" t="s">
        <v>225</v>
      </c>
      <c r="D3886" s="183" t="s">
        <v>36</v>
      </c>
      <c r="E3886" s="181" t="s">
        <v>35</v>
      </c>
      <c r="F3886" s="183" t="s">
        <v>35</v>
      </c>
      <c r="G3886" s="181" t="s">
        <v>7340</v>
      </c>
      <c r="H3886" s="184" t="s">
        <v>7090</v>
      </c>
      <c r="I3886" s="185" t="s">
        <v>190</v>
      </c>
      <c r="J3886" s="181" t="s">
        <v>35</v>
      </c>
      <c r="K3886" s="181" t="s">
        <v>225</v>
      </c>
      <c r="L3886" s="186" t="s">
        <v>225</v>
      </c>
      <c r="M3886" s="187" t="s">
        <v>225</v>
      </c>
      <c r="N3886" s="183" t="s">
        <v>36</v>
      </c>
      <c r="O3886" s="181" t="s">
        <v>7340</v>
      </c>
      <c r="P3886" s="184" t="s">
        <v>7090</v>
      </c>
      <c r="Q3886" s="185" t="s">
        <v>190</v>
      </c>
      <c r="R3886" s="181" t="s">
        <v>35</v>
      </c>
      <c r="S3886" s="181" t="s">
        <v>225</v>
      </c>
      <c r="T3886" s="186" t="s">
        <v>225</v>
      </c>
      <c r="U3886" s="187" t="s">
        <v>225</v>
      </c>
      <c r="V3886" s="188" t="str" cm="1">
        <f t="array" ref="V3886">IF(SUM(LEN(A3886:U3886))=0,"",IF(OR(OR(ISBLANK(E3886),SUM(LEN(B3886),LEN(C3886))=0),AND(NOT(D3886="Unknown"),ISBLANK(I3886)),AND(NOT(N3886="Unknown"),ISBLANK(Q3886))),"Missing Information", INDEX(Table15[Entire Service Line Classification], MATCH(SUMIFS(Table15[Unique ID],Table15[System-Owned Portion],D3886,Table15[If Material Anything Other than "Lead" in Column E,Was Material Ever Previously Lead?],F3886,Table15[Customer-Owned Portion],N3886),Table15[Unique ID],0),0)))</f>
        <v>Non-lead</v>
      </c>
      <c r="W3886" s="189"/>
    </row>
    <row r="3887" spans="1:23" s="190" customFormat="1" ht="56.25" x14ac:dyDescent="0.25">
      <c r="A3887" s="180" t="s">
        <v>225</v>
      </c>
      <c r="B3887" s="181" t="s">
        <v>7532</v>
      </c>
      <c r="C3887" s="182" t="s">
        <v>225</v>
      </c>
      <c r="D3887" s="183" t="s">
        <v>36</v>
      </c>
      <c r="E3887" s="181" t="s">
        <v>35</v>
      </c>
      <c r="F3887" s="183" t="s">
        <v>35</v>
      </c>
      <c r="G3887" s="181" t="s">
        <v>7340</v>
      </c>
      <c r="H3887" s="184" t="s">
        <v>7090</v>
      </c>
      <c r="I3887" s="185" t="s">
        <v>190</v>
      </c>
      <c r="J3887" s="181" t="s">
        <v>35</v>
      </c>
      <c r="K3887" s="181" t="s">
        <v>225</v>
      </c>
      <c r="L3887" s="186" t="s">
        <v>225</v>
      </c>
      <c r="M3887" s="187" t="s">
        <v>225</v>
      </c>
      <c r="N3887" s="183" t="s">
        <v>36</v>
      </c>
      <c r="O3887" s="181" t="s">
        <v>7340</v>
      </c>
      <c r="P3887" s="184" t="s">
        <v>7090</v>
      </c>
      <c r="Q3887" s="185" t="s">
        <v>190</v>
      </c>
      <c r="R3887" s="181" t="s">
        <v>35</v>
      </c>
      <c r="S3887" s="181" t="s">
        <v>225</v>
      </c>
      <c r="T3887" s="186" t="s">
        <v>225</v>
      </c>
      <c r="U3887" s="187" t="s">
        <v>225</v>
      </c>
      <c r="V3887" s="188" t="str" cm="1">
        <f t="array" ref="V3887">IF(SUM(LEN(A3887:U3887))=0,"",IF(OR(OR(ISBLANK(E3887),SUM(LEN(B3887),LEN(C3887))=0),AND(NOT(D3887="Unknown"),ISBLANK(I3887)),AND(NOT(N3887="Unknown"),ISBLANK(Q3887))),"Missing Information", INDEX(Table15[Entire Service Line Classification], MATCH(SUMIFS(Table15[Unique ID],Table15[System-Owned Portion],D3887,Table15[If Material Anything Other than "Lead" in Column E,Was Material Ever Previously Lead?],F3887,Table15[Customer-Owned Portion],N3887),Table15[Unique ID],0),0)))</f>
        <v>Non-lead</v>
      </c>
      <c r="W3887" s="189"/>
    </row>
    <row r="3888" spans="1:23" s="190" customFormat="1" ht="56.25" x14ac:dyDescent="0.25">
      <c r="A3888" s="180" t="s">
        <v>225</v>
      </c>
      <c r="B3888" s="181" t="s">
        <v>7533</v>
      </c>
      <c r="C3888" s="182" t="s">
        <v>225</v>
      </c>
      <c r="D3888" s="183" t="s">
        <v>36</v>
      </c>
      <c r="E3888" s="181" t="s">
        <v>35</v>
      </c>
      <c r="F3888" s="183" t="s">
        <v>35</v>
      </c>
      <c r="G3888" s="181" t="s">
        <v>7340</v>
      </c>
      <c r="H3888" s="184" t="s">
        <v>7090</v>
      </c>
      <c r="I3888" s="185" t="s">
        <v>190</v>
      </c>
      <c r="J3888" s="181" t="s">
        <v>35</v>
      </c>
      <c r="K3888" s="181" t="s">
        <v>225</v>
      </c>
      <c r="L3888" s="186" t="s">
        <v>225</v>
      </c>
      <c r="M3888" s="187" t="s">
        <v>225</v>
      </c>
      <c r="N3888" s="183" t="s">
        <v>36</v>
      </c>
      <c r="O3888" s="181" t="s">
        <v>7340</v>
      </c>
      <c r="P3888" s="184" t="s">
        <v>7090</v>
      </c>
      <c r="Q3888" s="185" t="s">
        <v>190</v>
      </c>
      <c r="R3888" s="181" t="s">
        <v>35</v>
      </c>
      <c r="S3888" s="181" t="s">
        <v>225</v>
      </c>
      <c r="T3888" s="186" t="s">
        <v>225</v>
      </c>
      <c r="U3888" s="187" t="s">
        <v>225</v>
      </c>
      <c r="V3888" s="188" t="str" cm="1">
        <f t="array" ref="V3888">IF(SUM(LEN(A3888:U3888))=0,"",IF(OR(OR(ISBLANK(E3888),SUM(LEN(B3888),LEN(C3888))=0),AND(NOT(D3888="Unknown"),ISBLANK(I3888)),AND(NOT(N3888="Unknown"),ISBLANK(Q3888))),"Missing Information", INDEX(Table15[Entire Service Line Classification], MATCH(SUMIFS(Table15[Unique ID],Table15[System-Owned Portion],D3888,Table15[If Material Anything Other than "Lead" in Column E,Was Material Ever Previously Lead?],F3888,Table15[Customer-Owned Portion],N3888),Table15[Unique ID],0),0)))</f>
        <v>Non-lead</v>
      </c>
      <c r="W3888" s="189"/>
    </row>
    <row r="3889" spans="1:23" s="190" customFormat="1" ht="56.25" x14ac:dyDescent="0.25">
      <c r="A3889" s="180" t="s">
        <v>225</v>
      </c>
      <c r="B3889" s="181" t="s">
        <v>7534</v>
      </c>
      <c r="C3889" s="182" t="s">
        <v>225</v>
      </c>
      <c r="D3889" s="183" t="s">
        <v>36</v>
      </c>
      <c r="E3889" s="181" t="s">
        <v>35</v>
      </c>
      <c r="F3889" s="183" t="s">
        <v>35</v>
      </c>
      <c r="G3889" s="181" t="s">
        <v>7340</v>
      </c>
      <c r="H3889" s="184" t="s">
        <v>7090</v>
      </c>
      <c r="I3889" s="185" t="s">
        <v>190</v>
      </c>
      <c r="J3889" s="181" t="s">
        <v>35</v>
      </c>
      <c r="K3889" s="181" t="s">
        <v>225</v>
      </c>
      <c r="L3889" s="186" t="s">
        <v>225</v>
      </c>
      <c r="M3889" s="187" t="s">
        <v>225</v>
      </c>
      <c r="N3889" s="183" t="s">
        <v>36</v>
      </c>
      <c r="O3889" s="181" t="s">
        <v>7340</v>
      </c>
      <c r="P3889" s="184" t="s">
        <v>7090</v>
      </c>
      <c r="Q3889" s="185" t="s">
        <v>190</v>
      </c>
      <c r="R3889" s="181" t="s">
        <v>35</v>
      </c>
      <c r="S3889" s="181" t="s">
        <v>225</v>
      </c>
      <c r="T3889" s="186" t="s">
        <v>225</v>
      </c>
      <c r="U3889" s="187" t="s">
        <v>225</v>
      </c>
      <c r="V3889" s="188" t="str" cm="1">
        <f t="array" ref="V3889">IF(SUM(LEN(A3889:U3889))=0,"",IF(OR(OR(ISBLANK(E3889),SUM(LEN(B3889),LEN(C3889))=0),AND(NOT(D3889="Unknown"),ISBLANK(I3889)),AND(NOT(N3889="Unknown"),ISBLANK(Q3889))),"Missing Information", INDEX(Table15[Entire Service Line Classification], MATCH(SUMIFS(Table15[Unique ID],Table15[System-Owned Portion],D3889,Table15[If Material Anything Other than "Lead" in Column E,Was Material Ever Previously Lead?],F3889,Table15[Customer-Owned Portion],N3889),Table15[Unique ID],0),0)))</f>
        <v>Non-lead</v>
      </c>
      <c r="W3889" s="189"/>
    </row>
    <row r="3890" spans="1:23" s="190" customFormat="1" ht="56.25" x14ac:dyDescent="0.25">
      <c r="A3890" s="180" t="s">
        <v>225</v>
      </c>
      <c r="B3890" s="181" t="s">
        <v>7535</v>
      </c>
      <c r="C3890" s="182" t="s">
        <v>225</v>
      </c>
      <c r="D3890" s="183" t="s">
        <v>36</v>
      </c>
      <c r="E3890" s="181" t="s">
        <v>35</v>
      </c>
      <c r="F3890" s="183" t="s">
        <v>35</v>
      </c>
      <c r="G3890" s="181" t="s">
        <v>7340</v>
      </c>
      <c r="H3890" s="184" t="s">
        <v>7090</v>
      </c>
      <c r="I3890" s="185" t="s">
        <v>190</v>
      </c>
      <c r="J3890" s="181" t="s">
        <v>35</v>
      </c>
      <c r="K3890" s="181" t="s">
        <v>225</v>
      </c>
      <c r="L3890" s="186" t="s">
        <v>225</v>
      </c>
      <c r="M3890" s="187" t="s">
        <v>225</v>
      </c>
      <c r="N3890" s="183" t="s">
        <v>36</v>
      </c>
      <c r="O3890" s="181" t="s">
        <v>7340</v>
      </c>
      <c r="P3890" s="184" t="s">
        <v>7090</v>
      </c>
      <c r="Q3890" s="185" t="s">
        <v>190</v>
      </c>
      <c r="R3890" s="181" t="s">
        <v>35</v>
      </c>
      <c r="S3890" s="181" t="s">
        <v>225</v>
      </c>
      <c r="T3890" s="186" t="s">
        <v>225</v>
      </c>
      <c r="U3890" s="187" t="s">
        <v>225</v>
      </c>
      <c r="V3890" s="188" t="str" cm="1">
        <f t="array" ref="V3890">IF(SUM(LEN(A3890:U3890))=0,"",IF(OR(OR(ISBLANK(E3890),SUM(LEN(B3890),LEN(C3890))=0),AND(NOT(D3890="Unknown"),ISBLANK(I3890)),AND(NOT(N3890="Unknown"),ISBLANK(Q3890))),"Missing Information", INDEX(Table15[Entire Service Line Classification], MATCH(SUMIFS(Table15[Unique ID],Table15[System-Owned Portion],D3890,Table15[If Material Anything Other than "Lead" in Column E,Was Material Ever Previously Lead?],F3890,Table15[Customer-Owned Portion],N3890),Table15[Unique ID],0),0)))</f>
        <v>Non-lead</v>
      </c>
      <c r="W3890" s="189"/>
    </row>
    <row r="3891" spans="1:23" s="190" customFormat="1" ht="56.25" x14ac:dyDescent="0.25">
      <c r="A3891" s="180" t="s">
        <v>225</v>
      </c>
      <c r="B3891" s="181" t="s">
        <v>7536</v>
      </c>
      <c r="C3891" s="182" t="s">
        <v>225</v>
      </c>
      <c r="D3891" s="183" t="s">
        <v>36</v>
      </c>
      <c r="E3891" s="181" t="s">
        <v>35</v>
      </c>
      <c r="F3891" s="183" t="s">
        <v>35</v>
      </c>
      <c r="G3891" s="181" t="s">
        <v>7340</v>
      </c>
      <c r="H3891" s="184" t="s">
        <v>7090</v>
      </c>
      <c r="I3891" s="185" t="s">
        <v>190</v>
      </c>
      <c r="J3891" s="181" t="s">
        <v>35</v>
      </c>
      <c r="K3891" s="181" t="s">
        <v>225</v>
      </c>
      <c r="L3891" s="186" t="s">
        <v>225</v>
      </c>
      <c r="M3891" s="187" t="s">
        <v>225</v>
      </c>
      <c r="N3891" s="183" t="s">
        <v>36</v>
      </c>
      <c r="O3891" s="181" t="s">
        <v>7340</v>
      </c>
      <c r="P3891" s="184" t="s">
        <v>7090</v>
      </c>
      <c r="Q3891" s="185" t="s">
        <v>190</v>
      </c>
      <c r="R3891" s="181" t="s">
        <v>35</v>
      </c>
      <c r="S3891" s="181" t="s">
        <v>225</v>
      </c>
      <c r="T3891" s="186" t="s">
        <v>225</v>
      </c>
      <c r="U3891" s="187" t="s">
        <v>225</v>
      </c>
      <c r="V3891" s="188" t="str" cm="1">
        <f t="array" ref="V3891">IF(SUM(LEN(A3891:U3891))=0,"",IF(OR(OR(ISBLANK(E3891),SUM(LEN(B3891),LEN(C3891))=0),AND(NOT(D3891="Unknown"),ISBLANK(I3891)),AND(NOT(N3891="Unknown"),ISBLANK(Q3891))),"Missing Information", INDEX(Table15[Entire Service Line Classification], MATCH(SUMIFS(Table15[Unique ID],Table15[System-Owned Portion],D3891,Table15[If Material Anything Other than "Lead" in Column E,Was Material Ever Previously Lead?],F3891,Table15[Customer-Owned Portion],N3891),Table15[Unique ID],0),0)))</f>
        <v>Non-lead</v>
      </c>
      <c r="W3891" s="189"/>
    </row>
    <row r="3892" spans="1:23" s="190" customFormat="1" ht="56.25" x14ac:dyDescent="0.25">
      <c r="A3892" s="180" t="s">
        <v>225</v>
      </c>
      <c r="B3892" s="181" t="s">
        <v>7537</v>
      </c>
      <c r="C3892" s="182" t="s">
        <v>225</v>
      </c>
      <c r="D3892" s="183" t="s">
        <v>36</v>
      </c>
      <c r="E3892" s="181" t="s">
        <v>35</v>
      </c>
      <c r="F3892" s="183" t="s">
        <v>35</v>
      </c>
      <c r="G3892" s="181" t="s">
        <v>7340</v>
      </c>
      <c r="H3892" s="184" t="s">
        <v>7090</v>
      </c>
      <c r="I3892" s="185" t="s">
        <v>190</v>
      </c>
      <c r="J3892" s="181" t="s">
        <v>35</v>
      </c>
      <c r="K3892" s="181" t="s">
        <v>225</v>
      </c>
      <c r="L3892" s="186" t="s">
        <v>225</v>
      </c>
      <c r="M3892" s="187" t="s">
        <v>225</v>
      </c>
      <c r="N3892" s="183" t="s">
        <v>36</v>
      </c>
      <c r="O3892" s="181" t="s">
        <v>7340</v>
      </c>
      <c r="P3892" s="184" t="s">
        <v>7090</v>
      </c>
      <c r="Q3892" s="185" t="s">
        <v>190</v>
      </c>
      <c r="R3892" s="181" t="s">
        <v>35</v>
      </c>
      <c r="S3892" s="181" t="s">
        <v>225</v>
      </c>
      <c r="T3892" s="186" t="s">
        <v>225</v>
      </c>
      <c r="U3892" s="187" t="s">
        <v>225</v>
      </c>
      <c r="V3892" s="188" t="str" cm="1">
        <f t="array" ref="V3892">IF(SUM(LEN(A3892:U3892))=0,"",IF(OR(OR(ISBLANK(E3892),SUM(LEN(B3892),LEN(C3892))=0),AND(NOT(D3892="Unknown"),ISBLANK(I3892)),AND(NOT(N3892="Unknown"),ISBLANK(Q3892))),"Missing Information", INDEX(Table15[Entire Service Line Classification], MATCH(SUMIFS(Table15[Unique ID],Table15[System-Owned Portion],D3892,Table15[If Material Anything Other than "Lead" in Column E,Was Material Ever Previously Lead?],F3892,Table15[Customer-Owned Portion],N3892),Table15[Unique ID],0),0)))</f>
        <v>Non-lead</v>
      </c>
      <c r="W3892" s="189"/>
    </row>
    <row r="3893" spans="1:23" s="190" customFormat="1" ht="56.25" x14ac:dyDescent="0.25">
      <c r="A3893" s="180" t="s">
        <v>225</v>
      </c>
      <c r="B3893" s="181" t="s">
        <v>7538</v>
      </c>
      <c r="C3893" s="182" t="s">
        <v>225</v>
      </c>
      <c r="D3893" s="183" t="s">
        <v>36</v>
      </c>
      <c r="E3893" s="181" t="s">
        <v>35</v>
      </c>
      <c r="F3893" s="183" t="s">
        <v>35</v>
      </c>
      <c r="G3893" s="181" t="s">
        <v>7340</v>
      </c>
      <c r="H3893" s="184" t="s">
        <v>7090</v>
      </c>
      <c r="I3893" s="185" t="s">
        <v>190</v>
      </c>
      <c r="J3893" s="181" t="s">
        <v>35</v>
      </c>
      <c r="K3893" s="181" t="s">
        <v>225</v>
      </c>
      <c r="L3893" s="186" t="s">
        <v>225</v>
      </c>
      <c r="M3893" s="187" t="s">
        <v>225</v>
      </c>
      <c r="N3893" s="183" t="s">
        <v>36</v>
      </c>
      <c r="O3893" s="181" t="s">
        <v>7340</v>
      </c>
      <c r="P3893" s="184" t="s">
        <v>7090</v>
      </c>
      <c r="Q3893" s="185" t="s">
        <v>190</v>
      </c>
      <c r="R3893" s="181" t="s">
        <v>35</v>
      </c>
      <c r="S3893" s="181" t="s">
        <v>225</v>
      </c>
      <c r="T3893" s="186" t="s">
        <v>225</v>
      </c>
      <c r="U3893" s="187" t="s">
        <v>225</v>
      </c>
      <c r="V3893" s="188" t="str" cm="1">
        <f t="array" ref="V3893">IF(SUM(LEN(A3893:U3893))=0,"",IF(OR(OR(ISBLANK(E3893),SUM(LEN(B3893),LEN(C3893))=0),AND(NOT(D3893="Unknown"),ISBLANK(I3893)),AND(NOT(N3893="Unknown"),ISBLANK(Q3893))),"Missing Information", INDEX(Table15[Entire Service Line Classification], MATCH(SUMIFS(Table15[Unique ID],Table15[System-Owned Portion],D3893,Table15[If Material Anything Other than "Lead" in Column E,Was Material Ever Previously Lead?],F3893,Table15[Customer-Owned Portion],N3893),Table15[Unique ID],0),0)))</f>
        <v>Non-lead</v>
      </c>
      <c r="W3893" s="189"/>
    </row>
    <row r="3894" spans="1:23" s="190" customFormat="1" ht="56.25" x14ac:dyDescent="0.25">
      <c r="A3894" s="180" t="s">
        <v>225</v>
      </c>
      <c r="B3894" s="181" t="s">
        <v>7539</v>
      </c>
      <c r="C3894" s="182" t="s">
        <v>225</v>
      </c>
      <c r="D3894" s="183" t="s">
        <v>36</v>
      </c>
      <c r="E3894" s="181" t="s">
        <v>35</v>
      </c>
      <c r="F3894" s="183" t="s">
        <v>35</v>
      </c>
      <c r="G3894" s="181" t="s">
        <v>7340</v>
      </c>
      <c r="H3894" s="184" t="s">
        <v>7090</v>
      </c>
      <c r="I3894" s="185" t="s">
        <v>190</v>
      </c>
      <c r="J3894" s="181" t="s">
        <v>35</v>
      </c>
      <c r="K3894" s="181" t="s">
        <v>225</v>
      </c>
      <c r="L3894" s="186" t="s">
        <v>225</v>
      </c>
      <c r="M3894" s="187" t="s">
        <v>225</v>
      </c>
      <c r="N3894" s="183" t="s">
        <v>36</v>
      </c>
      <c r="O3894" s="181" t="s">
        <v>7340</v>
      </c>
      <c r="P3894" s="184" t="s">
        <v>7090</v>
      </c>
      <c r="Q3894" s="185" t="s">
        <v>190</v>
      </c>
      <c r="R3894" s="181" t="s">
        <v>35</v>
      </c>
      <c r="S3894" s="181" t="s">
        <v>225</v>
      </c>
      <c r="T3894" s="186" t="s">
        <v>225</v>
      </c>
      <c r="U3894" s="187" t="s">
        <v>225</v>
      </c>
      <c r="V3894" s="188" t="str" cm="1">
        <f t="array" ref="V3894">IF(SUM(LEN(A3894:U3894))=0,"",IF(OR(OR(ISBLANK(E3894),SUM(LEN(B3894),LEN(C3894))=0),AND(NOT(D3894="Unknown"),ISBLANK(I3894)),AND(NOT(N3894="Unknown"),ISBLANK(Q3894))),"Missing Information", INDEX(Table15[Entire Service Line Classification], MATCH(SUMIFS(Table15[Unique ID],Table15[System-Owned Portion],D3894,Table15[If Material Anything Other than "Lead" in Column E,Was Material Ever Previously Lead?],F3894,Table15[Customer-Owned Portion],N3894),Table15[Unique ID],0),0)))</f>
        <v>Non-lead</v>
      </c>
      <c r="W3894" s="189"/>
    </row>
    <row r="3895" spans="1:23" s="190" customFormat="1" ht="56.25" x14ac:dyDescent="0.25">
      <c r="A3895" s="180" t="s">
        <v>225</v>
      </c>
      <c r="B3895" s="181" t="s">
        <v>7540</v>
      </c>
      <c r="C3895" s="182" t="s">
        <v>225</v>
      </c>
      <c r="D3895" s="183" t="s">
        <v>36</v>
      </c>
      <c r="E3895" s="181" t="s">
        <v>35</v>
      </c>
      <c r="F3895" s="183" t="s">
        <v>35</v>
      </c>
      <c r="G3895" s="181" t="s">
        <v>7340</v>
      </c>
      <c r="H3895" s="184" t="s">
        <v>7090</v>
      </c>
      <c r="I3895" s="185" t="s">
        <v>190</v>
      </c>
      <c r="J3895" s="181" t="s">
        <v>35</v>
      </c>
      <c r="K3895" s="181" t="s">
        <v>225</v>
      </c>
      <c r="L3895" s="186" t="s">
        <v>225</v>
      </c>
      <c r="M3895" s="187" t="s">
        <v>225</v>
      </c>
      <c r="N3895" s="183" t="s">
        <v>36</v>
      </c>
      <c r="O3895" s="181" t="s">
        <v>7340</v>
      </c>
      <c r="P3895" s="184" t="s">
        <v>7090</v>
      </c>
      <c r="Q3895" s="185" t="s">
        <v>190</v>
      </c>
      <c r="R3895" s="181" t="s">
        <v>35</v>
      </c>
      <c r="S3895" s="181" t="s">
        <v>225</v>
      </c>
      <c r="T3895" s="186" t="s">
        <v>225</v>
      </c>
      <c r="U3895" s="187" t="s">
        <v>225</v>
      </c>
      <c r="V3895" s="188" t="str" cm="1">
        <f t="array" ref="V3895">IF(SUM(LEN(A3895:U3895))=0,"",IF(OR(OR(ISBLANK(E3895),SUM(LEN(B3895),LEN(C3895))=0),AND(NOT(D3895="Unknown"),ISBLANK(I3895)),AND(NOT(N3895="Unknown"),ISBLANK(Q3895))),"Missing Information", INDEX(Table15[Entire Service Line Classification], MATCH(SUMIFS(Table15[Unique ID],Table15[System-Owned Portion],D3895,Table15[If Material Anything Other than "Lead" in Column E,Was Material Ever Previously Lead?],F3895,Table15[Customer-Owned Portion],N3895),Table15[Unique ID],0),0)))</f>
        <v>Non-lead</v>
      </c>
      <c r="W3895" s="189"/>
    </row>
    <row r="3896" spans="1:23" s="190" customFormat="1" ht="56.25" x14ac:dyDescent="0.25">
      <c r="A3896" s="180" t="s">
        <v>225</v>
      </c>
      <c r="B3896" s="181" t="s">
        <v>7541</v>
      </c>
      <c r="C3896" s="182" t="s">
        <v>225</v>
      </c>
      <c r="D3896" s="183" t="s">
        <v>36</v>
      </c>
      <c r="E3896" s="181" t="s">
        <v>35</v>
      </c>
      <c r="F3896" s="183" t="s">
        <v>35</v>
      </c>
      <c r="G3896" s="181" t="s">
        <v>7340</v>
      </c>
      <c r="H3896" s="184" t="s">
        <v>7090</v>
      </c>
      <c r="I3896" s="185" t="s">
        <v>190</v>
      </c>
      <c r="J3896" s="181" t="s">
        <v>35</v>
      </c>
      <c r="K3896" s="181" t="s">
        <v>225</v>
      </c>
      <c r="L3896" s="186" t="s">
        <v>225</v>
      </c>
      <c r="M3896" s="187" t="s">
        <v>225</v>
      </c>
      <c r="N3896" s="183" t="s">
        <v>36</v>
      </c>
      <c r="O3896" s="181" t="s">
        <v>7340</v>
      </c>
      <c r="P3896" s="184" t="s">
        <v>7090</v>
      </c>
      <c r="Q3896" s="185" t="s">
        <v>190</v>
      </c>
      <c r="R3896" s="181" t="s">
        <v>35</v>
      </c>
      <c r="S3896" s="181" t="s">
        <v>225</v>
      </c>
      <c r="T3896" s="186" t="s">
        <v>225</v>
      </c>
      <c r="U3896" s="187" t="s">
        <v>225</v>
      </c>
      <c r="V3896" s="188" t="str" cm="1">
        <f t="array" ref="V3896">IF(SUM(LEN(A3896:U3896))=0,"",IF(OR(OR(ISBLANK(E3896),SUM(LEN(B3896),LEN(C3896))=0),AND(NOT(D3896="Unknown"),ISBLANK(I3896)),AND(NOT(N3896="Unknown"),ISBLANK(Q3896))),"Missing Information", INDEX(Table15[Entire Service Line Classification], MATCH(SUMIFS(Table15[Unique ID],Table15[System-Owned Portion],D3896,Table15[If Material Anything Other than "Lead" in Column E,Was Material Ever Previously Lead?],F3896,Table15[Customer-Owned Portion],N3896),Table15[Unique ID],0),0)))</f>
        <v>Non-lead</v>
      </c>
      <c r="W3896" s="189"/>
    </row>
    <row r="3897" spans="1:23" s="190" customFormat="1" ht="56.25" x14ac:dyDescent="0.25">
      <c r="A3897" s="180" t="s">
        <v>225</v>
      </c>
      <c r="B3897" s="181" t="s">
        <v>7542</v>
      </c>
      <c r="C3897" s="182" t="s">
        <v>225</v>
      </c>
      <c r="D3897" s="183" t="s">
        <v>36</v>
      </c>
      <c r="E3897" s="181" t="s">
        <v>35</v>
      </c>
      <c r="F3897" s="183" t="s">
        <v>35</v>
      </c>
      <c r="G3897" s="181" t="s">
        <v>7340</v>
      </c>
      <c r="H3897" s="184" t="s">
        <v>7090</v>
      </c>
      <c r="I3897" s="185" t="s">
        <v>190</v>
      </c>
      <c r="J3897" s="181" t="s">
        <v>35</v>
      </c>
      <c r="K3897" s="181" t="s">
        <v>225</v>
      </c>
      <c r="L3897" s="186" t="s">
        <v>225</v>
      </c>
      <c r="M3897" s="187" t="s">
        <v>225</v>
      </c>
      <c r="N3897" s="183" t="s">
        <v>36</v>
      </c>
      <c r="O3897" s="181" t="s">
        <v>7340</v>
      </c>
      <c r="P3897" s="184" t="s">
        <v>7090</v>
      </c>
      <c r="Q3897" s="185" t="s">
        <v>190</v>
      </c>
      <c r="R3897" s="181" t="s">
        <v>35</v>
      </c>
      <c r="S3897" s="181" t="s">
        <v>225</v>
      </c>
      <c r="T3897" s="186" t="s">
        <v>225</v>
      </c>
      <c r="U3897" s="187" t="s">
        <v>225</v>
      </c>
      <c r="V3897" s="188" t="str" cm="1">
        <f t="array" ref="V3897">IF(SUM(LEN(A3897:U3897))=0,"",IF(OR(OR(ISBLANK(E3897),SUM(LEN(B3897),LEN(C3897))=0),AND(NOT(D3897="Unknown"),ISBLANK(I3897)),AND(NOT(N3897="Unknown"),ISBLANK(Q3897))),"Missing Information", INDEX(Table15[Entire Service Line Classification], MATCH(SUMIFS(Table15[Unique ID],Table15[System-Owned Portion],D3897,Table15[If Material Anything Other than "Lead" in Column E,Was Material Ever Previously Lead?],F3897,Table15[Customer-Owned Portion],N3897),Table15[Unique ID],0),0)))</f>
        <v>Non-lead</v>
      </c>
      <c r="W3897" s="189"/>
    </row>
    <row r="3898" spans="1:23" s="190" customFormat="1" ht="56.25" x14ac:dyDescent="0.25">
      <c r="A3898" s="180" t="s">
        <v>225</v>
      </c>
      <c r="B3898" s="181" t="s">
        <v>7543</v>
      </c>
      <c r="C3898" s="182" t="s">
        <v>225</v>
      </c>
      <c r="D3898" s="183" t="s">
        <v>36</v>
      </c>
      <c r="E3898" s="181" t="s">
        <v>35</v>
      </c>
      <c r="F3898" s="183" t="s">
        <v>35</v>
      </c>
      <c r="G3898" s="181" t="s">
        <v>7340</v>
      </c>
      <c r="H3898" s="184" t="s">
        <v>7090</v>
      </c>
      <c r="I3898" s="185" t="s">
        <v>190</v>
      </c>
      <c r="J3898" s="181" t="s">
        <v>35</v>
      </c>
      <c r="K3898" s="181" t="s">
        <v>225</v>
      </c>
      <c r="L3898" s="186" t="s">
        <v>225</v>
      </c>
      <c r="M3898" s="187" t="s">
        <v>225</v>
      </c>
      <c r="N3898" s="183" t="s">
        <v>36</v>
      </c>
      <c r="O3898" s="181" t="s">
        <v>7340</v>
      </c>
      <c r="P3898" s="184" t="s">
        <v>7090</v>
      </c>
      <c r="Q3898" s="185" t="s">
        <v>190</v>
      </c>
      <c r="R3898" s="181" t="s">
        <v>35</v>
      </c>
      <c r="S3898" s="181" t="s">
        <v>225</v>
      </c>
      <c r="T3898" s="186" t="s">
        <v>225</v>
      </c>
      <c r="U3898" s="187" t="s">
        <v>225</v>
      </c>
      <c r="V3898" s="188" t="str" cm="1">
        <f t="array" ref="V3898">IF(SUM(LEN(A3898:U3898))=0,"",IF(OR(OR(ISBLANK(E3898),SUM(LEN(B3898),LEN(C3898))=0),AND(NOT(D3898="Unknown"),ISBLANK(I3898)),AND(NOT(N3898="Unknown"),ISBLANK(Q3898))),"Missing Information", INDEX(Table15[Entire Service Line Classification], MATCH(SUMIFS(Table15[Unique ID],Table15[System-Owned Portion],D3898,Table15[If Material Anything Other than "Lead" in Column E,Was Material Ever Previously Lead?],F3898,Table15[Customer-Owned Portion],N3898),Table15[Unique ID],0),0)))</f>
        <v>Non-lead</v>
      </c>
      <c r="W3898" s="189"/>
    </row>
    <row r="3899" spans="1:23" s="190" customFormat="1" ht="56.25" x14ac:dyDescent="0.25">
      <c r="A3899" s="180" t="s">
        <v>225</v>
      </c>
      <c r="B3899" s="181" t="s">
        <v>7544</v>
      </c>
      <c r="C3899" s="182" t="s">
        <v>225</v>
      </c>
      <c r="D3899" s="183" t="s">
        <v>36</v>
      </c>
      <c r="E3899" s="181" t="s">
        <v>35</v>
      </c>
      <c r="F3899" s="183" t="s">
        <v>35</v>
      </c>
      <c r="G3899" s="181" t="s">
        <v>7340</v>
      </c>
      <c r="H3899" s="184" t="s">
        <v>7090</v>
      </c>
      <c r="I3899" s="185" t="s">
        <v>190</v>
      </c>
      <c r="J3899" s="181" t="s">
        <v>35</v>
      </c>
      <c r="K3899" s="181" t="s">
        <v>225</v>
      </c>
      <c r="L3899" s="186" t="s">
        <v>225</v>
      </c>
      <c r="M3899" s="187" t="s">
        <v>225</v>
      </c>
      <c r="N3899" s="183" t="s">
        <v>36</v>
      </c>
      <c r="O3899" s="181" t="s">
        <v>7340</v>
      </c>
      <c r="P3899" s="184" t="s">
        <v>7090</v>
      </c>
      <c r="Q3899" s="185" t="s">
        <v>190</v>
      </c>
      <c r="R3899" s="181" t="s">
        <v>35</v>
      </c>
      <c r="S3899" s="181" t="s">
        <v>225</v>
      </c>
      <c r="T3899" s="186" t="s">
        <v>225</v>
      </c>
      <c r="U3899" s="187" t="s">
        <v>225</v>
      </c>
      <c r="V3899" s="188" t="str" cm="1">
        <f t="array" ref="V3899">IF(SUM(LEN(A3899:U3899))=0,"",IF(OR(OR(ISBLANK(E3899),SUM(LEN(B3899),LEN(C3899))=0),AND(NOT(D3899="Unknown"),ISBLANK(I3899)),AND(NOT(N3899="Unknown"),ISBLANK(Q3899))),"Missing Information", INDEX(Table15[Entire Service Line Classification], MATCH(SUMIFS(Table15[Unique ID],Table15[System-Owned Portion],D3899,Table15[If Material Anything Other than "Lead" in Column E,Was Material Ever Previously Lead?],F3899,Table15[Customer-Owned Portion],N3899),Table15[Unique ID],0),0)))</f>
        <v>Non-lead</v>
      </c>
      <c r="W3899" s="189"/>
    </row>
    <row r="3900" spans="1:23" s="190" customFormat="1" ht="56.25" x14ac:dyDescent="0.25">
      <c r="A3900" s="180" t="s">
        <v>225</v>
      </c>
      <c r="B3900" s="181" t="s">
        <v>7545</v>
      </c>
      <c r="C3900" s="182" t="s">
        <v>225</v>
      </c>
      <c r="D3900" s="183" t="s">
        <v>36</v>
      </c>
      <c r="E3900" s="181" t="s">
        <v>35</v>
      </c>
      <c r="F3900" s="183" t="s">
        <v>35</v>
      </c>
      <c r="G3900" s="181" t="s">
        <v>7340</v>
      </c>
      <c r="H3900" s="184" t="s">
        <v>7090</v>
      </c>
      <c r="I3900" s="185" t="s">
        <v>190</v>
      </c>
      <c r="J3900" s="181" t="s">
        <v>35</v>
      </c>
      <c r="K3900" s="181" t="s">
        <v>225</v>
      </c>
      <c r="L3900" s="186" t="s">
        <v>225</v>
      </c>
      <c r="M3900" s="187" t="s">
        <v>225</v>
      </c>
      <c r="N3900" s="183" t="s">
        <v>36</v>
      </c>
      <c r="O3900" s="181" t="s">
        <v>7340</v>
      </c>
      <c r="P3900" s="184" t="s">
        <v>7090</v>
      </c>
      <c r="Q3900" s="185" t="s">
        <v>190</v>
      </c>
      <c r="R3900" s="181" t="s">
        <v>35</v>
      </c>
      <c r="S3900" s="181" t="s">
        <v>225</v>
      </c>
      <c r="T3900" s="186" t="s">
        <v>225</v>
      </c>
      <c r="U3900" s="187" t="s">
        <v>225</v>
      </c>
      <c r="V3900" s="188" t="str" cm="1">
        <f t="array" ref="V3900">IF(SUM(LEN(A3900:U3900))=0,"",IF(OR(OR(ISBLANK(E3900),SUM(LEN(B3900),LEN(C3900))=0),AND(NOT(D3900="Unknown"),ISBLANK(I3900)),AND(NOT(N3900="Unknown"),ISBLANK(Q3900))),"Missing Information", INDEX(Table15[Entire Service Line Classification], MATCH(SUMIFS(Table15[Unique ID],Table15[System-Owned Portion],D3900,Table15[If Material Anything Other than "Lead" in Column E,Was Material Ever Previously Lead?],F3900,Table15[Customer-Owned Portion],N3900),Table15[Unique ID],0),0)))</f>
        <v>Non-lead</v>
      </c>
      <c r="W3900" s="189"/>
    </row>
    <row r="3901" spans="1:23" s="190" customFormat="1" ht="56.25" x14ac:dyDescent="0.25">
      <c r="A3901" s="180" t="s">
        <v>225</v>
      </c>
      <c r="B3901" s="181" t="s">
        <v>7546</v>
      </c>
      <c r="C3901" s="182" t="s">
        <v>225</v>
      </c>
      <c r="D3901" s="183" t="s">
        <v>36</v>
      </c>
      <c r="E3901" s="181" t="s">
        <v>35</v>
      </c>
      <c r="F3901" s="183" t="s">
        <v>35</v>
      </c>
      <c r="G3901" s="181" t="s">
        <v>7340</v>
      </c>
      <c r="H3901" s="184" t="s">
        <v>7090</v>
      </c>
      <c r="I3901" s="185" t="s">
        <v>190</v>
      </c>
      <c r="J3901" s="181" t="s">
        <v>35</v>
      </c>
      <c r="K3901" s="181" t="s">
        <v>225</v>
      </c>
      <c r="L3901" s="186" t="s">
        <v>225</v>
      </c>
      <c r="M3901" s="187" t="s">
        <v>225</v>
      </c>
      <c r="N3901" s="183" t="s">
        <v>36</v>
      </c>
      <c r="O3901" s="181" t="s">
        <v>7340</v>
      </c>
      <c r="P3901" s="184" t="s">
        <v>7090</v>
      </c>
      <c r="Q3901" s="185" t="s">
        <v>190</v>
      </c>
      <c r="R3901" s="181" t="s">
        <v>35</v>
      </c>
      <c r="S3901" s="181" t="s">
        <v>225</v>
      </c>
      <c r="T3901" s="186" t="s">
        <v>225</v>
      </c>
      <c r="U3901" s="187" t="s">
        <v>225</v>
      </c>
      <c r="V3901" s="188" t="str" cm="1">
        <f t="array" ref="V3901">IF(SUM(LEN(A3901:U3901))=0,"",IF(OR(OR(ISBLANK(E3901),SUM(LEN(B3901),LEN(C3901))=0),AND(NOT(D3901="Unknown"),ISBLANK(I3901)),AND(NOT(N3901="Unknown"),ISBLANK(Q3901))),"Missing Information", INDEX(Table15[Entire Service Line Classification], MATCH(SUMIFS(Table15[Unique ID],Table15[System-Owned Portion],D3901,Table15[If Material Anything Other than "Lead" in Column E,Was Material Ever Previously Lead?],F3901,Table15[Customer-Owned Portion],N3901),Table15[Unique ID],0),0)))</f>
        <v>Non-lead</v>
      </c>
      <c r="W3901" s="189"/>
    </row>
    <row r="3902" spans="1:23" s="190" customFormat="1" ht="56.25" x14ac:dyDescent="0.25">
      <c r="A3902" s="180" t="s">
        <v>225</v>
      </c>
      <c r="B3902" s="181" t="s">
        <v>7547</v>
      </c>
      <c r="C3902" s="182" t="s">
        <v>225</v>
      </c>
      <c r="D3902" s="183" t="s">
        <v>36</v>
      </c>
      <c r="E3902" s="181" t="s">
        <v>35</v>
      </c>
      <c r="F3902" s="183" t="s">
        <v>35</v>
      </c>
      <c r="G3902" s="181" t="s">
        <v>7340</v>
      </c>
      <c r="H3902" s="184" t="s">
        <v>7090</v>
      </c>
      <c r="I3902" s="185" t="s">
        <v>190</v>
      </c>
      <c r="J3902" s="181" t="s">
        <v>35</v>
      </c>
      <c r="K3902" s="181" t="s">
        <v>225</v>
      </c>
      <c r="L3902" s="186" t="s">
        <v>225</v>
      </c>
      <c r="M3902" s="187" t="s">
        <v>225</v>
      </c>
      <c r="N3902" s="183" t="s">
        <v>36</v>
      </c>
      <c r="O3902" s="181" t="s">
        <v>7340</v>
      </c>
      <c r="P3902" s="184" t="s">
        <v>7090</v>
      </c>
      <c r="Q3902" s="185" t="s">
        <v>190</v>
      </c>
      <c r="R3902" s="181" t="s">
        <v>35</v>
      </c>
      <c r="S3902" s="181" t="s">
        <v>225</v>
      </c>
      <c r="T3902" s="186" t="s">
        <v>225</v>
      </c>
      <c r="U3902" s="187" t="s">
        <v>225</v>
      </c>
      <c r="V3902" s="188" t="str" cm="1">
        <f t="array" ref="V3902">IF(SUM(LEN(A3902:U3902))=0,"",IF(OR(OR(ISBLANK(E3902),SUM(LEN(B3902),LEN(C3902))=0),AND(NOT(D3902="Unknown"),ISBLANK(I3902)),AND(NOT(N3902="Unknown"),ISBLANK(Q3902))),"Missing Information", INDEX(Table15[Entire Service Line Classification], MATCH(SUMIFS(Table15[Unique ID],Table15[System-Owned Portion],D3902,Table15[If Material Anything Other than "Lead" in Column E,Was Material Ever Previously Lead?],F3902,Table15[Customer-Owned Portion],N3902),Table15[Unique ID],0),0)))</f>
        <v>Non-lead</v>
      </c>
      <c r="W3902" s="189"/>
    </row>
    <row r="3903" spans="1:23" s="190" customFormat="1" ht="56.25" x14ac:dyDescent="0.25">
      <c r="A3903" s="180" t="s">
        <v>225</v>
      </c>
      <c r="B3903" s="181" t="s">
        <v>7548</v>
      </c>
      <c r="C3903" s="182" t="s">
        <v>225</v>
      </c>
      <c r="D3903" s="183" t="s">
        <v>36</v>
      </c>
      <c r="E3903" s="181" t="s">
        <v>35</v>
      </c>
      <c r="F3903" s="183" t="s">
        <v>35</v>
      </c>
      <c r="G3903" s="181" t="s">
        <v>7340</v>
      </c>
      <c r="H3903" s="184" t="s">
        <v>7090</v>
      </c>
      <c r="I3903" s="185" t="s">
        <v>190</v>
      </c>
      <c r="J3903" s="181" t="s">
        <v>35</v>
      </c>
      <c r="K3903" s="181" t="s">
        <v>225</v>
      </c>
      <c r="L3903" s="186" t="s">
        <v>225</v>
      </c>
      <c r="M3903" s="187" t="s">
        <v>225</v>
      </c>
      <c r="N3903" s="183" t="s">
        <v>36</v>
      </c>
      <c r="O3903" s="181" t="s">
        <v>7340</v>
      </c>
      <c r="P3903" s="184" t="s">
        <v>7090</v>
      </c>
      <c r="Q3903" s="185" t="s">
        <v>190</v>
      </c>
      <c r="R3903" s="181" t="s">
        <v>35</v>
      </c>
      <c r="S3903" s="181" t="s">
        <v>225</v>
      </c>
      <c r="T3903" s="186" t="s">
        <v>225</v>
      </c>
      <c r="U3903" s="187" t="s">
        <v>225</v>
      </c>
      <c r="V3903" s="188" t="str" cm="1">
        <f t="array" ref="V3903">IF(SUM(LEN(A3903:U3903))=0,"",IF(OR(OR(ISBLANK(E3903),SUM(LEN(B3903),LEN(C3903))=0),AND(NOT(D3903="Unknown"),ISBLANK(I3903)),AND(NOT(N3903="Unknown"),ISBLANK(Q3903))),"Missing Information", INDEX(Table15[Entire Service Line Classification], MATCH(SUMIFS(Table15[Unique ID],Table15[System-Owned Portion],D3903,Table15[If Material Anything Other than "Lead" in Column E,Was Material Ever Previously Lead?],F3903,Table15[Customer-Owned Portion],N3903),Table15[Unique ID],0),0)))</f>
        <v>Non-lead</v>
      </c>
      <c r="W3903" s="189"/>
    </row>
    <row r="3904" spans="1:23" s="190" customFormat="1" ht="56.25" x14ac:dyDescent="0.25">
      <c r="A3904" s="180" t="s">
        <v>225</v>
      </c>
      <c r="B3904" s="181" t="s">
        <v>7549</v>
      </c>
      <c r="C3904" s="182" t="s">
        <v>225</v>
      </c>
      <c r="D3904" s="183" t="s">
        <v>36</v>
      </c>
      <c r="E3904" s="181" t="s">
        <v>35</v>
      </c>
      <c r="F3904" s="183" t="s">
        <v>35</v>
      </c>
      <c r="G3904" s="181" t="s">
        <v>7550</v>
      </c>
      <c r="H3904" s="184" t="s">
        <v>7090</v>
      </c>
      <c r="I3904" s="185" t="s">
        <v>190</v>
      </c>
      <c r="J3904" s="181" t="s">
        <v>35</v>
      </c>
      <c r="K3904" s="181" t="s">
        <v>225</v>
      </c>
      <c r="L3904" s="186" t="s">
        <v>225</v>
      </c>
      <c r="M3904" s="187" t="s">
        <v>225</v>
      </c>
      <c r="N3904" s="183" t="s">
        <v>36</v>
      </c>
      <c r="O3904" s="181" t="s">
        <v>7550</v>
      </c>
      <c r="P3904" s="184" t="s">
        <v>7090</v>
      </c>
      <c r="Q3904" s="185" t="s">
        <v>190</v>
      </c>
      <c r="R3904" s="181" t="s">
        <v>35</v>
      </c>
      <c r="S3904" s="181" t="s">
        <v>225</v>
      </c>
      <c r="T3904" s="186" t="s">
        <v>225</v>
      </c>
      <c r="U3904" s="187" t="s">
        <v>225</v>
      </c>
      <c r="V3904" s="188" t="str" cm="1">
        <f t="array" ref="V3904">IF(SUM(LEN(A3904:U3904))=0,"",IF(OR(OR(ISBLANK(E3904),SUM(LEN(B3904),LEN(C3904))=0),AND(NOT(D3904="Unknown"),ISBLANK(I3904)),AND(NOT(N3904="Unknown"),ISBLANK(Q3904))),"Missing Information", INDEX(Table15[Entire Service Line Classification], MATCH(SUMIFS(Table15[Unique ID],Table15[System-Owned Portion],D3904,Table15[If Material Anything Other than "Lead" in Column E,Was Material Ever Previously Lead?],F3904,Table15[Customer-Owned Portion],N3904),Table15[Unique ID],0),0)))</f>
        <v>Non-lead</v>
      </c>
      <c r="W3904" s="189"/>
    </row>
    <row r="3905" spans="1:23" s="190" customFormat="1" ht="56.25" x14ac:dyDescent="0.25">
      <c r="A3905" s="180" t="s">
        <v>225</v>
      </c>
      <c r="B3905" s="181" t="s">
        <v>7551</v>
      </c>
      <c r="C3905" s="182" t="s">
        <v>225</v>
      </c>
      <c r="D3905" s="183" t="s">
        <v>36</v>
      </c>
      <c r="E3905" s="181" t="s">
        <v>35</v>
      </c>
      <c r="F3905" s="183" t="s">
        <v>35</v>
      </c>
      <c r="G3905" s="181" t="s">
        <v>7550</v>
      </c>
      <c r="H3905" s="184" t="s">
        <v>7090</v>
      </c>
      <c r="I3905" s="185" t="s">
        <v>190</v>
      </c>
      <c r="J3905" s="181" t="s">
        <v>35</v>
      </c>
      <c r="K3905" s="181" t="s">
        <v>225</v>
      </c>
      <c r="L3905" s="186" t="s">
        <v>225</v>
      </c>
      <c r="M3905" s="187" t="s">
        <v>225</v>
      </c>
      <c r="N3905" s="183" t="s">
        <v>36</v>
      </c>
      <c r="O3905" s="181" t="s">
        <v>7550</v>
      </c>
      <c r="P3905" s="184" t="s">
        <v>7090</v>
      </c>
      <c r="Q3905" s="185" t="s">
        <v>190</v>
      </c>
      <c r="R3905" s="181" t="s">
        <v>35</v>
      </c>
      <c r="S3905" s="181" t="s">
        <v>225</v>
      </c>
      <c r="T3905" s="186" t="s">
        <v>225</v>
      </c>
      <c r="U3905" s="187" t="s">
        <v>225</v>
      </c>
      <c r="V3905" s="188" t="str" cm="1">
        <f t="array" ref="V3905">IF(SUM(LEN(A3905:U3905))=0,"",IF(OR(OR(ISBLANK(E3905),SUM(LEN(B3905),LEN(C3905))=0),AND(NOT(D3905="Unknown"),ISBLANK(I3905)),AND(NOT(N3905="Unknown"),ISBLANK(Q3905))),"Missing Information", INDEX(Table15[Entire Service Line Classification], MATCH(SUMIFS(Table15[Unique ID],Table15[System-Owned Portion],D3905,Table15[If Material Anything Other than "Lead" in Column E,Was Material Ever Previously Lead?],F3905,Table15[Customer-Owned Portion],N3905),Table15[Unique ID],0),0)))</f>
        <v>Non-lead</v>
      </c>
      <c r="W3905" s="189"/>
    </row>
    <row r="3906" spans="1:23" s="190" customFormat="1" ht="56.25" x14ac:dyDescent="0.25">
      <c r="A3906" s="180" t="s">
        <v>225</v>
      </c>
      <c r="B3906" s="181" t="s">
        <v>7552</v>
      </c>
      <c r="C3906" s="182" t="s">
        <v>225</v>
      </c>
      <c r="D3906" s="183" t="s">
        <v>36</v>
      </c>
      <c r="E3906" s="181" t="s">
        <v>35</v>
      </c>
      <c r="F3906" s="183" t="s">
        <v>35</v>
      </c>
      <c r="G3906" s="181" t="s">
        <v>7340</v>
      </c>
      <c r="H3906" s="184" t="s">
        <v>7090</v>
      </c>
      <c r="I3906" s="185" t="s">
        <v>190</v>
      </c>
      <c r="J3906" s="181" t="s">
        <v>35</v>
      </c>
      <c r="K3906" s="181" t="s">
        <v>225</v>
      </c>
      <c r="L3906" s="186" t="s">
        <v>225</v>
      </c>
      <c r="M3906" s="187" t="s">
        <v>225</v>
      </c>
      <c r="N3906" s="183" t="s">
        <v>36</v>
      </c>
      <c r="O3906" s="181" t="s">
        <v>7340</v>
      </c>
      <c r="P3906" s="184" t="s">
        <v>7090</v>
      </c>
      <c r="Q3906" s="185" t="s">
        <v>190</v>
      </c>
      <c r="R3906" s="181" t="s">
        <v>35</v>
      </c>
      <c r="S3906" s="181" t="s">
        <v>225</v>
      </c>
      <c r="T3906" s="186" t="s">
        <v>225</v>
      </c>
      <c r="U3906" s="187" t="s">
        <v>225</v>
      </c>
      <c r="V3906" s="188" t="str" cm="1">
        <f t="array" ref="V3906">IF(SUM(LEN(A3906:U3906))=0,"",IF(OR(OR(ISBLANK(E3906),SUM(LEN(B3906),LEN(C3906))=0),AND(NOT(D3906="Unknown"),ISBLANK(I3906)),AND(NOT(N3906="Unknown"),ISBLANK(Q3906))),"Missing Information", INDEX(Table15[Entire Service Line Classification], MATCH(SUMIFS(Table15[Unique ID],Table15[System-Owned Portion],D3906,Table15[If Material Anything Other than "Lead" in Column E,Was Material Ever Previously Lead?],F3906,Table15[Customer-Owned Portion],N3906),Table15[Unique ID],0),0)))</f>
        <v>Non-lead</v>
      </c>
      <c r="W3906" s="189"/>
    </row>
    <row r="3907" spans="1:23" s="190" customFormat="1" ht="56.25" x14ac:dyDescent="0.25">
      <c r="A3907" s="180" t="s">
        <v>225</v>
      </c>
      <c r="B3907" s="181" t="s">
        <v>7553</v>
      </c>
      <c r="C3907" s="182" t="s">
        <v>225</v>
      </c>
      <c r="D3907" s="183" t="s">
        <v>36</v>
      </c>
      <c r="E3907" s="181" t="s">
        <v>35</v>
      </c>
      <c r="F3907" s="183" t="s">
        <v>35</v>
      </c>
      <c r="G3907" s="181" t="s">
        <v>7550</v>
      </c>
      <c r="H3907" s="184" t="s">
        <v>7090</v>
      </c>
      <c r="I3907" s="185" t="s">
        <v>190</v>
      </c>
      <c r="J3907" s="181" t="s">
        <v>35</v>
      </c>
      <c r="K3907" s="181" t="s">
        <v>225</v>
      </c>
      <c r="L3907" s="186" t="s">
        <v>225</v>
      </c>
      <c r="M3907" s="187" t="s">
        <v>225</v>
      </c>
      <c r="N3907" s="183" t="s">
        <v>36</v>
      </c>
      <c r="O3907" s="181" t="s">
        <v>7550</v>
      </c>
      <c r="P3907" s="184" t="s">
        <v>7090</v>
      </c>
      <c r="Q3907" s="185" t="s">
        <v>190</v>
      </c>
      <c r="R3907" s="181" t="s">
        <v>35</v>
      </c>
      <c r="S3907" s="181" t="s">
        <v>225</v>
      </c>
      <c r="T3907" s="186" t="s">
        <v>225</v>
      </c>
      <c r="U3907" s="187" t="s">
        <v>225</v>
      </c>
      <c r="V3907" s="188" t="str" cm="1">
        <f t="array" ref="V3907">IF(SUM(LEN(A3907:U3907))=0,"",IF(OR(OR(ISBLANK(E3907),SUM(LEN(B3907),LEN(C3907))=0),AND(NOT(D3907="Unknown"),ISBLANK(I3907)),AND(NOT(N3907="Unknown"),ISBLANK(Q3907))),"Missing Information", INDEX(Table15[Entire Service Line Classification], MATCH(SUMIFS(Table15[Unique ID],Table15[System-Owned Portion],D3907,Table15[If Material Anything Other than "Lead" in Column E,Was Material Ever Previously Lead?],F3907,Table15[Customer-Owned Portion],N3907),Table15[Unique ID],0),0)))</f>
        <v>Non-lead</v>
      </c>
      <c r="W3907" s="189"/>
    </row>
    <row r="3908" spans="1:23" s="190" customFormat="1" ht="56.25" x14ac:dyDescent="0.25">
      <c r="A3908" s="180" t="s">
        <v>225</v>
      </c>
      <c r="B3908" s="181" t="s">
        <v>7554</v>
      </c>
      <c r="C3908" s="182" t="s">
        <v>225</v>
      </c>
      <c r="D3908" s="183" t="s">
        <v>36</v>
      </c>
      <c r="E3908" s="181" t="s">
        <v>35</v>
      </c>
      <c r="F3908" s="183" t="s">
        <v>35</v>
      </c>
      <c r="G3908" s="181" t="s">
        <v>7550</v>
      </c>
      <c r="H3908" s="184" t="s">
        <v>7090</v>
      </c>
      <c r="I3908" s="185" t="s">
        <v>190</v>
      </c>
      <c r="J3908" s="181" t="s">
        <v>35</v>
      </c>
      <c r="K3908" s="181" t="s">
        <v>225</v>
      </c>
      <c r="L3908" s="186" t="s">
        <v>225</v>
      </c>
      <c r="M3908" s="187" t="s">
        <v>225</v>
      </c>
      <c r="N3908" s="183" t="s">
        <v>36</v>
      </c>
      <c r="O3908" s="181" t="s">
        <v>7550</v>
      </c>
      <c r="P3908" s="184" t="s">
        <v>7090</v>
      </c>
      <c r="Q3908" s="185" t="s">
        <v>190</v>
      </c>
      <c r="R3908" s="181" t="s">
        <v>35</v>
      </c>
      <c r="S3908" s="181" t="s">
        <v>225</v>
      </c>
      <c r="T3908" s="186" t="s">
        <v>225</v>
      </c>
      <c r="U3908" s="187" t="s">
        <v>225</v>
      </c>
      <c r="V3908" s="188" t="str" cm="1">
        <f t="array" ref="V3908">IF(SUM(LEN(A3908:U3908))=0,"",IF(OR(OR(ISBLANK(E3908),SUM(LEN(B3908),LEN(C3908))=0),AND(NOT(D3908="Unknown"),ISBLANK(I3908)),AND(NOT(N3908="Unknown"),ISBLANK(Q3908))),"Missing Information", INDEX(Table15[Entire Service Line Classification], MATCH(SUMIFS(Table15[Unique ID],Table15[System-Owned Portion],D3908,Table15[If Material Anything Other than "Lead" in Column E,Was Material Ever Previously Lead?],F3908,Table15[Customer-Owned Portion],N3908),Table15[Unique ID],0),0)))</f>
        <v>Non-lead</v>
      </c>
      <c r="W3908" s="189"/>
    </row>
    <row r="3909" spans="1:23" s="190" customFormat="1" ht="56.25" x14ac:dyDescent="0.25">
      <c r="A3909" s="180" t="s">
        <v>225</v>
      </c>
      <c r="B3909" s="181" t="s">
        <v>7555</v>
      </c>
      <c r="C3909" s="182" t="s">
        <v>225</v>
      </c>
      <c r="D3909" s="183" t="s">
        <v>36</v>
      </c>
      <c r="E3909" s="181" t="s">
        <v>35</v>
      </c>
      <c r="F3909" s="183" t="s">
        <v>35</v>
      </c>
      <c r="G3909" s="181" t="s">
        <v>7550</v>
      </c>
      <c r="H3909" s="184" t="s">
        <v>7090</v>
      </c>
      <c r="I3909" s="185" t="s">
        <v>190</v>
      </c>
      <c r="J3909" s="181" t="s">
        <v>35</v>
      </c>
      <c r="K3909" s="181" t="s">
        <v>225</v>
      </c>
      <c r="L3909" s="186" t="s">
        <v>225</v>
      </c>
      <c r="M3909" s="187" t="s">
        <v>225</v>
      </c>
      <c r="N3909" s="183" t="s">
        <v>36</v>
      </c>
      <c r="O3909" s="181" t="s">
        <v>7550</v>
      </c>
      <c r="P3909" s="184" t="s">
        <v>7090</v>
      </c>
      <c r="Q3909" s="185" t="s">
        <v>190</v>
      </c>
      <c r="R3909" s="181" t="s">
        <v>35</v>
      </c>
      <c r="S3909" s="181" t="s">
        <v>225</v>
      </c>
      <c r="T3909" s="186" t="s">
        <v>225</v>
      </c>
      <c r="U3909" s="187" t="s">
        <v>225</v>
      </c>
      <c r="V3909" s="188" t="str" cm="1">
        <f t="array" ref="V3909">IF(SUM(LEN(A3909:U3909))=0,"",IF(OR(OR(ISBLANK(E3909),SUM(LEN(B3909),LEN(C3909))=0),AND(NOT(D3909="Unknown"),ISBLANK(I3909)),AND(NOT(N3909="Unknown"),ISBLANK(Q3909))),"Missing Information", INDEX(Table15[Entire Service Line Classification], MATCH(SUMIFS(Table15[Unique ID],Table15[System-Owned Portion],D3909,Table15[If Material Anything Other than "Lead" in Column E,Was Material Ever Previously Lead?],F3909,Table15[Customer-Owned Portion],N3909),Table15[Unique ID],0),0)))</f>
        <v>Non-lead</v>
      </c>
      <c r="W3909" s="189"/>
    </row>
    <row r="3910" spans="1:23" s="190" customFormat="1" ht="56.25" x14ac:dyDescent="0.25">
      <c r="A3910" s="180" t="s">
        <v>225</v>
      </c>
      <c r="B3910" s="181" t="s">
        <v>7556</v>
      </c>
      <c r="C3910" s="182" t="s">
        <v>225</v>
      </c>
      <c r="D3910" s="183" t="s">
        <v>36</v>
      </c>
      <c r="E3910" s="181" t="s">
        <v>35</v>
      </c>
      <c r="F3910" s="183" t="s">
        <v>35</v>
      </c>
      <c r="G3910" s="181" t="s">
        <v>7550</v>
      </c>
      <c r="H3910" s="184" t="s">
        <v>7090</v>
      </c>
      <c r="I3910" s="185" t="s">
        <v>190</v>
      </c>
      <c r="J3910" s="181" t="s">
        <v>35</v>
      </c>
      <c r="K3910" s="181" t="s">
        <v>225</v>
      </c>
      <c r="L3910" s="186" t="s">
        <v>225</v>
      </c>
      <c r="M3910" s="187" t="s">
        <v>225</v>
      </c>
      <c r="N3910" s="183" t="s">
        <v>36</v>
      </c>
      <c r="O3910" s="181" t="s">
        <v>7550</v>
      </c>
      <c r="P3910" s="184" t="s">
        <v>7090</v>
      </c>
      <c r="Q3910" s="185" t="s">
        <v>190</v>
      </c>
      <c r="R3910" s="181" t="s">
        <v>35</v>
      </c>
      <c r="S3910" s="181" t="s">
        <v>225</v>
      </c>
      <c r="T3910" s="186" t="s">
        <v>225</v>
      </c>
      <c r="U3910" s="187" t="s">
        <v>225</v>
      </c>
      <c r="V3910" s="188" t="str" cm="1">
        <f t="array" ref="V3910">IF(SUM(LEN(A3910:U3910))=0,"",IF(OR(OR(ISBLANK(E3910),SUM(LEN(B3910),LEN(C3910))=0),AND(NOT(D3910="Unknown"),ISBLANK(I3910)),AND(NOT(N3910="Unknown"),ISBLANK(Q3910))),"Missing Information", INDEX(Table15[Entire Service Line Classification], MATCH(SUMIFS(Table15[Unique ID],Table15[System-Owned Portion],D3910,Table15[If Material Anything Other than "Lead" in Column E,Was Material Ever Previously Lead?],F3910,Table15[Customer-Owned Portion],N3910),Table15[Unique ID],0),0)))</f>
        <v>Non-lead</v>
      </c>
      <c r="W3910" s="189"/>
    </row>
    <row r="3911" spans="1:23" s="190" customFormat="1" ht="56.25" x14ac:dyDescent="0.25">
      <c r="A3911" s="180" t="s">
        <v>225</v>
      </c>
      <c r="B3911" s="181" t="s">
        <v>7557</v>
      </c>
      <c r="C3911" s="182" t="s">
        <v>225</v>
      </c>
      <c r="D3911" s="183" t="s">
        <v>36</v>
      </c>
      <c r="E3911" s="181" t="s">
        <v>35</v>
      </c>
      <c r="F3911" s="183" t="s">
        <v>35</v>
      </c>
      <c r="G3911" s="181" t="s">
        <v>7550</v>
      </c>
      <c r="H3911" s="184" t="s">
        <v>7090</v>
      </c>
      <c r="I3911" s="185" t="s">
        <v>190</v>
      </c>
      <c r="J3911" s="181" t="s">
        <v>35</v>
      </c>
      <c r="K3911" s="181" t="s">
        <v>225</v>
      </c>
      <c r="L3911" s="186" t="s">
        <v>225</v>
      </c>
      <c r="M3911" s="187" t="s">
        <v>225</v>
      </c>
      <c r="N3911" s="183" t="s">
        <v>36</v>
      </c>
      <c r="O3911" s="181" t="s">
        <v>7550</v>
      </c>
      <c r="P3911" s="184" t="s">
        <v>7090</v>
      </c>
      <c r="Q3911" s="185" t="s">
        <v>190</v>
      </c>
      <c r="R3911" s="181" t="s">
        <v>35</v>
      </c>
      <c r="S3911" s="181" t="s">
        <v>225</v>
      </c>
      <c r="T3911" s="186" t="s">
        <v>225</v>
      </c>
      <c r="U3911" s="187" t="s">
        <v>225</v>
      </c>
      <c r="V3911" s="188" t="str" cm="1">
        <f t="array" ref="V3911">IF(SUM(LEN(A3911:U3911))=0,"",IF(OR(OR(ISBLANK(E3911),SUM(LEN(B3911),LEN(C3911))=0),AND(NOT(D3911="Unknown"),ISBLANK(I3911)),AND(NOT(N3911="Unknown"),ISBLANK(Q3911))),"Missing Information", INDEX(Table15[Entire Service Line Classification], MATCH(SUMIFS(Table15[Unique ID],Table15[System-Owned Portion],D3911,Table15[If Material Anything Other than "Lead" in Column E,Was Material Ever Previously Lead?],F3911,Table15[Customer-Owned Portion],N3911),Table15[Unique ID],0),0)))</f>
        <v>Non-lead</v>
      </c>
      <c r="W3911" s="189"/>
    </row>
    <row r="3912" spans="1:23" s="190" customFormat="1" ht="56.25" x14ac:dyDescent="0.25">
      <c r="A3912" s="180" t="s">
        <v>225</v>
      </c>
      <c r="B3912" s="181" t="s">
        <v>7558</v>
      </c>
      <c r="C3912" s="182" t="s">
        <v>225</v>
      </c>
      <c r="D3912" s="183" t="s">
        <v>36</v>
      </c>
      <c r="E3912" s="181" t="s">
        <v>35</v>
      </c>
      <c r="F3912" s="183" t="s">
        <v>35</v>
      </c>
      <c r="G3912" s="181" t="s">
        <v>7550</v>
      </c>
      <c r="H3912" s="184" t="s">
        <v>7090</v>
      </c>
      <c r="I3912" s="185" t="s">
        <v>190</v>
      </c>
      <c r="J3912" s="181" t="s">
        <v>35</v>
      </c>
      <c r="K3912" s="181" t="s">
        <v>225</v>
      </c>
      <c r="L3912" s="186" t="s">
        <v>225</v>
      </c>
      <c r="M3912" s="187" t="s">
        <v>225</v>
      </c>
      <c r="N3912" s="183" t="s">
        <v>36</v>
      </c>
      <c r="O3912" s="181" t="s">
        <v>7550</v>
      </c>
      <c r="P3912" s="184" t="s">
        <v>7090</v>
      </c>
      <c r="Q3912" s="185" t="s">
        <v>190</v>
      </c>
      <c r="R3912" s="181" t="s">
        <v>35</v>
      </c>
      <c r="S3912" s="181" t="s">
        <v>225</v>
      </c>
      <c r="T3912" s="186" t="s">
        <v>225</v>
      </c>
      <c r="U3912" s="187" t="s">
        <v>225</v>
      </c>
      <c r="V3912" s="188" t="str" cm="1">
        <f t="array" ref="V3912">IF(SUM(LEN(A3912:U3912))=0,"",IF(OR(OR(ISBLANK(E3912),SUM(LEN(B3912),LEN(C3912))=0),AND(NOT(D3912="Unknown"),ISBLANK(I3912)),AND(NOT(N3912="Unknown"),ISBLANK(Q3912))),"Missing Information", INDEX(Table15[Entire Service Line Classification], MATCH(SUMIFS(Table15[Unique ID],Table15[System-Owned Portion],D3912,Table15[If Material Anything Other than "Lead" in Column E,Was Material Ever Previously Lead?],F3912,Table15[Customer-Owned Portion],N3912),Table15[Unique ID],0),0)))</f>
        <v>Non-lead</v>
      </c>
      <c r="W3912" s="189"/>
    </row>
    <row r="3913" spans="1:23" s="190" customFormat="1" ht="56.25" x14ac:dyDescent="0.25">
      <c r="A3913" s="180" t="s">
        <v>225</v>
      </c>
      <c r="B3913" s="181" t="s">
        <v>7559</v>
      </c>
      <c r="C3913" s="182" t="s">
        <v>225</v>
      </c>
      <c r="D3913" s="183" t="s">
        <v>36</v>
      </c>
      <c r="E3913" s="181" t="s">
        <v>35</v>
      </c>
      <c r="F3913" s="183" t="s">
        <v>35</v>
      </c>
      <c r="G3913" s="181" t="s">
        <v>7340</v>
      </c>
      <c r="H3913" s="184" t="s">
        <v>7090</v>
      </c>
      <c r="I3913" s="185" t="s">
        <v>190</v>
      </c>
      <c r="J3913" s="181" t="s">
        <v>35</v>
      </c>
      <c r="K3913" s="181" t="s">
        <v>225</v>
      </c>
      <c r="L3913" s="186" t="s">
        <v>225</v>
      </c>
      <c r="M3913" s="187" t="s">
        <v>225</v>
      </c>
      <c r="N3913" s="183" t="s">
        <v>36</v>
      </c>
      <c r="O3913" s="181" t="s">
        <v>7340</v>
      </c>
      <c r="P3913" s="184" t="s">
        <v>7090</v>
      </c>
      <c r="Q3913" s="185" t="s">
        <v>190</v>
      </c>
      <c r="R3913" s="181" t="s">
        <v>35</v>
      </c>
      <c r="S3913" s="181" t="s">
        <v>225</v>
      </c>
      <c r="T3913" s="186" t="s">
        <v>225</v>
      </c>
      <c r="U3913" s="187" t="s">
        <v>225</v>
      </c>
      <c r="V3913" s="188" t="str" cm="1">
        <f t="array" ref="V3913">IF(SUM(LEN(A3913:U3913))=0,"",IF(OR(OR(ISBLANK(E3913),SUM(LEN(B3913),LEN(C3913))=0),AND(NOT(D3913="Unknown"),ISBLANK(I3913)),AND(NOT(N3913="Unknown"),ISBLANK(Q3913))),"Missing Information", INDEX(Table15[Entire Service Line Classification], MATCH(SUMIFS(Table15[Unique ID],Table15[System-Owned Portion],D3913,Table15[If Material Anything Other than "Lead" in Column E,Was Material Ever Previously Lead?],F3913,Table15[Customer-Owned Portion],N3913),Table15[Unique ID],0),0)))</f>
        <v>Non-lead</v>
      </c>
      <c r="W3913" s="189"/>
    </row>
    <row r="3914" spans="1:23" s="190" customFormat="1" ht="56.25" x14ac:dyDescent="0.25">
      <c r="A3914" s="180" t="s">
        <v>225</v>
      </c>
      <c r="B3914" s="181" t="s">
        <v>7560</v>
      </c>
      <c r="C3914" s="182" t="s">
        <v>225</v>
      </c>
      <c r="D3914" s="183" t="s">
        <v>36</v>
      </c>
      <c r="E3914" s="181" t="s">
        <v>35</v>
      </c>
      <c r="F3914" s="183" t="s">
        <v>35</v>
      </c>
      <c r="G3914" s="181" t="s">
        <v>7550</v>
      </c>
      <c r="H3914" s="184" t="s">
        <v>7090</v>
      </c>
      <c r="I3914" s="185" t="s">
        <v>190</v>
      </c>
      <c r="J3914" s="181" t="s">
        <v>35</v>
      </c>
      <c r="K3914" s="181" t="s">
        <v>225</v>
      </c>
      <c r="L3914" s="186" t="s">
        <v>225</v>
      </c>
      <c r="M3914" s="187" t="s">
        <v>225</v>
      </c>
      <c r="N3914" s="183" t="s">
        <v>36</v>
      </c>
      <c r="O3914" s="181" t="s">
        <v>7550</v>
      </c>
      <c r="P3914" s="184" t="s">
        <v>7090</v>
      </c>
      <c r="Q3914" s="185" t="s">
        <v>190</v>
      </c>
      <c r="R3914" s="181" t="s">
        <v>35</v>
      </c>
      <c r="S3914" s="181" t="s">
        <v>225</v>
      </c>
      <c r="T3914" s="186" t="s">
        <v>225</v>
      </c>
      <c r="U3914" s="187" t="s">
        <v>225</v>
      </c>
      <c r="V3914" s="188" t="str" cm="1">
        <f t="array" ref="V3914">IF(SUM(LEN(A3914:U3914))=0,"",IF(OR(OR(ISBLANK(E3914),SUM(LEN(B3914),LEN(C3914))=0),AND(NOT(D3914="Unknown"),ISBLANK(I3914)),AND(NOT(N3914="Unknown"),ISBLANK(Q3914))),"Missing Information", INDEX(Table15[Entire Service Line Classification], MATCH(SUMIFS(Table15[Unique ID],Table15[System-Owned Portion],D3914,Table15[If Material Anything Other than "Lead" in Column E,Was Material Ever Previously Lead?],F3914,Table15[Customer-Owned Portion],N3914),Table15[Unique ID],0),0)))</f>
        <v>Non-lead</v>
      </c>
      <c r="W3914" s="189"/>
    </row>
    <row r="3915" spans="1:23" s="190" customFormat="1" ht="56.25" x14ac:dyDescent="0.25">
      <c r="A3915" s="180" t="s">
        <v>225</v>
      </c>
      <c r="B3915" s="181" t="s">
        <v>7561</v>
      </c>
      <c r="C3915" s="182" t="s">
        <v>225</v>
      </c>
      <c r="D3915" s="183" t="s">
        <v>36</v>
      </c>
      <c r="E3915" s="181" t="s">
        <v>35</v>
      </c>
      <c r="F3915" s="183" t="s">
        <v>35</v>
      </c>
      <c r="G3915" s="181" t="s">
        <v>7550</v>
      </c>
      <c r="H3915" s="184" t="s">
        <v>7090</v>
      </c>
      <c r="I3915" s="185" t="s">
        <v>190</v>
      </c>
      <c r="J3915" s="181" t="s">
        <v>35</v>
      </c>
      <c r="K3915" s="181" t="s">
        <v>225</v>
      </c>
      <c r="L3915" s="186" t="s">
        <v>225</v>
      </c>
      <c r="M3915" s="187" t="s">
        <v>225</v>
      </c>
      <c r="N3915" s="183" t="s">
        <v>36</v>
      </c>
      <c r="O3915" s="181" t="s">
        <v>7550</v>
      </c>
      <c r="P3915" s="184" t="s">
        <v>7090</v>
      </c>
      <c r="Q3915" s="185" t="s">
        <v>190</v>
      </c>
      <c r="R3915" s="181" t="s">
        <v>35</v>
      </c>
      <c r="S3915" s="181" t="s">
        <v>225</v>
      </c>
      <c r="T3915" s="186" t="s">
        <v>225</v>
      </c>
      <c r="U3915" s="187" t="s">
        <v>225</v>
      </c>
      <c r="V3915" s="188" t="str" cm="1">
        <f t="array" ref="V3915">IF(SUM(LEN(A3915:U3915))=0,"",IF(OR(OR(ISBLANK(E3915),SUM(LEN(B3915),LEN(C3915))=0),AND(NOT(D3915="Unknown"),ISBLANK(I3915)),AND(NOT(N3915="Unknown"),ISBLANK(Q3915))),"Missing Information", INDEX(Table15[Entire Service Line Classification], MATCH(SUMIFS(Table15[Unique ID],Table15[System-Owned Portion],D3915,Table15[If Material Anything Other than "Lead" in Column E,Was Material Ever Previously Lead?],F3915,Table15[Customer-Owned Portion],N3915),Table15[Unique ID],0),0)))</f>
        <v>Non-lead</v>
      </c>
      <c r="W3915" s="189"/>
    </row>
    <row r="3916" spans="1:23" s="190" customFormat="1" ht="56.25" x14ac:dyDescent="0.25">
      <c r="A3916" s="180" t="s">
        <v>225</v>
      </c>
      <c r="B3916" s="181" t="s">
        <v>7562</v>
      </c>
      <c r="C3916" s="182" t="s">
        <v>225</v>
      </c>
      <c r="D3916" s="183" t="s">
        <v>36</v>
      </c>
      <c r="E3916" s="181" t="s">
        <v>35</v>
      </c>
      <c r="F3916" s="183" t="s">
        <v>35</v>
      </c>
      <c r="G3916" s="181" t="s">
        <v>7550</v>
      </c>
      <c r="H3916" s="184" t="s">
        <v>7090</v>
      </c>
      <c r="I3916" s="185" t="s">
        <v>190</v>
      </c>
      <c r="J3916" s="181" t="s">
        <v>35</v>
      </c>
      <c r="K3916" s="181" t="s">
        <v>225</v>
      </c>
      <c r="L3916" s="186" t="s">
        <v>225</v>
      </c>
      <c r="M3916" s="187" t="s">
        <v>225</v>
      </c>
      <c r="N3916" s="183" t="s">
        <v>36</v>
      </c>
      <c r="O3916" s="181" t="s">
        <v>7550</v>
      </c>
      <c r="P3916" s="184" t="s">
        <v>7090</v>
      </c>
      <c r="Q3916" s="185" t="s">
        <v>190</v>
      </c>
      <c r="R3916" s="181" t="s">
        <v>35</v>
      </c>
      <c r="S3916" s="181" t="s">
        <v>225</v>
      </c>
      <c r="T3916" s="186" t="s">
        <v>225</v>
      </c>
      <c r="U3916" s="187" t="s">
        <v>225</v>
      </c>
      <c r="V3916" s="188" t="str" cm="1">
        <f t="array" ref="V3916">IF(SUM(LEN(A3916:U3916))=0,"",IF(OR(OR(ISBLANK(E3916),SUM(LEN(B3916),LEN(C3916))=0),AND(NOT(D3916="Unknown"),ISBLANK(I3916)),AND(NOT(N3916="Unknown"),ISBLANK(Q3916))),"Missing Information", INDEX(Table15[Entire Service Line Classification], MATCH(SUMIFS(Table15[Unique ID],Table15[System-Owned Portion],D3916,Table15[If Material Anything Other than "Lead" in Column E,Was Material Ever Previously Lead?],F3916,Table15[Customer-Owned Portion],N3916),Table15[Unique ID],0),0)))</f>
        <v>Non-lead</v>
      </c>
      <c r="W3916" s="189"/>
    </row>
    <row r="3917" spans="1:23" s="190" customFormat="1" ht="56.25" x14ac:dyDescent="0.25">
      <c r="A3917" s="180" t="s">
        <v>225</v>
      </c>
      <c r="B3917" s="181" t="s">
        <v>7563</v>
      </c>
      <c r="C3917" s="182" t="s">
        <v>225</v>
      </c>
      <c r="D3917" s="183" t="s">
        <v>36</v>
      </c>
      <c r="E3917" s="181" t="s">
        <v>35</v>
      </c>
      <c r="F3917" s="183" t="s">
        <v>35</v>
      </c>
      <c r="G3917" s="181" t="s">
        <v>7550</v>
      </c>
      <c r="H3917" s="184" t="s">
        <v>7090</v>
      </c>
      <c r="I3917" s="185" t="s">
        <v>190</v>
      </c>
      <c r="J3917" s="181" t="s">
        <v>35</v>
      </c>
      <c r="K3917" s="181" t="s">
        <v>225</v>
      </c>
      <c r="L3917" s="186" t="s">
        <v>225</v>
      </c>
      <c r="M3917" s="187" t="s">
        <v>225</v>
      </c>
      <c r="N3917" s="183" t="s">
        <v>36</v>
      </c>
      <c r="O3917" s="181" t="s">
        <v>7550</v>
      </c>
      <c r="P3917" s="184" t="s">
        <v>7090</v>
      </c>
      <c r="Q3917" s="185" t="s">
        <v>190</v>
      </c>
      <c r="R3917" s="181" t="s">
        <v>35</v>
      </c>
      <c r="S3917" s="181" t="s">
        <v>225</v>
      </c>
      <c r="T3917" s="186" t="s">
        <v>225</v>
      </c>
      <c r="U3917" s="187" t="s">
        <v>225</v>
      </c>
      <c r="V3917" s="188" t="str" cm="1">
        <f t="array" ref="V3917">IF(SUM(LEN(A3917:U3917))=0,"",IF(OR(OR(ISBLANK(E3917),SUM(LEN(B3917),LEN(C3917))=0),AND(NOT(D3917="Unknown"),ISBLANK(I3917)),AND(NOT(N3917="Unknown"),ISBLANK(Q3917))),"Missing Information", INDEX(Table15[Entire Service Line Classification], MATCH(SUMIFS(Table15[Unique ID],Table15[System-Owned Portion],D3917,Table15[If Material Anything Other than "Lead" in Column E,Was Material Ever Previously Lead?],F3917,Table15[Customer-Owned Portion],N3917),Table15[Unique ID],0),0)))</f>
        <v>Non-lead</v>
      </c>
      <c r="W3917" s="189"/>
    </row>
    <row r="3918" spans="1:23" s="190" customFormat="1" ht="56.25" x14ac:dyDescent="0.25">
      <c r="A3918" s="180" t="s">
        <v>225</v>
      </c>
      <c r="B3918" s="181" t="s">
        <v>7564</v>
      </c>
      <c r="C3918" s="182" t="s">
        <v>225</v>
      </c>
      <c r="D3918" s="183" t="s">
        <v>36</v>
      </c>
      <c r="E3918" s="181" t="s">
        <v>35</v>
      </c>
      <c r="F3918" s="183" t="s">
        <v>35</v>
      </c>
      <c r="G3918" s="181" t="s">
        <v>7550</v>
      </c>
      <c r="H3918" s="184" t="s">
        <v>7090</v>
      </c>
      <c r="I3918" s="185" t="s">
        <v>190</v>
      </c>
      <c r="J3918" s="181" t="s">
        <v>35</v>
      </c>
      <c r="K3918" s="181" t="s">
        <v>225</v>
      </c>
      <c r="L3918" s="186" t="s">
        <v>225</v>
      </c>
      <c r="M3918" s="187" t="s">
        <v>225</v>
      </c>
      <c r="N3918" s="183" t="s">
        <v>36</v>
      </c>
      <c r="O3918" s="181" t="s">
        <v>7550</v>
      </c>
      <c r="P3918" s="184" t="s">
        <v>7090</v>
      </c>
      <c r="Q3918" s="185" t="s">
        <v>190</v>
      </c>
      <c r="R3918" s="181" t="s">
        <v>35</v>
      </c>
      <c r="S3918" s="181" t="s">
        <v>225</v>
      </c>
      <c r="T3918" s="186" t="s">
        <v>225</v>
      </c>
      <c r="U3918" s="187" t="s">
        <v>225</v>
      </c>
      <c r="V3918" s="188" t="str" cm="1">
        <f t="array" ref="V3918">IF(SUM(LEN(A3918:U3918))=0,"",IF(OR(OR(ISBLANK(E3918),SUM(LEN(B3918),LEN(C3918))=0),AND(NOT(D3918="Unknown"),ISBLANK(I3918)),AND(NOT(N3918="Unknown"),ISBLANK(Q3918))),"Missing Information", INDEX(Table15[Entire Service Line Classification], MATCH(SUMIFS(Table15[Unique ID],Table15[System-Owned Portion],D3918,Table15[If Material Anything Other than "Lead" in Column E,Was Material Ever Previously Lead?],F3918,Table15[Customer-Owned Portion],N3918),Table15[Unique ID],0),0)))</f>
        <v>Non-lead</v>
      </c>
      <c r="W3918" s="189"/>
    </row>
    <row r="3919" spans="1:23" s="190" customFormat="1" ht="56.25" x14ac:dyDescent="0.25">
      <c r="A3919" s="180" t="s">
        <v>225</v>
      </c>
      <c r="B3919" s="181" t="s">
        <v>7565</v>
      </c>
      <c r="C3919" s="182" t="s">
        <v>225</v>
      </c>
      <c r="D3919" s="183" t="s">
        <v>36</v>
      </c>
      <c r="E3919" s="181" t="s">
        <v>35</v>
      </c>
      <c r="F3919" s="183" t="s">
        <v>35</v>
      </c>
      <c r="G3919" s="181" t="s">
        <v>7550</v>
      </c>
      <c r="H3919" s="184" t="s">
        <v>7090</v>
      </c>
      <c r="I3919" s="185" t="s">
        <v>190</v>
      </c>
      <c r="J3919" s="181" t="s">
        <v>35</v>
      </c>
      <c r="K3919" s="181" t="s">
        <v>225</v>
      </c>
      <c r="L3919" s="186" t="s">
        <v>225</v>
      </c>
      <c r="M3919" s="187" t="s">
        <v>225</v>
      </c>
      <c r="N3919" s="183" t="s">
        <v>36</v>
      </c>
      <c r="O3919" s="181" t="s">
        <v>7550</v>
      </c>
      <c r="P3919" s="184" t="s">
        <v>7090</v>
      </c>
      <c r="Q3919" s="185" t="s">
        <v>190</v>
      </c>
      <c r="R3919" s="181" t="s">
        <v>35</v>
      </c>
      <c r="S3919" s="181" t="s">
        <v>225</v>
      </c>
      <c r="T3919" s="186" t="s">
        <v>225</v>
      </c>
      <c r="U3919" s="187" t="s">
        <v>225</v>
      </c>
      <c r="V3919" s="188" t="str" cm="1">
        <f t="array" ref="V3919">IF(SUM(LEN(A3919:U3919))=0,"",IF(OR(OR(ISBLANK(E3919),SUM(LEN(B3919),LEN(C3919))=0),AND(NOT(D3919="Unknown"),ISBLANK(I3919)),AND(NOT(N3919="Unknown"),ISBLANK(Q3919))),"Missing Information", INDEX(Table15[Entire Service Line Classification], MATCH(SUMIFS(Table15[Unique ID],Table15[System-Owned Portion],D3919,Table15[If Material Anything Other than "Lead" in Column E,Was Material Ever Previously Lead?],F3919,Table15[Customer-Owned Portion],N3919),Table15[Unique ID],0),0)))</f>
        <v>Non-lead</v>
      </c>
      <c r="W3919" s="189"/>
    </row>
    <row r="3920" spans="1:23" s="190" customFormat="1" ht="56.25" x14ac:dyDescent="0.25">
      <c r="A3920" s="180" t="s">
        <v>225</v>
      </c>
      <c r="B3920" s="181" t="s">
        <v>7566</v>
      </c>
      <c r="C3920" s="182" t="s">
        <v>225</v>
      </c>
      <c r="D3920" s="183" t="s">
        <v>36</v>
      </c>
      <c r="E3920" s="181" t="s">
        <v>35</v>
      </c>
      <c r="F3920" s="183" t="s">
        <v>35</v>
      </c>
      <c r="G3920" s="181" t="s">
        <v>7550</v>
      </c>
      <c r="H3920" s="184" t="s">
        <v>7090</v>
      </c>
      <c r="I3920" s="185" t="s">
        <v>190</v>
      </c>
      <c r="J3920" s="181" t="s">
        <v>35</v>
      </c>
      <c r="K3920" s="181" t="s">
        <v>225</v>
      </c>
      <c r="L3920" s="186" t="s">
        <v>225</v>
      </c>
      <c r="M3920" s="187" t="s">
        <v>225</v>
      </c>
      <c r="N3920" s="183" t="s">
        <v>36</v>
      </c>
      <c r="O3920" s="181" t="s">
        <v>7550</v>
      </c>
      <c r="P3920" s="184" t="s">
        <v>7090</v>
      </c>
      <c r="Q3920" s="185" t="s">
        <v>190</v>
      </c>
      <c r="R3920" s="181" t="s">
        <v>35</v>
      </c>
      <c r="S3920" s="181" t="s">
        <v>225</v>
      </c>
      <c r="T3920" s="186" t="s">
        <v>225</v>
      </c>
      <c r="U3920" s="187" t="s">
        <v>225</v>
      </c>
      <c r="V3920" s="188" t="str" cm="1">
        <f t="array" ref="V3920">IF(SUM(LEN(A3920:U3920))=0,"",IF(OR(OR(ISBLANK(E3920),SUM(LEN(B3920),LEN(C3920))=0),AND(NOT(D3920="Unknown"),ISBLANK(I3920)),AND(NOT(N3920="Unknown"),ISBLANK(Q3920))),"Missing Information", INDEX(Table15[Entire Service Line Classification], MATCH(SUMIFS(Table15[Unique ID],Table15[System-Owned Portion],D3920,Table15[If Material Anything Other than "Lead" in Column E,Was Material Ever Previously Lead?],F3920,Table15[Customer-Owned Portion],N3920),Table15[Unique ID],0),0)))</f>
        <v>Non-lead</v>
      </c>
      <c r="W3920" s="189"/>
    </row>
    <row r="3921" spans="1:23" s="190" customFormat="1" ht="56.25" x14ac:dyDescent="0.25">
      <c r="A3921" s="180" t="s">
        <v>225</v>
      </c>
      <c r="B3921" s="181" t="s">
        <v>7567</v>
      </c>
      <c r="C3921" s="182" t="s">
        <v>225</v>
      </c>
      <c r="D3921" s="183" t="s">
        <v>36</v>
      </c>
      <c r="E3921" s="181" t="s">
        <v>35</v>
      </c>
      <c r="F3921" s="183" t="s">
        <v>35</v>
      </c>
      <c r="G3921" s="181" t="s">
        <v>7550</v>
      </c>
      <c r="H3921" s="184" t="s">
        <v>7090</v>
      </c>
      <c r="I3921" s="185" t="s">
        <v>190</v>
      </c>
      <c r="J3921" s="181" t="s">
        <v>35</v>
      </c>
      <c r="K3921" s="181" t="s">
        <v>225</v>
      </c>
      <c r="L3921" s="186" t="s">
        <v>225</v>
      </c>
      <c r="M3921" s="187" t="s">
        <v>225</v>
      </c>
      <c r="N3921" s="183" t="s">
        <v>36</v>
      </c>
      <c r="O3921" s="181" t="s">
        <v>7550</v>
      </c>
      <c r="P3921" s="184" t="s">
        <v>7090</v>
      </c>
      <c r="Q3921" s="185" t="s">
        <v>190</v>
      </c>
      <c r="R3921" s="181" t="s">
        <v>35</v>
      </c>
      <c r="S3921" s="181" t="s">
        <v>225</v>
      </c>
      <c r="T3921" s="186" t="s">
        <v>225</v>
      </c>
      <c r="U3921" s="187" t="s">
        <v>225</v>
      </c>
      <c r="V3921" s="188" t="str" cm="1">
        <f t="array" ref="V3921">IF(SUM(LEN(A3921:U3921))=0,"",IF(OR(OR(ISBLANK(E3921),SUM(LEN(B3921),LEN(C3921))=0),AND(NOT(D3921="Unknown"),ISBLANK(I3921)),AND(NOT(N3921="Unknown"),ISBLANK(Q3921))),"Missing Information", INDEX(Table15[Entire Service Line Classification], MATCH(SUMIFS(Table15[Unique ID],Table15[System-Owned Portion],D3921,Table15[If Material Anything Other than "Lead" in Column E,Was Material Ever Previously Lead?],F3921,Table15[Customer-Owned Portion],N3921),Table15[Unique ID],0),0)))</f>
        <v>Non-lead</v>
      </c>
      <c r="W3921" s="189"/>
    </row>
    <row r="3922" spans="1:23" s="190" customFormat="1" ht="56.25" x14ac:dyDescent="0.25">
      <c r="A3922" s="180" t="s">
        <v>225</v>
      </c>
      <c r="B3922" s="181" t="s">
        <v>7568</v>
      </c>
      <c r="C3922" s="182" t="s">
        <v>225</v>
      </c>
      <c r="D3922" s="183" t="s">
        <v>36</v>
      </c>
      <c r="E3922" s="181" t="s">
        <v>35</v>
      </c>
      <c r="F3922" s="183" t="s">
        <v>35</v>
      </c>
      <c r="G3922" s="181" t="s">
        <v>7550</v>
      </c>
      <c r="H3922" s="184" t="s">
        <v>7090</v>
      </c>
      <c r="I3922" s="185" t="s">
        <v>190</v>
      </c>
      <c r="J3922" s="181" t="s">
        <v>35</v>
      </c>
      <c r="K3922" s="181" t="s">
        <v>225</v>
      </c>
      <c r="L3922" s="186" t="s">
        <v>225</v>
      </c>
      <c r="M3922" s="187" t="s">
        <v>225</v>
      </c>
      <c r="N3922" s="183" t="s">
        <v>36</v>
      </c>
      <c r="O3922" s="181" t="s">
        <v>7550</v>
      </c>
      <c r="P3922" s="184" t="s">
        <v>7090</v>
      </c>
      <c r="Q3922" s="185" t="s">
        <v>190</v>
      </c>
      <c r="R3922" s="181" t="s">
        <v>35</v>
      </c>
      <c r="S3922" s="181" t="s">
        <v>225</v>
      </c>
      <c r="T3922" s="186" t="s">
        <v>225</v>
      </c>
      <c r="U3922" s="187" t="s">
        <v>225</v>
      </c>
      <c r="V3922" s="188" t="str" cm="1">
        <f t="array" ref="V3922">IF(SUM(LEN(A3922:U3922))=0,"",IF(OR(OR(ISBLANK(E3922),SUM(LEN(B3922),LEN(C3922))=0),AND(NOT(D3922="Unknown"),ISBLANK(I3922)),AND(NOT(N3922="Unknown"),ISBLANK(Q3922))),"Missing Information", INDEX(Table15[Entire Service Line Classification], MATCH(SUMIFS(Table15[Unique ID],Table15[System-Owned Portion],D3922,Table15[If Material Anything Other than "Lead" in Column E,Was Material Ever Previously Lead?],F3922,Table15[Customer-Owned Portion],N3922),Table15[Unique ID],0),0)))</f>
        <v>Non-lead</v>
      </c>
      <c r="W3922" s="189"/>
    </row>
    <row r="3923" spans="1:23" s="190" customFormat="1" ht="56.25" x14ac:dyDescent="0.25">
      <c r="A3923" s="180" t="s">
        <v>225</v>
      </c>
      <c r="B3923" s="181" t="s">
        <v>7569</v>
      </c>
      <c r="C3923" s="182" t="s">
        <v>225</v>
      </c>
      <c r="D3923" s="183" t="s">
        <v>36</v>
      </c>
      <c r="E3923" s="181" t="s">
        <v>35</v>
      </c>
      <c r="F3923" s="183" t="s">
        <v>35</v>
      </c>
      <c r="G3923" s="181" t="s">
        <v>7344</v>
      </c>
      <c r="H3923" s="184" t="s">
        <v>7090</v>
      </c>
      <c r="I3923" s="185" t="s">
        <v>190</v>
      </c>
      <c r="J3923" s="181" t="s">
        <v>35</v>
      </c>
      <c r="K3923" s="181" t="s">
        <v>225</v>
      </c>
      <c r="L3923" s="186" t="s">
        <v>225</v>
      </c>
      <c r="M3923" s="187" t="s">
        <v>225</v>
      </c>
      <c r="N3923" s="183" t="s">
        <v>36</v>
      </c>
      <c r="O3923" s="181" t="s">
        <v>7344</v>
      </c>
      <c r="P3923" s="184" t="s">
        <v>7090</v>
      </c>
      <c r="Q3923" s="185" t="s">
        <v>190</v>
      </c>
      <c r="R3923" s="181" t="s">
        <v>35</v>
      </c>
      <c r="S3923" s="181" t="s">
        <v>225</v>
      </c>
      <c r="T3923" s="186" t="s">
        <v>225</v>
      </c>
      <c r="U3923" s="187" t="s">
        <v>225</v>
      </c>
      <c r="V3923" s="188" t="str" cm="1">
        <f t="array" ref="V3923">IF(SUM(LEN(A3923:U3923))=0,"",IF(OR(OR(ISBLANK(E3923),SUM(LEN(B3923),LEN(C3923))=0),AND(NOT(D3923="Unknown"),ISBLANK(I3923)),AND(NOT(N3923="Unknown"),ISBLANK(Q3923))),"Missing Information", INDEX(Table15[Entire Service Line Classification], MATCH(SUMIFS(Table15[Unique ID],Table15[System-Owned Portion],D3923,Table15[If Material Anything Other than "Lead" in Column E,Was Material Ever Previously Lead?],F3923,Table15[Customer-Owned Portion],N3923),Table15[Unique ID],0),0)))</f>
        <v>Non-lead</v>
      </c>
      <c r="W3923" s="189"/>
    </row>
    <row r="3924" spans="1:23" s="190" customFormat="1" ht="56.25" x14ac:dyDescent="0.25">
      <c r="A3924" s="180" t="s">
        <v>225</v>
      </c>
      <c r="B3924" s="181" t="s">
        <v>7570</v>
      </c>
      <c r="C3924" s="182" t="s">
        <v>225</v>
      </c>
      <c r="D3924" s="183" t="s">
        <v>36</v>
      </c>
      <c r="E3924" s="181" t="s">
        <v>35</v>
      </c>
      <c r="F3924" s="183" t="s">
        <v>35</v>
      </c>
      <c r="G3924" s="181" t="s">
        <v>7391</v>
      </c>
      <c r="H3924" s="184" t="s">
        <v>7250</v>
      </c>
      <c r="I3924" s="185" t="s">
        <v>190</v>
      </c>
      <c r="J3924" s="181" t="s">
        <v>35</v>
      </c>
      <c r="K3924" s="181" t="s">
        <v>225</v>
      </c>
      <c r="L3924" s="186" t="s">
        <v>225</v>
      </c>
      <c r="M3924" s="187" t="s">
        <v>225</v>
      </c>
      <c r="N3924" s="183" t="s">
        <v>36</v>
      </c>
      <c r="O3924" s="181" t="s">
        <v>7391</v>
      </c>
      <c r="P3924" s="184" t="s">
        <v>7250</v>
      </c>
      <c r="Q3924" s="185" t="s">
        <v>190</v>
      </c>
      <c r="R3924" s="181" t="s">
        <v>35</v>
      </c>
      <c r="S3924" s="181" t="s">
        <v>225</v>
      </c>
      <c r="T3924" s="186" t="s">
        <v>225</v>
      </c>
      <c r="U3924" s="187" t="s">
        <v>225</v>
      </c>
      <c r="V3924" s="188" t="str" cm="1">
        <f t="array" ref="V3924">IF(SUM(LEN(A3924:U3924))=0,"",IF(OR(OR(ISBLANK(E3924),SUM(LEN(B3924),LEN(C3924))=0),AND(NOT(D3924="Unknown"),ISBLANK(I3924)),AND(NOT(N3924="Unknown"),ISBLANK(Q3924))),"Missing Information", INDEX(Table15[Entire Service Line Classification], MATCH(SUMIFS(Table15[Unique ID],Table15[System-Owned Portion],D3924,Table15[If Material Anything Other than "Lead" in Column E,Was Material Ever Previously Lead?],F3924,Table15[Customer-Owned Portion],N3924),Table15[Unique ID],0),0)))</f>
        <v>Non-lead</v>
      </c>
      <c r="W3924" s="189"/>
    </row>
    <row r="3925" spans="1:23" s="190" customFormat="1" ht="56.25" x14ac:dyDescent="0.25">
      <c r="A3925" s="180" t="s">
        <v>225</v>
      </c>
      <c r="B3925" s="181" t="s">
        <v>7571</v>
      </c>
      <c r="C3925" s="182" t="s">
        <v>225</v>
      </c>
      <c r="D3925" s="183" t="s">
        <v>36</v>
      </c>
      <c r="E3925" s="181" t="s">
        <v>35</v>
      </c>
      <c r="F3925" s="183" t="s">
        <v>35</v>
      </c>
      <c r="G3925" s="181" t="s">
        <v>7391</v>
      </c>
      <c r="H3925" s="184" t="s">
        <v>7121</v>
      </c>
      <c r="I3925" s="185" t="s">
        <v>190</v>
      </c>
      <c r="J3925" s="181" t="s">
        <v>35</v>
      </c>
      <c r="K3925" s="181" t="s">
        <v>225</v>
      </c>
      <c r="L3925" s="186" t="s">
        <v>225</v>
      </c>
      <c r="M3925" s="187" t="s">
        <v>225</v>
      </c>
      <c r="N3925" s="183" t="s">
        <v>36</v>
      </c>
      <c r="O3925" s="181" t="s">
        <v>7391</v>
      </c>
      <c r="P3925" s="184" t="s">
        <v>7121</v>
      </c>
      <c r="Q3925" s="185" t="s">
        <v>190</v>
      </c>
      <c r="R3925" s="181" t="s">
        <v>35</v>
      </c>
      <c r="S3925" s="181" t="s">
        <v>225</v>
      </c>
      <c r="T3925" s="186" t="s">
        <v>225</v>
      </c>
      <c r="U3925" s="187" t="s">
        <v>225</v>
      </c>
      <c r="V3925" s="188" t="str" cm="1">
        <f t="array" ref="V3925">IF(SUM(LEN(A3925:U3925))=0,"",IF(OR(OR(ISBLANK(E3925),SUM(LEN(B3925),LEN(C3925))=0),AND(NOT(D3925="Unknown"),ISBLANK(I3925)),AND(NOT(N3925="Unknown"),ISBLANK(Q3925))),"Missing Information", INDEX(Table15[Entire Service Line Classification], MATCH(SUMIFS(Table15[Unique ID],Table15[System-Owned Portion],D3925,Table15[If Material Anything Other than "Lead" in Column E,Was Material Ever Previously Lead?],F3925,Table15[Customer-Owned Portion],N3925),Table15[Unique ID],0),0)))</f>
        <v>Non-lead</v>
      </c>
      <c r="W3925" s="189"/>
    </row>
    <row r="3926" spans="1:23" s="190" customFormat="1" ht="56.25" x14ac:dyDescent="0.25">
      <c r="A3926" s="180" t="s">
        <v>225</v>
      </c>
      <c r="B3926" s="181" t="s">
        <v>7572</v>
      </c>
      <c r="C3926" s="182" t="s">
        <v>225</v>
      </c>
      <c r="D3926" s="183" t="s">
        <v>36</v>
      </c>
      <c r="E3926" s="181" t="s">
        <v>35</v>
      </c>
      <c r="F3926" s="183" t="s">
        <v>35</v>
      </c>
      <c r="G3926" s="181" t="s">
        <v>7376</v>
      </c>
      <c r="H3926" s="184" t="s">
        <v>7121</v>
      </c>
      <c r="I3926" s="185" t="s">
        <v>190</v>
      </c>
      <c r="J3926" s="181" t="s">
        <v>35</v>
      </c>
      <c r="K3926" s="181" t="s">
        <v>225</v>
      </c>
      <c r="L3926" s="186" t="s">
        <v>225</v>
      </c>
      <c r="M3926" s="187" t="s">
        <v>225</v>
      </c>
      <c r="N3926" s="183" t="s">
        <v>36</v>
      </c>
      <c r="O3926" s="181" t="s">
        <v>7376</v>
      </c>
      <c r="P3926" s="184" t="s">
        <v>7121</v>
      </c>
      <c r="Q3926" s="185" t="s">
        <v>190</v>
      </c>
      <c r="R3926" s="181" t="s">
        <v>35</v>
      </c>
      <c r="S3926" s="181" t="s">
        <v>225</v>
      </c>
      <c r="T3926" s="186" t="s">
        <v>225</v>
      </c>
      <c r="U3926" s="187" t="s">
        <v>225</v>
      </c>
      <c r="V3926" s="188" t="str" cm="1">
        <f t="array" ref="V3926">IF(SUM(LEN(A3926:U3926))=0,"",IF(OR(OR(ISBLANK(E3926),SUM(LEN(B3926),LEN(C3926))=0),AND(NOT(D3926="Unknown"),ISBLANK(I3926)),AND(NOT(N3926="Unknown"),ISBLANK(Q3926))),"Missing Information", INDEX(Table15[Entire Service Line Classification], MATCH(SUMIFS(Table15[Unique ID],Table15[System-Owned Portion],D3926,Table15[If Material Anything Other than "Lead" in Column E,Was Material Ever Previously Lead?],F3926,Table15[Customer-Owned Portion],N3926),Table15[Unique ID],0),0)))</f>
        <v>Non-lead</v>
      </c>
      <c r="W3926" s="189"/>
    </row>
    <row r="3927" spans="1:23" s="190" customFormat="1" ht="56.25" x14ac:dyDescent="0.25">
      <c r="A3927" s="180" t="s">
        <v>225</v>
      </c>
      <c r="B3927" s="181" t="s">
        <v>7573</v>
      </c>
      <c r="C3927" s="182" t="s">
        <v>225</v>
      </c>
      <c r="D3927" s="183" t="s">
        <v>36</v>
      </c>
      <c r="E3927" s="181" t="s">
        <v>35</v>
      </c>
      <c r="F3927" s="183" t="s">
        <v>35</v>
      </c>
      <c r="G3927" s="181" t="s">
        <v>7376</v>
      </c>
      <c r="H3927" s="184" t="s">
        <v>7121</v>
      </c>
      <c r="I3927" s="185" t="s">
        <v>190</v>
      </c>
      <c r="J3927" s="181" t="s">
        <v>35</v>
      </c>
      <c r="K3927" s="181" t="s">
        <v>225</v>
      </c>
      <c r="L3927" s="186" t="s">
        <v>225</v>
      </c>
      <c r="M3927" s="187" t="s">
        <v>225</v>
      </c>
      <c r="N3927" s="183" t="s">
        <v>36</v>
      </c>
      <c r="O3927" s="181" t="s">
        <v>7376</v>
      </c>
      <c r="P3927" s="184" t="s">
        <v>7121</v>
      </c>
      <c r="Q3927" s="185" t="s">
        <v>190</v>
      </c>
      <c r="R3927" s="181" t="s">
        <v>35</v>
      </c>
      <c r="S3927" s="181" t="s">
        <v>225</v>
      </c>
      <c r="T3927" s="186" t="s">
        <v>225</v>
      </c>
      <c r="U3927" s="187" t="s">
        <v>225</v>
      </c>
      <c r="V3927" s="188" t="str" cm="1">
        <f t="array" ref="V3927">IF(SUM(LEN(A3927:U3927))=0,"",IF(OR(OR(ISBLANK(E3927),SUM(LEN(B3927),LEN(C3927))=0),AND(NOT(D3927="Unknown"),ISBLANK(I3927)),AND(NOT(N3927="Unknown"),ISBLANK(Q3927))),"Missing Information", INDEX(Table15[Entire Service Line Classification], MATCH(SUMIFS(Table15[Unique ID],Table15[System-Owned Portion],D3927,Table15[If Material Anything Other than "Lead" in Column E,Was Material Ever Previously Lead?],F3927,Table15[Customer-Owned Portion],N3927),Table15[Unique ID],0),0)))</f>
        <v>Non-lead</v>
      </c>
      <c r="W3927" s="189"/>
    </row>
    <row r="3928" spans="1:23" s="190" customFormat="1" ht="56.25" x14ac:dyDescent="0.25">
      <c r="A3928" s="180" t="s">
        <v>225</v>
      </c>
      <c r="B3928" s="181" t="s">
        <v>7574</v>
      </c>
      <c r="C3928" s="182" t="s">
        <v>225</v>
      </c>
      <c r="D3928" s="183" t="s">
        <v>36</v>
      </c>
      <c r="E3928" s="181" t="s">
        <v>35</v>
      </c>
      <c r="F3928" s="183" t="s">
        <v>35</v>
      </c>
      <c r="G3928" s="181" t="s">
        <v>7391</v>
      </c>
      <c r="H3928" s="184" t="s">
        <v>7121</v>
      </c>
      <c r="I3928" s="185" t="s">
        <v>190</v>
      </c>
      <c r="J3928" s="181" t="s">
        <v>35</v>
      </c>
      <c r="K3928" s="181" t="s">
        <v>225</v>
      </c>
      <c r="L3928" s="186" t="s">
        <v>225</v>
      </c>
      <c r="M3928" s="187" t="s">
        <v>225</v>
      </c>
      <c r="N3928" s="183" t="s">
        <v>36</v>
      </c>
      <c r="O3928" s="181" t="s">
        <v>7391</v>
      </c>
      <c r="P3928" s="184" t="s">
        <v>7121</v>
      </c>
      <c r="Q3928" s="185" t="s">
        <v>190</v>
      </c>
      <c r="R3928" s="181" t="s">
        <v>35</v>
      </c>
      <c r="S3928" s="181" t="s">
        <v>225</v>
      </c>
      <c r="T3928" s="186" t="s">
        <v>225</v>
      </c>
      <c r="U3928" s="187" t="s">
        <v>225</v>
      </c>
      <c r="V3928" s="188" t="str" cm="1">
        <f t="array" ref="V3928">IF(SUM(LEN(A3928:U3928))=0,"",IF(OR(OR(ISBLANK(E3928),SUM(LEN(B3928),LEN(C3928))=0),AND(NOT(D3928="Unknown"),ISBLANK(I3928)),AND(NOT(N3928="Unknown"),ISBLANK(Q3928))),"Missing Information", INDEX(Table15[Entire Service Line Classification], MATCH(SUMIFS(Table15[Unique ID],Table15[System-Owned Portion],D3928,Table15[If Material Anything Other than "Lead" in Column E,Was Material Ever Previously Lead?],F3928,Table15[Customer-Owned Portion],N3928),Table15[Unique ID],0),0)))</f>
        <v>Non-lead</v>
      </c>
      <c r="W3928" s="189"/>
    </row>
    <row r="3929" spans="1:23" s="190" customFormat="1" ht="56.25" x14ac:dyDescent="0.25">
      <c r="A3929" s="180" t="s">
        <v>225</v>
      </c>
      <c r="B3929" s="181" t="s">
        <v>7575</v>
      </c>
      <c r="C3929" s="182" t="s">
        <v>225</v>
      </c>
      <c r="D3929" s="183" t="s">
        <v>36</v>
      </c>
      <c r="E3929" s="181" t="s">
        <v>35</v>
      </c>
      <c r="F3929" s="183" t="s">
        <v>35</v>
      </c>
      <c r="G3929" s="181" t="s">
        <v>7376</v>
      </c>
      <c r="H3929" s="184" t="s">
        <v>7121</v>
      </c>
      <c r="I3929" s="185" t="s">
        <v>190</v>
      </c>
      <c r="J3929" s="181" t="s">
        <v>35</v>
      </c>
      <c r="K3929" s="181" t="s">
        <v>225</v>
      </c>
      <c r="L3929" s="186" t="s">
        <v>225</v>
      </c>
      <c r="M3929" s="187" t="s">
        <v>225</v>
      </c>
      <c r="N3929" s="183" t="s">
        <v>36</v>
      </c>
      <c r="O3929" s="181" t="s">
        <v>7376</v>
      </c>
      <c r="P3929" s="184" t="s">
        <v>7121</v>
      </c>
      <c r="Q3929" s="185" t="s">
        <v>190</v>
      </c>
      <c r="R3929" s="181" t="s">
        <v>35</v>
      </c>
      <c r="S3929" s="181" t="s">
        <v>225</v>
      </c>
      <c r="T3929" s="186" t="s">
        <v>225</v>
      </c>
      <c r="U3929" s="187" t="s">
        <v>225</v>
      </c>
      <c r="V3929" s="188" t="str" cm="1">
        <f t="array" ref="V3929">IF(SUM(LEN(A3929:U3929))=0,"",IF(OR(OR(ISBLANK(E3929),SUM(LEN(B3929),LEN(C3929))=0),AND(NOT(D3929="Unknown"),ISBLANK(I3929)),AND(NOT(N3929="Unknown"),ISBLANK(Q3929))),"Missing Information", INDEX(Table15[Entire Service Line Classification], MATCH(SUMIFS(Table15[Unique ID],Table15[System-Owned Portion],D3929,Table15[If Material Anything Other than "Lead" in Column E,Was Material Ever Previously Lead?],F3929,Table15[Customer-Owned Portion],N3929),Table15[Unique ID],0),0)))</f>
        <v>Non-lead</v>
      </c>
      <c r="W3929" s="189"/>
    </row>
    <row r="3930" spans="1:23" s="190" customFormat="1" ht="56.25" x14ac:dyDescent="0.25">
      <c r="A3930" s="180" t="s">
        <v>225</v>
      </c>
      <c r="B3930" s="181" t="s">
        <v>7576</v>
      </c>
      <c r="C3930" s="182" t="s">
        <v>225</v>
      </c>
      <c r="D3930" s="183" t="s">
        <v>36</v>
      </c>
      <c r="E3930" s="181" t="s">
        <v>35</v>
      </c>
      <c r="F3930" s="183" t="s">
        <v>35</v>
      </c>
      <c r="G3930" s="181" t="s">
        <v>7376</v>
      </c>
      <c r="H3930" s="184" t="s">
        <v>7121</v>
      </c>
      <c r="I3930" s="185" t="s">
        <v>190</v>
      </c>
      <c r="J3930" s="181" t="s">
        <v>35</v>
      </c>
      <c r="K3930" s="181" t="s">
        <v>225</v>
      </c>
      <c r="L3930" s="186" t="s">
        <v>225</v>
      </c>
      <c r="M3930" s="187" t="s">
        <v>225</v>
      </c>
      <c r="N3930" s="183" t="s">
        <v>36</v>
      </c>
      <c r="O3930" s="181" t="s">
        <v>7376</v>
      </c>
      <c r="P3930" s="184" t="s">
        <v>7121</v>
      </c>
      <c r="Q3930" s="185" t="s">
        <v>190</v>
      </c>
      <c r="R3930" s="181" t="s">
        <v>35</v>
      </c>
      <c r="S3930" s="181" t="s">
        <v>225</v>
      </c>
      <c r="T3930" s="186" t="s">
        <v>225</v>
      </c>
      <c r="U3930" s="187" t="s">
        <v>225</v>
      </c>
      <c r="V3930" s="188" t="str" cm="1">
        <f t="array" ref="V3930">IF(SUM(LEN(A3930:U3930))=0,"",IF(OR(OR(ISBLANK(E3930),SUM(LEN(B3930),LEN(C3930))=0),AND(NOT(D3930="Unknown"),ISBLANK(I3930)),AND(NOT(N3930="Unknown"),ISBLANK(Q3930))),"Missing Information", INDEX(Table15[Entire Service Line Classification], MATCH(SUMIFS(Table15[Unique ID],Table15[System-Owned Portion],D3930,Table15[If Material Anything Other than "Lead" in Column E,Was Material Ever Previously Lead?],F3930,Table15[Customer-Owned Portion],N3930),Table15[Unique ID],0),0)))</f>
        <v>Non-lead</v>
      </c>
      <c r="W3930" s="189"/>
    </row>
    <row r="3931" spans="1:23" s="190" customFormat="1" ht="56.25" x14ac:dyDescent="0.25">
      <c r="A3931" s="180" t="s">
        <v>225</v>
      </c>
      <c r="B3931" s="181" t="s">
        <v>7577</v>
      </c>
      <c r="C3931" s="182" t="s">
        <v>225</v>
      </c>
      <c r="D3931" s="183" t="s">
        <v>36</v>
      </c>
      <c r="E3931" s="181" t="s">
        <v>35</v>
      </c>
      <c r="F3931" s="183" t="s">
        <v>35</v>
      </c>
      <c r="G3931" s="181" t="s">
        <v>7376</v>
      </c>
      <c r="H3931" s="184" t="s">
        <v>7121</v>
      </c>
      <c r="I3931" s="185" t="s">
        <v>190</v>
      </c>
      <c r="J3931" s="181" t="s">
        <v>35</v>
      </c>
      <c r="K3931" s="181" t="s">
        <v>225</v>
      </c>
      <c r="L3931" s="186" t="s">
        <v>225</v>
      </c>
      <c r="M3931" s="187" t="s">
        <v>225</v>
      </c>
      <c r="N3931" s="183" t="s">
        <v>36</v>
      </c>
      <c r="O3931" s="181" t="s">
        <v>7376</v>
      </c>
      <c r="P3931" s="184" t="s">
        <v>7121</v>
      </c>
      <c r="Q3931" s="185" t="s">
        <v>190</v>
      </c>
      <c r="R3931" s="181" t="s">
        <v>35</v>
      </c>
      <c r="S3931" s="181" t="s">
        <v>225</v>
      </c>
      <c r="T3931" s="186" t="s">
        <v>225</v>
      </c>
      <c r="U3931" s="187" t="s">
        <v>225</v>
      </c>
      <c r="V3931" s="188" t="str" cm="1">
        <f t="array" ref="V3931">IF(SUM(LEN(A3931:U3931))=0,"",IF(OR(OR(ISBLANK(E3931),SUM(LEN(B3931),LEN(C3931))=0),AND(NOT(D3931="Unknown"),ISBLANK(I3931)),AND(NOT(N3931="Unknown"),ISBLANK(Q3931))),"Missing Information", INDEX(Table15[Entire Service Line Classification], MATCH(SUMIFS(Table15[Unique ID],Table15[System-Owned Portion],D3931,Table15[If Material Anything Other than "Lead" in Column E,Was Material Ever Previously Lead?],F3931,Table15[Customer-Owned Portion],N3931),Table15[Unique ID],0),0)))</f>
        <v>Non-lead</v>
      </c>
      <c r="W3931" s="189"/>
    </row>
    <row r="3932" spans="1:23" s="190" customFormat="1" ht="56.25" x14ac:dyDescent="0.25">
      <c r="A3932" s="180" t="s">
        <v>225</v>
      </c>
      <c r="B3932" s="181" t="s">
        <v>7578</v>
      </c>
      <c r="C3932" s="182" t="s">
        <v>225</v>
      </c>
      <c r="D3932" s="183" t="s">
        <v>36</v>
      </c>
      <c r="E3932" s="181" t="s">
        <v>35</v>
      </c>
      <c r="F3932" s="183" t="s">
        <v>35</v>
      </c>
      <c r="G3932" s="181" t="s">
        <v>7458</v>
      </c>
      <c r="H3932" s="184" t="s">
        <v>7121</v>
      </c>
      <c r="I3932" s="185" t="s">
        <v>190</v>
      </c>
      <c r="J3932" s="181" t="s">
        <v>35</v>
      </c>
      <c r="K3932" s="181" t="s">
        <v>225</v>
      </c>
      <c r="L3932" s="186" t="s">
        <v>225</v>
      </c>
      <c r="M3932" s="187" t="s">
        <v>225</v>
      </c>
      <c r="N3932" s="183" t="s">
        <v>36</v>
      </c>
      <c r="O3932" s="181" t="s">
        <v>7458</v>
      </c>
      <c r="P3932" s="184" t="s">
        <v>7121</v>
      </c>
      <c r="Q3932" s="185" t="s">
        <v>190</v>
      </c>
      <c r="R3932" s="181" t="s">
        <v>35</v>
      </c>
      <c r="S3932" s="181" t="s">
        <v>225</v>
      </c>
      <c r="T3932" s="186" t="s">
        <v>225</v>
      </c>
      <c r="U3932" s="187" t="s">
        <v>225</v>
      </c>
      <c r="V3932" s="188" t="str" cm="1">
        <f t="array" ref="V3932">IF(SUM(LEN(A3932:U3932))=0,"",IF(OR(OR(ISBLANK(E3932),SUM(LEN(B3932),LEN(C3932))=0),AND(NOT(D3932="Unknown"),ISBLANK(I3932)),AND(NOT(N3932="Unknown"),ISBLANK(Q3932))),"Missing Information", INDEX(Table15[Entire Service Line Classification], MATCH(SUMIFS(Table15[Unique ID],Table15[System-Owned Portion],D3932,Table15[If Material Anything Other than "Lead" in Column E,Was Material Ever Previously Lead?],F3932,Table15[Customer-Owned Portion],N3932),Table15[Unique ID],0),0)))</f>
        <v>Non-lead</v>
      </c>
      <c r="W3932" s="189"/>
    </row>
    <row r="3933" spans="1:23" s="190" customFormat="1" ht="56.25" x14ac:dyDescent="0.25">
      <c r="A3933" s="180" t="s">
        <v>225</v>
      </c>
      <c r="B3933" s="181" t="s">
        <v>7579</v>
      </c>
      <c r="C3933" s="182" t="s">
        <v>225</v>
      </c>
      <c r="D3933" s="183" t="s">
        <v>36</v>
      </c>
      <c r="E3933" s="181" t="s">
        <v>35</v>
      </c>
      <c r="F3933" s="183" t="s">
        <v>35</v>
      </c>
      <c r="G3933" s="181" t="s">
        <v>7352</v>
      </c>
      <c r="H3933" s="184" t="s">
        <v>7090</v>
      </c>
      <c r="I3933" s="185" t="s">
        <v>190</v>
      </c>
      <c r="J3933" s="181" t="s">
        <v>35</v>
      </c>
      <c r="K3933" s="181" t="s">
        <v>225</v>
      </c>
      <c r="L3933" s="186" t="s">
        <v>225</v>
      </c>
      <c r="M3933" s="187" t="s">
        <v>225</v>
      </c>
      <c r="N3933" s="183" t="s">
        <v>36</v>
      </c>
      <c r="O3933" s="181" t="s">
        <v>7352</v>
      </c>
      <c r="P3933" s="184" t="s">
        <v>7090</v>
      </c>
      <c r="Q3933" s="185" t="s">
        <v>190</v>
      </c>
      <c r="R3933" s="181" t="s">
        <v>35</v>
      </c>
      <c r="S3933" s="181" t="s">
        <v>225</v>
      </c>
      <c r="T3933" s="186" t="s">
        <v>225</v>
      </c>
      <c r="U3933" s="187" t="s">
        <v>225</v>
      </c>
      <c r="V3933" s="188" t="str" cm="1">
        <f t="array" ref="V3933">IF(SUM(LEN(A3933:U3933))=0,"",IF(OR(OR(ISBLANK(E3933),SUM(LEN(B3933),LEN(C3933))=0),AND(NOT(D3933="Unknown"),ISBLANK(I3933)),AND(NOT(N3933="Unknown"),ISBLANK(Q3933))),"Missing Information", INDEX(Table15[Entire Service Line Classification], MATCH(SUMIFS(Table15[Unique ID],Table15[System-Owned Portion],D3933,Table15[If Material Anything Other than "Lead" in Column E,Was Material Ever Previously Lead?],F3933,Table15[Customer-Owned Portion],N3933),Table15[Unique ID],0),0)))</f>
        <v>Non-lead</v>
      </c>
      <c r="W3933" s="189"/>
    </row>
    <row r="3934" spans="1:23" s="190" customFormat="1" ht="56.25" x14ac:dyDescent="0.25">
      <c r="A3934" s="180" t="s">
        <v>225</v>
      </c>
      <c r="B3934" s="181" t="s">
        <v>7580</v>
      </c>
      <c r="C3934" s="182" t="s">
        <v>225</v>
      </c>
      <c r="D3934" s="183" t="s">
        <v>36</v>
      </c>
      <c r="E3934" s="181" t="s">
        <v>35</v>
      </c>
      <c r="F3934" s="183" t="s">
        <v>35</v>
      </c>
      <c r="G3934" s="181" t="s">
        <v>7458</v>
      </c>
      <c r="H3934" s="184" t="s">
        <v>7090</v>
      </c>
      <c r="I3934" s="185" t="s">
        <v>190</v>
      </c>
      <c r="J3934" s="181" t="s">
        <v>35</v>
      </c>
      <c r="K3934" s="181" t="s">
        <v>225</v>
      </c>
      <c r="L3934" s="186" t="s">
        <v>225</v>
      </c>
      <c r="M3934" s="187" t="s">
        <v>225</v>
      </c>
      <c r="N3934" s="183" t="s">
        <v>36</v>
      </c>
      <c r="O3934" s="181" t="s">
        <v>7458</v>
      </c>
      <c r="P3934" s="184" t="s">
        <v>7090</v>
      </c>
      <c r="Q3934" s="185" t="s">
        <v>190</v>
      </c>
      <c r="R3934" s="181" t="s">
        <v>35</v>
      </c>
      <c r="S3934" s="181" t="s">
        <v>225</v>
      </c>
      <c r="T3934" s="186" t="s">
        <v>225</v>
      </c>
      <c r="U3934" s="187" t="s">
        <v>225</v>
      </c>
      <c r="V3934" s="188" t="str" cm="1">
        <f t="array" ref="V3934">IF(SUM(LEN(A3934:U3934))=0,"",IF(OR(OR(ISBLANK(E3934),SUM(LEN(B3934),LEN(C3934))=0),AND(NOT(D3934="Unknown"),ISBLANK(I3934)),AND(NOT(N3934="Unknown"),ISBLANK(Q3934))),"Missing Information", INDEX(Table15[Entire Service Line Classification], MATCH(SUMIFS(Table15[Unique ID],Table15[System-Owned Portion],D3934,Table15[If Material Anything Other than "Lead" in Column E,Was Material Ever Previously Lead?],F3934,Table15[Customer-Owned Portion],N3934),Table15[Unique ID],0),0)))</f>
        <v>Non-lead</v>
      </c>
      <c r="W3934" s="189"/>
    </row>
    <row r="3935" spans="1:23" s="190" customFormat="1" ht="56.25" x14ac:dyDescent="0.25">
      <c r="A3935" s="180" t="s">
        <v>225</v>
      </c>
      <c r="B3935" s="181" t="s">
        <v>7581</v>
      </c>
      <c r="C3935" s="182" t="s">
        <v>225</v>
      </c>
      <c r="D3935" s="183" t="s">
        <v>36</v>
      </c>
      <c r="E3935" s="181" t="s">
        <v>35</v>
      </c>
      <c r="F3935" s="183" t="s">
        <v>35</v>
      </c>
      <c r="G3935" s="181" t="s">
        <v>7352</v>
      </c>
      <c r="H3935" s="184" t="s">
        <v>7090</v>
      </c>
      <c r="I3935" s="185" t="s">
        <v>190</v>
      </c>
      <c r="J3935" s="181" t="s">
        <v>35</v>
      </c>
      <c r="K3935" s="181" t="s">
        <v>225</v>
      </c>
      <c r="L3935" s="186" t="s">
        <v>225</v>
      </c>
      <c r="M3935" s="187" t="s">
        <v>225</v>
      </c>
      <c r="N3935" s="183" t="s">
        <v>36</v>
      </c>
      <c r="O3935" s="181" t="s">
        <v>7352</v>
      </c>
      <c r="P3935" s="184" t="s">
        <v>7090</v>
      </c>
      <c r="Q3935" s="185" t="s">
        <v>190</v>
      </c>
      <c r="R3935" s="181" t="s">
        <v>35</v>
      </c>
      <c r="S3935" s="181" t="s">
        <v>225</v>
      </c>
      <c r="T3935" s="186" t="s">
        <v>225</v>
      </c>
      <c r="U3935" s="187" t="s">
        <v>225</v>
      </c>
      <c r="V3935" s="188" t="str" cm="1">
        <f t="array" ref="V3935">IF(SUM(LEN(A3935:U3935))=0,"",IF(OR(OR(ISBLANK(E3935),SUM(LEN(B3935),LEN(C3935))=0),AND(NOT(D3935="Unknown"),ISBLANK(I3935)),AND(NOT(N3935="Unknown"),ISBLANK(Q3935))),"Missing Information", INDEX(Table15[Entire Service Line Classification], MATCH(SUMIFS(Table15[Unique ID],Table15[System-Owned Portion],D3935,Table15[If Material Anything Other than "Lead" in Column E,Was Material Ever Previously Lead?],F3935,Table15[Customer-Owned Portion],N3935),Table15[Unique ID],0),0)))</f>
        <v>Non-lead</v>
      </c>
      <c r="W3935" s="189"/>
    </row>
    <row r="3936" spans="1:23" s="190" customFormat="1" ht="56.25" x14ac:dyDescent="0.25">
      <c r="A3936" s="180" t="s">
        <v>225</v>
      </c>
      <c r="B3936" s="181" t="s">
        <v>7582</v>
      </c>
      <c r="C3936" s="182" t="s">
        <v>225</v>
      </c>
      <c r="D3936" s="183" t="s">
        <v>36</v>
      </c>
      <c r="E3936" s="181" t="s">
        <v>35</v>
      </c>
      <c r="F3936" s="183" t="s">
        <v>35</v>
      </c>
      <c r="G3936" s="181" t="s">
        <v>7352</v>
      </c>
      <c r="H3936" s="184" t="s">
        <v>7090</v>
      </c>
      <c r="I3936" s="185" t="s">
        <v>190</v>
      </c>
      <c r="J3936" s="181" t="s">
        <v>35</v>
      </c>
      <c r="K3936" s="181" t="s">
        <v>225</v>
      </c>
      <c r="L3936" s="186" t="s">
        <v>225</v>
      </c>
      <c r="M3936" s="187" t="s">
        <v>225</v>
      </c>
      <c r="N3936" s="183" t="s">
        <v>36</v>
      </c>
      <c r="O3936" s="181" t="s">
        <v>7352</v>
      </c>
      <c r="P3936" s="184" t="s">
        <v>7090</v>
      </c>
      <c r="Q3936" s="185" t="s">
        <v>190</v>
      </c>
      <c r="R3936" s="181" t="s">
        <v>35</v>
      </c>
      <c r="S3936" s="181" t="s">
        <v>225</v>
      </c>
      <c r="T3936" s="186" t="s">
        <v>225</v>
      </c>
      <c r="U3936" s="187" t="s">
        <v>225</v>
      </c>
      <c r="V3936" s="188" t="str" cm="1">
        <f t="array" ref="V3936">IF(SUM(LEN(A3936:U3936))=0,"",IF(OR(OR(ISBLANK(E3936),SUM(LEN(B3936),LEN(C3936))=0),AND(NOT(D3936="Unknown"),ISBLANK(I3936)),AND(NOT(N3936="Unknown"),ISBLANK(Q3936))),"Missing Information", INDEX(Table15[Entire Service Line Classification], MATCH(SUMIFS(Table15[Unique ID],Table15[System-Owned Portion],D3936,Table15[If Material Anything Other than "Lead" in Column E,Was Material Ever Previously Lead?],F3936,Table15[Customer-Owned Portion],N3936),Table15[Unique ID],0),0)))</f>
        <v>Non-lead</v>
      </c>
      <c r="W3936" s="189"/>
    </row>
    <row r="3937" spans="1:23" s="190" customFormat="1" ht="56.25" x14ac:dyDescent="0.25">
      <c r="A3937" s="180" t="s">
        <v>225</v>
      </c>
      <c r="B3937" s="181" t="s">
        <v>7583</v>
      </c>
      <c r="C3937" s="182" t="s">
        <v>225</v>
      </c>
      <c r="D3937" s="183" t="s">
        <v>36</v>
      </c>
      <c r="E3937" s="181" t="s">
        <v>35</v>
      </c>
      <c r="F3937" s="183" t="s">
        <v>35</v>
      </c>
      <c r="G3937" s="181" t="s">
        <v>7376</v>
      </c>
      <c r="H3937" s="184" t="s">
        <v>7090</v>
      </c>
      <c r="I3937" s="185" t="s">
        <v>190</v>
      </c>
      <c r="J3937" s="181" t="s">
        <v>35</v>
      </c>
      <c r="K3937" s="181" t="s">
        <v>225</v>
      </c>
      <c r="L3937" s="186" t="s">
        <v>225</v>
      </c>
      <c r="M3937" s="187" t="s">
        <v>225</v>
      </c>
      <c r="N3937" s="183" t="s">
        <v>36</v>
      </c>
      <c r="O3937" s="181" t="s">
        <v>7376</v>
      </c>
      <c r="P3937" s="184" t="s">
        <v>7090</v>
      </c>
      <c r="Q3937" s="185" t="s">
        <v>190</v>
      </c>
      <c r="R3937" s="181" t="s">
        <v>35</v>
      </c>
      <c r="S3937" s="181" t="s">
        <v>225</v>
      </c>
      <c r="T3937" s="186" t="s">
        <v>225</v>
      </c>
      <c r="U3937" s="187" t="s">
        <v>225</v>
      </c>
      <c r="V3937" s="188" t="str" cm="1">
        <f t="array" ref="V3937">IF(SUM(LEN(A3937:U3937))=0,"",IF(OR(OR(ISBLANK(E3937),SUM(LEN(B3937),LEN(C3937))=0),AND(NOT(D3937="Unknown"),ISBLANK(I3937)),AND(NOT(N3937="Unknown"),ISBLANK(Q3937))),"Missing Information", INDEX(Table15[Entire Service Line Classification], MATCH(SUMIFS(Table15[Unique ID],Table15[System-Owned Portion],D3937,Table15[If Material Anything Other than "Lead" in Column E,Was Material Ever Previously Lead?],F3937,Table15[Customer-Owned Portion],N3937),Table15[Unique ID],0),0)))</f>
        <v>Non-lead</v>
      </c>
      <c r="W3937" s="189"/>
    </row>
    <row r="3938" spans="1:23" s="190" customFormat="1" ht="56.25" x14ac:dyDescent="0.25">
      <c r="A3938" s="180" t="s">
        <v>225</v>
      </c>
      <c r="B3938" s="181" t="s">
        <v>7584</v>
      </c>
      <c r="C3938" s="182" t="s">
        <v>225</v>
      </c>
      <c r="D3938" s="183" t="s">
        <v>36</v>
      </c>
      <c r="E3938" s="181" t="s">
        <v>35</v>
      </c>
      <c r="F3938" s="183" t="s">
        <v>35</v>
      </c>
      <c r="G3938" s="181" t="s">
        <v>7391</v>
      </c>
      <c r="H3938" s="184" t="s">
        <v>7090</v>
      </c>
      <c r="I3938" s="185" t="s">
        <v>190</v>
      </c>
      <c r="J3938" s="181" t="s">
        <v>35</v>
      </c>
      <c r="K3938" s="181" t="s">
        <v>225</v>
      </c>
      <c r="L3938" s="186" t="s">
        <v>225</v>
      </c>
      <c r="M3938" s="187" t="s">
        <v>225</v>
      </c>
      <c r="N3938" s="183" t="s">
        <v>36</v>
      </c>
      <c r="O3938" s="181" t="s">
        <v>7391</v>
      </c>
      <c r="P3938" s="184" t="s">
        <v>7090</v>
      </c>
      <c r="Q3938" s="185" t="s">
        <v>190</v>
      </c>
      <c r="R3938" s="181" t="s">
        <v>35</v>
      </c>
      <c r="S3938" s="181" t="s">
        <v>225</v>
      </c>
      <c r="T3938" s="186" t="s">
        <v>225</v>
      </c>
      <c r="U3938" s="187" t="s">
        <v>225</v>
      </c>
      <c r="V3938" s="188" t="str" cm="1">
        <f t="array" ref="V3938">IF(SUM(LEN(A3938:U3938))=0,"",IF(OR(OR(ISBLANK(E3938),SUM(LEN(B3938),LEN(C3938))=0),AND(NOT(D3938="Unknown"),ISBLANK(I3938)),AND(NOT(N3938="Unknown"),ISBLANK(Q3938))),"Missing Information", INDEX(Table15[Entire Service Line Classification], MATCH(SUMIFS(Table15[Unique ID],Table15[System-Owned Portion],D3938,Table15[If Material Anything Other than "Lead" in Column E,Was Material Ever Previously Lead?],F3938,Table15[Customer-Owned Portion],N3938),Table15[Unique ID],0),0)))</f>
        <v>Non-lead</v>
      </c>
      <c r="W3938" s="189"/>
    </row>
    <row r="3939" spans="1:23" s="190" customFormat="1" ht="56.25" x14ac:dyDescent="0.25">
      <c r="A3939" s="180" t="s">
        <v>225</v>
      </c>
      <c r="B3939" s="181" t="s">
        <v>7585</v>
      </c>
      <c r="C3939" s="182" t="s">
        <v>225</v>
      </c>
      <c r="D3939" s="183" t="s">
        <v>36</v>
      </c>
      <c r="E3939" s="181" t="s">
        <v>35</v>
      </c>
      <c r="F3939" s="183" t="s">
        <v>35</v>
      </c>
      <c r="G3939" s="181" t="s">
        <v>7352</v>
      </c>
      <c r="H3939" s="184" t="s">
        <v>7090</v>
      </c>
      <c r="I3939" s="185" t="s">
        <v>190</v>
      </c>
      <c r="J3939" s="181" t="s">
        <v>35</v>
      </c>
      <c r="K3939" s="181" t="s">
        <v>225</v>
      </c>
      <c r="L3939" s="186" t="s">
        <v>225</v>
      </c>
      <c r="M3939" s="187" t="s">
        <v>225</v>
      </c>
      <c r="N3939" s="183" t="s">
        <v>36</v>
      </c>
      <c r="O3939" s="181" t="s">
        <v>7352</v>
      </c>
      <c r="P3939" s="184" t="s">
        <v>7090</v>
      </c>
      <c r="Q3939" s="185" t="s">
        <v>190</v>
      </c>
      <c r="R3939" s="181" t="s">
        <v>35</v>
      </c>
      <c r="S3939" s="181" t="s">
        <v>225</v>
      </c>
      <c r="T3939" s="186" t="s">
        <v>225</v>
      </c>
      <c r="U3939" s="187" t="s">
        <v>225</v>
      </c>
      <c r="V3939" s="188" t="str" cm="1">
        <f t="array" ref="V3939">IF(SUM(LEN(A3939:U3939))=0,"",IF(OR(OR(ISBLANK(E3939),SUM(LEN(B3939),LEN(C3939))=0),AND(NOT(D3939="Unknown"),ISBLANK(I3939)),AND(NOT(N3939="Unknown"),ISBLANK(Q3939))),"Missing Information", INDEX(Table15[Entire Service Line Classification], MATCH(SUMIFS(Table15[Unique ID],Table15[System-Owned Portion],D3939,Table15[If Material Anything Other than "Lead" in Column E,Was Material Ever Previously Lead?],F3939,Table15[Customer-Owned Portion],N3939),Table15[Unique ID],0),0)))</f>
        <v>Non-lead</v>
      </c>
      <c r="W3939" s="189"/>
    </row>
    <row r="3940" spans="1:23" s="190" customFormat="1" ht="56.25" x14ac:dyDescent="0.25">
      <c r="A3940" s="180" t="s">
        <v>225</v>
      </c>
      <c r="B3940" s="181" t="s">
        <v>7586</v>
      </c>
      <c r="C3940" s="182" t="s">
        <v>225</v>
      </c>
      <c r="D3940" s="183" t="s">
        <v>36</v>
      </c>
      <c r="E3940" s="181" t="s">
        <v>35</v>
      </c>
      <c r="F3940" s="183" t="s">
        <v>35</v>
      </c>
      <c r="G3940" s="181" t="s">
        <v>7550</v>
      </c>
      <c r="H3940" s="184" t="s">
        <v>7121</v>
      </c>
      <c r="I3940" s="185" t="s">
        <v>190</v>
      </c>
      <c r="J3940" s="181" t="s">
        <v>35</v>
      </c>
      <c r="K3940" s="181" t="s">
        <v>225</v>
      </c>
      <c r="L3940" s="186" t="s">
        <v>225</v>
      </c>
      <c r="M3940" s="187" t="s">
        <v>225</v>
      </c>
      <c r="N3940" s="183" t="s">
        <v>36</v>
      </c>
      <c r="O3940" s="181" t="s">
        <v>7550</v>
      </c>
      <c r="P3940" s="184" t="s">
        <v>7121</v>
      </c>
      <c r="Q3940" s="185" t="s">
        <v>190</v>
      </c>
      <c r="R3940" s="181" t="s">
        <v>35</v>
      </c>
      <c r="S3940" s="181" t="s">
        <v>225</v>
      </c>
      <c r="T3940" s="186" t="s">
        <v>225</v>
      </c>
      <c r="U3940" s="187" t="s">
        <v>225</v>
      </c>
      <c r="V3940" s="188" t="str" cm="1">
        <f t="array" ref="V3940">IF(SUM(LEN(A3940:U3940))=0,"",IF(OR(OR(ISBLANK(E3940),SUM(LEN(B3940),LEN(C3940))=0),AND(NOT(D3940="Unknown"),ISBLANK(I3940)),AND(NOT(N3940="Unknown"),ISBLANK(Q3940))),"Missing Information", INDEX(Table15[Entire Service Line Classification], MATCH(SUMIFS(Table15[Unique ID],Table15[System-Owned Portion],D3940,Table15[If Material Anything Other than "Lead" in Column E,Was Material Ever Previously Lead?],F3940,Table15[Customer-Owned Portion],N3940),Table15[Unique ID],0),0)))</f>
        <v>Non-lead</v>
      </c>
      <c r="W3940" s="189"/>
    </row>
    <row r="3941" spans="1:23" s="190" customFormat="1" ht="56.25" x14ac:dyDescent="0.25">
      <c r="A3941" s="180" t="s">
        <v>225</v>
      </c>
      <c r="B3941" s="181" t="s">
        <v>7587</v>
      </c>
      <c r="C3941" s="182" t="s">
        <v>225</v>
      </c>
      <c r="D3941" s="183" t="s">
        <v>36</v>
      </c>
      <c r="E3941" s="181" t="s">
        <v>35</v>
      </c>
      <c r="F3941" s="183" t="s">
        <v>35</v>
      </c>
      <c r="G3941" s="181" t="s">
        <v>7550</v>
      </c>
      <c r="H3941" s="184" t="s">
        <v>7179</v>
      </c>
      <c r="I3941" s="185" t="s">
        <v>190</v>
      </c>
      <c r="J3941" s="181" t="s">
        <v>35</v>
      </c>
      <c r="K3941" s="181" t="s">
        <v>225</v>
      </c>
      <c r="L3941" s="186" t="s">
        <v>225</v>
      </c>
      <c r="M3941" s="187" t="s">
        <v>225</v>
      </c>
      <c r="N3941" s="183" t="s">
        <v>36</v>
      </c>
      <c r="O3941" s="181" t="s">
        <v>7550</v>
      </c>
      <c r="P3941" s="184" t="s">
        <v>7179</v>
      </c>
      <c r="Q3941" s="185" t="s">
        <v>190</v>
      </c>
      <c r="R3941" s="181" t="s">
        <v>35</v>
      </c>
      <c r="S3941" s="181" t="s">
        <v>225</v>
      </c>
      <c r="T3941" s="186" t="s">
        <v>225</v>
      </c>
      <c r="U3941" s="187" t="s">
        <v>225</v>
      </c>
      <c r="V3941" s="188" t="str" cm="1">
        <f t="array" ref="V3941">IF(SUM(LEN(A3941:U3941))=0,"",IF(OR(OR(ISBLANK(E3941),SUM(LEN(B3941),LEN(C3941))=0),AND(NOT(D3941="Unknown"),ISBLANK(I3941)),AND(NOT(N3941="Unknown"),ISBLANK(Q3941))),"Missing Information", INDEX(Table15[Entire Service Line Classification], MATCH(SUMIFS(Table15[Unique ID],Table15[System-Owned Portion],D3941,Table15[If Material Anything Other than "Lead" in Column E,Was Material Ever Previously Lead?],F3941,Table15[Customer-Owned Portion],N3941),Table15[Unique ID],0),0)))</f>
        <v>Non-lead</v>
      </c>
      <c r="W3941" s="189"/>
    </row>
    <row r="3942" spans="1:23" s="190" customFormat="1" ht="56.25" x14ac:dyDescent="0.25">
      <c r="A3942" s="180" t="s">
        <v>225</v>
      </c>
      <c r="B3942" s="181" t="s">
        <v>7588</v>
      </c>
      <c r="C3942" s="182" t="s">
        <v>225</v>
      </c>
      <c r="D3942" s="183" t="s">
        <v>36</v>
      </c>
      <c r="E3942" s="181" t="s">
        <v>35</v>
      </c>
      <c r="F3942" s="183" t="s">
        <v>35</v>
      </c>
      <c r="G3942" s="181" t="s">
        <v>7550</v>
      </c>
      <c r="H3942" s="184" t="s">
        <v>7090</v>
      </c>
      <c r="I3942" s="185" t="s">
        <v>190</v>
      </c>
      <c r="J3942" s="181" t="s">
        <v>35</v>
      </c>
      <c r="K3942" s="181" t="s">
        <v>225</v>
      </c>
      <c r="L3942" s="186" t="s">
        <v>225</v>
      </c>
      <c r="M3942" s="187" t="s">
        <v>225</v>
      </c>
      <c r="N3942" s="183" t="s">
        <v>36</v>
      </c>
      <c r="O3942" s="181" t="s">
        <v>7550</v>
      </c>
      <c r="P3942" s="184" t="s">
        <v>7090</v>
      </c>
      <c r="Q3942" s="185" t="s">
        <v>190</v>
      </c>
      <c r="R3942" s="181" t="s">
        <v>35</v>
      </c>
      <c r="S3942" s="181" t="s">
        <v>225</v>
      </c>
      <c r="T3942" s="186" t="s">
        <v>225</v>
      </c>
      <c r="U3942" s="187" t="s">
        <v>225</v>
      </c>
      <c r="V3942" s="188" t="str" cm="1">
        <f t="array" ref="V3942">IF(SUM(LEN(A3942:U3942))=0,"",IF(OR(OR(ISBLANK(E3942),SUM(LEN(B3942),LEN(C3942))=0),AND(NOT(D3942="Unknown"),ISBLANK(I3942)),AND(NOT(N3942="Unknown"),ISBLANK(Q3942))),"Missing Information", INDEX(Table15[Entire Service Line Classification], MATCH(SUMIFS(Table15[Unique ID],Table15[System-Owned Portion],D3942,Table15[If Material Anything Other than "Lead" in Column E,Was Material Ever Previously Lead?],F3942,Table15[Customer-Owned Portion],N3942),Table15[Unique ID],0),0)))</f>
        <v>Non-lead</v>
      </c>
      <c r="W3942" s="189"/>
    </row>
    <row r="3943" spans="1:23" s="190" customFormat="1" ht="56.25" x14ac:dyDescent="0.25">
      <c r="A3943" s="180" t="s">
        <v>225</v>
      </c>
      <c r="B3943" s="181" t="s">
        <v>7589</v>
      </c>
      <c r="C3943" s="182" t="s">
        <v>225</v>
      </c>
      <c r="D3943" s="183" t="s">
        <v>36</v>
      </c>
      <c r="E3943" s="181" t="s">
        <v>35</v>
      </c>
      <c r="F3943" s="183" t="s">
        <v>35</v>
      </c>
      <c r="G3943" s="181" t="s">
        <v>7458</v>
      </c>
      <c r="H3943" s="184" t="s">
        <v>7090</v>
      </c>
      <c r="I3943" s="185" t="s">
        <v>190</v>
      </c>
      <c r="J3943" s="181" t="s">
        <v>35</v>
      </c>
      <c r="K3943" s="181" t="s">
        <v>225</v>
      </c>
      <c r="L3943" s="186" t="s">
        <v>225</v>
      </c>
      <c r="M3943" s="187" t="s">
        <v>225</v>
      </c>
      <c r="N3943" s="183" t="s">
        <v>36</v>
      </c>
      <c r="O3943" s="181" t="s">
        <v>7458</v>
      </c>
      <c r="P3943" s="184" t="s">
        <v>7090</v>
      </c>
      <c r="Q3943" s="185" t="s">
        <v>190</v>
      </c>
      <c r="R3943" s="181" t="s">
        <v>35</v>
      </c>
      <c r="S3943" s="181" t="s">
        <v>225</v>
      </c>
      <c r="T3943" s="186" t="s">
        <v>225</v>
      </c>
      <c r="U3943" s="187" t="s">
        <v>225</v>
      </c>
      <c r="V3943" s="188" t="str" cm="1">
        <f t="array" ref="V3943">IF(SUM(LEN(A3943:U3943))=0,"",IF(OR(OR(ISBLANK(E3943),SUM(LEN(B3943),LEN(C3943))=0),AND(NOT(D3943="Unknown"),ISBLANK(I3943)),AND(NOT(N3943="Unknown"),ISBLANK(Q3943))),"Missing Information", INDEX(Table15[Entire Service Line Classification], MATCH(SUMIFS(Table15[Unique ID],Table15[System-Owned Portion],D3943,Table15[If Material Anything Other than "Lead" in Column E,Was Material Ever Previously Lead?],F3943,Table15[Customer-Owned Portion],N3943),Table15[Unique ID],0),0)))</f>
        <v>Non-lead</v>
      </c>
      <c r="W3943" s="189"/>
    </row>
    <row r="3944" spans="1:23" s="190" customFormat="1" ht="56.25" x14ac:dyDescent="0.25">
      <c r="A3944" s="180" t="s">
        <v>225</v>
      </c>
      <c r="B3944" s="181" t="s">
        <v>7590</v>
      </c>
      <c r="C3944" s="182" t="s">
        <v>225</v>
      </c>
      <c r="D3944" s="183" t="s">
        <v>36</v>
      </c>
      <c r="E3944" s="181" t="s">
        <v>35</v>
      </c>
      <c r="F3944" s="183" t="s">
        <v>35</v>
      </c>
      <c r="G3944" s="181" t="s">
        <v>7352</v>
      </c>
      <c r="H3944" s="184" t="s">
        <v>7090</v>
      </c>
      <c r="I3944" s="185" t="s">
        <v>190</v>
      </c>
      <c r="J3944" s="181" t="s">
        <v>35</v>
      </c>
      <c r="K3944" s="181" t="s">
        <v>225</v>
      </c>
      <c r="L3944" s="186" t="s">
        <v>225</v>
      </c>
      <c r="M3944" s="187" t="s">
        <v>225</v>
      </c>
      <c r="N3944" s="183" t="s">
        <v>36</v>
      </c>
      <c r="O3944" s="181" t="s">
        <v>7352</v>
      </c>
      <c r="P3944" s="184" t="s">
        <v>7090</v>
      </c>
      <c r="Q3944" s="185" t="s">
        <v>190</v>
      </c>
      <c r="R3944" s="181" t="s">
        <v>35</v>
      </c>
      <c r="S3944" s="181" t="s">
        <v>225</v>
      </c>
      <c r="T3944" s="186" t="s">
        <v>225</v>
      </c>
      <c r="U3944" s="187" t="s">
        <v>225</v>
      </c>
      <c r="V3944" s="188" t="str" cm="1">
        <f t="array" ref="V3944">IF(SUM(LEN(A3944:U3944))=0,"",IF(OR(OR(ISBLANK(E3944),SUM(LEN(B3944),LEN(C3944))=0),AND(NOT(D3944="Unknown"),ISBLANK(I3944)),AND(NOT(N3944="Unknown"),ISBLANK(Q3944))),"Missing Information", INDEX(Table15[Entire Service Line Classification], MATCH(SUMIFS(Table15[Unique ID],Table15[System-Owned Portion],D3944,Table15[If Material Anything Other than "Lead" in Column E,Was Material Ever Previously Lead?],F3944,Table15[Customer-Owned Portion],N3944),Table15[Unique ID],0),0)))</f>
        <v>Non-lead</v>
      </c>
      <c r="W3944" s="189"/>
    </row>
    <row r="3945" spans="1:23" s="190" customFormat="1" ht="56.25" x14ac:dyDescent="0.25">
      <c r="A3945" s="180" t="s">
        <v>225</v>
      </c>
      <c r="B3945" s="181" t="s">
        <v>7591</v>
      </c>
      <c r="C3945" s="182" t="s">
        <v>225</v>
      </c>
      <c r="D3945" s="183" t="s">
        <v>36</v>
      </c>
      <c r="E3945" s="181" t="s">
        <v>35</v>
      </c>
      <c r="F3945" s="183" t="s">
        <v>35</v>
      </c>
      <c r="G3945" s="181" t="s">
        <v>7458</v>
      </c>
      <c r="H3945" s="184" t="s">
        <v>7090</v>
      </c>
      <c r="I3945" s="185" t="s">
        <v>190</v>
      </c>
      <c r="J3945" s="181" t="s">
        <v>35</v>
      </c>
      <c r="K3945" s="181" t="s">
        <v>225</v>
      </c>
      <c r="L3945" s="186" t="s">
        <v>225</v>
      </c>
      <c r="M3945" s="187" t="s">
        <v>225</v>
      </c>
      <c r="N3945" s="183" t="s">
        <v>36</v>
      </c>
      <c r="O3945" s="181" t="s">
        <v>7458</v>
      </c>
      <c r="P3945" s="184" t="s">
        <v>7090</v>
      </c>
      <c r="Q3945" s="185" t="s">
        <v>190</v>
      </c>
      <c r="R3945" s="181" t="s">
        <v>35</v>
      </c>
      <c r="S3945" s="181" t="s">
        <v>225</v>
      </c>
      <c r="T3945" s="186" t="s">
        <v>225</v>
      </c>
      <c r="U3945" s="187" t="s">
        <v>225</v>
      </c>
      <c r="V3945" s="188" t="str" cm="1">
        <f t="array" ref="V3945">IF(SUM(LEN(A3945:U3945))=0,"",IF(OR(OR(ISBLANK(E3945),SUM(LEN(B3945),LEN(C3945))=0),AND(NOT(D3945="Unknown"),ISBLANK(I3945)),AND(NOT(N3945="Unknown"),ISBLANK(Q3945))),"Missing Information", INDEX(Table15[Entire Service Line Classification], MATCH(SUMIFS(Table15[Unique ID],Table15[System-Owned Portion],D3945,Table15[If Material Anything Other than "Lead" in Column E,Was Material Ever Previously Lead?],F3945,Table15[Customer-Owned Portion],N3945),Table15[Unique ID],0),0)))</f>
        <v>Non-lead</v>
      </c>
      <c r="W3945" s="189"/>
    </row>
    <row r="3946" spans="1:23" s="190" customFormat="1" ht="56.25" x14ac:dyDescent="0.25">
      <c r="A3946" s="180" t="s">
        <v>225</v>
      </c>
      <c r="B3946" s="181" t="s">
        <v>7592</v>
      </c>
      <c r="C3946" s="182" t="s">
        <v>225</v>
      </c>
      <c r="D3946" s="183" t="s">
        <v>36</v>
      </c>
      <c r="E3946" s="181" t="s">
        <v>35</v>
      </c>
      <c r="F3946" s="183" t="s">
        <v>35</v>
      </c>
      <c r="G3946" s="181" t="s">
        <v>7458</v>
      </c>
      <c r="H3946" s="184" t="s">
        <v>7090</v>
      </c>
      <c r="I3946" s="185" t="s">
        <v>190</v>
      </c>
      <c r="J3946" s="181" t="s">
        <v>35</v>
      </c>
      <c r="K3946" s="181" t="s">
        <v>225</v>
      </c>
      <c r="L3946" s="186" t="s">
        <v>225</v>
      </c>
      <c r="M3946" s="187" t="s">
        <v>225</v>
      </c>
      <c r="N3946" s="183" t="s">
        <v>36</v>
      </c>
      <c r="O3946" s="181" t="s">
        <v>7458</v>
      </c>
      <c r="P3946" s="184" t="s">
        <v>7090</v>
      </c>
      <c r="Q3946" s="185" t="s">
        <v>190</v>
      </c>
      <c r="R3946" s="181" t="s">
        <v>35</v>
      </c>
      <c r="S3946" s="181" t="s">
        <v>225</v>
      </c>
      <c r="T3946" s="186" t="s">
        <v>225</v>
      </c>
      <c r="U3946" s="187" t="s">
        <v>225</v>
      </c>
      <c r="V3946" s="188" t="str" cm="1">
        <f t="array" ref="V3946">IF(SUM(LEN(A3946:U3946))=0,"",IF(OR(OR(ISBLANK(E3946),SUM(LEN(B3946),LEN(C3946))=0),AND(NOT(D3946="Unknown"),ISBLANK(I3946)),AND(NOT(N3946="Unknown"),ISBLANK(Q3946))),"Missing Information", INDEX(Table15[Entire Service Line Classification], MATCH(SUMIFS(Table15[Unique ID],Table15[System-Owned Portion],D3946,Table15[If Material Anything Other than "Lead" in Column E,Was Material Ever Previously Lead?],F3946,Table15[Customer-Owned Portion],N3946),Table15[Unique ID],0),0)))</f>
        <v>Non-lead</v>
      </c>
      <c r="W3946" s="189"/>
    </row>
    <row r="3947" spans="1:23" s="190" customFormat="1" ht="56.25" x14ac:dyDescent="0.25">
      <c r="A3947" s="180" t="s">
        <v>225</v>
      </c>
      <c r="B3947" s="181" t="s">
        <v>7593</v>
      </c>
      <c r="C3947" s="182" t="s">
        <v>225</v>
      </c>
      <c r="D3947" s="183" t="s">
        <v>36</v>
      </c>
      <c r="E3947" s="181" t="s">
        <v>35</v>
      </c>
      <c r="F3947" s="183" t="s">
        <v>35</v>
      </c>
      <c r="G3947" s="181" t="s">
        <v>7458</v>
      </c>
      <c r="H3947" s="184" t="s">
        <v>7121</v>
      </c>
      <c r="I3947" s="185" t="s">
        <v>190</v>
      </c>
      <c r="J3947" s="181" t="s">
        <v>35</v>
      </c>
      <c r="K3947" s="181" t="s">
        <v>225</v>
      </c>
      <c r="L3947" s="186" t="s">
        <v>225</v>
      </c>
      <c r="M3947" s="187" t="s">
        <v>225</v>
      </c>
      <c r="N3947" s="183" t="s">
        <v>36</v>
      </c>
      <c r="O3947" s="181" t="s">
        <v>7458</v>
      </c>
      <c r="P3947" s="184" t="s">
        <v>7121</v>
      </c>
      <c r="Q3947" s="185" t="s">
        <v>190</v>
      </c>
      <c r="R3947" s="181" t="s">
        <v>35</v>
      </c>
      <c r="S3947" s="181" t="s">
        <v>225</v>
      </c>
      <c r="T3947" s="186" t="s">
        <v>225</v>
      </c>
      <c r="U3947" s="187" t="s">
        <v>225</v>
      </c>
      <c r="V3947" s="188" t="str" cm="1">
        <f t="array" ref="V3947">IF(SUM(LEN(A3947:U3947))=0,"",IF(OR(OR(ISBLANK(E3947),SUM(LEN(B3947),LEN(C3947))=0),AND(NOT(D3947="Unknown"),ISBLANK(I3947)),AND(NOT(N3947="Unknown"),ISBLANK(Q3947))),"Missing Information", INDEX(Table15[Entire Service Line Classification], MATCH(SUMIFS(Table15[Unique ID],Table15[System-Owned Portion],D3947,Table15[If Material Anything Other than "Lead" in Column E,Was Material Ever Previously Lead?],F3947,Table15[Customer-Owned Portion],N3947),Table15[Unique ID],0),0)))</f>
        <v>Non-lead</v>
      </c>
      <c r="W3947" s="189"/>
    </row>
    <row r="3948" spans="1:23" s="190" customFormat="1" ht="56.25" x14ac:dyDescent="0.25">
      <c r="A3948" s="180" t="s">
        <v>225</v>
      </c>
      <c r="B3948" s="181" t="s">
        <v>7594</v>
      </c>
      <c r="C3948" s="182" t="s">
        <v>225</v>
      </c>
      <c r="D3948" s="183" t="s">
        <v>36</v>
      </c>
      <c r="E3948" s="181" t="s">
        <v>35</v>
      </c>
      <c r="F3948" s="183" t="s">
        <v>35</v>
      </c>
      <c r="G3948" s="181" t="s">
        <v>7458</v>
      </c>
      <c r="H3948" s="184" t="s">
        <v>7090</v>
      </c>
      <c r="I3948" s="185" t="s">
        <v>190</v>
      </c>
      <c r="J3948" s="181" t="s">
        <v>35</v>
      </c>
      <c r="K3948" s="181" t="s">
        <v>225</v>
      </c>
      <c r="L3948" s="186" t="s">
        <v>225</v>
      </c>
      <c r="M3948" s="187" t="s">
        <v>225</v>
      </c>
      <c r="N3948" s="183" t="s">
        <v>36</v>
      </c>
      <c r="O3948" s="181" t="s">
        <v>7458</v>
      </c>
      <c r="P3948" s="184" t="s">
        <v>7090</v>
      </c>
      <c r="Q3948" s="185" t="s">
        <v>190</v>
      </c>
      <c r="R3948" s="181" t="s">
        <v>35</v>
      </c>
      <c r="S3948" s="181" t="s">
        <v>225</v>
      </c>
      <c r="T3948" s="186" t="s">
        <v>225</v>
      </c>
      <c r="U3948" s="187" t="s">
        <v>225</v>
      </c>
      <c r="V3948" s="188" t="str" cm="1">
        <f t="array" ref="V3948">IF(SUM(LEN(A3948:U3948))=0,"",IF(OR(OR(ISBLANK(E3948),SUM(LEN(B3948),LEN(C3948))=0),AND(NOT(D3948="Unknown"),ISBLANK(I3948)),AND(NOT(N3948="Unknown"),ISBLANK(Q3948))),"Missing Information", INDEX(Table15[Entire Service Line Classification], MATCH(SUMIFS(Table15[Unique ID],Table15[System-Owned Portion],D3948,Table15[If Material Anything Other than "Lead" in Column E,Was Material Ever Previously Lead?],F3948,Table15[Customer-Owned Portion],N3948),Table15[Unique ID],0),0)))</f>
        <v>Non-lead</v>
      </c>
      <c r="W3948" s="189"/>
    </row>
    <row r="3949" spans="1:23" s="190" customFormat="1" ht="56.25" x14ac:dyDescent="0.25">
      <c r="A3949" s="180" t="s">
        <v>225</v>
      </c>
      <c r="B3949" s="181" t="s">
        <v>7595</v>
      </c>
      <c r="C3949" s="182" t="s">
        <v>225</v>
      </c>
      <c r="D3949" s="183" t="s">
        <v>36</v>
      </c>
      <c r="E3949" s="181" t="s">
        <v>35</v>
      </c>
      <c r="F3949" s="183" t="s">
        <v>35</v>
      </c>
      <c r="G3949" s="181" t="s">
        <v>7458</v>
      </c>
      <c r="H3949" s="184" t="s">
        <v>7090</v>
      </c>
      <c r="I3949" s="185" t="s">
        <v>190</v>
      </c>
      <c r="J3949" s="181" t="s">
        <v>35</v>
      </c>
      <c r="K3949" s="181" t="s">
        <v>225</v>
      </c>
      <c r="L3949" s="186" t="s">
        <v>225</v>
      </c>
      <c r="M3949" s="187" t="s">
        <v>225</v>
      </c>
      <c r="N3949" s="183" t="s">
        <v>36</v>
      </c>
      <c r="O3949" s="181" t="s">
        <v>7458</v>
      </c>
      <c r="P3949" s="184" t="s">
        <v>7090</v>
      </c>
      <c r="Q3949" s="185" t="s">
        <v>190</v>
      </c>
      <c r="R3949" s="181" t="s">
        <v>35</v>
      </c>
      <c r="S3949" s="181" t="s">
        <v>225</v>
      </c>
      <c r="T3949" s="186" t="s">
        <v>225</v>
      </c>
      <c r="U3949" s="187" t="s">
        <v>225</v>
      </c>
      <c r="V3949" s="188" t="str" cm="1">
        <f t="array" ref="V3949">IF(SUM(LEN(A3949:U3949))=0,"",IF(OR(OR(ISBLANK(E3949),SUM(LEN(B3949),LEN(C3949))=0),AND(NOT(D3949="Unknown"),ISBLANK(I3949)),AND(NOT(N3949="Unknown"),ISBLANK(Q3949))),"Missing Information", INDEX(Table15[Entire Service Line Classification], MATCH(SUMIFS(Table15[Unique ID],Table15[System-Owned Portion],D3949,Table15[If Material Anything Other than "Lead" in Column E,Was Material Ever Previously Lead?],F3949,Table15[Customer-Owned Portion],N3949),Table15[Unique ID],0),0)))</f>
        <v>Non-lead</v>
      </c>
      <c r="W3949" s="189"/>
    </row>
    <row r="3950" spans="1:23" s="190" customFormat="1" ht="56.25" x14ac:dyDescent="0.25">
      <c r="A3950" s="180" t="s">
        <v>225</v>
      </c>
      <c r="B3950" s="181" t="s">
        <v>7596</v>
      </c>
      <c r="C3950" s="182" t="s">
        <v>225</v>
      </c>
      <c r="D3950" s="183" t="s">
        <v>36</v>
      </c>
      <c r="E3950" s="181" t="s">
        <v>35</v>
      </c>
      <c r="F3950" s="183" t="s">
        <v>35</v>
      </c>
      <c r="G3950" s="181" t="s">
        <v>7458</v>
      </c>
      <c r="H3950" s="184" t="s">
        <v>7090</v>
      </c>
      <c r="I3950" s="185" t="s">
        <v>190</v>
      </c>
      <c r="J3950" s="181" t="s">
        <v>35</v>
      </c>
      <c r="K3950" s="181" t="s">
        <v>225</v>
      </c>
      <c r="L3950" s="186" t="s">
        <v>225</v>
      </c>
      <c r="M3950" s="187" t="s">
        <v>225</v>
      </c>
      <c r="N3950" s="183" t="s">
        <v>36</v>
      </c>
      <c r="O3950" s="181" t="s">
        <v>7458</v>
      </c>
      <c r="P3950" s="184" t="s">
        <v>7090</v>
      </c>
      <c r="Q3950" s="185" t="s">
        <v>190</v>
      </c>
      <c r="R3950" s="181" t="s">
        <v>35</v>
      </c>
      <c r="S3950" s="181" t="s">
        <v>225</v>
      </c>
      <c r="T3950" s="186" t="s">
        <v>225</v>
      </c>
      <c r="U3950" s="187" t="s">
        <v>225</v>
      </c>
      <c r="V3950" s="188" t="str" cm="1">
        <f t="array" ref="V3950">IF(SUM(LEN(A3950:U3950))=0,"",IF(OR(OR(ISBLANK(E3950),SUM(LEN(B3950),LEN(C3950))=0),AND(NOT(D3950="Unknown"),ISBLANK(I3950)),AND(NOT(N3950="Unknown"),ISBLANK(Q3950))),"Missing Information", INDEX(Table15[Entire Service Line Classification], MATCH(SUMIFS(Table15[Unique ID],Table15[System-Owned Portion],D3950,Table15[If Material Anything Other than "Lead" in Column E,Was Material Ever Previously Lead?],F3950,Table15[Customer-Owned Portion],N3950),Table15[Unique ID],0),0)))</f>
        <v>Non-lead</v>
      </c>
      <c r="W3950" s="189"/>
    </row>
    <row r="3951" spans="1:23" s="190" customFormat="1" ht="56.25" x14ac:dyDescent="0.25">
      <c r="A3951" s="180" t="s">
        <v>225</v>
      </c>
      <c r="B3951" s="181" t="s">
        <v>7597</v>
      </c>
      <c r="C3951" s="182" t="s">
        <v>225</v>
      </c>
      <c r="D3951" s="183" t="s">
        <v>36</v>
      </c>
      <c r="E3951" s="181" t="s">
        <v>35</v>
      </c>
      <c r="F3951" s="183" t="s">
        <v>35</v>
      </c>
      <c r="G3951" s="181" t="s">
        <v>7458</v>
      </c>
      <c r="H3951" s="184" t="s">
        <v>7121</v>
      </c>
      <c r="I3951" s="185" t="s">
        <v>190</v>
      </c>
      <c r="J3951" s="181" t="s">
        <v>35</v>
      </c>
      <c r="K3951" s="181" t="s">
        <v>225</v>
      </c>
      <c r="L3951" s="186" t="s">
        <v>225</v>
      </c>
      <c r="M3951" s="187" t="s">
        <v>225</v>
      </c>
      <c r="N3951" s="183" t="s">
        <v>36</v>
      </c>
      <c r="O3951" s="181" t="s">
        <v>7458</v>
      </c>
      <c r="P3951" s="184" t="s">
        <v>7121</v>
      </c>
      <c r="Q3951" s="185" t="s">
        <v>190</v>
      </c>
      <c r="R3951" s="181" t="s">
        <v>35</v>
      </c>
      <c r="S3951" s="181" t="s">
        <v>225</v>
      </c>
      <c r="T3951" s="186" t="s">
        <v>225</v>
      </c>
      <c r="U3951" s="187" t="s">
        <v>225</v>
      </c>
      <c r="V3951" s="188" t="str" cm="1">
        <f t="array" ref="V3951">IF(SUM(LEN(A3951:U3951))=0,"",IF(OR(OR(ISBLANK(E3951),SUM(LEN(B3951),LEN(C3951))=0),AND(NOT(D3951="Unknown"),ISBLANK(I3951)),AND(NOT(N3951="Unknown"),ISBLANK(Q3951))),"Missing Information", INDEX(Table15[Entire Service Line Classification], MATCH(SUMIFS(Table15[Unique ID],Table15[System-Owned Portion],D3951,Table15[If Material Anything Other than "Lead" in Column E,Was Material Ever Previously Lead?],F3951,Table15[Customer-Owned Portion],N3951),Table15[Unique ID],0),0)))</f>
        <v>Non-lead</v>
      </c>
      <c r="W3951" s="189"/>
    </row>
    <row r="3952" spans="1:23" s="190" customFormat="1" ht="56.25" x14ac:dyDescent="0.25">
      <c r="A3952" s="180" t="s">
        <v>225</v>
      </c>
      <c r="B3952" s="181" t="s">
        <v>7598</v>
      </c>
      <c r="C3952" s="182" t="s">
        <v>225</v>
      </c>
      <c r="D3952" s="183" t="s">
        <v>36</v>
      </c>
      <c r="E3952" s="181" t="s">
        <v>35</v>
      </c>
      <c r="F3952" s="183" t="s">
        <v>35</v>
      </c>
      <c r="G3952" s="181" t="s">
        <v>7458</v>
      </c>
      <c r="H3952" s="184" t="s">
        <v>7121</v>
      </c>
      <c r="I3952" s="185" t="s">
        <v>190</v>
      </c>
      <c r="J3952" s="181" t="s">
        <v>35</v>
      </c>
      <c r="K3952" s="181" t="s">
        <v>225</v>
      </c>
      <c r="L3952" s="186" t="s">
        <v>225</v>
      </c>
      <c r="M3952" s="187" t="s">
        <v>225</v>
      </c>
      <c r="N3952" s="183" t="s">
        <v>36</v>
      </c>
      <c r="O3952" s="181" t="s">
        <v>7458</v>
      </c>
      <c r="P3952" s="184" t="s">
        <v>7121</v>
      </c>
      <c r="Q3952" s="185" t="s">
        <v>190</v>
      </c>
      <c r="R3952" s="181" t="s">
        <v>35</v>
      </c>
      <c r="S3952" s="181" t="s">
        <v>225</v>
      </c>
      <c r="T3952" s="186" t="s">
        <v>225</v>
      </c>
      <c r="U3952" s="187" t="s">
        <v>225</v>
      </c>
      <c r="V3952" s="188" t="str" cm="1">
        <f t="array" ref="V3952">IF(SUM(LEN(A3952:U3952))=0,"",IF(OR(OR(ISBLANK(E3952),SUM(LEN(B3952),LEN(C3952))=0),AND(NOT(D3952="Unknown"),ISBLANK(I3952)),AND(NOT(N3952="Unknown"),ISBLANK(Q3952))),"Missing Information", INDEX(Table15[Entire Service Line Classification], MATCH(SUMIFS(Table15[Unique ID],Table15[System-Owned Portion],D3952,Table15[If Material Anything Other than "Lead" in Column E,Was Material Ever Previously Lead?],F3952,Table15[Customer-Owned Portion],N3952),Table15[Unique ID],0),0)))</f>
        <v>Non-lead</v>
      </c>
      <c r="W3952" s="189"/>
    </row>
    <row r="3953" spans="1:23" s="190" customFormat="1" ht="56.25" x14ac:dyDescent="0.25">
      <c r="A3953" s="180" t="s">
        <v>225</v>
      </c>
      <c r="B3953" s="181" t="s">
        <v>7599</v>
      </c>
      <c r="C3953" s="182" t="s">
        <v>225</v>
      </c>
      <c r="D3953" s="183" t="s">
        <v>36</v>
      </c>
      <c r="E3953" s="181" t="s">
        <v>35</v>
      </c>
      <c r="F3953" s="183" t="s">
        <v>35</v>
      </c>
      <c r="G3953" s="181" t="s">
        <v>7458</v>
      </c>
      <c r="H3953" s="184" t="s">
        <v>7090</v>
      </c>
      <c r="I3953" s="185" t="s">
        <v>190</v>
      </c>
      <c r="J3953" s="181" t="s">
        <v>35</v>
      </c>
      <c r="K3953" s="181" t="s">
        <v>225</v>
      </c>
      <c r="L3953" s="186" t="s">
        <v>225</v>
      </c>
      <c r="M3953" s="187" t="s">
        <v>225</v>
      </c>
      <c r="N3953" s="183" t="s">
        <v>36</v>
      </c>
      <c r="O3953" s="181" t="s">
        <v>7458</v>
      </c>
      <c r="P3953" s="184" t="s">
        <v>7090</v>
      </c>
      <c r="Q3953" s="185" t="s">
        <v>190</v>
      </c>
      <c r="R3953" s="181" t="s">
        <v>35</v>
      </c>
      <c r="S3953" s="181" t="s">
        <v>225</v>
      </c>
      <c r="T3953" s="186" t="s">
        <v>225</v>
      </c>
      <c r="U3953" s="187" t="s">
        <v>225</v>
      </c>
      <c r="V3953" s="188" t="str" cm="1">
        <f t="array" ref="V3953">IF(SUM(LEN(A3953:U3953))=0,"",IF(OR(OR(ISBLANK(E3953),SUM(LEN(B3953),LEN(C3953))=0),AND(NOT(D3953="Unknown"),ISBLANK(I3953)),AND(NOT(N3953="Unknown"),ISBLANK(Q3953))),"Missing Information", INDEX(Table15[Entire Service Line Classification], MATCH(SUMIFS(Table15[Unique ID],Table15[System-Owned Portion],D3953,Table15[If Material Anything Other than "Lead" in Column E,Was Material Ever Previously Lead?],F3953,Table15[Customer-Owned Portion],N3953),Table15[Unique ID],0),0)))</f>
        <v>Non-lead</v>
      </c>
      <c r="W3953" s="189"/>
    </row>
    <row r="3954" spans="1:23" s="190" customFormat="1" ht="56.25" x14ac:dyDescent="0.25">
      <c r="A3954" s="180" t="s">
        <v>225</v>
      </c>
      <c r="B3954" s="181" t="s">
        <v>7600</v>
      </c>
      <c r="C3954" s="182" t="s">
        <v>225</v>
      </c>
      <c r="D3954" s="183" t="s">
        <v>36</v>
      </c>
      <c r="E3954" s="181" t="s">
        <v>35</v>
      </c>
      <c r="F3954" s="183" t="s">
        <v>35</v>
      </c>
      <c r="G3954" s="181" t="s">
        <v>7458</v>
      </c>
      <c r="H3954" s="184" t="s">
        <v>7121</v>
      </c>
      <c r="I3954" s="185" t="s">
        <v>190</v>
      </c>
      <c r="J3954" s="181" t="s">
        <v>35</v>
      </c>
      <c r="K3954" s="181" t="s">
        <v>225</v>
      </c>
      <c r="L3954" s="186" t="s">
        <v>225</v>
      </c>
      <c r="M3954" s="187" t="s">
        <v>225</v>
      </c>
      <c r="N3954" s="183" t="s">
        <v>36</v>
      </c>
      <c r="O3954" s="181" t="s">
        <v>7458</v>
      </c>
      <c r="P3954" s="184" t="s">
        <v>7121</v>
      </c>
      <c r="Q3954" s="185" t="s">
        <v>190</v>
      </c>
      <c r="R3954" s="181" t="s">
        <v>35</v>
      </c>
      <c r="S3954" s="181" t="s">
        <v>225</v>
      </c>
      <c r="T3954" s="186" t="s">
        <v>225</v>
      </c>
      <c r="U3954" s="187" t="s">
        <v>225</v>
      </c>
      <c r="V3954" s="188" t="str" cm="1">
        <f t="array" ref="V3954">IF(SUM(LEN(A3954:U3954))=0,"",IF(OR(OR(ISBLANK(E3954),SUM(LEN(B3954),LEN(C3954))=0),AND(NOT(D3954="Unknown"),ISBLANK(I3954)),AND(NOT(N3954="Unknown"),ISBLANK(Q3954))),"Missing Information", INDEX(Table15[Entire Service Line Classification], MATCH(SUMIFS(Table15[Unique ID],Table15[System-Owned Portion],D3954,Table15[If Material Anything Other than "Lead" in Column E,Was Material Ever Previously Lead?],F3954,Table15[Customer-Owned Portion],N3954),Table15[Unique ID],0),0)))</f>
        <v>Non-lead</v>
      </c>
      <c r="W3954" s="189"/>
    </row>
    <row r="3955" spans="1:23" s="190" customFormat="1" ht="56.25" x14ac:dyDescent="0.25">
      <c r="A3955" s="180" t="s">
        <v>225</v>
      </c>
      <c r="B3955" s="181" t="s">
        <v>7601</v>
      </c>
      <c r="C3955" s="182" t="s">
        <v>225</v>
      </c>
      <c r="D3955" s="183" t="s">
        <v>36</v>
      </c>
      <c r="E3955" s="181" t="s">
        <v>35</v>
      </c>
      <c r="F3955" s="183" t="s">
        <v>35</v>
      </c>
      <c r="G3955" s="181" t="s">
        <v>7400</v>
      </c>
      <c r="H3955" s="184" t="s">
        <v>7250</v>
      </c>
      <c r="I3955" s="185" t="s">
        <v>190</v>
      </c>
      <c r="J3955" s="181" t="s">
        <v>35</v>
      </c>
      <c r="K3955" s="181" t="s">
        <v>225</v>
      </c>
      <c r="L3955" s="186" t="s">
        <v>225</v>
      </c>
      <c r="M3955" s="187" t="s">
        <v>225</v>
      </c>
      <c r="N3955" s="183" t="s">
        <v>36</v>
      </c>
      <c r="O3955" s="181" t="s">
        <v>7400</v>
      </c>
      <c r="P3955" s="184" t="s">
        <v>7250</v>
      </c>
      <c r="Q3955" s="185" t="s">
        <v>190</v>
      </c>
      <c r="R3955" s="181" t="s">
        <v>35</v>
      </c>
      <c r="S3955" s="181" t="s">
        <v>225</v>
      </c>
      <c r="T3955" s="186" t="s">
        <v>225</v>
      </c>
      <c r="U3955" s="187" t="s">
        <v>225</v>
      </c>
      <c r="V3955" s="188" t="str" cm="1">
        <f t="array" ref="V3955">IF(SUM(LEN(A3955:U3955))=0,"",IF(OR(OR(ISBLANK(E3955),SUM(LEN(B3955),LEN(C3955))=0),AND(NOT(D3955="Unknown"),ISBLANK(I3955)),AND(NOT(N3955="Unknown"),ISBLANK(Q3955))),"Missing Information", INDEX(Table15[Entire Service Line Classification], MATCH(SUMIFS(Table15[Unique ID],Table15[System-Owned Portion],D3955,Table15[If Material Anything Other than "Lead" in Column E,Was Material Ever Previously Lead?],F3955,Table15[Customer-Owned Portion],N3955),Table15[Unique ID],0),0)))</f>
        <v>Non-lead</v>
      </c>
      <c r="W3955" s="189"/>
    </row>
    <row r="3956" spans="1:23" s="190" customFormat="1" ht="56.25" x14ac:dyDescent="0.25">
      <c r="A3956" s="180" t="s">
        <v>225</v>
      </c>
      <c r="B3956" s="181" t="s">
        <v>7602</v>
      </c>
      <c r="C3956" s="182" t="s">
        <v>225</v>
      </c>
      <c r="D3956" s="183" t="s">
        <v>36</v>
      </c>
      <c r="E3956" s="181" t="s">
        <v>35</v>
      </c>
      <c r="F3956" s="183" t="s">
        <v>35</v>
      </c>
      <c r="G3956" s="181" t="s">
        <v>7603</v>
      </c>
      <c r="H3956" s="184" t="s">
        <v>7090</v>
      </c>
      <c r="I3956" s="185" t="s">
        <v>190</v>
      </c>
      <c r="J3956" s="181" t="s">
        <v>35</v>
      </c>
      <c r="K3956" s="181" t="s">
        <v>225</v>
      </c>
      <c r="L3956" s="186" t="s">
        <v>225</v>
      </c>
      <c r="M3956" s="187" t="s">
        <v>225</v>
      </c>
      <c r="N3956" s="183" t="s">
        <v>36</v>
      </c>
      <c r="O3956" s="181" t="s">
        <v>7603</v>
      </c>
      <c r="P3956" s="184" t="s">
        <v>7090</v>
      </c>
      <c r="Q3956" s="185" t="s">
        <v>190</v>
      </c>
      <c r="R3956" s="181" t="s">
        <v>35</v>
      </c>
      <c r="S3956" s="181" t="s">
        <v>225</v>
      </c>
      <c r="T3956" s="186" t="s">
        <v>225</v>
      </c>
      <c r="U3956" s="187" t="s">
        <v>225</v>
      </c>
      <c r="V3956" s="188" t="str" cm="1">
        <f t="array" ref="V3956">IF(SUM(LEN(A3956:U3956))=0,"",IF(OR(OR(ISBLANK(E3956),SUM(LEN(B3956),LEN(C3956))=0),AND(NOT(D3956="Unknown"),ISBLANK(I3956)),AND(NOT(N3956="Unknown"),ISBLANK(Q3956))),"Missing Information", INDEX(Table15[Entire Service Line Classification], MATCH(SUMIFS(Table15[Unique ID],Table15[System-Owned Portion],D3956,Table15[If Material Anything Other than "Lead" in Column E,Was Material Ever Previously Lead?],F3956,Table15[Customer-Owned Portion],N3956),Table15[Unique ID],0),0)))</f>
        <v>Non-lead</v>
      </c>
      <c r="W3956" s="189"/>
    </row>
    <row r="3957" spans="1:23" s="190" customFormat="1" ht="56.25" x14ac:dyDescent="0.25">
      <c r="A3957" s="180" t="s">
        <v>225</v>
      </c>
      <c r="B3957" s="181" t="s">
        <v>7602</v>
      </c>
      <c r="C3957" s="182" t="s">
        <v>225</v>
      </c>
      <c r="D3957" s="183" t="s">
        <v>36</v>
      </c>
      <c r="E3957" s="181" t="s">
        <v>35</v>
      </c>
      <c r="F3957" s="183" t="s">
        <v>35</v>
      </c>
      <c r="G3957" s="181" t="s">
        <v>7603</v>
      </c>
      <c r="H3957" s="184" t="s">
        <v>7090</v>
      </c>
      <c r="I3957" s="185" t="s">
        <v>190</v>
      </c>
      <c r="J3957" s="181" t="s">
        <v>35</v>
      </c>
      <c r="K3957" s="181" t="s">
        <v>225</v>
      </c>
      <c r="L3957" s="186" t="s">
        <v>225</v>
      </c>
      <c r="M3957" s="187" t="s">
        <v>225</v>
      </c>
      <c r="N3957" s="183" t="s">
        <v>36</v>
      </c>
      <c r="O3957" s="181" t="s">
        <v>7603</v>
      </c>
      <c r="P3957" s="184" t="s">
        <v>7090</v>
      </c>
      <c r="Q3957" s="185" t="s">
        <v>190</v>
      </c>
      <c r="R3957" s="181" t="s">
        <v>35</v>
      </c>
      <c r="S3957" s="181" t="s">
        <v>225</v>
      </c>
      <c r="T3957" s="186" t="s">
        <v>225</v>
      </c>
      <c r="U3957" s="187" t="s">
        <v>225</v>
      </c>
      <c r="V3957" s="188" t="str" cm="1">
        <f t="array" ref="V3957">IF(SUM(LEN(A3957:U3957))=0,"",IF(OR(OR(ISBLANK(E3957),SUM(LEN(B3957),LEN(C3957))=0),AND(NOT(D3957="Unknown"),ISBLANK(I3957)),AND(NOT(N3957="Unknown"),ISBLANK(Q3957))),"Missing Information", INDEX(Table15[Entire Service Line Classification], MATCH(SUMIFS(Table15[Unique ID],Table15[System-Owned Portion],D3957,Table15[If Material Anything Other than "Lead" in Column E,Was Material Ever Previously Lead?],F3957,Table15[Customer-Owned Portion],N3957),Table15[Unique ID],0),0)))</f>
        <v>Non-lead</v>
      </c>
      <c r="W3957" s="189"/>
    </row>
    <row r="3958" spans="1:23" s="190" customFormat="1" ht="56.25" x14ac:dyDescent="0.25">
      <c r="A3958" s="180" t="s">
        <v>225</v>
      </c>
      <c r="B3958" s="181" t="s">
        <v>7604</v>
      </c>
      <c r="C3958" s="182" t="s">
        <v>225</v>
      </c>
      <c r="D3958" s="183" t="s">
        <v>36</v>
      </c>
      <c r="E3958" s="181" t="s">
        <v>35</v>
      </c>
      <c r="F3958" s="183" t="s">
        <v>35</v>
      </c>
      <c r="G3958" s="181" t="s">
        <v>7550</v>
      </c>
      <c r="H3958" s="184" t="s">
        <v>7090</v>
      </c>
      <c r="I3958" s="185" t="s">
        <v>190</v>
      </c>
      <c r="J3958" s="181" t="s">
        <v>35</v>
      </c>
      <c r="K3958" s="181" t="s">
        <v>225</v>
      </c>
      <c r="L3958" s="186" t="s">
        <v>225</v>
      </c>
      <c r="M3958" s="187" t="s">
        <v>225</v>
      </c>
      <c r="N3958" s="183" t="s">
        <v>36</v>
      </c>
      <c r="O3958" s="181" t="s">
        <v>7550</v>
      </c>
      <c r="P3958" s="184" t="s">
        <v>7090</v>
      </c>
      <c r="Q3958" s="185" t="s">
        <v>190</v>
      </c>
      <c r="R3958" s="181" t="s">
        <v>35</v>
      </c>
      <c r="S3958" s="181" t="s">
        <v>225</v>
      </c>
      <c r="T3958" s="186" t="s">
        <v>225</v>
      </c>
      <c r="U3958" s="187" t="s">
        <v>225</v>
      </c>
      <c r="V3958" s="188" t="str" cm="1">
        <f t="array" ref="V3958">IF(SUM(LEN(A3958:U3958))=0,"",IF(OR(OR(ISBLANK(E3958),SUM(LEN(B3958),LEN(C3958))=0),AND(NOT(D3958="Unknown"),ISBLANK(I3958)),AND(NOT(N3958="Unknown"),ISBLANK(Q3958))),"Missing Information", INDEX(Table15[Entire Service Line Classification], MATCH(SUMIFS(Table15[Unique ID],Table15[System-Owned Portion],D3958,Table15[If Material Anything Other than "Lead" in Column E,Was Material Ever Previously Lead?],F3958,Table15[Customer-Owned Portion],N3958),Table15[Unique ID],0),0)))</f>
        <v>Non-lead</v>
      </c>
      <c r="W3958" s="189"/>
    </row>
    <row r="3959" spans="1:23" s="190" customFormat="1" ht="56.25" x14ac:dyDescent="0.25">
      <c r="A3959" s="180" t="s">
        <v>225</v>
      </c>
      <c r="B3959" s="181" t="s">
        <v>7605</v>
      </c>
      <c r="C3959" s="182" t="s">
        <v>225</v>
      </c>
      <c r="D3959" s="183" t="s">
        <v>36</v>
      </c>
      <c r="E3959" s="181" t="s">
        <v>35</v>
      </c>
      <c r="F3959" s="183" t="s">
        <v>35</v>
      </c>
      <c r="G3959" s="181" t="s">
        <v>7458</v>
      </c>
      <c r="H3959" s="184" t="s">
        <v>7090</v>
      </c>
      <c r="I3959" s="185" t="s">
        <v>190</v>
      </c>
      <c r="J3959" s="181" t="s">
        <v>35</v>
      </c>
      <c r="K3959" s="181" t="s">
        <v>225</v>
      </c>
      <c r="L3959" s="186" t="s">
        <v>225</v>
      </c>
      <c r="M3959" s="187" t="s">
        <v>225</v>
      </c>
      <c r="N3959" s="183" t="s">
        <v>36</v>
      </c>
      <c r="O3959" s="181" t="s">
        <v>7458</v>
      </c>
      <c r="P3959" s="184" t="s">
        <v>7090</v>
      </c>
      <c r="Q3959" s="185" t="s">
        <v>190</v>
      </c>
      <c r="R3959" s="181" t="s">
        <v>35</v>
      </c>
      <c r="S3959" s="181" t="s">
        <v>225</v>
      </c>
      <c r="T3959" s="186" t="s">
        <v>225</v>
      </c>
      <c r="U3959" s="187" t="s">
        <v>225</v>
      </c>
      <c r="V3959" s="188" t="str" cm="1">
        <f t="array" ref="V3959">IF(SUM(LEN(A3959:U3959))=0,"",IF(OR(OR(ISBLANK(E3959),SUM(LEN(B3959),LEN(C3959))=0),AND(NOT(D3959="Unknown"),ISBLANK(I3959)),AND(NOT(N3959="Unknown"),ISBLANK(Q3959))),"Missing Information", INDEX(Table15[Entire Service Line Classification], MATCH(SUMIFS(Table15[Unique ID],Table15[System-Owned Portion],D3959,Table15[If Material Anything Other than "Lead" in Column E,Was Material Ever Previously Lead?],F3959,Table15[Customer-Owned Portion],N3959),Table15[Unique ID],0),0)))</f>
        <v>Non-lead</v>
      </c>
      <c r="W3959" s="189"/>
    </row>
    <row r="3960" spans="1:23" s="190" customFormat="1" ht="56.25" x14ac:dyDescent="0.25">
      <c r="A3960" s="180" t="s">
        <v>225</v>
      </c>
      <c r="B3960" s="181" t="s">
        <v>7606</v>
      </c>
      <c r="C3960" s="182" t="s">
        <v>225</v>
      </c>
      <c r="D3960" s="183" t="s">
        <v>36</v>
      </c>
      <c r="E3960" s="181" t="s">
        <v>35</v>
      </c>
      <c r="F3960" s="183" t="s">
        <v>35</v>
      </c>
      <c r="G3960" s="181" t="s">
        <v>7458</v>
      </c>
      <c r="H3960" s="184" t="s">
        <v>7090</v>
      </c>
      <c r="I3960" s="185" t="s">
        <v>190</v>
      </c>
      <c r="J3960" s="181" t="s">
        <v>35</v>
      </c>
      <c r="K3960" s="181" t="s">
        <v>225</v>
      </c>
      <c r="L3960" s="186" t="s">
        <v>225</v>
      </c>
      <c r="M3960" s="187" t="s">
        <v>225</v>
      </c>
      <c r="N3960" s="183" t="s">
        <v>36</v>
      </c>
      <c r="O3960" s="181" t="s">
        <v>7458</v>
      </c>
      <c r="P3960" s="184" t="s">
        <v>7090</v>
      </c>
      <c r="Q3960" s="185" t="s">
        <v>190</v>
      </c>
      <c r="R3960" s="181" t="s">
        <v>35</v>
      </c>
      <c r="S3960" s="181" t="s">
        <v>225</v>
      </c>
      <c r="T3960" s="186" t="s">
        <v>225</v>
      </c>
      <c r="U3960" s="187" t="s">
        <v>225</v>
      </c>
      <c r="V3960" s="188" t="str" cm="1">
        <f t="array" ref="V3960">IF(SUM(LEN(A3960:U3960))=0,"",IF(OR(OR(ISBLANK(E3960),SUM(LEN(B3960),LEN(C3960))=0),AND(NOT(D3960="Unknown"),ISBLANK(I3960)),AND(NOT(N3960="Unknown"),ISBLANK(Q3960))),"Missing Information", INDEX(Table15[Entire Service Line Classification], MATCH(SUMIFS(Table15[Unique ID],Table15[System-Owned Portion],D3960,Table15[If Material Anything Other than "Lead" in Column E,Was Material Ever Previously Lead?],F3960,Table15[Customer-Owned Portion],N3960),Table15[Unique ID],0),0)))</f>
        <v>Non-lead</v>
      </c>
      <c r="W3960" s="189"/>
    </row>
    <row r="3961" spans="1:23" s="190" customFormat="1" ht="56.25" x14ac:dyDescent="0.25">
      <c r="A3961" s="180" t="s">
        <v>225</v>
      </c>
      <c r="B3961" s="181" t="s">
        <v>7607</v>
      </c>
      <c r="C3961" s="182" t="s">
        <v>225</v>
      </c>
      <c r="D3961" s="183" t="s">
        <v>36</v>
      </c>
      <c r="E3961" s="181" t="s">
        <v>35</v>
      </c>
      <c r="F3961" s="183" t="s">
        <v>35</v>
      </c>
      <c r="G3961" s="181" t="s">
        <v>7458</v>
      </c>
      <c r="H3961" s="184" t="s">
        <v>7090</v>
      </c>
      <c r="I3961" s="185" t="s">
        <v>190</v>
      </c>
      <c r="J3961" s="181" t="s">
        <v>35</v>
      </c>
      <c r="K3961" s="181" t="s">
        <v>225</v>
      </c>
      <c r="L3961" s="186" t="s">
        <v>225</v>
      </c>
      <c r="M3961" s="187" t="s">
        <v>225</v>
      </c>
      <c r="N3961" s="183" t="s">
        <v>36</v>
      </c>
      <c r="O3961" s="181" t="s">
        <v>7458</v>
      </c>
      <c r="P3961" s="184" t="s">
        <v>7090</v>
      </c>
      <c r="Q3961" s="185" t="s">
        <v>190</v>
      </c>
      <c r="R3961" s="181" t="s">
        <v>35</v>
      </c>
      <c r="S3961" s="181" t="s">
        <v>225</v>
      </c>
      <c r="T3961" s="186" t="s">
        <v>225</v>
      </c>
      <c r="U3961" s="187" t="s">
        <v>225</v>
      </c>
      <c r="V3961" s="188" t="str" cm="1">
        <f t="array" ref="V3961">IF(SUM(LEN(A3961:U3961))=0,"",IF(OR(OR(ISBLANK(E3961),SUM(LEN(B3961),LEN(C3961))=0),AND(NOT(D3961="Unknown"),ISBLANK(I3961)),AND(NOT(N3961="Unknown"),ISBLANK(Q3961))),"Missing Information", INDEX(Table15[Entire Service Line Classification], MATCH(SUMIFS(Table15[Unique ID],Table15[System-Owned Portion],D3961,Table15[If Material Anything Other than "Lead" in Column E,Was Material Ever Previously Lead?],F3961,Table15[Customer-Owned Portion],N3961),Table15[Unique ID],0),0)))</f>
        <v>Non-lead</v>
      </c>
      <c r="W3961" s="189"/>
    </row>
    <row r="3962" spans="1:23" s="190" customFormat="1" ht="56.25" x14ac:dyDescent="0.25">
      <c r="A3962" s="180" t="s">
        <v>225</v>
      </c>
      <c r="B3962" s="181" t="s">
        <v>7608</v>
      </c>
      <c r="C3962" s="182" t="s">
        <v>225</v>
      </c>
      <c r="D3962" s="183" t="s">
        <v>36</v>
      </c>
      <c r="E3962" s="181" t="s">
        <v>35</v>
      </c>
      <c r="F3962" s="183" t="s">
        <v>35</v>
      </c>
      <c r="G3962" s="181" t="s">
        <v>7458</v>
      </c>
      <c r="H3962" s="184" t="s">
        <v>7090</v>
      </c>
      <c r="I3962" s="185" t="s">
        <v>190</v>
      </c>
      <c r="J3962" s="181" t="s">
        <v>35</v>
      </c>
      <c r="K3962" s="181" t="s">
        <v>225</v>
      </c>
      <c r="L3962" s="186" t="s">
        <v>225</v>
      </c>
      <c r="M3962" s="187" t="s">
        <v>225</v>
      </c>
      <c r="N3962" s="183" t="s">
        <v>36</v>
      </c>
      <c r="O3962" s="181" t="s">
        <v>7458</v>
      </c>
      <c r="P3962" s="184" t="s">
        <v>7090</v>
      </c>
      <c r="Q3962" s="185" t="s">
        <v>190</v>
      </c>
      <c r="R3962" s="181" t="s">
        <v>35</v>
      </c>
      <c r="S3962" s="181" t="s">
        <v>225</v>
      </c>
      <c r="T3962" s="186" t="s">
        <v>225</v>
      </c>
      <c r="U3962" s="187" t="s">
        <v>225</v>
      </c>
      <c r="V3962" s="188" t="str" cm="1">
        <f t="array" ref="V3962">IF(SUM(LEN(A3962:U3962))=0,"",IF(OR(OR(ISBLANK(E3962),SUM(LEN(B3962),LEN(C3962))=0),AND(NOT(D3962="Unknown"),ISBLANK(I3962)),AND(NOT(N3962="Unknown"),ISBLANK(Q3962))),"Missing Information", INDEX(Table15[Entire Service Line Classification], MATCH(SUMIFS(Table15[Unique ID],Table15[System-Owned Portion],D3962,Table15[If Material Anything Other than "Lead" in Column E,Was Material Ever Previously Lead?],F3962,Table15[Customer-Owned Portion],N3962),Table15[Unique ID],0),0)))</f>
        <v>Non-lead</v>
      </c>
      <c r="W3962" s="189"/>
    </row>
    <row r="3963" spans="1:23" s="190" customFormat="1" ht="56.25" x14ac:dyDescent="0.25">
      <c r="A3963" s="180" t="s">
        <v>225</v>
      </c>
      <c r="B3963" s="181" t="s">
        <v>7609</v>
      </c>
      <c r="C3963" s="182" t="s">
        <v>225</v>
      </c>
      <c r="D3963" s="183" t="s">
        <v>36</v>
      </c>
      <c r="E3963" s="181" t="s">
        <v>35</v>
      </c>
      <c r="F3963" s="183" t="s">
        <v>35</v>
      </c>
      <c r="G3963" s="181" t="s">
        <v>7352</v>
      </c>
      <c r="H3963" s="184" t="s">
        <v>7090</v>
      </c>
      <c r="I3963" s="185" t="s">
        <v>190</v>
      </c>
      <c r="J3963" s="181" t="s">
        <v>35</v>
      </c>
      <c r="K3963" s="181" t="s">
        <v>225</v>
      </c>
      <c r="L3963" s="186" t="s">
        <v>225</v>
      </c>
      <c r="M3963" s="187" t="s">
        <v>225</v>
      </c>
      <c r="N3963" s="183" t="s">
        <v>36</v>
      </c>
      <c r="O3963" s="181" t="s">
        <v>7352</v>
      </c>
      <c r="P3963" s="184" t="s">
        <v>7090</v>
      </c>
      <c r="Q3963" s="185" t="s">
        <v>190</v>
      </c>
      <c r="R3963" s="181" t="s">
        <v>35</v>
      </c>
      <c r="S3963" s="181" t="s">
        <v>225</v>
      </c>
      <c r="T3963" s="186" t="s">
        <v>225</v>
      </c>
      <c r="U3963" s="187" t="s">
        <v>225</v>
      </c>
      <c r="V3963" s="188" t="str" cm="1">
        <f t="array" ref="V3963">IF(SUM(LEN(A3963:U3963))=0,"",IF(OR(OR(ISBLANK(E3963),SUM(LEN(B3963),LEN(C3963))=0),AND(NOT(D3963="Unknown"),ISBLANK(I3963)),AND(NOT(N3963="Unknown"),ISBLANK(Q3963))),"Missing Information", INDEX(Table15[Entire Service Line Classification], MATCH(SUMIFS(Table15[Unique ID],Table15[System-Owned Portion],D3963,Table15[If Material Anything Other than "Lead" in Column E,Was Material Ever Previously Lead?],F3963,Table15[Customer-Owned Portion],N3963),Table15[Unique ID],0),0)))</f>
        <v>Non-lead</v>
      </c>
      <c r="W3963" s="189"/>
    </row>
    <row r="3964" spans="1:23" s="190" customFormat="1" ht="56.25" x14ac:dyDescent="0.25">
      <c r="A3964" s="180" t="s">
        <v>225</v>
      </c>
      <c r="B3964" s="181" t="s">
        <v>7610</v>
      </c>
      <c r="C3964" s="182" t="s">
        <v>225</v>
      </c>
      <c r="D3964" s="183" t="s">
        <v>36</v>
      </c>
      <c r="E3964" s="181" t="s">
        <v>35</v>
      </c>
      <c r="F3964" s="183" t="s">
        <v>35</v>
      </c>
      <c r="G3964" s="181" t="s">
        <v>7352</v>
      </c>
      <c r="H3964" s="184" t="s">
        <v>7090</v>
      </c>
      <c r="I3964" s="185" t="s">
        <v>190</v>
      </c>
      <c r="J3964" s="181" t="s">
        <v>35</v>
      </c>
      <c r="K3964" s="181" t="s">
        <v>225</v>
      </c>
      <c r="L3964" s="186" t="s">
        <v>225</v>
      </c>
      <c r="M3964" s="187" t="s">
        <v>225</v>
      </c>
      <c r="N3964" s="183" t="s">
        <v>36</v>
      </c>
      <c r="O3964" s="181" t="s">
        <v>7352</v>
      </c>
      <c r="P3964" s="184" t="s">
        <v>7090</v>
      </c>
      <c r="Q3964" s="185" t="s">
        <v>190</v>
      </c>
      <c r="R3964" s="181" t="s">
        <v>35</v>
      </c>
      <c r="S3964" s="181" t="s">
        <v>225</v>
      </c>
      <c r="T3964" s="186" t="s">
        <v>225</v>
      </c>
      <c r="U3964" s="187" t="s">
        <v>225</v>
      </c>
      <c r="V3964" s="188" t="str" cm="1">
        <f t="array" ref="V3964">IF(SUM(LEN(A3964:U3964))=0,"",IF(OR(OR(ISBLANK(E3964),SUM(LEN(B3964),LEN(C3964))=0),AND(NOT(D3964="Unknown"),ISBLANK(I3964)),AND(NOT(N3964="Unknown"),ISBLANK(Q3964))),"Missing Information", INDEX(Table15[Entire Service Line Classification], MATCH(SUMIFS(Table15[Unique ID],Table15[System-Owned Portion],D3964,Table15[If Material Anything Other than "Lead" in Column E,Was Material Ever Previously Lead?],F3964,Table15[Customer-Owned Portion],N3964),Table15[Unique ID],0),0)))</f>
        <v>Non-lead</v>
      </c>
      <c r="W3964" s="189"/>
    </row>
    <row r="3965" spans="1:23" s="190" customFormat="1" ht="56.25" x14ac:dyDescent="0.25">
      <c r="A3965" s="180" t="s">
        <v>225</v>
      </c>
      <c r="B3965" s="181" t="s">
        <v>7611</v>
      </c>
      <c r="C3965" s="182" t="s">
        <v>225</v>
      </c>
      <c r="D3965" s="183" t="s">
        <v>36</v>
      </c>
      <c r="E3965" s="181" t="s">
        <v>35</v>
      </c>
      <c r="F3965" s="183" t="s">
        <v>35</v>
      </c>
      <c r="G3965" s="181" t="s">
        <v>7458</v>
      </c>
      <c r="H3965" s="184" t="s">
        <v>7090</v>
      </c>
      <c r="I3965" s="185" t="s">
        <v>190</v>
      </c>
      <c r="J3965" s="181" t="s">
        <v>35</v>
      </c>
      <c r="K3965" s="181" t="s">
        <v>225</v>
      </c>
      <c r="L3965" s="186" t="s">
        <v>225</v>
      </c>
      <c r="M3965" s="187" t="s">
        <v>225</v>
      </c>
      <c r="N3965" s="183" t="s">
        <v>36</v>
      </c>
      <c r="O3965" s="181" t="s">
        <v>7458</v>
      </c>
      <c r="P3965" s="184" t="s">
        <v>7090</v>
      </c>
      <c r="Q3965" s="185" t="s">
        <v>190</v>
      </c>
      <c r="R3965" s="181" t="s">
        <v>35</v>
      </c>
      <c r="S3965" s="181" t="s">
        <v>225</v>
      </c>
      <c r="T3965" s="186" t="s">
        <v>225</v>
      </c>
      <c r="U3965" s="187" t="s">
        <v>225</v>
      </c>
      <c r="V3965" s="188" t="str" cm="1">
        <f t="array" ref="V3965">IF(SUM(LEN(A3965:U3965))=0,"",IF(OR(OR(ISBLANK(E3965),SUM(LEN(B3965),LEN(C3965))=0),AND(NOT(D3965="Unknown"),ISBLANK(I3965)),AND(NOT(N3965="Unknown"),ISBLANK(Q3965))),"Missing Information", INDEX(Table15[Entire Service Line Classification], MATCH(SUMIFS(Table15[Unique ID],Table15[System-Owned Portion],D3965,Table15[If Material Anything Other than "Lead" in Column E,Was Material Ever Previously Lead?],F3965,Table15[Customer-Owned Portion],N3965),Table15[Unique ID],0),0)))</f>
        <v>Non-lead</v>
      </c>
      <c r="W3965" s="189"/>
    </row>
    <row r="3966" spans="1:23" s="190" customFormat="1" ht="56.25" x14ac:dyDescent="0.25">
      <c r="A3966" s="180" t="s">
        <v>225</v>
      </c>
      <c r="B3966" s="181" t="s">
        <v>7612</v>
      </c>
      <c r="C3966" s="182" t="s">
        <v>225</v>
      </c>
      <c r="D3966" s="183" t="s">
        <v>36</v>
      </c>
      <c r="E3966" s="181" t="s">
        <v>35</v>
      </c>
      <c r="F3966" s="183" t="s">
        <v>35</v>
      </c>
      <c r="G3966" s="181" t="s">
        <v>7376</v>
      </c>
      <c r="H3966" s="184" t="s">
        <v>7090</v>
      </c>
      <c r="I3966" s="185" t="s">
        <v>190</v>
      </c>
      <c r="J3966" s="181" t="s">
        <v>35</v>
      </c>
      <c r="K3966" s="181" t="s">
        <v>225</v>
      </c>
      <c r="L3966" s="186" t="s">
        <v>225</v>
      </c>
      <c r="M3966" s="187" t="s">
        <v>225</v>
      </c>
      <c r="N3966" s="183" t="s">
        <v>36</v>
      </c>
      <c r="O3966" s="181" t="s">
        <v>7376</v>
      </c>
      <c r="P3966" s="184" t="s">
        <v>7090</v>
      </c>
      <c r="Q3966" s="185" t="s">
        <v>190</v>
      </c>
      <c r="R3966" s="181" t="s">
        <v>35</v>
      </c>
      <c r="S3966" s="181" t="s">
        <v>225</v>
      </c>
      <c r="T3966" s="186" t="s">
        <v>225</v>
      </c>
      <c r="U3966" s="187" t="s">
        <v>225</v>
      </c>
      <c r="V3966" s="188" t="str" cm="1">
        <f t="array" ref="V3966">IF(SUM(LEN(A3966:U3966))=0,"",IF(OR(OR(ISBLANK(E3966),SUM(LEN(B3966),LEN(C3966))=0),AND(NOT(D3966="Unknown"),ISBLANK(I3966)),AND(NOT(N3966="Unknown"),ISBLANK(Q3966))),"Missing Information", INDEX(Table15[Entire Service Line Classification], MATCH(SUMIFS(Table15[Unique ID],Table15[System-Owned Portion],D3966,Table15[If Material Anything Other than "Lead" in Column E,Was Material Ever Previously Lead?],F3966,Table15[Customer-Owned Portion],N3966),Table15[Unique ID],0),0)))</f>
        <v>Non-lead</v>
      </c>
      <c r="W3966" s="189"/>
    </row>
    <row r="3967" spans="1:23" s="190" customFormat="1" ht="56.25" x14ac:dyDescent="0.25">
      <c r="A3967" s="180" t="s">
        <v>225</v>
      </c>
      <c r="B3967" s="181" t="s">
        <v>7613</v>
      </c>
      <c r="C3967" s="182" t="s">
        <v>225</v>
      </c>
      <c r="D3967" s="183" t="s">
        <v>36</v>
      </c>
      <c r="E3967" s="181" t="s">
        <v>35</v>
      </c>
      <c r="F3967" s="183" t="s">
        <v>35</v>
      </c>
      <c r="G3967" s="181" t="s">
        <v>7391</v>
      </c>
      <c r="H3967" s="184" t="s">
        <v>7090</v>
      </c>
      <c r="I3967" s="185" t="s">
        <v>190</v>
      </c>
      <c r="J3967" s="181" t="s">
        <v>35</v>
      </c>
      <c r="K3967" s="181" t="s">
        <v>225</v>
      </c>
      <c r="L3967" s="186" t="s">
        <v>225</v>
      </c>
      <c r="M3967" s="187" t="s">
        <v>225</v>
      </c>
      <c r="N3967" s="183" t="s">
        <v>36</v>
      </c>
      <c r="O3967" s="181" t="s">
        <v>7391</v>
      </c>
      <c r="P3967" s="184" t="s">
        <v>7090</v>
      </c>
      <c r="Q3967" s="185" t="s">
        <v>190</v>
      </c>
      <c r="R3967" s="181" t="s">
        <v>35</v>
      </c>
      <c r="S3967" s="181" t="s">
        <v>225</v>
      </c>
      <c r="T3967" s="186" t="s">
        <v>225</v>
      </c>
      <c r="U3967" s="187" t="s">
        <v>225</v>
      </c>
      <c r="V3967" s="188" t="str" cm="1">
        <f t="array" ref="V3967">IF(SUM(LEN(A3967:U3967))=0,"",IF(OR(OR(ISBLANK(E3967),SUM(LEN(B3967),LEN(C3967))=0),AND(NOT(D3967="Unknown"),ISBLANK(I3967)),AND(NOT(N3967="Unknown"),ISBLANK(Q3967))),"Missing Information", INDEX(Table15[Entire Service Line Classification], MATCH(SUMIFS(Table15[Unique ID],Table15[System-Owned Portion],D3967,Table15[If Material Anything Other than "Lead" in Column E,Was Material Ever Previously Lead?],F3967,Table15[Customer-Owned Portion],N3967),Table15[Unique ID],0),0)))</f>
        <v>Non-lead</v>
      </c>
      <c r="W3967" s="189"/>
    </row>
    <row r="3968" spans="1:23" s="190" customFormat="1" ht="56.25" x14ac:dyDescent="0.25">
      <c r="A3968" s="180" t="s">
        <v>225</v>
      </c>
      <c r="B3968" s="181" t="s">
        <v>7614</v>
      </c>
      <c r="C3968" s="182" t="s">
        <v>225</v>
      </c>
      <c r="D3968" s="183" t="s">
        <v>36</v>
      </c>
      <c r="E3968" s="181" t="s">
        <v>35</v>
      </c>
      <c r="F3968" s="183" t="s">
        <v>35</v>
      </c>
      <c r="G3968" s="181" t="s">
        <v>7391</v>
      </c>
      <c r="H3968" s="184" t="s">
        <v>7090</v>
      </c>
      <c r="I3968" s="185" t="s">
        <v>190</v>
      </c>
      <c r="J3968" s="181" t="s">
        <v>35</v>
      </c>
      <c r="K3968" s="181" t="s">
        <v>225</v>
      </c>
      <c r="L3968" s="186" t="s">
        <v>225</v>
      </c>
      <c r="M3968" s="187" t="s">
        <v>225</v>
      </c>
      <c r="N3968" s="183" t="s">
        <v>36</v>
      </c>
      <c r="O3968" s="181" t="s">
        <v>7391</v>
      </c>
      <c r="P3968" s="184" t="s">
        <v>7090</v>
      </c>
      <c r="Q3968" s="185" t="s">
        <v>190</v>
      </c>
      <c r="R3968" s="181" t="s">
        <v>35</v>
      </c>
      <c r="S3968" s="181" t="s">
        <v>225</v>
      </c>
      <c r="T3968" s="186" t="s">
        <v>225</v>
      </c>
      <c r="U3968" s="187" t="s">
        <v>225</v>
      </c>
      <c r="V3968" s="188" t="str" cm="1">
        <f t="array" ref="V3968">IF(SUM(LEN(A3968:U3968))=0,"",IF(OR(OR(ISBLANK(E3968),SUM(LEN(B3968),LEN(C3968))=0),AND(NOT(D3968="Unknown"),ISBLANK(I3968)),AND(NOT(N3968="Unknown"),ISBLANK(Q3968))),"Missing Information", INDEX(Table15[Entire Service Line Classification], MATCH(SUMIFS(Table15[Unique ID],Table15[System-Owned Portion],D3968,Table15[If Material Anything Other than "Lead" in Column E,Was Material Ever Previously Lead?],F3968,Table15[Customer-Owned Portion],N3968),Table15[Unique ID],0),0)))</f>
        <v>Non-lead</v>
      </c>
      <c r="W3968" s="189"/>
    </row>
    <row r="3969" spans="1:23" s="190" customFormat="1" ht="56.25" x14ac:dyDescent="0.25">
      <c r="A3969" s="180" t="s">
        <v>225</v>
      </c>
      <c r="B3969" s="181" t="s">
        <v>7615</v>
      </c>
      <c r="C3969" s="182" t="s">
        <v>225</v>
      </c>
      <c r="D3969" s="183" t="s">
        <v>36</v>
      </c>
      <c r="E3969" s="181" t="s">
        <v>35</v>
      </c>
      <c r="F3969" s="183" t="s">
        <v>35</v>
      </c>
      <c r="G3969" s="181" t="s">
        <v>7391</v>
      </c>
      <c r="H3969" s="184" t="s">
        <v>7090</v>
      </c>
      <c r="I3969" s="185" t="s">
        <v>190</v>
      </c>
      <c r="J3969" s="181" t="s">
        <v>35</v>
      </c>
      <c r="K3969" s="181" t="s">
        <v>225</v>
      </c>
      <c r="L3969" s="186" t="s">
        <v>225</v>
      </c>
      <c r="M3969" s="187" t="s">
        <v>225</v>
      </c>
      <c r="N3969" s="183" t="s">
        <v>36</v>
      </c>
      <c r="O3969" s="181" t="s">
        <v>7391</v>
      </c>
      <c r="P3969" s="184" t="s">
        <v>7090</v>
      </c>
      <c r="Q3969" s="185" t="s">
        <v>190</v>
      </c>
      <c r="R3969" s="181" t="s">
        <v>35</v>
      </c>
      <c r="S3969" s="181" t="s">
        <v>225</v>
      </c>
      <c r="T3969" s="186" t="s">
        <v>225</v>
      </c>
      <c r="U3969" s="187" t="s">
        <v>225</v>
      </c>
      <c r="V3969" s="188" t="str" cm="1">
        <f t="array" ref="V3969">IF(SUM(LEN(A3969:U3969))=0,"",IF(OR(OR(ISBLANK(E3969),SUM(LEN(B3969),LEN(C3969))=0),AND(NOT(D3969="Unknown"),ISBLANK(I3969)),AND(NOT(N3969="Unknown"),ISBLANK(Q3969))),"Missing Information", INDEX(Table15[Entire Service Line Classification], MATCH(SUMIFS(Table15[Unique ID],Table15[System-Owned Portion],D3969,Table15[If Material Anything Other than "Lead" in Column E,Was Material Ever Previously Lead?],F3969,Table15[Customer-Owned Portion],N3969),Table15[Unique ID],0),0)))</f>
        <v>Non-lead</v>
      </c>
      <c r="W3969" s="189"/>
    </row>
    <row r="3970" spans="1:23" s="190" customFormat="1" ht="56.25" x14ac:dyDescent="0.25">
      <c r="A3970" s="180" t="s">
        <v>225</v>
      </c>
      <c r="B3970" s="181" t="s">
        <v>7616</v>
      </c>
      <c r="C3970" s="182" t="s">
        <v>225</v>
      </c>
      <c r="D3970" s="183" t="s">
        <v>36</v>
      </c>
      <c r="E3970" s="181" t="s">
        <v>35</v>
      </c>
      <c r="F3970" s="183" t="s">
        <v>35</v>
      </c>
      <c r="G3970" s="181" t="s">
        <v>7391</v>
      </c>
      <c r="H3970" s="184" t="s">
        <v>7090</v>
      </c>
      <c r="I3970" s="185" t="s">
        <v>190</v>
      </c>
      <c r="J3970" s="181" t="s">
        <v>35</v>
      </c>
      <c r="K3970" s="181" t="s">
        <v>225</v>
      </c>
      <c r="L3970" s="186" t="s">
        <v>225</v>
      </c>
      <c r="M3970" s="187" t="s">
        <v>225</v>
      </c>
      <c r="N3970" s="183" t="s">
        <v>36</v>
      </c>
      <c r="O3970" s="181" t="s">
        <v>7391</v>
      </c>
      <c r="P3970" s="184" t="s">
        <v>7090</v>
      </c>
      <c r="Q3970" s="185" t="s">
        <v>190</v>
      </c>
      <c r="R3970" s="181" t="s">
        <v>35</v>
      </c>
      <c r="S3970" s="181" t="s">
        <v>225</v>
      </c>
      <c r="T3970" s="186" t="s">
        <v>225</v>
      </c>
      <c r="U3970" s="187" t="s">
        <v>225</v>
      </c>
      <c r="V3970" s="188" t="str" cm="1">
        <f t="array" ref="V3970">IF(SUM(LEN(A3970:U3970))=0,"",IF(OR(OR(ISBLANK(E3970),SUM(LEN(B3970),LEN(C3970))=0),AND(NOT(D3970="Unknown"),ISBLANK(I3970)),AND(NOT(N3970="Unknown"),ISBLANK(Q3970))),"Missing Information", INDEX(Table15[Entire Service Line Classification], MATCH(SUMIFS(Table15[Unique ID],Table15[System-Owned Portion],D3970,Table15[If Material Anything Other than "Lead" in Column E,Was Material Ever Previously Lead?],F3970,Table15[Customer-Owned Portion],N3970),Table15[Unique ID],0),0)))</f>
        <v>Non-lead</v>
      </c>
      <c r="W3970" s="189"/>
    </row>
    <row r="3971" spans="1:23" s="190" customFormat="1" ht="56.25" x14ac:dyDescent="0.25">
      <c r="A3971" s="180" t="s">
        <v>225</v>
      </c>
      <c r="B3971" s="181" t="s">
        <v>7617</v>
      </c>
      <c r="C3971" s="182" t="s">
        <v>225</v>
      </c>
      <c r="D3971" s="183" t="s">
        <v>36</v>
      </c>
      <c r="E3971" s="181" t="s">
        <v>35</v>
      </c>
      <c r="F3971" s="183" t="s">
        <v>35</v>
      </c>
      <c r="G3971" s="181" t="s">
        <v>7391</v>
      </c>
      <c r="H3971" s="184" t="s">
        <v>7090</v>
      </c>
      <c r="I3971" s="185" t="s">
        <v>190</v>
      </c>
      <c r="J3971" s="181" t="s">
        <v>35</v>
      </c>
      <c r="K3971" s="181" t="s">
        <v>225</v>
      </c>
      <c r="L3971" s="186" t="s">
        <v>225</v>
      </c>
      <c r="M3971" s="187" t="s">
        <v>225</v>
      </c>
      <c r="N3971" s="183" t="s">
        <v>36</v>
      </c>
      <c r="O3971" s="181" t="s">
        <v>7391</v>
      </c>
      <c r="P3971" s="184" t="s">
        <v>7090</v>
      </c>
      <c r="Q3971" s="185" t="s">
        <v>190</v>
      </c>
      <c r="R3971" s="181" t="s">
        <v>35</v>
      </c>
      <c r="S3971" s="181" t="s">
        <v>225</v>
      </c>
      <c r="T3971" s="186" t="s">
        <v>225</v>
      </c>
      <c r="U3971" s="187" t="s">
        <v>225</v>
      </c>
      <c r="V3971" s="188" t="str" cm="1">
        <f t="array" ref="V3971">IF(SUM(LEN(A3971:U3971))=0,"",IF(OR(OR(ISBLANK(E3971),SUM(LEN(B3971),LEN(C3971))=0),AND(NOT(D3971="Unknown"),ISBLANK(I3971)),AND(NOT(N3971="Unknown"),ISBLANK(Q3971))),"Missing Information", INDEX(Table15[Entire Service Line Classification], MATCH(SUMIFS(Table15[Unique ID],Table15[System-Owned Portion],D3971,Table15[If Material Anything Other than "Lead" in Column E,Was Material Ever Previously Lead?],F3971,Table15[Customer-Owned Portion],N3971),Table15[Unique ID],0),0)))</f>
        <v>Non-lead</v>
      </c>
      <c r="W3971" s="189"/>
    </row>
    <row r="3972" spans="1:23" s="190" customFormat="1" ht="56.25" x14ac:dyDescent="0.25">
      <c r="A3972" s="180" t="s">
        <v>225</v>
      </c>
      <c r="B3972" s="181" t="s">
        <v>7618</v>
      </c>
      <c r="C3972" s="182" t="s">
        <v>225</v>
      </c>
      <c r="D3972" s="183" t="s">
        <v>36</v>
      </c>
      <c r="E3972" s="181" t="s">
        <v>35</v>
      </c>
      <c r="F3972" s="183" t="s">
        <v>35</v>
      </c>
      <c r="G3972" s="181" t="s">
        <v>7391</v>
      </c>
      <c r="H3972" s="184" t="s">
        <v>7090</v>
      </c>
      <c r="I3972" s="185" t="s">
        <v>190</v>
      </c>
      <c r="J3972" s="181" t="s">
        <v>35</v>
      </c>
      <c r="K3972" s="181" t="s">
        <v>225</v>
      </c>
      <c r="L3972" s="186" t="s">
        <v>225</v>
      </c>
      <c r="M3972" s="187" t="s">
        <v>225</v>
      </c>
      <c r="N3972" s="183" t="s">
        <v>36</v>
      </c>
      <c r="O3972" s="181" t="s">
        <v>7391</v>
      </c>
      <c r="P3972" s="184" t="s">
        <v>7090</v>
      </c>
      <c r="Q3972" s="185" t="s">
        <v>190</v>
      </c>
      <c r="R3972" s="181" t="s">
        <v>35</v>
      </c>
      <c r="S3972" s="181" t="s">
        <v>225</v>
      </c>
      <c r="T3972" s="186" t="s">
        <v>225</v>
      </c>
      <c r="U3972" s="187" t="s">
        <v>225</v>
      </c>
      <c r="V3972" s="188" t="str" cm="1">
        <f t="array" ref="V3972">IF(SUM(LEN(A3972:U3972))=0,"",IF(OR(OR(ISBLANK(E3972),SUM(LEN(B3972),LEN(C3972))=0),AND(NOT(D3972="Unknown"),ISBLANK(I3972)),AND(NOT(N3972="Unknown"),ISBLANK(Q3972))),"Missing Information", INDEX(Table15[Entire Service Line Classification], MATCH(SUMIFS(Table15[Unique ID],Table15[System-Owned Portion],D3972,Table15[If Material Anything Other than "Lead" in Column E,Was Material Ever Previously Lead?],F3972,Table15[Customer-Owned Portion],N3972),Table15[Unique ID],0),0)))</f>
        <v>Non-lead</v>
      </c>
      <c r="W3972" s="189"/>
    </row>
    <row r="3973" spans="1:23" s="190" customFormat="1" ht="56.25" x14ac:dyDescent="0.25">
      <c r="A3973" s="180" t="s">
        <v>225</v>
      </c>
      <c r="B3973" s="181" t="s">
        <v>7619</v>
      </c>
      <c r="C3973" s="182" t="s">
        <v>225</v>
      </c>
      <c r="D3973" s="183" t="s">
        <v>36</v>
      </c>
      <c r="E3973" s="181" t="s">
        <v>35</v>
      </c>
      <c r="F3973" s="183" t="s">
        <v>35</v>
      </c>
      <c r="G3973" s="181" t="s">
        <v>7391</v>
      </c>
      <c r="H3973" s="184" t="s">
        <v>7090</v>
      </c>
      <c r="I3973" s="185" t="s">
        <v>190</v>
      </c>
      <c r="J3973" s="181" t="s">
        <v>35</v>
      </c>
      <c r="K3973" s="181" t="s">
        <v>225</v>
      </c>
      <c r="L3973" s="186" t="s">
        <v>225</v>
      </c>
      <c r="M3973" s="187" t="s">
        <v>225</v>
      </c>
      <c r="N3973" s="183" t="s">
        <v>36</v>
      </c>
      <c r="O3973" s="181" t="s">
        <v>7391</v>
      </c>
      <c r="P3973" s="184" t="s">
        <v>7090</v>
      </c>
      <c r="Q3973" s="185" t="s">
        <v>190</v>
      </c>
      <c r="R3973" s="181" t="s">
        <v>35</v>
      </c>
      <c r="S3973" s="181" t="s">
        <v>225</v>
      </c>
      <c r="T3973" s="186" t="s">
        <v>225</v>
      </c>
      <c r="U3973" s="187" t="s">
        <v>225</v>
      </c>
      <c r="V3973" s="188" t="str" cm="1">
        <f t="array" ref="V3973">IF(SUM(LEN(A3973:U3973))=0,"",IF(OR(OR(ISBLANK(E3973),SUM(LEN(B3973),LEN(C3973))=0),AND(NOT(D3973="Unknown"),ISBLANK(I3973)),AND(NOT(N3973="Unknown"),ISBLANK(Q3973))),"Missing Information", INDEX(Table15[Entire Service Line Classification], MATCH(SUMIFS(Table15[Unique ID],Table15[System-Owned Portion],D3973,Table15[If Material Anything Other than "Lead" in Column E,Was Material Ever Previously Lead?],F3973,Table15[Customer-Owned Portion],N3973),Table15[Unique ID],0),0)))</f>
        <v>Non-lead</v>
      </c>
      <c r="W3973" s="189"/>
    </row>
    <row r="3974" spans="1:23" s="190" customFormat="1" ht="56.25" x14ac:dyDescent="0.25">
      <c r="A3974" s="180" t="s">
        <v>225</v>
      </c>
      <c r="B3974" s="181" t="s">
        <v>7620</v>
      </c>
      <c r="C3974" s="182" t="s">
        <v>225</v>
      </c>
      <c r="D3974" s="183" t="s">
        <v>36</v>
      </c>
      <c r="E3974" s="181" t="s">
        <v>35</v>
      </c>
      <c r="F3974" s="183" t="s">
        <v>35</v>
      </c>
      <c r="G3974" s="181" t="s">
        <v>7391</v>
      </c>
      <c r="H3974" s="184" t="s">
        <v>7090</v>
      </c>
      <c r="I3974" s="185" t="s">
        <v>190</v>
      </c>
      <c r="J3974" s="181" t="s">
        <v>35</v>
      </c>
      <c r="K3974" s="181" t="s">
        <v>225</v>
      </c>
      <c r="L3974" s="186" t="s">
        <v>225</v>
      </c>
      <c r="M3974" s="187" t="s">
        <v>225</v>
      </c>
      <c r="N3974" s="183" t="s">
        <v>36</v>
      </c>
      <c r="O3974" s="181" t="s">
        <v>7391</v>
      </c>
      <c r="P3974" s="184" t="s">
        <v>7090</v>
      </c>
      <c r="Q3974" s="185" t="s">
        <v>190</v>
      </c>
      <c r="R3974" s="181" t="s">
        <v>35</v>
      </c>
      <c r="S3974" s="181" t="s">
        <v>225</v>
      </c>
      <c r="T3974" s="186" t="s">
        <v>225</v>
      </c>
      <c r="U3974" s="187" t="s">
        <v>225</v>
      </c>
      <c r="V3974" s="188" t="str" cm="1">
        <f t="array" ref="V3974">IF(SUM(LEN(A3974:U3974))=0,"",IF(OR(OR(ISBLANK(E3974),SUM(LEN(B3974),LEN(C3974))=0),AND(NOT(D3974="Unknown"),ISBLANK(I3974)),AND(NOT(N3974="Unknown"),ISBLANK(Q3974))),"Missing Information", INDEX(Table15[Entire Service Line Classification], MATCH(SUMIFS(Table15[Unique ID],Table15[System-Owned Portion],D3974,Table15[If Material Anything Other than "Lead" in Column E,Was Material Ever Previously Lead?],F3974,Table15[Customer-Owned Portion],N3974),Table15[Unique ID],0),0)))</f>
        <v>Non-lead</v>
      </c>
      <c r="W3974" s="189"/>
    </row>
    <row r="3975" spans="1:23" s="190" customFormat="1" ht="56.25" x14ac:dyDescent="0.25">
      <c r="A3975" s="180" t="s">
        <v>225</v>
      </c>
      <c r="B3975" s="181" t="s">
        <v>7621</v>
      </c>
      <c r="C3975" s="182" t="s">
        <v>225</v>
      </c>
      <c r="D3975" s="183" t="s">
        <v>36</v>
      </c>
      <c r="E3975" s="181" t="s">
        <v>35</v>
      </c>
      <c r="F3975" s="183" t="s">
        <v>35</v>
      </c>
      <c r="G3975" s="181" t="s">
        <v>7391</v>
      </c>
      <c r="H3975" s="184" t="s">
        <v>7090</v>
      </c>
      <c r="I3975" s="185" t="s">
        <v>190</v>
      </c>
      <c r="J3975" s="181" t="s">
        <v>35</v>
      </c>
      <c r="K3975" s="181" t="s">
        <v>225</v>
      </c>
      <c r="L3975" s="186" t="s">
        <v>225</v>
      </c>
      <c r="M3975" s="187" t="s">
        <v>225</v>
      </c>
      <c r="N3975" s="183" t="s">
        <v>36</v>
      </c>
      <c r="O3975" s="181" t="s">
        <v>7391</v>
      </c>
      <c r="P3975" s="184" t="s">
        <v>7090</v>
      </c>
      <c r="Q3975" s="185" t="s">
        <v>190</v>
      </c>
      <c r="R3975" s="181" t="s">
        <v>35</v>
      </c>
      <c r="S3975" s="181" t="s">
        <v>225</v>
      </c>
      <c r="T3975" s="186" t="s">
        <v>225</v>
      </c>
      <c r="U3975" s="187" t="s">
        <v>225</v>
      </c>
      <c r="V3975" s="188" t="str" cm="1">
        <f t="array" ref="V3975">IF(SUM(LEN(A3975:U3975))=0,"",IF(OR(OR(ISBLANK(E3975),SUM(LEN(B3975),LEN(C3975))=0),AND(NOT(D3975="Unknown"),ISBLANK(I3975)),AND(NOT(N3975="Unknown"),ISBLANK(Q3975))),"Missing Information", INDEX(Table15[Entire Service Line Classification], MATCH(SUMIFS(Table15[Unique ID],Table15[System-Owned Portion],D3975,Table15[If Material Anything Other than "Lead" in Column E,Was Material Ever Previously Lead?],F3975,Table15[Customer-Owned Portion],N3975),Table15[Unique ID],0),0)))</f>
        <v>Non-lead</v>
      </c>
      <c r="W3975" s="189"/>
    </row>
    <row r="3976" spans="1:23" s="190" customFormat="1" ht="56.25" x14ac:dyDescent="0.25">
      <c r="A3976" s="180" t="s">
        <v>225</v>
      </c>
      <c r="B3976" s="181" t="s">
        <v>7622</v>
      </c>
      <c r="C3976" s="182" t="s">
        <v>225</v>
      </c>
      <c r="D3976" s="183" t="s">
        <v>36</v>
      </c>
      <c r="E3976" s="181" t="s">
        <v>35</v>
      </c>
      <c r="F3976" s="183" t="s">
        <v>35</v>
      </c>
      <c r="G3976" s="181" t="s">
        <v>7391</v>
      </c>
      <c r="H3976" s="184" t="s">
        <v>7090</v>
      </c>
      <c r="I3976" s="185" t="s">
        <v>190</v>
      </c>
      <c r="J3976" s="181" t="s">
        <v>35</v>
      </c>
      <c r="K3976" s="181" t="s">
        <v>225</v>
      </c>
      <c r="L3976" s="186" t="s">
        <v>225</v>
      </c>
      <c r="M3976" s="187" t="s">
        <v>225</v>
      </c>
      <c r="N3976" s="183" t="s">
        <v>36</v>
      </c>
      <c r="O3976" s="181" t="s">
        <v>7391</v>
      </c>
      <c r="P3976" s="184" t="s">
        <v>7090</v>
      </c>
      <c r="Q3976" s="185" t="s">
        <v>190</v>
      </c>
      <c r="R3976" s="181" t="s">
        <v>35</v>
      </c>
      <c r="S3976" s="181" t="s">
        <v>225</v>
      </c>
      <c r="T3976" s="186" t="s">
        <v>225</v>
      </c>
      <c r="U3976" s="187" t="s">
        <v>225</v>
      </c>
      <c r="V3976" s="188" t="str" cm="1">
        <f t="array" ref="V3976">IF(SUM(LEN(A3976:U3976))=0,"",IF(OR(OR(ISBLANK(E3976),SUM(LEN(B3976),LEN(C3976))=0),AND(NOT(D3976="Unknown"),ISBLANK(I3976)),AND(NOT(N3976="Unknown"),ISBLANK(Q3976))),"Missing Information", INDEX(Table15[Entire Service Line Classification], MATCH(SUMIFS(Table15[Unique ID],Table15[System-Owned Portion],D3976,Table15[If Material Anything Other than "Lead" in Column E,Was Material Ever Previously Lead?],F3976,Table15[Customer-Owned Portion],N3976),Table15[Unique ID],0),0)))</f>
        <v>Non-lead</v>
      </c>
      <c r="W3976" s="189"/>
    </row>
    <row r="3977" spans="1:23" s="190" customFormat="1" ht="56.25" x14ac:dyDescent="0.25">
      <c r="A3977" s="180" t="s">
        <v>225</v>
      </c>
      <c r="B3977" s="181" t="s">
        <v>7623</v>
      </c>
      <c r="C3977" s="182" t="s">
        <v>225</v>
      </c>
      <c r="D3977" s="183" t="s">
        <v>36</v>
      </c>
      <c r="E3977" s="181" t="s">
        <v>35</v>
      </c>
      <c r="F3977" s="183" t="s">
        <v>35</v>
      </c>
      <c r="G3977" s="181" t="s">
        <v>7391</v>
      </c>
      <c r="H3977" s="184" t="s">
        <v>7090</v>
      </c>
      <c r="I3977" s="185" t="s">
        <v>190</v>
      </c>
      <c r="J3977" s="181" t="s">
        <v>35</v>
      </c>
      <c r="K3977" s="181" t="s">
        <v>225</v>
      </c>
      <c r="L3977" s="186" t="s">
        <v>225</v>
      </c>
      <c r="M3977" s="187" t="s">
        <v>225</v>
      </c>
      <c r="N3977" s="183" t="s">
        <v>36</v>
      </c>
      <c r="O3977" s="181" t="s">
        <v>7391</v>
      </c>
      <c r="P3977" s="184" t="s">
        <v>7090</v>
      </c>
      <c r="Q3977" s="185" t="s">
        <v>190</v>
      </c>
      <c r="R3977" s="181" t="s">
        <v>35</v>
      </c>
      <c r="S3977" s="181" t="s">
        <v>225</v>
      </c>
      <c r="T3977" s="186" t="s">
        <v>225</v>
      </c>
      <c r="U3977" s="187" t="s">
        <v>225</v>
      </c>
      <c r="V3977" s="188" t="str" cm="1">
        <f t="array" ref="V3977">IF(SUM(LEN(A3977:U3977))=0,"",IF(OR(OR(ISBLANK(E3977),SUM(LEN(B3977),LEN(C3977))=0),AND(NOT(D3977="Unknown"),ISBLANK(I3977)),AND(NOT(N3977="Unknown"),ISBLANK(Q3977))),"Missing Information", INDEX(Table15[Entire Service Line Classification], MATCH(SUMIFS(Table15[Unique ID],Table15[System-Owned Portion],D3977,Table15[If Material Anything Other than "Lead" in Column E,Was Material Ever Previously Lead?],F3977,Table15[Customer-Owned Portion],N3977),Table15[Unique ID],0),0)))</f>
        <v>Non-lead</v>
      </c>
      <c r="W3977" s="189"/>
    </row>
    <row r="3978" spans="1:23" s="190" customFormat="1" ht="56.25" x14ac:dyDescent="0.25">
      <c r="A3978" s="180" t="s">
        <v>225</v>
      </c>
      <c r="B3978" s="181" t="s">
        <v>7624</v>
      </c>
      <c r="C3978" s="182" t="s">
        <v>225</v>
      </c>
      <c r="D3978" s="183" t="s">
        <v>36</v>
      </c>
      <c r="E3978" s="181" t="s">
        <v>35</v>
      </c>
      <c r="F3978" s="183" t="s">
        <v>35</v>
      </c>
      <c r="G3978" s="181" t="s">
        <v>7391</v>
      </c>
      <c r="H3978" s="184" t="s">
        <v>7090</v>
      </c>
      <c r="I3978" s="185" t="s">
        <v>190</v>
      </c>
      <c r="J3978" s="181" t="s">
        <v>35</v>
      </c>
      <c r="K3978" s="181" t="s">
        <v>225</v>
      </c>
      <c r="L3978" s="186" t="s">
        <v>225</v>
      </c>
      <c r="M3978" s="187" t="s">
        <v>225</v>
      </c>
      <c r="N3978" s="183" t="s">
        <v>36</v>
      </c>
      <c r="O3978" s="181" t="s">
        <v>7391</v>
      </c>
      <c r="P3978" s="184" t="s">
        <v>7090</v>
      </c>
      <c r="Q3978" s="185" t="s">
        <v>190</v>
      </c>
      <c r="R3978" s="181" t="s">
        <v>35</v>
      </c>
      <c r="S3978" s="181" t="s">
        <v>225</v>
      </c>
      <c r="T3978" s="186" t="s">
        <v>225</v>
      </c>
      <c r="U3978" s="187" t="s">
        <v>225</v>
      </c>
      <c r="V3978" s="188" t="str" cm="1">
        <f t="array" ref="V3978">IF(SUM(LEN(A3978:U3978))=0,"",IF(OR(OR(ISBLANK(E3978),SUM(LEN(B3978),LEN(C3978))=0),AND(NOT(D3978="Unknown"),ISBLANK(I3978)),AND(NOT(N3978="Unknown"),ISBLANK(Q3978))),"Missing Information", INDEX(Table15[Entire Service Line Classification], MATCH(SUMIFS(Table15[Unique ID],Table15[System-Owned Portion],D3978,Table15[If Material Anything Other than "Lead" in Column E,Was Material Ever Previously Lead?],F3978,Table15[Customer-Owned Portion],N3978),Table15[Unique ID],0),0)))</f>
        <v>Non-lead</v>
      </c>
      <c r="W3978" s="189"/>
    </row>
    <row r="3979" spans="1:23" s="190" customFormat="1" ht="56.25" x14ac:dyDescent="0.25">
      <c r="A3979" s="180" t="s">
        <v>225</v>
      </c>
      <c r="B3979" s="181" t="s">
        <v>7625</v>
      </c>
      <c r="C3979" s="182" t="s">
        <v>225</v>
      </c>
      <c r="D3979" s="183" t="s">
        <v>36</v>
      </c>
      <c r="E3979" s="181" t="s">
        <v>35</v>
      </c>
      <c r="F3979" s="183" t="s">
        <v>35</v>
      </c>
      <c r="G3979" s="181" t="s">
        <v>7391</v>
      </c>
      <c r="H3979" s="184" t="s">
        <v>7090</v>
      </c>
      <c r="I3979" s="185" t="s">
        <v>190</v>
      </c>
      <c r="J3979" s="181" t="s">
        <v>35</v>
      </c>
      <c r="K3979" s="181" t="s">
        <v>225</v>
      </c>
      <c r="L3979" s="186" t="s">
        <v>225</v>
      </c>
      <c r="M3979" s="187" t="s">
        <v>225</v>
      </c>
      <c r="N3979" s="183" t="s">
        <v>36</v>
      </c>
      <c r="O3979" s="181" t="s">
        <v>7391</v>
      </c>
      <c r="P3979" s="184" t="s">
        <v>7090</v>
      </c>
      <c r="Q3979" s="185" t="s">
        <v>190</v>
      </c>
      <c r="R3979" s="181" t="s">
        <v>35</v>
      </c>
      <c r="S3979" s="181" t="s">
        <v>225</v>
      </c>
      <c r="T3979" s="186" t="s">
        <v>225</v>
      </c>
      <c r="U3979" s="187" t="s">
        <v>225</v>
      </c>
      <c r="V3979" s="188" t="str" cm="1">
        <f t="array" ref="V3979">IF(SUM(LEN(A3979:U3979))=0,"",IF(OR(OR(ISBLANK(E3979),SUM(LEN(B3979),LEN(C3979))=0),AND(NOT(D3979="Unknown"),ISBLANK(I3979)),AND(NOT(N3979="Unknown"),ISBLANK(Q3979))),"Missing Information", INDEX(Table15[Entire Service Line Classification], MATCH(SUMIFS(Table15[Unique ID],Table15[System-Owned Portion],D3979,Table15[If Material Anything Other than "Lead" in Column E,Was Material Ever Previously Lead?],F3979,Table15[Customer-Owned Portion],N3979),Table15[Unique ID],0),0)))</f>
        <v>Non-lead</v>
      </c>
      <c r="W3979" s="189"/>
    </row>
    <row r="3980" spans="1:23" s="190" customFormat="1" ht="56.25" x14ac:dyDescent="0.25">
      <c r="A3980" s="180" t="s">
        <v>225</v>
      </c>
      <c r="B3980" s="181" t="s">
        <v>7626</v>
      </c>
      <c r="C3980" s="182" t="s">
        <v>225</v>
      </c>
      <c r="D3980" s="183" t="s">
        <v>36</v>
      </c>
      <c r="E3980" s="181" t="s">
        <v>35</v>
      </c>
      <c r="F3980" s="183" t="s">
        <v>35</v>
      </c>
      <c r="G3980" s="181" t="s">
        <v>7391</v>
      </c>
      <c r="H3980" s="184" t="s">
        <v>7090</v>
      </c>
      <c r="I3980" s="185" t="s">
        <v>190</v>
      </c>
      <c r="J3980" s="181" t="s">
        <v>35</v>
      </c>
      <c r="K3980" s="181" t="s">
        <v>225</v>
      </c>
      <c r="L3980" s="186" t="s">
        <v>225</v>
      </c>
      <c r="M3980" s="187" t="s">
        <v>225</v>
      </c>
      <c r="N3980" s="183" t="s">
        <v>36</v>
      </c>
      <c r="O3980" s="181" t="s">
        <v>7391</v>
      </c>
      <c r="P3980" s="184" t="s">
        <v>7090</v>
      </c>
      <c r="Q3980" s="185" t="s">
        <v>190</v>
      </c>
      <c r="R3980" s="181" t="s">
        <v>35</v>
      </c>
      <c r="S3980" s="181" t="s">
        <v>225</v>
      </c>
      <c r="T3980" s="186" t="s">
        <v>225</v>
      </c>
      <c r="U3980" s="187" t="s">
        <v>225</v>
      </c>
      <c r="V3980" s="188" t="str" cm="1">
        <f t="array" ref="V3980">IF(SUM(LEN(A3980:U3980))=0,"",IF(OR(OR(ISBLANK(E3980),SUM(LEN(B3980),LEN(C3980))=0),AND(NOT(D3980="Unknown"),ISBLANK(I3980)),AND(NOT(N3980="Unknown"),ISBLANK(Q3980))),"Missing Information", INDEX(Table15[Entire Service Line Classification], MATCH(SUMIFS(Table15[Unique ID],Table15[System-Owned Portion],D3980,Table15[If Material Anything Other than "Lead" in Column E,Was Material Ever Previously Lead?],F3980,Table15[Customer-Owned Portion],N3980),Table15[Unique ID],0),0)))</f>
        <v>Non-lead</v>
      </c>
      <c r="W3980" s="189"/>
    </row>
    <row r="3981" spans="1:23" s="190" customFormat="1" ht="56.25" x14ac:dyDescent="0.25">
      <c r="A3981" s="180" t="s">
        <v>225</v>
      </c>
      <c r="B3981" s="181" t="s">
        <v>7627</v>
      </c>
      <c r="C3981" s="182" t="s">
        <v>225</v>
      </c>
      <c r="D3981" s="183" t="s">
        <v>36</v>
      </c>
      <c r="E3981" s="181" t="s">
        <v>35</v>
      </c>
      <c r="F3981" s="183" t="s">
        <v>35</v>
      </c>
      <c r="G3981" s="181" t="s">
        <v>7391</v>
      </c>
      <c r="H3981" s="184" t="s">
        <v>7090</v>
      </c>
      <c r="I3981" s="185" t="s">
        <v>190</v>
      </c>
      <c r="J3981" s="181" t="s">
        <v>35</v>
      </c>
      <c r="K3981" s="181" t="s">
        <v>225</v>
      </c>
      <c r="L3981" s="186" t="s">
        <v>225</v>
      </c>
      <c r="M3981" s="187" t="s">
        <v>225</v>
      </c>
      <c r="N3981" s="183" t="s">
        <v>36</v>
      </c>
      <c r="O3981" s="181" t="s">
        <v>7391</v>
      </c>
      <c r="P3981" s="184" t="s">
        <v>7090</v>
      </c>
      <c r="Q3981" s="185" t="s">
        <v>190</v>
      </c>
      <c r="R3981" s="181" t="s">
        <v>35</v>
      </c>
      <c r="S3981" s="181" t="s">
        <v>225</v>
      </c>
      <c r="T3981" s="186" t="s">
        <v>225</v>
      </c>
      <c r="U3981" s="187" t="s">
        <v>225</v>
      </c>
      <c r="V3981" s="188" t="str" cm="1">
        <f t="array" ref="V3981">IF(SUM(LEN(A3981:U3981))=0,"",IF(OR(OR(ISBLANK(E3981),SUM(LEN(B3981),LEN(C3981))=0),AND(NOT(D3981="Unknown"),ISBLANK(I3981)),AND(NOT(N3981="Unknown"),ISBLANK(Q3981))),"Missing Information", INDEX(Table15[Entire Service Line Classification], MATCH(SUMIFS(Table15[Unique ID],Table15[System-Owned Portion],D3981,Table15[If Material Anything Other than "Lead" in Column E,Was Material Ever Previously Lead?],F3981,Table15[Customer-Owned Portion],N3981),Table15[Unique ID],0),0)))</f>
        <v>Non-lead</v>
      </c>
      <c r="W3981" s="189"/>
    </row>
    <row r="3982" spans="1:23" s="190" customFormat="1" ht="56.25" x14ac:dyDescent="0.25">
      <c r="A3982" s="180" t="s">
        <v>225</v>
      </c>
      <c r="B3982" s="181" t="s">
        <v>7628</v>
      </c>
      <c r="C3982" s="182" t="s">
        <v>225</v>
      </c>
      <c r="D3982" s="183" t="s">
        <v>36</v>
      </c>
      <c r="E3982" s="181" t="s">
        <v>35</v>
      </c>
      <c r="F3982" s="183" t="s">
        <v>35</v>
      </c>
      <c r="G3982" s="181" t="s">
        <v>7391</v>
      </c>
      <c r="H3982" s="184" t="s">
        <v>7090</v>
      </c>
      <c r="I3982" s="185" t="s">
        <v>190</v>
      </c>
      <c r="J3982" s="181" t="s">
        <v>35</v>
      </c>
      <c r="K3982" s="181" t="s">
        <v>225</v>
      </c>
      <c r="L3982" s="186" t="s">
        <v>225</v>
      </c>
      <c r="M3982" s="187" t="s">
        <v>225</v>
      </c>
      <c r="N3982" s="183" t="s">
        <v>36</v>
      </c>
      <c r="O3982" s="181" t="s">
        <v>7391</v>
      </c>
      <c r="P3982" s="184" t="s">
        <v>7090</v>
      </c>
      <c r="Q3982" s="185" t="s">
        <v>190</v>
      </c>
      <c r="R3982" s="181" t="s">
        <v>35</v>
      </c>
      <c r="S3982" s="181" t="s">
        <v>225</v>
      </c>
      <c r="T3982" s="186" t="s">
        <v>225</v>
      </c>
      <c r="U3982" s="187" t="s">
        <v>225</v>
      </c>
      <c r="V3982" s="188" t="str" cm="1">
        <f t="array" ref="V3982">IF(SUM(LEN(A3982:U3982))=0,"",IF(OR(OR(ISBLANK(E3982),SUM(LEN(B3982),LEN(C3982))=0),AND(NOT(D3982="Unknown"),ISBLANK(I3982)),AND(NOT(N3982="Unknown"),ISBLANK(Q3982))),"Missing Information", INDEX(Table15[Entire Service Line Classification], MATCH(SUMIFS(Table15[Unique ID],Table15[System-Owned Portion],D3982,Table15[If Material Anything Other than "Lead" in Column E,Was Material Ever Previously Lead?],F3982,Table15[Customer-Owned Portion],N3982),Table15[Unique ID],0),0)))</f>
        <v>Non-lead</v>
      </c>
      <c r="W3982" s="189"/>
    </row>
    <row r="3983" spans="1:23" s="190" customFormat="1" ht="56.25" x14ac:dyDescent="0.25">
      <c r="A3983" s="180" t="s">
        <v>225</v>
      </c>
      <c r="B3983" s="181" t="s">
        <v>7629</v>
      </c>
      <c r="C3983" s="182" t="s">
        <v>225</v>
      </c>
      <c r="D3983" s="183" t="s">
        <v>36</v>
      </c>
      <c r="E3983" s="181" t="s">
        <v>35</v>
      </c>
      <c r="F3983" s="183" t="s">
        <v>35</v>
      </c>
      <c r="G3983" s="181" t="s">
        <v>7391</v>
      </c>
      <c r="H3983" s="184" t="s">
        <v>7090</v>
      </c>
      <c r="I3983" s="185" t="s">
        <v>190</v>
      </c>
      <c r="J3983" s="181" t="s">
        <v>35</v>
      </c>
      <c r="K3983" s="181" t="s">
        <v>225</v>
      </c>
      <c r="L3983" s="186" t="s">
        <v>225</v>
      </c>
      <c r="M3983" s="187" t="s">
        <v>225</v>
      </c>
      <c r="N3983" s="183" t="s">
        <v>36</v>
      </c>
      <c r="O3983" s="181" t="s">
        <v>7391</v>
      </c>
      <c r="P3983" s="184" t="s">
        <v>7090</v>
      </c>
      <c r="Q3983" s="185" t="s">
        <v>190</v>
      </c>
      <c r="R3983" s="181" t="s">
        <v>35</v>
      </c>
      <c r="S3983" s="181" t="s">
        <v>225</v>
      </c>
      <c r="T3983" s="186" t="s">
        <v>225</v>
      </c>
      <c r="U3983" s="187" t="s">
        <v>225</v>
      </c>
      <c r="V3983" s="188" t="str" cm="1">
        <f t="array" ref="V3983">IF(SUM(LEN(A3983:U3983))=0,"",IF(OR(OR(ISBLANK(E3983),SUM(LEN(B3983),LEN(C3983))=0),AND(NOT(D3983="Unknown"),ISBLANK(I3983)),AND(NOT(N3983="Unknown"),ISBLANK(Q3983))),"Missing Information", INDEX(Table15[Entire Service Line Classification], MATCH(SUMIFS(Table15[Unique ID],Table15[System-Owned Portion],D3983,Table15[If Material Anything Other than "Lead" in Column E,Was Material Ever Previously Lead?],F3983,Table15[Customer-Owned Portion],N3983),Table15[Unique ID],0),0)))</f>
        <v>Non-lead</v>
      </c>
      <c r="W3983" s="189"/>
    </row>
    <row r="3984" spans="1:23" s="190" customFormat="1" ht="56.25" x14ac:dyDescent="0.25">
      <c r="A3984" s="180" t="s">
        <v>225</v>
      </c>
      <c r="B3984" s="181" t="s">
        <v>7630</v>
      </c>
      <c r="C3984" s="182" t="s">
        <v>225</v>
      </c>
      <c r="D3984" s="183" t="s">
        <v>36</v>
      </c>
      <c r="E3984" s="181" t="s">
        <v>35</v>
      </c>
      <c r="F3984" s="183" t="s">
        <v>35</v>
      </c>
      <c r="G3984" s="181" t="s">
        <v>7391</v>
      </c>
      <c r="H3984" s="184" t="s">
        <v>7090</v>
      </c>
      <c r="I3984" s="185" t="s">
        <v>190</v>
      </c>
      <c r="J3984" s="181" t="s">
        <v>35</v>
      </c>
      <c r="K3984" s="181" t="s">
        <v>225</v>
      </c>
      <c r="L3984" s="186" t="s">
        <v>225</v>
      </c>
      <c r="M3984" s="187" t="s">
        <v>225</v>
      </c>
      <c r="N3984" s="183" t="s">
        <v>36</v>
      </c>
      <c r="O3984" s="181" t="s">
        <v>7391</v>
      </c>
      <c r="P3984" s="184" t="s">
        <v>7090</v>
      </c>
      <c r="Q3984" s="185" t="s">
        <v>190</v>
      </c>
      <c r="R3984" s="181" t="s">
        <v>35</v>
      </c>
      <c r="S3984" s="181" t="s">
        <v>225</v>
      </c>
      <c r="T3984" s="186" t="s">
        <v>225</v>
      </c>
      <c r="U3984" s="187" t="s">
        <v>225</v>
      </c>
      <c r="V3984" s="188" t="str" cm="1">
        <f t="array" ref="V3984">IF(SUM(LEN(A3984:U3984))=0,"",IF(OR(OR(ISBLANK(E3984),SUM(LEN(B3984),LEN(C3984))=0),AND(NOT(D3984="Unknown"),ISBLANK(I3984)),AND(NOT(N3984="Unknown"),ISBLANK(Q3984))),"Missing Information", INDEX(Table15[Entire Service Line Classification], MATCH(SUMIFS(Table15[Unique ID],Table15[System-Owned Portion],D3984,Table15[If Material Anything Other than "Lead" in Column E,Was Material Ever Previously Lead?],F3984,Table15[Customer-Owned Portion],N3984),Table15[Unique ID],0),0)))</f>
        <v>Non-lead</v>
      </c>
      <c r="W3984" s="189"/>
    </row>
    <row r="3985" spans="1:23" s="190" customFormat="1" ht="56.25" x14ac:dyDescent="0.25">
      <c r="A3985" s="180" t="s">
        <v>225</v>
      </c>
      <c r="B3985" s="181" t="s">
        <v>7631</v>
      </c>
      <c r="C3985" s="182" t="s">
        <v>225</v>
      </c>
      <c r="D3985" s="183" t="s">
        <v>36</v>
      </c>
      <c r="E3985" s="181" t="s">
        <v>35</v>
      </c>
      <c r="F3985" s="183" t="s">
        <v>35</v>
      </c>
      <c r="G3985" s="181" t="s">
        <v>7391</v>
      </c>
      <c r="H3985" s="184" t="s">
        <v>7090</v>
      </c>
      <c r="I3985" s="185" t="s">
        <v>190</v>
      </c>
      <c r="J3985" s="181" t="s">
        <v>35</v>
      </c>
      <c r="K3985" s="181" t="s">
        <v>225</v>
      </c>
      <c r="L3985" s="186" t="s">
        <v>225</v>
      </c>
      <c r="M3985" s="187" t="s">
        <v>225</v>
      </c>
      <c r="N3985" s="183" t="s">
        <v>36</v>
      </c>
      <c r="O3985" s="181" t="s">
        <v>7391</v>
      </c>
      <c r="P3985" s="184" t="s">
        <v>7090</v>
      </c>
      <c r="Q3985" s="185" t="s">
        <v>190</v>
      </c>
      <c r="R3985" s="181" t="s">
        <v>35</v>
      </c>
      <c r="S3985" s="181" t="s">
        <v>225</v>
      </c>
      <c r="T3985" s="186" t="s">
        <v>225</v>
      </c>
      <c r="U3985" s="187" t="s">
        <v>225</v>
      </c>
      <c r="V3985" s="188" t="str" cm="1">
        <f t="array" ref="V3985">IF(SUM(LEN(A3985:U3985))=0,"",IF(OR(OR(ISBLANK(E3985),SUM(LEN(B3985),LEN(C3985))=0),AND(NOT(D3985="Unknown"),ISBLANK(I3985)),AND(NOT(N3985="Unknown"),ISBLANK(Q3985))),"Missing Information", INDEX(Table15[Entire Service Line Classification], MATCH(SUMIFS(Table15[Unique ID],Table15[System-Owned Portion],D3985,Table15[If Material Anything Other than "Lead" in Column E,Was Material Ever Previously Lead?],F3985,Table15[Customer-Owned Portion],N3985),Table15[Unique ID],0),0)))</f>
        <v>Non-lead</v>
      </c>
      <c r="W3985" s="189"/>
    </row>
    <row r="3986" spans="1:23" s="190" customFormat="1" ht="56.25" x14ac:dyDescent="0.25">
      <c r="A3986" s="180" t="s">
        <v>225</v>
      </c>
      <c r="B3986" s="181" t="s">
        <v>7632</v>
      </c>
      <c r="C3986" s="182" t="s">
        <v>225</v>
      </c>
      <c r="D3986" s="183" t="s">
        <v>36</v>
      </c>
      <c r="E3986" s="181" t="s">
        <v>35</v>
      </c>
      <c r="F3986" s="183" t="s">
        <v>35</v>
      </c>
      <c r="G3986" s="181" t="s">
        <v>7391</v>
      </c>
      <c r="H3986" s="184" t="s">
        <v>7090</v>
      </c>
      <c r="I3986" s="185" t="s">
        <v>190</v>
      </c>
      <c r="J3986" s="181" t="s">
        <v>35</v>
      </c>
      <c r="K3986" s="181" t="s">
        <v>225</v>
      </c>
      <c r="L3986" s="186" t="s">
        <v>225</v>
      </c>
      <c r="M3986" s="187" t="s">
        <v>225</v>
      </c>
      <c r="N3986" s="183" t="s">
        <v>36</v>
      </c>
      <c r="O3986" s="181" t="s">
        <v>7391</v>
      </c>
      <c r="P3986" s="184" t="s">
        <v>7090</v>
      </c>
      <c r="Q3986" s="185" t="s">
        <v>190</v>
      </c>
      <c r="R3986" s="181" t="s">
        <v>35</v>
      </c>
      <c r="S3986" s="181" t="s">
        <v>225</v>
      </c>
      <c r="T3986" s="186" t="s">
        <v>225</v>
      </c>
      <c r="U3986" s="187" t="s">
        <v>225</v>
      </c>
      <c r="V3986" s="188" t="str" cm="1">
        <f t="array" ref="V3986">IF(SUM(LEN(A3986:U3986))=0,"",IF(OR(OR(ISBLANK(E3986),SUM(LEN(B3986),LEN(C3986))=0),AND(NOT(D3986="Unknown"),ISBLANK(I3986)),AND(NOT(N3986="Unknown"),ISBLANK(Q3986))),"Missing Information", INDEX(Table15[Entire Service Line Classification], MATCH(SUMIFS(Table15[Unique ID],Table15[System-Owned Portion],D3986,Table15[If Material Anything Other than "Lead" in Column E,Was Material Ever Previously Lead?],F3986,Table15[Customer-Owned Portion],N3986),Table15[Unique ID],0),0)))</f>
        <v>Non-lead</v>
      </c>
      <c r="W3986" s="189"/>
    </row>
    <row r="3987" spans="1:23" s="190" customFormat="1" ht="56.25" x14ac:dyDescent="0.25">
      <c r="A3987" s="180" t="s">
        <v>225</v>
      </c>
      <c r="B3987" s="181" t="s">
        <v>7633</v>
      </c>
      <c r="C3987" s="182" t="s">
        <v>225</v>
      </c>
      <c r="D3987" s="183" t="s">
        <v>36</v>
      </c>
      <c r="E3987" s="181" t="s">
        <v>35</v>
      </c>
      <c r="F3987" s="183" t="s">
        <v>35</v>
      </c>
      <c r="G3987" s="181" t="s">
        <v>7391</v>
      </c>
      <c r="H3987" s="184" t="s">
        <v>7090</v>
      </c>
      <c r="I3987" s="185" t="s">
        <v>190</v>
      </c>
      <c r="J3987" s="181" t="s">
        <v>35</v>
      </c>
      <c r="K3987" s="181" t="s">
        <v>225</v>
      </c>
      <c r="L3987" s="186" t="s">
        <v>225</v>
      </c>
      <c r="M3987" s="187" t="s">
        <v>225</v>
      </c>
      <c r="N3987" s="183" t="s">
        <v>36</v>
      </c>
      <c r="O3987" s="181" t="s">
        <v>7391</v>
      </c>
      <c r="P3987" s="184" t="s">
        <v>7090</v>
      </c>
      <c r="Q3987" s="185" t="s">
        <v>190</v>
      </c>
      <c r="R3987" s="181" t="s">
        <v>35</v>
      </c>
      <c r="S3987" s="181" t="s">
        <v>225</v>
      </c>
      <c r="T3987" s="186" t="s">
        <v>225</v>
      </c>
      <c r="U3987" s="187" t="s">
        <v>225</v>
      </c>
      <c r="V3987" s="188" t="str" cm="1">
        <f t="array" ref="V3987">IF(SUM(LEN(A3987:U3987))=0,"",IF(OR(OR(ISBLANK(E3987),SUM(LEN(B3987),LEN(C3987))=0),AND(NOT(D3987="Unknown"),ISBLANK(I3987)),AND(NOT(N3987="Unknown"),ISBLANK(Q3987))),"Missing Information", INDEX(Table15[Entire Service Line Classification], MATCH(SUMIFS(Table15[Unique ID],Table15[System-Owned Portion],D3987,Table15[If Material Anything Other than "Lead" in Column E,Was Material Ever Previously Lead?],F3987,Table15[Customer-Owned Portion],N3987),Table15[Unique ID],0),0)))</f>
        <v>Non-lead</v>
      </c>
      <c r="W3987" s="189"/>
    </row>
    <row r="3988" spans="1:23" s="190" customFormat="1" ht="56.25" x14ac:dyDescent="0.25">
      <c r="A3988" s="180" t="s">
        <v>225</v>
      </c>
      <c r="B3988" s="181" t="s">
        <v>7634</v>
      </c>
      <c r="C3988" s="182" t="s">
        <v>225</v>
      </c>
      <c r="D3988" s="183" t="s">
        <v>36</v>
      </c>
      <c r="E3988" s="181" t="s">
        <v>35</v>
      </c>
      <c r="F3988" s="183" t="s">
        <v>35</v>
      </c>
      <c r="G3988" s="181" t="s">
        <v>7391</v>
      </c>
      <c r="H3988" s="184" t="s">
        <v>7090</v>
      </c>
      <c r="I3988" s="185" t="s">
        <v>190</v>
      </c>
      <c r="J3988" s="181" t="s">
        <v>35</v>
      </c>
      <c r="K3988" s="181" t="s">
        <v>225</v>
      </c>
      <c r="L3988" s="186" t="s">
        <v>225</v>
      </c>
      <c r="M3988" s="187" t="s">
        <v>225</v>
      </c>
      <c r="N3988" s="183" t="s">
        <v>36</v>
      </c>
      <c r="O3988" s="181" t="s">
        <v>7391</v>
      </c>
      <c r="P3988" s="184" t="s">
        <v>7090</v>
      </c>
      <c r="Q3988" s="185" t="s">
        <v>190</v>
      </c>
      <c r="R3988" s="181" t="s">
        <v>35</v>
      </c>
      <c r="S3988" s="181" t="s">
        <v>225</v>
      </c>
      <c r="T3988" s="186" t="s">
        <v>225</v>
      </c>
      <c r="U3988" s="187" t="s">
        <v>225</v>
      </c>
      <c r="V3988" s="188" t="str" cm="1">
        <f t="array" ref="V3988">IF(SUM(LEN(A3988:U3988))=0,"",IF(OR(OR(ISBLANK(E3988),SUM(LEN(B3988),LEN(C3988))=0),AND(NOT(D3988="Unknown"),ISBLANK(I3988)),AND(NOT(N3988="Unknown"),ISBLANK(Q3988))),"Missing Information", INDEX(Table15[Entire Service Line Classification], MATCH(SUMIFS(Table15[Unique ID],Table15[System-Owned Portion],D3988,Table15[If Material Anything Other than "Lead" in Column E,Was Material Ever Previously Lead?],F3988,Table15[Customer-Owned Portion],N3988),Table15[Unique ID],0),0)))</f>
        <v>Non-lead</v>
      </c>
      <c r="W3988" s="189"/>
    </row>
    <row r="3989" spans="1:23" s="190" customFormat="1" ht="56.25" x14ac:dyDescent="0.25">
      <c r="A3989" s="180" t="s">
        <v>225</v>
      </c>
      <c r="B3989" s="181" t="s">
        <v>7635</v>
      </c>
      <c r="C3989" s="182" t="s">
        <v>225</v>
      </c>
      <c r="D3989" s="183" t="s">
        <v>36</v>
      </c>
      <c r="E3989" s="181" t="s">
        <v>35</v>
      </c>
      <c r="F3989" s="183" t="s">
        <v>35</v>
      </c>
      <c r="G3989" s="181" t="s">
        <v>7391</v>
      </c>
      <c r="H3989" s="184" t="s">
        <v>7090</v>
      </c>
      <c r="I3989" s="185" t="s">
        <v>190</v>
      </c>
      <c r="J3989" s="181" t="s">
        <v>35</v>
      </c>
      <c r="K3989" s="181" t="s">
        <v>225</v>
      </c>
      <c r="L3989" s="186" t="s">
        <v>225</v>
      </c>
      <c r="M3989" s="187" t="s">
        <v>225</v>
      </c>
      <c r="N3989" s="183" t="s">
        <v>36</v>
      </c>
      <c r="O3989" s="181" t="s">
        <v>7391</v>
      </c>
      <c r="P3989" s="184" t="s">
        <v>7090</v>
      </c>
      <c r="Q3989" s="185" t="s">
        <v>190</v>
      </c>
      <c r="R3989" s="181" t="s">
        <v>35</v>
      </c>
      <c r="S3989" s="181" t="s">
        <v>225</v>
      </c>
      <c r="T3989" s="186" t="s">
        <v>225</v>
      </c>
      <c r="U3989" s="187" t="s">
        <v>225</v>
      </c>
      <c r="V3989" s="188" t="str" cm="1">
        <f t="array" ref="V3989">IF(SUM(LEN(A3989:U3989))=0,"",IF(OR(OR(ISBLANK(E3989),SUM(LEN(B3989),LEN(C3989))=0),AND(NOT(D3989="Unknown"),ISBLANK(I3989)),AND(NOT(N3989="Unknown"),ISBLANK(Q3989))),"Missing Information", INDEX(Table15[Entire Service Line Classification], MATCH(SUMIFS(Table15[Unique ID],Table15[System-Owned Portion],D3989,Table15[If Material Anything Other than "Lead" in Column E,Was Material Ever Previously Lead?],F3989,Table15[Customer-Owned Portion],N3989),Table15[Unique ID],0),0)))</f>
        <v>Non-lead</v>
      </c>
      <c r="W3989" s="189"/>
    </row>
    <row r="3990" spans="1:23" s="190" customFormat="1" ht="56.25" x14ac:dyDescent="0.25">
      <c r="A3990" s="180" t="s">
        <v>225</v>
      </c>
      <c r="B3990" s="181" t="s">
        <v>7636</v>
      </c>
      <c r="C3990" s="182" t="s">
        <v>225</v>
      </c>
      <c r="D3990" s="183" t="s">
        <v>36</v>
      </c>
      <c r="E3990" s="181" t="s">
        <v>35</v>
      </c>
      <c r="F3990" s="183" t="s">
        <v>35</v>
      </c>
      <c r="G3990" s="181" t="s">
        <v>7391</v>
      </c>
      <c r="H3990" s="184" t="s">
        <v>7090</v>
      </c>
      <c r="I3990" s="185" t="s">
        <v>190</v>
      </c>
      <c r="J3990" s="181" t="s">
        <v>35</v>
      </c>
      <c r="K3990" s="181" t="s">
        <v>225</v>
      </c>
      <c r="L3990" s="186" t="s">
        <v>225</v>
      </c>
      <c r="M3990" s="187" t="s">
        <v>225</v>
      </c>
      <c r="N3990" s="183" t="s">
        <v>36</v>
      </c>
      <c r="O3990" s="181" t="s">
        <v>7391</v>
      </c>
      <c r="P3990" s="184" t="s">
        <v>7090</v>
      </c>
      <c r="Q3990" s="185" t="s">
        <v>190</v>
      </c>
      <c r="R3990" s="181" t="s">
        <v>35</v>
      </c>
      <c r="S3990" s="181" t="s">
        <v>225</v>
      </c>
      <c r="T3990" s="186" t="s">
        <v>225</v>
      </c>
      <c r="U3990" s="187" t="s">
        <v>225</v>
      </c>
      <c r="V3990" s="188" t="str" cm="1">
        <f t="array" ref="V3990">IF(SUM(LEN(A3990:U3990))=0,"",IF(OR(OR(ISBLANK(E3990),SUM(LEN(B3990),LEN(C3990))=0),AND(NOT(D3990="Unknown"),ISBLANK(I3990)),AND(NOT(N3990="Unknown"),ISBLANK(Q3990))),"Missing Information", INDEX(Table15[Entire Service Line Classification], MATCH(SUMIFS(Table15[Unique ID],Table15[System-Owned Portion],D3990,Table15[If Material Anything Other than "Lead" in Column E,Was Material Ever Previously Lead?],F3990,Table15[Customer-Owned Portion],N3990),Table15[Unique ID],0),0)))</f>
        <v>Non-lead</v>
      </c>
      <c r="W3990" s="189"/>
    </row>
    <row r="3991" spans="1:23" s="190" customFormat="1" ht="56.25" x14ac:dyDescent="0.25">
      <c r="A3991" s="180" t="s">
        <v>225</v>
      </c>
      <c r="B3991" s="181" t="s">
        <v>7637</v>
      </c>
      <c r="C3991" s="182" t="s">
        <v>225</v>
      </c>
      <c r="D3991" s="183" t="s">
        <v>36</v>
      </c>
      <c r="E3991" s="181" t="s">
        <v>35</v>
      </c>
      <c r="F3991" s="183" t="s">
        <v>35</v>
      </c>
      <c r="G3991" s="181" t="s">
        <v>7391</v>
      </c>
      <c r="H3991" s="184" t="s">
        <v>7090</v>
      </c>
      <c r="I3991" s="185" t="s">
        <v>190</v>
      </c>
      <c r="J3991" s="181" t="s">
        <v>35</v>
      </c>
      <c r="K3991" s="181" t="s">
        <v>225</v>
      </c>
      <c r="L3991" s="186" t="s">
        <v>225</v>
      </c>
      <c r="M3991" s="187" t="s">
        <v>225</v>
      </c>
      <c r="N3991" s="183" t="s">
        <v>36</v>
      </c>
      <c r="O3991" s="181" t="s">
        <v>7391</v>
      </c>
      <c r="P3991" s="184" t="s">
        <v>7090</v>
      </c>
      <c r="Q3991" s="185" t="s">
        <v>190</v>
      </c>
      <c r="R3991" s="181" t="s">
        <v>35</v>
      </c>
      <c r="S3991" s="181" t="s">
        <v>225</v>
      </c>
      <c r="T3991" s="186" t="s">
        <v>225</v>
      </c>
      <c r="U3991" s="187" t="s">
        <v>225</v>
      </c>
      <c r="V3991" s="188" t="str" cm="1">
        <f t="array" ref="V3991">IF(SUM(LEN(A3991:U3991))=0,"",IF(OR(OR(ISBLANK(E3991),SUM(LEN(B3991),LEN(C3991))=0),AND(NOT(D3991="Unknown"),ISBLANK(I3991)),AND(NOT(N3991="Unknown"),ISBLANK(Q3991))),"Missing Information", INDEX(Table15[Entire Service Line Classification], MATCH(SUMIFS(Table15[Unique ID],Table15[System-Owned Portion],D3991,Table15[If Material Anything Other than "Lead" in Column E,Was Material Ever Previously Lead?],F3991,Table15[Customer-Owned Portion],N3991),Table15[Unique ID],0),0)))</f>
        <v>Non-lead</v>
      </c>
      <c r="W3991" s="189"/>
    </row>
    <row r="3992" spans="1:23" s="190" customFormat="1" ht="56.25" x14ac:dyDescent="0.25">
      <c r="A3992" s="180" t="s">
        <v>225</v>
      </c>
      <c r="B3992" s="181" t="s">
        <v>7638</v>
      </c>
      <c r="C3992" s="182" t="s">
        <v>225</v>
      </c>
      <c r="D3992" s="183" t="s">
        <v>36</v>
      </c>
      <c r="E3992" s="181" t="s">
        <v>35</v>
      </c>
      <c r="F3992" s="183" t="s">
        <v>35</v>
      </c>
      <c r="G3992" s="181" t="s">
        <v>7391</v>
      </c>
      <c r="H3992" s="184" t="s">
        <v>7090</v>
      </c>
      <c r="I3992" s="185" t="s">
        <v>190</v>
      </c>
      <c r="J3992" s="181" t="s">
        <v>35</v>
      </c>
      <c r="K3992" s="181" t="s">
        <v>225</v>
      </c>
      <c r="L3992" s="186" t="s">
        <v>225</v>
      </c>
      <c r="M3992" s="187" t="s">
        <v>225</v>
      </c>
      <c r="N3992" s="183" t="s">
        <v>36</v>
      </c>
      <c r="O3992" s="181" t="s">
        <v>7391</v>
      </c>
      <c r="P3992" s="184" t="s">
        <v>7090</v>
      </c>
      <c r="Q3992" s="185" t="s">
        <v>190</v>
      </c>
      <c r="R3992" s="181" t="s">
        <v>35</v>
      </c>
      <c r="S3992" s="181" t="s">
        <v>225</v>
      </c>
      <c r="T3992" s="186" t="s">
        <v>225</v>
      </c>
      <c r="U3992" s="187" t="s">
        <v>225</v>
      </c>
      <c r="V3992" s="188" t="str" cm="1">
        <f t="array" ref="V3992">IF(SUM(LEN(A3992:U3992))=0,"",IF(OR(OR(ISBLANK(E3992),SUM(LEN(B3992),LEN(C3992))=0),AND(NOT(D3992="Unknown"),ISBLANK(I3992)),AND(NOT(N3992="Unknown"),ISBLANK(Q3992))),"Missing Information", INDEX(Table15[Entire Service Line Classification], MATCH(SUMIFS(Table15[Unique ID],Table15[System-Owned Portion],D3992,Table15[If Material Anything Other than "Lead" in Column E,Was Material Ever Previously Lead?],F3992,Table15[Customer-Owned Portion],N3992),Table15[Unique ID],0),0)))</f>
        <v>Non-lead</v>
      </c>
      <c r="W3992" s="189"/>
    </row>
    <row r="3993" spans="1:23" s="190" customFormat="1" ht="56.25" x14ac:dyDescent="0.25">
      <c r="A3993" s="180" t="s">
        <v>225</v>
      </c>
      <c r="B3993" s="181" t="s">
        <v>7639</v>
      </c>
      <c r="C3993" s="182" t="s">
        <v>225</v>
      </c>
      <c r="D3993" s="183" t="s">
        <v>36</v>
      </c>
      <c r="E3993" s="181" t="s">
        <v>35</v>
      </c>
      <c r="F3993" s="183" t="s">
        <v>35</v>
      </c>
      <c r="G3993" s="181" t="s">
        <v>7391</v>
      </c>
      <c r="H3993" s="184" t="s">
        <v>7090</v>
      </c>
      <c r="I3993" s="185" t="s">
        <v>190</v>
      </c>
      <c r="J3993" s="181" t="s">
        <v>35</v>
      </c>
      <c r="K3993" s="181" t="s">
        <v>225</v>
      </c>
      <c r="L3993" s="186" t="s">
        <v>225</v>
      </c>
      <c r="M3993" s="187" t="s">
        <v>225</v>
      </c>
      <c r="N3993" s="183" t="s">
        <v>36</v>
      </c>
      <c r="O3993" s="181" t="s">
        <v>7391</v>
      </c>
      <c r="P3993" s="184" t="s">
        <v>7090</v>
      </c>
      <c r="Q3993" s="185" t="s">
        <v>190</v>
      </c>
      <c r="R3993" s="181" t="s">
        <v>35</v>
      </c>
      <c r="S3993" s="181" t="s">
        <v>225</v>
      </c>
      <c r="T3993" s="186" t="s">
        <v>225</v>
      </c>
      <c r="U3993" s="187" t="s">
        <v>225</v>
      </c>
      <c r="V3993" s="188" t="str" cm="1">
        <f t="array" ref="V3993">IF(SUM(LEN(A3993:U3993))=0,"",IF(OR(OR(ISBLANK(E3993),SUM(LEN(B3993),LEN(C3993))=0),AND(NOT(D3993="Unknown"),ISBLANK(I3993)),AND(NOT(N3993="Unknown"),ISBLANK(Q3993))),"Missing Information", INDEX(Table15[Entire Service Line Classification], MATCH(SUMIFS(Table15[Unique ID],Table15[System-Owned Portion],D3993,Table15[If Material Anything Other than "Lead" in Column E,Was Material Ever Previously Lead?],F3993,Table15[Customer-Owned Portion],N3993),Table15[Unique ID],0),0)))</f>
        <v>Non-lead</v>
      </c>
      <c r="W3993" s="189"/>
    </row>
    <row r="3994" spans="1:23" s="190" customFormat="1" ht="56.25" x14ac:dyDescent="0.25">
      <c r="A3994" s="180" t="s">
        <v>225</v>
      </c>
      <c r="B3994" s="181" t="s">
        <v>7640</v>
      </c>
      <c r="C3994" s="182" t="s">
        <v>225</v>
      </c>
      <c r="D3994" s="183" t="s">
        <v>36</v>
      </c>
      <c r="E3994" s="181" t="s">
        <v>35</v>
      </c>
      <c r="F3994" s="183" t="s">
        <v>35</v>
      </c>
      <c r="G3994" s="181" t="s">
        <v>7391</v>
      </c>
      <c r="H3994" s="184" t="s">
        <v>7090</v>
      </c>
      <c r="I3994" s="185" t="s">
        <v>190</v>
      </c>
      <c r="J3994" s="181" t="s">
        <v>35</v>
      </c>
      <c r="K3994" s="181" t="s">
        <v>225</v>
      </c>
      <c r="L3994" s="186" t="s">
        <v>225</v>
      </c>
      <c r="M3994" s="187" t="s">
        <v>225</v>
      </c>
      <c r="N3994" s="183" t="s">
        <v>36</v>
      </c>
      <c r="O3994" s="181" t="s">
        <v>7391</v>
      </c>
      <c r="P3994" s="184" t="s">
        <v>7090</v>
      </c>
      <c r="Q3994" s="185" t="s">
        <v>190</v>
      </c>
      <c r="R3994" s="181" t="s">
        <v>35</v>
      </c>
      <c r="S3994" s="181" t="s">
        <v>225</v>
      </c>
      <c r="T3994" s="186" t="s">
        <v>225</v>
      </c>
      <c r="U3994" s="187" t="s">
        <v>225</v>
      </c>
      <c r="V3994" s="188" t="str" cm="1">
        <f t="array" ref="V3994">IF(SUM(LEN(A3994:U3994))=0,"",IF(OR(OR(ISBLANK(E3994),SUM(LEN(B3994),LEN(C3994))=0),AND(NOT(D3994="Unknown"),ISBLANK(I3994)),AND(NOT(N3994="Unknown"),ISBLANK(Q3994))),"Missing Information", INDEX(Table15[Entire Service Line Classification], MATCH(SUMIFS(Table15[Unique ID],Table15[System-Owned Portion],D3994,Table15[If Material Anything Other than "Lead" in Column E,Was Material Ever Previously Lead?],F3994,Table15[Customer-Owned Portion],N3994),Table15[Unique ID],0),0)))</f>
        <v>Non-lead</v>
      </c>
      <c r="W3994" s="189"/>
    </row>
    <row r="3995" spans="1:23" s="190" customFormat="1" ht="56.25" x14ac:dyDescent="0.25">
      <c r="A3995" s="180" t="s">
        <v>225</v>
      </c>
      <c r="B3995" s="181" t="s">
        <v>7641</v>
      </c>
      <c r="C3995" s="182" t="s">
        <v>225</v>
      </c>
      <c r="D3995" s="183" t="s">
        <v>36</v>
      </c>
      <c r="E3995" s="181" t="s">
        <v>35</v>
      </c>
      <c r="F3995" s="183" t="s">
        <v>35</v>
      </c>
      <c r="G3995" s="181" t="s">
        <v>7391</v>
      </c>
      <c r="H3995" s="184" t="s">
        <v>7090</v>
      </c>
      <c r="I3995" s="185" t="s">
        <v>190</v>
      </c>
      <c r="J3995" s="181" t="s">
        <v>35</v>
      </c>
      <c r="K3995" s="181" t="s">
        <v>225</v>
      </c>
      <c r="L3995" s="186" t="s">
        <v>225</v>
      </c>
      <c r="M3995" s="187" t="s">
        <v>225</v>
      </c>
      <c r="N3995" s="183" t="s">
        <v>36</v>
      </c>
      <c r="O3995" s="181" t="s">
        <v>7391</v>
      </c>
      <c r="P3995" s="184" t="s">
        <v>7090</v>
      </c>
      <c r="Q3995" s="185" t="s">
        <v>190</v>
      </c>
      <c r="R3995" s="181" t="s">
        <v>35</v>
      </c>
      <c r="S3995" s="181" t="s">
        <v>225</v>
      </c>
      <c r="T3995" s="186" t="s">
        <v>225</v>
      </c>
      <c r="U3995" s="187" t="s">
        <v>225</v>
      </c>
      <c r="V3995" s="188" t="str" cm="1">
        <f t="array" ref="V3995">IF(SUM(LEN(A3995:U3995))=0,"",IF(OR(OR(ISBLANK(E3995),SUM(LEN(B3995),LEN(C3995))=0),AND(NOT(D3995="Unknown"),ISBLANK(I3995)),AND(NOT(N3995="Unknown"),ISBLANK(Q3995))),"Missing Information", INDEX(Table15[Entire Service Line Classification], MATCH(SUMIFS(Table15[Unique ID],Table15[System-Owned Portion],D3995,Table15[If Material Anything Other than "Lead" in Column E,Was Material Ever Previously Lead?],F3995,Table15[Customer-Owned Portion],N3995),Table15[Unique ID],0),0)))</f>
        <v>Non-lead</v>
      </c>
      <c r="W3995" s="189"/>
    </row>
    <row r="3996" spans="1:23" s="190" customFormat="1" ht="56.25" x14ac:dyDescent="0.25">
      <c r="A3996" s="180" t="s">
        <v>225</v>
      </c>
      <c r="B3996" s="181" t="s">
        <v>7642</v>
      </c>
      <c r="C3996" s="182" t="s">
        <v>225</v>
      </c>
      <c r="D3996" s="183" t="s">
        <v>36</v>
      </c>
      <c r="E3996" s="181" t="s">
        <v>35</v>
      </c>
      <c r="F3996" s="183" t="s">
        <v>35</v>
      </c>
      <c r="G3996" s="181" t="s">
        <v>7391</v>
      </c>
      <c r="H3996" s="184" t="s">
        <v>7090</v>
      </c>
      <c r="I3996" s="185" t="s">
        <v>190</v>
      </c>
      <c r="J3996" s="181" t="s">
        <v>35</v>
      </c>
      <c r="K3996" s="181" t="s">
        <v>225</v>
      </c>
      <c r="L3996" s="186" t="s">
        <v>225</v>
      </c>
      <c r="M3996" s="187" t="s">
        <v>225</v>
      </c>
      <c r="N3996" s="183" t="s">
        <v>36</v>
      </c>
      <c r="O3996" s="181" t="s">
        <v>7391</v>
      </c>
      <c r="P3996" s="184" t="s">
        <v>7090</v>
      </c>
      <c r="Q3996" s="185" t="s">
        <v>190</v>
      </c>
      <c r="R3996" s="181" t="s">
        <v>35</v>
      </c>
      <c r="S3996" s="181" t="s">
        <v>225</v>
      </c>
      <c r="T3996" s="186" t="s">
        <v>225</v>
      </c>
      <c r="U3996" s="187" t="s">
        <v>225</v>
      </c>
      <c r="V3996" s="188" t="str" cm="1">
        <f t="array" ref="V3996">IF(SUM(LEN(A3996:U3996))=0,"",IF(OR(OR(ISBLANK(E3996),SUM(LEN(B3996),LEN(C3996))=0),AND(NOT(D3996="Unknown"),ISBLANK(I3996)),AND(NOT(N3996="Unknown"),ISBLANK(Q3996))),"Missing Information", INDEX(Table15[Entire Service Line Classification], MATCH(SUMIFS(Table15[Unique ID],Table15[System-Owned Portion],D3996,Table15[If Material Anything Other than "Lead" in Column E,Was Material Ever Previously Lead?],F3996,Table15[Customer-Owned Portion],N3996),Table15[Unique ID],0),0)))</f>
        <v>Non-lead</v>
      </c>
      <c r="W3996" s="189"/>
    </row>
    <row r="3997" spans="1:23" s="190" customFormat="1" ht="56.25" x14ac:dyDescent="0.25">
      <c r="A3997" s="180" t="s">
        <v>225</v>
      </c>
      <c r="B3997" s="181" t="s">
        <v>7643</v>
      </c>
      <c r="C3997" s="182" t="s">
        <v>225</v>
      </c>
      <c r="D3997" s="183" t="s">
        <v>36</v>
      </c>
      <c r="E3997" s="181" t="s">
        <v>35</v>
      </c>
      <c r="F3997" s="183" t="s">
        <v>35</v>
      </c>
      <c r="G3997" s="181" t="s">
        <v>7391</v>
      </c>
      <c r="H3997" s="184" t="s">
        <v>7090</v>
      </c>
      <c r="I3997" s="185" t="s">
        <v>190</v>
      </c>
      <c r="J3997" s="181" t="s">
        <v>35</v>
      </c>
      <c r="K3997" s="181" t="s">
        <v>225</v>
      </c>
      <c r="L3997" s="186" t="s">
        <v>225</v>
      </c>
      <c r="M3997" s="187" t="s">
        <v>225</v>
      </c>
      <c r="N3997" s="183" t="s">
        <v>36</v>
      </c>
      <c r="O3997" s="181" t="s">
        <v>7391</v>
      </c>
      <c r="P3997" s="184" t="s">
        <v>7090</v>
      </c>
      <c r="Q3997" s="185" t="s">
        <v>190</v>
      </c>
      <c r="R3997" s="181" t="s">
        <v>35</v>
      </c>
      <c r="S3997" s="181" t="s">
        <v>225</v>
      </c>
      <c r="T3997" s="186" t="s">
        <v>225</v>
      </c>
      <c r="U3997" s="187" t="s">
        <v>225</v>
      </c>
      <c r="V3997" s="188" t="str" cm="1">
        <f t="array" ref="V3997">IF(SUM(LEN(A3997:U3997))=0,"",IF(OR(OR(ISBLANK(E3997),SUM(LEN(B3997),LEN(C3997))=0),AND(NOT(D3997="Unknown"),ISBLANK(I3997)),AND(NOT(N3997="Unknown"),ISBLANK(Q3997))),"Missing Information", INDEX(Table15[Entire Service Line Classification], MATCH(SUMIFS(Table15[Unique ID],Table15[System-Owned Portion],D3997,Table15[If Material Anything Other than "Lead" in Column E,Was Material Ever Previously Lead?],F3997,Table15[Customer-Owned Portion],N3997),Table15[Unique ID],0),0)))</f>
        <v>Non-lead</v>
      </c>
      <c r="W3997" s="189"/>
    </row>
    <row r="3998" spans="1:23" s="190" customFormat="1" ht="56.25" x14ac:dyDescent="0.25">
      <c r="A3998" s="180" t="s">
        <v>225</v>
      </c>
      <c r="B3998" s="181" t="s">
        <v>7644</v>
      </c>
      <c r="C3998" s="182" t="s">
        <v>225</v>
      </c>
      <c r="D3998" s="183" t="s">
        <v>36</v>
      </c>
      <c r="E3998" s="181" t="s">
        <v>35</v>
      </c>
      <c r="F3998" s="183" t="s">
        <v>35</v>
      </c>
      <c r="G3998" s="181" t="s">
        <v>7391</v>
      </c>
      <c r="H3998" s="184" t="s">
        <v>7090</v>
      </c>
      <c r="I3998" s="185" t="s">
        <v>190</v>
      </c>
      <c r="J3998" s="181" t="s">
        <v>35</v>
      </c>
      <c r="K3998" s="181" t="s">
        <v>225</v>
      </c>
      <c r="L3998" s="186" t="s">
        <v>225</v>
      </c>
      <c r="M3998" s="187" t="s">
        <v>225</v>
      </c>
      <c r="N3998" s="183" t="s">
        <v>36</v>
      </c>
      <c r="O3998" s="181" t="s">
        <v>7391</v>
      </c>
      <c r="P3998" s="184" t="s">
        <v>7090</v>
      </c>
      <c r="Q3998" s="185" t="s">
        <v>190</v>
      </c>
      <c r="R3998" s="181" t="s">
        <v>35</v>
      </c>
      <c r="S3998" s="181" t="s">
        <v>225</v>
      </c>
      <c r="T3998" s="186" t="s">
        <v>225</v>
      </c>
      <c r="U3998" s="187" t="s">
        <v>225</v>
      </c>
      <c r="V3998" s="188" t="str" cm="1">
        <f t="array" ref="V3998">IF(SUM(LEN(A3998:U3998))=0,"",IF(OR(OR(ISBLANK(E3998),SUM(LEN(B3998),LEN(C3998))=0),AND(NOT(D3998="Unknown"),ISBLANK(I3998)),AND(NOT(N3998="Unknown"),ISBLANK(Q3998))),"Missing Information", INDEX(Table15[Entire Service Line Classification], MATCH(SUMIFS(Table15[Unique ID],Table15[System-Owned Portion],D3998,Table15[If Material Anything Other than "Lead" in Column E,Was Material Ever Previously Lead?],F3998,Table15[Customer-Owned Portion],N3998),Table15[Unique ID],0),0)))</f>
        <v>Non-lead</v>
      </c>
      <c r="W3998" s="189"/>
    </row>
    <row r="3999" spans="1:23" s="190" customFormat="1" ht="56.25" x14ac:dyDescent="0.25">
      <c r="A3999" s="180" t="s">
        <v>225</v>
      </c>
      <c r="B3999" s="181" t="s">
        <v>7645</v>
      </c>
      <c r="C3999" s="182" t="s">
        <v>225</v>
      </c>
      <c r="D3999" s="183" t="s">
        <v>36</v>
      </c>
      <c r="E3999" s="181" t="s">
        <v>35</v>
      </c>
      <c r="F3999" s="183" t="s">
        <v>35</v>
      </c>
      <c r="G3999" s="181" t="s">
        <v>7391</v>
      </c>
      <c r="H3999" s="184" t="s">
        <v>7090</v>
      </c>
      <c r="I3999" s="185" t="s">
        <v>190</v>
      </c>
      <c r="J3999" s="181" t="s">
        <v>35</v>
      </c>
      <c r="K3999" s="181" t="s">
        <v>225</v>
      </c>
      <c r="L3999" s="186" t="s">
        <v>225</v>
      </c>
      <c r="M3999" s="187" t="s">
        <v>225</v>
      </c>
      <c r="N3999" s="183" t="s">
        <v>36</v>
      </c>
      <c r="O3999" s="181" t="s">
        <v>7391</v>
      </c>
      <c r="P3999" s="184" t="s">
        <v>7090</v>
      </c>
      <c r="Q3999" s="185" t="s">
        <v>190</v>
      </c>
      <c r="R3999" s="181" t="s">
        <v>35</v>
      </c>
      <c r="S3999" s="181" t="s">
        <v>225</v>
      </c>
      <c r="T3999" s="186" t="s">
        <v>225</v>
      </c>
      <c r="U3999" s="187" t="s">
        <v>225</v>
      </c>
      <c r="V3999" s="188" t="str" cm="1">
        <f t="array" ref="V3999">IF(SUM(LEN(A3999:U3999))=0,"",IF(OR(OR(ISBLANK(E3999),SUM(LEN(B3999),LEN(C3999))=0),AND(NOT(D3999="Unknown"),ISBLANK(I3999)),AND(NOT(N3999="Unknown"),ISBLANK(Q3999))),"Missing Information", INDEX(Table15[Entire Service Line Classification], MATCH(SUMIFS(Table15[Unique ID],Table15[System-Owned Portion],D3999,Table15[If Material Anything Other than "Lead" in Column E,Was Material Ever Previously Lead?],F3999,Table15[Customer-Owned Portion],N3999),Table15[Unique ID],0),0)))</f>
        <v>Non-lead</v>
      </c>
      <c r="W3999" s="189"/>
    </row>
    <row r="4000" spans="1:23" s="190" customFormat="1" ht="56.25" x14ac:dyDescent="0.25">
      <c r="A4000" s="180" t="s">
        <v>225</v>
      </c>
      <c r="B4000" s="181" t="s">
        <v>7646</v>
      </c>
      <c r="C4000" s="182" t="s">
        <v>225</v>
      </c>
      <c r="D4000" s="183" t="s">
        <v>36</v>
      </c>
      <c r="E4000" s="181" t="s">
        <v>35</v>
      </c>
      <c r="F4000" s="183" t="s">
        <v>35</v>
      </c>
      <c r="G4000" s="181" t="s">
        <v>7391</v>
      </c>
      <c r="H4000" s="184" t="s">
        <v>7090</v>
      </c>
      <c r="I4000" s="185" t="s">
        <v>190</v>
      </c>
      <c r="J4000" s="181" t="s">
        <v>35</v>
      </c>
      <c r="K4000" s="181" t="s">
        <v>225</v>
      </c>
      <c r="L4000" s="186" t="s">
        <v>225</v>
      </c>
      <c r="M4000" s="187" t="s">
        <v>225</v>
      </c>
      <c r="N4000" s="183" t="s">
        <v>36</v>
      </c>
      <c r="O4000" s="181" t="s">
        <v>7391</v>
      </c>
      <c r="P4000" s="184" t="s">
        <v>7090</v>
      </c>
      <c r="Q4000" s="185" t="s">
        <v>190</v>
      </c>
      <c r="R4000" s="181" t="s">
        <v>35</v>
      </c>
      <c r="S4000" s="181" t="s">
        <v>225</v>
      </c>
      <c r="T4000" s="186" t="s">
        <v>225</v>
      </c>
      <c r="U4000" s="187" t="s">
        <v>225</v>
      </c>
      <c r="V4000" s="188" t="str" cm="1">
        <f t="array" ref="V4000">IF(SUM(LEN(A4000:U4000))=0,"",IF(OR(OR(ISBLANK(E4000),SUM(LEN(B4000),LEN(C4000))=0),AND(NOT(D4000="Unknown"),ISBLANK(I4000)),AND(NOT(N4000="Unknown"),ISBLANK(Q4000))),"Missing Information", INDEX(Table15[Entire Service Line Classification], MATCH(SUMIFS(Table15[Unique ID],Table15[System-Owned Portion],D4000,Table15[If Material Anything Other than "Lead" in Column E,Was Material Ever Previously Lead?],F4000,Table15[Customer-Owned Portion],N4000),Table15[Unique ID],0),0)))</f>
        <v>Non-lead</v>
      </c>
      <c r="W4000" s="189"/>
    </row>
    <row r="4001" spans="1:23" s="190" customFormat="1" ht="56.25" x14ac:dyDescent="0.25">
      <c r="A4001" s="180" t="s">
        <v>225</v>
      </c>
      <c r="B4001" s="181" t="s">
        <v>7647</v>
      </c>
      <c r="C4001" s="182" t="s">
        <v>225</v>
      </c>
      <c r="D4001" s="183" t="s">
        <v>36</v>
      </c>
      <c r="E4001" s="181" t="s">
        <v>35</v>
      </c>
      <c r="F4001" s="183" t="s">
        <v>35</v>
      </c>
      <c r="G4001" s="181" t="s">
        <v>7391</v>
      </c>
      <c r="H4001" s="184" t="s">
        <v>7090</v>
      </c>
      <c r="I4001" s="185" t="s">
        <v>190</v>
      </c>
      <c r="J4001" s="181" t="s">
        <v>35</v>
      </c>
      <c r="K4001" s="181" t="s">
        <v>225</v>
      </c>
      <c r="L4001" s="186" t="s">
        <v>225</v>
      </c>
      <c r="M4001" s="187" t="s">
        <v>225</v>
      </c>
      <c r="N4001" s="183" t="s">
        <v>36</v>
      </c>
      <c r="O4001" s="181" t="s">
        <v>7391</v>
      </c>
      <c r="P4001" s="184" t="s">
        <v>7090</v>
      </c>
      <c r="Q4001" s="185" t="s">
        <v>190</v>
      </c>
      <c r="R4001" s="181" t="s">
        <v>35</v>
      </c>
      <c r="S4001" s="181" t="s">
        <v>225</v>
      </c>
      <c r="T4001" s="186" t="s">
        <v>225</v>
      </c>
      <c r="U4001" s="187" t="s">
        <v>225</v>
      </c>
      <c r="V4001" s="188" t="str" cm="1">
        <f t="array" ref="V4001">IF(SUM(LEN(A4001:U4001))=0,"",IF(OR(OR(ISBLANK(E4001),SUM(LEN(B4001),LEN(C4001))=0),AND(NOT(D4001="Unknown"),ISBLANK(I4001)),AND(NOT(N4001="Unknown"),ISBLANK(Q4001))),"Missing Information", INDEX(Table15[Entire Service Line Classification], MATCH(SUMIFS(Table15[Unique ID],Table15[System-Owned Portion],D4001,Table15[If Material Anything Other than "Lead" in Column E,Was Material Ever Previously Lead?],F4001,Table15[Customer-Owned Portion],N4001),Table15[Unique ID],0),0)))</f>
        <v>Non-lead</v>
      </c>
      <c r="W4001" s="189"/>
    </row>
    <row r="4002" spans="1:23" s="190" customFormat="1" ht="56.25" x14ac:dyDescent="0.25">
      <c r="A4002" s="180" t="s">
        <v>225</v>
      </c>
      <c r="B4002" s="181" t="s">
        <v>7648</v>
      </c>
      <c r="C4002" s="182" t="s">
        <v>225</v>
      </c>
      <c r="D4002" s="183" t="s">
        <v>36</v>
      </c>
      <c r="E4002" s="181" t="s">
        <v>35</v>
      </c>
      <c r="F4002" s="183" t="s">
        <v>35</v>
      </c>
      <c r="G4002" s="181" t="s">
        <v>7391</v>
      </c>
      <c r="H4002" s="184" t="s">
        <v>7090</v>
      </c>
      <c r="I4002" s="185" t="s">
        <v>190</v>
      </c>
      <c r="J4002" s="181" t="s">
        <v>35</v>
      </c>
      <c r="K4002" s="181" t="s">
        <v>225</v>
      </c>
      <c r="L4002" s="186" t="s">
        <v>225</v>
      </c>
      <c r="M4002" s="187" t="s">
        <v>225</v>
      </c>
      <c r="N4002" s="183" t="s">
        <v>36</v>
      </c>
      <c r="O4002" s="181" t="s">
        <v>7391</v>
      </c>
      <c r="P4002" s="184" t="s">
        <v>7090</v>
      </c>
      <c r="Q4002" s="185" t="s">
        <v>190</v>
      </c>
      <c r="R4002" s="181" t="s">
        <v>35</v>
      </c>
      <c r="S4002" s="181" t="s">
        <v>225</v>
      </c>
      <c r="T4002" s="186" t="s">
        <v>225</v>
      </c>
      <c r="U4002" s="187" t="s">
        <v>225</v>
      </c>
      <c r="V4002" s="188" t="str" cm="1">
        <f t="array" ref="V4002">IF(SUM(LEN(A4002:U4002))=0,"",IF(OR(OR(ISBLANK(E4002),SUM(LEN(B4002),LEN(C4002))=0),AND(NOT(D4002="Unknown"),ISBLANK(I4002)),AND(NOT(N4002="Unknown"),ISBLANK(Q4002))),"Missing Information", INDEX(Table15[Entire Service Line Classification], MATCH(SUMIFS(Table15[Unique ID],Table15[System-Owned Portion],D4002,Table15[If Material Anything Other than "Lead" in Column E,Was Material Ever Previously Lead?],F4002,Table15[Customer-Owned Portion],N4002),Table15[Unique ID],0),0)))</f>
        <v>Non-lead</v>
      </c>
      <c r="W4002" s="189"/>
    </row>
    <row r="4003" spans="1:23" s="190" customFormat="1" ht="56.25" x14ac:dyDescent="0.25">
      <c r="A4003" s="180" t="s">
        <v>225</v>
      </c>
      <c r="B4003" s="181" t="s">
        <v>7649</v>
      </c>
      <c r="C4003" s="182" t="s">
        <v>225</v>
      </c>
      <c r="D4003" s="183" t="s">
        <v>36</v>
      </c>
      <c r="E4003" s="181" t="s">
        <v>35</v>
      </c>
      <c r="F4003" s="183" t="s">
        <v>35</v>
      </c>
      <c r="G4003" s="181" t="s">
        <v>7391</v>
      </c>
      <c r="H4003" s="184" t="s">
        <v>7090</v>
      </c>
      <c r="I4003" s="185" t="s">
        <v>190</v>
      </c>
      <c r="J4003" s="181" t="s">
        <v>35</v>
      </c>
      <c r="K4003" s="181" t="s">
        <v>225</v>
      </c>
      <c r="L4003" s="186" t="s">
        <v>225</v>
      </c>
      <c r="M4003" s="187" t="s">
        <v>225</v>
      </c>
      <c r="N4003" s="183" t="s">
        <v>36</v>
      </c>
      <c r="O4003" s="181" t="s">
        <v>7391</v>
      </c>
      <c r="P4003" s="184" t="s">
        <v>7090</v>
      </c>
      <c r="Q4003" s="185" t="s">
        <v>190</v>
      </c>
      <c r="R4003" s="181" t="s">
        <v>35</v>
      </c>
      <c r="S4003" s="181" t="s">
        <v>225</v>
      </c>
      <c r="T4003" s="186" t="s">
        <v>225</v>
      </c>
      <c r="U4003" s="187" t="s">
        <v>225</v>
      </c>
      <c r="V4003" s="188" t="str" cm="1">
        <f t="array" ref="V4003">IF(SUM(LEN(A4003:U4003))=0,"",IF(OR(OR(ISBLANK(E4003),SUM(LEN(B4003),LEN(C4003))=0),AND(NOT(D4003="Unknown"),ISBLANK(I4003)),AND(NOT(N4003="Unknown"),ISBLANK(Q4003))),"Missing Information", INDEX(Table15[Entire Service Line Classification], MATCH(SUMIFS(Table15[Unique ID],Table15[System-Owned Portion],D4003,Table15[If Material Anything Other than "Lead" in Column E,Was Material Ever Previously Lead?],F4003,Table15[Customer-Owned Portion],N4003),Table15[Unique ID],0),0)))</f>
        <v>Non-lead</v>
      </c>
      <c r="W4003" s="189"/>
    </row>
    <row r="4004" spans="1:23" s="190" customFormat="1" ht="56.25" x14ac:dyDescent="0.25">
      <c r="A4004" s="180" t="s">
        <v>225</v>
      </c>
      <c r="B4004" s="181" t="s">
        <v>7650</v>
      </c>
      <c r="C4004" s="182" t="s">
        <v>225</v>
      </c>
      <c r="D4004" s="183" t="s">
        <v>36</v>
      </c>
      <c r="E4004" s="181" t="s">
        <v>35</v>
      </c>
      <c r="F4004" s="183" t="s">
        <v>35</v>
      </c>
      <c r="G4004" s="181" t="s">
        <v>7391</v>
      </c>
      <c r="H4004" s="184" t="s">
        <v>7090</v>
      </c>
      <c r="I4004" s="185" t="s">
        <v>190</v>
      </c>
      <c r="J4004" s="181" t="s">
        <v>35</v>
      </c>
      <c r="K4004" s="181" t="s">
        <v>225</v>
      </c>
      <c r="L4004" s="186" t="s">
        <v>225</v>
      </c>
      <c r="M4004" s="187" t="s">
        <v>225</v>
      </c>
      <c r="N4004" s="183" t="s">
        <v>36</v>
      </c>
      <c r="O4004" s="181" t="s">
        <v>7391</v>
      </c>
      <c r="P4004" s="184" t="s">
        <v>7090</v>
      </c>
      <c r="Q4004" s="185" t="s">
        <v>190</v>
      </c>
      <c r="R4004" s="181" t="s">
        <v>35</v>
      </c>
      <c r="S4004" s="181" t="s">
        <v>225</v>
      </c>
      <c r="T4004" s="186" t="s">
        <v>225</v>
      </c>
      <c r="U4004" s="187" t="s">
        <v>225</v>
      </c>
      <c r="V4004" s="188" t="str" cm="1">
        <f t="array" ref="V4004">IF(SUM(LEN(A4004:U4004))=0,"",IF(OR(OR(ISBLANK(E4004),SUM(LEN(B4004),LEN(C4004))=0),AND(NOT(D4004="Unknown"),ISBLANK(I4004)),AND(NOT(N4004="Unknown"),ISBLANK(Q4004))),"Missing Information", INDEX(Table15[Entire Service Line Classification], MATCH(SUMIFS(Table15[Unique ID],Table15[System-Owned Portion],D4004,Table15[If Material Anything Other than "Lead" in Column E,Was Material Ever Previously Lead?],F4004,Table15[Customer-Owned Portion],N4004),Table15[Unique ID],0),0)))</f>
        <v>Non-lead</v>
      </c>
      <c r="W4004" s="189"/>
    </row>
    <row r="4005" spans="1:23" s="190" customFormat="1" ht="56.25" x14ac:dyDescent="0.25">
      <c r="A4005" s="180" t="s">
        <v>225</v>
      </c>
      <c r="B4005" s="181" t="s">
        <v>7651</v>
      </c>
      <c r="C4005" s="182" t="s">
        <v>225</v>
      </c>
      <c r="D4005" s="183" t="s">
        <v>36</v>
      </c>
      <c r="E4005" s="181" t="s">
        <v>35</v>
      </c>
      <c r="F4005" s="183" t="s">
        <v>35</v>
      </c>
      <c r="G4005" s="181" t="s">
        <v>7391</v>
      </c>
      <c r="H4005" s="184" t="s">
        <v>7090</v>
      </c>
      <c r="I4005" s="185" t="s">
        <v>190</v>
      </c>
      <c r="J4005" s="181" t="s">
        <v>35</v>
      </c>
      <c r="K4005" s="181" t="s">
        <v>225</v>
      </c>
      <c r="L4005" s="186" t="s">
        <v>225</v>
      </c>
      <c r="M4005" s="187" t="s">
        <v>225</v>
      </c>
      <c r="N4005" s="183" t="s">
        <v>36</v>
      </c>
      <c r="O4005" s="181" t="s">
        <v>7391</v>
      </c>
      <c r="P4005" s="184" t="s">
        <v>7090</v>
      </c>
      <c r="Q4005" s="185" t="s">
        <v>190</v>
      </c>
      <c r="R4005" s="181" t="s">
        <v>35</v>
      </c>
      <c r="S4005" s="181" t="s">
        <v>225</v>
      </c>
      <c r="T4005" s="186" t="s">
        <v>225</v>
      </c>
      <c r="U4005" s="187" t="s">
        <v>225</v>
      </c>
      <c r="V4005" s="188" t="str" cm="1">
        <f t="array" ref="V4005">IF(SUM(LEN(A4005:U4005))=0,"",IF(OR(OR(ISBLANK(E4005),SUM(LEN(B4005),LEN(C4005))=0),AND(NOT(D4005="Unknown"),ISBLANK(I4005)),AND(NOT(N4005="Unknown"),ISBLANK(Q4005))),"Missing Information", INDEX(Table15[Entire Service Line Classification], MATCH(SUMIFS(Table15[Unique ID],Table15[System-Owned Portion],D4005,Table15[If Material Anything Other than "Lead" in Column E,Was Material Ever Previously Lead?],F4005,Table15[Customer-Owned Portion],N4005),Table15[Unique ID],0),0)))</f>
        <v>Non-lead</v>
      </c>
      <c r="W4005" s="189"/>
    </row>
    <row r="4006" spans="1:23" s="190" customFormat="1" ht="56.25" x14ac:dyDescent="0.25">
      <c r="A4006" s="180" t="s">
        <v>225</v>
      </c>
      <c r="B4006" s="181" t="s">
        <v>7652</v>
      </c>
      <c r="C4006" s="182" t="s">
        <v>225</v>
      </c>
      <c r="D4006" s="183" t="s">
        <v>36</v>
      </c>
      <c r="E4006" s="181" t="s">
        <v>35</v>
      </c>
      <c r="F4006" s="183" t="s">
        <v>35</v>
      </c>
      <c r="G4006" s="181" t="s">
        <v>7391</v>
      </c>
      <c r="H4006" s="184" t="s">
        <v>7090</v>
      </c>
      <c r="I4006" s="185" t="s">
        <v>190</v>
      </c>
      <c r="J4006" s="181" t="s">
        <v>35</v>
      </c>
      <c r="K4006" s="181" t="s">
        <v>225</v>
      </c>
      <c r="L4006" s="186" t="s">
        <v>225</v>
      </c>
      <c r="M4006" s="187" t="s">
        <v>225</v>
      </c>
      <c r="N4006" s="183" t="s">
        <v>36</v>
      </c>
      <c r="O4006" s="181" t="s">
        <v>7391</v>
      </c>
      <c r="P4006" s="184" t="s">
        <v>7090</v>
      </c>
      <c r="Q4006" s="185" t="s">
        <v>190</v>
      </c>
      <c r="R4006" s="181" t="s">
        <v>35</v>
      </c>
      <c r="S4006" s="181" t="s">
        <v>225</v>
      </c>
      <c r="T4006" s="186" t="s">
        <v>225</v>
      </c>
      <c r="U4006" s="187" t="s">
        <v>225</v>
      </c>
      <c r="V4006" s="188" t="str" cm="1">
        <f t="array" ref="V4006">IF(SUM(LEN(A4006:U4006))=0,"",IF(OR(OR(ISBLANK(E4006),SUM(LEN(B4006),LEN(C4006))=0),AND(NOT(D4006="Unknown"),ISBLANK(I4006)),AND(NOT(N4006="Unknown"),ISBLANK(Q4006))),"Missing Information", INDEX(Table15[Entire Service Line Classification], MATCH(SUMIFS(Table15[Unique ID],Table15[System-Owned Portion],D4006,Table15[If Material Anything Other than "Lead" in Column E,Was Material Ever Previously Lead?],F4006,Table15[Customer-Owned Portion],N4006),Table15[Unique ID],0),0)))</f>
        <v>Non-lead</v>
      </c>
      <c r="W4006" s="189"/>
    </row>
    <row r="4007" spans="1:23" s="190" customFormat="1" ht="56.25" x14ac:dyDescent="0.25">
      <c r="A4007" s="180" t="s">
        <v>225</v>
      </c>
      <c r="B4007" s="181" t="s">
        <v>7653</v>
      </c>
      <c r="C4007" s="182" t="s">
        <v>225</v>
      </c>
      <c r="D4007" s="183" t="s">
        <v>36</v>
      </c>
      <c r="E4007" s="181" t="s">
        <v>35</v>
      </c>
      <c r="F4007" s="183" t="s">
        <v>35</v>
      </c>
      <c r="G4007" s="181" t="s">
        <v>7391</v>
      </c>
      <c r="H4007" s="184" t="s">
        <v>7090</v>
      </c>
      <c r="I4007" s="185" t="s">
        <v>190</v>
      </c>
      <c r="J4007" s="181" t="s">
        <v>35</v>
      </c>
      <c r="K4007" s="181" t="s">
        <v>225</v>
      </c>
      <c r="L4007" s="186" t="s">
        <v>225</v>
      </c>
      <c r="M4007" s="187" t="s">
        <v>225</v>
      </c>
      <c r="N4007" s="183" t="s">
        <v>36</v>
      </c>
      <c r="O4007" s="181" t="s">
        <v>7391</v>
      </c>
      <c r="P4007" s="184" t="s">
        <v>7090</v>
      </c>
      <c r="Q4007" s="185" t="s">
        <v>190</v>
      </c>
      <c r="R4007" s="181" t="s">
        <v>35</v>
      </c>
      <c r="S4007" s="181" t="s">
        <v>225</v>
      </c>
      <c r="T4007" s="186" t="s">
        <v>225</v>
      </c>
      <c r="U4007" s="187" t="s">
        <v>225</v>
      </c>
      <c r="V4007" s="188" t="str" cm="1">
        <f t="array" ref="V4007">IF(SUM(LEN(A4007:U4007))=0,"",IF(OR(OR(ISBLANK(E4007),SUM(LEN(B4007),LEN(C4007))=0),AND(NOT(D4007="Unknown"),ISBLANK(I4007)),AND(NOT(N4007="Unknown"),ISBLANK(Q4007))),"Missing Information", INDEX(Table15[Entire Service Line Classification], MATCH(SUMIFS(Table15[Unique ID],Table15[System-Owned Portion],D4007,Table15[If Material Anything Other than "Lead" in Column E,Was Material Ever Previously Lead?],F4007,Table15[Customer-Owned Portion],N4007),Table15[Unique ID],0),0)))</f>
        <v>Non-lead</v>
      </c>
      <c r="W4007" s="189"/>
    </row>
    <row r="4008" spans="1:23" s="190" customFormat="1" ht="56.25" x14ac:dyDescent="0.25">
      <c r="A4008" s="180" t="s">
        <v>225</v>
      </c>
      <c r="B4008" s="181" t="s">
        <v>7654</v>
      </c>
      <c r="C4008" s="182" t="s">
        <v>225</v>
      </c>
      <c r="D4008" s="183" t="s">
        <v>36</v>
      </c>
      <c r="E4008" s="181" t="s">
        <v>35</v>
      </c>
      <c r="F4008" s="183" t="s">
        <v>35</v>
      </c>
      <c r="G4008" s="181" t="s">
        <v>7391</v>
      </c>
      <c r="H4008" s="184" t="s">
        <v>7090</v>
      </c>
      <c r="I4008" s="185" t="s">
        <v>190</v>
      </c>
      <c r="J4008" s="181" t="s">
        <v>35</v>
      </c>
      <c r="K4008" s="181" t="s">
        <v>225</v>
      </c>
      <c r="L4008" s="186" t="s">
        <v>225</v>
      </c>
      <c r="M4008" s="187" t="s">
        <v>225</v>
      </c>
      <c r="N4008" s="183" t="s">
        <v>36</v>
      </c>
      <c r="O4008" s="181" t="s">
        <v>7391</v>
      </c>
      <c r="P4008" s="184" t="s">
        <v>7090</v>
      </c>
      <c r="Q4008" s="185" t="s">
        <v>190</v>
      </c>
      <c r="R4008" s="181" t="s">
        <v>35</v>
      </c>
      <c r="S4008" s="181" t="s">
        <v>225</v>
      </c>
      <c r="T4008" s="186" t="s">
        <v>225</v>
      </c>
      <c r="U4008" s="187" t="s">
        <v>225</v>
      </c>
      <c r="V4008" s="188" t="str" cm="1">
        <f t="array" ref="V4008">IF(SUM(LEN(A4008:U4008))=0,"",IF(OR(OR(ISBLANK(E4008),SUM(LEN(B4008),LEN(C4008))=0),AND(NOT(D4008="Unknown"),ISBLANK(I4008)),AND(NOT(N4008="Unknown"),ISBLANK(Q4008))),"Missing Information", INDEX(Table15[Entire Service Line Classification], MATCH(SUMIFS(Table15[Unique ID],Table15[System-Owned Portion],D4008,Table15[If Material Anything Other than "Lead" in Column E,Was Material Ever Previously Lead?],F4008,Table15[Customer-Owned Portion],N4008),Table15[Unique ID],0),0)))</f>
        <v>Non-lead</v>
      </c>
      <c r="W4008" s="189"/>
    </row>
    <row r="4009" spans="1:23" s="190" customFormat="1" ht="56.25" x14ac:dyDescent="0.25">
      <c r="A4009" s="180" t="s">
        <v>225</v>
      </c>
      <c r="B4009" s="181" t="s">
        <v>7655</v>
      </c>
      <c r="C4009" s="182" t="s">
        <v>225</v>
      </c>
      <c r="D4009" s="183" t="s">
        <v>36</v>
      </c>
      <c r="E4009" s="181" t="s">
        <v>35</v>
      </c>
      <c r="F4009" s="183" t="s">
        <v>35</v>
      </c>
      <c r="G4009" s="181" t="s">
        <v>7391</v>
      </c>
      <c r="H4009" s="184" t="s">
        <v>7090</v>
      </c>
      <c r="I4009" s="185" t="s">
        <v>190</v>
      </c>
      <c r="J4009" s="181" t="s">
        <v>35</v>
      </c>
      <c r="K4009" s="181" t="s">
        <v>225</v>
      </c>
      <c r="L4009" s="186" t="s">
        <v>225</v>
      </c>
      <c r="M4009" s="187" t="s">
        <v>225</v>
      </c>
      <c r="N4009" s="183" t="s">
        <v>36</v>
      </c>
      <c r="O4009" s="181" t="s">
        <v>7391</v>
      </c>
      <c r="P4009" s="184" t="s">
        <v>7090</v>
      </c>
      <c r="Q4009" s="185" t="s">
        <v>190</v>
      </c>
      <c r="R4009" s="181" t="s">
        <v>35</v>
      </c>
      <c r="S4009" s="181" t="s">
        <v>225</v>
      </c>
      <c r="T4009" s="186" t="s">
        <v>225</v>
      </c>
      <c r="U4009" s="187" t="s">
        <v>225</v>
      </c>
      <c r="V4009" s="188" t="str" cm="1">
        <f t="array" ref="V4009">IF(SUM(LEN(A4009:U4009))=0,"",IF(OR(OR(ISBLANK(E4009),SUM(LEN(B4009),LEN(C4009))=0),AND(NOT(D4009="Unknown"),ISBLANK(I4009)),AND(NOT(N4009="Unknown"),ISBLANK(Q4009))),"Missing Information", INDEX(Table15[Entire Service Line Classification], MATCH(SUMIFS(Table15[Unique ID],Table15[System-Owned Portion],D4009,Table15[If Material Anything Other than "Lead" in Column E,Was Material Ever Previously Lead?],F4009,Table15[Customer-Owned Portion],N4009),Table15[Unique ID],0),0)))</f>
        <v>Non-lead</v>
      </c>
      <c r="W4009" s="189"/>
    </row>
    <row r="4010" spans="1:23" s="190" customFormat="1" ht="56.25" x14ac:dyDescent="0.25">
      <c r="A4010" s="180" t="s">
        <v>225</v>
      </c>
      <c r="B4010" s="181" t="s">
        <v>7656</v>
      </c>
      <c r="C4010" s="182" t="s">
        <v>225</v>
      </c>
      <c r="D4010" s="183" t="s">
        <v>36</v>
      </c>
      <c r="E4010" s="181" t="s">
        <v>35</v>
      </c>
      <c r="F4010" s="183" t="s">
        <v>35</v>
      </c>
      <c r="G4010" s="181" t="s">
        <v>7391</v>
      </c>
      <c r="H4010" s="184" t="s">
        <v>7090</v>
      </c>
      <c r="I4010" s="185" t="s">
        <v>190</v>
      </c>
      <c r="J4010" s="181" t="s">
        <v>35</v>
      </c>
      <c r="K4010" s="181" t="s">
        <v>225</v>
      </c>
      <c r="L4010" s="186" t="s">
        <v>225</v>
      </c>
      <c r="M4010" s="187" t="s">
        <v>225</v>
      </c>
      <c r="N4010" s="183" t="s">
        <v>36</v>
      </c>
      <c r="O4010" s="181" t="s">
        <v>7391</v>
      </c>
      <c r="P4010" s="184" t="s">
        <v>7090</v>
      </c>
      <c r="Q4010" s="185" t="s">
        <v>190</v>
      </c>
      <c r="R4010" s="181" t="s">
        <v>35</v>
      </c>
      <c r="S4010" s="181" t="s">
        <v>225</v>
      </c>
      <c r="T4010" s="186" t="s">
        <v>225</v>
      </c>
      <c r="U4010" s="187" t="s">
        <v>225</v>
      </c>
      <c r="V4010" s="188" t="str" cm="1">
        <f t="array" ref="V4010">IF(SUM(LEN(A4010:U4010))=0,"",IF(OR(OR(ISBLANK(E4010),SUM(LEN(B4010),LEN(C4010))=0),AND(NOT(D4010="Unknown"),ISBLANK(I4010)),AND(NOT(N4010="Unknown"),ISBLANK(Q4010))),"Missing Information", INDEX(Table15[Entire Service Line Classification], MATCH(SUMIFS(Table15[Unique ID],Table15[System-Owned Portion],D4010,Table15[If Material Anything Other than "Lead" in Column E,Was Material Ever Previously Lead?],F4010,Table15[Customer-Owned Portion],N4010),Table15[Unique ID],0),0)))</f>
        <v>Non-lead</v>
      </c>
      <c r="W4010" s="189"/>
    </row>
    <row r="4011" spans="1:23" s="190" customFormat="1" ht="56.25" x14ac:dyDescent="0.25">
      <c r="A4011" s="180" t="s">
        <v>225</v>
      </c>
      <c r="B4011" s="181" t="s">
        <v>7657</v>
      </c>
      <c r="C4011" s="182" t="s">
        <v>225</v>
      </c>
      <c r="D4011" s="183" t="s">
        <v>36</v>
      </c>
      <c r="E4011" s="181" t="s">
        <v>35</v>
      </c>
      <c r="F4011" s="183" t="s">
        <v>35</v>
      </c>
      <c r="G4011" s="181" t="s">
        <v>7391</v>
      </c>
      <c r="H4011" s="184" t="s">
        <v>7090</v>
      </c>
      <c r="I4011" s="185" t="s">
        <v>190</v>
      </c>
      <c r="J4011" s="181" t="s">
        <v>35</v>
      </c>
      <c r="K4011" s="181" t="s">
        <v>225</v>
      </c>
      <c r="L4011" s="186" t="s">
        <v>225</v>
      </c>
      <c r="M4011" s="187" t="s">
        <v>225</v>
      </c>
      <c r="N4011" s="183" t="s">
        <v>36</v>
      </c>
      <c r="O4011" s="181" t="s">
        <v>7391</v>
      </c>
      <c r="P4011" s="184" t="s">
        <v>7090</v>
      </c>
      <c r="Q4011" s="185" t="s">
        <v>190</v>
      </c>
      <c r="R4011" s="181" t="s">
        <v>35</v>
      </c>
      <c r="S4011" s="181" t="s">
        <v>225</v>
      </c>
      <c r="T4011" s="186" t="s">
        <v>225</v>
      </c>
      <c r="U4011" s="187" t="s">
        <v>225</v>
      </c>
      <c r="V4011" s="188" t="str" cm="1">
        <f t="array" ref="V4011">IF(SUM(LEN(A4011:U4011))=0,"",IF(OR(OR(ISBLANK(E4011),SUM(LEN(B4011),LEN(C4011))=0),AND(NOT(D4011="Unknown"),ISBLANK(I4011)),AND(NOT(N4011="Unknown"),ISBLANK(Q4011))),"Missing Information", INDEX(Table15[Entire Service Line Classification], MATCH(SUMIFS(Table15[Unique ID],Table15[System-Owned Portion],D4011,Table15[If Material Anything Other than "Lead" in Column E,Was Material Ever Previously Lead?],F4011,Table15[Customer-Owned Portion],N4011),Table15[Unique ID],0),0)))</f>
        <v>Non-lead</v>
      </c>
      <c r="W4011" s="189"/>
    </row>
    <row r="4012" spans="1:23" s="190" customFormat="1" ht="56.25" x14ac:dyDescent="0.25">
      <c r="A4012" s="180" t="s">
        <v>225</v>
      </c>
      <c r="B4012" s="181" t="s">
        <v>7658</v>
      </c>
      <c r="C4012" s="182" t="s">
        <v>225</v>
      </c>
      <c r="D4012" s="183" t="s">
        <v>36</v>
      </c>
      <c r="E4012" s="181" t="s">
        <v>35</v>
      </c>
      <c r="F4012" s="183" t="s">
        <v>35</v>
      </c>
      <c r="G4012" s="181" t="s">
        <v>7391</v>
      </c>
      <c r="H4012" s="184" t="s">
        <v>7090</v>
      </c>
      <c r="I4012" s="185" t="s">
        <v>190</v>
      </c>
      <c r="J4012" s="181" t="s">
        <v>35</v>
      </c>
      <c r="K4012" s="181" t="s">
        <v>225</v>
      </c>
      <c r="L4012" s="186" t="s">
        <v>225</v>
      </c>
      <c r="M4012" s="187" t="s">
        <v>225</v>
      </c>
      <c r="N4012" s="183" t="s">
        <v>36</v>
      </c>
      <c r="O4012" s="181" t="s">
        <v>7391</v>
      </c>
      <c r="P4012" s="184" t="s">
        <v>7090</v>
      </c>
      <c r="Q4012" s="185" t="s">
        <v>190</v>
      </c>
      <c r="R4012" s="181" t="s">
        <v>35</v>
      </c>
      <c r="S4012" s="181" t="s">
        <v>225</v>
      </c>
      <c r="T4012" s="186" t="s">
        <v>225</v>
      </c>
      <c r="U4012" s="187" t="s">
        <v>225</v>
      </c>
      <c r="V4012" s="188" t="str" cm="1">
        <f t="array" ref="V4012">IF(SUM(LEN(A4012:U4012))=0,"",IF(OR(OR(ISBLANK(E4012),SUM(LEN(B4012),LEN(C4012))=0),AND(NOT(D4012="Unknown"),ISBLANK(I4012)),AND(NOT(N4012="Unknown"),ISBLANK(Q4012))),"Missing Information", INDEX(Table15[Entire Service Line Classification], MATCH(SUMIFS(Table15[Unique ID],Table15[System-Owned Portion],D4012,Table15[If Material Anything Other than "Lead" in Column E,Was Material Ever Previously Lead?],F4012,Table15[Customer-Owned Portion],N4012),Table15[Unique ID],0),0)))</f>
        <v>Non-lead</v>
      </c>
      <c r="W4012" s="189"/>
    </row>
    <row r="4013" spans="1:23" s="190" customFormat="1" ht="56.25" x14ac:dyDescent="0.25">
      <c r="A4013" s="180" t="s">
        <v>225</v>
      </c>
      <c r="B4013" s="181" t="s">
        <v>7659</v>
      </c>
      <c r="C4013" s="182" t="s">
        <v>225</v>
      </c>
      <c r="D4013" s="183" t="s">
        <v>36</v>
      </c>
      <c r="E4013" s="181" t="s">
        <v>35</v>
      </c>
      <c r="F4013" s="183" t="s">
        <v>35</v>
      </c>
      <c r="G4013" s="181" t="s">
        <v>7391</v>
      </c>
      <c r="H4013" s="184" t="s">
        <v>7090</v>
      </c>
      <c r="I4013" s="185" t="s">
        <v>190</v>
      </c>
      <c r="J4013" s="181" t="s">
        <v>35</v>
      </c>
      <c r="K4013" s="181" t="s">
        <v>225</v>
      </c>
      <c r="L4013" s="186" t="s">
        <v>225</v>
      </c>
      <c r="M4013" s="187" t="s">
        <v>225</v>
      </c>
      <c r="N4013" s="183" t="s">
        <v>36</v>
      </c>
      <c r="O4013" s="181" t="s">
        <v>7391</v>
      </c>
      <c r="P4013" s="184" t="s">
        <v>7090</v>
      </c>
      <c r="Q4013" s="185" t="s">
        <v>190</v>
      </c>
      <c r="R4013" s="181" t="s">
        <v>35</v>
      </c>
      <c r="S4013" s="181" t="s">
        <v>225</v>
      </c>
      <c r="T4013" s="186" t="s">
        <v>225</v>
      </c>
      <c r="U4013" s="187" t="s">
        <v>225</v>
      </c>
      <c r="V4013" s="188" t="str" cm="1">
        <f t="array" ref="V4013">IF(SUM(LEN(A4013:U4013))=0,"",IF(OR(OR(ISBLANK(E4013),SUM(LEN(B4013),LEN(C4013))=0),AND(NOT(D4013="Unknown"),ISBLANK(I4013)),AND(NOT(N4013="Unknown"),ISBLANK(Q4013))),"Missing Information", INDEX(Table15[Entire Service Line Classification], MATCH(SUMIFS(Table15[Unique ID],Table15[System-Owned Portion],D4013,Table15[If Material Anything Other than "Lead" in Column E,Was Material Ever Previously Lead?],F4013,Table15[Customer-Owned Portion],N4013),Table15[Unique ID],0),0)))</f>
        <v>Non-lead</v>
      </c>
      <c r="W4013" s="189"/>
    </row>
    <row r="4014" spans="1:23" s="190" customFormat="1" ht="56.25" x14ac:dyDescent="0.25">
      <c r="A4014" s="180" t="s">
        <v>225</v>
      </c>
      <c r="B4014" s="181" t="s">
        <v>7660</v>
      </c>
      <c r="C4014" s="182" t="s">
        <v>225</v>
      </c>
      <c r="D4014" s="183" t="s">
        <v>36</v>
      </c>
      <c r="E4014" s="181" t="s">
        <v>35</v>
      </c>
      <c r="F4014" s="183" t="s">
        <v>35</v>
      </c>
      <c r="G4014" s="181" t="s">
        <v>7391</v>
      </c>
      <c r="H4014" s="184" t="s">
        <v>7090</v>
      </c>
      <c r="I4014" s="185" t="s">
        <v>190</v>
      </c>
      <c r="J4014" s="181" t="s">
        <v>35</v>
      </c>
      <c r="K4014" s="181" t="s">
        <v>225</v>
      </c>
      <c r="L4014" s="186" t="s">
        <v>225</v>
      </c>
      <c r="M4014" s="187" t="s">
        <v>225</v>
      </c>
      <c r="N4014" s="183" t="s">
        <v>36</v>
      </c>
      <c r="O4014" s="181" t="s">
        <v>7391</v>
      </c>
      <c r="P4014" s="184" t="s">
        <v>7090</v>
      </c>
      <c r="Q4014" s="185" t="s">
        <v>190</v>
      </c>
      <c r="R4014" s="181" t="s">
        <v>35</v>
      </c>
      <c r="S4014" s="181" t="s">
        <v>225</v>
      </c>
      <c r="T4014" s="186" t="s">
        <v>225</v>
      </c>
      <c r="U4014" s="187" t="s">
        <v>225</v>
      </c>
      <c r="V4014" s="188" t="str" cm="1">
        <f t="array" ref="V4014">IF(SUM(LEN(A4014:U4014))=0,"",IF(OR(OR(ISBLANK(E4014),SUM(LEN(B4014),LEN(C4014))=0),AND(NOT(D4014="Unknown"),ISBLANK(I4014)),AND(NOT(N4014="Unknown"),ISBLANK(Q4014))),"Missing Information", INDEX(Table15[Entire Service Line Classification], MATCH(SUMIFS(Table15[Unique ID],Table15[System-Owned Portion],D4014,Table15[If Material Anything Other than "Lead" in Column E,Was Material Ever Previously Lead?],F4014,Table15[Customer-Owned Portion],N4014),Table15[Unique ID],0),0)))</f>
        <v>Non-lead</v>
      </c>
      <c r="W4014" s="189"/>
    </row>
    <row r="4015" spans="1:23" s="190" customFormat="1" ht="56.25" x14ac:dyDescent="0.25">
      <c r="A4015" s="180" t="s">
        <v>225</v>
      </c>
      <c r="B4015" s="181" t="s">
        <v>7661</v>
      </c>
      <c r="C4015" s="182" t="s">
        <v>225</v>
      </c>
      <c r="D4015" s="183" t="s">
        <v>36</v>
      </c>
      <c r="E4015" s="181" t="s">
        <v>35</v>
      </c>
      <c r="F4015" s="183" t="s">
        <v>35</v>
      </c>
      <c r="G4015" s="181" t="s">
        <v>7391</v>
      </c>
      <c r="H4015" s="184" t="s">
        <v>7090</v>
      </c>
      <c r="I4015" s="185" t="s">
        <v>190</v>
      </c>
      <c r="J4015" s="181" t="s">
        <v>35</v>
      </c>
      <c r="K4015" s="181" t="s">
        <v>225</v>
      </c>
      <c r="L4015" s="186" t="s">
        <v>225</v>
      </c>
      <c r="M4015" s="187" t="s">
        <v>225</v>
      </c>
      <c r="N4015" s="183" t="s">
        <v>36</v>
      </c>
      <c r="O4015" s="181" t="s">
        <v>7391</v>
      </c>
      <c r="P4015" s="184" t="s">
        <v>7090</v>
      </c>
      <c r="Q4015" s="185" t="s">
        <v>190</v>
      </c>
      <c r="R4015" s="181" t="s">
        <v>35</v>
      </c>
      <c r="S4015" s="181" t="s">
        <v>225</v>
      </c>
      <c r="T4015" s="186" t="s">
        <v>225</v>
      </c>
      <c r="U4015" s="187" t="s">
        <v>225</v>
      </c>
      <c r="V4015" s="188" t="str" cm="1">
        <f t="array" ref="V4015">IF(SUM(LEN(A4015:U4015))=0,"",IF(OR(OR(ISBLANK(E4015),SUM(LEN(B4015),LEN(C4015))=0),AND(NOT(D4015="Unknown"),ISBLANK(I4015)),AND(NOT(N4015="Unknown"),ISBLANK(Q4015))),"Missing Information", INDEX(Table15[Entire Service Line Classification], MATCH(SUMIFS(Table15[Unique ID],Table15[System-Owned Portion],D4015,Table15[If Material Anything Other than "Lead" in Column E,Was Material Ever Previously Lead?],F4015,Table15[Customer-Owned Portion],N4015),Table15[Unique ID],0),0)))</f>
        <v>Non-lead</v>
      </c>
      <c r="W4015" s="189"/>
    </row>
    <row r="4016" spans="1:23" s="190" customFormat="1" ht="56.25" x14ac:dyDescent="0.25">
      <c r="A4016" s="180" t="s">
        <v>225</v>
      </c>
      <c r="B4016" s="181" t="s">
        <v>7662</v>
      </c>
      <c r="C4016" s="182" t="s">
        <v>225</v>
      </c>
      <c r="D4016" s="183" t="s">
        <v>36</v>
      </c>
      <c r="E4016" s="181" t="s">
        <v>35</v>
      </c>
      <c r="F4016" s="183" t="s">
        <v>35</v>
      </c>
      <c r="G4016" s="181" t="s">
        <v>7376</v>
      </c>
      <c r="H4016" s="184" t="s">
        <v>7090</v>
      </c>
      <c r="I4016" s="185" t="s">
        <v>190</v>
      </c>
      <c r="J4016" s="181" t="s">
        <v>35</v>
      </c>
      <c r="K4016" s="181" t="s">
        <v>225</v>
      </c>
      <c r="L4016" s="186" t="s">
        <v>225</v>
      </c>
      <c r="M4016" s="187" t="s">
        <v>225</v>
      </c>
      <c r="N4016" s="183" t="s">
        <v>36</v>
      </c>
      <c r="O4016" s="181" t="s">
        <v>7376</v>
      </c>
      <c r="P4016" s="184" t="s">
        <v>7090</v>
      </c>
      <c r="Q4016" s="185" t="s">
        <v>190</v>
      </c>
      <c r="R4016" s="181" t="s">
        <v>35</v>
      </c>
      <c r="S4016" s="181" t="s">
        <v>225</v>
      </c>
      <c r="T4016" s="186" t="s">
        <v>225</v>
      </c>
      <c r="U4016" s="187" t="s">
        <v>225</v>
      </c>
      <c r="V4016" s="188" t="str" cm="1">
        <f t="array" ref="V4016">IF(SUM(LEN(A4016:U4016))=0,"",IF(OR(OR(ISBLANK(E4016),SUM(LEN(B4016),LEN(C4016))=0),AND(NOT(D4016="Unknown"),ISBLANK(I4016)),AND(NOT(N4016="Unknown"),ISBLANK(Q4016))),"Missing Information", INDEX(Table15[Entire Service Line Classification], MATCH(SUMIFS(Table15[Unique ID],Table15[System-Owned Portion],D4016,Table15[If Material Anything Other than "Lead" in Column E,Was Material Ever Previously Lead?],F4016,Table15[Customer-Owned Portion],N4016),Table15[Unique ID],0),0)))</f>
        <v>Non-lead</v>
      </c>
      <c r="W4016" s="189"/>
    </row>
    <row r="4017" spans="1:23" s="190" customFormat="1" ht="56.25" x14ac:dyDescent="0.25">
      <c r="A4017" s="180" t="s">
        <v>225</v>
      </c>
      <c r="B4017" s="181" t="s">
        <v>7663</v>
      </c>
      <c r="C4017" s="182" t="s">
        <v>225</v>
      </c>
      <c r="D4017" s="183" t="s">
        <v>36</v>
      </c>
      <c r="E4017" s="181" t="s">
        <v>35</v>
      </c>
      <c r="F4017" s="183" t="s">
        <v>35</v>
      </c>
      <c r="G4017" s="181" t="s">
        <v>7376</v>
      </c>
      <c r="H4017" s="184" t="s">
        <v>7090</v>
      </c>
      <c r="I4017" s="185" t="s">
        <v>190</v>
      </c>
      <c r="J4017" s="181" t="s">
        <v>35</v>
      </c>
      <c r="K4017" s="181" t="s">
        <v>225</v>
      </c>
      <c r="L4017" s="186" t="s">
        <v>225</v>
      </c>
      <c r="M4017" s="187" t="s">
        <v>225</v>
      </c>
      <c r="N4017" s="183" t="s">
        <v>36</v>
      </c>
      <c r="O4017" s="181" t="s">
        <v>7376</v>
      </c>
      <c r="P4017" s="184" t="s">
        <v>7090</v>
      </c>
      <c r="Q4017" s="185" t="s">
        <v>190</v>
      </c>
      <c r="R4017" s="181" t="s">
        <v>35</v>
      </c>
      <c r="S4017" s="181" t="s">
        <v>225</v>
      </c>
      <c r="T4017" s="186" t="s">
        <v>225</v>
      </c>
      <c r="U4017" s="187" t="s">
        <v>225</v>
      </c>
      <c r="V4017" s="188" t="str" cm="1">
        <f t="array" ref="V4017">IF(SUM(LEN(A4017:U4017))=0,"",IF(OR(OR(ISBLANK(E4017),SUM(LEN(B4017),LEN(C4017))=0),AND(NOT(D4017="Unknown"),ISBLANK(I4017)),AND(NOT(N4017="Unknown"),ISBLANK(Q4017))),"Missing Information", INDEX(Table15[Entire Service Line Classification], MATCH(SUMIFS(Table15[Unique ID],Table15[System-Owned Portion],D4017,Table15[If Material Anything Other than "Lead" in Column E,Was Material Ever Previously Lead?],F4017,Table15[Customer-Owned Portion],N4017),Table15[Unique ID],0),0)))</f>
        <v>Non-lead</v>
      </c>
      <c r="W4017" s="189"/>
    </row>
    <row r="4018" spans="1:23" s="190" customFormat="1" ht="56.25" x14ac:dyDescent="0.25">
      <c r="A4018" s="180" t="s">
        <v>225</v>
      </c>
      <c r="B4018" s="181" t="s">
        <v>7664</v>
      </c>
      <c r="C4018" s="182" t="s">
        <v>225</v>
      </c>
      <c r="D4018" s="183" t="s">
        <v>36</v>
      </c>
      <c r="E4018" s="181" t="s">
        <v>35</v>
      </c>
      <c r="F4018" s="183" t="s">
        <v>35</v>
      </c>
      <c r="G4018" s="181" t="s">
        <v>7376</v>
      </c>
      <c r="H4018" s="184" t="s">
        <v>7090</v>
      </c>
      <c r="I4018" s="185" t="s">
        <v>190</v>
      </c>
      <c r="J4018" s="181" t="s">
        <v>35</v>
      </c>
      <c r="K4018" s="181" t="s">
        <v>225</v>
      </c>
      <c r="L4018" s="186" t="s">
        <v>225</v>
      </c>
      <c r="M4018" s="187" t="s">
        <v>225</v>
      </c>
      <c r="N4018" s="183" t="s">
        <v>36</v>
      </c>
      <c r="O4018" s="181" t="s">
        <v>7376</v>
      </c>
      <c r="P4018" s="184" t="s">
        <v>7090</v>
      </c>
      <c r="Q4018" s="185" t="s">
        <v>190</v>
      </c>
      <c r="R4018" s="181" t="s">
        <v>35</v>
      </c>
      <c r="S4018" s="181" t="s">
        <v>225</v>
      </c>
      <c r="T4018" s="186" t="s">
        <v>225</v>
      </c>
      <c r="U4018" s="187" t="s">
        <v>225</v>
      </c>
      <c r="V4018" s="188" t="str" cm="1">
        <f t="array" ref="V4018">IF(SUM(LEN(A4018:U4018))=0,"",IF(OR(OR(ISBLANK(E4018),SUM(LEN(B4018),LEN(C4018))=0),AND(NOT(D4018="Unknown"),ISBLANK(I4018)),AND(NOT(N4018="Unknown"),ISBLANK(Q4018))),"Missing Information", INDEX(Table15[Entire Service Line Classification], MATCH(SUMIFS(Table15[Unique ID],Table15[System-Owned Portion],D4018,Table15[If Material Anything Other than "Lead" in Column E,Was Material Ever Previously Lead?],F4018,Table15[Customer-Owned Portion],N4018),Table15[Unique ID],0),0)))</f>
        <v>Non-lead</v>
      </c>
      <c r="W4018" s="189"/>
    </row>
    <row r="4019" spans="1:23" s="190" customFormat="1" ht="56.25" x14ac:dyDescent="0.25">
      <c r="A4019" s="180" t="s">
        <v>225</v>
      </c>
      <c r="B4019" s="181" t="s">
        <v>7665</v>
      </c>
      <c r="C4019" s="182" t="s">
        <v>225</v>
      </c>
      <c r="D4019" s="183" t="s">
        <v>36</v>
      </c>
      <c r="E4019" s="181" t="s">
        <v>35</v>
      </c>
      <c r="F4019" s="183" t="s">
        <v>35</v>
      </c>
      <c r="G4019" s="181" t="s">
        <v>7376</v>
      </c>
      <c r="H4019" s="184" t="s">
        <v>7090</v>
      </c>
      <c r="I4019" s="185" t="s">
        <v>190</v>
      </c>
      <c r="J4019" s="181" t="s">
        <v>35</v>
      </c>
      <c r="K4019" s="181" t="s">
        <v>225</v>
      </c>
      <c r="L4019" s="186" t="s">
        <v>225</v>
      </c>
      <c r="M4019" s="187" t="s">
        <v>225</v>
      </c>
      <c r="N4019" s="183" t="s">
        <v>36</v>
      </c>
      <c r="O4019" s="181" t="s">
        <v>7376</v>
      </c>
      <c r="P4019" s="184" t="s">
        <v>7090</v>
      </c>
      <c r="Q4019" s="185" t="s">
        <v>190</v>
      </c>
      <c r="R4019" s="181" t="s">
        <v>35</v>
      </c>
      <c r="S4019" s="181" t="s">
        <v>225</v>
      </c>
      <c r="T4019" s="186" t="s">
        <v>225</v>
      </c>
      <c r="U4019" s="187" t="s">
        <v>225</v>
      </c>
      <c r="V4019" s="188" t="str" cm="1">
        <f t="array" ref="V4019">IF(SUM(LEN(A4019:U4019))=0,"",IF(OR(OR(ISBLANK(E4019),SUM(LEN(B4019),LEN(C4019))=0),AND(NOT(D4019="Unknown"),ISBLANK(I4019)),AND(NOT(N4019="Unknown"),ISBLANK(Q4019))),"Missing Information", INDEX(Table15[Entire Service Line Classification], MATCH(SUMIFS(Table15[Unique ID],Table15[System-Owned Portion],D4019,Table15[If Material Anything Other than "Lead" in Column E,Was Material Ever Previously Lead?],F4019,Table15[Customer-Owned Portion],N4019),Table15[Unique ID],0),0)))</f>
        <v>Non-lead</v>
      </c>
      <c r="W4019" s="189"/>
    </row>
    <row r="4020" spans="1:23" s="190" customFormat="1" ht="56.25" x14ac:dyDescent="0.25">
      <c r="A4020" s="180" t="s">
        <v>225</v>
      </c>
      <c r="B4020" s="181" t="s">
        <v>7666</v>
      </c>
      <c r="C4020" s="182" t="s">
        <v>225</v>
      </c>
      <c r="D4020" s="183" t="s">
        <v>36</v>
      </c>
      <c r="E4020" s="181" t="s">
        <v>35</v>
      </c>
      <c r="F4020" s="183" t="s">
        <v>35</v>
      </c>
      <c r="G4020" s="181" t="s">
        <v>7376</v>
      </c>
      <c r="H4020" s="184" t="s">
        <v>7090</v>
      </c>
      <c r="I4020" s="185" t="s">
        <v>190</v>
      </c>
      <c r="J4020" s="181" t="s">
        <v>35</v>
      </c>
      <c r="K4020" s="181" t="s">
        <v>225</v>
      </c>
      <c r="L4020" s="186" t="s">
        <v>225</v>
      </c>
      <c r="M4020" s="187" t="s">
        <v>225</v>
      </c>
      <c r="N4020" s="183" t="s">
        <v>36</v>
      </c>
      <c r="O4020" s="181" t="s">
        <v>7376</v>
      </c>
      <c r="P4020" s="184" t="s">
        <v>7090</v>
      </c>
      <c r="Q4020" s="185" t="s">
        <v>190</v>
      </c>
      <c r="R4020" s="181" t="s">
        <v>35</v>
      </c>
      <c r="S4020" s="181" t="s">
        <v>225</v>
      </c>
      <c r="T4020" s="186" t="s">
        <v>225</v>
      </c>
      <c r="U4020" s="187" t="s">
        <v>225</v>
      </c>
      <c r="V4020" s="188" t="str" cm="1">
        <f t="array" ref="V4020">IF(SUM(LEN(A4020:U4020))=0,"",IF(OR(OR(ISBLANK(E4020),SUM(LEN(B4020),LEN(C4020))=0),AND(NOT(D4020="Unknown"),ISBLANK(I4020)),AND(NOT(N4020="Unknown"),ISBLANK(Q4020))),"Missing Information", INDEX(Table15[Entire Service Line Classification], MATCH(SUMIFS(Table15[Unique ID],Table15[System-Owned Portion],D4020,Table15[If Material Anything Other than "Lead" in Column E,Was Material Ever Previously Lead?],F4020,Table15[Customer-Owned Portion],N4020),Table15[Unique ID],0),0)))</f>
        <v>Non-lead</v>
      </c>
      <c r="W4020" s="189"/>
    </row>
    <row r="4021" spans="1:23" s="190" customFormat="1" ht="56.25" x14ac:dyDescent="0.25">
      <c r="A4021" s="180" t="s">
        <v>225</v>
      </c>
      <c r="B4021" s="181" t="s">
        <v>7667</v>
      </c>
      <c r="C4021" s="182" t="s">
        <v>225</v>
      </c>
      <c r="D4021" s="183" t="s">
        <v>36</v>
      </c>
      <c r="E4021" s="181" t="s">
        <v>35</v>
      </c>
      <c r="F4021" s="183" t="s">
        <v>35</v>
      </c>
      <c r="G4021" s="181" t="s">
        <v>7376</v>
      </c>
      <c r="H4021" s="184" t="s">
        <v>7090</v>
      </c>
      <c r="I4021" s="185" t="s">
        <v>190</v>
      </c>
      <c r="J4021" s="181" t="s">
        <v>35</v>
      </c>
      <c r="K4021" s="181" t="s">
        <v>225</v>
      </c>
      <c r="L4021" s="186" t="s">
        <v>225</v>
      </c>
      <c r="M4021" s="187" t="s">
        <v>225</v>
      </c>
      <c r="N4021" s="183" t="s">
        <v>36</v>
      </c>
      <c r="O4021" s="181" t="s">
        <v>7376</v>
      </c>
      <c r="P4021" s="184" t="s">
        <v>7090</v>
      </c>
      <c r="Q4021" s="185" t="s">
        <v>190</v>
      </c>
      <c r="R4021" s="181" t="s">
        <v>35</v>
      </c>
      <c r="S4021" s="181" t="s">
        <v>225</v>
      </c>
      <c r="T4021" s="186" t="s">
        <v>225</v>
      </c>
      <c r="U4021" s="187" t="s">
        <v>225</v>
      </c>
      <c r="V4021" s="188" t="str" cm="1">
        <f t="array" ref="V4021">IF(SUM(LEN(A4021:U4021))=0,"",IF(OR(OR(ISBLANK(E4021),SUM(LEN(B4021),LEN(C4021))=0),AND(NOT(D4021="Unknown"),ISBLANK(I4021)),AND(NOT(N4021="Unknown"),ISBLANK(Q4021))),"Missing Information", INDEX(Table15[Entire Service Line Classification], MATCH(SUMIFS(Table15[Unique ID],Table15[System-Owned Portion],D4021,Table15[If Material Anything Other than "Lead" in Column E,Was Material Ever Previously Lead?],F4021,Table15[Customer-Owned Portion],N4021),Table15[Unique ID],0),0)))</f>
        <v>Non-lead</v>
      </c>
      <c r="W4021" s="189"/>
    </row>
    <row r="4022" spans="1:23" s="190" customFormat="1" ht="56.25" x14ac:dyDescent="0.25">
      <c r="A4022" s="180" t="s">
        <v>225</v>
      </c>
      <c r="B4022" s="181" t="s">
        <v>7668</v>
      </c>
      <c r="C4022" s="182" t="s">
        <v>225</v>
      </c>
      <c r="D4022" s="183" t="s">
        <v>36</v>
      </c>
      <c r="E4022" s="181" t="s">
        <v>35</v>
      </c>
      <c r="F4022" s="183" t="s">
        <v>35</v>
      </c>
      <c r="G4022" s="181" t="s">
        <v>7376</v>
      </c>
      <c r="H4022" s="184" t="s">
        <v>7090</v>
      </c>
      <c r="I4022" s="185" t="s">
        <v>190</v>
      </c>
      <c r="J4022" s="181" t="s">
        <v>35</v>
      </c>
      <c r="K4022" s="181" t="s">
        <v>225</v>
      </c>
      <c r="L4022" s="186" t="s">
        <v>225</v>
      </c>
      <c r="M4022" s="187" t="s">
        <v>225</v>
      </c>
      <c r="N4022" s="183" t="s">
        <v>36</v>
      </c>
      <c r="O4022" s="181" t="s">
        <v>7376</v>
      </c>
      <c r="P4022" s="184" t="s">
        <v>7090</v>
      </c>
      <c r="Q4022" s="185" t="s">
        <v>190</v>
      </c>
      <c r="R4022" s="181" t="s">
        <v>35</v>
      </c>
      <c r="S4022" s="181" t="s">
        <v>225</v>
      </c>
      <c r="T4022" s="186" t="s">
        <v>225</v>
      </c>
      <c r="U4022" s="187" t="s">
        <v>225</v>
      </c>
      <c r="V4022" s="188" t="str" cm="1">
        <f t="array" ref="V4022">IF(SUM(LEN(A4022:U4022))=0,"",IF(OR(OR(ISBLANK(E4022),SUM(LEN(B4022),LEN(C4022))=0),AND(NOT(D4022="Unknown"),ISBLANK(I4022)),AND(NOT(N4022="Unknown"),ISBLANK(Q4022))),"Missing Information", INDEX(Table15[Entire Service Line Classification], MATCH(SUMIFS(Table15[Unique ID],Table15[System-Owned Portion],D4022,Table15[If Material Anything Other than "Lead" in Column E,Was Material Ever Previously Lead?],F4022,Table15[Customer-Owned Portion],N4022),Table15[Unique ID],0),0)))</f>
        <v>Non-lead</v>
      </c>
      <c r="W4022" s="189"/>
    </row>
    <row r="4023" spans="1:23" s="190" customFormat="1" ht="56.25" x14ac:dyDescent="0.25">
      <c r="A4023" s="180" t="s">
        <v>225</v>
      </c>
      <c r="B4023" s="181" t="s">
        <v>7669</v>
      </c>
      <c r="C4023" s="182" t="s">
        <v>225</v>
      </c>
      <c r="D4023" s="183" t="s">
        <v>36</v>
      </c>
      <c r="E4023" s="181" t="s">
        <v>35</v>
      </c>
      <c r="F4023" s="183" t="s">
        <v>35</v>
      </c>
      <c r="G4023" s="181" t="s">
        <v>7391</v>
      </c>
      <c r="H4023" s="184" t="s">
        <v>7090</v>
      </c>
      <c r="I4023" s="185" t="s">
        <v>190</v>
      </c>
      <c r="J4023" s="181" t="s">
        <v>35</v>
      </c>
      <c r="K4023" s="181" t="s">
        <v>225</v>
      </c>
      <c r="L4023" s="186" t="s">
        <v>225</v>
      </c>
      <c r="M4023" s="187" t="s">
        <v>225</v>
      </c>
      <c r="N4023" s="183" t="s">
        <v>36</v>
      </c>
      <c r="O4023" s="181" t="s">
        <v>7391</v>
      </c>
      <c r="P4023" s="184" t="s">
        <v>7090</v>
      </c>
      <c r="Q4023" s="185" t="s">
        <v>190</v>
      </c>
      <c r="R4023" s="181" t="s">
        <v>35</v>
      </c>
      <c r="S4023" s="181" t="s">
        <v>225</v>
      </c>
      <c r="T4023" s="186" t="s">
        <v>225</v>
      </c>
      <c r="U4023" s="187" t="s">
        <v>225</v>
      </c>
      <c r="V4023" s="188" t="str" cm="1">
        <f t="array" ref="V4023">IF(SUM(LEN(A4023:U4023))=0,"",IF(OR(OR(ISBLANK(E4023),SUM(LEN(B4023),LEN(C4023))=0),AND(NOT(D4023="Unknown"),ISBLANK(I4023)),AND(NOT(N4023="Unknown"),ISBLANK(Q4023))),"Missing Information", INDEX(Table15[Entire Service Line Classification], MATCH(SUMIFS(Table15[Unique ID],Table15[System-Owned Portion],D4023,Table15[If Material Anything Other than "Lead" in Column E,Was Material Ever Previously Lead?],F4023,Table15[Customer-Owned Portion],N4023),Table15[Unique ID],0),0)))</f>
        <v>Non-lead</v>
      </c>
      <c r="W4023" s="189"/>
    </row>
    <row r="4024" spans="1:23" s="190" customFormat="1" ht="56.25" x14ac:dyDescent="0.25">
      <c r="A4024" s="180" t="s">
        <v>225</v>
      </c>
      <c r="B4024" s="181" t="s">
        <v>7670</v>
      </c>
      <c r="C4024" s="182" t="s">
        <v>225</v>
      </c>
      <c r="D4024" s="183" t="s">
        <v>36</v>
      </c>
      <c r="E4024" s="181" t="s">
        <v>35</v>
      </c>
      <c r="F4024" s="183" t="s">
        <v>35</v>
      </c>
      <c r="G4024" s="181" t="s">
        <v>7391</v>
      </c>
      <c r="H4024" s="184" t="s">
        <v>7090</v>
      </c>
      <c r="I4024" s="185" t="s">
        <v>190</v>
      </c>
      <c r="J4024" s="181" t="s">
        <v>35</v>
      </c>
      <c r="K4024" s="181" t="s">
        <v>225</v>
      </c>
      <c r="L4024" s="186" t="s">
        <v>225</v>
      </c>
      <c r="M4024" s="187" t="s">
        <v>225</v>
      </c>
      <c r="N4024" s="183" t="s">
        <v>36</v>
      </c>
      <c r="O4024" s="181" t="s">
        <v>7391</v>
      </c>
      <c r="P4024" s="184" t="s">
        <v>7090</v>
      </c>
      <c r="Q4024" s="185" t="s">
        <v>190</v>
      </c>
      <c r="R4024" s="181" t="s">
        <v>35</v>
      </c>
      <c r="S4024" s="181" t="s">
        <v>225</v>
      </c>
      <c r="T4024" s="186" t="s">
        <v>225</v>
      </c>
      <c r="U4024" s="187" t="s">
        <v>225</v>
      </c>
      <c r="V4024" s="188" t="str" cm="1">
        <f t="array" ref="V4024">IF(SUM(LEN(A4024:U4024))=0,"",IF(OR(OR(ISBLANK(E4024),SUM(LEN(B4024),LEN(C4024))=0),AND(NOT(D4024="Unknown"),ISBLANK(I4024)),AND(NOT(N4024="Unknown"),ISBLANK(Q4024))),"Missing Information", INDEX(Table15[Entire Service Line Classification], MATCH(SUMIFS(Table15[Unique ID],Table15[System-Owned Portion],D4024,Table15[If Material Anything Other than "Lead" in Column E,Was Material Ever Previously Lead?],F4024,Table15[Customer-Owned Portion],N4024),Table15[Unique ID],0),0)))</f>
        <v>Non-lead</v>
      </c>
      <c r="W4024" s="189"/>
    </row>
    <row r="4025" spans="1:23" s="190" customFormat="1" ht="56.25" x14ac:dyDescent="0.25">
      <c r="A4025" s="180" t="s">
        <v>225</v>
      </c>
      <c r="B4025" s="181" t="s">
        <v>7671</v>
      </c>
      <c r="C4025" s="182" t="s">
        <v>225</v>
      </c>
      <c r="D4025" s="183" t="s">
        <v>36</v>
      </c>
      <c r="E4025" s="181" t="s">
        <v>35</v>
      </c>
      <c r="F4025" s="183" t="s">
        <v>35</v>
      </c>
      <c r="G4025" s="181" t="s">
        <v>7376</v>
      </c>
      <c r="H4025" s="184" t="s">
        <v>7090</v>
      </c>
      <c r="I4025" s="185" t="s">
        <v>190</v>
      </c>
      <c r="J4025" s="181" t="s">
        <v>35</v>
      </c>
      <c r="K4025" s="181" t="s">
        <v>225</v>
      </c>
      <c r="L4025" s="186" t="s">
        <v>225</v>
      </c>
      <c r="M4025" s="187" t="s">
        <v>225</v>
      </c>
      <c r="N4025" s="183" t="s">
        <v>36</v>
      </c>
      <c r="O4025" s="181" t="s">
        <v>7376</v>
      </c>
      <c r="P4025" s="184" t="s">
        <v>7090</v>
      </c>
      <c r="Q4025" s="185" t="s">
        <v>190</v>
      </c>
      <c r="R4025" s="181" t="s">
        <v>35</v>
      </c>
      <c r="S4025" s="181" t="s">
        <v>225</v>
      </c>
      <c r="T4025" s="186" t="s">
        <v>225</v>
      </c>
      <c r="U4025" s="187" t="s">
        <v>225</v>
      </c>
      <c r="V4025" s="188" t="str" cm="1">
        <f t="array" ref="V4025">IF(SUM(LEN(A4025:U4025))=0,"",IF(OR(OR(ISBLANK(E4025),SUM(LEN(B4025),LEN(C4025))=0),AND(NOT(D4025="Unknown"),ISBLANK(I4025)),AND(NOT(N4025="Unknown"),ISBLANK(Q4025))),"Missing Information", INDEX(Table15[Entire Service Line Classification], MATCH(SUMIFS(Table15[Unique ID],Table15[System-Owned Portion],D4025,Table15[If Material Anything Other than "Lead" in Column E,Was Material Ever Previously Lead?],F4025,Table15[Customer-Owned Portion],N4025),Table15[Unique ID],0),0)))</f>
        <v>Non-lead</v>
      </c>
      <c r="W4025" s="189"/>
    </row>
    <row r="4026" spans="1:23" s="190" customFormat="1" ht="56.25" x14ac:dyDescent="0.25">
      <c r="A4026" s="180" t="s">
        <v>225</v>
      </c>
      <c r="B4026" s="181" t="s">
        <v>7672</v>
      </c>
      <c r="C4026" s="182" t="s">
        <v>225</v>
      </c>
      <c r="D4026" s="183" t="s">
        <v>36</v>
      </c>
      <c r="E4026" s="181" t="s">
        <v>35</v>
      </c>
      <c r="F4026" s="183" t="s">
        <v>35</v>
      </c>
      <c r="G4026" s="181" t="s">
        <v>7376</v>
      </c>
      <c r="H4026" s="184" t="s">
        <v>7090</v>
      </c>
      <c r="I4026" s="185" t="s">
        <v>190</v>
      </c>
      <c r="J4026" s="181" t="s">
        <v>35</v>
      </c>
      <c r="K4026" s="181" t="s">
        <v>225</v>
      </c>
      <c r="L4026" s="186" t="s">
        <v>225</v>
      </c>
      <c r="M4026" s="187" t="s">
        <v>225</v>
      </c>
      <c r="N4026" s="183" t="s">
        <v>36</v>
      </c>
      <c r="O4026" s="181" t="s">
        <v>7376</v>
      </c>
      <c r="P4026" s="184" t="s">
        <v>7090</v>
      </c>
      <c r="Q4026" s="185" t="s">
        <v>190</v>
      </c>
      <c r="R4026" s="181" t="s">
        <v>35</v>
      </c>
      <c r="S4026" s="181" t="s">
        <v>225</v>
      </c>
      <c r="T4026" s="186" t="s">
        <v>225</v>
      </c>
      <c r="U4026" s="187" t="s">
        <v>225</v>
      </c>
      <c r="V4026" s="188" t="str" cm="1">
        <f t="array" ref="V4026">IF(SUM(LEN(A4026:U4026))=0,"",IF(OR(OR(ISBLANK(E4026),SUM(LEN(B4026),LEN(C4026))=0),AND(NOT(D4026="Unknown"),ISBLANK(I4026)),AND(NOT(N4026="Unknown"),ISBLANK(Q4026))),"Missing Information", INDEX(Table15[Entire Service Line Classification], MATCH(SUMIFS(Table15[Unique ID],Table15[System-Owned Portion],D4026,Table15[If Material Anything Other than "Lead" in Column E,Was Material Ever Previously Lead?],F4026,Table15[Customer-Owned Portion],N4026),Table15[Unique ID],0),0)))</f>
        <v>Non-lead</v>
      </c>
      <c r="W4026" s="189"/>
    </row>
    <row r="4027" spans="1:23" s="190" customFormat="1" ht="56.25" x14ac:dyDescent="0.25">
      <c r="A4027" s="180" t="s">
        <v>225</v>
      </c>
      <c r="B4027" s="181" t="s">
        <v>7673</v>
      </c>
      <c r="C4027" s="182" t="s">
        <v>225</v>
      </c>
      <c r="D4027" s="183" t="s">
        <v>36</v>
      </c>
      <c r="E4027" s="181" t="s">
        <v>35</v>
      </c>
      <c r="F4027" s="183" t="s">
        <v>35</v>
      </c>
      <c r="G4027" s="181" t="s">
        <v>7376</v>
      </c>
      <c r="H4027" s="184" t="s">
        <v>7090</v>
      </c>
      <c r="I4027" s="185" t="s">
        <v>190</v>
      </c>
      <c r="J4027" s="181" t="s">
        <v>35</v>
      </c>
      <c r="K4027" s="181" t="s">
        <v>225</v>
      </c>
      <c r="L4027" s="186" t="s">
        <v>225</v>
      </c>
      <c r="M4027" s="187" t="s">
        <v>225</v>
      </c>
      <c r="N4027" s="183" t="s">
        <v>36</v>
      </c>
      <c r="O4027" s="181" t="s">
        <v>7376</v>
      </c>
      <c r="P4027" s="184" t="s">
        <v>7090</v>
      </c>
      <c r="Q4027" s="185" t="s">
        <v>190</v>
      </c>
      <c r="R4027" s="181" t="s">
        <v>35</v>
      </c>
      <c r="S4027" s="181" t="s">
        <v>225</v>
      </c>
      <c r="T4027" s="186" t="s">
        <v>225</v>
      </c>
      <c r="U4027" s="187" t="s">
        <v>225</v>
      </c>
      <c r="V4027" s="188" t="str" cm="1">
        <f t="array" ref="V4027">IF(SUM(LEN(A4027:U4027))=0,"",IF(OR(OR(ISBLANK(E4027),SUM(LEN(B4027),LEN(C4027))=0),AND(NOT(D4027="Unknown"),ISBLANK(I4027)),AND(NOT(N4027="Unknown"),ISBLANK(Q4027))),"Missing Information", INDEX(Table15[Entire Service Line Classification], MATCH(SUMIFS(Table15[Unique ID],Table15[System-Owned Portion],D4027,Table15[If Material Anything Other than "Lead" in Column E,Was Material Ever Previously Lead?],F4027,Table15[Customer-Owned Portion],N4027),Table15[Unique ID],0),0)))</f>
        <v>Non-lead</v>
      </c>
      <c r="W4027" s="189"/>
    </row>
    <row r="4028" spans="1:23" s="190" customFormat="1" ht="56.25" x14ac:dyDescent="0.25">
      <c r="A4028" s="180" t="s">
        <v>225</v>
      </c>
      <c r="B4028" s="181" t="s">
        <v>7674</v>
      </c>
      <c r="C4028" s="182" t="s">
        <v>225</v>
      </c>
      <c r="D4028" s="183" t="s">
        <v>36</v>
      </c>
      <c r="E4028" s="181" t="s">
        <v>35</v>
      </c>
      <c r="F4028" s="183" t="s">
        <v>35</v>
      </c>
      <c r="G4028" s="181" t="s">
        <v>7391</v>
      </c>
      <c r="H4028" s="184" t="s">
        <v>7090</v>
      </c>
      <c r="I4028" s="185" t="s">
        <v>190</v>
      </c>
      <c r="J4028" s="181" t="s">
        <v>35</v>
      </c>
      <c r="K4028" s="181" t="s">
        <v>225</v>
      </c>
      <c r="L4028" s="186" t="s">
        <v>225</v>
      </c>
      <c r="M4028" s="187" t="s">
        <v>225</v>
      </c>
      <c r="N4028" s="183" t="s">
        <v>36</v>
      </c>
      <c r="O4028" s="181" t="s">
        <v>7391</v>
      </c>
      <c r="P4028" s="184" t="s">
        <v>7090</v>
      </c>
      <c r="Q4028" s="185" t="s">
        <v>190</v>
      </c>
      <c r="R4028" s="181" t="s">
        <v>35</v>
      </c>
      <c r="S4028" s="181" t="s">
        <v>225</v>
      </c>
      <c r="T4028" s="186" t="s">
        <v>225</v>
      </c>
      <c r="U4028" s="187" t="s">
        <v>225</v>
      </c>
      <c r="V4028" s="188" t="str" cm="1">
        <f t="array" ref="V4028">IF(SUM(LEN(A4028:U4028))=0,"",IF(OR(OR(ISBLANK(E4028),SUM(LEN(B4028),LEN(C4028))=0),AND(NOT(D4028="Unknown"),ISBLANK(I4028)),AND(NOT(N4028="Unknown"),ISBLANK(Q4028))),"Missing Information", INDEX(Table15[Entire Service Line Classification], MATCH(SUMIFS(Table15[Unique ID],Table15[System-Owned Portion],D4028,Table15[If Material Anything Other than "Lead" in Column E,Was Material Ever Previously Lead?],F4028,Table15[Customer-Owned Portion],N4028),Table15[Unique ID],0),0)))</f>
        <v>Non-lead</v>
      </c>
      <c r="W4028" s="189"/>
    </row>
    <row r="4029" spans="1:23" s="190" customFormat="1" ht="56.25" x14ac:dyDescent="0.25">
      <c r="A4029" s="180" t="s">
        <v>225</v>
      </c>
      <c r="B4029" s="181" t="s">
        <v>7675</v>
      </c>
      <c r="C4029" s="182" t="s">
        <v>225</v>
      </c>
      <c r="D4029" s="183" t="s">
        <v>36</v>
      </c>
      <c r="E4029" s="181" t="s">
        <v>35</v>
      </c>
      <c r="F4029" s="183" t="s">
        <v>35</v>
      </c>
      <c r="G4029" s="181" t="s">
        <v>7391</v>
      </c>
      <c r="H4029" s="184" t="s">
        <v>7090</v>
      </c>
      <c r="I4029" s="185" t="s">
        <v>190</v>
      </c>
      <c r="J4029" s="181" t="s">
        <v>35</v>
      </c>
      <c r="K4029" s="181" t="s">
        <v>225</v>
      </c>
      <c r="L4029" s="186" t="s">
        <v>225</v>
      </c>
      <c r="M4029" s="187" t="s">
        <v>225</v>
      </c>
      <c r="N4029" s="183" t="s">
        <v>36</v>
      </c>
      <c r="O4029" s="181" t="s">
        <v>7391</v>
      </c>
      <c r="P4029" s="184" t="s">
        <v>7090</v>
      </c>
      <c r="Q4029" s="185" t="s">
        <v>190</v>
      </c>
      <c r="R4029" s="181" t="s">
        <v>35</v>
      </c>
      <c r="S4029" s="181" t="s">
        <v>225</v>
      </c>
      <c r="T4029" s="186" t="s">
        <v>225</v>
      </c>
      <c r="U4029" s="187" t="s">
        <v>225</v>
      </c>
      <c r="V4029" s="188" t="str" cm="1">
        <f t="array" ref="V4029">IF(SUM(LEN(A4029:U4029))=0,"",IF(OR(OR(ISBLANK(E4029),SUM(LEN(B4029),LEN(C4029))=0),AND(NOT(D4029="Unknown"),ISBLANK(I4029)),AND(NOT(N4029="Unknown"),ISBLANK(Q4029))),"Missing Information", INDEX(Table15[Entire Service Line Classification], MATCH(SUMIFS(Table15[Unique ID],Table15[System-Owned Portion],D4029,Table15[If Material Anything Other than "Lead" in Column E,Was Material Ever Previously Lead?],F4029,Table15[Customer-Owned Portion],N4029),Table15[Unique ID],0),0)))</f>
        <v>Non-lead</v>
      </c>
      <c r="W4029" s="189"/>
    </row>
    <row r="4030" spans="1:23" s="190" customFormat="1" ht="56.25" x14ac:dyDescent="0.25">
      <c r="A4030" s="180" t="s">
        <v>225</v>
      </c>
      <c r="B4030" s="181" t="s">
        <v>7676</v>
      </c>
      <c r="C4030" s="182" t="s">
        <v>225</v>
      </c>
      <c r="D4030" s="183" t="s">
        <v>36</v>
      </c>
      <c r="E4030" s="181" t="s">
        <v>35</v>
      </c>
      <c r="F4030" s="183" t="s">
        <v>35</v>
      </c>
      <c r="G4030" s="181" t="s">
        <v>7391</v>
      </c>
      <c r="H4030" s="184" t="s">
        <v>7090</v>
      </c>
      <c r="I4030" s="185" t="s">
        <v>190</v>
      </c>
      <c r="J4030" s="181" t="s">
        <v>35</v>
      </c>
      <c r="K4030" s="181" t="s">
        <v>225</v>
      </c>
      <c r="L4030" s="186" t="s">
        <v>225</v>
      </c>
      <c r="M4030" s="187" t="s">
        <v>225</v>
      </c>
      <c r="N4030" s="183" t="s">
        <v>36</v>
      </c>
      <c r="O4030" s="181" t="s">
        <v>7391</v>
      </c>
      <c r="P4030" s="184" t="s">
        <v>7090</v>
      </c>
      <c r="Q4030" s="185" t="s">
        <v>190</v>
      </c>
      <c r="R4030" s="181" t="s">
        <v>35</v>
      </c>
      <c r="S4030" s="181" t="s">
        <v>225</v>
      </c>
      <c r="T4030" s="186" t="s">
        <v>225</v>
      </c>
      <c r="U4030" s="187" t="s">
        <v>225</v>
      </c>
      <c r="V4030" s="188" t="str" cm="1">
        <f t="array" ref="V4030">IF(SUM(LEN(A4030:U4030))=0,"",IF(OR(OR(ISBLANK(E4030),SUM(LEN(B4030),LEN(C4030))=0),AND(NOT(D4030="Unknown"),ISBLANK(I4030)),AND(NOT(N4030="Unknown"),ISBLANK(Q4030))),"Missing Information", INDEX(Table15[Entire Service Line Classification], MATCH(SUMIFS(Table15[Unique ID],Table15[System-Owned Portion],D4030,Table15[If Material Anything Other than "Lead" in Column E,Was Material Ever Previously Lead?],F4030,Table15[Customer-Owned Portion],N4030),Table15[Unique ID],0),0)))</f>
        <v>Non-lead</v>
      </c>
      <c r="W4030" s="189"/>
    </row>
    <row r="4031" spans="1:23" s="190" customFormat="1" ht="56.25" x14ac:dyDescent="0.25">
      <c r="A4031" s="180" t="s">
        <v>225</v>
      </c>
      <c r="B4031" s="181" t="s">
        <v>7677</v>
      </c>
      <c r="C4031" s="182" t="s">
        <v>225</v>
      </c>
      <c r="D4031" s="183" t="s">
        <v>36</v>
      </c>
      <c r="E4031" s="181" t="s">
        <v>35</v>
      </c>
      <c r="F4031" s="183" t="s">
        <v>35</v>
      </c>
      <c r="G4031" s="181" t="s">
        <v>7376</v>
      </c>
      <c r="H4031" s="184" t="s">
        <v>7090</v>
      </c>
      <c r="I4031" s="185" t="s">
        <v>190</v>
      </c>
      <c r="J4031" s="181" t="s">
        <v>35</v>
      </c>
      <c r="K4031" s="181" t="s">
        <v>225</v>
      </c>
      <c r="L4031" s="186" t="s">
        <v>225</v>
      </c>
      <c r="M4031" s="187" t="s">
        <v>225</v>
      </c>
      <c r="N4031" s="183" t="s">
        <v>36</v>
      </c>
      <c r="O4031" s="181" t="s">
        <v>7376</v>
      </c>
      <c r="P4031" s="184" t="s">
        <v>7090</v>
      </c>
      <c r="Q4031" s="185" t="s">
        <v>190</v>
      </c>
      <c r="R4031" s="181" t="s">
        <v>35</v>
      </c>
      <c r="S4031" s="181" t="s">
        <v>225</v>
      </c>
      <c r="T4031" s="186" t="s">
        <v>225</v>
      </c>
      <c r="U4031" s="187" t="s">
        <v>225</v>
      </c>
      <c r="V4031" s="188" t="str" cm="1">
        <f t="array" ref="V4031">IF(SUM(LEN(A4031:U4031))=0,"",IF(OR(OR(ISBLANK(E4031),SUM(LEN(B4031),LEN(C4031))=0),AND(NOT(D4031="Unknown"),ISBLANK(I4031)),AND(NOT(N4031="Unknown"),ISBLANK(Q4031))),"Missing Information", INDEX(Table15[Entire Service Line Classification], MATCH(SUMIFS(Table15[Unique ID],Table15[System-Owned Portion],D4031,Table15[If Material Anything Other than "Lead" in Column E,Was Material Ever Previously Lead?],F4031,Table15[Customer-Owned Portion],N4031),Table15[Unique ID],0),0)))</f>
        <v>Non-lead</v>
      </c>
      <c r="W4031" s="189"/>
    </row>
    <row r="4032" spans="1:23" s="190" customFormat="1" ht="56.25" x14ac:dyDescent="0.25">
      <c r="A4032" s="180" t="s">
        <v>225</v>
      </c>
      <c r="B4032" s="181" t="s">
        <v>7678</v>
      </c>
      <c r="C4032" s="182" t="s">
        <v>225</v>
      </c>
      <c r="D4032" s="183" t="s">
        <v>36</v>
      </c>
      <c r="E4032" s="181" t="s">
        <v>35</v>
      </c>
      <c r="F4032" s="183" t="s">
        <v>35</v>
      </c>
      <c r="G4032" s="181" t="s">
        <v>7376</v>
      </c>
      <c r="H4032" s="184" t="s">
        <v>7090</v>
      </c>
      <c r="I4032" s="185" t="s">
        <v>190</v>
      </c>
      <c r="J4032" s="181" t="s">
        <v>35</v>
      </c>
      <c r="K4032" s="181" t="s">
        <v>225</v>
      </c>
      <c r="L4032" s="186" t="s">
        <v>225</v>
      </c>
      <c r="M4032" s="187" t="s">
        <v>225</v>
      </c>
      <c r="N4032" s="183" t="s">
        <v>36</v>
      </c>
      <c r="O4032" s="181" t="s">
        <v>7376</v>
      </c>
      <c r="P4032" s="184" t="s">
        <v>7090</v>
      </c>
      <c r="Q4032" s="185" t="s">
        <v>190</v>
      </c>
      <c r="R4032" s="181" t="s">
        <v>35</v>
      </c>
      <c r="S4032" s="181" t="s">
        <v>225</v>
      </c>
      <c r="T4032" s="186" t="s">
        <v>225</v>
      </c>
      <c r="U4032" s="187" t="s">
        <v>225</v>
      </c>
      <c r="V4032" s="188" t="str" cm="1">
        <f t="array" ref="V4032">IF(SUM(LEN(A4032:U4032))=0,"",IF(OR(OR(ISBLANK(E4032),SUM(LEN(B4032),LEN(C4032))=0),AND(NOT(D4032="Unknown"),ISBLANK(I4032)),AND(NOT(N4032="Unknown"),ISBLANK(Q4032))),"Missing Information", INDEX(Table15[Entire Service Line Classification], MATCH(SUMIFS(Table15[Unique ID],Table15[System-Owned Portion],D4032,Table15[If Material Anything Other than "Lead" in Column E,Was Material Ever Previously Lead?],F4032,Table15[Customer-Owned Portion],N4032),Table15[Unique ID],0),0)))</f>
        <v>Non-lead</v>
      </c>
      <c r="W4032" s="189"/>
    </row>
    <row r="4033" spans="1:23" s="190" customFormat="1" ht="56.25" x14ac:dyDescent="0.25">
      <c r="A4033" s="180" t="s">
        <v>225</v>
      </c>
      <c r="B4033" s="181" t="s">
        <v>7679</v>
      </c>
      <c r="C4033" s="182" t="s">
        <v>225</v>
      </c>
      <c r="D4033" s="183" t="s">
        <v>36</v>
      </c>
      <c r="E4033" s="181" t="s">
        <v>35</v>
      </c>
      <c r="F4033" s="183" t="s">
        <v>35</v>
      </c>
      <c r="G4033" s="181" t="s">
        <v>7376</v>
      </c>
      <c r="H4033" s="184" t="s">
        <v>7090</v>
      </c>
      <c r="I4033" s="185" t="s">
        <v>190</v>
      </c>
      <c r="J4033" s="181" t="s">
        <v>35</v>
      </c>
      <c r="K4033" s="181" t="s">
        <v>225</v>
      </c>
      <c r="L4033" s="186" t="s">
        <v>225</v>
      </c>
      <c r="M4033" s="187" t="s">
        <v>225</v>
      </c>
      <c r="N4033" s="183" t="s">
        <v>36</v>
      </c>
      <c r="O4033" s="181" t="s">
        <v>7376</v>
      </c>
      <c r="P4033" s="184" t="s">
        <v>7090</v>
      </c>
      <c r="Q4033" s="185" t="s">
        <v>190</v>
      </c>
      <c r="R4033" s="181" t="s">
        <v>35</v>
      </c>
      <c r="S4033" s="181" t="s">
        <v>225</v>
      </c>
      <c r="T4033" s="186" t="s">
        <v>225</v>
      </c>
      <c r="U4033" s="187" t="s">
        <v>225</v>
      </c>
      <c r="V4033" s="188" t="str" cm="1">
        <f t="array" ref="V4033">IF(SUM(LEN(A4033:U4033))=0,"",IF(OR(OR(ISBLANK(E4033),SUM(LEN(B4033),LEN(C4033))=0),AND(NOT(D4033="Unknown"),ISBLANK(I4033)),AND(NOT(N4033="Unknown"),ISBLANK(Q4033))),"Missing Information", INDEX(Table15[Entire Service Line Classification], MATCH(SUMIFS(Table15[Unique ID],Table15[System-Owned Portion],D4033,Table15[If Material Anything Other than "Lead" in Column E,Was Material Ever Previously Lead?],F4033,Table15[Customer-Owned Portion],N4033),Table15[Unique ID],0),0)))</f>
        <v>Non-lead</v>
      </c>
      <c r="W4033" s="189"/>
    </row>
    <row r="4034" spans="1:23" s="190" customFormat="1" ht="56.25" x14ac:dyDescent="0.25">
      <c r="A4034" s="180" t="s">
        <v>225</v>
      </c>
      <c r="B4034" s="181" t="s">
        <v>7680</v>
      </c>
      <c r="C4034" s="182" t="s">
        <v>225</v>
      </c>
      <c r="D4034" s="183" t="s">
        <v>36</v>
      </c>
      <c r="E4034" s="181" t="s">
        <v>35</v>
      </c>
      <c r="F4034" s="183" t="s">
        <v>35</v>
      </c>
      <c r="G4034" s="181" t="s">
        <v>7376</v>
      </c>
      <c r="H4034" s="184" t="s">
        <v>7090</v>
      </c>
      <c r="I4034" s="185" t="s">
        <v>190</v>
      </c>
      <c r="J4034" s="181" t="s">
        <v>35</v>
      </c>
      <c r="K4034" s="181" t="s">
        <v>225</v>
      </c>
      <c r="L4034" s="186" t="s">
        <v>225</v>
      </c>
      <c r="M4034" s="187" t="s">
        <v>225</v>
      </c>
      <c r="N4034" s="183" t="s">
        <v>36</v>
      </c>
      <c r="O4034" s="181" t="s">
        <v>7376</v>
      </c>
      <c r="P4034" s="184" t="s">
        <v>7090</v>
      </c>
      <c r="Q4034" s="185" t="s">
        <v>190</v>
      </c>
      <c r="R4034" s="181" t="s">
        <v>35</v>
      </c>
      <c r="S4034" s="181" t="s">
        <v>225</v>
      </c>
      <c r="T4034" s="186" t="s">
        <v>225</v>
      </c>
      <c r="U4034" s="187" t="s">
        <v>225</v>
      </c>
      <c r="V4034" s="188" t="str" cm="1">
        <f t="array" ref="V4034">IF(SUM(LEN(A4034:U4034))=0,"",IF(OR(OR(ISBLANK(E4034),SUM(LEN(B4034),LEN(C4034))=0),AND(NOT(D4034="Unknown"),ISBLANK(I4034)),AND(NOT(N4034="Unknown"),ISBLANK(Q4034))),"Missing Information", INDEX(Table15[Entire Service Line Classification], MATCH(SUMIFS(Table15[Unique ID],Table15[System-Owned Portion],D4034,Table15[If Material Anything Other than "Lead" in Column E,Was Material Ever Previously Lead?],F4034,Table15[Customer-Owned Portion],N4034),Table15[Unique ID],0),0)))</f>
        <v>Non-lead</v>
      </c>
      <c r="W4034" s="189"/>
    </row>
    <row r="4035" spans="1:23" s="190" customFormat="1" ht="56.25" x14ac:dyDescent="0.25">
      <c r="A4035" s="180" t="s">
        <v>225</v>
      </c>
      <c r="B4035" s="181" t="s">
        <v>7681</v>
      </c>
      <c r="C4035" s="182" t="s">
        <v>225</v>
      </c>
      <c r="D4035" s="183" t="s">
        <v>36</v>
      </c>
      <c r="E4035" s="181" t="s">
        <v>35</v>
      </c>
      <c r="F4035" s="183" t="s">
        <v>35</v>
      </c>
      <c r="G4035" s="181" t="s">
        <v>7376</v>
      </c>
      <c r="H4035" s="184" t="s">
        <v>7090</v>
      </c>
      <c r="I4035" s="185" t="s">
        <v>190</v>
      </c>
      <c r="J4035" s="181" t="s">
        <v>35</v>
      </c>
      <c r="K4035" s="181" t="s">
        <v>225</v>
      </c>
      <c r="L4035" s="186" t="s">
        <v>225</v>
      </c>
      <c r="M4035" s="187" t="s">
        <v>225</v>
      </c>
      <c r="N4035" s="183" t="s">
        <v>36</v>
      </c>
      <c r="O4035" s="181" t="s">
        <v>7376</v>
      </c>
      <c r="P4035" s="184" t="s">
        <v>7090</v>
      </c>
      <c r="Q4035" s="185" t="s">
        <v>190</v>
      </c>
      <c r="R4035" s="181" t="s">
        <v>35</v>
      </c>
      <c r="S4035" s="181" t="s">
        <v>225</v>
      </c>
      <c r="T4035" s="186" t="s">
        <v>225</v>
      </c>
      <c r="U4035" s="187" t="s">
        <v>225</v>
      </c>
      <c r="V4035" s="188" t="str" cm="1">
        <f t="array" ref="V4035">IF(SUM(LEN(A4035:U4035))=0,"",IF(OR(OR(ISBLANK(E4035),SUM(LEN(B4035),LEN(C4035))=0),AND(NOT(D4035="Unknown"),ISBLANK(I4035)),AND(NOT(N4035="Unknown"),ISBLANK(Q4035))),"Missing Information", INDEX(Table15[Entire Service Line Classification], MATCH(SUMIFS(Table15[Unique ID],Table15[System-Owned Portion],D4035,Table15[If Material Anything Other than "Lead" in Column E,Was Material Ever Previously Lead?],F4035,Table15[Customer-Owned Portion],N4035),Table15[Unique ID],0),0)))</f>
        <v>Non-lead</v>
      </c>
      <c r="W4035" s="189"/>
    </row>
    <row r="4036" spans="1:23" s="190" customFormat="1" ht="56.25" x14ac:dyDescent="0.25">
      <c r="A4036" s="180" t="s">
        <v>225</v>
      </c>
      <c r="B4036" s="181" t="s">
        <v>7682</v>
      </c>
      <c r="C4036" s="182" t="s">
        <v>225</v>
      </c>
      <c r="D4036" s="183" t="s">
        <v>36</v>
      </c>
      <c r="E4036" s="181" t="s">
        <v>35</v>
      </c>
      <c r="F4036" s="183" t="s">
        <v>35</v>
      </c>
      <c r="G4036" s="181" t="s">
        <v>7376</v>
      </c>
      <c r="H4036" s="184" t="s">
        <v>7090</v>
      </c>
      <c r="I4036" s="185" t="s">
        <v>190</v>
      </c>
      <c r="J4036" s="181" t="s">
        <v>35</v>
      </c>
      <c r="K4036" s="181" t="s">
        <v>225</v>
      </c>
      <c r="L4036" s="186" t="s">
        <v>225</v>
      </c>
      <c r="M4036" s="187" t="s">
        <v>225</v>
      </c>
      <c r="N4036" s="183" t="s">
        <v>36</v>
      </c>
      <c r="O4036" s="181" t="s">
        <v>7376</v>
      </c>
      <c r="P4036" s="184" t="s">
        <v>7090</v>
      </c>
      <c r="Q4036" s="185" t="s">
        <v>190</v>
      </c>
      <c r="R4036" s="181" t="s">
        <v>35</v>
      </c>
      <c r="S4036" s="181" t="s">
        <v>225</v>
      </c>
      <c r="T4036" s="186" t="s">
        <v>225</v>
      </c>
      <c r="U4036" s="187" t="s">
        <v>225</v>
      </c>
      <c r="V4036" s="188" t="str" cm="1">
        <f t="array" ref="V4036">IF(SUM(LEN(A4036:U4036))=0,"",IF(OR(OR(ISBLANK(E4036),SUM(LEN(B4036),LEN(C4036))=0),AND(NOT(D4036="Unknown"),ISBLANK(I4036)),AND(NOT(N4036="Unknown"),ISBLANK(Q4036))),"Missing Information", INDEX(Table15[Entire Service Line Classification], MATCH(SUMIFS(Table15[Unique ID],Table15[System-Owned Portion],D4036,Table15[If Material Anything Other than "Lead" in Column E,Was Material Ever Previously Lead?],F4036,Table15[Customer-Owned Portion],N4036),Table15[Unique ID],0),0)))</f>
        <v>Non-lead</v>
      </c>
      <c r="W4036" s="189"/>
    </row>
    <row r="4037" spans="1:23" s="190" customFormat="1" ht="56.25" x14ac:dyDescent="0.25">
      <c r="A4037" s="180" t="s">
        <v>225</v>
      </c>
      <c r="B4037" s="181" t="s">
        <v>7683</v>
      </c>
      <c r="C4037" s="182" t="s">
        <v>225</v>
      </c>
      <c r="D4037" s="183" t="s">
        <v>36</v>
      </c>
      <c r="E4037" s="181" t="s">
        <v>35</v>
      </c>
      <c r="F4037" s="183" t="s">
        <v>35</v>
      </c>
      <c r="G4037" s="181" t="s">
        <v>7376</v>
      </c>
      <c r="H4037" s="184" t="s">
        <v>7090</v>
      </c>
      <c r="I4037" s="185" t="s">
        <v>190</v>
      </c>
      <c r="J4037" s="181" t="s">
        <v>35</v>
      </c>
      <c r="K4037" s="181" t="s">
        <v>225</v>
      </c>
      <c r="L4037" s="186" t="s">
        <v>225</v>
      </c>
      <c r="M4037" s="187" t="s">
        <v>225</v>
      </c>
      <c r="N4037" s="183" t="s">
        <v>36</v>
      </c>
      <c r="O4037" s="181" t="s">
        <v>7376</v>
      </c>
      <c r="P4037" s="184" t="s">
        <v>7090</v>
      </c>
      <c r="Q4037" s="185" t="s">
        <v>190</v>
      </c>
      <c r="R4037" s="181" t="s">
        <v>35</v>
      </c>
      <c r="S4037" s="181" t="s">
        <v>225</v>
      </c>
      <c r="T4037" s="186" t="s">
        <v>225</v>
      </c>
      <c r="U4037" s="187" t="s">
        <v>225</v>
      </c>
      <c r="V4037" s="188" t="str" cm="1">
        <f t="array" ref="V4037">IF(SUM(LEN(A4037:U4037))=0,"",IF(OR(OR(ISBLANK(E4037),SUM(LEN(B4037),LEN(C4037))=0),AND(NOT(D4037="Unknown"),ISBLANK(I4037)),AND(NOT(N4037="Unknown"),ISBLANK(Q4037))),"Missing Information", INDEX(Table15[Entire Service Line Classification], MATCH(SUMIFS(Table15[Unique ID],Table15[System-Owned Portion],D4037,Table15[If Material Anything Other than "Lead" in Column E,Was Material Ever Previously Lead?],F4037,Table15[Customer-Owned Portion],N4037),Table15[Unique ID],0),0)))</f>
        <v>Non-lead</v>
      </c>
      <c r="W4037" s="189"/>
    </row>
    <row r="4038" spans="1:23" s="190" customFormat="1" ht="56.25" x14ac:dyDescent="0.25">
      <c r="A4038" s="180" t="s">
        <v>225</v>
      </c>
      <c r="B4038" s="181" t="s">
        <v>7684</v>
      </c>
      <c r="C4038" s="182" t="s">
        <v>225</v>
      </c>
      <c r="D4038" s="183" t="s">
        <v>36</v>
      </c>
      <c r="E4038" s="181" t="s">
        <v>35</v>
      </c>
      <c r="F4038" s="183" t="s">
        <v>35</v>
      </c>
      <c r="G4038" s="181" t="s">
        <v>7376</v>
      </c>
      <c r="H4038" s="184" t="s">
        <v>7090</v>
      </c>
      <c r="I4038" s="185" t="s">
        <v>190</v>
      </c>
      <c r="J4038" s="181" t="s">
        <v>35</v>
      </c>
      <c r="K4038" s="181" t="s">
        <v>225</v>
      </c>
      <c r="L4038" s="186" t="s">
        <v>225</v>
      </c>
      <c r="M4038" s="187" t="s">
        <v>225</v>
      </c>
      <c r="N4038" s="183" t="s">
        <v>36</v>
      </c>
      <c r="O4038" s="181" t="s">
        <v>7376</v>
      </c>
      <c r="P4038" s="184" t="s">
        <v>7090</v>
      </c>
      <c r="Q4038" s="185" t="s">
        <v>190</v>
      </c>
      <c r="R4038" s="181" t="s">
        <v>35</v>
      </c>
      <c r="S4038" s="181" t="s">
        <v>225</v>
      </c>
      <c r="T4038" s="186" t="s">
        <v>225</v>
      </c>
      <c r="U4038" s="187" t="s">
        <v>225</v>
      </c>
      <c r="V4038" s="188" t="str" cm="1">
        <f t="array" ref="V4038">IF(SUM(LEN(A4038:U4038))=0,"",IF(OR(OR(ISBLANK(E4038),SUM(LEN(B4038),LEN(C4038))=0),AND(NOT(D4038="Unknown"),ISBLANK(I4038)),AND(NOT(N4038="Unknown"),ISBLANK(Q4038))),"Missing Information", INDEX(Table15[Entire Service Line Classification], MATCH(SUMIFS(Table15[Unique ID],Table15[System-Owned Portion],D4038,Table15[If Material Anything Other than "Lead" in Column E,Was Material Ever Previously Lead?],F4038,Table15[Customer-Owned Portion],N4038),Table15[Unique ID],0),0)))</f>
        <v>Non-lead</v>
      </c>
      <c r="W4038" s="189"/>
    </row>
    <row r="4039" spans="1:23" s="190" customFormat="1" ht="56.25" x14ac:dyDescent="0.25">
      <c r="A4039" s="180" t="s">
        <v>225</v>
      </c>
      <c r="B4039" s="181" t="s">
        <v>7685</v>
      </c>
      <c r="C4039" s="182" t="s">
        <v>225</v>
      </c>
      <c r="D4039" s="183" t="s">
        <v>36</v>
      </c>
      <c r="E4039" s="181" t="s">
        <v>35</v>
      </c>
      <c r="F4039" s="183" t="s">
        <v>35</v>
      </c>
      <c r="G4039" s="181" t="s">
        <v>7376</v>
      </c>
      <c r="H4039" s="184" t="s">
        <v>7090</v>
      </c>
      <c r="I4039" s="185" t="s">
        <v>190</v>
      </c>
      <c r="J4039" s="181" t="s">
        <v>35</v>
      </c>
      <c r="K4039" s="181" t="s">
        <v>225</v>
      </c>
      <c r="L4039" s="186" t="s">
        <v>225</v>
      </c>
      <c r="M4039" s="187" t="s">
        <v>225</v>
      </c>
      <c r="N4039" s="183" t="s">
        <v>36</v>
      </c>
      <c r="O4039" s="181" t="s">
        <v>7376</v>
      </c>
      <c r="P4039" s="184" t="s">
        <v>7090</v>
      </c>
      <c r="Q4039" s="185" t="s">
        <v>190</v>
      </c>
      <c r="R4039" s="181" t="s">
        <v>35</v>
      </c>
      <c r="S4039" s="181" t="s">
        <v>225</v>
      </c>
      <c r="T4039" s="186" t="s">
        <v>225</v>
      </c>
      <c r="U4039" s="187" t="s">
        <v>225</v>
      </c>
      <c r="V4039" s="188" t="str" cm="1">
        <f t="array" ref="V4039">IF(SUM(LEN(A4039:U4039))=0,"",IF(OR(OR(ISBLANK(E4039),SUM(LEN(B4039),LEN(C4039))=0),AND(NOT(D4039="Unknown"),ISBLANK(I4039)),AND(NOT(N4039="Unknown"),ISBLANK(Q4039))),"Missing Information", INDEX(Table15[Entire Service Line Classification], MATCH(SUMIFS(Table15[Unique ID],Table15[System-Owned Portion],D4039,Table15[If Material Anything Other than "Lead" in Column E,Was Material Ever Previously Lead?],F4039,Table15[Customer-Owned Portion],N4039),Table15[Unique ID],0),0)))</f>
        <v>Non-lead</v>
      </c>
      <c r="W4039" s="189"/>
    </row>
    <row r="4040" spans="1:23" s="190" customFormat="1" ht="56.25" x14ac:dyDescent="0.25">
      <c r="A4040" s="180" t="s">
        <v>225</v>
      </c>
      <c r="B4040" s="181" t="s">
        <v>7686</v>
      </c>
      <c r="C4040" s="182" t="s">
        <v>225</v>
      </c>
      <c r="D4040" s="183" t="s">
        <v>36</v>
      </c>
      <c r="E4040" s="181" t="s">
        <v>35</v>
      </c>
      <c r="F4040" s="183" t="s">
        <v>35</v>
      </c>
      <c r="G4040" s="181" t="s">
        <v>7376</v>
      </c>
      <c r="H4040" s="184" t="s">
        <v>7090</v>
      </c>
      <c r="I4040" s="185" t="s">
        <v>190</v>
      </c>
      <c r="J4040" s="181" t="s">
        <v>35</v>
      </c>
      <c r="K4040" s="181" t="s">
        <v>225</v>
      </c>
      <c r="L4040" s="186" t="s">
        <v>225</v>
      </c>
      <c r="M4040" s="187" t="s">
        <v>225</v>
      </c>
      <c r="N4040" s="183" t="s">
        <v>36</v>
      </c>
      <c r="O4040" s="181" t="s">
        <v>7376</v>
      </c>
      <c r="P4040" s="184" t="s">
        <v>7090</v>
      </c>
      <c r="Q4040" s="185" t="s">
        <v>190</v>
      </c>
      <c r="R4040" s="181" t="s">
        <v>35</v>
      </c>
      <c r="S4040" s="181" t="s">
        <v>225</v>
      </c>
      <c r="T4040" s="186" t="s">
        <v>225</v>
      </c>
      <c r="U4040" s="187" t="s">
        <v>225</v>
      </c>
      <c r="V4040" s="188" t="str" cm="1">
        <f t="array" ref="V4040">IF(SUM(LEN(A4040:U4040))=0,"",IF(OR(OR(ISBLANK(E4040),SUM(LEN(B4040),LEN(C4040))=0),AND(NOT(D4040="Unknown"),ISBLANK(I4040)),AND(NOT(N4040="Unknown"),ISBLANK(Q4040))),"Missing Information", INDEX(Table15[Entire Service Line Classification], MATCH(SUMIFS(Table15[Unique ID],Table15[System-Owned Portion],D4040,Table15[If Material Anything Other than "Lead" in Column E,Was Material Ever Previously Lead?],F4040,Table15[Customer-Owned Portion],N4040),Table15[Unique ID],0),0)))</f>
        <v>Non-lead</v>
      </c>
      <c r="W4040" s="189"/>
    </row>
    <row r="4041" spans="1:23" s="190" customFormat="1" ht="56.25" x14ac:dyDescent="0.25">
      <c r="A4041" s="180" t="s">
        <v>225</v>
      </c>
      <c r="B4041" s="181" t="s">
        <v>7687</v>
      </c>
      <c r="C4041" s="182" t="s">
        <v>225</v>
      </c>
      <c r="D4041" s="183" t="s">
        <v>36</v>
      </c>
      <c r="E4041" s="181" t="s">
        <v>35</v>
      </c>
      <c r="F4041" s="183" t="s">
        <v>35</v>
      </c>
      <c r="G4041" s="181" t="s">
        <v>7376</v>
      </c>
      <c r="H4041" s="184" t="s">
        <v>7090</v>
      </c>
      <c r="I4041" s="185" t="s">
        <v>190</v>
      </c>
      <c r="J4041" s="181" t="s">
        <v>35</v>
      </c>
      <c r="K4041" s="181" t="s">
        <v>225</v>
      </c>
      <c r="L4041" s="186" t="s">
        <v>225</v>
      </c>
      <c r="M4041" s="187" t="s">
        <v>225</v>
      </c>
      <c r="N4041" s="183" t="s">
        <v>36</v>
      </c>
      <c r="O4041" s="181" t="s">
        <v>7376</v>
      </c>
      <c r="P4041" s="184" t="s">
        <v>7090</v>
      </c>
      <c r="Q4041" s="185" t="s">
        <v>190</v>
      </c>
      <c r="R4041" s="181" t="s">
        <v>35</v>
      </c>
      <c r="S4041" s="181" t="s">
        <v>225</v>
      </c>
      <c r="T4041" s="186" t="s">
        <v>225</v>
      </c>
      <c r="U4041" s="187" t="s">
        <v>225</v>
      </c>
      <c r="V4041" s="188" t="str" cm="1">
        <f t="array" ref="V4041">IF(SUM(LEN(A4041:U4041))=0,"",IF(OR(OR(ISBLANK(E4041),SUM(LEN(B4041),LEN(C4041))=0),AND(NOT(D4041="Unknown"),ISBLANK(I4041)),AND(NOT(N4041="Unknown"),ISBLANK(Q4041))),"Missing Information", INDEX(Table15[Entire Service Line Classification], MATCH(SUMIFS(Table15[Unique ID],Table15[System-Owned Portion],D4041,Table15[If Material Anything Other than "Lead" in Column E,Was Material Ever Previously Lead?],F4041,Table15[Customer-Owned Portion],N4041),Table15[Unique ID],0),0)))</f>
        <v>Non-lead</v>
      </c>
      <c r="W4041" s="189"/>
    </row>
    <row r="4042" spans="1:23" s="190" customFormat="1" ht="56.25" x14ac:dyDescent="0.25">
      <c r="A4042" s="180" t="s">
        <v>225</v>
      </c>
      <c r="B4042" s="181" t="s">
        <v>7688</v>
      </c>
      <c r="C4042" s="182" t="s">
        <v>225</v>
      </c>
      <c r="D4042" s="183" t="s">
        <v>36</v>
      </c>
      <c r="E4042" s="181" t="s">
        <v>35</v>
      </c>
      <c r="F4042" s="183" t="s">
        <v>35</v>
      </c>
      <c r="G4042" s="181" t="s">
        <v>7376</v>
      </c>
      <c r="H4042" s="184" t="s">
        <v>7090</v>
      </c>
      <c r="I4042" s="185" t="s">
        <v>190</v>
      </c>
      <c r="J4042" s="181" t="s">
        <v>35</v>
      </c>
      <c r="K4042" s="181" t="s">
        <v>225</v>
      </c>
      <c r="L4042" s="186" t="s">
        <v>225</v>
      </c>
      <c r="M4042" s="187" t="s">
        <v>225</v>
      </c>
      <c r="N4042" s="183" t="s">
        <v>36</v>
      </c>
      <c r="O4042" s="181" t="s">
        <v>7376</v>
      </c>
      <c r="P4042" s="184" t="s">
        <v>7090</v>
      </c>
      <c r="Q4042" s="185" t="s">
        <v>190</v>
      </c>
      <c r="R4042" s="181" t="s">
        <v>35</v>
      </c>
      <c r="S4042" s="181" t="s">
        <v>225</v>
      </c>
      <c r="T4042" s="186" t="s">
        <v>225</v>
      </c>
      <c r="U4042" s="187" t="s">
        <v>225</v>
      </c>
      <c r="V4042" s="188" t="str" cm="1">
        <f t="array" ref="V4042">IF(SUM(LEN(A4042:U4042))=0,"",IF(OR(OR(ISBLANK(E4042),SUM(LEN(B4042),LEN(C4042))=0),AND(NOT(D4042="Unknown"),ISBLANK(I4042)),AND(NOT(N4042="Unknown"),ISBLANK(Q4042))),"Missing Information", INDEX(Table15[Entire Service Line Classification], MATCH(SUMIFS(Table15[Unique ID],Table15[System-Owned Portion],D4042,Table15[If Material Anything Other than "Lead" in Column E,Was Material Ever Previously Lead?],F4042,Table15[Customer-Owned Portion],N4042),Table15[Unique ID],0),0)))</f>
        <v>Non-lead</v>
      </c>
      <c r="W4042" s="189"/>
    </row>
    <row r="4043" spans="1:23" s="190" customFormat="1" ht="56.25" x14ac:dyDescent="0.25">
      <c r="A4043" s="180" t="s">
        <v>225</v>
      </c>
      <c r="B4043" s="181" t="s">
        <v>7689</v>
      </c>
      <c r="C4043" s="182" t="s">
        <v>225</v>
      </c>
      <c r="D4043" s="183" t="s">
        <v>36</v>
      </c>
      <c r="E4043" s="181" t="s">
        <v>35</v>
      </c>
      <c r="F4043" s="183" t="s">
        <v>35</v>
      </c>
      <c r="G4043" s="181" t="s">
        <v>7376</v>
      </c>
      <c r="H4043" s="184" t="s">
        <v>7090</v>
      </c>
      <c r="I4043" s="185" t="s">
        <v>190</v>
      </c>
      <c r="J4043" s="181" t="s">
        <v>35</v>
      </c>
      <c r="K4043" s="181" t="s">
        <v>225</v>
      </c>
      <c r="L4043" s="186" t="s">
        <v>225</v>
      </c>
      <c r="M4043" s="187" t="s">
        <v>225</v>
      </c>
      <c r="N4043" s="183" t="s">
        <v>36</v>
      </c>
      <c r="O4043" s="181" t="s">
        <v>7376</v>
      </c>
      <c r="P4043" s="184" t="s">
        <v>7090</v>
      </c>
      <c r="Q4043" s="185" t="s">
        <v>190</v>
      </c>
      <c r="R4043" s="181" t="s">
        <v>35</v>
      </c>
      <c r="S4043" s="181" t="s">
        <v>225</v>
      </c>
      <c r="T4043" s="186" t="s">
        <v>225</v>
      </c>
      <c r="U4043" s="187" t="s">
        <v>225</v>
      </c>
      <c r="V4043" s="188" t="str" cm="1">
        <f t="array" ref="V4043">IF(SUM(LEN(A4043:U4043))=0,"",IF(OR(OR(ISBLANK(E4043),SUM(LEN(B4043),LEN(C4043))=0),AND(NOT(D4043="Unknown"),ISBLANK(I4043)),AND(NOT(N4043="Unknown"),ISBLANK(Q4043))),"Missing Information", INDEX(Table15[Entire Service Line Classification], MATCH(SUMIFS(Table15[Unique ID],Table15[System-Owned Portion],D4043,Table15[If Material Anything Other than "Lead" in Column E,Was Material Ever Previously Lead?],F4043,Table15[Customer-Owned Portion],N4043),Table15[Unique ID],0),0)))</f>
        <v>Non-lead</v>
      </c>
      <c r="W4043" s="189"/>
    </row>
    <row r="4044" spans="1:23" s="190" customFormat="1" ht="56.25" x14ac:dyDescent="0.25">
      <c r="A4044" s="180" t="s">
        <v>225</v>
      </c>
      <c r="B4044" s="181" t="s">
        <v>7690</v>
      </c>
      <c r="C4044" s="182" t="s">
        <v>225</v>
      </c>
      <c r="D4044" s="183" t="s">
        <v>36</v>
      </c>
      <c r="E4044" s="181" t="s">
        <v>35</v>
      </c>
      <c r="F4044" s="183" t="s">
        <v>35</v>
      </c>
      <c r="G4044" s="181" t="s">
        <v>7391</v>
      </c>
      <c r="H4044" s="184" t="s">
        <v>7090</v>
      </c>
      <c r="I4044" s="185" t="s">
        <v>190</v>
      </c>
      <c r="J4044" s="181" t="s">
        <v>35</v>
      </c>
      <c r="K4044" s="181" t="s">
        <v>225</v>
      </c>
      <c r="L4044" s="186" t="s">
        <v>225</v>
      </c>
      <c r="M4044" s="187" t="s">
        <v>225</v>
      </c>
      <c r="N4044" s="183" t="s">
        <v>36</v>
      </c>
      <c r="O4044" s="181" t="s">
        <v>7391</v>
      </c>
      <c r="P4044" s="184" t="s">
        <v>7090</v>
      </c>
      <c r="Q4044" s="185" t="s">
        <v>190</v>
      </c>
      <c r="R4044" s="181" t="s">
        <v>35</v>
      </c>
      <c r="S4044" s="181" t="s">
        <v>225</v>
      </c>
      <c r="T4044" s="186" t="s">
        <v>225</v>
      </c>
      <c r="U4044" s="187" t="s">
        <v>225</v>
      </c>
      <c r="V4044" s="188" t="str" cm="1">
        <f t="array" ref="V4044">IF(SUM(LEN(A4044:U4044))=0,"",IF(OR(OR(ISBLANK(E4044),SUM(LEN(B4044),LEN(C4044))=0),AND(NOT(D4044="Unknown"),ISBLANK(I4044)),AND(NOT(N4044="Unknown"),ISBLANK(Q4044))),"Missing Information", INDEX(Table15[Entire Service Line Classification], MATCH(SUMIFS(Table15[Unique ID],Table15[System-Owned Portion],D4044,Table15[If Material Anything Other than "Lead" in Column E,Was Material Ever Previously Lead?],F4044,Table15[Customer-Owned Portion],N4044),Table15[Unique ID],0),0)))</f>
        <v>Non-lead</v>
      </c>
      <c r="W4044" s="189"/>
    </row>
    <row r="4045" spans="1:23" s="190" customFormat="1" ht="56.25" x14ac:dyDescent="0.25">
      <c r="A4045" s="180" t="s">
        <v>225</v>
      </c>
      <c r="B4045" s="181" t="s">
        <v>7691</v>
      </c>
      <c r="C4045" s="182" t="s">
        <v>225</v>
      </c>
      <c r="D4045" s="183" t="s">
        <v>36</v>
      </c>
      <c r="E4045" s="181" t="s">
        <v>35</v>
      </c>
      <c r="F4045" s="183" t="s">
        <v>35</v>
      </c>
      <c r="G4045" s="181" t="s">
        <v>7376</v>
      </c>
      <c r="H4045" s="184" t="s">
        <v>7090</v>
      </c>
      <c r="I4045" s="185" t="s">
        <v>190</v>
      </c>
      <c r="J4045" s="181" t="s">
        <v>35</v>
      </c>
      <c r="K4045" s="181" t="s">
        <v>225</v>
      </c>
      <c r="L4045" s="186" t="s">
        <v>225</v>
      </c>
      <c r="M4045" s="187" t="s">
        <v>225</v>
      </c>
      <c r="N4045" s="183" t="s">
        <v>36</v>
      </c>
      <c r="O4045" s="181" t="s">
        <v>7376</v>
      </c>
      <c r="P4045" s="184" t="s">
        <v>7090</v>
      </c>
      <c r="Q4045" s="185" t="s">
        <v>190</v>
      </c>
      <c r="R4045" s="181" t="s">
        <v>35</v>
      </c>
      <c r="S4045" s="181" t="s">
        <v>225</v>
      </c>
      <c r="T4045" s="186" t="s">
        <v>225</v>
      </c>
      <c r="U4045" s="187" t="s">
        <v>225</v>
      </c>
      <c r="V4045" s="188" t="str" cm="1">
        <f t="array" ref="V4045">IF(SUM(LEN(A4045:U4045))=0,"",IF(OR(OR(ISBLANK(E4045),SUM(LEN(B4045),LEN(C4045))=0),AND(NOT(D4045="Unknown"),ISBLANK(I4045)),AND(NOT(N4045="Unknown"),ISBLANK(Q4045))),"Missing Information", INDEX(Table15[Entire Service Line Classification], MATCH(SUMIFS(Table15[Unique ID],Table15[System-Owned Portion],D4045,Table15[If Material Anything Other than "Lead" in Column E,Was Material Ever Previously Lead?],F4045,Table15[Customer-Owned Portion],N4045),Table15[Unique ID],0),0)))</f>
        <v>Non-lead</v>
      </c>
      <c r="W4045" s="189"/>
    </row>
    <row r="4046" spans="1:23" s="190" customFormat="1" ht="56.25" x14ac:dyDescent="0.25">
      <c r="A4046" s="180" t="s">
        <v>225</v>
      </c>
      <c r="B4046" s="181" t="s">
        <v>7692</v>
      </c>
      <c r="C4046" s="182" t="s">
        <v>225</v>
      </c>
      <c r="D4046" s="183" t="s">
        <v>36</v>
      </c>
      <c r="E4046" s="181" t="s">
        <v>35</v>
      </c>
      <c r="F4046" s="183" t="s">
        <v>35</v>
      </c>
      <c r="G4046" s="181" t="s">
        <v>7376</v>
      </c>
      <c r="H4046" s="184" t="s">
        <v>7090</v>
      </c>
      <c r="I4046" s="185" t="s">
        <v>190</v>
      </c>
      <c r="J4046" s="181" t="s">
        <v>35</v>
      </c>
      <c r="K4046" s="181" t="s">
        <v>225</v>
      </c>
      <c r="L4046" s="186" t="s">
        <v>225</v>
      </c>
      <c r="M4046" s="187" t="s">
        <v>225</v>
      </c>
      <c r="N4046" s="183" t="s">
        <v>36</v>
      </c>
      <c r="O4046" s="181" t="s">
        <v>7376</v>
      </c>
      <c r="P4046" s="184" t="s">
        <v>7090</v>
      </c>
      <c r="Q4046" s="185" t="s">
        <v>190</v>
      </c>
      <c r="R4046" s="181" t="s">
        <v>35</v>
      </c>
      <c r="S4046" s="181" t="s">
        <v>225</v>
      </c>
      <c r="T4046" s="186" t="s">
        <v>225</v>
      </c>
      <c r="U4046" s="187" t="s">
        <v>225</v>
      </c>
      <c r="V4046" s="188" t="str" cm="1">
        <f t="array" ref="V4046">IF(SUM(LEN(A4046:U4046))=0,"",IF(OR(OR(ISBLANK(E4046),SUM(LEN(B4046),LEN(C4046))=0),AND(NOT(D4046="Unknown"),ISBLANK(I4046)),AND(NOT(N4046="Unknown"),ISBLANK(Q4046))),"Missing Information", INDEX(Table15[Entire Service Line Classification], MATCH(SUMIFS(Table15[Unique ID],Table15[System-Owned Portion],D4046,Table15[If Material Anything Other than "Lead" in Column E,Was Material Ever Previously Lead?],F4046,Table15[Customer-Owned Portion],N4046),Table15[Unique ID],0),0)))</f>
        <v>Non-lead</v>
      </c>
      <c r="W4046" s="189"/>
    </row>
    <row r="4047" spans="1:23" s="190" customFormat="1" ht="56.25" x14ac:dyDescent="0.25">
      <c r="A4047" s="180" t="s">
        <v>225</v>
      </c>
      <c r="B4047" s="181" t="s">
        <v>7693</v>
      </c>
      <c r="C4047" s="182" t="s">
        <v>225</v>
      </c>
      <c r="D4047" s="183" t="s">
        <v>36</v>
      </c>
      <c r="E4047" s="181" t="s">
        <v>35</v>
      </c>
      <c r="F4047" s="183" t="s">
        <v>35</v>
      </c>
      <c r="G4047" s="181" t="s">
        <v>7376</v>
      </c>
      <c r="H4047" s="184" t="s">
        <v>7090</v>
      </c>
      <c r="I4047" s="185" t="s">
        <v>190</v>
      </c>
      <c r="J4047" s="181" t="s">
        <v>35</v>
      </c>
      <c r="K4047" s="181" t="s">
        <v>225</v>
      </c>
      <c r="L4047" s="186" t="s">
        <v>225</v>
      </c>
      <c r="M4047" s="187" t="s">
        <v>225</v>
      </c>
      <c r="N4047" s="183" t="s">
        <v>36</v>
      </c>
      <c r="O4047" s="181" t="s">
        <v>7376</v>
      </c>
      <c r="P4047" s="184" t="s">
        <v>7090</v>
      </c>
      <c r="Q4047" s="185" t="s">
        <v>190</v>
      </c>
      <c r="R4047" s="181" t="s">
        <v>35</v>
      </c>
      <c r="S4047" s="181" t="s">
        <v>225</v>
      </c>
      <c r="T4047" s="186" t="s">
        <v>225</v>
      </c>
      <c r="U4047" s="187" t="s">
        <v>225</v>
      </c>
      <c r="V4047" s="188" t="str" cm="1">
        <f t="array" ref="V4047">IF(SUM(LEN(A4047:U4047))=0,"",IF(OR(OR(ISBLANK(E4047),SUM(LEN(B4047),LEN(C4047))=0),AND(NOT(D4047="Unknown"),ISBLANK(I4047)),AND(NOT(N4047="Unknown"),ISBLANK(Q4047))),"Missing Information", INDEX(Table15[Entire Service Line Classification], MATCH(SUMIFS(Table15[Unique ID],Table15[System-Owned Portion],D4047,Table15[If Material Anything Other than "Lead" in Column E,Was Material Ever Previously Lead?],F4047,Table15[Customer-Owned Portion],N4047),Table15[Unique ID],0),0)))</f>
        <v>Non-lead</v>
      </c>
      <c r="W4047" s="189"/>
    </row>
    <row r="4048" spans="1:23" s="190" customFormat="1" ht="56.25" x14ac:dyDescent="0.25">
      <c r="A4048" s="180" t="s">
        <v>225</v>
      </c>
      <c r="B4048" s="181" t="s">
        <v>7694</v>
      </c>
      <c r="C4048" s="182" t="s">
        <v>225</v>
      </c>
      <c r="D4048" s="183" t="s">
        <v>36</v>
      </c>
      <c r="E4048" s="181" t="s">
        <v>35</v>
      </c>
      <c r="F4048" s="183" t="s">
        <v>35</v>
      </c>
      <c r="G4048" s="181" t="s">
        <v>7376</v>
      </c>
      <c r="H4048" s="184" t="s">
        <v>7090</v>
      </c>
      <c r="I4048" s="185" t="s">
        <v>190</v>
      </c>
      <c r="J4048" s="181" t="s">
        <v>35</v>
      </c>
      <c r="K4048" s="181" t="s">
        <v>225</v>
      </c>
      <c r="L4048" s="186" t="s">
        <v>225</v>
      </c>
      <c r="M4048" s="187" t="s">
        <v>225</v>
      </c>
      <c r="N4048" s="183" t="s">
        <v>36</v>
      </c>
      <c r="O4048" s="181" t="s">
        <v>7376</v>
      </c>
      <c r="P4048" s="184" t="s">
        <v>7090</v>
      </c>
      <c r="Q4048" s="185" t="s">
        <v>190</v>
      </c>
      <c r="R4048" s="181" t="s">
        <v>35</v>
      </c>
      <c r="S4048" s="181" t="s">
        <v>225</v>
      </c>
      <c r="T4048" s="186" t="s">
        <v>225</v>
      </c>
      <c r="U4048" s="187" t="s">
        <v>225</v>
      </c>
      <c r="V4048" s="188" t="str" cm="1">
        <f t="array" ref="V4048">IF(SUM(LEN(A4048:U4048))=0,"",IF(OR(OR(ISBLANK(E4048),SUM(LEN(B4048),LEN(C4048))=0),AND(NOT(D4048="Unknown"),ISBLANK(I4048)),AND(NOT(N4048="Unknown"),ISBLANK(Q4048))),"Missing Information", INDEX(Table15[Entire Service Line Classification], MATCH(SUMIFS(Table15[Unique ID],Table15[System-Owned Portion],D4048,Table15[If Material Anything Other than "Lead" in Column E,Was Material Ever Previously Lead?],F4048,Table15[Customer-Owned Portion],N4048),Table15[Unique ID],0),0)))</f>
        <v>Non-lead</v>
      </c>
      <c r="W4048" s="189"/>
    </row>
    <row r="4049" spans="1:23" s="190" customFormat="1" ht="56.25" x14ac:dyDescent="0.25">
      <c r="A4049" s="180" t="s">
        <v>225</v>
      </c>
      <c r="B4049" s="181" t="s">
        <v>7695</v>
      </c>
      <c r="C4049" s="182" t="s">
        <v>225</v>
      </c>
      <c r="D4049" s="183" t="s">
        <v>36</v>
      </c>
      <c r="E4049" s="181" t="s">
        <v>35</v>
      </c>
      <c r="F4049" s="183" t="s">
        <v>35</v>
      </c>
      <c r="G4049" s="181" t="s">
        <v>7376</v>
      </c>
      <c r="H4049" s="184" t="s">
        <v>7090</v>
      </c>
      <c r="I4049" s="185" t="s">
        <v>190</v>
      </c>
      <c r="J4049" s="181" t="s">
        <v>35</v>
      </c>
      <c r="K4049" s="181" t="s">
        <v>225</v>
      </c>
      <c r="L4049" s="186" t="s">
        <v>225</v>
      </c>
      <c r="M4049" s="187" t="s">
        <v>225</v>
      </c>
      <c r="N4049" s="183" t="s">
        <v>36</v>
      </c>
      <c r="O4049" s="181" t="s">
        <v>7376</v>
      </c>
      <c r="P4049" s="184" t="s">
        <v>7090</v>
      </c>
      <c r="Q4049" s="185" t="s">
        <v>190</v>
      </c>
      <c r="R4049" s="181" t="s">
        <v>35</v>
      </c>
      <c r="S4049" s="181" t="s">
        <v>225</v>
      </c>
      <c r="T4049" s="186" t="s">
        <v>225</v>
      </c>
      <c r="U4049" s="187" t="s">
        <v>225</v>
      </c>
      <c r="V4049" s="188" t="str" cm="1">
        <f t="array" ref="V4049">IF(SUM(LEN(A4049:U4049))=0,"",IF(OR(OR(ISBLANK(E4049),SUM(LEN(B4049),LEN(C4049))=0),AND(NOT(D4049="Unknown"),ISBLANK(I4049)),AND(NOT(N4049="Unknown"),ISBLANK(Q4049))),"Missing Information", INDEX(Table15[Entire Service Line Classification], MATCH(SUMIFS(Table15[Unique ID],Table15[System-Owned Portion],D4049,Table15[If Material Anything Other than "Lead" in Column E,Was Material Ever Previously Lead?],F4049,Table15[Customer-Owned Portion],N4049),Table15[Unique ID],0),0)))</f>
        <v>Non-lead</v>
      </c>
      <c r="W4049" s="189"/>
    </row>
    <row r="4050" spans="1:23" s="190" customFormat="1" ht="56.25" x14ac:dyDescent="0.25">
      <c r="A4050" s="180" t="s">
        <v>225</v>
      </c>
      <c r="B4050" s="181" t="s">
        <v>7696</v>
      </c>
      <c r="C4050" s="182" t="s">
        <v>225</v>
      </c>
      <c r="D4050" s="183" t="s">
        <v>36</v>
      </c>
      <c r="E4050" s="181" t="s">
        <v>35</v>
      </c>
      <c r="F4050" s="183" t="s">
        <v>35</v>
      </c>
      <c r="G4050" s="181" t="s">
        <v>7391</v>
      </c>
      <c r="H4050" s="184" t="s">
        <v>7090</v>
      </c>
      <c r="I4050" s="185" t="s">
        <v>190</v>
      </c>
      <c r="J4050" s="181" t="s">
        <v>35</v>
      </c>
      <c r="K4050" s="181" t="s">
        <v>225</v>
      </c>
      <c r="L4050" s="186" t="s">
        <v>225</v>
      </c>
      <c r="M4050" s="187" t="s">
        <v>225</v>
      </c>
      <c r="N4050" s="183" t="s">
        <v>36</v>
      </c>
      <c r="O4050" s="181" t="s">
        <v>7391</v>
      </c>
      <c r="P4050" s="184" t="s">
        <v>7090</v>
      </c>
      <c r="Q4050" s="185" t="s">
        <v>190</v>
      </c>
      <c r="R4050" s="181" t="s">
        <v>35</v>
      </c>
      <c r="S4050" s="181" t="s">
        <v>225</v>
      </c>
      <c r="T4050" s="186" t="s">
        <v>225</v>
      </c>
      <c r="U4050" s="187" t="s">
        <v>225</v>
      </c>
      <c r="V4050" s="188" t="str" cm="1">
        <f t="array" ref="V4050">IF(SUM(LEN(A4050:U4050))=0,"",IF(OR(OR(ISBLANK(E4050),SUM(LEN(B4050),LEN(C4050))=0),AND(NOT(D4050="Unknown"),ISBLANK(I4050)),AND(NOT(N4050="Unknown"),ISBLANK(Q4050))),"Missing Information", INDEX(Table15[Entire Service Line Classification], MATCH(SUMIFS(Table15[Unique ID],Table15[System-Owned Portion],D4050,Table15[If Material Anything Other than "Lead" in Column E,Was Material Ever Previously Lead?],F4050,Table15[Customer-Owned Portion],N4050),Table15[Unique ID],0),0)))</f>
        <v>Non-lead</v>
      </c>
      <c r="W4050" s="189"/>
    </row>
    <row r="4051" spans="1:23" s="190" customFormat="1" ht="56.25" x14ac:dyDescent="0.25">
      <c r="A4051" s="180" t="s">
        <v>225</v>
      </c>
      <c r="B4051" s="181" t="s">
        <v>7697</v>
      </c>
      <c r="C4051" s="182" t="s">
        <v>225</v>
      </c>
      <c r="D4051" s="183" t="s">
        <v>36</v>
      </c>
      <c r="E4051" s="181" t="s">
        <v>35</v>
      </c>
      <c r="F4051" s="183" t="s">
        <v>35</v>
      </c>
      <c r="G4051" s="181" t="s">
        <v>7376</v>
      </c>
      <c r="H4051" s="184" t="s">
        <v>7090</v>
      </c>
      <c r="I4051" s="185" t="s">
        <v>190</v>
      </c>
      <c r="J4051" s="181" t="s">
        <v>35</v>
      </c>
      <c r="K4051" s="181" t="s">
        <v>225</v>
      </c>
      <c r="L4051" s="186" t="s">
        <v>225</v>
      </c>
      <c r="M4051" s="187" t="s">
        <v>225</v>
      </c>
      <c r="N4051" s="183" t="s">
        <v>36</v>
      </c>
      <c r="O4051" s="181" t="s">
        <v>7376</v>
      </c>
      <c r="P4051" s="184" t="s">
        <v>7090</v>
      </c>
      <c r="Q4051" s="185" t="s">
        <v>190</v>
      </c>
      <c r="R4051" s="181" t="s">
        <v>35</v>
      </c>
      <c r="S4051" s="181" t="s">
        <v>225</v>
      </c>
      <c r="T4051" s="186" t="s">
        <v>225</v>
      </c>
      <c r="U4051" s="187" t="s">
        <v>225</v>
      </c>
      <c r="V4051" s="188" t="str" cm="1">
        <f t="array" ref="V4051">IF(SUM(LEN(A4051:U4051))=0,"",IF(OR(OR(ISBLANK(E4051),SUM(LEN(B4051),LEN(C4051))=0),AND(NOT(D4051="Unknown"),ISBLANK(I4051)),AND(NOT(N4051="Unknown"),ISBLANK(Q4051))),"Missing Information", INDEX(Table15[Entire Service Line Classification], MATCH(SUMIFS(Table15[Unique ID],Table15[System-Owned Portion],D4051,Table15[If Material Anything Other than "Lead" in Column E,Was Material Ever Previously Lead?],F4051,Table15[Customer-Owned Portion],N4051),Table15[Unique ID],0),0)))</f>
        <v>Non-lead</v>
      </c>
      <c r="W4051" s="189"/>
    </row>
    <row r="4052" spans="1:23" s="190" customFormat="1" ht="56.25" x14ac:dyDescent="0.25">
      <c r="A4052" s="180" t="s">
        <v>225</v>
      </c>
      <c r="B4052" s="181" t="s">
        <v>7698</v>
      </c>
      <c r="C4052" s="182" t="s">
        <v>225</v>
      </c>
      <c r="D4052" s="183" t="s">
        <v>36</v>
      </c>
      <c r="E4052" s="181" t="s">
        <v>35</v>
      </c>
      <c r="F4052" s="183" t="s">
        <v>35</v>
      </c>
      <c r="G4052" s="181" t="s">
        <v>7376</v>
      </c>
      <c r="H4052" s="184" t="s">
        <v>7090</v>
      </c>
      <c r="I4052" s="185" t="s">
        <v>190</v>
      </c>
      <c r="J4052" s="181" t="s">
        <v>35</v>
      </c>
      <c r="K4052" s="181" t="s">
        <v>225</v>
      </c>
      <c r="L4052" s="186" t="s">
        <v>225</v>
      </c>
      <c r="M4052" s="187" t="s">
        <v>225</v>
      </c>
      <c r="N4052" s="183" t="s">
        <v>36</v>
      </c>
      <c r="O4052" s="181" t="s">
        <v>7376</v>
      </c>
      <c r="P4052" s="184" t="s">
        <v>7090</v>
      </c>
      <c r="Q4052" s="185" t="s">
        <v>190</v>
      </c>
      <c r="R4052" s="181" t="s">
        <v>35</v>
      </c>
      <c r="S4052" s="181" t="s">
        <v>225</v>
      </c>
      <c r="T4052" s="186" t="s">
        <v>225</v>
      </c>
      <c r="U4052" s="187" t="s">
        <v>225</v>
      </c>
      <c r="V4052" s="188" t="str" cm="1">
        <f t="array" ref="V4052">IF(SUM(LEN(A4052:U4052))=0,"",IF(OR(OR(ISBLANK(E4052),SUM(LEN(B4052),LEN(C4052))=0),AND(NOT(D4052="Unknown"),ISBLANK(I4052)),AND(NOT(N4052="Unknown"),ISBLANK(Q4052))),"Missing Information", INDEX(Table15[Entire Service Line Classification], MATCH(SUMIFS(Table15[Unique ID],Table15[System-Owned Portion],D4052,Table15[If Material Anything Other than "Lead" in Column E,Was Material Ever Previously Lead?],F4052,Table15[Customer-Owned Portion],N4052),Table15[Unique ID],0),0)))</f>
        <v>Non-lead</v>
      </c>
      <c r="W4052" s="189"/>
    </row>
    <row r="4053" spans="1:23" s="190" customFormat="1" ht="56.25" x14ac:dyDescent="0.25">
      <c r="A4053" s="180" t="s">
        <v>225</v>
      </c>
      <c r="B4053" s="181" t="s">
        <v>7699</v>
      </c>
      <c r="C4053" s="182" t="s">
        <v>225</v>
      </c>
      <c r="D4053" s="183" t="s">
        <v>36</v>
      </c>
      <c r="E4053" s="181" t="s">
        <v>35</v>
      </c>
      <c r="F4053" s="183" t="s">
        <v>35</v>
      </c>
      <c r="G4053" s="181" t="s">
        <v>7376</v>
      </c>
      <c r="H4053" s="184" t="s">
        <v>7090</v>
      </c>
      <c r="I4053" s="185" t="s">
        <v>190</v>
      </c>
      <c r="J4053" s="181" t="s">
        <v>35</v>
      </c>
      <c r="K4053" s="181" t="s">
        <v>225</v>
      </c>
      <c r="L4053" s="186" t="s">
        <v>225</v>
      </c>
      <c r="M4053" s="187" t="s">
        <v>225</v>
      </c>
      <c r="N4053" s="183" t="s">
        <v>36</v>
      </c>
      <c r="O4053" s="181" t="s">
        <v>7376</v>
      </c>
      <c r="P4053" s="184" t="s">
        <v>7090</v>
      </c>
      <c r="Q4053" s="185" t="s">
        <v>190</v>
      </c>
      <c r="R4053" s="181" t="s">
        <v>35</v>
      </c>
      <c r="S4053" s="181" t="s">
        <v>225</v>
      </c>
      <c r="T4053" s="186" t="s">
        <v>225</v>
      </c>
      <c r="U4053" s="187" t="s">
        <v>225</v>
      </c>
      <c r="V4053" s="188" t="str" cm="1">
        <f t="array" ref="V4053">IF(SUM(LEN(A4053:U4053))=0,"",IF(OR(OR(ISBLANK(E4053),SUM(LEN(B4053),LEN(C4053))=0),AND(NOT(D4053="Unknown"),ISBLANK(I4053)),AND(NOT(N4053="Unknown"),ISBLANK(Q4053))),"Missing Information", INDEX(Table15[Entire Service Line Classification], MATCH(SUMIFS(Table15[Unique ID],Table15[System-Owned Portion],D4053,Table15[If Material Anything Other than "Lead" in Column E,Was Material Ever Previously Lead?],F4053,Table15[Customer-Owned Portion],N4053),Table15[Unique ID],0),0)))</f>
        <v>Non-lead</v>
      </c>
      <c r="W4053" s="189"/>
    </row>
    <row r="4054" spans="1:23" s="190" customFormat="1" ht="56.25" x14ac:dyDescent="0.25">
      <c r="A4054" s="180" t="s">
        <v>225</v>
      </c>
      <c r="B4054" s="181" t="s">
        <v>7700</v>
      </c>
      <c r="C4054" s="182" t="s">
        <v>225</v>
      </c>
      <c r="D4054" s="183" t="s">
        <v>36</v>
      </c>
      <c r="E4054" s="181" t="s">
        <v>35</v>
      </c>
      <c r="F4054" s="183" t="s">
        <v>35</v>
      </c>
      <c r="G4054" s="181" t="s">
        <v>7376</v>
      </c>
      <c r="H4054" s="184" t="s">
        <v>7090</v>
      </c>
      <c r="I4054" s="185" t="s">
        <v>190</v>
      </c>
      <c r="J4054" s="181" t="s">
        <v>35</v>
      </c>
      <c r="K4054" s="181" t="s">
        <v>225</v>
      </c>
      <c r="L4054" s="186" t="s">
        <v>225</v>
      </c>
      <c r="M4054" s="187" t="s">
        <v>225</v>
      </c>
      <c r="N4054" s="183" t="s">
        <v>36</v>
      </c>
      <c r="O4054" s="181" t="s">
        <v>7376</v>
      </c>
      <c r="P4054" s="184" t="s">
        <v>7090</v>
      </c>
      <c r="Q4054" s="185" t="s">
        <v>190</v>
      </c>
      <c r="R4054" s="181" t="s">
        <v>35</v>
      </c>
      <c r="S4054" s="181" t="s">
        <v>225</v>
      </c>
      <c r="T4054" s="186" t="s">
        <v>225</v>
      </c>
      <c r="U4054" s="187" t="s">
        <v>225</v>
      </c>
      <c r="V4054" s="188" t="str" cm="1">
        <f t="array" ref="V4054">IF(SUM(LEN(A4054:U4054))=0,"",IF(OR(OR(ISBLANK(E4054),SUM(LEN(B4054),LEN(C4054))=0),AND(NOT(D4054="Unknown"),ISBLANK(I4054)),AND(NOT(N4054="Unknown"),ISBLANK(Q4054))),"Missing Information", INDEX(Table15[Entire Service Line Classification], MATCH(SUMIFS(Table15[Unique ID],Table15[System-Owned Portion],D4054,Table15[If Material Anything Other than "Lead" in Column E,Was Material Ever Previously Lead?],F4054,Table15[Customer-Owned Portion],N4054),Table15[Unique ID],0),0)))</f>
        <v>Non-lead</v>
      </c>
      <c r="W4054" s="189"/>
    </row>
    <row r="4055" spans="1:23" s="190" customFormat="1" ht="56.25" x14ac:dyDescent="0.25">
      <c r="A4055" s="180" t="s">
        <v>225</v>
      </c>
      <c r="B4055" s="181" t="s">
        <v>7701</v>
      </c>
      <c r="C4055" s="182" t="s">
        <v>225</v>
      </c>
      <c r="D4055" s="183" t="s">
        <v>36</v>
      </c>
      <c r="E4055" s="181" t="s">
        <v>35</v>
      </c>
      <c r="F4055" s="183" t="s">
        <v>35</v>
      </c>
      <c r="G4055" s="181" t="s">
        <v>7376</v>
      </c>
      <c r="H4055" s="184" t="s">
        <v>7090</v>
      </c>
      <c r="I4055" s="185" t="s">
        <v>190</v>
      </c>
      <c r="J4055" s="181" t="s">
        <v>35</v>
      </c>
      <c r="K4055" s="181" t="s">
        <v>225</v>
      </c>
      <c r="L4055" s="186" t="s">
        <v>225</v>
      </c>
      <c r="M4055" s="187" t="s">
        <v>225</v>
      </c>
      <c r="N4055" s="183" t="s">
        <v>36</v>
      </c>
      <c r="O4055" s="181" t="s">
        <v>7376</v>
      </c>
      <c r="P4055" s="184" t="s">
        <v>7090</v>
      </c>
      <c r="Q4055" s="185" t="s">
        <v>190</v>
      </c>
      <c r="R4055" s="181" t="s">
        <v>35</v>
      </c>
      <c r="S4055" s="181" t="s">
        <v>225</v>
      </c>
      <c r="T4055" s="186" t="s">
        <v>225</v>
      </c>
      <c r="U4055" s="187" t="s">
        <v>225</v>
      </c>
      <c r="V4055" s="188" t="str" cm="1">
        <f t="array" ref="V4055">IF(SUM(LEN(A4055:U4055))=0,"",IF(OR(OR(ISBLANK(E4055),SUM(LEN(B4055),LEN(C4055))=0),AND(NOT(D4055="Unknown"),ISBLANK(I4055)),AND(NOT(N4055="Unknown"),ISBLANK(Q4055))),"Missing Information", INDEX(Table15[Entire Service Line Classification], MATCH(SUMIFS(Table15[Unique ID],Table15[System-Owned Portion],D4055,Table15[If Material Anything Other than "Lead" in Column E,Was Material Ever Previously Lead?],F4055,Table15[Customer-Owned Portion],N4055),Table15[Unique ID],0),0)))</f>
        <v>Non-lead</v>
      </c>
      <c r="W4055" s="189"/>
    </row>
    <row r="4056" spans="1:23" s="190" customFormat="1" ht="56.25" x14ac:dyDescent="0.25">
      <c r="A4056" s="180" t="s">
        <v>225</v>
      </c>
      <c r="B4056" s="181" t="s">
        <v>7702</v>
      </c>
      <c r="C4056" s="182" t="s">
        <v>225</v>
      </c>
      <c r="D4056" s="183" t="s">
        <v>36</v>
      </c>
      <c r="E4056" s="181" t="s">
        <v>35</v>
      </c>
      <c r="F4056" s="183" t="s">
        <v>35</v>
      </c>
      <c r="G4056" s="181" t="s">
        <v>7376</v>
      </c>
      <c r="H4056" s="184" t="s">
        <v>7090</v>
      </c>
      <c r="I4056" s="185" t="s">
        <v>190</v>
      </c>
      <c r="J4056" s="181" t="s">
        <v>35</v>
      </c>
      <c r="K4056" s="181" t="s">
        <v>225</v>
      </c>
      <c r="L4056" s="186" t="s">
        <v>225</v>
      </c>
      <c r="M4056" s="187" t="s">
        <v>225</v>
      </c>
      <c r="N4056" s="183" t="s">
        <v>36</v>
      </c>
      <c r="O4056" s="181" t="s">
        <v>7376</v>
      </c>
      <c r="P4056" s="184" t="s">
        <v>7090</v>
      </c>
      <c r="Q4056" s="185" t="s">
        <v>190</v>
      </c>
      <c r="R4056" s="181" t="s">
        <v>35</v>
      </c>
      <c r="S4056" s="181" t="s">
        <v>225</v>
      </c>
      <c r="T4056" s="186" t="s">
        <v>225</v>
      </c>
      <c r="U4056" s="187" t="s">
        <v>225</v>
      </c>
      <c r="V4056" s="188" t="str" cm="1">
        <f t="array" ref="V4056">IF(SUM(LEN(A4056:U4056))=0,"",IF(OR(OR(ISBLANK(E4056),SUM(LEN(B4056),LEN(C4056))=0),AND(NOT(D4056="Unknown"),ISBLANK(I4056)),AND(NOT(N4056="Unknown"),ISBLANK(Q4056))),"Missing Information", INDEX(Table15[Entire Service Line Classification], MATCH(SUMIFS(Table15[Unique ID],Table15[System-Owned Portion],D4056,Table15[If Material Anything Other than "Lead" in Column E,Was Material Ever Previously Lead?],F4056,Table15[Customer-Owned Portion],N4056),Table15[Unique ID],0),0)))</f>
        <v>Non-lead</v>
      </c>
      <c r="W4056" s="189"/>
    </row>
    <row r="4057" spans="1:23" s="190" customFormat="1" ht="56.25" x14ac:dyDescent="0.25">
      <c r="A4057" s="180" t="s">
        <v>225</v>
      </c>
      <c r="B4057" s="181" t="s">
        <v>7703</v>
      </c>
      <c r="C4057" s="182" t="s">
        <v>225</v>
      </c>
      <c r="D4057" s="183" t="s">
        <v>36</v>
      </c>
      <c r="E4057" s="181" t="s">
        <v>35</v>
      </c>
      <c r="F4057" s="183" t="s">
        <v>35</v>
      </c>
      <c r="G4057" s="181" t="s">
        <v>7391</v>
      </c>
      <c r="H4057" s="184" t="s">
        <v>7090</v>
      </c>
      <c r="I4057" s="185" t="s">
        <v>190</v>
      </c>
      <c r="J4057" s="181" t="s">
        <v>35</v>
      </c>
      <c r="K4057" s="181" t="s">
        <v>225</v>
      </c>
      <c r="L4057" s="186" t="s">
        <v>225</v>
      </c>
      <c r="M4057" s="187" t="s">
        <v>225</v>
      </c>
      <c r="N4057" s="183" t="s">
        <v>36</v>
      </c>
      <c r="O4057" s="181" t="s">
        <v>7391</v>
      </c>
      <c r="P4057" s="184" t="s">
        <v>7090</v>
      </c>
      <c r="Q4057" s="185" t="s">
        <v>190</v>
      </c>
      <c r="R4057" s="181" t="s">
        <v>35</v>
      </c>
      <c r="S4057" s="181" t="s">
        <v>225</v>
      </c>
      <c r="T4057" s="186" t="s">
        <v>225</v>
      </c>
      <c r="U4057" s="187" t="s">
        <v>225</v>
      </c>
      <c r="V4057" s="188" t="str" cm="1">
        <f t="array" ref="V4057">IF(SUM(LEN(A4057:U4057))=0,"",IF(OR(OR(ISBLANK(E4057),SUM(LEN(B4057),LEN(C4057))=0),AND(NOT(D4057="Unknown"),ISBLANK(I4057)),AND(NOT(N4057="Unknown"),ISBLANK(Q4057))),"Missing Information", INDEX(Table15[Entire Service Line Classification], MATCH(SUMIFS(Table15[Unique ID],Table15[System-Owned Portion],D4057,Table15[If Material Anything Other than "Lead" in Column E,Was Material Ever Previously Lead?],F4057,Table15[Customer-Owned Portion],N4057),Table15[Unique ID],0),0)))</f>
        <v>Non-lead</v>
      </c>
      <c r="W4057" s="189"/>
    </row>
    <row r="4058" spans="1:23" s="190" customFormat="1" ht="56.25" x14ac:dyDescent="0.25">
      <c r="A4058" s="180" t="s">
        <v>225</v>
      </c>
      <c r="B4058" s="181" t="s">
        <v>7704</v>
      </c>
      <c r="C4058" s="182" t="s">
        <v>225</v>
      </c>
      <c r="D4058" s="183" t="s">
        <v>36</v>
      </c>
      <c r="E4058" s="181" t="s">
        <v>35</v>
      </c>
      <c r="F4058" s="183" t="s">
        <v>35</v>
      </c>
      <c r="G4058" s="181" t="s">
        <v>7376</v>
      </c>
      <c r="H4058" s="184" t="s">
        <v>7090</v>
      </c>
      <c r="I4058" s="185" t="s">
        <v>190</v>
      </c>
      <c r="J4058" s="181" t="s">
        <v>35</v>
      </c>
      <c r="K4058" s="181" t="s">
        <v>225</v>
      </c>
      <c r="L4058" s="186" t="s">
        <v>225</v>
      </c>
      <c r="M4058" s="187" t="s">
        <v>225</v>
      </c>
      <c r="N4058" s="183" t="s">
        <v>36</v>
      </c>
      <c r="O4058" s="181" t="s">
        <v>7376</v>
      </c>
      <c r="P4058" s="184" t="s">
        <v>7090</v>
      </c>
      <c r="Q4058" s="185" t="s">
        <v>190</v>
      </c>
      <c r="R4058" s="181" t="s">
        <v>35</v>
      </c>
      <c r="S4058" s="181" t="s">
        <v>225</v>
      </c>
      <c r="T4058" s="186" t="s">
        <v>225</v>
      </c>
      <c r="U4058" s="187" t="s">
        <v>225</v>
      </c>
      <c r="V4058" s="188" t="str" cm="1">
        <f t="array" ref="V4058">IF(SUM(LEN(A4058:U4058))=0,"",IF(OR(OR(ISBLANK(E4058),SUM(LEN(B4058),LEN(C4058))=0),AND(NOT(D4058="Unknown"),ISBLANK(I4058)),AND(NOT(N4058="Unknown"),ISBLANK(Q4058))),"Missing Information", INDEX(Table15[Entire Service Line Classification], MATCH(SUMIFS(Table15[Unique ID],Table15[System-Owned Portion],D4058,Table15[If Material Anything Other than "Lead" in Column E,Was Material Ever Previously Lead?],F4058,Table15[Customer-Owned Portion],N4058),Table15[Unique ID],0),0)))</f>
        <v>Non-lead</v>
      </c>
      <c r="W4058" s="189"/>
    </row>
    <row r="4059" spans="1:23" s="190" customFormat="1" ht="56.25" x14ac:dyDescent="0.25">
      <c r="A4059" s="180" t="s">
        <v>225</v>
      </c>
      <c r="B4059" s="181" t="s">
        <v>7705</v>
      </c>
      <c r="C4059" s="182" t="s">
        <v>225</v>
      </c>
      <c r="D4059" s="183" t="s">
        <v>36</v>
      </c>
      <c r="E4059" s="181" t="s">
        <v>35</v>
      </c>
      <c r="F4059" s="183" t="s">
        <v>35</v>
      </c>
      <c r="G4059" s="181" t="s">
        <v>7376</v>
      </c>
      <c r="H4059" s="184" t="s">
        <v>7090</v>
      </c>
      <c r="I4059" s="185" t="s">
        <v>190</v>
      </c>
      <c r="J4059" s="181" t="s">
        <v>35</v>
      </c>
      <c r="K4059" s="181" t="s">
        <v>225</v>
      </c>
      <c r="L4059" s="186" t="s">
        <v>225</v>
      </c>
      <c r="M4059" s="187" t="s">
        <v>225</v>
      </c>
      <c r="N4059" s="183" t="s">
        <v>36</v>
      </c>
      <c r="O4059" s="181" t="s">
        <v>7376</v>
      </c>
      <c r="P4059" s="184" t="s">
        <v>7090</v>
      </c>
      <c r="Q4059" s="185" t="s">
        <v>190</v>
      </c>
      <c r="R4059" s="181" t="s">
        <v>35</v>
      </c>
      <c r="S4059" s="181" t="s">
        <v>225</v>
      </c>
      <c r="T4059" s="186" t="s">
        <v>225</v>
      </c>
      <c r="U4059" s="187" t="s">
        <v>225</v>
      </c>
      <c r="V4059" s="188" t="str" cm="1">
        <f t="array" ref="V4059">IF(SUM(LEN(A4059:U4059))=0,"",IF(OR(OR(ISBLANK(E4059),SUM(LEN(B4059),LEN(C4059))=0),AND(NOT(D4059="Unknown"),ISBLANK(I4059)),AND(NOT(N4059="Unknown"),ISBLANK(Q4059))),"Missing Information", INDEX(Table15[Entire Service Line Classification], MATCH(SUMIFS(Table15[Unique ID],Table15[System-Owned Portion],D4059,Table15[If Material Anything Other than "Lead" in Column E,Was Material Ever Previously Lead?],F4059,Table15[Customer-Owned Portion],N4059),Table15[Unique ID],0),0)))</f>
        <v>Non-lead</v>
      </c>
      <c r="W4059" s="189"/>
    </row>
    <row r="4060" spans="1:23" s="190" customFormat="1" ht="56.25" x14ac:dyDescent="0.25">
      <c r="A4060" s="180" t="s">
        <v>225</v>
      </c>
      <c r="B4060" s="181" t="s">
        <v>7706</v>
      </c>
      <c r="C4060" s="182" t="s">
        <v>225</v>
      </c>
      <c r="D4060" s="183" t="s">
        <v>36</v>
      </c>
      <c r="E4060" s="181" t="s">
        <v>35</v>
      </c>
      <c r="F4060" s="183" t="s">
        <v>35</v>
      </c>
      <c r="G4060" s="181" t="s">
        <v>7376</v>
      </c>
      <c r="H4060" s="184" t="s">
        <v>7090</v>
      </c>
      <c r="I4060" s="185" t="s">
        <v>190</v>
      </c>
      <c r="J4060" s="181" t="s">
        <v>35</v>
      </c>
      <c r="K4060" s="181" t="s">
        <v>225</v>
      </c>
      <c r="L4060" s="186" t="s">
        <v>225</v>
      </c>
      <c r="M4060" s="187" t="s">
        <v>225</v>
      </c>
      <c r="N4060" s="183" t="s">
        <v>36</v>
      </c>
      <c r="O4060" s="181" t="s">
        <v>7376</v>
      </c>
      <c r="P4060" s="184" t="s">
        <v>7090</v>
      </c>
      <c r="Q4060" s="185" t="s">
        <v>190</v>
      </c>
      <c r="R4060" s="181" t="s">
        <v>35</v>
      </c>
      <c r="S4060" s="181" t="s">
        <v>225</v>
      </c>
      <c r="T4060" s="186" t="s">
        <v>225</v>
      </c>
      <c r="U4060" s="187" t="s">
        <v>225</v>
      </c>
      <c r="V4060" s="188" t="str" cm="1">
        <f t="array" ref="V4060">IF(SUM(LEN(A4060:U4060))=0,"",IF(OR(OR(ISBLANK(E4060),SUM(LEN(B4060),LEN(C4060))=0),AND(NOT(D4060="Unknown"),ISBLANK(I4060)),AND(NOT(N4060="Unknown"),ISBLANK(Q4060))),"Missing Information", INDEX(Table15[Entire Service Line Classification], MATCH(SUMIFS(Table15[Unique ID],Table15[System-Owned Portion],D4060,Table15[If Material Anything Other than "Lead" in Column E,Was Material Ever Previously Lead?],F4060,Table15[Customer-Owned Portion],N4060),Table15[Unique ID],0),0)))</f>
        <v>Non-lead</v>
      </c>
      <c r="W4060" s="189"/>
    </row>
    <row r="4061" spans="1:23" s="190" customFormat="1" ht="56.25" x14ac:dyDescent="0.25">
      <c r="A4061" s="180" t="s">
        <v>225</v>
      </c>
      <c r="B4061" s="181" t="s">
        <v>7707</v>
      </c>
      <c r="C4061" s="182" t="s">
        <v>225</v>
      </c>
      <c r="D4061" s="183" t="s">
        <v>36</v>
      </c>
      <c r="E4061" s="181" t="s">
        <v>35</v>
      </c>
      <c r="F4061" s="183" t="s">
        <v>35</v>
      </c>
      <c r="G4061" s="181" t="s">
        <v>7376</v>
      </c>
      <c r="H4061" s="184" t="s">
        <v>7090</v>
      </c>
      <c r="I4061" s="185" t="s">
        <v>190</v>
      </c>
      <c r="J4061" s="181" t="s">
        <v>35</v>
      </c>
      <c r="K4061" s="181" t="s">
        <v>225</v>
      </c>
      <c r="L4061" s="186" t="s">
        <v>225</v>
      </c>
      <c r="M4061" s="187" t="s">
        <v>225</v>
      </c>
      <c r="N4061" s="183" t="s">
        <v>36</v>
      </c>
      <c r="O4061" s="181" t="s">
        <v>7376</v>
      </c>
      <c r="P4061" s="184" t="s">
        <v>7090</v>
      </c>
      <c r="Q4061" s="185" t="s">
        <v>190</v>
      </c>
      <c r="R4061" s="181" t="s">
        <v>35</v>
      </c>
      <c r="S4061" s="181" t="s">
        <v>225</v>
      </c>
      <c r="T4061" s="186" t="s">
        <v>225</v>
      </c>
      <c r="U4061" s="187" t="s">
        <v>225</v>
      </c>
      <c r="V4061" s="188" t="str" cm="1">
        <f t="array" ref="V4061">IF(SUM(LEN(A4061:U4061))=0,"",IF(OR(OR(ISBLANK(E4061),SUM(LEN(B4061),LEN(C4061))=0),AND(NOT(D4061="Unknown"),ISBLANK(I4061)),AND(NOT(N4061="Unknown"),ISBLANK(Q4061))),"Missing Information", INDEX(Table15[Entire Service Line Classification], MATCH(SUMIFS(Table15[Unique ID],Table15[System-Owned Portion],D4061,Table15[If Material Anything Other than "Lead" in Column E,Was Material Ever Previously Lead?],F4061,Table15[Customer-Owned Portion],N4061),Table15[Unique ID],0),0)))</f>
        <v>Non-lead</v>
      </c>
      <c r="W4061" s="189"/>
    </row>
    <row r="4062" spans="1:23" s="190" customFormat="1" ht="56.25" x14ac:dyDescent="0.25">
      <c r="A4062" s="180" t="s">
        <v>225</v>
      </c>
      <c r="B4062" s="181" t="s">
        <v>7708</v>
      </c>
      <c r="C4062" s="182" t="s">
        <v>225</v>
      </c>
      <c r="D4062" s="183" t="s">
        <v>36</v>
      </c>
      <c r="E4062" s="181" t="s">
        <v>35</v>
      </c>
      <c r="F4062" s="183" t="s">
        <v>35</v>
      </c>
      <c r="G4062" s="181" t="s">
        <v>7376</v>
      </c>
      <c r="H4062" s="184" t="s">
        <v>7090</v>
      </c>
      <c r="I4062" s="185" t="s">
        <v>190</v>
      </c>
      <c r="J4062" s="181" t="s">
        <v>35</v>
      </c>
      <c r="K4062" s="181" t="s">
        <v>225</v>
      </c>
      <c r="L4062" s="186" t="s">
        <v>225</v>
      </c>
      <c r="M4062" s="187" t="s">
        <v>225</v>
      </c>
      <c r="N4062" s="183" t="s">
        <v>36</v>
      </c>
      <c r="O4062" s="181" t="s">
        <v>7376</v>
      </c>
      <c r="P4062" s="184" t="s">
        <v>7090</v>
      </c>
      <c r="Q4062" s="185" t="s">
        <v>190</v>
      </c>
      <c r="R4062" s="181" t="s">
        <v>35</v>
      </c>
      <c r="S4062" s="181" t="s">
        <v>225</v>
      </c>
      <c r="T4062" s="186" t="s">
        <v>225</v>
      </c>
      <c r="U4062" s="187" t="s">
        <v>225</v>
      </c>
      <c r="V4062" s="188" t="str" cm="1">
        <f t="array" ref="V4062">IF(SUM(LEN(A4062:U4062))=0,"",IF(OR(OR(ISBLANK(E4062),SUM(LEN(B4062),LEN(C4062))=0),AND(NOT(D4062="Unknown"),ISBLANK(I4062)),AND(NOT(N4062="Unknown"),ISBLANK(Q4062))),"Missing Information", INDEX(Table15[Entire Service Line Classification], MATCH(SUMIFS(Table15[Unique ID],Table15[System-Owned Portion],D4062,Table15[If Material Anything Other than "Lead" in Column E,Was Material Ever Previously Lead?],F4062,Table15[Customer-Owned Portion],N4062),Table15[Unique ID],0),0)))</f>
        <v>Non-lead</v>
      </c>
      <c r="W4062" s="189"/>
    </row>
    <row r="4063" spans="1:23" s="190" customFormat="1" ht="56.25" x14ac:dyDescent="0.25">
      <c r="A4063" s="180" t="s">
        <v>225</v>
      </c>
      <c r="B4063" s="181" t="s">
        <v>7709</v>
      </c>
      <c r="C4063" s="182" t="s">
        <v>225</v>
      </c>
      <c r="D4063" s="183" t="s">
        <v>36</v>
      </c>
      <c r="E4063" s="181" t="s">
        <v>35</v>
      </c>
      <c r="F4063" s="183" t="s">
        <v>35</v>
      </c>
      <c r="G4063" s="181" t="s">
        <v>7391</v>
      </c>
      <c r="H4063" s="184" t="s">
        <v>7090</v>
      </c>
      <c r="I4063" s="185" t="s">
        <v>190</v>
      </c>
      <c r="J4063" s="181" t="s">
        <v>35</v>
      </c>
      <c r="K4063" s="181" t="s">
        <v>225</v>
      </c>
      <c r="L4063" s="186" t="s">
        <v>225</v>
      </c>
      <c r="M4063" s="187" t="s">
        <v>225</v>
      </c>
      <c r="N4063" s="183" t="s">
        <v>36</v>
      </c>
      <c r="O4063" s="181" t="s">
        <v>7391</v>
      </c>
      <c r="P4063" s="184" t="s">
        <v>7090</v>
      </c>
      <c r="Q4063" s="185" t="s">
        <v>190</v>
      </c>
      <c r="R4063" s="181" t="s">
        <v>35</v>
      </c>
      <c r="S4063" s="181" t="s">
        <v>225</v>
      </c>
      <c r="T4063" s="186" t="s">
        <v>225</v>
      </c>
      <c r="U4063" s="187" t="s">
        <v>225</v>
      </c>
      <c r="V4063" s="188" t="str" cm="1">
        <f t="array" ref="V4063">IF(SUM(LEN(A4063:U4063))=0,"",IF(OR(OR(ISBLANK(E4063),SUM(LEN(B4063),LEN(C4063))=0),AND(NOT(D4063="Unknown"),ISBLANK(I4063)),AND(NOT(N4063="Unknown"),ISBLANK(Q4063))),"Missing Information", INDEX(Table15[Entire Service Line Classification], MATCH(SUMIFS(Table15[Unique ID],Table15[System-Owned Portion],D4063,Table15[If Material Anything Other than "Lead" in Column E,Was Material Ever Previously Lead?],F4063,Table15[Customer-Owned Portion],N4063),Table15[Unique ID],0),0)))</f>
        <v>Non-lead</v>
      </c>
      <c r="W4063" s="189"/>
    </row>
    <row r="4064" spans="1:23" s="190" customFormat="1" ht="56.25" x14ac:dyDescent="0.25">
      <c r="A4064" s="180" t="s">
        <v>225</v>
      </c>
      <c r="B4064" s="181" t="s">
        <v>7710</v>
      </c>
      <c r="C4064" s="182" t="s">
        <v>225</v>
      </c>
      <c r="D4064" s="183" t="s">
        <v>36</v>
      </c>
      <c r="E4064" s="181" t="s">
        <v>35</v>
      </c>
      <c r="F4064" s="183" t="s">
        <v>35</v>
      </c>
      <c r="G4064" s="181" t="s">
        <v>7376</v>
      </c>
      <c r="H4064" s="184" t="s">
        <v>7090</v>
      </c>
      <c r="I4064" s="185" t="s">
        <v>190</v>
      </c>
      <c r="J4064" s="181" t="s">
        <v>35</v>
      </c>
      <c r="K4064" s="181" t="s">
        <v>225</v>
      </c>
      <c r="L4064" s="186" t="s">
        <v>225</v>
      </c>
      <c r="M4064" s="187" t="s">
        <v>225</v>
      </c>
      <c r="N4064" s="183" t="s">
        <v>36</v>
      </c>
      <c r="O4064" s="181" t="s">
        <v>7376</v>
      </c>
      <c r="P4064" s="184" t="s">
        <v>7090</v>
      </c>
      <c r="Q4064" s="185" t="s">
        <v>190</v>
      </c>
      <c r="R4064" s="181" t="s">
        <v>35</v>
      </c>
      <c r="S4064" s="181" t="s">
        <v>225</v>
      </c>
      <c r="T4064" s="186" t="s">
        <v>225</v>
      </c>
      <c r="U4064" s="187" t="s">
        <v>225</v>
      </c>
      <c r="V4064" s="188" t="str" cm="1">
        <f t="array" ref="V4064">IF(SUM(LEN(A4064:U4064))=0,"",IF(OR(OR(ISBLANK(E4064),SUM(LEN(B4064),LEN(C4064))=0),AND(NOT(D4064="Unknown"),ISBLANK(I4064)),AND(NOT(N4064="Unknown"),ISBLANK(Q4064))),"Missing Information", INDEX(Table15[Entire Service Line Classification], MATCH(SUMIFS(Table15[Unique ID],Table15[System-Owned Portion],D4064,Table15[If Material Anything Other than "Lead" in Column E,Was Material Ever Previously Lead?],F4064,Table15[Customer-Owned Portion],N4064),Table15[Unique ID],0),0)))</f>
        <v>Non-lead</v>
      </c>
      <c r="W4064" s="189"/>
    </row>
    <row r="4065" spans="1:23" s="190" customFormat="1" ht="56.25" x14ac:dyDescent="0.25">
      <c r="A4065" s="180" t="s">
        <v>225</v>
      </c>
      <c r="B4065" s="181" t="s">
        <v>7711</v>
      </c>
      <c r="C4065" s="182" t="s">
        <v>225</v>
      </c>
      <c r="D4065" s="183" t="s">
        <v>36</v>
      </c>
      <c r="E4065" s="181" t="s">
        <v>35</v>
      </c>
      <c r="F4065" s="183" t="s">
        <v>35</v>
      </c>
      <c r="G4065" s="181" t="s">
        <v>7376</v>
      </c>
      <c r="H4065" s="184" t="s">
        <v>7090</v>
      </c>
      <c r="I4065" s="185" t="s">
        <v>190</v>
      </c>
      <c r="J4065" s="181" t="s">
        <v>35</v>
      </c>
      <c r="K4065" s="181" t="s">
        <v>225</v>
      </c>
      <c r="L4065" s="186" t="s">
        <v>225</v>
      </c>
      <c r="M4065" s="187" t="s">
        <v>225</v>
      </c>
      <c r="N4065" s="183" t="s">
        <v>36</v>
      </c>
      <c r="O4065" s="181" t="s">
        <v>7376</v>
      </c>
      <c r="P4065" s="184" t="s">
        <v>7090</v>
      </c>
      <c r="Q4065" s="185" t="s">
        <v>190</v>
      </c>
      <c r="R4065" s="181" t="s">
        <v>35</v>
      </c>
      <c r="S4065" s="181" t="s">
        <v>225</v>
      </c>
      <c r="T4065" s="186" t="s">
        <v>225</v>
      </c>
      <c r="U4065" s="187" t="s">
        <v>225</v>
      </c>
      <c r="V4065" s="188" t="str" cm="1">
        <f t="array" ref="V4065">IF(SUM(LEN(A4065:U4065))=0,"",IF(OR(OR(ISBLANK(E4065),SUM(LEN(B4065),LEN(C4065))=0),AND(NOT(D4065="Unknown"),ISBLANK(I4065)),AND(NOT(N4065="Unknown"),ISBLANK(Q4065))),"Missing Information", INDEX(Table15[Entire Service Line Classification], MATCH(SUMIFS(Table15[Unique ID],Table15[System-Owned Portion],D4065,Table15[If Material Anything Other than "Lead" in Column E,Was Material Ever Previously Lead?],F4065,Table15[Customer-Owned Portion],N4065),Table15[Unique ID],0),0)))</f>
        <v>Non-lead</v>
      </c>
      <c r="W4065" s="189"/>
    </row>
    <row r="4066" spans="1:23" s="190" customFormat="1" ht="56.25" x14ac:dyDescent="0.25">
      <c r="A4066" s="180" t="s">
        <v>225</v>
      </c>
      <c r="B4066" s="181" t="s">
        <v>7712</v>
      </c>
      <c r="C4066" s="182" t="s">
        <v>225</v>
      </c>
      <c r="D4066" s="183" t="s">
        <v>36</v>
      </c>
      <c r="E4066" s="181" t="s">
        <v>35</v>
      </c>
      <c r="F4066" s="183" t="s">
        <v>35</v>
      </c>
      <c r="G4066" s="181" t="s">
        <v>7376</v>
      </c>
      <c r="H4066" s="184" t="s">
        <v>7090</v>
      </c>
      <c r="I4066" s="185" t="s">
        <v>190</v>
      </c>
      <c r="J4066" s="181" t="s">
        <v>35</v>
      </c>
      <c r="K4066" s="181" t="s">
        <v>225</v>
      </c>
      <c r="L4066" s="186" t="s">
        <v>225</v>
      </c>
      <c r="M4066" s="187" t="s">
        <v>225</v>
      </c>
      <c r="N4066" s="183" t="s">
        <v>36</v>
      </c>
      <c r="O4066" s="181" t="s">
        <v>7376</v>
      </c>
      <c r="P4066" s="184" t="s">
        <v>7090</v>
      </c>
      <c r="Q4066" s="185" t="s">
        <v>190</v>
      </c>
      <c r="R4066" s="181" t="s">
        <v>35</v>
      </c>
      <c r="S4066" s="181" t="s">
        <v>225</v>
      </c>
      <c r="T4066" s="186" t="s">
        <v>225</v>
      </c>
      <c r="U4066" s="187" t="s">
        <v>225</v>
      </c>
      <c r="V4066" s="188" t="str" cm="1">
        <f t="array" ref="V4066">IF(SUM(LEN(A4066:U4066))=0,"",IF(OR(OR(ISBLANK(E4066),SUM(LEN(B4066),LEN(C4066))=0),AND(NOT(D4066="Unknown"),ISBLANK(I4066)),AND(NOT(N4066="Unknown"),ISBLANK(Q4066))),"Missing Information", INDEX(Table15[Entire Service Line Classification], MATCH(SUMIFS(Table15[Unique ID],Table15[System-Owned Portion],D4066,Table15[If Material Anything Other than "Lead" in Column E,Was Material Ever Previously Lead?],F4066,Table15[Customer-Owned Portion],N4066),Table15[Unique ID],0),0)))</f>
        <v>Non-lead</v>
      </c>
      <c r="W4066" s="189"/>
    </row>
    <row r="4067" spans="1:23" s="190" customFormat="1" ht="56.25" x14ac:dyDescent="0.25">
      <c r="A4067" s="180" t="s">
        <v>225</v>
      </c>
      <c r="B4067" s="181" t="s">
        <v>7713</v>
      </c>
      <c r="C4067" s="182" t="s">
        <v>225</v>
      </c>
      <c r="D4067" s="183" t="s">
        <v>36</v>
      </c>
      <c r="E4067" s="181" t="s">
        <v>35</v>
      </c>
      <c r="F4067" s="183" t="s">
        <v>35</v>
      </c>
      <c r="G4067" s="181" t="s">
        <v>7376</v>
      </c>
      <c r="H4067" s="184" t="s">
        <v>7090</v>
      </c>
      <c r="I4067" s="185" t="s">
        <v>190</v>
      </c>
      <c r="J4067" s="181" t="s">
        <v>35</v>
      </c>
      <c r="K4067" s="181" t="s">
        <v>225</v>
      </c>
      <c r="L4067" s="186" t="s">
        <v>225</v>
      </c>
      <c r="M4067" s="187" t="s">
        <v>225</v>
      </c>
      <c r="N4067" s="183" t="s">
        <v>36</v>
      </c>
      <c r="O4067" s="181" t="s">
        <v>7376</v>
      </c>
      <c r="P4067" s="184" t="s">
        <v>7090</v>
      </c>
      <c r="Q4067" s="185" t="s">
        <v>190</v>
      </c>
      <c r="R4067" s="181" t="s">
        <v>35</v>
      </c>
      <c r="S4067" s="181" t="s">
        <v>225</v>
      </c>
      <c r="T4067" s="186" t="s">
        <v>225</v>
      </c>
      <c r="U4067" s="187" t="s">
        <v>225</v>
      </c>
      <c r="V4067" s="188" t="str" cm="1">
        <f t="array" ref="V4067">IF(SUM(LEN(A4067:U4067))=0,"",IF(OR(OR(ISBLANK(E4067),SUM(LEN(B4067),LEN(C4067))=0),AND(NOT(D4067="Unknown"),ISBLANK(I4067)),AND(NOT(N4067="Unknown"),ISBLANK(Q4067))),"Missing Information", INDEX(Table15[Entire Service Line Classification], MATCH(SUMIFS(Table15[Unique ID],Table15[System-Owned Portion],D4067,Table15[If Material Anything Other than "Lead" in Column E,Was Material Ever Previously Lead?],F4067,Table15[Customer-Owned Portion],N4067),Table15[Unique ID],0),0)))</f>
        <v>Non-lead</v>
      </c>
      <c r="W4067" s="189"/>
    </row>
    <row r="4068" spans="1:23" s="190" customFormat="1" ht="56.25" x14ac:dyDescent="0.25">
      <c r="A4068" s="180" t="s">
        <v>225</v>
      </c>
      <c r="B4068" s="181" t="s">
        <v>7714</v>
      </c>
      <c r="C4068" s="182" t="s">
        <v>225</v>
      </c>
      <c r="D4068" s="183" t="s">
        <v>36</v>
      </c>
      <c r="E4068" s="181" t="s">
        <v>35</v>
      </c>
      <c r="F4068" s="183" t="s">
        <v>35</v>
      </c>
      <c r="G4068" s="181" t="s">
        <v>7376</v>
      </c>
      <c r="H4068" s="184" t="s">
        <v>7090</v>
      </c>
      <c r="I4068" s="185" t="s">
        <v>190</v>
      </c>
      <c r="J4068" s="181" t="s">
        <v>35</v>
      </c>
      <c r="K4068" s="181" t="s">
        <v>225</v>
      </c>
      <c r="L4068" s="186" t="s">
        <v>225</v>
      </c>
      <c r="M4068" s="187" t="s">
        <v>225</v>
      </c>
      <c r="N4068" s="183" t="s">
        <v>36</v>
      </c>
      <c r="O4068" s="181" t="s">
        <v>7376</v>
      </c>
      <c r="P4068" s="184" t="s">
        <v>7090</v>
      </c>
      <c r="Q4068" s="185" t="s">
        <v>190</v>
      </c>
      <c r="R4068" s="181" t="s">
        <v>35</v>
      </c>
      <c r="S4068" s="181" t="s">
        <v>225</v>
      </c>
      <c r="T4068" s="186" t="s">
        <v>225</v>
      </c>
      <c r="U4068" s="187" t="s">
        <v>225</v>
      </c>
      <c r="V4068" s="188" t="str" cm="1">
        <f t="array" ref="V4068">IF(SUM(LEN(A4068:U4068))=0,"",IF(OR(OR(ISBLANK(E4068),SUM(LEN(B4068),LEN(C4068))=0),AND(NOT(D4068="Unknown"),ISBLANK(I4068)),AND(NOT(N4068="Unknown"),ISBLANK(Q4068))),"Missing Information", INDEX(Table15[Entire Service Line Classification], MATCH(SUMIFS(Table15[Unique ID],Table15[System-Owned Portion],D4068,Table15[If Material Anything Other than "Lead" in Column E,Was Material Ever Previously Lead?],F4068,Table15[Customer-Owned Portion],N4068),Table15[Unique ID],0),0)))</f>
        <v>Non-lead</v>
      </c>
      <c r="W4068" s="189"/>
    </row>
    <row r="4069" spans="1:23" s="190" customFormat="1" ht="56.25" x14ac:dyDescent="0.25">
      <c r="A4069" s="180" t="s">
        <v>225</v>
      </c>
      <c r="B4069" s="181" t="s">
        <v>7715</v>
      </c>
      <c r="C4069" s="182" t="s">
        <v>225</v>
      </c>
      <c r="D4069" s="183" t="s">
        <v>36</v>
      </c>
      <c r="E4069" s="181" t="s">
        <v>35</v>
      </c>
      <c r="F4069" s="183" t="s">
        <v>35</v>
      </c>
      <c r="G4069" s="181" t="s">
        <v>7376</v>
      </c>
      <c r="H4069" s="184" t="s">
        <v>7090</v>
      </c>
      <c r="I4069" s="185" t="s">
        <v>190</v>
      </c>
      <c r="J4069" s="181" t="s">
        <v>35</v>
      </c>
      <c r="K4069" s="181" t="s">
        <v>225</v>
      </c>
      <c r="L4069" s="186" t="s">
        <v>225</v>
      </c>
      <c r="M4069" s="187" t="s">
        <v>225</v>
      </c>
      <c r="N4069" s="183" t="s">
        <v>36</v>
      </c>
      <c r="O4069" s="181" t="s">
        <v>7376</v>
      </c>
      <c r="P4069" s="184" t="s">
        <v>7090</v>
      </c>
      <c r="Q4069" s="185" t="s">
        <v>190</v>
      </c>
      <c r="R4069" s="181" t="s">
        <v>35</v>
      </c>
      <c r="S4069" s="181" t="s">
        <v>225</v>
      </c>
      <c r="T4069" s="186" t="s">
        <v>225</v>
      </c>
      <c r="U4069" s="187" t="s">
        <v>225</v>
      </c>
      <c r="V4069" s="188" t="str" cm="1">
        <f t="array" ref="V4069">IF(SUM(LEN(A4069:U4069))=0,"",IF(OR(OR(ISBLANK(E4069),SUM(LEN(B4069),LEN(C4069))=0),AND(NOT(D4069="Unknown"),ISBLANK(I4069)),AND(NOT(N4069="Unknown"),ISBLANK(Q4069))),"Missing Information", INDEX(Table15[Entire Service Line Classification], MATCH(SUMIFS(Table15[Unique ID],Table15[System-Owned Portion],D4069,Table15[If Material Anything Other than "Lead" in Column E,Was Material Ever Previously Lead?],F4069,Table15[Customer-Owned Portion],N4069),Table15[Unique ID],0),0)))</f>
        <v>Non-lead</v>
      </c>
      <c r="W4069" s="189"/>
    </row>
    <row r="4070" spans="1:23" s="190" customFormat="1" ht="56.25" x14ac:dyDescent="0.25">
      <c r="A4070" s="180" t="s">
        <v>225</v>
      </c>
      <c r="B4070" s="181" t="s">
        <v>7716</v>
      </c>
      <c r="C4070" s="182" t="s">
        <v>225</v>
      </c>
      <c r="D4070" s="183" t="s">
        <v>36</v>
      </c>
      <c r="E4070" s="181" t="s">
        <v>35</v>
      </c>
      <c r="F4070" s="183" t="s">
        <v>35</v>
      </c>
      <c r="G4070" s="181" t="s">
        <v>7376</v>
      </c>
      <c r="H4070" s="184" t="s">
        <v>7090</v>
      </c>
      <c r="I4070" s="185" t="s">
        <v>190</v>
      </c>
      <c r="J4070" s="181" t="s">
        <v>35</v>
      </c>
      <c r="K4070" s="181" t="s">
        <v>225</v>
      </c>
      <c r="L4070" s="186" t="s">
        <v>225</v>
      </c>
      <c r="M4070" s="187" t="s">
        <v>225</v>
      </c>
      <c r="N4070" s="183" t="s">
        <v>36</v>
      </c>
      <c r="O4070" s="181" t="s">
        <v>7376</v>
      </c>
      <c r="P4070" s="184" t="s">
        <v>7090</v>
      </c>
      <c r="Q4070" s="185" t="s">
        <v>190</v>
      </c>
      <c r="R4070" s="181" t="s">
        <v>35</v>
      </c>
      <c r="S4070" s="181" t="s">
        <v>225</v>
      </c>
      <c r="T4070" s="186" t="s">
        <v>225</v>
      </c>
      <c r="U4070" s="187" t="s">
        <v>225</v>
      </c>
      <c r="V4070" s="188" t="str" cm="1">
        <f t="array" ref="V4070">IF(SUM(LEN(A4070:U4070))=0,"",IF(OR(OR(ISBLANK(E4070),SUM(LEN(B4070),LEN(C4070))=0),AND(NOT(D4070="Unknown"),ISBLANK(I4070)),AND(NOT(N4070="Unknown"),ISBLANK(Q4070))),"Missing Information", INDEX(Table15[Entire Service Line Classification], MATCH(SUMIFS(Table15[Unique ID],Table15[System-Owned Portion],D4070,Table15[If Material Anything Other than "Lead" in Column E,Was Material Ever Previously Lead?],F4070,Table15[Customer-Owned Portion],N4070),Table15[Unique ID],0),0)))</f>
        <v>Non-lead</v>
      </c>
      <c r="W4070" s="189"/>
    </row>
    <row r="4071" spans="1:23" s="190" customFormat="1" ht="56.25" x14ac:dyDescent="0.25">
      <c r="A4071" s="180" t="s">
        <v>225</v>
      </c>
      <c r="B4071" s="181" t="s">
        <v>7717</v>
      </c>
      <c r="C4071" s="182" t="s">
        <v>225</v>
      </c>
      <c r="D4071" s="183" t="s">
        <v>36</v>
      </c>
      <c r="E4071" s="181" t="s">
        <v>35</v>
      </c>
      <c r="F4071" s="183" t="s">
        <v>35</v>
      </c>
      <c r="G4071" s="181" t="s">
        <v>7376</v>
      </c>
      <c r="H4071" s="184" t="s">
        <v>7090</v>
      </c>
      <c r="I4071" s="185" t="s">
        <v>190</v>
      </c>
      <c r="J4071" s="181" t="s">
        <v>35</v>
      </c>
      <c r="K4071" s="181" t="s">
        <v>225</v>
      </c>
      <c r="L4071" s="186" t="s">
        <v>225</v>
      </c>
      <c r="M4071" s="187" t="s">
        <v>225</v>
      </c>
      <c r="N4071" s="183" t="s">
        <v>36</v>
      </c>
      <c r="O4071" s="181" t="s">
        <v>7376</v>
      </c>
      <c r="P4071" s="184" t="s">
        <v>7090</v>
      </c>
      <c r="Q4071" s="185" t="s">
        <v>190</v>
      </c>
      <c r="R4071" s="181" t="s">
        <v>35</v>
      </c>
      <c r="S4071" s="181" t="s">
        <v>225</v>
      </c>
      <c r="T4071" s="186" t="s">
        <v>225</v>
      </c>
      <c r="U4071" s="187" t="s">
        <v>225</v>
      </c>
      <c r="V4071" s="188" t="str" cm="1">
        <f t="array" ref="V4071">IF(SUM(LEN(A4071:U4071))=0,"",IF(OR(OR(ISBLANK(E4071),SUM(LEN(B4071),LEN(C4071))=0),AND(NOT(D4071="Unknown"),ISBLANK(I4071)),AND(NOT(N4071="Unknown"),ISBLANK(Q4071))),"Missing Information", INDEX(Table15[Entire Service Line Classification], MATCH(SUMIFS(Table15[Unique ID],Table15[System-Owned Portion],D4071,Table15[If Material Anything Other than "Lead" in Column E,Was Material Ever Previously Lead?],F4071,Table15[Customer-Owned Portion],N4071),Table15[Unique ID],0),0)))</f>
        <v>Non-lead</v>
      </c>
      <c r="W4071" s="189"/>
    </row>
    <row r="4072" spans="1:23" s="190" customFormat="1" ht="56.25" x14ac:dyDescent="0.25">
      <c r="A4072" s="180" t="s">
        <v>225</v>
      </c>
      <c r="B4072" s="181" t="s">
        <v>7718</v>
      </c>
      <c r="C4072" s="182" t="s">
        <v>225</v>
      </c>
      <c r="D4072" s="183" t="s">
        <v>36</v>
      </c>
      <c r="E4072" s="181" t="s">
        <v>35</v>
      </c>
      <c r="F4072" s="183" t="s">
        <v>35</v>
      </c>
      <c r="G4072" s="181" t="s">
        <v>7376</v>
      </c>
      <c r="H4072" s="184" t="s">
        <v>7090</v>
      </c>
      <c r="I4072" s="185" t="s">
        <v>190</v>
      </c>
      <c r="J4072" s="181" t="s">
        <v>35</v>
      </c>
      <c r="K4072" s="181" t="s">
        <v>225</v>
      </c>
      <c r="L4072" s="186" t="s">
        <v>225</v>
      </c>
      <c r="M4072" s="187" t="s">
        <v>225</v>
      </c>
      <c r="N4072" s="183" t="s">
        <v>36</v>
      </c>
      <c r="O4072" s="181" t="s">
        <v>7376</v>
      </c>
      <c r="P4072" s="184" t="s">
        <v>7090</v>
      </c>
      <c r="Q4072" s="185" t="s">
        <v>190</v>
      </c>
      <c r="R4072" s="181" t="s">
        <v>35</v>
      </c>
      <c r="S4072" s="181" t="s">
        <v>225</v>
      </c>
      <c r="T4072" s="186" t="s">
        <v>225</v>
      </c>
      <c r="U4072" s="187" t="s">
        <v>225</v>
      </c>
      <c r="V4072" s="188" t="str" cm="1">
        <f t="array" ref="V4072">IF(SUM(LEN(A4072:U4072))=0,"",IF(OR(OR(ISBLANK(E4072),SUM(LEN(B4072),LEN(C4072))=0),AND(NOT(D4072="Unknown"),ISBLANK(I4072)),AND(NOT(N4072="Unknown"),ISBLANK(Q4072))),"Missing Information", INDEX(Table15[Entire Service Line Classification], MATCH(SUMIFS(Table15[Unique ID],Table15[System-Owned Portion],D4072,Table15[If Material Anything Other than "Lead" in Column E,Was Material Ever Previously Lead?],F4072,Table15[Customer-Owned Portion],N4072),Table15[Unique ID],0),0)))</f>
        <v>Non-lead</v>
      </c>
      <c r="W4072" s="189"/>
    </row>
    <row r="4073" spans="1:23" s="190" customFormat="1" ht="56.25" x14ac:dyDescent="0.25">
      <c r="A4073" s="180" t="s">
        <v>225</v>
      </c>
      <c r="B4073" s="181" t="s">
        <v>7719</v>
      </c>
      <c r="C4073" s="182" t="s">
        <v>225</v>
      </c>
      <c r="D4073" s="183" t="s">
        <v>36</v>
      </c>
      <c r="E4073" s="181" t="s">
        <v>35</v>
      </c>
      <c r="F4073" s="183" t="s">
        <v>35</v>
      </c>
      <c r="G4073" s="181" t="s">
        <v>7376</v>
      </c>
      <c r="H4073" s="184" t="s">
        <v>7090</v>
      </c>
      <c r="I4073" s="185" t="s">
        <v>190</v>
      </c>
      <c r="J4073" s="181" t="s">
        <v>35</v>
      </c>
      <c r="K4073" s="181" t="s">
        <v>225</v>
      </c>
      <c r="L4073" s="186" t="s">
        <v>225</v>
      </c>
      <c r="M4073" s="187" t="s">
        <v>225</v>
      </c>
      <c r="N4073" s="183" t="s">
        <v>36</v>
      </c>
      <c r="O4073" s="181" t="s">
        <v>7376</v>
      </c>
      <c r="P4073" s="184" t="s">
        <v>7090</v>
      </c>
      <c r="Q4073" s="185" t="s">
        <v>190</v>
      </c>
      <c r="R4073" s="181" t="s">
        <v>35</v>
      </c>
      <c r="S4073" s="181" t="s">
        <v>225</v>
      </c>
      <c r="T4073" s="186" t="s">
        <v>225</v>
      </c>
      <c r="U4073" s="187" t="s">
        <v>225</v>
      </c>
      <c r="V4073" s="188" t="str" cm="1">
        <f t="array" ref="V4073">IF(SUM(LEN(A4073:U4073))=0,"",IF(OR(OR(ISBLANK(E4073),SUM(LEN(B4073),LEN(C4073))=0),AND(NOT(D4073="Unknown"),ISBLANK(I4073)),AND(NOT(N4073="Unknown"),ISBLANK(Q4073))),"Missing Information", INDEX(Table15[Entire Service Line Classification], MATCH(SUMIFS(Table15[Unique ID],Table15[System-Owned Portion],D4073,Table15[If Material Anything Other than "Lead" in Column E,Was Material Ever Previously Lead?],F4073,Table15[Customer-Owned Portion],N4073),Table15[Unique ID],0),0)))</f>
        <v>Non-lead</v>
      </c>
      <c r="W4073" s="189"/>
    </row>
    <row r="4074" spans="1:23" s="190" customFormat="1" ht="56.25" x14ac:dyDescent="0.25">
      <c r="A4074" s="180" t="s">
        <v>225</v>
      </c>
      <c r="B4074" s="181" t="s">
        <v>7720</v>
      </c>
      <c r="C4074" s="182" t="s">
        <v>225</v>
      </c>
      <c r="D4074" s="183" t="s">
        <v>36</v>
      </c>
      <c r="E4074" s="181" t="s">
        <v>35</v>
      </c>
      <c r="F4074" s="183" t="s">
        <v>35</v>
      </c>
      <c r="G4074" s="181" t="s">
        <v>7376</v>
      </c>
      <c r="H4074" s="184" t="s">
        <v>7090</v>
      </c>
      <c r="I4074" s="185" t="s">
        <v>190</v>
      </c>
      <c r="J4074" s="181" t="s">
        <v>35</v>
      </c>
      <c r="K4074" s="181" t="s">
        <v>225</v>
      </c>
      <c r="L4074" s="186" t="s">
        <v>225</v>
      </c>
      <c r="M4074" s="187" t="s">
        <v>225</v>
      </c>
      <c r="N4074" s="183" t="s">
        <v>36</v>
      </c>
      <c r="O4074" s="181" t="s">
        <v>7376</v>
      </c>
      <c r="P4074" s="184" t="s">
        <v>7090</v>
      </c>
      <c r="Q4074" s="185" t="s">
        <v>190</v>
      </c>
      <c r="R4074" s="181" t="s">
        <v>35</v>
      </c>
      <c r="S4074" s="181" t="s">
        <v>225</v>
      </c>
      <c r="T4074" s="186" t="s">
        <v>225</v>
      </c>
      <c r="U4074" s="187" t="s">
        <v>225</v>
      </c>
      <c r="V4074" s="188" t="str" cm="1">
        <f t="array" ref="V4074">IF(SUM(LEN(A4074:U4074))=0,"",IF(OR(OR(ISBLANK(E4074),SUM(LEN(B4074),LEN(C4074))=0),AND(NOT(D4074="Unknown"),ISBLANK(I4074)),AND(NOT(N4074="Unknown"),ISBLANK(Q4074))),"Missing Information", INDEX(Table15[Entire Service Line Classification], MATCH(SUMIFS(Table15[Unique ID],Table15[System-Owned Portion],D4074,Table15[If Material Anything Other than "Lead" in Column E,Was Material Ever Previously Lead?],F4074,Table15[Customer-Owned Portion],N4074),Table15[Unique ID],0),0)))</f>
        <v>Non-lead</v>
      </c>
      <c r="W4074" s="189"/>
    </row>
    <row r="4075" spans="1:23" s="190" customFormat="1" ht="56.25" x14ac:dyDescent="0.25">
      <c r="A4075" s="180" t="s">
        <v>225</v>
      </c>
      <c r="B4075" s="181" t="s">
        <v>7721</v>
      </c>
      <c r="C4075" s="182" t="s">
        <v>225</v>
      </c>
      <c r="D4075" s="183" t="s">
        <v>36</v>
      </c>
      <c r="E4075" s="181" t="s">
        <v>35</v>
      </c>
      <c r="F4075" s="183" t="s">
        <v>35</v>
      </c>
      <c r="G4075" s="181" t="s">
        <v>7376</v>
      </c>
      <c r="H4075" s="184" t="s">
        <v>7090</v>
      </c>
      <c r="I4075" s="185" t="s">
        <v>190</v>
      </c>
      <c r="J4075" s="181" t="s">
        <v>35</v>
      </c>
      <c r="K4075" s="181" t="s">
        <v>225</v>
      </c>
      <c r="L4075" s="186" t="s">
        <v>225</v>
      </c>
      <c r="M4075" s="187" t="s">
        <v>225</v>
      </c>
      <c r="N4075" s="183" t="s">
        <v>36</v>
      </c>
      <c r="O4075" s="181" t="s">
        <v>7376</v>
      </c>
      <c r="P4075" s="184" t="s">
        <v>7090</v>
      </c>
      <c r="Q4075" s="185" t="s">
        <v>190</v>
      </c>
      <c r="R4075" s="181" t="s">
        <v>35</v>
      </c>
      <c r="S4075" s="181" t="s">
        <v>225</v>
      </c>
      <c r="T4075" s="186" t="s">
        <v>225</v>
      </c>
      <c r="U4075" s="187" t="s">
        <v>225</v>
      </c>
      <c r="V4075" s="188" t="str" cm="1">
        <f t="array" ref="V4075">IF(SUM(LEN(A4075:U4075))=0,"",IF(OR(OR(ISBLANK(E4075),SUM(LEN(B4075),LEN(C4075))=0),AND(NOT(D4075="Unknown"),ISBLANK(I4075)),AND(NOT(N4075="Unknown"),ISBLANK(Q4075))),"Missing Information", INDEX(Table15[Entire Service Line Classification], MATCH(SUMIFS(Table15[Unique ID],Table15[System-Owned Portion],D4075,Table15[If Material Anything Other than "Lead" in Column E,Was Material Ever Previously Lead?],F4075,Table15[Customer-Owned Portion],N4075),Table15[Unique ID],0),0)))</f>
        <v>Non-lead</v>
      </c>
      <c r="W4075" s="189"/>
    </row>
    <row r="4076" spans="1:23" s="190" customFormat="1" ht="56.25" x14ac:dyDescent="0.25">
      <c r="A4076" s="180" t="s">
        <v>225</v>
      </c>
      <c r="B4076" s="181" t="s">
        <v>7722</v>
      </c>
      <c r="C4076" s="182" t="s">
        <v>225</v>
      </c>
      <c r="D4076" s="183" t="s">
        <v>36</v>
      </c>
      <c r="E4076" s="181" t="s">
        <v>35</v>
      </c>
      <c r="F4076" s="183" t="s">
        <v>35</v>
      </c>
      <c r="G4076" s="181" t="s">
        <v>7376</v>
      </c>
      <c r="H4076" s="184" t="s">
        <v>7090</v>
      </c>
      <c r="I4076" s="185" t="s">
        <v>190</v>
      </c>
      <c r="J4076" s="181" t="s">
        <v>35</v>
      </c>
      <c r="K4076" s="181" t="s">
        <v>225</v>
      </c>
      <c r="L4076" s="186" t="s">
        <v>225</v>
      </c>
      <c r="M4076" s="187" t="s">
        <v>225</v>
      </c>
      <c r="N4076" s="183" t="s">
        <v>36</v>
      </c>
      <c r="O4076" s="181" t="s">
        <v>7376</v>
      </c>
      <c r="P4076" s="184" t="s">
        <v>7090</v>
      </c>
      <c r="Q4076" s="185" t="s">
        <v>190</v>
      </c>
      <c r="R4076" s="181" t="s">
        <v>35</v>
      </c>
      <c r="S4076" s="181" t="s">
        <v>225</v>
      </c>
      <c r="T4076" s="186" t="s">
        <v>225</v>
      </c>
      <c r="U4076" s="187" t="s">
        <v>225</v>
      </c>
      <c r="V4076" s="188" t="str" cm="1">
        <f t="array" ref="V4076">IF(SUM(LEN(A4076:U4076))=0,"",IF(OR(OR(ISBLANK(E4076),SUM(LEN(B4076),LEN(C4076))=0),AND(NOT(D4076="Unknown"),ISBLANK(I4076)),AND(NOT(N4076="Unknown"),ISBLANK(Q4076))),"Missing Information", INDEX(Table15[Entire Service Line Classification], MATCH(SUMIFS(Table15[Unique ID],Table15[System-Owned Portion],D4076,Table15[If Material Anything Other than "Lead" in Column E,Was Material Ever Previously Lead?],F4076,Table15[Customer-Owned Portion],N4076),Table15[Unique ID],0),0)))</f>
        <v>Non-lead</v>
      </c>
      <c r="W4076" s="189"/>
    </row>
    <row r="4077" spans="1:23" s="190" customFormat="1" ht="56.25" x14ac:dyDescent="0.25">
      <c r="A4077" s="180" t="s">
        <v>225</v>
      </c>
      <c r="B4077" s="181" t="s">
        <v>7723</v>
      </c>
      <c r="C4077" s="182" t="s">
        <v>225</v>
      </c>
      <c r="D4077" s="183" t="s">
        <v>36</v>
      </c>
      <c r="E4077" s="181" t="s">
        <v>35</v>
      </c>
      <c r="F4077" s="183" t="s">
        <v>35</v>
      </c>
      <c r="G4077" s="181" t="s">
        <v>7376</v>
      </c>
      <c r="H4077" s="184" t="s">
        <v>7090</v>
      </c>
      <c r="I4077" s="185" t="s">
        <v>190</v>
      </c>
      <c r="J4077" s="181" t="s">
        <v>35</v>
      </c>
      <c r="K4077" s="181" t="s">
        <v>225</v>
      </c>
      <c r="L4077" s="186" t="s">
        <v>225</v>
      </c>
      <c r="M4077" s="187" t="s">
        <v>225</v>
      </c>
      <c r="N4077" s="183" t="s">
        <v>36</v>
      </c>
      <c r="O4077" s="181" t="s">
        <v>7376</v>
      </c>
      <c r="P4077" s="184" t="s">
        <v>7090</v>
      </c>
      <c r="Q4077" s="185" t="s">
        <v>190</v>
      </c>
      <c r="R4077" s="181" t="s">
        <v>35</v>
      </c>
      <c r="S4077" s="181" t="s">
        <v>225</v>
      </c>
      <c r="T4077" s="186" t="s">
        <v>225</v>
      </c>
      <c r="U4077" s="187" t="s">
        <v>225</v>
      </c>
      <c r="V4077" s="188" t="str" cm="1">
        <f t="array" ref="V4077">IF(SUM(LEN(A4077:U4077))=0,"",IF(OR(OR(ISBLANK(E4077),SUM(LEN(B4077),LEN(C4077))=0),AND(NOT(D4077="Unknown"),ISBLANK(I4077)),AND(NOT(N4077="Unknown"),ISBLANK(Q4077))),"Missing Information", INDEX(Table15[Entire Service Line Classification], MATCH(SUMIFS(Table15[Unique ID],Table15[System-Owned Portion],D4077,Table15[If Material Anything Other than "Lead" in Column E,Was Material Ever Previously Lead?],F4077,Table15[Customer-Owned Portion],N4077),Table15[Unique ID],0),0)))</f>
        <v>Non-lead</v>
      </c>
      <c r="W4077" s="189"/>
    </row>
    <row r="4078" spans="1:23" s="190" customFormat="1" ht="56.25" x14ac:dyDescent="0.25">
      <c r="A4078" s="180" t="s">
        <v>225</v>
      </c>
      <c r="B4078" s="181" t="s">
        <v>7724</v>
      </c>
      <c r="C4078" s="182" t="s">
        <v>225</v>
      </c>
      <c r="D4078" s="183" t="s">
        <v>36</v>
      </c>
      <c r="E4078" s="181" t="s">
        <v>35</v>
      </c>
      <c r="F4078" s="183" t="s">
        <v>35</v>
      </c>
      <c r="G4078" s="181" t="s">
        <v>7376</v>
      </c>
      <c r="H4078" s="184" t="s">
        <v>7090</v>
      </c>
      <c r="I4078" s="185" t="s">
        <v>190</v>
      </c>
      <c r="J4078" s="181" t="s">
        <v>35</v>
      </c>
      <c r="K4078" s="181" t="s">
        <v>225</v>
      </c>
      <c r="L4078" s="186" t="s">
        <v>225</v>
      </c>
      <c r="M4078" s="187" t="s">
        <v>225</v>
      </c>
      <c r="N4078" s="183" t="s">
        <v>36</v>
      </c>
      <c r="O4078" s="181" t="s">
        <v>7376</v>
      </c>
      <c r="P4078" s="184" t="s">
        <v>7090</v>
      </c>
      <c r="Q4078" s="185" t="s">
        <v>190</v>
      </c>
      <c r="R4078" s="181" t="s">
        <v>35</v>
      </c>
      <c r="S4078" s="181" t="s">
        <v>225</v>
      </c>
      <c r="T4078" s="186" t="s">
        <v>225</v>
      </c>
      <c r="U4078" s="187" t="s">
        <v>225</v>
      </c>
      <c r="V4078" s="188" t="str" cm="1">
        <f t="array" ref="V4078">IF(SUM(LEN(A4078:U4078))=0,"",IF(OR(OR(ISBLANK(E4078),SUM(LEN(B4078),LEN(C4078))=0),AND(NOT(D4078="Unknown"),ISBLANK(I4078)),AND(NOT(N4078="Unknown"),ISBLANK(Q4078))),"Missing Information", INDEX(Table15[Entire Service Line Classification], MATCH(SUMIFS(Table15[Unique ID],Table15[System-Owned Portion],D4078,Table15[If Material Anything Other than "Lead" in Column E,Was Material Ever Previously Lead?],F4078,Table15[Customer-Owned Portion],N4078),Table15[Unique ID],0),0)))</f>
        <v>Non-lead</v>
      </c>
      <c r="W4078" s="189"/>
    </row>
    <row r="4079" spans="1:23" s="190" customFormat="1" ht="56.25" x14ac:dyDescent="0.25">
      <c r="A4079" s="180" t="s">
        <v>225</v>
      </c>
      <c r="B4079" s="181" t="s">
        <v>7725</v>
      </c>
      <c r="C4079" s="182" t="s">
        <v>225</v>
      </c>
      <c r="D4079" s="183" t="s">
        <v>36</v>
      </c>
      <c r="E4079" s="181" t="s">
        <v>35</v>
      </c>
      <c r="F4079" s="183" t="s">
        <v>35</v>
      </c>
      <c r="G4079" s="181" t="s">
        <v>7376</v>
      </c>
      <c r="H4079" s="184" t="s">
        <v>7090</v>
      </c>
      <c r="I4079" s="185" t="s">
        <v>190</v>
      </c>
      <c r="J4079" s="181" t="s">
        <v>35</v>
      </c>
      <c r="K4079" s="181" t="s">
        <v>225</v>
      </c>
      <c r="L4079" s="186" t="s">
        <v>225</v>
      </c>
      <c r="M4079" s="187" t="s">
        <v>225</v>
      </c>
      <c r="N4079" s="183" t="s">
        <v>36</v>
      </c>
      <c r="O4079" s="181" t="s">
        <v>7376</v>
      </c>
      <c r="P4079" s="184" t="s">
        <v>7090</v>
      </c>
      <c r="Q4079" s="185" t="s">
        <v>190</v>
      </c>
      <c r="R4079" s="181" t="s">
        <v>35</v>
      </c>
      <c r="S4079" s="181" t="s">
        <v>225</v>
      </c>
      <c r="T4079" s="186" t="s">
        <v>225</v>
      </c>
      <c r="U4079" s="187" t="s">
        <v>225</v>
      </c>
      <c r="V4079" s="188" t="str" cm="1">
        <f t="array" ref="V4079">IF(SUM(LEN(A4079:U4079))=0,"",IF(OR(OR(ISBLANK(E4079),SUM(LEN(B4079),LEN(C4079))=0),AND(NOT(D4079="Unknown"),ISBLANK(I4079)),AND(NOT(N4079="Unknown"),ISBLANK(Q4079))),"Missing Information", INDEX(Table15[Entire Service Line Classification], MATCH(SUMIFS(Table15[Unique ID],Table15[System-Owned Portion],D4079,Table15[If Material Anything Other than "Lead" in Column E,Was Material Ever Previously Lead?],F4079,Table15[Customer-Owned Portion],N4079),Table15[Unique ID],0),0)))</f>
        <v>Non-lead</v>
      </c>
      <c r="W4079" s="189"/>
    </row>
    <row r="4080" spans="1:23" s="190" customFormat="1" ht="56.25" x14ac:dyDescent="0.25">
      <c r="A4080" s="180" t="s">
        <v>225</v>
      </c>
      <c r="B4080" s="181" t="s">
        <v>7726</v>
      </c>
      <c r="C4080" s="182" t="s">
        <v>225</v>
      </c>
      <c r="D4080" s="183" t="s">
        <v>36</v>
      </c>
      <c r="E4080" s="181" t="s">
        <v>35</v>
      </c>
      <c r="F4080" s="183" t="s">
        <v>35</v>
      </c>
      <c r="G4080" s="181" t="s">
        <v>7376</v>
      </c>
      <c r="H4080" s="184" t="s">
        <v>7090</v>
      </c>
      <c r="I4080" s="185" t="s">
        <v>190</v>
      </c>
      <c r="J4080" s="181" t="s">
        <v>35</v>
      </c>
      <c r="K4080" s="181" t="s">
        <v>225</v>
      </c>
      <c r="L4080" s="186" t="s">
        <v>225</v>
      </c>
      <c r="M4080" s="187" t="s">
        <v>225</v>
      </c>
      <c r="N4080" s="183" t="s">
        <v>36</v>
      </c>
      <c r="O4080" s="181" t="s">
        <v>7376</v>
      </c>
      <c r="P4080" s="184" t="s">
        <v>7090</v>
      </c>
      <c r="Q4080" s="185" t="s">
        <v>190</v>
      </c>
      <c r="R4080" s="181" t="s">
        <v>35</v>
      </c>
      <c r="S4080" s="181" t="s">
        <v>225</v>
      </c>
      <c r="T4080" s="186" t="s">
        <v>225</v>
      </c>
      <c r="U4080" s="187" t="s">
        <v>225</v>
      </c>
      <c r="V4080" s="188" t="str" cm="1">
        <f t="array" ref="V4080">IF(SUM(LEN(A4080:U4080))=0,"",IF(OR(OR(ISBLANK(E4080),SUM(LEN(B4080),LEN(C4080))=0),AND(NOT(D4080="Unknown"),ISBLANK(I4080)),AND(NOT(N4080="Unknown"),ISBLANK(Q4080))),"Missing Information", INDEX(Table15[Entire Service Line Classification], MATCH(SUMIFS(Table15[Unique ID],Table15[System-Owned Portion],D4080,Table15[If Material Anything Other than "Lead" in Column E,Was Material Ever Previously Lead?],F4080,Table15[Customer-Owned Portion],N4080),Table15[Unique ID],0),0)))</f>
        <v>Non-lead</v>
      </c>
      <c r="W4080" s="189"/>
    </row>
    <row r="4081" spans="1:23" s="190" customFormat="1" ht="56.25" x14ac:dyDescent="0.25">
      <c r="A4081" s="180" t="s">
        <v>225</v>
      </c>
      <c r="B4081" s="181" t="s">
        <v>7727</v>
      </c>
      <c r="C4081" s="182" t="s">
        <v>225</v>
      </c>
      <c r="D4081" s="183" t="s">
        <v>36</v>
      </c>
      <c r="E4081" s="181" t="s">
        <v>35</v>
      </c>
      <c r="F4081" s="183" t="s">
        <v>35</v>
      </c>
      <c r="G4081" s="181" t="s">
        <v>7376</v>
      </c>
      <c r="H4081" s="184" t="s">
        <v>7090</v>
      </c>
      <c r="I4081" s="185" t="s">
        <v>190</v>
      </c>
      <c r="J4081" s="181" t="s">
        <v>35</v>
      </c>
      <c r="K4081" s="181" t="s">
        <v>225</v>
      </c>
      <c r="L4081" s="186" t="s">
        <v>225</v>
      </c>
      <c r="M4081" s="187" t="s">
        <v>225</v>
      </c>
      <c r="N4081" s="183" t="s">
        <v>36</v>
      </c>
      <c r="O4081" s="181" t="s">
        <v>7376</v>
      </c>
      <c r="P4081" s="184" t="s">
        <v>7090</v>
      </c>
      <c r="Q4081" s="185" t="s">
        <v>190</v>
      </c>
      <c r="R4081" s="181" t="s">
        <v>35</v>
      </c>
      <c r="S4081" s="181" t="s">
        <v>225</v>
      </c>
      <c r="T4081" s="186" t="s">
        <v>225</v>
      </c>
      <c r="U4081" s="187" t="s">
        <v>225</v>
      </c>
      <c r="V4081" s="188" t="str" cm="1">
        <f t="array" ref="V4081">IF(SUM(LEN(A4081:U4081))=0,"",IF(OR(OR(ISBLANK(E4081),SUM(LEN(B4081),LEN(C4081))=0),AND(NOT(D4081="Unknown"),ISBLANK(I4081)),AND(NOT(N4081="Unknown"),ISBLANK(Q4081))),"Missing Information", INDEX(Table15[Entire Service Line Classification], MATCH(SUMIFS(Table15[Unique ID],Table15[System-Owned Portion],D4081,Table15[If Material Anything Other than "Lead" in Column E,Was Material Ever Previously Lead?],F4081,Table15[Customer-Owned Portion],N4081),Table15[Unique ID],0),0)))</f>
        <v>Non-lead</v>
      </c>
      <c r="W4081" s="189"/>
    </row>
    <row r="4082" spans="1:23" s="190" customFormat="1" ht="56.25" x14ac:dyDescent="0.25">
      <c r="A4082" s="180" t="s">
        <v>225</v>
      </c>
      <c r="B4082" s="181" t="s">
        <v>7728</v>
      </c>
      <c r="C4082" s="182" t="s">
        <v>225</v>
      </c>
      <c r="D4082" s="183" t="s">
        <v>36</v>
      </c>
      <c r="E4082" s="181" t="s">
        <v>35</v>
      </c>
      <c r="F4082" s="183" t="s">
        <v>35</v>
      </c>
      <c r="G4082" s="181" t="s">
        <v>7376</v>
      </c>
      <c r="H4082" s="184" t="s">
        <v>7090</v>
      </c>
      <c r="I4082" s="185" t="s">
        <v>190</v>
      </c>
      <c r="J4082" s="181" t="s">
        <v>35</v>
      </c>
      <c r="K4082" s="181" t="s">
        <v>225</v>
      </c>
      <c r="L4082" s="186" t="s">
        <v>225</v>
      </c>
      <c r="M4082" s="187" t="s">
        <v>225</v>
      </c>
      <c r="N4082" s="183" t="s">
        <v>36</v>
      </c>
      <c r="O4082" s="181" t="s">
        <v>7376</v>
      </c>
      <c r="P4082" s="184" t="s">
        <v>7090</v>
      </c>
      <c r="Q4082" s="185" t="s">
        <v>190</v>
      </c>
      <c r="R4082" s="181" t="s">
        <v>35</v>
      </c>
      <c r="S4082" s="181" t="s">
        <v>225</v>
      </c>
      <c r="T4082" s="186" t="s">
        <v>225</v>
      </c>
      <c r="U4082" s="187" t="s">
        <v>225</v>
      </c>
      <c r="V4082" s="188" t="str" cm="1">
        <f t="array" ref="V4082">IF(SUM(LEN(A4082:U4082))=0,"",IF(OR(OR(ISBLANK(E4082),SUM(LEN(B4082),LEN(C4082))=0),AND(NOT(D4082="Unknown"),ISBLANK(I4082)),AND(NOT(N4082="Unknown"),ISBLANK(Q4082))),"Missing Information", INDEX(Table15[Entire Service Line Classification], MATCH(SUMIFS(Table15[Unique ID],Table15[System-Owned Portion],D4082,Table15[If Material Anything Other than "Lead" in Column E,Was Material Ever Previously Lead?],F4082,Table15[Customer-Owned Portion],N4082),Table15[Unique ID],0),0)))</f>
        <v>Non-lead</v>
      </c>
      <c r="W4082" s="189"/>
    </row>
    <row r="4083" spans="1:23" s="190" customFormat="1" ht="56.25" x14ac:dyDescent="0.25">
      <c r="A4083" s="180" t="s">
        <v>225</v>
      </c>
      <c r="B4083" s="181" t="s">
        <v>7729</v>
      </c>
      <c r="C4083" s="182" t="s">
        <v>225</v>
      </c>
      <c r="D4083" s="183" t="s">
        <v>36</v>
      </c>
      <c r="E4083" s="181" t="s">
        <v>35</v>
      </c>
      <c r="F4083" s="183" t="s">
        <v>35</v>
      </c>
      <c r="G4083" s="181" t="s">
        <v>7458</v>
      </c>
      <c r="H4083" s="184" t="s">
        <v>7090</v>
      </c>
      <c r="I4083" s="185" t="s">
        <v>190</v>
      </c>
      <c r="J4083" s="181" t="s">
        <v>35</v>
      </c>
      <c r="K4083" s="181" t="s">
        <v>225</v>
      </c>
      <c r="L4083" s="186" t="s">
        <v>225</v>
      </c>
      <c r="M4083" s="187" t="s">
        <v>225</v>
      </c>
      <c r="N4083" s="183" t="s">
        <v>36</v>
      </c>
      <c r="O4083" s="181" t="s">
        <v>7458</v>
      </c>
      <c r="P4083" s="184" t="s">
        <v>7090</v>
      </c>
      <c r="Q4083" s="185" t="s">
        <v>190</v>
      </c>
      <c r="R4083" s="181" t="s">
        <v>35</v>
      </c>
      <c r="S4083" s="181" t="s">
        <v>225</v>
      </c>
      <c r="T4083" s="186" t="s">
        <v>225</v>
      </c>
      <c r="U4083" s="187" t="s">
        <v>225</v>
      </c>
      <c r="V4083" s="188" t="str" cm="1">
        <f t="array" ref="V4083">IF(SUM(LEN(A4083:U4083))=0,"",IF(OR(OR(ISBLANK(E4083),SUM(LEN(B4083),LEN(C4083))=0),AND(NOT(D4083="Unknown"),ISBLANK(I4083)),AND(NOT(N4083="Unknown"),ISBLANK(Q4083))),"Missing Information", INDEX(Table15[Entire Service Line Classification], MATCH(SUMIFS(Table15[Unique ID],Table15[System-Owned Portion],D4083,Table15[If Material Anything Other than "Lead" in Column E,Was Material Ever Previously Lead?],F4083,Table15[Customer-Owned Portion],N4083),Table15[Unique ID],0),0)))</f>
        <v>Non-lead</v>
      </c>
      <c r="W4083" s="189"/>
    </row>
    <row r="4084" spans="1:23" s="190" customFormat="1" ht="56.25" x14ac:dyDescent="0.25">
      <c r="A4084" s="180" t="s">
        <v>225</v>
      </c>
      <c r="B4084" s="181" t="s">
        <v>7730</v>
      </c>
      <c r="C4084" s="182" t="s">
        <v>225</v>
      </c>
      <c r="D4084" s="183" t="s">
        <v>36</v>
      </c>
      <c r="E4084" s="181" t="s">
        <v>35</v>
      </c>
      <c r="F4084" s="183" t="s">
        <v>35</v>
      </c>
      <c r="G4084" s="181" t="s">
        <v>7458</v>
      </c>
      <c r="H4084" s="184" t="s">
        <v>7090</v>
      </c>
      <c r="I4084" s="185" t="s">
        <v>190</v>
      </c>
      <c r="J4084" s="181" t="s">
        <v>35</v>
      </c>
      <c r="K4084" s="181" t="s">
        <v>225</v>
      </c>
      <c r="L4084" s="186" t="s">
        <v>225</v>
      </c>
      <c r="M4084" s="187" t="s">
        <v>225</v>
      </c>
      <c r="N4084" s="183" t="s">
        <v>36</v>
      </c>
      <c r="O4084" s="181" t="s">
        <v>7458</v>
      </c>
      <c r="P4084" s="184" t="s">
        <v>7090</v>
      </c>
      <c r="Q4084" s="185" t="s">
        <v>190</v>
      </c>
      <c r="R4084" s="181" t="s">
        <v>35</v>
      </c>
      <c r="S4084" s="181" t="s">
        <v>225</v>
      </c>
      <c r="T4084" s="186" t="s">
        <v>225</v>
      </c>
      <c r="U4084" s="187" t="s">
        <v>225</v>
      </c>
      <c r="V4084" s="188" t="str" cm="1">
        <f t="array" ref="V4084">IF(SUM(LEN(A4084:U4084))=0,"",IF(OR(OR(ISBLANK(E4084),SUM(LEN(B4084),LEN(C4084))=0),AND(NOT(D4084="Unknown"),ISBLANK(I4084)),AND(NOT(N4084="Unknown"),ISBLANK(Q4084))),"Missing Information", INDEX(Table15[Entire Service Line Classification], MATCH(SUMIFS(Table15[Unique ID],Table15[System-Owned Portion],D4084,Table15[If Material Anything Other than "Lead" in Column E,Was Material Ever Previously Lead?],F4084,Table15[Customer-Owned Portion],N4084),Table15[Unique ID],0),0)))</f>
        <v>Non-lead</v>
      </c>
      <c r="W4084" s="189"/>
    </row>
    <row r="4085" spans="1:23" s="190" customFormat="1" ht="56.25" x14ac:dyDescent="0.25">
      <c r="A4085" s="180" t="s">
        <v>225</v>
      </c>
      <c r="B4085" s="181" t="s">
        <v>7731</v>
      </c>
      <c r="C4085" s="182" t="s">
        <v>225</v>
      </c>
      <c r="D4085" s="183" t="s">
        <v>36</v>
      </c>
      <c r="E4085" s="181" t="s">
        <v>35</v>
      </c>
      <c r="F4085" s="183" t="s">
        <v>35</v>
      </c>
      <c r="G4085" s="181" t="s">
        <v>7458</v>
      </c>
      <c r="H4085" s="184" t="s">
        <v>7090</v>
      </c>
      <c r="I4085" s="185" t="s">
        <v>190</v>
      </c>
      <c r="J4085" s="181" t="s">
        <v>35</v>
      </c>
      <c r="K4085" s="181" t="s">
        <v>225</v>
      </c>
      <c r="L4085" s="186" t="s">
        <v>225</v>
      </c>
      <c r="M4085" s="187" t="s">
        <v>225</v>
      </c>
      <c r="N4085" s="183" t="s">
        <v>36</v>
      </c>
      <c r="O4085" s="181" t="s">
        <v>7458</v>
      </c>
      <c r="P4085" s="184" t="s">
        <v>7090</v>
      </c>
      <c r="Q4085" s="185" t="s">
        <v>190</v>
      </c>
      <c r="R4085" s="181" t="s">
        <v>35</v>
      </c>
      <c r="S4085" s="181" t="s">
        <v>225</v>
      </c>
      <c r="T4085" s="186" t="s">
        <v>225</v>
      </c>
      <c r="U4085" s="187" t="s">
        <v>225</v>
      </c>
      <c r="V4085" s="188" t="str" cm="1">
        <f t="array" ref="V4085">IF(SUM(LEN(A4085:U4085))=0,"",IF(OR(OR(ISBLANK(E4085),SUM(LEN(B4085),LEN(C4085))=0),AND(NOT(D4085="Unknown"),ISBLANK(I4085)),AND(NOT(N4085="Unknown"),ISBLANK(Q4085))),"Missing Information", INDEX(Table15[Entire Service Line Classification], MATCH(SUMIFS(Table15[Unique ID],Table15[System-Owned Portion],D4085,Table15[If Material Anything Other than "Lead" in Column E,Was Material Ever Previously Lead?],F4085,Table15[Customer-Owned Portion],N4085),Table15[Unique ID],0),0)))</f>
        <v>Non-lead</v>
      </c>
      <c r="W4085" s="189"/>
    </row>
    <row r="4086" spans="1:23" s="190" customFormat="1" ht="56.25" x14ac:dyDescent="0.25">
      <c r="A4086" s="180" t="s">
        <v>225</v>
      </c>
      <c r="B4086" s="181" t="s">
        <v>7732</v>
      </c>
      <c r="C4086" s="182" t="s">
        <v>225</v>
      </c>
      <c r="D4086" s="183" t="s">
        <v>36</v>
      </c>
      <c r="E4086" s="181" t="s">
        <v>35</v>
      </c>
      <c r="F4086" s="183" t="s">
        <v>35</v>
      </c>
      <c r="G4086" s="181" t="s">
        <v>7376</v>
      </c>
      <c r="H4086" s="184" t="s">
        <v>7090</v>
      </c>
      <c r="I4086" s="185" t="s">
        <v>190</v>
      </c>
      <c r="J4086" s="181" t="s">
        <v>35</v>
      </c>
      <c r="K4086" s="181" t="s">
        <v>225</v>
      </c>
      <c r="L4086" s="186" t="s">
        <v>225</v>
      </c>
      <c r="M4086" s="187" t="s">
        <v>225</v>
      </c>
      <c r="N4086" s="183" t="s">
        <v>36</v>
      </c>
      <c r="O4086" s="181" t="s">
        <v>7376</v>
      </c>
      <c r="P4086" s="184" t="s">
        <v>7090</v>
      </c>
      <c r="Q4086" s="185" t="s">
        <v>190</v>
      </c>
      <c r="R4086" s="181" t="s">
        <v>35</v>
      </c>
      <c r="S4086" s="181" t="s">
        <v>225</v>
      </c>
      <c r="T4086" s="186" t="s">
        <v>225</v>
      </c>
      <c r="U4086" s="187" t="s">
        <v>225</v>
      </c>
      <c r="V4086" s="188" t="str" cm="1">
        <f t="array" ref="V4086">IF(SUM(LEN(A4086:U4086))=0,"",IF(OR(OR(ISBLANK(E4086),SUM(LEN(B4086),LEN(C4086))=0),AND(NOT(D4086="Unknown"),ISBLANK(I4086)),AND(NOT(N4086="Unknown"),ISBLANK(Q4086))),"Missing Information", INDEX(Table15[Entire Service Line Classification], MATCH(SUMIFS(Table15[Unique ID],Table15[System-Owned Portion],D4086,Table15[If Material Anything Other than "Lead" in Column E,Was Material Ever Previously Lead?],F4086,Table15[Customer-Owned Portion],N4086),Table15[Unique ID],0),0)))</f>
        <v>Non-lead</v>
      </c>
      <c r="W4086" s="189"/>
    </row>
    <row r="4087" spans="1:23" s="190" customFormat="1" ht="56.25" x14ac:dyDescent="0.25">
      <c r="A4087" s="180" t="s">
        <v>225</v>
      </c>
      <c r="B4087" s="181" t="s">
        <v>7733</v>
      </c>
      <c r="C4087" s="182" t="s">
        <v>225</v>
      </c>
      <c r="D4087" s="183" t="s">
        <v>36</v>
      </c>
      <c r="E4087" s="181" t="s">
        <v>35</v>
      </c>
      <c r="F4087" s="183" t="s">
        <v>35</v>
      </c>
      <c r="G4087" s="181" t="s">
        <v>7458</v>
      </c>
      <c r="H4087" s="184" t="s">
        <v>7090</v>
      </c>
      <c r="I4087" s="185" t="s">
        <v>190</v>
      </c>
      <c r="J4087" s="181" t="s">
        <v>35</v>
      </c>
      <c r="K4087" s="181" t="s">
        <v>225</v>
      </c>
      <c r="L4087" s="186" t="s">
        <v>225</v>
      </c>
      <c r="M4087" s="187" t="s">
        <v>225</v>
      </c>
      <c r="N4087" s="183" t="s">
        <v>36</v>
      </c>
      <c r="O4087" s="181" t="s">
        <v>7458</v>
      </c>
      <c r="P4087" s="184" t="s">
        <v>7090</v>
      </c>
      <c r="Q4087" s="185" t="s">
        <v>190</v>
      </c>
      <c r="R4087" s="181" t="s">
        <v>35</v>
      </c>
      <c r="S4087" s="181" t="s">
        <v>225</v>
      </c>
      <c r="T4087" s="186" t="s">
        <v>225</v>
      </c>
      <c r="U4087" s="187" t="s">
        <v>225</v>
      </c>
      <c r="V4087" s="188" t="str" cm="1">
        <f t="array" ref="V4087">IF(SUM(LEN(A4087:U4087))=0,"",IF(OR(OR(ISBLANK(E4087),SUM(LEN(B4087),LEN(C4087))=0),AND(NOT(D4087="Unknown"),ISBLANK(I4087)),AND(NOT(N4087="Unknown"),ISBLANK(Q4087))),"Missing Information", INDEX(Table15[Entire Service Line Classification], MATCH(SUMIFS(Table15[Unique ID],Table15[System-Owned Portion],D4087,Table15[If Material Anything Other than "Lead" in Column E,Was Material Ever Previously Lead?],F4087,Table15[Customer-Owned Portion],N4087),Table15[Unique ID],0),0)))</f>
        <v>Non-lead</v>
      </c>
      <c r="W4087" s="189"/>
    </row>
    <row r="4088" spans="1:23" s="190" customFormat="1" ht="56.25" x14ac:dyDescent="0.25">
      <c r="A4088" s="180" t="s">
        <v>225</v>
      </c>
      <c r="B4088" s="181" t="s">
        <v>7734</v>
      </c>
      <c r="C4088" s="182" t="s">
        <v>225</v>
      </c>
      <c r="D4088" s="183" t="s">
        <v>36</v>
      </c>
      <c r="E4088" s="181" t="s">
        <v>35</v>
      </c>
      <c r="F4088" s="183" t="s">
        <v>35</v>
      </c>
      <c r="G4088" s="181" t="s">
        <v>7376</v>
      </c>
      <c r="H4088" s="184" t="s">
        <v>7090</v>
      </c>
      <c r="I4088" s="185" t="s">
        <v>190</v>
      </c>
      <c r="J4088" s="181" t="s">
        <v>35</v>
      </c>
      <c r="K4088" s="181" t="s">
        <v>225</v>
      </c>
      <c r="L4088" s="186" t="s">
        <v>225</v>
      </c>
      <c r="M4088" s="187" t="s">
        <v>225</v>
      </c>
      <c r="N4088" s="183" t="s">
        <v>36</v>
      </c>
      <c r="O4088" s="181" t="s">
        <v>7376</v>
      </c>
      <c r="P4088" s="184" t="s">
        <v>7090</v>
      </c>
      <c r="Q4088" s="185" t="s">
        <v>190</v>
      </c>
      <c r="R4088" s="181" t="s">
        <v>35</v>
      </c>
      <c r="S4088" s="181" t="s">
        <v>225</v>
      </c>
      <c r="T4088" s="186" t="s">
        <v>225</v>
      </c>
      <c r="U4088" s="187" t="s">
        <v>225</v>
      </c>
      <c r="V4088" s="188" t="str" cm="1">
        <f t="array" ref="V4088">IF(SUM(LEN(A4088:U4088))=0,"",IF(OR(OR(ISBLANK(E4088),SUM(LEN(B4088),LEN(C4088))=0),AND(NOT(D4088="Unknown"),ISBLANK(I4088)),AND(NOT(N4088="Unknown"),ISBLANK(Q4088))),"Missing Information", INDEX(Table15[Entire Service Line Classification], MATCH(SUMIFS(Table15[Unique ID],Table15[System-Owned Portion],D4088,Table15[If Material Anything Other than "Lead" in Column E,Was Material Ever Previously Lead?],F4088,Table15[Customer-Owned Portion],N4088),Table15[Unique ID],0),0)))</f>
        <v>Non-lead</v>
      </c>
      <c r="W4088" s="189"/>
    </row>
    <row r="4089" spans="1:23" s="190" customFormat="1" ht="56.25" x14ac:dyDescent="0.25">
      <c r="A4089" s="180" t="s">
        <v>225</v>
      </c>
      <c r="B4089" s="181" t="s">
        <v>7735</v>
      </c>
      <c r="C4089" s="182" t="s">
        <v>225</v>
      </c>
      <c r="D4089" s="183" t="s">
        <v>36</v>
      </c>
      <c r="E4089" s="181" t="s">
        <v>35</v>
      </c>
      <c r="F4089" s="183" t="s">
        <v>35</v>
      </c>
      <c r="G4089" s="181" t="s">
        <v>7376</v>
      </c>
      <c r="H4089" s="184" t="s">
        <v>7090</v>
      </c>
      <c r="I4089" s="185" t="s">
        <v>190</v>
      </c>
      <c r="J4089" s="181" t="s">
        <v>35</v>
      </c>
      <c r="K4089" s="181" t="s">
        <v>225</v>
      </c>
      <c r="L4089" s="186" t="s">
        <v>225</v>
      </c>
      <c r="M4089" s="187" t="s">
        <v>225</v>
      </c>
      <c r="N4089" s="183" t="s">
        <v>36</v>
      </c>
      <c r="O4089" s="181" t="s">
        <v>7376</v>
      </c>
      <c r="P4089" s="184" t="s">
        <v>7090</v>
      </c>
      <c r="Q4089" s="185" t="s">
        <v>190</v>
      </c>
      <c r="R4089" s="181" t="s">
        <v>35</v>
      </c>
      <c r="S4089" s="181" t="s">
        <v>225</v>
      </c>
      <c r="T4089" s="186" t="s">
        <v>225</v>
      </c>
      <c r="U4089" s="187" t="s">
        <v>225</v>
      </c>
      <c r="V4089" s="188" t="str" cm="1">
        <f t="array" ref="V4089">IF(SUM(LEN(A4089:U4089))=0,"",IF(OR(OR(ISBLANK(E4089),SUM(LEN(B4089),LEN(C4089))=0),AND(NOT(D4089="Unknown"),ISBLANK(I4089)),AND(NOT(N4089="Unknown"),ISBLANK(Q4089))),"Missing Information", INDEX(Table15[Entire Service Line Classification], MATCH(SUMIFS(Table15[Unique ID],Table15[System-Owned Portion],D4089,Table15[If Material Anything Other than "Lead" in Column E,Was Material Ever Previously Lead?],F4089,Table15[Customer-Owned Portion],N4089),Table15[Unique ID],0),0)))</f>
        <v>Non-lead</v>
      </c>
      <c r="W4089" s="189"/>
    </row>
    <row r="4090" spans="1:23" s="190" customFormat="1" ht="56.25" x14ac:dyDescent="0.25">
      <c r="A4090" s="180" t="s">
        <v>225</v>
      </c>
      <c r="B4090" s="181" t="s">
        <v>7736</v>
      </c>
      <c r="C4090" s="182" t="s">
        <v>225</v>
      </c>
      <c r="D4090" s="183" t="s">
        <v>36</v>
      </c>
      <c r="E4090" s="181" t="s">
        <v>35</v>
      </c>
      <c r="F4090" s="183" t="s">
        <v>35</v>
      </c>
      <c r="G4090" s="181" t="s">
        <v>7376</v>
      </c>
      <c r="H4090" s="184" t="s">
        <v>7090</v>
      </c>
      <c r="I4090" s="185" t="s">
        <v>190</v>
      </c>
      <c r="J4090" s="181" t="s">
        <v>35</v>
      </c>
      <c r="K4090" s="181" t="s">
        <v>225</v>
      </c>
      <c r="L4090" s="186" t="s">
        <v>225</v>
      </c>
      <c r="M4090" s="187" t="s">
        <v>225</v>
      </c>
      <c r="N4090" s="183" t="s">
        <v>36</v>
      </c>
      <c r="O4090" s="181" t="s">
        <v>7376</v>
      </c>
      <c r="P4090" s="184" t="s">
        <v>7090</v>
      </c>
      <c r="Q4090" s="185" t="s">
        <v>190</v>
      </c>
      <c r="R4090" s="181" t="s">
        <v>35</v>
      </c>
      <c r="S4090" s="181" t="s">
        <v>225</v>
      </c>
      <c r="T4090" s="186" t="s">
        <v>225</v>
      </c>
      <c r="U4090" s="187" t="s">
        <v>225</v>
      </c>
      <c r="V4090" s="188" t="str" cm="1">
        <f t="array" ref="V4090">IF(SUM(LEN(A4090:U4090))=0,"",IF(OR(OR(ISBLANK(E4090),SUM(LEN(B4090),LEN(C4090))=0),AND(NOT(D4090="Unknown"),ISBLANK(I4090)),AND(NOT(N4090="Unknown"),ISBLANK(Q4090))),"Missing Information", INDEX(Table15[Entire Service Line Classification], MATCH(SUMIFS(Table15[Unique ID],Table15[System-Owned Portion],D4090,Table15[If Material Anything Other than "Lead" in Column E,Was Material Ever Previously Lead?],F4090,Table15[Customer-Owned Portion],N4090),Table15[Unique ID],0),0)))</f>
        <v>Non-lead</v>
      </c>
      <c r="W4090" s="189"/>
    </row>
    <row r="4091" spans="1:23" s="190" customFormat="1" ht="56.25" x14ac:dyDescent="0.25">
      <c r="A4091" s="180" t="s">
        <v>225</v>
      </c>
      <c r="B4091" s="181" t="s">
        <v>7737</v>
      </c>
      <c r="C4091" s="182" t="s">
        <v>225</v>
      </c>
      <c r="D4091" s="183" t="s">
        <v>36</v>
      </c>
      <c r="E4091" s="181" t="s">
        <v>35</v>
      </c>
      <c r="F4091" s="183" t="s">
        <v>35</v>
      </c>
      <c r="G4091" s="181" t="s">
        <v>7376</v>
      </c>
      <c r="H4091" s="184" t="s">
        <v>7090</v>
      </c>
      <c r="I4091" s="185" t="s">
        <v>190</v>
      </c>
      <c r="J4091" s="181" t="s">
        <v>35</v>
      </c>
      <c r="K4091" s="181" t="s">
        <v>225</v>
      </c>
      <c r="L4091" s="186" t="s">
        <v>225</v>
      </c>
      <c r="M4091" s="187" t="s">
        <v>225</v>
      </c>
      <c r="N4091" s="183" t="s">
        <v>36</v>
      </c>
      <c r="O4091" s="181" t="s">
        <v>7376</v>
      </c>
      <c r="P4091" s="184" t="s">
        <v>7090</v>
      </c>
      <c r="Q4091" s="185" t="s">
        <v>190</v>
      </c>
      <c r="R4091" s="181" t="s">
        <v>35</v>
      </c>
      <c r="S4091" s="181" t="s">
        <v>225</v>
      </c>
      <c r="T4091" s="186" t="s">
        <v>225</v>
      </c>
      <c r="U4091" s="187" t="s">
        <v>225</v>
      </c>
      <c r="V4091" s="188" t="str" cm="1">
        <f t="array" ref="V4091">IF(SUM(LEN(A4091:U4091))=0,"",IF(OR(OR(ISBLANK(E4091),SUM(LEN(B4091),LEN(C4091))=0),AND(NOT(D4091="Unknown"),ISBLANK(I4091)),AND(NOT(N4091="Unknown"),ISBLANK(Q4091))),"Missing Information", INDEX(Table15[Entire Service Line Classification], MATCH(SUMIFS(Table15[Unique ID],Table15[System-Owned Portion],D4091,Table15[If Material Anything Other than "Lead" in Column E,Was Material Ever Previously Lead?],F4091,Table15[Customer-Owned Portion],N4091),Table15[Unique ID],0),0)))</f>
        <v>Non-lead</v>
      </c>
      <c r="W4091" s="189"/>
    </row>
    <row r="4092" spans="1:23" s="190" customFormat="1" ht="56.25" x14ac:dyDescent="0.25">
      <c r="A4092" s="180" t="s">
        <v>225</v>
      </c>
      <c r="B4092" s="181" t="s">
        <v>7738</v>
      </c>
      <c r="C4092" s="182" t="s">
        <v>225</v>
      </c>
      <c r="D4092" s="183" t="s">
        <v>36</v>
      </c>
      <c r="E4092" s="181" t="s">
        <v>35</v>
      </c>
      <c r="F4092" s="183" t="s">
        <v>35</v>
      </c>
      <c r="G4092" s="181" t="s">
        <v>7376</v>
      </c>
      <c r="H4092" s="184" t="s">
        <v>7090</v>
      </c>
      <c r="I4092" s="185" t="s">
        <v>190</v>
      </c>
      <c r="J4092" s="181" t="s">
        <v>35</v>
      </c>
      <c r="K4092" s="181" t="s">
        <v>225</v>
      </c>
      <c r="L4092" s="186" t="s">
        <v>225</v>
      </c>
      <c r="M4092" s="187" t="s">
        <v>225</v>
      </c>
      <c r="N4092" s="183" t="s">
        <v>36</v>
      </c>
      <c r="O4092" s="181" t="s">
        <v>7376</v>
      </c>
      <c r="P4092" s="184" t="s">
        <v>7090</v>
      </c>
      <c r="Q4092" s="185" t="s">
        <v>190</v>
      </c>
      <c r="R4092" s="181" t="s">
        <v>35</v>
      </c>
      <c r="S4092" s="181" t="s">
        <v>225</v>
      </c>
      <c r="T4092" s="186" t="s">
        <v>225</v>
      </c>
      <c r="U4092" s="187" t="s">
        <v>225</v>
      </c>
      <c r="V4092" s="188" t="str" cm="1">
        <f t="array" ref="V4092">IF(SUM(LEN(A4092:U4092))=0,"",IF(OR(OR(ISBLANK(E4092),SUM(LEN(B4092),LEN(C4092))=0),AND(NOT(D4092="Unknown"),ISBLANK(I4092)),AND(NOT(N4092="Unknown"),ISBLANK(Q4092))),"Missing Information", INDEX(Table15[Entire Service Line Classification], MATCH(SUMIFS(Table15[Unique ID],Table15[System-Owned Portion],D4092,Table15[If Material Anything Other than "Lead" in Column E,Was Material Ever Previously Lead?],F4092,Table15[Customer-Owned Portion],N4092),Table15[Unique ID],0),0)))</f>
        <v>Non-lead</v>
      </c>
      <c r="W4092" s="189"/>
    </row>
    <row r="4093" spans="1:23" s="190" customFormat="1" ht="56.25" x14ac:dyDescent="0.25">
      <c r="A4093" s="180" t="s">
        <v>225</v>
      </c>
      <c r="B4093" s="181" t="s">
        <v>7739</v>
      </c>
      <c r="C4093" s="182" t="s">
        <v>225</v>
      </c>
      <c r="D4093" s="183" t="s">
        <v>36</v>
      </c>
      <c r="E4093" s="181" t="s">
        <v>35</v>
      </c>
      <c r="F4093" s="183" t="s">
        <v>35</v>
      </c>
      <c r="G4093" s="181" t="s">
        <v>7376</v>
      </c>
      <c r="H4093" s="184" t="s">
        <v>7090</v>
      </c>
      <c r="I4093" s="185" t="s">
        <v>190</v>
      </c>
      <c r="J4093" s="181" t="s">
        <v>35</v>
      </c>
      <c r="K4093" s="181" t="s">
        <v>225</v>
      </c>
      <c r="L4093" s="186" t="s">
        <v>225</v>
      </c>
      <c r="M4093" s="187" t="s">
        <v>225</v>
      </c>
      <c r="N4093" s="183" t="s">
        <v>36</v>
      </c>
      <c r="O4093" s="181" t="s">
        <v>7376</v>
      </c>
      <c r="P4093" s="184" t="s">
        <v>7090</v>
      </c>
      <c r="Q4093" s="185" t="s">
        <v>190</v>
      </c>
      <c r="R4093" s="181" t="s">
        <v>35</v>
      </c>
      <c r="S4093" s="181" t="s">
        <v>225</v>
      </c>
      <c r="T4093" s="186" t="s">
        <v>225</v>
      </c>
      <c r="U4093" s="187" t="s">
        <v>225</v>
      </c>
      <c r="V4093" s="188" t="str" cm="1">
        <f t="array" ref="V4093">IF(SUM(LEN(A4093:U4093))=0,"",IF(OR(OR(ISBLANK(E4093),SUM(LEN(B4093),LEN(C4093))=0),AND(NOT(D4093="Unknown"),ISBLANK(I4093)),AND(NOT(N4093="Unknown"),ISBLANK(Q4093))),"Missing Information", INDEX(Table15[Entire Service Line Classification], MATCH(SUMIFS(Table15[Unique ID],Table15[System-Owned Portion],D4093,Table15[If Material Anything Other than "Lead" in Column E,Was Material Ever Previously Lead?],F4093,Table15[Customer-Owned Portion],N4093),Table15[Unique ID],0),0)))</f>
        <v>Non-lead</v>
      </c>
      <c r="W4093" s="189"/>
    </row>
    <row r="4094" spans="1:23" s="190" customFormat="1" ht="56.25" x14ac:dyDescent="0.25">
      <c r="A4094" s="180" t="s">
        <v>225</v>
      </c>
      <c r="B4094" s="181" t="s">
        <v>7740</v>
      </c>
      <c r="C4094" s="182" t="s">
        <v>225</v>
      </c>
      <c r="D4094" s="183" t="s">
        <v>36</v>
      </c>
      <c r="E4094" s="181" t="s">
        <v>35</v>
      </c>
      <c r="F4094" s="183" t="s">
        <v>35</v>
      </c>
      <c r="G4094" s="181" t="s">
        <v>7376</v>
      </c>
      <c r="H4094" s="184" t="s">
        <v>7090</v>
      </c>
      <c r="I4094" s="185" t="s">
        <v>190</v>
      </c>
      <c r="J4094" s="181" t="s">
        <v>35</v>
      </c>
      <c r="K4094" s="181" t="s">
        <v>225</v>
      </c>
      <c r="L4094" s="186" t="s">
        <v>225</v>
      </c>
      <c r="M4094" s="187" t="s">
        <v>225</v>
      </c>
      <c r="N4094" s="183" t="s">
        <v>36</v>
      </c>
      <c r="O4094" s="181" t="s">
        <v>7376</v>
      </c>
      <c r="P4094" s="184" t="s">
        <v>7090</v>
      </c>
      <c r="Q4094" s="185" t="s">
        <v>190</v>
      </c>
      <c r="R4094" s="181" t="s">
        <v>35</v>
      </c>
      <c r="S4094" s="181" t="s">
        <v>225</v>
      </c>
      <c r="T4094" s="186" t="s">
        <v>225</v>
      </c>
      <c r="U4094" s="187" t="s">
        <v>225</v>
      </c>
      <c r="V4094" s="188" t="str" cm="1">
        <f t="array" ref="V4094">IF(SUM(LEN(A4094:U4094))=0,"",IF(OR(OR(ISBLANK(E4094),SUM(LEN(B4094),LEN(C4094))=0),AND(NOT(D4094="Unknown"),ISBLANK(I4094)),AND(NOT(N4094="Unknown"),ISBLANK(Q4094))),"Missing Information", INDEX(Table15[Entire Service Line Classification], MATCH(SUMIFS(Table15[Unique ID],Table15[System-Owned Portion],D4094,Table15[If Material Anything Other than "Lead" in Column E,Was Material Ever Previously Lead?],F4094,Table15[Customer-Owned Portion],N4094),Table15[Unique ID],0),0)))</f>
        <v>Non-lead</v>
      </c>
      <c r="W4094" s="189"/>
    </row>
    <row r="4095" spans="1:23" s="190" customFormat="1" ht="56.25" x14ac:dyDescent="0.25">
      <c r="A4095" s="180" t="s">
        <v>225</v>
      </c>
      <c r="B4095" s="181" t="s">
        <v>7741</v>
      </c>
      <c r="C4095" s="182" t="s">
        <v>225</v>
      </c>
      <c r="D4095" s="183" t="s">
        <v>36</v>
      </c>
      <c r="E4095" s="181" t="s">
        <v>35</v>
      </c>
      <c r="F4095" s="183" t="s">
        <v>35</v>
      </c>
      <c r="G4095" s="181" t="s">
        <v>7376</v>
      </c>
      <c r="H4095" s="184" t="s">
        <v>7090</v>
      </c>
      <c r="I4095" s="185" t="s">
        <v>190</v>
      </c>
      <c r="J4095" s="181" t="s">
        <v>35</v>
      </c>
      <c r="K4095" s="181" t="s">
        <v>225</v>
      </c>
      <c r="L4095" s="186" t="s">
        <v>225</v>
      </c>
      <c r="M4095" s="187" t="s">
        <v>225</v>
      </c>
      <c r="N4095" s="183" t="s">
        <v>36</v>
      </c>
      <c r="O4095" s="181" t="s">
        <v>7376</v>
      </c>
      <c r="P4095" s="184" t="s">
        <v>7090</v>
      </c>
      <c r="Q4095" s="185" t="s">
        <v>190</v>
      </c>
      <c r="R4095" s="181" t="s">
        <v>35</v>
      </c>
      <c r="S4095" s="181" t="s">
        <v>225</v>
      </c>
      <c r="T4095" s="186" t="s">
        <v>225</v>
      </c>
      <c r="U4095" s="187" t="s">
        <v>225</v>
      </c>
      <c r="V4095" s="188" t="str" cm="1">
        <f t="array" ref="V4095">IF(SUM(LEN(A4095:U4095))=0,"",IF(OR(OR(ISBLANK(E4095),SUM(LEN(B4095),LEN(C4095))=0),AND(NOT(D4095="Unknown"),ISBLANK(I4095)),AND(NOT(N4095="Unknown"),ISBLANK(Q4095))),"Missing Information", INDEX(Table15[Entire Service Line Classification], MATCH(SUMIFS(Table15[Unique ID],Table15[System-Owned Portion],D4095,Table15[If Material Anything Other than "Lead" in Column E,Was Material Ever Previously Lead?],F4095,Table15[Customer-Owned Portion],N4095),Table15[Unique ID],0),0)))</f>
        <v>Non-lead</v>
      </c>
      <c r="W4095" s="189"/>
    </row>
    <row r="4096" spans="1:23" s="190" customFormat="1" ht="56.25" x14ac:dyDescent="0.25">
      <c r="A4096" s="180" t="s">
        <v>225</v>
      </c>
      <c r="B4096" s="181" t="s">
        <v>7742</v>
      </c>
      <c r="C4096" s="182" t="s">
        <v>225</v>
      </c>
      <c r="D4096" s="183" t="s">
        <v>36</v>
      </c>
      <c r="E4096" s="181" t="s">
        <v>35</v>
      </c>
      <c r="F4096" s="183" t="s">
        <v>35</v>
      </c>
      <c r="G4096" s="181" t="s">
        <v>7376</v>
      </c>
      <c r="H4096" s="184" t="s">
        <v>7090</v>
      </c>
      <c r="I4096" s="185" t="s">
        <v>190</v>
      </c>
      <c r="J4096" s="181" t="s">
        <v>35</v>
      </c>
      <c r="K4096" s="181" t="s">
        <v>225</v>
      </c>
      <c r="L4096" s="186" t="s">
        <v>225</v>
      </c>
      <c r="M4096" s="187" t="s">
        <v>225</v>
      </c>
      <c r="N4096" s="183" t="s">
        <v>36</v>
      </c>
      <c r="O4096" s="181" t="s">
        <v>7376</v>
      </c>
      <c r="P4096" s="184" t="s">
        <v>7090</v>
      </c>
      <c r="Q4096" s="185" t="s">
        <v>190</v>
      </c>
      <c r="R4096" s="181" t="s">
        <v>35</v>
      </c>
      <c r="S4096" s="181" t="s">
        <v>225</v>
      </c>
      <c r="T4096" s="186" t="s">
        <v>225</v>
      </c>
      <c r="U4096" s="187" t="s">
        <v>225</v>
      </c>
      <c r="V4096" s="188" t="str" cm="1">
        <f t="array" ref="V4096">IF(SUM(LEN(A4096:U4096))=0,"",IF(OR(OR(ISBLANK(E4096),SUM(LEN(B4096),LEN(C4096))=0),AND(NOT(D4096="Unknown"),ISBLANK(I4096)),AND(NOT(N4096="Unknown"),ISBLANK(Q4096))),"Missing Information", INDEX(Table15[Entire Service Line Classification], MATCH(SUMIFS(Table15[Unique ID],Table15[System-Owned Portion],D4096,Table15[If Material Anything Other than "Lead" in Column E,Was Material Ever Previously Lead?],F4096,Table15[Customer-Owned Portion],N4096),Table15[Unique ID],0),0)))</f>
        <v>Non-lead</v>
      </c>
      <c r="W4096" s="189"/>
    </row>
    <row r="4097" spans="1:23" s="190" customFormat="1" ht="56.25" x14ac:dyDescent="0.25">
      <c r="A4097" s="180" t="s">
        <v>225</v>
      </c>
      <c r="B4097" s="181" t="s">
        <v>7743</v>
      </c>
      <c r="C4097" s="182" t="s">
        <v>225</v>
      </c>
      <c r="D4097" s="183" t="s">
        <v>36</v>
      </c>
      <c r="E4097" s="181" t="s">
        <v>35</v>
      </c>
      <c r="F4097" s="183" t="s">
        <v>35</v>
      </c>
      <c r="G4097" s="181" t="s">
        <v>7376</v>
      </c>
      <c r="H4097" s="184" t="s">
        <v>7090</v>
      </c>
      <c r="I4097" s="185" t="s">
        <v>190</v>
      </c>
      <c r="J4097" s="181" t="s">
        <v>35</v>
      </c>
      <c r="K4097" s="181" t="s">
        <v>225</v>
      </c>
      <c r="L4097" s="186" t="s">
        <v>225</v>
      </c>
      <c r="M4097" s="187" t="s">
        <v>225</v>
      </c>
      <c r="N4097" s="183" t="s">
        <v>36</v>
      </c>
      <c r="O4097" s="181" t="s">
        <v>7376</v>
      </c>
      <c r="P4097" s="184" t="s">
        <v>7090</v>
      </c>
      <c r="Q4097" s="185" t="s">
        <v>190</v>
      </c>
      <c r="R4097" s="181" t="s">
        <v>35</v>
      </c>
      <c r="S4097" s="181" t="s">
        <v>225</v>
      </c>
      <c r="T4097" s="186" t="s">
        <v>225</v>
      </c>
      <c r="U4097" s="187" t="s">
        <v>225</v>
      </c>
      <c r="V4097" s="188" t="str" cm="1">
        <f t="array" ref="V4097">IF(SUM(LEN(A4097:U4097))=0,"",IF(OR(OR(ISBLANK(E4097),SUM(LEN(B4097),LEN(C4097))=0),AND(NOT(D4097="Unknown"),ISBLANK(I4097)),AND(NOT(N4097="Unknown"),ISBLANK(Q4097))),"Missing Information", INDEX(Table15[Entire Service Line Classification], MATCH(SUMIFS(Table15[Unique ID],Table15[System-Owned Portion],D4097,Table15[If Material Anything Other than "Lead" in Column E,Was Material Ever Previously Lead?],F4097,Table15[Customer-Owned Portion],N4097),Table15[Unique ID],0),0)))</f>
        <v>Non-lead</v>
      </c>
      <c r="W4097" s="189"/>
    </row>
    <row r="4098" spans="1:23" s="190" customFormat="1" ht="56.25" x14ac:dyDescent="0.25">
      <c r="A4098" s="180" t="s">
        <v>225</v>
      </c>
      <c r="B4098" s="181" t="s">
        <v>7744</v>
      </c>
      <c r="C4098" s="182" t="s">
        <v>225</v>
      </c>
      <c r="D4098" s="183" t="s">
        <v>36</v>
      </c>
      <c r="E4098" s="181" t="s">
        <v>35</v>
      </c>
      <c r="F4098" s="183" t="s">
        <v>35</v>
      </c>
      <c r="G4098" s="181" t="s">
        <v>7458</v>
      </c>
      <c r="H4098" s="184" t="s">
        <v>7090</v>
      </c>
      <c r="I4098" s="185" t="s">
        <v>190</v>
      </c>
      <c r="J4098" s="181" t="s">
        <v>35</v>
      </c>
      <c r="K4098" s="181" t="s">
        <v>225</v>
      </c>
      <c r="L4098" s="186" t="s">
        <v>225</v>
      </c>
      <c r="M4098" s="187" t="s">
        <v>225</v>
      </c>
      <c r="N4098" s="183" t="s">
        <v>36</v>
      </c>
      <c r="O4098" s="181" t="s">
        <v>7458</v>
      </c>
      <c r="P4098" s="184" t="s">
        <v>7090</v>
      </c>
      <c r="Q4098" s="185" t="s">
        <v>190</v>
      </c>
      <c r="R4098" s="181" t="s">
        <v>35</v>
      </c>
      <c r="S4098" s="181" t="s">
        <v>225</v>
      </c>
      <c r="T4098" s="186" t="s">
        <v>225</v>
      </c>
      <c r="U4098" s="187" t="s">
        <v>225</v>
      </c>
      <c r="V4098" s="188" t="str" cm="1">
        <f t="array" ref="V4098">IF(SUM(LEN(A4098:U4098))=0,"",IF(OR(OR(ISBLANK(E4098),SUM(LEN(B4098),LEN(C4098))=0),AND(NOT(D4098="Unknown"),ISBLANK(I4098)),AND(NOT(N4098="Unknown"),ISBLANK(Q4098))),"Missing Information", INDEX(Table15[Entire Service Line Classification], MATCH(SUMIFS(Table15[Unique ID],Table15[System-Owned Portion],D4098,Table15[If Material Anything Other than "Lead" in Column E,Was Material Ever Previously Lead?],F4098,Table15[Customer-Owned Portion],N4098),Table15[Unique ID],0),0)))</f>
        <v>Non-lead</v>
      </c>
      <c r="W4098" s="189"/>
    </row>
    <row r="4099" spans="1:23" s="190" customFormat="1" ht="56.25" x14ac:dyDescent="0.25">
      <c r="A4099" s="180" t="s">
        <v>225</v>
      </c>
      <c r="B4099" s="181" t="s">
        <v>7745</v>
      </c>
      <c r="C4099" s="182" t="s">
        <v>225</v>
      </c>
      <c r="D4099" s="183" t="s">
        <v>36</v>
      </c>
      <c r="E4099" s="181" t="s">
        <v>35</v>
      </c>
      <c r="F4099" s="183" t="s">
        <v>35</v>
      </c>
      <c r="G4099" s="181" t="s">
        <v>7458</v>
      </c>
      <c r="H4099" s="184" t="s">
        <v>7090</v>
      </c>
      <c r="I4099" s="185" t="s">
        <v>190</v>
      </c>
      <c r="J4099" s="181" t="s">
        <v>35</v>
      </c>
      <c r="K4099" s="181" t="s">
        <v>225</v>
      </c>
      <c r="L4099" s="186" t="s">
        <v>225</v>
      </c>
      <c r="M4099" s="187" t="s">
        <v>225</v>
      </c>
      <c r="N4099" s="183" t="s">
        <v>36</v>
      </c>
      <c r="O4099" s="181" t="s">
        <v>7458</v>
      </c>
      <c r="P4099" s="184" t="s">
        <v>7090</v>
      </c>
      <c r="Q4099" s="185" t="s">
        <v>190</v>
      </c>
      <c r="R4099" s="181" t="s">
        <v>35</v>
      </c>
      <c r="S4099" s="181" t="s">
        <v>225</v>
      </c>
      <c r="T4099" s="186" t="s">
        <v>225</v>
      </c>
      <c r="U4099" s="187" t="s">
        <v>225</v>
      </c>
      <c r="V4099" s="188" t="str" cm="1">
        <f t="array" ref="V4099">IF(SUM(LEN(A4099:U4099))=0,"",IF(OR(OR(ISBLANK(E4099),SUM(LEN(B4099),LEN(C4099))=0),AND(NOT(D4099="Unknown"),ISBLANK(I4099)),AND(NOT(N4099="Unknown"),ISBLANK(Q4099))),"Missing Information", INDEX(Table15[Entire Service Line Classification], MATCH(SUMIFS(Table15[Unique ID],Table15[System-Owned Portion],D4099,Table15[If Material Anything Other than "Lead" in Column E,Was Material Ever Previously Lead?],F4099,Table15[Customer-Owned Portion],N4099),Table15[Unique ID],0),0)))</f>
        <v>Non-lead</v>
      </c>
      <c r="W4099" s="189"/>
    </row>
    <row r="4100" spans="1:23" s="190" customFormat="1" ht="56.25" x14ac:dyDescent="0.25">
      <c r="A4100" s="180" t="s">
        <v>225</v>
      </c>
      <c r="B4100" s="181" t="s">
        <v>7746</v>
      </c>
      <c r="C4100" s="182" t="s">
        <v>225</v>
      </c>
      <c r="D4100" s="183" t="s">
        <v>36</v>
      </c>
      <c r="E4100" s="181" t="s">
        <v>35</v>
      </c>
      <c r="F4100" s="183" t="s">
        <v>35</v>
      </c>
      <c r="G4100" s="181" t="s">
        <v>7458</v>
      </c>
      <c r="H4100" s="184" t="s">
        <v>7090</v>
      </c>
      <c r="I4100" s="185" t="s">
        <v>190</v>
      </c>
      <c r="J4100" s="181" t="s">
        <v>35</v>
      </c>
      <c r="K4100" s="181" t="s">
        <v>225</v>
      </c>
      <c r="L4100" s="186" t="s">
        <v>225</v>
      </c>
      <c r="M4100" s="187" t="s">
        <v>225</v>
      </c>
      <c r="N4100" s="183" t="s">
        <v>36</v>
      </c>
      <c r="O4100" s="181" t="s">
        <v>7458</v>
      </c>
      <c r="P4100" s="184" t="s">
        <v>7090</v>
      </c>
      <c r="Q4100" s="185" t="s">
        <v>190</v>
      </c>
      <c r="R4100" s="181" t="s">
        <v>35</v>
      </c>
      <c r="S4100" s="181" t="s">
        <v>225</v>
      </c>
      <c r="T4100" s="186" t="s">
        <v>225</v>
      </c>
      <c r="U4100" s="187" t="s">
        <v>225</v>
      </c>
      <c r="V4100" s="188" t="str" cm="1">
        <f t="array" ref="V4100">IF(SUM(LEN(A4100:U4100))=0,"",IF(OR(OR(ISBLANK(E4100),SUM(LEN(B4100),LEN(C4100))=0),AND(NOT(D4100="Unknown"),ISBLANK(I4100)),AND(NOT(N4100="Unknown"),ISBLANK(Q4100))),"Missing Information", INDEX(Table15[Entire Service Line Classification], MATCH(SUMIFS(Table15[Unique ID],Table15[System-Owned Portion],D4100,Table15[If Material Anything Other than "Lead" in Column E,Was Material Ever Previously Lead?],F4100,Table15[Customer-Owned Portion],N4100),Table15[Unique ID],0),0)))</f>
        <v>Non-lead</v>
      </c>
      <c r="W4100" s="189"/>
    </row>
    <row r="4101" spans="1:23" s="190" customFormat="1" ht="56.25" x14ac:dyDescent="0.25">
      <c r="A4101" s="180" t="s">
        <v>225</v>
      </c>
      <c r="B4101" s="181" t="s">
        <v>7747</v>
      </c>
      <c r="C4101" s="182" t="s">
        <v>225</v>
      </c>
      <c r="D4101" s="183" t="s">
        <v>36</v>
      </c>
      <c r="E4101" s="181" t="s">
        <v>35</v>
      </c>
      <c r="F4101" s="183" t="s">
        <v>35</v>
      </c>
      <c r="G4101" s="181" t="s">
        <v>7458</v>
      </c>
      <c r="H4101" s="184" t="s">
        <v>7090</v>
      </c>
      <c r="I4101" s="185" t="s">
        <v>190</v>
      </c>
      <c r="J4101" s="181" t="s">
        <v>35</v>
      </c>
      <c r="K4101" s="181" t="s">
        <v>225</v>
      </c>
      <c r="L4101" s="186" t="s">
        <v>225</v>
      </c>
      <c r="M4101" s="187" t="s">
        <v>225</v>
      </c>
      <c r="N4101" s="183" t="s">
        <v>36</v>
      </c>
      <c r="O4101" s="181" t="s">
        <v>7458</v>
      </c>
      <c r="P4101" s="184" t="s">
        <v>7090</v>
      </c>
      <c r="Q4101" s="185" t="s">
        <v>190</v>
      </c>
      <c r="R4101" s="181" t="s">
        <v>35</v>
      </c>
      <c r="S4101" s="181" t="s">
        <v>225</v>
      </c>
      <c r="T4101" s="186" t="s">
        <v>225</v>
      </c>
      <c r="U4101" s="187" t="s">
        <v>225</v>
      </c>
      <c r="V4101" s="188" t="str" cm="1">
        <f t="array" ref="V4101">IF(SUM(LEN(A4101:U4101))=0,"",IF(OR(OR(ISBLANK(E4101),SUM(LEN(B4101),LEN(C4101))=0),AND(NOT(D4101="Unknown"),ISBLANK(I4101)),AND(NOT(N4101="Unknown"),ISBLANK(Q4101))),"Missing Information", INDEX(Table15[Entire Service Line Classification], MATCH(SUMIFS(Table15[Unique ID],Table15[System-Owned Portion],D4101,Table15[If Material Anything Other than "Lead" in Column E,Was Material Ever Previously Lead?],F4101,Table15[Customer-Owned Portion],N4101),Table15[Unique ID],0),0)))</f>
        <v>Non-lead</v>
      </c>
      <c r="W4101" s="189"/>
    </row>
    <row r="4102" spans="1:23" s="190" customFormat="1" ht="56.25" x14ac:dyDescent="0.25">
      <c r="A4102" s="180" t="s">
        <v>225</v>
      </c>
      <c r="B4102" s="181" t="s">
        <v>7748</v>
      </c>
      <c r="C4102" s="182" t="s">
        <v>225</v>
      </c>
      <c r="D4102" s="183" t="s">
        <v>36</v>
      </c>
      <c r="E4102" s="181" t="s">
        <v>35</v>
      </c>
      <c r="F4102" s="183" t="s">
        <v>35</v>
      </c>
      <c r="G4102" s="181" t="s">
        <v>7458</v>
      </c>
      <c r="H4102" s="184" t="s">
        <v>7090</v>
      </c>
      <c r="I4102" s="185" t="s">
        <v>190</v>
      </c>
      <c r="J4102" s="181" t="s">
        <v>35</v>
      </c>
      <c r="K4102" s="181" t="s">
        <v>225</v>
      </c>
      <c r="L4102" s="186" t="s">
        <v>225</v>
      </c>
      <c r="M4102" s="187" t="s">
        <v>225</v>
      </c>
      <c r="N4102" s="183" t="s">
        <v>36</v>
      </c>
      <c r="O4102" s="181" t="s">
        <v>7458</v>
      </c>
      <c r="P4102" s="184" t="s">
        <v>7090</v>
      </c>
      <c r="Q4102" s="185" t="s">
        <v>190</v>
      </c>
      <c r="R4102" s="181" t="s">
        <v>35</v>
      </c>
      <c r="S4102" s="181" t="s">
        <v>225</v>
      </c>
      <c r="T4102" s="186" t="s">
        <v>225</v>
      </c>
      <c r="U4102" s="187" t="s">
        <v>225</v>
      </c>
      <c r="V4102" s="188" t="str" cm="1">
        <f t="array" ref="V4102">IF(SUM(LEN(A4102:U4102))=0,"",IF(OR(OR(ISBLANK(E4102),SUM(LEN(B4102),LEN(C4102))=0),AND(NOT(D4102="Unknown"),ISBLANK(I4102)),AND(NOT(N4102="Unknown"),ISBLANK(Q4102))),"Missing Information", INDEX(Table15[Entire Service Line Classification], MATCH(SUMIFS(Table15[Unique ID],Table15[System-Owned Portion],D4102,Table15[If Material Anything Other than "Lead" in Column E,Was Material Ever Previously Lead?],F4102,Table15[Customer-Owned Portion],N4102),Table15[Unique ID],0),0)))</f>
        <v>Non-lead</v>
      </c>
      <c r="W4102" s="189"/>
    </row>
    <row r="4103" spans="1:23" s="190" customFormat="1" ht="56.25" x14ac:dyDescent="0.25">
      <c r="A4103" s="180" t="s">
        <v>225</v>
      </c>
      <c r="B4103" s="181" t="s">
        <v>7749</v>
      </c>
      <c r="C4103" s="182" t="s">
        <v>225</v>
      </c>
      <c r="D4103" s="183" t="s">
        <v>36</v>
      </c>
      <c r="E4103" s="181" t="s">
        <v>35</v>
      </c>
      <c r="F4103" s="183" t="s">
        <v>35</v>
      </c>
      <c r="G4103" s="181" t="s">
        <v>7376</v>
      </c>
      <c r="H4103" s="184" t="s">
        <v>7090</v>
      </c>
      <c r="I4103" s="185" t="s">
        <v>190</v>
      </c>
      <c r="J4103" s="181" t="s">
        <v>35</v>
      </c>
      <c r="K4103" s="181" t="s">
        <v>225</v>
      </c>
      <c r="L4103" s="186" t="s">
        <v>225</v>
      </c>
      <c r="M4103" s="187" t="s">
        <v>225</v>
      </c>
      <c r="N4103" s="183" t="s">
        <v>36</v>
      </c>
      <c r="O4103" s="181" t="s">
        <v>7376</v>
      </c>
      <c r="P4103" s="184" t="s">
        <v>7090</v>
      </c>
      <c r="Q4103" s="185" t="s">
        <v>190</v>
      </c>
      <c r="R4103" s="181" t="s">
        <v>35</v>
      </c>
      <c r="S4103" s="181" t="s">
        <v>225</v>
      </c>
      <c r="T4103" s="186" t="s">
        <v>225</v>
      </c>
      <c r="U4103" s="187" t="s">
        <v>225</v>
      </c>
      <c r="V4103" s="188" t="str" cm="1">
        <f t="array" ref="V4103">IF(SUM(LEN(A4103:U4103))=0,"",IF(OR(OR(ISBLANK(E4103),SUM(LEN(B4103),LEN(C4103))=0),AND(NOT(D4103="Unknown"),ISBLANK(I4103)),AND(NOT(N4103="Unknown"),ISBLANK(Q4103))),"Missing Information", INDEX(Table15[Entire Service Line Classification], MATCH(SUMIFS(Table15[Unique ID],Table15[System-Owned Portion],D4103,Table15[If Material Anything Other than "Lead" in Column E,Was Material Ever Previously Lead?],F4103,Table15[Customer-Owned Portion],N4103),Table15[Unique ID],0),0)))</f>
        <v>Non-lead</v>
      </c>
      <c r="W4103" s="189"/>
    </row>
    <row r="4104" spans="1:23" s="190" customFormat="1" ht="56.25" x14ac:dyDescent="0.25">
      <c r="A4104" s="180" t="s">
        <v>225</v>
      </c>
      <c r="B4104" s="181" t="s">
        <v>7750</v>
      </c>
      <c r="C4104" s="182" t="s">
        <v>225</v>
      </c>
      <c r="D4104" s="183" t="s">
        <v>36</v>
      </c>
      <c r="E4104" s="181" t="s">
        <v>35</v>
      </c>
      <c r="F4104" s="183" t="s">
        <v>35</v>
      </c>
      <c r="G4104" s="181" t="s">
        <v>7458</v>
      </c>
      <c r="H4104" s="184" t="s">
        <v>7090</v>
      </c>
      <c r="I4104" s="185" t="s">
        <v>190</v>
      </c>
      <c r="J4104" s="181" t="s">
        <v>35</v>
      </c>
      <c r="K4104" s="181" t="s">
        <v>225</v>
      </c>
      <c r="L4104" s="186" t="s">
        <v>225</v>
      </c>
      <c r="M4104" s="187" t="s">
        <v>225</v>
      </c>
      <c r="N4104" s="183" t="s">
        <v>36</v>
      </c>
      <c r="O4104" s="181" t="s">
        <v>7458</v>
      </c>
      <c r="P4104" s="184" t="s">
        <v>7090</v>
      </c>
      <c r="Q4104" s="185" t="s">
        <v>190</v>
      </c>
      <c r="R4104" s="181" t="s">
        <v>35</v>
      </c>
      <c r="S4104" s="181" t="s">
        <v>225</v>
      </c>
      <c r="T4104" s="186" t="s">
        <v>225</v>
      </c>
      <c r="U4104" s="187" t="s">
        <v>225</v>
      </c>
      <c r="V4104" s="188" t="str" cm="1">
        <f t="array" ref="V4104">IF(SUM(LEN(A4104:U4104))=0,"",IF(OR(OR(ISBLANK(E4104),SUM(LEN(B4104),LEN(C4104))=0),AND(NOT(D4104="Unknown"),ISBLANK(I4104)),AND(NOT(N4104="Unknown"),ISBLANK(Q4104))),"Missing Information", INDEX(Table15[Entire Service Line Classification], MATCH(SUMIFS(Table15[Unique ID],Table15[System-Owned Portion],D4104,Table15[If Material Anything Other than "Lead" in Column E,Was Material Ever Previously Lead?],F4104,Table15[Customer-Owned Portion],N4104),Table15[Unique ID],0),0)))</f>
        <v>Non-lead</v>
      </c>
      <c r="W4104" s="189"/>
    </row>
    <row r="4105" spans="1:23" s="190" customFormat="1" ht="56.25" x14ac:dyDescent="0.25">
      <c r="A4105" s="180" t="s">
        <v>225</v>
      </c>
      <c r="B4105" s="181" t="s">
        <v>7751</v>
      </c>
      <c r="C4105" s="182" t="s">
        <v>225</v>
      </c>
      <c r="D4105" s="183" t="s">
        <v>36</v>
      </c>
      <c r="E4105" s="181" t="s">
        <v>35</v>
      </c>
      <c r="F4105" s="183" t="s">
        <v>35</v>
      </c>
      <c r="G4105" s="181" t="s">
        <v>7376</v>
      </c>
      <c r="H4105" s="184" t="s">
        <v>7090</v>
      </c>
      <c r="I4105" s="185" t="s">
        <v>190</v>
      </c>
      <c r="J4105" s="181" t="s">
        <v>35</v>
      </c>
      <c r="K4105" s="181" t="s">
        <v>225</v>
      </c>
      <c r="L4105" s="186" t="s">
        <v>225</v>
      </c>
      <c r="M4105" s="187" t="s">
        <v>225</v>
      </c>
      <c r="N4105" s="183" t="s">
        <v>36</v>
      </c>
      <c r="O4105" s="181" t="s">
        <v>7376</v>
      </c>
      <c r="P4105" s="184" t="s">
        <v>7090</v>
      </c>
      <c r="Q4105" s="185" t="s">
        <v>190</v>
      </c>
      <c r="R4105" s="181" t="s">
        <v>35</v>
      </c>
      <c r="S4105" s="181" t="s">
        <v>225</v>
      </c>
      <c r="T4105" s="186" t="s">
        <v>225</v>
      </c>
      <c r="U4105" s="187" t="s">
        <v>225</v>
      </c>
      <c r="V4105" s="188" t="str" cm="1">
        <f t="array" ref="V4105">IF(SUM(LEN(A4105:U4105))=0,"",IF(OR(OR(ISBLANK(E4105),SUM(LEN(B4105),LEN(C4105))=0),AND(NOT(D4105="Unknown"),ISBLANK(I4105)),AND(NOT(N4105="Unknown"),ISBLANK(Q4105))),"Missing Information", INDEX(Table15[Entire Service Line Classification], MATCH(SUMIFS(Table15[Unique ID],Table15[System-Owned Portion],D4105,Table15[If Material Anything Other than "Lead" in Column E,Was Material Ever Previously Lead?],F4105,Table15[Customer-Owned Portion],N4105),Table15[Unique ID],0),0)))</f>
        <v>Non-lead</v>
      </c>
      <c r="W4105" s="189"/>
    </row>
    <row r="4106" spans="1:23" s="190" customFormat="1" ht="56.25" x14ac:dyDescent="0.25">
      <c r="A4106" s="180" t="s">
        <v>225</v>
      </c>
      <c r="B4106" s="181" t="s">
        <v>7752</v>
      </c>
      <c r="C4106" s="182" t="s">
        <v>225</v>
      </c>
      <c r="D4106" s="183" t="s">
        <v>36</v>
      </c>
      <c r="E4106" s="181" t="s">
        <v>35</v>
      </c>
      <c r="F4106" s="183" t="s">
        <v>35</v>
      </c>
      <c r="G4106" s="181" t="s">
        <v>7458</v>
      </c>
      <c r="H4106" s="184" t="s">
        <v>7090</v>
      </c>
      <c r="I4106" s="185" t="s">
        <v>190</v>
      </c>
      <c r="J4106" s="181" t="s">
        <v>35</v>
      </c>
      <c r="K4106" s="181" t="s">
        <v>225</v>
      </c>
      <c r="L4106" s="186" t="s">
        <v>225</v>
      </c>
      <c r="M4106" s="187" t="s">
        <v>225</v>
      </c>
      <c r="N4106" s="183" t="s">
        <v>36</v>
      </c>
      <c r="O4106" s="181" t="s">
        <v>7458</v>
      </c>
      <c r="P4106" s="184" t="s">
        <v>7090</v>
      </c>
      <c r="Q4106" s="185" t="s">
        <v>190</v>
      </c>
      <c r="R4106" s="181" t="s">
        <v>35</v>
      </c>
      <c r="S4106" s="181" t="s">
        <v>225</v>
      </c>
      <c r="T4106" s="186" t="s">
        <v>225</v>
      </c>
      <c r="U4106" s="187" t="s">
        <v>225</v>
      </c>
      <c r="V4106" s="188" t="str" cm="1">
        <f t="array" ref="V4106">IF(SUM(LEN(A4106:U4106))=0,"",IF(OR(OR(ISBLANK(E4106),SUM(LEN(B4106),LEN(C4106))=0),AND(NOT(D4106="Unknown"),ISBLANK(I4106)),AND(NOT(N4106="Unknown"),ISBLANK(Q4106))),"Missing Information", INDEX(Table15[Entire Service Line Classification], MATCH(SUMIFS(Table15[Unique ID],Table15[System-Owned Portion],D4106,Table15[If Material Anything Other than "Lead" in Column E,Was Material Ever Previously Lead?],F4106,Table15[Customer-Owned Portion],N4106),Table15[Unique ID],0),0)))</f>
        <v>Non-lead</v>
      </c>
      <c r="W4106" s="189"/>
    </row>
    <row r="4107" spans="1:23" s="190" customFormat="1" ht="56.25" x14ac:dyDescent="0.25">
      <c r="A4107" s="180" t="s">
        <v>225</v>
      </c>
      <c r="B4107" s="181" t="s">
        <v>7753</v>
      </c>
      <c r="C4107" s="182" t="s">
        <v>225</v>
      </c>
      <c r="D4107" s="183" t="s">
        <v>36</v>
      </c>
      <c r="E4107" s="181" t="s">
        <v>35</v>
      </c>
      <c r="F4107" s="183" t="s">
        <v>35</v>
      </c>
      <c r="G4107" s="181" t="s">
        <v>7458</v>
      </c>
      <c r="H4107" s="184" t="s">
        <v>7090</v>
      </c>
      <c r="I4107" s="185" t="s">
        <v>190</v>
      </c>
      <c r="J4107" s="181" t="s">
        <v>35</v>
      </c>
      <c r="K4107" s="181" t="s">
        <v>225</v>
      </c>
      <c r="L4107" s="186" t="s">
        <v>225</v>
      </c>
      <c r="M4107" s="187" t="s">
        <v>225</v>
      </c>
      <c r="N4107" s="183" t="s">
        <v>36</v>
      </c>
      <c r="O4107" s="181" t="s">
        <v>7458</v>
      </c>
      <c r="P4107" s="184" t="s">
        <v>7090</v>
      </c>
      <c r="Q4107" s="185" t="s">
        <v>190</v>
      </c>
      <c r="R4107" s="181" t="s">
        <v>35</v>
      </c>
      <c r="S4107" s="181" t="s">
        <v>225</v>
      </c>
      <c r="T4107" s="186" t="s">
        <v>225</v>
      </c>
      <c r="U4107" s="187" t="s">
        <v>225</v>
      </c>
      <c r="V4107" s="188" t="str" cm="1">
        <f t="array" ref="V4107">IF(SUM(LEN(A4107:U4107))=0,"",IF(OR(OR(ISBLANK(E4107),SUM(LEN(B4107),LEN(C4107))=0),AND(NOT(D4107="Unknown"),ISBLANK(I4107)),AND(NOT(N4107="Unknown"),ISBLANK(Q4107))),"Missing Information", INDEX(Table15[Entire Service Line Classification], MATCH(SUMIFS(Table15[Unique ID],Table15[System-Owned Portion],D4107,Table15[If Material Anything Other than "Lead" in Column E,Was Material Ever Previously Lead?],F4107,Table15[Customer-Owned Portion],N4107),Table15[Unique ID],0),0)))</f>
        <v>Non-lead</v>
      </c>
      <c r="W4107" s="189"/>
    </row>
    <row r="4108" spans="1:23" s="190" customFormat="1" ht="56.25" x14ac:dyDescent="0.25">
      <c r="A4108" s="180" t="s">
        <v>225</v>
      </c>
      <c r="B4108" s="181" t="s">
        <v>7754</v>
      </c>
      <c r="C4108" s="182" t="s">
        <v>225</v>
      </c>
      <c r="D4108" s="183" t="s">
        <v>36</v>
      </c>
      <c r="E4108" s="181" t="s">
        <v>35</v>
      </c>
      <c r="F4108" s="183" t="s">
        <v>35</v>
      </c>
      <c r="G4108" s="181" t="s">
        <v>7458</v>
      </c>
      <c r="H4108" s="184" t="s">
        <v>7090</v>
      </c>
      <c r="I4108" s="185" t="s">
        <v>190</v>
      </c>
      <c r="J4108" s="181" t="s">
        <v>35</v>
      </c>
      <c r="K4108" s="181" t="s">
        <v>225</v>
      </c>
      <c r="L4108" s="186" t="s">
        <v>225</v>
      </c>
      <c r="M4108" s="187" t="s">
        <v>225</v>
      </c>
      <c r="N4108" s="183" t="s">
        <v>36</v>
      </c>
      <c r="O4108" s="181" t="s">
        <v>7458</v>
      </c>
      <c r="P4108" s="184" t="s">
        <v>7090</v>
      </c>
      <c r="Q4108" s="185" t="s">
        <v>190</v>
      </c>
      <c r="R4108" s="181" t="s">
        <v>35</v>
      </c>
      <c r="S4108" s="181" t="s">
        <v>225</v>
      </c>
      <c r="T4108" s="186" t="s">
        <v>225</v>
      </c>
      <c r="U4108" s="187" t="s">
        <v>225</v>
      </c>
      <c r="V4108" s="188" t="str" cm="1">
        <f t="array" ref="V4108">IF(SUM(LEN(A4108:U4108))=0,"",IF(OR(OR(ISBLANK(E4108),SUM(LEN(B4108),LEN(C4108))=0),AND(NOT(D4108="Unknown"),ISBLANK(I4108)),AND(NOT(N4108="Unknown"),ISBLANK(Q4108))),"Missing Information", INDEX(Table15[Entire Service Line Classification], MATCH(SUMIFS(Table15[Unique ID],Table15[System-Owned Portion],D4108,Table15[If Material Anything Other than "Lead" in Column E,Was Material Ever Previously Lead?],F4108,Table15[Customer-Owned Portion],N4108),Table15[Unique ID],0),0)))</f>
        <v>Non-lead</v>
      </c>
      <c r="W4108" s="189"/>
    </row>
    <row r="4109" spans="1:23" s="190" customFormat="1" ht="56.25" x14ac:dyDescent="0.25">
      <c r="A4109" s="180" t="s">
        <v>225</v>
      </c>
      <c r="B4109" s="181" t="s">
        <v>7755</v>
      </c>
      <c r="C4109" s="182" t="s">
        <v>225</v>
      </c>
      <c r="D4109" s="183" t="s">
        <v>36</v>
      </c>
      <c r="E4109" s="181" t="s">
        <v>35</v>
      </c>
      <c r="F4109" s="183" t="s">
        <v>35</v>
      </c>
      <c r="G4109" s="181" t="s">
        <v>7458</v>
      </c>
      <c r="H4109" s="184" t="s">
        <v>7090</v>
      </c>
      <c r="I4109" s="185" t="s">
        <v>190</v>
      </c>
      <c r="J4109" s="181" t="s">
        <v>35</v>
      </c>
      <c r="K4109" s="181" t="s">
        <v>225</v>
      </c>
      <c r="L4109" s="186" t="s">
        <v>225</v>
      </c>
      <c r="M4109" s="187" t="s">
        <v>225</v>
      </c>
      <c r="N4109" s="183" t="s">
        <v>36</v>
      </c>
      <c r="O4109" s="181" t="s">
        <v>7458</v>
      </c>
      <c r="P4109" s="184" t="s">
        <v>7090</v>
      </c>
      <c r="Q4109" s="185" t="s">
        <v>190</v>
      </c>
      <c r="R4109" s="181" t="s">
        <v>35</v>
      </c>
      <c r="S4109" s="181" t="s">
        <v>225</v>
      </c>
      <c r="T4109" s="186" t="s">
        <v>225</v>
      </c>
      <c r="U4109" s="187" t="s">
        <v>225</v>
      </c>
      <c r="V4109" s="188" t="str" cm="1">
        <f t="array" ref="V4109">IF(SUM(LEN(A4109:U4109))=0,"",IF(OR(OR(ISBLANK(E4109),SUM(LEN(B4109),LEN(C4109))=0),AND(NOT(D4109="Unknown"),ISBLANK(I4109)),AND(NOT(N4109="Unknown"),ISBLANK(Q4109))),"Missing Information", INDEX(Table15[Entire Service Line Classification], MATCH(SUMIFS(Table15[Unique ID],Table15[System-Owned Portion],D4109,Table15[If Material Anything Other than "Lead" in Column E,Was Material Ever Previously Lead?],F4109,Table15[Customer-Owned Portion],N4109),Table15[Unique ID],0),0)))</f>
        <v>Non-lead</v>
      </c>
      <c r="W4109" s="189"/>
    </row>
    <row r="4110" spans="1:23" s="190" customFormat="1" ht="56.25" x14ac:dyDescent="0.25">
      <c r="A4110" s="180" t="s">
        <v>225</v>
      </c>
      <c r="B4110" s="181" t="s">
        <v>7756</v>
      </c>
      <c r="C4110" s="182" t="s">
        <v>225</v>
      </c>
      <c r="D4110" s="183" t="s">
        <v>36</v>
      </c>
      <c r="E4110" s="181" t="s">
        <v>35</v>
      </c>
      <c r="F4110" s="183" t="s">
        <v>35</v>
      </c>
      <c r="G4110" s="181" t="s">
        <v>7458</v>
      </c>
      <c r="H4110" s="184" t="s">
        <v>7090</v>
      </c>
      <c r="I4110" s="185" t="s">
        <v>190</v>
      </c>
      <c r="J4110" s="181" t="s">
        <v>35</v>
      </c>
      <c r="K4110" s="181" t="s">
        <v>225</v>
      </c>
      <c r="L4110" s="186" t="s">
        <v>225</v>
      </c>
      <c r="M4110" s="187" t="s">
        <v>225</v>
      </c>
      <c r="N4110" s="183" t="s">
        <v>36</v>
      </c>
      <c r="O4110" s="181" t="s">
        <v>7458</v>
      </c>
      <c r="P4110" s="184" t="s">
        <v>7090</v>
      </c>
      <c r="Q4110" s="185" t="s">
        <v>190</v>
      </c>
      <c r="R4110" s="181" t="s">
        <v>35</v>
      </c>
      <c r="S4110" s="181" t="s">
        <v>225</v>
      </c>
      <c r="T4110" s="186" t="s">
        <v>225</v>
      </c>
      <c r="U4110" s="187" t="s">
        <v>225</v>
      </c>
      <c r="V4110" s="188" t="str" cm="1">
        <f t="array" ref="V4110">IF(SUM(LEN(A4110:U4110))=0,"",IF(OR(OR(ISBLANK(E4110),SUM(LEN(B4110),LEN(C4110))=0),AND(NOT(D4110="Unknown"),ISBLANK(I4110)),AND(NOT(N4110="Unknown"),ISBLANK(Q4110))),"Missing Information", INDEX(Table15[Entire Service Line Classification], MATCH(SUMIFS(Table15[Unique ID],Table15[System-Owned Portion],D4110,Table15[If Material Anything Other than "Lead" in Column E,Was Material Ever Previously Lead?],F4110,Table15[Customer-Owned Portion],N4110),Table15[Unique ID],0),0)))</f>
        <v>Non-lead</v>
      </c>
      <c r="W4110" s="189"/>
    </row>
    <row r="4111" spans="1:23" s="190" customFormat="1" ht="56.25" x14ac:dyDescent="0.25">
      <c r="A4111" s="180" t="s">
        <v>225</v>
      </c>
      <c r="B4111" s="181" t="s">
        <v>7757</v>
      </c>
      <c r="C4111" s="182" t="s">
        <v>225</v>
      </c>
      <c r="D4111" s="183" t="s">
        <v>36</v>
      </c>
      <c r="E4111" s="181" t="s">
        <v>35</v>
      </c>
      <c r="F4111" s="183" t="s">
        <v>35</v>
      </c>
      <c r="G4111" s="181" t="s">
        <v>7458</v>
      </c>
      <c r="H4111" s="184" t="s">
        <v>7090</v>
      </c>
      <c r="I4111" s="185" t="s">
        <v>190</v>
      </c>
      <c r="J4111" s="181" t="s">
        <v>35</v>
      </c>
      <c r="K4111" s="181" t="s">
        <v>225</v>
      </c>
      <c r="L4111" s="186" t="s">
        <v>225</v>
      </c>
      <c r="M4111" s="187" t="s">
        <v>225</v>
      </c>
      <c r="N4111" s="183" t="s">
        <v>36</v>
      </c>
      <c r="O4111" s="181" t="s">
        <v>7458</v>
      </c>
      <c r="P4111" s="184" t="s">
        <v>7090</v>
      </c>
      <c r="Q4111" s="185" t="s">
        <v>190</v>
      </c>
      <c r="R4111" s="181" t="s">
        <v>35</v>
      </c>
      <c r="S4111" s="181" t="s">
        <v>225</v>
      </c>
      <c r="T4111" s="186" t="s">
        <v>225</v>
      </c>
      <c r="U4111" s="187" t="s">
        <v>225</v>
      </c>
      <c r="V4111" s="188" t="str" cm="1">
        <f t="array" ref="V4111">IF(SUM(LEN(A4111:U4111))=0,"",IF(OR(OR(ISBLANK(E4111),SUM(LEN(B4111),LEN(C4111))=0),AND(NOT(D4111="Unknown"),ISBLANK(I4111)),AND(NOT(N4111="Unknown"),ISBLANK(Q4111))),"Missing Information", INDEX(Table15[Entire Service Line Classification], MATCH(SUMIFS(Table15[Unique ID],Table15[System-Owned Portion],D4111,Table15[If Material Anything Other than "Lead" in Column E,Was Material Ever Previously Lead?],F4111,Table15[Customer-Owned Portion],N4111),Table15[Unique ID],0),0)))</f>
        <v>Non-lead</v>
      </c>
      <c r="W4111" s="189"/>
    </row>
    <row r="4112" spans="1:23" s="190" customFormat="1" ht="56.25" x14ac:dyDescent="0.25">
      <c r="A4112" s="180" t="s">
        <v>225</v>
      </c>
      <c r="B4112" s="181" t="s">
        <v>7758</v>
      </c>
      <c r="C4112" s="182" t="s">
        <v>225</v>
      </c>
      <c r="D4112" s="183" t="s">
        <v>36</v>
      </c>
      <c r="E4112" s="181" t="s">
        <v>35</v>
      </c>
      <c r="F4112" s="183" t="s">
        <v>35</v>
      </c>
      <c r="G4112" s="181" t="s">
        <v>7458</v>
      </c>
      <c r="H4112" s="184" t="s">
        <v>7090</v>
      </c>
      <c r="I4112" s="185" t="s">
        <v>190</v>
      </c>
      <c r="J4112" s="181" t="s">
        <v>35</v>
      </c>
      <c r="K4112" s="181" t="s">
        <v>225</v>
      </c>
      <c r="L4112" s="186" t="s">
        <v>225</v>
      </c>
      <c r="M4112" s="187" t="s">
        <v>225</v>
      </c>
      <c r="N4112" s="183" t="s">
        <v>36</v>
      </c>
      <c r="O4112" s="181" t="s">
        <v>7458</v>
      </c>
      <c r="P4112" s="184" t="s">
        <v>7090</v>
      </c>
      <c r="Q4112" s="185" t="s">
        <v>190</v>
      </c>
      <c r="R4112" s="181" t="s">
        <v>35</v>
      </c>
      <c r="S4112" s="181" t="s">
        <v>225</v>
      </c>
      <c r="T4112" s="186" t="s">
        <v>225</v>
      </c>
      <c r="U4112" s="187" t="s">
        <v>225</v>
      </c>
      <c r="V4112" s="188" t="str" cm="1">
        <f t="array" ref="V4112">IF(SUM(LEN(A4112:U4112))=0,"",IF(OR(OR(ISBLANK(E4112),SUM(LEN(B4112),LEN(C4112))=0),AND(NOT(D4112="Unknown"),ISBLANK(I4112)),AND(NOT(N4112="Unknown"),ISBLANK(Q4112))),"Missing Information", INDEX(Table15[Entire Service Line Classification], MATCH(SUMIFS(Table15[Unique ID],Table15[System-Owned Portion],D4112,Table15[If Material Anything Other than "Lead" in Column E,Was Material Ever Previously Lead?],F4112,Table15[Customer-Owned Portion],N4112),Table15[Unique ID],0),0)))</f>
        <v>Non-lead</v>
      </c>
      <c r="W4112" s="189"/>
    </row>
    <row r="4113" spans="1:23" s="190" customFormat="1" ht="56.25" x14ac:dyDescent="0.25">
      <c r="A4113" s="180" t="s">
        <v>225</v>
      </c>
      <c r="B4113" s="181" t="s">
        <v>7759</v>
      </c>
      <c r="C4113" s="182" t="s">
        <v>225</v>
      </c>
      <c r="D4113" s="183" t="s">
        <v>36</v>
      </c>
      <c r="E4113" s="181" t="s">
        <v>35</v>
      </c>
      <c r="F4113" s="183" t="s">
        <v>35</v>
      </c>
      <c r="G4113" s="181" t="s">
        <v>7458</v>
      </c>
      <c r="H4113" s="184" t="s">
        <v>7090</v>
      </c>
      <c r="I4113" s="185" t="s">
        <v>190</v>
      </c>
      <c r="J4113" s="181" t="s">
        <v>35</v>
      </c>
      <c r="K4113" s="181" t="s">
        <v>225</v>
      </c>
      <c r="L4113" s="186" t="s">
        <v>225</v>
      </c>
      <c r="M4113" s="187" t="s">
        <v>225</v>
      </c>
      <c r="N4113" s="183" t="s">
        <v>36</v>
      </c>
      <c r="O4113" s="181" t="s">
        <v>7458</v>
      </c>
      <c r="P4113" s="184" t="s">
        <v>7090</v>
      </c>
      <c r="Q4113" s="185" t="s">
        <v>190</v>
      </c>
      <c r="R4113" s="181" t="s">
        <v>35</v>
      </c>
      <c r="S4113" s="181" t="s">
        <v>225</v>
      </c>
      <c r="T4113" s="186" t="s">
        <v>225</v>
      </c>
      <c r="U4113" s="187" t="s">
        <v>225</v>
      </c>
      <c r="V4113" s="188" t="str" cm="1">
        <f t="array" ref="V4113">IF(SUM(LEN(A4113:U4113))=0,"",IF(OR(OR(ISBLANK(E4113),SUM(LEN(B4113),LEN(C4113))=0),AND(NOT(D4113="Unknown"),ISBLANK(I4113)),AND(NOT(N4113="Unknown"),ISBLANK(Q4113))),"Missing Information", INDEX(Table15[Entire Service Line Classification], MATCH(SUMIFS(Table15[Unique ID],Table15[System-Owned Portion],D4113,Table15[If Material Anything Other than "Lead" in Column E,Was Material Ever Previously Lead?],F4113,Table15[Customer-Owned Portion],N4113),Table15[Unique ID],0),0)))</f>
        <v>Non-lead</v>
      </c>
      <c r="W4113" s="189"/>
    </row>
    <row r="4114" spans="1:23" s="190" customFormat="1" ht="56.25" x14ac:dyDescent="0.25">
      <c r="A4114" s="180" t="s">
        <v>225</v>
      </c>
      <c r="B4114" s="181" t="s">
        <v>7760</v>
      </c>
      <c r="C4114" s="182" t="s">
        <v>225</v>
      </c>
      <c r="D4114" s="183" t="s">
        <v>36</v>
      </c>
      <c r="E4114" s="181" t="s">
        <v>35</v>
      </c>
      <c r="F4114" s="183" t="s">
        <v>35</v>
      </c>
      <c r="G4114" s="181" t="s">
        <v>7458</v>
      </c>
      <c r="H4114" s="184" t="s">
        <v>7090</v>
      </c>
      <c r="I4114" s="185" t="s">
        <v>190</v>
      </c>
      <c r="J4114" s="181" t="s">
        <v>35</v>
      </c>
      <c r="K4114" s="181" t="s">
        <v>225</v>
      </c>
      <c r="L4114" s="186" t="s">
        <v>225</v>
      </c>
      <c r="M4114" s="187" t="s">
        <v>225</v>
      </c>
      <c r="N4114" s="183" t="s">
        <v>36</v>
      </c>
      <c r="O4114" s="181" t="s">
        <v>7458</v>
      </c>
      <c r="P4114" s="184" t="s">
        <v>7090</v>
      </c>
      <c r="Q4114" s="185" t="s">
        <v>190</v>
      </c>
      <c r="R4114" s="181" t="s">
        <v>35</v>
      </c>
      <c r="S4114" s="181" t="s">
        <v>225</v>
      </c>
      <c r="T4114" s="186" t="s">
        <v>225</v>
      </c>
      <c r="U4114" s="187" t="s">
        <v>225</v>
      </c>
      <c r="V4114" s="188" t="str" cm="1">
        <f t="array" ref="V4114">IF(SUM(LEN(A4114:U4114))=0,"",IF(OR(OR(ISBLANK(E4114),SUM(LEN(B4114),LEN(C4114))=0),AND(NOT(D4114="Unknown"),ISBLANK(I4114)),AND(NOT(N4114="Unknown"),ISBLANK(Q4114))),"Missing Information", INDEX(Table15[Entire Service Line Classification], MATCH(SUMIFS(Table15[Unique ID],Table15[System-Owned Portion],D4114,Table15[If Material Anything Other than "Lead" in Column E,Was Material Ever Previously Lead?],F4114,Table15[Customer-Owned Portion],N4114),Table15[Unique ID],0),0)))</f>
        <v>Non-lead</v>
      </c>
      <c r="W4114" s="189"/>
    </row>
    <row r="4115" spans="1:23" s="190" customFormat="1" ht="56.25" x14ac:dyDescent="0.25">
      <c r="A4115" s="180" t="s">
        <v>225</v>
      </c>
      <c r="B4115" s="181" t="s">
        <v>7761</v>
      </c>
      <c r="C4115" s="182" t="s">
        <v>225</v>
      </c>
      <c r="D4115" s="183" t="s">
        <v>36</v>
      </c>
      <c r="E4115" s="181" t="s">
        <v>35</v>
      </c>
      <c r="F4115" s="183" t="s">
        <v>35</v>
      </c>
      <c r="G4115" s="181" t="s">
        <v>7458</v>
      </c>
      <c r="H4115" s="184" t="s">
        <v>7090</v>
      </c>
      <c r="I4115" s="185" t="s">
        <v>190</v>
      </c>
      <c r="J4115" s="181" t="s">
        <v>35</v>
      </c>
      <c r="K4115" s="181" t="s">
        <v>225</v>
      </c>
      <c r="L4115" s="186" t="s">
        <v>225</v>
      </c>
      <c r="M4115" s="187" t="s">
        <v>225</v>
      </c>
      <c r="N4115" s="183" t="s">
        <v>36</v>
      </c>
      <c r="O4115" s="181" t="s">
        <v>7458</v>
      </c>
      <c r="P4115" s="184" t="s">
        <v>7090</v>
      </c>
      <c r="Q4115" s="185" t="s">
        <v>190</v>
      </c>
      <c r="R4115" s="181" t="s">
        <v>35</v>
      </c>
      <c r="S4115" s="181" t="s">
        <v>225</v>
      </c>
      <c r="T4115" s="186" t="s">
        <v>225</v>
      </c>
      <c r="U4115" s="187" t="s">
        <v>225</v>
      </c>
      <c r="V4115" s="188" t="str" cm="1">
        <f t="array" ref="V4115">IF(SUM(LEN(A4115:U4115))=0,"",IF(OR(OR(ISBLANK(E4115),SUM(LEN(B4115),LEN(C4115))=0),AND(NOT(D4115="Unknown"),ISBLANK(I4115)),AND(NOT(N4115="Unknown"),ISBLANK(Q4115))),"Missing Information", INDEX(Table15[Entire Service Line Classification], MATCH(SUMIFS(Table15[Unique ID],Table15[System-Owned Portion],D4115,Table15[If Material Anything Other than "Lead" in Column E,Was Material Ever Previously Lead?],F4115,Table15[Customer-Owned Portion],N4115),Table15[Unique ID],0),0)))</f>
        <v>Non-lead</v>
      </c>
      <c r="W4115" s="189"/>
    </row>
    <row r="4116" spans="1:23" s="190" customFormat="1" ht="56.25" x14ac:dyDescent="0.25">
      <c r="A4116" s="180" t="s">
        <v>225</v>
      </c>
      <c r="B4116" s="181" t="s">
        <v>7762</v>
      </c>
      <c r="C4116" s="182" t="s">
        <v>225</v>
      </c>
      <c r="D4116" s="183" t="s">
        <v>36</v>
      </c>
      <c r="E4116" s="181" t="s">
        <v>35</v>
      </c>
      <c r="F4116" s="183" t="s">
        <v>35</v>
      </c>
      <c r="G4116" s="181" t="s">
        <v>7458</v>
      </c>
      <c r="H4116" s="184" t="s">
        <v>7090</v>
      </c>
      <c r="I4116" s="185" t="s">
        <v>190</v>
      </c>
      <c r="J4116" s="181" t="s">
        <v>35</v>
      </c>
      <c r="K4116" s="181" t="s">
        <v>225</v>
      </c>
      <c r="L4116" s="186" t="s">
        <v>225</v>
      </c>
      <c r="M4116" s="187" t="s">
        <v>225</v>
      </c>
      <c r="N4116" s="183" t="s">
        <v>36</v>
      </c>
      <c r="O4116" s="181" t="s">
        <v>7458</v>
      </c>
      <c r="P4116" s="184" t="s">
        <v>7090</v>
      </c>
      <c r="Q4116" s="185" t="s">
        <v>190</v>
      </c>
      <c r="R4116" s="181" t="s">
        <v>35</v>
      </c>
      <c r="S4116" s="181" t="s">
        <v>225</v>
      </c>
      <c r="T4116" s="186" t="s">
        <v>225</v>
      </c>
      <c r="U4116" s="187" t="s">
        <v>225</v>
      </c>
      <c r="V4116" s="188" t="str" cm="1">
        <f t="array" ref="V4116">IF(SUM(LEN(A4116:U4116))=0,"",IF(OR(OR(ISBLANK(E4116),SUM(LEN(B4116),LEN(C4116))=0),AND(NOT(D4116="Unknown"),ISBLANK(I4116)),AND(NOT(N4116="Unknown"),ISBLANK(Q4116))),"Missing Information", INDEX(Table15[Entire Service Line Classification], MATCH(SUMIFS(Table15[Unique ID],Table15[System-Owned Portion],D4116,Table15[If Material Anything Other than "Lead" in Column E,Was Material Ever Previously Lead?],F4116,Table15[Customer-Owned Portion],N4116),Table15[Unique ID],0),0)))</f>
        <v>Non-lead</v>
      </c>
      <c r="W4116" s="189"/>
    </row>
    <row r="4117" spans="1:23" s="190" customFormat="1" ht="56.25" x14ac:dyDescent="0.25">
      <c r="A4117" s="180" t="s">
        <v>225</v>
      </c>
      <c r="B4117" s="181" t="s">
        <v>7763</v>
      </c>
      <c r="C4117" s="182" t="s">
        <v>225</v>
      </c>
      <c r="D4117" s="183" t="s">
        <v>36</v>
      </c>
      <c r="E4117" s="181" t="s">
        <v>35</v>
      </c>
      <c r="F4117" s="183" t="s">
        <v>35</v>
      </c>
      <c r="G4117" s="181" t="s">
        <v>7458</v>
      </c>
      <c r="H4117" s="184" t="s">
        <v>7090</v>
      </c>
      <c r="I4117" s="185" t="s">
        <v>190</v>
      </c>
      <c r="J4117" s="181" t="s">
        <v>35</v>
      </c>
      <c r="K4117" s="181" t="s">
        <v>225</v>
      </c>
      <c r="L4117" s="186" t="s">
        <v>225</v>
      </c>
      <c r="M4117" s="187" t="s">
        <v>225</v>
      </c>
      <c r="N4117" s="183" t="s">
        <v>36</v>
      </c>
      <c r="O4117" s="181" t="s">
        <v>7458</v>
      </c>
      <c r="P4117" s="184" t="s">
        <v>7090</v>
      </c>
      <c r="Q4117" s="185" t="s">
        <v>190</v>
      </c>
      <c r="R4117" s="181" t="s">
        <v>35</v>
      </c>
      <c r="S4117" s="181" t="s">
        <v>225</v>
      </c>
      <c r="T4117" s="186" t="s">
        <v>225</v>
      </c>
      <c r="U4117" s="187" t="s">
        <v>225</v>
      </c>
      <c r="V4117" s="188" t="str" cm="1">
        <f t="array" ref="V4117">IF(SUM(LEN(A4117:U4117))=0,"",IF(OR(OR(ISBLANK(E4117),SUM(LEN(B4117),LEN(C4117))=0),AND(NOT(D4117="Unknown"),ISBLANK(I4117)),AND(NOT(N4117="Unknown"),ISBLANK(Q4117))),"Missing Information", INDEX(Table15[Entire Service Line Classification], MATCH(SUMIFS(Table15[Unique ID],Table15[System-Owned Portion],D4117,Table15[If Material Anything Other than "Lead" in Column E,Was Material Ever Previously Lead?],F4117,Table15[Customer-Owned Portion],N4117),Table15[Unique ID],0),0)))</f>
        <v>Non-lead</v>
      </c>
      <c r="W4117" s="189"/>
    </row>
    <row r="4118" spans="1:23" s="190" customFormat="1" ht="56.25" x14ac:dyDescent="0.25">
      <c r="A4118" s="180" t="s">
        <v>225</v>
      </c>
      <c r="B4118" s="181" t="s">
        <v>7764</v>
      </c>
      <c r="C4118" s="182" t="s">
        <v>225</v>
      </c>
      <c r="D4118" s="183" t="s">
        <v>36</v>
      </c>
      <c r="E4118" s="181" t="s">
        <v>35</v>
      </c>
      <c r="F4118" s="183" t="s">
        <v>35</v>
      </c>
      <c r="G4118" s="181" t="s">
        <v>7458</v>
      </c>
      <c r="H4118" s="184" t="s">
        <v>7090</v>
      </c>
      <c r="I4118" s="185" t="s">
        <v>190</v>
      </c>
      <c r="J4118" s="181" t="s">
        <v>35</v>
      </c>
      <c r="K4118" s="181" t="s">
        <v>225</v>
      </c>
      <c r="L4118" s="186" t="s">
        <v>225</v>
      </c>
      <c r="M4118" s="187" t="s">
        <v>225</v>
      </c>
      <c r="N4118" s="183" t="s">
        <v>36</v>
      </c>
      <c r="O4118" s="181" t="s">
        <v>7458</v>
      </c>
      <c r="P4118" s="184" t="s">
        <v>7090</v>
      </c>
      <c r="Q4118" s="185" t="s">
        <v>190</v>
      </c>
      <c r="R4118" s="181" t="s">
        <v>35</v>
      </c>
      <c r="S4118" s="181" t="s">
        <v>225</v>
      </c>
      <c r="T4118" s="186" t="s">
        <v>225</v>
      </c>
      <c r="U4118" s="187" t="s">
        <v>225</v>
      </c>
      <c r="V4118" s="188" t="str" cm="1">
        <f t="array" ref="V4118">IF(SUM(LEN(A4118:U4118))=0,"",IF(OR(OR(ISBLANK(E4118),SUM(LEN(B4118),LEN(C4118))=0),AND(NOT(D4118="Unknown"),ISBLANK(I4118)),AND(NOT(N4118="Unknown"),ISBLANK(Q4118))),"Missing Information", INDEX(Table15[Entire Service Line Classification], MATCH(SUMIFS(Table15[Unique ID],Table15[System-Owned Portion],D4118,Table15[If Material Anything Other than "Lead" in Column E,Was Material Ever Previously Lead?],F4118,Table15[Customer-Owned Portion],N4118),Table15[Unique ID],0),0)))</f>
        <v>Non-lead</v>
      </c>
      <c r="W4118" s="189"/>
    </row>
    <row r="4119" spans="1:23" s="190" customFormat="1" ht="56.25" x14ac:dyDescent="0.25">
      <c r="A4119" s="180" t="s">
        <v>225</v>
      </c>
      <c r="B4119" s="181" t="s">
        <v>7765</v>
      </c>
      <c r="C4119" s="182" t="s">
        <v>225</v>
      </c>
      <c r="D4119" s="183" t="s">
        <v>36</v>
      </c>
      <c r="E4119" s="181" t="s">
        <v>35</v>
      </c>
      <c r="F4119" s="183" t="s">
        <v>35</v>
      </c>
      <c r="G4119" s="181" t="s">
        <v>7458</v>
      </c>
      <c r="H4119" s="184" t="s">
        <v>7090</v>
      </c>
      <c r="I4119" s="185" t="s">
        <v>190</v>
      </c>
      <c r="J4119" s="181" t="s">
        <v>35</v>
      </c>
      <c r="K4119" s="181" t="s">
        <v>225</v>
      </c>
      <c r="L4119" s="186" t="s">
        <v>225</v>
      </c>
      <c r="M4119" s="187" t="s">
        <v>225</v>
      </c>
      <c r="N4119" s="183" t="s">
        <v>36</v>
      </c>
      <c r="O4119" s="181" t="s">
        <v>7458</v>
      </c>
      <c r="P4119" s="184" t="s">
        <v>7090</v>
      </c>
      <c r="Q4119" s="185" t="s">
        <v>190</v>
      </c>
      <c r="R4119" s="181" t="s">
        <v>35</v>
      </c>
      <c r="S4119" s="181" t="s">
        <v>225</v>
      </c>
      <c r="T4119" s="186" t="s">
        <v>225</v>
      </c>
      <c r="U4119" s="187" t="s">
        <v>225</v>
      </c>
      <c r="V4119" s="188" t="str" cm="1">
        <f t="array" ref="V4119">IF(SUM(LEN(A4119:U4119))=0,"",IF(OR(OR(ISBLANK(E4119),SUM(LEN(B4119),LEN(C4119))=0),AND(NOT(D4119="Unknown"),ISBLANK(I4119)),AND(NOT(N4119="Unknown"),ISBLANK(Q4119))),"Missing Information", INDEX(Table15[Entire Service Line Classification], MATCH(SUMIFS(Table15[Unique ID],Table15[System-Owned Portion],D4119,Table15[If Material Anything Other than "Lead" in Column E,Was Material Ever Previously Lead?],F4119,Table15[Customer-Owned Portion],N4119),Table15[Unique ID],0),0)))</f>
        <v>Non-lead</v>
      </c>
      <c r="W4119" s="189"/>
    </row>
    <row r="4120" spans="1:23" s="190" customFormat="1" ht="56.25" x14ac:dyDescent="0.25">
      <c r="A4120" s="180" t="s">
        <v>225</v>
      </c>
      <c r="B4120" s="181" t="s">
        <v>7766</v>
      </c>
      <c r="C4120" s="182" t="s">
        <v>225</v>
      </c>
      <c r="D4120" s="183" t="s">
        <v>36</v>
      </c>
      <c r="E4120" s="181" t="s">
        <v>35</v>
      </c>
      <c r="F4120" s="183" t="s">
        <v>35</v>
      </c>
      <c r="G4120" s="181" t="s">
        <v>7458</v>
      </c>
      <c r="H4120" s="184" t="s">
        <v>7090</v>
      </c>
      <c r="I4120" s="185" t="s">
        <v>190</v>
      </c>
      <c r="J4120" s="181" t="s">
        <v>35</v>
      </c>
      <c r="K4120" s="181" t="s">
        <v>225</v>
      </c>
      <c r="L4120" s="186" t="s">
        <v>225</v>
      </c>
      <c r="M4120" s="187" t="s">
        <v>225</v>
      </c>
      <c r="N4120" s="183" t="s">
        <v>36</v>
      </c>
      <c r="O4120" s="181" t="s">
        <v>7458</v>
      </c>
      <c r="P4120" s="184" t="s">
        <v>7090</v>
      </c>
      <c r="Q4120" s="185" t="s">
        <v>190</v>
      </c>
      <c r="R4120" s="181" t="s">
        <v>35</v>
      </c>
      <c r="S4120" s="181" t="s">
        <v>225</v>
      </c>
      <c r="T4120" s="186" t="s">
        <v>225</v>
      </c>
      <c r="U4120" s="187" t="s">
        <v>225</v>
      </c>
      <c r="V4120" s="188" t="str" cm="1">
        <f t="array" ref="V4120">IF(SUM(LEN(A4120:U4120))=0,"",IF(OR(OR(ISBLANK(E4120),SUM(LEN(B4120),LEN(C4120))=0),AND(NOT(D4120="Unknown"),ISBLANK(I4120)),AND(NOT(N4120="Unknown"),ISBLANK(Q4120))),"Missing Information", INDEX(Table15[Entire Service Line Classification], MATCH(SUMIFS(Table15[Unique ID],Table15[System-Owned Portion],D4120,Table15[If Material Anything Other than "Lead" in Column E,Was Material Ever Previously Lead?],F4120,Table15[Customer-Owned Portion],N4120),Table15[Unique ID],0),0)))</f>
        <v>Non-lead</v>
      </c>
      <c r="W4120" s="189"/>
    </row>
    <row r="4121" spans="1:23" s="190" customFormat="1" ht="56.25" x14ac:dyDescent="0.25">
      <c r="A4121" s="180" t="s">
        <v>225</v>
      </c>
      <c r="B4121" s="181" t="s">
        <v>7767</v>
      </c>
      <c r="C4121" s="182" t="s">
        <v>225</v>
      </c>
      <c r="D4121" s="183" t="s">
        <v>36</v>
      </c>
      <c r="E4121" s="181" t="s">
        <v>35</v>
      </c>
      <c r="F4121" s="183" t="s">
        <v>35</v>
      </c>
      <c r="G4121" s="181" t="s">
        <v>7458</v>
      </c>
      <c r="H4121" s="184" t="s">
        <v>7090</v>
      </c>
      <c r="I4121" s="185" t="s">
        <v>190</v>
      </c>
      <c r="J4121" s="181" t="s">
        <v>35</v>
      </c>
      <c r="K4121" s="181" t="s">
        <v>225</v>
      </c>
      <c r="L4121" s="186" t="s">
        <v>225</v>
      </c>
      <c r="M4121" s="187" t="s">
        <v>225</v>
      </c>
      <c r="N4121" s="183" t="s">
        <v>36</v>
      </c>
      <c r="O4121" s="181" t="s">
        <v>7458</v>
      </c>
      <c r="P4121" s="184" t="s">
        <v>7090</v>
      </c>
      <c r="Q4121" s="185" t="s">
        <v>190</v>
      </c>
      <c r="R4121" s="181" t="s">
        <v>35</v>
      </c>
      <c r="S4121" s="181" t="s">
        <v>225</v>
      </c>
      <c r="T4121" s="186" t="s">
        <v>225</v>
      </c>
      <c r="U4121" s="187" t="s">
        <v>225</v>
      </c>
      <c r="V4121" s="188" t="str" cm="1">
        <f t="array" ref="V4121">IF(SUM(LEN(A4121:U4121))=0,"",IF(OR(OR(ISBLANK(E4121),SUM(LEN(B4121),LEN(C4121))=0),AND(NOT(D4121="Unknown"),ISBLANK(I4121)),AND(NOT(N4121="Unknown"),ISBLANK(Q4121))),"Missing Information", INDEX(Table15[Entire Service Line Classification], MATCH(SUMIFS(Table15[Unique ID],Table15[System-Owned Portion],D4121,Table15[If Material Anything Other than "Lead" in Column E,Was Material Ever Previously Lead?],F4121,Table15[Customer-Owned Portion],N4121),Table15[Unique ID],0),0)))</f>
        <v>Non-lead</v>
      </c>
      <c r="W4121" s="189"/>
    </row>
    <row r="4122" spans="1:23" s="190" customFormat="1" ht="56.25" x14ac:dyDescent="0.25">
      <c r="A4122" s="180" t="s">
        <v>225</v>
      </c>
      <c r="B4122" s="181" t="s">
        <v>7768</v>
      </c>
      <c r="C4122" s="182" t="s">
        <v>225</v>
      </c>
      <c r="D4122" s="183" t="s">
        <v>36</v>
      </c>
      <c r="E4122" s="181" t="s">
        <v>35</v>
      </c>
      <c r="F4122" s="183" t="s">
        <v>35</v>
      </c>
      <c r="G4122" s="181" t="s">
        <v>7458</v>
      </c>
      <c r="H4122" s="184" t="s">
        <v>7090</v>
      </c>
      <c r="I4122" s="185" t="s">
        <v>190</v>
      </c>
      <c r="J4122" s="181" t="s">
        <v>35</v>
      </c>
      <c r="K4122" s="181" t="s">
        <v>225</v>
      </c>
      <c r="L4122" s="186" t="s">
        <v>225</v>
      </c>
      <c r="M4122" s="187" t="s">
        <v>225</v>
      </c>
      <c r="N4122" s="183" t="s">
        <v>36</v>
      </c>
      <c r="O4122" s="181" t="s">
        <v>7458</v>
      </c>
      <c r="P4122" s="184" t="s">
        <v>7090</v>
      </c>
      <c r="Q4122" s="185" t="s">
        <v>190</v>
      </c>
      <c r="R4122" s="181" t="s">
        <v>35</v>
      </c>
      <c r="S4122" s="181" t="s">
        <v>225</v>
      </c>
      <c r="T4122" s="186" t="s">
        <v>225</v>
      </c>
      <c r="U4122" s="187" t="s">
        <v>225</v>
      </c>
      <c r="V4122" s="188" t="str" cm="1">
        <f t="array" ref="V4122">IF(SUM(LEN(A4122:U4122))=0,"",IF(OR(OR(ISBLANK(E4122),SUM(LEN(B4122),LEN(C4122))=0),AND(NOT(D4122="Unknown"),ISBLANK(I4122)),AND(NOT(N4122="Unknown"),ISBLANK(Q4122))),"Missing Information", INDEX(Table15[Entire Service Line Classification], MATCH(SUMIFS(Table15[Unique ID],Table15[System-Owned Portion],D4122,Table15[If Material Anything Other than "Lead" in Column E,Was Material Ever Previously Lead?],F4122,Table15[Customer-Owned Portion],N4122),Table15[Unique ID],0),0)))</f>
        <v>Non-lead</v>
      </c>
      <c r="W4122" s="189"/>
    </row>
    <row r="4123" spans="1:23" s="190" customFormat="1" ht="56.25" x14ac:dyDescent="0.25">
      <c r="A4123" s="180" t="s">
        <v>225</v>
      </c>
      <c r="B4123" s="181" t="s">
        <v>7769</v>
      </c>
      <c r="C4123" s="182" t="s">
        <v>225</v>
      </c>
      <c r="D4123" s="183" t="s">
        <v>36</v>
      </c>
      <c r="E4123" s="181" t="s">
        <v>35</v>
      </c>
      <c r="F4123" s="183" t="s">
        <v>35</v>
      </c>
      <c r="G4123" s="181" t="s">
        <v>7458</v>
      </c>
      <c r="H4123" s="184" t="s">
        <v>7090</v>
      </c>
      <c r="I4123" s="185" t="s">
        <v>190</v>
      </c>
      <c r="J4123" s="181" t="s">
        <v>35</v>
      </c>
      <c r="K4123" s="181" t="s">
        <v>225</v>
      </c>
      <c r="L4123" s="186" t="s">
        <v>225</v>
      </c>
      <c r="M4123" s="187" t="s">
        <v>225</v>
      </c>
      <c r="N4123" s="183" t="s">
        <v>36</v>
      </c>
      <c r="O4123" s="181" t="s">
        <v>7458</v>
      </c>
      <c r="P4123" s="184" t="s">
        <v>7090</v>
      </c>
      <c r="Q4123" s="185" t="s">
        <v>190</v>
      </c>
      <c r="R4123" s="181" t="s">
        <v>35</v>
      </c>
      <c r="S4123" s="181" t="s">
        <v>225</v>
      </c>
      <c r="T4123" s="186" t="s">
        <v>225</v>
      </c>
      <c r="U4123" s="187" t="s">
        <v>225</v>
      </c>
      <c r="V4123" s="188" t="str" cm="1">
        <f t="array" ref="V4123">IF(SUM(LEN(A4123:U4123))=0,"",IF(OR(OR(ISBLANK(E4123),SUM(LEN(B4123),LEN(C4123))=0),AND(NOT(D4123="Unknown"),ISBLANK(I4123)),AND(NOT(N4123="Unknown"),ISBLANK(Q4123))),"Missing Information", INDEX(Table15[Entire Service Line Classification], MATCH(SUMIFS(Table15[Unique ID],Table15[System-Owned Portion],D4123,Table15[If Material Anything Other than "Lead" in Column E,Was Material Ever Previously Lead?],F4123,Table15[Customer-Owned Portion],N4123),Table15[Unique ID],0),0)))</f>
        <v>Non-lead</v>
      </c>
      <c r="W4123" s="189"/>
    </row>
    <row r="4124" spans="1:23" s="190" customFormat="1" ht="56.25" x14ac:dyDescent="0.25">
      <c r="A4124" s="180" t="s">
        <v>225</v>
      </c>
      <c r="B4124" s="181" t="s">
        <v>7770</v>
      </c>
      <c r="C4124" s="182" t="s">
        <v>225</v>
      </c>
      <c r="D4124" s="183" t="s">
        <v>36</v>
      </c>
      <c r="E4124" s="181" t="s">
        <v>35</v>
      </c>
      <c r="F4124" s="183" t="s">
        <v>35</v>
      </c>
      <c r="G4124" s="181" t="s">
        <v>7458</v>
      </c>
      <c r="H4124" s="184" t="s">
        <v>7090</v>
      </c>
      <c r="I4124" s="185" t="s">
        <v>190</v>
      </c>
      <c r="J4124" s="181" t="s">
        <v>35</v>
      </c>
      <c r="K4124" s="181" t="s">
        <v>225</v>
      </c>
      <c r="L4124" s="186" t="s">
        <v>225</v>
      </c>
      <c r="M4124" s="187" t="s">
        <v>225</v>
      </c>
      <c r="N4124" s="183" t="s">
        <v>36</v>
      </c>
      <c r="O4124" s="181" t="s">
        <v>7458</v>
      </c>
      <c r="P4124" s="184" t="s">
        <v>7090</v>
      </c>
      <c r="Q4124" s="185" t="s">
        <v>190</v>
      </c>
      <c r="R4124" s="181" t="s">
        <v>35</v>
      </c>
      <c r="S4124" s="181" t="s">
        <v>225</v>
      </c>
      <c r="T4124" s="186" t="s">
        <v>225</v>
      </c>
      <c r="U4124" s="187" t="s">
        <v>225</v>
      </c>
      <c r="V4124" s="188" t="str" cm="1">
        <f t="array" ref="V4124">IF(SUM(LEN(A4124:U4124))=0,"",IF(OR(OR(ISBLANK(E4124),SUM(LEN(B4124),LEN(C4124))=0),AND(NOT(D4124="Unknown"),ISBLANK(I4124)),AND(NOT(N4124="Unknown"),ISBLANK(Q4124))),"Missing Information", INDEX(Table15[Entire Service Line Classification], MATCH(SUMIFS(Table15[Unique ID],Table15[System-Owned Portion],D4124,Table15[If Material Anything Other than "Lead" in Column E,Was Material Ever Previously Lead?],F4124,Table15[Customer-Owned Portion],N4124),Table15[Unique ID],0),0)))</f>
        <v>Non-lead</v>
      </c>
      <c r="W4124" s="189"/>
    </row>
    <row r="4125" spans="1:23" s="190" customFormat="1" ht="56.25" x14ac:dyDescent="0.25">
      <c r="A4125" s="180" t="s">
        <v>225</v>
      </c>
      <c r="B4125" s="181" t="s">
        <v>7771</v>
      </c>
      <c r="C4125" s="182" t="s">
        <v>225</v>
      </c>
      <c r="D4125" s="183" t="s">
        <v>36</v>
      </c>
      <c r="E4125" s="181" t="s">
        <v>35</v>
      </c>
      <c r="F4125" s="183" t="s">
        <v>35</v>
      </c>
      <c r="G4125" s="181" t="s">
        <v>7458</v>
      </c>
      <c r="H4125" s="184" t="s">
        <v>7090</v>
      </c>
      <c r="I4125" s="185" t="s">
        <v>190</v>
      </c>
      <c r="J4125" s="181" t="s">
        <v>35</v>
      </c>
      <c r="K4125" s="181" t="s">
        <v>225</v>
      </c>
      <c r="L4125" s="186" t="s">
        <v>225</v>
      </c>
      <c r="M4125" s="187" t="s">
        <v>225</v>
      </c>
      <c r="N4125" s="183" t="s">
        <v>36</v>
      </c>
      <c r="O4125" s="181" t="s">
        <v>7458</v>
      </c>
      <c r="P4125" s="184" t="s">
        <v>7090</v>
      </c>
      <c r="Q4125" s="185" t="s">
        <v>190</v>
      </c>
      <c r="R4125" s="181" t="s">
        <v>35</v>
      </c>
      <c r="S4125" s="181" t="s">
        <v>225</v>
      </c>
      <c r="T4125" s="186" t="s">
        <v>225</v>
      </c>
      <c r="U4125" s="187" t="s">
        <v>225</v>
      </c>
      <c r="V4125" s="188" t="str" cm="1">
        <f t="array" ref="V4125">IF(SUM(LEN(A4125:U4125))=0,"",IF(OR(OR(ISBLANK(E4125),SUM(LEN(B4125),LEN(C4125))=0),AND(NOT(D4125="Unknown"),ISBLANK(I4125)),AND(NOT(N4125="Unknown"),ISBLANK(Q4125))),"Missing Information", INDEX(Table15[Entire Service Line Classification], MATCH(SUMIFS(Table15[Unique ID],Table15[System-Owned Portion],D4125,Table15[If Material Anything Other than "Lead" in Column E,Was Material Ever Previously Lead?],F4125,Table15[Customer-Owned Portion],N4125),Table15[Unique ID],0),0)))</f>
        <v>Non-lead</v>
      </c>
      <c r="W4125" s="189"/>
    </row>
    <row r="4126" spans="1:23" s="190" customFormat="1" ht="56.25" x14ac:dyDescent="0.25">
      <c r="A4126" s="180" t="s">
        <v>225</v>
      </c>
      <c r="B4126" s="181" t="s">
        <v>7772</v>
      </c>
      <c r="C4126" s="182" t="s">
        <v>225</v>
      </c>
      <c r="D4126" s="183" t="s">
        <v>36</v>
      </c>
      <c r="E4126" s="181" t="s">
        <v>35</v>
      </c>
      <c r="F4126" s="183" t="s">
        <v>35</v>
      </c>
      <c r="G4126" s="181" t="s">
        <v>7458</v>
      </c>
      <c r="H4126" s="184" t="s">
        <v>7090</v>
      </c>
      <c r="I4126" s="185" t="s">
        <v>190</v>
      </c>
      <c r="J4126" s="181" t="s">
        <v>35</v>
      </c>
      <c r="K4126" s="181" t="s">
        <v>225</v>
      </c>
      <c r="L4126" s="186" t="s">
        <v>225</v>
      </c>
      <c r="M4126" s="187" t="s">
        <v>225</v>
      </c>
      <c r="N4126" s="183" t="s">
        <v>36</v>
      </c>
      <c r="O4126" s="181" t="s">
        <v>7458</v>
      </c>
      <c r="P4126" s="184" t="s">
        <v>7090</v>
      </c>
      <c r="Q4126" s="185" t="s">
        <v>190</v>
      </c>
      <c r="R4126" s="181" t="s">
        <v>35</v>
      </c>
      <c r="S4126" s="181" t="s">
        <v>225</v>
      </c>
      <c r="T4126" s="186" t="s">
        <v>225</v>
      </c>
      <c r="U4126" s="187" t="s">
        <v>225</v>
      </c>
      <c r="V4126" s="188" t="str" cm="1">
        <f t="array" ref="V4126">IF(SUM(LEN(A4126:U4126))=0,"",IF(OR(OR(ISBLANK(E4126),SUM(LEN(B4126),LEN(C4126))=0),AND(NOT(D4126="Unknown"),ISBLANK(I4126)),AND(NOT(N4126="Unknown"),ISBLANK(Q4126))),"Missing Information", INDEX(Table15[Entire Service Line Classification], MATCH(SUMIFS(Table15[Unique ID],Table15[System-Owned Portion],D4126,Table15[If Material Anything Other than "Lead" in Column E,Was Material Ever Previously Lead?],F4126,Table15[Customer-Owned Portion],N4126),Table15[Unique ID],0),0)))</f>
        <v>Non-lead</v>
      </c>
      <c r="W4126" s="189"/>
    </row>
    <row r="4127" spans="1:23" s="190" customFormat="1" ht="56.25" x14ac:dyDescent="0.25">
      <c r="A4127" s="180" t="s">
        <v>225</v>
      </c>
      <c r="B4127" s="181" t="s">
        <v>7773</v>
      </c>
      <c r="C4127" s="182" t="s">
        <v>225</v>
      </c>
      <c r="D4127" s="183" t="s">
        <v>36</v>
      </c>
      <c r="E4127" s="181" t="s">
        <v>35</v>
      </c>
      <c r="F4127" s="183" t="s">
        <v>35</v>
      </c>
      <c r="G4127" s="181" t="s">
        <v>7458</v>
      </c>
      <c r="H4127" s="184" t="s">
        <v>7090</v>
      </c>
      <c r="I4127" s="185" t="s">
        <v>190</v>
      </c>
      <c r="J4127" s="181" t="s">
        <v>35</v>
      </c>
      <c r="K4127" s="181" t="s">
        <v>225</v>
      </c>
      <c r="L4127" s="186" t="s">
        <v>225</v>
      </c>
      <c r="M4127" s="187" t="s">
        <v>225</v>
      </c>
      <c r="N4127" s="183" t="s">
        <v>36</v>
      </c>
      <c r="O4127" s="181" t="s">
        <v>7458</v>
      </c>
      <c r="P4127" s="184" t="s">
        <v>7090</v>
      </c>
      <c r="Q4127" s="185" t="s">
        <v>190</v>
      </c>
      <c r="R4127" s="181" t="s">
        <v>35</v>
      </c>
      <c r="S4127" s="181" t="s">
        <v>225</v>
      </c>
      <c r="T4127" s="186" t="s">
        <v>225</v>
      </c>
      <c r="U4127" s="187" t="s">
        <v>225</v>
      </c>
      <c r="V4127" s="188" t="str" cm="1">
        <f t="array" ref="V4127">IF(SUM(LEN(A4127:U4127))=0,"",IF(OR(OR(ISBLANK(E4127),SUM(LEN(B4127),LEN(C4127))=0),AND(NOT(D4127="Unknown"),ISBLANK(I4127)),AND(NOT(N4127="Unknown"),ISBLANK(Q4127))),"Missing Information", INDEX(Table15[Entire Service Line Classification], MATCH(SUMIFS(Table15[Unique ID],Table15[System-Owned Portion],D4127,Table15[If Material Anything Other than "Lead" in Column E,Was Material Ever Previously Lead?],F4127,Table15[Customer-Owned Portion],N4127),Table15[Unique ID],0),0)))</f>
        <v>Non-lead</v>
      </c>
      <c r="W4127" s="189"/>
    </row>
    <row r="4128" spans="1:23" s="190" customFormat="1" ht="56.25" x14ac:dyDescent="0.25">
      <c r="A4128" s="180" t="s">
        <v>225</v>
      </c>
      <c r="B4128" s="181" t="s">
        <v>7774</v>
      </c>
      <c r="C4128" s="182" t="s">
        <v>225</v>
      </c>
      <c r="D4128" s="183" t="s">
        <v>36</v>
      </c>
      <c r="E4128" s="181" t="s">
        <v>35</v>
      </c>
      <c r="F4128" s="183" t="s">
        <v>35</v>
      </c>
      <c r="G4128" s="181" t="s">
        <v>7458</v>
      </c>
      <c r="H4128" s="184" t="s">
        <v>7090</v>
      </c>
      <c r="I4128" s="185" t="s">
        <v>190</v>
      </c>
      <c r="J4128" s="181" t="s">
        <v>35</v>
      </c>
      <c r="K4128" s="181" t="s">
        <v>225</v>
      </c>
      <c r="L4128" s="186" t="s">
        <v>225</v>
      </c>
      <c r="M4128" s="187" t="s">
        <v>225</v>
      </c>
      <c r="N4128" s="183" t="s">
        <v>36</v>
      </c>
      <c r="O4128" s="181" t="s">
        <v>7458</v>
      </c>
      <c r="P4128" s="184" t="s">
        <v>7090</v>
      </c>
      <c r="Q4128" s="185" t="s">
        <v>190</v>
      </c>
      <c r="R4128" s="181" t="s">
        <v>35</v>
      </c>
      <c r="S4128" s="181" t="s">
        <v>225</v>
      </c>
      <c r="T4128" s="186" t="s">
        <v>225</v>
      </c>
      <c r="U4128" s="187" t="s">
        <v>225</v>
      </c>
      <c r="V4128" s="188" t="str" cm="1">
        <f t="array" ref="V4128">IF(SUM(LEN(A4128:U4128))=0,"",IF(OR(OR(ISBLANK(E4128),SUM(LEN(B4128),LEN(C4128))=0),AND(NOT(D4128="Unknown"),ISBLANK(I4128)),AND(NOT(N4128="Unknown"),ISBLANK(Q4128))),"Missing Information", INDEX(Table15[Entire Service Line Classification], MATCH(SUMIFS(Table15[Unique ID],Table15[System-Owned Portion],D4128,Table15[If Material Anything Other than "Lead" in Column E,Was Material Ever Previously Lead?],F4128,Table15[Customer-Owned Portion],N4128),Table15[Unique ID],0),0)))</f>
        <v>Non-lead</v>
      </c>
      <c r="W4128" s="189"/>
    </row>
    <row r="4129" spans="1:23" s="190" customFormat="1" ht="56.25" x14ac:dyDescent="0.25">
      <c r="A4129" s="180" t="s">
        <v>225</v>
      </c>
      <c r="B4129" s="181" t="s">
        <v>7775</v>
      </c>
      <c r="C4129" s="182" t="s">
        <v>225</v>
      </c>
      <c r="D4129" s="183" t="s">
        <v>36</v>
      </c>
      <c r="E4129" s="181" t="s">
        <v>35</v>
      </c>
      <c r="F4129" s="183" t="s">
        <v>35</v>
      </c>
      <c r="G4129" s="181" t="s">
        <v>7458</v>
      </c>
      <c r="H4129" s="184" t="s">
        <v>7090</v>
      </c>
      <c r="I4129" s="185" t="s">
        <v>190</v>
      </c>
      <c r="J4129" s="181" t="s">
        <v>35</v>
      </c>
      <c r="K4129" s="181" t="s">
        <v>225</v>
      </c>
      <c r="L4129" s="186" t="s">
        <v>225</v>
      </c>
      <c r="M4129" s="187" t="s">
        <v>225</v>
      </c>
      <c r="N4129" s="183" t="s">
        <v>36</v>
      </c>
      <c r="O4129" s="181" t="s">
        <v>7458</v>
      </c>
      <c r="P4129" s="184" t="s">
        <v>7090</v>
      </c>
      <c r="Q4129" s="185" t="s">
        <v>190</v>
      </c>
      <c r="R4129" s="181" t="s">
        <v>35</v>
      </c>
      <c r="S4129" s="181" t="s">
        <v>225</v>
      </c>
      <c r="T4129" s="186" t="s">
        <v>225</v>
      </c>
      <c r="U4129" s="187" t="s">
        <v>225</v>
      </c>
      <c r="V4129" s="188" t="str" cm="1">
        <f t="array" ref="V4129">IF(SUM(LEN(A4129:U4129))=0,"",IF(OR(OR(ISBLANK(E4129),SUM(LEN(B4129),LEN(C4129))=0),AND(NOT(D4129="Unknown"),ISBLANK(I4129)),AND(NOT(N4129="Unknown"),ISBLANK(Q4129))),"Missing Information", INDEX(Table15[Entire Service Line Classification], MATCH(SUMIFS(Table15[Unique ID],Table15[System-Owned Portion],D4129,Table15[If Material Anything Other than "Lead" in Column E,Was Material Ever Previously Lead?],F4129,Table15[Customer-Owned Portion],N4129),Table15[Unique ID],0),0)))</f>
        <v>Non-lead</v>
      </c>
      <c r="W4129" s="189"/>
    </row>
    <row r="4130" spans="1:23" s="190" customFormat="1" ht="56.25" x14ac:dyDescent="0.25">
      <c r="A4130" s="180" t="s">
        <v>225</v>
      </c>
      <c r="B4130" s="181" t="s">
        <v>7776</v>
      </c>
      <c r="C4130" s="182" t="s">
        <v>225</v>
      </c>
      <c r="D4130" s="183" t="s">
        <v>36</v>
      </c>
      <c r="E4130" s="181" t="s">
        <v>35</v>
      </c>
      <c r="F4130" s="183" t="s">
        <v>35</v>
      </c>
      <c r="G4130" s="181" t="s">
        <v>7458</v>
      </c>
      <c r="H4130" s="184" t="s">
        <v>7090</v>
      </c>
      <c r="I4130" s="185" t="s">
        <v>190</v>
      </c>
      <c r="J4130" s="181" t="s">
        <v>35</v>
      </c>
      <c r="K4130" s="181" t="s">
        <v>225</v>
      </c>
      <c r="L4130" s="186" t="s">
        <v>225</v>
      </c>
      <c r="M4130" s="187" t="s">
        <v>225</v>
      </c>
      <c r="N4130" s="183" t="s">
        <v>36</v>
      </c>
      <c r="O4130" s="181" t="s">
        <v>7458</v>
      </c>
      <c r="P4130" s="184" t="s">
        <v>7090</v>
      </c>
      <c r="Q4130" s="185" t="s">
        <v>190</v>
      </c>
      <c r="R4130" s="181" t="s">
        <v>35</v>
      </c>
      <c r="S4130" s="181" t="s">
        <v>225</v>
      </c>
      <c r="T4130" s="186" t="s">
        <v>225</v>
      </c>
      <c r="U4130" s="187" t="s">
        <v>225</v>
      </c>
      <c r="V4130" s="188" t="str" cm="1">
        <f t="array" ref="V4130">IF(SUM(LEN(A4130:U4130))=0,"",IF(OR(OR(ISBLANK(E4130),SUM(LEN(B4130),LEN(C4130))=0),AND(NOT(D4130="Unknown"),ISBLANK(I4130)),AND(NOT(N4130="Unknown"),ISBLANK(Q4130))),"Missing Information", INDEX(Table15[Entire Service Line Classification], MATCH(SUMIFS(Table15[Unique ID],Table15[System-Owned Portion],D4130,Table15[If Material Anything Other than "Lead" in Column E,Was Material Ever Previously Lead?],F4130,Table15[Customer-Owned Portion],N4130),Table15[Unique ID],0),0)))</f>
        <v>Non-lead</v>
      </c>
      <c r="W4130" s="189"/>
    </row>
    <row r="4131" spans="1:23" s="190" customFormat="1" ht="56.25" x14ac:dyDescent="0.25">
      <c r="A4131" s="180" t="s">
        <v>225</v>
      </c>
      <c r="B4131" s="181" t="s">
        <v>7777</v>
      </c>
      <c r="C4131" s="182" t="s">
        <v>225</v>
      </c>
      <c r="D4131" s="183" t="s">
        <v>36</v>
      </c>
      <c r="E4131" s="181" t="s">
        <v>35</v>
      </c>
      <c r="F4131" s="183" t="s">
        <v>35</v>
      </c>
      <c r="G4131" s="181" t="s">
        <v>7458</v>
      </c>
      <c r="H4131" s="184" t="s">
        <v>7090</v>
      </c>
      <c r="I4131" s="185" t="s">
        <v>190</v>
      </c>
      <c r="J4131" s="181" t="s">
        <v>35</v>
      </c>
      <c r="K4131" s="181" t="s">
        <v>225</v>
      </c>
      <c r="L4131" s="186" t="s">
        <v>225</v>
      </c>
      <c r="M4131" s="187" t="s">
        <v>225</v>
      </c>
      <c r="N4131" s="183" t="s">
        <v>36</v>
      </c>
      <c r="O4131" s="181" t="s">
        <v>7458</v>
      </c>
      <c r="P4131" s="184" t="s">
        <v>7090</v>
      </c>
      <c r="Q4131" s="185" t="s">
        <v>190</v>
      </c>
      <c r="R4131" s="181" t="s">
        <v>35</v>
      </c>
      <c r="S4131" s="181" t="s">
        <v>225</v>
      </c>
      <c r="T4131" s="186" t="s">
        <v>225</v>
      </c>
      <c r="U4131" s="187" t="s">
        <v>225</v>
      </c>
      <c r="V4131" s="188" t="str" cm="1">
        <f t="array" ref="V4131">IF(SUM(LEN(A4131:U4131))=0,"",IF(OR(OR(ISBLANK(E4131),SUM(LEN(B4131),LEN(C4131))=0),AND(NOT(D4131="Unknown"),ISBLANK(I4131)),AND(NOT(N4131="Unknown"),ISBLANK(Q4131))),"Missing Information", INDEX(Table15[Entire Service Line Classification], MATCH(SUMIFS(Table15[Unique ID],Table15[System-Owned Portion],D4131,Table15[If Material Anything Other than "Lead" in Column E,Was Material Ever Previously Lead?],F4131,Table15[Customer-Owned Portion],N4131),Table15[Unique ID],0),0)))</f>
        <v>Non-lead</v>
      </c>
      <c r="W4131" s="189"/>
    </row>
    <row r="4132" spans="1:23" s="190" customFormat="1" ht="56.25" x14ac:dyDescent="0.25">
      <c r="A4132" s="180" t="s">
        <v>225</v>
      </c>
      <c r="B4132" s="181" t="s">
        <v>7778</v>
      </c>
      <c r="C4132" s="182" t="s">
        <v>225</v>
      </c>
      <c r="D4132" s="183" t="s">
        <v>36</v>
      </c>
      <c r="E4132" s="181" t="s">
        <v>35</v>
      </c>
      <c r="F4132" s="183" t="s">
        <v>35</v>
      </c>
      <c r="G4132" s="181" t="s">
        <v>7458</v>
      </c>
      <c r="H4132" s="184" t="s">
        <v>7090</v>
      </c>
      <c r="I4132" s="185" t="s">
        <v>190</v>
      </c>
      <c r="J4132" s="181" t="s">
        <v>35</v>
      </c>
      <c r="K4132" s="181" t="s">
        <v>225</v>
      </c>
      <c r="L4132" s="186" t="s">
        <v>225</v>
      </c>
      <c r="M4132" s="187" t="s">
        <v>225</v>
      </c>
      <c r="N4132" s="183" t="s">
        <v>36</v>
      </c>
      <c r="O4132" s="181" t="s">
        <v>7458</v>
      </c>
      <c r="P4132" s="184" t="s">
        <v>7090</v>
      </c>
      <c r="Q4132" s="185" t="s">
        <v>190</v>
      </c>
      <c r="R4132" s="181" t="s">
        <v>35</v>
      </c>
      <c r="S4132" s="181" t="s">
        <v>225</v>
      </c>
      <c r="T4132" s="186" t="s">
        <v>225</v>
      </c>
      <c r="U4132" s="187" t="s">
        <v>225</v>
      </c>
      <c r="V4132" s="188" t="str" cm="1">
        <f t="array" ref="V4132">IF(SUM(LEN(A4132:U4132))=0,"",IF(OR(OR(ISBLANK(E4132),SUM(LEN(B4132),LEN(C4132))=0),AND(NOT(D4132="Unknown"),ISBLANK(I4132)),AND(NOT(N4132="Unknown"),ISBLANK(Q4132))),"Missing Information", INDEX(Table15[Entire Service Line Classification], MATCH(SUMIFS(Table15[Unique ID],Table15[System-Owned Portion],D4132,Table15[If Material Anything Other than "Lead" in Column E,Was Material Ever Previously Lead?],F4132,Table15[Customer-Owned Portion],N4132),Table15[Unique ID],0),0)))</f>
        <v>Non-lead</v>
      </c>
      <c r="W4132" s="189"/>
    </row>
    <row r="4133" spans="1:23" s="190" customFormat="1" ht="56.25" x14ac:dyDescent="0.25">
      <c r="A4133" s="180" t="s">
        <v>225</v>
      </c>
      <c r="B4133" s="181" t="s">
        <v>7779</v>
      </c>
      <c r="C4133" s="182" t="s">
        <v>225</v>
      </c>
      <c r="D4133" s="183" t="s">
        <v>36</v>
      </c>
      <c r="E4133" s="181" t="s">
        <v>35</v>
      </c>
      <c r="F4133" s="183" t="s">
        <v>35</v>
      </c>
      <c r="G4133" s="181" t="s">
        <v>7458</v>
      </c>
      <c r="H4133" s="184" t="s">
        <v>7090</v>
      </c>
      <c r="I4133" s="185" t="s">
        <v>190</v>
      </c>
      <c r="J4133" s="181" t="s">
        <v>35</v>
      </c>
      <c r="K4133" s="181" t="s">
        <v>225</v>
      </c>
      <c r="L4133" s="186" t="s">
        <v>225</v>
      </c>
      <c r="M4133" s="187" t="s">
        <v>225</v>
      </c>
      <c r="N4133" s="183" t="s">
        <v>36</v>
      </c>
      <c r="O4133" s="181" t="s">
        <v>7458</v>
      </c>
      <c r="P4133" s="184" t="s">
        <v>7090</v>
      </c>
      <c r="Q4133" s="185" t="s">
        <v>190</v>
      </c>
      <c r="R4133" s="181" t="s">
        <v>35</v>
      </c>
      <c r="S4133" s="181" t="s">
        <v>225</v>
      </c>
      <c r="T4133" s="186" t="s">
        <v>225</v>
      </c>
      <c r="U4133" s="187" t="s">
        <v>225</v>
      </c>
      <c r="V4133" s="188" t="str" cm="1">
        <f t="array" ref="V4133">IF(SUM(LEN(A4133:U4133))=0,"",IF(OR(OR(ISBLANK(E4133),SUM(LEN(B4133),LEN(C4133))=0),AND(NOT(D4133="Unknown"),ISBLANK(I4133)),AND(NOT(N4133="Unknown"),ISBLANK(Q4133))),"Missing Information", INDEX(Table15[Entire Service Line Classification], MATCH(SUMIFS(Table15[Unique ID],Table15[System-Owned Portion],D4133,Table15[If Material Anything Other than "Lead" in Column E,Was Material Ever Previously Lead?],F4133,Table15[Customer-Owned Portion],N4133),Table15[Unique ID],0),0)))</f>
        <v>Non-lead</v>
      </c>
      <c r="W4133" s="189"/>
    </row>
    <row r="4134" spans="1:23" s="190" customFormat="1" ht="56.25" x14ac:dyDescent="0.25">
      <c r="A4134" s="180" t="s">
        <v>225</v>
      </c>
      <c r="B4134" s="181" t="s">
        <v>7780</v>
      </c>
      <c r="C4134" s="182" t="s">
        <v>225</v>
      </c>
      <c r="D4134" s="183" t="s">
        <v>36</v>
      </c>
      <c r="E4134" s="181" t="s">
        <v>35</v>
      </c>
      <c r="F4134" s="183" t="s">
        <v>35</v>
      </c>
      <c r="G4134" s="181" t="s">
        <v>7458</v>
      </c>
      <c r="H4134" s="184" t="s">
        <v>7090</v>
      </c>
      <c r="I4134" s="185" t="s">
        <v>190</v>
      </c>
      <c r="J4134" s="181" t="s">
        <v>35</v>
      </c>
      <c r="K4134" s="181" t="s">
        <v>225</v>
      </c>
      <c r="L4134" s="186" t="s">
        <v>225</v>
      </c>
      <c r="M4134" s="187" t="s">
        <v>225</v>
      </c>
      <c r="N4134" s="183" t="s">
        <v>36</v>
      </c>
      <c r="O4134" s="181" t="s">
        <v>7458</v>
      </c>
      <c r="P4134" s="184" t="s">
        <v>7090</v>
      </c>
      <c r="Q4134" s="185" t="s">
        <v>190</v>
      </c>
      <c r="R4134" s="181" t="s">
        <v>35</v>
      </c>
      <c r="S4134" s="181" t="s">
        <v>225</v>
      </c>
      <c r="T4134" s="186" t="s">
        <v>225</v>
      </c>
      <c r="U4134" s="187" t="s">
        <v>225</v>
      </c>
      <c r="V4134" s="188" t="str" cm="1">
        <f t="array" ref="V4134">IF(SUM(LEN(A4134:U4134))=0,"",IF(OR(OR(ISBLANK(E4134),SUM(LEN(B4134),LEN(C4134))=0),AND(NOT(D4134="Unknown"),ISBLANK(I4134)),AND(NOT(N4134="Unknown"),ISBLANK(Q4134))),"Missing Information", INDEX(Table15[Entire Service Line Classification], MATCH(SUMIFS(Table15[Unique ID],Table15[System-Owned Portion],D4134,Table15[If Material Anything Other than "Lead" in Column E,Was Material Ever Previously Lead?],F4134,Table15[Customer-Owned Portion],N4134),Table15[Unique ID],0),0)))</f>
        <v>Non-lead</v>
      </c>
      <c r="W4134" s="189"/>
    </row>
    <row r="4135" spans="1:23" s="190" customFormat="1" ht="56.25" x14ac:dyDescent="0.25">
      <c r="A4135" s="180" t="s">
        <v>225</v>
      </c>
      <c r="B4135" s="181" t="s">
        <v>7781</v>
      </c>
      <c r="C4135" s="182" t="s">
        <v>225</v>
      </c>
      <c r="D4135" s="183" t="s">
        <v>36</v>
      </c>
      <c r="E4135" s="181" t="s">
        <v>35</v>
      </c>
      <c r="F4135" s="183" t="s">
        <v>35</v>
      </c>
      <c r="G4135" s="181" t="s">
        <v>7458</v>
      </c>
      <c r="H4135" s="184" t="s">
        <v>7090</v>
      </c>
      <c r="I4135" s="185" t="s">
        <v>190</v>
      </c>
      <c r="J4135" s="181" t="s">
        <v>35</v>
      </c>
      <c r="K4135" s="181" t="s">
        <v>225</v>
      </c>
      <c r="L4135" s="186" t="s">
        <v>225</v>
      </c>
      <c r="M4135" s="187" t="s">
        <v>225</v>
      </c>
      <c r="N4135" s="183" t="s">
        <v>36</v>
      </c>
      <c r="O4135" s="181" t="s">
        <v>7458</v>
      </c>
      <c r="P4135" s="184" t="s">
        <v>7090</v>
      </c>
      <c r="Q4135" s="185" t="s">
        <v>190</v>
      </c>
      <c r="R4135" s="181" t="s">
        <v>35</v>
      </c>
      <c r="S4135" s="181" t="s">
        <v>225</v>
      </c>
      <c r="T4135" s="186" t="s">
        <v>225</v>
      </c>
      <c r="U4135" s="187" t="s">
        <v>225</v>
      </c>
      <c r="V4135" s="188" t="str" cm="1">
        <f t="array" ref="V4135">IF(SUM(LEN(A4135:U4135))=0,"",IF(OR(OR(ISBLANK(E4135),SUM(LEN(B4135),LEN(C4135))=0),AND(NOT(D4135="Unknown"),ISBLANK(I4135)),AND(NOT(N4135="Unknown"),ISBLANK(Q4135))),"Missing Information", INDEX(Table15[Entire Service Line Classification], MATCH(SUMIFS(Table15[Unique ID],Table15[System-Owned Portion],D4135,Table15[If Material Anything Other than "Lead" in Column E,Was Material Ever Previously Lead?],F4135,Table15[Customer-Owned Portion],N4135),Table15[Unique ID],0),0)))</f>
        <v>Non-lead</v>
      </c>
      <c r="W4135" s="189"/>
    </row>
    <row r="4136" spans="1:23" s="190" customFormat="1" ht="56.25" x14ac:dyDescent="0.25">
      <c r="A4136" s="180" t="s">
        <v>225</v>
      </c>
      <c r="B4136" s="181" t="s">
        <v>7782</v>
      </c>
      <c r="C4136" s="182" t="s">
        <v>225</v>
      </c>
      <c r="D4136" s="183" t="s">
        <v>36</v>
      </c>
      <c r="E4136" s="181" t="s">
        <v>35</v>
      </c>
      <c r="F4136" s="183" t="s">
        <v>35</v>
      </c>
      <c r="G4136" s="181" t="s">
        <v>7376</v>
      </c>
      <c r="H4136" s="184" t="s">
        <v>7090</v>
      </c>
      <c r="I4136" s="185" t="s">
        <v>190</v>
      </c>
      <c r="J4136" s="181" t="s">
        <v>35</v>
      </c>
      <c r="K4136" s="181" t="s">
        <v>225</v>
      </c>
      <c r="L4136" s="186" t="s">
        <v>225</v>
      </c>
      <c r="M4136" s="187" t="s">
        <v>225</v>
      </c>
      <c r="N4136" s="183" t="s">
        <v>36</v>
      </c>
      <c r="O4136" s="181" t="s">
        <v>7376</v>
      </c>
      <c r="P4136" s="184" t="s">
        <v>7090</v>
      </c>
      <c r="Q4136" s="185" t="s">
        <v>190</v>
      </c>
      <c r="R4136" s="181" t="s">
        <v>35</v>
      </c>
      <c r="S4136" s="181" t="s">
        <v>225</v>
      </c>
      <c r="T4136" s="186" t="s">
        <v>225</v>
      </c>
      <c r="U4136" s="187" t="s">
        <v>225</v>
      </c>
      <c r="V4136" s="188" t="str" cm="1">
        <f t="array" ref="V4136">IF(SUM(LEN(A4136:U4136))=0,"",IF(OR(OR(ISBLANK(E4136),SUM(LEN(B4136),LEN(C4136))=0),AND(NOT(D4136="Unknown"),ISBLANK(I4136)),AND(NOT(N4136="Unknown"),ISBLANK(Q4136))),"Missing Information", INDEX(Table15[Entire Service Line Classification], MATCH(SUMIFS(Table15[Unique ID],Table15[System-Owned Portion],D4136,Table15[If Material Anything Other than "Lead" in Column E,Was Material Ever Previously Lead?],F4136,Table15[Customer-Owned Portion],N4136),Table15[Unique ID],0),0)))</f>
        <v>Non-lead</v>
      </c>
      <c r="W4136" s="189"/>
    </row>
    <row r="4137" spans="1:23" s="190" customFormat="1" ht="56.25" x14ac:dyDescent="0.25">
      <c r="A4137" s="180" t="s">
        <v>225</v>
      </c>
      <c r="B4137" s="181" t="s">
        <v>7783</v>
      </c>
      <c r="C4137" s="182" t="s">
        <v>225</v>
      </c>
      <c r="D4137" s="183" t="s">
        <v>36</v>
      </c>
      <c r="E4137" s="181" t="s">
        <v>35</v>
      </c>
      <c r="F4137" s="183" t="s">
        <v>35</v>
      </c>
      <c r="G4137" s="181" t="s">
        <v>7458</v>
      </c>
      <c r="H4137" s="184" t="s">
        <v>7090</v>
      </c>
      <c r="I4137" s="185" t="s">
        <v>190</v>
      </c>
      <c r="J4137" s="181" t="s">
        <v>35</v>
      </c>
      <c r="K4137" s="181" t="s">
        <v>225</v>
      </c>
      <c r="L4137" s="186" t="s">
        <v>225</v>
      </c>
      <c r="M4137" s="187" t="s">
        <v>225</v>
      </c>
      <c r="N4137" s="183" t="s">
        <v>36</v>
      </c>
      <c r="O4137" s="181" t="s">
        <v>7458</v>
      </c>
      <c r="P4137" s="184" t="s">
        <v>7090</v>
      </c>
      <c r="Q4137" s="185" t="s">
        <v>190</v>
      </c>
      <c r="R4137" s="181" t="s">
        <v>35</v>
      </c>
      <c r="S4137" s="181" t="s">
        <v>225</v>
      </c>
      <c r="T4137" s="186" t="s">
        <v>225</v>
      </c>
      <c r="U4137" s="187" t="s">
        <v>225</v>
      </c>
      <c r="V4137" s="188" t="str" cm="1">
        <f t="array" ref="V4137">IF(SUM(LEN(A4137:U4137))=0,"",IF(OR(OR(ISBLANK(E4137),SUM(LEN(B4137),LEN(C4137))=0),AND(NOT(D4137="Unknown"),ISBLANK(I4137)),AND(NOT(N4137="Unknown"),ISBLANK(Q4137))),"Missing Information", INDEX(Table15[Entire Service Line Classification], MATCH(SUMIFS(Table15[Unique ID],Table15[System-Owned Portion],D4137,Table15[If Material Anything Other than "Lead" in Column E,Was Material Ever Previously Lead?],F4137,Table15[Customer-Owned Portion],N4137),Table15[Unique ID],0),0)))</f>
        <v>Non-lead</v>
      </c>
      <c r="W4137" s="189"/>
    </row>
    <row r="4138" spans="1:23" s="190" customFormat="1" ht="56.25" x14ac:dyDescent="0.25">
      <c r="A4138" s="180" t="s">
        <v>225</v>
      </c>
      <c r="B4138" s="181" t="s">
        <v>7784</v>
      </c>
      <c r="C4138" s="182" t="s">
        <v>225</v>
      </c>
      <c r="D4138" s="183" t="s">
        <v>36</v>
      </c>
      <c r="E4138" s="181" t="s">
        <v>35</v>
      </c>
      <c r="F4138" s="183" t="s">
        <v>35</v>
      </c>
      <c r="G4138" s="181" t="s">
        <v>7376</v>
      </c>
      <c r="H4138" s="184" t="s">
        <v>7090</v>
      </c>
      <c r="I4138" s="185" t="s">
        <v>190</v>
      </c>
      <c r="J4138" s="181" t="s">
        <v>35</v>
      </c>
      <c r="K4138" s="181" t="s">
        <v>225</v>
      </c>
      <c r="L4138" s="186" t="s">
        <v>225</v>
      </c>
      <c r="M4138" s="187" t="s">
        <v>225</v>
      </c>
      <c r="N4138" s="183" t="s">
        <v>36</v>
      </c>
      <c r="O4138" s="181" t="s">
        <v>7376</v>
      </c>
      <c r="P4138" s="184" t="s">
        <v>7090</v>
      </c>
      <c r="Q4138" s="185" t="s">
        <v>190</v>
      </c>
      <c r="R4138" s="181" t="s">
        <v>35</v>
      </c>
      <c r="S4138" s="181" t="s">
        <v>225</v>
      </c>
      <c r="T4138" s="186" t="s">
        <v>225</v>
      </c>
      <c r="U4138" s="187" t="s">
        <v>225</v>
      </c>
      <c r="V4138" s="188" t="str" cm="1">
        <f t="array" ref="V4138">IF(SUM(LEN(A4138:U4138))=0,"",IF(OR(OR(ISBLANK(E4138),SUM(LEN(B4138),LEN(C4138))=0),AND(NOT(D4138="Unknown"),ISBLANK(I4138)),AND(NOT(N4138="Unknown"),ISBLANK(Q4138))),"Missing Information", INDEX(Table15[Entire Service Line Classification], MATCH(SUMIFS(Table15[Unique ID],Table15[System-Owned Portion],D4138,Table15[If Material Anything Other than "Lead" in Column E,Was Material Ever Previously Lead?],F4138,Table15[Customer-Owned Portion],N4138),Table15[Unique ID],0),0)))</f>
        <v>Non-lead</v>
      </c>
      <c r="W4138" s="189"/>
    </row>
    <row r="4139" spans="1:23" s="190" customFormat="1" ht="56.25" x14ac:dyDescent="0.25">
      <c r="A4139" s="180" t="s">
        <v>225</v>
      </c>
      <c r="B4139" s="181" t="s">
        <v>7785</v>
      </c>
      <c r="C4139" s="182" t="s">
        <v>225</v>
      </c>
      <c r="D4139" s="183" t="s">
        <v>36</v>
      </c>
      <c r="E4139" s="181" t="s">
        <v>35</v>
      </c>
      <c r="F4139" s="183" t="s">
        <v>35</v>
      </c>
      <c r="G4139" s="181" t="s">
        <v>7376</v>
      </c>
      <c r="H4139" s="184" t="s">
        <v>7090</v>
      </c>
      <c r="I4139" s="185" t="s">
        <v>190</v>
      </c>
      <c r="J4139" s="181" t="s">
        <v>35</v>
      </c>
      <c r="K4139" s="181" t="s">
        <v>225</v>
      </c>
      <c r="L4139" s="186" t="s">
        <v>225</v>
      </c>
      <c r="M4139" s="187" t="s">
        <v>225</v>
      </c>
      <c r="N4139" s="183" t="s">
        <v>36</v>
      </c>
      <c r="O4139" s="181" t="s">
        <v>7376</v>
      </c>
      <c r="P4139" s="184" t="s">
        <v>7090</v>
      </c>
      <c r="Q4139" s="185" t="s">
        <v>190</v>
      </c>
      <c r="R4139" s="181" t="s">
        <v>35</v>
      </c>
      <c r="S4139" s="181" t="s">
        <v>225</v>
      </c>
      <c r="T4139" s="186" t="s">
        <v>225</v>
      </c>
      <c r="U4139" s="187" t="s">
        <v>225</v>
      </c>
      <c r="V4139" s="188" t="str" cm="1">
        <f t="array" ref="V4139">IF(SUM(LEN(A4139:U4139))=0,"",IF(OR(OR(ISBLANK(E4139),SUM(LEN(B4139),LEN(C4139))=0),AND(NOT(D4139="Unknown"),ISBLANK(I4139)),AND(NOT(N4139="Unknown"),ISBLANK(Q4139))),"Missing Information", INDEX(Table15[Entire Service Line Classification], MATCH(SUMIFS(Table15[Unique ID],Table15[System-Owned Portion],D4139,Table15[If Material Anything Other than "Lead" in Column E,Was Material Ever Previously Lead?],F4139,Table15[Customer-Owned Portion],N4139),Table15[Unique ID],0),0)))</f>
        <v>Non-lead</v>
      </c>
      <c r="W4139" s="189"/>
    </row>
    <row r="4140" spans="1:23" s="190" customFormat="1" ht="56.25" x14ac:dyDescent="0.25">
      <c r="A4140" s="180" t="s">
        <v>225</v>
      </c>
      <c r="B4140" s="181" t="s">
        <v>7786</v>
      </c>
      <c r="C4140" s="182" t="s">
        <v>225</v>
      </c>
      <c r="D4140" s="183" t="s">
        <v>36</v>
      </c>
      <c r="E4140" s="181" t="s">
        <v>35</v>
      </c>
      <c r="F4140" s="183" t="s">
        <v>35</v>
      </c>
      <c r="G4140" s="181" t="s">
        <v>7376</v>
      </c>
      <c r="H4140" s="184" t="s">
        <v>7090</v>
      </c>
      <c r="I4140" s="185" t="s">
        <v>190</v>
      </c>
      <c r="J4140" s="181" t="s">
        <v>35</v>
      </c>
      <c r="K4140" s="181" t="s">
        <v>225</v>
      </c>
      <c r="L4140" s="186" t="s">
        <v>225</v>
      </c>
      <c r="M4140" s="187" t="s">
        <v>225</v>
      </c>
      <c r="N4140" s="183" t="s">
        <v>36</v>
      </c>
      <c r="O4140" s="181" t="s">
        <v>7376</v>
      </c>
      <c r="P4140" s="184" t="s">
        <v>7090</v>
      </c>
      <c r="Q4140" s="185" t="s">
        <v>190</v>
      </c>
      <c r="R4140" s="181" t="s">
        <v>35</v>
      </c>
      <c r="S4140" s="181" t="s">
        <v>225</v>
      </c>
      <c r="T4140" s="186" t="s">
        <v>225</v>
      </c>
      <c r="U4140" s="187" t="s">
        <v>225</v>
      </c>
      <c r="V4140" s="188" t="str" cm="1">
        <f t="array" ref="V4140">IF(SUM(LEN(A4140:U4140))=0,"",IF(OR(OR(ISBLANK(E4140),SUM(LEN(B4140),LEN(C4140))=0),AND(NOT(D4140="Unknown"),ISBLANK(I4140)),AND(NOT(N4140="Unknown"),ISBLANK(Q4140))),"Missing Information", INDEX(Table15[Entire Service Line Classification], MATCH(SUMIFS(Table15[Unique ID],Table15[System-Owned Portion],D4140,Table15[If Material Anything Other than "Lead" in Column E,Was Material Ever Previously Lead?],F4140,Table15[Customer-Owned Portion],N4140),Table15[Unique ID],0),0)))</f>
        <v>Non-lead</v>
      </c>
      <c r="W4140" s="189"/>
    </row>
    <row r="4141" spans="1:23" s="190" customFormat="1" ht="56.25" x14ac:dyDescent="0.25">
      <c r="A4141" s="180" t="s">
        <v>225</v>
      </c>
      <c r="B4141" s="181" t="s">
        <v>7787</v>
      </c>
      <c r="C4141" s="182" t="s">
        <v>225</v>
      </c>
      <c r="D4141" s="183" t="s">
        <v>36</v>
      </c>
      <c r="E4141" s="181" t="s">
        <v>35</v>
      </c>
      <c r="F4141" s="183" t="s">
        <v>35</v>
      </c>
      <c r="G4141" s="181" t="s">
        <v>7376</v>
      </c>
      <c r="H4141" s="184" t="s">
        <v>7090</v>
      </c>
      <c r="I4141" s="185" t="s">
        <v>190</v>
      </c>
      <c r="J4141" s="181" t="s">
        <v>35</v>
      </c>
      <c r="K4141" s="181" t="s">
        <v>225</v>
      </c>
      <c r="L4141" s="186" t="s">
        <v>225</v>
      </c>
      <c r="M4141" s="187" t="s">
        <v>225</v>
      </c>
      <c r="N4141" s="183" t="s">
        <v>36</v>
      </c>
      <c r="O4141" s="181" t="s">
        <v>7376</v>
      </c>
      <c r="P4141" s="184" t="s">
        <v>7090</v>
      </c>
      <c r="Q4141" s="185" t="s">
        <v>190</v>
      </c>
      <c r="R4141" s="181" t="s">
        <v>35</v>
      </c>
      <c r="S4141" s="181" t="s">
        <v>225</v>
      </c>
      <c r="T4141" s="186" t="s">
        <v>225</v>
      </c>
      <c r="U4141" s="187" t="s">
        <v>225</v>
      </c>
      <c r="V4141" s="188" t="str" cm="1">
        <f t="array" ref="V4141">IF(SUM(LEN(A4141:U4141))=0,"",IF(OR(OR(ISBLANK(E4141),SUM(LEN(B4141),LEN(C4141))=0),AND(NOT(D4141="Unknown"),ISBLANK(I4141)),AND(NOT(N4141="Unknown"),ISBLANK(Q4141))),"Missing Information", INDEX(Table15[Entire Service Line Classification], MATCH(SUMIFS(Table15[Unique ID],Table15[System-Owned Portion],D4141,Table15[If Material Anything Other than "Lead" in Column E,Was Material Ever Previously Lead?],F4141,Table15[Customer-Owned Portion],N4141),Table15[Unique ID],0),0)))</f>
        <v>Non-lead</v>
      </c>
      <c r="W4141" s="189"/>
    </row>
    <row r="4142" spans="1:23" s="190" customFormat="1" ht="56.25" x14ac:dyDescent="0.25">
      <c r="A4142" s="180" t="s">
        <v>225</v>
      </c>
      <c r="B4142" s="181" t="s">
        <v>7788</v>
      </c>
      <c r="C4142" s="182" t="s">
        <v>225</v>
      </c>
      <c r="D4142" s="183" t="s">
        <v>36</v>
      </c>
      <c r="E4142" s="181" t="s">
        <v>35</v>
      </c>
      <c r="F4142" s="183" t="s">
        <v>35</v>
      </c>
      <c r="G4142" s="181" t="s">
        <v>7458</v>
      </c>
      <c r="H4142" s="184" t="s">
        <v>7090</v>
      </c>
      <c r="I4142" s="185" t="s">
        <v>190</v>
      </c>
      <c r="J4142" s="181" t="s">
        <v>35</v>
      </c>
      <c r="K4142" s="181" t="s">
        <v>225</v>
      </c>
      <c r="L4142" s="186" t="s">
        <v>225</v>
      </c>
      <c r="M4142" s="187" t="s">
        <v>225</v>
      </c>
      <c r="N4142" s="183" t="s">
        <v>36</v>
      </c>
      <c r="O4142" s="181" t="s">
        <v>7458</v>
      </c>
      <c r="P4142" s="184" t="s">
        <v>7090</v>
      </c>
      <c r="Q4142" s="185" t="s">
        <v>190</v>
      </c>
      <c r="R4142" s="181" t="s">
        <v>35</v>
      </c>
      <c r="S4142" s="181" t="s">
        <v>225</v>
      </c>
      <c r="T4142" s="186" t="s">
        <v>225</v>
      </c>
      <c r="U4142" s="187" t="s">
        <v>225</v>
      </c>
      <c r="V4142" s="188" t="str" cm="1">
        <f t="array" ref="V4142">IF(SUM(LEN(A4142:U4142))=0,"",IF(OR(OR(ISBLANK(E4142),SUM(LEN(B4142),LEN(C4142))=0),AND(NOT(D4142="Unknown"),ISBLANK(I4142)),AND(NOT(N4142="Unknown"),ISBLANK(Q4142))),"Missing Information", INDEX(Table15[Entire Service Line Classification], MATCH(SUMIFS(Table15[Unique ID],Table15[System-Owned Portion],D4142,Table15[If Material Anything Other than "Lead" in Column E,Was Material Ever Previously Lead?],F4142,Table15[Customer-Owned Portion],N4142),Table15[Unique ID],0),0)))</f>
        <v>Non-lead</v>
      </c>
      <c r="W4142" s="189"/>
    </row>
    <row r="4143" spans="1:23" s="190" customFormat="1" ht="56.25" x14ac:dyDescent="0.25">
      <c r="A4143" s="180" t="s">
        <v>225</v>
      </c>
      <c r="B4143" s="181" t="s">
        <v>7789</v>
      </c>
      <c r="C4143" s="182" t="s">
        <v>225</v>
      </c>
      <c r="D4143" s="183" t="s">
        <v>36</v>
      </c>
      <c r="E4143" s="181" t="s">
        <v>35</v>
      </c>
      <c r="F4143" s="183" t="s">
        <v>35</v>
      </c>
      <c r="G4143" s="181" t="s">
        <v>7376</v>
      </c>
      <c r="H4143" s="184" t="s">
        <v>7090</v>
      </c>
      <c r="I4143" s="185" t="s">
        <v>190</v>
      </c>
      <c r="J4143" s="181" t="s">
        <v>35</v>
      </c>
      <c r="K4143" s="181" t="s">
        <v>225</v>
      </c>
      <c r="L4143" s="186" t="s">
        <v>225</v>
      </c>
      <c r="M4143" s="187" t="s">
        <v>225</v>
      </c>
      <c r="N4143" s="183" t="s">
        <v>36</v>
      </c>
      <c r="O4143" s="181" t="s">
        <v>7376</v>
      </c>
      <c r="P4143" s="184" t="s">
        <v>7090</v>
      </c>
      <c r="Q4143" s="185" t="s">
        <v>190</v>
      </c>
      <c r="R4143" s="181" t="s">
        <v>35</v>
      </c>
      <c r="S4143" s="181" t="s">
        <v>225</v>
      </c>
      <c r="T4143" s="186" t="s">
        <v>225</v>
      </c>
      <c r="U4143" s="187" t="s">
        <v>225</v>
      </c>
      <c r="V4143" s="188" t="str" cm="1">
        <f t="array" ref="V4143">IF(SUM(LEN(A4143:U4143))=0,"",IF(OR(OR(ISBLANK(E4143),SUM(LEN(B4143),LEN(C4143))=0),AND(NOT(D4143="Unknown"),ISBLANK(I4143)),AND(NOT(N4143="Unknown"),ISBLANK(Q4143))),"Missing Information", INDEX(Table15[Entire Service Line Classification], MATCH(SUMIFS(Table15[Unique ID],Table15[System-Owned Portion],D4143,Table15[If Material Anything Other than "Lead" in Column E,Was Material Ever Previously Lead?],F4143,Table15[Customer-Owned Portion],N4143),Table15[Unique ID],0),0)))</f>
        <v>Non-lead</v>
      </c>
      <c r="W4143" s="189"/>
    </row>
    <row r="4144" spans="1:23" s="190" customFormat="1" ht="56.25" x14ac:dyDescent="0.25">
      <c r="A4144" s="180" t="s">
        <v>225</v>
      </c>
      <c r="B4144" s="181" t="s">
        <v>7790</v>
      </c>
      <c r="C4144" s="182" t="s">
        <v>225</v>
      </c>
      <c r="D4144" s="183" t="s">
        <v>36</v>
      </c>
      <c r="E4144" s="181" t="s">
        <v>35</v>
      </c>
      <c r="F4144" s="183" t="s">
        <v>35</v>
      </c>
      <c r="G4144" s="181" t="s">
        <v>7458</v>
      </c>
      <c r="H4144" s="184" t="s">
        <v>7090</v>
      </c>
      <c r="I4144" s="185" t="s">
        <v>190</v>
      </c>
      <c r="J4144" s="181" t="s">
        <v>35</v>
      </c>
      <c r="K4144" s="181" t="s">
        <v>225</v>
      </c>
      <c r="L4144" s="186" t="s">
        <v>225</v>
      </c>
      <c r="M4144" s="187" t="s">
        <v>225</v>
      </c>
      <c r="N4144" s="183" t="s">
        <v>36</v>
      </c>
      <c r="O4144" s="181" t="s">
        <v>7458</v>
      </c>
      <c r="P4144" s="184" t="s">
        <v>7090</v>
      </c>
      <c r="Q4144" s="185" t="s">
        <v>190</v>
      </c>
      <c r="R4144" s="181" t="s">
        <v>35</v>
      </c>
      <c r="S4144" s="181" t="s">
        <v>225</v>
      </c>
      <c r="T4144" s="186" t="s">
        <v>225</v>
      </c>
      <c r="U4144" s="187" t="s">
        <v>225</v>
      </c>
      <c r="V4144" s="188" t="str" cm="1">
        <f t="array" ref="V4144">IF(SUM(LEN(A4144:U4144))=0,"",IF(OR(OR(ISBLANK(E4144),SUM(LEN(B4144),LEN(C4144))=0),AND(NOT(D4144="Unknown"),ISBLANK(I4144)),AND(NOT(N4144="Unknown"),ISBLANK(Q4144))),"Missing Information", INDEX(Table15[Entire Service Line Classification], MATCH(SUMIFS(Table15[Unique ID],Table15[System-Owned Portion],D4144,Table15[If Material Anything Other than "Lead" in Column E,Was Material Ever Previously Lead?],F4144,Table15[Customer-Owned Portion],N4144),Table15[Unique ID],0),0)))</f>
        <v>Non-lead</v>
      </c>
      <c r="W4144" s="189"/>
    </row>
    <row r="4145" spans="1:23" s="190" customFormat="1" ht="56.25" x14ac:dyDescent="0.25">
      <c r="A4145" s="180" t="s">
        <v>225</v>
      </c>
      <c r="B4145" s="181" t="s">
        <v>7791</v>
      </c>
      <c r="C4145" s="182" t="s">
        <v>225</v>
      </c>
      <c r="D4145" s="183" t="s">
        <v>36</v>
      </c>
      <c r="E4145" s="181" t="s">
        <v>35</v>
      </c>
      <c r="F4145" s="183" t="s">
        <v>35</v>
      </c>
      <c r="G4145" s="181" t="s">
        <v>7458</v>
      </c>
      <c r="H4145" s="184" t="s">
        <v>7090</v>
      </c>
      <c r="I4145" s="185" t="s">
        <v>190</v>
      </c>
      <c r="J4145" s="181" t="s">
        <v>35</v>
      </c>
      <c r="K4145" s="181" t="s">
        <v>225</v>
      </c>
      <c r="L4145" s="186" t="s">
        <v>225</v>
      </c>
      <c r="M4145" s="187" t="s">
        <v>225</v>
      </c>
      <c r="N4145" s="183" t="s">
        <v>36</v>
      </c>
      <c r="O4145" s="181" t="s">
        <v>7458</v>
      </c>
      <c r="P4145" s="184" t="s">
        <v>7090</v>
      </c>
      <c r="Q4145" s="185" t="s">
        <v>190</v>
      </c>
      <c r="R4145" s="181" t="s">
        <v>35</v>
      </c>
      <c r="S4145" s="181" t="s">
        <v>225</v>
      </c>
      <c r="T4145" s="186" t="s">
        <v>225</v>
      </c>
      <c r="U4145" s="187" t="s">
        <v>225</v>
      </c>
      <c r="V4145" s="188" t="str" cm="1">
        <f t="array" ref="V4145">IF(SUM(LEN(A4145:U4145))=0,"",IF(OR(OR(ISBLANK(E4145),SUM(LEN(B4145),LEN(C4145))=0),AND(NOT(D4145="Unknown"),ISBLANK(I4145)),AND(NOT(N4145="Unknown"),ISBLANK(Q4145))),"Missing Information", INDEX(Table15[Entire Service Line Classification], MATCH(SUMIFS(Table15[Unique ID],Table15[System-Owned Portion],D4145,Table15[If Material Anything Other than "Lead" in Column E,Was Material Ever Previously Lead?],F4145,Table15[Customer-Owned Portion],N4145),Table15[Unique ID],0),0)))</f>
        <v>Non-lead</v>
      </c>
      <c r="W4145" s="189"/>
    </row>
    <row r="4146" spans="1:23" s="190" customFormat="1" ht="56.25" x14ac:dyDescent="0.25">
      <c r="A4146" s="180" t="s">
        <v>225</v>
      </c>
      <c r="B4146" s="181" t="s">
        <v>7792</v>
      </c>
      <c r="C4146" s="182" t="s">
        <v>225</v>
      </c>
      <c r="D4146" s="183" t="s">
        <v>36</v>
      </c>
      <c r="E4146" s="181" t="s">
        <v>35</v>
      </c>
      <c r="F4146" s="183" t="s">
        <v>35</v>
      </c>
      <c r="G4146" s="181" t="s">
        <v>7376</v>
      </c>
      <c r="H4146" s="184" t="s">
        <v>7090</v>
      </c>
      <c r="I4146" s="185" t="s">
        <v>190</v>
      </c>
      <c r="J4146" s="181" t="s">
        <v>35</v>
      </c>
      <c r="K4146" s="181" t="s">
        <v>225</v>
      </c>
      <c r="L4146" s="186" t="s">
        <v>225</v>
      </c>
      <c r="M4146" s="187" t="s">
        <v>225</v>
      </c>
      <c r="N4146" s="183" t="s">
        <v>36</v>
      </c>
      <c r="O4146" s="181" t="s">
        <v>7376</v>
      </c>
      <c r="P4146" s="184" t="s">
        <v>7090</v>
      </c>
      <c r="Q4146" s="185" t="s">
        <v>190</v>
      </c>
      <c r="R4146" s="181" t="s">
        <v>35</v>
      </c>
      <c r="S4146" s="181" t="s">
        <v>225</v>
      </c>
      <c r="T4146" s="186" t="s">
        <v>225</v>
      </c>
      <c r="U4146" s="187" t="s">
        <v>225</v>
      </c>
      <c r="V4146" s="188" t="str" cm="1">
        <f t="array" ref="V4146">IF(SUM(LEN(A4146:U4146))=0,"",IF(OR(OR(ISBLANK(E4146),SUM(LEN(B4146),LEN(C4146))=0),AND(NOT(D4146="Unknown"),ISBLANK(I4146)),AND(NOT(N4146="Unknown"),ISBLANK(Q4146))),"Missing Information", INDEX(Table15[Entire Service Line Classification], MATCH(SUMIFS(Table15[Unique ID],Table15[System-Owned Portion],D4146,Table15[If Material Anything Other than "Lead" in Column E,Was Material Ever Previously Lead?],F4146,Table15[Customer-Owned Portion],N4146),Table15[Unique ID],0),0)))</f>
        <v>Non-lead</v>
      </c>
      <c r="W4146" s="189"/>
    </row>
    <row r="4147" spans="1:23" s="190" customFormat="1" ht="56.25" x14ac:dyDescent="0.25">
      <c r="A4147" s="180" t="s">
        <v>225</v>
      </c>
      <c r="B4147" s="181" t="s">
        <v>7793</v>
      </c>
      <c r="C4147" s="182" t="s">
        <v>225</v>
      </c>
      <c r="D4147" s="183" t="s">
        <v>36</v>
      </c>
      <c r="E4147" s="181" t="s">
        <v>35</v>
      </c>
      <c r="F4147" s="183" t="s">
        <v>35</v>
      </c>
      <c r="G4147" s="181" t="s">
        <v>7376</v>
      </c>
      <c r="H4147" s="184" t="s">
        <v>7090</v>
      </c>
      <c r="I4147" s="185" t="s">
        <v>190</v>
      </c>
      <c r="J4147" s="181" t="s">
        <v>35</v>
      </c>
      <c r="K4147" s="181" t="s">
        <v>225</v>
      </c>
      <c r="L4147" s="186" t="s">
        <v>225</v>
      </c>
      <c r="M4147" s="187" t="s">
        <v>225</v>
      </c>
      <c r="N4147" s="183" t="s">
        <v>36</v>
      </c>
      <c r="O4147" s="181" t="s">
        <v>7376</v>
      </c>
      <c r="P4147" s="184" t="s">
        <v>7090</v>
      </c>
      <c r="Q4147" s="185" t="s">
        <v>190</v>
      </c>
      <c r="R4147" s="181" t="s">
        <v>35</v>
      </c>
      <c r="S4147" s="181" t="s">
        <v>225</v>
      </c>
      <c r="T4147" s="186" t="s">
        <v>225</v>
      </c>
      <c r="U4147" s="187" t="s">
        <v>225</v>
      </c>
      <c r="V4147" s="188" t="str" cm="1">
        <f t="array" ref="V4147">IF(SUM(LEN(A4147:U4147))=0,"",IF(OR(OR(ISBLANK(E4147),SUM(LEN(B4147),LEN(C4147))=0),AND(NOT(D4147="Unknown"),ISBLANK(I4147)),AND(NOT(N4147="Unknown"),ISBLANK(Q4147))),"Missing Information", INDEX(Table15[Entire Service Line Classification], MATCH(SUMIFS(Table15[Unique ID],Table15[System-Owned Portion],D4147,Table15[If Material Anything Other than "Lead" in Column E,Was Material Ever Previously Lead?],F4147,Table15[Customer-Owned Portion],N4147),Table15[Unique ID],0),0)))</f>
        <v>Non-lead</v>
      </c>
      <c r="W4147" s="189"/>
    </row>
    <row r="4148" spans="1:23" s="190" customFormat="1" ht="56.25" x14ac:dyDescent="0.25">
      <c r="A4148" s="180" t="s">
        <v>225</v>
      </c>
      <c r="B4148" s="181" t="s">
        <v>7794</v>
      </c>
      <c r="C4148" s="182" t="s">
        <v>225</v>
      </c>
      <c r="D4148" s="183" t="s">
        <v>36</v>
      </c>
      <c r="E4148" s="181" t="s">
        <v>35</v>
      </c>
      <c r="F4148" s="183" t="s">
        <v>35</v>
      </c>
      <c r="G4148" s="181" t="s">
        <v>7376</v>
      </c>
      <c r="H4148" s="184" t="s">
        <v>7090</v>
      </c>
      <c r="I4148" s="185" t="s">
        <v>190</v>
      </c>
      <c r="J4148" s="181" t="s">
        <v>35</v>
      </c>
      <c r="K4148" s="181" t="s">
        <v>225</v>
      </c>
      <c r="L4148" s="186" t="s">
        <v>225</v>
      </c>
      <c r="M4148" s="187" t="s">
        <v>225</v>
      </c>
      <c r="N4148" s="183" t="s">
        <v>36</v>
      </c>
      <c r="O4148" s="181" t="s">
        <v>7376</v>
      </c>
      <c r="P4148" s="184" t="s">
        <v>7090</v>
      </c>
      <c r="Q4148" s="185" t="s">
        <v>190</v>
      </c>
      <c r="R4148" s="181" t="s">
        <v>35</v>
      </c>
      <c r="S4148" s="181" t="s">
        <v>225</v>
      </c>
      <c r="T4148" s="186" t="s">
        <v>225</v>
      </c>
      <c r="U4148" s="187" t="s">
        <v>225</v>
      </c>
      <c r="V4148" s="188" t="str" cm="1">
        <f t="array" ref="V4148">IF(SUM(LEN(A4148:U4148))=0,"",IF(OR(OR(ISBLANK(E4148),SUM(LEN(B4148),LEN(C4148))=0),AND(NOT(D4148="Unknown"),ISBLANK(I4148)),AND(NOT(N4148="Unknown"),ISBLANK(Q4148))),"Missing Information", INDEX(Table15[Entire Service Line Classification], MATCH(SUMIFS(Table15[Unique ID],Table15[System-Owned Portion],D4148,Table15[If Material Anything Other than "Lead" in Column E,Was Material Ever Previously Lead?],F4148,Table15[Customer-Owned Portion],N4148),Table15[Unique ID],0),0)))</f>
        <v>Non-lead</v>
      </c>
      <c r="W4148" s="189"/>
    </row>
    <row r="4149" spans="1:23" s="190" customFormat="1" ht="56.25" x14ac:dyDescent="0.25">
      <c r="A4149" s="180" t="s">
        <v>225</v>
      </c>
      <c r="B4149" s="181" t="s">
        <v>7795</v>
      </c>
      <c r="C4149" s="182" t="s">
        <v>225</v>
      </c>
      <c r="D4149" s="183" t="s">
        <v>36</v>
      </c>
      <c r="E4149" s="181" t="s">
        <v>35</v>
      </c>
      <c r="F4149" s="183" t="s">
        <v>35</v>
      </c>
      <c r="G4149" s="181" t="s">
        <v>7458</v>
      </c>
      <c r="H4149" s="184" t="s">
        <v>7090</v>
      </c>
      <c r="I4149" s="185" t="s">
        <v>190</v>
      </c>
      <c r="J4149" s="181" t="s">
        <v>35</v>
      </c>
      <c r="K4149" s="181" t="s">
        <v>225</v>
      </c>
      <c r="L4149" s="186" t="s">
        <v>225</v>
      </c>
      <c r="M4149" s="187" t="s">
        <v>225</v>
      </c>
      <c r="N4149" s="183" t="s">
        <v>36</v>
      </c>
      <c r="O4149" s="181" t="s">
        <v>7458</v>
      </c>
      <c r="P4149" s="184" t="s">
        <v>7090</v>
      </c>
      <c r="Q4149" s="185" t="s">
        <v>190</v>
      </c>
      <c r="R4149" s="181" t="s">
        <v>35</v>
      </c>
      <c r="S4149" s="181" t="s">
        <v>225</v>
      </c>
      <c r="T4149" s="186" t="s">
        <v>225</v>
      </c>
      <c r="U4149" s="187" t="s">
        <v>225</v>
      </c>
      <c r="V4149" s="188" t="str" cm="1">
        <f t="array" ref="V4149">IF(SUM(LEN(A4149:U4149))=0,"",IF(OR(OR(ISBLANK(E4149),SUM(LEN(B4149),LEN(C4149))=0),AND(NOT(D4149="Unknown"),ISBLANK(I4149)),AND(NOT(N4149="Unknown"),ISBLANK(Q4149))),"Missing Information", INDEX(Table15[Entire Service Line Classification], MATCH(SUMIFS(Table15[Unique ID],Table15[System-Owned Portion],D4149,Table15[If Material Anything Other than "Lead" in Column E,Was Material Ever Previously Lead?],F4149,Table15[Customer-Owned Portion],N4149),Table15[Unique ID],0),0)))</f>
        <v>Non-lead</v>
      </c>
      <c r="W4149" s="189"/>
    </row>
    <row r="4150" spans="1:23" s="190" customFormat="1" ht="56.25" x14ac:dyDescent="0.25">
      <c r="A4150" s="180" t="s">
        <v>225</v>
      </c>
      <c r="B4150" s="181" t="s">
        <v>7796</v>
      </c>
      <c r="C4150" s="182" t="s">
        <v>225</v>
      </c>
      <c r="D4150" s="183" t="s">
        <v>36</v>
      </c>
      <c r="E4150" s="181" t="s">
        <v>35</v>
      </c>
      <c r="F4150" s="183" t="s">
        <v>35</v>
      </c>
      <c r="G4150" s="181" t="s">
        <v>7458</v>
      </c>
      <c r="H4150" s="184" t="s">
        <v>7090</v>
      </c>
      <c r="I4150" s="185" t="s">
        <v>190</v>
      </c>
      <c r="J4150" s="181" t="s">
        <v>35</v>
      </c>
      <c r="K4150" s="181" t="s">
        <v>225</v>
      </c>
      <c r="L4150" s="186" t="s">
        <v>225</v>
      </c>
      <c r="M4150" s="187" t="s">
        <v>225</v>
      </c>
      <c r="N4150" s="183" t="s">
        <v>36</v>
      </c>
      <c r="O4150" s="181" t="s">
        <v>7458</v>
      </c>
      <c r="P4150" s="184" t="s">
        <v>7090</v>
      </c>
      <c r="Q4150" s="185" t="s">
        <v>190</v>
      </c>
      <c r="R4150" s="181" t="s">
        <v>35</v>
      </c>
      <c r="S4150" s="181" t="s">
        <v>225</v>
      </c>
      <c r="T4150" s="186" t="s">
        <v>225</v>
      </c>
      <c r="U4150" s="187" t="s">
        <v>225</v>
      </c>
      <c r="V4150" s="188" t="str" cm="1">
        <f t="array" ref="V4150">IF(SUM(LEN(A4150:U4150))=0,"",IF(OR(OR(ISBLANK(E4150),SUM(LEN(B4150),LEN(C4150))=0),AND(NOT(D4150="Unknown"),ISBLANK(I4150)),AND(NOT(N4150="Unknown"),ISBLANK(Q4150))),"Missing Information", INDEX(Table15[Entire Service Line Classification], MATCH(SUMIFS(Table15[Unique ID],Table15[System-Owned Portion],D4150,Table15[If Material Anything Other than "Lead" in Column E,Was Material Ever Previously Lead?],F4150,Table15[Customer-Owned Portion],N4150),Table15[Unique ID],0),0)))</f>
        <v>Non-lead</v>
      </c>
      <c r="W4150" s="189"/>
    </row>
    <row r="4151" spans="1:23" s="190" customFormat="1" ht="56.25" x14ac:dyDescent="0.25">
      <c r="A4151" s="180" t="s">
        <v>225</v>
      </c>
      <c r="B4151" s="181" t="s">
        <v>7797</v>
      </c>
      <c r="C4151" s="182" t="s">
        <v>225</v>
      </c>
      <c r="D4151" s="183" t="s">
        <v>36</v>
      </c>
      <c r="E4151" s="181" t="s">
        <v>35</v>
      </c>
      <c r="F4151" s="183" t="s">
        <v>35</v>
      </c>
      <c r="G4151" s="181" t="s">
        <v>7458</v>
      </c>
      <c r="H4151" s="184" t="s">
        <v>7090</v>
      </c>
      <c r="I4151" s="185" t="s">
        <v>190</v>
      </c>
      <c r="J4151" s="181" t="s">
        <v>35</v>
      </c>
      <c r="K4151" s="181" t="s">
        <v>225</v>
      </c>
      <c r="L4151" s="186" t="s">
        <v>225</v>
      </c>
      <c r="M4151" s="187" t="s">
        <v>225</v>
      </c>
      <c r="N4151" s="183" t="s">
        <v>36</v>
      </c>
      <c r="O4151" s="181" t="s">
        <v>7458</v>
      </c>
      <c r="P4151" s="184" t="s">
        <v>7090</v>
      </c>
      <c r="Q4151" s="185" t="s">
        <v>190</v>
      </c>
      <c r="R4151" s="181" t="s">
        <v>35</v>
      </c>
      <c r="S4151" s="181" t="s">
        <v>225</v>
      </c>
      <c r="T4151" s="186" t="s">
        <v>225</v>
      </c>
      <c r="U4151" s="187" t="s">
        <v>225</v>
      </c>
      <c r="V4151" s="188" t="str" cm="1">
        <f t="array" ref="V4151">IF(SUM(LEN(A4151:U4151))=0,"",IF(OR(OR(ISBLANK(E4151),SUM(LEN(B4151),LEN(C4151))=0),AND(NOT(D4151="Unknown"),ISBLANK(I4151)),AND(NOT(N4151="Unknown"),ISBLANK(Q4151))),"Missing Information", INDEX(Table15[Entire Service Line Classification], MATCH(SUMIFS(Table15[Unique ID],Table15[System-Owned Portion],D4151,Table15[If Material Anything Other than "Lead" in Column E,Was Material Ever Previously Lead?],F4151,Table15[Customer-Owned Portion],N4151),Table15[Unique ID],0),0)))</f>
        <v>Non-lead</v>
      </c>
      <c r="W4151" s="189"/>
    </row>
    <row r="4152" spans="1:23" s="190" customFormat="1" ht="56.25" x14ac:dyDescent="0.25">
      <c r="A4152" s="180" t="s">
        <v>225</v>
      </c>
      <c r="B4152" s="181" t="s">
        <v>7798</v>
      </c>
      <c r="C4152" s="182" t="s">
        <v>225</v>
      </c>
      <c r="D4152" s="183" t="s">
        <v>36</v>
      </c>
      <c r="E4152" s="181" t="s">
        <v>35</v>
      </c>
      <c r="F4152" s="183" t="s">
        <v>35</v>
      </c>
      <c r="G4152" s="181" t="s">
        <v>7458</v>
      </c>
      <c r="H4152" s="184" t="s">
        <v>7090</v>
      </c>
      <c r="I4152" s="185" t="s">
        <v>190</v>
      </c>
      <c r="J4152" s="181" t="s">
        <v>35</v>
      </c>
      <c r="K4152" s="181" t="s">
        <v>225</v>
      </c>
      <c r="L4152" s="186" t="s">
        <v>225</v>
      </c>
      <c r="M4152" s="187" t="s">
        <v>225</v>
      </c>
      <c r="N4152" s="183" t="s">
        <v>36</v>
      </c>
      <c r="O4152" s="181" t="s">
        <v>7458</v>
      </c>
      <c r="P4152" s="184" t="s">
        <v>7090</v>
      </c>
      <c r="Q4152" s="185" t="s">
        <v>190</v>
      </c>
      <c r="R4152" s="181" t="s">
        <v>35</v>
      </c>
      <c r="S4152" s="181" t="s">
        <v>225</v>
      </c>
      <c r="T4152" s="186" t="s">
        <v>225</v>
      </c>
      <c r="U4152" s="187" t="s">
        <v>225</v>
      </c>
      <c r="V4152" s="188" t="str" cm="1">
        <f t="array" ref="V4152">IF(SUM(LEN(A4152:U4152))=0,"",IF(OR(OR(ISBLANK(E4152),SUM(LEN(B4152),LEN(C4152))=0),AND(NOT(D4152="Unknown"),ISBLANK(I4152)),AND(NOT(N4152="Unknown"),ISBLANK(Q4152))),"Missing Information", INDEX(Table15[Entire Service Line Classification], MATCH(SUMIFS(Table15[Unique ID],Table15[System-Owned Portion],D4152,Table15[If Material Anything Other than "Lead" in Column E,Was Material Ever Previously Lead?],F4152,Table15[Customer-Owned Portion],N4152),Table15[Unique ID],0),0)))</f>
        <v>Non-lead</v>
      </c>
      <c r="W4152" s="189"/>
    </row>
    <row r="4153" spans="1:23" s="190" customFormat="1" ht="56.25" x14ac:dyDescent="0.25">
      <c r="A4153" s="180" t="s">
        <v>225</v>
      </c>
      <c r="B4153" s="181" t="s">
        <v>7799</v>
      </c>
      <c r="C4153" s="182" t="s">
        <v>225</v>
      </c>
      <c r="D4153" s="183" t="s">
        <v>36</v>
      </c>
      <c r="E4153" s="181" t="s">
        <v>35</v>
      </c>
      <c r="F4153" s="183" t="s">
        <v>35</v>
      </c>
      <c r="G4153" s="181" t="s">
        <v>7458</v>
      </c>
      <c r="H4153" s="184" t="s">
        <v>7090</v>
      </c>
      <c r="I4153" s="185" t="s">
        <v>190</v>
      </c>
      <c r="J4153" s="181" t="s">
        <v>35</v>
      </c>
      <c r="K4153" s="181" t="s">
        <v>225</v>
      </c>
      <c r="L4153" s="186" t="s">
        <v>225</v>
      </c>
      <c r="M4153" s="187" t="s">
        <v>225</v>
      </c>
      <c r="N4153" s="183" t="s">
        <v>36</v>
      </c>
      <c r="O4153" s="181" t="s">
        <v>7458</v>
      </c>
      <c r="P4153" s="184" t="s">
        <v>7090</v>
      </c>
      <c r="Q4153" s="185" t="s">
        <v>190</v>
      </c>
      <c r="R4153" s="181" t="s">
        <v>35</v>
      </c>
      <c r="S4153" s="181" t="s">
        <v>225</v>
      </c>
      <c r="T4153" s="186" t="s">
        <v>225</v>
      </c>
      <c r="U4153" s="187" t="s">
        <v>225</v>
      </c>
      <c r="V4153" s="188" t="str" cm="1">
        <f t="array" ref="V4153">IF(SUM(LEN(A4153:U4153))=0,"",IF(OR(OR(ISBLANK(E4153),SUM(LEN(B4153),LEN(C4153))=0),AND(NOT(D4153="Unknown"),ISBLANK(I4153)),AND(NOT(N4153="Unknown"),ISBLANK(Q4153))),"Missing Information", INDEX(Table15[Entire Service Line Classification], MATCH(SUMIFS(Table15[Unique ID],Table15[System-Owned Portion],D4153,Table15[If Material Anything Other than "Lead" in Column E,Was Material Ever Previously Lead?],F4153,Table15[Customer-Owned Portion],N4153),Table15[Unique ID],0),0)))</f>
        <v>Non-lead</v>
      </c>
      <c r="W4153" s="189"/>
    </row>
    <row r="4154" spans="1:23" s="190" customFormat="1" ht="56.25" x14ac:dyDescent="0.25">
      <c r="A4154" s="180" t="s">
        <v>225</v>
      </c>
      <c r="B4154" s="181" t="s">
        <v>7800</v>
      </c>
      <c r="C4154" s="182" t="s">
        <v>225</v>
      </c>
      <c r="D4154" s="183" t="s">
        <v>36</v>
      </c>
      <c r="E4154" s="181" t="s">
        <v>35</v>
      </c>
      <c r="F4154" s="183" t="s">
        <v>35</v>
      </c>
      <c r="G4154" s="181" t="s">
        <v>7458</v>
      </c>
      <c r="H4154" s="184" t="s">
        <v>7090</v>
      </c>
      <c r="I4154" s="185" t="s">
        <v>190</v>
      </c>
      <c r="J4154" s="181" t="s">
        <v>35</v>
      </c>
      <c r="K4154" s="181" t="s">
        <v>225</v>
      </c>
      <c r="L4154" s="186" t="s">
        <v>225</v>
      </c>
      <c r="M4154" s="187" t="s">
        <v>225</v>
      </c>
      <c r="N4154" s="183" t="s">
        <v>36</v>
      </c>
      <c r="O4154" s="181" t="s">
        <v>7458</v>
      </c>
      <c r="P4154" s="184" t="s">
        <v>7090</v>
      </c>
      <c r="Q4154" s="185" t="s">
        <v>190</v>
      </c>
      <c r="R4154" s="181" t="s">
        <v>35</v>
      </c>
      <c r="S4154" s="181" t="s">
        <v>225</v>
      </c>
      <c r="T4154" s="186" t="s">
        <v>225</v>
      </c>
      <c r="U4154" s="187" t="s">
        <v>225</v>
      </c>
      <c r="V4154" s="188" t="str" cm="1">
        <f t="array" ref="V4154">IF(SUM(LEN(A4154:U4154))=0,"",IF(OR(OR(ISBLANK(E4154),SUM(LEN(B4154),LEN(C4154))=0),AND(NOT(D4154="Unknown"),ISBLANK(I4154)),AND(NOT(N4154="Unknown"),ISBLANK(Q4154))),"Missing Information", INDEX(Table15[Entire Service Line Classification], MATCH(SUMIFS(Table15[Unique ID],Table15[System-Owned Portion],D4154,Table15[If Material Anything Other than "Lead" in Column E,Was Material Ever Previously Lead?],F4154,Table15[Customer-Owned Portion],N4154),Table15[Unique ID],0),0)))</f>
        <v>Non-lead</v>
      </c>
      <c r="W4154" s="189"/>
    </row>
    <row r="4155" spans="1:23" s="190" customFormat="1" ht="56.25" x14ac:dyDescent="0.25">
      <c r="A4155" s="180" t="s">
        <v>225</v>
      </c>
      <c r="B4155" s="181" t="s">
        <v>7801</v>
      </c>
      <c r="C4155" s="182" t="s">
        <v>225</v>
      </c>
      <c r="D4155" s="183" t="s">
        <v>36</v>
      </c>
      <c r="E4155" s="181" t="s">
        <v>35</v>
      </c>
      <c r="F4155" s="183" t="s">
        <v>35</v>
      </c>
      <c r="G4155" s="181" t="s">
        <v>7376</v>
      </c>
      <c r="H4155" s="184" t="s">
        <v>7090</v>
      </c>
      <c r="I4155" s="185" t="s">
        <v>190</v>
      </c>
      <c r="J4155" s="181" t="s">
        <v>35</v>
      </c>
      <c r="K4155" s="181" t="s">
        <v>225</v>
      </c>
      <c r="L4155" s="186" t="s">
        <v>225</v>
      </c>
      <c r="M4155" s="187" t="s">
        <v>225</v>
      </c>
      <c r="N4155" s="183" t="s">
        <v>36</v>
      </c>
      <c r="O4155" s="181" t="s">
        <v>7376</v>
      </c>
      <c r="P4155" s="184" t="s">
        <v>7090</v>
      </c>
      <c r="Q4155" s="185" t="s">
        <v>190</v>
      </c>
      <c r="R4155" s="181" t="s">
        <v>35</v>
      </c>
      <c r="S4155" s="181" t="s">
        <v>225</v>
      </c>
      <c r="T4155" s="186" t="s">
        <v>225</v>
      </c>
      <c r="U4155" s="187" t="s">
        <v>225</v>
      </c>
      <c r="V4155" s="188" t="str" cm="1">
        <f t="array" ref="V4155">IF(SUM(LEN(A4155:U4155))=0,"",IF(OR(OR(ISBLANK(E4155),SUM(LEN(B4155),LEN(C4155))=0),AND(NOT(D4155="Unknown"),ISBLANK(I4155)),AND(NOT(N4155="Unknown"),ISBLANK(Q4155))),"Missing Information", INDEX(Table15[Entire Service Line Classification], MATCH(SUMIFS(Table15[Unique ID],Table15[System-Owned Portion],D4155,Table15[If Material Anything Other than "Lead" in Column E,Was Material Ever Previously Lead?],F4155,Table15[Customer-Owned Portion],N4155),Table15[Unique ID],0),0)))</f>
        <v>Non-lead</v>
      </c>
      <c r="W4155" s="189"/>
    </row>
    <row r="4156" spans="1:23" s="190" customFormat="1" ht="56.25" x14ac:dyDescent="0.25">
      <c r="A4156" s="180" t="s">
        <v>225</v>
      </c>
      <c r="B4156" s="181" t="s">
        <v>7802</v>
      </c>
      <c r="C4156" s="182" t="s">
        <v>225</v>
      </c>
      <c r="D4156" s="183" t="s">
        <v>36</v>
      </c>
      <c r="E4156" s="181" t="s">
        <v>35</v>
      </c>
      <c r="F4156" s="183" t="s">
        <v>35</v>
      </c>
      <c r="G4156" s="181" t="s">
        <v>7458</v>
      </c>
      <c r="H4156" s="184" t="s">
        <v>7090</v>
      </c>
      <c r="I4156" s="185" t="s">
        <v>190</v>
      </c>
      <c r="J4156" s="181" t="s">
        <v>35</v>
      </c>
      <c r="K4156" s="181" t="s">
        <v>225</v>
      </c>
      <c r="L4156" s="186" t="s">
        <v>225</v>
      </c>
      <c r="M4156" s="187" t="s">
        <v>225</v>
      </c>
      <c r="N4156" s="183" t="s">
        <v>36</v>
      </c>
      <c r="O4156" s="181" t="s">
        <v>7458</v>
      </c>
      <c r="P4156" s="184" t="s">
        <v>7090</v>
      </c>
      <c r="Q4156" s="185" t="s">
        <v>190</v>
      </c>
      <c r="R4156" s="181" t="s">
        <v>35</v>
      </c>
      <c r="S4156" s="181" t="s">
        <v>225</v>
      </c>
      <c r="T4156" s="186" t="s">
        <v>225</v>
      </c>
      <c r="U4156" s="187" t="s">
        <v>225</v>
      </c>
      <c r="V4156" s="188" t="str" cm="1">
        <f t="array" ref="V4156">IF(SUM(LEN(A4156:U4156))=0,"",IF(OR(OR(ISBLANK(E4156),SUM(LEN(B4156),LEN(C4156))=0),AND(NOT(D4156="Unknown"),ISBLANK(I4156)),AND(NOT(N4156="Unknown"),ISBLANK(Q4156))),"Missing Information", INDEX(Table15[Entire Service Line Classification], MATCH(SUMIFS(Table15[Unique ID],Table15[System-Owned Portion],D4156,Table15[If Material Anything Other than "Lead" in Column E,Was Material Ever Previously Lead?],F4156,Table15[Customer-Owned Portion],N4156),Table15[Unique ID],0),0)))</f>
        <v>Non-lead</v>
      </c>
      <c r="W4156" s="189"/>
    </row>
    <row r="4157" spans="1:23" s="190" customFormat="1" ht="56.25" x14ac:dyDescent="0.25">
      <c r="A4157" s="180" t="s">
        <v>225</v>
      </c>
      <c r="B4157" s="181" t="s">
        <v>7803</v>
      </c>
      <c r="C4157" s="182" t="s">
        <v>225</v>
      </c>
      <c r="D4157" s="183" t="s">
        <v>36</v>
      </c>
      <c r="E4157" s="181" t="s">
        <v>35</v>
      </c>
      <c r="F4157" s="183" t="s">
        <v>35</v>
      </c>
      <c r="G4157" s="181" t="s">
        <v>7458</v>
      </c>
      <c r="H4157" s="184" t="s">
        <v>7090</v>
      </c>
      <c r="I4157" s="185" t="s">
        <v>190</v>
      </c>
      <c r="J4157" s="181" t="s">
        <v>35</v>
      </c>
      <c r="K4157" s="181" t="s">
        <v>225</v>
      </c>
      <c r="L4157" s="186" t="s">
        <v>225</v>
      </c>
      <c r="M4157" s="187" t="s">
        <v>225</v>
      </c>
      <c r="N4157" s="183" t="s">
        <v>36</v>
      </c>
      <c r="O4157" s="181" t="s">
        <v>7458</v>
      </c>
      <c r="P4157" s="184" t="s">
        <v>7090</v>
      </c>
      <c r="Q4157" s="185" t="s">
        <v>190</v>
      </c>
      <c r="R4157" s="181" t="s">
        <v>35</v>
      </c>
      <c r="S4157" s="181" t="s">
        <v>225</v>
      </c>
      <c r="T4157" s="186" t="s">
        <v>225</v>
      </c>
      <c r="U4157" s="187" t="s">
        <v>225</v>
      </c>
      <c r="V4157" s="188" t="str" cm="1">
        <f t="array" ref="V4157">IF(SUM(LEN(A4157:U4157))=0,"",IF(OR(OR(ISBLANK(E4157),SUM(LEN(B4157),LEN(C4157))=0),AND(NOT(D4157="Unknown"),ISBLANK(I4157)),AND(NOT(N4157="Unknown"),ISBLANK(Q4157))),"Missing Information", INDEX(Table15[Entire Service Line Classification], MATCH(SUMIFS(Table15[Unique ID],Table15[System-Owned Portion],D4157,Table15[If Material Anything Other than "Lead" in Column E,Was Material Ever Previously Lead?],F4157,Table15[Customer-Owned Portion],N4157),Table15[Unique ID],0),0)))</f>
        <v>Non-lead</v>
      </c>
      <c r="W4157" s="189"/>
    </row>
    <row r="4158" spans="1:23" s="190" customFormat="1" ht="56.25" x14ac:dyDescent="0.25">
      <c r="A4158" s="180" t="s">
        <v>225</v>
      </c>
      <c r="B4158" s="181" t="s">
        <v>7804</v>
      </c>
      <c r="C4158" s="182" t="s">
        <v>225</v>
      </c>
      <c r="D4158" s="183" t="s">
        <v>36</v>
      </c>
      <c r="E4158" s="181" t="s">
        <v>35</v>
      </c>
      <c r="F4158" s="183" t="s">
        <v>35</v>
      </c>
      <c r="G4158" s="181" t="s">
        <v>7458</v>
      </c>
      <c r="H4158" s="184" t="s">
        <v>7090</v>
      </c>
      <c r="I4158" s="185" t="s">
        <v>190</v>
      </c>
      <c r="J4158" s="181" t="s">
        <v>35</v>
      </c>
      <c r="K4158" s="181" t="s">
        <v>225</v>
      </c>
      <c r="L4158" s="186" t="s">
        <v>225</v>
      </c>
      <c r="M4158" s="187" t="s">
        <v>225</v>
      </c>
      <c r="N4158" s="183" t="s">
        <v>36</v>
      </c>
      <c r="O4158" s="181" t="s">
        <v>7458</v>
      </c>
      <c r="P4158" s="184" t="s">
        <v>7090</v>
      </c>
      <c r="Q4158" s="185" t="s">
        <v>190</v>
      </c>
      <c r="R4158" s="181" t="s">
        <v>35</v>
      </c>
      <c r="S4158" s="181" t="s">
        <v>225</v>
      </c>
      <c r="T4158" s="186" t="s">
        <v>225</v>
      </c>
      <c r="U4158" s="187" t="s">
        <v>225</v>
      </c>
      <c r="V4158" s="188" t="str" cm="1">
        <f t="array" ref="V4158">IF(SUM(LEN(A4158:U4158))=0,"",IF(OR(OR(ISBLANK(E4158),SUM(LEN(B4158),LEN(C4158))=0),AND(NOT(D4158="Unknown"),ISBLANK(I4158)),AND(NOT(N4158="Unknown"),ISBLANK(Q4158))),"Missing Information", INDEX(Table15[Entire Service Line Classification], MATCH(SUMIFS(Table15[Unique ID],Table15[System-Owned Portion],D4158,Table15[If Material Anything Other than "Lead" in Column E,Was Material Ever Previously Lead?],F4158,Table15[Customer-Owned Portion],N4158),Table15[Unique ID],0),0)))</f>
        <v>Non-lead</v>
      </c>
      <c r="W4158" s="189"/>
    </row>
    <row r="4159" spans="1:23" s="190" customFormat="1" ht="56.25" x14ac:dyDescent="0.25">
      <c r="A4159" s="180" t="s">
        <v>225</v>
      </c>
      <c r="B4159" s="181" t="s">
        <v>7805</v>
      </c>
      <c r="C4159" s="182" t="s">
        <v>225</v>
      </c>
      <c r="D4159" s="183" t="s">
        <v>36</v>
      </c>
      <c r="E4159" s="181" t="s">
        <v>35</v>
      </c>
      <c r="F4159" s="183" t="s">
        <v>35</v>
      </c>
      <c r="G4159" s="181" t="s">
        <v>7391</v>
      </c>
      <c r="H4159" s="184" t="s">
        <v>7090</v>
      </c>
      <c r="I4159" s="185" t="s">
        <v>190</v>
      </c>
      <c r="J4159" s="181" t="s">
        <v>35</v>
      </c>
      <c r="K4159" s="181" t="s">
        <v>225</v>
      </c>
      <c r="L4159" s="186" t="s">
        <v>225</v>
      </c>
      <c r="M4159" s="187" t="s">
        <v>225</v>
      </c>
      <c r="N4159" s="183" t="s">
        <v>36</v>
      </c>
      <c r="O4159" s="181" t="s">
        <v>7391</v>
      </c>
      <c r="P4159" s="184" t="s">
        <v>7090</v>
      </c>
      <c r="Q4159" s="185" t="s">
        <v>190</v>
      </c>
      <c r="R4159" s="181" t="s">
        <v>35</v>
      </c>
      <c r="S4159" s="181" t="s">
        <v>225</v>
      </c>
      <c r="T4159" s="186" t="s">
        <v>225</v>
      </c>
      <c r="U4159" s="187" t="s">
        <v>225</v>
      </c>
      <c r="V4159" s="188" t="str" cm="1">
        <f t="array" ref="V4159">IF(SUM(LEN(A4159:U4159))=0,"",IF(OR(OR(ISBLANK(E4159),SUM(LEN(B4159),LEN(C4159))=0),AND(NOT(D4159="Unknown"),ISBLANK(I4159)),AND(NOT(N4159="Unknown"),ISBLANK(Q4159))),"Missing Information", INDEX(Table15[Entire Service Line Classification], MATCH(SUMIFS(Table15[Unique ID],Table15[System-Owned Portion],D4159,Table15[If Material Anything Other than "Lead" in Column E,Was Material Ever Previously Lead?],F4159,Table15[Customer-Owned Portion],N4159),Table15[Unique ID],0),0)))</f>
        <v>Non-lead</v>
      </c>
      <c r="W4159" s="189"/>
    </row>
    <row r="4160" spans="1:23" s="190" customFormat="1" ht="56.25" x14ac:dyDescent="0.25">
      <c r="A4160" s="180" t="s">
        <v>225</v>
      </c>
      <c r="B4160" s="181" t="s">
        <v>7806</v>
      </c>
      <c r="C4160" s="182" t="s">
        <v>225</v>
      </c>
      <c r="D4160" s="183" t="s">
        <v>36</v>
      </c>
      <c r="E4160" s="181" t="s">
        <v>35</v>
      </c>
      <c r="F4160" s="183" t="s">
        <v>35</v>
      </c>
      <c r="G4160" s="181" t="s">
        <v>7352</v>
      </c>
      <c r="H4160" s="184" t="s">
        <v>7090</v>
      </c>
      <c r="I4160" s="185" t="s">
        <v>190</v>
      </c>
      <c r="J4160" s="181" t="s">
        <v>35</v>
      </c>
      <c r="K4160" s="181" t="s">
        <v>225</v>
      </c>
      <c r="L4160" s="186" t="s">
        <v>225</v>
      </c>
      <c r="M4160" s="187" t="s">
        <v>225</v>
      </c>
      <c r="N4160" s="183" t="s">
        <v>36</v>
      </c>
      <c r="O4160" s="181" t="s">
        <v>7352</v>
      </c>
      <c r="P4160" s="184" t="s">
        <v>7090</v>
      </c>
      <c r="Q4160" s="185" t="s">
        <v>190</v>
      </c>
      <c r="R4160" s="181" t="s">
        <v>35</v>
      </c>
      <c r="S4160" s="181" t="s">
        <v>225</v>
      </c>
      <c r="T4160" s="186" t="s">
        <v>225</v>
      </c>
      <c r="U4160" s="187" t="s">
        <v>225</v>
      </c>
      <c r="V4160" s="188" t="str" cm="1">
        <f t="array" ref="V4160">IF(SUM(LEN(A4160:U4160))=0,"",IF(OR(OR(ISBLANK(E4160),SUM(LEN(B4160),LEN(C4160))=0),AND(NOT(D4160="Unknown"),ISBLANK(I4160)),AND(NOT(N4160="Unknown"),ISBLANK(Q4160))),"Missing Information", INDEX(Table15[Entire Service Line Classification], MATCH(SUMIFS(Table15[Unique ID],Table15[System-Owned Portion],D4160,Table15[If Material Anything Other than "Lead" in Column E,Was Material Ever Previously Lead?],F4160,Table15[Customer-Owned Portion],N4160),Table15[Unique ID],0),0)))</f>
        <v>Non-lead</v>
      </c>
      <c r="W4160" s="189"/>
    </row>
    <row r="4161" spans="1:23" s="190" customFormat="1" ht="56.25" x14ac:dyDescent="0.25">
      <c r="A4161" s="180" t="s">
        <v>225</v>
      </c>
      <c r="B4161" s="181" t="s">
        <v>7807</v>
      </c>
      <c r="C4161" s="182" t="s">
        <v>225</v>
      </c>
      <c r="D4161" s="183" t="s">
        <v>36</v>
      </c>
      <c r="E4161" s="181" t="s">
        <v>35</v>
      </c>
      <c r="F4161" s="183" t="s">
        <v>35</v>
      </c>
      <c r="G4161" s="181" t="s">
        <v>7352</v>
      </c>
      <c r="H4161" s="184" t="s">
        <v>7090</v>
      </c>
      <c r="I4161" s="185" t="s">
        <v>190</v>
      </c>
      <c r="J4161" s="181" t="s">
        <v>35</v>
      </c>
      <c r="K4161" s="181" t="s">
        <v>225</v>
      </c>
      <c r="L4161" s="186" t="s">
        <v>225</v>
      </c>
      <c r="M4161" s="187" t="s">
        <v>225</v>
      </c>
      <c r="N4161" s="183" t="s">
        <v>36</v>
      </c>
      <c r="O4161" s="181" t="s">
        <v>7352</v>
      </c>
      <c r="P4161" s="184" t="s">
        <v>7090</v>
      </c>
      <c r="Q4161" s="185" t="s">
        <v>190</v>
      </c>
      <c r="R4161" s="181" t="s">
        <v>35</v>
      </c>
      <c r="S4161" s="181" t="s">
        <v>225</v>
      </c>
      <c r="T4161" s="186" t="s">
        <v>225</v>
      </c>
      <c r="U4161" s="187" t="s">
        <v>225</v>
      </c>
      <c r="V4161" s="188" t="str" cm="1">
        <f t="array" ref="V4161">IF(SUM(LEN(A4161:U4161))=0,"",IF(OR(OR(ISBLANK(E4161),SUM(LEN(B4161),LEN(C4161))=0),AND(NOT(D4161="Unknown"),ISBLANK(I4161)),AND(NOT(N4161="Unknown"),ISBLANK(Q4161))),"Missing Information", INDEX(Table15[Entire Service Line Classification], MATCH(SUMIFS(Table15[Unique ID],Table15[System-Owned Portion],D4161,Table15[If Material Anything Other than "Lead" in Column E,Was Material Ever Previously Lead?],F4161,Table15[Customer-Owned Portion],N4161),Table15[Unique ID],0),0)))</f>
        <v>Non-lead</v>
      </c>
      <c r="W4161" s="189"/>
    </row>
    <row r="4162" spans="1:23" s="190" customFormat="1" ht="56.25" x14ac:dyDescent="0.25">
      <c r="A4162" s="180" t="s">
        <v>225</v>
      </c>
      <c r="B4162" s="181" t="s">
        <v>7808</v>
      </c>
      <c r="C4162" s="182" t="s">
        <v>225</v>
      </c>
      <c r="D4162" s="183" t="s">
        <v>36</v>
      </c>
      <c r="E4162" s="181" t="s">
        <v>35</v>
      </c>
      <c r="F4162" s="183" t="s">
        <v>35</v>
      </c>
      <c r="G4162" s="181" t="s">
        <v>7391</v>
      </c>
      <c r="H4162" s="184" t="s">
        <v>7090</v>
      </c>
      <c r="I4162" s="185" t="s">
        <v>190</v>
      </c>
      <c r="J4162" s="181" t="s">
        <v>35</v>
      </c>
      <c r="K4162" s="181" t="s">
        <v>225</v>
      </c>
      <c r="L4162" s="186" t="s">
        <v>225</v>
      </c>
      <c r="M4162" s="187" t="s">
        <v>225</v>
      </c>
      <c r="N4162" s="183" t="s">
        <v>36</v>
      </c>
      <c r="O4162" s="181" t="s">
        <v>7391</v>
      </c>
      <c r="P4162" s="184" t="s">
        <v>7090</v>
      </c>
      <c r="Q4162" s="185" t="s">
        <v>190</v>
      </c>
      <c r="R4162" s="181" t="s">
        <v>35</v>
      </c>
      <c r="S4162" s="181" t="s">
        <v>225</v>
      </c>
      <c r="T4162" s="186" t="s">
        <v>225</v>
      </c>
      <c r="U4162" s="187" t="s">
        <v>225</v>
      </c>
      <c r="V4162" s="188" t="str" cm="1">
        <f t="array" ref="V4162">IF(SUM(LEN(A4162:U4162))=0,"",IF(OR(OR(ISBLANK(E4162),SUM(LEN(B4162),LEN(C4162))=0),AND(NOT(D4162="Unknown"),ISBLANK(I4162)),AND(NOT(N4162="Unknown"),ISBLANK(Q4162))),"Missing Information", INDEX(Table15[Entire Service Line Classification], MATCH(SUMIFS(Table15[Unique ID],Table15[System-Owned Portion],D4162,Table15[If Material Anything Other than "Lead" in Column E,Was Material Ever Previously Lead?],F4162,Table15[Customer-Owned Portion],N4162),Table15[Unique ID],0),0)))</f>
        <v>Non-lead</v>
      </c>
      <c r="W4162" s="189"/>
    </row>
    <row r="4163" spans="1:23" s="190" customFormat="1" ht="56.25" x14ac:dyDescent="0.25">
      <c r="A4163" s="180" t="s">
        <v>225</v>
      </c>
      <c r="B4163" s="181" t="s">
        <v>7809</v>
      </c>
      <c r="C4163" s="182" t="s">
        <v>225</v>
      </c>
      <c r="D4163" s="183" t="s">
        <v>36</v>
      </c>
      <c r="E4163" s="181" t="s">
        <v>35</v>
      </c>
      <c r="F4163" s="183" t="s">
        <v>35</v>
      </c>
      <c r="G4163" s="181" t="s">
        <v>7352</v>
      </c>
      <c r="H4163" s="184" t="s">
        <v>7090</v>
      </c>
      <c r="I4163" s="185" t="s">
        <v>190</v>
      </c>
      <c r="J4163" s="181" t="s">
        <v>35</v>
      </c>
      <c r="K4163" s="181" t="s">
        <v>225</v>
      </c>
      <c r="L4163" s="186" t="s">
        <v>225</v>
      </c>
      <c r="M4163" s="187" t="s">
        <v>225</v>
      </c>
      <c r="N4163" s="183" t="s">
        <v>36</v>
      </c>
      <c r="O4163" s="181" t="s">
        <v>7352</v>
      </c>
      <c r="P4163" s="184" t="s">
        <v>7090</v>
      </c>
      <c r="Q4163" s="185" t="s">
        <v>190</v>
      </c>
      <c r="R4163" s="181" t="s">
        <v>35</v>
      </c>
      <c r="S4163" s="181" t="s">
        <v>225</v>
      </c>
      <c r="T4163" s="186" t="s">
        <v>225</v>
      </c>
      <c r="U4163" s="187" t="s">
        <v>225</v>
      </c>
      <c r="V4163" s="188" t="str" cm="1">
        <f t="array" ref="V4163">IF(SUM(LEN(A4163:U4163))=0,"",IF(OR(OR(ISBLANK(E4163),SUM(LEN(B4163),LEN(C4163))=0),AND(NOT(D4163="Unknown"),ISBLANK(I4163)),AND(NOT(N4163="Unknown"),ISBLANK(Q4163))),"Missing Information", INDEX(Table15[Entire Service Line Classification], MATCH(SUMIFS(Table15[Unique ID],Table15[System-Owned Portion],D4163,Table15[If Material Anything Other than "Lead" in Column E,Was Material Ever Previously Lead?],F4163,Table15[Customer-Owned Portion],N4163),Table15[Unique ID],0),0)))</f>
        <v>Non-lead</v>
      </c>
      <c r="W4163" s="189"/>
    </row>
    <row r="4164" spans="1:23" s="190" customFormat="1" ht="56.25" x14ac:dyDescent="0.25">
      <c r="A4164" s="180" t="s">
        <v>225</v>
      </c>
      <c r="B4164" s="181" t="s">
        <v>7810</v>
      </c>
      <c r="C4164" s="182" t="s">
        <v>225</v>
      </c>
      <c r="D4164" s="183" t="s">
        <v>36</v>
      </c>
      <c r="E4164" s="181" t="s">
        <v>35</v>
      </c>
      <c r="F4164" s="183" t="s">
        <v>35</v>
      </c>
      <c r="G4164" s="181" t="s">
        <v>7352</v>
      </c>
      <c r="H4164" s="184" t="s">
        <v>7090</v>
      </c>
      <c r="I4164" s="185" t="s">
        <v>190</v>
      </c>
      <c r="J4164" s="181" t="s">
        <v>35</v>
      </c>
      <c r="K4164" s="181" t="s">
        <v>225</v>
      </c>
      <c r="L4164" s="186" t="s">
        <v>225</v>
      </c>
      <c r="M4164" s="187" t="s">
        <v>225</v>
      </c>
      <c r="N4164" s="183" t="s">
        <v>36</v>
      </c>
      <c r="O4164" s="181" t="s">
        <v>7352</v>
      </c>
      <c r="P4164" s="184" t="s">
        <v>7090</v>
      </c>
      <c r="Q4164" s="185" t="s">
        <v>190</v>
      </c>
      <c r="R4164" s="181" t="s">
        <v>35</v>
      </c>
      <c r="S4164" s="181" t="s">
        <v>225</v>
      </c>
      <c r="T4164" s="186" t="s">
        <v>225</v>
      </c>
      <c r="U4164" s="187" t="s">
        <v>225</v>
      </c>
      <c r="V4164" s="188" t="str" cm="1">
        <f t="array" ref="V4164">IF(SUM(LEN(A4164:U4164))=0,"",IF(OR(OR(ISBLANK(E4164),SUM(LEN(B4164),LEN(C4164))=0),AND(NOT(D4164="Unknown"),ISBLANK(I4164)),AND(NOT(N4164="Unknown"),ISBLANK(Q4164))),"Missing Information", INDEX(Table15[Entire Service Line Classification], MATCH(SUMIFS(Table15[Unique ID],Table15[System-Owned Portion],D4164,Table15[If Material Anything Other than "Lead" in Column E,Was Material Ever Previously Lead?],F4164,Table15[Customer-Owned Portion],N4164),Table15[Unique ID],0),0)))</f>
        <v>Non-lead</v>
      </c>
      <c r="W4164" s="189"/>
    </row>
    <row r="4165" spans="1:23" s="190" customFormat="1" ht="56.25" x14ac:dyDescent="0.25">
      <c r="A4165" s="180" t="s">
        <v>225</v>
      </c>
      <c r="B4165" s="181" t="s">
        <v>7811</v>
      </c>
      <c r="C4165" s="182" t="s">
        <v>225</v>
      </c>
      <c r="D4165" s="183" t="s">
        <v>36</v>
      </c>
      <c r="E4165" s="181" t="s">
        <v>35</v>
      </c>
      <c r="F4165" s="183" t="s">
        <v>35</v>
      </c>
      <c r="G4165" s="181" t="s">
        <v>7352</v>
      </c>
      <c r="H4165" s="184" t="s">
        <v>7090</v>
      </c>
      <c r="I4165" s="185" t="s">
        <v>190</v>
      </c>
      <c r="J4165" s="181" t="s">
        <v>35</v>
      </c>
      <c r="K4165" s="181" t="s">
        <v>225</v>
      </c>
      <c r="L4165" s="186" t="s">
        <v>225</v>
      </c>
      <c r="M4165" s="187" t="s">
        <v>225</v>
      </c>
      <c r="N4165" s="183" t="s">
        <v>36</v>
      </c>
      <c r="O4165" s="181" t="s">
        <v>7352</v>
      </c>
      <c r="P4165" s="184" t="s">
        <v>7090</v>
      </c>
      <c r="Q4165" s="185" t="s">
        <v>190</v>
      </c>
      <c r="R4165" s="181" t="s">
        <v>35</v>
      </c>
      <c r="S4165" s="181" t="s">
        <v>225</v>
      </c>
      <c r="T4165" s="186" t="s">
        <v>225</v>
      </c>
      <c r="U4165" s="187" t="s">
        <v>225</v>
      </c>
      <c r="V4165" s="188" t="str" cm="1">
        <f t="array" ref="V4165">IF(SUM(LEN(A4165:U4165))=0,"",IF(OR(OR(ISBLANK(E4165),SUM(LEN(B4165),LEN(C4165))=0),AND(NOT(D4165="Unknown"),ISBLANK(I4165)),AND(NOT(N4165="Unknown"),ISBLANK(Q4165))),"Missing Information", INDEX(Table15[Entire Service Line Classification], MATCH(SUMIFS(Table15[Unique ID],Table15[System-Owned Portion],D4165,Table15[If Material Anything Other than "Lead" in Column E,Was Material Ever Previously Lead?],F4165,Table15[Customer-Owned Portion],N4165),Table15[Unique ID],0),0)))</f>
        <v>Non-lead</v>
      </c>
      <c r="W4165" s="189"/>
    </row>
    <row r="4166" spans="1:23" s="190" customFormat="1" ht="56.25" x14ac:dyDescent="0.25">
      <c r="A4166" s="180" t="s">
        <v>225</v>
      </c>
      <c r="B4166" s="181" t="s">
        <v>7812</v>
      </c>
      <c r="C4166" s="182" t="s">
        <v>225</v>
      </c>
      <c r="D4166" s="183" t="s">
        <v>36</v>
      </c>
      <c r="E4166" s="181" t="s">
        <v>35</v>
      </c>
      <c r="F4166" s="183" t="s">
        <v>35</v>
      </c>
      <c r="G4166" s="181" t="s">
        <v>7391</v>
      </c>
      <c r="H4166" s="184" t="s">
        <v>7090</v>
      </c>
      <c r="I4166" s="185" t="s">
        <v>190</v>
      </c>
      <c r="J4166" s="181" t="s">
        <v>35</v>
      </c>
      <c r="K4166" s="181" t="s">
        <v>225</v>
      </c>
      <c r="L4166" s="186" t="s">
        <v>225</v>
      </c>
      <c r="M4166" s="187" t="s">
        <v>225</v>
      </c>
      <c r="N4166" s="183" t="s">
        <v>36</v>
      </c>
      <c r="O4166" s="181" t="s">
        <v>7391</v>
      </c>
      <c r="P4166" s="184" t="s">
        <v>7090</v>
      </c>
      <c r="Q4166" s="185" t="s">
        <v>190</v>
      </c>
      <c r="R4166" s="181" t="s">
        <v>35</v>
      </c>
      <c r="S4166" s="181" t="s">
        <v>225</v>
      </c>
      <c r="T4166" s="186" t="s">
        <v>225</v>
      </c>
      <c r="U4166" s="187" t="s">
        <v>225</v>
      </c>
      <c r="V4166" s="188" t="str" cm="1">
        <f t="array" ref="V4166">IF(SUM(LEN(A4166:U4166))=0,"",IF(OR(OR(ISBLANK(E4166),SUM(LEN(B4166),LEN(C4166))=0),AND(NOT(D4166="Unknown"),ISBLANK(I4166)),AND(NOT(N4166="Unknown"),ISBLANK(Q4166))),"Missing Information", INDEX(Table15[Entire Service Line Classification], MATCH(SUMIFS(Table15[Unique ID],Table15[System-Owned Portion],D4166,Table15[If Material Anything Other than "Lead" in Column E,Was Material Ever Previously Lead?],F4166,Table15[Customer-Owned Portion],N4166),Table15[Unique ID],0),0)))</f>
        <v>Non-lead</v>
      </c>
      <c r="W4166" s="189"/>
    </row>
    <row r="4167" spans="1:23" s="190" customFormat="1" ht="56.25" x14ac:dyDescent="0.25">
      <c r="A4167" s="180" t="s">
        <v>225</v>
      </c>
      <c r="B4167" s="181" t="s">
        <v>7813</v>
      </c>
      <c r="C4167" s="182" t="s">
        <v>225</v>
      </c>
      <c r="D4167" s="183" t="s">
        <v>36</v>
      </c>
      <c r="E4167" s="181" t="s">
        <v>35</v>
      </c>
      <c r="F4167" s="183" t="s">
        <v>35</v>
      </c>
      <c r="G4167" s="181" t="s">
        <v>7458</v>
      </c>
      <c r="H4167" s="184" t="s">
        <v>7090</v>
      </c>
      <c r="I4167" s="185" t="s">
        <v>190</v>
      </c>
      <c r="J4167" s="181" t="s">
        <v>35</v>
      </c>
      <c r="K4167" s="181" t="s">
        <v>225</v>
      </c>
      <c r="L4167" s="186" t="s">
        <v>225</v>
      </c>
      <c r="M4167" s="187" t="s">
        <v>225</v>
      </c>
      <c r="N4167" s="183" t="s">
        <v>36</v>
      </c>
      <c r="O4167" s="181" t="s">
        <v>7458</v>
      </c>
      <c r="P4167" s="184" t="s">
        <v>7090</v>
      </c>
      <c r="Q4167" s="185" t="s">
        <v>190</v>
      </c>
      <c r="R4167" s="181" t="s">
        <v>35</v>
      </c>
      <c r="S4167" s="181" t="s">
        <v>225</v>
      </c>
      <c r="T4167" s="186" t="s">
        <v>225</v>
      </c>
      <c r="U4167" s="187" t="s">
        <v>225</v>
      </c>
      <c r="V4167" s="188" t="str" cm="1">
        <f t="array" ref="V4167">IF(SUM(LEN(A4167:U4167))=0,"",IF(OR(OR(ISBLANK(E4167),SUM(LEN(B4167),LEN(C4167))=0),AND(NOT(D4167="Unknown"),ISBLANK(I4167)),AND(NOT(N4167="Unknown"),ISBLANK(Q4167))),"Missing Information", INDEX(Table15[Entire Service Line Classification], MATCH(SUMIFS(Table15[Unique ID],Table15[System-Owned Portion],D4167,Table15[If Material Anything Other than "Lead" in Column E,Was Material Ever Previously Lead?],F4167,Table15[Customer-Owned Portion],N4167),Table15[Unique ID],0),0)))</f>
        <v>Non-lead</v>
      </c>
      <c r="W4167" s="189"/>
    </row>
    <row r="4168" spans="1:23" s="190" customFormat="1" ht="56.25" x14ac:dyDescent="0.25">
      <c r="A4168" s="180" t="s">
        <v>225</v>
      </c>
      <c r="B4168" s="181" t="s">
        <v>7814</v>
      </c>
      <c r="C4168" s="182" t="s">
        <v>225</v>
      </c>
      <c r="D4168" s="183" t="s">
        <v>36</v>
      </c>
      <c r="E4168" s="181" t="s">
        <v>35</v>
      </c>
      <c r="F4168" s="183" t="s">
        <v>35</v>
      </c>
      <c r="G4168" s="181" t="s">
        <v>7458</v>
      </c>
      <c r="H4168" s="184" t="s">
        <v>7090</v>
      </c>
      <c r="I4168" s="185" t="s">
        <v>190</v>
      </c>
      <c r="J4168" s="181" t="s">
        <v>35</v>
      </c>
      <c r="K4168" s="181" t="s">
        <v>225</v>
      </c>
      <c r="L4168" s="186" t="s">
        <v>225</v>
      </c>
      <c r="M4168" s="187" t="s">
        <v>225</v>
      </c>
      <c r="N4168" s="183" t="s">
        <v>36</v>
      </c>
      <c r="O4168" s="181" t="s">
        <v>7458</v>
      </c>
      <c r="P4168" s="184" t="s">
        <v>7090</v>
      </c>
      <c r="Q4168" s="185" t="s">
        <v>190</v>
      </c>
      <c r="R4168" s="181" t="s">
        <v>35</v>
      </c>
      <c r="S4168" s="181" t="s">
        <v>225</v>
      </c>
      <c r="T4168" s="186" t="s">
        <v>225</v>
      </c>
      <c r="U4168" s="187" t="s">
        <v>225</v>
      </c>
      <c r="V4168" s="188" t="str" cm="1">
        <f t="array" ref="V4168">IF(SUM(LEN(A4168:U4168))=0,"",IF(OR(OR(ISBLANK(E4168),SUM(LEN(B4168),LEN(C4168))=0),AND(NOT(D4168="Unknown"),ISBLANK(I4168)),AND(NOT(N4168="Unknown"),ISBLANK(Q4168))),"Missing Information", INDEX(Table15[Entire Service Line Classification], MATCH(SUMIFS(Table15[Unique ID],Table15[System-Owned Portion],D4168,Table15[If Material Anything Other than "Lead" in Column E,Was Material Ever Previously Lead?],F4168,Table15[Customer-Owned Portion],N4168),Table15[Unique ID],0),0)))</f>
        <v>Non-lead</v>
      </c>
      <c r="W4168" s="189"/>
    </row>
    <row r="4169" spans="1:23" s="190" customFormat="1" ht="56.25" x14ac:dyDescent="0.25">
      <c r="A4169" s="180" t="s">
        <v>225</v>
      </c>
      <c r="B4169" s="181" t="s">
        <v>7815</v>
      </c>
      <c r="C4169" s="182" t="s">
        <v>225</v>
      </c>
      <c r="D4169" s="183" t="s">
        <v>36</v>
      </c>
      <c r="E4169" s="181" t="s">
        <v>35</v>
      </c>
      <c r="F4169" s="183" t="s">
        <v>35</v>
      </c>
      <c r="G4169" s="181" t="s">
        <v>7458</v>
      </c>
      <c r="H4169" s="184" t="s">
        <v>7090</v>
      </c>
      <c r="I4169" s="185" t="s">
        <v>190</v>
      </c>
      <c r="J4169" s="181" t="s">
        <v>35</v>
      </c>
      <c r="K4169" s="181" t="s">
        <v>225</v>
      </c>
      <c r="L4169" s="186" t="s">
        <v>225</v>
      </c>
      <c r="M4169" s="187" t="s">
        <v>225</v>
      </c>
      <c r="N4169" s="183" t="s">
        <v>36</v>
      </c>
      <c r="O4169" s="181" t="s">
        <v>7458</v>
      </c>
      <c r="P4169" s="184" t="s">
        <v>7090</v>
      </c>
      <c r="Q4169" s="185" t="s">
        <v>190</v>
      </c>
      <c r="R4169" s="181" t="s">
        <v>35</v>
      </c>
      <c r="S4169" s="181" t="s">
        <v>225</v>
      </c>
      <c r="T4169" s="186" t="s">
        <v>225</v>
      </c>
      <c r="U4169" s="187" t="s">
        <v>225</v>
      </c>
      <c r="V4169" s="188" t="str" cm="1">
        <f t="array" ref="V4169">IF(SUM(LEN(A4169:U4169))=0,"",IF(OR(OR(ISBLANK(E4169),SUM(LEN(B4169),LEN(C4169))=0),AND(NOT(D4169="Unknown"),ISBLANK(I4169)),AND(NOT(N4169="Unknown"),ISBLANK(Q4169))),"Missing Information", INDEX(Table15[Entire Service Line Classification], MATCH(SUMIFS(Table15[Unique ID],Table15[System-Owned Portion],D4169,Table15[If Material Anything Other than "Lead" in Column E,Was Material Ever Previously Lead?],F4169,Table15[Customer-Owned Portion],N4169),Table15[Unique ID],0),0)))</f>
        <v>Non-lead</v>
      </c>
      <c r="W4169" s="189"/>
    </row>
    <row r="4170" spans="1:23" s="190" customFormat="1" ht="56.25" x14ac:dyDescent="0.25">
      <c r="A4170" s="180" t="s">
        <v>225</v>
      </c>
      <c r="B4170" s="181" t="s">
        <v>7816</v>
      </c>
      <c r="C4170" s="182" t="s">
        <v>225</v>
      </c>
      <c r="D4170" s="183" t="s">
        <v>36</v>
      </c>
      <c r="E4170" s="181" t="s">
        <v>35</v>
      </c>
      <c r="F4170" s="183" t="s">
        <v>35</v>
      </c>
      <c r="G4170" s="181" t="s">
        <v>7458</v>
      </c>
      <c r="H4170" s="184" t="s">
        <v>7090</v>
      </c>
      <c r="I4170" s="185" t="s">
        <v>190</v>
      </c>
      <c r="J4170" s="181" t="s">
        <v>35</v>
      </c>
      <c r="K4170" s="181" t="s">
        <v>225</v>
      </c>
      <c r="L4170" s="186" t="s">
        <v>225</v>
      </c>
      <c r="M4170" s="187" t="s">
        <v>225</v>
      </c>
      <c r="N4170" s="183" t="s">
        <v>36</v>
      </c>
      <c r="O4170" s="181" t="s">
        <v>7458</v>
      </c>
      <c r="P4170" s="184" t="s">
        <v>7090</v>
      </c>
      <c r="Q4170" s="185" t="s">
        <v>190</v>
      </c>
      <c r="R4170" s="181" t="s">
        <v>35</v>
      </c>
      <c r="S4170" s="181" t="s">
        <v>225</v>
      </c>
      <c r="T4170" s="186" t="s">
        <v>225</v>
      </c>
      <c r="U4170" s="187" t="s">
        <v>225</v>
      </c>
      <c r="V4170" s="188" t="str" cm="1">
        <f t="array" ref="V4170">IF(SUM(LEN(A4170:U4170))=0,"",IF(OR(OR(ISBLANK(E4170),SUM(LEN(B4170),LEN(C4170))=0),AND(NOT(D4170="Unknown"),ISBLANK(I4170)),AND(NOT(N4170="Unknown"),ISBLANK(Q4170))),"Missing Information", INDEX(Table15[Entire Service Line Classification], MATCH(SUMIFS(Table15[Unique ID],Table15[System-Owned Portion],D4170,Table15[If Material Anything Other than "Lead" in Column E,Was Material Ever Previously Lead?],F4170,Table15[Customer-Owned Portion],N4170),Table15[Unique ID],0),0)))</f>
        <v>Non-lead</v>
      </c>
      <c r="W4170" s="189"/>
    </row>
    <row r="4171" spans="1:23" s="190" customFormat="1" ht="56.25" x14ac:dyDescent="0.25">
      <c r="A4171" s="180" t="s">
        <v>225</v>
      </c>
      <c r="B4171" s="181" t="s">
        <v>7817</v>
      </c>
      <c r="C4171" s="182" t="s">
        <v>225</v>
      </c>
      <c r="D4171" s="183" t="s">
        <v>36</v>
      </c>
      <c r="E4171" s="181" t="s">
        <v>35</v>
      </c>
      <c r="F4171" s="183" t="s">
        <v>35</v>
      </c>
      <c r="G4171" s="181" t="s">
        <v>7458</v>
      </c>
      <c r="H4171" s="184" t="s">
        <v>7090</v>
      </c>
      <c r="I4171" s="185" t="s">
        <v>190</v>
      </c>
      <c r="J4171" s="181" t="s">
        <v>35</v>
      </c>
      <c r="K4171" s="181" t="s">
        <v>225</v>
      </c>
      <c r="L4171" s="186" t="s">
        <v>225</v>
      </c>
      <c r="M4171" s="187" t="s">
        <v>225</v>
      </c>
      <c r="N4171" s="183" t="s">
        <v>36</v>
      </c>
      <c r="O4171" s="181" t="s">
        <v>7458</v>
      </c>
      <c r="P4171" s="184" t="s">
        <v>7090</v>
      </c>
      <c r="Q4171" s="185" t="s">
        <v>190</v>
      </c>
      <c r="R4171" s="181" t="s">
        <v>35</v>
      </c>
      <c r="S4171" s="181" t="s">
        <v>225</v>
      </c>
      <c r="T4171" s="186" t="s">
        <v>225</v>
      </c>
      <c r="U4171" s="187" t="s">
        <v>225</v>
      </c>
      <c r="V4171" s="188" t="str" cm="1">
        <f t="array" ref="V4171">IF(SUM(LEN(A4171:U4171))=0,"",IF(OR(OR(ISBLANK(E4171),SUM(LEN(B4171),LEN(C4171))=0),AND(NOT(D4171="Unknown"),ISBLANK(I4171)),AND(NOT(N4171="Unknown"),ISBLANK(Q4171))),"Missing Information", INDEX(Table15[Entire Service Line Classification], MATCH(SUMIFS(Table15[Unique ID],Table15[System-Owned Portion],D4171,Table15[If Material Anything Other than "Lead" in Column E,Was Material Ever Previously Lead?],F4171,Table15[Customer-Owned Portion],N4171),Table15[Unique ID],0),0)))</f>
        <v>Non-lead</v>
      </c>
      <c r="W4171" s="189"/>
    </row>
    <row r="4172" spans="1:23" s="190" customFormat="1" ht="56.25" x14ac:dyDescent="0.25">
      <c r="A4172" s="180" t="s">
        <v>225</v>
      </c>
      <c r="B4172" s="181" t="s">
        <v>7818</v>
      </c>
      <c r="C4172" s="182" t="s">
        <v>225</v>
      </c>
      <c r="D4172" s="183" t="s">
        <v>36</v>
      </c>
      <c r="E4172" s="181" t="s">
        <v>35</v>
      </c>
      <c r="F4172" s="183" t="s">
        <v>35</v>
      </c>
      <c r="G4172" s="181" t="s">
        <v>7458</v>
      </c>
      <c r="H4172" s="184" t="s">
        <v>7090</v>
      </c>
      <c r="I4172" s="185" t="s">
        <v>190</v>
      </c>
      <c r="J4172" s="181" t="s">
        <v>35</v>
      </c>
      <c r="K4172" s="181" t="s">
        <v>225</v>
      </c>
      <c r="L4172" s="186" t="s">
        <v>225</v>
      </c>
      <c r="M4172" s="187" t="s">
        <v>225</v>
      </c>
      <c r="N4172" s="183" t="s">
        <v>36</v>
      </c>
      <c r="O4172" s="181" t="s">
        <v>7458</v>
      </c>
      <c r="P4172" s="184" t="s">
        <v>7090</v>
      </c>
      <c r="Q4172" s="185" t="s">
        <v>190</v>
      </c>
      <c r="R4172" s="181" t="s">
        <v>35</v>
      </c>
      <c r="S4172" s="181" t="s">
        <v>225</v>
      </c>
      <c r="T4172" s="186" t="s">
        <v>225</v>
      </c>
      <c r="U4172" s="187" t="s">
        <v>225</v>
      </c>
      <c r="V4172" s="188" t="str" cm="1">
        <f t="array" ref="V4172">IF(SUM(LEN(A4172:U4172))=0,"",IF(OR(OR(ISBLANK(E4172),SUM(LEN(B4172),LEN(C4172))=0),AND(NOT(D4172="Unknown"),ISBLANK(I4172)),AND(NOT(N4172="Unknown"),ISBLANK(Q4172))),"Missing Information", INDEX(Table15[Entire Service Line Classification], MATCH(SUMIFS(Table15[Unique ID],Table15[System-Owned Portion],D4172,Table15[If Material Anything Other than "Lead" in Column E,Was Material Ever Previously Lead?],F4172,Table15[Customer-Owned Portion],N4172),Table15[Unique ID],0),0)))</f>
        <v>Non-lead</v>
      </c>
      <c r="W4172" s="189"/>
    </row>
    <row r="4173" spans="1:23" s="190" customFormat="1" ht="56.25" x14ac:dyDescent="0.25">
      <c r="A4173" s="180" t="s">
        <v>225</v>
      </c>
      <c r="B4173" s="181" t="s">
        <v>7819</v>
      </c>
      <c r="C4173" s="182" t="s">
        <v>225</v>
      </c>
      <c r="D4173" s="183" t="s">
        <v>36</v>
      </c>
      <c r="E4173" s="181" t="s">
        <v>35</v>
      </c>
      <c r="F4173" s="183" t="s">
        <v>35</v>
      </c>
      <c r="G4173" s="181" t="s">
        <v>7458</v>
      </c>
      <c r="H4173" s="184" t="s">
        <v>7090</v>
      </c>
      <c r="I4173" s="185" t="s">
        <v>190</v>
      </c>
      <c r="J4173" s="181" t="s">
        <v>35</v>
      </c>
      <c r="K4173" s="181" t="s">
        <v>225</v>
      </c>
      <c r="L4173" s="186" t="s">
        <v>225</v>
      </c>
      <c r="M4173" s="187" t="s">
        <v>225</v>
      </c>
      <c r="N4173" s="183" t="s">
        <v>36</v>
      </c>
      <c r="O4173" s="181" t="s">
        <v>7458</v>
      </c>
      <c r="P4173" s="184" t="s">
        <v>7090</v>
      </c>
      <c r="Q4173" s="185" t="s">
        <v>190</v>
      </c>
      <c r="R4173" s="181" t="s">
        <v>35</v>
      </c>
      <c r="S4173" s="181" t="s">
        <v>225</v>
      </c>
      <c r="T4173" s="186" t="s">
        <v>225</v>
      </c>
      <c r="U4173" s="187" t="s">
        <v>225</v>
      </c>
      <c r="V4173" s="188" t="str" cm="1">
        <f t="array" ref="V4173">IF(SUM(LEN(A4173:U4173))=0,"",IF(OR(OR(ISBLANK(E4173),SUM(LEN(B4173),LEN(C4173))=0),AND(NOT(D4173="Unknown"),ISBLANK(I4173)),AND(NOT(N4173="Unknown"),ISBLANK(Q4173))),"Missing Information", INDEX(Table15[Entire Service Line Classification], MATCH(SUMIFS(Table15[Unique ID],Table15[System-Owned Portion],D4173,Table15[If Material Anything Other than "Lead" in Column E,Was Material Ever Previously Lead?],F4173,Table15[Customer-Owned Portion],N4173),Table15[Unique ID],0),0)))</f>
        <v>Non-lead</v>
      </c>
      <c r="W4173" s="189"/>
    </row>
    <row r="4174" spans="1:23" s="190" customFormat="1" ht="56.25" x14ac:dyDescent="0.25">
      <c r="A4174" s="180" t="s">
        <v>225</v>
      </c>
      <c r="B4174" s="181" t="s">
        <v>7820</v>
      </c>
      <c r="C4174" s="182" t="s">
        <v>225</v>
      </c>
      <c r="D4174" s="183" t="s">
        <v>36</v>
      </c>
      <c r="E4174" s="181" t="s">
        <v>35</v>
      </c>
      <c r="F4174" s="183" t="s">
        <v>35</v>
      </c>
      <c r="G4174" s="181" t="s">
        <v>7458</v>
      </c>
      <c r="H4174" s="184" t="s">
        <v>7090</v>
      </c>
      <c r="I4174" s="185" t="s">
        <v>190</v>
      </c>
      <c r="J4174" s="181" t="s">
        <v>35</v>
      </c>
      <c r="K4174" s="181" t="s">
        <v>225</v>
      </c>
      <c r="L4174" s="186" t="s">
        <v>225</v>
      </c>
      <c r="M4174" s="187" t="s">
        <v>225</v>
      </c>
      <c r="N4174" s="183" t="s">
        <v>36</v>
      </c>
      <c r="O4174" s="181" t="s">
        <v>7458</v>
      </c>
      <c r="P4174" s="184" t="s">
        <v>7090</v>
      </c>
      <c r="Q4174" s="185" t="s">
        <v>190</v>
      </c>
      <c r="R4174" s="181" t="s">
        <v>35</v>
      </c>
      <c r="S4174" s="181" t="s">
        <v>225</v>
      </c>
      <c r="T4174" s="186" t="s">
        <v>225</v>
      </c>
      <c r="U4174" s="187" t="s">
        <v>225</v>
      </c>
      <c r="V4174" s="188" t="str" cm="1">
        <f t="array" ref="V4174">IF(SUM(LEN(A4174:U4174))=0,"",IF(OR(OR(ISBLANK(E4174),SUM(LEN(B4174),LEN(C4174))=0),AND(NOT(D4174="Unknown"),ISBLANK(I4174)),AND(NOT(N4174="Unknown"),ISBLANK(Q4174))),"Missing Information", INDEX(Table15[Entire Service Line Classification], MATCH(SUMIFS(Table15[Unique ID],Table15[System-Owned Portion],D4174,Table15[If Material Anything Other than "Lead" in Column E,Was Material Ever Previously Lead?],F4174,Table15[Customer-Owned Portion],N4174),Table15[Unique ID],0),0)))</f>
        <v>Non-lead</v>
      </c>
      <c r="W4174" s="189"/>
    </row>
    <row r="4175" spans="1:23" s="190" customFormat="1" ht="56.25" x14ac:dyDescent="0.25">
      <c r="A4175" s="180" t="s">
        <v>225</v>
      </c>
      <c r="B4175" s="181" t="s">
        <v>7821</v>
      </c>
      <c r="C4175" s="182" t="s">
        <v>225</v>
      </c>
      <c r="D4175" s="183" t="s">
        <v>36</v>
      </c>
      <c r="E4175" s="181" t="s">
        <v>35</v>
      </c>
      <c r="F4175" s="183" t="s">
        <v>35</v>
      </c>
      <c r="G4175" s="181" t="s">
        <v>7352</v>
      </c>
      <c r="H4175" s="184" t="s">
        <v>7090</v>
      </c>
      <c r="I4175" s="185" t="s">
        <v>190</v>
      </c>
      <c r="J4175" s="181" t="s">
        <v>35</v>
      </c>
      <c r="K4175" s="181" t="s">
        <v>225</v>
      </c>
      <c r="L4175" s="186" t="s">
        <v>225</v>
      </c>
      <c r="M4175" s="187" t="s">
        <v>225</v>
      </c>
      <c r="N4175" s="183" t="s">
        <v>36</v>
      </c>
      <c r="O4175" s="181" t="s">
        <v>7352</v>
      </c>
      <c r="P4175" s="184" t="s">
        <v>7090</v>
      </c>
      <c r="Q4175" s="185" t="s">
        <v>190</v>
      </c>
      <c r="R4175" s="181" t="s">
        <v>35</v>
      </c>
      <c r="S4175" s="181" t="s">
        <v>225</v>
      </c>
      <c r="T4175" s="186" t="s">
        <v>225</v>
      </c>
      <c r="U4175" s="187" t="s">
        <v>225</v>
      </c>
      <c r="V4175" s="188" t="str" cm="1">
        <f t="array" ref="V4175">IF(SUM(LEN(A4175:U4175))=0,"",IF(OR(OR(ISBLANK(E4175),SUM(LEN(B4175),LEN(C4175))=0),AND(NOT(D4175="Unknown"),ISBLANK(I4175)),AND(NOT(N4175="Unknown"),ISBLANK(Q4175))),"Missing Information", INDEX(Table15[Entire Service Line Classification], MATCH(SUMIFS(Table15[Unique ID],Table15[System-Owned Portion],D4175,Table15[If Material Anything Other than "Lead" in Column E,Was Material Ever Previously Lead?],F4175,Table15[Customer-Owned Portion],N4175),Table15[Unique ID],0),0)))</f>
        <v>Non-lead</v>
      </c>
      <c r="W4175" s="189"/>
    </row>
    <row r="4176" spans="1:23" s="190" customFormat="1" ht="56.25" x14ac:dyDescent="0.25">
      <c r="A4176" s="180" t="s">
        <v>225</v>
      </c>
      <c r="B4176" s="181" t="s">
        <v>7822</v>
      </c>
      <c r="C4176" s="182" t="s">
        <v>225</v>
      </c>
      <c r="D4176" s="183" t="s">
        <v>36</v>
      </c>
      <c r="E4176" s="181" t="s">
        <v>35</v>
      </c>
      <c r="F4176" s="183" t="s">
        <v>35</v>
      </c>
      <c r="G4176" s="181" t="s">
        <v>7352</v>
      </c>
      <c r="H4176" s="184" t="s">
        <v>7090</v>
      </c>
      <c r="I4176" s="185" t="s">
        <v>190</v>
      </c>
      <c r="J4176" s="181" t="s">
        <v>35</v>
      </c>
      <c r="K4176" s="181" t="s">
        <v>225</v>
      </c>
      <c r="L4176" s="186" t="s">
        <v>225</v>
      </c>
      <c r="M4176" s="187" t="s">
        <v>225</v>
      </c>
      <c r="N4176" s="183" t="s">
        <v>36</v>
      </c>
      <c r="O4176" s="181" t="s">
        <v>7352</v>
      </c>
      <c r="P4176" s="184" t="s">
        <v>7090</v>
      </c>
      <c r="Q4176" s="185" t="s">
        <v>190</v>
      </c>
      <c r="R4176" s="181" t="s">
        <v>35</v>
      </c>
      <c r="S4176" s="181" t="s">
        <v>225</v>
      </c>
      <c r="T4176" s="186" t="s">
        <v>225</v>
      </c>
      <c r="U4176" s="187" t="s">
        <v>225</v>
      </c>
      <c r="V4176" s="188" t="str" cm="1">
        <f t="array" ref="V4176">IF(SUM(LEN(A4176:U4176))=0,"",IF(OR(OR(ISBLANK(E4176),SUM(LEN(B4176),LEN(C4176))=0),AND(NOT(D4176="Unknown"),ISBLANK(I4176)),AND(NOT(N4176="Unknown"),ISBLANK(Q4176))),"Missing Information", INDEX(Table15[Entire Service Line Classification], MATCH(SUMIFS(Table15[Unique ID],Table15[System-Owned Portion],D4176,Table15[If Material Anything Other than "Lead" in Column E,Was Material Ever Previously Lead?],F4176,Table15[Customer-Owned Portion],N4176),Table15[Unique ID],0),0)))</f>
        <v>Non-lead</v>
      </c>
      <c r="W4176" s="189"/>
    </row>
    <row r="4177" spans="1:23" s="190" customFormat="1" ht="56.25" x14ac:dyDescent="0.25">
      <c r="A4177" s="180" t="s">
        <v>225</v>
      </c>
      <c r="B4177" s="181" t="s">
        <v>7823</v>
      </c>
      <c r="C4177" s="182" t="s">
        <v>225</v>
      </c>
      <c r="D4177" s="183" t="s">
        <v>36</v>
      </c>
      <c r="E4177" s="181" t="s">
        <v>35</v>
      </c>
      <c r="F4177" s="183" t="s">
        <v>35</v>
      </c>
      <c r="G4177" s="181" t="s">
        <v>7352</v>
      </c>
      <c r="H4177" s="184" t="s">
        <v>7090</v>
      </c>
      <c r="I4177" s="185" t="s">
        <v>190</v>
      </c>
      <c r="J4177" s="181" t="s">
        <v>35</v>
      </c>
      <c r="K4177" s="181" t="s">
        <v>225</v>
      </c>
      <c r="L4177" s="186" t="s">
        <v>225</v>
      </c>
      <c r="M4177" s="187" t="s">
        <v>225</v>
      </c>
      <c r="N4177" s="183" t="s">
        <v>36</v>
      </c>
      <c r="O4177" s="181" t="s">
        <v>7352</v>
      </c>
      <c r="P4177" s="184" t="s">
        <v>7090</v>
      </c>
      <c r="Q4177" s="185" t="s">
        <v>190</v>
      </c>
      <c r="R4177" s="181" t="s">
        <v>35</v>
      </c>
      <c r="S4177" s="181" t="s">
        <v>225</v>
      </c>
      <c r="T4177" s="186" t="s">
        <v>225</v>
      </c>
      <c r="U4177" s="187" t="s">
        <v>225</v>
      </c>
      <c r="V4177" s="188" t="str" cm="1">
        <f t="array" ref="V4177">IF(SUM(LEN(A4177:U4177))=0,"",IF(OR(OR(ISBLANK(E4177),SUM(LEN(B4177),LEN(C4177))=0),AND(NOT(D4177="Unknown"),ISBLANK(I4177)),AND(NOT(N4177="Unknown"),ISBLANK(Q4177))),"Missing Information", INDEX(Table15[Entire Service Line Classification], MATCH(SUMIFS(Table15[Unique ID],Table15[System-Owned Portion],D4177,Table15[If Material Anything Other than "Lead" in Column E,Was Material Ever Previously Lead?],F4177,Table15[Customer-Owned Portion],N4177),Table15[Unique ID],0),0)))</f>
        <v>Non-lead</v>
      </c>
      <c r="W4177" s="189"/>
    </row>
    <row r="4178" spans="1:23" s="190" customFormat="1" ht="56.25" x14ac:dyDescent="0.25">
      <c r="A4178" s="180" t="s">
        <v>225</v>
      </c>
      <c r="B4178" s="181" t="s">
        <v>7824</v>
      </c>
      <c r="C4178" s="182" t="s">
        <v>225</v>
      </c>
      <c r="D4178" s="183" t="s">
        <v>36</v>
      </c>
      <c r="E4178" s="181" t="s">
        <v>35</v>
      </c>
      <c r="F4178" s="183" t="s">
        <v>35</v>
      </c>
      <c r="G4178" s="181" t="s">
        <v>7458</v>
      </c>
      <c r="H4178" s="184" t="s">
        <v>7090</v>
      </c>
      <c r="I4178" s="185" t="s">
        <v>190</v>
      </c>
      <c r="J4178" s="181" t="s">
        <v>35</v>
      </c>
      <c r="K4178" s="181" t="s">
        <v>225</v>
      </c>
      <c r="L4178" s="186" t="s">
        <v>225</v>
      </c>
      <c r="M4178" s="187" t="s">
        <v>225</v>
      </c>
      <c r="N4178" s="183" t="s">
        <v>36</v>
      </c>
      <c r="O4178" s="181" t="s">
        <v>7458</v>
      </c>
      <c r="P4178" s="184" t="s">
        <v>7090</v>
      </c>
      <c r="Q4178" s="185" t="s">
        <v>190</v>
      </c>
      <c r="R4178" s="181" t="s">
        <v>35</v>
      </c>
      <c r="S4178" s="181" t="s">
        <v>225</v>
      </c>
      <c r="T4178" s="186" t="s">
        <v>225</v>
      </c>
      <c r="U4178" s="187" t="s">
        <v>225</v>
      </c>
      <c r="V4178" s="188" t="str" cm="1">
        <f t="array" ref="V4178">IF(SUM(LEN(A4178:U4178))=0,"",IF(OR(OR(ISBLANK(E4178),SUM(LEN(B4178),LEN(C4178))=0),AND(NOT(D4178="Unknown"),ISBLANK(I4178)),AND(NOT(N4178="Unknown"),ISBLANK(Q4178))),"Missing Information", INDEX(Table15[Entire Service Line Classification], MATCH(SUMIFS(Table15[Unique ID],Table15[System-Owned Portion],D4178,Table15[If Material Anything Other than "Lead" in Column E,Was Material Ever Previously Lead?],F4178,Table15[Customer-Owned Portion],N4178),Table15[Unique ID],0),0)))</f>
        <v>Non-lead</v>
      </c>
      <c r="W4178" s="189"/>
    </row>
    <row r="4179" spans="1:23" s="190" customFormat="1" ht="56.25" x14ac:dyDescent="0.25">
      <c r="A4179" s="180" t="s">
        <v>225</v>
      </c>
      <c r="B4179" s="181" t="s">
        <v>7825</v>
      </c>
      <c r="C4179" s="182" t="s">
        <v>225</v>
      </c>
      <c r="D4179" s="183" t="s">
        <v>36</v>
      </c>
      <c r="E4179" s="181" t="s">
        <v>35</v>
      </c>
      <c r="F4179" s="183" t="s">
        <v>35</v>
      </c>
      <c r="G4179" s="181" t="s">
        <v>7458</v>
      </c>
      <c r="H4179" s="184" t="s">
        <v>7090</v>
      </c>
      <c r="I4179" s="185" t="s">
        <v>190</v>
      </c>
      <c r="J4179" s="181" t="s">
        <v>35</v>
      </c>
      <c r="K4179" s="181" t="s">
        <v>225</v>
      </c>
      <c r="L4179" s="186" t="s">
        <v>225</v>
      </c>
      <c r="M4179" s="187" t="s">
        <v>225</v>
      </c>
      <c r="N4179" s="183" t="s">
        <v>36</v>
      </c>
      <c r="O4179" s="181" t="s">
        <v>7458</v>
      </c>
      <c r="P4179" s="184" t="s">
        <v>7090</v>
      </c>
      <c r="Q4179" s="185" t="s">
        <v>190</v>
      </c>
      <c r="R4179" s="181" t="s">
        <v>35</v>
      </c>
      <c r="S4179" s="181" t="s">
        <v>225</v>
      </c>
      <c r="T4179" s="186" t="s">
        <v>225</v>
      </c>
      <c r="U4179" s="187" t="s">
        <v>225</v>
      </c>
      <c r="V4179" s="188" t="str" cm="1">
        <f t="array" ref="V4179">IF(SUM(LEN(A4179:U4179))=0,"",IF(OR(OR(ISBLANK(E4179),SUM(LEN(B4179),LEN(C4179))=0),AND(NOT(D4179="Unknown"),ISBLANK(I4179)),AND(NOT(N4179="Unknown"),ISBLANK(Q4179))),"Missing Information", INDEX(Table15[Entire Service Line Classification], MATCH(SUMIFS(Table15[Unique ID],Table15[System-Owned Portion],D4179,Table15[If Material Anything Other than "Lead" in Column E,Was Material Ever Previously Lead?],F4179,Table15[Customer-Owned Portion],N4179),Table15[Unique ID],0),0)))</f>
        <v>Non-lead</v>
      </c>
      <c r="W4179" s="189"/>
    </row>
    <row r="4180" spans="1:23" s="190" customFormat="1" ht="56.25" x14ac:dyDescent="0.25">
      <c r="A4180" s="180" t="s">
        <v>225</v>
      </c>
      <c r="B4180" s="181" t="s">
        <v>7826</v>
      </c>
      <c r="C4180" s="182" t="s">
        <v>225</v>
      </c>
      <c r="D4180" s="183" t="s">
        <v>36</v>
      </c>
      <c r="E4180" s="181" t="s">
        <v>35</v>
      </c>
      <c r="F4180" s="183" t="s">
        <v>35</v>
      </c>
      <c r="G4180" s="181" t="s">
        <v>7458</v>
      </c>
      <c r="H4180" s="184" t="s">
        <v>7090</v>
      </c>
      <c r="I4180" s="185" t="s">
        <v>190</v>
      </c>
      <c r="J4180" s="181" t="s">
        <v>35</v>
      </c>
      <c r="K4180" s="181" t="s">
        <v>225</v>
      </c>
      <c r="L4180" s="186" t="s">
        <v>225</v>
      </c>
      <c r="M4180" s="187" t="s">
        <v>225</v>
      </c>
      <c r="N4180" s="183" t="s">
        <v>36</v>
      </c>
      <c r="O4180" s="181" t="s">
        <v>7458</v>
      </c>
      <c r="P4180" s="184" t="s">
        <v>7090</v>
      </c>
      <c r="Q4180" s="185" t="s">
        <v>190</v>
      </c>
      <c r="R4180" s="181" t="s">
        <v>35</v>
      </c>
      <c r="S4180" s="181" t="s">
        <v>225</v>
      </c>
      <c r="T4180" s="186" t="s">
        <v>225</v>
      </c>
      <c r="U4180" s="187" t="s">
        <v>225</v>
      </c>
      <c r="V4180" s="188" t="str" cm="1">
        <f t="array" ref="V4180">IF(SUM(LEN(A4180:U4180))=0,"",IF(OR(OR(ISBLANK(E4180),SUM(LEN(B4180),LEN(C4180))=0),AND(NOT(D4180="Unknown"),ISBLANK(I4180)),AND(NOT(N4180="Unknown"),ISBLANK(Q4180))),"Missing Information", INDEX(Table15[Entire Service Line Classification], MATCH(SUMIFS(Table15[Unique ID],Table15[System-Owned Portion],D4180,Table15[If Material Anything Other than "Lead" in Column E,Was Material Ever Previously Lead?],F4180,Table15[Customer-Owned Portion],N4180),Table15[Unique ID],0),0)))</f>
        <v>Non-lead</v>
      </c>
      <c r="W4180" s="189"/>
    </row>
    <row r="4181" spans="1:23" s="190" customFormat="1" ht="56.25" x14ac:dyDescent="0.25">
      <c r="A4181" s="180" t="s">
        <v>225</v>
      </c>
      <c r="B4181" s="181" t="s">
        <v>7827</v>
      </c>
      <c r="C4181" s="182" t="s">
        <v>225</v>
      </c>
      <c r="D4181" s="183" t="s">
        <v>36</v>
      </c>
      <c r="E4181" s="181" t="s">
        <v>35</v>
      </c>
      <c r="F4181" s="183" t="s">
        <v>35</v>
      </c>
      <c r="G4181" s="181" t="s">
        <v>7458</v>
      </c>
      <c r="H4181" s="184" t="s">
        <v>7090</v>
      </c>
      <c r="I4181" s="185" t="s">
        <v>190</v>
      </c>
      <c r="J4181" s="181" t="s">
        <v>35</v>
      </c>
      <c r="K4181" s="181" t="s">
        <v>225</v>
      </c>
      <c r="L4181" s="186" t="s">
        <v>225</v>
      </c>
      <c r="M4181" s="187" t="s">
        <v>225</v>
      </c>
      <c r="N4181" s="183" t="s">
        <v>36</v>
      </c>
      <c r="O4181" s="181" t="s">
        <v>7458</v>
      </c>
      <c r="P4181" s="184" t="s">
        <v>7090</v>
      </c>
      <c r="Q4181" s="185" t="s">
        <v>190</v>
      </c>
      <c r="R4181" s="181" t="s">
        <v>35</v>
      </c>
      <c r="S4181" s="181" t="s">
        <v>225</v>
      </c>
      <c r="T4181" s="186" t="s">
        <v>225</v>
      </c>
      <c r="U4181" s="187" t="s">
        <v>225</v>
      </c>
      <c r="V4181" s="188" t="str" cm="1">
        <f t="array" ref="V4181">IF(SUM(LEN(A4181:U4181))=0,"",IF(OR(OR(ISBLANK(E4181),SUM(LEN(B4181),LEN(C4181))=0),AND(NOT(D4181="Unknown"),ISBLANK(I4181)),AND(NOT(N4181="Unknown"),ISBLANK(Q4181))),"Missing Information", INDEX(Table15[Entire Service Line Classification], MATCH(SUMIFS(Table15[Unique ID],Table15[System-Owned Portion],D4181,Table15[If Material Anything Other than "Lead" in Column E,Was Material Ever Previously Lead?],F4181,Table15[Customer-Owned Portion],N4181),Table15[Unique ID],0),0)))</f>
        <v>Non-lead</v>
      </c>
      <c r="W4181" s="189"/>
    </row>
    <row r="4182" spans="1:23" s="190" customFormat="1" ht="56.25" x14ac:dyDescent="0.25">
      <c r="A4182" s="180" t="s">
        <v>225</v>
      </c>
      <c r="B4182" s="181" t="s">
        <v>7828</v>
      </c>
      <c r="C4182" s="182" t="s">
        <v>225</v>
      </c>
      <c r="D4182" s="183" t="s">
        <v>36</v>
      </c>
      <c r="E4182" s="181" t="s">
        <v>35</v>
      </c>
      <c r="F4182" s="183" t="s">
        <v>35</v>
      </c>
      <c r="G4182" s="181" t="s">
        <v>7352</v>
      </c>
      <c r="H4182" s="184" t="s">
        <v>7090</v>
      </c>
      <c r="I4182" s="185" t="s">
        <v>190</v>
      </c>
      <c r="J4182" s="181" t="s">
        <v>35</v>
      </c>
      <c r="K4182" s="181" t="s">
        <v>225</v>
      </c>
      <c r="L4182" s="186" t="s">
        <v>225</v>
      </c>
      <c r="M4182" s="187" t="s">
        <v>225</v>
      </c>
      <c r="N4182" s="183" t="s">
        <v>36</v>
      </c>
      <c r="O4182" s="181" t="s">
        <v>7352</v>
      </c>
      <c r="P4182" s="184" t="s">
        <v>7090</v>
      </c>
      <c r="Q4182" s="185" t="s">
        <v>190</v>
      </c>
      <c r="R4182" s="181" t="s">
        <v>35</v>
      </c>
      <c r="S4182" s="181" t="s">
        <v>225</v>
      </c>
      <c r="T4182" s="186" t="s">
        <v>225</v>
      </c>
      <c r="U4182" s="187" t="s">
        <v>225</v>
      </c>
      <c r="V4182" s="188" t="str" cm="1">
        <f t="array" ref="V4182">IF(SUM(LEN(A4182:U4182))=0,"",IF(OR(OR(ISBLANK(E4182),SUM(LEN(B4182),LEN(C4182))=0),AND(NOT(D4182="Unknown"),ISBLANK(I4182)),AND(NOT(N4182="Unknown"),ISBLANK(Q4182))),"Missing Information", INDEX(Table15[Entire Service Line Classification], MATCH(SUMIFS(Table15[Unique ID],Table15[System-Owned Portion],D4182,Table15[If Material Anything Other than "Lead" in Column E,Was Material Ever Previously Lead?],F4182,Table15[Customer-Owned Portion],N4182),Table15[Unique ID],0),0)))</f>
        <v>Non-lead</v>
      </c>
      <c r="W4182" s="189"/>
    </row>
    <row r="4183" spans="1:23" s="190" customFormat="1" ht="56.25" x14ac:dyDescent="0.25">
      <c r="A4183" s="180" t="s">
        <v>225</v>
      </c>
      <c r="B4183" s="181" t="s">
        <v>7829</v>
      </c>
      <c r="C4183" s="182" t="s">
        <v>225</v>
      </c>
      <c r="D4183" s="183" t="s">
        <v>36</v>
      </c>
      <c r="E4183" s="181" t="s">
        <v>35</v>
      </c>
      <c r="F4183" s="183" t="s">
        <v>35</v>
      </c>
      <c r="G4183" s="181" t="s">
        <v>7352</v>
      </c>
      <c r="H4183" s="184" t="s">
        <v>7090</v>
      </c>
      <c r="I4183" s="185" t="s">
        <v>190</v>
      </c>
      <c r="J4183" s="181" t="s">
        <v>35</v>
      </c>
      <c r="K4183" s="181" t="s">
        <v>225</v>
      </c>
      <c r="L4183" s="186" t="s">
        <v>225</v>
      </c>
      <c r="M4183" s="187" t="s">
        <v>225</v>
      </c>
      <c r="N4183" s="183" t="s">
        <v>36</v>
      </c>
      <c r="O4183" s="181" t="s">
        <v>7352</v>
      </c>
      <c r="P4183" s="184" t="s">
        <v>7090</v>
      </c>
      <c r="Q4183" s="185" t="s">
        <v>190</v>
      </c>
      <c r="R4183" s="181" t="s">
        <v>35</v>
      </c>
      <c r="S4183" s="181" t="s">
        <v>225</v>
      </c>
      <c r="T4183" s="186" t="s">
        <v>225</v>
      </c>
      <c r="U4183" s="187" t="s">
        <v>225</v>
      </c>
      <c r="V4183" s="188" t="str" cm="1">
        <f t="array" ref="V4183">IF(SUM(LEN(A4183:U4183))=0,"",IF(OR(OR(ISBLANK(E4183),SUM(LEN(B4183),LEN(C4183))=0),AND(NOT(D4183="Unknown"),ISBLANK(I4183)),AND(NOT(N4183="Unknown"),ISBLANK(Q4183))),"Missing Information", INDEX(Table15[Entire Service Line Classification], MATCH(SUMIFS(Table15[Unique ID],Table15[System-Owned Portion],D4183,Table15[If Material Anything Other than "Lead" in Column E,Was Material Ever Previously Lead?],F4183,Table15[Customer-Owned Portion],N4183),Table15[Unique ID],0),0)))</f>
        <v>Non-lead</v>
      </c>
      <c r="W4183" s="189"/>
    </row>
    <row r="4184" spans="1:23" s="190" customFormat="1" ht="56.25" x14ac:dyDescent="0.25">
      <c r="A4184" s="180" t="s">
        <v>225</v>
      </c>
      <c r="B4184" s="181" t="s">
        <v>7830</v>
      </c>
      <c r="C4184" s="182" t="s">
        <v>225</v>
      </c>
      <c r="D4184" s="183" t="s">
        <v>36</v>
      </c>
      <c r="E4184" s="181" t="s">
        <v>35</v>
      </c>
      <c r="F4184" s="183" t="s">
        <v>35</v>
      </c>
      <c r="G4184" s="181" t="s">
        <v>7352</v>
      </c>
      <c r="H4184" s="184" t="s">
        <v>7090</v>
      </c>
      <c r="I4184" s="185" t="s">
        <v>190</v>
      </c>
      <c r="J4184" s="181" t="s">
        <v>35</v>
      </c>
      <c r="K4184" s="181" t="s">
        <v>225</v>
      </c>
      <c r="L4184" s="186" t="s">
        <v>225</v>
      </c>
      <c r="M4184" s="187" t="s">
        <v>225</v>
      </c>
      <c r="N4184" s="183" t="s">
        <v>36</v>
      </c>
      <c r="O4184" s="181" t="s">
        <v>7352</v>
      </c>
      <c r="P4184" s="184" t="s">
        <v>7090</v>
      </c>
      <c r="Q4184" s="185" t="s">
        <v>190</v>
      </c>
      <c r="R4184" s="181" t="s">
        <v>35</v>
      </c>
      <c r="S4184" s="181" t="s">
        <v>225</v>
      </c>
      <c r="T4184" s="186" t="s">
        <v>225</v>
      </c>
      <c r="U4184" s="187" t="s">
        <v>225</v>
      </c>
      <c r="V4184" s="188" t="str" cm="1">
        <f t="array" ref="V4184">IF(SUM(LEN(A4184:U4184))=0,"",IF(OR(OR(ISBLANK(E4184),SUM(LEN(B4184),LEN(C4184))=0),AND(NOT(D4184="Unknown"),ISBLANK(I4184)),AND(NOT(N4184="Unknown"),ISBLANK(Q4184))),"Missing Information", INDEX(Table15[Entire Service Line Classification], MATCH(SUMIFS(Table15[Unique ID],Table15[System-Owned Portion],D4184,Table15[If Material Anything Other than "Lead" in Column E,Was Material Ever Previously Lead?],F4184,Table15[Customer-Owned Portion],N4184),Table15[Unique ID],0),0)))</f>
        <v>Non-lead</v>
      </c>
      <c r="W4184" s="189"/>
    </row>
    <row r="4185" spans="1:23" s="190" customFormat="1" ht="56.25" x14ac:dyDescent="0.25">
      <c r="A4185" s="180" t="s">
        <v>225</v>
      </c>
      <c r="B4185" s="181" t="s">
        <v>7831</v>
      </c>
      <c r="C4185" s="182" t="s">
        <v>225</v>
      </c>
      <c r="D4185" s="183" t="s">
        <v>36</v>
      </c>
      <c r="E4185" s="181" t="s">
        <v>35</v>
      </c>
      <c r="F4185" s="183" t="s">
        <v>35</v>
      </c>
      <c r="G4185" s="181" t="s">
        <v>7458</v>
      </c>
      <c r="H4185" s="184" t="s">
        <v>7090</v>
      </c>
      <c r="I4185" s="185" t="s">
        <v>190</v>
      </c>
      <c r="J4185" s="181" t="s">
        <v>35</v>
      </c>
      <c r="K4185" s="181" t="s">
        <v>225</v>
      </c>
      <c r="L4185" s="186" t="s">
        <v>225</v>
      </c>
      <c r="M4185" s="187" t="s">
        <v>225</v>
      </c>
      <c r="N4185" s="183" t="s">
        <v>36</v>
      </c>
      <c r="O4185" s="181" t="s">
        <v>7458</v>
      </c>
      <c r="P4185" s="184" t="s">
        <v>7090</v>
      </c>
      <c r="Q4185" s="185" t="s">
        <v>190</v>
      </c>
      <c r="R4185" s="181" t="s">
        <v>35</v>
      </c>
      <c r="S4185" s="181" t="s">
        <v>225</v>
      </c>
      <c r="T4185" s="186" t="s">
        <v>225</v>
      </c>
      <c r="U4185" s="187" t="s">
        <v>225</v>
      </c>
      <c r="V4185" s="188" t="str" cm="1">
        <f t="array" ref="V4185">IF(SUM(LEN(A4185:U4185))=0,"",IF(OR(OR(ISBLANK(E4185),SUM(LEN(B4185),LEN(C4185))=0),AND(NOT(D4185="Unknown"),ISBLANK(I4185)),AND(NOT(N4185="Unknown"),ISBLANK(Q4185))),"Missing Information", INDEX(Table15[Entire Service Line Classification], MATCH(SUMIFS(Table15[Unique ID],Table15[System-Owned Portion],D4185,Table15[If Material Anything Other than "Lead" in Column E,Was Material Ever Previously Lead?],F4185,Table15[Customer-Owned Portion],N4185),Table15[Unique ID],0),0)))</f>
        <v>Non-lead</v>
      </c>
      <c r="W4185" s="189"/>
    </row>
    <row r="4186" spans="1:23" s="190" customFormat="1" ht="56.25" x14ac:dyDescent="0.25">
      <c r="A4186" s="180" t="s">
        <v>225</v>
      </c>
      <c r="B4186" s="181" t="s">
        <v>7832</v>
      </c>
      <c r="C4186" s="182" t="s">
        <v>225</v>
      </c>
      <c r="D4186" s="183" t="s">
        <v>36</v>
      </c>
      <c r="E4186" s="181" t="s">
        <v>35</v>
      </c>
      <c r="F4186" s="183" t="s">
        <v>35</v>
      </c>
      <c r="G4186" s="181" t="s">
        <v>7352</v>
      </c>
      <c r="H4186" s="184" t="s">
        <v>7090</v>
      </c>
      <c r="I4186" s="185" t="s">
        <v>190</v>
      </c>
      <c r="J4186" s="181" t="s">
        <v>35</v>
      </c>
      <c r="K4186" s="181" t="s">
        <v>225</v>
      </c>
      <c r="L4186" s="186" t="s">
        <v>225</v>
      </c>
      <c r="M4186" s="187" t="s">
        <v>225</v>
      </c>
      <c r="N4186" s="183" t="s">
        <v>36</v>
      </c>
      <c r="O4186" s="181" t="s">
        <v>7352</v>
      </c>
      <c r="P4186" s="184" t="s">
        <v>7090</v>
      </c>
      <c r="Q4186" s="185" t="s">
        <v>190</v>
      </c>
      <c r="R4186" s="181" t="s">
        <v>35</v>
      </c>
      <c r="S4186" s="181" t="s">
        <v>225</v>
      </c>
      <c r="T4186" s="186" t="s">
        <v>225</v>
      </c>
      <c r="U4186" s="187" t="s">
        <v>225</v>
      </c>
      <c r="V4186" s="188" t="str" cm="1">
        <f t="array" ref="V4186">IF(SUM(LEN(A4186:U4186))=0,"",IF(OR(OR(ISBLANK(E4186),SUM(LEN(B4186),LEN(C4186))=0),AND(NOT(D4186="Unknown"),ISBLANK(I4186)),AND(NOT(N4186="Unknown"),ISBLANK(Q4186))),"Missing Information", INDEX(Table15[Entire Service Line Classification], MATCH(SUMIFS(Table15[Unique ID],Table15[System-Owned Portion],D4186,Table15[If Material Anything Other than "Lead" in Column E,Was Material Ever Previously Lead?],F4186,Table15[Customer-Owned Portion],N4186),Table15[Unique ID],0),0)))</f>
        <v>Non-lead</v>
      </c>
      <c r="W4186" s="189"/>
    </row>
    <row r="4187" spans="1:23" s="190" customFormat="1" ht="56.25" x14ac:dyDescent="0.25">
      <c r="A4187" s="180" t="s">
        <v>225</v>
      </c>
      <c r="B4187" s="181" t="s">
        <v>7833</v>
      </c>
      <c r="C4187" s="182" t="s">
        <v>225</v>
      </c>
      <c r="D4187" s="183" t="s">
        <v>36</v>
      </c>
      <c r="E4187" s="181" t="s">
        <v>35</v>
      </c>
      <c r="F4187" s="183" t="s">
        <v>35</v>
      </c>
      <c r="G4187" s="181" t="s">
        <v>7458</v>
      </c>
      <c r="H4187" s="184" t="s">
        <v>7090</v>
      </c>
      <c r="I4187" s="185" t="s">
        <v>190</v>
      </c>
      <c r="J4187" s="181" t="s">
        <v>35</v>
      </c>
      <c r="K4187" s="181" t="s">
        <v>225</v>
      </c>
      <c r="L4187" s="186" t="s">
        <v>225</v>
      </c>
      <c r="M4187" s="187" t="s">
        <v>225</v>
      </c>
      <c r="N4187" s="183" t="s">
        <v>36</v>
      </c>
      <c r="O4187" s="181" t="s">
        <v>7458</v>
      </c>
      <c r="P4187" s="184" t="s">
        <v>7090</v>
      </c>
      <c r="Q4187" s="185" t="s">
        <v>190</v>
      </c>
      <c r="R4187" s="181" t="s">
        <v>35</v>
      </c>
      <c r="S4187" s="181" t="s">
        <v>225</v>
      </c>
      <c r="T4187" s="186" t="s">
        <v>225</v>
      </c>
      <c r="U4187" s="187" t="s">
        <v>225</v>
      </c>
      <c r="V4187" s="188" t="str" cm="1">
        <f t="array" ref="V4187">IF(SUM(LEN(A4187:U4187))=0,"",IF(OR(OR(ISBLANK(E4187),SUM(LEN(B4187),LEN(C4187))=0),AND(NOT(D4187="Unknown"),ISBLANK(I4187)),AND(NOT(N4187="Unknown"),ISBLANK(Q4187))),"Missing Information", INDEX(Table15[Entire Service Line Classification], MATCH(SUMIFS(Table15[Unique ID],Table15[System-Owned Portion],D4187,Table15[If Material Anything Other than "Lead" in Column E,Was Material Ever Previously Lead?],F4187,Table15[Customer-Owned Portion],N4187),Table15[Unique ID],0),0)))</f>
        <v>Non-lead</v>
      </c>
      <c r="W4187" s="189"/>
    </row>
    <row r="4188" spans="1:23" s="190" customFormat="1" ht="56.25" x14ac:dyDescent="0.25">
      <c r="A4188" s="180" t="s">
        <v>225</v>
      </c>
      <c r="B4188" s="181" t="s">
        <v>7834</v>
      </c>
      <c r="C4188" s="182" t="s">
        <v>225</v>
      </c>
      <c r="D4188" s="183" t="s">
        <v>36</v>
      </c>
      <c r="E4188" s="181" t="s">
        <v>35</v>
      </c>
      <c r="F4188" s="183" t="s">
        <v>35</v>
      </c>
      <c r="G4188" s="181" t="s">
        <v>7458</v>
      </c>
      <c r="H4188" s="184" t="s">
        <v>7090</v>
      </c>
      <c r="I4188" s="185" t="s">
        <v>190</v>
      </c>
      <c r="J4188" s="181" t="s">
        <v>35</v>
      </c>
      <c r="K4188" s="181" t="s">
        <v>225</v>
      </c>
      <c r="L4188" s="186" t="s">
        <v>225</v>
      </c>
      <c r="M4188" s="187" t="s">
        <v>225</v>
      </c>
      <c r="N4188" s="183" t="s">
        <v>36</v>
      </c>
      <c r="O4188" s="181" t="s">
        <v>7458</v>
      </c>
      <c r="P4188" s="184" t="s">
        <v>7090</v>
      </c>
      <c r="Q4188" s="185" t="s">
        <v>190</v>
      </c>
      <c r="R4188" s="181" t="s">
        <v>35</v>
      </c>
      <c r="S4188" s="181" t="s">
        <v>225</v>
      </c>
      <c r="T4188" s="186" t="s">
        <v>225</v>
      </c>
      <c r="U4188" s="187" t="s">
        <v>225</v>
      </c>
      <c r="V4188" s="188" t="str" cm="1">
        <f t="array" ref="V4188">IF(SUM(LEN(A4188:U4188))=0,"",IF(OR(OR(ISBLANK(E4188),SUM(LEN(B4188),LEN(C4188))=0),AND(NOT(D4188="Unknown"),ISBLANK(I4188)),AND(NOT(N4188="Unknown"),ISBLANK(Q4188))),"Missing Information", INDEX(Table15[Entire Service Line Classification], MATCH(SUMIFS(Table15[Unique ID],Table15[System-Owned Portion],D4188,Table15[If Material Anything Other than "Lead" in Column E,Was Material Ever Previously Lead?],F4188,Table15[Customer-Owned Portion],N4188),Table15[Unique ID],0),0)))</f>
        <v>Non-lead</v>
      </c>
      <c r="W4188" s="189"/>
    </row>
    <row r="4189" spans="1:23" s="190" customFormat="1" ht="56.25" x14ac:dyDescent="0.25">
      <c r="A4189" s="180" t="s">
        <v>225</v>
      </c>
      <c r="B4189" s="181" t="s">
        <v>7835</v>
      </c>
      <c r="C4189" s="182" t="s">
        <v>225</v>
      </c>
      <c r="D4189" s="183" t="s">
        <v>36</v>
      </c>
      <c r="E4189" s="181" t="s">
        <v>35</v>
      </c>
      <c r="F4189" s="183" t="s">
        <v>35</v>
      </c>
      <c r="G4189" s="181" t="s">
        <v>7458</v>
      </c>
      <c r="H4189" s="184" t="s">
        <v>7090</v>
      </c>
      <c r="I4189" s="185" t="s">
        <v>190</v>
      </c>
      <c r="J4189" s="181" t="s">
        <v>35</v>
      </c>
      <c r="K4189" s="181" t="s">
        <v>225</v>
      </c>
      <c r="L4189" s="186" t="s">
        <v>225</v>
      </c>
      <c r="M4189" s="187" t="s">
        <v>225</v>
      </c>
      <c r="N4189" s="183" t="s">
        <v>36</v>
      </c>
      <c r="O4189" s="181" t="s">
        <v>7458</v>
      </c>
      <c r="P4189" s="184" t="s">
        <v>7090</v>
      </c>
      <c r="Q4189" s="185" t="s">
        <v>190</v>
      </c>
      <c r="R4189" s="181" t="s">
        <v>35</v>
      </c>
      <c r="S4189" s="181" t="s">
        <v>225</v>
      </c>
      <c r="T4189" s="186" t="s">
        <v>225</v>
      </c>
      <c r="U4189" s="187" t="s">
        <v>225</v>
      </c>
      <c r="V4189" s="188" t="str" cm="1">
        <f t="array" ref="V4189">IF(SUM(LEN(A4189:U4189))=0,"",IF(OR(OR(ISBLANK(E4189),SUM(LEN(B4189),LEN(C4189))=0),AND(NOT(D4189="Unknown"),ISBLANK(I4189)),AND(NOT(N4189="Unknown"),ISBLANK(Q4189))),"Missing Information", INDEX(Table15[Entire Service Line Classification], MATCH(SUMIFS(Table15[Unique ID],Table15[System-Owned Portion],D4189,Table15[If Material Anything Other than "Lead" in Column E,Was Material Ever Previously Lead?],F4189,Table15[Customer-Owned Portion],N4189),Table15[Unique ID],0),0)))</f>
        <v>Non-lead</v>
      </c>
      <c r="W4189" s="189"/>
    </row>
    <row r="4190" spans="1:23" s="190" customFormat="1" ht="56.25" x14ac:dyDescent="0.25">
      <c r="A4190" s="180" t="s">
        <v>225</v>
      </c>
      <c r="B4190" s="181" t="s">
        <v>7836</v>
      </c>
      <c r="C4190" s="182" t="s">
        <v>225</v>
      </c>
      <c r="D4190" s="183" t="s">
        <v>36</v>
      </c>
      <c r="E4190" s="181" t="s">
        <v>35</v>
      </c>
      <c r="F4190" s="183" t="s">
        <v>35</v>
      </c>
      <c r="G4190" s="181" t="s">
        <v>7458</v>
      </c>
      <c r="H4190" s="184" t="s">
        <v>7090</v>
      </c>
      <c r="I4190" s="185" t="s">
        <v>190</v>
      </c>
      <c r="J4190" s="181" t="s">
        <v>35</v>
      </c>
      <c r="K4190" s="181" t="s">
        <v>225</v>
      </c>
      <c r="L4190" s="186" t="s">
        <v>225</v>
      </c>
      <c r="M4190" s="187" t="s">
        <v>225</v>
      </c>
      <c r="N4190" s="183" t="s">
        <v>36</v>
      </c>
      <c r="O4190" s="181" t="s">
        <v>7458</v>
      </c>
      <c r="P4190" s="184" t="s">
        <v>7090</v>
      </c>
      <c r="Q4190" s="185" t="s">
        <v>190</v>
      </c>
      <c r="R4190" s="181" t="s">
        <v>35</v>
      </c>
      <c r="S4190" s="181" t="s">
        <v>225</v>
      </c>
      <c r="T4190" s="186" t="s">
        <v>225</v>
      </c>
      <c r="U4190" s="187" t="s">
        <v>225</v>
      </c>
      <c r="V4190" s="188" t="str" cm="1">
        <f t="array" ref="V4190">IF(SUM(LEN(A4190:U4190))=0,"",IF(OR(OR(ISBLANK(E4190),SUM(LEN(B4190),LEN(C4190))=0),AND(NOT(D4190="Unknown"),ISBLANK(I4190)),AND(NOT(N4190="Unknown"),ISBLANK(Q4190))),"Missing Information", INDEX(Table15[Entire Service Line Classification], MATCH(SUMIFS(Table15[Unique ID],Table15[System-Owned Portion],D4190,Table15[If Material Anything Other than "Lead" in Column E,Was Material Ever Previously Lead?],F4190,Table15[Customer-Owned Portion],N4190),Table15[Unique ID],0),0)))</f>
        <v>Non-lead</v>
      </c>
      <c r="W4190" s="189"/>
    </row>
    <row r="4191" spans="1:23" s="190" customFormat="1" ht="56.25" x14ac:dyDescent="0.25">
      <c r="A4191" s="180" t="s">
        <v>225</v>
      </c>
      <c r="B4191" s="181" t="s">
        <v>7837</v>
      </c>
      <c r="C4191" s="182" t="s">
        <v>225</v>
      </c>
      <c r="D4191" s="183" t="s">
        <v>36</v>
      </c>
      <c r="E4191" s="181" t="s">
        <v>35</v>
      </c>
      <c r="F4191" s="183" t="s">
        <v>35</v>
      </c>
      <c r="G4191" s="181" t="s">
        <v>7458</v>
      </c>
      <c r="H4191" s="184" t="s">
        <v>7090</v>
      </c>
      <c r="I4191" s="185" t="s">
        <v>190</v>
      </c>
      <c r="J4191" s="181" t="s">
        <v>35</v>
      </c>
      <c r="K4191" s="181" t="s">
        <v>225</v>
      </c>
      <c r="L4191" s="186" t="s">
        <v>225</v>
      </c>
      <c r="M4191" s="187" t="s">
        <v>225</v>
      </c>
      <c r="N4191" s="183" t="s">
        <v>36</v>
      </c>
      <c r="O4191" s="181" t="s">
        <v>7458</v>
      </c>
      <c r="P4191" s="184" t="s">
        <v>7090</v>
      </c>
      <c r="Q4191" s="185" t="s">
        <v>190</v>
      </c>
      <c r="R4191" s="181" t="s">
        <v>35</v>
      </c>
      <c r="S4191" s="181" t="s">
        <v>225</v>
      </c>
      <c r="T4191" s="186" t="s">
        <v>225</v>
      </c>
      <c r="U4191" s="187" t="s">
        <v>225</v>
      </c>
      <c r="V4191" s="188" t="str" cm="1">
        <f t="array" ref="V4191">IF(SUM(LEN(A4191:U4191))=0,"",IF(OR(OR(ISBLANK(E4191),SUM(LEN(B4191),LEN(C4191))=0),AND(NOT(D4191="Unknown"),ISBLANK(I4191)),AND(NOT(N4191="Unknown"),ISBLANK(Q4191))),"Missing Information", INDEX(Table15[Entire Service Line Classification], MATCH(SUMIFS(Table15[Unique ID],Table15[System-Owned Portion],D4191,Table15[If Material Anything Other than "Lead" in Column E,Was Material Ever Previously Lead?],F4191,Table15[Customer-Owned Portion],N4191),Table15[Unique ID],0),0)))</f>
        <v>Non-lead</v>
      </c>
      <c r="W4191" s="189"/>
    </row>
    <row r="4192" spans="1:23" s="190" customFormat="1" ht="56.25" x14ac:dyDescent="0.25">
      <c r="A4192" s="180" t="s">
        <v>225</v>
      </c>
      <c r="B4192" s="181" t="s">
        <v>7838</v>
      </c>
      <c r="C4192" s="182" t="s">
        <v>225</v>
      </c>
      <c r="D4192" s="183" t="s">
        <v>36</v>
      </c>
      <c r="E4192" s="181" t="s">
        <v>35</v>
      </c>
      <c r="F4192" s="183" t="s">
        <v>35</v>
      </c>
      <c r="G4192" s="181" t="s">
        <v>7458</v>
      </c>
      <c r="H4192" s="184" t="s">
        <v>7090</v>
      </c>
      <c r="I4192" s="185" t="s">
        <v>190</v>
      </c>
      <c r="J4192" s="181" t="s">
        <v>35</v>
      </c>
      <c r="K4192" s="181" t="s">
        <v>225</v>
      </c>
      <c r="L4192" s="186" t="s">
        <v>225</v>
      </c>
      <c r="M4192" s="187" t="s">
        <v>225</v>
      </c>
      <c r="N4192" s="183" t="s">
        <v>36</v>
      </c>
      <c r="O4192" s="181" t="s">
        <v>7458</v>
      </c>
      <c r="P4192" s="184" t="s">
        <v>7090</v>
      </c>
      <c r="Q4192" s="185" t="s">
        <v>190</v>
      </c>
      <c r="R4192" s="181" t="s">
        <v>35</v>
      </c>
      <c r="S4192" s="181" t="s">
        <v>225</v>
      </c>
      <c r="T4192" s="186" t="s">
        <v>225</v>
      </c>
      <c r="U4192" s="187" t="s">
        <v>225</v>
      </c>
      <c r="V4192" s="188" t="str" cm="1">
        <f t="array" ref="V4192">IF(SUM(LEN(A4192:U4192))=0,"",IF(OR(OR(ISBLANK(E4192),SUM(LEN(B4192),LEN(C4192))=0),AND(NOT(D4192="Unknown"),ISBLANK(I4192)),AND(NOT(N4192="Unknown"),ISBLANK(Q4192))),"Missing Information", INDEX(Table15[Entire Service Line Classification], MATCH(SUMIFS(Table15[Unique ID],Table15[System-Owned Portion],D4192,Table15[If Material Anything Other than "Lead" in Column E,Was Material Ever Previously Lead?],F4192,Table15[Customer-Owned Portion],N4192),Table15[Unique ID],0),0)))</f>
        <v>Non-lead</v>
      </c>
      <c r="W4192" s="189"/>
    </row>
    <row r="4193" spans="1:23" s="190" customFormat="1" ht="56.25" x14ac:dyDescent="0.25">
      <c r="A4193" s="180" t="s">
        <v>225</v>
      </c>
      <c r="B4193" s="181" t="s">
        <v>7839</v>
      </c>
      <c r="C4193" s="182" t="s">
        <v>225</v>
      </c>
      <c r="D4193" s="183" t="s">
        <v>36</v>
      </c>
      <c r="E4193" s="181" t="s">
        <v>35</v>
      </c>
      <c r="F4193" s="183" t="s">
        <v>35</v>
      </c>
      <c r="G4193" s="181" t="s">
        <v>7458</v>
      </c>
      <c r="H4193" s="184" t="s">
        <v>7090</v>
      </c>
      <c r="I4193" s="185" t="s">
        <v>190</v>
      </c>
      <c r="J4193" s="181" t="s">
        <v>35</v>
      </c>
      <c r="K4193" s="181" t="s">
        <v>225</v>
      </c>
      <c r="L4193" s="186" t="s">
        <v>225</v>
      </c>
      <c r="M4193" s="187" t="s">
        <v>225</v>
      </c>
      <c r="N4193" s="183" t="s">
        <v>36</v>
      </c>
      <c r="O4193" s="181" t="s">
        <v>7458</v>
      </c>
      <c r="P4193" s="184" t="s">
        <v>7090</v>
      </c>
      <c r="Q4193" s="185" t="s">
        <v>190</v>
      </c>
      <c r="R4193" s="181" t="s">
        <v>35</v>
      </c>
      <c r="S4193" s="181" t="s">
        <v>225</v>
      </c>
      <c r="T4193" s="186" t="s">
        <v>225</v>
      </c>
      <c r="U4193" s="187" t="s">
        <v>225</v>
      </c>
      <c r="V4193" s="188" t="str" cm="1">
        <f t="array" ref="V4193">IF(SUM(LEN(A4193:U4193))=0,"",IF(OR(OR(ISBLANK(E4193),SUM(LEN(B4193),LEN(C4193))=0),AND(NOT(D4193="Unknown"),ISBLANK(I4193)),AND(NOT(N4193="Unknown"),ISBLANK(Q4193))),"Missing Information", INDEX(Table15[Entire Service Line Classification], MATCH(SUMIFS(Table15[Unique ID],Table15[System-Owned Portion],D4193,Table15[If Material Anything Other than "Lead" in Column E,Was Material Ever Previously Lead?],F4193,Table15[Customer-Owned Portion],N4193),Table15[Unique ID],0),0)))</f>
        <v>Non-lead</v>
      </c>
      <c r="W4193" s="189"/>
    </row>
    <row r="4194" spans="1:23" s="190" customFormat="1" ht="56.25" x14ac:dyDescent="0.25">
      <c r="A4194" s="180" t="s">
        <v>225</v>
      </c>
      <c r="B4194" s="181" t="s">
        <v>7840</v>
      </c>
      <c r="C4194" s="182" t="s">
        <v>225</v>
      </c>
      <c r="D4194" s="183" t="s">
        <v>36</v>
      </c>
      <c r="E4194" s="181" t="s">
        <v>35</v>
      </c>
      <c r="F4194" s="183" t="s">
        <v>35</v>
      </c>
      <c r="G4194" s="181" t="s">
        <v>7458</v>
      </c>
      <c r="H4194" s="184" t="s">
        <v>7090</v>
      </c>
      <c r="I4194" s="185" t="s">
        <v>190</v>
      </c>
      <c r="J4194" s="181" t="s">
        <v>35</v>
      </c>
      <c r="K4194" s="181" t="s">
        <v>225</v>
      </c>
      <c r="L4194" s="186" t="s">
        <v>225</v>
      </c>
      <c r="M4194" s="187" t="s">
        <v>225</v>
      </c>
      <c r="N4194" s="183" t="s">
        <v>36</v>
      </c>
      <c r="O4194" s="181" t="s">
        <v>7458</v>
      </c>
      <c r="P4194" s="184" t="s">
        <v>7090</v>
      </c>
      <c r="Q4194" s="185" t="s">
        <v>190</v>
      </c>
      <c r="R4194" s="181" t="s">
        <v>35</v>
      </c>
      <c r="S4194" s="181" t="s">
        <v>225</v>
      </c>
      <c r="T4194" s="186" t="s">
        <v>225</v>
      </c>
      <c r="U4194" s="187" t="s">
        <v>225</v>
      </c>
      <c r="V4194" s="188" t="str" cm="1">
        <f t="array" ref="V4194">IF(SUM(LEN(A4194:U4194))=0,"",IF(OR(OR(ISBLANK(E4194),SUM(LEN(B4194),LEN(C4194))=0),AND(NOT(D4194="Unknown"),ISBLANK(I4194)),AND(NOT(N4194="Unknown"),ISBLANK(Q4194))),"Missing Information", INDEX(Table15[Entire Service Line Classification], MATCH(SUMIFS(Table15[Unique ID],Table15[System-Owned Portion],D4194,Table15[If Material Anything Other than "Lead" in Column E,Was Material Ever Previously Lead?],F4194,Table15[Customer-Owned Portion],N4194),Table15[Unique ID],0),0)))</f>
        <v>Non-lead</v>
      </c>
      <c r="W4194" s="189"/>
    </row>
    <row r="4195" spans="1:23" s="190" customFormat="1" ht="56.25" x14ac:dyDescent="0.25">
      <c r="A4195" s="180" t="s">
        <v>225</v>
      </c>
      <c r="B4195" s="181" t="s">
        <v>7841</v>
      </c>
      <c r="C4195" s="182" t="s">
        <v>225</v>
      </c>
      <c r="D4195" s="183" t="s">
        <v>36</v>
      </c>
      <c r="E4195" s="181" t="s">
        <v>35</v>
      </c>
      <c r="F4195" s="183" t="s">
        <v>35</v>
      </c>
      <c r="G4195" s="181" t="s">
        <v>7458</v>
      </c>
      <c r="H4195" s="184" t="s">
        <v>7090</v>
      </c>
      <c r="I4195" s="185" t="s">
        <v>190</v>
      </c>
      <c r="J4195" s="181" t="s">
        <v>35</v>
      </c>
      <c r="K4195" s="181" t="s">
        <v>225</v>
      </c>
      <c r="L4195" s="186" t="s">
        <v>225</v>
      </c>
      <c r="M4195" s="187" t="s">
        <v>225</v>
      </c>
      <c r="N4195" s="183" t="s">
        <v>36</v>
      </c>
      <c r="O4195" s="181" t="s">
        <v>7458</v>
      </c>
      <c r="P4195" s="184" t="s">
        <v>7090</v>
      </c>
      <c r="Q4195" s="185" t="s">
        <v>190</v>
      </c>
      <c r="R4195" s="181" t="s">
        <v>35</v>
      </c>
      <c r="S4195" s="181" t="s">
        <v>225</v>
      </c>
      <c r="T4195" s="186" t="s">
        <v>225</v>
      </c>
      <c r="U4195" s="187" t="s">
        <v>225</v>
      </c>
      <c r="V4195" s="188" t="str" cm="1">
        <f t="array" ref="V4195">IF(SUM(LEN(A4195:U4195))=0,"",IF(OR(OR(ISBLANK(E4195),SUM(LEN(B4195),LEN(C4195))=0),AND(NOT(D4195="Unknown"),ISBLANK(I4195)),AND(NOT(N4195="Unknown"),ISBLANK(Q4195))),"Missing Information", INDEX(Table15[Entire Service Line Classification], MATCH(SUMIFS(Table15[Unique ID],Table15[System-Owned Portion],D4195,Table15[If Material Anything Other than "Lead" in Column E,Was Material Ever Previously Lead?],F4195,Table15[Customer-Owned Portion],N4195),Table15[Unique ID],0),0)))</f>
        <v>Non-lead</v>
      </c>
      <c r="W4195" s="189"/>
    </row>
    <row r="4196" spans="1:23" s="190" customFormat="1" ht="56.25" x14ac:dyDescent="0.25">
      <c r="A4196" s="180" t="s">
        <v>225</v>
      </c>
      <c r="B4196" s="181" t="s">
        <v>7842</v>
      </c>
      <c r="C4196" s="182" t="s">
        <v>225</v>
      </c>
      <c r="D4196" s="183" t="s">
        <v>36</v>
      </c>
      <c r="E4196" s="181" t="s">
        <v>35</v>
      </c>
      <c r="F4196" s="183" t="s">
        <v>35</v>
      </c>
      <c r="G4196" s="181" t="s">
        <v>7458</v>
      </c>
      <c r="H4196" s="184" t="s">
        <v>7090</v>
      </c>
      <c r="I4196" s="185" t="s">
        <v>190</v>
      </c>
      <c r="J4196" s="181" t="s">
        <v>35</v>
      </c>
      <c r="K4196" s="181" t="s">
        <v>225</v>
      </c>
      <c r="L4196" s="186" t="s">
        <v>225</v>
      </c>
      <c r="M4196" s="187" t="s">
        <v>225</v>
      </c>
      <c r="N4196" s="183" t="s">
        <v>36</v>
      </c>
      <c r="O4196" s="181" t="s">
        <v>7458</v>
      </c>
      <c r="P4196" s="184" t="s">
        <v>7090</v>
      </c>
      <c r="Q4196" s="185" t="s">
        <v>190</v>
      </c>
      <c r="R4196" s="181" t="s">
        <v>35</v>
      </c>
      <c r="S4196" s="181" t="s">
        <v>225</v>
      </c>
      <c r="T4196" s="186" t="s">
        <v>225</v>
      </c>
      <c r="U4196" s="187" t="s">
        <v>225</v>
      </c>
      <c r="V4196" s="188" t="str" cm="1">
        <f t="array" ref="V4196">IF(SUM(LEN(A4196:U4196))=0,"",IF(OR(OR(ISBLANK(E4196),SUM(LEN(B4196),LEN(C4196))=0),AND(NOT(D4196="Unknown"),ISBLANK(I4196)),AND(NOT(N4196="Unknown"),ISBLANK(Q4196))),"Missing Information", INDEX(Table15[Entire Service Line Classification], MATCH(SUMIFS(Table15[Unique ID],Table15[System-Owned Portion],D4196,Table15[If Material Anything Other than "Lead" in Column E,Was Material Ever Previously Lead?],F4196,Table15[Customer-Owned Portion],N4196),Table15[Unique ID],0),0)))</f>
        <v>Non-lead</v>
      </c>
      <c r="W4196" s="189"/>
    </row>
    <row r="4197" spans="1:23" s="190" customFormat="1" ht="56.25" x14ac:dyDescent="0.25">
      <c r="A4197" s="180" t="s">
        <v>225</v>
      </c>
      <c r="B4197" s="181" t="s">
        <v>7843</v>
      </c>
      <c r="C4197" s="182" t="s">
        <v>225</v>
      </c>
      <c r="D4197" s="183" t="s">
        <v>36</v>
      </c>
      <c r="E4197" s="181" t="s">
        <v>35</v>
      </c>
      <c r="F4197" s="183" t="s">
        <v>35</v>
      </c>
      <c r="G4197" s="181" t="s">
        <v>7458</v>
      </c>
      <c r="H4197" s="184" t="s">
        <v>7090</v>
      </c>
      <c r="I4197" s="185" t="s">
        <v>190</v>
      </c>
      <c r="J4197" s="181" t="s">
        <v>35</v>
      </c>
      <c r="K4197" s="181" t="s">
        <v>225</v>
      </c>
      <c r="L4197" s="186" t="s">
        <v>225</v>
      </c>
      <c r="M4197" s="187" t="s">
        <v>225</v>
      </c>
      <c r="N4197" s="183" t="s">
        <v>36</v>
      </c>
      <c r="O4197" s="181" t="s">
        <v>7458</v>
      </c>
      <c r="P4197" s="184" t="s">
        <v>7090</v>
      </c>
      <c r="Q4197" s="185" t="s">
        <v>190</v>
      </c>
      <c r="R4197" s="181" t="s">
        <v>35</v>
      </c>
      <c r="S4197" s="181" t="s">
        <v>225</v>
      </c>
      <c r="T4197" s="186" t="s">
        <v>225</v>
      </c>
      <c r="U4197" s="187" t="s">
        <v>225</v>
      </c>
      <c r="V4197" s="188" t="str" cm="1">
        <f t="array" ref="V4197">IF(SUM(LEN(A4197:U4197))=0,"",IF(OR(OR(ISBLANK(E4197),SUM(LEN(B4197),LEN(C4197))=0),AND(NOT(D4197="Unknown"),ISBLANK(I4197)),AND(NOT(N4197="Unknown"),ISBLANK(Q4197))),"Missing Information", INDEX(Table15[Entire Service Line Classification], MATCH(SUMIFS(Table15[Unique ID],Table15[System-Owned Portion],D4197,Table15[If Material Anything Other than "Lead" in Column E,Was Material Ever Previously Lead?],F4197,Table15[Customer-Owned Portion],N4197),Table15[Unique ID],0),0)))</f>
        <v>Non-lead</v>
      </c>
      <c r="W4197" s="189"/>
    </row>
    <row r="4198" spans="1:23" s="190" customFormat="1" ht="56.25" x14ac:dyDescent="0.25">
      <c r="A4198" s="180" t="s">
        <v>225</v>
      </c>
      <c r="B4198" s="181" t="s">
        <v>7844</v>
      </c>
      <c r="C4198" s="182" t="s">
        <v>225</v>
      </c>
      <c r="D4198" s="183" t="s">
        <v>36</v>
      </c>
      <c r="E4198" s="181" t="s">
        <v>35</v>
      </c>
      <c r="F4198" s="183" t="s">
        <v>35</v>
      </c>
      <c r="G4198" s="181" t="s">
        <v>7458</v>
      </c>
      <c r="H4198" s="184" t="s">
        <v>7090</v>
      </c>
      <c r="I4198" s="185" t="s">
        <v>190</v>
      </c>
      <c r="J4198" s="181" t="s">
        <v>35</v>
      </c>
      <c r="K4198" s="181" t="s">
        <v>225</v>
      </c>
      <c r="L4198" s="186" t="s">
        <v>225</v>
      </c>
      <c r="M4198" s="187" t="s">
        <v>225</v>
      </c>
      <c r="N4198" s="183" t="s">
        <v>36</v>
      </c>
      <c r="O4198" s="181" t="s">
        <v>7458</v>
      </c>
      <c r="P4198" s="184" t="s">
        <v>7090</v>
      </c>
      <c r="Q4198" s="185" t="s">
        <v>190</v>
      </c>
      <c r="R4198" s="181" t="s">
        <v>35</v>
      </c>
      <c r="S4198" s="181" t="s">
        <v>225</v>
      </c>
      <c r="T4198" s="186" t="s">
        <v>225</v>
      </c>
      <c r="U4198" s="187" t="s">
        <v>225</v>
      </c>
      <c r="V4198" s="188" t="str" cm="1">
        <f t="array" ref="V4198">IF(SUM(LEN(A4198:U4198))=0,"",IF(OR(OR(ISBLANK(E4198),SUM(LEN(B4198),LEN(C4198))=0),AND(NOT(D4198="Unknown"),ISBLANK(I4198)),AND(NOT(N4198="Unknown"),ISBLANK(Q4198))),"Missing Information", INDEX(Table15[Entire Service Line Classification], MATCH(SUMIFS(Table15[Unique ID],Table15[System-Owned Portion],D4198,Table15[If Material Anything Other than "Lead" in Column E,Was Material Ever Previously Lead?],F4198,Table15[Customer-Owned Portion],N4198),Table15[Unique ID],0),0)))</f>
        <v>Non-lead</v>
      </c>
      <c r="W4198" s="189"/>
    </row>
    <row r="4199" spans="1:23" s="190" customFormat="1" ht="56.25" x14ac:dyDescent="0.25">
      <c r="A4199" s="180" t="s">
        <v>225</v>
      </c>
      <c r="B4199" s="181" t="s">
        <v>7845</v>
      </c>
      <c r="C4199" s="182" t="s">
        <v>225</v>
      </c>
      <c r="D4199" s="183" t="s">
        <v>36</v>
      </c>
      <c r="E4199" s="181" t="s">
        <v>35</v>
      </c>
      <c r="F4199" s="183" t="s">
        <v>35</v>
      </c>
      <c r="G4199" s="181" t="s">
        <v>7458</v>
      </c>
      <c r="H4199" s="184" t="s">
        <v>7090</v>
      </c>
      <c r="I4199" s="185" t="s">
        <v>190</v>
      </c>
      <c r="J4199" s="181" t="s">
        <v>35</v>
      </c>
      <c r="K4199" s="181" t="s">
        <v>225</v>
      </c>
      <c r="L4199" s="186" t="s">
        <v>225</v>
      </c>
      <c r="M4199" s="187" t="s">
        <v>225</v>
      </c>
      <c r="N4199" s="183" t="s">
        <v>36</v>
      </c>
      <c r="O4199" s="181" t="s">
        <v>7458</v>
      </c>
      <c r="P4199" s="184" t="s">
        <v>7090</v>
      </c>
      <c r="Q4199" s="185" t="s">
        <v>190</v>
      </c>
      <c r="R4199" s="181" t="s">
        <v>35</v>
      </c>
      <c r="S4199" s="181" t="s">
        <v>225</v>
      </c>
      <c r="T4199" s="186" t="s">
        <v>225</v>
      </c>
      <c r="U4199" s="187" t="s">
        <v>225</v>
      </c>
      <c r="V4199" s="188" t="str" cm="1">
        <f t="array" ref="V4199">IF(SUM(LEN(A4199:U4199))=0,"",IF(OR(OR(ISBLANK(E4199),SUM(LEN(B4199),LEN(C4199))=0),AND(NOT(D4199="Unknown"),ISBLANK(I4199)),AND(NOT(N4199="Unknown"),ISBLANK(Q4199))),"Missing Information", INDEX(Table15[Entire Service Line Classification], MATCH(SUMIFS(Table15[Unique ID],Table15[System-Owned Portion],D4199,Table15[If Material Anything Other than "Lead" in Column E,Was Material Ever Previously Lead?],F4199,Table15[Customer-Owned Portion],N4199),Table15[Unique ID],0),0)))</f>
        <v>Non-lead</v>
      </c>
      <c r="W4199" s="189"/>
    </row>
    <row r="4200" spans="1:23" s="190" customFormat="1" ht="56.25" x14ac:dyDescent="0.25">
      <c r="A4200" s="180" t="s">
        <v>225</v>
      </c>
      <c r="B4200" s="181" t="s">
        <v>7846</v>
      </c>
      <c r="C4200" s="182" t="s">
        <v>225</v>
      </c>
      <c r="D4200" s="183" t="s">
        <v>36</v>
      </c>
      <c r="E4200" s="181" t="s">
        <v>35</v>
      </c>
      <c r="F4200" s="183" t="s">
        <v>35</v>
      </c>
      <c r="G4200" s="181" t="s">
        <v>7458</v>
      </c>
      <c r="H4200" s="184" t="s">
        <v>7090</v>
      </c>
      <c r="I4200" s="185" t="s">
        <v>190</v>
      </c>
      <c r="J4200" s="181" t="s">
        <v>35</v>
      </c>
      <c r="K4200" s="181" t="s">
        <v>225</v>
      </c>
      <c r="L4200" s="186" t="s">
        <v>225</v>
      </c>
      <c r="M4200" s="187" t="s">
        <v>225</v>
      </c>
      <c r="N4200" s="183" t="s">
        <v>36</v>
      </c>
      <c r="O4200" s="181" t="s">
        <v>7458</v>
      </c>
      <c r="P4200" s="184" t="s">
        <v>7090</v>
      </c>
      <c r="Q4200" s="185" t="s">
        <v>190</v>
      </c>
      <c r="R4200" s="181" t="s">
        <v>35</v>
      </c>
      <c r="S4200" s="181" t="s">
        <v>225</v>
      </c>
      <c r="T4200" s="186" t="s">
        <v>225</v>
      </c>
      <c r="U4200" s="187" t="s">
        <v>225</v>
      </c>
      <c r="V4200" s="188" t="str" cm="1">
        <f t="array" ref="V4200">IF(SUM(LEN(A4200:U4200))=0,"",IF(OR(OR(ISBLANK(E4200),SUM(LEN(B4200),LEN(C4200))=0),AND(NOT(D4200="Unknown"),ISBLANK(I4200)),AND(NOT(N4200="Unknown"),ISBLANK(Q4200))),"Missing Information", INDEX(Table15[Entire Service Line Classification], MATCH(SUMIFS(Table15[Unique ID],Table15[System-Owned Portion],D4200,Table15[If Material Anything Other than "Lead" in Column E,Was Material Ever Previously Lead?],F4200,Table15[Customer-Owned Portion],N4200),Table15[Unique ID],0),0)))</f>
        <v>Non-lead</v>
      </c>
      <c r="W4200" s="189"/>
    </row>
    <row r="4201" spans="1:23" s="190" customFormat="1" ht="56.25" x14ac:dyDescent="0.25">
      <c r="A4201" s="180" t="s">
        <v>225</v>
      </c>
      <c r="B4201" s="181" t="s">
        <v>7847</v>
      </c>
      <c r="C4201" s="182" t="s">
        <v>225</v>
      </c>
      <c r="D4201" s="183" t="s">
        <v>36</v>
      </c>
      <c r="E4201" s="181" t="s">
        <v>35</v>
      </c>
      <c r="F4201" s="183" t="s">
        <v>35</v>
      </c>
      <c r="G4201" s="181" t="s">
        <v>7458</v>
      </c>
      <c r="H4201" s="184" t="s">
        <v>7090</v>
      </c>
      <c r="I4201" s="185" t="s">
        <v>190</v>
      </c>
      <c r="J4201" s="181" t="s">
        <v>35</v>
      </c>
      <c r="K4201" s="181" t="s">
        <v>225</v>
      </c>
      <c r="L4201" s="186" t="s">
        <v>225</v>
      </c>
      <c r="M4201" s="187" t="s">
        <v>225</v>
      </c>
      <c r="N4201" s="183" t="s">
        <v>36</v>
      </c>
      <c r="O4201" s="181" t="s">
        <v>7458</v>
      </c>
      <c r="P4201" s="184" t="s">
        <v>7090</v>
      </c>
      <c r="Q4201" s="185" t="s">
        <v>190</v>
      </c>
      <c r="R4201" s="181" t="s">
        <v>35</v>
      </c>
      <c r="S4201" s="181" t="s">
        <v>225</v>
      </c>
      <c r="T4201" s="186" t="s">
        <v>225</v>
      </c>
      <c r="U4201" s="187" t="s">
        <v>225</v>
      </c>
      <c r="V4201" s="188" t="str" cm="1">
        <f t="array" ref="V4201">IF(SUM(LEN(A4201:U4201))=0,"",IF(OR(OR(ISBLANK(E4201),SUM(LEN(B4201),LEN(C4201))=0),AND(NOT(D4201="Unknown"),ISBLANK(I4201)),AND(NOT(N4201="Unknown"),ISBLANK(Q4201))),"Missing Information", INDEX(Table15[Entire Service Line Classification], MATCH(SUMIFS(Table15[Unique ID],Table15[System-Owned Portion],D4201,Table15[If Material Anything Other than "Lead" in Column E,Was Material Ever Previously Lead?],F4201,Table15[Customer-Owned Portion],N4201),Table15[Unique ID],0),0)))</f>
        <v>Non-lead</v>
      </c>
      <c r="W4201" s="189"/>
    </row>
    <row r="4202" spans="1:23" s="190" customFormat="1" ht="56.25" x14ac:dyDescent="0.25">
      <c r="A4202" s="180" t="s">
        <v>225</v>
      </c>
      <c r="B4202" s="181" t="s">
        <v>7848</v>
      </c>
      <c r="C4202" s="182" t="s">
        <v>225</v>
      </c>
      <c r="D4202" s="183" t="s">
        <v>36</v>
      </c>
      <c r="E4202" s="181" t="s">
        <v>35</v>
      </c>
      <c r="F4202" s="183" t="s">
        <v>35</v>
      </c>
      <c r="G4202" s="181" t="s">
        <v>7458</v>
      </c>
      <c r="H4202" s="184" t="s">
        <v>7090</v>
      </c>
      <c r="I4202" s="185" t="s">
        <v>190</v>
      </c>
      <c r="J4202" s="181" t="s">
        <v>35</v>
      </c>
      <c r="K4202" s="181" t="s">
        <v>225</v>
      </c>
      <c r="L4202" s="186" t="s">
        <v>225</v>
      </c>
      <c r="M4202" s="187" t="s">
        <v>225</v>
      </c>
      <c r="N4202" s="183" t="s">
        <v>36</v>
      </c>
      <c r="O4202" s="181" t="s">
        <v>7458</v>
      </c>
      <c r="P4202" s="184" t="s">
        <v>7090</v>
      </c>
      <c r="Q4202" s="185" t="s">
        <v>190</v>
      </c>
      <c r="R4202" s="181" t="s">
        <v>35</v>
      </c>
      <c r="S4202" s="181" t="s">
        <v>225</v>
      </c>
      <c r="T4202" s="186" t="s">
        <v>225</v>
      </c>
      <c r="U4202" s="187" t="s">
        <v>225</v>
      </c>
      <c r="V4202" s="188" t="str" cm="1">
        <f t="array" ref="V4202">IF(SUM(LEN(A4202:U4202))=0,"",IF(OR(OR(ISBLANK(E4202),SUM(LEN(B4202),LEN(C4202))=0),AND(NOT(D4202="Unknown"),ISBLANK(I4202)),AND(NOT(N4202="Unknown"),ISBLANK(Q4202))),"Missing Information", INDEX(Table15[Entire Service Line Classification], MATCH(SUMIFS(Table15[Unique ID],Table15[System-Owned Portion],D4202,Table15[If Material Anything Other than "Lead" in Column E,Was Material Ever Previously Lead?],F4202,Table15[Customer-Owned Portion],N4202),Table15[Unique ID],0),0)))</f>
        <v>Non-lead</v>
      </c>
      <c r="W4202" s="189"/>
    </row>
    <row r="4203" spans="1:23" s="190" customFormat="1" ht="56.25" x14ac:dyDescent="0.25">
      <c r="A4203" s="180" t="s">
        <v>225</v>
      </c>
      <c r="B4203" s="181" t="s">
        <v>7849</v>
      </c>
      <c r="C4203" s="182" t="s">
        <v>225</v>
      </c>
      <c r="D4203" s="183" t="s">
        <v>36</v>
      </c>
      <c r="E4203" s="181" t="s">
        <v>35</v>
      </c>
      <c r="F4203" s="183" t="s">
        <v>35</v>
      </c>
      <c r="G4203" s="181" t="s">
        <v>7458</v>
      </c>
      <c r="H4203" s="184" t="s">
        <v>7090</v>
      </c>
      <c r="I4203" s="185" t="s">
        <v>190</v>
      </c>
      <c r="J4203" s="181" t="s">
        <v>35</v>
      </c>
      <c r="K4203" s="181" t="s">
        <v>225</v>
      </c>
      <c r="L4203" s="186" t="s">
        <v>225</v>
      </c>
      <c r="M4203" s="187" t="s">
        <v>225</v>
      </c>
      <c r="N4203" s="183" t="s">
        <v>36</v>
      </c>
      <c r="O4203" s="181" t="s">
        <v>7458</v>
      </c>
      <c r="P4203" s="184" t="s">
        <v>7090</v>
      </c>
      <c r="Q4203" s="185" t="s">
        <v>190</v>
      </c>
      <c r="R4203" s="181" t="s">
        <v>35</v>
      </c>
      <c r="S4203" s="181" t="s">
        <v>225</v>
      </c>
      <c r="T4203" s="186" t="s">
        <v>225</v>
      </c>
      <c r="U4203" s="187" t="s">
        <v>225</v>
      </c>
      <c r="V4203" s="188" t="str" cm="1">
        <f t="array" ref="V4203">IF(SUM(LEN(A4203:U4203))=0,"",IF(OR(OR(ISBLANK(E4203),SUM(LEN(B4203),LEN(C4203))=0),AND(NOT(D4203="Unknown"),ISBLANK(I4203)),AND(NOT(N4203="Unknown"),ISBLANK(Q4203))),"Missing Information", INDEX(Table15[Entire Service Line Classification], MATCH(SUMIFS(Table15[Unique ID],Table15[System-Owned Portion],D4203,Table15[If Material Anything Other than "Lead" in Column E,Was Material Ever Previously Lead?],F4203,Table15[Customer-Owned Portion],N4203),Table15[Unique ID],0),0)))</f>
        <v>Non-lead</v>
      </c>
      <c r="W4203" s="189"/>
    </row>
    <row r="4204" spans="1:23" s="190" customFormat="1" ht="56.25" x14ac:dyDescent="0.25">
      <c r="A4204" s="180" t="s">
        <v>225</v>
      </c>
      <c r="B4204" s="181" t="s">
        <v>7850</v>
      </c>
      <c r="C4204" s="182" t="s">
        <v>225</v>
      </c>
      <c r="D4204" s="183" t="s">
        <v>36</v>
      </c>
      <c r="E4204" s="181" t="s">
        <v>35</v>
      </c>
      <c r="F4204" s="183" t="s">
        <v>35</v>
      </c>
      <c r="G4204" s="181" t="s">
        <v>7458</v>
      </c>
      <c r="H4204" s="184" t="s">
        <v>7090</v>
      </c>
      <c r="I4204" s="185" t="s">
        <v>190</v>
      </c>
      <c r="J4204" s="181" t="s">
        <v>35</v>
      </c>
      <c r="K4204" s="181" t="s">
        <v>225</v>
      </c>
      <c r="L4204" s="186" t="s">
        <v>225</v>
      </c>
      <c r="M4204" s="187" t="s">
        <v>225</v>
      </c>
      <c r="N4204" s="183" t="s">
        <v>36</v>
      </c>
      <c r="O4204" s="181" t="s">
        <v>7458</v>
      </c>
      <c r="P4204" s="184" t="s">
        <v>7090</v>
      </c>
      <c r="Q4204" s="185" t="s">
        <v>190</v>
      </c>
      <c r="R4204" s="181" t="s">
        <v>35</v>
      </c>
      <c r="S4204" s="181" t="s">
        <v>225</v>
      </c>
      <c r="T4204" s="186" t="s">
        <v>225</v>
      </c>
      <c r="U4204" s="187" t="s">
        <v>225</v>
      </c>
      <c r="V4204" s="188" t="str" cm="1">
        <f t="array" ref="V4204">IF(SUM(LEN(A4204:U4204))=0,"",IF(OR(OR(ISBLANK(E4204),SUM(LEN(B4204),LEN(C4204))=0),AND(NOT(D4204="Unknown"),ISBLANK(I4204)),AND(NOT(N4204="Unknown"),ISBLANK(Q4204))),"Missing Information", INDEX(Table15[Entire Service Line Classification], MATCH(SUMIFS(Table15[Unique ID],Table15[System-Owned Portion],D4204,Table15[If Material Anything Other than "Lead" in Column E,Was Material Ever Previously Lead?],F4204,Table15[Customer-Owned Portion],N4204),Table15[Unique ID],0),0)))</f>
        <v>Non-lead</v>
      </c>
      <c r="W4204" s="189"/>
    </row>
    <row r="4205" spans="1:23" s="190" customFormat="1" ht="56.25" x14ac:dyDescent="0.25">
      <c r="A4205" s="180" t="s">
        <v>225</v>
      </c>
      <c r="B4205" s="181" t="s">
        <v>7851</v>
      </c>
      <c r="C4205" s="182" t="s">
        <v>225</v>
      </c>
      <c r="D4205" s="183" t="s">
        <v>36</v>
      </c>
      <c r="E4205" s="181" t="s">
        <v>35</v>
      </c>
      <c r="F4205" s="183" t="s">
        <v>35</v>
      </c>
      <c r="G4205" s="181" t="s">
        <v>7458</v>
      </c>
      <c r="H4205" s="184" t="s">
        <v>7090</v>
      </c>
      <c r="I4205" s="185" t="s">
        <v>190</v>
      </c>
      <c r="J4205" s="181" t="s">
        <v>35</v>
      </c>
      <c r="K4205" s="181" t="s">
        <v>225</v>
      </c>
      <c r="L4205" s="186" t="s">
        <v>225</v>
      </c>
      <c r="M4205" s="187" t="s">
        <v>225</v>
      </c>
      <c r="N4205" s="183" t="s">
        <v>36</v>
      </c>
      <c r="O4205" s="181" t="s">
        <v>7458</v>
      </c>
      <c r="P4205" s="184" t="s">
        <v>7090</v>
      </c>
      <c r="Q4205" s="185" t="s">
        <v>190</v>
      </c>
      <c r="R4205" s="181" t="s">
        <v>35</v>
      </c>
      <c r="S4205" s="181" t="s">
        <v>225</v>
      </c>
      <c r="T4205" s="186" t="s">
        <v>225</v>
      </c>
      <c r="U4205" s="187" t="s">
        <v>225</v>
      </c>
      <c r="V4205" s="188" t="str" cm="1">
        <f t="array" ref="V4205">IF(SUM(LEN(A4205:U4205))=0,"",IF(OR(OR(ISBLANK(E4205),SUM(LEN(B4205),LEN(C4205))=0),AND(NOT(D4205="Unknown"),ISBLANK(I4205)),AND(NOT(N4205="Unknown"),ISBLANK(Q4205))),"Missing Information", INDEX(Table15[Entire Service Line Classification], MATCH(SUMIFS(Table15[Unique ID],Table15[System-Owned Portion],D4205,Table15[If Material Anything Other than "Lead" in Column E,Was Material Ever Previously Lead?],F4205,Table15[Customer-Owned Portion],N4205),Table15[Unique ID],0),0)))</f>
        <v>Non-lead</v>
      </c>
      <c r="W4205" s="189"/>
    </row>
    <row r="4206" spans="1:23" s="190" customFormat="1" ht="56.25" x14ac:dyDescent="0.25">
      <c r="A4206" s="180" t="s">
        <v>225</v>
      </c>
      <c r="B4206" s="181" t="s">
        <v>7852</v>
      </c>
      <c r="C4206" s="182" t="s">
        <v>225</v>
      </c>
      <c r="D4206" s="183" t="s">
        <v>36</v>
      </c>
      <c r="E4206" s="181" t="s">
        <v>35</v>
      </c>
      <c r="F4206" s="183" t="s">
        <v>35</v>
      </c>
      <c r="G4206" s="181" t="s">
        <v>7352</v>
      </c>
      <c r="H4206" s="184" t="s">
        <v>7090</v>
      </c>
      <c r="I4206" s="185" t="s">
        <v>190</v>
      </c>
      <c r="J4206" s="181" t="s">
        <v>35</v>
      </c>
      <c r="K4206" s="181" t="s">
        <v>225</v>
      </c>
      <c r="L4206" s="186" t="s">
        <v>225</v>
      </c>
      <c r="M4206" s="187" t="s">
        <v>225</v>
      </c>
      <c r="N4206" s="183" t="s">
        <v>36</v>
      </c>
      <c r="O4206" s="181" t="s">
        <v>7352</v>
      </c>
      <c r="P4206" s="184" t="s">
        <v>7090</v>
      </c>
      <c r="Q4206" s="185" t="s">
        <v>190</v>
      </c>
      <c r="R4206" s="181" t="s">
        <v>35</v>
      </c>
      <c r="S4206" s="181" t="s">
        <v>225</v>
      </c>
      <c r="T4206" s="186" t="s">
        <v>225</v>
      </c>
      <c r="U4206" s="187" t="s">
        <v>225</v>
      </c>
      <c r="V4206" s="188" t="str" cm="1">
        <f t="array" ref="V4206">IF(SUM(LEN(A4206:U4206))=0,"",IF(OR(OR(ISBLANK(E4206),SUM(LEN(B4206),LEN(C4206))=0),AND(NOT(D4206="Unknown"),ISBLANK(I4206)),AND(NOT(N4206="Unknown"),ISBLANK(Q4206))),"Missing Information", INDEX(Table15[Entire Service Line Classification], MATCH(SUMIFS(Table15[Unique ID],Table15[System-Owned Portion],D4206,Table15[If Material Anything Other than "Lead" in Column E,Was Material Ever Previously Lead?],F4206,Table15[Customer-Owned Portion],N4206),Table15[Unique ID],0),0)))</f>
        <v>Non-lead</v>
      </c>
      <c r="W4206" s="189"/>
    </row>
    <row r="4207" spans="1:23" s="190" customFormat="1" ht="56.25" x14ac:dyDescent="0.25">
      <c r="A4207" s="180" t="s">
        <v>225</v>
      </c>
      <c r="B4207" s="181" t="s">
        <v>7853</v>
      </c>
      <c r="C4207" s="182" t="s">
        <v>225</v>
      </c>
      <c r="D4207" s="183" t="s">
        <v>36</v>
      </c>
      <c r="E4207" s="181" t="s">
        <v>35</v>
      </c>
      <c r="F4207" s="183" t="s">
        <v>35</v>
      </c>
      <c r="G4207" s="181" t="s">
        <v>7458</v>
      </c>
      <c r="H4207" s="184" t="s">
        <v>7090</v>
      </c>
      <c r="I4207" s="185" t="s">
        <v>190</v>
      </c>
      <c r="J4207" s="181" t="s">
        <v>35</v>
      </c>
      <c r="K4207" s="181" t="s">
        <v>225</v>
      </c>
      <c r="L4207" s="186" t="s">
        <v>225</v>
      </c>
      <c r="M4207" s="187" t="s">
        <v>225</v>
      </c>
      <c r="N4207" s="183" t="s">
        <v>36</v>
      </c>
      <c r="O4207" s="181" t="s">
        <v>7458</v>
      </c>
      <c r="P4207" s="184" t="s">
        <v>7090</v>
      </c>
      <c r="Q4207" s="185" t="s">
        <v>190</v>
      </c>
      <c r="R4207" s="181" t="s">
        <v>35</v>
      </c>
      <c r="S4207" s="181" t="s">
        <v>225</v>
      </c>
      <c r="T4207" s="186" t="s">
        <v>225</v>
      </c>
      <c r="U4207" s="187" t="s">
        <v>225</v>
      </c>
      <c r="V4207" s="188" t="str" cm="1">
        <f t="array" ref="V4207">IF(SUM(LEN(A4207:U4207))=0,"",IF(OR(OR(ISBLANK(E4207),SUM(LEN(B4207),LEN(C4207))=0),AND(NOT(D4207="Unknown"),ISBLANK(I4207)),AND(NOT(N4207="Unknown"),ISBLANK(Q4207))),"Missing Information", INDEX(Table15[Entire Service Line Classification], MATCH(SUMIFS(Table15[Unique ID],Table15[System-Owned Portion],D4207,Table15[If Material Anything Other than "Lead" in Column E,Was Material Ever Previously Lead?],F4207,Table15[Customer-Owned Portion],N4207),Table15[Unique ID],0),0)))</f>
        <v>Non-lead</v>
      </c>
      <c r="W4207" s="189"/>
    </row>
    <row r="4208" spans="1:23" s="190" customFormat="1" ht="56.25" x14ac:dyDescent="0.25">
      <c r="A4208" s="180" t="s">
        <v>225</v>
      </c>
      <c r="B4208" s="181" t="s">
        <v>7854</v>
      </c>
      <c r="C4208" s="182" t="s">
        <v>225</v>
      </c>
      <c r="D4208" s="183" t="s">
        <v>36</v>
      </c>
      <c r="E4208" s="181" t="s">
        <v>35</v>
      </c>
      <c r="F4208" s="183" t="s">
        <v>35</v>
      </c>
      <c r="G4208" s="181" t="s">
        <v>7376</v>
      </c>
      <c r="H4208" s="184" t="s">
        <v>7090</v>
      </c>
      <c r="I4208" s="185" t="s">
        <v>190</v>
      </c>
      <c r="J4208" s="181" t="s">
        <v>35</v>
      </c>
      <c r="K4208" s="181" t="s">
        <v>225</v>
      </c>
      <c r="L4208" s="186" t="s">
        <v>225</v>
      </c>
      <c r="M4208" s="187" t="s">
        <v>225</v>
      </c>
      <c r="N4208" s="183" t="s">
        <v>36</v>
      </c>
      <c r="O4208" s="181" t="s">
        <v>7376</v>
      </c>
      <c r="P4208" s="184" t="s">
        <v>7090</v>
      </c>
      <c r="Q4208" s="185" t="s">
        <v>190</v>
      </c>
      <c r="R4208" s="181" t="s">
        <v>35</v>
      </c>
      <c r="S4208" s="181" t="s">
        <v>225</v>
      </c>
      <c r="T4208" s="186" t="s">
        <v>225</v>
      </c>
      <c r="U4208" s="187" t="s">
        <v>225</v>
      </c>
      <c r="V4208" s="188" t="str" cm="1">
        <f t="array" ref="V4208">IF(SUM(LEN(A4208:U4208))=0,"",IF(OR(OR(ISBLANK(E4208),SUM(LEN(B4208),LEN(C4208))=0),AND(NOT(D4208="Unknown"),ISBLANK(I4208)),AND(NOT(N4208="Unknown"),ISBLANK(Q4208))),"Missing Information", INDEX(Table15[Entire Service Line Classification], MATCH(SUMIFS(Table15[Unique ID],Table15[System-Owned Portion],D4208,Table15[If Material Anything Other than "Lead" in Column E,Was Material Ever Previously Lead?],F4208,Table15[Customer-Owned Portion],N4208),Table15[Unique ID],0),0)))</f>
        <v>Non-lead</v>
      </c>
      <c r="W4208" s="189"/>
    </row>
    <row r="4209" spans="1:23" s="190" customFormat="1" ht="56.25" x14ac:dyDescent="0.25">
      <c r="A4209" s="180" t="s">
        <v>225</v>
      </c>
      <c r="B4209" s="181" t="s">
        <v>7855</v>
      </c>
      <c r="C4209" s="182" t="s">
        <v>225</v>
      </c>
      <c r="D4209" s="183" t="s">
        <v>36</v>
      </c>
      <c r="E4209" s="181" t="s">
        <v>35</v>
      </c>
      <c r="F4209" s="183" t="s">
        <v>35</v>
      </c>
      <c r="G4209" s="181" t="s">
        <v>7376</v>
      </c>
      <c r="H4209" s="184" t="s">
        <v>7090</v>
      </c>
      <c r="I4209" s="185" t="s">
        <v>190</v>
      </c>
      <c r="J4209" s="181" t="s">
        <v>35</v>
      </c>
      <c r="K4209" s="181" t="s">
        <v>225</v>
      </c>
      <c r="L4209" s="186" t="s">
        <v>225</v>
      </c>
      <c r="M4209" s="187" t="s">
        <v>225</v>
      </c>
      <c r="N4209" s="183" t="s">
        <v>36</v>
      </c>
      <c r="O4209" s="181" t="s">
        <v>7376</v>
      </c>
      <c r="P4209" s="184" t="s">
        <v>7090</v>
      </c>
      <c r="Q4209" s="185" t="s">
        <v>190</v>
      </c>
      <c r="R4209" s="181" t="s">
        <v>35</v>
      </c>
      <c r="S4209" s="181" t="s">
        <v>225</v>
      </c>
      <c r="T4209" s="186" t="s">
        <v>225</v>
      </c>
      <c r="U4209" s="187" t="s">
        <v>225</v>
      </c>
      <c r="V4209" s="188" t="str" cm="1">
        <f t="array" ref="V4209">IF(SUM(LEN(A4209:U4209))=0,"",IF(OR(OR(ISBLANK(E4209),SUM(LEN(B4209),LEN(C4209))=0),AND(NOT(D4209="Unknown"),ISBLANK(I4209)),AND(NOT(N4209="Unknown"),ISBLANK(Q4209))),"Missing Information", INDEX(Table15[Entire Service Line Classification], MATCH(SUMIFS(Table15[Unique ID],Table15[System-Owned Portion],D4209,Table15[If Material Anything Other than "Lead" in Column E,Was Material Ever Previously Lead?],F4209,Table15[Customer-Owned Portion],N4209),Table15[Unique ID],0),0)))</f>
        <v>Non-lead</v>
      </c>
      <c r="W4209" s="189"/>
    </row>
    <row r="4210" spans="1:23" s="190" customFormat="1" ht="56.25" x14ac:dyDescent="0.25">
      <c r="A4210" s="180" t="s">
        <v>225</v>
      </c>
      <c r="B4210" s="181" t="s">
        <v>7856</v>
      </c>
      <c r="C4210" s="182" t="s">
        <v>225</v>
      </c>
      <c r="D4210" s="183" t="s">
        <v>36</v>
      </c>
      <c r="E4210" s="181" t="s">
        <v>35</v>
      </c>
      <c r="F4210" s="183" t="s">
        <v>35</v>
      </c>
      <c r="G4210" s="181" t="s">
        <v>7376</v>
      </c>
      <c r="H4210" s="184" t="s">
        <v>7090</v>
      </c>
      <c r="I4210" s="185" t="s">
        <v>190</v>
      </c>
      <c r="J4210" s="181" t="s">
        <v>35</v>
      </c>
      <c r="K4210" s="181" t="s">
        <v>225</v>
      </c>
      <c r="L4210" s="186" t="s">
        <v>225</v>
      </c>
      <c r="M4210" s="187" t="s">
        <v>225</v>
      </c>
      <c r="N4210" s="183" t="s">
        <v>36</v>
      </c>
      <c r="O4210" s="181" t="s">
        <v>7376</v>
      </c>
      <c r="P4210" s="184" t="s">
        <v>7090</v>
      </c>
      <c r="Q4210" s="185" t="s">
        <v>190</v>
      </c>
      <c r="R4210" s="181" t="s">
        <v>35</v>
      </c>
      <c r="S4210" s="181" t="s">
        <v>225</v>
      </c>
      <c r="T4210" s="186" t="s">
        <v>225</v>
      </c>
      <c r="U4210" s="187" t="s">
        <v>225</v>
      </c>
      <c r="V4210" s="188" t="str" cm="1">
        <f t="array" ref="V4210">IF(SUM(LEN(A4210:U4210))=0,"",IF(OR(OR(ISBLANK(E4210),SUM(LEN(B4210),LEN(C4210))=0),AND(NOT(D4210="Unknown"),ISBLANK(I4210)),AND(NOT(N4210="Unknown"),ISBLANK(Q4210))),"Missing Information", INDEX(Table15[Entire Service Line Classification], MATCH(SUMIFS(Table15[Unique ID],Table15[System-Owned Portion],D4210,Table15[If Material Anything Other than "Lead" in Column E,Was Material Ever Previously Lead?],F4210,Table15[Customer-Owned Portion],N4210),Table15[Unique ID],0),0)))</f>
        <v>Non-lead</v>
      </c>
      <c r="W4210" s="189"/>
    </row>
    <row r="4211" spans="1:23" s="190" customFormat="1" ht="56.25" x14ac:dyDescent="0.25">
      <c r="A4211" s="180" t="s">
        <v>225</v>
      </c>
      <c r="B4211" s="181" t="s">
        <v>7857</v>
      </c>
      <c r="C4211" s="182" t="s">
        <v>225</v>
      </c>
      <c r="D4211" s="183" t="s">
        <v>36</v>
      </c>
      <c r="E4211" s="181" t="s">
        <v>35</v>
      </c>
      <c r="F4211" s="183" t="s">
        <v>35</v>
      </c>
      <c r="G4211" s="181" t="s">
        <v>7376</v>
      </c>
      <c r="H4211" s="184" t="s">
        <v>7090</v>
      </c>
      <c r="I4211" s="185" t="s">
        <v>190</v>
      </c>
      <c r="J4211" s="181" t="s">
        <v>35</v>
      </c>
      <c r="K4211" s="181" t="s">
        <v>225</v>
      </c>
      <c r="L4211" s="186" t="s">
        <v>225</v>
      </c>
      <c r="M4211" s="187" t="s">
        <v>225</v>
      </c>
      <c r="N4211" s="183" t="s">
        <v>36</v>
      </c>
      <c r="O4211" s="181" t="s">
        <v>7376</v>
      </c>
      <c r="P4211" s="184" t="s">
        <v>7090</v>
      </c>
      <c r="Q4211" s="185" t="s">
        <v>190</v>
      </c>
      <c r="R4211" s="181" t="s">
        <v>35</v>
      </c>
      <c r="S4211" s="181" t="s">
        <v>225</v>
      </c>
      <c r="T4211" s="186" t="s">
        <v>225</v>
      </c>
      <c r="U4211" s="187" t="s">
        <v>225</v>
      </c>
      <c r="V4211" s="188" t="str" cm="1">
        <f t="array" ref="V4211">IF(SUM(LEN(A4211:U4211))=0,"",IF(OR(OR(ISBLANK(E4211),SUM(LEN(B4211),LEN(C4211))=0),AND(NOT(D4211="Unknown"),ISBLANK(I4211)),AND(NOT(N4211="Unknown"),ISBLANK(Q4211))),"Missing Information", INDEX(Table15[Entire Service Line Classification], MATCH(SUMIFS(Table15[Unique ID],Table15[System-Owned Portion],D4211,Table15[If Material Anything Other than "Lead" in Column E,Was Material Ever Previously Lead?],F4211,Table15[Customer-Owned Portion],N4211),Table15[Unique ID],0),0)))</f>
        <v>Non-lead</v>
      </c>
      <c r="W4211" s="189"/>
    </row>
    <row r="4212" spans="1:23" s="190" customFormat="1" ht="56.25" x14ac:dyDescent="0.25">
      <c r="A4212" s="180" t="s">
        <v>225</v>
      </c>
      <c r="B4212" s="181" t="s">
        <v>7858</v>
      </c>
      <c r="C4212" s="182" t="s">
        <v>225</v>
      </c>
      <c r="D4212" s="183" t="s">
        <v>36</v>
      </c>
      <c r="E4212" s="181" t="s">
        <v>35</v>
      </c>
      <c r="F4212" s="183" t="s">
        <v>35</v>
      </c>
      <c r="G4212" s="181" t="s">
        <v>7458</v>
      </c>
      <c r="H4212" s="184" t="s">
        <v>7090</v>
      </c>
      <c r="I4212" s="185" t="s">
        <v>190</v>
      </c>
      <c r="J4212" s="181" t="s">
        <v>35</v>
      </c>
      <c r="K4212" s="181" t="s">
        <v>225</v>
      </c>
      <c r="L4212" s="186" t="s">
        <v>225</v>
      </c>
      <c r="M4212" s="187" t="s">
        <v>225</v>
      </c>
      <c r="N4212" s="183" t="s">
        <v>36</v>
      </c>
      <c r="O4212" s="181" t="s">
        <v>7458</v>
      </c>
      <c r="P4212" s="184" t="s">
        <v>7090</v>
      </c>
      <c r="Q4212" s="185" t="s">
        <v>190</v>
      </c>
      <c r="R4212" s="181" t="s">
        <v>35</v>
      </c>
      <c r="S4212" s="181" t="s">
        <v>225</v>
      </c>
      <c r="T4212" s="186" t="s">
        <v>225</v>
      </c>
      <c r="U4212" s="187" t="s">
        <v>225</v>
      </c>
      <c r="V4212" s="188" t="str" cm="1">
        <f t="array" ref="V4212">IF(SUM(LEN(A4212:U4212))=0,"",IF(OR(OR(ISBLANK(E4212),SUM(LEN(B4212),LEN(C4212))=0),AND(NOT(D4212="Unknown"),ISBLANK(I4212)),AND(NOT(N4212="Unknown"),ISBLANK(Q4212))),"Missing Information", INDEX(Table15[Entire Service Line Classification], MATCH(SUMIFS(Table15[Unique ID],Table15[System-Owned Portion],D4212,Table15[If Material Anything Other than "Lead" in Column E,Was Material Ever Previously Lead?],F4212,Table15[Customer-Owned Portion],N4212),Table15[Unique ID],0),0)))</f>
        <v>Non-lead</v>
      </c>
      <c r="W4212" s="189"/>
    </row>
    <row r="4213" spans="1:23" s="190" customFormat="1" ht="56.25" x14ac:dyDescent="0.25">
      <c r="A4213" s="180" t="s">
        <v>225</v>
      </c>
      <c r="B4213" s="181" t="s">
        <v>7859</v>
      </c>
      <c r="C4213" s="182" t="s">
        <v>225</v>
      </c>
      <c r="D4213" s="183" t="s">
        <v>36</v>
      </c>
      <c r="E4213" s="181" t="s">
        <v>35</v>
      </c>
      <c r="F4213" s="183" t="s">
        <v>35</v>
      </c>
      <c r="G4213" s="181" t="s">
        <v>7458</v>
      </c>
      <c r="H4213" s="184" t="s">
        <v>7090</v>
      </c>
      <c r="I4213" s="185" t="s">
        <v>190</v>
      </c>
      <c r="J4213" s="181" t="s">
        <v>35</v>
      </c>
      <c r="K4213" s="181" t="s">
        <v>225</v>
      </c>
      <c r="L4213" s="186" t="s">
        <v>225</v>
      </c>
      <c r="M4213" s="187" t="s">
        <v>225</v>
      </c>
      <c r="N4213" s="183" t="s">
        <v>36</v>
      </c>
      <c r="O4213" s="181" t="s">
        <v>7458</v>
      </c>
      <c r="P4213" s="184" t="s">
        <v>7090</v>
      </c>
      <c r="Q4213" s="185" t="s">
        <v>190</v>
      </c>
      <c r="R4213" s="181" t="s">
        <v>35</v>
      </c>
      <c r="S4213" s="181" t="s">
        <v>225</v>
      </c>
      <c r="T4213" s="186" t="s">
        <v>225</v>
      </c>
      <c r="U4213" s="187" t="s">
        <v>225</v>
      </c>
      <c r="V4213" s="188" t="str" cm="1">
        <f t="array" ref="V4213">IF(SUM(LEN(A4213:U4213))=0,"",IF(OR(OR(ISBLANK(E4213),SUM(LEN(B4213),LEN(C4213))=0),AND(NOT(D4213="Unknown"),ISBLANK(I4213)),AND(NOT(N4213="Unknown"),ISBLANK(Q4213))),"Missing Information", INDEX(Table15[Entire Service Line Classification], MATCH(SUMIFS(Table15[Unique ID],Table15[System-Owned Portion],D4213,Table15[If Material Anything Other than "Lead" in Column E,Was Material Ever Previously Lead?],F4213,Table15[Customer-Owned Portion],N4213),Table15[Unique ID],0),0)))</f>
        <v>Non-lead</v>
      </c>
      <c r="W4213" s="189"/>
    </row>
    <row r="4214" spans="1:23" s="190" customFormat="1" ht="56.25" x14ac:dyDescent="0.25">
      <c r="A4214" s="180" t="s">
        <v>225</v>
      </c>
      <c r="B4214" s="181" t="s">
        <v>7860</v>
      </c>
      <c r="C4214" s="182" t="s">
        <v>225</v>
      </c>
      <c r="D4214" s="183" t="s">
        <v>36</v>
      </c>
      <c r="E4214" s="181" t="s">
        <v>35</v>
      </c>
      <c r="F4214" s="183" t="s">
        <v>35</v>
      </c>
      <c r="G4214" s="181" t="s">
        <v>7458</v>
      </c>
      <c r="H4214" s="184" t="s">
        <v>7090</v>
      </c>
      <c r="I4214" s="185" t="s">
        <v>190</v>
      </c>
      <c r="J4214" s="181" t="s">
        <v>35</v>
      </c>
      <c r="K4214" s="181" t="s">
        <v>225</v>
      </c>
      <c r="L4214" s="186" t="s">
        <v>225</v>
      </c>
      <c r="M4214" s="187" t="s">
        <v>225</v>
      </c>
      <c r="N4214" s="183" t="s">
        <v>36</v>
      </c>
      <c r="O4214" s="181" t="s">
        <v>7458</v>
      </c>
      <c r="P4214" s="184" t="s">
        <v>7090</v>
      </c>
      <c r="Q4214" s="185" t="s">
        <v>190</v>
      </c>
      <c r="R4214" s="181" t="s">
        <v>35</v>
      </c>
      <c r="S4214" s="181" t="s">
        <v>225</v>
      </c>
      <c r="T4214" s="186" t="s">
        <v>225</v>
      </c>
      <c r="U4214" s="187" t="s">
        <v>225</v>
      </c>
      <c r="V4214" s="188" t="str" cm="1">
        <f t="array" ref="V4214">IF(SUM(LEN(A4214:U4214))=0,"",IF(OR(OR(ISBLANK(E4214),SUM(LEN(B4214),LEN(C4214))=0),AND(NOT(D4214="Unknown"),ISBLANK(I4214)),AND(NOT(N4214="Unknown"),ISBLANK(Q4214))),"Missing Information", INDEX(Table15[Entire Service Line Classification], MATCH(SUMIFS(Table15[Unique ID],Table15[System-Owned Portion],D4214,Table15[If Material Anything Other than "Lead" in Column E,Was Material Ever Previously Lead?],F4214,Table15[Customer-Owned Portion],N4214),Table15[Unique ID],0),0)))</f>
        <v>Non-lead</v>
      </c>
      <c r="W4214" s="189"/>
    </row>
    <row r="4215" spans="1:23" s="190" customFormat="1" ht="56.25" x14ac:dyDescent="0.25">
      <c r="A4215" s="180" t="s">
        <v>225</v>
      </c>
      <c r="B4215" s="181" t="s">
        <v>7861</v>
      </c>
      <c r="C4215" s="182" t="s">
        <v>225</v>
      </c>
      <c r="D4215" s="183" t="s">
        <v>36</v>
      </c>
      <c r="E4215" s="181" t="s">
        <v>35</v>
      </c>
      <c r="F4215" s="183" t="s">
        <v>35</v>
      </c>
      <c r="G4215" s="181" t="s">
        <v>7458</v>
      </c>
      <c r="H4215" s="184" t="s">
        <v>7090</v>
      </c>
      <c r="I4215" s="185" t="s">
        <v>190</v>
      </c>
      <c r="J4215" s="181" t="s">
        <v>35</v>
      </c>
      <c r="K4215" s="181" t="s">
        <v>225</v>
      </c>
      <c r="L4215" s="186" t="s">
        <v>225</v>
      </c>
      <c r="M4215" s="187" t="s">
        <v>225</v>
      </c>
      <c r="N4215" s="183" t="s">
        <v>36</v>
      </c>
      <c r="O4215" s="181" t="s">
        <v>7458</v>
      </c>
      <c r="P4215" s="184" t="s">
        <v>7090</v>
      </c>
      <c r="Q4215" s="185" t="s">
        <v>190</v>
      </c>
      <c r="R4215" s="181" t="s">
        <v>35</v>
      </c>
      <c r="S4215" s="181" t="s">
        <v>225</v>
      </c>
      <c r="T4215" s="186" t="s">
        <v>225</v>
      </c>
      <c r="U4215" s="187" t="s">
        <v>225</v>
      </c>
      <c r="V4215" s="188" t="str" cm="1">
        <f t="array" ref="V4215">IF(SUM(LEN(A4215:U4215))=0,"",IF(OR(OR(ISBLANK(E4215),SUM(LEN(B4215),LEN(C4215))=0),AND(NOT(D4215="Unknown"),ISBLANK(I4215)),AND(NOT(N4215="Unknown"),ISBLANK(Q4215))),"Missing Information", INDEX(Table15[Entire Service Line Classification], MATCH(SUMIFS(Table15[Unique ID],Table15[System-Owned Portion],D4215,Table15[If Material Anything Other than "Lead" in Column E,Was Material Ever Previously Lead?],F4215,Table15[Customer-Owned Portion],N4215),Table15[Unique ID],0),0)))</f>
        <v>Non-lead</v>
      </c>
      <c r="W4215" s="189"/>
    </row>
    <row r="4216" spans="1:23" s="190" customFormat="1" ht="56.25" x14ac:dyDescent="0.25">
      <c r="A4216" s="180" t="s">
        <v>225</v>
      </c>
      <c r="B4216" s="181" t="s">
        <v>7862</v>
      </c>
      <c r="C4216" s="182" t="s">
        <v>225</v>
      </c>
      <c r="D4216" s="183" t="s">
        <v>36</v>
      </c>
      <c r="E4216" s="181" t="s">
        <v>35</v>
      </c>
      <c r="F4216" s="183" t="s">
        <v>35</v>
      </c>
      <c r="G4216" s="181" t="s">
        <v>7352</v>
      </c>
      <c r="H4216" s="184" t="s">
        <v>7090</v>
      </c>
      <c r="I4216" s="185" t="s">
        <v>190</v>
      </c>
      <c r="J4216" s="181" t="s">
        <v>35</v>
      </c>
      <c r="K4216" s="181" t="s">
        <v>225</v>
      </c>
      <c r="L4216" s="186" t="s">
        <v>225</v>
      </c>
      <c r="M4216" s="187" t="s">
        <v>225</v>
      </c>
      <c r="N4216" s="183" t="s">
        <v>36</v>
      </c>
      <c r="O4216" s="181" t="s">
        <v>7352</v>
      </c>
      <c r="P4216" s="184" t="s">
        <v>7090</v>
      </c>
      <c r="Q4216" s="185" t="s">
        <v>190</v>
      </c>
      <c r="R4216" s="181" t="s">
        <v>35</v>
      </c>
      <c r="S4216" s="181" t="s">
        <v>225</v>
      </c>
      <c r="T4216" s="186" t="s">
        <v>225</v>
      </c>
      <c r="U4216" s="187" t="s">
        <v>225</v>
      </c>
      <c r="V4216" s="188" t="str" cm="1">
        <f t="array" ref="V4216">IF(SUM(LEN(A4216:U4216))=0,"",IF(OR(OR(ISBLANK(E4216),SUM(LEN(B4216),LEN(C4216))=0),AND(NOT(D4216="Unknown"),ISBLANK(I4216)),AND(NOT(N4216="Unknown"),ISBLANK(Q4216))),"Missing Information", INDEX(Table15[Entire Service Line Classification], MATCH(SUMIFS(Table15[Unique ID],Table15[System-Owned Portion],D4216,Table15[If Material Anything Other than "Lead" in Column E,Was Material Ever Previously Lead?],F4216,Table15[Customer-Owned Portion],N4216),Table15[Unique ID],0),0)))</f>
        <v>Non-lead</v>
      </c>
      <c r="W4216" s="189"/>
    </row>
    <row r="4217" spans="1:23" s="190" customFormat="1" ht="56.25" x14ac:dyDescent="0.25">
      <c r="A4217" s="180" t="s">
        <v>225</v>
      </c>
      <c r="B4217" s="181" t="s">
        <v>7863</v>
      </c>
      <c r="C4217" s="182" t="s">
        <v>225</v>
      </c>
      <c r="D4217" s="183" t="s">
        <v>36</v>
      </c>
      <c r="E4217" s="181" t="s">
        <v>35</v>
      </c>
      <c r="F4217" s="183" t="s">
        <v>35</v>
      </c>
      <c r="G4217" s="181" t="s">
        <v>7352</v>
      </c>
      <c r="H4217" s="184" t="s">
        <v>7090</v>
      </c>
      <c r="I4217" s="185" t="s">
        <v>190</v>
      </c>
      <c r="J4217" s="181" t="s">
        <v>35</v>
      </c>
      <c r="K4217" s="181" t="s">
        <v>225</v>
      </c>
      <c r="L4217" s="186" t="s">
        <v>225</v>
      </c>
      <c r="M4217" s="187" t="s">
        <v>225</v>
      </c>
      <c r="N4217" s="183" t="s">
        <v>36</v>
      </c>
      <c r="O4217" s="181" t="s">
        <v>7352</v>
      </c>
      <c r="P4217" s="184" t="s">
        <v>7090</v>
      </c>
      <c r="Q4217" s="185" t="s">
        <v>190</v>
      </c>
      <c r="R4217" s="181" t="s">
        <v>35</v>
      </c>
      <c r="S4217" s="181" t="s">
        <v>225</v>
      </c>
      <c r="T4217" s="186" t="s">
        <v>225</v>
      </c>
      <c r="U4217" s="187" t="s">
        <v>225</v>
      </c>
      <c r="V4217" s="188" t="str" cm="1">
        <f t="array" ref="V4217">IF(SUM(LEN(A4217:U4217))=0,"",IF(OR(OR(ISBLANK(E4217),SUM(LEN(B4217),LEN(C4217))=0),AND(NOT(D4217="Unknown"),ISBLANK(I4217)),AND(NOT(N4217="Unknown"),ISBLANK(Q4217))),"Missing Information", INDEX(Table15[Entire Service Line Classification], MATCH(SUMIFS(Table15[Unique ID],Table15[System-Owned Portion],D4217,Table15[If Material Anything Other than "Lead" in Column E,Was Material Ever Previously Lead?],F4217,Table15[Customer-Owned Portion],N4217),Table15[Unique ID],0),0)))</f>
        <v>Non-lead</v>
      </c>
      <c r="W4217" s="189"/>
    </row>
    <row r="4218" spans="1:23" s="190" customFormat="1" ht="56.25" x14ac:dyDescent="0.25">
      <c r="A4218" s="180" t="s">
        <v>225</v>
      </c>
      <c r="B4218" s="181" t="s">
        <v>7864</v>
      </c>
      <c r="C4218" s="182" t="s">
        <v>225</v>
      </c>
      <c r="D4218" s="183" t="s">
        <v>36</v>
      </c>
      <c r="E4218" s="181" t="s">
        <v>35</v>
      </c>
      <c r="F4218" s="183" t="s">
        <v>35</v>
      </c>
      <c r="G4218" s="181" t="s">
        <v>7352</v>
      </c>
      <c r="H4218" s="184" t="s">
        <v>7090</v>
      </c>
      <c r="I4218" s="185" t="s">
        <v>190</v>
      </c>
      <c r="J4218" s="181" t="s">
        <v>35</v>
      </c>
      <c r="K4218" s="181" t="s">
        <v>225</v>
      </c>
      <c r="L4218" s="186" t="s">
        <v>225</v>
      </c>
      <c r="M4218" s="187" t="s">
        <v>225</v>
      </c>
      <c r="N4218" s="183" t="s">
        <v>36</v>
      </c>
      <c r="O4218" s="181" t="s">
        <v>7352</v>
      </c>
      <c r="P4218" s="184" t="s">
        <v>7090</v>
      </c>
      <c r="Q4218" s="185" t="s">
        <v>190</v>
      </c>
      <c r="R4218" s="181" t="s">
        <v>35</v>
      </c>
      <c r="S4218" s="181" t="s">
        <v>225</v>
      </c>
      <c r="T4218" s="186" t="s">
        <v>225</v>
      </c>
      <c r="U4218" s="187" t="s">
        <v>225</v>
      </c>
      <c r="V4218" s="188" t="str" cm="1">
        <f t="array" ref="V4218">IF(SUM(LEN(A4218:U4218))=0,"",IF(OR(OR(ISBLANK(E4218),SUM(LEN(B4218),LEN(C4218))=0),AND(NOT(D4218="Unknown"),ISBLANK(I4218)),AND(NOT(N4218="Unknown"),ISBLANK(Q4218))),"Missing Information", INDEX(Table15[Entire Service Line Classification], MATCH(SUMIFS(Table15[Unique ID],Table15[System-Owned Portion],D4218,Table15[If Material Anything Other than "Lead" in Column E,Was Material Ever Previously Lead?],F4218,Table15[Customer-Owned Portion],N4218),Table15[Unique ID],0),0)))</f>
        <v>Non-lead</v>
      </c>
      <c r="W4218" s="189"/>
    </row>
    <row r="4219" spans="1:23" s="190" customFormat="1" ht="56.25" x14ac:dyDescent="0.25">
      <c r="A4219" s="180" t="s">
        <v>225</v>
      </c>
      <c r="B4219" s="181" t="s">
        <v>7865</v>
      </c>
      <c r="C4219" s="182" t="s">
        <v>225</v>
      </c>
      <c r="D4219" s="183" t="s">
        <v>36</v>
      </c>
      <c r="E4219" s="181" t="s">
        <v>35</v>
      </c>
      <c r="F4219" s="183" t="s">
        <v>35</v>
      </c>
      <c r="G4219" s="181" t="s">
        <v>7352</v>
      </c>
      <c r="H4219" s="184" t="s">
        <v>7090</v>
      </c>
      <c r="I4219" s="185" t="s">
        <v>190</v>
      </c>
      <c r="J4219" s="181" t="s">
        <v>35</v>
      </c>
      <c r="K4219" s="181" t="s">
        <v>225</v>
      </c>
      <c r="L4219" s="186" t="s">
        <v>225</v>
      </c>
      <c r="M4219" s="187" t="s">
        <v>225</v>
      </c>
      <c r="N4219" s="183" t="s">
        <v>36</v>
      </c>
      <c r="O4219" s="181" t="s">
        <v>7352</v>
      </c>
      <c r="P4219" s="184" t="s">
        <v>7090</v>
      </c>
      <c r="Q4219" s="185" t="s">
        <v>190</v>
      </c>
      <c r="R4219" s="181" t="s">
        <v>35</v>
      </c>
      <c r="S4219" s="181" t="s">
        <v>225</v>
      </c>
      <c r="T4219" s="186" t="s">
        <v>225</v>
      </c>
      <c r="U4219" s="187" t="s">
        <v>225</v>
      </c>
      <c r="V4219" s="188" t="str" cm="1">
        <f t="array" ref="V4219">IF(SUM(LEN(A4219:U4219))=0,"",IF(OR(OR(ISBLANK(E4219),SUM(LEN(B4219),LEN(C4219))=0),AND(NOT(D4219="Unknown"),ISBLANK(I4219)),AND(NOT(N4219="Unknown"),ISBLANK(Q4219))),"Missing Information", INDEX(Table15[Entire Service Line Classification], MATCH(SUMIFS(Table15[Unique ID],Table15[System-Owned Portion],D4219,Table15[If Material Anything Other than "Lead" in Column E,Was Material Ever Previously Lead?],F4219,Table15[Customer-Owned Portion],N4219),Table15[Unique ID],0),0)))</f>
        <v>Non-lead</v>
      </c>
      <c r="W4219" s="189"/>
    </row>
    <row r="4220" spans="1:23" s="190" customFormat="1" ht="56.25" x14ac:dyDescent="0.25">
      <c r="A4220" s="180" t="s">
        <v>225</v>
      </c>
      <c r="B4220" s="181" t="s">
        <v>7866</v>
      </c>
      <c r="C4220" s="182" t="s">
        <v>225</v>
      </c>
      <c r="D4220" s="183" t="s">
        <v>36</v>
      </c>
      <c r="E4220" s="181" t="s">
        <v>35</v>
      </c>
      <c r="F4220" s="183" t="s">
        <v>35</v>
      </c>
      <c r="G4220" s="181" t="s">
        <v>7352</v>
      </c>
      <c r="H4220" s="184" t="s">
        <v>7090</v>
      </c>
      <c r="I4220" s="185" t="s">
        <v>190</v>
      </c>
      <c r="J4220" s="181" t="s">
        <v>35</v>
      </c>
      <c r="K4220" s="181" t="s">
        <v>225</v>
      </c>
      <c r="L4220" s="186" t="s">
        <v>225</v>
      </c>
      <c r="M4220" s="187" t="s">
        <v>225</v>
      </c>
      <c r="N4220" s="183" t="s">
        <v>36</v>
      </c>
      <c r="O4220" s="181" t="s">
        <v>7352</v>
      </c>
      <c r="P4220" s="184" t="s">
        <v>7090</v>
      </c>
      <c r="Q4220" s="185" t="s">
        <v>190</v>
      </c>
      <c r="R4220" s="181" t="s">
        <v>35</v>
      </c>
      <c r="S4220" s="181" t="s">
        <v>225</v>
      </c>
      <c r="T4220" s="186" t="s">
        <v>225</v>
      </c>
      <c r="U4220" s="187" t="s">
        <v>225</v>
      </c>
      <c r="V4220" s="188" t="str" cm="1">
        <f t="array" ref="V4220">IF(SUM(LEN(A4220:U4220))=0,"",IF(OR(OR(ISBLANK(E4220),SUM(LEN(B4220),LEN(C4220))=0),AND(NOT(D4220="Unknown"),ISBLANK(I4220)),AND(NOT(N4220="Unknown"),ISBLANK(Q4220))),"Missing Information", INDEX(Table15[Entire Service Line Classification], MATCH(SUMIFS(Table15[Unique ID],Table15[System-Owned Portion],D4220,Table15[If Material Anything Other than "Lead" in Column E,Was Material Ever Previously Lead?],F4220,Table15[Customer-Owned Portion],N4220),Table15[Unique ID],0),0)))</f>
        <v>Non-lead</v>
      </c>
      <c r="W4220" s="189"/>
    </row>
    <row r="4221" spans="1:23" s="190" customFormat="1" ht="56.25" x14ac:dyDescent="0.25">
      <c r="A4221" s="180" t="s">
        <v>225</v>
      </c>
      <c r="B4221" s="181" t="s">
        <v>7867</v>
      </c>
      <c r="C4221" s="182" t="s">
        <v>225</v>
      </c>
      <c r="D4221" s="183" t="s">
        <v>36</v>
      </c>
      <c r="E4221" s="181" t="s">
        <v>35</v>
      </c>
      <c r="F4221" s="183" t="s">
        <v>35</v>
      </c>
      <c r="G4221" s="181" t="s">
        <v>7352</v>
      </c>
      <c r="H4221" s="184" t="s">
        <v>7090</v>
      </c>
      <c r="I4221" s="185" t="s">
        <v>190</v>
      </c>
      <c r="J4221" s="181" t="s">
        <v>35</v>
      </c>
      <c r="K4221" s="181" t="s">
        <v>225</v>
      </c>
      <c r="L4221" s="186" t="s">
        <v>225</v>
      </c>
      <c r="M4221" s="187" t="s">
        <v>225</v>
      </c>
      <c r="N4221" s="183" t="s">
        <v>36</v>
      </c>
      <c r="O4221" s="181" t="s">
        <v>7352</v>
      </c>
      <c r="P4221" s="184" t="s">
        <v>7090</v>
      </c>
      <c r="Q4221" s="185" t="s">
        <v>190</v>
      </c>
      <c r="R4221" s="181" t="s">
        <v>35</v>
      </c>
      <c r="S4221" s="181" t="s">
        <v>225</v>
      </c>
      <c r="T4221" s="186" t="s">
        <v>225</v>
      </c>
      <c r="U4221" s="187" t="s">
        <v>225</v>
      </c>
      <c r="V4221" s="188" t="str" cm="1">
        <f t="array" ref="V4221">IF(SUM(LEN(A4221:U4221))=0,"",IF(OR(OR(ISBLANK(E4221),SUM(LEN(B4221),LEN(C4221))=0),AND(NOT(D4221="Unknown"),ISBLANK(I4221)),AND(NOT(N4221="Unknown"),ISBLANK(Q4221))),"Missing Information", INDEX(Table15[Entire Service Line Classification], MATCH(SUMIFS(Table15[Unique ID],Table15[System-Owned Portion],D4221,Table15[If Material Anything Other than "Lead" in Column E,Was Material Ever Previously Lead?],F4221,Table15[Customer-Owned Portion],N4221),Table15[Unique ID],0),0)))</f>
        <v>Non-lead</v>
      </c>
      <c r="W4221" s="189"/>
    </row>
    <row r="4222" spans="1:23" s="190" customFormat="1" ht="56.25" x14ac:dyDescent="0.25">
      <c r="A4222" s="180" t="s">
        <v>225</v>
      </c>
      <c r="B4222" s="181" t="s">
        <v>7868</v>
      </c>
      <c r="C4222" s="182" t="s">
        <v>225</v>
      </c>
      <c r="D4222" s="183" t="s">
        <v>36</v>
      </c>
      <c r="E4222" s="181" t="s">
        <v>35</v>
      </c>
      <c r="F4222" s="183" t="s">
        <v>35</v>
      </c>
      <c r="G4222" s="181" t="s">
        <v>7458</v>
      </c>
      <c r="H4222" s="184" t="s">
        <v>7090</v>
      </c>
      <c r="I4222" s="185" t="s">
        <v>190</v>
      </c>
      <c r="J4222" s="181" t="s">
        <v>35</v>
      </c>
      <c r="K4222" s="181" t="s">
        <v>225</v>
      </c>
      <c r="L4222" s="186" t="s">
        <v>225</v>
      </c>
      <c r="M4222" s="187" t="s">
        <v>225</v>
      </c>
      <c r="N4222" s="183" t="s">
        <v>36</v>
      </c>
      <c r="O4222" s="181" t="s">
        <v>7458</v>
      </c>
      <c r="P4222" s="184" t="s">
        <v>7090</v>
      </c>
      <c r="Q4222" s="185" t="s">
        <v>190</v>
      </c>
      <c r="R4222" s="181" t="s">
        <v>35</v>
      </c>
      <c r="S4222" s="181" t="s">
        <v>225</v>
      </c>
      <c r="T4222" s="186" t="s">
        <v>225</v>
      </c>
      <c r="U4222" s="187" t="s">
        <v>225</v>
      </c>
      <c r="V4222" s="188" t="str" cm="1">
        <f t="array" ref="V4222">IF(SUM(LEN(A4222:U4222))=0,"",IF(OR(OR(ISBLANK(E4222),SUM(LEN(B4222),LEN(C4222))=0),AND(NOT(D4222="Unknown"),ISBLANK(I4222)),AND(NOT(N4222="Unknown"),ISBLANK(Q4222))),"Missing Information", INDEX(Table15[Entire Service Line Classification], MATCH(SUMIFS(Table15[Unique ID],Table15[System-Owned Portion],D4222,Table15[If Material Anything Other than "Lead" in Column E,Was Material Ever Previously Lead?],F4222,Table15[Customer-Owned Portion],N4222),Table15[Unique ID],0),0)))</f>
        <v>Non-lead</v>
      </c>
      <c r="W4222" s="189"/>
    </row>
    <row r="4223" spans="1:23" s="190" customFormat="1" ht="56.25" x14ac:dyDescent="0.25">
      <c r="A4223" s="180" t="s">
        <v>225</v>
      </c>
      <c r="B4223" s="181" t="s">
        <v>7869</v>
      </c>
      <c r="C4223" s="182" t="s">
        <v>225</v>
      </c>
      <c r="D4223" s="183" t="s">
        <v>36</v>
      </c>
      <c r="E4223" s="181" t="s">
        <v>35</v>
      </c>
      <c r="F4223" s="183" t="s">
        <v>35</v>
      </c>
      <c r="G4223" s="181" t="s">
        <v>7352</v>
      </c>
      <c r="H4223" s="184" t="s">
        <v>7090</v>
      </c>
      <c r="I4223" s="185" t="s">
        <v>190</v>
      </c>
      <c r="J4223" s="181" t="s">
        <v>35</v>
      </c>
      <c r="K4223" s="181" t="s">
        <v>225</v>
      </c>
      <c r="L4223" s="186" t="s">
        <v>225</v>
      </c>
      <c r="M4223" s="187" t="s">
        <v>225</v>
      </c>
      <c r="N4223" s="183" t="s">
        <v>36</v>
      </c>
      <c r="O4223" s="181" t="s">
        <v>7352</v>
      </c>
      <c r="P4223" s="184" t="s">
        <v>7090</v>
      </c>
      <c r="Q4223" s="185" t="s">
        <v>190</v>
      </c>
      <c r="R4223" s="181" t="s">
        <v>35</v>
      </c>
      <c r="S4223" s="181" t="s">
        <v>225</v>
      </c>
      <c r="T4223" s="186" t="s">
        <v>225</v>
      </c>
      <c r="U4223" s="187" t="s">
        <v>225</v>
      </c>
      <c r="V4223" s="188" t="str" cm="1">
        <f t="array" ref="V4223">IF(SUM(LEN(A4223:U4223))=0,"",IF(OR(OR(ISBLANK(E4223),SUM(LEN(B4223),LEN(C4223))=0),AND(NOT(D4223="Unknown"),ISBLANK(I4223)),AND(NOT(N4223="Unknown"),ISBLANK(Q4223))),"Missing Information", INDEX(Table15[Entire Service Line Classification], MATCH(SUMIFS(Table15[Unique ID],Table15[System-Owned Portion],D4223,Table15[If Material Anything Other than "Lead" in Column E,Was Material Ever Previously Lead?],F4223,Table15[Customer-Owned Portion],N4223),Table15[Unique ID],0),0)))</f>
        <v>Non-lead</v>
      </c>
      <c r="W4223" s="189"/>
    </row>
    <row r="4224" spans="1:23" s="190" customFormat="1" ht="56.25" x14ac:dyDescent="0.25">
      <c r="A4224" s="180" t="s">
        <v>225</v>
      </c>
      <c r="B4224" s="181" t="s">
        <v>7870</v>
      </c>
      <c r="C4224" s="182" t="s">
        <v>225</v>
      </c>
      <c r="D4224" s="183" t="s">
        <v>36</v>
      </c>
      <c r="E4224" s="181" t="s">
        <v>35</v>
      </c>
      <c r="F4224" s="183" t="s">
        <v>35</v>
      </c>
      <c r="G4224" s="181" t="s">
        <v>7458</v>
      </c>
      <c r="H4224" s="184" t="s">
        <v>7090</v>
      </c>
      <c r="I4224" s="185" t="s">
        <v>190</v>
      </c>
      <c r="J4224" s="181" t="s">
        <v>35</v>
      </c>
      <c r="K4224" s="181" t="s">
        <v>225</v>
      </c>
      <c r="L4224" s="186" t="s">
        <v>225</v>
      </c>
      <c r="M4224" s="187" t="s">
        <v>225</v>
      </c>
      <c r="N4224" s="183" t="s">
        <v>36</v>
      </c>
      <c r="O4224" s="181" t="s">
        <v>7458</v>
      </c>
      <c r="P4224" s="184" t="s">
        <v>7090</v>
      </c>
      <c r="Q4224" s="185" t="s">
        <v>190</v>
      </c>
      <c r="R4224" s="181" t="s">
        <v>35</v>
      </c>
      <c r="S4224" s="181" t="s">
        <v>225</v>
      </c>
      <c r="T4224" s="186" t="s">
        <v>225</v>
      </c>
      <c r="U4224" s="187" t="s">
        <v>225</v>
      </c>
      <c r="V4224" s="188" t="str" cm="1">
        <f t="array" ref="V4224">IF(SUM(LEN(A4224:U4224))=0,"",IF(OR(OR(ISBLANK(E4224),SUM(LEN(B4224),LEN(C4224))=0),AND(NOT(D4224="Unknown"),ISBLANK(I4224)),AND(NOT(N4224="Unknown"),ISBLANK(Q4224))),"Missing Information", INDEX(Table15[Entire Service Line Classification], MATCH(SUMIFS(Table15[Unique ID],Table15[System-Owned Portion],D4224,Table15[If Material Anything Other than "Lead" in Column E,Was Material Ever Previously Lead?],F4224,Table15[Customer-Owned Portion],N4224),Table15[Unique ID],0),0)))</f>
        <v>Non-lead</v>
      </c>
      <c r="W4224" s="189"/>
    </row>
    <row r="4225" spans="1:23" s="190" customFormat="1" ht="56.25" x14ac:dyDescent="0.25">
      <c r="A4225" s="180" t="s">
        <v>225</v>
      </c>
      <c r="B4225" s="181" t="s">
        <v>7871</v>
      </c>
      <c r="C4225" s="182" t="s">
        <v>225</v>
      </c>
      <c r="D4225" s="183" t="s">
        <v>36</v>
      </c>
      <c r="E4225" s="181" t="s">
        <v>35</v>
      </c>
      <c r="F4225" s="183" t="s">
        <v>35</v>
      </c>
      <c r="G4225" s="181" t="s">
        <v>7352</v>
      </c>
      <c r="H4225" s="184" t="s">
        <v>7090</v>
      </c>
      <c r="I4225" s="185" t="s">
        <v>190</v>
      </c>
      <c r="J4225" s="181" t="s">
        <v>35</v>
      </c>
      <c r="K4225" s="181" t="s">
        <v>225</v>
      </c>
      <c r="L4225" s="186" t="s">
        <v>225</v>
      </c>
      <c r="M4225" s="187" t="s">
        <v>225</v>
      </c>
      <c r="N4225" s="183" t="s">
        <v>36</v>
      </c>
      <c r="O4225" s="181" t="s">
        <v>7352</v>
      </c>
      <c r="P4225" s="184" t="s">
        <v>7090</v>
      </c>
      <c r="Q4225" s="185" t="s">
        <v>190</v>
      </c>
      <c r="R4225" s="181" t="s">
        <v>35</v>
      </c>
      <c r="S4225" s="181" t="s">
        <v>225</v>
      </c>
      <c r="T4225" s="186" t="s">
        <v>225</v>
      </c>
      <c r="U4225" s="187" t="s">
        <v>225</v>
      </c>
      <c r="V4225" s="188" t="str" cm="1">
        <f t="array" ref="V4225">IF(SUM(LEN(A4225:U4225))=0,"",IF(OR(OR(ISBLANK(E4225),SUM(LEN(B4225),LEN(C4225))=0),AND(NOT(D4225="Unknown"),ISBLANK(I4225)),AND(NOT(N4225="Unknown"),ISBLANK(Q4225))),"Missing Information", INDEX(Table15[Entire Service Line Classification], MATCH(SUMIFS(Table15[Unique ID],Table15[System-Owned Portion],D4225,Table15[If Material Anything Other than "Lead" in Column E,Was Material Ever Previously Lead?],F4225,Table15[Customer-Owned Portion],N4225),Table15[Unique ID],0),0)))</f>
        <v>Non-lead</v>
      </c>
      <c r="W4225" s="189"/>
    </row>
    <row r="4226" spans="1:23" s="190" customFormat="1" ht="56.25" x14ac:dyDescent="0.25">
      <c r="A4226" s="180" t="s">
        <v>225</v>
      </c>
      <c r="B4226" s="181" t="s">
        <v>7872</v>
      </c>
      <c r="C4226" s="182" t="s">
        <v>225</v>
      </c>
      <c r="D4226" s="183" t="s">
        <v>36</v>
      </c>
      <c r="E4226" s="181" t="s">
        <v>35</v>
      </c>
      <c r="F4226" s="183" t="s">
        <v>35</v>
      </c>
      <c r="G4226" s="181" t="s">
        <v>7352</v>
      </c>
      <c r="H4226" s="184" t="s">
        <v>7090</v>
      </c>
      <c r="I4226" s="185" t="s">
        <v>190</v>
      </c>
      <c r="J4226" s="181" t="s">
        <v>35</v>
      </c>
      <c r="K4226" s="181" t="s">
        <v>225</v>
      </c>
      <c r="L4226" s="186" t="s">
        <v>225</v>
      </c>
      <c r="M4226" s="187" t="s">
        <v>225</v>
      </c>
      <c r="N4226" s="183" t="s">
        <v>36</v>
      </c>
      <c r="O4226" s="181" t="s">
        <v>7352</v>
      </c>
      <c r="P4226" s="184" t="s">
        <v>7090</v>
      </c>
      <c r="Q4226" s="185" t="s">
        <v>190</v>
      </c>
      <c r="R4226" s="181" t="s">
        <v>35</v>
      </c>
      <c r="S4226" s="181" t="s">
        <v>225</v>
      </c>
      <c r="T4226" s="186" t="s">
        <v>225</v>
      </c>
      <c r="U4226" s="187" t="s">
        <v>225</v>
      </c>
      <c r="V4226" s="188" t="str" cm="1">
        <f t="array" ref="V4226">IF(SUM(LEN(A4226:U4226))=0,"",IF(OR(OR(ISBLANK(E4226),SUM(LEN(B4226),LEN(C4226))=0),AND(NOT(D4226="Unknown"),ISBLANK(I4226)),AND(NOT(N4226="Unknown"),ISBLANK(Q4226))),"Missing Information", INDEX(Table15[Entire Service Line Classification], MATCH(SUMIFS(Table15[Unique ID],Table15[System-Owned Portion],D4226,Table15[If Material Anything Other than "Lead" in Column E,Was Material Ever Previously Lead?],F4226,Table15[Customer-Owned Portion],N4226),Table15[Unique ID],0),0)))</f>
        <v>Non-lead</v>
      </c>
      <c r="W4226" s="189"/>
    </row>
    <row r="4227" spans="1:23" s="190" customFormat="1" ht="56.25" x14ac:dyDescent="0.25">
      <c r="A4227" s="180" t="s">
        <v>225</v>
      </c>
      <c r="B4227" s="181" t="s">
        <v>7873</v>
      </c>
      <c r="C4227" s="182" t="s">
        <v>225</v>
      </c>
      <c r="D4227" s="183" t="s">
        <v>36</v>
      </c>
      <c r="E4227" s="181" t="s">
        <v>35</v>
      </c>
      <c r="F4227" s="183" t="s">
        <v>35</v>
      </c>
      <c r="G4227" s="181" t="s">
        <v>7352</v>
      </c>
      <c r="H4227" s="184" t="s">
        <v>7090</v>
      </c>
      <c r="I4227" s="185" t="s">
        <v>190</v>
      </c>
      <c r="J4227" s="181" t="s">
        <v>35</v>
      </c>
      <c r="K4227" s="181" t="s">
        <v>225</v>
      </c>
      <c r="L4227" s="186" t="s">
        <v>225</v>
      </c>
      <c r="M4227" s="187" t="s">
        <v>225</v>
      </c>
      <c r="N4227" s="183" t="s">
        <v>36</v>
      </c>
      <c r="O4227" s="181" t="s">
        <v>7352</v>
      </c>
      <c r="P4227" s="184" t="s">
        <v>7090</v>
      </c>
      <c r="Q4227" s="185" t="s">
        <v>190</v>
      </c>
      <c r="R4227" s="181" t="s">
        <v>35</v>
      </c>
      <c r="S4227" s="181" t="s">
        <v>225</v>
      </c>
      <c r="T4227" s="186" t="s">
        <v>225</v>
      </c>
      <c r="U4227" s="187" t="s">
        <v>225</v>
      </c>
      <c r="V4227" s="188" t="str" cm="1">
        <f t="array" ref="V4227">IF(SUM(LEN(A4227:U4227))=0,"",IF(OR(OR(ISBLANK(E4227),SUM(LEN(B4227),LEN(C4227))=0),AND(NOT(D4227="Unknown"),ISBLANK(I4227)),AND(NOT(N4227="Unknown"),ISBLANK(Q4227))),"Missing Information", INDEX(Table15[Entire Service Line Classification], MATCH(SUMIFS(Table15[Unique ID],Table15[System-Owned Portion],D4227,Table15[If Material Anything Other than "Lead" in Column E,Was Material Ever Previously Lead?],F4227,Table15[Customer-Owned Portion],N4227),Table15[Unique ID],0),0)))</f>
        <v>Non-lead</v>
      </c>
      <c r="W4227" s="189"/>
    </row>
    <row r="4228" spans="1:23" s="190" customFormat="1" ht="56.25" x14ac:dyDescent="0.25">
      <c r="A4228" s="180" t="s">
        <v>225</v>
      </c>
      <c r="B4228" s="181" t="s">
        <v>7874</v>
      </c>
      <c r="C4228" s="182" t="s">
        <v>225</v>
      </c>
      <c r="D4228" s="183" t="s">
        <v>36</v>
      </c>
      <c r="E4228" s="181" t="s">
        <v>35</v>
      </c>
      <c r="F4228" s="183" t="s">
        <v>35</v>
      </c>
      <c r="G4228" s="181" t="s">
        <v>7458</v>
      </c>
      <c r="H4228" s="184" t="s">
        <v>7090</v>
      </c>
      <c r="I4228" s="185" t="s">
        <v>190</v>
      </c>
      <c r="J4228" s="181" t="s">
        <v>35</v>
      </c>
      <c r="K4228" s="181" t="s">
        <v>225</v>
      </c>
      <c r="L4228" s="186" t="s">
        <v>225</v>
      </c>
      <c r="M4228" s="187" t="s">
        <v>225</v>
      </c>
      <c r="N4228" s="183" t="s">
        <v>36</v>
      </c>
      <c r="O4228" s="181" t="s">
        <v>7458</v>
      </c>
      <c r="P4228" s="184" t="s">
        <v>7090</v>
      </c>
      <c r="Q4228" s="185" t="s">
        <v>190</v>
      </c>
      <c r="R4228" s="181" t="s">
        <v>35</v>
      </c>
      <c r="S4228" s="181" t="s">
        <v>225</v>
      </c>
      <c r="T4228" s="186" t="s">
        <v>225</v>
      </c>
      <c r="U4228" s="187" t="s">
        <v>225</v>
      </c>
      <c r="V4228" s="188" t="str" cm="1">
        <f t="array" ref="V4228">IF(SUM(LEN(A4228:U4228))=0,"",IF(OR(OR(ISBLANK(E4228),SUM(LEN(B4228),LEN(C4228))=0),AND(NOT(D4228="Unknown"),ISBLANK(I4228)),AND(NOT(N4228="Unknown"),ISBLANK(Q4228))),"Missing Information", INDEX(Table15[Entire Service Line Classification], MATCH(SUMIFS(Table15[Unique ID],Table15[System-Owned Portion],D4228,Table15[If Material Anything Other than "Lead" in Column E,Was Material Ever Previously Lead?],F4228,Table15[Customer-Owned Portion],N4228),Table15[Unique ID],0),0)))</f>
        <v>Non-lead</v>
      </c>
      <c r="W4228" s="189"/>
    </row>
    <row r="4229" spans="1:23" s="190" customFormat="1" ht="56.25" x14ac:dyDescent="0.25">
      <c r="A4229" s="180" t="s">
        <v>225</v>
      </c>
      <c r="B4229" s="181" t="s">
        <v>7875</v>
      </c>
      <c r="C4229" s="182" t="s">
        <v>225</v>
      </c>
      <c r="D4229" s="183" t="s">
        <v>36</v>
      </c>
      <c r="E4229" s="181" t="s">
        <v>35</v>
      </c>
      <c r="F4229" s="183" t="s">
        <v>35</v>
      </c>
      <c r="G4229" s="181" t="s">
        <v>7458</v>
      </c>
      <c r="H4229" s="184" t="s">
        <v>7090</v>
      </c>
      <c r="I4229" s="185" t="s">
        <v>190</v>
      </c>
      <c r="J4229" s="181" t="s">
        <v>35</v>
      </c>
      <c r="K4229" s="181" t="s">
        <v>225</v>
      </c>
      <c r="L4229" s="186" t="s">
        <v>225</v>
      </c>
      <c r="M4229" s="187" t="s">
        <v>225</v>
      </c>
      <c r="N4229" s="183" t="s">
        <v>36</v>
      </c>
      <c r="O4229" s="181" t="s">
        <v>7458</v>
      </c>
      <c r="P4229" s="184" t="s">
        <v>7090</v>
      </c>
      <c r="Q4229" s="185" t="s">
        <v>190</v>
      </c>
      <c r="R4229" s="181" t="s">
        <v>35</v>
      </c>
      <c r="S4229" s="181" t="s">
        <v>225</v>
      </c>
      <c r="T4229" s="186" t="s">
        <v>225</v>
      </c>
      <c r="U4229" s="187" t="s">
        <v>225</v>
      </c>
      <c r="V4229" s="188" t="str" cm="1">
        <f t="array" ref="V4229">IF(SUM(LEN(A4229:U4229))=0,"",IF(OR(OR(ISBLANK(E4229),SUM(LEN(B4229),LEN(C4229))=0),AND(NOT(D4229="Unknown"),ISBLANK(I4229)),AND(NOT(N4229="Unknown"),ISBLANK(Q4229))),"Missing Information", INDEX(Table15[Entire Service Line Classification], MATCH(SUMIFS(Table15[Unique ID],Table15[System-Owned Portion],D4229,Table15[If Material Anything Other than "Lead" in Column E,Was Material Ever Previously Lead?],F4229,Table15[Customer-Owned Portion],N4229),Table15[Unique ID],0),0)))</f>
        <v>Non-lead</v>
      </c>
      <c r="W4229" s="189"/>
    </row>
    <row r="4230" spans="1:23" s="190" customFormat="1" ht="56.25" x14ac:dyDescent="0.25">
      <c r="A4230" s="180" t="s">
        <v>225</v>
      </c>
      <c r="B4230" s="181" t="s">
        <v>7876</v>
      </c>
      <c r="C4230" s="182" t="s">
        <v>225</v>
      </c>
      <c r="D4230" s="183" t="s">
        <v>36</v>
      </c>
      <c r="E4230" s="181" t="s">
        <v>35</v>
      </c>
      <c r="F4230" s="183" t="s">
        <v>35</v>
      </c>
      <c r="G4230" s="181" t="s">
        <v>7352</v>
      </c>
      <c r="H4230" s="184" t="s">
        <v>7090</v>
      </c>
      <c r="I4230" s="185" t="s">
        <v>190</v>
      </c>
      <c r="J4230" s="181" t="s">
        <v>35</v>
      </c>
      <c r="K4230" s="181" t="s">
        <v>225</v>
      </c>
      <c r="L4230" s="186" t="s">
        <v>225</v>
      </c>
      <c r="M4230" s="187" t="s">
        <v>225</v>
      </c>
      <c r="N4230" s="183" t="s">
        <v>36</v>
      </c>
      <c r="O4230" s="181" t="s">
        <v>7352</v>
      </c>
      <c r="P4230" s="184" t="s">
        <v>7090</v>
      </c>
      <c r="Q4230" s="185" t="s">
        <v>190</v>
      </c>
      <c r="R4230" s="181" t="s">
        <v>35</v>
      </c>
      <c r="S4230" s="181" t="s">
        <v>225</v>
      </c>
      <c r="T4230" s="186" t="s">
        <v>225</v>
      </c>
      <c r="U4230" s="187" t="s">
        <v>225</v>
      </c>
      <c r="V4230" s="188" t="str" cm="1">
        <f t="array" ref="V4230">IF(SUM(LEN(A4230:U4230))=0,"",IF(OR(OR(ISBLANK(E4230),SUM(LEN(B4230),LEN(C4230))=0),AND(NOT(D4230="Unknown"),ISBLANK(I4230)),AND(NOT(N4230="Unknown"),ISBLANK(Q4230))),"Missing Information", INDEX(Table15[Entire Service Line Classification], MATCH(SUMIFS(Table15[Unique ID],Table15[System-Owned Portion],D4230,Table15[If Material Anything Other than "Lead" in Column E,Was Material Ever Previously Lead?],F4230,Table15[Customer-Owned Portion],N4230),Table15[Unique ID],0),0)))</f>
        <v>Non-lead</v>
      </c>
      <c r="W4230" s="189"/>
    </row>
    <row r="4231" spans="1:23" s="190" customFormat="1" ht="56.25" x14ac:dyDescent="0.25">
      <c r="A4231" s="180" t="s">
        <v>225</v>
      </c>
      <c r="B4231" s="181" t="s">
        <v>7877</v>
      </c>
      <c r="C4231" s="182" t="s">
        <v>225</v>
      </c>
      <c r="D4231" s="183" t="s">
        <v>36</v>
      </c>
      <c r="E4231" s="181" t="s">
        <v>35</v>
      </c>
      <c r="F4231" s="183" t="s">
        <v>35</v>
      </c>
      <c r="G4231" s="181" t="s">
        <v>7458</v>
      </c>
      <c r="H4231" s="184" t="s">
        <v>7090</v>
      </c>
      <c r="I4231" s="185" t="s">
        <v>190</v>
      </c>
      <c r="J4231" s="181" t="s">
        <v>35</v>
      </c>
      <c r="K4231" s="181" t="s">
        <v>225</v>
      </c>
      <c r="L4231" s="186" t="s">
        <v>225</v>
      </c>
      <c r="M4231" s="187" t="s">
        <v>225</v>
      </c>
      <c r="N4231" s="183" t="s">
        <v>36</v>
      </c>
      <c r="O4231" s="181" t="s">
        <v>7458</v>
      </c>
      <c r="P4231" s="184" t="s">
        <v>7090</v>
      </c>
      <c r="Q4231" s="185" t="s">
        <v>190</v>
      </c>
      <c r="R4231" s="181" t="s">
        <v>35</v>
      </c>
      <c r="S4231" s="181" t="s">
        <v>225</v>
      </c>
      <c r="T4231" s="186" t="s">
        <v>225</v>
      </c>
      <c r="U4231" s="187" t="s">
        <v>225</v>
      </c>
      <c r="V4231" s="188" t="str" cm="1">
        <f t="array" ref="V4231">IF(SUM(LEN(A4231:U4231))=0,"",IF(OR(OR(ISBLANK(E4231),SUM(LEN(B4231),LEN(C4231))=0),AND(NOT(D4231="Unknown"),ISBLANK(I4231)),AND(NOT(N4231="Unknown"),ISBLANK(Q4231))),"Missing Information", INDEX(Table15[Entire Service Line Classification], MATCH(SUMIFS(Table15[Unique ID],Table15[System-Owned Portion],D4231,Table15[If Material Anything Other than "Lead" in Column E,Was Material Ever Previously Lead?],F4231,Table15[Customer-Owned Portion],N4231),Table15[Unique ID],0),0)))</f>
        <v>Non-lead</v>
      </c>
      <c r="W4231" s="189"/>
    </row>
    <row r="4232" spans="1:23" s="190" customFormat="1" ht="56.25" x14ac:dyDescent="0.25">
      <c r="A4232" s="180" t="s">
        <v>225</v>
      </c>
      <c r="B4232" s="181" t="s">
        <v>7878</v>
      </c>
      <c r="C4232" s="182" t="s">
        <v>225</v>
      </c>
      <c r="D4232" s="183" t="s">
        <v>36</v>
      </c>
      <c r="E4232" s="181" t="s">
        <v>35</v>
      </c>
      <c r="F4232" s="183" t="s">
        <v>35</v>
      </c>
      <c r="G4232" s="181" t="s">
        <v>7352</v>
      </c>
      <c r="H4232" s="184" t="s">
        <v>7090</v>
      </c>
      <c r="I4232" s="185" t="s">
        <v>190</v>
      </c>
      <c r="J4232" s="181" t="s">
        <v>35</v>
      </c>
      <c r="K4232" s="181" t="s">
        <v>225</v>
      </c>
      <c r="L4232" s="186" t="s">
        <v>225</v>
      </c>
      <c r="M4232" s="187" t="s">
        <v>225</v>
      </c>
      <c r="N4232" s="183" t="s">
        <v>36</v>
      </c>
      <c r="O4232" s="181" t="s">
        <v>7352</v>
      </c>
      <c r="P4232" s="184" t="s">
        <v>7090</v>
      </c>
      <c r="Q4232" s="185" t="s">
        <v>190</v>
      </c>
      <c r="R4232" s="181" t="s">
        <v>35</v>
      </c>
      <c r="S4232" s="181" t="s">
        <v>225</v>
      </c>
      <c r="T4232" s="186" t="s">
        <v>225</v>
      </c>
      <c r="U4232" s="187" t="s">
        <v>225</v>
      </c>
      <c r="V4232" s="188" t="str" cm="1">
        <f t="array" ref="V4232">IF(SUM(LEN(A4232:U4232))=0,"",IF(OR(OR(ISBLANK(E4232),SUM(LEN(B4232),LEN(C4232))=0),AND(NOT(D4232="Unknown"),ISBLANK(I4232)),AND(NOT(N4232="Unknown"),ISBLANK(Q4232))),"Missing Information", INDEX(Table15[Entire Service Line Classification], MATCH(SUMIFS(Table15[Unique ID],Table15[System-Owned Portion],D4232,Table15[If Material Anything Other than "Lead" in Column E,Was Material Ever Previously Lead?],F4232,Table15[Customer-Owned Portion],N4232),Table15[Unique ID],0),0)))</f>
        <v>Non-lead</v>
      </c>
      <c r="W4232" s="189"/>
    </row>
    <row r="4233" spans="1:23" s="190" customFormat="1" ht="56.25" x14ac:dyDescent="0.25">
      <c r="A4233" s="180" t="s">
        <v>225</v>
      </c>
      <c r="B4233" s="181" t="s">
        <v>7879</v>
      </c>
      <c r="C4233" s="182" t="s">
        <v>225</v>
      </c>
      <c r="D4233" s="183" t="s">
        <v>36</v>
      </c>
      <c r="E4233" s="181" t="s">
        <v>35</v>
      </c>
      <c r="F4233" s="183" t="s">
        <v>35</v>
      </c>
      <c r="G4233" s="181" t="s">
        <v>7352</v>
      </c>
      <c r="H4233" s="184" t="s">
        <v>7090</v>
      </c>
      <c r="I4233" s="185" t="s">
        <v>190</v>
      </c>
      <c r="J4233" s="181" t="s">
        <v>35</v>
      </c>
      <c r="K4233" s="181" t="s">
        <v>225</v>
      </c>
      <c r="L4233" s="186" t="s">
        <v>225</v>
      </c>
      <c r="M4233" s="187" t="s">
        <v>225</v>
      </c>
      <c r="N4233" s="183" t="s">
        <v>36</v>
      </c>
      <c r="O4233" s="181" t="s">
        <v>7352</v>
      </c>
      <c r="P4233" s="184" t="s">
        <v>7090</v>
      </c>
      <c r="Q4233" s="185" t="s">
        <v>190</v>
      </c>
      <c r="R4233" s="181" t="s">
        <v>35</v>
      </c>
      <c r="S4233" s="181" t="s">
        <v>225</v>
      </c>
      <c r="T4233" s="186" t="s">
        <v>225</v>
      </c>
      <c r="U4233" s="187" t="s">
        <v>225</v>
      </c>
      <c r="V4233" s="188" t="str" cm="1">
        <f t="array" ref="V4233">IF(SUM(LEN(A4233:U4233))=0,"",IF(OR(OR(ISBLANK(E4233),SUM(LEN(B4233),LEN(C4233))=0),AND(NOT(D4233="Unknown"),ISBLANK(I4233)),AND(NOT(N4233="Unknown"),ISBLANK(Q4233))),"Missing Information", INDEX(Table15[Entire Service Line Classification], MATCH(SUMIFS(Table15[Unique ID],Table15[System-Owned Portion],D4233,Table15[If Material Anything Other than "Lead" in Column E,Was Material Ever Previously Lead?],F4233,Table15[Customer-Owned Portion],N4233),Table15[Unique ID],0),0)))</f>
        <v>Non-lead</v>
      </c>
      <c r="W4233" s="189"/>
    </row>
    <row r="4234" spans="1:23" s="190" customFormat="1" ht="56.25" x14ac:dyDescent="0.25">
      <c r="A4234" s="180" t="s">
        <v>225</v>
      </c>
      <c r="B4234" s="181" t="s">
        <v>7880</v>
      </c>
      <c r="C4234" s="182" t="s">
        <v>225</v>
      </c>
      <c r="D4234" s="183" t="s">
        <v>36</v>
      </c>
      <c r="E4234" s="181" t="s">
        <v>35</v>
      </c>
      <c r="F4234" s="183" t="s">
        <v>35</v>
      </c>
      <c r="G4234" s="181" t="s">
        <v>7352</v>
      </c>
      <c r="H4234" s="184" t="s">
        <v>7090</v>
      </c>
      <c r="I4234" s="185" t="s">
        <v>190</v>
      </c>
      <c r="J4234" s="181" t="s">
        <v>35</v>
      </c>
      <c r="K4234" s="181" t="s">
        <v>225</v>
      </c>
      <c r="L4234" s="186" t="s">
        <v>225</v>
      </c>
      <c r="M4234" s="187" t="s">
        <v>225</v>
      </c>
      <c r="N4234" s="183" t="s">
        <v>36</v>
      </c>
      <c r="O4234" s="181" t="s">
        <v>7352</v>
      </c>
      <c r="P4234" s="184" t="s">
        <v>7090</v>
      </c>
      <c r="Q4234" s="185" t="s">
        <v>190</v>
      </c>
      <c r="R4234" s="181" t="s">
        <v>35</v>
      </c>
      <c r="S4234" s="181" t="s">
        <v>225</v>
      </c>
      <c r="T4234" s="186" t="s">
        <v>225</v>
      </c>
      <c r="U4234" s="187" t="s">
        <v>225</v>
      </c>
      <c r="V4234" s="188" t="str" cm="1">
        <f t="array" ref="V4234">IF(SUM(LEN(A4234:U4234))=0,"",IF(OR(OR(ISBLANK(E4234),SUM(LEN(B4234),LEN(C4234))=0),AND(NOT(D4234="Unknown"),ISBLANK(I4234)),AND(NOT(N4234="Unknown"),ISBLANK(Q4234))),"Missing Information", INDEX(Table15[Entire Service Line Classification], MATCH(SUMIFS(Table15[Unique ID],Table15[System-Owned Portion],D4234,Table15[If Material Anything Other than "Lead" in Column E,Was Material Ever Previously Lead?],F4234,Table15[Customer-Owned Portion],N4234),Table15[Unique ID],0),0)))</f>
        <v>Non-lead</v>
      </c>
      <c r="W4234" s="189"/>
    </row>
    <row r="4235" spans="1:23" s="190" customFormat="1" ht="56.25" x14ac:dyDescent="0.25">
      <c r="A4235" s="180" t="s">
        <v>225</v>
      </c>
      <c r="B4235" s="181" t="s">
        <v>7881</v>
      </c>
      <c r="C4235" s="182" t="s">
        <v>225</v>
      </c>
      <c r="D4235" s="183" t="s">
        <v>36</v>
      </c>
      <c r="E4235" s="181" t="s">
        <v>35</v>
      </c>
      <c r="F4235" s="183" t="s">
        <v>35</v>
      </c>
      <c r="G4235" s="181" t="s">
        <v>7352</v>
      </c>
      <c r="H4235" s="184" t="s">
        <v>7090</v>
      </c>
      <c r="I4235" s="185" t="s">
        <v>190</v>
      </c>
      <c r="J4235" s="181" t="s">
        <v>35</v>
      </c>
      <c r="K4235" s="181" t="s">
        <v>225</v>
      </c>
      <c r="L4235" s="186" t="s">
        <v>225</v>
      </c>
      <c r="M4235" s="187" t="s">
        <v>225</v>
      </c>
      <c r="N4235" s="183" t="s">
        <v>36</v>
      </c>
      <c r="O4235" s="181" t="s">
        <v>7352</v>
      </c>
      <c r="P4235" s="184" t="s">
        <v>7090</v>
      </c>
      <c r="Q4235" s="185" t="s">
        <v>190</v>
      </c>
      <c r="R4235" s="181" t="s">
        <v>35</v>
      </c>
      <c r="S4235" s="181" t="s">
        <v>225</v>
      </c>
      <c r="T4235" s="186" t="s">
        <v>225</v>
      </c>
      <c r="U4235" s="187" t="s">
        <v>225</v>
      </c>
      <c r="V4235" s="188" t="str" cm="1">
        <f t="array" ref="V4235">IF(SUM(LEN(A4235:U4235))=0,"",IF(OR(OR(ISBLANK(E4235),SUM(LEN(B4235),LEN(C4235))=0),AND(NOT(D4235="Unknown"),ISBLANK(I4235)),AND(NOT(N4235="Unknown"),ISBLANK(Q4235))),"Missing Information", INDEX(Table15[Entire Service Line Classification], MATCH(SUMIFS(Table15[Unique ID],Table15[System-Owned Portion],D4235,Table15[If Material Anything Other than "Lead" in Column E,Was Material Ever Previously Lead?],F4235,Table15[Customer-Owned Portion],N4235),Table15[Unique ID],0),0)))</f>
        <v>Non-lead</v>
      </c>
      <c r="W4235" s="189"/>
    </row>
    <row r="4236" spans="1:23" s="190" customFormat="1" ht="56.25" x14ac:dyDescent="0.25">
      <c r="A4236" s="180" t="s">
        <v>225</v>
      </c>
      <c r="B4236" s="181" t="s">
        <v>7882</v>
      </c>
      <c r="C4236" s="182" t="s">
        <v>225</v>
      </c>
      <c r="D4236" s="183" t="s">
        <v>36</v>
      </c>
      <c r="E4236" s="181" t="s">
        <v>35</v>
      </c>
      <c r="F4236" s="183" t="s">
        <v>35</v>
      </c>
      <c r="G4236" s="181" t="s">
        <v>7352</v>
      </c>
      <c r="H4236" s="184" t="s">
        <v>7090</v>
      </c>
      <c r="I4236" s="185" t="s">
        <v>190</v>
      </c>
      <c r="J4236" s="181" t="s">
        <v>35</v>
      </c>
      <c r="K4236" s="181" t="s">
        <v>225</v>
      </c>
      <c r="L4236" s="186" t="s">
        <v>225</v>
      </c>
      <c r="M4236" s="187" t="s">
        <v>225</v>
      </c>
      <c r="N4236" s="183" t="s">
        <v>36</v>
      </c>
      <c r="O4236" s="181" t="s">
        <v>7352</v>
      </c>
      <c r="P4236" s="184" t="s">
        <v>7090</v>
      </c>
      <c r="Q4236" s="185" t="s">
        <v>190</v>
      </c>
      <c r="R4236" s="181" t="s">
        <v>35</v>
      </c>
      <c r="S4236" s="181" t="s">
        <v>225</v>
      </c>
      <c r="T4236" s="186" t="s">
        <v>225</v>
      </c>
      <c r="U4236" s="187" t="s">
        <v>225</v>
      </c>
      <c r="V4236" s="188" t="str" cm="1">
        <f t="array" ref="V4236">IF(SUM(LEN(A4236:U4236))=0,"",IF(OR(OR(ISBLANK(E4236),SUM(LEN(B4236),LEN(C4236))=0),AND(NOT(D4236="Unknown"),ISBLANK(I4236)),AND(NOT(N4236="Unknown"),ISBLANK(Q4236))),"Missing Information", INDEX(Table15[Entire Service Line Classification], MATCH(SUMIFS(Table15[Unique ID],Table15[System-Owned Portion],D4236,Table15[If Material Anything Other than "Lead" in Column E,Was Material Ever Previously Lead?],F4236,Table15[Customer-Owned Portion],N4236),Table15[Unique ID],0),0)))</f>
        <v>Non-lead</v>
      </c>
      <c r="W4236" s="189"/>
    </row>
    <row r="4237" spans="1:23" s="190" customFormat="1" ht="56.25" x14ac:dyDescent="0.25">
      <c r="A4237" s="180" t="s">
        <v>225</v>
      </c>
      <c r="B4237" s="181" t="s">
        <v>7883</v>
      </c>
      <c r="C4237" s="182" t="s">
        <v>225</v>
      </c>
      <c r="D4237" s="183" t="s">
        <v>36</v>
      </c>
      <c r="E4237" s="181" t="s">
        <v>35</v>
      </c>
      <c r="F4237" s="183" t="s">
        <v>35</v>
      </c>
      <c r="G4237" s="181" t="s">
        <v>7352</v>
      </c>
      <c r="H4237" s="184" t="s">
        <v>7090</v>
      </c>
      <c r="I4237" s="185" t="s">
        <v>190</v>
      </c>
      <c r="J4237" s="181" t="s">
        <v>35</v>
      </c>
      <c r="K4237" s="181" t="s">
        <v>225</v>
      </c>
      <c r="L4237" s="186" t="s">
        <v>225</v>
      </c>
      <c r="M4237" s="187" t="s">
        <v>225</v>
      </c>
      <c r="N4237" s="183" t="s">
        <v>36</v>
      </c>
      <c r="O4237" s="181" t="s">
        <v>7352</v>
      </c>
      <c r="P4237" s="184" t="s">
        <v>7090</v>
      </c>
      <c r="Q4237" s="185" t="s">
        <v>190</v>
      </c>
      <c r="R4237" s="181" t="s">
        <v>35</v>
      </c>
      <c r="S4237" s="181" t="s">
        <v>225</v>
      </c>
      <c r="T4237" s="186" t="s">
        <v>225</v>
      </c>
      <c r="U4237" s="187" t="s">
        <v>225</v>
      </c>
      <c r="V4237" s="188" t="str" cm="1">
        <f t="array" ref="V4237">IF(SUM(LEN(A4237:U4237))=0,"",IF(OR(OR(ISBLANK(E4237),SUM(LEN(B4237),LEN(C4237))=0),AND(NOT(D4237="Unknown"),ISBLANK(I4237)),AND(NOT(N4237="Unknown"),ISBLANK(Q4237))),"Missing Information", INDEX(Table15[Entire Service Line Classification], MATCH(SUMIFS(Table15[Unique ID],Table15[System-Owned Portion],D4237,Table15[If Material Anything Other than "Lead" in Column E,Was Material Ever Previously Lead?],F4237,Table15[Customer-Owned Portion],N4237),Table15[Unique ID],0),0)))</f>
        <v>Non-lead</v>
      </c>
      <c r="W4237" s="189"/>
    </row>
    <row r="4238" spans="1:23" s="190" customFormat="1" ht="56.25" x14ac:dyDescent="0.25">
      <c r="A4238" s="180" t="s">
        <v>225</v>
      </c>
      <c r="B4238" s="181" t="s">
        <v>7884</v>
      </c>
      <c r="C4238" s="182" t="s">
        <v>225</v>
      </c>
      <c r="D4238" s="183" t="s">
        <v>36</v>
      </c>
      <c r="E4238" s="181" t="s">
        <v>35</v>
      </c>
      <c r="F4238" s="183" t="s">
        <v>35</v>
      </c>
      <c r="G4238" s="181" t="s">
        <v>7352</v>
      </c>
      <c r="H4238" s="184" t="s">
        <v>7090</v>
      </c>
      <c r="I4238" s="185" t="s">
        <v>190</v>
      </c>
      <c r="J4238" s="181" t="s">
        <v>35</v>
      </c>
      <c r="K4238" s="181" t="s">
        <v>225</v>
      </c>
      <c r="L4238" s="186" t="s">
        <v>225</v>
      </c>
      <c r="M4238" s="187" t="s">
        <v>225</v>
      </c>
      <c r="N4238" s="183" t="s">
        <v>36</v>
      </c>
      <c r="O4238" s="181" t="s">
        <v>7352</v>
      </c>
      <c r="P4238" s="184" t="s">
        <v>7090</v>
      </c>
      <c r="Q4238" s="185" t="s">
        <v>190</v>
      </c>
      <c r="R4238" s="181" t="s">
        <v>35</v>
      </c>
      <c r="S4238" s="181" t="s">
        <v>225</v>
      </c>
      <c r="T4238" s="186" t="s">
        <v>225</v>
      </c>
      <c r="U4238" s="187" t="s">
        <v>225</v>
      </c>
      <c r="V4238" s="188" t="str" cm="1">
        <f t="array" ref="V4238">IF(SUM(LEN(A4238:U4238))=0,"",IF(OR(OR(ISBLANK(E4238),SUM(LEN(B4238),LEN(C4238))=0),AND(NOT(D4238="Unknown"),ISBLANK(I4238)),AND(NOT(N4238="Unknown"),ISBLANK(Q4238))),"Missing Information", INDEX(Table15[Entire Service Line Classification], MATCH(SUMIFS(Table15[Unique ID],Table15[System-Owned Portion],D4238,Table15[If Material Anything Other than "Lead" in Column E,Was Material Ever Previously Lead?],F4238,Table15[Customer-Owned Portion],N4238),Table15[Unique ID],0),0)))</f>
        <v>Non-lead</v>
      </c>
      <c r="W4238" s="189"/>
    </row>
    <row r="4239" spans="1:23" s="190" customFormat="1" ht="56.25" x14ac:dyDescent="0.25">
      <c r="A4239" s="180" t="s">
        <v>225</v>
      </c>
      <c r="B4239" s="181" t="s">
        <v>7885</v>
      </c>
      <c r="C4239" s="182" t="s">
        <v>225</v>
      </c>
      <c r="D4239" s="183" t="s">
        <v>36</v>
      </c>
      <c r="E4239" s="181" t="s">
        <v>35</v>
      </c>
      <c r="F4239" s="183" t="s">
        <v>35</v>
      </c>
      <c r="G4239" s="181" t="s">
        <v>7352</v>
      </c>
      <c r="H4239" s="184" t="s">
        <v>7090</v>
      </c>
      <c r="I4239" s="185" t="s">
        <v>190</v>
      </c>
      <c r="J4239" s="181" t="s">
        <v>35</v>
      </c>
      <c r="K4239" s="181" t="s">
        <v>225</v>
      </c>
      <c r="L4239" s="186" t="s">
        <v>225</v>
      </c>
      <c r="M4239" s="187" t="s">
        <v>225</v>
      </c>
      <c r="N4239" s="183" t="s">
        <v>36</v>
      </c>
      <c r="O4239" s="181" t="s">
        <v>7352</v>
      </c>
      <c r="P4239" s="184" t="s">
        <v>7090</v>
      </c>
      <c r="Q4239" s="185" t="s">
        <v>190</v>
      </c>
      <c r="R4239" s="181" t="s">
        <v>35</v>
      </c>
      <c r="S4239" s="181" t="s">
        <v>225</v>
      </c>
      <c r="T4239" s="186" t="s">
        <v>225</v>
      </c>
      <c r="U4239" s="187" t="s">
        <v>225</v>
      </c>
      <c r="V4239" s="188" t="str" cm="1">
        <f t="array" ref="V4239">IF(SUM(LEN(A4239:U4239))=0,"",IF(OR(OR(ISBLANK(E4239),SUM(LEN(B4239),LEN(C4239))=0),AND(NOT(D4239="Unknown"),ISBLANK(I4239)),AND(NOT(N4239="Unknown"),ISBLANK(Q4239))),"Missing Information", INDEX(Table15[Entire Service Line Classification], MATCH(SUMIFS(Table15[Unique ID],Table15[System-Owned Portion],D4239,Table15[If Material Anything Other than "Lead" in Column E,Was Material Ever Previously Lead?],F4239,Table15[Customer-Owned Portion],N4239),Table15[Unique ID],0),0)))</f>
        <v>Non-lead</v>
      </c>
      <c r="W4239" s="189"/>
    </row>
    <row r="4240" spans="1:23" s="190" customFormat="1" ht="56.25" x14ac:dyDescent="0.25">
      <c r="A4240" s="180" t="s">
        <v>225</v>
      </c>
      <c r="B4240" s="181" t="s">
        <v>7886</v>
      </c>
      <c r="C4240" s="182" t="s">
        <v>225</v>
      </c>
      <c r="D4240" s="183" t="s">
        <v>36</v>
      </c>
      <c r="E4240" s="181" t="s">
        <v>35</v>
      </c>
      <c r="F4240" s="183" t="s">
        <v>35</v>
      </c>
      <c r="G4240" s="181" t="s">
        <v>7376</v>
      </c>
      <c r="H4240" s="184" t="s">
        <v>7090</v>
      </c>
      <c r="I4240" s="185" t="s">
        <v>190</v>
      </c>
      <c r="J4240" s="181" t="s">
        <v>35</v>
      </c>
      <c r="K4240" s="181" t="s">
        <v>225</v>
      </c>
      <c r="L4240" s="186" t="s">
        <v>225</v>
      </c>
      <c r="M4240" s="187" t="s">
        <v>225</v>
      </c>
      <c r="N4240" s="183" t="s">
        <v>36</v>
      </c>
      <c r="O4240" s="181" t="s">
        <v>7376</v>
      </c>
      <c r="P4240" s="184" t="s">
        <v>7090</v>
      </c>
      <c r="Q4240" s="185" t="s">
        <v>190</v>
      </c>
      <c r="R4240" s="181" t="s">
        <v>35</v>
      </c>
      <c r="S4240" s="181" t="s">
        <v>225</v>
      </c>
      <c r="T4240" s="186" t="s">
        <v>225</v>
      </c>
      <c r="U4240" s="187" t="s">
        <v>225</v>
      </c>
      <c r="V4240" s="188" t="str" cm="1">
        <f t="array" ref="V4240">IF(SUM(LEN(A4240:U4240))=0,"",IF(OR(OR(ISBLANK(E4240),SUM(LEN(B4240),LEN(C4240))=0),AND(NOT(D4240="Unknown"),ISBLANK(I4240)),AND(NOT(N4240="Unknown"),ISBLANK(Q4240))),"Missing Information", INDEX(Table15[Entire Service Line Classification], MATCH(SUMIFS(Table15[Unique ID],Table15[System-Owned Portion],D4240,Table15[If Material Anything Other than "Lead" in Column E,Was Material Ever Previously Lead?],F4240,Table15[Customer-Owned Portion],N4240),Table15[Unique ID],0),0)))</f>
        <v>Non-lead</v>
      </c>
      <c r="W4240" s="189"/>
    </row>
    <row r="4241" spans="1:23" s="190" customFormat="1" ht="56.25" x14ac:dyDescent="0.25">
      <c r="A4241" s="180" t="s">
        <v>225</v>
      </c>
      <c r="B4241" s="181" t="s">
        <v>7887</v>
      </c>
      <c r="C4241" s="182" t="s">
        <v>225</v>
      </c>
      <c r="D4241" s="183" t="s">
        <v>36</v>
      </c>
      <c r="E4241" s="181" t="s">
        <v>35</v>
      </c>
      <c r="F4241" s="183" t="s">
        <v>35</v>
      </c>
      <c r="G4241" s="181" t="s">
        <v>7376</v>
      </c>
      <c r="H4241" s="184" t="s">
        <v>7090</v>
      </c>
      <c r="I4241" s="185" t="s">
        <v>190</v>
      </c>
      <c r="J4241" s="181" t="s">
        <v>35</v>
      </c>
      <c r="K4241" s="181" t="s">
        <v>225</v>
      </c>
      <c r="L4241" s="186" t="s">
        <v>225</v>
      </c>
      <c r="M4241" s="187" t="s">
        <v>225</v>
      </c>
      <c r="N4241" s="183" t="s">
        <v>36</v>
      </c>
      <c r="O4241" s="181" t="s">
        <v>7376</v>
      </c>
      <c r="P4241" s="184" t="s">
        <v>7090</v>
      </c>
      <c r="Q4241" s="185" t="s">
        <v>190</v>
      </c>
      <c r="R4241" s="181" t="s">
        <v>35</v>
      </c>
      <c r="S4241" s="181" t="s">
        <v>225</v>
      </c>
      <c r="T4241" s="186" t="s">
        <v>225</v>
      </c>
      <c r="U4241" s="187" t="s">
        <v>225</v>
      </c>
      <c r="V4241" s="188" t="str" cm="1">
        <f t="array" ref="V4241">IF(SUM(LEN(A4241:U4241))=0,"",IF(OR(OR(ISBLANK(E4241),SUM(LEN(B4241),LEN(C4241))=0),AND(NOT(D4241="Unknown"),ISBLANK(I4241)),AND(NOT(N4241="Unknown"),ISBLANK(Q4241))),"Missing Information", INDEX(Table15[Entire Service Line Classification], MATCH(SUMIFS(Table15[Unique ID],Table15[System-Owned Portion],D4241,Table15[If Material Anything Other than "Lead" in Column E,Was Material Ever Previously Lead?],F4241,Table15[Customer-Owned Portion],N4241),Table15[Unique ID],0),0)))</f>
        <v>Non-lead</v>
      </c>
      <c r="W4241" s="189"/>
    </row>
    <row r="4242" spans="1:23" s="190" customFormat="1" ht="56.25" x14ac:dyDescent="0.25">
      <c r="A4242" s="180" t="s">
        <v>225</v>
      </c>
      <c r="B4242" s="181" t="s">
        <v>7888</v>
      </c>
      <c r="C4242" s="182" t="s">
        <v>225</v>
      </c>
      <c r="D4242" s="183" t="s">
        <v>36</v>
      </c>
      <c r="E4242" s="181" t="s">
        <v>35</v>
      </c>
      <c r="F4242" s="183" t="s">
        <v>35</v>
      </c>
      <c r="G4242" s="181" t="s">
        <v>7376</v>
      </c>
      <c r="H4242" s="184" t="s">
        <v>7090</v>
      </c>
      <c r="I4242" s="185" t="s">
        <v>190</v>
      </c>
      <c r="J4242" s="181" t="s">
        <v>35</v>
      </c>
      <c r="K4242" s="181" t="s">
        <v>225</v>
      </c>
      <c r="L4242" s="186" t="s">
        <v>225</v>
      </c>
      <c r="M4242" s="187" t="s">
        <v>225</v>
      </c>
      <c r="N4242" s="183" t="s">
        <v>36</v>
      </c>
      <c r="O4242" s="181" t="s">
        <v>7376</v>
      </c>
      <c r="P4242" s="184" t="s">
        <v>7090</v>
      </c>
      <c r="Q4242" s="185" t="s">
        <v>190</v>
      </c>
      <c r="R4242" s="181" t="s">
        <v>35</v>
      </c>
      <c r="S4242" s="181" t="s">
        <v>225</v>
      </c>
      <c r="T4242" s="186" t="s">
        <v>225</v>
      </c>
      <c r="U4242" s="187" t="s">
        <v>225</v>
      </c>
      <c r="V4242" s="188" t="str" cm="1">
        <f t="array" ref="V4242">IF(SUM(LEN(A4242:U4242))=0,"",IF(OR(OR(ISBLANK(E4242),SUM(LEN(B4242),LEN(C4242))=0),AND(NOT(D4242="Unknown"),ISBLANK(I4242)),AND(NOT(N4242="Unknown"),ISBLANK(Q4242))),"Missing Information", INDEX(Table15[Entire Service Line Classification], MATCH(SUMIFS(Table15[Unique ID],Table15[System-Owned Portion],D4242,Table15[If Material Anything Other than "Lead" in Column E,Was Material Ever Previously Lead?],F4242,Table15[Customer-Owned Portion],N4242),Table15[Unique ID],0),0)))</f>
        <v>Non-lead</v>
      </c>
      <c r="W4242" s="189"/>
    </row>
    <row r="4243" spans="1:23" s="190" customFormat="1" ht="56.25" x14ac:dyDescent="0.25">
      <c r="A4243" s="180" t="s">
        <v>225</v>
      </c>
      <c r="B4243" s="181" t="s">
        <v>7889</v>
      </c>
      <c r="C4243" s="182" t="s">
        <v>225</v>
      </c>
      <c r="D4243" s="183" t="s">
        <v>36</v>
      </c>
      <c r="E4243" s="181" t="s">
        <v>35</v>
      </c>
      <c r="F4243" s="183" t="s">
        <v>35</v>
      </c>
      <c r="G4243" s="181" t="s">
        <v>7376</v>
      </c>
      <c r="H4243" s="184" t="s">
        <v>7090</v>
      </c>
      <c r="I4243" s="185" t="s">
        <v>190</v>
      </c>
      <c r="J4243" s="181" t="s">
        <v>35</v>
      </c>
      <c r="K4243" s="181" t="s">
        <v>225</v>
      </c>
      <c r="L4243" s="186" t="s">
        <v>225</v>
      </c>
      <c r="M4243" s="187" t="s">
        <v>225</v>
      </c>
      <c r="N4243" s="183" t="s">
        <v>36</v>
      </c>
      <c r="O4243" s="181" t="s">
        <v>7376</v>
      </c>
      <c r="P4243" s="184" t="s">
        <v>7090</v>
      </c>
      <c r="Q4243" s="185" t="s">
        <v>190</v>
      </c>
      <c r="R4243" s="181" t="s">
        <v>35</v>
      </c>
      <c r="S4243" s="181" t="s">
        <v>225</v>
      </c>
      <c r="T4243" s="186" t="s">
        <v>225</v>
      </c>
      <c r="U4243" s="187" t="s">
        <v>225</v>
      </c>
      <c r="V4243" s="188" t="str" cm="1">
        <f t="array" ref="V4243">IF(SUM(LEN(A4243:U4243))=0,"",IF(OR(OR(ISBLANK(E4243),SUM(LEN(B4243),LEN(C4243))=0),AND(NOT(D4243="Unknown"),ISBLANK(I4243)),AND(NOT(N4243="Unknown"),ISBLANK(Q4243))),"Missing Information", INDEX(Table15[Entire Service Line Classification], MATCH(SUMIFS(Table15[Unique ID],Table15[System-Owned Portion],D4243,Table15[If Material Anything Other than "Lead" in Column E,Was Material Ever Previously Lead?],F4243,Table15[Customer-Owned Portion],N4243),Table15[Unique ID],0),0)))</f>
        <v>Non-lead</v>
      </c>
      <c r="W4243" s="189"/>
    </row>
    <row r="4244" spans="1:23" s="190" customFormat="1" ht="56.25" x14ac:dyDescent="0.25">
      <c r="A4244" s="180" t="s">
        <v>225</v>
      </c>
      <c r="B4244" s="181" t="s">
        <v>7890</v>
      </c>
      <c r="C4244" s="182" t="s">
        <v>225</v>
      </c>
      <c r="D4244" s="183" t="s">
        <v>36</v>
      </c>
      <c r="E4244" s="181" t="s">
        <v>35</v>
      </c>
      <c r="F4244" s="183" t="s">
        <v>35</v>
      </c>
      <c r="G4244" s="181" t="s">
        <v>7376</v>
      </c>
      <c r="H4244" s="184" t="s">
        <v>7090</v>
      </c>
      <c r="I4244" s="185" t="s">
        <v>190</v>
      </c>
      <c r="J4244" s="181" t="s">
        <v>35</v>
      </c>
      <c r="K4244" s="181" t="s">
        <v>225</v>
      </c>
      <c r="L4244" s="186" t="s">
        <v>225</v>
      </c>
      <c r="M4244" s="187" t="s">
        <v>225</v>
      </c>
      <c r="N4244" s="183" t="s">
        <v>36</v>
      </c>
      <c r="O4244" s="181" t="s">
        <v>7376</v>
      </c>
      <c r="P4244" s="184" t="s">
        <v>7090</v>
      </c>
      <c r="Q4244" s="185" t="s">
        <v>190</v>
      </c>
      <c r="R4244" s="181" t="s">
        <v>35</v>
      </c>
      <c r="S4244" s="181" t="s">
        <v>225</v>
      </c>
      <c r="T4244" s="186" t="s">
        <v>225</v>
      </c>
      <c r="U4244" s="187" t="s">
        <v>225</v>
      </c>
      <c r="V4244" s="188" t="str" cm="1">
        <f t="array" ref="V4244">IF(SUM(LEN(A4244:U4244))=0,"",IF(OR(OR(ISBLANK(E4244),SUM(LEN(B4244),LEN(C4244))=0),AND(NOT(D4244="Unknown"),ISBLANK(I4244)),AND(NOT(N4244="Unknown"),ISBLANK(Q4244))),"Missing Information", INDEX(Table15[Entire Service Line Classification], MATCH(SUMIFS(Table15[Unique ID],Table15[System-Owned Portion],D4244,Table15[If Material Anything Other than "Lead" in Column E,Was Material Ever Previously Lead?],F4244,Table15[Customer-Owned Portion],N4244),Table15[Unique ID],0),0)))</f>
        <v>Non-lead</v>
      </c>
      <c r="W4244" s="189"/>
    </row>
    <row r="4245" spans="1:23" s="190" customFormat="1" ht="56.25" x14ac:dyDescent="0.25">
      <c r="A4245" s="180" t="s">
        <v>225</v>
      </c>
      <c r="B4245" s="181" t="s">
        <v>7891</v>
      </c>
      <c r="C4245" s="182" t="s">
        <v>225</v>
      </c>
      <c r="D4245" s="183" t="s">
        <v>36</v>
      </c>
      <c r="E4245" s="181" t="s">
        <v>35</v>
      </c>
      <c r="F4245" s="183" t="s">
        <v>35</v>
      </c>
      <c r="G4245" s="181" t="s">
        <v>7376</v>
      </c>
      <c r="H4245" s="184" t="s">
        <v>7090</v>
      </c>
      <c r="I4245" s="185" t="s">
        <v>190</v>
      </c>
      <c r="J4245" s="181" t="s">
        <v>35</v>
      </c>
      <c r="K4245" s="181" t="s">
        <v>225</v>
      </c>
      <c r="L4245" s="186" t="s">
        <v>225</v>
      </c>
      <c r="M4245" s="187" t="s">
        <v>225</v>
      </c>
      <c r="N4245" s="183" t="s">
        <v>36</v>
      </c>
      <c r="O4245" s="181" t="s">
        <v>7376</v>
      </c>
      <c r="P4245" s="184" t="s">
        <v>7090</v>
      </c>
      <c r="Q4245" s="185" t="s">
        <v>190</v>
      </c>
      <c r="R4245" s="181" t="s">
        <v>35</v>
      </c>
      <c r="S4245" s="181" t="s">
        <v>225</v>
      </c>
      <c r="T4245" s="186" t="s">
        <v>225</v>
      </c>
      <c r="U4245" s="187" t="s">
        <v>225</v>
      </c>
      <c r="V4245" s="188" t="str" cm="1">
        <f t="array" ref="V4245">IF(SUM(LEN(A4245:U4245))=0,"",IF(OR(OR(ISBLANK(E4245),SUM(LEN(B4245),LEN(C4245))=0),AND(NOT(D4245="Unknown"),ISBLANK(I4245)),AND(NOT(N4245="Unknown"),ISBLANK(Q4245))),"Missing Information", INDEX(Table15[Entire Service Line Classification], MATCH(SUMIFS(Table15[Unique ID],Table15[System-Owned Portion],D4245,Table15[If Material Anything Other than "Lead" in Column E,Was Material Ever Previously Lead?],F4245,Table15[Customer-Owned Portion],N4245),Table15[Unique ID],0),0)))</f>
        <v>Non-lead</v>
      </c>
      <c r="W4245" s="189"/>
    </row>
    <row r="4246" spans="1:23" s="190" customFormat="1" ht="56.25" x14ac:dyDescent="0.25">
      <c r="A4246" s="180" t="s">
        <v>225</v>
      </c>
      <c r="B4246" s="181" t="s">
        <v>7892</v>
      </c>
      <c r="C4246" s="182" t="s">
        <v>225</v>
      </c>
      <c r="D4246" s="183" t="s">
        <v>36</v>
      </c>
      <c r="E4246" s="181" t="s">
        <v>35</v>
      </c>
      <c r="F4246" s="183" t="s">
        <v>35</v>
      </c>
      <c r="G4246" s="181" t="s">
        <v>7376</v>
      </c>
      <c r="H4246" s="184" t="s">
        <v>7090</v>
      </c>
      <c r="I4246" s="185" t="s">
        <v>190</v>
      </c>
      <c r="J4246" s="181" t="s">
        <v>35</v>
      </c>
      <c r="K4246" s="181" t="s">
        <v>225</v>
      </c>
      <c r="L4246" s="186" t="s">
        <v>225</v>
      </c>
      <c r="M4246" s="187" t="s">
        <v>225</v>
      </c>
      <c r="N4246" s="183" t="s">
        <v>36</v>
      </c>
      <c r="O4246" s="181" t="s">
        <v>7376</v>
      </c>
      <c r="P4246" s="184" t="s">
        <v>7090</v>
      </c>
      <c r="Q4246" s="185" t="s">
        <v>190</v>
      </c>
      <c r="R4246" s="181" t="s">
        <v>35</v>
      </c>
      <c r="S4246" s="181" t="s">
        <v>225</v>
      </c>
      <c r="T4246" s="186" t="s">
        <v>225</v>
      </c>
      <c r="U4246" s="187" t="s">
        <v>225</v>
      </c>
      <c r="V4246" s="188" t="str" cm="1">
        <f t="array" ref="V4246">IF(SUM(LEN(A4246:U4246))=0,"",IF(OR(OR(ISBLANK(E4246),SUM(LEN(B4246),LEN(C4246))=0),AND(NOT(D4246="Unknown"),ISBLANK(I4246)),AND(NOT(N4246="Unknown"),ISBLANK(Q4246))),"Missing Information", INDEX(Table15[Entire Service Line Classification], MATCH(SUMIFS(Table15[Unique ID],Table15[System-Owned Portion],D4246,Table15[If Material Anything Other than "Lead" in Column E,Was Material Ever Previously Lead?],F4246,Table15[Customer-Owned Portion],N4246),Table15[Unique ID],0),0)))</f>
        <v>Non-lead</v>
      </c>
      <c r="W4246" s="189"/>
    </row>
    <row r="4247" spans="1:23" s="190" customFormat="1" ht="56.25" x14ac:dyDescent="0.25">
      <c r="A4247" s="180" t="s">
        <v>225</v>
      </c>
      <c r="B4247" s="181" t="s">
        <v>7893</v>
      </c>
      <c r="C4247" s="182" t="s">
        <v>225</v>
      </c>
      <c r="D4247" s="183" t="s">
        <v>36</v>
      </c>
      <c r="E4247" s="181" t="s">
        <v>35</v>
      </c>
      <c r="F4247" s="183" t="s">
        <v>35</v>
      </c>
      <c r="G4247" s="181" t="s">
        <v>7376</v>
      </c>
      <c r="H4247" s="184" t="s">
        <v>7090</v>
      </c>
      <c r="I4247" s="185" t="s">
        <v>190</v>
      </c>
      <c r="J4247" s="181" t="s">
        <v>35</v>
      </c>
      <c r="K4247" s="181" t="s">
        <v>225</v>
      </c>
      <c r="L4247" s="186" t="s">
        <v>225</v>
      </c>
      <c r="M4247" s="187" t="s">
        <v>225</v>
      </c>
      <c r="N4247" s="183" t="s">
        <v>36</v>
      </c>
      <c r="O4247" s="181" t="s">
        <v>7376</v>
      </c>
      <c r="P4247" s="184" t="s">
        <v>7090</v>
      </c>
      <c r="Q4247" s="185" t="s">
        <v>190</v>
      </c>
      <c r="R4247" s="181" t="s">
        <v>35</v>
      </c>
      <c r="S4247" s="181" t="s">
        <v>225</v>
      </c>
      <c r="T4247" s="186" t="s">
        <v>225</v>
      </c>
      <c r="U4247" s="187" t="s">
        <v>225</v>
      </c>
      <c r="V4247" s="188" t="str" cm="1">
        <f t="array" ref="V4247">IF(SUM(LEN(A4247:U4247))=0,"",IF(OR(OR(ISBLANK(E4247),SUM(LEN(B4247),LEN(C4247))=0),AND(NOT(D4247="Unknown"),ISBLANK(I4247)),AND(NOT(N4247="Unknown"),ISBLANK(Q4247))),"Missing Information", INDEX(Table15[Entire Service Line Classification], MATCH(SUMIFS(Table15[Unique ID],Table15[System-Owned Portion],D4247,Table15[If Material Anything Other than "Lead" in Column E,Was Material Ever Previously Lead?],F4247,Table15[Customer-Owned Portion],N4247),Table15[Unique ID],0),0)))</f>
        <v>Non-lead</v>
      </c>
      <c r="W4247" s="189"/>
    </row>
    <row r="4248" spans="1:23" s="190" customFormat="1" ht="56.25" x14ac:dyDescent="0.25">
      <c r="A4248" s="180" t="s">
        <v>225</v>
      </c>
      <c r="B4248" s="181" t="s">
        <v>7894</v>
      </c>
      <c r="C4248" s="182" t="s">
        <v>225</v>
      </c>
      <c r="D4248" s="183" t="s">
        <v>36</v>
      </c>
      <c r="E4248" s="181" t="s">
        <v>35</v>
      </c>
      <c r="F4248" s="183" t="s">
        <v>35</v>
      </c>
      <c r="G4248" s="181" t="s">
        <v>7376</v>
      </c>
      <c r="H4248" s="184" t="s">
        <v>7090</v>
      </c>
      <c r="I4248" s="185" t="s">
        <v>190</v>
      </c>
      <c r="J4248" s="181" t="s">
        <v>35</v>
      </c>
      <c r="K4248" s="181" t="s">
        <v>225</v>
      </c>
      <c r="L4248" s="186" t="s">
        <v>225</v>
      </c>
      <c r="M4248" s="187" t="s">
        <v>225</v>
      </c>
      <c r="N4248" s="183" t="s">
        <v>36</v>
      </c>
      <c r="O4248" s="181" t="s">
        <v>7376</v>
      </c>
      <c r="P4248" s="184" t="s">
        <v>7090</v>
      </c>
      <c r="Q4248" s="185" t="s">
        <v>190</v>
      </c>
      <c r="R4248" s="181" t="s">
        <v>35</v>
      </c>
      <c r="S4248" s="181" t="s">
        <v>225</v>
      </c>
      <c r="T4248" s="186" t="s">
        <v>225</v>
      </c>
      <c r="U4248" s="187" t="s">
        <v>225</v>
      </c>
      <c r="V4248" s="188" t="str" cm="1">
        <f t="array" ref="V4248">IF(SUM(LEN(A4248:U4248))=0,"",IF(OR(OR(ISBLANK(E4248),SUM(LEN(B4248),LEN(C4248))=0),AND(NOT(D4248="Unknown"),ISBLANK(I4248)),AND(NOT(N4248="Unknown"),ISBLANK(Q4248))),"Missing Information", INDEX(Table15[Entire Service Line Classification], MATCH(SUMIFS(Table15[Unique ID],Table15[System-Owned Portion],D4248,Table15[If Material Anything Other than "Lead" in Column E,Was Material Ever Previously Lead?],F4248,Table15[Customer-Owned Portion],N4248),Table15[Unique ID],0),0)))</f>
        <v>Non-lead</v>
      </c>
      <c r="W4248" s="189"/>
    </row>
    <row r="4249" spans="1:23" s="190" customFormat="1" ht="56.25" x14ac:dyDescent="0.25">
      <c r="A4249" s="180" t="s">
        <v>225</v>
      </c>
      <c r="B4249" s="181" t="s">
        <v>7895</v>
      </c>
      <c r="C4249" s="182" t="s">
        <v>225</v>
      </c>
      <c r="D4249" s="183" t="s">
        <v>36</v>
      </c>
      <c r="E4249" s="181" t="s">
        <v>35</v>
      </c>
      <c r="F4249" s="183" t="s">
        <v>35</v>
      </c>
      <c r="G4249" s="181" t="s">
        <v>7376</v>
      </c>
      <c r="H4249" s="184" t="s">
        <v>7090</v>
      </c>
      <c r="I4249" s="185" t="s">
        <v>190</v>
      </c>
      <c r="J4249" s="181" t="s">
        <v>35</v>
      </c>
      <c r="K4249" s="181" t="s">
        <v>225</v>
      </c>
      <c r="L4249" s="186" t="s">
        <v>225</v>
      </c>
      <c r="M4249" s="187" t="s">
        <v>225</v>
      </c>
      <c r="N4249" s="183" t="s">
        <v>36</v>
      </c>
      <c r="O4249" s="181" t="s">
        <v>7376</v>
      </c>
      <c r="P4249" s="184" t="s">
        <v>7090</v>
      </c>
      <c r="Q4249" s="185" t="s">
        <v>190</v>
      </c>
      <c r="R4249" s="181" t="s">
        <v>35</v>
      </c>
      <c r="S4249" s="181" t="s">
        <v>225</v>
      </c>
      <c r="T4249" s="186" t="s">
        <v>225</v>
      </c>
      <c r="U4249" s="187" t="s">
        <v>225</v>
      </c>
      <c r="V4249" s="188" t="str" cm="1">
        <f t="array" ref="V4249">IF(SUM(LEN(A4249:U4249))=0,"",IF(OR(OR(ISBLANK(E4249),SUM(LEN(B4249),LEN(C4249))=0),AND(NOT(D4249="Unknown"),ISBLANK(I4249)),AND(NOT(N4249="Unknown"),ISBLANK(Q4249))),"Missing Information", INDEX(Table15[Entire Service Line Classification], MATCH(SUMIFS(Table15[Unique ID],Table15[System-Owned Portion],D4249,Table15[If Material Anything Other than "Lead" in Column E,Was Material Ever Previously Lead?],F4249,Table15[Customer-Owned Portion],N4249),Table15[Unique ID],0),0)))</f>
        <v>Non-lead</v>
      </c>
      <c r="W4249" s="189"/>
    </row>
    <row r="4250" spans="1:23" s="190" customFormat="1" ht="56.25" x14ac:dyDescent="0.25">
      <c r="A4250" s="180" t="s">
        <v>225</v>
      </c>
      <c r="B4250" s="181" t="s">
        <v>7896</v>
      </c>
      <c r="C4250" s="182" t="s">
        <v>225</v>
      </c>
      <c r="D4250" s="183" t="s">
        <v>36</v>
      </c>
      <c r="E4250" s="181" t="s">
        <v>35</v>
      </c>
      <c r="F4250" s="183" t="s">
        <v>35</v>
      </c>
      <c r="G4250" s="181" t="s">
        <v>7376</v>
      </c>
      <c r="H4250" s="184" t="s">
        <v>7090</v>
      </c>
      <c r="I4250" s="185" t="s">
        <v>190</v>
      </c>
      <c r="J4250" s="181" t="s">
        <v>35</v>
      </c>
      <c r="K4250" s="181" t="s">
        <v>225</v>
      </c>
      <c r="L4250" s="186" t="s">
        <v>225</v>
      </c>
      <c r="M4250" s="187" t="s">
        <v>225</v>
      </c>
      <c r="N4250" s="183" t="s">
        <v>36</v>
      </c>
      <c r="O4250" s="181" t="s">
        <v>7376</v>
      </c>
      <c r="P4250" s="184" t="s">
        <v>7090</v>
      </c>
      <c r="Q4250" s="185" t="s">
        <v>190</v>
      </c>
      <c r="R4250" s="181" t="s">
        <v>35</v>
      </c>
      <c r="S4250" s="181" t="s">
        <v>225</v>
      </c>
      <c r="T4250" s="186" t="s">
        <v>225</v>
      </c>
      <c r="U4250" s="187" t="s">
        <v>225</v>
      </c>
      <c r="V4250" s="188" t="str" cm="1">
        <f t="array" ref="V4250">IF(SUM(LEN(A4250:U4250))=0,"",IF(OR(OR(ISBLANK(E4250),SUM(LEN(B4250),LEN(C4250))=0),AND(NOT(D4250="Unknown"),ISBLANK(I4250)),AND(NOT(N4250="Unknown"),ISBLANK(Q4250))),"Missing Information", INDEX(Table15[Entire Service Line Classification], MATCH(SUMIFS(Table15[Unique ID],Table15[System-Owned Portion],D4250,Table15[If Material Anything Other than "Lead" in Column E,Was Material Ever Previously Lead?],F4250,Table15[Customer-Owned Portion],N4250),Table15[Unique ID],0),0)))</f>
        <v>Non-lead</v>
      </c>
      <c r="W4250" s="189"/>
    </row>
    <row r="4251" spans="1:23" s="190" customFormat="1" ht="56.25" x14ac:dyDescent="0.25">
      <c r="A4251" s="180" t="s">
        <v>225</v>
      </c>
      <c r="B4251" s="181" t="s">
        <v>7897</v>
      </c>
      <c r="C4251" s="182" t="s">
        <v>225</v>
      </c>
      <c r="D4251" s="183" t="s">
        <v>36</v>
      </c>
      <c r="E4251" s="181" t="s">
        <v>35</v>
      </c>
      <c r="F4251" s="183" t="s">
        <v>35</v>
      </c>
      <c r="G4251" s="181" t="s">
        <v>7376</v>
      </c>
      <c r="H4251" s="184" t="s">
        <v>7090</v>
      </c>
      <c r="I4251" s="185" t="s">
        <v>190</v>
      </c>
      <c r="J4251" s="181" t="s">
        <v>35</v>
      </c>
      <c r="K4251" s="181" t="s">
        <v>225</v>
      </c>
      <c r="L4251" s="186" t="s">
        <v>225</v>
      </c>
      <c r="M4251" s="187" t="s">
        <v>225</v>
      </c>
      <c r="N4251" s="183" t="s">
        <v>36</v>
      </c>
      <c r="O4251" s="181" t="s">
        <v>7376</v>
      </c>
      <c r="P4251" s="184" t="s">
        <v>7090</v>
      </c>
      <c r="Q4251" s="185" t="s">
        <v>190</v>
      </c>
      <c r="R4251" s="181" t="s">
        <v>35</v>
      </c>
      <c r="S4251" s="181" t="s">
        <v>225</v>
      </c>
      <c r="T4251" s="186" t="s">
        <v>225</v>
      </c>
      <c r="U4251" s="187" t="s">
        <v>225</v>
      </c>
      <c r="V4251" s="188" t="str" cm="1">
        <f t="array" ref="V4251">IF(SUM(LEN(A4251:U4251))=0,"",IF(OR(OR(ISBLANK(E4251),SUM(LEN(B4251),LEN(C4251))=0),AND(NOT(D4251="Unknown"),ISBLANK(I4251)),AND(NOT(N4251="Unknown"),ISBLANK(Q4251))),"Missing Information", INDEX(Table15[Entire Service Line Classification], MATCH(SUMIFS(Table15[Unique ID],Table15[System-Owned Portion],D4251,Table15[If Material Anything Other than "Lead" in Column E,Was Material Ever Previously Lead?],F4251,Table15[Customer-Owned Portion],N4251),Table15[Unique ID],0),0)))</f>
        <v>Non-lead</v>
      </c>
      <c r="W4251" s="189"/>
    </row>
    <row r="4252" spans="1:23" s="190" customFormat="1" ht="56.25" x14ac:dyDescent="0.25">
      <c r="A4252" s="180" t="s">
        <v>225</v>
      </c>
      <c r="B4252" s="181" t="s">
        <v>7898</v>
      </c>
      <c r="C4252" s="182" t="s">
        <v>225</v>
      </c>
      <c r="D4252" s="183" t="s">
        <v>36</v>
      </c>
      <c r="E4252" s="181" t="s">
        <v>35</v>
      </c>
      <c r="F4252" s="183" t="s">
        <v>35</v>
      </c>
      <c r="G4252" s="181" t="s">
        <v>7376</v>
      </c>
      <c r="H4252" s="184" t="s">
        <v>7090</v>
      </c>
      <c r="I4252" s="185" t="s">
        <v>190</v>
      </c>
      <c r="J4252" s="181" t="s">
        <v>35</v>
      </c>
      <c r="K4252" s="181" t="s">
        <v>225</v>
      </c>
      <c r="L4252" s="186" t="s">
        <v>225</v>
      </c>
      <c r="M4252" s="187" t="s">
        <v>225</v>
      </c>
      <c r="N4252" s="183" t="s">
        <v>36</v>
      </c>
      <c r="O4252" s="181" t="s">
        <v>7376</v>
      </c>
      <c r="P4252" s="184" t="s">
        <v>7090</v>
      </c>
      <c r="Q4252" s="185" t="s">
        <v>190</v>
      </c>
      <c r="R4252" s="181" t="s">
        <v>35</v>
      </c>
      <c r="S4252" s="181" t="s">
        <v>225</v>
      </c>
      <c r="T4252" s="186" t="s">
        <v>225</v>
      </c>
      <c r="U4252" s="187" t="s">
        <v>225</v>
      </c>
      <c r="V4252" s="188" t="str" cm="1">
        <f t="array" ref="V4252">IF(SUM(LEN(A4252:U4252))=0,"",IF(OR(OR(ISBLANK(E4252),SUM(LEN(B4252),LEN(C4252))=0),AND(NOT(D4252="Unknown"),ISBLANK(I4252)),AND(NOT(N4252="Unknown"),ISBLANK(Q4252))),"Missing Information", INDEX(Table15[Entire Service Line Classification], MATCH(SUMIFS(Table15[Unique ID],Table15[System-Owned Portion],D4252,Table15[If Material Anything Other than "Lead" in Column E,Was Material Ever Previously Lead?],F4252,Table15[Customer-Owned Portion],N4252),Table15[Unique ID],0),0)))</f>
        <v>Non-lead</v>
      </c>
      <c r="W4252" s="189"/>
    </row>
    <row r="4253" spans="1:23" s="190" customFormat="1" ht="56.25" x14ac:dyDescent="0.25">
      <c r="A4253" s="180" t="s">
        <v>225</v>
      </c>
      <c r="B4253" s="181" t="s">
        <v>7899</v>
      </c>
      <c r="C4253" s="182" t="s">
        <v>225</v>
      </c>
      <c r="D4253" s="183" t="s">
        <v>36</v>
      </c>
      <c r="E4253" s="181" t="s">
        <v>35</v>
      </c>
      <c r="F4253" s="183" t="s">
        <v>35</v>
      </c>
      <c r="G4253" s="181" t="s">
        <v>7376</v>
      </c>
      <c r="H4253" s="184" t="s">
        <v>7090</v>
      </c>
      <c r="I4253" s="185" t="s">
        <v>190</v>
      </c>
      <c r="J4253" s="181" t="s">
        <v>35</v>
      </c>
      <c r="K4253" s="181" t="s">
        <v>225</v>
      </c>
      <c r="L4253" s="186" t="s">
        <v>225</v>
      </c>
      <c r="M4253" s="187" t="s">
        <v>225</v>
      </c>
      <c r="N4253" s="183" t="s">
        <v>36</v>
      </c>
      <c r="O4253" s="181" t="s">
        <v>7376</v>
      </c>
      <c r="P4253" s="184" t="s">
        <v>7090</v>
      </c>
      <c r="Q4253" s="185" t="s">
        <v>190</v>
      </c>
      <c r="R4253" s="181" t="s">
        <v>35</v>
      </c>
      <c r="S4253" s="181" t="s">
        <v>225</v>
      </c>
      <c r="T4253" s="186" t="s">
        <v>225</v>
      </c>
      <c r="U4253" s="187" t="s">
        <v>225</v>
      </c>
      <c r="V4253" s="188" t="str" cm="1">
        <f t="array" ref="V4253">IF(SUM(LEN(A4253:U4253))=0,"",IF(OR(OR(ISBLANK(E4253),SUM(LEN(B4253),LEN(C4253))=0),AND(NOT(D4253="Unknown"),ISBLANK(I4253)),AND(NOT(N4253="Unknown"),ISBLANK(Q4253))),"Missing Information", INDEX(Table15[Entire Service Line Classification], MATCH(SUMIFS(Table15[Unique ID],Table15[System-Owned Portion],D4253,Table15[If Material Anything Other than "Lead" in Column E,Was Material Ever Previously Lead?],F4253,Table15[Customer-Owned Portion],N4253),Table15[Unique ID],0),0)))</f>
        <v>Non-lead</v>
      </c>
      <c r="W4253" s="189"/>
    </row>
    <row r="4254" spans="1:23" s="190" customFormat="1" ht="56.25" x14ac:dyDescent="0.25">
      <c r="A4254" s="180" t="s">
        <v>225</v>
      </c>
      <c r="B4254" s="181" t="s">
        <v>7900</v>
      </c>
      <c r="C4254" s="182" t="s">
        <v>225</v>
      </c>
      <c r="D4254" s="183" t="s">
        <v>36</v>
      </c>
      <c r="E4254" s="181" t="s">
        <v>35</v>
      </c>
      <c r="F4254" s="183" t="s">
        <v>35</v>
      </c>
      <c r="G4254" s="181" t="s">
        <v>7376</v>
      </c>
      <c r="H4254" s="184" t="s">
        <v>7090</v>
      </c>
      <c r="I4254" s="185" t="s">
        <v>190</v>
      </c>
      <c r="J4254" s="181" t="s">
        <v>35</v>
      </c>
      <c r="K4254" s="181" t="s">
        <v>225</v>
      </c>
      <c r="L4254" s="186" t="s">
        <v>225</v>
      </c>
      <c r="M4254" s="187" t="s">
        <v>225</v>
      </c>
      <c r="N4254" s="183" t="s">
        <v>36</v>
      </c>
      <c r="O4254" s="181" t="s">
        <v>7376</v>
      </c>
      <c r="P4254" s="184" t="s">
        <v>7090</v>
      </c>
      <c r="Q4254" s="185" t="s">
        <v>190</v>
      </c>
      <c r="R4254" s="181" t="s">
        <v>35</v>
      </c>
      <c r="S4254" s="181" t="s">
        <v>225</v>
      </c>
      <c r="T4254" s="186" t="s">
        <v>225</v>
      </c>
      <c r="U4254" s="187" t="s">
        <v>225</v>
      </c>
      <c r="V4254" s="188" t="str" cm="1">
        <f t="array" ref="V4254">IF(SUM(LEN(A4254:U4254))=0,"",IF(OR(OR(ISBLANK(E4254),SUM(LEN(B4254),LEN(C4254))=0),AND(NOT(D4254="Unknown"),ISBLANK(I4254)),AND(NOT(N4254="Unknown"),ISBLANK(Q4254))),"Missing Information", INDEX(Table15[Entire Service Line Classification], MATCH(SUMIFS(Table15[Unique ID],Table15[System-Owned Portion],D4254,Table15[If Material Anything Other than "Lead" in Column E,Was Material Ever Previously Lead?],F4254,Table15[Customer-Owned Portion],N4254),Table15[Unique ID],0),0)))</f>
        <v>Non-lead</v>
      </c>
      <c r="W4254" s="189"/>
    </row>
    <row r="4255" spans="1:23" s="190" customFormat="1" ht="56.25" x14ac:dyDescent="0.25">
      <c r="A4255" s="180" t="s">
        <v>225</v>
      </c>
      <c r="B4255" s="181" t="s">
        <v>7901</v>
      </c>
      <c r="C4255" s="182" t="s">
        <v>225</v>
      </c>
      <c r="D4255" s="183" t="s">
        <v>36</v>
      </c>
      <c r="E4255" s="181" t="s">
        <v>35</v>
      </c>
      <c r="F4255" s="183" t="s">
        <v>35</v>
      </c>
      <c r="G4255" s="181" t="s">
        <v>7376</v>
      </c>
      <c r="H4255" s="184" t="s">
        <v>7090</v>
      </c>
      <c r="I4255" s="185" t="s">
        <v>190</v>
      </c>
      <c r="J4255" s="181" t="s">
        <v>35</v>
      </c>
      <c r="K4255" s="181" t="s">
        <v>225</v>
      </c>
      <c r="L4255" s="186" t="s">
        <v>225</v>
      </c>
      <c r="M4255" s="187" t="s">
        <v>225</v>
      </c>
      <c r="N4255" s="183" t="s">
        <v>36</v>
      </c>
      <c r="O4255" s="181" t="s">
        <v>7376</v>
      </c>
      <c r="P4255" s="184" t="s">
        <v>7090</v>
      </c>
      <c r="Q4255" s="185" t="s">
        <v>190</v>
      </c>
      <c r="R4255" s="181" t="s">
        <v>35</v>
      </c>
      <c r="S4255" s="181" t="s">
        <v>225</v>
      </c>
      <c r="T4255" s="186" t="s">
        <v>225</v>
      </c>
      <c r="U4255" s="187" t="s">
        <v>225</v>
      </c>
      <c r="V4255" s="188" t="str" cm="1">
        <f t="array" ref="V4255">IF(SUM(LEN(A4255:U4255))=0,"",IF(OR(OR(ISBLANK(E4255),SUM(LEN(B4255),LEN(C4255))=0),AND(NOT(D4255="Unknown"),ISBLANK(I4255)),AND(NOT(N4255="Unknown"),ISBLANK(Q4255))),"Missing Information", INDEX(Table15[Entire Service Line Classification], MATCH(SUMIFS(Table15[Unique ID],Table15[System-Owned Portion],D4255,Table15[If Material Anything Other than "Lead" in Column E,Was Material Ever Previously Lead?],F4255,Table15[Customer-Owned Portion],N4255),Table15[Unique ID],0),0)))</f>
        <v>Non-lead</v>
      </c>
      <c r="W4255" s="189"/>
    </row>
    <row r="4256" spans="1:23" s="190" customFormat="1" ht="56.25" x14ac:dyDescent="0.25">
      <c r="A4256" s="180" t="s">
        <v>225</v>
      </c>
      <c r="B4256" s="181" t="s">
        <v>7902</v>
      </c>
      <c r="C4256" s="182" t="s">
        <v>225</v>
      </c>
      <c r="D4256" s="183" t="s">
        <v>36</v>
      </c>
      <c r="E4256" s="181" t="s">
        <v>35</v>
      </c>
      <c r="F4256" s="183" t="s">
        <v>35</v>
      </c>
      <c r="G4256" s="181" t="s">
        <v>7376</v>
      </c>
      <c r="H4256" s="184" t="s">
        <v>7090</v>
      </c>
      <c r="I4256" s="185" t="s">
        <v>190</v>
      </c>
      <c r="J4256" s="181" t="s">
        <v>35</v>
      </c>
      <c r="K4256" s="181" t="s">
        <v>225</v>
      </c>
      <c r="L4256" s="186" t="s">
        <v>225</v>
      </c>
      <c r="M4256" s="187" t="s">
        <v>225</v>
      </c>
      <c r="N4256" s="183" t="s">
        <v>36</v>
      </c>
      <c r="O4256" s="181" t="s">
        <v>7376</v>
      </c>
      <c r="P4256" s="184" t="s">
        <v>7090</v>
      </c>
      <c r="Q4256" s="185" t="s">
        <v>190</v>
      </c>
      <c r="R4256" s="181" t="s">
        <v>35</v>
      </c>
      <c r="S4256" s="181" t="s">
        <v>225</v>
      </c>
      <c r="T4256" s="186" t="s">
        <v>225</v>
      </c>
      <c r="U4256" s="187" t="s">
        <v>225</v>
      </c>
      <c r="V4256" s="188" t="str" cm="1">
        <f t="array" ref="V4256">IF(SUM(LEN(A4256:U4256))=0,"",IF(OR(OR(ISBLANK(E4256),SUM(LEN(B4256),LEN(C4256))=0),AND(NOT(D4256="Unknown"),ISBLANK(I4256)),AND(NOT(N4256="Unknown"),ISBLANK(Q4256))),"Missing Information", INDEX(Table15[Entire Service Line Classification], MATCH(SUMIFS(Table15[Unique ID],Table15[System-Owned Portion],D4256,Table15[If Material Anything Other than "Lead" in Column E,Was Material Ever Previously Lead?],F4256,Table15[Customer-Owned Portion],N4256),Table15[Unique ID],0),0)))</f>
        <v>Non-lead</v>
      </c>
      <c r="W4256" s="189"/>
    </row>
    <row r="4257" spans="1:23" s="190" customFormat="1" ht="56.25" x14ac:dyDescent="0.25">
      <c r="A4257" s="180" t="s">
        <v>225</v>
      </c>
      <c r="B4257" s="181" t="s">
        <v>7903</v>
      </c>
      <c r="C4257" s="182" t="s">
        <v>225</v>
      </c>
      <c r="D4257" s="183" t="s">
        <v>36</v>
      </c>
      <c r="E4257" s="181" t="s">
        <v>35</v>
      </c>
      <c r="F4257" s="183" t="s">
        <v>35</v>
      </c>
      <c r="G4257" s="181" t="s">
        <v>7458</v>
      </c>
      <c r="H4257" s="184" t="s">
        <v>7090</v>
      </c>
      <c r="I4257" s="185" t="s">
        <v>190</v>
      </c>
      <c r="J4257" s="181" t="s">
        <v>35</v>
      </c>
      <c r="K4257" s="181" t="s">
        <v>225</v>
      </c>
      <c r="L4257" s="186" t="s">
        <v>225</v>
      </c>
      <c r="M4257" s="187" t="s">
        <v>225</v>
      </c>
      <c r="N4257" s="183" t="s">
        <v>36</v>
      </c>
      <c r="O4257" s="181" t="s">
        <v>7458</v>
      </c>
      <c r="P4257" s="184" t="s">
        <v>7090</v>
      </c>
      <c r="Q4257" s="185" t="s">
        <v>190</v>
      </c>
      <c r="R4257" s="181" t="s">
        <v>35</v>
      </c>
      <c r="S4257" s="181" t="s">
        <v>225</v>
      </c>
      <c r="T4257" s="186" t="s">
        <v>225</v>
      </c>
      <c r="U4257" s="187" t="s">
        <v>225</v>
      </c>
      <c r="V4257" s="188" t="str" cm="1">
        <f t="array" ref="V4257">IF(SUM(LEN(A4257:U4257))=0,"",IF(OR(OR(ISBLANK(E4257),SUM(LEN(B4257),LEN(C4257))=0),AND(NOT(D4257="Unknown"),ISBLANK(I4257)),AND(NOT(N4257="Unknown"),ISBLANK(Q4257))),"Missing Information", INDEX(Table15[Entire Service Line Classification], MATCH(SUMIFS(Table15[Unique ID],Table15[System-Owned Portion],D4257,Table15[If Material Anything Other than "Lead" in Column E,Was Material Ever Previously Lead?],F4257,Table15[Customer-Owned Portion],N4257),Table15[Unique ID],0),0)))</f>
        <v>Non-lead</v>
      </c>
      <c r="W4257" s="189"/>
    </row>
    <row r="4258" spans="1:23" s="190" customFormat="1" ht="56.25" x14ac:dyDescent="0.25">
      <c r="A4258" s="180" t="s">
        <v>225</v>
      </c>
      <c r="B4258" s="181" t="s">
        <v>7904</v>
      </c>
      <c r="C4258" s="182" t="s">
        <v>225</v>
      </c>
      <c r="D4258" s="183" t="s">
        <v>36</v>
      </c>
      <c r="E4258" s="181" t="s">
        <v>35</v>
      </c>
      <c r="F4258" s="183" t="s">
        <v>35</v>
      </c>
      <c r="G4258" s="181" t="s">
        <v>7458</v>
      </c>
      <c r="H4258" s="184" t="s">
        <v>7090</v>
      </c>
      <c r="I4258" s="185" t="s">
        <v>190</v>
      </c>
      <c r="J4258" s="181" t="s">
        <v>35</v>
      </c>
      <c r="K4258" s="181" t="s">
        <v>225</v>
      </c>
      <c r="L4258" s="186" t="s">
        <v>225</v>
      </c>
      <c r="M4258" s="187" t="s">
        <v>225</v>
      </c>
      <c r="N4258" s="183" t="s">
        <v>36</v>
      </c>
      <c r="O4258" s="181" t="s">
        <v>7458</v>
      </c>
      <c r="P4258" s="184" t="s">
        <v>7090</v>
      </c>
      <c r="Q4258" s="185" t="s">
        <v>190</v>
      </c>
      <c r="R4258" s="181" t="s">
        <v>35</v>
      </c>
      <c r="S4258" s="181" t="s">
        <v>225</v>
      </c>
      <c r="T4258" s="186" t="s">
        <v>225</v>
      </c>
      <c r="U4258" s="187" t="s">
        <v>225</v>
      </c>
      <c r="V4258" s="188" t="str" cm="1">
        <f t="array" ref="V4258">IF(SUM(LEN(A4258:U4258))=0,"",IF(OR(OR(ISBLANK(E4258),SUM(LEN(B4258),LEN(C4258))=0),AND(NOT(D4258="Unknown"),ISBLANK(I4258)),AND(NOT(N4258="Unknown"),ISBLANK(Q4258))),"Missing Information", INDEX(Table15[Entire Service Line Classification], MATCH(SUMIFS(Table15[Unique ID],Table15[System-Owned Portion],D4258,Table15[If Material Anything Other than "Lead" in Column E,Was Material Ever Previously Lead?],F4258,Table15[Customer-Owned Portion],N4258),Table15[Unique ID],0),0)))</f>
        <v>Non-lead</v>
      </c>
      <c r="W4258" s="189"/>
    </row>
    <row r="4259" spans="1:23" s="190" customFormat="1" ht="56.25" x14ac:dyDescent="0.25">
      <c r="A4259" s="180" t="s">
        <v>225</v>
      </c>
      <c r="B4259" s="181" t="s">
        <v>7905</v>
      </c>
      <c r="C4259" s="182" t="s">
        <v>225</v>
      </c>
      <c r="D4259" s="183" t="s">
        <v>36</v>
      </c>
      <c r="E4259" s="181" t="s">
        <v>35</v>
      </c>
      <c r="F4259" s="183" t="s">
        <v>35</v>
      </c>
      <c r="G4259" s="181" t="s">
        <v>7352</v>
      </c>
      <c r="H4259" s="184" t="s">
        <v>7090</v>
      </c>
      <c r="I4259" s="185" t="s">
        <v>190</v>
      </c>
      <c r="J4259" s="181" t="s">
        <v>35</v>
      </c>
      <c r="K4259" s="181" t="s">
        <v>225</v>
      </c>
      <c r="L4259" s="186" t="s">
        <v>225</v>
      </c>
      <c r="M4259" s="187" t="s">
        <v>225</v>
      </c>
      <c r="N4259" s="183" t="s">
        <v>36</v>
      </c>
      <c r="O4259" s="181" t="s">
        <v>7352</v>
      </c>
      <c r="P4259" s="184" t="s">
        <v>7090</v>
      </c>
      <c r="Q4259" s="185" t="s">
        <v>190</v>
      </c>
      <c r="R4259" s="181" t="s">
        <v>35</v>
      </c>
      <c r="S4259" s="181" t="s">
        <v>225</v>
      </c>
      <c r="T4259" s="186" t="s">
        <v>225</v>
      </c>
      <c r="U4259" s="187" t="s">
        <v>225</v>
      </c>
      <c r="V4259" s="188" t="str" cm="1">
        <f t="array" ref="V4259">IF(SUM(LEN(A4259:U4259))=0,"",IF(OR(OR(ISBLANK(E4259),SUM(LEN(B4259),LEN(C4259))=0),AND(NOT(D4259="Unknown"),ISBLANK(I4259)),AND(NOT(N4259="Unknown"),ISBLANK(Q4259))),"Missing Information", INDEX(Table15[Entire Service Line Classification], MATCH(SUMIFS(Table15[Unique ID],Table15[System-Owned Portion],D4259,Table15[If Material Anything Other than "Lead" in Column E,Was Material Ever Previously Lead?],F4259,Table15[Customer-Owned Portion],N4259),Table15[Unique ID],0),0)))</f>
        <v>Non-lead</v>
      </c>
      <c r="W4259" s="189"/>
    </row>
    <row r="4260" spans="1:23" s="190" customFormat="1" ht="56.25" x14ac:dyDescent="0.25">
      <c r="A4260" s="180" t="s">
        <v>225</v>
      </c>
      <c r="B4260" s="181" t="s">
        <v>7906</v>
      </c>
      <c r="C4260" s="182" t="s">
        <v>225</v>
      </c>
      <c r="D4260" s="183" t="s">
        <v>36</v>
      </c>
      <c r="E4260" s="181" t="s">
        <v>35</v>
      </c>
      <c r="F4260" s="183" t="s">
        <v>35</v>
      </c>
      <c r="G4260" s="181" t="s">
        <v>7458</v>
      </c>
      <c r="H4260" s="184" t="s">
        <v>7090</v>
      </c>
      <c r="I4260" s="185" t="s">
        <v>190</v>
      </c>
      <c r="J4260" s="181" t="s">
        <v>35</v>
      </c>
      <c r="K4260" s="181" t="s">
        <v>225</v>
      </c>
      <c r="L4260" s="186" t="s">
        <v>225</v>
      </c>
      <c r="M4260" s="187" t="s">
        <v>225</v>
      </c>
      <c r="N4260" s="183" t="s">
        <v>36</v>
      </c>
      <c r="O4260" s="181" t="s">
        <v>7458</v>
      </c>
      <c r="P4260" s="184" t="s">
        <v>7090</v>
      </c>
      <c r="Q4260" s="185" t="s">
        <v>190</v>
      </c>
      <c r="R4260" s="181" t="s">
        <v>35</v>
      </c>
      <c r="S4260" s="181" t="s">
        <v>225</v>
      </c>
      <c r="T4260" s="186" t="s">
        <v>225</v>
      </c>
      <c r="U4260" s="187" t="s">
        <v>225</v>
      </c>
      <c r="V4260" s="188" t="str" cm="1">
        <f t="array" ref="V4260">IF(SUM(LEN(A4260:U4260))=0,"",IF(OR(OR(ISBLANK(E4260),SUM(LEN(B4260),LEN(C4260))=0),AND(NOT(D4260="Unknown"),ISBLANK(I4260)),AND(NOT(N4260="Unknown"),ISBLANK(Q4260))),"Missing Information", INDEX(Table15[Entire Service Line Classification], MATCH(SUMIFS(Table15[Unique ID],Table15[System-Owned Portion],D4260,Table15[If Material Anything Other than "Lead" in Column E,Was Material Ever Previously Lead?],F4260,Table15[Customer-Owned Portion],N4260),Table15[Unique ID],0),0)))</f>
        <v>Non-lead</v>
      </c>
      <c r="W4260" s="189"/>
    </row>
    <row r="4261" spans="1:23" s="190" customFormat="1" ht="56.25" x14ac:dyDescent="0.25">
      <c r="A4261" s="180" t="s">
        <v>225</v>
      </c>
      <c r="B4261" s="181" t="s">
        <v>7907</v>
      </c>
      <c r="C4261" s="182" t="s">
        <v>225</v>
      </c>
      <c r="D4261" s="183" t="s">
        <v>36</v>
      </c>
      <c r="E4261" s="181" t="s">
        <v>35</v>
      </c>
      <c r="F4261" s="183" t="s">
        <v>35</v>
      </c>
      <c r="G4261" s="181" t="s">
        <v>7458</v>
      </c>
      <c r="H4261" s="184" t="s">
        <v>7090</v>
      </c>
      <c r="I4261" s="185" t="s">
        <v>190</v>
      </c>
      <c r="J4261" s="181" t="s">
        <v>35</v>
      </c>
      <c r="K4261" s="181" t="s">
        <v>225</v>
      </c>
      <c r="L4261" s="186" t="s">
        <v>225</v>
      </c>
      <c r="M4261" s="187" t="s">
        <v>225</v>
      </c>
      <c r="N4261" s="183" t="s">
        <v>36</v>
      </c>
      <c r="O4261" s="181" t="s">
        <v>7458</v>
      </c>
      <c r="P4261" s="184" t="s">
        <v>7090</v>
      </c>
      <c r="Q4261" s="185" t="s">
        <v>190</v>
      </c>
      <c r="R4261" s="181" t="s">
        <v>35</v>
      </c>
      <c r="S4261" s="181" t="s">
        <v>225</v>
      </c>
      <c r="T4261" s="186" t="s">
        <v>225</v>
      </c>
      <c r="U4261" s="187" t="s">
        <v>225</v>
      </c>
      <c r="V4261" s="188" t="str" cm="1">
        <f t="array" ref="V4261">IF(SUM(LEN(A4261:U4261))=0,"",IF(OR(OR(ISBLANK(E4261),SUM(LEN(B4261),LEN(C4261))=0),AND(NOT(D4261="Unknown"),ISBLANK(I4261)),AND(NOT(N4261="Unknown"),ISBLANK(Q4261))),"Missing Information", INDEX(Table15[Entire Service Line Classification], MATCH(SUMIFS(Table15[Unique ID],Table15[System-Owned Portion],D4261,Table15[If Material Anything Other than "Lead" in Column E,Was Material Ever Previously Lead?],F4261,Table15[Customer-Owned Portion],N4261),Table15[Unique ID],0),0)))</f>
        <v>Non-lead</v>
      </c>
      <c r="W4261" s="189"/>
    </row>
    <row r="4262" spans="1:23" s="190" customFormat="1" ht="56.25" x14ac:dyDescent="0.25">
      <c r="A4262" s="180" t="s">
        <v>225</v>
      </c>
      <c r="B4262" s="181" t="s">
        <v>7908</v>
      </c>
      <c r="C4262" s="182" t="s">
        <v>225</v>
      </c>
      <c r="D4262" s="183" t="s">
        <v>36</v>
      </c>
      <c r="E4262" s="181" t="s">
        <v>35</v>
      </c>
      <c r="F4262" s="183" t="s">
        <v>35</v>
      </c>
      <c r="G4262" s="181" t="s">
        <v>7458</v>
      </c>
      <c r="H4262" s="184" t="s">
        <v>7090</v>
      </c>
      <c r="I4262" s="185" t="s">
        <v>190</v>
      </c>
      <c r="J4262" s="181" t="s">
        <v>35</v>
      </c>
      <c r="K4262" s="181" t="s">
        <v>225</v>
      </c>
      <c r="L4262" s="186" t="s">
        <v>225</v>
      </c>
      <c r="M4262" s="187" t="s">
        <v>225</v>
      </c>
      <c r="N4262" s="183" t="s">
        <v>36</v>
      </c>
      <c r="O4262" s="181" t="s">
        <v>7458</v>
      </c>
      <c r="P4262" s="184" t="s">
        <v>7090</v>
      </c>
      <c r="Q4262" s="185" t="s">
        <v>190</v>
      </c>
      <c r="R4262" s="181" t="s">
        <v>35</v>
      </c>
      <c r="S4262" s="181" t="s">
        <v>225</v>
      </c>
      <c r="T4262" s="186" t="s">
        <v>225</v>
      </c>
      <c r="U4262" s="187" t="s">
        <v>225</v>
      </c>
      <c r="V4262" s="188" t="str" cm="1">
        <f t="array" ref="V4262">IF(SUM(LEN(A4262:U4262))=0,"",IF(OR(OR(ISBLANK(E4262),SUM(LEN(B4262),LEN(C4262))=0),AND(NOT(D4262="Unknown"),ISBLANK(I4262)),AND(NOT(N4262="Unknown"),ISBLANK(Q4262))),"Missing Information", INDEX(Table15[Entire Service Line Classification], MATCH(SUMIFS(Table15[Unique ID],Table15[System-Owned Portion],D4262,Table15[If Material Anything Other than "Lead" in Column E,Was Material Ever Previously Lead?],F4262,Table15[Customer-Owned Portion],N4262),Table15[Unique ID],0),0)))</f>
        <v>Non-lead</v>
      </c>
      <c r="W4262" s="189"/>
    </row>
    <row r="4263" spans="1:23" s="190" customFormat="1" ht="56.25" x14ac:dyDescent="0.25">
      <c r="A4263" s="180" t="s">
        <v>225</v>
      </c>
      <c r="B4263" s="181" t="s">
        <v>7909</v>
      </c>
      <c r="C4263" s="182" t="s">
        <v>225</v>
      </c>
      <c r="D4263" s="183" t="s">
        <v>36</v>
      </c>
      <c r="E4263" s="181" t="s">
        <v>35</v>
      </c>
      <c r="F4263" s="183" t="s">
        <v>35</v>
      </c>
      <c r="G4263" s="181" t="s">
        <v>7458</v>
      </c>
      <c r="H4263" s="184" t="s">
        <v>7090</v>
      </c>
      <c r="I4263" s="185" t="s">
        <v>190</v>
      </c>
      <c r="J4263" s="181" t="s">
        <v>35</v>
      </c>
      <c r="K4263" s="181" t="s">
        <v>225</v>
      </c>
      <c r="L4263" s="186" t="s">
        <v>225</v>
      </c>
      <c r="M4263" s="187" t="s">
        <v>225</v>
      </c>
      <c r="N4263" s="183" t="s">
        <v>36</v>
      </c>
      <c r="O4263" s="181" t="s">
        <v>7458</v>
      </c>
      <c r="P4263" s="184" t="s">
        <v>7090</v>
      </c>
      <c r="Q4263" s="185" t="s">
        <v>190</v>
      </c>
      <c r="R4263" s="181" t="s">
        <v>35</v>
      </c>
      <c r="S4263" s="181" t="s">
        <v>225</v>
      </c>
      <c r="T4263" s="186" t="s">
        <v>225</v>
      </c>
      <c r="U4263" s="187" t="s">
        <v>225</v>
      </c>
      <c r="V4263" s="188" t="str" cm="1">
        <f t="array" ref="V4263">IF(SUM(LEN(A4263:U4263))=0,"",IF(OR(OR(ISBLANK(E4263),SUM(LEN(B4263),LEN(C4263))=0),AND(NOT(D4263="Unknown"),ISBLANK(I4263)),AND(NOT(N4263="Unknown"),ISBLANK(Q4263))),"Missing Information", INDEX(Table15[Entire Service Line Classification], MATCH(SUMIFS(Table15[Unique ID],Table15[System-Owned Portion],D4263,Table15[If Material Anything Other than "Lead" in Column E,Was Material Ever Previously Lead?],F4263,Table15[Customer-Owned Portion],N4263),Table15[Unique ID],0),0)))</f>
        <v>Non-lead</v>
      </c>
      <c r="W4263" s="189"/>
    </row>
    <row r="4264" spans="1:23" s="190" customFormat="1" ht="56.25" x14ac:dyDescent="0.25">
      <c r="A4264" s="180" t="s">
        <v>225</v>
      </c>
      <c r="B4264" s="181" t="s">
        <v>7910</v>
      </c>
      <c r="C4264" s="182" t="s">
        <v>225</v>
      </c>
      <c r="D4264" s="183" t="s">
        <v>36</v>
      </c>
      <c r="E4264" s="181" t="s">
        <v>35</v>
      </c>
      <c r="F4264" s="183" t="s">
        <v>35</v>
      </c>
      <c r="G4264" s="181" t="s">
        <v>7458</v>
      </c>
      <c r="H4264" s="184" t="s">
        <v>7090</v>
      </c>
      <c r="I4264" s="185" t="s">
        <v>190</v>
      </c>
      <c r="J4264" s="181" t="s">
        <v>35</v>
      </c>
      <c r="K4264" s="181" t="s">
        <v>225</v>
      </c>
      <c r="L4264" s="186" t="s">
        <v>225</v>
      </c>
      <c r="M4264" s="187" t="s">
        <v>225</v>
      </c>
      <c r="N4264" s="183" t="s">
        <v>36</v>
      </c>
      <c r="O4264" s="181" t="s">
        <v>7458</v>
      </c>
      <c r="P4264" s="184" t="s">
        <v>7090</v>
      </c>
      <c r="Q4264" s="185" t="s">
        <v>190</v>
      </c>
      <c r="R4264" s="181" t="s">
        <v>35</v>
      </c>
      <c r="S4264" s="181" t="s">
        <v>225</v>
      </c>
      <c r="T4264" s="186" t="s">
        <v>225</v>
      </c>
      <c r="U4264" s="187" t="s">
        <v>225</v>
      </c>
      <c r="V4264" s="188" t="str" cm="1">
        <f t="array" ref="V4264">IF(SUM(LEN(A4264:U4264))=0,"",IF(OR(OR(ISBLANK(E4264),SUM(LEN(B4264),LEN(C4264))=0),AND(NOT(D4264="Unknown"),ISBLANK(I4264)),AND(NOT(N4264="Unknown"),ISBLANK(Q4264))),"Missing Information", INDEX(Table15[Entire Service Line Classification], MATCH(SUMIFS(Table15[Unique ID],Table15[System-Owned Portion],D4264,Table15[If Material Anything Other than "Lead" in Column E,Was Material Ever Previously Lead?],F4264,Table15[Customer-Owned Portion],N4264),Table15[Unique ID],0),0)))</f>
        <v>Non-lead</v>
      </c>
      <c r="W4264" s="189"/>
    </row>
    <row r="4265" spans="1:23" s="190" customFormat="1" ht="56.25" x14ac:dyDescent="0.25">
      <c r="A4265" s="180" t="s">
        <v>225</v>
      </c>
      <c r="B4265" s="181" t="s">
        <v>7911</v>
      </c>
      <c r="C4265" s="182" t="s">
        <v>225</v>
      </c>
      <c r="D4265" s="183" t="s">
        <v>36</v>
      </c>
      <c r="E4265" s="181" t="s">
        <v>35</v>
      </c>
      <c r="F4265" s="183" t="s">
        <v>35</v>
      </c>
      <c r="G4265" s="181" t="s">
        <v>7458</v>
      </c>
      <c r="H4265" s="184" t="s">
        <v>7090</v>
      </c>
      <c r="I4265" s="185" t="s">
        <v>190</v>
      </c>
      <c r="J4265" s="181" t="s">
        <v>35</v>
      </c>
      <c r="K4265" s="181" t="s">
        <v>225</v>
      </c>
      <c r="L4265" s="186" t="s">
        <v>225</v>
      </c>
      <c r="M4265" s="187" t="s">
        <v>225</v>
      </c>
      <c r="N4265" s="183" t="s">
        <v>36</v>
      </c>
      <c r="O4265" s="181" t="s">
        <v>7458</v>
      </c>
      <c r="P4265" s="184" t="s">
        <v>7090</v>
      </c>
      <c r="Q4265" s="185" t="s">
        <v>190</v>
      </c>
      <c r="R4265" s="181" t="s">
        <v>35</v>
      </c>
      <c r="S4265" s="181" t="s">
        <v>225</v>
      </c>
      <c r="T4265" s="186" t="s">
        <v>225</v>
      </c>
      <c r="U4265" s="187" t="s">
        <v>225</v>
      </c>
      <c r="V4265" s="188" t="str" cm="1">
        <f t="array" ref="V4265">IF(SUM(LEN(A4265:U4265))=0,"",IF(OR(OR(ISBLANK(E4265),SUM(LEN(B4265),LEN(C4265))=0),AND(NOT(D4265="Unknown"),ISBLANK(I4265)),AND(NOT(N4265="Unknown"),ISBLANK(Q4265))),"Missing Information", INDEX(Table15[Entire Service Line Classification], MATCH(SUMIFS(Table15[Unique ID],Table15[System-Owned Portion],D4265,Table15[If Material Anything Other than "Lead" in Column E,Was Material Ever Previously Lead?],F4265,Table15[Customer-Owned Portion],N4265),Table15[Unique ID],0),0)))</f>
        <v>Non-lead</v>
      </c>
      <c r="W4265" s="189"/>
    </row>
    <row r="4266" spans="1:23" s="190" customFormat="1" ht="56.25" x14ac:dyDescent="0.25">
      <c r="A4266" s="180" t="s">
        <v>225</v>
      </c>
      <c r="B4266" s="181" t="s">
        <v>7912</v>
      </c>
      <c r="C4266" s="182" t="s">
        <v>225</v>
      </c>
      <c r="D4266" s="183" t="s">
        <v>36</v>
      </c>
      <c r="E4266" s="181" t="s">
        <v>35</v>
      </c>
      <c r="F4266" s="183" t="s">
        <v>35</v>
      </c>
      <c r="G4266" s="181" t="s">
        <v>7458</v>
      </c>
      <c r="H4266" s="184" t="s">
        <v>7090</v>
      </c>
      <c r="I4266" s="185" t="s">
        <v>190</v>
      </c>
      <c r="J4266" s="181" t="s">
        <v>35</v>
      </c>
      <c r="K4266" s="181" t="s">
        <v>225</v>
      </c>
      <c r="L4266" s="186" t="s">
        <v>225</v>
      </c>
      <c r="M4266" s="187" t="s">
        <v>225</v>
      </c>
      <c r="N4266" s="183" t="s">
        <v>36</v>
      </c>
      <c r="O4266" s="181" t="s">
        <v>7458</v>
      </c>
      <c r="P4266" s="184" t="s">
        <v>7090</v>
      </c>
      <c r="Q4266" s="185" t="s">
        <v>190</v>
      </c>
      <c r="R4266" s="181" t="s">
        <v>35</v>
      </c>
      <c r="S4266" s="181" t="s">
        <v>225</v>
      </c>
      <c r="T4266" s="186" t="s">
        <v>225</v>
      </c>
      <c r="U4266" s="187" t="s">
        <v>225</v>
      </c>
      <c r="V4266" s="188" t="str" cm="1">
        <f t="array" ref="V4266">IF(SUM(LEN(A4266:U4266))=0,"",IF(OR(OR(ISBLANK(E4266),SUM(LEN(B4266),LEN(C4266))=0),AND(NOT(D4266="Unknown"),ISBLANK(I4266)),AND(NOT(N4266="Unknown"),ISBLANK(Q4266))),"Missing Information", INDEX(Table15[Entire Service Line Classification], MATCH(SUMIFS(Table15[Unique ID],Table15[System-Owned Portion],D4266,Table15[If Material Anything Other than "Lead" in Column E,Was Material Ever Previously Lead?],F4266,Table15[Customer-Owned Portion],N4266),Table15[Unique ID],0),0)))</f>
        <v>Non-lead</v>
      </c>
      <c r="W4266" s="189"/>
    </row>
    <row r="4267" spans="1:23" s="190" customFormat="1" ht="56.25" x14ac:dyDescent="0.25">
      <c r="A4267" s="180" t="s">
        <v>225</v>
      </c>
      <c r="B4267" s="181" t="s">
        <v>7913</v>
      </c>
      <c r="C4267" s="182" t="s">
        <v>225</v>
      </c>
      <c r="D4267" s="183" t="s">
        <v>36</v>
      </c>
      <c r="E4267" s="181" t="s">
        <v>35</v>
      </c>
      <c r="F4267" s="183" t="s">
        <v>35</v>
      </c>
      <c r="G4267" s="181" t="s">
        <v>7458</v>
      </c>
      <c r="H4267" s="184" t="s">
        <v>7090</v>
      </c>
      <c r="I4267" s="185" t="s">
        <v>190</v>
      </c>
      <c r="J4267" s="181" t="s">
        <v>35</v>
      </c>
      <c r="K4267" s="181" t="s">
        <v>225</v>
      </c>
      <c r="L4267" s="186" t="s">
        <v>225</v>
      </c>
      <c r="M4267" s="187" t="s">
        <v>225</v>
      </c>
      <c r="N4267" s="183" t="s">
        <v>36</v>
      </c>
      <c r="O4267" s="181" t="s">
        <v>7458</v>
      </c>
      <c r="P4267" s="184" t="s">
        <v>7090</v>
      </c>
      <c r="Q4267" s="185" t="s">
        <v>190</v>
      </c>
      <c r="R4267" s="181" t="s">
        <v>35</v>
      </c>
      <c r="S4267" s="181" t="s">
        <v>225</v>
      </c>
      <c r="T4267" s="186" t="s">
        <v>225</v>
      </c>
      <c r="U4267" s="187" t="s">
        <v>225</v>
      </c>
      <c r="V4267" s="188" t="str" cm="1">
        <f t="array" ref="V4267">IF(SUM(LEN(A4267:U4267))=0,"",IF(OR(OR(ISBLANK(E4267),SUM(LEN(B4267),LEN(C4267))=0),AND(NOT(D4267="Unknown"),ISBLANK(I4267)),AND(NOT(N4267="Unknown"),ISBLANK(Q4267))),"Missing Information", INDEX(Table15[Entire Service Line Classification], MATCH(SUMIFS(Table15[Unique ID],Table15[System-Owned Portion],D4267,Table15[If Material Anything Other than "Lead" in Column E,Was Material Ever Previously Lead?],F4267,Table15[Customer-Owned Portion],N4267),Table15[Unique ID],0),0)))</f>
        <v>Non-lead</v>
      </c>
      <c r="W4267" s="189"/>
    </row>
    <row r="4268" spans="1:23" s="190" customFormat="1" ht="56.25" x14ac:dyDescent="0.25">
      <c r="A4268" s="180" t="s">
        <v>225</v>
      </c>
      <c r="B4268" s="181" t="s">
        <v>7914</v>
      </c>
      <c r="C4268" s="182" t="s">
        <v>225</v>
      </c>
      <c r="D4268" s="183" t="s">
        <v>36</v>
      </c>
      <c r="E4268" s="181" t="s">
        <v>35</v>
      </c>
      <c r="F4268" s="183" t="s">
        <v>35</v>
      </c>
      <c r="G4268" s="181" t="s">
        <v>7458</v>
      </c>
      <c r="H4268" s="184" t="s">
        <v>7090</v>
      </c>
      <c r="I4268" s="185" t="s">
        <v>190</v>
      </c>
      <c r="J4268" s="181" t="s">
        <v>35</v>
      </c>
      <c r="K4268" s="181" t="s">
        <v>225</v>
      </c>
      <c r="L4268" s="186" t="s">
        <v>225</v>
      </c>
      <c r="M4268" s="187" t="s">
        <v>225</v>
      </c>
      <c r="N4268" s="183" t="s">
        <v>36</v>
      </c>
      <c r="O4268" s="181" t="s">
        <v>7458</v>
      </c>
      <c r="P4268" s="184" t="s">
        <v>7090</v>
      </c>
      <c r="Q4268" s="185" t="s">
        <v>190</v>
      </c>
      <c r="R4268" s="181" t="s">
        <v>35</v>
      </c>
      <c r="S4268" s="181" t="s">
        <v>225</v>
      </c>
      <c r="T4268" s="186" t="s">
        <v>225</v>
      </c>
      <c r="U4268" s="187" t="s">
        <v>225</v>
      </c>
      <c r="V4268" s="188" t="str" cm="1">
        <f t="array" ref="V4268">IF(SUM(LEN(A4268:U4268))=0,"",IF(OR(OR(ISBLANK(E4268),SUM(LEN(B4268),LEN(C4268))=0),AND(NOT(D4268="Unknown"),ISBLANK(I4268)),AND(NOT(N4268="Unknown"),ISBLANK(Q4268))),"Missing Information", INDEX(Table15[Entire Service Line Classification], MATCH(SUMIFS(Table15[Unique ID],Table15[System-Owned Portion],D4268,Table15[If Material Anything Other than "Lead" in Column E,Was Material Ever Previously Lead?],F4268,Table15[Customer-Owned Portion],N4268),Table15[Unique ID],0),0)))</f>
        <v>Non-lead</v>
      </c>
      <c r="W4268" s="189"/>
    </row>
    <row r="4269" spans="1:23" s="190" customFormat="1" ht="56.25" x14ac:dyDescent="0.25">
      <c r="A4269" s="180" t="s">
        <v>225</v>
      </c>
      <c r="B4269" s="181" t="s">
        <v>7915</v>
      </c>
      <c r="C4269" s="182" t="s">
        <v>225</v>
      </c>
      <c r="D4269" s="183" t="s">
        <v>36</v>
      </c>
      <c r="E4269" s="181" t="s">
        <v>35</v>
      </c>
      <c r="F4269" s="183" t="s">
        <v>35</v>
      </c>
      <c r="G4269" s="181" t="s">
        <v>7458</v>
      </c>
      <c r="H4269" s="184" t="s">
        <v>7090</v>
      </c>
      <c r="I4269" s="185" t="s">
        <v>190</v>
      </c>
      <c r="J4269" s="181" t="s">
        <v>35</v>
      </c>
      <c r="K4269" s="181" t="s">
        <v>225</v>
      </c>
      <c r="L4269" s="186" t="s">
        <v>225</v>
      </c>
      <c r="M4269" s="187" t="s">
        <v>225</v>
      </c>
      <c r="N4269" s="183" t="s">
        <v>36</v>
      </c>
      <c r="O4269" s="181" t="s">
        <v>7458</v>
      </c>
      <c r="P4269" s="184" t="s">
        <v>7090</v>
      </c>
      <c r="Q4269" s="185" t="s">
        <v>190</v>
      </c>
      <c r="R4269" s="181" t="s">
        <v>35</v>
      </c>
      <c r="S4269" s="181" t="s">
        <v>225</v>
      </c>
      <c r="T4269" s="186" t="s">
        <v>225</v>
      </c>
      <c r="U4269" s="187" t="s">
        <v>225</v>
      </c>
      <c r="V4269" s="188" t="str" cm="1">
        <f t="array" ref="V4269">IF(SUM(LEN(A4269:U4269))=0,"",IF(OR(OR(ISBLANK(E4269),SUM(LEN(B4269),LEN(C4269))=0),AND(NOT(D4269="Unknown"),ISBLANK(I4269)),AND(NOT(N4269="Unknown"),ISBLANK(Q4269))),"Missing Information", INDEX(Table15[Entire Service Line Classification], MATCH(SUMIFS(Table15[Unique ID],Table15[System-Owned Portion],D4269,Table15[If Material Anything Other than "Lead" in Column E,Was Material Ever Previously Lead?],F4269,Table15[Customer-Owned Portion],N4269),Table15[Unique ID],0),0)))</f>
        <v>Non-lead</v>
      </c>
      <c r="W4269" s="189"/>
    </row>
    <row r="4270" spans="1:23" s="190" customFormat="1" ht="56.25" x14ac:dyDescent="0.25">
      <c r="A4270" s="180" t="s">
        <v>225</v>
      </c>
      <c r="B4270" s="181" t="s">
        <v>7916</v>
      </c>
      <c r="C4270" s="182" t="s">
        <v>225</v>
      </c>
      <c r="D4270" s="183" t="s">
        <v>36</v>
      </c>
      <c r="E4270" s="181" t="s">
        <v>35</v>
      </c>
      <c r="F4270" s="183" t="s">
        <v>35</v>
      </c>
      <c r="G4270" s="181" t="s">
        <v>7458</v>
      </c>
      <c r="H4270" s="184" t="s">
        <v>7090</v>
      </c>
      <c r="I4270" s="185" t="s">
        <v>190</v>
      </c>
      <c r="J4270" s="181" t="s">
        <v>35</v>
      </c>
      <c r="K4270" s="181" t="s">
        <v>225</v>
      </c>
      <c r="L4270" s="186" t="s">
        <v>225</v>
      </c>
      <c r="M4270" s="187" t="s">
        <v>225</v>
      </c>
      <c r="N4270" s="183" t="s">
        <v>36</v>
      </c>
      <c r="O4270" s="181" t="s">
        <v>7458</v>
      </c>
      <c r="P4270" s="184" t="s">
        <v>7090</v>
      </c>
      <c r="Q4270" s="185" t="s">
        <v>190</v>
      </c>
      <c r="R4270" s="181" t="s">
        <v>35</v>
      </c>
      <c r="S4270" s="181" t="s">
        <v>225</v>
      </c>
      <c r="T4270" s="186" t="s">
        <v>225</v>
      </c>
      <c r="U4270" s="187" t="s">
        <v>225</v>
      </c>
      <c r="V4270" s="188" t="str" cm="1">
        <f t="array" ref="V4270">IF(SUM(LEN(A4270:U4270))=0,"",IF(OR(OR(ISBLANK(E4270),SUM(LEN(B4270),LEN(C4270))=0),AND(NOT(D4270="Unknown"),ISBLANK(I4270)),AND(NOT(N4270="Unknown"),ISBLANK(Q4270))),"Missing Information", INDEX(Table15[Entire Service Line Classification], MATCH(SUMIFS(Table15[Unique ID],Table15[System-Owned Portion],D4270,Table15[If Material Anything Other than "Lead" in Column E,Was Material Ever Previously Lead?],F4270,Table15[Customer-Owned Portion],N4270),Table15[Unique ID],0),0)))</f>
        <v>Non-lead</v>
      </c>
      <c r="W4270" s="189"/>
    </row>
    <row r="4271" spans="1:23" s="190" customFormat="1" ht="56.25" x14ac:dyDescent="0.25">
      <c r="A4271" s="180" t="s">
        <v>225</v>
      </c>
      <c r="B4271" s="181" t="s">
        <v>7917</v>
      </c>
      <c r="C4271" s="182" t="s">
        <v>225</v>
      </c>
      <c r="D4271" s="183" t="s">
        <v>36</v>
      </c>
      <c r="E4271" s="181" t="s">
        <v>35</v>
      </c>
      <c r="F4271" s="183" t="s">
        <v>35</v>
      </c>
      <c r="G4271" s="181" t="s">
        <v>7458</v>
      </c>
      <c r="H4271" s="184" t="s">
        <v>7090</v>
      </c>
      <c r="I4271" s="185" t="s">
        <v>190</v>
      </c>
      <c r="J4271" s="181" t="s">
        <v>35</v>
      </c>
      <c r="K4271" s="181" t="s">
        <v>225</v>
      </c>
      <c r="L4271" s="186" t="s">
        <v>225</v>
      </c>
      <c r="M4271" s="187" t="s">
        <v>225</v>
      </c>
      <c r="N4271" s="183" t="s">
        <v>36</v>
      </c>
      <c r="O4271" s="181" t="s">
        <v>7458</v>
      </c>
      <c r="P4271" s="184" t="s">
        <v>7090</v>
      </c>
      <c r="Q4271" s="185" t="s">
        <v>190</v>
      </c>
      <c r="R4271" s="181" t="s">
        <v>35</v>
      </c>
      <c r="S4271" s="181" t="s">
        <v>225</v>
      </c>
      <c r="T4271" s="186" t="s">
        <v>225</v>
      </c>
      <c r="U4271" s="187" t="s">
        <v>225</v>
      </c>
      <c r="V4271" s="188" t="str" cm="1">
        <f t="array" ref="V4271">IF(SUM(LEN(A4271:U4271))=0,"",IF(OR(OR(ISBLANK(E4271),SUM(LEN(B4271),LEN(C4271))=0),AND(NOT(D4271="Unknown"),ISBLANK(I4271)),AND(NOT(N4271="Unknown"),ISBLANK(Q4271))),"Missing Information", INDEX(Table15[Entire Service Line Classification], MATCH(SUMIFS(Table15[Unique ID],Table15[System-Owned Portion],D4271,Table15[If Material Anything Other than "Lead" in Column E,Was Material Ever Previously Lead?],F4271,Table15[Customer-Owned Portion],N4271),Table15[Unique ID],0),0)))</f>
        <v>Non-lead</v>
      </c>
      <c r="W4271" s="189"/>
    </row>
    <row r="4272" spans="1:23" s="190" customFormat="1" ht="56.25" x14ac:dyDescent="0.25">
      <c r="A4272" s="180" t="s">
        <v>225</v>
      </c>
      <c r="B4272" s="181" t="s">
        <v>7918</v>
      </c>
      <c r="C4272" s="182" t="s">
        <v>225</v>
      </c>
      <c r="D4272" s="183" t="s">
        <v>36</v>
      </c>
      <c r="E4272" s="181" t="s">
        <v>35</v>
      </c>
      <c r="F4272" s="183" t="s">
        <v>35</v>
      </c>
      <c r="G4272" s="181" t="s">
        <v>7458</v>
      </c>
      <c r="H4272" s="184" t="s">
        <v>7090</v>
      </c>
      <c r="I4272" s="185" t="s">
        <v>190</v>
      </c>
      <c r="J4272" s="181" t="s">
        <v>35</v>
      </c>
      <c r="K4272" s="181" t="s">
        <v>225</v>
      </c>
      <c r="L4272" s="186" t="s">
        <v>225</v>
      </c>
      <c r="M4272" s="187" t="s">
        <v>225</v>
      </c>
      <c r="N4272" s="183" t="s">
        <v>36</v>
      </c>
      <c r="O4272" s="181" t="s">
        <v>7458</v>
      </c>
      <c r="P4272" s="184" t="s">
        <v>7090</v>
      </c>
      <c r="Q4272" s="185" t="s">
        <v>190</v>
      </c>
      <c r="R4272" s="181" t="s">
        <v>35</v>
      </c>
      <c r="S4272" s="181" t="s">
        <v>225</v>
      </c>
      <c r="T4272" s="186" t="s">
        <v>225</v>
      </c>
      <c r="U4272" s="187" t="s">
        <v>225</v>
      </c>
      <c r="V4272" s="188" t="str" cm="1">
        <f t="array" ref="V4272">IF(SUM(LEN(A4272:U4272))=0,"",IF(OR(OR(ISBLANK(E4272),SUM(LEN(B4272),LEN(C4272))=0),AND(NOT(D4272="Unknown"),ISBLANK(I4272)),AND(NOT(N4272="Unknown"),ISBLANK(Q4272))),"Missing Information", INDEX(Table15[Entire Service Line Classification], MATCH(SUMIFS(Table15[Unique ID],Table15[System-Owned Portion],D4272,Table15[If Material Anything Other than "Lead" in Column E,Was Material Ever Previously Lead?],F4272,Table15[Customer-Owned Portion],N4272),Table15[Unique ID],0),0)))</f>
        <v>Non-lead</v>
      </c>
      <c r="W4272" s="189"/>
    </row>
    <row r="4273" spans="1:23" s="190" customFormat="1" ht="56.25" x14ac:dyDescent="0.25">
      <c r="A4273" s="180" t="s">
        <v>225</v>
      </c>
      <c r="B4273" s="181" t="s">
        <v>7919</v>
      </c>
      <c r="C4273" s="182" t="s">
        <v>225</v>
      </c>
      <c r="D4273" s="183" t="s">
        <v>36</v>
      </c>
      <c r="E4273" s="181" t="s">
        <v>35</v>
      </c>
      <c r="F4273" s="183" t="s">
        <v>35</v>
      </c>
      <c r="G4273" s="181" t="s">
        <v>7458</v>
      </c>
      <c r="H4273" s="184" t="s">
        <v>7090</v>
      </c>
      <c r="I4273" s="185" t="s">
        <v>190</v>
      </c>
      <c r="J4273" s="181" t="s">
        <v>35</v>
      </c>
      <c r="K4273" s="181" t="s">
        <v>225</v>
      </c>
      <c r="L4273" s="186" t="s">
        <v>225</v>
      </c>
      <c r="M4273" s="187" t="s">
        <v>225</v>
      </c>
      <c r="N4273" s="183" t="s">
        <v>36</v>
      </c>
      <c r="O4273" s="181" t="s">
        <v>7458</v>
      </c>
      <c r="P4273" s="184" t="s">
        <v>7090</v>
      </c>
      <c r="Q4273" s="185" t="s">
        <v>190</v>
      </c>
      <c r="R4273" s="181" t="s">
        <v>35</v>
      </c>
      <c r="S4273" s="181" t="s">
        <v>225</v>
      </c>
      <c r="T4273" s="186" t="s">
        <v>225</v>
      </c>
      <c r="U4273" s="187" t="s">
        <v>225</v>
      </c>
      <c r="V4273" s="188" t="str" cm="1">
        <f t="array" ref="V4273">IF(SUM(LEN(A4273:U4273))=0,"",IF(OR(OR(ISBLANK(E4273),SUM(LEN(B4273),LEN(C4273))=0),AND(NOT(D4273="Unknown"),ISBLANK(I4273)),AND(NOT(N4273="Unknown"),ISBLANK(Q4273))),"Missing Information", INDEX(Table15[Entire Service Line Classification], MATCH(SUMIFS(Table15[Unique ID],Table15[System-Owned Portion],D4273,Table15[If Material Anything Other than "Lead" in Column E,Was Material Ever Previously Lead?],F4273,Table15[Customer-Owned Portion],N4273),Table15[Unique ID],0),0)))</f>
        <v>Non-lead</v>
      </c>
      <c r="W4273" s="189"/>
    </row>
    <row r="4274" spans="1:23" s="190" customFormat="1" ht="56.25" x14ac:dyDescent="0.25">
      <c r="A4274" s="180" t="s">
        <v>225</v>
      </c>
      <c r="B4274" s="181" t="s">
        <v>7920</v>
      </c>
      <c r="C4274" s="182" t="s">
        <v>225</v>
      </c>
      <c r="D4274" s="183" t="s">
        <v>36</v>
      </c>
      <c r="E4274" s="181" t="s">
        <v>35</v>
      </c>
      <c r="F4274" s="183" t="s">
        <v>35</v>
      </c>
      <c r="G4274" s="181" t="s">
        <v>7458</v>
      </c>
      <c r="H4274" s="184" t="s">
        <v>7090</v>
      </c>
      <c r="I4274" s="185" t="s">
        <v>190</v>
      </c>
      <c r="J4274" s="181" t="s">
        <v>35</v>
      </c>
      <c r="K4274" s="181" t="s">
        <v>225</v>
      </c>
      <c r="L4274" s="186" t="s">
        <v>225</v>
      </c>
      <c r="M4274" s="187" t="s">
        <v>225</v>
      </c>
      <c r="N4274" s="183" t="s">
        <v>36</v>
      </c>
      <c r="O4274" s="181" t="s">
        <v>7458</v>
      </c>
      <c r="P4274" s="184" t="s">
        <v>7090</v>
      </c>
      <c r="Q4274" s="185" t="s">
        <v>190</v>
      </c>
      <c r="R4274" s="181" t="s">
        <v>35</v>
      </c>
      <c r="S4274" s="181" t="s">
        <v>225</v>
      </c>
      <c r="T4274" s="186" t="s">
        <v>225</v>
      </c>
      <c r="U4274" s="187" t="s">
        <v>225</v>
      </c>
      <c r="V4274" s="188" t="str" cm="1">
        <f t="array" ref="V4274">IF(SUM(LEN(A4274:U4274))=0,"",IF(OR(OR(ISBLANK(E4274),SUM(LEN(B4274),LEN(C4274))=0),AND(NOT(D4274="Unknown"),ISBLANK(I4274)),AND(NOT(N4274="Unknown"),ISBLANK(Q4274))),"Missing Information", INDEX(Table15[Entire Service Line Classification], MATCH(SUMIFS(Table15[Unique ID],Table15[System-Owned Portion],D4274,Table15[If Material Anything Other than "Lead" in Column E,Was Material Ever Previously Lead?],F4274,Table15[Customer-Owned Portion],N4274),Table15[Unique ID],0),0)))</f>
        <v>Non-lead</v>
      </c>
      <c r="W4274" s="189"/>
    </row>
    <row r="4275" spans="1:23" s="190" customFormat="1" ht="56.25" x14ac:dyDescent="0.25">
      <c r="A4275" s="180" t="s">
        <v>225</v>
      </c>
      <c r="B4275" s="181" t="s">
        <v>7921</v>
      </c>
      <c r="C4275" s="182" t="s">
        <v>225</v>
      </c>
      <c r="D4275" s="183" t="s">
        <v>36</v>
      </c>
      <c r="E4275" s="181" t="s">
        <v>35</v>
      </c>
      <c r="F4275" s="183" t="s">
        <v>35</v>
      </c>
      <c r="G4275" s="181" t="s">
        <v>7458</v>
      </c>
      <c r="H4275" s="184" t="s">
        <v>7090</v>
      </c>
      <c r="I4275" s="185" t="s">
        <v>190</v>
      </c>
      <c r="J4275" s="181" t="s">
        <v>35</v>
      </c>
      <c r="K4275" s="181" t="s">
        <v>225</v>
      </c>
      <c r="L4275" s="186" t="s">
        <v>225</v>
      </c>
      <c r="M4275" s="187" t="s">
        <v>225</v>
      </c>
      <c r="N4275" s="183" t="s">
        <v>36</v>
      </c>
      <c r="O4275" s="181" t="s">
        <v>7458</v>
      </c>
      <c r="P4275" s="184" t="s">
        <v>7090</v>
      </c>
      <c r="Q4275" s="185" t="s">
        <v>190</v>
      </c>
      <c r="R4275" s="181" t="s">
        <v>35</v>
      </c>
      <c r="S4275" s="181" t="s">
        <v>225</v>
      </c>
      <c r="T4275" s="186" t="s">
        <v>225</v>
      </c>
      <c r="U4275" s="187" t="s">
        <v>225</v>
      </c>
      <c r="V4275" s="188" t="str" cm="1">
        <f t="array" ref="V4275">IF(SUM(LEN(A4275:U4275))=0,"",IF(OR(OR(ISBLANK(E4275),SUM(LEN(B4275),LEN(C4275))=0),AND(NOT(D4275="Unknown"),ISBLANK(I4275)),AND(NOT(N4275="Unknown"),ISBLANK(Q4275))),"Missing Information", INDEX(Table15[Entire Service Line Classification], MATCH(SUMIFS(Table15[Unique ID],Table15[System-Owned Portion],D4275,Table15[If Material Anything Other than "Lead" in Column E,Was Material Ever Previously Lead?],F4275,Table15[Customer-Owned Portion],N4275),Table15[Unique ID],0),0)))</f>
        <v>Non-lead</v>
      </c>
      <c r="W4275" s="189"/>
    </row>
    <row r="4276" spans="1:23" s="190" customFormat="1" ht="56.25" x14ac:dyDescent="0.25">
      <c r="A4276" s="180" t="s">
        <v>225</v>
      </c>
      <c r="B4276" s="181" t="s">
        <v>7922</v>
      </c>
      <c r="C4276" s="182" t="s">
        <v>225</v>
      </c>
      <c r="D4276" s="183" t="s">
        <v>36</v>
      </c>
      <c r="E4276" s="181" t="s">
        <v>35</v>
      </c>
      <c r="F4276" s="183" t="s">
        <v>35</v>
      </c>
      <c r="G4276" s="181" t="s">
        <v>7458</v>
      </c>
      <c r="H4276" s="184" t="s">
        <v>7090</v>
      </c>
      <c r="I4276" s="185" t="s">
        <v>190</v>
      </c>
      <c r="J4276" s="181" t="s">
        <v>35</v>
      </c>
      <c r="K4276" s="181" t="s">
        <v>225</v>
      </c>
      <c r="L4276" s="186" t="s">
        <v>225</v>
      </c>
      <c r="M4276" s="187" t="s">
        <v>225</v>
      </c>
      <c r="N4276" s="183" t="s">
        <v>36</v>
      </c>
      <c r="O4276" s="181" t="s">
        <v>7458</v>
      </c>
      <c r="P4276" s="184" t="s">
        <v>7090</v>
      </c>
      <c r="Q4276" s="185" t="s">
        <v>190</v>
      </c>
      <c r="R4276" s="181" t="s">
        <v>35</v>
      </c>
      <c r="S4276" s="181" t="s">
        <v>225</v>
      </c>
      <c r="T4276" s="186" t="s">
        <v>225</v>
      </c>
      <c r="U4276" s="187" t="s">
        <v>225</v>
      </c>
      <c r="V4276" s="188" t="str" cm="1">
        <f t="array" ref="V4276">IF(SUM(LEN(A4276:U4276))=0,"",IF(OR(OR(ISBLANK(E4276),SUM(LEN(B4276),LEN(C4276))=0),AND(NOT(D4276="Unknown"),ISBLANK(I4276)),AND(NOT(N4276="Unknown"),ISBLANK(Q4276))),"Missing Information", INDEX(Table15[Entire Service Line Classification], MATCH(SUMIFS(Table15[Unique ID],Table15[System-Owned Portion],D4276,Table15[If Material Anything Other than "Lead" in Column E,Was Material Ever Previously Lead?],F4276,Table15[Customer-Owned Portion],N4276),Table15[Unique ID],0),0)))</f>
        <v>Non-lead</v>
      </c>
      <c r="W4276" s="189"/>
    </row>
    <row r="4277" spans="1:23" s="190" customFormat="1" ht="56.25" x14ac:dyDescent="0.25">
      <c r="A4277" s="180" t="s">
        <v>225</v>
      </c>
      <c r="B4277" s="181" t="s">
        <v>7923</v>
      </c>
      <c r="C4277" s="182" t="s">
        <v>225</v>
      </c>
      <c r="D4277" s="183" t="s">
        <v>36</v>
      </c>
      <c r="E4277" s="181" t="s">
        <v>35</v>
      </c>
      <c r="F4277" s="183" t="s">
        <v>35</v>
      </c>
      <c r="G4277" s="181" t="s">
        <v>7352</v>
      </c>
      <c r="H4277" s="184" t="s">
        <v>7090</v>
      </c>
      <c r="I4277" s="185" t="s">
        <v>190</v>
      </c>
      <c r="J4277" s="181" t="s">
        <v>35</v>
      </c>
      <c r="K4277" s="181" t="s">
        <v>225</v>
      </c>
      <c r="L4277" s="186" t="s">
        <v>225</v>
      </c>
      <c r="M4277" s="187" t="s">
        <v>225</v>
      </c>
      <c r="N4277" s="183" t="s">
        <v>36</v>
      </c>
      <c r="O4277" s="181" t="s">
        <v>7352</v>
      </c>
      <c r="P4277" s="184" t="s">
        <v>7090</v>
      </c>
      <c r="Q4277" s="185" t="s">
        <v>190</v>
      </c>
      <c r="R4277" s="181" t="s">
        <v>35</v>
      </c>
      <c r="S4277" s="181" t="s">
        <v>225</v>
      </c>
      <c r="T4277" s="186" t="s">
        <v>225</v>
      </c>
      <c r="U4277" s="187" t="s">
        <v>225</v>
      </c>
      <c r="V4277" s="188" t="str" cm="1">
        <f t="array" ref="V4277">IF(SUM(LEN(A4277:U4277))=0,"",IF(OR(OR(ISBLANK(E4277),SUM(LEN(B4277),LEN(C4277))=0),AND(NOT(D4277="Unknown"),ISBLANK(I4277)),AND(NOT(N4277="Unknown"),ISBLANK(Q4277))),"Missing Information", INDEX(Table15[Entire Service Line Classification], MATCH(SUMIFS(Table15[Unique ID],Table15[System-Owned Portion],D4277,Table15[If Material Anything Other than "Lead" in Column E,Was Material Ever Previously Lead?],F4277,Table15[Customer-Owned Portion],N4277),Table15[Unique ID],0),0)))</f>
        <v>Non-lead</v>
      </c>
      <c r="W4277" s="189"/>
    </row>
    <row r="4278" spans="1:23" s="190" customFormat="1" ht="56.25" x14ac:dyDescent="0.25">
      <c r="A4278" s="180" t="s">
        <v>225</v>
      </c>
      <c r="B4278" s="181" t="s">
        <v>7924</v>
      </c>
      <c r="C4278" s="182" t="s">
        <v>225</v>
      </c>
      <c r="D4278" s="183" t="s">
        <v>36</v>
      </c>
      <c r="E4278" s="181" t="s">
        <v>35</v>
      </c>
      <c r="F4278" s="183" t="s">
        <v>35</v>
      </c>
      <c r="G4278" s="181" t="s">
        <v>7352</v>
      </c>
      <c r="H4278" s="184" t="s">
        <v>7090</v>
      </c>
      <c r="I4278" s="185" t="s">
        <v>190</v>
      </c>
      <c r="J4278" s="181" t="s">
        <v>35</v>
      </c>
      <c r="K4278" s="181" t="s">
        <v>225</v>
      </c>
      <c r="L4278" s="186" t="s">
        <v>225</v>
      </c>
      <c r="M4278" s="187" t="s">
        <v>225</v>
      </c>
      <c r="N4278" s="183" t="s">
        <v>36</v>
      </c>
      <c r="O4278" s="181" t="s">
        <v>7352</v>
      </c>
      <c r="P4278" s="184" t="s">
        <v>7090</v>
      </c>
      <c r="Q4278" s="185" t="s">
        <v>190</v>
      </c>
      <c r="R4278" s="181" t="s">
        <v>35</v>
      </c>
      <c r="S4278" s="181" t="s">
        <v>225</v>
      </c>
      <c r="T4278" s="186" t="s">
        <v>225</v>
      </c>
      <c r="U4278" s="187" t="s">
        <v>225</v>
      </c>
      <c r="V4278" s="188" t="str" cm="1">
        <f t="array" ref="V4278">IF(SUM(LEN(A4278:U4278))=0,"",IF(OR(OR(ISBLANK(E4278),SUM(LEN(B4278),LEN(C4278))=0),AND(NOT(D4278="Unknown"),ISBLANK(I4278)),AND(NOT(N4278="Unknown"),ISBLANK(Q4278))),"Missing Information", INDEX(Table15[Entire Service Line Classification], MATCH(SUMIFS(Table15[Unique ID],Table15[System-Owned Portion],D4278,Table15[If Material Anything Other than "Lead" in Column E,Was Material Ever Previously Lead?],F4278,Table15[Customer-Owned Portion],N4278),Table15[Unique ID],0),0)))</f>
        <v>Non-lead</v>
      </c>
      <c r="W4278" s="189"/>
    </row>
    <row r="4279" spans="1:23" s="190" customFormat="1" ht="56.25" x14ac:dyDescent="0.25">
      <c r="A4279" s="180" t="s">
        <v>225</v>
      </c>
      <c r="B4279" s="181" t="s">
        <v>7925</v>
      </c>
      <c r="C4279" s="182" t="s">
        <v>225</v>
      </c>
      <c r="D4279" s="183" t="s">
        <v>36</v>
      </c>
      <c r="E4279" s="181" t="s">
        <v>35</v>
      </c>
      <c r="F4279" s="183" t="s">
        <v>35</v>
      </c>
      <c r="G4279" s="181" t="s">
        <v>7352</v>
      </c>
      <c r="H4279" s="184" t="s">
        <v>7090</v>
      </c>
      <c r="I4279" s="185" t="s">
        <v>190</v>
      </c>
      <c r="J4279" s="181" t="s">
        <v>35</v>
      </c>
      <c r="K4279" s="181" t="s">
        <v>225</v>
      </c>
      <c r="L4279" s="186" t="s">
        <v>225</v>
      </c>
      <c r="M4279" s="187" t="s">
        <v>225</v>
      </c>
      <c r="N4279" s="183" t="s">
        <v>36</v>
      </c>
      <c r="O4279" s="181" t="s">
        <v>7352</v>
      </c>
      <c r="P4279" s="184" t="s">
        <v>7090</v>
      </c>
      <c r="Q4279" s="185" t="s">
        <v>190</v>
      </c>
      <c r="R4279" s="181" t="s">
        <v>35</v>
      </c>
      <c r="S4279" s="181" t="s">
        <v>225</v>
      </c>
      <c r="T4279" s="186" t="s">
        <v>225</v>
      </c>
      <c r="U4279" s="187" t="s">
        <v>225</v>
      </c>
      <c r="V4279" s="188" t="str" cm="1">
        <f t="array" ref="V4279">IF(SUM(LEN(A4279:U4279))=0,"",IF(OR(OR(ISBLANK(E4279),SUM(LEN(B4279),LEN(C4279))=0),AND(NOT(D4279="Unknown"),ISBLANK(I4279)),AND(NOT(N4279="Unknown"),ISBLANK(Q4279))),"Missing Information", INDEX(Table15[Entire Service Line Classification], MATCH(SUMIFS(Table15[Unique ID],Table15[System-Owned Portion],D4279,Table15[If Material Anything Other than "Lead" in Column E,Was Material Ever Previously Lead?],F4279,Table15[Customer-Owned Portion],N4279),Table15[Unique ID],0),0)))</f>
        <v>Non-lead</v>
      </c>
      <c r="W4279" s="189"/>
    </row>
    <row r="4280" spans="1:23" s="190" customFormat="1" ht="56.25" x14ac:dyDescent="0.25">
      <c r="A4280" s="180" t="s">
        <v>225</v>
      </c>
      <c r="B4280" s="181" t="s">
        <v>7926</v>
      </c>
      <c r="C4280" s="182" t="s">
        <v>225</v>
      </c>
      <c r="D4280" s="183" t="s">
        <v>36</v>
      </c>
      <c r="E4280" s="181" t="s">
        <v>35</v>
      </c>
      <c r="F4280" s="183" t="s">
        <v>35</v>
      </c>
      <c r="G4280" s="181" t="s">
        <v>7458</v>
      </c>
      <c r="H4280" s="184" t="s">
        <v>7090</v>
      </c>
      <c r="I4280" s="185" t="s">
        <v>190</v>
      </c>
      <c r="J4280" s="181" t="s">
        <v>35</v>
      </c>
      <c r="K4280" s="181" t="s">
        <v>225</v>
      </c>
      <c r="L4280" s="186" t="s">
        <v>225</v>
      </c>
      <c r="M4280" s="187" t="s">
        <v>225</v>
      </c>
      <c r="N4280" s="183" t="s">
        <v>36</v>
      </c>
      <c r="O4280" s="181" t="s">
        <v>7458</v>
      </c>
      <c r="P4280" s="184" t="s">
        <v>7090</v>
      </c>
      <c r="Q4280" s="185" t="s">
        <v>190</v>
      </c>
      <c r="R4280" s="181" t="s">
        <v>35</v>
      </c>
      <c r="S4280" s="181" t="s">
        <v>225</v>
      </c>
      <c r="T4280" s="186" t="s">
        <v>225</v>
      </c>
      <c r="U4280" s="187" t="s">
        <v>225</v>
      </c>
      <c r="V4280" s="188" t="str" cm="1">
        <f t="array" ref="V4280">IF(SUM(LEN(A4280:U4280))=0,"",IF(OR(OR(ISBLANK(E4280),SUM(LEN(B4280),LEN(C4280))=0),AND(NOT(D4280="Unknown"),ISBLANK(I4280)),AND(NOT(N4280="Unknown"),ISBLANK(Q4280))),"Missing Information", INDEX(Table15[Entire Service Line Classification], MATCH(SUMIFS(Table15[Unique ID],Table15[System-Owned Portion],D4280,Table15[If Material Anything Other than "Lead" in Column E,Was Material Ever Previously Lead?],F4280,Table15[Customer-Owned Portion],N4280),Table15[Unique ID],0),0)))</f>
        <v>Non-lead</v>
      </c>
      <c r="W4280" s="189"/>
    </row>
    <row r="4281" spans="1:23" s="190" customFormat="1" ht="56.25" x14ac:dyDescent="0.25">
      <c r="A4281" s="180" t="s">
        <v>225</v>
      </c>
      <c r="B4281" s="181" t="s">
        <v>7927</v>
      </c>
      <c r="C4281" s="182" t="s">
        <v>225</v>
      </c>
      <c r="D4281" s="183" t="s">
        <v>36</v>
      </c>
      <c r="E4281" s="181" t="s">
        <v>35</v>
      </c>
      <c r="F4281" s="183" t="s">
        <v>35</v>
      </c>
      <c r="G4281" s="181" t="s">
        <v>7458</v>
      </c>
      <c r="H4281" s="184" t="s">
        <v>7090</v>
      </c>
      <c r="I4281" s="185" t="s">
        <v>190</v>
      </c>
      <c r="J4281" s="181" t="s">
        <v>35</v>
      </c>
      <c r="K4281" s="181" t="s">
        <v>225</v>
      </c>
      <c r="L4281" s="186" t="s">
        <v>225</v>
      </c>
      <c r="M4281" s="187" t="s">
        <v>225</v>
      </c>
      <c r="N4281" s="183" t="s">
        <v>36</v>
      </c>
      <c r="O4281" s="181" t="s">
        <v>7458</v>
      </c>
      <c r="P4281" s="184" t="s">
        <v>7090</v>
      </c>
      <c r="Q4281" s="185" t="s">
        <v>190</v>
      </c>
      <c r="R4281" s="181" t="s">
        <v>35</v>
      </c>
      <c r="S4281" s="181" t="s">
        <v>225</v>
      </c>
      <c r="T4281" s="186" t="s">
        <v>225</v>
      </c>
      <c r="U4281" s="187" t="s">
        <v>225</v>
      </c>
      <c r="V4281" s="188" t="str" cm="1">
        <f t="array" ref="V4281">IF(SUM(LEN(A4281:U4281))=0,"",IF(OR(OR(ISBLANK(E4281),SUM(LEN(B4281),LEN(C4281))=0),AND(NOT(D4281="Unknown"),ISBLANK(I4281)),AND(NOT(N4281="Unknown"),ISBLANK(Q4281))),"Missing Information", INDEX(Table15[Entire Service Line Classification], MATCH(SUMIFS(Table15[Unique ID],Table15[System-Owned Portion],D4281,Table15[If Material Anything Other than "Lead" in Column E,Was Material Ever Previously Lead?],F4281,Table15[Customer-Owned Portion],N4281),Table15[Unique ID],0),0)))</f>
        <v>Non-lead</v>
      </c>
      <c r="W4281" s="189"/>
    </row>
    <row r="4282" spans="1:23" s="190" customFormat="1" ht="56.25" x14ac:dyDescent="0.25">
      <c r="A4282" s="180" t="s">
        <v>225</v>
      </c>
      <c r="B4282" s="181" t="s">
        <v>7928</v>
      </c>
      <c r="C4282" s="182" t="s">
        <v>225</v>
      </c>
      <c r="D4282" s="183" t="s">
        <v>36</v>
      </c>
      <c r="E4282" s="181" t="s">
        <v>35</v>
      </c>
      <c r="F4282" s="183" t="s">
        <v>35</v>
      </c>
      <c r="G4282" s="181" t="s">
        <v>7458</v>
      </c>
      <c r="H4282" s="184" t="s">
        <v>7090</v>
      </c>
      <c r="I4282" s="185" t="s">
        <v>190</v>
      </c>
      <c r="J4282" s="181" t="s">
        <v>35</v>
      </c>
      <c r="K4282" s="181" t="s">
        <v>225</v>
      </c>
      <c r="L4282" s="186" t="s">
        <v>225</v>
      </c>
      <c r="M4282" s="187" t="s">
        <v>225</v>
      </c>
      <c r="N4282" s="183" t="s">
        <v>36</v>
      </c>
      <c r="O4282" s="181" t="s">
        <v>7458</v>
      </c>
      <c r="P4282" s="184" t="s">
        <v>7090</v>
      </c>
      <c r="Q4282" s="185" t="s">
        <v>190</v>
      </c>
      <c r="R4282" s="181" t="s">
        <v>35</v>
      </c>
      <c r="S4282" s="181" t="s">
        <v>225</v>
      </c>
      <c r="T4282" s="186" t="s">
        <v>225</v>
      </c>
      <c r="U4282" s="187" t="s">
        <v>225</v>
      </c>
      <c r="V4282" s="188" t="str" cm="1">
        <f t="array" ref="V4282">IF(SUM(LEN(A4282:U4282))=0,"",IF(OR(OR(ISBLANK(E4282),SUM(LEN(B4282),LEN(C4282))=0),AND(NOT(D4282="Unknown"),ISBLANK(I4282)),AND(NOT(N4282="Unknown"),ISBLANK(Q4282))),"Missing Information", INDEX(Table15[Entire Service Line Classification], MATCH(SUMIFS(Table15[Unique ID],Table15[System-Owned Portion],D4282,Table15[If Material Anything Other than "Lead" in Column E,Was Material Ever Previously Lead?],F4282,Table15[Customer-Owned Portion],N4282),Table15[Unique ID],0),0)))</f>
        <v>Non-lead</v>
      </c>
      <c r="W4282" s="189"/>
    </row>
    <row r="4283" spans="1:23" s="190" customFormat="1" ht="56.25" x14ac:dyDescent="0.25">
      <c r="A4283" s="180" t="s">
        <v>225</v>
      </c>
      <c r="B4283" s="181" t="s">
        <v>7929</v>
      </c>
      <c r="C4283" s="182" t="s">
        <v>225</v>
      </c>
      <c r="D4283" s="183" t="s">
        <v>36</v>
      </c>
      <c r="E4283" s="181" t="s">
        <v>35</v>
      </c>
      <c r="F4283" s="183" t="s">
        <v>35</v>
      </c>
      <c r="G4283" s="181" t="s">
        <v>7458</v>
      </c>
      <c r="H4283" s="184" t="s">
        <v>7090</v>
      </c>
      <c r="I4283" s="185" t="s">
        <v>190</v>
      </c>
      <c r="J4283" s="181" t="s">
        <v>35</v>
      </c>
      <c r="K4283" s="181" t="s">
        <v>225</v>
      </c>
      <c r="L4283" s="186" t="s">
        <v>225</v>
      </c>
      <c r="M4283" s="187" t="s">
        <v>225</v>
      </c>
      <c r="N4283" s="183" t="s">
        <v>36</v>
      </c>
      <c r="O4283" s="181" t="s">
        <v>7458</v>
      </c>
      <c r="P4283" s="184" t="s">
        <v>7090</v>
      </c>
      <c r="Q4283" s="185" t="s">
        <v>190</v>
      </c>
      <c r="R4283" s="181" t="s">
        <v>35</v>
      </c>
      <c r="S4283" s="181" t="s">
        <v>225</v>
      </c>
      <c r="T4283" s="186" t="s">
        <v>225</v>
      </c>
      <c r="U4283" s="187" t="s">
        <v>225</v>
      </c>
      <c r="V4283" s="188" t="str" cm="1">
        <f t="array" ref="V4283">IF(SUM(LEN(A4283:U4283))=0,"",IF(OR(OR(ISBLANK(E4283),SUM(LEN(B4283),LEN(C4283))=0),AND(NOT(D4283="Unknown"),ISBLANK(I4283)),AND(NOT(N4283="Unknown"),ISBLANK(Q4283))),"Missing Information", INDEX(Table15[Entire Service Line Classification], MATCH(SUMIFS(Table15[Unique ID],Table15[System-Owned Portion],D4283,Table15[If Material Anything Other than "Lead" in Column E,Was Material Ever Previously Lead?],F4283,Table15[Customer-Owned Portion],N4283),Table15[Unique ID],0),0)))</f>
        <v>Non-lead</v>
      </c>
      <c r="W4283" s="189"/>
    </row>
    <row r="4284" spans="1:23" s="190" customFormat="1" ht="56.25" x14ac:dyDescent="0.25">
      <c r="A4284" s="180" t="s">
        <v>225</v>
      </c>
      <c r="B4284" s="181" t="s">
        <v>7930</v>
      </c>
      <c r="C4284" s="182" t="s">
        <v>225</v>
      </c>
      <c r="D4284" s="183" t="s">
        <v>36</v>
      </c>
      <c r="E4284" s="181" t="s">
        <v>35</v>
      </c>
      <c r="F4284" s="183" t="s">
        <v>35</v>
      </c>
      <c r="G4284" s="181" t="s">
        <v>7458</v>
      </c>
      <c r="H4284" s="184" t="s">
        <v>7090</v>
      </c>
      <c r="I4284" s="185" t="s">
        <v>190</v>
      </c>
      <c r="J4284" s="181" t="s">
        <v>35</v>
      </c>
      <c r="K4284" s="181" t="s">
        <v>225</v>
      </c>
      <c r="L4284" s="186" t="s">
        <v>225</v>
      </c>
      <c r="M4284" s="187" t="s">
        <v>225</v>
      </c>
      <c r="N4284" s="183" t="s">
        <v>36</v>
      </c>
      <c r="O4284" s="181" t="s">
        <v>7458</v>
      </c>
      <c r="P4284" s="184" t="s">
        <v>7090</v>
      </c>
      <c r="Q4284" s="185" t="s">
        <v>190</v>
      </c>
      <c r="R4284" s="181" t="s">
        <v>35</v>
      </c>
      <c r="S4284" s="181" t="s">
        <v>225</v>
      </c>
      <c r="T4284" s="186" t="s">
        <v>225</v>
      </c>
      <c r="U4284" s="187" t="s">
        <v>225</v>
      </c>
      <c r="V4284" s="188" t="str" cm="1">
        <f t="array" ref="V4284">IF(SUM(LEN(A4284:U4284))=0,"",IF(OR(OR(ISBLANK(E4284),SUM(LEN(B4284),LEN(C4284))=0),AND(NOT(D4284="Unknown"),ISBLANK(I4284)),AND(NOT(N4284="Unknown"),ISBLANK(Q4284))),"Missing Information", INDEX(Table15[Entire Service Line Classification], MATCH(SUMIFS(Table15[Unique ID],Table15[System-Owned Portion],D4284,Table15[If Material Anything Other than "Lead" in Column E,Was Material Ever Previously Lead?],F4284,Table15[Customer-Owned Portion],N4284),Table15[Unique ID],0),0)))</f>
        <v>Non-lead</v>
      </c>
      <c r="W4284" s="189"/>
    </row>
    <row r="4285" spans="1:23" s="190" customFormat="1" ht="56.25" x14ac:dyDescent="0.25">
      <c r="A4285" s="180" t="s">
        <v>225</v>
      </c>
      <c r="B4285" s="181" t="s">
        <v>7931</v>
      </c>
      <c r="C4285" s="182" t="s">
        <v>225</v>
      </c>
      <c r="D4285" s="183" t="s">
        <v>36</v>
      </c>
      <c r="E4285" s="181" t="s">
        <v>35</v>
      </c>
      <c r="F4285" s="183" t="s">
        <v>35</v>
      </c>
      <c r="G4285" s="181" t="s">
        <v>7458</v>
      </c>
      <c r="H4285" s="184" t="s">
        <v>7090</v>
      </c>
      <c r="I4285" s="185" t="s">
        <v>190</v>
      </c>
      <c r="J4285" s="181" t="s">
        <v>35</v>
      </c>
      <c r="K4285" s="181" t="s">
        <v>225</v>
      </c>
      <c r="L4285" s="186" t="s">
        <v>225</v>
      </c>
      <c r="M4285" s="187" t="s">
        <v>225</v>
      </c>
      <c r="N4285" s="183" t="s">
        <v>36</v>
      </c>
      <c r="O4285" s="181" t="s">
        <v>7458</v>
      </c>
      <c r="P4285" s="184" t="s">
        <v>7090</v>
      </c>
      <c r="Q4285" s="185" t="s">
        <v>190</v>
      </c>
      <c r="R4285" s="181" t="s">
        <v>35</v>
      </c>
      <c r="S4285" s="181" t="s">
        <v>225</v>
      </c>
      <c r="T4285" s="186" t="s">
        <v>225</v>
      </c>
      <c r="U4285" s="187" t="s">
        <v>225</v>
      </c>
      <c r="V4285" s="188" t="str" cm="1">
        <f t="array" ref="V4285">IF(SUM(LEN(A4285:U4285))=0,"",IF(OR(OR(ISBLANK(E4285),SUM(LEN(B4285),LEN(C4285))=0),AND(NOT(D4285="Unknown"),ISBLANK(I4285)),AND(NOT(N4285="Unknown"),ISBLANK(Q4285))),"Missing Information", INDEX(Table15[Entire Service Line Classification], MATCH(SUMIFS(Table15[Unique ID],Table15[System-Owned Portion],D4285,Table15[If Material Anything Other than "Lead" in Column E,Was Material Ever Previously Lead?],F4285,Table15[Customer-Owned Portion],N4285),Table15[Unique ID],0),0)))</f>
        <v>Non-lead</v>
      </c>
      <c r="W4285" s="189"/>
    </row>
    <row r="4286" spans="1:23" s="190" customFormat="1" ht="56.25" x14ac:dyDescent="0.25">
      <c r="A4286" s="180" t="s">
        <v>225</v>
      </c>
      <c r="B4286" s="181" t="s">
        <v>7932</v>
      </c>
      <c r="C4286" s="182" t="s">
        <v>225</v>
      </c>
      <c r="D4286" s="183" t="s">
        <v>36</v>
      </c>
      <c r="E4286" s="181" t="s">
        <v>35</v>
      </c>
      <c r="F4286" s="183" t="s">
        <v>35</v>
      </c>
      <c r="G4286" s="181" t="s">
        <v>7458</v>
      </c>
      <c r="H4286" s="184" t="s">
        <v>7090</v>
      </c>
      <c r="I4286" s="185" t="s">
        <v>190</v>
      </c>
      <c r="J4286" s="181" t="s">
        <v>35</v>
      </c>
      <c r="K4286" s="181" t="s">
        <v>225</v>
      </c>
      <c r="L4286" s="186" t="s">
        <v>225</v>
      </c>
      <c r="M4286" s="187" t="s">
        <v>225</v>
      </c>
      <c r="N4286" s="183" t="s">
        <v>36</v>
      </c>
      <c r="O4286" s="181" t="s">
        <v>7458</v>
      </c>
      <c r="P4286" s="184" t="s">
        <v>7090</v>
      </c>
      <c r="Q4286" s="185" t="s">
        <v>190</v>
      </c>
      <c r="R4286" s="181" t="s">
        <v>35</v>
      </c>
      <c r="S4286" s="181" t="s">
        <v>225</v>
      </c>
      <c r="T4286" s="186" t="s">
        <v>225</v>
      </c>
      <c r="U4286" s="187" t="s">
        <v>225</v>
      </c>
      <c r="V4286" s="188" t="str" cm="1">
        <f t="array" ref="V4286">IF(SUM(LEN(A4286:U4286))=0,"",IF(OR(OR(ISBLANK(E4286),SUM(LEN(B4286),LEN(C4286))=0),AND(NOT(D4286="Unknown"),ISBLANK(I4286)),AND(NOT(N4286="Unknown"),ISBLANK(Q4286))),"Missing Information", INDEX(Table15[Entire Service Line Classification], MATCH(SUMIFS(Table15[Unique ID],Table15[System-Owned Portion],D4286,Table15[If Material Anything Other than "Lead" in Column E,Was Material Ever Previously Lead?],F4286,Table15[Customer-Owned Portion],N4286),Table15[Unique ID],0),0)))</f>
        <v>Non-lead</v>
      </c>
      <c r="W4286" s="189"/>
    </row>
    <row r="4287" spans="1:23" s="190" customFormat="1" ht="56.25" x14ac:dyDescent="0.25">
      <c r="A4287" s="180" t="s">
        <v>225</v>
      </c>
      <c r="B4287" s="181" t="s">
        <v>7933</v>
      </c>
      <c r="C4287" s="182" t="s">
        <v>225</v>
      </c>
      <c r="D4287" s="183" t="s">
        <v>36</v>
      </c>
      <c r="E4287" s="181" t="s">
        <v>35</v>
      </c>
      <c r="F4287" s="183" t="s">
        <v>35</v>
      </c>
      <c r="G4287" s="181" t="s">
        <v>7458</v>
      </c>
      <c r="H4287" s="184" t="s">
        <v>7090</v>
      </c>
      <c r="I4287" s="185" t="s">
        <v>190</v>
      </c>
      <c r="J4287" s="181" t="s">
        <v>35</v>
      </c>
      <c r="K4287" s="181" t="s">
        <v>225</v>
      </c>
      <c r="L4287" s="186" t="s">
        <v>225</v>
      </c>
      <c r="M4287" s="187" t="s">
        <v>225</v>
      </c>
      <c r="N4287" s="183" t="s">
        <v>36</v>
      </c>
      <c r="O4287" s="181" t="s">
        <v>7458</v>
      </c>
      <c r="P4287" s="184" t="s">
        <v>7090</v>
      </c>
      <c r="Q4287" s="185" t="s">
        <v>190</v>
      </c>
      <c r="R4287" s="181" t="s">
        <v>35</v>
      </c>
      <c r="S4287" s="181" t="s">
        <v>225</v>
      </c>
      <c r="T4287" s="186" t="s">
        <v>225</v>
      </c>
      <c r="U4287" s="187" t="s">
        <v>225</v>
      </c>
      <c r="V4287" s="188" t="str" cm="1">
        <f t="array" ref="V4287">IF(SUM(LEN(A4287:U4287))=0,"",IF(OR(OR(ISBLANK(E4287),SUM(LEN(B4287),LEN(C4287))=0),AND(NOT(D4287="Unknown"),ISBLANK(I4287)),AND(NOT(N4287="Unknown"),ISBLANK(Q4287))),"Missing Information", INDEX(Table15[Entire Service Line Classification], MATCH(SUMIFS(Table15[Unique ID],Table15[System-Owned Portion],D4287,Table15[If Material Anything Other than "Lead" in Column E,Was Material Ever Previously Lead?],F4287,Table15[Customer-Owned Portion],N4287),Table15[Unique ID],0),0)))</f>
        <v>Non-lead</v>
      </c>
      <c r="W4287" s="189"/>
    </row>
    <row r="4288" spans="1:23" s="190" customFormat="1" ht="56.25" x14ac:dyDescent="0.25">
      <c r="A4288" s="180" t="s">
        <v>225</v>
      </c>
      <c r="B4288" s="181" t="s">
        <v>7934</v>
      </c>
      <c r="C4288" s="182" t="s">
        <v>225</v>
      </c>
      <c r="D4288" s="183" t="s">
        <v>36</v>
      </c>
      <c r="E4288" s="181" t="s">
        <v>35</v>
      </c>
      <c r="F4288" s="183" t="s">
        <v>35</v>
      </c>
      <c r="G4288" s="181" t="s">
        <v>7458</v>
      </c>
      <c r="H4288" s="184" t="s">
        <v>7090</v>
      </c>
      <c r="I4288" s="185" t="s">
        <v>190</v>
      </c>
      <c r="J4288" s="181" t="s">
        <v>35</v>
      </c>
      <c r="K4288" s="181" t="s">
        <v>225</v>
      </c>
      <c r="L4288" s="186" t="s">
        <v>225</v>
      </c>
      <c r="M4288" s="187" t="s">
        <v>225</v>
      </c>
      <c r="N4288" s="183" t="s">
        <v>36</v>
      </c>
      <c r="O4288" s="181" t="s">
        <v>7458</v>
      </c>
      <c r="P4288" s="184" t="s">
        <v>7090</v>
      </c>
      <c r="Q4288" s="185" t="s">
        <v>190</v>
      </c>
      <c r="R4288" s="181" t="s">
        <v>35</v>
      </c>
      <c r="S4288" s="181" t="s">
        <v>225</v>
      </c>
      <c r="T4288" s="186" t="s">
        <v>225</v>
      </c>
      <c r="U4288" s="187" t="s">
        <v>225</v>
      </c>
      <c r="V4288" s="188" t="str" cm="1">
        <f t="array" ref="V4288">IF(SUM(LEN(A4288:U4288))=0,"",IF(OR(OR(ISBLANK(E4288),SUM(LEN(B4288),LEN(C4288))=0),AND(NOT(D4288="Unknown"),ISBLANK(I4288)),AND(NOT(N4288="Unknown"),ISBLANK(Q4288))),"Missing Information", INDEX(Table15[Entire Service Line Classification], MATCH(SUMIFS(Table15[Unique ID],Table15[System-Owned Portion],D4288,Table15[If Material Anything Other than "Lead" in Column E,Was Material Ever Previously Lead?],F4288,Table15[Customer-Owned Portion],N4288),Table15[Unique ID],0),0)))</f>
        <v>Non-lead</v>
      </c>
      <c r="W4288" s="189"/>
    </row>
    <row r="4289" spans="1:23" s="190" customFormat="1" ht="56.25" x14ac:dyDescent="0.25">
      <c r="A4289" s="180" t="s">
        <v>225</v>
      </c>
      <c r="B4289" s="181" t="s">
        <v>7935</v>
      </c>
      <c r="C4289" s="182" t="s">
        <v>225</v>
      </c>
      <c r="D4289" s="183" t="s">
        <v>36</v>
      </c>
      <c r="E4289" s="181" t="s">
        <v>35</v>
      </c>
      <c r="F4289" s="183" t="s">
        <v>35</v>
      </c>
      <c r="G4289" s="181" t="s">
        <v>7458</v>
      </c>
      <c r="H4289" s="184" t="s">
        <v>7090</v>
      </c>
      <c r="I4289" s="185" t="s">
        <v>190</v>
      </c>
      <c r="J4289" s="181" t="s">
        <v>35</v>
      </c>
      <c r="K4289" s="181" t="s">
        <v>225</v>
      </c>
      <c r="L4289" s="186" t="s">
        <v>225</v>
      </c>
      <c r="M4289" s="187" t="s">
        <v>225</v>
      </c>
      <c r="N4289" s="183" t="s">
        <v>36</v>
      </c>
      <c r="O4289" s="181" t="s">
        <v>7458</v>
      </c>
      <c r="P4289" s="184" t="s">
        <v>7090</v>
      </c>
      <c r="Q4289" s="185" t="s">
        <v>190</v>
      </c>
      <c r="R4289" s="181" t="s">
        <v>35</v>
      </c>
      <c r="S4289" s="181" t="s">
        <v>225</v>
      </c>
      <c r="T4289" s="186" t="s">
        <v>225</v>
      </c>
      <c r="U4289" s="187" t="s">
        <v>225</v>
      </c>
      <c r="V4289" s="188" t="str" cm="1">
        <f t="array" ref="V4289">IF(SUM(LEN(A4289:U4289))=0,"",IF(OR(OR(ISBLANK(E4289),SUM(LEN(B4289),LEN(C4289))=0),AND(NOT(D4289="Unknown"),ISBLANK(I4289)),AND(NOT(N4289="Unknown"),ISBLANK(Q4289))),"Missing Information", INDEX(Table15[Entire Service Line Classification], MATCH(SUMIFS(Table15[Unique ID],Table15[System-Owned Portion],D4289,Table15[If Material Anything Other than "Lead" in Column E,Was Material Ever Previously Lead?],F4289,Table15[Customer-Owned Portion],N4289),Table15[Unique ID],0),0)))</f>
        <v>Non-lead</v>
      </c>
      <c r="W4289" s="189"/>
    </row>
    <row r="4290" spans="1:23" s="190" customFormat="1" ht="56.25" x14ac:dyDescent="0.25">
      <c r="A4290" s="180" t="s">
        <v>225</v>
      </c>
      <c r="B4290" s="181" t="s">
        <v>7936</v>
      </c>
      <c r="C4290" s="182" t="s">
        <v>225</v>
      </c>
      <c r="D4290" s="183" t="s">
        <v>36</v>
      </c>
      <c r="E4290" s="181" t="s">
        <v>35</v>
      </c>
      <c r="F4290" s="183" t="s">
        <v>35</v>
      </c>
      <c r="G4290" s="181" t="s">
        <v>7458</v>
      </c>
      <c r="H4290" s="184" t="s">
        <v>7090</v>
      </c>
      <c r="I4290" s="185" t="s">
        <v>190</v>
      </c>
      <c r="J4290" s="181" t="s">
        <v>35</v>
      </c>
      <c r="K4290" s="181" t="s">
        <v>225</v>
      </c>
      <c r="L4290" s="186" t="s">
        <v>225</v>
      </c>
      <c r="M4290" s="187" t="s">
        <v>225</v>
      </c>
      <c r="N4290" s="183" t="s">
        <v>36</v>
      </c>
      <c r="O4290" s="181" t="s">
        <v>7458</v>
      </c>
      <c r="P4290" s="184" t="s">
        <v>7090</v>
      </c>
      <c r="Q4290" s="185" t="s">
        <v>190</v>
      </c>
      <c r="R4290" s="181" t="s">
        <v>35</v>
      </c>
      <c r="S4290" s="181" t="s">
        <v>225</v>
      </c>
      <c r="T4290" s="186" t="s">
        <v>225</v>
      </c>
      <c r="U4290" s="187" t="s">
        <v>225</v>
      </c>
      <c r="V4290" s="188" t="str" cm="1">
        <f t="array" ref="V4290">IF(SUM(LEN(A4290:U4290))=0,"",IF(OR(OR(ISBLANK(E4290),SUM(LEN(B4290),LEN(C4290))=0),AND(NOT(D4290="Unknown"),ISBLANK(I4290)),AND(NOT(N4290="Unknown"),ISBLANK(Q4290))),"Missing Information", INDEX(Table15[Entire Service Line Classification], MATCH(SUMIFS(Table15[Unique ID],Table15[System-Owned Portion],D4290,Table15[If Material Anything Other than "Lead" in Column E,Was Material Ever Previously Lead?],F4290,Table15[Customer-Owned Portion],N4290),Table15[Unique ID],0),0)))</f>
        <v>Non-lead</v>
      </c>
      <c r="W4290" s="189"/>
    </row>
    <row r="4291" spans="1:23" s="190" customFormat="1" ht="56.25" x14ac:dyDescent="0.25">
      <c r="A4291" s="180" t="s">
        <v>225</v>
      </c>
      <c r="B4291" s="181" t="s">
        <v>7937</v>
      </c>
      <c r="C4291" s="182" t="s">
        <v>225</v>
      </c>
      <c r="D4291" s="183" t="s">
        <v>36</v>
      </c>
      <c r="E4291" s="181" t="s">
        <v>35</v>
      </c>
      <c r="F4291" s="183" t="s">
        <v>35</v>
      </c>
      <c r="G4291" s="181" t="s">
        <v>7352</v>
      </c>
      <c r="H4291" s="184" t="s">
        <v>7090</v>
      </c>
      <c r="I4291" s="185" t="s">
        <v>190</v>
      </c>
      <c r="J4291" s="181" t="s">
        <v>35</v>
      </c>
      <c r="K4291" s="181" t="s">
        <v>225</v>
      </c>
      <c r="L4291" s="186" t="s">
        <v>225</v>
      </c>
      <c r="M4291" s="187" t="s">
        <v>225</v>
      </c>
      <c r="N4291" s="183" t="s">
        <v>36</v>
      </c>
      <c r="O4291" s="181" t="s">
        <v>7352</v>
      </c>
      <c r="P4291" s="184" t="s">
        <v>7090</v>
      </c>
      <c r="Q4291" s="185" t="s">
        <v>190</v>
      </c>
      <c r="R4291" s="181" t="s">
        <v>35</v>
      </c>
      <c r="S4291" s="181" t="s">
        <v>225</v>
      </c>
      <c r="T4291" s="186" t="s">
        <v>225</v>
      </c>
      <c r="U4291" s="187" t="s">
        <v>225</v>
      </c>
      <c r="V4291" s="188" t="str" cm="1">
        <f t="array" ref="V4291">IF(SUM(LEN(A4291:U4291))=0,"",IF(OR(OR(ISBLANK(E4291),SUM(LEN(B4291),LEN(C4291))=0),AND(NOT(D4291="Unknown"),ISBLANK(I4291)),AND(NOT(N4291="Unknown"),ISBLANK(Q4291))),"Missing Information", INDEX(Table15[Entire Service Line Classification], MATCH(SUMIFS(Table15[Unique ID],Table15[System-Owned Portion],D4291,Table15[If Material Anything Other than "Lead" in Column E,Was Material Ever Previously Lead?],F4291,Table15[Customer-Owned Portion],N4291),Table15[Unique ID],0),0)))</f>
        <v>Non-lead</v>
      </c>
      <c r="W4291" s="189"/>
    </row>
    <row r="4292" spans="1:23" s="190" customFormat="1" ht="56.25" x14ac:dyDescent="0.25">
      <c r="A4292" s="180" t="s">
        <v>225</v>
      </c>
      <c r="B4292" s="181" t="s">
        <v>7938</v>
      </c>
      <c r="C4292" s="182" t="s">
        <v>225</v>
      </c>
      <c r="D4292" s="183" t="s">
        <v>36</v>
      </c>
      <c r="E4292" s="181" t="s">
        <v>35</v>
      </c>
      <c r="F4292" s="183" t="s">
        <v>35</v>
      </c>
      <c r="G4292" s="181" t="s">
        <v>7352</v>
      </c>
      <c r="H4292" s="184" t="s">
        <v>7090</v>
      </c>
      <c r="I4292" s="185" t="s">
        <v>190</v>
      </c>
      <c r="J4292" s="181" t="s">
        <v>35</v>
      </c>
      <c r="K4292" s="181" t="s">
        <v>225</v>
      </c>
      <c r="L4292" s="186" t="s">
        <v>225</v>
      </c>
      <c r="M4292" s="187" t="s">
        <v>225</v>
      </c>
      <c r="N4292" s="183" t="s">
        <v>36</v>
      </c>
      <c r="O4292" s="181" t="s">
        <v>7352</v>
      </c>
      <c r="P4292" s="184" t="s">
        <v>7090</v>
      </c>
      <c r="Q4292" s="185" t="s">
        <v>190</v>
      </c>
      <c r="R4292" s="181" t="s">
        <v>35</v>
      </c>
      <c r="S4292" s="181" t="s">
        <v>225</v>
      </c>
      <c r="T4292" s="186" t="s">
        <v>225</v>
      </c>
      <c r="U4292" s="187" t="s">
        <v>225</v>
      </c>
      <c r="V4292" s="188" t="str" cm="1">
        <f t="array" ref="V4292">IF(SUM(LEN(A4292:U4292))=0,"",IF(OR(OR(ISBLANK(E4292),SUM(LEN(B4292),LEN(C4292))=0),AND(NOT(D4292="Unknown"),ISBLANK(I4292)),AND(NOT(N4292="Unknown"),ISBLANK(Q4292))),"Missing Information", INDEX(Table15[Entire Service Line Classification], MATCH(SUMIFS(Table15[Unique ID],Table15[System-Owned Portion],D4292,Table15[If Material Anything Other than "Lead" in Column E,Was Material Ever Previously Lead?],F4292,Table15[Customer-Owned Portion],N4292),Table15[Unique ID],0),0)))</f>
        <v>Non-lead</v>
      </c>
      <c r="W4292" s="189"/>
    </row>
    <row r="4293" spans="1:23" s="190" customFormat="1" ht="56.25" x14ac:dyDescent="0.25">
      <c r="A4293" s="180" t="s">
        <v>225</v>
      </c>
      <c r="B4293" s="181" t="s">
        <v>7939</v>
      </c>
      <c r="C4293" s="182" t="s">
        <v>225</v>
      </c>
      <c r="D4293" s="183" t="s">
        <v>36</v>
      </c>
      <c r="E4293" s="181" t="s">
        <v>35</v>
      </c>
      <c r="F4293" s="183" t="s">
        <v>35</v>
      </c>
      <c r="G4293" s="181" t="s">
        <v>7458</v>
      </c>
      <c r="H4293" s="184" t="s">
        <v>7090</v>
      </c>
      <c r="I4293" s="185" t="s">
        <v>190</v>
      </c>
      <c r="J4293" s="181" t="s">
        <v>35</v>
      </c>
      <c r="K4293" s="181" t="s">
        <v>225</v>
      </c>
      <c r="L4293" s="186" t="s">
        <v>225</v>
      </c>
      <c r="M4293" s="187" t="s">
        <v>225</v>
      </c>
      <c r="N4293" s="183" t="s">
        <v>36</v>
      </c>
      <c r="O4293" s="181" t="s">
        <v>7458</v>
      </c>
      <c r="P4293" s="184" t="s">
        <v>7090</v>
      </c>
      <c r="Q4293" s="185" t="s">
        <v>190</v>
      </c>
      <c r="R4293" s="181" t="s">
        <v>35</v>
      </c>
      <c r="S4293" s="181" t="s">
        <v>225</v>
      </c>
      <c r="T4293" s="186" t="s">
        <v>225</v>
      </c>
      <c r="U4293" s="187" t="s">
        <v>225</v>
      </c>
      <c r="V4293" s="188" t="str" cm="1">
        <f t="array" ref="V4293">IF(SUM(LEN(A4293:U4293))=0,"",IF(OR(OR(ISBLANK(E4293),SUM(LEN(B4293),LEN(C4293))=0),AND(NOT(D4293="Unknown"),ISBLANK(I4293)),AND(NOT(N4293="Unknown"),ISBLANK(Q4293))),"Missing Information", INDEX(Table15[Entire Service Line Classification], MATCH(SUMIFS(Table15[Unique ID],Table15[System-Owned Portion],D4293,Table15[If Material Anything Other than "Lead" in Column E,Was Material Ever Previously Lead?],F4293,Table15[Customer-Owned Portion],N4293),Table15[Unique ID],0),0)))</f>
        <v>Non-lead</v>
      </c>
      <c r="W4293" s="189"/>
    </row>
    <row r="4294" spans="1:23" s="190" customFormat="1" ht="56.25" x14ac:dyDescent="0.25">
      <c r="A4294" s="180" t="s">
        <v>225</v>
      </c>
      <c r="B4294" s="181" t="s">
        <v>7940</v>
      </c>
      <c r="C4294" s="182" t="s">
        <v>225</v>
      </c>
      <c r="D4294" s="183" t="s">
        <v>36</v>
      </c>
      <c r="E4294" s="181" t="s">
        <v>35</v>
      </c>
      <c r="F4294" s="183" t="s">
        <v>35</v>
      </c>
      <c r="G4294" s="181" t="s">
        <v>7458</v>
      </c>
      <c r="H4294" s="184" t="s">
        <v>7090</v>
      </c>
      <c r="I4294" s="185" t="s">
        <v>190</v>
      </c>
      <c r="J4294" s="181" t="s">
        <v>35</v>
      </c>
      <c r="K4294" s="181" t="s">
        <v>225</v>
      </c>
      <c r="L4294" s="186" t="s">
        <v>225</v>
      </c>
      <c r="M4294" s="187" t="s">
        <v>225</v>
      </c>
      <c r="N4294" s="183" t="s">
        <v>36</v>
      </c>
      <c r="O4294" s="181" t="s">
        <v>7458</v>
      </c>
      <c r="P4294" s="184" t="s">
        <v>7090</v>
      </c>
      <c r="Q4294" s="185" t="s">
        <v>190</v>
      </c>
      <c r="R4294" s="181" t="s">
        <v>35</v>
      </c>
      <c r="S4294" s="181" t="s">
        <v>225</v>
      </c>
      <c r="T4294" s="186" t="s">
        <v>225</v>
      </c>
      <c r="U4294" s="187" t="s">
        <v>225</v>
      </c>
      <c r="V4294" s="188" t="str" cm="1">
        <f t="array" ref="V4294">IF(SUM(LEN(A4294:U4294))=0,"",IF(OR(OR(ISBLANK(E4294),SUM(LEN(B4294),LEN(C4294))=0),AND(NOT(D4294="Unknown"),ISBLANK(I4294)),AND(NOT(N4294="Unknown"),ISBLANK(Q4294))),"Missing Information", INDEX(Table15[Entire Service Line Classification], MATCH(SUMIFS(Table15[Unique ID],Table15[System-Owned Portion],D4294,Table15[If Material Anything Other than "Lead" in Column E,Was Material Ever Previously Lead?],F4294,Table15[Customer-Owned Portion],N4294),Table15[Unique ID],0),0)))</f>
        <v>Non-lead</v>
      </c>
      <c r="W4294" s="189"/>
    </row>
    <row r="4295" spans="1:23" s="190" customFormat="1" ht="56.25" x14ac:dyDescent="0.25">
      <c r="A4295" s="180" t="s">
        <v>225</v>
      </c>
      <c r="B4295" s="181" t="s">
        <v>7941</v>
      </c>
      <c r="C4295" s="182" t="s">
        <v>225</v>
      </c>
      <c r="D4295" s="183" t="s">
        <v>36</v>
      </c>
      <c r="E4295" s="181" t="s">
        <v>35</v>
      </c>
      <c r="F4295" s="183" t="s">
        <v>35</v>
      </c>
      <c r="G4295" s="181" t="s">
        <v>7603</v>
      </c>
      <c r="H4295" s="184" t="s">
        <v>7090</v>
      </c>
      <c r="I4295" s="185" t="s">
        <v>190</v>
      </c>
      <c r="J4295" s="181" t="s">
        <v>35</v>
      </c>
      <c r="K4295" s="181" t="s">
        <v>225</v>
      </c>
      <c r="L4295" s="186" t="s">
        <v>225</v>
      </c>
      <c r="M4295" s="187" t="s">
        <v>225</v>
      </c>
      <c r="N4295" s="183" t="s">
        <v>36</v>
      </c>
      <c r="O4295" s="181" t="s">
        <v>7603</v>
      </c>
      <c r="P4295" s="184" t="s">
        <v>7090</v>
      </c>
      <c r="Q4295" s="185" t="s">
        <v>190</v>
      </c>
      <c r="R4295" s="181" t="s">
        <v>35</v>
      </c>
      <c r="S4295" s="181" t="s">
        <v>225</v>
      </c>
      <c r="T4295" s="186" t="s">
        <v>225</v>
      </c>
      <c r="U4295" s="187" t="s">
        <v>225</v>
      </c>
      <c r="V4295" s="188" t="str" cm="1">
        <f t="array" ref="V4295">IF(SUM(LEN(A4295:U4295))=0,"",IF(OR(OR(ISBLANK(E4295),SUM(LEN(B4295),LEN(C4295))=0),AND(NOT(D4295="Unknown"),ISBLANK(I4295)),AND(NOT(N4295="Unknown"),ISBLANK(Q4295))),"Missing Information", INDEX(Table15[Entire Service Line Classification], MATCH(SUMIFS(Table15[Unique ID],Table15[System-Owned Portion],D4295,Table15[If Material Anything Other than "Lead" in Column E,Was Material Ever Previously Lead?],F4295,Table15[Customer-Owned Portion],N4295),Table15[Unique ID],0),0)))</f>
        <v>Non-lead</v>
      </c>
      <c r="W4295" s="189"/>
    </row>
    <row r="4296" spans="1:23" s="190" customFormat="1" ht="56.25" x14ac:dyDescent="0.25">
      <c r="A4296" s="180" t="s">
        <v>225</v>
      </c>
      <c r="B4296" s="181" t="s">
        <v>7942</v>
      </c>
      <c r="C4296" s="182" t="s">
        <v>225</v>
      </c>
      <c r="D4296" s="183" t="s">
        <v>36</v>
      </c>
      <c r="E4296" s="181" t="s">
        <v>35</v>
      </c>
      <c r="F4296" s="183" t="s">
        <v>35</v>
      </c>
      <c r="G4296" s="181" t="s">
        <v>7400</v>
      </c>
      <c r="H4296" s="184" t="s">
        <v>7090</v>
      </c>
      <c r="I4296" s="185" t="s">
        <v>190</v>
      </c>
      <c r="J4296" s="181" t="s">
        <v>35</v>
      </c>
      <c r="K4296" s="181" t="s">
        <v>225</v>
      </c>
      <c r="L4296" s="186" t="s">
        <v>225</v>
      </c>
      <c r="M4296" s="187" t="s">
        <v>225</v>
      </c>
      <c r="N4296" s="183" t="s">
        <v>36</v>
      </c>
      <c r="O4296" s="181" t="s">
        <v>7400</v>
      </c>
      <c r="P4296" s="184" t="s">
        <v>7090</v>
      </c>
      <c r="Q4296" s="185" t="s">
        <v>190</v>
      </c>
      <c r="R4296" s="181" t="s">
        <v>35</v>
      </c>
      <c r="S4296" s="181" t="s">
        <v>225</v>
      </c>
      <c r="T4296" s="186" t="s">
        <v>225</v>
      </c>
      <c r="U4296" s="187" t="s">
        <v>225</v>
      </c>
      <c r="V4296" s="188" t="str" cm="1">
        <f t="array" ref="V4296">IF(SUM(LEN(A4296:U4296))=0,"",IF(OR(OR(ISBLANK(E4296),SUM(LEN(B4296),LEN(C4296))=0),AND(NOT(D4296="Unknown"),ISBLANK(I4296)),AND(NOT(N4296="Unknown"),ISBLANK(Q4296))),"Missing Information", INDEX(Table15[Entire Service Line Classification], MATCH(SUMIFS(Table15[Unique ID],Table15[System-Owned Portion],D4296,Table15[If Material Anything Other than "Lead" in Column E,Was Material Ever Previously Lead?],F4296,Table15[Customer-Owned Portion],N4296),Table15[Unique ID],0),0)))</f>
        <v>Non-lead</v>
      </c>
      <c r="W4296" s="189"/>
    </row>
    <row r="4297" spans="1:23" s="190" customFormat="1" ht="56.25" x14ac:dyDescent="0.25">
      <c r="A4297" s="180" t="s">
        <v>225</v>
      </c>
      <c r="B4297" s="181" t="s">
        <v>7943</v>
      </c>
      <c r="C4297" s="182" t="s">
        <v>225</v>
      </c>
      <c r="D4297" s="183" t="s">
        <v>36</v>
      </c>
      <c r="E4297" s="181" t="s">
        <v>35</v>
      </c>
      <c r="F4297" s="183" t="s">
        <v>35</v>
      </c>
      <c r="G4297" s="181" t="s">
        <v>7944</v>
      </c>
      <c r="H4297" s="184" t="s">
        <v>7090</v>
      </c>
      <c r="I4297" s="185" t="s">
        <v>190</v>
      </c>
      <c r="J4297" s="181" t="s">
        <v>35</v>
      </c>
      <c r="K4297" s="181" t="s">
        <v>225</v>
      </c>
      <c r="L4297" s="186" t="s">
        <v>225</v>
      </c>
      <c r="M4297" s="187" t="s">
        <v>225</v>
      </c>
      <c r="N4297" s="183" t="s">
        <v>36</v>
      </c>
      <c r="O4297" s="181" t="s">
        <v>7944</v>
      </c>
      <c r="P4297" s="184" t="s">
        <v>7090</v>
      </c>
      <c r="Q4297" s="185" t="s">
        <v>190</v>
      </c>
      <c r="R4297" s="181" t="s">
        <v>35</v>
      </c>
      <c r="S4297" s="181" t="s">
        <v>225</v>
      </c>
      <c r="T4297" s="186" t="s">
        <v>225</v>
      </c>
      <c r="U4297" s="187" t="s">
        <v>225</v>
      </c>
      <c r="V4297" s="188" t="str" cm="1">
        <f t="array" ref="V4297">IF(SUM(LEN(A4297:U4297))=0,"",IF(OR(OR(ISBLANK(E4297),SUM(LEN(B4297),LEN(C4297))=0),AND(NOT(D4297="Unknown"),ISBLANK(I4297)),AND(NOT(N4297="Unknown"),ISBLANK(Q4297))),"Missing Information", INDEX(Table15[Entire Service Line Classification], MATCH(SUMIFS(Table15[Unique ID],Table15[System-Owned Portion],D4297,Table15[If Material Anything Other than "Lead" in Column E,Was Material Ever Previously Lead?],F4297,Table15[Customer-Owned Portion],N4297),Table15[Unique ID],0),0)))</f>
        <v>Non-lead</v>
      </c>
      <c r="W4297" s="189"/>
    </row>
    <row r="4298" spans="1:23" s="190" customFormat="1" ht="56.25" x14ac:dyDescent="0.25">
      <c r="A4298" s="180" t="s">
        <v>225</v>
      </c>
      <c r="B4298" s="181" t="s">
        <v>7945</v>
      </c>
      <c r="C4298" s="182" t="s">
        <v>225</v>
      </c>
      <c r="D4298" s="183" t="s">
        <v>36</v>
      </c>
      <c r="E4298" s="181" t="s">
        <v>35</v>
      </c>
      <c r="F4298" s="183" t="s">
        <v>35</v>
      </c>
      <c r="G4298" s="181" t="s">
        <v>7944</v>
      </c>
      <c r="H4298" s="184" t="s">
        <v>7090</v>
      </c>
      <c r="I4298" s="185" t="s">
        <v>190</v>
      </c>
      <c r="J4298" s="181" t="s">
        <v>35</v>
      </c>
      <c r="K4298" s="181" t="s">
        <v>225</v>
      </c>
      <c r="L4298" s="186" t="s">
        <v>225</v>
      </c>
      <c r="M4298" s="187" t="s">
        <v>225</v>
      </c>
      <c r="N4298" s="183" t="s">
        <v>36</v>
      </c>
      <c r="O4298" s="181" t="s">
        <v>7944</v>
      </c>
      <c r="P4298" s="184" t="s">
        <v>7090</v>
      </c>
      <c r="Q4298" s="185" t="s">
        <v>190</v>
      </c>
      <c r="R4298" s="181" t="s">
        <v>35</v>
      </c>
      <c r="S4298" s="181" t="s">
        <v>225</v>
      </c>
      <c r="T4298" s="186" t="s">
        <v>225</v>
      </c>
      <c r="U4298" s="187" t="s">
        <v>225</v>
      </c>
      <c r="V4298" s="188" t="str" cm="1">
        <f t="array" ref="V4298">IF(SUM(LEN(A4298:U4298))=0,"",IF(OR(OR(ISBLANK(E4298),SUM(LEN(B4298),LEN(C4298))=0),AND(NOT(D4298="Unknown"),ISBLANK(I4298)),AND(NOT(N4298="Unknown"),ISBLANK(Q4298))),"Missing Information", INDEX(Table15[Entire Service Line Classification], MATCH(SUMIFS(Table15[Unique ID],Table15[System-Owned Portion],D4298,Table15[If Material Anything Other than "Lead" in Column E,Was Material Ever Previously Lead?],F4298,Table15[Customer-Owned Portion],N4298),Table15[Unique ID],0),0)))</f>
        <v>Non-lead</v>
      </c>
      <c r="W4298" s="189"/>
    </row>
    <row r="4299" spans="1:23" s="190" customFormat="1" ht="56.25" x14ac:dyDescent="0.25">
      <c r="A4299" s="180" t="s">
        <v>225</v>
      </c>
      <c r="B4299" s="181" t="s">
        <v>7946</v>
      </c>
      <c r="C4299" s="182" t="s">
        <v>225</v>
      </c>
      <c r="D4299" s="183" t="s">
        <v>36</v>
      </c>
      <c r="E4299" s="181" t="s">
        <v>35</v>
      </c>
      <c r="F4299" s="183" t="s">
        <v>35</v>
      </c>
      <c r="G4299" s="181" t="s">
        <v>7944</v>
      </c>
      <c r="H4299" s="184" t="s">
        <v>7090</v>
      </c>
      <c r="I4299" s="185" t="s">
        <v>190</v>
      </c>
      <c r="J4299" s="181" t="s">
        <v>35</v>
      </c>
      <c r="K4299" s="181" t="s">
        <v>225</v>
      </c>
      <c r="L4299" s="186" t="s">
        <v>225</v>
      </c>
      <c r="M4299" s="187" t="s">
        <v>225</v>
      </c>
      <c r="N4299" s="183" t="s">
        <v>36</v>
      </c>
      <c r="O4299" s="181" t="s">
        <v>7944</v>
      </c>
      <c r="P4299" s="184" t="s">
        <v>7090</v>
      </c>
      <c r="Q4299" s="185" t="s">
        <v>190</v>
      </c>
      <c r="R4299" s="181" t="s">
        <v>35</v>
      </c>
      <c r="S4299" s="181" t="s">
        <v>225</v>
      </c>
      <c r="T4299" s="186" t="s">
        <v>225</v>
      </c>
      <c r="U4299" s="187" t="s">
        <v>225</v>
      </c>
      <c r="V4299" s="188" t="str" cm="1">
        <f t="array" ref="V4299">IF(SUM(LEN(A4299:U4299))=0,"",IF(OR(OR(ISBLANK(E4299),SUM(LEN(B4299),LEN(C4299))=0),AND(NOT(D4299="Unknown"),ISBLANK(I4299)),AND(NOT(N4299="Unknown"),ISBLANK(Q4299))),"Missing Information", INDEX(Table15[Entire Service Line Classification], MATCH(SUMIFS(Table15[Unique ID],Table15[System-Owned Portion],D4299,Table15[If Material Anything Other than "Lead" in Column E,Was Material Ever Previously Lead?],F4299,Table15[Customer-Owned Portion],N4299),Table15[Unique ID],0),0)))</f>
        <v>Non-lead</v>
      </c>
      <c r="W4299" s="189"/>
    </row>
    <row r="4300" spans="1:23" s="190" customFormat="1" ht="56.25" x14ac:dyDescent="0.25">
      <c r="A4300" s="180" t="s">
        <v>225</v>
      </c>
      <c r="B4300" s="181" t="s">
        <v>7947</v>
      </c>
      <c r="C4300" s="182" t="s">
        <v>225</v>
      </c>
      <c r="D4300" s="183" t="s">
        <v>36</v>
      </c>
      <c r="E4300" s="181" t="s">
        <v>35</v>
      </c>
      <c r="F4300" s="183" t="s">
        <v>35</v>
      </c>
      <c r="G4300" s="181" t="s">
        <v>7352</v>
      </c>
      <c r="H4300" s="184" t="s">
        <v>7090</v>
      </c>
      <c r="I4300" s="185" t="s">
        <v>190</v>
      </c>
      <c r="J4300" s="181" t="s">
        <v>35</v>
      </c>
      <c r="K4300" s="181" t="s">
        <v>225</v>
      </c>
      <c r="L4300" s="186" t="s">
        <v>225</v>
      </c>
      <c r="M4300" s="187" t="s">
        <v>225</v>
      </c>
      <c r="N4300" s="183" t="s">
        <v>36</v>
      </c>
      <c r="O4300" s="181" t="s">
        <v>7352</v>
      </c>
      <c r="P4300" s="184" t="s">
        <v>7090</v>
      </c>
      <c r="Q4300" s="185" t="s">
        <v>190</v>
      </c>
      <c r="R4300" s="181" t="s">
        <v>35</v>
      </c>
      <c r="S4300" s="181" t="s">
        <v>225</v>
      </c>
      <c r="T4300" s="186" t="s">
        <v>225</v>
      </c>
      <c r="U4300" s="187" t="s">
        <v>225</v>
      </c>
      <c r="V4300" s="188" t="str" cm="1">
        <f t="array" ref="V4300">IF(SUM(LEN(A4300:U4300))=0,"",IF(OR(OR(ISBLANK(E4300),SUM(LEN(B4300),LEN(C4300))=0),AND(NOT(D4300="Unknown"),ISBLANK(I4300)),AND(NOT(N4300="Unknown"),ISBLANK(Q4300))),"Missing Information", INDEX(Table15[Entire Service Line Classification], MATCH(SUMIFS(Table15[Unique ID],Table15[System-Owned Portion],D4300,Table15[If Material Anything Other than "Lead" in Column E,Was Material Ever Previously Lead?],F4300,Table15[Customer-Owned Portion],N4300),Table15[Unique ID],0),0)))</f>
        <v>Non-lead</v>
      </c>
      <c r="W4300" s="189"/>
    </row>
    <row r="4301" spans="1:23" s="190" customFormat="1" ht="56.25" x14ac:dyDescent="0.25">
      <c r="A4301" s="180" t="s">
        <v>225</v>
      </c>
      <c r="B4301" s="181" t="s">
        <v>7948</v>
      </c>
      <c r="C4301" s="182" t="s">
        <v>225</v>
      </c>
      <c r="D4301" s="183" t="s">
        <v>36</v>
      </c>
      <c r="E4301" s="181" t="s">
        <v>35</v>
      </c>
      <c r="F4301" s="183" t="s">
        <v>35</v>
      </c>
      <c r="G4301" s="181" t="s">
        <v>7603</v>
      </c>
      <c r="H4301" s="184" t="s">
        <v>7090</v>
      </c>
      <c r="I4301" s="185" t="s">
        <v>190</v>
      </c>
      <c r="J4301" s="181" t="s">
        <v>35</v>
      </c>
      <c r="K4301" s="181" t="s">
        <v>225</v>
      </c>
      <c r="L4301" s="186" t="s">
        <v>225</v>
      </c>
      <c r="M4301" s="187" t="s">
        <v>225</v>
      </c>
      <c r="N4301" s="183" t="s">
        <v>36</v>
      </c>
      <c r="O4301" s="181" t="s">
        <v>7603</v>
      </c>
      <c r="P4301" s="184" t="s">
        <v>7090</v>
      </c>
      <c r="Q4301" s="185" t="s">
        <v>190</v>
      </c>
      <c r="R4301" s="181" t="s">
        <v>35</v>
      </c>
      <c r="S4301" s="181" t="s">
        <v>225</v>
      </c>
      <c r="T4301" s="186" t="s">
        <v>225</v>
      </c>
      <c r="U4301" s="187" t="s">
        <v>225</v>
      </c>
      <c r="V4301" s="188" t="str" cm="1">
        <f t="array" ref="V4301">IF(SUM(LEN(A4301:U4301))=0,"",IF(OR(OR(ISBLANK(E4301),SUM(LEN(B4301),LEN(C4301))=0),AND(NOT(D4301="Unknown"),ISBLANK(I4301)),AND(NOT(N4301="Unknown"),ISBLANK(Q4301))),"Missing Information", INDEX(Table15[Entire Service Line Classification], MATCH(SUMIFS(Table15[Unique ID],Table15[System-Owned Portion],D4301,Table15[If Material Anything Other than "Lead" in Column E,Was Material Ever Previously Lead?],F4301,Table15[Customer-Owned Portion],N4301),Table15[Unique ID],0),0)))</f>
        <v>Non-lead</v>
      </c>
      <c r="W4301" s="189"/>
    </row>
    <row r="4302" spans="1:23" s="190" customFormat="1" ht="56.25" x14ac:dyDescent="0.25">
      <c r="A4302" s="180" t="s">
        <v>225</v>
      </c>
      <c r="B4302" s="181" t="s">
        <v>7949</v>
      </c>
      <c r="C4302" s="182" t="s">
        <v>225</v>
      </c>
      <c r="D4302" s="183" t="s">
        <v>36</v>
      </c>
      <c r="E4302" s="181" t="s">
        <v>35</v>
      </c>
      <c r="F4302" s="183" t="s">
        <v>35</v>
      </c>
      <c r="G4302" s="181" t="s">
        <v>7369</v>
      </c>
      <c r="H4302" s="184" t="s">
        <v>7090</v>
      </c>
      <c r="I4302" s="185" t="s">
        <v>190</v>
      </c>
      <c r="J4302" s="181" t="s">
        <v>35</v>
      </c>
      <c r="K4302" s="181" t="s">
        <v>225</v>
      </c>
      <c r="L4302" s="186" t="s">
        <v>225</v>
      </c>
      <c r="M4302" s="187" t="s">
        <v>225</v>
      </c>
      <c r="N4302" s="183" t="s">
        <v>36</v>
      </c>
      <c r="O4302" s="181" t="s">
        <v>7369</v>
      </c>
      <c r="P4302" s="184" t="s">
        <v>7090</v>
      </c>
      <c r="Q4302" s="185" t="s">
        <v>190</v>
      </c>
      <c r="R4302" s="181" t="s">
        <v>35</v>
      </c>
      <c r="S4302" s="181" t="s">
        <v>225</v>
      </c>
      <c r="T4302" s="186" t="s">
        <v>225</v>
      </c>
      <c r="U4302" s="187" t="s">
        <v>225</v>
      </c>
      <c r="V4302" s="188" t="str" cm="1">
        <f t="array" ref="V4302">IF(SUM(LEN(A4302:U4302))=0,"",IF(OR(OR(ISBLANK(E4302),SUM(LEN(B4302),LEN(C4302))=0),AND(NOT(D4302="Unknown"),ISBLANK(I4302)),AND(NOT(N4302="Unknown"),ISBLANK(Q4302))),"Missing Information", INDEX(Table15[Entire Service Line Classification], MATCH(SUMIFS(Table15[Unique ID],Table15[System-Owned Portion],D4302,Table15[If Material Anything Other than "Lead" in Column E,Was Material Ever Previously Lead?],F4302,Table15[Customer-Owned Portion],N4302),Table15[Unique ID],0),0)))</f>
        <v>Non-lead</v>
      </c>
      <c r="W4302" s="189"/>
    </row>
    <row r="4303" spans="1:23" s="190" customFormat="1" ht="56.25" x14ac:dyDescent="0.25">
      <c r="A4303" s="180" t="s">
        <v>225</v>
      </c>
      <c r="B4303" s="181" t="s">
        <v>7950</v>
      </c>
      <c r="C4303" s="182" t="s">
        <v>225</v>
      </c>
      <c r="D4303" s="183" t="s">
        <v>36</v>
      </c>
      <c r="E4303" s="181" t="s">
        <v>35</v>
      </c>
      <c r="F4303" s="183" t="s">
        <v>35</v>
      </c>
      <c r="G4303" s="181" t="s">
        <v>7603</v>
      </c>
      <c r="H4303" s="184" t="s">
        <v>7090</v>
      </c>
      <c r="I4303" s="185" t="s">
        <v>190</v>
      </c>
      <c r="J4303" s="181" t="s">
        <v>35</v>
      </c>
      <c r="K4303" s="181" t="s">
        <v>225</v>
      </c>
      <c r="L4303" s="186" t="s">
        <v>225</v>
      </c>
      <c r="M4303" s="187" t="s">
        <v>225</v>
      </c>
      <c r="N4303" s="183" t="s">
        <v>36</v>
      </c>
      <c r="O4303" s="181" t="s">
        <v>7603</v>
      </c>
      <c r="P4303" s="184" t="s">
        <v>7090</v>
      </c>
      <c r="Q4303" s="185" t="s">
        <v>190</v>
      </c>
      <c r="R4303" s="181" t="s">
        <v>35</v>
      </c>
      <c r="S4303" s="181" t="s">
        <v>225</v>
      </c>
      <c r="T4303" s="186" t="s">
        <v>225</v>
      </c>
      <c r="U4303" s="187" t="s">
        <v>225</v>
      </c>
      <c r="V4303" s="188" t="str" cm="1">
        <f t="array" ref="V4303">IF(SUM(LEN(A4303:U4303))=0,"",IF(OR(OR(ISBLANK(E4303),SUM(LEN(B4303),LEN(C4303))=0),AND(NOT(D4303="Unknown"),ISBLANK(I4303)),AND(NOT(N4303="Unknown"),ISBLANK(Q4303))),"Missing Information", INDEX(Table15[Entire Service Line Classification], MATCH(SUMIFS(Table15[Unique ID],Table15[System-Owned Portion],D4303,Table15[If Material Anything Other than "Lead" in Column E,Was Material Ever Previously Lead?],F4303,Table15[Customer-Owned Portion],N4303),Table15[Unique ID],0),0)))</f>
        <v>Non-lead</v>
      </c>
      <c r="W4303" s="189"/>
    </row>
    <row r="4304" spans="1:23" s="190" customFormat="1" ht="56.25" x14ac:dyDescent="0.25">
      <c r="A4304" s="180" t="s">
        <v>225</v>
      </c>
      <c r="B4304" s="181" t="s">
        <v>7951</v>
      </c>
      <c r="C4304" s="182" t="s">
        <v>225</v>
      </c>
      <c r="D4304" s="183" t="s">
        <v>36</v>
      </c>
      <c r="E4304" s="181" t="s">
        <v>35</v>
      </c>
      <c r="F4304" s="183" t="s">
        <v>35</v>
      </c>
      <c r="G4304" s="181" t="s">
        <v>7603</v>
      </c>
      <c r="H4304" s="184" t="s">
        <v>7121</v>
      </c>
      <c r="I4304" s="185" t="s">
        <v>190</v>
      </c>
      <c r="J4304" s="181" t="s">
        <v>35</v>
      </c>
      <c r="K4304" s="181" t="s">
        <v>225</v>
      </c>
      <c r="L4304" s="186" t="s">
        <v>225</v>
      </c>
      <c r="M4304" s="187" t="s">
        <v>225</v>
      </c>
      <c r="N4304" s="183" t="s">
        <v>36</v>
      </c>
      <c r="O4304" s="181" t="s">
        <v>7603</v>
      </c>
      <c r="P4304" s="184" t="s">
        <v>7121</v>
      </c>
      <c r="Q4304" s="185" t="s">
        <v>190</v>
      </c>
      <c r="R4304" s="181" t="s">
        <v>35</v>
      </c>
      <c r="S4304" s="181" t="s">
        <v>225</v>
      </c>
      <c r="T4304" s="186" t="s">
        <v>225</v>
      </c>
      <c r="U4304" s="187" t="s">
        <v>225</v>
      </c>
      <c r="V4304" s="188" t="str" cm="1">
        <f t="array" ref="V4304">IF(SUM(LEN(A4304:U4304))=0,"",IF(OR(OR(ISBLANK(E4304),SUM(LEN(B4304),LEN(C4304))=0),AND(NOT(D4304="Unknown"),ISBLANK(I4304)),AND(NOT(N4304="Unknown"),ISBLANK(Q4304))),"Missing Information", INDEX(Table15[Entire Service Line Classification], MATCH(SUMIFS(Table15[Unique ID],Table15[System-Owned Portion],D4304,Table15[If Material Anything Other than "Lead" in Column E,Was Material Ever Previously Lead?],F4304,Table15[Customer-Owned Portion],N4304),Table15[Unique ID],0),0)))</f>
        <v>Non-lead</v>
      </c>
      <c r="W4304" s="189"/>
    </row>
    <row r="4305" spans="1:23" s="190" customFormat="1" ht="56.25" x14ac:dyDescent="0.25">
      <c r="A4305" s="180" t="s">
        <v>225</v>
      </c>
      <c r="B4305" s="181" t="s">
        <v>7951</v>
      </c>
      <c r="C4305" s="182" t="s">
        <v>225</v>
      </c>
      <c r="D4305" s="183" t="s">
        <v>36</v>
      </c>
      <c r="E4305" s="181" t="s">
        <v>35</v>
      </c>
      <c r="F4305" s="183" t="s">
        <v>35</v>
      </c>
      <c r="G4305" s="181" t="s">
        <v>7603</v>
      </c>
      <c r="H4305" s="184" t="s">
        <v>7090</v>
      </c>
      <c r="I4305" s="185" t="s">
        <v>190</v>
      </c>
      <c r="J4305" s="181" t="s">
        <v>35</v>
      </c>
      <c r="K4305" s="181" t="s">
        <v>225</v>
      </c>
      <c r="L4305" s="186" t="s">
        <v>225</v>
      </c>
      <c r="M4305" s="187" t="s">
        <v>225</v>
      </c>
      <c r="N4305" s="183" t="s">
        <v>36</v>
      </c>
      <c r="O4305" s="181" t="s">
        <v>7603</v>
      </c>
      <c r="P4305" s="184" t="s">
        <v>7090</v>
      </c>
      <c r="Q4305" s="185" t="s">
        <v>190</v>
      </c>
      <c r="R4305" s="181" t="s">
        <v>35</v>
      </c>
      <c r="S4305" s="181" t="s">
        <v>225</v>
      </c>
      <c r="T4305" s="186" t="s">
        <v>225</v>
      </c>
      <c r="U4305" s="187" t="s">
        <v>225</v>
      </c>
      <c r="V4305" s="188" t="str" cm="1">
        <f t="array" ref="V4305">IF(SUM(LEN(A4305:U4305))=0,"",IF(OR(OR(ISBLANK(E4305),SUM(LEN(B4305),LEN(C4305))=0),AND(NOT(D4305="Unknown"),ISBLANK(I4305)),AND(NOT(N4305="Unknown"),ISBLANK(Q4305))),"Missing Information", INDEX(Table15[Entire Service Line Classification], MATCH(SUMIFS(Table15[Unique ID],Table15[System-Owned Portion],D4305,Table15[If Material Anything Other than "Lead" in Column E,Was Material Ever Previously Lead?],F4305,Table15[Customer-Owned Portion],N4305),Table15[Unique ID],0),0)))</f>
        <v>Non-lead</v>
      </c>
      <c r="W4305" s="189"/>
    </row>
    <row r="4306" spans="1:23" s="190" customFormat="1" ht="56.25" x14ac:dyDescent="0.25">
      <c r="A4306" s="180" t="s">
        <v>225</v>
      </c>
      <c r="B4306" s="181" t="s">
        <v>7952</v>
      </c>
      <c r="C4306" s="182" t="s">
        <v>225</v>
      </c>
      <c r="D4306" s="183" t="s">
        <v>36</v>
      </c>
      <c r="E4306" s="181" t="s">
        <v>35</v>
      </c>
      <c r="F4306" s="183" t="s">
        <v>35</v>
      </c>
      <c r="G4306" s="181" t="s">
        <v>7603</v>
      </c>
      <c r="H4306" s="184" t="s">
        <v>7090</v>
      </c>
      <c r="I4306" s="185" t="s">
        <v>190</v>
      </c>
      <c r="J4306" s="181" t="s">
        <v>35</v>
      </c>
      <c r="K4306" s="181" t="s">
        <v>225</v>
      </c>
      <c r="L4306" s="186" t="s">
        <v>225</v>
      </c>
      <c r="M4306" s="187" t="s">
        <v>225</v>
      </c>
      <c r="N4306" s="183" t="s">
        <v>36</v>
      </c>
      <c r="O4306" s="181" t="s">
        <v>7603</v>
      </c>
      <c r="P4306" s="184" t="s">
        <v>7090</v>
      </c>
      <c r="Q4306" s="185" t="s">
        <v>190</v>
      </c>
      <c r="R4306" s="181" t="s">
        <v>35</v>
      </c>
      <c r="S4306" s="181" t="s">
        <v>225</v>
      </c>
      <c r="T4306" s="186" t="s">
        <v>225</v>
      </c>
      <c r="U4306" s="187" t="s">
        <v>225</v>
      </c>
      <c r="V4306" s="188" t="str" cm="1">
        <f t="array" ref="V4306">IF(SUM(LEN(A4306:U4306))=0,"",IF(OR(OR(ISBLANK(E4306),SUM(LEN(B4306),LEN(C4306))=0),AND(NOT(D4306="Unknown"),ISBLANK(I4306)),AND(NOT(N4306="Unknown"),ISBLANK(Q4306))),"Missing Information", INDEX(Table15[Entire Service Line Classification], MATCH(SUMIFS(Table15[Unique ID],Table15[System-Owned Portion],D4306,Table15[If Material Anything Other than "Lead" in Column E,Was Material Ever Previously Lead?],F4306,Table15[Customer-Owned Portion],N4306),Table15[Unique ID],0),0)))</f>
        <v>Non-lead</v>
      </c>
      <c r="W4306" s="189"/>
    </row>
    <row r="4307" spans="1:23" s="190" customFormat="1" ht="56.25" x14ac:dyDescent="0.25">
      <c r="A4307" s="180" t="s">
        <v>225</v>
      </c>
      <c r="B4307" s="181" t="s">
        <v>7953</v>
      </c>
      <c r="C4307" s="182" t="s">
        <v>225</v>
      </c>
      <c r="D4307" s="183" t="s">
        <v>36</v>
      </c>
      <c r="E4307" s="181" t="s">
        <v>35</v>
      </c>
      <c r="F4307" s="183" t="s">
        <v>35</v>
      </c>
      <c r="G4307" s="181" t="s">
        <v>7603</v>
      </c>
      <c r="H4307" s="184" t="s">
        <v>7090</v>
      </c>
      <c r="I4307" s="185" t="s">
        <v>190</v>
      </c>
      <c r="J4307" s="181" t="s">
        <v>35</v>
      </c>
      <c r="K4307" s="181" t="s">
        <v>225</v>
      </c>
      <c r="L4307" s="186" t="s">
        <v>225</v>
      </c>
      <c r="M4307" s="187" t="s">
        <v>225</v>
      </c>
      <c r="N4307" s="183" t="s">
        <v>36</v>
      </c>
      <c r="O4307" s="181" t="s">
        <v>7603</v>
      </c>
      <c r="P4307" s="184" t="s">
        <v>7090</v>
      </c>
      <c r="Q4307" s="185" t="s">
        <v>190</v>
      </c>
      <c r="R4307" s="181" t="s">
        <v>35</v>
      </c>
      <c r="S4307" s="181" t="s">
        <v>225</v>
      </c>
      <c r="T4307" s="186" t="s">
        <v>225</v>
      </c>
      <c r="U4307" s="187" t="s">
        <v>225</v>
      </c>
      <c r="V4307" s="188" t="str" cm="1">
        <f t="array" ref="V4307">IF(SUM(LEN(A4307:U4307))=0,"",IF(OR(OR(ISBLANK(E4307),SUM(LEN(B4307),LEN(C4307))=0),AND(NOT(D4307="Unknown"),ISBLANK(I4307)),AND(NOT(N4307="Unknown"),ISBLANK(Q4307))),"Missing Information", INDEX(Table15[Entire Service Line Classification], MATCH(SUMIFS(Table15[Unique ID],Table15[System-Owned Portion],D4307,Table15[If Material Anything Other than "Lead" in Column E,Was Material Ever Previously Lead?],F4307,Table15[Customer-Owned Portion],N4307),Table15[Unique ID],0),0)))</f>
        <v>Non-lead</v>
      </c>
      <c r="W4307" s="189"/>
    </row>
    <row r="4308" spans="1:23" s="190" customFormat="1" ht="56.25" x14ac:dyDescent="0.25">
      <c r="A4308" s="180" t="s">
        <v>225</v>
      </c>
      <c r="B4308" s="181" t="s">
        <v>7954</v>
      </c>
      <c r="C4308" s="182" t="s">
        <v>225</v>
      </c>
      <c r="D4308" s="183" t="s">
        <v>36</v>
      </c>
      <c r="E4308" s="181" t="s">
        <v>35</v>
      </c>
      <c r="F4308" s="183" t="s">
        <v>35</v>
      </c>
      <c r="G4308" s="181" t="s">
        <v>7944</v>
      </c>
      <c r="H4308" s="184" t="s">
        <v>7090</v>
      </c>
      <c r="I4308" s="185" t="s">
        <v>190</v>
      </c>
      <c r="J4308" s="181" t="s">
        <v>35</v>
      </c>
      <c r="K4308" s="181" t="s">
        <v>225</v>
      </c>
      <c r="L4308" s="186" t="s">
        <v>225</v>
      </c>
      <c r="M4308" s="187" t="s">
        <v>225</v>
      </c>
      <c r="N4308" s="183" t="s">
        <v>36</v>
      </c>
      <c r="O4308" s="181" t="s">
        <v>7944</v>
      </c>
      <c r="P4308" s="184" t="s">
        <v>7090</v>
      </c>
      <c r="Q4308" s="185" t="s">
        <v>190</v>
      </c>
      <c r="R4308" s="181" t="s">
        <v>35</v>
      </c>
      <c r="S4308" s="181" t="s">
        <v>225</v>
      </c>
      <c r="T4308" s="186" t="s">
        <v>225</v>
      </c>
      <c r="U4308" s="187" t="s">
        <v>225</v>
      </c>
      <c r="V4308" s="188" t="str" cm="1">
        <f t="array" ref="V4308">IF(SUM(LEN(A4308:U4308))=0,"",IF(OR(OR(ISBLANK(E4308),SUM(LEN(B4308),LEN(C4308))=0),AND(NOT(D4308="Unknown"),ISBLANK(I4308)),AND(NOT(N4308="Unknown"),ISBLANK(Q4308))),"Missing Information", INDEX(Table15[Entire Service Line Classification], MATCH(SUMIFS(Table15[Unique ID],Table15[System-Owned Portion],D4308,Table15[If Material Anything Other than "Lead" in Column E,Was Material Ever Previously Lead?],F4308,Table15[Customer-Owned Portion],N4308),Table15[Unique ID],0),0)))</f>
        <v>Non-lead</v>
      </c>
      <c r="W4308" s="189"/>
    </row>
    <row r="4309" spans="1:23" s="190" customFormat="1" ht="56.25" x14ac:dyDescent="0.25">
      <c r="A4309" s="180" t="s">
        <v>225</v>
      </c>
      <c r="B4309" s="181" t="s">
        <v>7955</v>
      </c>
      <c r="C4309" s="182" t="s">
        <v>225</v>
      </c>
      <c r="D4309" s="183" t="s">
        <v>36</v>
      </c>
      <c r="E4309" s="181" t="s">
        <v>35</v>
      </c>
      <c r="F4309" s="183" t="s">
        <v>35</v>
      </c>
      <c r="G4309" s="181" t="s">
        <v>7603</v>
      </c>
      <c r="H4309" s="184" t="s">
        <v>7090</v>
      </c>
      <c r="I4309" s="185" t="s">
        <v>190</v>
      </c>
      <c r="J4309" s="181" t="s">
        <v>35</v>
      </c>
      <c r="K4309" s="181" t="s">
        <v>225</v>
      </c>
      <c r="L4309" s="186" t="s">
        <v>225</v>
      </c>
      <c r="M4309" s="187" t="s">
        <v>225</v>
      </c>
      <c r="N4309" s="183" t="s">
        <v>36</v>
      </c>
      <c r="O4309" s="181" t="s">
        <v>7603</v>
      </c>
      <c r="P4309" s="184" t="s">
        <v>7090</v>
      </c>
      <c r="Q4309" s="185" t="s">
        <v>190</v>
      </c>
      <c r="R4309" s="181" t="s">
        <v>35</v>
      </c>
      <c r="S4309" s="181" t="s">
        <v>225</v>
      </c>
      <c r="T4309" s="186" t="s">
        <v>225</v>
      </c>
      <c r="U4309" s="187" t="s">
        <v>225</v>
      </c>
      <c r="V4309" s="188" t="str" cm="1">
        <f t="array" ref="V4309">IF(SUM(LEN(A4309:U4309))=0,"",IF(OR(OR(ISBLANK(E4309),SUM(LEN(B4309),LEN(C4309))=0),AND(NOT(D4309="Unknown"),ISBLANK(I4309)),AND(NOT(N4309="Unknown"),ISBLANK(Q4309))),"Missing Information", INDEX(Table15[Entire Service Line Classification], MATCH(SUMIFS(Table15[Unique ID],Table15[System-Owned Portion],D4309,Table15[If Material Anything Other than "Lead" in Column E,Was Material Ever Previously Lead?],F4309,Table15[Customer-Owned Portion],N4309),Table15[Unique ID],0),0)))</f>
        <v>Non-lead</v>
      </c>
      <c r="W4309" s="189"/>
    </row>
    <row r="4310" spans="1:23" s="190" customFormat="1" ht="56.25" x14ac:dyDescent="0.25">
      <c r="A4310" s="180" t="s">
        <v>225</v>
      </c>
      <c r="B4310" s="181" t="s">
        <v>7956</v>
      </c>
      <c r="C4310" s="182" t="s">
        <v>225</v>
      </c>
      <c r="D4310" s="183" t="s">
        <v>36</v>
      </c>
      <c r="E4310" s="181" t="s">
        <v>35</v>
      </c>
      <c r="F4310" s="183" t="s">
        <v>35</v>
      </c>
      <c r="G4310" s="181" t="s">
        <v>7603</v>
      </c>
      <c r="H4310" s="184" t="s">
        <v>7090</v>
      </c>
      <c r="I4310" s="185" t="s">
        <v>190</v>
      </c>
      <c r="J4310" s="181" t="s">
        <v>35</v>
      </c>
      <c r="K4310" s="181" t="s">
        <v>225</v>
      </c>
      <c r="L4310" s="186" t="s">
        <v>225</v>
      </c>
      <c r="M4310" s="187" t="s">
        <v>225</v>
      </c>
      <c r="N4310" s="183" t="s">
        <v>36</v>
      </c>
      <c r="O4310" s="181" t="s">
        <v>7603</v>
      </c>
      <c r="P4310" s="184" t="s">
        <v>7090</v>
      </c>
      <c r="Q4310" s="185" t="s">
        <v>190</v>
      </c>
      <c r="R4310" s="181" t="s">
        <v>35</v>
      </c>
      <c r="S4310" s="181" t="s">
        <v>225</v>
      </c>
      <c r="T4310" s="186" t="s">
        <v>225</v>
      </c>
      <c r="U4310" s="187" t="s">
        <v>225</v>
      </c>
      <c r="V4310" s="188" t="str" cm="1">
        <f t="array" ref="V4310">IF(SUM(LEN(A4310:U4310))=0,"",IF(OR(OR(ISBLANK(E4310),SUM(LEN(B4310),LEN(C4310))=0),AND(NOT(D4310="Unknown"),ISBLANK(I4310)),AND(NOT(N4310="Unknown"),ISBLANK(Q4310))),"Missing Information", INDEX(Table15[Entire Service Line Classification], MATCH(SUMIFS(Table15[Unique ID],Table15[System-Owned Portion],D4310,Table15[If Material Anything Other than "Lead" in Column E,Was Material Ever Previously Lead?],F4310,Table15[Customer-Owned Portion],N4310),Table15[Unique ID],0),0)))</f>
        <v>Non-lead</v>
      </c>
      <c r="W4310" s="189"/>
    </row>
    <row r="4311" spans="1:23" s="190" customFormat="1" ht="56.25" x14ac:dyDescent="0.25">
      <c r="A4311" s="180" t="s">
        <v>225</v>
      </c>
      <c r="B4311" s="181" t="s">
        <v>7957</v>
      </c>
      <c r="C4311" s="182" t="s">
        <v>225</v>
      </c>
      <c r="D4311" s="183" t="s">
        <v>36</v>
      </c>
      <c r="E4311" s="181" t="s">
        <v>35</v>
      </c>
      <c r="F4311" s="183" t="s">
        <v>35</v>
      </c>
      <c r="G4311" s="181" t="s">
        <v>7400</v>
      </c>
      <c r="H4311" s="184" t="s">
        <v>7090</v>
      </c>
      <c r="I4311" s="185" t="s">
        <v>190</v>
      </c>
      <c r="J4311" s="181" t="s">
        <v>35</v>
      </c>
      <c r="K4311" s="181" t="s">
        <v>225</v>
      </c>
      <c r="L4311" s="186" t="s">
        <v>225</v>
      </c>
      <c r="M4311" s="187" t="s">
        <v>225</v>
      </c>
      <c r="N4311" s="183" t="s">
        <v>36</v>
      </c>
      <c r="O4311" s="181" t="s">
        <v>7400</v>
      </c>
      <c r="P4311" s="184" t="s">
        <v>7090</v>
      </c>
      <c r="Q4311" s="185" t="s">
        <v>190</v>
      </c>
      <c r="R4311" s="181" t="s">
        <v>35</v>
      </c>
      <c r="S4311" s="181" t="s">
        <v>225</v>
      </c>
      <c r="T4311" s="186" t="s">
        <v>225</v>
      </c>
      <c r="U4311" s="187" t="s">
        <v>225</v>
      </c>
      <c r="V4311" s="188" t="str" cm="1">
        <f t="array" ref="V4311">IF(SUM(LEN(A4311:U4311))=0,"",IF(OR(OR(ISBLANK(E4311),SUM(LEN(B4311),LEN(C4311))=0),AND(NOT(D4311="Unknown"),ISBLANK(I4311)),AND(NOT(N4311="Unknown"),ISBLANK(Q4311))),"Missing Information", INDEX(Table15[Entire Service Line Classification], MATCH(SUMIFS(Table15[Unique ID],Table15[System-Owned Portion],D4311,Table15[If Material Anything Other than "Lead" in Column E,Was Material Ever Previously Lead?],F4311,Table15[Customer-Owned Portion],N4311),Table15[Unique ID],0),0)))</f>
        <v>Non-lead</v>
      </c>
      <c r="W4311" s="189"/>
    </row>
    <row r="4312" spans="1:23" s="190" customFormat="1" ht="56.25" x14ac:dyDescent="0.25">
      <c r="A4312" s="180" t="s">
        <v>225</v>
      </c>
      <c r="B4312" s="181" t="s">
        <v>7958</v>
      </c>
      <c r="C4312" s="182" t="s">
        <v>225</v>
      </c>
      <c r="D4312" s="183" t="s">
        <v>36</v>
      </c>
      <c r="E4312" s="181" t="s">
        <v>35</v>
      </c>
      <c r="F4312" s="183" t="s">
        <v>35</v>
      </c>
      <c r="G4312" s="181" t="s">
        <v>7352</v>
      </c>
      <c r="H4312" s="184" t="s">
        <v>7090</v>
      </c>
      <c r="I4312" s="185" t="s">
        <v>190</v>
      </c>
      <c r="J4312" s="181" t="s">
        <v>35</v>
      </c>
      <c r="K4312" s="181" t="s">
        <v>225</v>
      </c>
      <c r="L4312" s="186" t="s">
        <v>225</v>
      </c>
      <c r="M4312" s="187" t="s">
        <v>225</v>
      </c>
      <c r="N4312" s="183" t="s">
        <v>36</v>
      </c>
      <c r="O4312" s="181" t="s">
        <v>7352</v>
      </c>
      <c r="P4312" s="184" t="s">
        <v>7090</v>
      </c>
      <c r="Q4312" s="185" t="s">
        <v>190</v>
      </c>
      <c r="R4312" s="181" t="s">
        <v>35</v>
      </c>
      <c r="S4312" s="181" t="s">
        <v>225</v>
      </c>
      <c r="T4312" s="186" t="s">
        <v>225</v>
      </c>
      <c r="U4312" s="187" t="s">
        <v>225</v>
      </c>
      <c r="V4312" s="188" t="str" cm="1">
        <f t="array" ref="V4312">IF(SUM(LEN(A4312:U4312))=0,"",IF(OR(OR(ISBLANK(E4312),SUM(LEN(B4312),LEN(C4312))=0),AND(NOT(D4312="Unknown"),ISBLANK(I4312)),AND(NOT(N4312="Unknown"),ISBLANK(Q4312))),"Missing Information", INDEX(Table15[Entire Service Line Classification], MATCH(SUMIFS(Table15[Unique ID],Table15[System-Owned Portion],D4312,Table15[If Material Anything Other than "Lead" in Column E,Was Material Ever Previously Lead?],F4312,Table15[Customer-Owned Portion],N4312),Table15[Unique ID],0),0)))</f>
        <v>Non-lead</v>
      </c>
      <c r="W4312" s="189"/>
    </row>
    <row r="4313" spans="1:23" s="190" customFormat="1" ht="56.25" x14ac:dyDescent="0.25">
      <c r="A4313" s="180" t="s">
        <v>225</v>
      </c>
      <c r="B4313" s="181" t="s">
        <v>7959</v>
      </c>
      <c r="C4313" s="182" t="s">
        <v>225</v>
      </c>
      <c r="D4313" s="183" t="s">
        <v>36</v>
      </c>
      <c r="E4313" s="181" t="s">
        <v>35</v>
      </c>
      <c r="F4313" s="183" t="s">
        <v>35</v>
      </c>
      <c r="G4313" s="181" t="s">
        <v>7400</v>
      </c>
      <c r="H4313" s="184" t="s">
        <v>7090</v>
      </c>
      <c r="I4313" s="185" t="s">
        <v>190</v>
      </c>
      <c r="J4313" s="181" t="s">
        <v>35</v>
      </c>
      <c r="K4313" s="181" t="s">
        <v>225</v>
      </c>
      <c r="L4313" s="186" t="s">
        <v>225</v>
      </c>
      <c r="M4313" s="187" t="s">
        <v>225</v>
      </c>
      <c r="N4313" s="183" t="s">
        <v>36</v>
      </c>
      <c r="O4313" s="181" t="s">
        <v>7400</v>
      </c>
      <c r="P4313" s="184" t="s">
        <v>7090</v>
      </c>
      <c r="Q4313" s="185" t="s">
        <v>190</v>
      </c>
      <c r="R4313" s="181" t="s">
        <v>35</v>
      </c>
      <c r="S4313" s="181" t="s">
        <v>225</v>
      </c>
      <c r="T4313" s="186" t="s">
        <v>225</v>
      </c>
      <c r="U4313" s="187" t="s">
        <v>225</v>
      </c>
      <c r="V4313" s="188" t="str" cm="1">
        <f t="array" ref="V4313">IF(SUM(LEN(A4313:U4313))=0,"",IF(OR(OR(ISBLANK(E4313),SUM(LEN(B4313),LEN(C4313))=0),AND(NOT(D4313="Unknown"),ISBLANK(I4313)),AND(NOT(N4313="Unknown"),ISBLANK(Q4313))),"Missing Information", INDEX(Table15[Entire Service Line Classification], MATCH(SUMIFS(Table15[Unique ID],Table15[System-Owned Portion],D4313,Table15[If Material Anything Other than "Lead" in Column E,Was Material Ever Previously Lead?],F4313,Table15[Customer-Owned Portion],N4313),Table15[Unique ID],0),0)))</f>
        <v>Non-lead</v>
      </c>
      <c r="W4313" s="189"/>
    </row>
    <row r="4314" spans="1:23" s="190" customFormat="1" ht="56.25" x14ac:dyDescent="0.25">
      <c r="A4314" s="180" t="s">
        <v>225</v>
      </c>
      <c r="B4314" s="181" t="s">
        <v>7960</v>
      </c>
      <c r="C4314" s="182" t="s">
        <v>225</v>
      </c>
      <c r="D4314" s="183" t="s">
        <v>36</v>
      </c>
      <c r="E4314" s="181" t="s">
        <v>35</v>
      </c>
      <c r="F4314" s="183" t="s">
        <v>35</v>
      </c>
      <c r="G4314" s="181" t="s">
        <v>7369</v>
      </c>
      <c r="H4314" s="184" t="s">
        <v>7090</v>
      </c>
      <c r="I4314" s="185" t="s">
        <v>190</v>
      </c>
      <c r="J4314" s="181" t="s">
        <v>35</v>
      </c>
      <c r="K4314" s="181" t="s">
        <v>225</v>
      </c>
      <c r="L4314" s="186" t="s">
        <v>225</v>
      </c>
      <c r="M4314" s="187" t="s">
        <v>225</v>
      </c>
      <c r="N4314" s="183" t="s">
        <v>36</v>
      </c>
      <c r="O4314" s="181" t="s">
        <v>7369</v>
      </c>
      <c r="P4314" s="184" t="s">
        <v>7090</v>
      </c>
      <c r="Q4314" s="185" t="s">
        <v>190</v>
      </c>
      <c r="R4314" s="181" t="s">
        <v>35</v>
      </c>
      <c r="S4314" s="181" t="s">
        <v>225</v>
      </c>
      <c r="T4314" s="186" t="s">
        <v>225</v>
      </c>
      <c r="U4314" s="187" t="s">
        <v>225</v>
      </c>
      <c r="V4314" s="188" t="str" cm="1">
        <f t="array" ref="V4314">IF(SUM(LEN(A4314:U4314))=0,"",IF(OR(OR(ISBLANK(E4314),SUM(LEN(B4314),LEN(C4314))=0),AND(NOT(D4314="Unknown"),ISBLANK(I4314)),AND(NOT(N4314="Unknown"),ISBLANK(Q4314))),"Missing Information", INDEX(Table15[Entire Service Line Classification], MATCH(SUMIFS(Table15[Unique ID],Table15[System-Owned Portion],D4314,Table15[If Material Anything Other than "Lead" in Column E,Was Material Ever Previously Lead?],F4314,Table15[Customer-Owned Portion],N4314),Table15[Unique ID],0),0)))</f>
        <v>Non-lead</v>
      </c>
      <c r="W4314" s="189"/>
    </row>
    <row r="4315" spans="1:23" s="190" customFormat="1" ht="56.25" x14ac:dyDescent="0.25">
      <c r="A4315" s="180" t="s">
        <v>225</v>
      </c>
      <c r="B4315" s="181" t="s">
        <v>7961</v>
      </c>
      <c r="C4315" s="182" t="s">
        <v>225</v>
      </c>
      <c r="D4315" s="183" t="s">
        <v>36</v>
      </c>
      <c r="E4315" s="181" t="s">
        <v>35</v>
      </c>
      <c r="F4315" s="183" t="s">
        <v>35</v>
      </c>
      <c r="G4315" s="181" t="s">
        <v>7400</v>
      </c>
      <c r="H4315" s="184" t="s">
        <v>7090</v>
      </c>
      <c r="I4315" s="185" t="s">
        <v>190</v>
      </c>
      <c r="J4315" s="181" t="s">
        <v>35</v>
      </c>
      <c r="K4315" s="181" t="s">
        <v>225</v>
      </c>
      <c r="L4315" s="186" t="s">
        <v>225</v>
      </c>
      <c r="M4315" s="187" t="s">
        <v>225</v>
      </c>
      <c r="N4315" s="183" t="s">
        <v>36</v>
      </c>
      <c r="O4315" s="181" t="s">
        <v>7400</v>
      </c>
      <c r="P4315" s="184" t="s">
        <v>7090</v>
      </c>
      <c r="Q4315" s="185" t="s">
        <v>190</v>
      </c>
      <c r="R4315" s="181" t="s">
        <v>35</v>
      </c>
      <c r="S4315" s="181" t="s">
        <v>225</v>
      </c>
      <c r="T4315" s="186" t="s">
        <v>225</v>
      </c>
      <c r="U4315" s="187" t="s">
        <v>225</v>
      </c>
      <c r="V4315" s="188" t="str" cm="1">
        <f t="array" ref="V4315">IF(SUM(LEN(A4315:U4315))=0,"",IF(OR(OR(ISBLANK(E4315),SUM(LEN(B4315),LEN(C4315))=0),AND(NOT(D4315="Unknown"),ISBLANK(I4315)),AND(NOT(N4315="Unknown"),ISBLANK(Q4315))),"Missing Information", INDEX(Table15[Entire Service Line Classification], MATCH(SUMIFS(Table15[Unique ID],Table15[System-Owned Portion],D4315,Table15[If Material Anything Other than "Lead" in Column E,Was Material Ever Previously Lead?],F4315,Table15[Customer-Owned Portion],N4315),Table15[Unique ID],0),0)))</f>
        <v>Non-lead</v>
      </c>
      <c r="W4315" s="189"/>
    </row>
    <row r="4316" spans="1:23" s="190" customFormat="1" ht="56.25" x14ac:dyDescent="0.25">
      <c r="A4316" s="180" t="s">
        <v>225</v>
      </c>
      <c r="B4316" s="181" t="s">
        <v>7962</v>
      </c>
      <c r="C4316" s="182" t="s">
        <v>225</v>
      </c>
      <c r="D4316" s="183" t="s">
        <v>36</v>
      </c>
      <c r="E4316" s="181" t="s">
        <v>35</v>
      </c>
      <c r="F4316" s="183" t="s">
        <v>35</v>
      </c>
      <c r="G4316" s="181" t="s">
        <v>7944</v>
      </c>
      <c r="H4316" s="184" t="s">
        <v>7090</v>
      </c>
      <c r="I4316" s="185" t="s">
        <v>190</v>
      </c>
      <c r="J4316" s="181" t="s">
        <v>35</v>
      </c>
      <c r="K4316" s="181" t="s">
        <v>225</v>
      </c>
      <c r="L4316" s="186" t="s">
        <v>225</v>
      </c>
      <c r="M4316" s="187" t="s">
        <v>225</v>
      </c>
      <c r="N4316" s="183" t="s">
        <v>36</v>
      </c>
      <c r="O4316" s="181" t="s">
        <v>7944</v>
      </c>
      <c r="P4316" s="184" t="s">
        <v>7090</v>
      </c>
      <c r="Q4316" s="185" t="s">
        <v>190</v>
      </c>
      <c r="R4316" s="181" t="s">
        <v>35</v>
      </c>
      <c r="S4316" s="181" t="s">
        <v>225</v>
      </c>
      <c r="T4316" s="186" t="s">
        <v>225</v>
      </c>
      <c r="U4316" s="187" t="s">
        <v>225</v>
      </c>
      <c r="V4316" s="188" t="str" cm="1">
        <f t="array" ref="V4316">IF(SUM(LEN(A4316:U4316))=0,"",IF(OR(OR(ISBLANK(E4316),SUM(LEN(B4316),LEN(C4316))=0),AND(NOT(D4316="Unknown"),ISBLANK(I4316)),AND(NOT(N4316="Unknown"),ISBLANK(Q4316))),"Missing Information", INDEX(Table15[Entire Service Line Classification], MATCH(SUMIFS(Table15[Unique ID],Table15[System-Owned Portion],D4316,Table15[If Material Anything Other than "Lead" in Column E,Was Material Ever Previously Lead?],F4316,Table15[Customer-Owned Portion],N4316),Table15[Unique ID],0),0)))</f>
        <v>Non-lead</v>
      </c>
      <c r="W4316" s="189"/>
    </row>
    <row r="4317" spans="1:23" s="190" customFormat="1" ht="56.25" x14ac:dyDescent="0.25">
      <c r="A4317" s="180" t="s">
        <v>225</v>
      </c>
      <c r="B4317" s="181" t="s">
        <v>7963</v>
      </c>
      <c r="C4317" s="182" t="s">
        <v>225</v>
      </c>
      <c r="D4317" s="183" t="s">
        <v>36</v>
      </c>
      <c r="E4317" s="181" t="s">
        <v>35</v>
      </c>
      <c r="F4317" s="183" t="s">
        <v>35</v>
      </c>
      <c r="G4317" s="181" t="s">
        <v>7603</v>
      </c>
      <c r="H4317" s="184" t="s">
        <v>7090</v>
      </c>
      <c r="I4317" s="185" t="s">
        <v>190</v>
      </c>
      <c r="J4317" s="181" t="s">
        <v>35</v>
      </c>
      <c r="K4317" s="181" t="s">
        <v>225</v>
      </c>
      <c r="L4317" s="186" t="s">
        <v>225</v>
      </c>
      <c r="M4317" s="187" t="s">
        <v>225</v>
      </c>
      <c r="N4317" s="183" t="s">
        <v>36</v>
      </c>
      <c r="O4317" s="181" t="s">
        <v>7603</v>
      </c>
      <c r="P4317" s="184" t="s">
        <v>7090</v>
      </c>
      <c r="Q4317" s="185" t="s">
        <v>190</v>
      </c>
      <c r="R4317" s="181" t="s">
        <v>35</v>
      </c>
      <c r="S4317" s="181" t="s">
        <v>225</v>
      </c>
      <c r="T4317" s="186" t="s">
        <v>225</v>
      </c>
      <c r="U4317" s="187" t="s">
        <v>225</v>
      </c>
      <c r="V4317" s="188" t="str" cm="1">
        <f t="array" ref="V4317">IF(SUM(LEN(A4317:U4317))=0,"",IF(OR(OR(ISBLANK(E4317),SUM(LEN(B4317),LEN(C4317))=0),AND(NOT(D4317="Unknown"),ISBLANK(I4317)),AND(NOT(N4317="Unknown"),ISBLANK(Q4317))),"Missing Information", INDEX(Table15[Entire Service Line Classification], MATCH(SUMIFS(Table15[Unique ID],Table15[System-Owned Portion],D4317,Table15[If Material Anything Other than "Lead" in Column E,Was Material Ever Previously Lead?],F4317,Table15[Customer-Owned Portion],N4317),Table15[Unique ID],0),0)))</f>
        <v>Non-lead</v>
      </c>
      <c r="W4317" s="189"/>
    </row>
    <row r="4318" spans="1:23" s="190" customFormat="1" ht="56.25" x14ac:dyDescent="0.25">
      <c r="A4318" s="180" t="s">
        <v>225</v>
      </c>
      <c r="B4318" s="181" t="s">
        <v>7964</v>
      </c>
      <c r="C4318" s="182" t="s">
        <v>225</v>
      </c>
      <c r="D4318" s="183" t="s">
        <v>36</v>
      </c>
      <c r="E4318" s="181" t="s">
        <v>35</v>
      </c>
      <c r="F4318" s="183" t="s">
        <v>35</v>
      </c>
      <c r="G4318" s="181" t="s">
        <v>7369</v>
      </c>
      <c r="H4318" s="184" t="s">
        <v>7090</v>
      </c>
      <c r="I4318" s="185" t="s">
        <v>190</v>
      </c>
      <c r="J4318" s="181" t="s">
        <v>35</v>
      </c>
      <c r="K4318" s="181" t="s">
        <v>225</v>
      </c>
      <c r="L4318" s="186" t="s">
        <v>225</v>
      </c>
      <c r="M4318" s="187" t="s">
        <v>225</v>
      </c>
      <c r="N4318" s="183" t="s">
        <v>36</v>
      </c>
      <c r="O4318" s="181" t="s">
        <v>7369</v>
      </c>
      <c r="P4318" s="184" t="s">
        <v>7090</v>
      </c>
      <c r="Q4318" s="185" t="s">
        <v>190</v>
      </c>
      <c r="R4318" s="181" t="s">
        <v>35</v>
      </c>
      <c r="S4318" s="181" t="s">
        <v>225</v>
      </c>
      <c r="T4318" s="186" t="s">
        <v>225</v>
      </c>
      <c r="U4318" s="187" t="s">
        <v>225</v>
      </c>
      <c r="V4318" s="188" t="str" cm="1">
        <f t="array" ref="V4318">IF(SUM(LEN(A4318:U4318))=0,"",IF(OR(OR(ISBLANK(E4318),SUM(LEN(B4318),LEN(C4318))=0),AND(NOT(D4318="Unknown"),ISBLANK(I4318)),AND(NOT(N4318="Unknown"),ISBLANK(Q4318))),"Missing Information", INDEX(Table15[Entire Service Line Classification], MATCH(SUMIFS(Table15[Unique ID],Table15[System-Owned Portion],D4318,Table15[If Material Anything Other than "Lead" in Column E,Was Material Ever Previously Lead?],F4318,Table15[Customer-Owned Portion],N4318),Table15[Unique ID],0),0)))</f>
        <v>Non-lead</v>
      </c>
      <c r="W4318" s="189"/>
    </row>
    <row r="4319" spans="1:23" s="190" customFormat="1" ht="56.25" x14ac:dyDescent="0.25">
      <c r="A4319" s="180" t="s">
        <v>225</v>
      </c>
      <c r="B4319" s="181" t="s">
        <v>7965</v>
      </c>
      <c r="C4319" s="182" t="s">
        <v>225</v>
      </c>
      <c r="D4319" s="183" t="s">
        <v>36</v>
      </c>
      <c r="E4319" s="181" t="s">
        <v>35</v>
      </c>
      <c r="F4319" s="183" t="s">
        <v>35</v>
      </c>
      <c r="G4319" s="181" t="s">
        <v>7400</v>
      </c>
      <c r="H4319" s="184" t="s">
        <v>7090</v>
      </c>
      <c r="I4319" s="185" t="s">
        <v>190</v>
      </c>
      <c r="J4319" s="181" t="s">
        <v>35</v>
      </c>
      <c r="K4319" s="181" t="s">
        <v>225</v>
      </c>
      <c r="L4319" s="186" t="s">
        <v>225</v>
      </c>
      <c r="M4319" s="187" t="s">
        <v>225</v>
      </c>
      <c r="N4319" s="183" t="s">
        <v>36</v>
      </c>
      <c r="O4319" s="181" t="s">
        <v>7400</v>
      </c>
      <c r="P4319" s="184" t="s">
        <v>7090</v>
      </c>
      <c r="Q4319" s="185" t="s">
        <v>190</v>
      </c>
      <c r="R4319" s="181" t="s">
        <v>35</v>
      </c>
      <c r="S4319" s="181" t="s">
        <v>225</v>
      </c>
      <c r="T4319" s="186" t="s">
        <v>225</v>
      </c>
      <c r="U4319" s="187" t="s">
        <v>225</v>
      </c>
      <c r="V4319" s="188" t="str" cm="1">
        <f t="array" ref="V4319">IF(SUM(LEN(A4319:U4319))=0,"",IF(OR(OR(ISBLANK(E4319),SUM(LEN(B4319),LEN(C4319))=0),AND(NOT(D4319="Unknown"),ISBLANK(I4319)),AND(NOT(N4319="Unknown"),ISBLANK(Q4319))),"Missing Information", INDEX(Table15[Entire Service Line Classification], MATCH(SUMIFS(Table15[Unique ID],Table15[System-Owned Portion],D4319,Table15[If Material Anything Other than "Lead" in Column E,Was Material Ever Previously Lead?],F4319,Table15[Customer-Owned Portion],N4319),Table15[Unique ID],0),0)))</f>
        <v>Non-lead</v>
      </c>
      <c r="W4319" s="189"/>
    </row>
    <row r="4320" spans="1:23" s="190" customFormat="1" ht="56.25" x14ac:dyDescent="0.25">
      <c r="A4320" s="180" t="s">
        <v>225</v>
      </c>
      <c r="B4320" s="181" t="s">
        <v>7966</v>
      </c>
      <c r="C4320" s="182" t="s">
        <v>225</v>
      </c>
      <c r="D4320" s="183" t="s">
        <v>36</v>
      </c>
      <c r="E4320" s="181" t="s">
        <v>35</v>
      </c>
      <c r="F4320" s="183" t="s">
        <v>35</v>
      </c>
      <c r="G4320" s="181" t="s">
        <v>7603</v>
      </c>
      <c r="H4320" s="184" t="s">
        <v>7090</v>
      </c>
      <c r="I4320" s="185" t="s">
        <v>190</v>
      </c>
      <c r="J4320" s="181" t="s">
        <v>35</v>
      </c>
      <c r="K4320" s="181" t="s">
        <v>225</v>
      </c>
      <c r="L4320" s="186" t="s">
        <v>225</v>
      </c>
      <c r="M4320" s="187" t="s">
        <v>225</v>
      </c>
      <c r="N4320" s="183" t="s">
        <v>36</v>
      </c>
      <c r="O4320" s="181" t="s">
        <v>7603</v>
      </c>
      <c r="P4320" s="184" t="s">
        <v>7090</v>
      </c>
      <c r="Q4320" s="185" t="s">
        <v>190</v>
      </c>
      <c r="R4320" s="181" t="s">
        <v>35</v>
      </c>
      <c r="S4320" s="181" t="s">
        <v>225</v>
      </c>
      <c r="T4320" s="186" t="s">
        <v>225</v>
      </c>
      <c r="U4320" s="187" t="s">
        <v>225</v>
      </c>
      <c r="V4320" s="188" t="str" cm="1">
        <f t="array" ref="V4320">IF(SUM(LEN(A4320:U4320))=0,"",IF(OR(OR(ISBLANK(E4320),SUM(LEN(B4320),LEN(C4320))=0),AND(NOT(D4320="Unknown"),ISBLANK(I4320)),AND(NOT(N4320="Unknown"),ISBLANK(Q4320))),"Missing Information", INDEX(Table15[Entire Service Line Classification], MATCH(SUMIFS(Table15[Unique ID],Table15[System-Owned Portion],D4320,Table15[If Material Anything Other than "Lead" in Column E,Was Material Ever Previously Lead?],F4320,Table15[Customer-Owned Portion],N4320),Table15[Unique ID],0),0)))</f>
        <v>Non-lead</v>
      </c>
      <c r="W4320" s="189"/>
    </row>
    <row r="4321" spans="1:23" s="190" customFormat="1" ht="56.25" x14ac:dyDescent="0.25">
      <c r="A4321" s="180" t="s">
        <v>225</v>
      </c>
      <c r="B4321" s="181" t="s">
        <v>7967</v>
      </c>
      <c r="C4321" s="182" t="s">
        <v>225</v>
      </c>
      <c r="D4321" s="183" t="s">
        <v>36</v>
      </c>
      <c r="E4321" s="181" t="s">
        <v>35</v>
      </c>
      <c r="F4321" s="183" t="s">
        <v>35</v>
      </c>
      <c r="G4321" s="181" t="s">
        <v>7603</v>
      </c>
      <c r="H4321" s="184" t="s">
        <v>7090</v>
      </c>
      <c r="I4321" s="185" t="s">
        <v>190</v>
      </c>
      <c r="J4321" s="181" t="s">
        <v>35</v>
      </c>
      <c r="K4321" s="181" t="s">
        <v>225</v>
      </c>
      <c r="L4321" s="186" t="s">
        <v>225</v>
      </c>
      <c r="M4321" s="187" t="s">
        <v>225</v>
      </c>
      <c r="N4321" s="183" t="s">
        <v>36</v>
      </c>
      <c r="O4321" s="181" t="s">
        <v>7603</v>
      </c>
      <c r="P4321" s="184" t="s">
        <v>7090</v>
      </c>
      <c r="Q4321" s="185" t="s">
        <v>190</v>
      </c>
      <c r="R4321" s="181" t="s">
        <v>35</v>
      </c>
      <c r="S4321" s="181" t="s">
        <v>225</v>
      </c>
      <c r="T4321" s="186" t="s">
        <v>225</v>
      </c>
      <c r="U4321" s="187" t="s">
        <v>225</v>
      </c>
      <c r="V4321" s="188" t="str" cm="1">
        <f t="array" ref="V4321">IF(SUM(LEN(A4321:U4321))=0,"",IF(OR(OR(ISBLANK(E4321),SUM(LEN(B4321),LEN(C4321))=0),AND(NOT(D4321="Unknown"),ISBLANK(I4321)),AND(NOT(N4321="Unknown"),ISBLANK(Q4321))),"Missing Information", INDEX(Table15[Entire Service Line Classification], MATCH(SUMIFS(Table15[Unique ID],Table15[System-Owned Portion],D4321,Table15[If Material Anything Other than "Lead" in Column E,Was Material Ever Previously Lead?],F4321,Table15[Customer-Owned Portion],N4321),Table15[Unique ID],0),0)))</f>
        <v>Non-lead</v>
      </c>
      <c r="W4321" s="189"/>
    </row>
    <row r="4322" spans="1:23" s="190" customFormat="1" ht="56.25" x14ac:dyDescent="0.25">
      <c r="A4322" s="180" t="s">
        <v>225</v>
      </c>
      <c r="B4322" s="181" t="s">
        <v>7968</v>
      </c>
      <c r="C4322" s="182" t="s">
        <v>225</v>
      </c>
      <c r="D4322" s="183" t="s">
        <v>36</v>
      </c>
      <c r="E4322" s="181" t="s">
        <v>35</v>
      </c>
      <c r="F4322" s="183" t="s">
        <v>35</v>
      </c>
      <c r="G4322" s="181" t="s">
        <v>7944</v>
      </c>
      <c r="H4322" s="184" t="s">
        <v>7090</v>
      </c>
      <c r="I4322" s="185" t="s">
        <v>190</v>
      </c>
      <c r="J4322" s="181" t="s">
        <v>35</v>
      </c>
      <c r="K4322" s="181" t="s">
        <v>225</v>
      </c>
      <c r="L4322" s="186" t="s">
        <v>225</v>
      </c>
      <c r="M4322" s="187" t="s">
        <v>225</v>
      </c>
      <c r="N4322" s="183" t="s">
        <v>36</v>
      </c>
      <c r="O4322" s="181" t="s">
        <v>7944</v>
      </c>
      <c r="P4322" s="184" t="s">
        <v>7090</v>
      </c>
      <c r="Q4322" s="185" t="s">
        <v>190</v>
      </c>
      <c r="R4322" s="181" t="s">
        <v>35</v>
      </c>
      <c r="S4322" s="181" t="s">
        <v>225</v>
      </c>
      <c r="T4322" s="186" t="s">
        <v>225</v>
      </c>
      <c r="U4322" s="187" t="s">
        <v>225</v>
      </c>
      <c r="V4322" s="188" t="str" cm="1">
        <f t="array" ref="V4322">IF(SUM(LEN(A4322:U4322))=0,"",IF(OR(OR(ISBLANK(E4322),SUM(LEN(B4322),LEN(C4322))=0),AND(NOT(D4322="Unknown"),ISBLANK(I4322)),AND(NOT(N4322="Unknown"),ISBLANK(Q4322))),"Missing Information", INDEX(Table15[Entire Service Line Classification], MATCH(SUMIFS(Table15[Unique ID],Table15[System-Owned Portion],D4322,Table15[If Material Anything Other than "Lead" in Column E,Was Material Ever Previously Lead?],F4322,Table15[Customer-Owned Portion],N4322),Table15[Unique ID],0),0)))</f>
        <v>Non-lead</v>
      </c>
      <c r="W4322" s="189"/>
    </row>
    <row r="4323" spans="1:23" s="190" customFormat="1" ht="56.25" x14ac:dyDescent="0.25">
      <c r="A4323" s="180" t="s">
        <v>225</v>
      </c>
      <c r="B4323" s="181" t="s">
        <v>7969</v>
      </c>
      <c r="C4323" s="182" t="s">
        <v>225</v>
      </c>
      <c r="D4323" s="183" t="s">
        <v>36</v>
      </c>
      <c r="E4323" s="181" t="s">
        <v>35</v>
      </c>
      <c r="F4323" s="183" t="s">
        <v>35</v>
      </c>
      <c r="G4323" s="181" t="s">
        <v>7369</v>
      </c>
      <c r="H4323" s="184" t="s">
        <v>7090</v>
      </c>
      <c r="I4323" s="185" t="s">
        <v>190</v>
      </c>
      <c r="J4323" s="181" t="s">
        <v>35</v>
      </c>
      <c r="K4323" s="181" t="s">
        <v>225</v>
      </c>
      <c r="L4323" s="186" t="s">
        <v>225</v>
      </c>
      <c r="M4323" s="187" t="s">
        <v>225</v>
      </c>
      <c r="N4323" s="183" t="s">
        <v>36</v>
      </c>
      <c r="O4323" s="181" t="s">
        <v>7369</v>
      </c>
      <c r="P4323" s="184" t="s">
        <v>7090</v>
      </c>
      <c r="Q4323" s="185" t="s">
        <v>190</v>
      </c>
      <c r="R4323" s="181" t="s">
        <v>35</v>
      </c>
      <c r="S4323" s="181" t="s">
        <v>225</v>
      </c>
      <c r="T4323" s="186" t="s">
        <v>225</v>
      </c>
      <c r="U4323" s="187" t="s">
        <v>225</v>
      </c>
      <c r="V4323" s="188" t="str" cm="1">
        <f t="array" ref="V4323">IF(SUM(LEN(A4323:U4323))=0,"",IF(OR(OR(ISBLANK(E4323),SUM(LEN(B4323),LEN(C4323))=0),AND(NOT(D4323="Unknown"),ISBLANK(I4323)),AND(NOT(N4323="Unknown"),ISBLANK(Q4323))),"Missing Information", INDEX(Table15[Entire Service Line Classification], MATCH(SUMIFS(Table15[Unique ID],Table15[System-Owned Portion],D4323,Table15[If Material Anything Other than "Lead" in Column E,Was Material Ever Previously Lead?],F4323,Table15[Customer-Owned Portion],N4323),Table15[Unique ID],0),0)))</f>
        <v>Non-lead</v>
      </c>
      <c r="W4323" s="189"/>
    </row>
    <row r="4324" spans="1:23" s="190" customFormat="1" ht="56.25" x14ac:dyDescent="0.25">
      <c r="A4324" s="180" t="s">
        <v>225</v>
      </c>
      <c r="B4324" s="181" t="s">
        <v>7970</v>
      </c>
      <c r="C4324" s="182" t="s">
        <v>225</v>
      </c>
      <c r="D4324" s="183" t="s">
        <v>36</v>
      </c>
      <c r="E4324" s="181" t="s">
        <v>35</v>
      </c>
      <c r="F4324" s="183" t="s">
        <v>35</v>
      </c>
      <c r="G4324" s="181" t="s">
        <v>7369</v>
      </c>
      <c r="H4324" s="184" t="s">
        <v>7090</v>
      </c>
      <c r="I4324" s="185" t="s">
        <v>190</v>
      </c>
      <c r="J4324" s="181" t="s">
        <v>35</v>
      </c>
      <c r="K4324" s="181" t="s">
        <v>225</v>
      </c>
      <c r="L4324" s="186" t="s">
        <v>225</v>
      </c>
      <c r="M4324" s="187" t="s">
        <v>225</v>
      </c>
      <c r="N4324" s="183" t="s">
        <v>36</v>
      </c>
      <c r="O4324" s="181" t="s">
        <v>7369</v>
      </c>
      <c r="P4324" s="184" t="s">
        <v>7090</v>
      </c>
      <c r="Q4324" s="185" t="s">
        <v>190</v>
      </c>
      <c r="R4324" s="181" t="s">
        <v>35</v>
      </c>
      <c r="S4324" s="181" t="s">
        <v>225</v>
      </c>
      <c r="T4324" s="186" t="s">
        <v>225</v>
      </c>
      <c r="U4324" s="187" t="s">
        <v>225</v>
      </c>
      <c r="V4324" s="188" t="str" cm="1">
        <f t="array" ref="V4324">IF(SUM(LEN(A4324:U4324))=0,"",IF(OR(OR(ISBLANK(E4324),SUM(LEN(B4324),LEN(C4324))=0),AND(NOT(D4324="Unknown"),ISBLANK(I4324)),AND(NOT(N4324="Unknown"),ISBLANK(Q4324))),"Missing Information", INDEX(Table15[Entire Service Line Classification], MATCH(SUMIFS(Table15[Unique ID],Table15[System-Owned Portion],D4324,Table15[If Material Anything Other than "Lead" in Column E,Was Material Ever Previously Lead?],F4324,Table15[Customer-Owned Portion],N4324),Table15[Unique ID],0),0)))</f>
        <v>Non-lead</v>
      </c>
      <c r="W4324" s="189"/>
    </row>
    <row r="4325" spans="1:23" s="190" customFormat="1" ht="56.25" x14ac:dyDescent="0.25">
      <c r="A4325" s="180" t="s">
        <v>225</v>
      </c>
      <c r="B4325" s="181" t="s">
        <v>7971</v>
      </c>
      <c r="C4325" s="182" t="s">
        <v>225</v>
      </c>
      <c r="D4325" s="183" t="s">
        <v>36</v>
      </c>
      <c r="E4325" s="181" t="s">
        <v>35</v>
      </c>
      <c r="F4325" s="183" t="s">
        <v>35</v>
      </c>
      <c r="G4325" s="181" t="s">
        <v>7352</v>
      </c>
      <c r="H4325" s="184" t="s">
        <v>7090</v>
      </c>
      <c r="I4325" s="185" t="s">
        <v>190</v>
      </c>
      <c r="J4325" s="181" t="s">
        <v>35</v>
      </c>
      <c r="K4325" s="181" t="s">
        <v>225</v>
      </c>
      <c r="L4325" s="186" t="s">
        <v>225</v>
      </c>
      <c r="M4325" s="187" t="s">
        <v>225</v>
      </c>
      <c r="N4325" s="183" t="s">
        <v>36</v>
      </c>
      <c r="O4325" s="181" t="s">
        <v>7352</v>
      </c>
      <c r="P4325" s="184" t="s">
        <v>7090</v>
      </c>
      <c r="Q4325" s="185" t="s">
        <v>190</v>
      </c>
      <c r="R4325" s="181" t="s">
        <v>35</v>
      </c>
      <c r="S4325" s="181" t="s">
        <v>225</v>
      </c>
      <c r="T4325" s="186" t="s">
        <v>225</v>
      </c>
      <c r="U4325" s="187" t="s">
        <v>225</v>
      </c>
      <c r="V4325" s="188" t="str" cm="1">
        <f t="array" ref="V4325">IF(SUM(LEN(A4325:U4325))=0,"",IF(OR(OR(ISBLANK(E4325),SUM(LEN(B4325),LEN(C4325))=0),AND(NOT(D4325="Unknown"),ISBLANK(I4325)),AND(NOT(N4325="Unknown"),ISBLANK(Q4325))),"Missing Information", INDEX(Table15[Entire Service Line Classification], MATCH(SUMIFS(Table15[Unique ID],Table15[System-Owned Portion],D4325,Table15[If Material Anything Other than "Lead" in Column E,Was Material Ever Previously Lead?],F4325,Table15[Customer-Owned Portion],N4325),Table15[Unique ID],0),0)))</f>
        <v>Non-lead</v>
      </c>
      <c r="W4325" s="189"/>
    </row>
    <row r="4326" spans="1:23" s="190" customFormat="1" ht="56.25" x14ac:dyDescent="0.25">
      <c r="A4326" s="180" t="s">
        <v>225</v>
      </c>
      <c r="B4326" s="181" t="s">
        <v>7972</v>
      </c>
      <c r="C4326" s="182" t="s">
        <v>225</v>
      </c>
      <c r="D4326" s="183" t="s">
        <v>36</v>
      </c>
      <c r="E4326" s="181" t="s">
        <v>35</v>
      </c>
      <c r="F4326" s="183" t="s">
        <v>35</v>
      </c>
      <c r="G4326" s="181" t="s">
        <v>7352</v>
      </c>
      <c r="H4326" s="184" t="s">
        <v>7090</v>
      </c>
      <c r="I4326" s="185" t="s">
        <v>190</v>
      </c>
      <c r="J4326" s="181" t="s">
        <v>35</v>
      </c>
      <c r="K4326" s="181" t="s">
        <v>225</v>
      </c>
      <c r="L4326" s="186" t="s">
        <v>225</v>
      </c>
      <c r="M4326" s="187" t="s">
        <v>225</v>
      </c>
      <c r="N4326" s="183" t="s">
        <v>36</v>
      </c>
      <c r="O4326" s="181" t="s">
        <v>7352</v>
      </c>
      <c r="P4326" s="184" t="s">
        <v>7090</v>
      </c>
      <c r="Q4326" s="185" t="s">
        <v>190</v>
      </c>
      <c r="R4326" s="181" t="s">
        <v>35</v>
      </c>
      <c r="S4326" s="181" t="s">
        <v>225</v>
      </c>
      <c r="T4326" s="186" t="s">
        <v>225</v>
      </c>
      <c r="U4326" s="187" t="s">
        <v>225</v>
      </c>
      <c r="V4326" s="188" t="str" cm="1">
        <f t="array" ref="V4326">IF(SUM(LEN(A4326:U4326))=0,"",IF(OR(OR(ISBLANK(E4326),SUM(LEN(B4326),LEN(C4326))=0),AND(NOT(D4326="Unknown"),ISBLANK(I4326)),AND(NOT(N4326="Unknown"),ISBLANK(Q4326))),"Missing Information", INDEX(Table15[Entire Service Line Classification], MATCH(SUMIFS(Table15[Unique ID],Table15[System-Owned Portion],D4326,Table15[If Material Anything Other than "Lead" in Column E,Was Material Ever Previously Lead?],F4326,Table15[Customer-Owned Portion],N4326),Table15[Unique ID],0),0)))</f>
        <v>Non-lead</v>
      </c>
      <c r="W4326" s="189"/>
    </row>
    <row r="4327" spans="1:23" s="190" customFormat="1" ht="56.25" x14ac:dyDescent="0.25">
      <c r="A4327" s="180" t="s">
        <v>225</v>
      </c>
      <c r="B4327" s="181" t="s">
        <v>7973</v>
      </c>
      <c r="C4327" s="182" t="s">
        <v>225</v>
      </c>
      <c r="D4327" s="183" t="s">
        <v>36</v>
      </c>
      <c r="E4327" s="181" t="s">
        <v>35</v>
      </c>
      <c r="F4327" s="183" t="s">
        <v>35</v>
      </c>
      <c r="G4327" s="181" t="s">
        <v>7352</v>
      </c>
      <c r="H4327" s="184" t="s">
        <v>7090</v>
      </c>
      <c r="I4327" s="185" t="s">
        <v>190</v>
      </c>
      <c r="J4327" s="181" t="s">
        <v>35</v>
      </c>
      <c r="K4327" s="181" t="s">
        <v>225</v>
      </c>
      <c r="L4327" s="186" t="s">
        <v>225</v>
      </c>
      <c r="M4327" s="187" t="s">
        <v>225</v>
      </c>
      <c r="N4327" s="183" t="s">
        <v>36</v>
      </c>
      <c r="O4327" s="181" t="s">
        <v>7352</v>
      </c>
      <c r="P4327" s="184" t="s">
        <v>7090</v>
      </c>
      <c r="Q4327" s="185" t="s">
        <v>190</v>
      </c>
      <c r="R4327" s="181" t="s">
        <v>35</v>
      </c>
      <c r="S4327" s="181" t="s">
        <v>225</v>
      </c>
      <c r="T4327" s="186" t="s">
        <v>225</v>
      </c>
      <c r="U4327" s="187" t="s">
        <v>225</v>
      </c>
      <c r="V4327" s="188" t="str" cm="1">
        <f t="array" ref="V4327">IF(SUM(LEN(A4327:U4327))=0,"",IF(OR(OR(ISBLANK(E4327),SUM(LEN(B4327),LEN(C4327))=0),AND(NOT(D4327="Unknown"),ISBLANK(I4327)),AND(NOT(N4327="Unknown"),ISBLANK(Q4327))),"Missing Information", INDEX(Table15[Entire Service Line Classification], MATCH(SUMIFS(Table15[Unique ID],Table15[System-Owned Portion],D4327,Table15[If Material Anything Other than "Lead" in Column E,Was Material Ever Previously Lead?],F4327,Table15[Customer-Owned Portion],N4327),Table15[Unique ID],0),0)))</f>
        <v>Non-lead</v>
      </c>
      <c r="W4327" s="189"/>
    </row>
    <row r="4328" spans="1:23" s="190" customFormat="1" ht="56.25" x14ac:dyDescent="0.25">
      <c r="A4328" s="180" t="s">
        <v>225</v>
      </c>
      <c r="B4328" s="181" t="s">
        <v>7974</v>
      </c>
      <c r="C4328" s="182" t="s">
        <v>225</v>
      </c>
      <c r="D4328" s="183" t="s">
        <v>36</v>
      </c>
      <c r="E4328" s="181" t="s">
        <v>35</v>
      </c>
      <c r="F4328" s="183" t="s">
        <v>35</v>
      </c>
      <c r="G4328" s="181" t="s">
        <v>7352</v>
      </c>
      <c r="H4328" s="184" t="s">
        <v>7090</v>
      </c>
      <c r="I4328" s="185" t="s">
        <v>190</v>
      </c>
      <c r="J4328" s="181" t="s">
        <v>35</v>
      </c>
      <c r="K4328" s="181" t="s">
        <v>225</v>
      </c>
      <c r="L4328" s="186" t="s">
        <v>225</v>
      </c>
      <c r="M4328" s="187" t="s">
        <v>225</v>
      </c>
      <c r="N4328" s="183" t="s">
        <v>36</v>
      </c>
      <c r="O4328" s="181" t="s">
        <v>7352</v>
      </c>
      <c r="P4328" s="184" t="s">
        <v>7090</v>
      </c>
      <c r="Q4328" s="185" t="s">
        <v>190</v>
      </c>
      <c r="R4328" s="181" t="s">
        <v>35</v>
      </c>
      <c r="S4328" s="181" t="s">
        <v>225</v>
      </c>
      <c r="T4328" s="186" t="s">
        <v>225</v>
      </c>
      <c r="U4328" s="187" t="s">
        <v>225</v>
      </c>
      <c r="V4328" s="188" t="str" cm="1">
        <f t="array" ref="V4328">IF(SUM(LEN(A4328:U4328))=0,"",IF(OR(OR(ISBLANK(E4328),SUM(LEN(B4328),LEN(C4328))=0),AND(NOT(D4328="Unknown"),ISBLANK(I4328)),AND(NOT(N4328="Unknown"),ISBLANK(Q4328))),"Missing Information", INDEX(Table15[Entire Service Line Classification], MATCH(SUMIFS(Table15[Unique ID],Table15[System-Owned Portion],D4328,Table15[If Material Anything Other than "Lead" in Column E,Was Material Ever Previously Lead?],F4328,Table15[Customer-Owned Portion],N4328),Table15[Unique ID],0),0)))</f>
        <v>Non-lead</v>
      </c>
      <c r="W4328" s="189"/>
    </row>
    <row r="4329" spans="1:23" s="190" customFormat="1" ht="56.25" x14ac:dyDescent="0.25">
      <c r="A4329" s="180" t="s">
        <v>225</v>
      </c>
      <c r="B4329" s="181" t="s">
        <v>7975</v>
      </c>
      <c r="C4329" s="182" t="s">
        <v>225</v>
      </c>
      <c r="D4329" s="183" t="s">
        <v>36</v>
      </c>
      <c r="E4329" s="181" t="s">
        <v>35</v>
      </c>
      <c r="F4329" s="183" t="s">
        <v>35</v>
      </c>
      <c r="G4329" s="181" t="s">
        <v>7352</v>
      </c>
      <c r="H4329" s="184" t="s">
        <v>7090</v>
      </c>
      <c r="I4329" s="185" t="s">
        <v>190</v>
      </c>
      <c r="J4329" s="181" t="s">
        <v>35</v>
      </c>
      <c r="K4329" s="181" t="s">
        <v>225</v>
      </c>
      <c r="L4329" s="186" t="s">
        <v>225</v>
      </c>
      <c r="M4329" s="187" t="s">
        <v>225</v>
      </c>
      <c r="N4329" s="183" t="s">
        <v>36</v>
      </c>
      <c r="O4329" s="181" t="s">
        <v>7352</v>
      </c>
      <c r="P4329" s="184" t="s">
        <v>7090</v>
      </c>
      <c r="Q4329" s="185" t="s">
        <v>190</v>
      </c>
      <c r="R4329" s="181" t="s">
        <v>35</v>
      </c>
      <c r="S4329" s="181" t="s">
        <v>225</v>
      </c>
      <c r="T4329" s="186" t="s">
        <v>225</v>
      </c>
      <c r="U4329" s="187" t="s">
        <v>225</v>
      </c>
      <c r="V4329" s="188" t="str" cm="1">
        <f t="array" ref="V4329">IF(SUM(LEN(A4329:U4329))=0,"",IF(OR(OR(ISBLANK(E4329),SUM(LEN(B4329),LEN(C4329))=0),AND(NOT(D4329="Unknown"),ISBLANK(I4329)),AND(NOT(N4329="Unknown"),ISBLANK(Q4329))),"Missing Information", INDEX(Table15[Entire Service Line Classification], MATCH(SUMIFS(Table15[Unique ID],Table15[System-Owned Portion],D4329,Table15[If Material Anything Other than "Lead" in Column E,Was Material Ever Previously Lead?],F4329,Table15[Customer-Owned Portion],N4329),Table15[Unique ID],0),0)))</f>
        <v>Non-lead</v>
      </c>
      <c r="W4329" s="189"/>
    </row>
    <row r="4330" spans="1:23" s="190" customFormat="1" ht="56.25" x14ac:dyDescent="0.25">
      <c r="A4330" s="180" t="s">
        <v>225</v>
      </c>
      <c r="B4330" s="181" t="s">
        <v>7976</v>
      </c>
      <c r="C4330" s="182" t="s">
        <v>225</v>
      </c>
      <c r="D4330" s="183" t="s">
        <v>36</v>
      </c>
      <c r="E4330" s="181" t="s">
        <v>35</v>
      </c>
      <c r="F4330" s="183" t="s">
        <v>35</v>
      </c>
      <c r="G4330" s="181" t="s">
        <v>7400</v>
      </c>
      <c r="H4330" s="184" t="s">
        <v>7090</v>
      </c>
      <c r="I4330" s="185" t="s">
        <v>190</v>
      </c>
      <c r="J4330" s="181" t="s">
        <v>35</v>
      </c>
      <c r="K4330" s="181" t="s">
        <v>225</v>
      </c>
      <c r="L4330" s="186" t="s">
        <v>225</v>
      </c>
      <c r="M4330" s="187" t="s">
        <v>225</v>
      </c>
      <c r="N4330" s="183" t="s">
        <v>36</v>
      </c>
      <c r="O4330" s="181" t="s">
        <v>7400</v>
      </c>
      <c r="P4330" s="184" t="s">
        <v>7090</v>
      </c>
      <c r="Q4330" s="185" t="s">
        <v>190</v>
      </c>
      <c r="R4330" s="181" t="s">
        <v>35</v>
      </c>
      <c r="S4330" s="181" t="s">
        <v>225</v>
      </c>
      <c r="T4330" s="186" t="s">
        <v>225</v>
      </c>
      <c r="U4330" s="187" t="s">
        <v>225</v>
      </c>
      <c r="V4330" s="188" t="str" cm="1">
        <f t="array" ref="V4330">IF(SUM(LEN(A4330:U4330))=0,"",IF(OR(OR(ISBLANK(E4330),SUM(LEN(B4330),LEN(C4330))=0),AND(NOT(D4330="Unknown"),ISBLANK(I4330)),AND(NOT(N4330="Unknown"),ISBLANK(Q4330))),"Missing Information", INDEX(Table15[Entire Service Line Classification], MATCH(SUMIFS(Table15[Unique ID],Table15[System-Owned Portion],D4330,Table15[If Material Anything Other than "Lead" in Column E,Was Material Ever Previously Lead?],F4330,Table15[Customer-Owned Portion],N4330),Table15[Unique ID],0),0)))</f>
        <v>Non-lead</v>
      </c>
      <c r="W4330" s="189"/>
    </row>
    <row r="4331" spans="1:23" s="190" customFormat="1" ht="56.25" x14ac:dyDescent="0.25">
      <c r="A4331" s="180" t="s">
        <v>225</v>
      </c>
      <c r="B4331" s="181" t="s">
        <v>7977</v>
      </c>
      <c r="C4331" s="182" t="s">
        <v>225</v>
      </c>
      <c r="D4331" s="183" t="s">
        <v>36</v>
      </c>
      <c r="E4331" s="181" t="s">
        <v>35</v>
      </c>
      <c r="F4331" s="183" t="s">
        <v>35</v>
      </c>
      <c r="G4331" s="181" t="s">
        <v>7352</v>
      </c>
      <c r="H4331" s="184" t="s">
        <v>7090</v>
      </c>
      <c r="I4331" s="185" t="s">
        <v>190</v>
      </c>
      <c r="J4331" s="181" t="s">
        <v>35</v>
      </c>
      <c r="K4331" s="181" t="s">
        <v>225</v>
      </c>
      <c r="L4331" s="186" t="s">
        <v>225</v>
      </c>
      <c r="M4331" s="187" t="s">
        <v>225</v>
      </c>
      <c r="N4331" s="183" t="s">
        <v>36</v>
      </c>
      <c r="O4331" s="181" t="s">
        <v>7352</v>
      </c>
      <c r="P4331" s="184" t="s">
        <v>7090</v>
      </c>
      <c r="Q4331" s="185" t="s">
        <v>190</v>
      </c>
      <c r="R4331" s="181" t="s">
        <v>35</v>
      </c>
      <c r="S4331" s="181" t="s">
        <v>225</v>
      </c>
      <c r="T4331" s="186" t="s">
        <v>225</v>
      </c>
      <c r="U4331" s="187" t="s">
        <v>225</v>
      </c>
      <c r="V4331" s="188" t="str" cm="1">
        <f t="array" ref="V4331">IF(SUM(LEN(A4331:U4331))=0,"",IF(OR(OR(ISBLANK(E4331),SUM(LEN(B4331),LEN(C4331))=0),AND(NOT(D4331="Unknown"),ISBLANK(I4331)),AND(NOT(N4331="Unknown"),ISBLANK(Q4331))),"Missing Information", INDEX(Table15[Entire Service Line Classification], MATCH(SUMIFS(Table15[Unique ID],Table15[System-Owned Portion],D4331,Table15[If Material Anything Other than "Lead" in Column E,Was Material Ever Previously Lead?],F4331,Table15[Customer-Owned Portion],N4331),Table15[Unique ID],0),0)))</f>
        <v>Non-lead</v>
      </c>
      <c r="W4331" s="189"/>
    </row>
    <row r="4332" spans="1:23" s="190" customFormat="1" ht="56.25" x14ac:dyDescent="0.25">
      <c r="A4332" s="180" t="s">
        <v>225</v>
      </c>
      <c r="B4332" s="181" t="s">
        <v>7978</v>
      </c>
      <c r="C4332" s="182" t="s">
        <v>225</v>
      </c>
      <c r="D4332" s="183" t="s">
        <v>36</v>
      </c>
      <c r="E4332" s="181" t="s">
        <v>35</v>
      </c>
      <c r="F4332" s="183" t="s">
        <v>35</v>
      </c>
      <c r="G4332" s="181" t="s">
        <v>7352</v>
      </c>
      <c r="H4332" s="184" t="s">
        <v>7090</v>
      </c>
      <c r="I4332" s="185" t="s">
        <v>190</v>
      </c>
      <c r="J4332" s="181" t="s">
        <v>35</v>
      </c>
      <c r="K4332" s="181" t="s">
        <v>225</v>
      </c>
      <c r="L4332" s="186" t="s">
        <v>225</v>
      </c>
      <c r="M4332" s="187" t="s">
        <v>225</v>
      </c>
      <c r="N4332" s="183" t="s">
        <v>36</v>
      </c>
      <c r="O4332" s="181" t="s">
        <v>7352</v>
      </c>
      <c r="P4332" s="184" t="s">
        <v>7090</v>
      </c>
      <c r="Q4332" s="185" t="s">
        <v>190</v>
      </c>
      <c r="R4332" s="181" t="s">
        <v>35</v>
      </c>
      <c r="S4332" s="181" t="s">
        <v>225</v>
      </c>
      <c r="T4332" s="186" t="s">
        <v>225</v>
      </c>
      <c r="U4332" s="187" t="s">
        <v>225</v>
      </c>
      <c r="V4332" s="188" t="str" cm="1">
        <f t="array" ref="V4332">IF(SUM(LEN(A4332:U4332))=0,"",IF(OR(OR(ISBLANK(E4332),SUM(LEN(B4332),LEN(C4332))=0),AND(NOT(D4332="Unknown"),ISBLANK(I4332)),AND(NOT(N4332="Unknown"),ISBLANK(Q4332))),"Missing Information", INDEX(Table15[Entire Service Line Classification], MATCH(SUMIFS(Table15[Unique ID],Table15[System-Owned Portion],D4332,Table15[If Material Anything Other than "Lead" in Column E,Was Material Ever Previously Lead?],F4332,Table15[Customer-Owned Portion],N4332),Table15[Unique ID],0),0)))</f>
        <v>Non-lead</v>
      </c>
      <c r="W4332" s="189"/>
    </row>
    <row r="4333" spans="1:23" s="190" customFormat="1" ht="56.25" x14ac:dyDescent="0.25">
      <c r="A4333" s="180" t="s">
        <v>225</v>
      </c>
      <c r="B4333" s="181" t="s">
        <v>7979</v>
      </c>
      <c r="C4333" s="182" t="s">
        <v>225</v>
      </c>
      <c r="D4333" s="183" t="s">
        <v>36</v>
      </c>
      <c r="E4333" s="181" t="s">
        <v>35</v>
      </c>
      <c r="F4333" s="183" t="s">
        <v>35</v>
      </c>
      <c r="G4333" s="181" t="s">
        <v>7352</v>
      </c>
      <c r="H4333" s="184" t="s">
        <v>7090</v>
      </c>
      <c r="I4333" s="185" t="s">
        <v>190</v>
      </c>
      <c r="J4333" s="181" t="s">
        <v>35</v>
      </c>
      <c r="K4333" s="181" t="s">
        <v>225</v>
      </c>
      <c r="L4333" s="186" t="s">
        <v>225</v>
      </c>
      <c r="M4333" s="187" t="s">
        <v>225</v>
      </c>
      <c r="N4333" s="183" t="s">
        <v>36</v>
      </c>
      <c r="O4333" s="181" t="s">
        <v>7352</v>
      </c>
      <c r="P4333" s="184" t="s">
        <v>7090</v>
      </c>
      <c r="Q4333" s="185" t="s">
        <v>190</v>
      </c>
      <c r="R4333" s="181" t="s">
        <v>35</v>
      </c>
      <c r="S4333" s="181" t="s">
        <v>225</v>
      </c>
      <c r="T4333" s="186" t="s">
        <v>225</v>
      </c>
      <c r="U4333" s="187" t="s">
        <v>225</v>
      </c>
      <c r="V4333" s="188" t="str" cm="1">
        <f t="array" ref="V4333">IF(SUM(LEN(A4333:U4333))=0,"",IF(OR(OR(ISBLANK(E4333),SUM(LEN(B4333),LEN(C4333))=0),AND(NOT(D4333="Unknown"),ISBLANK(I4333)),AND(NOT(N4333="Unknown"),ISBLANK(Q4333))),"Missing Information", INDEX(Table15[Entire Service Line Classification], MATCH(SUMIFS(Table15[Unique ID],Table15[System-Owned Portion],D4333,Table15[If Material Anything Other than "Lead" in Column E,Was Material Ever Previously Lead?],F4333,Table15[Customer-Owned Portion],N4333),Table15[Unique ID],0),0)))</f>
        <v>Non-lead</v>
      </c>
      <c r="W4333" s="189"/>
    </row>
    <row r="4334" spans="1:23" s="190" customFormat="1" ht="56.25" x14ac:dyDescent="0.25">
      <c r="A4334" s="180" t="s">
        <v>225</v>
      </c>
      <c r="B4334" s="181" t="s">
        <v>7980</v>
      </c>
      <c r="C4334" s="182" t="s">
        <v>225</v>
      </c>
      <c r="D4334" s="183" t="s">
        <v>36</v>
      </c>
      <c r="E4334" s="181" t="s">
        <v>35</v>
      </c>
      <c r="F4334" s="183" t="s">
        <v>35</v>
      </c>
      <c r="G4334" s="181" t="s">
        <v>7352</v>
      </c>
      <c r="H4334" s="184" t="s">
        <v>7090</v>
      </c>
      <c r="I4334" s="185" t="s">
        <v>190</v>
      </c>
      <c r="J4334" s="181" t="s">
        <v>35</v>
      </c>
      <c r="K4334" s="181" t="s">
        <v>225</v>
      </c>
      <c r="L4334" s="186" t="s">
        <v>225</v>
      </c>
      <c r="M4334" s="187" t="s">
        <v>225</v>
      </c>
      <c r="N4334" s="183" t="s">
        <v>36</v>
      </c>
      <c r="O4334" s="181" t="s">
        <v>7352</v>
      </c>
      <c r="P4334" s="184" t="s">
        <v>7090</v>
      </c>
      <c r="Q4334" s="185" t="s">
        <v>190</v>
      </c>
      <c r="R4334" s="181" t="s">
        <v>35</v>
      </c>
      <c r="S4334" s="181" t="s">
        <v>225</v>
      </c>
      <c r="T4334" s="186" t="s">
        <v>225</v>
      </c>
      <c r="U4334" s="187" t="s">
        <v>225</v>
      </c>
      <c r="V4334" s="188" t="str" cm="1">
        <f t="array" ref="V4334">IF(SUM(LEN(A4334:U4334))=0,"",IF(OR(OR(ISBLANK(E4334),SUM(LEN(B4334),LEN(C4334))=0),AND(NOT(D4334="Unknown"),ISBLANK(I4334)),AND(NOT(N4334="Unknown"),ISBLANK(Q4334))),"Missing Information", INDEX(Table15[Entire Service Line Classification], MATCH(SUMIFS(Table15[Unique ID],Table15[System-Owned Portion],D4334,Table15[If Material Anything Other than "Lead" in Column E,Was Material Ever Previously Lead?],F4334,Table15[Customer-Owned Portion],N4334),Table15[Unique ID],0),0)))</f>
        <v>Non-lead</v>
      </c>
      <c r="W4334" s="189"/>
    </row>
    <row r="4335" spans="1:23" s="190" customFormat="1" ht="56.25" x14ac:dyDescent="0.25">
      <c r="A4335" s="180" t="s">
        <v>225</v>
      </c>
      <c r="B4335" s="181" t="s">
        <v>7981</v>
      </c>
      <c r="C4335" s="182" t="s">
        <v>225</v>
      </c>
      <c r="D4335" s="183" t="s">
        <v>36</v>
      </c>
      <c r="E4335" s="181" t="s">
        <v>35</v>
      </c>
      <c r="F4335" s="183" t="s">
        <v>35</v>
      </c>
      <c r="G4335" s="181" t="s">
        <v>7369</v>
      </c>
      <c r="H4335" s="184" t="s">
        <v>7090</v>
      </c>
      <c r="I4335" s="185" t="s">
        <v>190</v>
      </c>
      <c r="J4335" s="181" t="s">
        <v>35</v>
      </c>
      <c r="K4335" s="181" t="s">
        <v>225</v>
      </c>
      <c r="L4335" s="186" t="s">
        <v>225</v>
      </c>
      <c r="M4335" s="187" t="s">
        <v>225</v>
      </c>
      <c r="N4335" s="183" t="s">
        <v>36</v>
      </c>
      <c r="O4335" s="181" t="s">
        <v>7369</v>
      </c>
      <c r="P4335" s="184" t="s">
        <v>7090</v>
      </c>
      <c r="Q4335" s="185" t="s">
        <v>190</v>
      </c>
      <c r="R4335" s="181" t="s">
        <v>35</v>
      </c>
      <c r="S4335" s="181" t="s">
        <v>225</v>
      </c>
      <c r="T4335" s="186" t="s">
        <v>225</v>
      </c>
      <c r="U4335" s="187" t="s">
        <v>225</v>
      </c>
      <c r="V4335" s="188" t="str" cm="1">
        <f t="array" ref="V4335">IF(SUM(LEN(A4335:U4335))=0,"",IF(OR(OR(ISBLANK(E4335),SUM(LEN(B4335),LEN(C4335))=0),AND(NOT(D4335="Unknown"),ISBLANK(I4335)),AND(NOT(N4335="Unknown"),ISBLANK(Q4335))),"Missing Information", INDEX(Table15[Entire Service Line Classification], MATCH(SUMIFS(Table15[Unique ID],Table15[System-Owned Portion],D4335,Table15[If Material Anything Other than "Lead" in Column E,Was Material Ever Previously Lead?],F4335,Table15[Customer-Owned Portion],N4335),Table15[Unique ID],0),0)))</f>
        <v>Non-lead</v>
      </c>
      <c r="W4335" s="189"/>
    </row>
    <row r="4336" spans="1:23" s="190" customFormat="1" ht="56.25" x14ac:dyDescent="0.25">
      <c r="A4336" s="180" t="s">
        <v>225</v>
      </c>
      <c r="B4336" s="181" t="s">
        <v>7982</v>
      </c>
      <c r="C4336" s="182" t="s">
        <v>225</v>
      </c>
      <c r="D4336" s="183" t="s">
        <v>36</v>
      </c>
      <c r="E4336" s="181" t="s">
        <v>35</v>
      </c>
      <c r="F4336" s="183" t="s">
        <v>35</v>
      </c>
      <c r="G4336" s="181" t="s">
        <v>7400</v>
      </c>
      <c r="H4336" s="184" t="s">
        <v>7090</v>
      </c>
      <c r="I4336" s="185" t="s">
        <v>190</v>
      </c>
      <c r="J4336" s="181" t="s">
        <v>35</v>
      </c>
      <c r="K4336" s="181" t="s">
        <v>225</v>
      </c>
      <c r="L4336" s="186" t="s">
        <v>225</v>
      </c>
      <c r="M4336" s="187" t="s">
        <v>225</v>
      </c>
      <c r="N4336" s="183" t="s">
        <v>36</v>
      </c>
      <c r="O4336" s="181" t="s">
        <v>7400</v>
      </c>
      <c r="P4336" s="184" t="s">
        <v>7090</v>
      </c>
      <c r="Q4336" s="185" t="s">
        <v>190</v>
      </c>
      <c r="R4336" s="181" t="s">
        <v>35</v>
      </c>
      <c r="S4336" s="181" t="s">
        <v>225</v>
      </c>
      <c r="T4336" s="186" t="s">
        <v>225</v>
      </c>
      <c r="U4336" s="187" t="s">
        <v>225</v>
      </c>
      <c r="V4336" s="188" t="str" cm="1">
        <f t="array" ref="V4336">IF(SUM(LEN(A4336:U4336))=0,"",IF(OR(OR(ISBLANK(E4336),SUM(LEN(B4336),LEN(C4336))=0),AND(NOT(D4336="Unknown"),ISBLANK(I4336)),AND(NOT(N4336="Unknown"),ISBLANK(Q4336))),"Missing Information", INDEX(Table15[Entire Service Line Classification], MATCH(SUMIFS(Table15[Unique ID],Table15[System-Owned Portion],D4336,Table15[If Material Anything Other than "Lead" in Column E,Was Material Ever Previously Lead?],F4336,Table15[Customer-Owned Portion],N4336),Table15[Unique ID],0),0)))</f>
        <v>Non-lead</v>
      </c>
      <c r="W4336" s="189"/>
    </row>
    <row r="4337" spans="1:23" s="190" customFormat="1" ht="56.25" x14ac:dyDescent="0.25">
      <c r="A4337" s="180" t="s">
        <v>225</v>
      </c>
      <c r="B4337" s="181" t="s">
        <v>7983</v>
      </c>
      <c r="C4337" s="182" t="s">
        <v>225</v>
      </c>
      <c r="D4337" s="183" t="s">
        <v>36</v>
      </c>
      <c r="E4337" s="181" t="s">
        <v>35</v>
      </c>
      <c r="F4337" s="183" t="s">
        <v>35</v>
      </c>
      <c r="G4337" s="181" t="s">
        <v>7369</v>
      </c>
      <c r="H4337" s="184" t="s">
        <v>7090</v>
      </c>
      <c r="I4337" s="185" t="s">
        <v>190</v>
      </c>
      <c r="J4337" s="181" t="s">
        <v>35</v>
      </c>
      <c r="K4337" s="181" t="s">
        <v>225</v>
      </c>
      <c r="L4337" s="186" t="s">
        <v>225</v>
      </c>
      <c r="M4337" s="187" t="s">
        <v>225</v>
      </c>
      <c r="N4337" s="183" t="s">
        <v>36</v>
      </c>
      <c r="O4337" s="181" t="s">
        <v>7369</v>
      </c>
      <c r="P4337" s="184" t="s">
        <v>7090</v>
      </c>
      <c r="Q4337" s="185" t="s">
        <v>190</v>
      </c>
      <c r="R4337" s="181" t="s">
        <v>35</v>
      </c>
      <c r="S4337" s="181" t="s">
        <v>225</v>
      </c>
      <c r="T4337" s="186" t="s">
        <v>225</v>
      </c>
      <c r="U4337" s="187" t="s">
        <v>225</v>
      </c>
      <c r="V4337" s="188" t="str" cm="1">
        <f t="array" ref="V4337">IF(SUM(LEN(A4337:U4337))=0,"",IF(OR(OR(ISBLANK(E4337),SUM(LEN(B4337),LEN(C4337))=0),AND(NOT(D4337="Unknown"),ISBLANK(I4337)),AND(NOT(N4337="Unknown"),ISBLANK(Q4337))),"Missing Information", INDEX(Table15[Entire Service Line Classification], MATCH(SUMIFS(Table15[Unique ID],Table15[System-Owned Portion],D4337,Table15[If Material Anything Other than "Lead" in Column E,Was Material Ever Previously Lead?],F4337,Table15[Customer-Owned Portion],N4337),Table15[Unique ID],0),0)))</f>
        <v>Non-lead</v>
      </c>
      <c r="W4337" s="189"/>
    </row>
    <row r="4338" spans="1:23" s="190" customFormat="1" ht="56.25" x14ac:dyDescent="0.25">
      <c r="A4338" s="180" t="s">
        <v>225</v>
      </c>
      <c r="B4338" s="181" t="s">
        <v>7984</v>
      </c>
      <c r="C4338" s="182" t="s">
        <v>225</v>
      </c>
      <c r="D4338" s="183" t="s">
        <v>36</v>
      </c>
      <c r="E4338" s="181" t="s">
        <v>35</v>
      </c>
      <c r="F4338" s="183" t="s">
        <v>35</v>
      </c>
      <c r="G4338" s="181" t="s">
        <v>7352</v>
      </c>
      <c r="H4338" s="184" t="s">
        <v>7090</v>
      </c>
      <c r="I4338" s="185" t="s">
        <v>190</v>
      </c>
      <c r="J4338" s="181" t="s">
        <v>35</v>
      </c>
      <c r="K4338" s="181" t="s">
        <v>225</v>
      </c>
      <c r="L4338" s="186" t="s">
        <v>225</v>
      </c>
      <c r="M4338" s="187" t="s">
        <v>225</v>
      </c>
      <c r="N4338" s="183" t="s">
        <v>36</v>
      </c>
      <c r="O4338" s="181" t="s">
        <v>7352</v>
      </c>
      <c r="P4338" s="184" t="s">
        <v>7090</v>
      </c>
      <c r="Q4338" s="185" t="s">
        <v>190</v>
      </c>
      <c r="R4338" s="181" t="s">
        <v>35</v>
      </c>
      <c r="S4338" s="181" t="s">
        <v>225</v>
      </c>
      <c r="T4338" s="186" t="s">
        <v>225</v>
      </c>
      <c r="U4338" s="187" t="s">
        <v>225</v>
      </c>
      <c r="V4338" s="188" t="str" cm="1">
        <f t="array" ref="V4338">IF(SUM(LEN(A4338:U4338))=0,"",IF(OR(OR(ISBLANK(E4338),SUM(LEN(B4338),LEN(C4338))=0),AND(NOT(D4338="Unknown"),ISBLANK(I4338)),AND(NOT(N4338="Unknown"),ISBLANK(Q4338))),"Missing Information", INDEX(Table15[Entire Service Line Classification], MATCH(SUMIFS(Table15[Unique ID],Table15[System-Owned Portion],D4338,Table15[If Material Anything Other than "Lead" in Column E,Was Material Ever Previously Lead?],F4338,Table15[Customer-Owned Portion],N4338),Table15[Unique ID],0),0)))</f>
        <v>Non-lead</v>
      </c>
      <c r="W4338" s="189"/>
    </row>
    <row r="4339" spans="1:23" s="190" customFormat="1" ht="56.25" x14ac:dyDescent="0.25">
      <c r="A4339" s="180" t="s">
        <v>225</v>
      </c>
      <c r="B4339" s="181" t="s">
        <v>7985</v>
      </c>
      <c r="C4339" s="182" t="s">
        <v>225</v>
      </c>
      <c r="D4339" s="183" t="s">
        <v>36</v>
      </c>
      <c r="E4339" s="181" t="s">
        <v>35</v>
      </c>
      <c r="F4339" s="183" t="s">
        <v>35</v>
      </c>
      <c r="G4339" s="181" t="s">
        <v>7352</v>
      </c>
      <c r="H4339" s="184" t="s">
        <v>7090</v>
      </c>
      <c r="I4339" s="185" t="s">
        <v>190</v>
      </c>
      <c r="J4339" s="181" t="s">
        <v>35</v>
      </c>
      <c r="K4339" s="181" t="s">
        <v>225</v>
      </c>
      <c r="L4339" s="186" t="s">
        <v>225</v>
      </c>
      <c r="M4339" s="187" t="s">
        <v>225</v>
      </c>
      <c r="N4339" s="183" t="s">
        <v>36</v>
      </c>
      <c r="O4339" s="181" t="s">
        <v>7352</v>
      </c>
      <c r="P4339" s="184" t="s">
        <v>7090</v>
      </c>
      <c r="Q4339" s="185" t="s">
        <v>190</v>
      </c>
      <c r="R4339" s="181" t="s">
        <v>35</v>
      </c>
      <c r="S4339" s="181" t="s">
        <v>225</v>
      </c>
      <c r="T4339" s="186" t="s">
        <v>225</v>
      </c>
      <c r="U4339" s="187" t="s">
        <v>225</v>
      </c>
      <c r="V4339" s="188" t="str" cm="1">
        <f t="array" ref="V4339">IF(SUM(LEN(A4339:U4339))=0,"",IF(OR(OR(ISBLANK(E4339),SUM(LEN(B4339),LEN(C4339))=0),AND(NOT(D4339="Unknown"),ISBLANK(I4339)),AND(NOT(N4339="Unknown"),ISBLANK(Q4339))),"Missing Information", INDEX(Table15[Entire Service Line Classification], MATCH(SUMIFS(Table15[Unique ID],Table15[System-Owned Portion],D4339,Table15[If Material Anything Other than "Lead" in Column E,Was Material Ever Previously Lead?],F4339,Table15[Customer-Owned Portion],N4339),Table15[Unique ID],0),0)))</f>
        <v>Non-lead</v>
      </c>
      <c r="W4339" s="189"/>
    </row>
    <row r="4340" spans="1:23" s="190" customFormat="1" ht="56.25" x14ac:dyDescent="0.25">
      <c r="A4340" s="180" t="s">
        <v>225</v>
      </c>
      <c r="B4340" s="181" t="s">
        <v>7986</v>
      </c>
      <c r="C4340" s="182" t="s">
        <v>225</v>
      </c>
      <c r="D4340" s="183" t="s">
        <v>36</v>
      </c>
      <c r="E4340" s="181" t="s">
        <v>35</v>
      </c>
      <c r="F4340" s="183" t="s">
        <v>35</v>
      </c>
      <c r="G4340" s="181" t="s">
        <v>7369</v>
      </c>
      <c r="H4340" s="184" t="s">
        <v>7090</v>
      </c>
      <c r="I4340" s="185" t="s">
        <v>190</v>
      </c>
      <c r="J4340" s="181" t="s">
        <v>35</v>
      </c>
      <c r="K4340" s="181" t="s">
        <v>225</v>
      </c>
      <c r="L4340" s="186" t="s">
        <v>225</v>
      </c>
      <c r="M4340" s="187" t="s">
        <v>225</v>
      </c>
      <c r="N4340" s="183" t="s">
        <v>36</v>
      </c>
      <c r="O4340" s="181" t="s">
        <v>7369</v>
      </c>
      <c r="P4340" s="184" t="s">
        <v>7090</v>
      </c>
      <c r="Q4340" s="185" t="s">
        <v>190</v>
      </c>
      <c r="R4340" s="181" t="s">
        <v>35</v>
      </c>
      <c r="S4340" s="181" t="s">
        <v>225</v>
      </c>
      <c r="T4340" s="186" t="s">
        <v>225</v>
      </c>
      <c r="U4340" s="187" t="s">
        <v>225</v>
      </c>
      <c r="V4340" s="188" t="str" cm="1">
        <f t="array" ref="V4340">IF(SUM(LEN(A4340:U4340))=0,"",IF(OR(OR(ISBLANK(E4340),SUM(LEN(B4340),LEN(C4340))=0),AND(NOT(D4340="Unknown"),ISBLANK(I4340)),AND(NOT(N4340="Unknown"),ISBLANK(Q4340))),"Missing Information", INDEX(Table15[Entire Service Line Classification], MATCH(SUMIFS(Table15[Unique ID],Table15[System-Owned Portion],D4340,Table15[If Material Anything Other than "Lead" in Column E,Was Material Ever Previously Lead?],F4340,Table15[Customer-Owned Portion],N4340),Table15[Unique ID],0),0)))</f>
        <v>Non-lead</v>
      </c>
      <c r="W4340" s="189"/>
    </row>
    <row r="4341" spans="1:23" s="190" customFormat="1" ht="56.25" x14ac:dyDescent="0.25">
      <c r="A4341" s="180" t="s">
        <v>225</v>
      </c>
      <c r="B4341" s="181" t="s">
        <v>7987</v>
      </c>
      <c r="C4341" s="182" t="s">
        <v>225</v>
      </c>
      <c r="D4341" s="183" t="s">
        <v>36</v>
      </c>
      <c r="E4341" s="181" t="s">
        <v>35</v>
      </c>
      <c r="F4341" s="183" t="s">
        <v>35</v>
      </c>
      <c r="G4341" s="181" t="s">
        <v>7369</v>
      </c>
      <c r="H4341" s="184" t="s">
        <v>7090</v>
      </c>
      <c r="I4341" s="185" t="s">
        <v>190</v>
      </c>
      <c r="J4341" s="181" t="s">
        <v>35</v>
      </c>
      <c r="K4341" s="181" t="s">
        <v>225</v>
      </c>
      <c r="L4341" s="186" t="s">
        <v>225</v>
      </c>
      <c r="M4341" s="187" t="s">
        <v>225</v>
      </c>
      <c r="N4341" s="183" t="s">
        <v>36</v>
      </c>
      <c r="O4341" s="181" t="s">
        <v>7369</v>
      </c>
      <c r="P4341" s="184" t="s">
        <v>7090</v>
      </c>
      <c r="Q4341" s="185" t="s">
        <v>190</v>
      </c>
      <c r="R4341" s="181" t="s">
        <v>35</v>
      </c>
      <c r="S4341" s="181" t="s">
        <v>225</v>
      </c>
      <c r="T4341" s="186" t="s">
        <v>225</v>
      </c>
      <c r="U4341" s="187" t="s">
        <v>225</v>
      </c>
      <c r="V4341" s="188" t="str" cm="1">
        <f t="array" ref="V4341">IF(SUM(LEN(A4341:U4341))=0,"",IF(OR(OR(ISBLANK(E4341),SUM(LEN(B4341),LEN(C4341))=0),AND(NOT(D4341="Unknown"),ISBLANK(I4341)),AND(NOT(N4341="Unknown"),ISBLANK(Q4341))),"Missing Information", INDEX(Table15[Entire Service Line Classification], MATCH(SUMIFS(Table15[Unique ID],Table15[System-Owned Portion],D4341,Table15[If Material Anything Other than "Lead" in Column E,Was Material Ever Previously Lead?],F4341,Table15[Customer-Owned Portion],N4341),Table15[Unique ID],0),0)))</f>
        <v>Non-lead</v>
      </c>
      <c r="W4341" s="189"/>
    </row>
    <row r="4342" spans="1:23" s="190" customFormat="1" ht="56.25" x14ac:dyDescent="0.25">
      <c r="A4342" s="180" t="s">
        <v>225</v>
      </c>
      <c r="B4342" s="181" t="s">
        <v>7988</v>
      </c>
      <c r="C4342" s="182" t="s">
        <v>225</v>
      </c>
      <c r="D4342" s="183" t="s">
        <v>36</v>
      </c>
      <c r="E4342" s="181" t="s">
        <v>35</v>
      </c>
      <c r="F4342" s="183" t="s">
        <v>35</v>
      </c>
      <c r="G4342" s="181" t="s">
        <v>7352</v>
      </c>
      <c r="H4342" s="184" t="s">
        <v>7090</v>
      </c>
      <c r="I4342" s="185" t="s">
        <v>190</v>
      </c>
      <c r="J4342" s="181" t="s">
        <v>35</v>
      </c>
      <c r="K4342" s="181" t="s">
        <v>225</v>
      </c>
      <c r="L4342" s="186" t="s">
        <v>225</v>
      </c>
      <c r="M4342" s="187" t="s">
        <v>225</v>
      </c>
      <c r="N4342" s="183" t="s">
        <v>36</v>
      </c>
      <c r="O4342" s="181" t="s">
        <v>7352</v>
      </c>
      <c r="P4342" s="184" t="s">
        <v>7090</v>
      </c>
      <c r="Q4342" s="185" t="s">
        <v>190</v>
      </c>
      <c r="R4342" s="181" t="s">
        <v>35</v>
      </c>
      <c r="S4342" s="181" t="s">
        <v>225</v>
      </c>
      <c r="T4342" s="186" t="s">
        <v>225</v>
      </c>
      <c r="U4342" s="187" t="s">
        <v>225</v>
      </c>
      <c r="V4342" s="188" t="str" cm="1">
        <f t="array" ref="V4342">IF(SUM(LEN(A4342:U4342))=0,"",IF(OR(OR(ISBLANK(E4342),SUM(LEN(B4342),LEN(C4342))=0),AND(NOT(D4342="Unknown"),ISBLANK(I4342)),AND(NOT(N4342="Unknown"),ISBLANK(Q4342))),"Missing Information", INDEX(Table15[Entire Service Line Classification], MATCH(SUMIFS(Table15[Unique ID],Table15[System-Owned Portion],D4342,Table15[If Material Anything Other than "Lead" in Column E,Was Material Ever Previously Lead?],F4342,Table15[Customer-Owned Portion],N4342),Table15[Unique ID],0),0)))</f>
        <v>Non-lead</v>
      </c>
      <c r="W4342" s="189"/>
    </row>
    <row r="4343" spans="1:23" s="190" customFormat="1" ht="56.25" x14ac:dyDescent="0.25">
      <c r="A4343" s="180" t="s">
        <v>225</v>
      </c>
      <c r="B4343" s="181" t="s">
        <v>7989</v>
      </c>
      <c r="C4343" s="182" t="s">
        <v>225</v>
      </c>
      <c r="D4343" s="183" t="s">
        <v>36</v>
      </c>
      <c r="E4343" s="181" t="s">
        <v>35</v>
      </c>
      <c r="F4343" s="183" t="s">
        <v>35</v>
      </c>
      <c r="G4343" s="181" t="s">
        <v>7369</v>
      </c>
      <c r="H4343" s="184" t="s">
        <v>7090</v>
      </c>
      <c r="I4343" s="185" t="s">
        <v>190</v>
      </c>
      <c r="J4343" s="181" t="s">
        <v>35</v>
      </c>
      <c r="K4343" s="181" t="s">
        <v>225</v>
      </c>
      <c r="L4343" s="186" t="s">
        <v>225</v>
      </c>
      <c r="M4343" s="187" t="s">
        <v>225</v>
      </c>
      <c r="N4343" s="183" t="s">
        <v>36</v>
      </c>
      <c r="O4343" s="181" t="s">
        <v>7369</v>
      </c>
      <c r="P4343" s="184" t="s">
        <v>7090</v>
      </c>
      <c r="Q4343" s="185" t="s">
        <v>190</v>
      </c>
      <c r="R4343" s="181" t="s">
        <v>35</v>
      </c>
      <c r="S4343" s="181" t="s">
        <v>225</v>
      </c>
      <c r="T4343" s="186" t="s">
        <v>225</v>
      </c>
      <c r="U4343" s="187" t="s">
        <v>225</v>
      </c>
      <c r="V4343" s="188" t="str" cm="1">
        <f t="array" ref="V4343">IF(SUM(LEN(A4343:U4343))=0,"",IF(OR(OR(ISBLANK(E4343),SUM(LEN(B4343),LEN(C4343))=0),AND(NOT(D4343="Unknown"),ISBLANK(I4343)),AND(NOT(N4343="Unknown"),ISBLANK(Q4343))),"Missing Information", INDEX(Table15[Entire Service Line Classification], MATCH(SUMIFS(Table15[Unique ID],Table15[System-Owned Portion],D4343,Table15[If Material Anything Other than "Lead" in Column E,Was Material Ever Previously Lead?],F4343,Table15[Customer-Owned Portion],N4343),Table15[Unique ID],0),0)))</f>
        <v>Non-lead</v>
      </c>
      <c r="W4343" s="189"/>
    </row>
    <row r="4344" spans="1:23" s="190" customFormat="1" ht="56.25" x14ac:dyDescent="0.25">
      <c r="A4344" s="180" t="s">
        <v>225</v>
      </c>
      <c r="B4344" s="181" t="s">
        <v>7990</v>
      </c>
      <c r="C4344" s="182" t="s">
        <v>225</v>
      </c>
      <c r="D4344" s="183" t="s">
        <v>36</v>
      </c>
      <c r="E4344" s="181" t="s">
        <v>35</v>
      </c>
      <c r="F4344" s="183" t="s">
        <v>35</v>
      </c>
      <c r="G4344" s="181" t="s">
        <v>7369</v>
      </c>
      <c r="H4344" s="184" t="s">
        <v>7090</v>
      </c>
      <c r="I4344" s="185" t="s">
        <v>190</v>
      </c>
      <c r="J4344" s="181" t="s">
        <v>35</v>
      </c>
      <c r="K4344" s="181" t="s">
        <v>225</v>
      </c>
      <c r="L4344" s="186" t="s">
        <v>225</v>
      </c>
      <c r="M4344" s="187" t="s">
        <v>225</v>
      </c>
      <c r="N4344" s="183" t="s">
        <v>36</v>
      </c>
      <c r="O4344" s="181" t="s">
        <v>7369</v>
      </c>
      <c r="P4344" s="184" t="s">
        <v>7090</v>
      </c>
      <c r="Q4344" s="185" t="s">
        <v>190</v>
      </c>
      <c r="R4344" s="181" t="s">
        <v>35</v>
      </c>
      <c r="S4344" s="181" t="s">
        <v>225</v>
      </c>
      <c r="T4344" s="186" t="s">
        <v>225</v>
      </c>
      <c r="U4344" s="187" t="s">
        <v>225</v>
      </c>
      <c r="V4344" s="188" t="str" cm="1">
        <f t="array" ref="V4344">IF(SUM(LEN(A4344:U4344))=0,"",IF(OR(OR(ISBLANK(E4344),SUM(LEN(B4344),LEN(C4344))=0),AND(NOT(D4344="Unknown"),ISBLANK(I4344)),AND(NOT(N4344="Unknown"),ISBLANK(Q4344))),"Missing Information", INDEX(Table15[Entire Service Line Classification], MATCH(SUMIFS(Table15[Unique ID],Table15[System-Owned Portion],D4344,Table15[If Material Anything Other than "Lead" in Column E,Was Material Ever Previously Lead?],F4344,Table15[Customer-Owned Portion],N4344),Table15[Unique ID],0),0)))</f>
        <v>Non-lead</v>
      </c>
      <c r="W4344" s="189"/>
    </row>
    <row r="4345" spans="1:23" s="190" customFormat="1" ht="56.25" x14ac:dyDescent="0.25">
      <c r="A4345" s="180" t="s">
        <v>225</v>
      </c>
      <c r="B4345" s="181" t="s">
        <v>7991</v>
      </c>
      <c r="C4345" s="182" t="s">
        <v>225</v>
      </c>
      <c r="D4345" s="183" t="s">
        <v>36</v>
      </c>
      <c r="E4345" s="181" t="s">
        <v>35</v>
      </c>
      <c r="F4345" s="183" t="s">
        <v>35</v>
      </c>
      <c r="G4345" s="181" t="s">
        <v>7603</v>
      </c>
      <c r="H4345" s="184" t="s">
        <v>7090</v>
      </c>
      <c r="I4345" s="185" t="s">
        <v>190</v>
      </c>
      <c r="J4345" s="181" t="s">
        <v>35</v>
      </c>
      <c r="K4345" s="181" t="s">
        <v>225</v>
      </c>
      <c r="L4345" s="186" t="s">
        <v>225</v>
      </c>
      <c r="M4345" s="187" t="s">
        <v>225</v>
      </c>
      <c r="N4345" s="183" t="s">
        <v>36</v>
      </c>
      <c r="O4345" s="181" t="s">
        <v>7603</v>
      </c>
      <c r="P4345" s="184" t="s">
        <v>7090</v>
      </c>
      <c r="Q4345" s="185" t="s">
        <v>190</v>
      </c>
      <c r="R4345" s="181" t="s">
        <v>35</v>
      </c>
      <c r="S4345" s="181" t="s">
        <v>225</v>
      </c>
      <c r="T4345" s="186" t="s">
        <v>225</v>
      </c>
      <c r="U4345" s="187" t="s">
        <v>225</v>
      </c>
      <c r="V4345" s="188" t="str" cm="1">
        <f t="array" ref="V4345">IF(SUM(LEN(A4345:U4345))=0,"",IF(OR(OR(ISBLANK(E4345),SUM(LEN(B4345),LEN(C4345))=0),AND(NOT(D4345="Unknown"),ISBLANK(I4345)),AND(NOT(N4345="Unknown"),ISBLANK(Q4345))),"Missing Information", INDEX(Table15[Entire Service Line Classification], MATCH(SUMIFS(Table15[Unique ID],Table15[System-Owned Portion],D4345,Table15[If Material Anything Other than "Lead" in Column E,Was Material Ever Previously Lead?],F4345,Table15[Customer-Owned Portion],N4345),Table15[Unique ID],0),0)))</f>
        <v>Non-lead</v>
      </c>
      <c r="W4345" s="189"/>
    </row>
    <row r="4346" spans="1:23" s="190" customFormat="1" ht="56.25" x14ac:dyDescent="0.25">
      <c r="A4346" s="180" t="s">
        <v>225</v>
      </c>
      <c r="B4346" s="181" t="s">
        <v>7992</v>
      </c>
      <c r="C4346" s="182" t="s">
        <v>225</v>
      </c>
      <c r="D4346" s="183" t="s">
        <v>36</v>
      </c>
      <c r="E4346" s="181" t="s">
        <v>35</v>
      </c>
      <c r="F4346" s="183" t="s">
        <v>35</v>
      </c>
      <c r="G4346" s="181" t="s">
        <v>7369</v>
      </c>
      <c r="H4346" s="184" t="s">
        <v>7090</v>
      </c>
      <c r="I4346" s="185" t="s">
        <v>190</v>
      </c>
      <c r="J4346" s="181" t="s">
        <v>35</v>
      </c>
      <c r="K4346" s="181" t="s">
        <v>225</v>
      </c>
      <c r="L4346" s="186" t="s">
        <v>225</v>
      </c>
      <c r="M4346" s="187" t="s">
        <v>225</v>
      </c>
      <c r="N4346" s="183" t="s">
        <v>36</v>
      </c>
      <c r="O4346" s="181" t="s">
        <v>7369</v>
      </c>
      <c r="P4346" s="184" t="s">
        <v>7090</v>
      </c>
      <c r="Q4346" s="185" t="s">
        <v>190</v>
      </c>
      <c r="R4346" s="181" t="s">
        <v>35</v>
      </c>
      <c r="S4346" s="181" t="s">
        <v>225</v>
      </c>
      <c r="T4346" s="186" t="s">
        <v>225</v>
      </c>
      <c r="U4346" s="187" t="s">
        <v>225</v>
      </c>
      <c r="V4346" s="188" t="str" cm="1">
        <f t="array" ref="V4346">IF(SUM(LEN(A4346:U4346))=0,"",IF(OR(OR(ISBLANK(E4346),SUM(LEN(B4346),LEN(C4346))=0),AND(NOT(D4346="Unknown"),ISBLANK(I4346)),AND(NOT(N4346="Unknown"),ISBLANK(Q4346))),"Missing Information", INDEX(Table15[Entire Service Line Classification], MATCH(SUMIFS(Table15[Unique ID],Table15[System-Owned Portion],D4346,Table15[If Material Anything Other than "Lead" in Column E,Was Material Ever Previously Lead?],F4346,Table15[Customer-Owned Portion],N4346),Table15[Unique ID],0),0)))</f>
        <v>Non-lead</v>
      </c>
      <c r="W4346" s="189"/>
    </row>
    <row r="4347" spans="1:23" s="190" customFormat="1" ht="56.25" x14ac:dyDescent="0.25">
      <c r="A4347" s="180" t="s">
        <v>225</v>
      </c>
      <c r="B4347" s="181" t="s">
        <v>7993</v>
      </c>
      <c r="C4347" s="182" t="s">
        <v>225</v>
      </c>
      <c r="D4347" s="183" t="s">
        <v>36</v>
      </c>
      <c r="E4347" s="181" t="s">
        <v>35</v>
      </c>
      <c r="F4347" s="183" t="s">
        <v>35</v>
      </c>
      <c r="G4347" s="181" t="s">
        <v>7603</v>
      </c>
      <c r="H4347" s="184" t="s">
        <v>7090</v>
      </c>
      <c r="I4347" s="185" t="s">
        <v>190</v>
      </c>
      <c r="J4347" s="181" t="s">
        <v>35</v>
      </c>
      <c r="K4347" s="181" t="s">
        <v>225</v>
      </c>
      <c r="L4347" s="186" t="s">
        <v>225</v>
      </c>
      <c r="M4347" s="187" t="s">
        <v>225</v>
      </c>
      <c r="N4347" s="183" t="s">
        <v>36</v>
      </c>
      <c r="O4347" s="181" t="s">
        <v>7603</v>
      </c>
      <c r="P4347" s="184" t="s">
        <v>7090</v>
      </c>
      <c r="Q4347" s="185" t="s">
        <v>190</v>
      </c>
      <c r="R4347" s="181" t="s">
        <v>35</v>
      </c>
      <c r="S4347" s="181" t="s">
        <v>225</v>
      </c>
      <c r="T4347" s="186" t="s">
        <v>225</v>
      </c>
      <c r="U4347" s="187" t="s">
        <v>225</v>
      </c>
      <c r="V4347" s="188" t="str" cm="1">
        <f t="array" ref="V4347">IF(SUM(LEN(A4347:U4347))=0,"",IF(OR(OR(ISBLANK(E4347),SUM(LEN(B4347),LEN(C4347))=0),AND(NOT(D4347="Unknown"),ISBLANK(I4347)),AND(NOT(N4347="Unknown"),ISBLANK(Q4347))),"Missing Information", INDEX(Table15[Entire Service Line Classification], MATCH(SUMIFS(Table15[Unique ID],Table15[System-Owned Portion],D4347,Table15[If Material Anything Other than "Lead" in Column E,Was Material Ever Previously Lead?],F4347,Table15[Customer-Owned Portion],N4347),Table15[Unique ID],0),0)))</f>
        <v>Non-lead</v>
      </c>
      <c r="W4347" s="189"/>
    </row>
    <row r="4348" spans="1:23" s="190" customFormat="1" ht="56.25" x14ac:dyDescent="0.25">
      <c r="A4348" s="180" t="s">
        <v>225</v>
      </c>
      <c r="B4348" s="181" t="s">
        <v>7994</v>
      </c>
      <c r="C4348" s="182" t="s">
        <v>225</v>
      </c>
      <c r="D4348" s="183" t="s">
        <v>36</v>
      </c>
      <c r="E4348" s="181" t="s">
        <v>35</v>
      </c>
      <c r="F4348" s="183" t="s">
        <v>35</v>
      </c>
      <c r="G4348" s="181" t="s">
        <v>7603</v>
      </c>
      <c r="H4348" s="184" t="s">
        <v>7090</v>
      </c>
      <c r="I4348" s="185" t="s">
        <v>190</v>
      </c>
      <c r="J4348" s="181" t="s">
        <v>35</v>
      </c>
      <c r="K4348" s="181" t="s">
        <v>225</v>
      </c>
      <c r="L4348" s="186" t="s">
        <v>225</v>
      </c>
      <c r="M4348" s="187" t="s">
        <v>225</v>
      </c>
      <c r="N4348" s="183" t="s">
        <v>36</v>
      </c>
      <c r="O4348" s="181" t="s">
        <v>7603</v>
      </c>
      <c r="P4348" s="184" t="s">
        <v>7090</v>
      </c>
      <c r="Q4348" s="185" t="s">
        <v>190</v>
      </c>
      <c r="R4348" s="181" t="s">
        <v>35</v>
      </c>
      <c r="S4348" s="181" t="s">
        <v>225</v>
      </c>
      <c r="T4348" s="186" t="s">
        <v>225</v>
      </c>
      <c r="U4348" s="187" t="s">
        <v>225</v>
      </c>
      <c r="V4348" s="188" t="str" cm="1">
        <f t="array" ref="V4348">IF(SUM(LEN(A4348:U4348))=0,"",IF(OR(OR(ISBLANK(E4348),SUM(LEN(B4348),LEN(C4348))=0),AND(NOT(D4348="Unknown"),ISBLANK(I4348)),AND(NOT(N4348="Unknown"),ISBLANK(Q4348))),"Missing Information", INDEX(Table15[Entire Service Line Classification], MATCH(SUMIFS(Table15[Unique ID],Table15[System-Owned Portion],D4348,Table15[If Material Anything Other than "Lead" in Column E,Was Material Ever Previously Lead?],F4348,Table15[Customer-Owned Portion],N4348),Table15[Unique ID],0),0)))</f>
        <v>Non-lead</v>
      </c>
      <c r="W4348" s="189"/>
    </row>
    <row r="4349" spans="1:23" s="190" customFormat="1" ht="56.25" x14ac:dyDescent="0.25">
      <c r="A4349" s="180" t="s">
        <v>225</v>
      </c>
      <c r="B4349" s="181" t="s">
        <v>7995</v>
      </c>
      <c r="C4349" s="182" t="s">
        <v>225</v>
      </c>
      <c r="D4349" s="183" t="s">
        <v>36</v>
      </c>
      <c r="E4349" s="181" t="s">
        <v>35</v>
      </c>
      <c r="F4349" s="183" t="s">
        <v>35</v>
      </c>
      <c r="G4349" s="181" t="s">
        <v>7944</v>
      </c>
      <c r="H4349" s="184" t="s">
        <v>7090</v>
      </c>
      <c r="I4349" s="185" t="s">
        <v>190</v>
      </c>
      <c r="J4349" s="181" t="s">
        <v>35</v>
      </c>
      <c r="K4349" s="181" t="s">
        <v>225</v>
      </c>
      <c r="L4349" s="186" t="s">
        <v>225</v>
      </c>
      <c r="M4349" s="187" t="s">
        <v>225</v>
      </c>
      <c r="N4349" s="183" t="s">
        <v>36</v>
      </c>
      <c r="O4349" s="181" t="s">
        <v>7944</v>
      </c>
      <c r="P4349" s="184" t="s">
        <v>7090</v>
      </c>
      <c r="Q4349" s="185" t="s">
        <v>190</v>
      </c>
      <c r="R4349" s="181" t="s">
        <v>35</v>
      </c>
      <c r="S4349" s="181" t="s">
        <v>225</v>
      </c>
      <c r="T4349" s="186" t="s">
        <v>225</v>
      </c>
      <c r="U4349" s="187" t="s">
        <v>225</v>
      </c>
      <c r="V4349" s="188" t="str" cm="1">
        <f t="array" ref="V4349">IF(SUM(LEN(A4349:U4349))=0,"",IF(OR(OR(ISBLANK(E4349),SUM(LEN(B4349),LEN(C4349))=0),AND(NOT(D4349="Unknown"),ISBLANK(I4349)),AND(NOT(N4349="Unknown"),ISBLANK(Q4349))),"Missing Information", INDEX(Table15[Entire Service Line Classification], MATCH(SUMIFS(Table15[Unique ID],Table15[System-Owned Portion],D4349,Table15[If Material Anything Other than "Lead" in Column E,Was Material Ever Previously Lead?],F4349,Table15[Customer-Owned Portion],N4349),Table15[Unique ID],0),0)))</f>
        <v>Non-lead</v>
      </c>
      <c r="W4349" s="189"/>
    </row>
    <row r="4350" spans="1:23" s="190" customFormat="1" ht="56.25" x14ac:dyDescent="0.25">
      <c r="A4350" s="180" t="s">
        <v>225</v>
      </c>
      <c r="B4350" s="181" t="s">
        <v>7996</v>
      </c>
      <c r="C4350" s="182" t="s">
        <v>225</v>
      </c>
      <c r="D4350" s="183" t="s">
        <v>36</v>
      </c>
      <c r="E4350" s="181" t="s">
        <v>35</v>
      </c>
      <c r="F4350" s="183" t="s">
        <v>35</v>
      </c>
      <c r="G4350" s="181" t="s">
        <v>7369</v>
      </c>
      <c r="H4350" s="184" t="s">
        <v>7090</v>
      </c>
      <c r="I4350" s="185" t="s">
        <v>190</v>
      </c>
      <c r="J4350" s="181" t="s">
        <v>35</v>
      </c>
      <c r="K4350" s="181" t="s">
        <v>225</v>
      </c>
      <c r="L4350" s="186" t="s">
        <v>225</v>
      </c>
      <c r="M4350" s="187" t="s">
        <v>225</v>
      </c>
      <c r="N4350" s="183" t="s">
        <v>36</v>
      </c>
      <c r="O4350" s="181" t="s">
        <v>7369</v>
      </c>
      <c r="P4350" s="184" t="s">
        <v>7090</v>
      </c>
      <c r="Q4350" s="185" t="s">
        <v>190</v>
      </c>
      <c r="R4350" s="181" t="s">
        <v>35</v>
      </c>
      <c r="S4350" s="181" t="s">
        <v>225</v>
      </c>
      <c r="T4350" s="186" t="s">
        <v>225</v>
      </c>
      <c r="U4350" s="187" t="s">
        <v>225</v>
      </c>
      <c r="V4350" s="188" t="str" cm="1">
        <f t="array" ref="V4350">IF(SUM(LEN(A4350:U4350))=0,"",IF(OR(OR(ISBLANK(E4350),SUM(LEN(B4350),LEN(C4350))=0),AND(NOT(D4350="Unknown"),ISBLANK(I4350)),AND(NOT(N4350="Unknown"),ISBLANK(Q4350))),"Missing Information", INDEX(Table15[Entire Service Line Classification], MATCH(SUMIFS(Table15[Unique ID],Table15[System-Owned Portion],D4350,Table15[If Material Anything Other than "Lead" in Column E,Was Material Ever Previously Lead?],F4350,Table15[Customer-Owned Portion],N4350),Table15[Unique ID],0),0)))</f>
        <v>Non-lead</v>
      </c>
      <c r="W4350" s="189"/>
    </row>
    <row r="4351" spans="1:23" s="190" customFormat="1" ht="56.25" x14ac:dyDescent="0.25">
      <c r="A4351" s="180" t="s">
        <v>225</v>
      </c>
      <c r="B4351" s="181" t="s">
        <v>7997</v>
      </c>
      <c r="C4351" s="182" t="s">
        <v>225</v>
      </c>
      <c r="D4351" s="183" t="s">
        <v>36</v>
      </c>
      <c r="E4351" s="181" t="s">
        <v>35</v>
      </c>
      <c r="F4351" s="183" t="s">
        <v>35</v>
      </c>
      <c r="G4351" s="181" t="s">
        <v>7369</v>
      </c>
      <c r="H4351" s="184" t="s">
        <v>7090</v>
      </c>
      <c r="I4351" s="185" t="s">
        <v>190</v>
      </c>
      <c r="J4351" s="181" t="s">
        <v>35</v>
      </c>
      <c r="K4351" s="181" t="s">
        <v>225</v>
      </c>
      <c r="L4351" s="186" t="s">
        <v>225</v>
      </c>
      <c r="M4351" s="187" t="s">
        <v>225</v>
      </c>
      <c r="N4351" s="183" t="s">
        <v>36</v>
      </c>
      <c r="O4351" s="181" t="s">
        <v>7369</v>
      </c>
      <c r="P4351" s="184" t="s">
        <v>7090</v>
      </c>
      <c r="Q4351" s="185" t="s">
        <v>190</v>
      </c>
      <c r="R4351" s="181" t="s">
        <v>35</v>
      </c>
      <c r="S4351" s="181" t="s">
        <v>225</v>
      </c>
      <c r="T4351" s="186" t="s">
        <v>225</v>
      </c>
      <c r="U4351" s="187" t="s">
        <v>225</v>
      </c>
      <c r="V4351" s="188" t="str" cm="1">
        <f t="array" ref="V4351">IF(SUM(LEN(A4351:U4351))=0,"",IF(OR(OR(ISBLANK(E4351),SUM(LEN(B4351),LEN(C4351))=0),AND(NOT(D4351="Unknown"),ISBLANK(I4351)),AND(NOT(N4351="Unknown"),ISBLANK(Q4351))),"Missing Information", INDEX(Table15[Entire Service Line Classification], MATCH(SUMIFS(Table15[Unique ID],Table15[System-Owned Portion],D4351,Table15[If Material Anything Other than "Lead" in Column E,Was Material Ever Previously Lead?],F4351,Table15[Customer-Owned Portion],N4351),Table15[Unique ID],0),0)))</f>
        <v>Non-lead</v>
      </c>
      <c r="W4351" s="189"/>
    </row>
    <row r="4352" spans="1:23" s="190" customFormat="1" ht="56.25" x14ac:dyDescent="0.25">
      <c r="A4352" s="180" t="s">
        <v>225</v>
      </c>
      <c r="B4352" s="181" t="s">
        <v>7998</v>
      </c>
      <c r="C4352" s="182" t="s">
        <v>225</v>
      </c>
      <c r="D4352" s="183" t="s">
        <v>36</v>
      </c>
      <c r="E4352" s="181" t="s">
        <v>35</v>
      </c>
      <c r="F4352" s="183" t="s">
        <v>35</v>
      </c>
      <c r="G4352" s="181" t="s">
        <v>7369</v>
      </c>
      <c r="H4352" s="184" t="s">
        <v>7090</v>
      </c>
      <c r="I4352" s="185" t="s">
        <v>190</v>
      </c>
      <c r="J4352" s="181" t="s">
        <v>35</v>
      </c>
      <c r="K4352" s="181" t="s">
        <v>225</v>
      </c>
      <c r="L4352" s="186" t="s">
        <v>225</v>
      </c>
      <c r="M4352" s="187" t="s">
        <v>225</v>
      </c>
      <c r="N4352" s="183" t="s">
        <v>36</v>
      </c>
      <c r="O4352" s="181" t="s">
        <v>7369</v>
      </c>
      <c r="P4352" s="184" t="s">
        <v>7090</v>
      </c>
      <c r="Q4352" s="185" t="s">
        <v>190</v>
      </c>
      <c r="R4352" s="181" t="s">
        <v>35</v>
      </c>
      <c r="S4352" s="181" t="s">
        <v>225</v>
      </c>
      <c r="T4352" s="186" t="s">
        <v>225</v>
      </c>
      <c r="U4352" s="187" t="s">
        <v>225</v>
      </c>
      <c r="V4352" s="188" t="str" cm="1">
        <f t="array" ref="V4352">IF(SUM(LEN(A4352:U4352))=0,"",IF(OR(OR(ISBLANK(E4352),SUM(LEN(B4352),LEN(C4352))=0),AND(NOT(D4352="Unknown"),ISBLANK(I4352)),AND(NOT(N4352="Unknown"),ISBLANK(Q4352))),"Missing Information", INDEX(Table15[Entire Service Line Classification], MATCH(SUMIFS(Table15[Unique ID],Table15[System-Owned Portion],D4352,Table15[If Material Anything Other than "Lead" in Column E,Was Material Ever Previously Lead?],F4352,Table15[Customer-Owned Portion],N4352),Table15[Unique ID],0),0)))</f>
        <v>Non-lead</v>
      </c>
      <c r="W4352" s="189"/>
    </row>
    <row r="4353" spans="1:23" s="190" customFormat="1" ht="56.25" x14ac:dyDescent="0.25">
      <c r="A4353" s="180" t="s">
        <v>225</v>
      </c>
      <c r="B4353" s="181" t="s">
        <v>7999</v>
      </c>
      <c r="C4353" s="182" t="s">
        <v>225</v>
      </c>
      <c r="D4353" s="183" t="s">
        <v>36</v>
      </c>
      <c r="E4353" s="181" t="s">
        <v>35</v>
      </c>
      <c r="F4353" s="183" t="s">
        <v>35</v>
      </c>
      <c r="G4353" s="181" t="s">
        <v>7352</v>
      </c>
      <c r="H4353" s="184" t="s">
        <v>7090</v>
      </c>
      <c r="I4353" s="185" t="s">
        <v>190</v>
      </c>
      <c r="J4353" s="181" t="s">
        <v>35</v>
      </c>
      <c r="K4353" s="181" t="s">
        <v>225</v>
      </c>
      <c r="L4353" s="186" t="s">
        <v>225</v>
      </c>
      <c r="M4353" s="187" t="s">
        <v>225</v>
      </c>
      <c r="N4353" s="183" t="s">
        <v>36</v>
      </c>
      <c r="O4353" s="181" t="s">
        <v>7352</v>
      </c>
      <c r="P4353" s="184" t="s">
        <v>7090</v>
      </c>
      <c r="Q4353" s="185" t="s">
        <v>190</v>
      </c>
      <c r="R4353" s="181" t="s">
        <v>35</v>
      </c>
      <c r="S4353" s="181" t="s">
        <v>225</v>
      </c>
      <c r="T4353" s="186" t="s">
        <v>225</v>
      </c>
      <c r="U4353" s="187" t="s">
        <v>225</v>
      </c>
      <c r="V4353" s="188" t="str" cm="1">
        <f t="array" ref="V4353">IF(SUM(LEN(A4353:U4353))=0,"",IF(OR(OR(ISBLANK(E4353),SUM(LEN(B4353),LEN(C4353))=0),AND(NOT(D4353="Unknown"),ISBLANK(I4353)),AND(NOT(N4353="Unknown"),ISBLANK(Q4353))),"Missing Information", INDEX(Table15[Entire Service Line Classification], MATCH(SUMIFS(Table15[Unique ID],Table15[System-Owned Portion],D4353,Table15[If Material Anything Other than "Lead" in Column E,Was Material Ever Previously Lead?],F4353,Table15[Customer-Owned Portion],N4353),Table15[Unique ID],0),0)))</f>
        <v>Non-lead</v>
      </c>
      <c r="W4353" s="189"/>
    </row>
    <row r="4354" spans="1:23" s="190" customFormat="1" ht="56.25" x14ac:dyDescent="0.25">
      <c r="A4354" s="180" t="s">
        <v>225</v>
      </c>
      <c r="B4354" s="181" t="s">
        <v>8000</v>
      </c>
      <c r="C4354" s="182" t="s">
        <v>225</v>
      </c>
      <c r="D4354" s="183" t="s">
        <v>36</v>
      </c>
      <c r="E4354" s="181" t="s">
        <v>35</v>
      </c>
      <c r="F4354" s="183" t="s">
        <v>35</v>
      </c>
      <c r="G4354" s="181" t="s">
        <v>7352</v>
      </c>
      <c r="H4354" s="184" t="s">
        <v>7090</v>
      </c>
      <c r="I4354" s="185" t="s">
        <v>190</v>
      </c>
      <c r="J4354" s="181" t="s">
        <v>35</v>
      </c>
      <c r="K4354" s="181" t="s">
        <v>225</v>
      </c>
      <c r="L4354" s="186" t="s">
        <v>225</v>
      </c>
      <c r="M4354" s="187" t="s">
        <v>225</v>
      </c>
      <c r="N4354" s="183" t="s">
        <v>36</v>
      </c>
      <c r="O4354" s="181" t="s">
        <v>7352</v>
      </c>
      <c r="P4354" s="184" t="s">
        <v>7090</v>
      </c>
      <c r="Q4354" s="185" t="s">
        <v>190</v>
      </c>
      <c r="R4354" s="181" t="s">
        <v>35</v>
      </c>
      <c r="S4354" s="181" t="s">
        <v>225</v>
      </c>
      <c r="T4354" s="186" t="s">
        <v>225</v>
      </c>
      <c r="U4354" s="187" t="s">
        <v>225</v>
      </c>
      <c r="V4354" s="188" t="str" cm="1">
        <f t="array" ref="V4354">IF(SUM(LEN(A4354:U4354))=0,"",IF(OR(OR(ISBLANK(E4354),SUM(LEN(B4354),LEN(C4354))=0),AND(NOT(D4354="Unknown"),ISBLANK(I4354)),AND(NOT(N4354="Unknown"),ISBLANK(Q4354))),"Missing Information", INDEX(Table15[Entire Service Line Classification], MATCH(SUMIFS(Table15[Unique ID],Table15[System-Owned Portion],D4354,Table15[If Material Anything Other than "Lead" in Column E,Was Material Ever Previously Lead?],F4354,Table15[Customer-Owned Portion],N4354),Table15[Unique ID],0),0)))</f>
        <v>Non-lead</v>
      </c>
      <c r="W4354" s="189"/>
    </row>
    <row r="4355" spans="1:23" s="190" customFormat="1" ht="56.25" x14ac:dyDescent="0.25">
      <c r="A4355" s="180" t="s">
        <v>225</v>
      </c>
      <c r="B4355" s="181" t="s">
        <v>8001</v>
      </c>
      <c r="C4355" s="182" t="s">
        <v>225</v>
      </c>
      <c r="D4355" s="183" t="s">
        <v>36</v>
      </c>
      <c r="E4355" s="181" t="s">
        <v>35</v>
      </c>
      <c r="F4355" s="183" t="s">
        <v>35</v>
      </c>
      <c r="G4355" s="181" t="s">
        <v>7352</v>
      </c>
      <c r="H4355" s="184" t="s">
        <v>7090</v>
      </c>
      <c r="I4355" s="185" t="s">
        <v>190</v>
      </c>
      <c r="J4355" s="181" t="s">
        <v>35</v>
      </c>
      <c r="K4355" s="181" t="s">
        <v>225</v>
      </c>
      <c r="L4355" s="186" t="s">
        <v>225</v>
      </c>
      <c r="M4355" s="187" t="s">
        <v>225</v>
      </c>
      <c r="N4355" s="183" t="s">
        <v>36</v>
      </c>
      <c r="O4355" s="181" t="s">
        <v>7352</v>
      </c>
      <c r="P4355" s="184" t="s">
        <v>7090</v>
      </c>
      <c r="Q4355" s="185" t="s">
        <v>190</v>
      </c>
      <c r="R4355" s="181" t="s">
        <v>35</v>
      </c>
      <c r="S4355" s="181" t="s">
        <v>225</v>
      </c>
      <c r="T4355" s="186" t="s">
        <v>225</v>
      </c>
      <c r="U4355" s="187" t="s">
        <v>225</v>
      </c>
      <c r="V4355" s="188" t="str" cm="1">
        <f t="array" ref="V4355">IF(SUM(LEN(A4355:U4355))=0,"",IF(OR(OR(ISBLANK(E4355),SUM(LEN(B4355),LEN(C4355))=0),AND(NOT(D4355="Unknown"),ISBLANK(I4355)),AND(NOT(N4355="Unknown"),ISBLANK(Q4355))),"Missing Information", INDEX(Table15[Entire Service Line Classification], MATCH(SUMIFS(Table15[Unique ID],Table15[System-Owned Portion],D4355,Table15[If Material Anything Other than "Lead" in Column E,Was Material Ever Previously Lead?],F4355,Table15[Customer-Owned Portion],N4355),Table15[Unique ID],0),0)))</f>
        <v>Non-lead</v>
      </c>
      <c r="W4355" s="189"/>
    </row>
    <row r="4356" spans="1:23" s="190" customFormat="1" ht="56.25" x14ac:dyDescent="0.25">
      <c r="A4356" s="180" t="s">
        <v>225</v>
      </c>
      <c r="B4356" s="181" t="s">
        <v>8002</v>
      </c>
      <c r="C4356" s="182" t="s">
        <v>225</v>
      </c>
      <c r="D4356" s="183" t="s">
        <v>36</v>
      </c>
      <c r="E4356" s="181" t="s">
        <v>35</v>
      </c>
      <c r="F4356" s="183" t="s">
        <v>35</v>
      </c>
      <c r="G4356" s="181" t="s">
        <v>7352</v>
      </c>
      <c r="H4356" s="184" t="s">
        <v>7090</v>
      </c>
      <c r="I4356" s="185" t="s">
        <v>190</v>
      </c>
      <c r="J4356" s="181" t="s">
        <v>35</v>
      </c>
      <c r="K4356" s="181" t="s">
        <v>225</v>
      </c>
      <c r="L4356" s="186" t="s">
        <v>225</v>
      </c>
      <c r="M4356" s="187" t="s">
        <v>225</v>
      </c>
      <c r="N4356" s="183" t="s">
        <v>36</v>
      </c>
      <c r="O4356" s="181" t="s">
        <v>7352</v>
      </c>
      <c r="P4356" s="184" t="s">
        <v>7090</v>
      </c>
      <c r="Q4356" s="185" t="s">
        <v>190</v>
      </c>
      <c r="R4356" s="181" t="s">
        <v>35</v>
      </c>
      <c r="S4356" s="181" t="s">
        <v>225</v>
      </c>
      <c r="T4356" s="186" t="s">
        <v>225</v>
      </c>
      <c r="U4356" s="187" t="s">
        <v>225</v>
      </c>
      <c r="V4356" s="188" t="str" cm="1">
        <f t="array" ref="V4356">IF(SUM(LEN(A4356:U4356))=0,"",IF(OR(OR(ISBLANK(E4356),SUM(LEN(B4356),LEN(C4356))=0),AND(NOT(D4356="Unknown"),ISBLANK(I4356)),AND(NOT(N4356="Unknown"),ISBLANK(Q4356))),"Missing Information", INDEX(Table15[Entire Service Line Classification], MATCH(SUMIFS(Table15[Unique ID],Table15[System-Owned Portion],D4356,Table15[If Material Anything Other than "Lead" in Column E,Was Material Ever Previously Lead?],F4356,Table15[Customer-Owned Portion],N4356),Table15[Unique ID],0),0)))</f>
        <v>Non-lead</v>
      </c>
      <c r="W4356" s="189"/>
    </row>
    <row r="4357" spans="1:23" s="190" customFormat="1" ht="56.25" x14ac:dyDescent="0.25">
      <c r="A4357" s="180" t="s">
        <v>225</v>
      </c>
      <c r="B4357" s="181" t="s">
        <v>8003</v>
      </c>
      <c r="C4357" s="182" t="s">
        <v>225</v>
      </c>
      <c r="D4357" s="183" t="s">
        <v>36</v>
      </c>
      <c r="E4357" s="181" t="s">
        <v>35</v>
      </c>
      <c r="F4357" s="183" t="s">
        <v>35</v>
      </c>
      <c r="G4357" s="181" t="s">
        <v>7400</v>
      </c>
      <c r="H4357" s="184" t="s">
        <v>7090</v>
      </c>
      <c r="I4357" s="185" t="s">
        <v>190</v>
      </c>
      <c r="J4357" s="181" t="s">
        <v>35</v>
      </c>
      <c r="K4357" s="181" t="s">
        <v>225</v>
      </c>
      <c r="L4357" s="186" t="s">
        <v>225</v>
      </c>
      <c r="M4357" s="187" t="s">
        <v>225</v>
      </c>
      <c r="N4357" s="183" t="s">
        <v>36</v>
      </c>
      <c r="O4357" s="181" t="s">
        <v>7400</v>
      </c>
      <c r="P4357" s="184" t="s">
        <v>7090</v>
      </c>
      <c r="Q4357" s="185" t="s">
        <v>190</v>
      </c>
      <c r="R4357" s="181" t="s">
        <v>35</v>
      </c>
      <c r="S4357" s="181" t="s">
        <v>225</v>
      </c>
      <c r="T4357" s="186" t="s">
        <v>225</v>
      </c>
      <c r="U4357" s="187" t="s">
        <v>225</v>
      </c>
      <c r="V4357" s="188" t="str" cm="1">
        <f t="array" ref="V4357">IF(SUM(LEN(A4357:U4357))=0,"",IF(OR(OR(ISBLANK(E4357),SUM(LEN(B4357),LEN(C4357))=0),AND(NOT(D4357="Unknown"),ISBLANK(I4357)),AND(NOT(N4357="Unknown"),ISBLANK(Q4357))),"Missing Information", INDEX(Table15[Entire Service Line Classification], MATCH(SUMIFS(Table15[Unique ID],Table15[System-Owned Portion],D4357,Table15[If Material Anything Other than "Lead" in Column E,Was Material Ever Previously Lead?],F4357,Table15[Customer-Owned Portion],N4357),Table15[Unique ID],0),0)))</f>
        <v>Non-lead</v>
      </c>
      <c r="W4357" s="189"/>
    </row>
    <row r="4358" spans="1:23" s="190" customFormat="1" ht="56.25" x14ac:dyDescent="0.25">
      <c r="A4358" s="180" t="s">
        <v>225</v>
      </c>
      <c r="B4358" s="181" t="s">
        <v>8004</v>
      </c>
      <c r="C4358" s="182" t="s">
        <v>225</v>
      </c>
      <c r="D4358" s="183" t="s">
        <v>36</v>
      </c>
      <c r="E4358" s="181" t="s">
        <v>35</v>
      </c>
      <c r="F4358" s="183" t="s">
        <v>35</v>
      </c>
      <c r="G4358" s="181" t="s">
        <v>7391</v>
      </c>
      <c r="H4358" s="184" t="s">
        <v>7121</v>
      </c>
      <c r="I4358" s="185" t="s">
        <v>190</v>
      </c>
      <c r="J4358" s="181" t="s">
        <v>35</v>
      </c>
      <c r="K4358" s="181" t="s">
        <v>225</v>
      </c>
      <c r="L4358" s="186" t="s">
        <v>225</v>
      </c>
      <c r="M4358" s="187" t="s">
        <v>225</v>
      </c>
      <c r="N4358" s="183" t="s">
        <v>36</v>
      </c>
      <c r="O4358" s="181" t="s">
        <v>7391</v>
      </c>
      <c r="P4358" s="184" t="s">
        <v>7121</v>
      </c>
      <c r="Q4358" s="185" t="s">
        <v>190</v>
      </c>
      <c r="R4358" s="181" t="s">
        <v>35</v>
      </c>
      <c r="S4358" s="181" t="s">
        <v>225</v>
      </c>
      <c r="T4358" s="186" t="s">
        <v>225</v>
      </c>
      <c r="U4358" s="187" t="s">
        <v>225</v>
      </c>
      <c r="V4358" s="188" t="str" cm="1">
        <f t="array" ref="V4358">IF(SUM(LEN(A4358:U4358))=0,"",IF(OR(OR(ISBLANK(E4358),SUM(LEN(B4358),LEN(C4358))=0),AND(NOT(D4358="Unknown"),ISBLANK(I4358)),AND(NOT(N4358="Unknown"),ISBLANK(Q4358))),"Missing Information", INDEX(Table15[Entire Service Line Classification], MATCH(SUMIFS(Table15[Unique ID],Table15[System-Owned Portion],D4358,Table15[If Material Anything Other than "Lead" in Column E,Was Material Ever Previously Lead?],F4358,Table15[Customer-Owned Portion],N4358),Table15[Unique ID],0),0)))</f>
        <v>Non-lead</v>
      </c>
      <c r="W4358" s="189"/>
    </row>
    <row r="4359" spans="1:23" s="190" customFormat="1" ht="56.25" x14ac:dyDescent="0.25">
      <c r="A4359" s="180" t="s">
        <v>225</v>
      </c>
      <c r="B4359" s="181" t="s">
        <v>8005</v>
      </c>
      <c r="C4359" s="182" t="s">
        <v>225</v>
      </c>
      <c r="D4359" s="183" t="s">
        <v>36</v>
      </c>
      <c r="E4359" s="181" t="s">
        <v>35</v>
      </c>
      <c r="F4359" s="183" t="s">
        <v>35</v>
      </c>
      <c r="G4359" s="181" t="s">
        <v>7352</v>
      </c>
      <c r="H4359" s="184" t="s">
        <v>7121</v>
      </c>
      <c r="I4359" s="185" t="s">
        <v>190</v>
      </c>
      <c r="J4359" s="181" t="s">
        <v>35</v>
      </c>
      <c r="K4359" s="181" t="s">
        <v>225</v>
      </c>
      <c r="L4359" s="186" t="s">
        <v>225</v>
      </c>
      <c r="M4359" s="187" t="s">
        <v>225</v>
      </c>
      <c r="N4359" s="183" t="s">
        <v>36</v>
      </c>
      <c r="O4359" s="181" t="s">
        <v>7352</v>
      </c>
      <c r="P4359" s="184" t="s">
        <v>7121</v>
      </c>
      <c r="Q4359" s="185" t="s">
        <v>190</v>
      </c>
      <c r="R4359" s="181" t="s">
        <v>35</v>
      </c>
      <c r="S4359" s="181" t="s">
        <v>225</v>
      </c>
      <c r="T4359" s="186" t="s">
        <v>225</v>
      </c>
      <c r="U4359" s="187" t="s">
        <v>225</v>
      </c>
      <c r="V4359" s="188" t="str" cm="1">
        <f t="array" ref="V4359">IF(SUM(LEN(A4359:U4359))=0,"",IF(OR(OR(ISBLANK(E4359),SUM(LEN(B4359),LEN(C4359))=0),AND(NOT(D4359="Unknown"),ISBLANK(I4359)),AND(NOT(N4359="Unknown"),ISBLANK(Q4359))),"Missing Information", INDEX(Table15[Entire Service Line Classification], MATCH(SUMIFS(Table15[Unique ID],Table15[System-Owned Portion],D4359,Table15[If Material Anything Other than "Lead" in Column E,Was Material Ever Previously Lead?],F4359,Table15[Customer-Owned Portion],N4359),Table15[Unique ID],0),0)))</f>
        <v>Non-lead</v>
      </c>
      <c r="W4359" s="189"/>
    </row>
    <row r="4360" spans="1:23" s="190" customFormat="1" ht="56.25" x14ac:dyDescent="0.25">
      <c r="A4360" s="180" t="s">
        <v>225</v>
      </c>
      <c r="B4360" s="181" t="s">
        <v>8006</v>
      </c>
      <c r="C4360" s="182" t="s">
        <v>225</v>
      </c>
      <c r="D4360" s="183" t="s">
        <v>36</v>
      </c>
      <c r="E4360" s="181" t="s">
        <v>35</v>
      </c>
      <c r="F4360" s="183" t="s">
        <v>35</v>
      </c>
      <c r="G4360" s="181" t="s">
        <v>7407</v>
      </c>
      <c r="H4360" s="184" t="s">
        <v>7090</v>
      </c>
      <c r="I4360" s="185" t="s">
        <v>190</v>
      </c>
      <c r="J4360" s="181" t="s">
        <v>35</v>
      </c>
      <c r="K4360" s="181" t="s">
        <v>225</v>
      </c>
      <c r="L4360" s="186" t="s">
        <v>225</v>
      </c>
      <c r="M4360" s="187" t="s">
        <v>225</v>
      </c>
      <c r="N4360" s="183" t="s">
        <v>36</v>
      </c>
      <c r="O4360" s="181" t="s">
        <v>7407</v>
      </c>
      <c r="P4360" s="184" t="s">
        <v>7090</v>
      </c>
      <c r="Q4360" s="185" t="s">
        <v>190</v>
      </c>
      <c r="R4360" s="181" t="s">
        <v>35</v>
      </c>
      <c r="S4360" s="181" t="s">
        <v>225</v>
      </c>
      <c r="T4360" s="186" t="s">
        <v>225</v>
      </c>
      <c r="U4360" s="187" t="s">
        <v>225</v>
      </c>
      <c r="V4360" s="188" t="str" cm="1">
        <f t="array" ref="V4360">IF(SUM(LEN(A4360:U4360))=0,"",IF(OR(OR(ISBLANK(E4360),SUM(LEN(B4360),LEN(C4360))=0),AND(NOT(D4360="Unknown"),ISBLANK(I4360)),AND(NOT(N4360="Unknown"),ISBLANK(Q4360))),"Missing Information", INDEX(Table15[Entire Service Line Classification], MATCH(SUMIFS(Table15[Unique ID],Table15[System-Owned Portion],D4360,Table15[If Material Anything Other than "Lead" in Column E,Was Material Ever Previously Lead?],F4360,Table15[Customer-Owned Portion],N4360),Table15[Unique ID],0),0)))</f>
        <v>Non-lead</v>
      </c>
      <c r="W4360" s="189"/>
    </row>
    <row r="4361" spans="1:23" s="190" customFormat="1" ht="56.25" x14ac:dyDescent="0.25">
      <c r="A4361" s="180" t="s">
        <v>225</v>
      </c>
      <c r="B4361" s="181" t="s">
        <v>8007</v>
      </c>
      <c r="C4361" s="182" t="s">
        <v>225</v>
      </c>
      <c r="D4361" s="183" t="s">
        <v>36</v>
      </c>
      <c r="E4361" s="181" t="s">
        <v>35</v>
      </c>
      <c r="F4361" s="183" t="s">
        <v>35</v>
      </c>
      <c r="G4361" s="181" t="s">
        <v>7458</v>
      </c>
      <c r="H4361" s="184" t="s">
        <v>7121</v>
      </c>
      <c r="I4361" s="185" t="s">
        <v>190</v>
      </c>
      <c r="J4361" s="181" t="s">
        <v>35</v>
      </c>
      <c r="K4361" s="181" t="s">
        <v>225</v>
      </c>
      <c r="L4361" s="186" t="s">
        <v>225</v>
      </c>
      <c r="M4361" s="187" t="s">
        <v>225</v>
      </c>
      <c r="N4361" s="183" t="s">
        <v>36</v>
      </c>
      <c r="O4361" s="181" t="s">
        <v>7458</v>
      </c>
      <c r="P4361" s="184" t="s">
        <v>7121</v>
      </c>
      <c r="Q4361" s="185" t="s">
        <v>190</v>
      </c>
      <c r="R4361" s="181" t="s">
        <v>35</v>
      </c>
      <c r="S4361" s="181" t="s">
        <v>225</v>
      </c>
      <c r="T4361" s="186" t="s">
        <v>225</v>
      </c>
      <c r="U4361" s="187" t="s">
        <v>225</v>
      </c>
      <c r="V4361" s="188" t="str" cm="1">
        <f t="array" ref="V4361">IF(SUM(LEN(A4361:U4361))=0,"",IF(OR(OR(ISBLANK(E4361),SUM(LEN(B4361),LEN(C4361))=0),AND(NOT(D4361="Unknown"),ISBLANK(I4361)),AND(NOT(N4361="Unknown"),ISBLANK(Q4361))),"Missing Information", INDEX(Table15[Entire Service Line Classification], MATCH(SUMIFS(Table15[Unique ID],Table15[System-Owned Portion],D4361,Table15[If Material Anything Other than "Lead" in Column E,Was Material Ever Previously Lead?],F4361,Table15[Customer-Owned Portion],N4361),Table15[Unique ID],0),0)))</f>
        <v>Non-lead</v>
      </c>
      <c r="W4361" s="189"/>
    </row>
    <row r="4362" spans="1:23" s="190" customFormat="1" ht="56.25" x14ac:dyDescent="0.25">
      <c r="A4362" s="180" t="s">
        <v>225</v>
      </c>
      <c r="B4362" s="181" t="s">
        <v>8008</v>
      </c>
      <c r="C4362" s="182" t="s">
        <v>225</v>
      </c>
      <c r="D4362" s="183" t="s">
        <v>36</v>
      </c>
      <c r="E4362" s="181" t="s">
        <v>35</v>
      </c>
      <c r="F4362" s="183" t="s">
        <v>35</v>
      </c>
      <c r="G4362" s="181" t="s">
        <v>7391</v>
      </c>
      <c r="H4362" s="184" t="s">
        <v>7121</v>
      </c>
      <c r="I4362" s="185" t="s">
        <v>190</v>
      </c>
      <c r="J4362" s="181" t="s">
        <v>35</v>
      </c>
      <c r="K4362" s="181" t="s">
        <v>225</v>
      </c>
      <c r="L4362" s="186" t="s">
        <v>225</v>
      </c>
      <c r="M4362" s="187" t="s">
        <v>225</v>
      </c>
      <c r="N4362" s="183" t="s">
        <v>36</v>
      </c>
      <c r="O4362" s="181" t="s">
        <v>7391</v>
      </c>
      <c r="P4362" s="184" t="s">
        <v>7121</v>
      </c>
      <c r="Q4362" s="185" t="s">
        <v>190</v>
      </c>
      <c r="R4362" s="181" t="s">
        <v>35</v>
      </c>
      <c r="S4362" s="181" t="s">
        <v>225</v>
      </c>
      <c r="T4362" s="186" t="s">
        <v>225</v>
      </c>
      <c r="U4362" s="187" t="s">
        <v>225</v>
      </c>
      <c r="V4362" s="188" t="str" cm="1">
        <f t="array" ref="V4362">IF(SUM(LEN(A4362:U4362))=0,"",IF(OR(OR(ISBLANK(E4362),SUM(LEN(B4362),LEN(C4362))=0),AND(NOT(D4362="Unknown"),ISBLANK(I4362)),AND(NOT(N4362="Unknown"),ISBLANK(Q4362))),"Missing Information", INDEX(Table15[Entire Service Line Classification], MATCH(SUMIFS(Table15[Unique ID],Table15[System-Owned Portion],D4362,Table15[If Material Anything Other than "Lead" in Column E,Was Material Ever Previously Lead?],F4362,Table15[Customer-Owned Portion],N4362),Table15[Unique ID],0),0)))</f>
        <v>Non-lead</v>
      </c>
      <c r="W4362" s="189"/>
    </row>
    <row r="4363" spans="1:23" s="190" customFormat="1" ht="56.25" x14ac:dyDescent="0.25">
      <c r="A4363" s="180" t="s">
        <v>225</v>
      </c>
      <c r="B4363" s="181" t="s">
        <v>8009</v>
      </c>
      <c r="C4363" s="182" t="s">
        <v>225</v>
      </c>
      <c r="D4363" s="183" t="s">
        <v>36</v>
      </c>
      <c r="E4363" s="181" t="s">
        <v>35</v>
      </c>
      <c r="F4363" s="183" t="s">
        <v>35</v>
      </c>
      <c r="G4363" s="181" t="s">
        <v>7458</v>
      </c>
      <c r="H4363" s="184" t="s">
        <v>7121</v>
      </c>
      <c r="I4363" s="185" t="s">
        <v>190</v>
      </c>
      <c r="J4363" s="181" t="s">
        <v>35</v>
      </c>
      <c r="K4363" s="181" t="s">
        <v>225</v>
      </c>
      <c r="L4363" s="186" t="s">
        <v>225</v>
      </c>
      <c r="M4363" s="187" t="s">
        <v>225</v>
      </c>
      <c r="N4363" s="183" t="s">
        <v>36</v>
      </c>
      <c r="O4363" s="181" t="s">
        <v>7458</v>
      </c>
      <c r="P4363" s="184" t="s">
        <v>7121</v>
      </c>
      <c r="Q4363" s="185" t="s">
        <v>190</v>
      </c>
      <c r="R4363" s="181" t="s">
        <v>35</v>
      </c>
      <c r="S4363" s="181" t="s">
        <v>225</v>
      </c>
      <c r="T4363" s="186" t="s">
        <v>225</v>
      </c>
      <c r="U4363" s="187" t="s">
        <v>225</v>
      </c>
      <c r="V4363" s="188" t="str" cm="1">
        <f t="array" ref="V4363">IF(SUM(LEN(A4363:U4363))=0,"",IF(OR(OR(ISBLANK(E4363),SUM(LEN(B4363),LEN(C4363))=0),AND(NOT(D4363="Unknown"),ISBLANK(I4363)),AND(NOT(N4363="Unknown"),ISBLANK(Q4363))),"Missing Information", INDEX(Table15[Entire Service Line Classification], MATCH(SUMIFS(Table15[Unique ID],Table15[System-Owned Portion],D4363,Table15[If Material Anything Other than "Lead" in Column E,Was Material Ever Previously Lead?],F4363,Table15[Customer-Owned Portion],N4363),Table15[Unique ID],0),0)))</f>
        <v>Non-lead</v>
      </c>
      <c r="W4363" s="189"/>
    </row>
    <row r="4364" spans="1:23" s="190" customFormat="1" ht="56.25" x14ac:dyDescent="0.25">
      <c r="A4364" s="180" t="s">
        <v>225</v>
      </c>
      <c r="B4364" s="181" t="s">
        <v>8010</v>
      </c>
      <c r="C4364" s="182" t="s">
        <v>225</v>
      </c>
      <c r="D4364" s="183" t="s">
        <v>36</v>
      </c>
      <c r="E4364" s="181" t="s">
        <v>35</v>
      </c>
      <c r="F4364" s="183" t="s">
        <v>35</v>
      </c>
      <c r="G4364" s="181" t="s">
        <v>7442</v>
      </c>
      <c r="H4364" s="184" t="s">
        <v>7090</v>
      </c>
      <c r="I4364" s="185" t="s">
        <v>190</v>
      </c>
      <c r="J4364" s="181" t="s">
        <v>35</v>
      </c>
      <c r="K4364" s="181" t="s">
        <v>225</v>
      </c>
      <c r="L4364" s="186" t="s">
        <v>225</v>
      </c>
      <c r="M4364" s="187" t="s">
        <v>225</v>
      </c>
      <c r="N4364" s="183" t="s">
        <v>36</v>
      </c>
      <c r="O4364" s="181" t="s">
        <v>7442</v>
      </c>
      <c r="P4364" s="184" t="s">
        <v>7090</v>
      </c>
      <c r="Q4364" s="185" t="s">
        <v>190</v>
      </c>
      <c r="R4364" s="181" t="s">
        <v>35</v>
      </c>
      <c r="S4364" s="181" t="s">
        <v>225</v>
      </c>
      <c r="T4364" s="186" t="s">
        <v>225</v>
      </c>
      <c r="U4364" s="187" t="s">
        <v>225</v>
      </c>
      <c r="V4364" s="188" t="str" cm="1">
        <f t="array" ref="V4364">IF(SUM(LEN(A4364:U4364))=0,"",IF(OR(OR(ISBLANK(E4364),SUM(LEN(B4364),LEN(C4364))=0),AND(NOT(D4364="Unknown"),ISBLANK(I4364)),AND(NOT(N4364="Unknown"),ISBLANK(Q4364))),"Missing Information", INDEX(Table15[Entire Service Line Classification], MATCH(SUMIFS(Table15[Unique ID],Table15[System-Owned Portion],D4364,Table15[If Material Anything Other than "Lead" in Column E,Was Material Ever Previously Lead?],F4364,Table15[Customer-Owned Portion],N4364),Table15[Unique ID],0),0)))</f>
        <v>Non-lead</v>
      </c>
      <c r="W4364" s="189"/>
    </row>
    <row r="4365" spans="1:23" s="190" customFormat="1" ht="56.25" x14ac:dyDescent="0.25">
      <c r="A4365" s="180" t="s">
        <v>225</v>
      </c>
      <c r="B4365" s="181" t="s">
        <v>8011</v>
      </c>
      <c r="C4365" s="182" t="s">
        <v>225</v>
      </c>
      <c r="D4365" s="183" t="s">
        <v>36</v>
      </c>
      <c r="E4365" s="181" t="s">
        <v>35</v>
      </c>
      <c r="F4365" s="183" t="s">
        <v>35</v>
      </c>
      <c r="G4365" s="181" t="s">
        <v>7442</v>
      </c>
      <c r="H4365" s="184" t="s">
        <v>7090</v>
      </c>
      <c r="I4365" s="185" t="s">
        <v>190</v>
      </c>
      <c r="J4365" s="181" t="s">
        <v>35</v>
      </c>
      <c r="K4365" s="181" t="s">
        <v>225</v>
      </c>
      <c r="L4365" s="186" t="s">
        <v>225</v>
      </c>
      <c r="M4365" s="187" t="s">
        <v>225</v>
      </c>
      <c r="N4365" s="183" t="s">
        <v>36</v>
      </c>
      <c r="O4365" s="181" t="s">
        <v>7442</v>
      </c>
      <c r="P4365" s="184" t="s">
        <v>7090</v>
      </c>
      <c r="Q4365" s="185" t="s">
        <v>190</v>
      </c>
      <c r="R4365" s="181" t="s">
        <v>35</v>
      </c>
      <c r="S4365" s="181" t="s">
        <v>225</v>
      </c>
      <c r="T4365" s="186" t="s">
        <v>225</v>
      </c>
      <c r="U4365" s="187" t="s">
        <v>225</v>
      </c>
      <c r="V4365" s="188" t="str" cm="1">
        <f t="array" ref="V4365">IF(SUM(LEN(A4365:U4365))=0,"",IF(OR(OR(ISBLANK(E4365),SUM(LEN(B4365),LEN(C4365))=0),AND(NOT(D4365="Unknown"),ISBLANK(I4365)),AND(NOT(N4365="Unknown"),ISBLANK(Q4365))),"Missing Information", INDEX(Table15[Entire Service Line Classification], MATCH(SUMIFS(Table15[Unique ID],Table15[System-Owned Portion],D4365,Table15[If Material Anything Other than "Lead" in Column E,Was Material Ever Previously Lead?],F4365,Table15[Customer-Owned Portion],N4365),Table15[Unique ID],0),0)))</f>
        <v>Non-lead</v>
      </c>
      <c r="W4365" s="189"/>
    </row>
    <row r="4366" spans="1:23" s="190" customFormat="1" ht="56.25" x14ac:dyDescent="0.25">
      <c r="A4366" s="180" t="s">
        <v>225</v>
      </c>
      <c r="B4366" s="181" t="s">
        <v>8012</v>
      </c>
      <c r="C4366" s="182" t="s">
        <v>225</v>
      </c>
      <c r="D4366" s="183" t="s">
        <v>36</v>
      </c>
      <c r="E4366" s="181" t="s">
        <v>35</v>
      </c>
      <c r="F4366" s="183" t="s">
        <v>35</v>
      </c>
      <c r="G4366" s="181" t="s">
        <v>7442</v>
      </c>
      <c r="H4366" s="184" t="s">
        <v>7090</v>
      </c>
      <c r="I4366" s="185" t="s">
        <v>190</v>
      </c>
      <c r="J4366" s="181" t="s">
        <v>35</v>
      </c>
      <c r="K4366" s="181" t="s">
        <v>225</v>
      </c>
      <c r="L4366" s="186" t="s">
        <v>225</v>
      </c>
      <c r="M4366" s="187" t="s">
        <v>225</v>
      </c>
      <c r="N4366" s="183" t="s">
        <v>36</v>
      </c>
      <c r="O4366" s="181" t="s">
        <v>7442</v>
      </c>
      <c r="P4366" s="184" t="s">
        <v>7090</v>
      </c>
      <c r="Q4366" s="185" t="s">
        <v>190</v>
      </c>
      <c r="R4366" s="181" t="s">
        <v>35</v>
      </c>
      <c r="S4366" s="181" t="s">
        <v>225</v>
      </c>
      <c r="T4366" s="186" t="s">
        <v>225</v>
      </c>
      <c r="U4366" s="187" t="s">
        <v>225</v>
      </c>
      <c r="V4366" s="188" t="str" cm="1">
        <f t="array" ref="V4366">IF(SUM(LEN(A4366:U4366))=0,"",IF(OR(OR(ISBLANK(E4366),SUM(LEN(B4366),LEN(C4366))=0),AND(NOT(D4366="Unknown"),ISBLANK(I4366)),AND(NOT(N4366="Unknown"),ISBLANK(Q4366))),"Missing Information", INDEX(Table15[Entire Service Line Classification], MATCH(SUMIFS(Table15[Unique ID],Table15[System-Owned Portion],D4366,Table15[If Material Anything Other than "Lead" in Column E,Was Material Ever Previously Lead?],F4366,Table15[Customer-Owned Portion],N4366),Table15[Unique ID],0),0)))</f>
        <v>Non-lead</v>
      </c>
      <c r="W4366" s="189"/>
    </row>
    <row r="4367" spans="1:23" s="190" customFormat="1" ht="56.25" x14ac:dyDescent="0.25">
      <c r="A4367" s="180" t="s">
        <v>225</v>
      </c>
      <c r="B4367" s="181" t="s">
        <v>8013</v>
      </c>
      <c r="C4367" s="182" t="s">
        <v>225</v>
      </c>
      <c r="D4367" s="183" t="s">
        <v>36</v>
      </c>
      <c r="E4367" s="181" t="s">
        <v>35</v>
      </c>
      <c r="F4367" s="183" t="s">
        <v>35</v>
      </c>
      <c r="G4367" s="181" t="s">
        <v>7442</v>
      </c>
      <c r="H4367" s="184" t="s">
        <v>7090</v>
      </c>
      <c r="I4367" s="185" t="s">
        <v>190</v>
      </c>
      <c r="J4367" s="181" t="s">
        <v>35</v>
      </c>
      <c r="K4367" s="181" t="s">
        <v>225</v>
      </c>
      <c r="L4367" s="186" t="s">
        <v>225</v>
      </c>
      <c r="M4367" s="187" t="s">
        <v>225</v>
      </c>
      <c r="N4367" s="183" t="s">
        <v>36</v>
      </c>
      <c r="O4367" s="181" t="s">
        <v>7442</v>
      </c>
      <c r="P4367" s="184" t="s">
        <v>7090</v>
      </c>
      <c r="Q4367" s="185" t="s">
        <v>190</v>
      </c>
      <c r="R4367" s="181" t="s">
        <v>35</v>
      </c>
      <c r="S4367" s="181" t="s">
        <v>225</v>
      </c>
      <c r="T4367" s="186" t="s">
        <v>225</v>
      </c>
      <c r="U4367" s="187" t="s">
        <v>225</v>
      </c>
      <c r="V4367" s="188" t="str" cm="1">
        <f t="array" ref="V4367">IF(SUM(LEN(A4367:U4367))=0,"",IF(OR(OR(ISBLANK(E4367),SUM(LEN(B4367),LEN(C4367))=0),AND(NOT(D4367="Unknown"),ISBLANK(I4367)),AND(NOT(N4367="Unknown"),ISBLANK(Q4367))),"Missing Information", INDEX(Table15[Entire Service Line Classification], MATCH(SUMIFS(Table15[Unique ID],Table15[System-Owned Portion],D4367,Table15[If Material Anything Other than "Lead" in Column E,Was Material Ever Previously Lead?],F4367,Table15[Customer-Owned Portion],N4367),Table15[Unique ID],0),0)))</f>
        <v>Non-lead</v>
      </c>
      <c r="W4367" s="189"/>
    </row>
    <row r="4368" spans="1:23" s="190" customFormat="1" ht="56.25" x14ac:dyDescent="0.25">
      <c r="A4368" s="180" t="s">
        <v>225</v>
      </c>
      <c r="B4368" s="181" t="s">
        <v>8014</v>
      </c>
      <c r="C4368" s="182" t="s">
        <v>225</v>
      </c>
      <c r="D4368" s="183" t="s">
        <v>36</v>
      </c>
      <c r="E4368" s="181" t="s">
        <v>35</v>
      </c>
      <c r="F4368" s="183" t="s">
        <v>35</v>
      </c>
      <c r="G4368" s="181" t="s">
        <v>7354</v>
      </c>
      <c r="H4368" s="184" t="s">
        <v>7090</v>
      </c>
      <c r="I4368" s="185" t="s">
        <v>190</v>
      </c>
      <c r="J4368" s="181" t="s">
        <v>35</v>
      </c>
      <c r="K4368" s="181" t="s">
        <v>225</v>
      </c>
      <c r="L4368" s="186" t="s">
        <v>225</v>
      </c>
      <c r="M4368" s="187" t="s">
        <v>225</v>
      </c>
      <c r="N4368" s="183" t="s">
        <v>36</v>
      </c>
      <c r="O4368" s="181" t="s">
        <v>7354</v>
      </c>
      <c r="P4368" s="184" t="s">
        <v>7090</v>
      </c>
      <c r="Q4368" s="185" t="s">
        <v>190</v>
      </c>
      <c r="R4368" s="181" t="s">
        <v>35</v>
      </c>
      <c r="S4368" s="181" t="s">
        <v>225</v>
      </c>
      <c r="T4368" s="186" t="s">
        <v>225</v>
      </c>
      <c r="U4368" s="187" t="s">
        <v>225</v>
      </c>
      <c r="V4368" s="188" t="str" cm="1">
        <f t="array" ref="V4368">IF(SUM(LEN(A4368:U4368))=0,"",IF(OR(OR(ISBLANK(E4368),SUM(LEN(B4368),LEN(C4368))=0),AND(NOT(D4368="Unknown"),ISBLANK(I4368)),AND(NOT(N4368="Unknown"),ISBLANK(Q4368))),"Missing Information", INDEX(Table15[Entire Service Line Classification], MATCH(SUMIFS(Table15[Unique ID],Table15[System-Owned Portion],D4368,Table15[If Material Anything Other than "Lead" in Column E,Was Material Ever Previously Lead?],F4368,Table15[Customer-Owned Portion],N4368),Table15[Unique ID],0),0)))</f>
        <v>Non-lead</v>
      </c>
      <c r="W4368" s="189"/>
    </row>
    <row r="4369" spans="1:23" s="190" customFormat="1" ht="56.25" x14ac:dyDescent="0.25">
      <c r="A4369" s="180" t="s">
        <v>225</v>
      </c>
      <c r="B4369" s="181" t="s">
        <v>8015</v>
      </c>
      <c r="C4369" s="182" t="s">
        <v>225</v>
      </c>
      <c r="D4369" s="183" t="s">
        <v>36</v>
      </c>
      <c r="E4369" s="181" t="s">
        <v>35</v>
      </c>
      <c r="F4369" s="183" t="s">
        <v>35</v>
      </c>
      <c r="G4369" s="181" t="s">
        <v>7442</v>
      </c>
      <c r="H4369" s="184" t="s">
        <v>7090</v>
      </c>
      <c r="I4369" s="185" t="s">
        <v>190</v>
      </c>
      <c r="J4369" s="181" t="s">
        <v>35</v>
      </c>
      <c r="K4369" s="181" t="s">
        <v>225</v>
      </c>
      <c r="L4369" s="186" t="s">
        <v>225</v>
      </c>
      <c r="M4369" s="187" t="s">
        <v>225</v>
      </c>
      <c r="N4369" s="183" t="s">
        <v>36</v>
      </c>
      <c r="O4369" s="181" t="s">
        <v>7442</v>
      </c>
      <c r="P4369" s="184" t="s">
        <v>7090</v>
      </c>
      <c r="Q4369" s="185" t="s">
        <v>190</v>
      </c>
      <c r="R4369" s="181" t="s">
        <v>35</v>
      </c>
      <c r="S4369" s="181" t="s">
        <v>225</v>
      </c>
      <c r="T4369" s="186" t="s">
        <v>225</v>
      </c>
      <c r="U4369" s="187" t="s">
        <v>225</v>
      </c>
      <c r="V4369" s="188" t="str" cm="1">
        <f t="array" ref="V4369">IF(SUM(LEN(A4369:U4369))=0,"",IF(OR(OR(ISBLANK(E4369),SUM(LEN(B4369),LEN(C4369))=0),AND(NOT(D4369="Unknown"),ISBLANK(I4369)),AND(NOT(N4369="Unknown"),ISBLANK(Q4369))),"Missing Information", INDEX(Table15[Entire Service Line Classification], MATCH(SUMIFS(Table15[Unique ID],Table15[System-Owned Portion],D4369,Table15[If Material Anything Other than "Lead" in Column E,Was Material Ever Previously Lead?],F4369,Table15[Customer-Owned Portion],N4369),Table15[Unique ID],0),0)))</f>
        <v>Non-lead</v>
      </c>
      <c r="W4369" s="189"/>
    </row>
    <row r="4370" spans="1:23" s="190" customFormat="1" ht="56.25" x14ac:dyDescent="0.25">
      <c r="A4370" s="180" t="s">
        <v>225</v>
      </c>
      <c r="B4370" s="181" t="s">
        <v>8016</v>
      </c>
      <c r="C4370" s="182" t="s">
        <v>225</v>
      </c>
      <c r="D4370" s="183" t="s">
        <v>36</v>
      </c>
      <c r="E4370" s="181" t="s">
        <v>35</v>
      </c>
      <c r="F4370" s="183" t="s">
        <v>35</v>
      </c>
      <c r="G4370" s="181" t="s">
        <v>7442</v>
      </c>
      <c r="H4370" s="184" t="s">
        <v>7090</v>
      </c>
      <c r="I4370" s="185" t="s">
        <v>190</v>
      </c>
      <c r="J4370" s="181" t="s">
        <v>35</v>
      </c>
      <c r="K4370" s="181" t="s">
        <v>225</v>
      </c>
      <c r="L4370" s="186" t="s">
        <v>225</v>
      </c>
      <c r="M4370" s="187" t="s">
        <v>225</v>
      </c>
      <c r="N4370" s="183" t="s">
        <v>36</v>
      </c>
      <c r="O4370" s="181" t="s">
        <v>7442</v>
      </c>
      <c r="P4370" s="184" t="s">
        <v>7090</v>
      </c>
      <c r="Q4370" s="185" t="s">
        <v>190</v>
      </c>
      <c r="R4370" s="181" t="s">
        <v>35</v>
      </c>
      <c r="S4370" s="181" t="s">
        <v>225</v>
      </c>
      <c r="T4370" s="186" t="s">
        <v>225</v>
      </c>
      <c r="U4370" s="187" t="s">
        <v>225</v>
      </c>
      <c r="V4370" s="188" t="str" cm="1">
        <f t="array" ref="V4370">IF(SUM(LEN(A4370:U4370))=0,"",IF(OR(OR(ISBLANK(E4370),SUM(LEN(B4370),LEN(C4370))=0),AND(NOT(D4370="Unknown"),ISBLANK(I4370)),AND(NOT(N4370="Unknown"),ISBLANK(Q4370))),"Missing Information", INDEX(Table15[Entire Service Line Classification], MATCH(SUMIFS(Table15[Unique ID],Table15[System-Owned Portion],D4370,Table15[If Material Anything Other than "Lead" in Column E,Was Material Ever Previously Lead?],F4370,Table15[Customer-Owned Portion],N4370),Table15[Unique ID],0),0)))</f>
        <v>Non-lead</v>
      </c>
      <c r="W4370" s="189"/>
    </row>
    <row r="4371" spans="1:23" s="190" customFormat="1" ht="56.25" x14ac:dyDescent="0.25">
      <c r="A4371" s="180" t="s">
        <v>225</v>
      </c>
      <c r="B4371" s="181" t="s">
        <v>8017</v>
      </c>
      <c r="C4371" s="182" t="s">
        <v>225</v>
      </c>
      <c r="D4371" s="183" t="s">
        <v>36</v>
      </c>
      <c r="E4371" s="181" t="s">
        <v>35</v>
      </c>
      <c r="F4371" s="183" t="s">
        <v>35</v>
      </c>
      <c r="G4371" s="181" t="s">
        <v>7354</v>
      </c>
      <c r="H4371" s="184" t="s">
        <v>7090</v>
      </c>
      <c r="I4371" s="185" t="s">
        <v>190</v>
      </c>
      <c r="J4371" s="181" t="s">
        <v>35</v>
      </c>
      <c r="K4371" s="181" t="s">
        <v>225</v>
      </c>
      <c r="L4371" s="186" t="s">
        <v>225</v>
      </c>
      <c r="M4371" s="187" t="s">
        <v>225</v>
      </c>
      <c r="N4371" s="183" t="s">
        <v>36</v>
      </c>
      <c r="O4371" s="181" t="s">
        <v>7354</v>
      </c>
      <c r="P4371" s="184" t="s">
        <v>7090</v>
      </c>
      <c r="Q4371" s="185" t="s">
        <v>190</v>
      </c>
      <c r="R4371" s="181" t="s">
        <v>35</v>
      </c>
      <c r="S4371" s="181" t="s">
        <v>225</v>
      </c>
      <c r="T4371" s="186" t="s">
        <v>225</v>
      </c>
      <c r="U4371" s="187" t="s">
        <v>225</v>
      </c>
      <c r="V4371" s="188" t="str" cm="1">
        <f t="array" ref="V4371">IF(SUM(LEN(A4371:U4371))=0,"",IF(OR(OR(ISBLANK(E4371),SUM(LEN(B4371),LEN(C4371))=0),AND(NOT(D4371="Unknown"),ISBLANK(I4371)),AND(NOT(N4371="Unknown"),ISBLANK(Q4371))),"Missing Information", INDEX(Table15[Entire Service Line Classification], MATCH(SUMIFS(Table15[Unique ID],Table15[System-Owned Portion],D4371,Table15[If Material Anything Other than "Lead" in Column E,Was Material Ever Previously Lead?],F4371,Table15[Customer-Owned Portion],N4371),Table15[Unique ID],0),0)))</f>
        <v>Non-lead</v>
      </c>
      <c r="W4371" s="189"/>
    </row>
    <row r="4372" spans="1:23" s="190" customFormat="1" ht="56.25" x14ac:dyDescent="0.25">
      <c r="A4372" s="180" t="s">
        <v>225</v>
      </c>
      <c r="B4372" s="181" t="s">
        <v>8018</v>
      </c>
      <c r="C4372" s="182" t="s">
        <v>225</v>
      </c>
      <c r="D4372" s="183" t="s">
        <v>36</v>
      </c>
      <c r="E4372" s="181" t="s">
        <v>35</v>
      </c>
      <c r="F4372" s="183" t="s">
        <v>35</v>
      </c>
      <c r="G4372" s="181" t="s">
        <v>7442</v>
      </c>
      <c r="H4372" s="184" t="s">
        <v>7090</v>
      </c>
      <c r="I4372" s="185" t="s">
        <v>190</v>
      </c>
      <c r="J4372" s="181" t="s">
        <v>35</v>
      </c>
      <c r="K4372" s="181" t="s">
        <v>225</v>
      </c>
      <c r="L4372" s="186" t="s">
        <v>225</v>
      </c>
      <c r="M4372" s="187" t="s">
        <v>225</v>
      </c>
      <c r="N4372" s="183" t="s">
        <v>36</v>
      </c>
      <c r="O4372" s="181" t="s">
        <v>7442</v>
      </c>
      <c r="P4372" s="184" t="s">
        <v>7090</v>
      </c>
      <c r="Q4372" s="185" t="s">
        <v>190</v>
      </c>
      <c r="R4372" s="181" t="s">
        <v>35</v>
      </c>
      <c r="S4372" s="181" t="s">
        <v>225</v>
      </c>
      <c r="T4372" s="186" t="s">
        <v>225</v>
      </c>
      <c r="U4372" s="187" t="s">
        <v>225</v>
      </c>
      <c r="V4372" s="188" t="str" cm="1">
        <f t="array" ref="V4372">IF(SUM(LEN(A4372:U4372))=0,"",IF(OR(OR(ISBLANK(E4372),SUM(LEN(B4372),LEN(C4372))=0),AND(NOT(D4372="Unknown"),ISBLANK(I4372)),AND(NOT(N4372="Unknown"),ISBLANK(Q4372))),"Missing Information", INDEX(Table15[Entire Service Line Classification], MATCH(SUMIFS(Table15[Unique ID],Table15[System-Owned Portion],D4372,Table15[If Material Anything Other than "Lead" in Column E,Was Material Ever Previously Lead?],F4372,Table15[Customer-Owned Portion],N4372),Table15[Unique ID],0),0)))</f>
        <v>Non-lead</v>
      </c>
      <c r="W4372" s="189"/>
    </row>
    <row r="4373" spans="1:23" s="190" customFormat="1" ht="56.25" x14ac:dyDescent="0.25">
      <c r="A4373" s="180" t="s">
        <v>225</v>
      </c>
      <c r="B4373" s="181" t="s">
        <v>8019</v>
      </c>
      <c r="C4373" s="182" t="s">
        <v>225</v>
      </c>
      <c r="D4373" s="183" t="s">
        <v>36</v>
      </c>
      <c r="E4373" s="181" t="s">
        <v>35</v>
      </c>
      <c r="F4373" s="183" t="s">
        <v>35</v>
      </c>
      <c r="G4373" s="181" t="s">
        <v>7442</v>
      </c>
      <c r="H4373" s="184" t="s">
        <v>7090</v>
      </c>
      <c r="I4373" s="185" t="s">
        <v>190</v>
      </c>
      <c r="J4373" s="181" t="s">
        <v>35</v>
      </c>
      <c r="K4373" s="181" t="s">
        <v>225</v>
      </c>
      <c r="L4373" s="186" t="s">
        <v>225</v>
      </c>
      <c r="M4373" s="187" t="s">
        <v>225</v>
      </c>
      <c r="N4373" s="183" t="s">
        <v>36</v>
      </c>
      <c r="O4373" s="181" t="s">
        <v>7442</v>
      </c>
      <c r="P4373" s="184" t="s">
        <v>7090</v>
      </c>
      <c r="Q4373" s="185" t="s">
        <v>190</v>
      </c>
      <c r="R4373" s="181" t="s">
        <v>35</v>
      </c>
      <c r="S4373" s="181" t="s">
        <v>225</v>
      </c>
      <c r="T4373" s="186" t="s">
        <v>225</v>
      </c>
      <c r="U4373" s="187" t="s">
        <v>225</v>
      </c>
      <c r="V4373" s="188" t="str" cm="1">
        <f t="array" ref="V4373">IF(SUM(LEN(A4373:U4373))=0,"",IF(OR(OR(ISBLANK(E4373),SUM(LEN(B4373),LEN(C4373))=0),AND(NOT(D4373="Unknown"),ISBLANK(I4373)),AND(NOT(N4373="Unknown"),ISBLANK(Q4373))),"Missing Information", INDEX(Table15[Entire Service Line Classification], MATCH(SUMIFS(Table15[Unique ID],Table15[System-Owned Portion],D4373,Table15[If Material Anything Other than "Lead" in Column E,Was Material Ever Previously Lead?],F4373,Table15[Customer-Owned Portion],N4373),Table15[Unique ID],0),0)))</f>
        <v>Non-lead</v>
      </c>
      <c r="W4373" s="189"/>
    </row>
    <row r="4374" spans="1:23" s="190" customFormat="1" ht="56.25" x14ac:dyDescent="0.25">
      <c r="A4374" s="180" t="s">
        <v>225</v>
      </c>
      <c r="B4374" s="181" t="s">
        <v>8020</v>
      </c>
      <c r="C4374" s="182" t="s">
        <v>225</v>
      </c>
      <c r="D4374" s="183" t="s">
        <v>36</v>
      </c>
      <c r="E4374" s="181" t="s">
        <v>35</v>
      </c>
      <c r="F4374" s="183" t="s">
        <v>35</v>
      </c>
      <c r="G4374" s="181" t="s">
        <v>7350</v>
      </c>
      <c r="H4374" s="184" t="s">
        <v>7090</v>
      </c>
      <c r="I4374" s="185" t="s">
        <v>190</v>
      </c>
      <c r="J4374" s="181" t="s">
        <v>35</v>
      </c>
      <c r="K4374" s="181" t="s">
        <v>225</v>
      </c>
      <c r="L4374" s="186" t="s">
        <v>225</v>
      </c>
      <c r="M4374" s="187" t="s">
        <v>225</v>
      </c>
      <c r="N4374" s="183" t="s">
        <v>36</v>
      </c>
      <c r="O4374" s="181" t="s">
        <v>7350</v>
      </c>
      <c r="P4374" s="184" t="s">
        <v>7090</v>
      </c>
      <c r="Q4374" s="185" t="s">
        <v>190</v>
      </c>
      <c r="R4374" s="181" t="s">
        <v>35</v>
      </c>
      <c r="S4374" s="181" t="s">
        <v>225</v>
      </c>
      <c r="T4374" s="186" t="s">
        <v>225</v>
      </c>
      <c r="U4374" s="187" t="s">
        <v>225</v>
      </c>
      <c r="V4374" s="188" t="str" cm="1">
        <f t="array" ref="V4374">IF(SUM(LEN(A4374:U4374))=0,"",IF(OR(OR(ISBLANK(E4374),SUM(LEN(B4374),LEN(C4374))=0),AND(NOT(D4374="Unknown"),ISBLANK(I4374)),AND(NOT(N4374="Unknown"),ISBLANK(Q4374))),"Missing Information", INDEX(Table15[Entire Service Line Classification], MATCH(SUMIFS(Table15[Unique ID],Table15[System-Owned Portion],D4374,Table15[If Material Anything Other than "Lead" in Column E,Was Material Ever Previously Lead?],F4374,Table15[Customer-Owned Portion],N4374),Table15[Unique ID],0),0)))</f>
        <v>Non-lead</v>
      </c>
      <c r="W4374" s="189"/>
    </row>
    <row r="4375" spans="1:23" s="190" customFormat="1" ht="56.25" x14ac:dyDescent="0.25">
      <c r="A4375" s="180" t="s">
        <v>225</v>
      </c>
      <c r="B4375" s="181" t="s">
        <v>8021</v>
      </c>
      <c r="C4375" s="182" t="s">
        <v>225</v>
      </c>
      <c r="D4375" s="183" t="s">
        <v>36</v>
      </c>
      <c r="E4375" s="181" t="s">
        <v>35</v>
      </c>
      <c r="F4375" s="183" t="s">
        <v>35</v>
      </c>
      <c r="G4375" s="181" t="s">
        <v>7347</v>
      </c>
      <c r="H4375" s="184" t="s">
        <v>7090</v>
      </c>
      <c r="I4375" s="185" t="s">
        <v>190</v>
      </c>
      <c r="J4375" s="181" t="s">
        <v>35</v>
      </c>
      <c r="K4375" s="181" t="s">
        <v>225</v>
      </c>
      <c r="L4375" s="186" t="s">
        <v>225</v>
      </c>
      <c r="M4375" s="187" t="s">
        <v>225</v>
      </c>
      <c r="N4375" s="183" t="s">
        <v>36</v>
      </c>
      <c r="O4375" s="181" t="s">
        <v>7347</v>
      </c>
      <c r="P4375" s="184" t="s">
        <v>7090</v>
      </c>
      <c r="Q4375" s="185" t="s">
        <v>190</v>
      </c>
      <c r="R4375" s="181" t="s">
        <v>35</v>
      </c>
      <c r="S4375" s="181" t="s">
        <v>225</v>
      </c>
      <c r="T4375" s="186" t="s">
        <v>225</v>
      </c>
      <c r="U4375" s="187" t="s">
        <v>225</v>
      </c>
      <c r="V4375" s="188" t="str" cm="1">
        <f t="array" ref="V4375">IF(SUM(LEN(A4375:U4375))=0,"",IF(OR(OR(ISBLANK(E4375),SUM(LEN(B4375),LEN(C4375))=0),AND(NOT(D4375="Unknown"),ISBLANK(I4375)),AND(NOT(N4375="Unknown"),ISBLANK(Q4375))),"Missing Information", INDEX(Table15[Entire Service Line Classification], MATCH(SUMIFS(Table15[Unique ID],Table15[System-Owned Portion],D4375,Table15[If Material Anything Other than "Lead" in Column E,Was Material Ever Previously Lead?],F4375,Table15[Customer-Owned Portion],N4375),Table15[Unique ID],0),0)))</f>
        <v>Non-lead</v>
      </c>
      <c r="W4375" s="189"/>
    </row>
    <row r="4376" spans="1:23" s="190" customFormat="1" ht="56.25" x14ac:dyDescent="0.25">
      <c r="A4376" s="180" t="s">
        <v>225</v>
      </c>
      <c r="B4376" s="181" t="s">
        <v>8022</v>
      </c>
      <c r="C4376" s="182" t="s">
        <v>225</v>
      </c>
      <c r="D4376" s="183" t="s">
        <v>36</v>
      </c>
      <c r="E4376" s="181" t="s">
        <v>35</v>
      </c>
      <c r="F4376" s="183" t="s">
        <v>35</v>
      </c>
      <c r="G4376" s="181" t="s">
        <v>7347</v>
      </c>
      <c r="H4376" s="184" t="s">
        <v>7090</v>
      </c>
      <c r="I4376" s="185" t="s">
        <v>190</v>
      </c>
      <c r="J4376" s="181" t="s">
        <v>35</v>
      </c>
      <c r="K4376" s="181" t="s">
        <v>225</v>
      </c>
      <c r="L4376" s="186" t="s">
        <v>225</v>
      </c>
      <c r="M4376" s="187" t="s">
        <v>225</v>
      </c>
      <c r="N4376" s="183" t="s">
        <v>36</v>
      </c>
      <c r="O4376" s="181" t="s">
        <v>7347</v>
      </c>
      <c r="P4376" s="184" t="s">
        <v>7090</v>
      </c>
      <c r="Q4376" s="185" t="s">
        <v>190</v>
      </c>
      <c r="R4376" s="181" t="s">
        <v>35</v>
      </c>
      <c r="S4376" s="181" t="s">
        <v>225</v>
      </c>
      <c r="T4376" s="186" t="s">
        <v>225</v>
      </c>
      <c r="U4376" s="187" t="s">
        <v>225</v>
      </c>
      <c r="V4376" s="188" t="str" cm="1">
        <f t="array" ref="V4376">IF(SUM(LEN(A4376:U4376))=0,"",IF(OR(OR(ISBLANK(E4376),SUM(LEN(B4376),LEN(C4376))=0),AND(NOT(D4376="Unknown"),ISBLANK(I4376)),AND(NOT(N4376="Unknown"),ISBLANK(Q4376))),"Missing Information", INDEX(Table15[Entire Service Line Classification], MATCH(SUMIFS(Table15[Unique ID],Table15[System-Owned Portion],D4376,Table15[If Material Anything Other than "Lead" in Column E,Was Material Ever Previously Lead?],F4376,Table15[Customer-Owned Portion],N4376),Table15[Unique ID],0),0)))</f>
        <v>Non-lead</v>
      </c>
      <c r="W4376" s="189"/>
    </row>
    <row r="4377" spans="1:23" s="190" customFormat="1" ht="56.25" x14ac:dyDescent="0.25">
      <c r="A4377" s="180" t="s">
        <v>225</v>
      </c>
      <c r="B4377" s="181" t="s">
        <v>8023</v>
      </c>
      <c r="C4377" s="182" t="s">
        <v>225</v>
      </c>
      <c r="D4377" s="183" t="s">
        <v>36</v>
      </c>
      <c r="E4377" s="181" t="s">
        <v>35</v>
      </c>
      <c r="F4377" s="183" t="s">
        <v>35</v>
      </c>
      <c r="G4377" s="181" t="s">
        <v>7347</v>
      </c>
      <c r="H4377" s="184" t="s">
        <v>7090</v>
      </c>
      <c r="I4377" s="185" t="s">
        <v>190</v>
      </c>
      <c r="J4377" s="181" t="s">
        <v>35</v>
      </c>
      <c r="K4377" s="181" t="s">
        <v>225</v>
      </c>
      <c r="L4377" s="186" t="s">
        <v>225</v>
      </c>
      <c r="M4377" s="187" t="s">
        <v>225</v>
      </c>
      <c r="N4377" s="183" t="s">
        <v>36</v>
      </c>
      <c r="O4377" s="181" t="s">
        <v>7347</v>
      </c>
      <c r="P4377" s="184" t="s">
        <v>7090</v>
      </c>
      <c r="Q4377" s="185" t="s">
        <v>190</v>
      </c>
      <c r="R4377" s="181" t="s">
        <v>35</v>
      </c>
      <c r="S4377" s="181" t="s">
        <v>225</v>
      </c>
      <c r="T4377" s="186" t="s">
        <v>225</v>
      </c>
      <c r="U4377" s="187" t="s">
        <v>225</v>
      </c>
      <c r="V4377" s="188" t="str" cm="1">
        <f t="array" ref="V4377">IF(SUM(LEN(A4377:U4377))=0,"",IF(OR(OR(ISBLANK(E4377),SUM(LEN(B4377),LEN(C4377))=0),AND(NOT(D4377="Unknown"),ISBLANK(I4377)),AND(NOT(N4377="Unknown"),ISBLANK(Q4377))),"Missing Information", INDEX(Table15[Entire Service Line Classification], MATCH(SUMIFS(Table15[Unique ID],Table15[System-Owned Portion],D4377,Table15[If Material Anything Other than "Lead" in Column E,Was Material Ever Previously Lead?],F4377,Table15[Customer-Owned Portion],N4377),Table15[Unique ID],0),0)))</f>
        <v>Non-lead</v>
      </c>
      <c r="W4377" s="189"/>
    </row>
    <row r="4378" spans="1:23" s="190" customFormat="1" ht="56.25" x14ac:dyDescent="0.25">
      <c r="A4378" s="180" t="s">
        <v>225</v>
      </c>
      <c r="B4378" s="181" t="s">
        <v>8024</v>
      </c>
      <c r="C4378" s="182" t="s">
        <v>225</v>
      </c>
      <c r="D4378" s="183" t="s">
        <v>36</v>
      </c>
      <c r="E4378" s="181" t="s">
        <v>35</v>
      </c>
      <c r="F4378" s="183" t="s">
        <v>35</v>
      </c>
      <c r="G4378" s="181" t="s">
        <v>7347</v>
      </c>
      <c r="H4378" s="184" t="s">
        <v>7090</v>
      </c>
      <c r="I4378" s="185" t="s">
        <v>190</v>
      </c>
      <c r="J4378" s="181" t="s">
        <v>35</v>
      </c>
      <c r="K4378" s="181" t="s">
        <v>225</v>
      </c>
      <c r="L4378" s="186" t="s">
        <v>225</v>
      </c>
      <c r="M4378" s="187" t="s">
        <v>225</v>
      </c>
      <c r="N4378" s="183" t="s">
        <v>36</v>
      </c>
      <c r="O4378" s="181" t="s">
        <v>7347</v>
      </c>
      <c r="P4378" s="184" t="s">
        <v>7090</v>
      </c>
      <c r="Q4378" s="185" t="s">
        <v>190</v>
      </c>
      <c r="R4378" s="181" t="s">
        <v>35</v>
      </c>
      <c r="S4378" s="181" t="s">
        <v>225</v>
      </c>
      <c r="T4378" s="186" t="s">
        <v>225</v>
      </c>
      <c r="U4378" s="187" t="s">
        <v>225</v>
      </c>
      <c r="V4378" s="188" t="str" cm="1">
        <f t="array" ref="V4378">IF(SUM(LEN(A4378:U4378))=0,"",IF(OR(OR(ISBLANK(E4378),SUM(LEN(B4378),LEN(C4378))=0),AND(NOT(D4378="Unknown"),ISBLANK(I4378)),AND(NOT(N4378="Unknown"),ISBLANK(Q4378))),"Missing Information", INDEX(Table15[Entire Service Line Classification], MATCH(SUMIFS(Table15[Unique ID],Table15[System-Owned Portion],D4378,Table15[If Material Anything Other than "Lead" in Column E,Was Material Ever Previously Lead?],F4378,Table15[Customer-Owned Portion],N4378),Table15[Unique ID],0),0)))</f>
        <v>Non-lead</v>
      </c>
      <c r="W4378" s="189"/>
    </row>
    <row r="4379" spans="1:23" s="190" customFormat="1" ht="56.25" x14ac:dyDescent="0.25">
      <c r="A4379" s="180" t="s">
        <v>225</v>
      </c>
      <c r="B4379" s="181" t="s">
        <v>8025</v>
      </c>
      <c r="C4379" s="182" t="s">
        <v>225</v>
      </c>
      <c r="D4379" s="183" t="s">
        <v>36</v>
      </c>
      <c r="E4379" s="181" t="s">
        <v>35</v>
      </c>
      <c r="F4379" s="183" t="s">
        <v>35</v>
      </c>
      <c r="G4379" s="181" t="s">
        <v>7944</v>
      </c>
      <c r="H4379" s="184" t="s">
        <v>7090</v>
      </c>
      <c r="I4379" s="185" t="s">
        <v>190</v>
      </c>
      <c r="J4379" s="181" t="s">
        <v>35</v>
      </c>
      <c r="K4379" s="181" t="s">
        <v>225</v>
      </c>
      <c r="L4379" s="186" t="s">
        <v>225</v>
      </c>
      <c r="M4379" s="187" t="s">
        <v>225</v>
      </c>
      <c r="N4379" s="183" t="s">
        <v>36</v>
      </c>
      <c r="O4379" s="181" t="s">
        <v>7944</v>
      </c>
      <c r="P4379" s="184" t="s">
        <v>7090</v>
      </c>
      <c r="Q4379" s="185" t="s">
        <v>190</v>
      </c>
      <c r="R4379" s="181" t="s">
        <v>35</v>
      </c>
      <c r="S4379" s="181" t="s">
        <v>225</v>
      </c>
      <c r="T4379" s="186" t="s">
        <v>225</v>
      </c>
      <c r="U4379" s="187" t="s">
        <v>225</v>
      </c>
      <c r="V4379" s="188" t="str" cm="1">
        <f t="array" ref="V4379">IF(SUM(LEN(A4379:U4379))=0,"",IF(OR(OR(ISBLANK(E4379),SUM(LEN(B4379),LEN(C4379))=0),AND(NOT(D4379="Unknown"),ISBLANK(I4379)),AND(NOT(N4379="Unknown"),ISBLANK(Q4379))),"Missing Information", INDEX(Table15[Entire Service Line Classification], MATCH(SUMIFS(Table15[Unique ID],Table15[System-Owned Portion],D4379,Table15[If Material Anything Other than "Lead" in Column E,Was Material Ever Previously Lead?],F4379,Table15[Customer-Owned Portion],N4379),Table15[Unique ID],0),0)))</f>
        <v>Non-lead</v>
      </c>
      <c r="W4379" s="189"/>
    </row>
    <row r="4380" spans="1:23" s="190" customFormat="1" ht="56.25" x14ac:dyDescent="0.25">
      <c r="A4380" s="180" t="s">
        <v>225</v>
      </c>
      <c r="B4380" s="181" t="s">
        <v>8026</v>
      </c>
      <c r="C4380" s="182" t="s">
        <v>225</v>
      </c>
      <c r="D4380" s="183" t="s">
        <v>36</v>
      </c>
      <c r="E4380" s="181" t="s">
        <v>35</v>
      </c>
      <c r="F4380" s="183" t="s">
        <v>35</v>
      </c>
      <c r="G4380" s="181" t="s">
        <v>7350</v>
      </c>
      <c r="H4380" s="184" t="s">
        <v>7090</v>
      </c>
      <c r="I4380" s="185" t="s">
        <v>190</v>
      </c>
      <c r="J4380" s="181" t="s">
        <v>35</v>
      </c>
      <c r="K4380" s="181" t="s">
        <v>225</v>
      </c>
      <c r="L4380" s="186" t="s">
        <v>225</v>
      </c>
      <c r="M4380" s="187" t="s">
        <v>225</v>
      </c>
      <c r="N4380" s="183" t="s">
        <v>36</v>
      </c>
      <c r="O4380" s="181" t="s">
        <v>7350</v>
      </c>
      <c r="P4380" s="184" t="s">
        <v>7090</v>
      </c>
      <c r="Q4380" s="185" t="s">
        <v>190</v>
      </c>
      <c r="R4380" s="181" t="s">
        <v>35</v>
      </c>
      <c r="S4380" s="181" t="s">
        <v>225</v>
      </c>
      <c r="T4380" s="186" t="s">
        <v>225</v>
      </c>
      <c r="U4380" s="187" t="s">
        <v>225</v>
      </c>
      <c r="V4380" s="188" t="str" cm="1">
        <f t="array" ref="V4380">IF(SUM(LEN(A4380:U4380))=0,"",IF(OR(OR(ISBLANK(E4380),SUM(LEN(B4380),LEN(C4380))=0),AND(NOT(D4380="Unknown"),ISBLANK(I4380)),AND(NOT(N4380="Unknown"),ISBLANK(Q4380))),"Missing Information", INDEX(Table15[Entire Service Line Classification], MATCH(SUMIFS(Table15[Unique ID],Table15[System-Owned Portion],D4380,Table15[If Material Anything Other than "Lead" in Column E,Was Material Ever Previously Lead?],F4380,Table15[Customer-Owned Portion],N4380),Table15[Unique ID],0),0)))</f>
        <v>Non-lead</v>
      </c>
      <c r="W4380" s="189"/>
    </row>
    <row r="4381" spans="1:23" s="190" customFormat="1" ht="56.25" x14ac:dyDescent="0.25">
      <c r="A4381" s="180" t="s">
        <v>225</v>
      </c>
      <c r="B4381" s="181" t="s">
        <v>8027</v>
      </c>
      <c r="C4381" s="182" t="s">
        <v>225</v>
      </c>
      <c r="D4381" s="183" t="s">
        <v>36</v>
      </c>
      <c r="E4381" s="181" t="s">
        <v>35</v>
      </c>
      <c r="F4381" s="183" t="s">
        <v>35</v>
      </c>
      <c r="G4381" s="181" t="s">
        <v>7347</v>
      </c>
      <c r="H4381" s="184" t="s">
        <v>7090</v>
      </c>
      <c r="I4381" s="185" t="s">
        <v>190</v>
      </c>
      <c r="J4381" s="181" t="s">
        <v>35</v>
      </c>
      <c r="K4381" s="181" t="s">
        <v>225</v>
      </c>
      <c r="L4381" s="186" t="s">
        <v>225</v>
      </c>
      <c r="M4381" s="187" t="s">
        <v>225</v>
      </c>
      <c r="N4381" s="183" t="s">
        <v>36</v>
      </c>
      <c r="O4381" s="181" t="s">
        <v>7347</v>
      </c>
      <c r="P4381" s="184" t="s">
        <v>7090</v>
      </c>
      <c r="Q4381" s="185" t="s">
        <v>190</v>
      </c>
      <c r="R4381" s="181" t="s">
        <v>35</v>
      </c>
      <c r="S4381" s="181" t="s">
        <v>225</v>
      </c>
      <c r="T4381" s="186" t="s">
        <v>225</v>
      </c>
      <c r="U4381" s="187" t="s">
        <v>225</v>
      </c>
      <c r="V4381" s="188" t="str" cm="1">
        <f t="array" ref="V4381">IF(SUM(LEN(A4381:U4381))=0,"",IF(OR(OR(ISBLANK(E4381),SUM(LEN(B4381),LEN(C4381))=0),AND(NOT(D4381="Unknown"),ISBLANK(I4381)),AND(NOT(N4381="Unknown"),ISBLANK(Q4381))),"Missing Information", INDEX(Table15[Entire Service Line Classification], MATCH(SUMIFS(Table15[Unique ID],Table15[System-Owned Portion],D4381,Table15[If Material Anything Other than "Lead" in Column E,Was Material Ever Previously Lead?],F4381,Table15[Customer-Owned Portion],N4381),Table15[Unique ID],0),0)))</f>
        <v>Non-lead</v>
      </c>
      <c r="W4381" s="189"/>
    </row>
    <row r="4382" spans="1:23" s="190" customFormat="1" ht="56.25" x14ac:dyDescent="0.25">
      <c r="A4382" s="180" t="s">
        <v>225</v>
      </c>
      <c r="B4382" s="181" t="s">
        <v>8028</v>
      </c>
      <c r="C4382" s="182" t="s">
        <v>225</v>
      </c>
      <c r="D4382" s="183" t="s">
        <v>36</v>
      </c>
      <c r="E4382" s="181" t="s">
        <v>35</v>
      </c>
      <c r="F4382" s="183" t="s">
        <v>35</v>
      </c>
      <c r="G4382" s="181" t="s">
        <v>7347</v>
      </c>
      <c r="H4382" s="184" t="s">
        <v>7090</v>
      </c>
      <c r="I4382" s="185" t="s">
        <v>190</v>
      </c>
      <c r="J4382" s="181" t="s">
        <v>35</v>
      </c>
      <c r="K4382" s="181" t="s">
        <v>225</v>
      </c>
      <c r="L4382" s="186" t="s">
        <v>225</v>
      </c>
      <c r="M4382" s="187" t="s">
        <v>225</v>
      </c>
      <c r="N4382" s="183" t="s">
        <v>36</v>
      </c>
      <c r="O4382" s="181" t="s">
        <v>7347</v>
      </c>
      <c r="P4382" s="184" t="s">
        <v>7090</v>
      </c>
      <c r="Q4382" s="185" t="s">
        <v>190</v>
      </c>
      <c r="R4382" s="181" t="s">
        <v>35</v>
      </c>
      <c r="S4382" s="181" t="s">
        <v>225</v>
      </c>
      <c r="T4382" s="186" t="s">
        <v>225</v>
      </c>
      <c r="U4382" s="187" t="s">
        <v>225</v>
      </c>
      <c r="V4382" s="188" t="str" cm="1">
        <f t="array" ref="V4382">IF(SUM(LEN(A4382:U4382))=0,"",IF(OR(OR(ISBLANK(E4382),SUM(LEN(B4382),LEN(C4382))=0),AND(NOT(D4382="Unknown"),ISBLANK(I4382)),AND(NOT(N4382="Unknown"),ISBLANK(Q4382))),"Missing Information", INDEX(Table15[Entire Service Line Classification], MATCH(SUMIFS(Table15[Unique ID],Table15[System-Owned Portion],D4382,Table15[If Material Anything Other than "Lead" in Column E,Was Material Ever Previously Lead?],F4382,Table15[Customer-Owned Portion],N4382),Table15[Unique ID],0),0)))</f>
        <v>Non-lead</v>
      </c>
      <c r="W4382" s="189"/>
    </row>
    <row r="4383" spans="1:23" s="190" customFormat="1" ht="56.25" x14ac:dyDescent="0.25">
      <c r="A4383" s="180" t="s">
        <v>225</v>
      </c>
      <c r="B4383" s="181" t="s">
        <v>8029</v>
      </c>
      <c r="C4383" s="182" t="s">
        <v>225</v>
      </c>
      <c r="D4383" s="183" t="s">
        <v>36</v>
      </c>
      <c r="E4383" s="181" t="s">
        <v>35</v>
      </c>
      <c r="F4383" s="183" t="s">
        <v>35</v>
      </c>
      <c r="G4383" s="181" t="s">
        <v>7437</v>
      </c>
      <c r="H4383" s="184" t="s">
        <v>7090</v>
      </c>
      <c r="I4383" s="185" t="s">
        <v>190</v>
      </c>
      <c r="J4383" s="181" t="s">
        <v>35</v>
      </c>
      <c r="K4383" s="181" t="s">
        <v>225</v>
      </c>
      <c r="L4383" s="186" t="s">
        <v>225</v>
      </c>
      <c r="M4383" s="187" t="s">
        <v>225</v>
      </c>
      <c r="N4383" s="183" t="s">
        <v>36</v>
      </c>
      <c r="O4383" s="181" t="s">
        <v>7437</v>
      </c>
      <c r="P4383" s="184" t="s">
        <v>7090</v>
      </c>
      <c r="Q4383" s="185" t="s">
        <v>190</v>
      </c>
      <c r="R4383" s="181" t="s">
        <v>35</v>
      </c>
      <c r="S4383" s="181" t="s">
        <v>225</v>
      </c>
      <c r="T4383" s="186" t="s">
        <v>225</v>
      </c>
      <c r="U4383" s="187" t="s">
        <v>225</v>
      </c>
      <c r="V4383" s="188" t="str" cm="1">
        <f t="array" ref="V4383">IF(SUM(LEN(A4383:U4383))=0,"",IF(OR(OR(ISBLANK(E4383),SUM(LEN(B4383),LEN(C4383))=0),AND(NOT(D4383="Unknown"),ISBLANK(I4383)),AND(NOT(N4383="Unknown"),ISBLANK(Q4383))),"Missing Information", INDEX(Table15[Entire Service Line Classification], MATCH(SUMIFS(Table15[Unique ID],Table15[System-Owned Portion],D4383,Table15[If Material Anything Other than "Lead" in Column E,Was Material Ever Previously Lead?],F4383,Table15[Customer-Owned Portion],N4383),Table15[Unique ID],0),0)))</f>
        <v>Non-lead</v>
      </c>
      <c r="W4383" s="189"/>
    </row>
    <row r="4384" spans="1:23" s="190" customFormat="1" ht="56.25" x14ac:dyDescent="0.25">
      <c r="A4384" s="180" t="s">
        <v>225</v>
      </c>
      <c r="B4384" s="181" t="s">
        <v>8030</v>
      </c>
      <c r="C4384" s="182" t="s">
        <v>225</v>
      </c>
      <c r="D4384" s="183" t="s">
        <v>36</v>
      </c>
      <c r="E4384" s="181" t="s">
        <v>35</v>
      </c>
      <c r="F4384" s="183" t="s">
        <v>35</v>
      </c>
      <c r="G4384" s="181" t="s">
        <v>7437</v>
      </c>
      <c r="H4384" s="184" t="s">
        <v>7090</v>
      </c>
      <c r="I4384" s="185" t="s">
        <v>190</v>
      </c>
      <c r="J4384" s="181" t="s">
        <v>35</v>
      </c>
      <c r="K4384" s="181" t="s">
        <v>225</v>
      </c>
      <c r="L4384" s="186" t="s">
        <v>225</v>
      </c>
      <c r="M4384" s="187" t="s">
        <v>225</v>
      </c>
      <c r="N4384" s="183" t="s">
        <v>36</v>
      </c>
      <c r="O4384" s="181" t="s">
        <v>7437</v>
      </c>
      <c r="P4384" s="184" t="s">
        <v>7090</v>
      </c>
      <c r="Q4384" s="185" t="s">
        <v>190</v>
      </c>
      <c r="R4384" s="181" t="s">
        <v>35</v>
      </c>
      <c r="S4384" s="181" t="s">
        <v>225</v>
      </c>
      <c r="T4384" s="186" t="s">
        <v>225</v>
      </c>
      <c r="U4384" s="187" t="s">
        <v>225</v>
      </c>
      <c r="V4384" s="188" t="str" cm="1">
        <f t="array" ref="V4384">IF(SUM(LEN(A4384:U4384))=0,"",IF(OR(OR(ISBLANK(E4384),SUM(LEN(B4384),LEN(C4384))=0),AND(NOT(D4384="Unknown"),ISBLANK(I4384)),AND(NOT(N4384="Unknown"),ISBLANK(Q4384))),"Missing Information", INDEX(Table15[Entire Service Line Classification], MATCH(SUMIFS(Table15[Unique ID],Table15[System-Owned Portion],D4384,Table15[If Material Anything Other than "Lead" in Column E,Was Material Ever Previously Lead?],F4384,Table15[Customer-Owned Portion],N4384),Table15[Unique ID],0),0)))</f>
        <v>Non-lead</v>
      </c>
      <c r="W4384" s="189"/>
    </row>
    <row r="4385" spans="1:23" s="190" customFormat="1" ht="56.25" x14ac:dyDescent="0.25">
      <c r="A4385" s="180" t="s">
        <v>225</v>
      </c>
      <c r="B4385" s="181" t="s">
        <v>8031</v>
      </c>
      <c r="C4385" s="182" t="s">
        <v>225</v>
      </c>
      <c r="D4385" s="183" t="s">
        <v>36</v>
      </c>
      <c r="E4385" s="181" t="s">
        <v>35</v>
      </c>
      <c r="F4385" s="183" t="s">
        <v>35</v>
      </c>
      <c r="G4385" s="181" t="s">
        <v>7437</v>
      </c>
      <c r="H4385" s="184" t="s">
        <v>7090</v>
      </c>
      <c r="I4385" s="185" t="s">
        <v>190</v>
      </c>
      <c r="J4385" s="181" t="s">
        <v>35</v>
      </c>
      <c r="K4385" s="181" t="s">
        <v>225</v>
      </c>
      <c r="L4385" s="186" t="s">
        <v>225</v>
      </c>
      <c r="M4385" s="187" t="s">
        <v>225</v>
      </c>
      <c r="N4385" s="183" t="s">
        <v>36</v>
      </c>
      <c r="O4385" s="181" t="s">
        <v>7437</v>
      </c>
      <c r="P4385" s="184" t="s">
        <v>7090</v>
      </c>
      <c r="Q4385" s="185" t="s">
        <v>190</v>
      </c>
      <c r="R4385" s="181" t="s">
        <v>35</v>
      </c>
      <c r="S4385" s="181" t="s">
        <v>225</v>
      </c>
      <c r="T4385" s="186" t="s">
        <v>225</v>
      </c>
      <c r="U4385" s="187" t="s">
        <v>225</v>
      </c>
      <c r="V4385" s="188" t="str" cm="1">
        <f t="array" ref="V4385">IF(SUM(LEN(A4385:U4385))=0,"",IF(OR(OR(ISBLANK(E4385),SUM(LEN(B4385),LEN(C4385))=0),AND(NOT(D4385="Unknown"),ISBLANK(I4385)),AND(NOT(N4385="Unknown"),ISBLANK(Q4385))),"Missing Information", INDEX(Table15[Entire Service Line Classification], MATCH(SUMIFS(Table15[Unique ID],Table15[System-Owned Portion],D4385,Table15[If Material Anything Other than "Lead" in Column E,Was Material Ever Previously Lead?],F4385,Table15[Customer-Owned Portion],N4385),Table15[Unique ID],0),0)))</f>
        <v>Non-lead</v>
      </c>
      <c r="W4385" s="189"/>
    </row>
    <row r="4386" spans="1:23" s="190" customFormat="1" ht="56.25" x14ac:dyDescent="0.25">
      <c r="A4386" s="180" t="s">
        <v>225</v>
      </c>
      <c r="B4386" s="181" t="s">
        <v>8032</v>
      </c>
      <c r="C4386" s="182" t="s">
        <v>225</v>
      </c>
      <c r="D4386" s="183" t="s">
        <v>36</v>
      </c>
      <c r="E4386" s="181" t="s">
        <v>35</v>
      </c>
      <c r="F4386" s="183" t="s">
        <v>35</v>
      </c>
      <c r="G4386" s="181" t="s">
        <v>7437</v>
      </c>
      <c r="H4386" s="184" t="s">
        <v>7090</v>
      </c>
      <c r="I4386" s="185" t="s">
        <v>190</v>
      </c>
      <c r="J4386" s="181" t="s">
        <v>35</v>
      </c>
      <c r="K4386" s="181" t="s">
        <v>225</v>
      </c>
      <c r="L4386" s="186" t="s">
        <v>225</v>
      </c>
      <c r="M4386" s="187" t="s">
        <v>225</v>
      </c>
      <c r="N4386" s="183" t="s">
        <v>36</v>
      </c>
      <c r="O4386" s="181" t="s">
        <v>7437</v>
      </c>
      <c r="P4386" s="184" t="s">
        <v>7090</v>
      </c>
      <c r="Q4386" s="185" t="s">
        <v>190</v>
      </c>
      <c r="R4386" s="181" t="s">
        <v>35</v>
      </c>
      <c r="S4386" s="181" t="s">
        <v>225</v>
      </c>
      <c r="T4386" s="186" t="s">
        <v>225</v>
      </c>
      <c r="U4386" s="187" t="s">
        <v>225</v>
      </c>
      <c r="V4386" s="188" t="str" cm="1">
        <f t="array" ref="V4386">IF(SUM(LEN(A4386:U4386))=0,"",IF(OR(OR(ISBLANK(E4386),SUM(LEN(B4386),LEN(C4386))=0),AND(NOT(D4386="Unknown"),ISBLANK(I4386)),AND(NOT(N4386="Unknown"),ISBLANK(Q4386))),"Missing Information", INDEX(Table15[Entire Service Line Classification], MATCH(SUMIFS(Table15[Unique ID],Table15[System-Owned Portion],D4386,Table15[If Material Anything Other than "Lead" in Column E,Was Material Ever Previously Lead?],F4386,Table15[Customer-Owned Portion],N4386),Table15[Unique ID],0),0)))</f>
        <v>Non-lead</v>
      </c>
      <c r="W4386" s="189"/>
    </row>
    <row r="4387" spans="1:23" s="190" customFormat="1" ht="56.25" x14ac:dyDescent="0.25">
      <c r="A4387" s="180" t="s">
        <v>225</v>
      </c>
      <c r="B4387" s="181" t="s">
        <v>8033</v>
      </c>
      <c r="C4387" s="182" t="s">
        <v>225</v>
      </c>
      <c r="D4387" s="183" t="s">
        <v>36</v>
      </c>
      <c r="E4387" s="181" t="s">
        <v>35</v>
      </c>
      <c r="F4387" s="183" t="s">
        <v>35</v>
      </c>
      <c r="G4387" s="181" t="s">
        <v>7442</v>
      </c>
      <c r="H4387" s="184" t="s">
        <v>7090</v>
      </c>
      <c r="I4387" s="185" t="s">
        <v>190</v>
      </c>
      <c r="J4387" s="181" t="s">
        <v>35</v>
      </c>
      <c r="K4387" s="181" t="s">
        <v>225</v>
      </c>
      <c r="L4387" s="186" t="s">
        <v>225</v>
      </c>
      <c r="M4387" s="187" t="s">
        <v>225</v>
      </c>
      <c r="N4387" s="183" t="s">
        <v>36</v>
      </c>
      <c r="O4387" s="181" t="s">
        <v>7442</v>
      </c>
      <c r="P4387" s="184" t="s">
        <v>7090</v>
      </c>
      <c r="Q4387" s="185" t="s">
        <v>190</v>
      </c>
      <c r="R4387" s="181" t="s">
        <v>35</v>
      </c>
      <c r="S4387" s="181" t="s">
        <v>225</v>
      </c>
      <c r="T4387" s="186" t="s">
        <v>225</v>
      </c>
      <c r="U4387" s="187" t="s">
        <v>225</v>
      </c>
      <c r="V4387" s="188" t="str" cm="1">
        <f t="array" ref="V4387">IF(SUM(LEN(A4387:U4387))=0,"",IF(OR(OR(ISBLANK(E4387),SUM(LEN(B4387),LEN(C4387))=0),AND(NOT(D4387="Unknown"),ISBLANK(I4387)),AND(NOT(N4387="Unknown"),ISBLANK(Q4387))),"Missing Information", INDEX(Table15[Entire Service Line Classification], MATCH(SUMIFS(Table15[Unique ID],Table15[System-Owned Portion],D4387,Table15[If Material Anything Other than "Lead" in Column E,Was Material Ever Previously Lead?],F4387,Table15[Customer-Owned Portion],N4387),Table15[Unique ID],0),0)))</f>
        <v>Non-lead</v>
      </c>
      <c r="W4387" s="189"/>
    </row>
    <row r="4388" spans="1:23" s="190" customFormat="1" ht="56.25" x14ac:dyDescent="0.25">
      <c r="A4388" s="180" t="s">
        <v>225</v>
      </c>
      <c r="B4388" s="181" t="s">
        <v>8034</v>
      </c>
      <c r="C4388" s="182" t="s">
        <v>225</v>
      </c>
      <c r="D4388" s="183" t="s">
        <v>36</v>
      </c>
      <c r="E4388" s="181" t="s">
        <v>35</v>
      </c>
      <c r="F4388" s="183" t="s">
        <v>35</v>
      </c>
      <c r="G4388" s="181" t="s">
        <v>7347</v>
      </c>
      <c r="H4388" s="184" t="s">
        <v>7090</v>
      </c>
      <c r="I4388" s="185" t="s">
        <v>190</v>
      </c>
      <c r="J4388" s="181" t="s">
        <v>35</v>
      </c>
      <c r="K4388" s="181" t="s">
        <v>225</v>
      </c>
      <c r="L4388" s="186" t="s">
        <v>225</v>
      </c>
      <c r="M4388" s="187" t="s">
        <v>225</v>
      </c>
      <c r="N4388" s="183" t="s">
        <v>36</v>
      </c>
      <c r="O4388" s="181" t="s">
        <v>7347</v>
      </c>
      <c r="P4388" s="184" t="s">
        <v>7090</v>
      </c>
      <c r="Q4388" s="185" t="s">
        <v>190</v>
      </c>
      <c r="R4388" s="181" t="s">
        <v>35</v>
      </c>
      <c r="S4388" s="181" t="s">
        <v>225</v>
      </c>
      <c r="T4388" s="186" t="s">
        <v>225</v>
      </c>
      <c r="U4388" s="187" t="s">
        <v>225</v>
      </c>
      <c r="V4388" s="188" t="str" cm="1">
        <f t="array" ref="V4388">IF(SUM(LEN(A4388:U4388))=0,"",IF(OR(OR(ISBLANK(E4388),SUM(LEN(B4388),LEN(C4388))=0),AND(NOT(D4388="Unknown"),ISBLANK(I4388)),AND(NOT(N4388="Unknown"),ISBLANK(Q4388))),"Missing Information", INDEX(Table15[Entire Service Line Classification], MATCH(SUMIFS(Table15[Unique ID],Table15[System-Owned Portion],D4388,Table15[If Material Anything Other than "Lead" in Column E,Was Material Ever Previously Lead?],F4388,Table15[Customer-Owned Portion],N4388),Table15[Unique ID],0),0)))</f>
        <v>Non-lead</v>
      </c>
      <c r="W4388" s="189"/>
    </row>
    <row r="4389" spans="1:23" s="190" customFormat="1" ht="56.25" x14ac:dyDescent="0.25">
      <c r="A4389" s="180" t="s">
        <v>225</v>
      </c>
      <c r="B4389" s="181" t="s">
        <v>8035</v>
      </c>
      <c r="C4389" s="182" t="s">
        <v>225</v>
      </c>
      <c r="D4389" s="183" t="s">
        <v>36</v>
      </c>
      <c r="E4389" s="181" t="s">
        <v>35</v>
      </c>
      <c r="F4389" s="183" t="s">
        <v>35</v>
      </c>
      <c r="G4389" s="181" t="s">
        <v>7442</v>
      </c>
      <c r="H4389" s="184" t="s">
        <v>7090</v>
      </c>
      <c r="I4389" s="185" t="s">
        <v>190</v>
      </c>
      <c r="J4389" s="181" t="s">
        <v>35</v>
      </c>
      <c r="K4389" s="181" t="s">
        <v>225</v>
      </c>
      <c r="L4389" s="186" t="s">
        <v>225</v>
      </c>
      <c r="M4389" s="187" t="s">
        <v>225</v>
      </c>
      <c r="N4389" s="183" t="s">
        <v>36</v>
      </c>
      <c r="O4389" s="181" t="s">
        <v>7442</v>
      </c>
      <c r="P4389" s="184" t="s">
        <v>7090</v>
      </c>
      <c r="Q4389" s="185" t="s">
        <v>190</v>
      </c>
      <c r="R4389" s="181" t="s">
        <v>35</v>
      </c>
      <c r="S4389" s="181" t="s">
        <v>225</v>
      </c>
      <c r="T4389" s="186" t="s">
        <v>225</v>
      </c>
      <c r="U4389" s="187" t="s">
        <v>225</v>
      </c>
      <c r="V4389" s="188" t="str" cm="1">
        <f t="array" ref="V4389">IF(SUM(LEN(A4389:U4389))=0,"",IF(OR(OR(ISBLANK(E4389),SUM(LEN(B4389),LEN(C4389))=0),AND(NOT(D4389="Unknown"),ISBLANK(I4389)),AND(NOT(N4389="Unknown"),ISBLANK(Q4389))),"Missing Information", INDEX(Table15[Entire Service Line Classification], MATCH(SUMIFS(Table15[Unique ID],Table15[System-Owned Portion],D4389,Table15[If Material Anything Other than "Lead" in Column E,Was Material Ever Previously Lead?],F4389,Table15[Customer-Owned Portion],N4389),Table15[Unique ID],0),0)))</f>
        <v>Non-lead</v>
      </c>
      <c r="W4389" s="189"/>
    </row>
    <row r="4390" spans="1:23" s="190" customFormat="1" ht="56.25" x14ac:dyDescent="0.25">
      <c r="A4390" s="180" t="s">
        <v>225</v>
      </c>
      <c r="B4390" s="181" t="s">
        <v>8036</v>
      </c>
      <c r="C4390" s="182" t="s">
        <v>225</v>
      </c>
      <c r="D4390" s="183" t="s">
        <v>36</v>
      </c>
      <c r="E4390" s="181" t="s">
        <v>35</v>
      </c>
      <c r="F4390" s="183" t="s">
        <v>35</v>
      </c>
      <c r="G4390" s="181" t="s">
        <v>7347</v>
      </c>
      <c r="H4390" s="184" t="s">
        <v>7090</v>
      </c>
      <c r="I4390" s="185" t="s">
        <v>190</v>
      </c>
      <c r="J4390" s="181" t="s">
        <v>35</v>
      </c>
      <c r="K4390" s="181" t="s">
        <v>225</v>
      </c>
      <c r="L4390" s="186" t="s">
        <v>225</v>
      </c>
      <c r="M4390" s="187" t="s">
        <v>225</v>
      </c>
      <c r="N4390" s="183" t="s">
        <v>36</v>
      </c>
      <c r="O4390" s="181" t="s">
        <v>7347</v>
      </c>
      <c r="P4390" s="184" t="s">
        <v>7090</v>
      </c>
      <c r="Q4390" s="185" t="s">
        <v>190</v>
      </c>
      <c r="R4390" s="181" t="s">
        <v>35</v>
      </c>
      <c r="S4390" s="181" t="s">
        <v>225</v>
      </c>
      <c r="T4390" s="186" t="s">
        <v>225</v>
      </c>
      <c r="U4390" s="187" t="s">
        <v>225</v>
      </c>
      <c r="V4390" s="188" t="str" cm="1">
        <f t="array" ref="V4390">IF(SUM(LEN(A4390:U4390))=0,"",IF(OR(OR(ISBLANK(E4390),SUM(LEN(B4390),LEN(C4390))=0),AND(NOT(D4390="Unknown"),ISBLANK(I4390)),AND(NOT(N4390="Unknown"),ISBLANK(Q4390))),"Missing Information", INDEX(Table15[Entire Service Line Classification], MATCH(SUMIFS(Table15[Unique ID],Table15[System-Owned Portion],D4390,Table15[If Material Anything Other than "Lead" in Column E,Was Material Ever Previously Lead?],F4390,Table15[Customer-Owned Portion],N4390),Table15[Unique ID],0),0)))</f>
        <v>Non-lead</v>
      </c>
      <c r="W4390" s="189"/>
    </row>
    <row r="4391" spans="1:23" s="190" customFormat="1" ht="56.25" x14ac:dyDescent="0.25">
      <c r="A4391" s="180" t="s">
        <v>225</v>
      </c>
      <c r="B4391" s="181" t="s">
        <v>8037</v>
      </c>
      <c r="C4391" s="182" t="s">
        <v>225</v>
      </c>
      <c r="D4391" s="183" t="s">
        <v>36</v>
      </c>
      <c r="E4391" s="181" t="s">
        <v>35</v>
      </c>
      <c r="F4391" s="183" t="s">
        <v>35</v>
      </c>
      <c r="G4391" s="181" t="s">
        <v>7347</v>
      </c>
      <c r="H4391" s="184" t="s">
        <v>7090</v>
      </c>
      <c r="I4391" s="185" t="s">
        <v>190</v>
      </c>
      <c r="J4391" s="181" t="s">
        <v>35</v>
      </c>
      <c r="K4391" s="181" t="s">
        <v>225</v>
      </c>
      <c r="L4391" s="186" t="s">
        <v>225</v>
      </c>
      <c r="M4391" s="187" t="s">
        <v>225</v>
      </c>
      <c r="N4391" s="183" t="s">
        <v>36</v>
      </c>
      <c r="O4391" s="181" t="s">
        <v>7347</v>
      </c>
      <c r="P4391" s="184" t="s">
        <v>7090</v>
      </c>
      <c r="Q4391" s="185" t="s">
        <v>190</v>
      </c>
      <c r="R4391" s="181" t="s">
        <v>35</v>
      </c>
      <c r="S4391" s="181" t="s">
        <v>225</v>
      </c>
      <c r="T4391" s="186" t="s">
        <v>225</v>
      </c>
      <c r="U4391" s="187" t="s">
        <v>225</v>
      </c>
      <c r="V4391" s="188" t="str" cm="1">
        <f t="array" ref="V4391">IF(SUM(LEN(A4391:U4391))=0,"",IF(OR(OR(ISBLANK(E4391),SUM(LEN(B4391),LEN(C4391))=0),AND(NOT(D4391="Unknown"),ISBLANK(I4391)),AND(NOT(N4391="Unknown"),ISBLANK(Q4391))),"Missing Information", INDEX(Table15[Entire Service Line Classification], MATCH(SUMIFS(Table15[Unique ID],Table15[System-Owned Portion],D4391,Table15[If Material Anything Other than "Lead" in Column E,Was Material Ever Previously Lead?],F4391,Table15[Customer-Owned Portion],N4391),Table15[Unique ID],0),0)))</f>
        <v>Non-lead</v>
      </c>
      <c r="W4391" s="189"/>
    </row>
    <row r="4392" spans="1:23" s="190" customFormat="1" ht="56.25" x14ac:dyDescent="0.25">
      <c r="A4392" s="180" t="s">
        <v>225</v>
      </c>
      <c r="B4392" s="181" t="s">
        <v>8038</v>
      </c>
      <c r="C4392" s="182" t="s">
        <v>225</v>
      </c>
      <c r="D4392" s="183" t="s">
        <v>36</v>
      </c>
      <c r="E4392" s="181" t="s">
        <v>35</v>
      </c>
      <c r="F4392" s="183" t="s">
        <v>35</v>
      </c>
      <c r="G4392" s="181" t="s">
        <v>7350</v>
      </c>
      <c r="H4392" s="184" t="s">
        <v>7090</v>
      </c>
      <c r="I4392" s="185" t="s">
        <v>190</v>
      </c>
      <c r="J4392" s="181" t="s">
        <v>35</v>
      </c>
      <c r="K4392" s="181" t="s">
        <v>225</v>
      </c>
      <c r="L4392" s="186" t="s">
        <v>225</v>
      </c>
      <c r="M4392" s="187" t="s">
        <v>225</v>
      </c>
      <c r="N4392" s="183" t="s">
        <v>36</v>
      </c>
      <c r="O4392" s="181" t="s">
        <v>7350</v>
      </c>
      <c r="P4392" s="184" t="s">
        <v>7090</v>
      </c>
      <c r="Q4392" s="185" t="s">
        <v>190</v>
      </c>
      <c r="R4392" s="181" t="s">
        <v>35</v>
      </c>
      <c r="S4392" s="181" t="s">
        <v>225</v>
      </c>
      <c r="T4392" s="186" t="s">
        <v>225</v>
      </c>
      <c r="U4392" s="187" t="s">
        <v>225</v>
      </c>
      <c r="V4392" s="188" t="str" cm="1">
        <f t="array" ref="V4392">IF(SUM(LEN(A4392:U4392))=0,"",IF(OR(OR(ISBLANK(E4392),SUM(LEN(B4392),LEN(C4392))=0),AND(NOT(D4392="Unknown"),ISBLANK(I4392)),AND(NOT(N4392="Unknown"),ISBLANK(Q4392))),"Missing Information", INDEX(Table15[Entire Service Line Classification], MATCH(SUMIFS(Table15[Unique ID],Table15[System-Owned Portion],D4392,Table15[If Material Anything Other than "Lead" in Column E,Was Material Ever Previously Lead?],F4392,Table15[Customer-Owned Portion],N4392),Table15[Unique ID],0),0)))</f>
        <v>Non-lead</v>
      </c>
      <c r="W4392" s="189"/>
    </row>
    <row r="4393" spans="1:23" s="190" customFormat="1" ht="56.25" x14ac:dyDescent="0.25">
      <c r="A4393" s="180" t="s">
        <v>225</v>
      </c>
      <c r="B4393" s="181" t="s">
        <v>8039</v>
      </c>
      <c r="C4393" s="182" t="s">
        <v>225</v>
      </c>
      <c r="D4393" s="183" t="s">
        <v>36</v>
      </c>
      <c r="E4393" s="181" t="s">
        <v>35</v>
      </c>
      <c r="F4393" s="183" t="s">
        <v>35</v>
      </c>
      <c r="G4393" s="181" t="s">
        <v>7350</v>
      </c>
      <c r="H4393" s="184" t="s">
        <v>7090</v>
      </c>
      <c r="I4393" s="185" t="s">
        <v>190</v>
      </c>
      <c r="J4393" s="181" t="s">
        <v>35</v>
      </c>
      <c r="K4393" s="181" t="s">
        <v>225</v>
      </c>
      <c r="L4393" s="186" t="s">
        <v>225</v>
      </c>
      <c r="M4393" s="187" t="s">
        <v>225</v>
      </c>
      <c r="N4393" s="183" t="s">
        <v>36</v>
      </c>
      <c r="O4393" s="181" t="s">
        <v>7350</v>
      </c>
      <c r="P4393" s="184" t="s">
        <v>7090</v>
      </c>
      <c r="Q4393" s="185" t="s">
        <v>190</v>
      </c>
      <c r="R4393" s="181" t="s">
        <v>35</v>
      </c>
      <c r="S4393" s="181" t="s">
        <v>225</v>
      </c>
      <c r="T4393" s="186" t="s">
        <v>225</v>
      </c>
      <c r="U4393" s="187" t="s">
        <v>225</v>
      </c>
      <c r="V4393" s="188" t="str" cm="1">
        <f t="array" ref="V4393">IF(SUM(LEN(A4393:U4393))=0,"",IF(OR(OR(ISBLANK(E4393),SUM(LEN(B4393),LEN(C4393))=0),AND(NOT(D4393="Unknown"),ISBLANK(I4393)),AND(NOT(N4393="Unknown"),ISBLANK(Q4393))),"Missing Information", INDEX(Table15[Entire Service Line Classification], MATCH(SUMIFS(Table15[Unique ID],Table15[System-Owned Portion],D4393,Table15[If Material Anything Other than "Lead" in Column E,Was Material Ever Previously Lead?],F4393,Table15[Customer-Owned Portion],N4393),Table15[Unique ID],0),0)))</f>
        <v>Non-lead</v>
      </c>
      <c r="W4393" s="189"/>
    </row>
    <row r="4394" spans="1:23" s="190" customFormat="1" ht="56.25" x14ac:dyDescent="0.25">
      <c r="A4394" s="180" t="s">
        <v>225</v>
      </c>
      <c r="B4394" s="181" t="s">
        <v>8040</v>
      </c>
      <c r="C4394" s="182" t="s">
        <v>225</v>
      </c>
      <c r="D4394" s="183" t="s">
        <v>36</v>
      </c>
      <c r="E4394" s="181" t="s">
        <v>35</v>
      </c>
      <c r="F4394" s="183" t="s">
        <v>35</v>
      </c>
      <c r="G4394" s="181" t="s">
        <v>7350</v>
      </c>
      <c r="H4394" s="184" t="s">
        <v>7090</v>
      </c>
      <c r="I4394" s="185" t="s">
        <v>190</v>
      </c>
      <c r="J4394" s="181" t="s">
        <v>35</v>
      </c>
      <c r="K4394" s="181" t="s">
        <v>225</v>
      </c>
      <c r="L4394" s="186" t="s">
        <v>225</v>
      </c>
      <c r="M4394" s="187" t="s">
        <v>225</v>
      </c>
      <c r="N4394" s="183" t="s">
        <v>36</v>
      </c>
      <c r="O4394" s="181" t="s">
        <v>7350</v>
      </c>
      <c r="P4394" s="184" t="s">
        <v>7090</v>
      </c>
      <c r="Q4394" s="185" t="s">
        <v>190</v>
      </c>
      <c r="R4394" s="181" t="s">
        <v>35</v>
      </c>
      <c r="S4394" s="181" t="s">
        <v>225</v>
      </c>
      <c r="T4394" s="186" t="s">
        <v>225</v>
      </c>
      <c r="U4394" s="187" t="s">
        <v>225</v>
      </c>
      <c r="V4394" s="188" t="str" cm="1">
        <f t="array" ref="V4394">IF(SUM(LEN(A4394:U4394))=0,"",IF(OR(OR(ISBLANK(E4394),SUM(LEN(B4394),LEN(C4394))=0),AND(NOT(D4394="Unknown"),ISBLANK(I4394)),AND(NOT(N4394="Unknown"),ISBLANK(Q4394))),"Missing Information", INDEX(Table15[Entire Service Line Classification], MATCH(SUMIFS(Table15[Unique ID],Table15[System-Owned Portion],D4394,Table15[If Material Anything Other than "Lead" in Column E,Was Material Ever Previously Lead?],F4394,Table15[Customer-Owned Portion],N4394),Table15[Unique ID],0),0)))</f>
        <v>Non-lead</v>
      </c>
      <c r="W4394" s="189"/>
    </row>
    <row r="4395" spans="1:23" s="190" customFormat="1" ht="56.25" x14ac:dyDescent="0.25">
      <c r="A4395" s="180" t="s">
        <v>225</v>
      </c>
      <c r="B4395" s="181" t="s">
        <v>8041</v>
      </c>
      <c r="C4395" s="182" t="s">
        <v>225</v>
      </c>
      <c r="D4395" s="183" t="s">
        <v>36</v>
      </c>
      <c r="E4395" s="181" t="s">
        <v>35</v>
      </c>
      <c r="F4395" s="183" t="s">
        <v>35</v>
      </c>
      <c r="G4395" s="181" t="s">
        <v>7347</v>
      </c>
      <c r="H4395" s="184" t="s">
        <v>7090</v>
      </c>
      <c r="I4395" s="185" t="s">
        <v>190</v>
      </c>
      <c r="J4395" s="181" t="s">
        <v>35</v>
      </c>
      <c r="K4395" s="181" t="s">
        <v>225</v>
      </c>
      <c r="L4395" s="186" t="s">
        <v>225</v>
      </c>
      <c r="M4395" s="187" t="s">
        <v>225</v>
      </c>
      <c r="N4395" s="183" t="s">
        <v>36</v>
      </c>
      <c r="O4395" s="181" t="s">
        <v>7347</v>
      </c>
      <c r="P4395" s="184" t="s">
        <v>7090</v>
      </c>
      <c r="Q4395" s="185" t="s">
        <v>190</v>
      </c>
      <c r="R4395" s="181" t="s">
        <v>35</v>
      </c>
      <c r="S4395" s="181" t="s">
        <v>225</v>
      </c>
      <c r="T4395" s="186" t="s">
        <v>225</v>
      </c>
      <c r="U4395" s="187" t="s">
        <v>225</v>
      </c>
      <c r="V4395" s="188" t="str" cm="1">
        <f t="array" ref="V4395">IF(SUM(LEN(A4395:U4395))=0,"",IF(OR(OR(ISBLANK(E4395),SUM(LEN(B4395),LEN(C4395))=0),AND(NOT(D4395="Unknown"),ISBLANK(I4395)),AND(NOT(N4395="Unknown"),ISBLANK(Q4395))),"Missing Information", INDEX(Table15[Entire Service Line Classification], MATCH(SUMIFS(Table15[Unique ID],Table15[System-Owned Portion],D4395,Table15[If Material Anything Other than "Lead" in Column E,Was Material Ever Previously Lead?],F4395,Table15[Customer-Owned Portion],N4395),Table15[Unique ID],0),0)))</f>
        <v>Non-lead</v>
      </c>
      <c r="W4395" s="189"/>
    </row>
    <row r="4396" spans="1:23" s="190" customFormat="1" ht="56.25" x14ac:dyDescent="0.25">
      <c r="A4396" s="180" t="s">
        <v>225</v>
      </c>
      <c r="B4396" s="181" t="s">
        <v>8042</v>
      </c>
      <c r="C4396" s="182" t="s">
        <v>225</v>
      </c>
      <c r="D4396" s="183" t="s">
        <v>36</v>
      </c>
      <c r="E4396" s="181" t="s">
        <v>35</v>
      </c>
      <c r="F4396" s="183" t="s">
        <v>35</v>
      </c>
      <c r="G4396" s="181" t="s">
        <v>7347</v>
      </c>
      <c r="H4396" s="184" t="s">
        <v>7090</v>
      </c>
      <c r="I4396" s="185" t="s">
        <v>190</v>
      </c>
      <c r="J4396" s="181" t="s">
        <v>35</v>
      </c>
      <c r="K4396" s="181" t="s">
        <v>225</v>
      </c>
      <c r="L4396" s="186" t="s">
        <v>225</v>
      </c>
      <c r="M4396" s="187" t="s">
        <v>225</v>
      </c>
      <c r="N4396" s="183" t="s">
        <v>36</v>
      </c>
      <c r="O4396" s="181" t="s">
        <v>7347</v>
      </c>
      <c r="P4396" s="184" t="s">
        <v>7090</v>
      </c>
      <c r="Q4396" s="185" t="s">
        <v>190</v>
      </c>
      <c r="R4396" s="181" t="s">
        <v>35</v>
      </c>
      <c r="S4396" s="181" t="s">
        <v>225</v>
      </c>
      <c r="T4396" s="186" t="s">
        <v>225</v>
      </c>
      <c r="U4396" s="187" t="s">
        <v>225</v>
      </c>
      <c r="V4396" s="188" t="str" cm="1">
        <f t="array" ref="V4396">IF(SUM(LEN(A4396:U4396))=0,"",IF(OR(OR(ISBLANK(E4396),SUM(LEN(B4396),LEN(C4396))=0),AND(NOT(D4396="Unknown"),ISBLANK(I4396)),AND(NOT(N4396="Unknown"),ISBLANK(Q4396))),"Missing Information", INDEX(Table15[Entire Service Line Classification], MATCH(SUMIFS(Table15[Unique ID],Table15[System-Owned Portion],D4396,Table15[If Material Anything Other than "Lead" in Column E,Was Material Ever Previously Lead?],F4396,Table15[Customer-Owned Portion],N4396),Table15[Unique ID],0),0)))</f>
        <v>Non-lead</v>
      </c>
      <c r="W4396" s="189"/>
    </row>
    <row r="4397" spans="1:23" s="190" customFormat="1" ht="56.25" x14ac:dyDescent="0.25">
      <c r="A4397" s="180" t="s">
        <v>225</v>
      </c>
      <c r="B4397" s="181" t="s">
        <v>8043</v>
      </c>
      <c r="C4397" s="182" t="s">
        <v>225</v>
      </c>
      <c r="D4397" s="183" t="s">
        <v>36</v>
      </c>
      <c r="E4397" s="181" t="s">
        <v>35</v>
      </c>
      <c r="F4397" s="183" t="s">
        <v>35</v>
      </c>
      <c r="G4397" s="181" t="s">
        <v>7347</v>
      </c>
      <c r="H4397" s="184" t="s">
        <v>7090</v>
      </c>
      <c r="I4397" s="185" t="s">
        <v>190</v>
      </c>
      <c r="J4397" s="181" t="s">
        <v>35</v>
      </c>
      <c r="K4397" s="181" t="s">
        <v>225</v>
      </c>
      <c r="L4397" s="186" t="s">
        <v>225</v>
      </c>
      <c r="M4397" s="187" t="s">
        <v>225</v>
      </c>
      <c r="N4397" s="183" t="s">
        <v>36</v>
      </c>
      <c r="O4397" s="181" t="s">
        <v>7347</v>
      </c>
      <c r="P4397" s="184" t="s">
        <v>7090</v>
      </c>
      <c r="Q4397" s="185" t="s">
        <v>190</v>
      </c>
      <c r="R4397" s="181" t="s">
        <v>35</v>
      </c>
      <c r="S4397" s="181" t="s">
        <v>225</v>
      </c>
      <c r="T4397" s="186" t="s">
        <v>225</v>
      </c>
      <c r="U4397" s="187" t="s">
        <v>225</v>
      </c>
      <c r="V4397" s="188" t="str" cm="1">
        <f t="array" ref="V4397">IF(SUM(LEN(A4397:U4397))=0,"",IF(OR(OR(ISBLANK(E4397),SUM(LEN(B4397),LEN(C4397))=0),AND(NOT(D4397="Unknown"),ISBLANK(I4397)),AND(NOT(N4397="Unknown"),ISBLANK(Q4397))),"Missing Information", INDEX(Table15[Entire Service Line Classification], MATCH(SUMIFS(Table15[Unique ID],Table15[System-Owned Portion],D4397,Table15[If Material Anything Other than "Lead" in Column E,Was Material Ever Previously Lead?],F4397,Table15[Customer-Owned Portion],N4397),Table15[Unique ID],0),0)))</f>
        <v>Non-lead</v>
      </c>
      <c r="W4397" s="189"/>
    </row>
    <row r="4398" spans="1:23" s="190" customFormat="1" ht="56.25" x14ac:dyDescent="0.25">
      <c r="A4398" s="180" t="s">
        <v>225</v>
      </c>
      <c r="B4398" s="181" t="s">
        <v>8044</v>
      </c>
      <c r="C4398" s="182" t="s">
        <v>225</v>
      </c>
      <c r="D4398" s="183" t="s">
        <v>36</v>
      </c>
      <c r="E4398" s="181" t="s">
        <v>35</v>
      </c>
      <c r="F4398" s="183" t="s">
        <v>35</v>
      </c>
      <c r="G4398" s="181" t="s">
        <v>7354</v>
      </c>
      <c r="H4398" s="184" t="s">
        <v>7090</v>
      </c>
      <c r="I4398" s="185" t="s">
        <v>190</v>
      </c>
      <c r="J4398" s="181" t="s">
        <v>35</v>
      </c>
      <c r="K4398" s="181" t="s">
        <v>225</v>
      </c>
      <c r="L4398" s="186" t="s">
        <v>225</v>
      </c>
      <c r="M4398" s="187" t="s">
        <v>225</v>
      </c>
      <c r="N4398" s="183" t="s">
        <v>36</v>
      </c>
      <c r="O4398" s="181" t="s">
        <v>7354</v>
      </c>
      <c r="P4398" s="184" t="s">
        <v>7090</v>
      </c>
      <c r="Q4398" s="185" t="s">
        <v>190</v>
      </c>
      <c r="R4398" s="181" t="s">
        <v>35</v>
      </c>
      <c r="S4398" s="181" t="s">
        <v>225</v>
      </c>
      <c r="T4398" s="186" t="s">
        <v>225</v>
      </c>
      <c r="U4398" s="187" t="s">
        <v>225</v>
      </c>
      <c r="V4398" s="188" t="str" cm="1">
        <f t="array" ref="V4398">IF(SUM(LEN(A4398:U4398))=0,"",IF(OR(OR(ISBLANK(E4398),SUM(LEN(B4398),LEN(C4398))=0),AND(NOT(D4398="Unknown"),ISBLANK(I4398)),AND(NOT(N4398="Unknown"),ISBLANK(Q4398))),"Missing Information", INDEX(Table15[Entire Service Line Classification], MATCH(SUMIFS(Table15[Unique ID],Table15[System-Owned Portion],D4398,Table15[If Material Anything Other than "Lead" in Column E,Was Material Ever Previously Lead?],F4398,Table15[Customer-Owned Portion],N4398),Table15[Unique ID],0),0)))</f>
        <v>Non-lead</v>
      </c>
      <c r="W4398" s="189"/>
    </row>
    <row r="4399" spans="1:23" s="190" customFormat="1" ht="56.25" x14ac:dyDescent="0.25">
      <c r="A4399" s="180" t="s">
        <v>225</v>
      </c>
      <c r="B4399" s="181" t="s">
        <v>8045</v>
      </c>
      <c r="C4399" s="182" t="s">
        <v>225</v>
      </c>
      <c r="D4399" s="183" t="s">
        <v>36</v>
      </c>
      <c r="E4399" s="181" t="s">
        <v>35</v>
      </c>
      <c r="F4399" s="183" t="s">
        <v>35</v>
      </c>
      <c r="G4399" s="181" t="s">
        <v>7350</v>
      </c>
      <c r="H4399" s="184" t="s">
        <v>7090</v>
      </c>
      <c r="I4399" s="185" t="s">
        <v>190</v>
      </c>
      <c r="J4399" s="181" t="s">
        <v>35</v>
      </c>
      <c r="K4399" s="181" t="s">
        <v>225</v>
      </c>
      <c r="L4399" s="186" t="s">
        <v>225</v>
      </c>
      <c r="M4399" s="187" t="s">
        <v>225</v>
      </c>
      <c r="N4399" s="183" t="s">
        <v>36</v>
      </c>
      <c r="O4399" s="181" t="s">
        <v>7350</v>
      </c>
      <c r="P4399" s="184" t="s">
        <v>7090</v>
      </c>
      <c r="Q4399" s="185" t="s">
        <v>190</v>
      </c>
      <c r="R4399" s="181" t="s">
        <v>35</v>
      </c>
      <c r="S4399" s="181" t="s">
        <v>225</v>
      </c>
      <c r="T4399" s="186" t="s">
        <v>225</v>
      </c>
      <c r="U4399" s="187" t="s">
        <v>225</v>
      </c>
      <c r="V4399" s="188" t="str" cm="1">
        <f t="array" ref="V4399">IF(SUM(LEN(A4399:U4399))=0,"",IF(OR(OR(ISBLANK(E4399),SUM(LEN(B4399),LEN(C4399))=0),AND(NOT(D4399="Unknown"),ISBLANK(I4399)),AND(NOT(N4399="Unknown"),ISBLANK(Q4399))),"Missing Information", INDEX(Table15[Entire Service Line Classification], MATCH(SUMIFS(Table15[Unique ID],Table15[System-Owned Portion],D4399,Table15[If Material Anything Other than "Lead" in Column E,Was Material Ever Previously Lead?],F4399,Table15[Customer-Owned Portion],N4399),Table15[Unique ID],0),0)))</f>
        <v>Non-lead</v>
      </c>
      <c r="W4399" s="189"/>
    </row>
    <row r="4400" spans="1:23" s="190" customFormat="1" ht="56.25" x14ac:dyDescent="0.25">
      <c r="A4400" s="180" t="s">
        <v>225</v>
      </c>
      <c r="B4400" s="181" t="s">
        <v>8046</v>
      </c>
      <c r="C4400" s="182" t="s">
        <v>225</v>
      </c>
      <c r="D4400" s="183" t="s">
        <v>36</v>
      </c>
      <c r="E4400" s="181" t="s">
        <v>35</v>
      </c>
      <c r="F4400" s="183" t="s">
        <v>35</v>
      </c>
      <c r="G4400" s="181" t="s">
        <v>7354</v>
      </c>
      <c r="H4400" s="184" t="s">
        <v>7090</v>
      </c>
      <c r="I4400" s="185" t="s">
        <v>190</v>
      </c>
      <c r="J4400" s="181" t="s">
        <v>35</v>
      </c>
      <c r="K4400" s="181" t="s">
        <v>225</v>
      </c>
      <c r="L4400" s="186" t="s">
        <v>225</v>
      </c>
      <c r="M4400" s="187" t="s">
        <v>225</v>
      </c>
      <c r="N4400" s="183" t="s">
        <v>36</v>
      </c>
      <c r="O4400" s="181" t="s">
        <v>7354</v>
      </c>
      <c r="P4400" s="184" t="s">
        <v>7090</v>
      </c>
      <c r="Q4400" s="185" t="s">
        <v>190</v>
      </c>
      <c r="R4400" s="181" t="s">
        <v>35</v>
      </c>
      <c r="S4400" s="181" t="s">
        <v>225</v>
      </c>
      <c r="T4400" s="186" t="s">
        <v>225</v>
      </c>
      <c r="U4400" s="187" t="s">
        <v>225</v>
      </c>
      <c r="V4400" s="188" t="str" cm="1">
        <f t="array" ref="V4400">IF(SUM(LEN(A4400:U4400))=0,"",IF(OR(OR(ISBLANK(E4400),SUM(LEN(B4400),LEN(C4400))=0),AND(NOT(D4400="Unknown"),ISBLANK(I4400)),AND(NOT(N4400="Unknown"),ISBLANK(Q4400))),"Missing Information", INDEX(Table15[Entire Service Line Classification], MATCH(SUMIFS(Table15[Unique ID],Table15[System-Owned Portion],D4400,Table15[If Material Anything Other than "Lead" in Column E,Was Material Ever Previously Lead?],F4400,Table15[Customer-Owned Portion],N4400),Table15[Unique ID],0),0)))</f>
        <v>Non-lead</v>
      </c>
      <c r="W4400" s="189"/>
    </row>
    <row r="4401" spans="1:23" s="190" customFormat="1" ht="56.25" x14ac:dyDescent="0.25">
      <c r="A4401" s="180" t="s">
        <v>225</v>
      </c>
      <c r="B4401" s="181" t="s">
        <v>8047</v>
      </c>
      <c r="C4401" s="182" t="s">
        <v>225</v>
      </c>
      <c r="D4401" s="183" t="s">
        <v>36</v>
      </c>
      <c r="E4401" s="181" t="s">
        <v>35</v>
      </c>
      <c r="F4401" s="183" t="s">
        <v>35</v>
      </c>
      <c r="G4401" s="181" t="s">
        <v>7354</v>
      </c>
      <c r="H4401" s="184" t="s">
        <v>7090</v>
      </c>
      <c r="I4401" s="185" t="s">
        <v>190</v>
      </c>
      <c r="J4401" s="181" t="s">
        <v>35</v>
      </c>
      <c r="K4401" s="181" t="s">
        <v>225</v>
      </c>
      <c r="L4401" s="186" t="s">
        <v>225</v>
      </c>
      <c r="M4401" s="187" t="s">
        <v>225</v>
      </c>
      <c r="N4401" s="183" t="s">
        <v>36</v>
      </c>
      <c r="O4401" s="181" t="s">
        <v>7354</v>
      </c>
      <c r="P4401" s="184" t="s">
        <v>7090</v>
      </c>
      <c r="Q4401" s="185" t="s">
        <v>190</v>
      </c>
      <c r="R4401" s="181" t="s">
        <v>35</v>
      </c>
      <c r="S4401" s="181" t="s">
        <v>225</v>
      </c>
      <c r="T4401" s="186" t="s">
        <v>225</v>
      </c>
      <c r="U4401" s="187" t="s">
        <v>225</v>
      </c>
      <c r="V4401" s="188" t="str" cm="1">
        <f t="array" ref="V4401">IF(SUM(LEN(A4401:U4401))=0,"",IF(OR(OR(ISBLANK(E4401),SUM(LEN(B4401),LEN(C4401))=0),AND(NOT(D4401="Unknown"),ISBLANK(I4401)),AND(NOT(N4401="Unknown"),ISBLANK(Q4401))),"Missing Information", INDEX(Table15[Entire Service Line Classification], MATCH(SUMIFS(Table15[Unique ID],Table15[System-Owned Portion],D4401,Table15[If Material Anything Other than "Lead" in Column E,Was Material Ever Previously Lead?],F4401,Table15[Customer-Owned Portion],N4401),Table15[Unique ID],0),0)))</f>
        <v>Non-lead</v>
      </c>
      <c r="W4401" s="189"/>
    </row>
    <row r="4402" spans="1:23" s="190" customFormat="1" ht="56.25" x14ac:dyDescent="0.25">
      <c r="A4402" s="180" t="s">
        <v>225</v>
      </c>
      <c r="B4402" s="181" t="s">
        <v>8048</v>
      </c>
      <c r="C4402" s="182" t="s">
        <v>225</v>
      </c>
      <c r="D4402" s="183" t="s">
        <v>36</v>
      </c>
      <c r="E4402" s="181" t="s">
        <v>35</v>
      </c>
      <c r="F4402" s="183" t="s">
        <v>35</v>
      </c>
      <c r="G4402" s="181" t="s">
        <v>7347</v>
      </c>
      <c r="H4402" s="184" t="s">
        <v>7090</v>
      </c>
      <c r="I4402" s="185" t="s">
        <v>190</v>
      </c>
      <c r="J4402" s="181" t="s">
        <v>35</v>
      </c>
      <c r="K4402" s="181" t="s">
        <v>225</v>
      </c>
      <c r="L4402" s="186" t="s">
        <v>225</v>
      </c>
      <c r="M4402" s="187" t="s">
        <v>225</v>
      </c>
      <c r="N4402" s="183" t="s">
        <v>36</v>
      </c>
      <c r="O4402" s="181" t="s">
        <v>7347</v>
      </c>
      <c r="P4402" s="184" t="s">
        <v>7090</v>
      </c>
      <c r="Q4402" s="185" t="s">
        <v>190</v>
      </c>
      <c r="R4402" s="181" t="s">
        <v>35</v>
      </c>
      <c r="S4402" s="181" t="s">
        <v>225</v>
      </c>
      <c r="T4402" s="186" t="s">
        <v>225</v>
      </c>
      <c r="U4402" s="187" t="s">
        <v>225</v>
      </c>
      <c r="V4402" s="188" t="str" cm="1">
        <f t="array" ref="V4402">IF(SUM(LEN(A4402:U4402))=0,"",IF(OR(OR(ISBLANK(E4402),SUM(LEN(B4402),LEN(C4402))=0),AND(NOT(D4402="Unknown"),ISBLANK(I4402)),AND(NOT(N4402="Unknown"),ISBLANK(Q4402))),"Missing Information", INDEX(Table15[Entire Service Line Classification], MATCH(SUMIFS(Table15[Unique ID],Table15[System-Owned Portion],D4402,Table15[If Material Anything Other than "Lead" in Column E,Was Material Ever Previously Lead?],F4402,Table15[Customer-Owned Portion],N4402),Table15[Unique ID],0),0)))</f>
        <v>Non-lead</v>
      </c>
      <c r="W4402" s="189"/>
    </row>
    <row r="4403" spans="1:23" s="190" customFormat="1" ht="56.25" x14ac:dyDescent="0.25">
      <c r="A4403" s="180" t="s">
        <v>225</v>
      </c>
      <c r="B4403" s="181" t="s">
        <v>8049</v>
      </c>
      <c r="C4403" s="182" t="s">
        <v>225</v>
      </c>
      <c r="D4403" s="183" t="s">
        <v>36</v>
      </c>
      <c r="E4403" s="181" t="s">
        <v>35</v>
      </c>
      <c r="F4403" s="183" t="s">
        <v>35</v>
      </c>
      <c r="G4403" s="181" t="s">
        <v>7354</v>
      </c>
      <c r="H4403" s="184" t="s">
        <v>7090</v>
      </c>
      <c r="I4403" s="185" t="s">
        <v>190</v>
      </c>
      <c r="J4403" s="181" t="s">
        <v>35</v>
      </c>
      <c r="K4403" s="181" t="s">
        <v>225</v>
      </c>
      <c r="L4403" s="186" t="s">
        <v>225</v>
      </c>
      <c r="M4403" s="187" t="s">
        <v>225</v>
      </c>
      <c r="N4403" s="183" t="s">
        <v>36</v>
      </c>
      <c r="O4403" s="181" t="s">
        <v>7354</v>
      </c>
      <c r="P4403" s="184" t="s">
        <v>7090</v>
      </c>
      <c r="Q4403" s="185" t="s">
        <v>190</v>
      </c>
      <c r="R4403" s="181" t="s">
        <v>35</v>
      </c>
      <c r="S4403" s="181" t="s">
        <v>225</v>
      </c>
      <c r="T4403" s="186" t="s">
        <v>225</v>
      </c>
      <c r="U4403" s="187" t="s">
        <v>225</v>
      </c>
      <c r="V4403" s="188" t="str" cm="1">
        <f t="array" ref="V4403">IF(SUM(LEN(A4403:U4403))=0,"",IF(OR(OR(ISBLANK(E4403),SUM(LEN(B4403),LEN(C4403))=0),AND(NOT(D4403="Unknown"),ISBLANK(I4403)),AND(NOT(N4403="Unknown"),ISBLANK(Q4403))),"Missing Information", INDEX(Table15[Entire Service Line Classification], MATCH(SUMIFS(Table15[Unique ID],Table15[System-Owned Portion],D4403,Table15[If Material Anything Other than "Lead" in Column E,Was Material Ever Previously Lead?],F4403,Table15[Customer-Owned Portion],N4403),Table15[Unique ID],0),0)))</f>
        <v>Non-lead</v>
      </c>
      <c r="W4403" s="189"/>
    </row>
    <row r="4404" spans="1:23" s="190" customFormat="1" ht="56.25" x14ac:dyDescent="0.25">
      <c r="A4404" s="180" t="s">
        <v>225</v>
      </c>
      <c r="B4404" s="181" t="s">
        <v>8050</v>
      </c>
      <c r="C4404" s="182" t="s">
        <v>225</v>
      </c>
      <c r="D4404" s="183" t="s">
        <v>36</v>
      </c>
      <c r="E4404" s="181" t="s">
        <v>35</v>
      </c>
      <c r="F4404" s="183" t="s">
        <v>35</v>
      </c>
      <c r="G4404" s="181" t="s">
        <v>7354</v>
      </c>
      <c r="H4404" s="184" t="s">
        <v>7090</v>
      </c>
      <c r="I4404" s="185" t="s">
        <v>190</v>
      </c>
      <c r="J4404" s="181" t="s">
        <v>35</v>
      </c>
      <c r="K4404" s="181" t="s">
        <v>225</v>
      </c>
      <c r="L4404" s="186" t="s">
        <v>225</v>
      </c>
      <c r="M4404" s="187" t="s">
        <v>225</v>
      </c>
      <c r="N4404" s="183" t="s">
        <v>36</v>
      </c>
      <c r="O4404" s="181" t="s">
        <v>7354</v>
      </c>
      <c r="P4404" s="184" t="s">
        <v>7090</v>
      </c>
      <c r="Q4404" s="185" t="s">
        <v>190</v>
      </c>
      <c r="R4404" s="181" t="s">
        <v>35</v>
      </c>
      <c r="S4404" s="181" t="s">
        <v>225</v>
      </c>
      <c r="T4404" s="186" t="s">
        <v>225</v>
      </c>
      <c r="U4404" s="187" t="s">
        <v>225</v>
      </c>
      <c r="V4404" s="188" t="str" cm="1">
        <f t="array" ref="V4404">IF(SUM(LEN(A4404:U4404))=0,"",IF(OR(OR(ISBLANK(E4404),SUM(LEN(B4404),LEN(C4404))=0),AND(NOT(D4404="Unknown"),ISBLANK(I4404)),AND(NOT(N4404="Unknown"),ISBLANK(Q4404))),"Missing Information", INDEX(Table15[Entire Service Line Classification], MATCH(SUMIFS(Table15[Unique ID],Table15[System-Owned Portion],D4404,Table15[If Material Anything Other than "Lead" in Column E,Was Material Ever Previously Lead?],F4404,Table15[Customer-Owned Portion],N4404),Table15[Unique ID],0),0)))</f>
        <v>Non-lead</v>
      </c>
      <c r="W4404" s="189"/>
    </row>
    <row r="4405" spans="1:23" s="190" customFormat="1" ht="56.25" x14ac:dyDescent="0.25">
      <c r="A4405" s="180" t="s">
        <v>225</v>
      </c>
      <c r="B4405" s="181" t="s">
        <v>8051</v>
      </c>
      <c r="C4405" s="182" t="s">
        <v>225</v>
      </c>
      <c r="D4405" s="183" t="s">
        <v>36</v>
      </c>
      <c r="E4405" s="181" t="s">
        <v>35</v>
      </c>
      <c r="F4405" s="183" t="s">
        <v>35</v>
      </c>
      <c r="G4405" s="181" t="s">
        <v>7347</v>
      </c>
      <c r="H4405" s="184" t="s">
        <v>7090</v>
      </c>
      <c r="I4405" s="185" t="s">
        <v>190</v>
      </c>
      <c r="J4405" s="181" t="s">
        <v>35</v>
      </c>
      <c r="K4405" s="181" t="s">
        <v>225</v>
      </c>
      <c r="L4405" s="186" t="s">
        <v>225</v>
      </c>
      <c r="M4405" s="187" t="s">
        <v>225</v>
      </c>
      <c r="N4405" s="183" t="s">
        <v>36</v>
      </c>
      <c r="O4405" s="181" t="s">
        <v>7347</v>
      </c>
      <c r="P4405" s="184" t="s">
        <v>7090</v>
      </c>
      <c r="Q4405" s="185" t="s">
        <v>190</v>
      </c>
      <c r="R4405" s="181" t="s">
        <v>35</v>
      </c>
      <c r="S4405" s="181" t="s">
        <v>225</v>
      </c>
      <c r="T4405" s="186" t="s">
        <v>225</v>
      </c>
      <c r="U4405" s="187" t="s">
        <v>225</v>
      </c>
      <c r="V4405" s="188" t="str" cm="1">
        <f t="array" ref="V4405">IF(SUM(LEN(A4405:U4405))=0,"",IF(OR(OR(ISBLANK(E4405),SUM(LEN(B4405),LEN(C4405))=0),AND(NOT(D4405="Unknown"),ISBLANK(I4405)),AND(NOT(N4405="Unknown"),ISBLANK(Q4405))),"Missing Information", INDEX(Table15[Entire Service Line Classification], MATCH(SUMIFS(Table15[Unique ID],Table15[System-Owned Portion],D4405,Table15[If Material Anything Other than "Lead" in Column E,Was Material Ever Previously Lead?],F4405,Table15[Customer-Owned Portion],N4405),Table15[Unique ID],0),0)))</f>
        <v>Non-lead</v>
      </c>
      <c r="W4405" s="189"/>
    </row>
    <row r="4406" spans="1:23" s="190" customFormat="1" ht="56.25" x14ac:dyDescent="0.25">
      <c r="A4406" s="180" t="s">
        <v>225</v>
      </c>
      <c r="B4406" s="181" t="s">
        <v>8052</v>
      </c>
      <c r="C4406" s="182" t="s">
        <v>225</v>
      </c>
      <c r="D4406" s="183" t="s">
        <v>36</v>
      </c>
      <c r="E4406" s="181" t="s">
        <v>35</v>
      </c>
      <c r="F4406" s="183" t="s">
        <v>35</v>
      </c>
      <c r="G4406" s="181" t="s">
        <v>7347</v>
      </c>
      <c r="H4406" s="184" t="s">
        <v>7090</v>
      </c>
      <c r="I4406" s="185" t="s">
        <v>190</v>
      </c>
      <c r="J4406" s="181" t="s">
        <v>35</v>
      </c>
      <c r="K4406" s="181" t="s">
        <v>225</v>
      </c>
      <c r="L4406" s="186" t="s">
        <v>225</v>
      </c>
      <c r="M4406" s="187" t="s">
        <v>225</v>
      </c>
      <c r="N4406" s="183" t="s">
        <v>36</v>
      </c>
      <c r="O4406" s="181" t="s">
        <v>7347</v>
      </c>
      <c r="P4406" s="184" t="s">
        <v>7090</v>
      </c>
      <c r="Q4406" s="185" t="s">
        <v>190</v>
      </c>
      <c r="R4406" s="181" t="s">
        <v>35</v>
      </c>
      <c r="S4406" s="181" t="s">
        <v>225</v>
      </c>
      <c r="T4406" s="186" t="s">
        <v>225</v>
      </c>
      <c r="U4406" s="187" t="s">
        <v>225</v>
      </c>
      <c r="V4406" s="188" t="str" cm="1">
        <f t="array" ref="V4406">IF(SUM(LEN(A4406:U4406))=0,"",IF(OR(OR(ISBLANK(E4406),SUM(LEN(B4406),LEN(C4406))=0),AND(NOT(D4406="Unknown"),ISBLANK(I4406)),AND(NOT(N4406="Unknown"),ISBLANK(Q4406))),"Missing Information", INDEX(Table15[Entire Service Line Classification], MATCH(SUMIFS(Table15[Unique ID],Table15[System-Owned Portion],D4406,Table15[If Material Anything Other than "Lead" in Column E,Was Material Ever Previously Lead?],F4406,Table15[Customer-Owned Portion],N4406),Table15[Unique ID],0),0)))</f>
        <v>Non-lead</v>
      </c>
      <c r="W4406" s="189"/>
    </row>
    <row r="4407" spans="1:23" s="190" customFormat="1" ht="56.25" x14ac:dyDescent="0.25">
      <c r="A4407" s="180" t="s">
        <v>225</v>
      </c>
      <c r="B4407" s="181" t="s">
        <v>8053</v>
      </c>
      <c r="C4407" s="182" t="s">
        <v>225</v>
      </c>
      <c r="D4407" s="183" t="s">
        <v>36</v>
      </c>
      <c r="E4407" s="181" t="s">
        <v>35</v>
      </c>
      <c r="F4407" s="183" t="s">
        <v>35</v>
      </c>
      <c r="G4407" s="181" t="s">
        <v>7354</v>
      </c>
      <c r="H4407" s="184" t="s">
        <v>7090</v>
      </c>
      <c r="I4407" s="185" t="s">
        <v>190</v>
      </c>
      <c r="J4407" s="181" t="s">
        <v>35</v>
      </c>
      <c r="K4407" s="181" t="s">
        <v>225</v>
      </c>
      <c r="L4407" s="186" t="s">
        <v>225</v>
      </c>
      <c r="M4407" s="187" t="s">
        <v>225</v>
      </c>
      <c r="N4407" s="183" t="s">
        <v>36</v>
      </c>
      <c r="O4407" s="181" t="s">
        <v>7354</v>
      </c>
      <c r="P4407" s="184" t="s">
        <v>7090</v>
      </c>
      <c r="Q4407" s="185" t="s">
        <v>190</v>
      </c>
      <c r="R4407" s="181" t="s">
        <v>35</v>
      </c>
      <c r="S4407" s="181" t="s">
        <v>225</v>
      </c>
      <c r="T4407" s="186" t="s">
        <v>225</v>
      </c>
      <c r="U4407" s="187" t="s">
        <v>225</v>
      </c>
      <c r="V4407" s="188" t="str" cm="1">
        <f t="array" ref="V4407">IF(SUM(LEN(A4407:U4407))=0,"",IF(OR(OR(ISBLANK(E4407),SUM(LEN(B4407),LEN(C4407))=0),AND(NOT(D4407="Unknown"),ISBLANK(I4407)),AND(NOT(N4407="Unknown"),ISBLANK(Q4407))),"Missing Information", INDEX(Table15[Entire Service Line Classification], MATCH(SUMIFS(Table15[Unique ID],Table15[System-Owned Portion],D4407,Table15[If Material Anything Other than "Lead" in Column E,Was Material Ever Previously Lead?],F4407,Table15[Customer-Owned Portion],N4407),Table15[Unique ID],0),0)))</f>
        <v>Non-lead</v>
      </c>
      <c r="W4407" s="189"/>
    </row>
    <row r="4408" spans="1:23" s="190" customFormat="1" ht="56.25" x14ac:dyDescent="0.25">
      <c r="A4408" s="180" t="s">
        <v>225</v>
      </c>
      <c r="B4408" s="181" t="s">
        <v>8054</v>
      </c>
      <c r="C4408" s="182" t="s">
        <v>225</v>
      </c>
      <c r="D4408" s="183" t="s">
        <v>36</v>
      </c>
      <c r="E4408" s="181" t="s">
        <v>35</v>
      </c>
      <c r="F4408" s="183" t="s">
        <v>35</v>
      </c>
      <c r="G4408" s="181" t="s">
        <v>7347</v>
      </c>
      <c r="H4408" s="184" t="s">
        <v>7090</v>
      </c>
      <c r="I4408" s="185" t="s">
        <v>190</v>
      </c>
      <c r="J4408" s="181" t="s">
        <v>35</v>
      </c>
      <c r="K4408" s="181" t="s">
        <v>225</v>
      </c>
      <c r="L4408" s="186" t="s">
        <v>225</v>
      </c>
      <c r="M4408" s="187" t="s">
        <v>225</v>
      </c>
      <c r="N4408" s="183" t="s">
        <v>36</v>
      </c>
      <c r="O4408" s="181" t="s">
        <v>7347</v>
      </c>
      <c r="P4408" s="184" t="s">
        <v>7090</v>
      </c>
      <c r="Q4408" s="185" t="s">
        <v>190</v>
      </c>
      <c r="R4408" s="181" t="s">
        <v>35</v>
      </c>
      <c r="S4408" s="181" t="s">
        <v>225</v>
      </c>
      <c r="T4408" s="186" t="s">
        <v>225</v>
      </c>
      <c r="U4408" s="187" t="s">
        <v>225</v>
      </c>
      <c r="V4408" s="188" t="str" cm="1">
        <f t="array" ref="V4408">IF(SUM(LEN(A4408:U4408))=0,"",IF(OR(OR(ISBLANK(E4408),SUM(LEN(B4408),LEN(C4408))=0),AND(NOT(D4408="Unknown"),ISBLANK(I4408)),AND(NOT(N4408="Unknown"),ISBLANK(Q4408))),"Missing Information", INDEX(Table15[Entire Service Line Classification], MATCH(SUMIFS(Table15[Unique ID],Table15[System-Owned Portion],D4408,Table15[If Material Anything Other than "Lead" in Column E,Was Material Ever Previously Lead?],F4408,Table15[Customer-Owned Portion],N4408),Table15[Unique ID],0),0)))</f>
        <v>Non-lead</v>
      </c>
      <c r="W4408" s="189"/>
    </row>
    <row r="4409" spans="1:23" s="190" customFormat="1" ht="56.25" x14ac:dyDescent="0.25">
      <c r="A4409" s="180" t="s">
        <v>225</v>
      </c>
      <c r="B4409" s="181" t="s">
        <v>8055</v>
      </c>
      <c r="C4409" s="182" t="s">
        <v>225</v>
      </c>
      <c r="D4409" s="183" t="s">
        <v>36</v>
      </c>
      <c r="E4409" s="181" t="s">
        <v>35</v>
      </c>
      <c r="F4409" s="183" t="s">
        <v>35</v>
      </c>
      <c r="G4409" s="181" t="s">
        <v>7354</v>
      </c>
      <c r="H4409" s="184" t="s">
        <v>7090</v>
      </c>
      <c r="I4409" s="185" t="s">
        <v>190</v>
      </c>
      <c r="J4409" s="181" t="s">
        <v>35</v>
      </c>
      <c r="K4409" s="181" t="s">
        <v>225</v>
      </c>
      <c r="L4409" s="186" t="s">
        <v>225</v>
      </c>
      <c r="M4409" s="187" t="s">
        <v>225</v>
      </c>
      <c r="N4409" s="183" t="s">
        <v>36</v>
      </c>
      <c r="O4409" s="181" t="s">
        <v>7354</v>
      </c>
      <c r="P4409" s="184" t="s">
        <v>7090</v>
      </c>
      <c r="Q4409" s="185" t="s">
        <v>190</v>
      </c>
      <c r="R4409" s="181" t="s">
        <v>35</v>
      </c>
      <c r="S4409" s="181" t="s">
        <v>225</v>
      </c>
      <c r="T4409" s="186" t="s">
        <v>225</v>
      </c>
      <c r="U4409" s="187" t="s">
        <v>225</v>
      </c>
      <c r="V4409" s="188" t="str" cm="1">
        <f t="array" ref="V4409">IF(SUM(LEN(A4409:U4409))=0,"",IF(OR(OR(ISBLANK(E4409),SUM(LEN(B4409),LEN(C4409))=0),AND(NOT(D4409="Unknown"),ISBLANK(I4409)),AND(NOT(N4409="Unknown"),ISBLANK(Q4409))),"Missing Information", INDEX(Table15[Entire Service Line Classification], MATCH(SUMIFS(Table15[Unique ID],Table15[System-Owned Portion],D4409,Table15[If Material Anything Other than "Lead" in Column E,Was Material Ever Previously Lead?],F4409,Table15[Customer-Owned Portion],N4409),Table15[Unique ID],0),0)))</f>
        <v>Non-lead</v>
      </c>
      <c r="W4409" s="189"/>
    </row>
    <row r="4410" spans="1:23" s="190" customFormat="1" ht="56.25" x14ac:dyDescent="0.25">
      <c r="A4410" s="180" t="s">
        <v>225</v>
      </c>
      <c r="B4410" s="181" t="s">
        <v>8056</v>
      </c>
      <c r="C4410" s="182" t="s">
        <v>225</v>
      </c>
      <c r="D4410" s="183" t="s">
        <v>36</v>
      </c>
      <c r="E4410" s="181" t="s">
        <v>35</v>
      </c>
      <c r="F4410" s="183" t="s">
        <v>35</v>
      </c>
      <c r="G4410" s="181" t="s">
        <v>7347</v>
      </c>
      <c r="H4410" s="184" t="s">
        <v>7090</v>
      </c>
      <c r="I4410" s="185" t="s">
        <v>190</v>
      </c>
      <c r="J4410" s="181" t="s">
        <v>35</v>
      </c>
      <c r="K4410" s="181" t="s">
        <v>225</v>
      </c>
      <c r="L4410" s="186" t="s">
        <v>225</v>
      </c>
      <c r="M4410" s="187" t="s">
        <v>225</v>
      </c>
      <c r="N4410" s="183" t="s">
        <v>36</v>
      </c>
      <c r="O4410" s="181" t="s">
        <v>7347</v>
      </c>
      <c r="P4410" s="184" t="s">
        <v>7090</v>
      </c>
      <c r="Q4410" s="185" t="s">
        <v>190</v>
      </c>
      <c r="R4410" s="181" t="s">
        <v>35</v>
      </c>
      <c r="S4410" s="181" t="s">
        <v>225</v>
      </c>
      <c r="T4410" s="186" t="s">
        <v>225</v>
      </c>
      <c r="U4410" s="187" t="s">
        <v>225</v>
      </c>
      <c r="V4410" s="188" t="str" cm="1">
        <f t="array" ref="V4410">IF(SUM(LEN(A4410:U4410))=0,"",IF(OR(OR(ISBLANK(E4410),SUM(LEN(B4410),LEN(C4410))=0),AND(NOT(D4410="Unknown"),ISBLANK(I4410)),AND(NOT(N4410="Unknown"),ISBLANK(Q4410))),"Missing Information", INDEX(Table15[Entire Service Line Classification], MATCH(SUMIFS(Table15[Unique ID],Table15[System-Owned Portion],D4410,Table15[If Material Anything Other than "Lead" in Column E,Was Material Ever Previously Lead?],F4410,Table15[Customer-Owned Portion],N4410),Table15[Unique ID],0),0)))</f>
        <v>Non-lead</v>
      </c>
      <c r="W4410" s="189"/>
    </row>
    <row r="4411" spans="1:23" s="190" customFormat="1" ht="56.25" x14ac:dyDescent="0.25">
      <c r="A4411" s="180" t="s">
        <v>225</v>
      </c>
      <c r="B4411" s="181" t="s">
        <v>8057</v>
      </c>
      <c r="C4411" s="182" t="s">
        <v>225</v>
      </c>
      <c r="D4411" s="183" t="s">
        <v>36</v>
      </c>
      <c r="E4411" s="181" t="s">
        <v>35</v>
      </c>
      <c r="F4411" s="183" t="s">
        <v>35</v>
      </c>
      <c r="G4411" s="181" t="s">
        <v>7347</v>
      </c>
      <c r="H4411" s="184" t="s">
        <v>7090</v>
      </c>
      <c r="I4411" s="185" t="s">
        <v>190</v>
      </c>
      <c r="J4411" s="181" t="s">
        <v>35</v>
      </c>
      <c r="K4411" s="181" t="s">
        <v>225</v>
      </c>
      <c r="L4411" s="186" t="s">
        <v>225</v>
      </c>
      <c r="M4411" s="187" t="s">
        <v>225</v>
      </c>
      <c r="N4411" s="183" t="s">
        <v>36</v>
      </c>
      <c r="O4411" s="181" t="s">
        <v>7347</v>
      </c>
      <c r="P4411" s="184" t="s">
        <v>7090</v>
      </c>
      <c r="Q4411" s="185" t="s">
        <v>190</v>
      </c>
      <c r="R4411" s="181" t="s">
        <v>35</v>
      </c>
      <c r="S4411" s="181" t="s">
        <v>225</v>
      </c>
      <c r="T4411" s="186" t="s">
        <v>225</v>
      </c>
      <c r="U4411" s="187" t="s">
        <v>225</v>
      </c>
      <c r="V4411" s="188" t="str" cm="1">
        <f t="array" ref="V4411">IF(SUM(LEN(A4411:U4411))=0,"",IF(OR(OR(ISBLANK(E4411),SUM(LEN(B4411),LEN(C4411))=0),AND(NOT(D4411="Unknown"),ISBLANK(I4411)),AND(NOT(N4411="Unknown"),ISBLANK(Q4411))),"Missing Information", INDEX(Table15[Entire Service Line Classification], MATCH(SUMIFS(Table15[Unique ID],Table15[System-Owned Portion],D4411,Table15[If Material Anything Other than "Lead" in Column E,Was Material Ever Previously Lead?],F4411,Table15[Customer-Owned Portion],N4411),Table15[Unique ID],0),0)))</f>
        <v>Non-lead</v>
      </c>
      <c r="W4411" s="189"/>
    </row>
    <row r="4412" spans="1:23" s="190" customFormat="1" ht="56.25" x14ac:dyDescent="0.25">
      <c r="A4412" s="180" t="s">
        <v>225</v>
      </c>
      <c r="B4412" s="181" t="s">
        <v>8058</v>
      </c>
      <c r="C4412" s="182" t="s">
        <v>225</v>
      </c>
      <c r="D4412" s="183" t="s">
        <v>36</v>
      </c>
      <c r="E4412" s="181" t="s">
        <v>35</v>
      </c>
      <c r="F4412" s="183" t="s">
        <v>35</v>
      </c>
      <c r="G4412" s="181" t="s">
        <v>7354</v>
      </c>
      <c r="H4412" s="184" t="s">
        <v>7090</v>
      </c>
      <c r="I4412" s="185" t="s">
        <v>190</v>
      </c>
      <c r="J4412" s="181" t="s">
        <v>35</v>
      </c>
      <c r="K4412" s="181" t="s">
        <v>225</v>
      </c>
      <c r="L4412" s="186" t="s">
        <v>225</v>
      </c>
      <c r="M4412" s="187" t="s">
        <v>225</v>
      </c>
      <c r="N4412" s="183" t="s">
        <v>36</v>
      </c>
      <c r="O4412" s="181" t="s">
        <v>7354</v>
      </c>
      <c r="P4412" s="184" t="s">
        <v>7090</v>
      </c>
      <c r="Q4412" s="185" t="s">
        <v>190</v>
      </c>
      <c r="R4412" s="181" t="s">
        <v>35</v>
      </c>
      <c r="S4412" s="181" t="s">
        <v>225</v>
      </c>
      <c r="T4412" s="186" t="s">
        <v>225</v>
      </c>
      <c r="U4412" s="187" t="s">
        <v>225</v>
      </c>
      <c r="V4412" s="188" t="str" cm="1">
        <f t="array" ref="V4412">IF(SUM(LEN(A4412:U4412))=0,"",IF(OR(OR(ISBLANK(E4412),SUM(LEN(B4412),LEN(C4412))=0),AND(NOT(D4412="Unknown"),ISBLANK(I4412)),AND(NOT(N4412="Unknown"),ISBLANK(Q4412))),"Missing Information", INDEX(Table15[Entire Service Line Classification], MATCH(SUMIFS(Table15[Unique ID],Table15[System-Owned Portion],D4412,Table15[If Material Anything Other than "Lead" in Column E,Was Material Ever Previously Lead?],F4412,Table15[Customer-Owned Portion],N4412),Table15[Unique ID],0),0)))</f>
        <v>Non-lead</v>
      </c>
      <c r="W4412" s="189"/>
    </row>
    <row r="4413" spans="1:23" s="190" customFormat="1" ht="56.25" x14ac:dyDescent="0.25">
      <c r="A4413" s="180" t="s">
        <v>225</v>
      </c>
      <c r="B4413" s="181" t="s">
        <v>8059</v>
      </c>
      <c r="C4413" s="182" t="s">
        <v>225</v>
      </c>
      <c r="D4413" s="183" t="s">
        <v>36</v>
      </c>
      <c r="E4413" s="181" t="s">
        <v>35</v>
      </c>
      <c r="F4413" s="183" t="s">
        <v>35</v>
      </c>
      <c r="G4413" s="181" t="s">
        <v>7347</v>
      </c>
      <c r="H4413" s="184" t="s">
        <v>7090</v>
      </c>
      <c r="I4413" s="185" t="s">
        <v>190</v>
      </c>
      <c r="J4413" s="181" t="s">
        <v>35</v>
      </c>
      <c r="K4413" s="181" t="s">
        <v>225</v>
      </c>
      <c r="L4413" s="186" t="s">
        <v>225</v>
      </c>
      <c r="M4413" s="187" t="s">
        <v>225</v>
      </c>
      <c r="N4413" s="183" t="s">
        <v>36</v>
      </c>
      <c r="O4413" s="181" t="s">
        <v>7347</v>
      </c>
      <c r="P4413" s="184" t="s">
        <v>7090</v>
      </c>
      <c r="Q4413" s="185" t="s">
        <v>190</v>
      </c>
      <c r="R4413" s="181" t="s">
        <v>35</v>
      </c>
      <c r="S4413" s="181" t="s">
        <v>225</v>
      </c>
      <c r="T4413" s="186" t="s">
        <v>225</v>
      </c>
      <c r="U4413" s="187" t="s">
        <v>225</v>
      </c>
      <c r="V4413" s="188" t="str" cm="1">
        <f t="array" ref="V4413">IF(SUM(LEN(A4413:U4413))=0,"",IF(OR(OR(ISBLANK(E4413),SUM(LEN(B4413),LEN(C4413))=0),AND(NOT(D4413="Unknown"),ISBLANK(I4413)),AND(NOT(N4413="Unknown"),ISBLANK(Q4413))),"Missing Information", INDEX(Table15[Entire Service Line Classification], MATCH(SUMIFS(Table15[Unique ID],Table15[System-Owned Portion],D4413,Table15[If Material Anything Other than "Lead" in Column E,Was Material Ever Previously Lead?],F4413,Table15[Customer-Owned Portion],N4413),Table15[Unique ID],0),0)))</f>
        <v>Non-lead</v>
      </c>
      <c r="W4413" s="189"/>
    </row>
    <row r="4414" spans="1:23" s="190" customFormat="1" ht="56.25" x14ac:dyDescent="0.25">
      <c r="A4414" s="180" t="s">
        <v>225</v>
      </c>
      <c r="B4414" s="181" t="s">
        <v>8060</v>
      </c>
      <c r="C4414" s="182" t="s">
        <v>225</v>
      </c>
      <c r="D4414" s="183" t="s">
        <v>36</v>
      </c>
      <c r="E4414" s="181" t="s">
        <v>35</v>
      </c>
      <c r="F4414" s="183" t="s">
        <v>35</v>
      </c>
      <c r="G4414" s="181" t="s">
        <v>7442</v>
      </c>
      <c r="H4414" s="184" t="s">
        <v>7090</v>
      </c>
      <c r="I4414" s="185" t="s">
        <v>190</v>
      </c>
      <c r="J4414" s="181" t="s">
        <v>35</v>
      </c>
      <c r="K4414" s="181" t="s">
        <v>225</v>
      </c>
      <c r="L4414" s="186" t="s">
        <v>225</v>
      </c>
      <c r="M4414" s="187" t="s">
        <v>225</v>
      </c>
      <c r="N4414" s="183" t="s">
        <v>36</v>
      </c>
      <c r="O4414" s="181" t="s">
        <v>7442</v>
      </c>
      <c r="P4414" s="184" t="s">
        <v>7090</v>
      </c>
      <c r="Q4414" s="185" t="s">
        <v>190</v>
      </c>
      <c r="R4414" s="181" t="s">
        <v>35</v>
      </c>
      <c r="S4414" s="181" t="s">
        <v>225</v>
      </c>
      <c r="T4414" s="186" t="s">
        <v>225</v>
      </c>
      <c r="U4414" s="187" t="s">
        <v>225</v>
      </c>
      <c r="V4414" s="188" t="str" cm="1">
        <f t="array" ref="V4414">IF(SUM(LEN(A4414:U4414))=0,"",IF(OR(OR(ISBLANK(E4414),SUM(LEN(B4414),LEN(C4414))=0),AND(NOT(D4414="Unknown"),ISBLANK(I4414)),AND(NOT(N4414="Unknown"),ISBLANK(Q4414))),"Missing Information", INDEX(Table15[Entire Service Line Classification], MATCH(SUMIFS(Table15[Unique ID],Table15[System-Owned Portion],D4414,Table15[If Material Anything Other than "Lead" in Column E,Was Material Ever Previously Lead?],F4414,Table15[Customer-Owned Portion],N4414),Table15[Unique ID],0),0)))</f>
        <v>Non-lead</v>
      </c>
      <c r="W4414" s="189"/>
    </row>
    <row r="4415" spans="1:23" s="190" customFormat="1" ht="56.25" x14ac:dyDescent="0.25">
      <c r="A4415" s="180" t="s">
        <v>225</v>
      </c>
      <c r="B4415" s="181" t="s">
        <v>8061</v>
      </c>
      <c r="C4415" s="182" t="s">
        <v>225</v>
      </c>
      <c r="D4415" s="183" t="s">
        <v>36</v>
      </c>
      <c r="E4415" s="181" t="s">
        <v>35</v>
      </c>
      <c r="F4415" s="183" t="s">
        <v>35</v>
      </c>
      <c r="G4415" s="181" t="s">
        <v>7442</v>
      </c>
      <c r="H4415" s="184" t="s">
        <v>7090</v>
      </c>
      <c r="I4415" s="185" t="s">
        <v>190</v>
      </c>
      <c r="J4415" s="181" t="s">
        <v>35</v>
      </c>
      <c r="K4415" s="181" t="s">
        <v>225</v>
      </c>
      <c r="L4415" s="186" t="s">
        <v>225</v>
      </c>
      <c r="M4415" s="187" t="s">
        <v>225</v>
      </c>
      <c r="N4415" s="183" t="s">
        <v>36</v>
      </c>
      <c r="O4415" s="181" t="s">
        <v>7442</v>
      </c>
      <c r="P4415" s="184" t="s">
        <v>7090</v>
      </c>
      <c r="Q4415" s="185" t="s">
        <v>190</v>
      </c>
      <c r="R4415" s="181" t="s">
        <v>35</v>
      </c>
      <c r="S4415" s="181" t="s">
        <v>225</v>
      </c>
      <c r="T4415" s="186" t="s">
        <v>225</v>
      </c>
      <c r="U4415" s="187" t="s">
        <v>225</v>
      </c>
      <c r="V4415" s="188" t="str" cm="1">
        <f t="array" ref="V4415">IF(SUM(LEN(A4415:U4415))=0,"",IF(OR(OR(ISBLANK(E4415),SUM(LEN(B4415),LEN(C4415))=0),AND(NOT(D4415="Unknown"),ISBLANK(I4415)),AND(NOT(N4415="Unknown"),ISBLANK(Q4415))),"Missing Information", INDEX(Table15[Entire Service Line Classification], MATCH(SUMIFS(Table15[Unique ID],Table15[System-Owned Portion],D4415,Table15[If Material Anything Other than "Lead" in Column E,Was Material Ever Previously Lead?],F4415,Table15[Customer-Owned Portion],N4415),Table15[Unique ID],0),0)))</f>
        <v>Non-lead</v>
      </c>
      <c r="W4415" s="189"/>
    </row>
    <row r="4416" spans="1:23" s="190" customFormat="1" ht="56.25" x14ac:dyDescent="0.25">
      <c r="A4416" s="180" t="s">
        <v>225</v>
      </c>
      <c r="B4416" s="181" t="s">
        <v>8062</v>
      </c>
      <c r="C4416" s="182" t="s">
        <v>225</v>
      </c>
      <c r="D4416" s="183" t="s">
        <v>36</v>
      </c>
      <c r="E4416" s="181" t="s">
        <v>35</v>
      </c>
      <c r="F4416" s="183" t="s">
        <v>35</v>
      </c>
      <c r="G4416" s="181" t="s">
        <v>7354</v>
      </c>
      <c r="H4416" s="184" t="s">
        <v>7090</v>
      </c>
      <c r="I4416" s="185" t="s">
        <v>190</v>
      </c>
      <c r="J4416" s="181" t="s">
        <v>35</v>
      </c>
      <c r="K4416" s="181" t="s">
        <v>225</v>
      </c>
      <c r="L4416" s="186" t="s">
        <v>225</v>
      </c>
      <c r="M4416" s="187" t="s">
        <v>225</v>
      </c>
      <c r="N4416" s="183" t="s">
        <v>36</v>
      </c>
      <c r="O4416" s="181" t="s">
        <v>7354</v>
      </c>
      <c r="P4416" s="184" t="s">
        <v>7090</v>
      </c>
      <c r="Q4416" s="185" t="s">
        <v>190</v>
      </c>
      <c r="R4416" s="181" t="s">
        <v>35</v>
      </c>
      <c r="S4416" s="181" t="s">
        <v>225</v>
      </c>
      <c r="T4416" s="186" t="s">
        <v>225</v>
      </c>
      <c r="U4416" s="187" t="s">
        <v>225</v>
      </c>
      <c r="V4416" s="188" t="str" cm="1">
        <f t="array" ref="V4416">IF(SUM(LEN(A4416:U4416))=0,"",IF(OR(OR(ISBLANK(E4416),SUM(LEN(B4416),LEN(C4416))=0),AND(NOT(D4416="Unknown"),ISBLANK(I4416)),AND(NOT(N4416="Unknown"),ISBLANK(Q4416))),"Missing Information", INDEX(Table15[Entire Service Line Classification], MATCH(SUMIFS(Table15[Unique ID],Table15[System-Owned Portion],D4416,Table15[If Material Anything Other than "Lead" in Column E,Was Material Ever Previously Lead?],F4416,Table15[Customer-Owned Portion],N4416),Table15[Unique ID],0),0)))</f>
        <v>Non-lead</v>
      </c>
      <c r="W4416" s="189"/>
    </row>
    <row r="4417" spans="1:23" s="190" customFormat="1" ht="56.25" x14ac:dyDescent="0.25">
      <c r="A4417" s="180" t="s">
        <v>225</v>
      </c>
      <c r="B4417" s="181" t="s">
        <v>8063</v>
      </c>
      <c r="C4417" s="182" t="s">
        <v>225</v>
      </c>
      <c r="D4417" s="183" t="s">
        <v>36</v>
      </c>
      <c r="E4417" s="181" t="s">
        <v>35</v>
      </c>
      <c r="F4417" s="183" t="s">
        <v>35</v>
      </c>
      <c r="G4417" s="181" t="s">
        <v>7350</v>
      </c>
      <c r="H4417" s="184" t="s">
        <v>7090</v>
      </c>
      <c r="I4417" s="185" t="s">
        <v>190</v>
      </c>
      <c r="J4417" s="181" t="s">
        <v>35</v>
      </c>
      <c r="K4417" s="181" t="s">
        <v>225</v>
      </c>
      <c r="L4417" s="186" t="s">
        <v>225</v>
      </c>
      <c r="M4417" s="187" t="s">
        <v>225</v>
      </c>
      <c r="N4417" s="183" t="s">
        <v>36</v>
      </c>
      <c r="O4417" s="181" t="s">
        <v>7350</v>
      </c>
      <c r="P4417" s="184" t="s">
        <v>7090</v>
      </c>
      <c r="Q4417" s="185" t="s">
        <v>190</v>
      </c>
      <c r="R4417" s="181" t="s">
        <v>35</v>
      </c>
      <c r="S4417" s="181" t="s">
        <v>225</v>
      </c>
      <c r="T4417" s="186" t="s">
        <v>225</v>
      </c>
      <c r="U4417" s="187" t="s">
        <v>225</v>
      </c>
      <c r="V4417" s="188" t="str" cm="1">
        <f t="array" ref="V4417">IF(SUM(LEN(A4417:U4417))=0,"",IF(OR(OR(ISBLANK(E4417),SUM(LEN(B4417),LEN(C4417))=0),AND(NOT(D4417="Unknown"),ISBLANK(I4417)),AND(NOT(N4417="Unknown"),ISBLANK(Q4417))),"Missing Information", INDEX(Table15[Entire Service Line Classification], MATCH(SUMIFS(Table15[Unique ID],Table15[System-Owned Portion],D4417,Table15[If Material Anything Other than "Lead" in Column E,Was Material Ever Previously Lead?],F4417,Table15[Customer-Owned Portion],N4417),Table15[Unique ID],0),0)))</f>
        <v>Non-lead</v>
      </c>
      <c r="W4417" s="189"/>
    </row>
    <row r="4418" spans="1:23" s="190" customFormat="1" ht="56.25" x14ac:dyDescent="0.25">
      <c r="A4418" s="180" t="s">
        <v>225</v>
      </c>
      <c r="B4418" s="181" t="s">
        <v>8064</v>
      </c>
      <c r="C4418" s="182" t="s">
        <v>225</v>
      </c>
      <c r="D4418" s="183" t="s">
        <v>36</v>
      </c>
      <c r="E4418" s="181" t="s">
        <v>35</v>
      </c>
      <c r="F4418" s="183" t="s">
        <v>35</v>
      </c>
      <c r="G4418" s="181" t="s">
        <v>7442</v>
      </c>
      <c r="H4418" s="184" t="s">
        <v>7090</v>
      </c>
      <c r="I4418" s="185" t="s">
        <v>190</v>
      </c>
      <c r="J4418" s="181" t="s">
        <v>35</v>
      </c>
      <c r="K4418" s="181" t="s">
        <v>225</v>
      </c>
      <c r="L4418" s="186" t="s">
        <v>225</v>
      </c>
      <c r="M4418" s="187" t="s">
        <v>225</v>
      </c>
      <c r="N4418" s="183" t="s">
        <v>36</v>
      </c>
      <c r="O4418" s="181" t="s">
        <v>7442</v>
      </c>
      <c r="P4418" s="184" t="s">
        <v>7090</v>
      </c>
      <c r="Q4418" s="185" t="s">
        <v>190</v>
      </c>
      <c r="R4418" s="181" t="s">
        <v>35</v>
      </c>
      <c r="S4418" s="181" t="s">
        <v>225</v>
      </c>
      <c r="T4418" s="186" t="s">
        <v>225</v>
      </c>
      <c r="U4418" s="187" t="s">
        <v>225</v>
      </c>
      <c r="V4418" s="188" t="str" cm="1">
        <f t="array" ref="V4418">IF(SUM(LEN(A4418:U4418))=0,"",IF(OR(OR(ISBLANK(E4418),SUM(LEN(B4418),LEN(C4418))=0),AND(NOT(D4418="Unknown"),ISBLANK(I4418)),AND(NOT(N4418="Unknown"),ISBLANK(Q4418))),"Missing Information", INDEX(Table15[Entire Service Line Classification], MATCH(SUMIFS(Table15[Unique ID],Table15[System-Owned Portion],D4418,Table15[If Material Anything Other than "Lead" in Column E,Was Material Ever Previously Lead?],F4418,Table15[Customer-Owned Portion],N4418),Table15[Unique ID],0),0)))</f>
        <v>Non-lead</v>
      </c>
      <c r="W4418" s="189"/>
    </row>
    <row r="4419" spans="1:23" s="190" customFormat="1" ht="56.25" x14ac:dyDescent="0.25">
      <c r="A4419" s="180" t="s">
        <v>225</v>
      </c>
      <c r="B4419" s="181" t="s">
        <v>8065</v>
      </c>
      <c r="C4419" s="182" t="s">
        <v>225</v>
      </c>
      <c r="D4419" s="183" t="s">
        <v>36</v>
      </c>
      <c r="E4419" s="181" t="s">
        <v>35</v>
      </c>
      <c r="F4419" s="183" t="s">
        <v>35</v>
      </c>
      <c r="G4419" s="181" t="s">
        <v>7354</v>
      </c>
      <c r="H4419" s="184" t="s">
        <v>7090</v>
      </c>
      <c r="I4419" s="185" t="s">
        <v>190</v>
      </c>
      <c r="J4419" s="181" t="s">
        <v>35</v>
      </c>
      <c r="K4419" s="181" t="s">
        <v>225</v>
      </c>
      <c r="L4419" s="186" t="s">
        <v>225</v>
      </c>
      <c r="M4419" s="187" t="s">
        <v>225</v>
      </c>
      <c r="N4419" s="183" t="s">
        <v>36</v>
      </c>
      <c r="O4419" s="181" t="s">
        <v>7354</v>
      </c>
      <c r="P4419" s="184" t="s">
        <v>7090</v>
      </c>
      <c r="Q4419" s="185" t="s">
        <v>190</v>
      </c>
      <c r="R4419" s="181" t="s">
        <v>35</v>
      </c>
      <c r="S4419" s="181" t="s">
        <v>225</v>
      </c>
      <c r="T4419" s="186" t="s">
        <v>225</v>
      </c>
      <c r="U4419" s="187" t="s">
        <v>225</v>
      </c>
      <c r="V4419" s="188" t="str" cm="1">
        <f t="array" ref="V4419">IF(SUM(LEN(A4419:U4419))=0,"",IF(OR(OR(ISBLANK(E4419),SUM(LEN(B4419),LEN(C4419))=0),AND(NOT(D4419="Unknown"),ISBLANK(I4419)),AND(NOT(N4419="Unknown"),ISBLANK(Q4419))),"Missing Information", INDEX(Table15[Entire Service Line Classification], MATCH(SUMIFS(Table15[Unique ID],Table15[System-Owned Portion],D4419,Table15[If Material Anything Other than "Lead" in Column E,Was Material Ever Previously Lead?],F4419,Table15[Customer-Owned Portion],N4419),Table15[Unique ID],0),0)))</f>
        <v>Non-lead</v>
      </c>
      <c r="W4419" s="189"/>
    </row>
    <row r="4420" spans="1:23" s="190" customFormat="1" ht="56.25" x14ac:dyDescent="0.25">
      <c r="A4420" s="180" t="s">
        <v>225</v>
      </c>
      <c r="B4420" s="181" t="s">
        <v>8066</v>
      </c>
      <c r="C4420" s="182" t="s">
        <v>225</v>
      </c>
      <c r="D4420" s="183" t="s">
        <v>36</v>
      </c>
      <c r="E4420" s="181" t="s">
        <v>35</v>
      </c>
      <c r="F4420" s="183" t="s">
        <v>35</v>
      </c>
      <c r="G4420" s="181" t="s">
        <v>7437</v>
      </c>
      <c r="H4420" s="184" t="s">
        <v>7090</v>
      </c>
      <c r="I4420" s="185" t="s">
        <v>190</v>
      </c>
      <c r="J4420" s="181" t="s">
        <v>35</v>
      </c>
      <c r="K4420" s="181" t="s">
        <v>225</v>
      </c>
      <c r="L4420" s="186" t="s">
        <v>225</v>
      </c>
      <c r="M4420" s="187" t="s">
        <v>225</v>
      </c>
      <c r="N4420" s="183" t="s">
        <v>36</v>
      </c>
      <c r="O4420" s="181" t="s">
        <v>7437</v>
      </c>
      <c r="P4420" s="184" t="s">
        <v>7090</v>
      </c>
      <c r="Q4420" s="185" t="s">
        <v>190</v>
      </c>
      <c r="R4420" s="181" t="s">
        <v>35</v>
      </c>
      <c r="S4420" s="181" t="s">
        <v>225</v>
      </c>
      <c r="T4420" s="186" t="s">
        <v>225</v>
      </c>
      <c r="U4420" s="187" t="s">
        <v>225</v>
      </c>
      <c r="V4420" s="188" t="str" cm="1">
        <f t="array" ref="V4420">IF(SUM(LEN(A4420:U4420))=0,"",IF(OR(OR(ISBLANK(E4420),SUM(LEN(B4420),LEN(C4420))=0),AND(NOT(D4420="Unknown"),ISBLANK(I4420)),AND(NOT(N4420="Unknown"),ISBLANK(Q4420))),"Missing Information", INDEX(Table15[Entire Service Line Classification], MATCH(SUMIFS(Table15[Unique ID],Table15[System-Owned Portion],D4420,Table15[If Material Anything Other than "Lead" in Column E,Was Material Ever Previously Lead?],F4420,Table15[Customer-Owned Portion],N4420),Table15[Unique ID],0),0)))</f>
        <v>Non-lead</v>
      </c>
      <c r="W4420" s="189"/>
    </row>
    <row r="4421" spans="1:23" s="190" customFormat="1" ht="56.25" x14ac:dyDescent="0.25">
      <c r="A4421" s="180" t="s">
        <v>225</v>
      </c>
      <c r="B4421" s="181" t="s">
        <v>8067</v>
      </c>
      <c r="C4421" s="182" t="s">
        <v>225</v>
      </c>
      <c r="D4421" s="183" t="s">
        <v>36</v>
      </c>
      <c r="E4421" s="181" t="s">
        <v>35</v>
      </c>
      <c r="F4421" s="183" t="s">
        <v>35</v>
      </c>
      <c r="G4421" s="181" t="s">
        <v>7442</v>
      </c>
      <c r="H4421" s="184" t="s">
        <v>7090</v>
      </c>
      <c r="I4421" s="185" t="s">
        <v>190</v>
      </c>
      <c r="J4421" s="181" t="s">
        <v>35</v>
      </c>
      <c r="K4421" s="181" t="s">
        <v>225</v>
      </c>
      <c r="L4421" s="186" t="s">
        <v>225</v>
      </c>
      <c r="M4421" s="187" t="s">
        <v>225</v>
      </c>
      <c r="N4421" s="183" t="s">
        <v>36</v>
      </c>
      <c r="O4421" s="181" t="s">
        <v>7442</v>
      </c>
      <c r="P4421" s="184" t="s">
        <v>7090</v>
      </c>
      <c r="Q4421" s="185" t="s">
        <v>190</v>
      </c>
      <c r="R4421" s="181" t="s">
        <v>35</v>
      </c>
      <c r="S4421" s="181" t="s">
        <v>225</v>
      </c>
      <c r="T4421" s="186" t="s">
        <v>225</v>
      </c>
      <c r="U4421" s="187" t="s">
        <v>225</v>
      </c>
      <c r="V4421" s="188" t="str" cm="1">
        <f t="array" ref="V4421">IF(SUM(LEN(A4421:U4421))=0,"",IF(OR(OR(ISBLANK(E4421),SUM(LEN(B4421),LEN(C4421))=0),AND(NOT(D4421="Unknown"),ISBLANK(I4421)),AND(NOT(N4421="Unknown"),ISBLANK(Q4421))),"Missing Information", INDEX(Table15[Entire Service Line Classification], MATCH(SUMIFS(Table15[Unique ID],Table15[System-Owned Portion],D4421,Table15[If Material Anything Other than "Lead" in Column E,Was Material Ever Previously Lead?],F4421,Table15[Customer-Owned Portion],N4421),Table15[Unique ID],0),0)))</f>
        <v>Non-lead</v>
      </c>
      <c r="W4421" s="189"/>
    </row>
    <row r="4422" spans="1:23" s="190" customFormat="1" ht="56.25" x14ac:dyDescent="0.25">
      <c r="A4422" s="180" t="s">
        <v>225</v>
      </c>
      <c r="B4422" s="181" t="s">
        <v>8068</v>
      </c>
      <c r="C4422" s="182" t="s">
        <v>225</v>
      </c>
      <c r="D4422" s="183" t="s">
        <v>36</v>
      </c>
      <c r="E4422" s="181" t="s">
        <v>35</v>
      </c>
      <c r="F4422" s="183" t="s">
        <v>35</v>
      </c>
      <c r="G4422" s="181" t="s">
        <v>7442</v>
      </c>
      <c r="H4422" s="184" t="s">
        <v>7090</v>
      </c>
      <c r="I4422" s="185" t="s">
        <v>190</v>
      </c>
      <c r="J4422" s="181" t="s">
        <v>35</v>
      </c>
      <c r="K4422" s="181" t="s">
        <v>225</v>
      </c>
      <c r="L4422" s="186" t="s">
        <v>225</v>
      </c>
      <c r="M4422" s="187" t="s">
        <v>225</v>
      </c>
      <c r="N4422" s="183" t="s">
        <v>36</v>
      </c>
      <c r="O4422" s="181" t="s">
        <v>7442</v>
      </c>
      <c r="P4422" s="184" t="s">
        <v>7090</v>
      </c>
      <c r="Q4422" s="185" t="s">
        <v>190</v>
      </c>
      <c r="R4422" s="181" t="s">
        <v>35</v>
      </c>
      <c r="S4422" s="181" t="s">
        <v>225</v>
      </c>
      <c r="T4422" s="186" t="s">
        <v>225</v>
      </c>
      <c r="U4422" s="187" t="s">
        <v>225</v>
      </c>
      <c r="V4422" s="188" t="str" cm="1">
        <f t="array" ref="V4422">IF(SUM(LEN(A4422:U4422))=0,"",IF(OR(OR(ISBLANK(E4422),SUM(LEN(B4422),LEN(C4422))=0),AND(NOT(D4422="Unknown"),ISBLANK(I4422)),AND(NOT(N4422="Unknown"),ISBLANK(Q4422))),"Missing Information", INDEX(Table15[Entire Service Line Classification], MATCH(SUMIFS(Table15[Unique ID],Table15[System-Owned Portion],D4422,Table15[If Material Anything Other than "Lead" in Column E,Was Material Ever Previously Lead?],F4422,Table15[Customer-Owned Portion],N4422),Table15[Unique ID],0),0)))</f>
        <v>Non-lead</v>
      </c>
      <c r="W4422" s="189"/>
    </row>
    <row r="4423" spans="1:23" s="190" customFormat="1" ht="56.25" x14ac:dyDescent="0.25">
      <c r="A4423" s="180" t="s">
        <v>225</v>
      </c>
      <c r="B4423" s="181" t="s">
        <v>8069</v>
      </c>
      <c r="C4423" s="182" t="s">
        <v>225</v>
      </c>
      <c r="D4423" s="183" t="s">
        <v>36</v>
      </c>
      <c r="E4423" s="181" t="s">
        <v>35</v>
      </c>
      <c r="F4423" s="183" t="s">
        <v>35</v>
      </c>
      <c r="G4423" s="181" t="s">
        <v>7437</v>
      </c>
      <c r="H4423" s="184" t="s">
        <v>7090</v>
      </c>
      <c r="I4423" s="185" t="s">
        <v>190</v>
      </c>
      <c r="J4423" s="181" t="s">
        <v>35</v>
      </c>
      <c r="K4423" s="181" t="s">
        <v>225</v>
      </c>
      <c r="L4423" s="186" t="s">
        <v>225</v>
      </c>
      <c r="M4423" s="187" t="s">
        <v>225</v>
      </c>
      <c r="N4423" s="183" t="s">
        <v>36</v>
      </c>
      <c r="O4423" s="181" t="s">
        <v>7437</v>
      </c>
      <c r="P4423" s="184" t="s">
        <v>7090</v>
      </c>
      <c r="Q4423" s="185" t="s">
        <v>190</v>
      </c>
      <c r="R4423" s="181" t="s">
        <v>35</v>
      </c>
      <c r="S4423" s="181" t="s">
        <v>225</v>
      </c>
      <c r="T4423" s="186" t="s">
        <v>225</v>
      </c>
      <c r="U4423" s="187" t="s">
        <v>225</v>
      </c>
      <c r="V4423" s="188" t="str" cm="1">
        <f t="array" ref="V4423">IF(SUM(LEN(A4423:U4423))=0,"",IF(OR(OR(ISBLANK(E4423),SUM(LEN(B4423),LEN(C4423))=0),AND(NOT(D4423="Unknown"),ISBLANK(I4423)),AND(NOT(N4423="Unknown"),ISBLANK(Q4423))),"Missing Information", INDEX(Table15[Entire Service Line Classification], MATCH(SUMIFS(Table15[Unique ID],Table15[System-Owned Portion],D4423,Table15[If Material Anything Other than "Lead" in Column E,Was Material Ever Previously Lead?],F4423,Table15[Customer-Owned Portion],N4423),Table15[Unique ID],0),0)))</f>
        <v>Non-lead</v>
      </c>
      <c r="W4423" s="189"/>
    </row>
    <row r="4424" spans="1:23" s="190" customFormat="1" ht="56.25" x14ac:dyDescent="0.25">
      <c r="A4424" s="180" t="s">
        <v>225</v>
      </c>
      <c r="B4424" s="181" t="s">
        <v>8070</v>
      </c>
      <c r="C4424" s="182" t="s">
        <v>225</v>
      </c>
      <c r="D4424" s="183" t="s">
        <v>36</v>
      </c>
      <c r="E4424" s="181" t="s">
        <v>35</v>
      </c>
      <c r="F4424" s="183" t="s">
        <v>35</v>
      </c>
      <c r="G4424" s="181" t="s">
        <v>7442</v>
      </c>
      <c r="H4424" s="184" t="s">
        <v>7090</v>
      </c>
      <c r="I4424" s="185" t="s">
        <v>190</v>
      </c>
      <c r="J4424" s="181" t="s">
        <v>35</v>
      </c>
      <c r="K4424" s="181" t="s">
        <v>225</v>
      </c>
      <c r="L4424" s="186" t="s">
        <v>225</v>
      </c>
      <c r="M4424" s="187" t="s">
        <v>225</v>
      </c>
      <c r="N4424" s="183" t="s">
        <v>36</v>
      </c>
      <c r="O4424" s="181" t="s">
        <v>7442</v>
      </c>
      <c r="P4424" s="184" t="s">
        <v>7090</v>
      </c>
      <c r="Q4424" s="185" t="s">
        <v>190</v>
      </c>
      <c r="R4424" s="181" t="s">
        <v>35</v>
      </c>
      <c r="S4424" s="181" t="s">
        <v>225</v>
      </c>
      <c r="T4424" s="186" t="s">
        <v>225</v>
      </c>
      <c r="U4424" s="187" t="s">
        <v>225</v>
      </c>
      <c r="V4424" s="188" t="str" cm="1">
        <f t="array" ref="V4424">IF(SUM(LEN(A4424:U4424))=0,"",IF(OR(OR(ISBLANK(E4424),SUM(LEN(B4424),LEN(C4424))=0),AND(NOT(D4424="Unknown"),ISBLANK(I4424)),AND(NOT(N4424="Unknown"),ISBLANK(Q4424))),"Missing Information", INDEX(Table15[Entire Service Line Classification], MATCH(SUMIFS(Table15[Unique ID],Table15[System-Owned Portion],D4424,Table15[If Material Anything Other than "Lead" in Column E,Was Material Ever Previously Lead?],F4424,Table15[Customer-Owned Portion],N4424),Table15[Unique ID],0),0)))</f>
        <v>Non-lead</v>
      </c>
      <c r="W4424" s="189"/>
    </row>
    <row r="4425" spans="1:23" s="190" customFormat="1" ht="56.25" x14ac:dyDescent="0.25">
      <c r="A4425" s="180" t="s">
        <v>225</v>
      </c>
      <c r="B4425" s="181" t="s">
        <v>8071</v>
      </c>
      <c r="C4425" s="182" t="s">
        <v>225</v>
      </c>
      <c r="D4425" s="183" t="s">
        <v>36</v>
      </c>
      <c r="E4425" s="181" t="s">
        <v>35</v>
      </c>
      <c r="F4425" s="183" t="s">
        <v>35</v>
      </c>
      <c r="G4425" s="181" t="s">
        <v>7437</v>
      </c>
      <c r="H4425" s="184" t="s">
        <v>7090</v>
      </c>
      <c r="I4425" s="185" t="s">
        <v>190</v>
      </c>
      <c r="J4425" s="181" t="s">
        <v>35</v>
      </c>
      <c r="K4425" s="181" t="s">
        <v>225</v>
      </c>
      <c r="L4425" s="186" t="s">
        <v>225</v>
      </c>
      <c r="M4425" s="187" t="s">
        <v>225</v>
      </c>
      <c r="N4425" s="183" t="s">
        <v>36</v>
      </c>
      <c r="O4425" s="181" t="s">
        <v>7437</v>
      </c>
      <c r="P4425" s="184" t="s">
        <v>7090</v>
      </c>
      <c r="Q4425" s="185" t="s">
        <v>190</v>
      </c>
      <c r="R4425" s="181" t="s">
        <v>35</v>
      </c>
      <c r="S4425" s="181" t="s">
        <v>225</v>
      </c>
      <c r="T4425" s="186" t="s">
        <v>225</v>
      </c>
      <c r="U4425" s="187" t="s">
        <v>225</v>
      </c>
      <c r="V4425" s="188" t="str" cm="1">
        <f t="array" ref="V4425">IF(SUM(LEN(A4425:U4425))=0,"",IF(OR(OR(ISBLANK(E4425),SUM(LEN(B4425),LEN(C4425))=0),AND(NOT(D4425="Unknown"),ISBLANK(I4425)),AND(NOT(N4425="Unknown"),ISBLANK(Q4425))),"Missing Information", INDEX(Table15[Entire Service Line Classification], MATCH(SUMIFS(Table15[Unique ID],Table15[System-Owned Portion],D4425,Table15[If Material Anything Other than "Lead" in Column E,Was Material Ever Previously Lead?],F4425,Table15[Customer-Owned Portion],N4425),Table15[Unique ID],0),0)))</f>
        <v>Non-lead</v>
      </c>
      <c r="W4425" s="189"/>
    </row>
    <row r="4426" spans="1:23" s="190" customFormat="1" ht="56.25" x14ac:dyDescent="0.25">
      <c r="A4426" s="180" t="s">
        <v>225</v>
      </c>
      <c r="B4426" s="181" t="s">
        <v>8072</v>
      </c>
      <c r="C4426" s="182" t="s">
        <v>225</v>
      </c>
      <c r="D4426" s="183" t="s">
        <v>36</v>
      </c>
      <c r="E4426" s="181" t="s">
        <v>35</v>
      </c>
      <c r="F4426" s="183" t="s">
        <v>35</v>
      </c>
      <c r="G4426" s="181" t="s">
        <v>7437</v>
      </c>
      <c r="H4426" s="184" t="s">
        <v>7090</v>
      </c>
      <c r="I4426" s="185" t="s">
        <v>190</v>
      </c>
      <c r="J4426" s="181" t="s">
        <v>35</v>
      </c>
      <c r="K4426" s="181" t="s">
        <v>225</v>
      </c>
      <c r="L4426" s="186" t="s">
        <v>225</v>
      </c>
      <c r="M4426" s="187" t="s">
        <v>225</v>
      </c>
      <c r="N4426" s="183" t="s">
        <v>36</v>
      </c>
      <c r="O4426" s="181" t="s">
        <v>7437</v>
      </c>
      <c r="P4426" s="184" t="s">
        <v>7090</v>
      </c>
      <c r="Q4426" s="185" t="s">
        <v>190</v>
      </c>
      <c r="R4426" s="181" t="s">
        <v>35</v>
      </c>
      <c r="S4426" s="181" t="s">
        <v>225</v>
      </c>
      <c r="T4426" s="186" t="s">
        <v>225</v>
      </c>
      <c r="U4426" s="187" t="s">
        <v>225</v>
      </c>
      <c r="V4426" s="188" t="str" cm="1">
        <f t="array" ref="V4426">IF(SUM(LEN(A4426:U4426))=0,"",IF(OR(OR(ISBLANK(E4426),SUM(LEN(B4426),LEN(C4426))=0),AND(NOT(D4426="Unknown"),ISBLANK(I4426)),AND(NOT(N4426="Unknown"),ISBLANK(Q4426))),"Missing Information", INDEX(Table15[Entire Service Line Classification], MATCH(SUMIFS(Table15[Unique ID],Table15[System-Owned Portion],D4426,Table15[If Material Anything Other than "Lead" in Column E,Was Material Ever Previously Lead?],F4426,Table15[Customer-Owned Portion],N4426),Table15[Unique ID],0),0)))</f>
        <v>Non-lead</v>
      </c>
      <c r="W4426" s="189"/>
    </row>
    <row r="4427" spans="1:23" s="190" customFormat="1" ht="56.25" x14ac:dyDescent="0.25">
      <c r="A4427" s="180" t="s">
        <v>225</v>
      </c>
      <c r="B4427" s="181" t="s">
        <v>8073</v>
      </c>
      <c r="C4427" s="182" t="s">
        <v>225</v>
      </c>
      <c r="D4427" s="183" t="s">
        <v>36</v>
      </c>
      <c r="E4427" s="181" t="s">
        <v>35</v>
      </c>
      <c r="F4427" s="183" t="s">
        <v>35</v>
      </c>
      <c r="G4427" s="181" t="s">
        <v>7437</v>
      </c>
      <c r="H4427" s="184" t="s">
        <v>7090</v>
      </c>
      <c r="I4427" s="185" t="s">
        <v>190</v>
      </c>
      <c r="J4427" s="181" t="s">
        <v>35</v>
      </c>
      <c r="K4427" s="181" t="s">
        <v>225</v>
      </c>
      <c r="L4427" s="186" t="s">
        <v>225</v>
      </c>
      <c r="M4427" s="187" t="s">
        <v>225</v>
      </c>
      <c r="N4427" s="183" t="s">
        <v>36</v>
      </c>
      <c r="O4427" s="181" t="s">
        <v>7437</v>
      </c>
      <c r="P4427" s="184" t="s">
        <v>7090</v>
      </c>
      <c r="Q4427" s="185" t="s">
        <v>190</v>
      </c>
      <c r="R4427" s="181" t="s">
        <v>35</v>
      </c>
      <c r="S4427" s="181" t="s">
        <v>225</v>
      </c>
      <c r="T4427" s="186" t="s">
        <v>225</v>
      </c>
      <c r="U4427" s="187" t="s">
        <v>225</v>
      </c>
      <c r="V4427" s="188" t="str" cm="1">
        <f t="array" ref="V4427">IF(SUM(LEN(A4427:U4427))=0,"",IF(OR(OR(ISBLANK(E4427),SUM(LEN(B4427),LEN(C4427))=0),AND(NOT(D4427="Unknown"),ISBLANK(I4427)),AND(NOT(N4427="Unknown"),ISBLANK(Q4427))),"Missing Information", INDEX(Table15[Entire Service Line Classification], MATCH(SUMIFS(Table15[Unique ID],Table15[System-Owned Portion],D4427,Table15[If Material Anything Other than "Lead" in Column E,Was Material Ever Previously Lead?],F4427,Table15[Customer-Owned Portion],N4427),Table15[Unique ID],0),0)))</f>
        <v>Non-lead</v>
      </c>
      <c r="W4427" s="189"/>
    </row>
    <row r="4428" spans="1:23" s="190" customFormat="1" ht="56.25" x14ac:dyDescent="0.25">
      <c r="A4428" s="180" t="s">
        <v>225</v>
      </c>
      <c r="B4428" s="181" t="s">
        <v>8074</v>
      </c>
      <c r="C4428" s="182" t="s">
        <v>225</v>
      </c>
      <c r="D4428" s="183" t="s">
        <v>36</v>
      </c>
      <c r="E4428" s="181" t="s">
        <v>35</v>
      </c>
      <c r="F4428" s="183" t="s">
        <v>35</v>
      </c>
      <c r="G4428" s="181" t="s">
        <v>7437</v>
      </c>
      <c r="H4428" s="184" t="s">
        <v>7090</v>
      </c>
      <c r="I4428" s="185" t="s">
        <v>190</v>
      </c>
      <c r="J4428" s="181" t="s">
        <v>35</v>
      </c>
      <c r="K4428" s="181" t="s">
        <v>225</v>
      </c>
      <c r="L4428" s="186" t="s">
        <v>225</v>
      </c>
      <c r="M4428" s="187" t="s">
        <v>225</v>
      </c>
      <c r="N4428" s="183" t="s">
        <v>36</v>
      </c>
      <c r="O4428" s="181" t="s">
        <v>7437</v>
      </c>
      <c r="P4428" s="184" t="s">
        <v>7090</v>
      </c>
      <c r="Q4428" s="185" t="s">
        <v>190</v>
      </c>
      <c r="R4428" s="181" t="s">
        <v>35</v>
      </c>
      <c r="S4428" s="181" t="s">
        <v>225</v>
      </c>
      <c r="T4428" s="186" t="s">
        <v>225</v>
      </c>
      <c r="U4428" s="187" t="s">
        <v>225</v>
      </c>
      <c r="V4428" s="188" t="str" cm="1">
        <f t="array" ref="V4428">IF(SUM(LEN(A4428:U4428))=0,"",IF(OR(OR(ISBLANK(E4428),SUM(LEN(B4428),LEN(C4428))=0),AND(NOT(D4428="Unknown"),ISBLANK(I4428)),AND(NOT(N4428="Unknown"),ISBLANK(Q4428))),"Missing Information", INDEX(Table15[Entire Service Line Classification], MATCH(SUMIFS(Table15[Unique ID],Table15[System-Owned Portion],D4428,Table15[If Material Anything Other than "Lead" in Column E,Was Material Ever Previously Lead?],F4428,Table15[Customer-Owned Portion],N4428),Table15[Unique ID],0),0)))</f>
        <v>Non-lead</v>
      </c>
      <c r="W4428" s="189"/>
    </row>
    <row r="4429" spans="1:23" s="190" customFormat="1" ht="56.25" x14ac:dyDescent="0.25">
      <c r="A4429" s="180" t="s">
        <v>225</v>
      </c>
      <c r="B4429" s="181" t="s">
        <v>8075</v>
      </c>
      <c r="C4429" s="182" t="s">
        <v>225</v>
      </c>
      <c r="D4429" s="183" t="s">
        <v>36</v>
      </c>
      <c r="E4429" s="181" t="s">
        <v>35</v>
      </c>
      <c r="F4429" s="183" t="s">
        <v>35</v>
      </c>
      <c r="G4429" s="181" t="s">
        <v>7442</v>
      </c>
      <c r="H4429" s="184" t="s">
        <v>7090</v>
      </c>
      <c r="I4429" s="185" t="s">
        <v>190</v>
      </c>
      <c r="J4429" s="181" t="s">
        <v>35</v>
      </c>
      <c r="K4429" s="181" t="s">
        <v>225</v>
      </c>
      <c r="L4429" s="186" t="s">
        <v>225</v>
      </c>
      <c r="M4429" s="187" t="s">
        <v>225</v>
      </c>
      <c r="N4429" s="183" t="s">
        <v>36</v>
      </c>
      <c r="O4429" s="181" t="s">
        <v>7442</v>
      </c>
      <c r="P4429" s="184" t="s">
        <v>7090</v>
      </c>
      <c r="Q4429" s="185" t="s">
        <v>190</v>
      </c>
      <c r="R4429" s="181" t="s">
        <v>35</v>
      </c>
      <c r="S4429" s="181" t="s">
        <v>225</v>
      </c>
      <c r="T4429" s="186" t="s">
        <v>225</v>
      </c>
      <c r="U4429" s="187" t="s">
        <v>225</v>
      </c>
      <c r="V4429" s="188" t="str" cm="1">
        <f t="array" ref="V4429">IF(SUM(LEN(A4429:U4429))=0,"",IF(OR(OR(ISBLANK(E4429),SUM(LEN(B4429),LEN(C4429))=0),AND(NOT(D4429="Unknown"),ISBLANK(I4429)),AND(NOT(N4429="Unknown"),ISBLANK(Q4429))),"Missing Information", INDEX(Table15[Entire Service Line Classification], MATCH(SUMIFS(Table15[Unique ID],Table15[System-Owned Portion],D4429,Table15[If Material Anything Other than "Lead" in Column E,Was Material Ever Previously Lead?],F4429,Table15[Customer-Owned Portion],N4429),Table15[Unique ID],0),0)))</f>
        <v>Non-lead</v>
      </c>
      <c r="W4429" s="189"/>
    </row>
    <row r="4430" spans="1:23" s="190" customFormat="1" ht="56.25" x14ac:dyDescent="0.25">
      <c r="A4430" s="180" t="s">
        <v>225</v>
      </c>
      <c r="B4430" s="181" t="s">
        <v>8076</v>
      </c>
      <c r="C4430" s="182" t="s">
        <v>225</v>
      </c>
      <c r="D4430" s="183" t="s">
        <v>36</v>
      </c>
      <c r="E4430" s="181" t="s">
        <v>35</v>
      </c>
      <c r="F4430" s="183" t="s">
        <v>35</v>
      </c>
      <c r="G4430" s="181" t="s">
        <v>7437</v>
      </c>
      <c r="H4430" s="184" t="s">
        <v>7090</v>
      </c>
      <c r="I4430" s="185" t="s">
        <v>190</v>
      </c>
      <c r="J4430" s="181" t="s">
        <v>35</v>
      </c>
      <c r="K4430" s="181" t="s">
        <v>225</v>
      </c>
      <c r="L4430" s="186" t="s">
        <v>225</v>
      </c>
      <c r="M4430" s="187" t="s">
        <v>225</v>
      </c>
      <c r="N4430" s="183" t="s">
        <v>36</v>
      </c>
      <c r="O4430" s="181" t="s">
        <v>7437</v>
      </c>
      <c r="P4430" s="184" t="s">
        <v>7090</v>
      </c>
      <c r="Q4430" s="185" t="s">
        <v>190</v>
      </c>
      <c r="R4430" s="181" t="s">
        <v>35</v>
      </c>
      <c r="S4430" s="181" t="s">
        <v>225</v>
      </c>
      <c r="T4430" s="186" t="s">
        <v>225</v>
      </c>
      <c r="U4430" s="187" t="s">
        <v>225</v>
      </c>
      <c r="V4430" s="188" t="str" cm="1">
        <f t="array" ref="V4430">IF(SUM(LEN(A4430:U4430))=0,"",IF(OR(OR(ISBLANK(E4430),SUM(LEN(B4430),LEN(C4430))=0),AND(NOT(D4430="Unknown"),ISBLANK(I4430)),AND(NOT(N4430="Unknown"),ISBLANK(Q4430))),"Missing Information", INDEX(Table15[Entire Service Line Classification], MATCH(SUMIFS(Table15[Unique ID],Table15[System-Owned Portion],D4430,Table15[If Material Anything Other than "Lead" in Column E,Was Material Ever Previously Lead?],F4430,Table15[Customer-Owned Portion],N4430),Table15[Unique ID],0),0)))</f>
        <v>Non-lead</v>
      </c>
      <c r="W4430" s="189"/>
    </row>
    <row r="4431" spans="1:23" s="190" customFormat="1" ht="56.25" x14ac:dyDescent="0.25">
      <c r="A4431" s="180" t="s">
        <v>225</v>
      </c>
      <c r="B4431" s="181" t="s">
        <v>8077</v>
      </c>
      <c r="C4431" s="182" t="s">
        <v>225</v>
      </c>
      <c r="D4431" s="183" t="s">
        <v>36</v>
      </c>
      <c r="E4431" s="181" t="s">
        <v>35</v>
      </c>
      <c r="F4431" s="183" t="s">
        <v>35</v>
      </c>
      <c r="G4431" s="181" t="s">
        <v>7437</v>
      </c>
      <c r="H4431" s="184" t="s">
        <v>7090</v>
      </c>
      <c r="I4431" s="185" t="s">
        <v>190</v>
      </c>
      <c r="J4431" s="181" t="s">
        <v>35</v>
      </c>
      <c r="K4431" s="181" t="s">
        <v>225</v>
      </c>
      <c r="L4431" s="186" t="s">
        <v>225</v>
      </c>
      <c r="M4431" s="187" t="s">
        <v>225</v>
      </c>
      <c r="N4431" s="183" t="s">
        <v>36</v>
      </c>
      <c r="O4431" s="181" t="s">
        <v>7437</v>
      </c>
      <c r="P4431" s="184" t="s">
        <v>7090</v>
      </c>
      <c r="Q4431" s="185" t="s">
        <v>190</v>
      </c>
      <c r="R4431" s="181" t="s">
        <v>35</v>
      </c>
      <c r="S4431" s="181" t="s">
        <v>225</v>
      </c>
      <c r="T4431" s="186" t="s">
        <v>225</v>
      </c>
      <c r="U4431" s="187" t="s">
        <v>225</v>
      </c>
      <c r="V4431" s="188" t="str" cm="1">
        <f t="array" ref="V4431">IF(SUM(LEN(A4431:U4431))=0,"",IF(OR(OR(ISBLANK(E4431),SUM(LEN(B4431),LEN(C4431))=0),AND(NOT(D4431="Unknown"),ISBLANK(I4431)),AND(NOT(N4431="Unknown"),ISBLANK(Q4431))),"Missing Information", INDEX(Table15[Entire Service Line Classification], MATCH(SUMIFS(Table15[Unique ID],Table15[System-Owned Portion],D4431,Table15[If Material Anything Other than "Lead" in Column E,Was Material Ever Previously Lead?],F4431,Table15[Customer-Owned Portion],N4431),Table15[Unique ID],0),0)))</f>
        <v>Non-lead</v>
      </c>
      <c r="W4431" s="189"/>
    </row>
    <row r="4432" spans="1:23" s="190" customFormat="1" ht="56.25" x14ac:dyDescent="0.25">
      <c r="A4432" s="180" t="s">
        <v>225</v>
      </c>
      <c r="B4432" s="181" t="s">
        <v>8078</v>
      </c>
      <c r="C4432" s="182" t="s">
        <v>225</v>
      </c>
      <c r="D4432" s="183" t="s">
        <v>36</v>
      </c>
      <c r="E4432" s="181" t="s">
        <v>35</v>
      </c>
      <c r="F4432" s="183" t="s">
        <v>35</v>
      </c>
      <c r="G4432" s="181" t="s">
        <v>7437</v>
      </c>
      <c r="H4432" s="184" t="s">
        <v>7090</v>
      </c>
      <c r="I4432" s="185" t="s">
        <v>190</v>
      </c>
      <c r="J4432" s="181" t="s">
        <v>35</v>
      </c>
      <c r="K4432" s="181" t="s">
        <v>225</v>
      </c>
      <c r="L4432" s="186" t="s">
        <v>225</v>
      </c>
      <c r="M4432" s="187" t="s">
        <v>225</v>
      </c>
      <c r="N4432" s="183" t="s">
        <v>36</v>
      </c>
      <c r="O4432" s="181" t="s">
        <v>7437</v>
      </c>
      <c r="P4432" s="184" t="s">
        <v>7090</v>
      </c>
      <c r="Q4432" s="185" t="s">
        <v>190</v>
      </c>
      <c r="R4432" s="181" t="s">
        <v>35</v>
      </c>
      <c r="S4432" s="181" t="s">
        <v>225</v>
      </c>
      <c r="T4432" s="186" t="s">
        <v>225</v>
      </c>
      <c r="U4432" s="187" t="s">
        <v>225</v>
      </c>
      <c r="V4432" s="188" t="str" cm="1">
        <f t="array" ref="V4432">IF(SUM(LEN(A4432:U4432))=0,"",IF(OR(OR(ISBLANK(E4432),SUM(LEN(B4432),LEN(C4432))=0),AND(NOT(D4432="Unknown"),ISBLANK(I4432)),AND(NOT(N4432="Unknown"),ISBLANK(Q4432))),"Missing Information", INDEX(Table15[Entire Service Line Classification], MATCH(SUMIFS(Table15[Unique ID],Table15[System-Owned Portion],D4432,Table15[If Material Anything Other than "Lead" in Column E,Was Material Ever Previously Lead?],F4432,Table15[Customer-Owned Portion],N4432),Table15[Unique ID],0),0)))</f>
        <v>Non-lead</v>
      </c>
      <c r="W4432" s="189"/>
    </row>
    <row r="4433" spans="1:23" s="190" customFormat="1" ht="56.25" x14ac:dyDescent="0.25">
      <c r="A4433" s="180" t="s">
        <v>225</v>
      </c>
      <c r="B4433" s="181" t="s">
        <v>8079</v>
      </c>
      <c r="C4433" s="182" t="s">
        <v>225</v>
      </c>
      <c r="D4433" s="183" t="s">
        <v>36</v>
      </c>
      <c r="E4433" s="181" t="s">
        <v>35</v>
      </c>
      <c r="F4433" s="183" t="s">
        <v>35</v>
      </c>
      <c r="G4433" s="181" t="s">
        <v>7437</v>
      </c>
      <c r="H4433" s="184" t="s">
        <v>7090</v>
      </c>
      <c r="I4433" s="185" t="s">
        <v>190</v>
      </c>
      <c r="J4433" s="181" t="s">
        <v>35</v>
      </c>
      <c r="K4433" s="181" t="s">
        <v>225</v>
      </c>
      <c r="L4433" s="186" t="s">
        <v>225</v>
      </c>
      <c r="M4433" s="187" t="s">
        <v>225</v>
      </c>
      <c r="N4433" s="183" t="s">
        <v>36</v>
      </c>
      <c r="O4433" s="181" t="s">
        <v>7437</v>
      </c>
      <c r="P4433" s="184" t="s">
        <v>7090</v>
      </c>
      <c r="Q4433" s="185" t="s">
        <v>190</v>
      </c>
      <c r="R4433" s="181" t="s">
        <v>35</v>
      </c>
      <c r="S4433" s="181" t="s">
        <v>225</v>
      </c>
      <c r="T4433" s="186" t="s">
        <v>225</v>
      </c>
      <c r="U4433" s="187" t="s">
        <v>225</v>
      </c>
      <c r="V4433" s="188" t="str" cm="1">
        <f t="array" ref="V4433">IF(SUM(LEN(A4433:U4433))=0,"",IF(OR(OR(ISBLANK(E4433),SUM(LEN(B4433),LEN(C4433))=0),AND(NOT(D4433="Unknown"),ISBLANK(I4433)),AND(NOT(N4433="Unknown"),ISBLANK(Q4433))),"Missing Information", INDEX(Table15[Entire Service Line Classification], MATCH(SUMIFS(Table15[Unique ID],Table15[System-Owned Portion],D4433,Table15[If Material Anything Other than "Lead" in Column E,Was Material Ever Previously Lead?],F4433,Table15[Customer-Owned Portion],N4433),Table15[Unique ID],0),0)))</f>
        <v>Non-lead</v>
      </c>
      <c r="W4433" s="189"/>
    </row>
    <row r="4434" spans="1:23" s="190" customFormat="1" ht="56.25" x14ac:dyDescent="0.25">
      <c r="A4434" s="180" t="s">
        <v>225</v>
      </c>
      <c r="B4434" s="181" t="s">
        <v>8080</v>
      </c>
      <c r="C4434" s="182" t="s">
        <v>225</v>
      </c>
      <c r="D4434" s="183" t="s">
        <v>36</v>
      </c>
      <c r="E4434" s="181" t="s">
        <v>35</v>
      </c>
      <c r="F4434" s="183" t="s">
        <v>35</v>
      </c>
      <c r="G4434" s="181" t="s">
        <v>7437</v>
      </c>
      <c r="H4434" s="184" t="s">
        <v>7090</v>
      </c>
      <c r="I4434" s="185" t="s">
        <v>190</v>
      </c>
      <c r="J4434" s="181" t="s">
        <v>35</v>
      </c>
      <c r="K4434" s="181" t="s">
        <v>225</v>
      </c>
      <c r="L4434" s="186" t="s">
        <v>225</v>
      </c>
      <c r="M4434" s="187" t="s">
        <v>225</v>
      </c>
      <c r="N4434" s="183" t="s">
        <v>36</v>
      </c>
      <c r="O4434" s="181" t="s">
        <v>7437</v>
      </c>
      <c r="P4434" s="184" t="s">
        <v>7090</v>
      </c>
      <c r="Q4434" s="185" t="s">
        <v>190</v>
      </c>
      <c r="R4434" s="181" t="s">
        <v>35</v>
      </c>
      <c r="S4434" s="181" t="s">
        <v>225</v>
      </c>
      <c r="T4434" s="186" t="s">
        <v>225</v>
      </c>
      <c r="U4434" s="187" t="s">
        <v>225</v>
      </c>
      <c r="V4434" s="188" t="str" cm="1">
        <f t="array" ref="V4434">IF(SUM(LEN(A4434:U4434))=0,"",IF(OR(OR(ISBLANK(E4434),SUM(LEN(B4434),LEN(C4434))=0),AND(NOT(D4434="Unknown"),ISBLANK(I4434)),AND(NOT(N4434="Unknown"),ISBLANK(Q4434))),"Missing Information", INDEX(Table15[Entire Service Line Classification], MATCH(SUMIFS(Table15[Unique ID],Table15[System-Owned Portion],D4434,Table15[If Material Anything Other than "Lead" in Column E,Was Material Ever Previously Lead?],F4434,Table15[Customer-Owned Portion],N4434),Table15[Unique ID],0),0)))</f>
        <v>Non-lead</v>
      </c>
      <c r="W4434" s="189"/>
    </row>
    <row r="4435" spans="1:23" s="190" customFormat="1" ht="56.25" x14ac:dyDescent="0.25">
      <c r="A4435" s="180" t="s">
        <v>225</v>
      </c>
      <c r="B4435" s="181" t="s">
        <v>8081</v>
      </c>
      <c r="C4435" s="182" t="s">
        <v>225</v>
      </c>
      <c r="D4435" s="183" t="s">
        <v>36</v>
      </c>
      <c r="E4435" s="181" t="s">
        <v>35</v>
      </c>
      <c r="F4435" s="183" t="s">
        <v>35</v>
      </c>
      <c r="G4435" s="181" t="s">
        <v>7437</v>
      </c>
      <c r="H4435" s="184" t="s">
        <v>7090</v>
      </c>
      <c r="I4435" s="185" t="s">
        <v>190</v>
      </c>
      <c r="J4435" s="181" t="s">
        <v>35</v>
      </c>
      <c r="K4435" s="181" t="s">
        <v>225</v>
      </c>
      <c r="L4435" s="186" t="s">
        <v>225</v>
      </c>
      <c r="M4435" s="187" t="s">
        <v>225</v>
      </c>
      <c r="N4435" s="183" t="s">
        <v>36</v>
      </c>
      <c r="O4435" s="181" t="s">
        <v>7437</v>
      </c>
      <c r="P4435" s="184" t="s">
        <v>7090</v>
      </c>
      <c r="Q4435" s="185" t="s">
        <v>190</v>
      </c>
      <c r="R4435" s="181" t="s">
        <v>35</v>
      </c>
      <c r="S4435" s="181" t="s">
        <v>225</v>
      </c>
      <c r="T4435" s="186" t="s">
        <v>225</v>
      </c>
      <c r="U4435" s="187" t="s">
        <v>225</v>
      </c>
      <c r="V4435" s="188" t="str" cm="1">
        <f t="array" ref="V4435">IF(SUM(LEN(A4435:U4435))=0,"",IF(OR(OR(ISBLANK(E4435),SUM(LEN(B4435),LEN(C4435))=0),AND(NOT(D4435="Unknown"),ISBLANK(I4435)),AND(NOT(N4435="Unknown"),ISBLANK(Q4435))),"Missing Information", INDEX(Table15[Entire Service Line Classification], MATCH(SUMIFS(Table15[Unique ID],Table15[System-Owned Portion],D4435,Table15[If Material Anything Other than "Lead" in Column E,Was Material Ever Previously Lead?],F4435,Table15[Customer-Owned Portion],N4435),Table15[Unique ID],0),0)))</f>
        <v>Non-lead</v>
      </c>
      <c r="W4435" s="189"/>
    </row>
    <row r="4436" spans="1:23" s="190" customFormat="1" ht="56.25" x14ac:dyDescent="0.25">
      <c r="A4436" s="180" t="s">
        <v>225</v>
      </c>
      <c r="B4436" s="181" t="s">
        <v>8082</v>
      </c>
      <c r="C4436" s="182" t="s">
        <v>225</v>
      </c>
      <c r="D4436" s="183" t="s">
        <v>36</v>
      </c>
      <c r="E4436" s="181" t="s">
        <v>35</v>
      </c>
      <c r="F4436" s="183" t="s">
        <v>35</v>
      </c>
      <c r="G4436" s="181" t="s">
        <v>7437</v>
      </c>
      <c r="H4436" s="184" t="s">
        <v>7090</v>
      </c>
      <c r="I4436" s="185" t="s">
        <v>190</v>
      </c>
      <c r="J4436" s="181" t="s">
        <v>35</v>
      </c>
      <c r="K4436" s="181" t="s">
        <v>225</v>
      </c>
      <c r="L4436" s="186" t="s">
        <v>225</v>
      </c>
      <c r="M4436" s="187" t="s">
        <v>225</v>
      </c>
      <c r="N4436" s="183" t="s">
        <v>36</v>
      </c>
      <c r="O4436" s="181" t="s">
        <v>7437</v>
      </c>
      <c r="P4436" s="184" t="s">
        <v>7090</v>
      </c>
      <c r="Q4436" s="185" t="s">
        <v>190</v>
      </c>
      <c r="R4436" s="181" t="s">
        <v>35</v>
      </c>
      <c r="S4436" s="181" t="s">
        <v>225</v>
      </c>
      <c r="T4436" s="186" t="s">
        <v>225</v>
      </c>
      <c r="U4436" s="187" t="s">
        <v>225</v>
      </c>
      <c r="V4436" s="188" t="str" cm="1">
        <f t="array" ref="V4436">IF(SUM(LEN(A4436:U4436))=0,"",IF(OR(OR(ISBLANK(E4436),SUM(LEN(B4436),LEN(C4436))=0),AND(NOT(D4436="Unknown"),ISBLANK(I4436)),AND(NOT(N4436="Unknown"),ISBLANK(Q4436))),"Missing Information", INDEX(Table15[Entire Service Line Classification], MATCH(SUMIFS(Table15[Unique ID],Table15[System-Owned Portion],D4436,Table15[If Material Anything Other than "Lead" in Column E,Was Material Ever Previously Lead?],F4436,Table15[Customer-Owned Portion],N4436),Table15[Unique ID],0),0)))</f>
        <v>Non-lead</v>
      </c>
      <c r="W4436" s="189"/>
    </row>
    <row r="4437" spans="1:23" s="190" customFormat="1" ht="56.25" x14ac:dyDescent="0.25">
      <c r="A4437" s="180" t="s">
        <v>225</v>
      </c>
      <c r="B4437" s="181" t="s">
        <v>8083</v>
      </c>
      <c r="C4437" s="182" t="s">
        <v>225</v>
      </c>
      <c r="D4437" s="183" t="s">
        <v>36</v>
      </c>
      <c r="E4437" s="181" t="s">
        <v>35</v>
      </c>
      <c r="F4437" s="183" t="s">
        <v>35</v>
      </c>
      <c r="G4437" s="181" t="s">
        <v>7442</v>
      </c>
      <c r="H4437" s="184" t="s">
        <v>7090</v>
      </c>
      <c r="I4437" s="185" t="s">
        <v>190</v>
      </c>
      <c r="J4437" s="181" t="s">
        <v>35</v>
      </c>
      <c r="K4437" s="181" t="s">
        <v>225</v>
      </c>
      <c r="L4437" s="186" t="s">
        <v>225</v>
      </c>
      <c r="M4437" s="187" t="s">
        <v>225</v>
      </c>
      <c r="N4437" s="183" t="s">
        <v>36</v>
      </c>
      <c r="O4437" s="181" t="s">
        <v>7442</v>
      </c>
      <c r="P4437" s="184" t="s">
        <v>7090</v>
      </c>
      <c r="Q4437" s="185" t="s">
        <v>190</v>
      </c>
      <c r="R4437" s="181" t="s">
        <v>35</v>
      </c>
      <c r="S4437" s="181" t="s">
        <v>225</v>
      </c>
      <c r="T4437" s="186" t="s">
        <v>225</v>
      </c>
      <c r="U4437" s="187" t="s">
        <v>225</v>
      </c>
      <c r="V4437" s="188" t="str" cm="1">
        <f t="array" ref="V4437">IF(SUM(LEN(A4437:U4437))=0,"",IF(OR(OR(ISBLANK(E4437),SUM(LEN(B4437),LEN(C4437))=0),AND(NOT(D4437="Unknown"),ISBLANK(I4437)),AND(NOT(N4437="Unknown"),ISBLANK(Q4437))),"Missing Information", INDEX(Table15[Entire Service Line Classification], MATCH(SUMIFS(Table15[Unique ID],Table15[System-Owned Portion],D4437,Table15[If Material Anything Other than "Lead" in Column E,Was Material Ever Previously Lead?],F4437,Table15[Customer-Owned Portion],N4437),Table15[Unique ID],0),0)))</f>
        <v>Non-lead</v>
      </c>
      <c r="W4437" s="189"/>
    </row>
    <row r="4438" spans="1:23" s="190" customFormat="1" ht="56.25" x14ac:dyDescent="0.25">
      <c r="A4438" s="180" t="s">
        <v>225</v>
      </c>
      <c r="B4438" s="181" t="s">
        <v>8084</v>
      </c>
      <c r="C4438" s="182" t="s">
        <v>225</v>
      </c>
      <c r="D4438" s="183" t="s">
        <v>36</v>
      </c>
      <c r="E4438" s="181" t="s">
        <v>35</v>
      </c>
      <c r="F4438" s="183" t="s">
        <v>35</v>
      </c>
      <c r="G4438" s="181" t="s">
        <v>7347</v>
      </c>
      <c r="H4438" s="184" t="s">
        <v>7090</v>
      </c>
      <c r="I4438" s="185" t="s">
        <v>190</v>
      </c>
      <c r="J4438" s="181" t="s">
        <v>35</v>
      </c>
      <c r="K4438" s="181" t="s">
        <v>225</v>
      </c>
      <c r="L4438" s="186" t="s">
        <v>225</v>
      </c>
      <c r="M4438" s="187" t="s">
        <v>225</v>
      </c>
      <c r="N4438" s="183" t="s">
        <v>36</v>
      </c>
      <c r="O4438" s="181" t="s">
        <v>7347</v>
      </c>
      <c r="P4438" s="184" t="s">
        <v>7090</v>
      </c>
      <c r="Q4438" s="185" t="s">
        <v>190</v>
      </c>
      <c r="R4438" s="181" t="s">
        <v>35</v>
      </c>
      <c r="S4438" s="181" t="s">
        <v>225</v>
      </c>
      <c r="T4438" s="186" t="s">
        <v>225</v>
      </c>
      <c r="U4438" s="187" t="s">
        <v>225</v>
      </c>
      <c r="V4438" s="188" t="str" cm="1">
        <f t="array" ref="V4438">IF(SUM(LEN(A4438:U4438))=0,"",IF(OR(OR(ISBLANK(E4438),SUM(LEN(B4438),LEN(C4438))=0),AND(NOT(D4438="Unknown"),ISBLANK(I4438)),AND(NOT(N4438="Unknown"),ISBLANK(Q4438))),"Missing Information", INDEX(Table15[Entire Service Line Classification], MATCH(SUMIFS(Table15[Unique ID],Table15[System-Owned Portion],D4438,Table15[If Material Anything Other than "Lead" in Column E,Was Material Ever Previously Lead?],F4438,Table15[Customer-Owned Portion],N4438),Table15[Unique ID],0),0)))</f>
        <v>Non-lead</v>
      </c>
      <c r="W4438" s="189"/>
    </row>
    <row r="4439" spans="1:23" s="190" customFormat="1" ht="56.25" x14ac:dyDescent="0.25">
      <c r="A4439" s="180" t="s">
        <v>225</v>
      </c>
      <c r="B4439" s="181" t="s">
        <v>8085</v>
      </c>
      <c r="C4439" s="182" t="s">
        <v>225</v>
      </c>
      <c r="D4439" s="183" t="s">
        <v>36</v>
      </c>
      <c r="E4439" s="181" t="s">
        <v>35</v>
      </c>
      <c r="F4439" s="183" t="s">
        <v>35</v>
      </c>
      <c r="G4439" s="181" t="s">
        <v>7442</v>
      </c>
      <c r="H4439" s="184" t="s">
        <v>7090</v>
      </c>
      <c r="I4439" s="185" t="s">
        <v>190</v>
      </c>
      <c r="J4439" s="181" t="s">
        <v>35</v>
      </c>
      <c r="K4439" s="181" t="s">
        <v>225</v>
      </c>
      <c r="L4439" s="186" t="s">
        <v>225</v>
      </c>
      <c r="M4439" s="187" t="s">
        <v>225</v>
      </c>
      <c r="N4439" s="183" t="s">
        <v>36</v>
      </c>
      <c r="O4439" s="181" t="s">
        <v>7442</v>
      </c>
      <c r="P4439" s="184" t="s">
        <v>7090</v>
      </c>
      <c r="Q4439" s="185" t="s">
        <v>190</v>
      </c>
      <c r="R4439" s="181" t="s">
        <v>35</v>
      </c>
      <c r="S4439" s="181" t="s">
        <v>225</v>
      </c>
      <c r="T4439" s="186" t="s">
        <v>225</v>
      </c>
      <c r="U4439" s="187" t="s">
        <v>225</v>
      </c>
      <c r="V4439" s="188" t="str" cm="1">
        <f t="array" ref="V4439">IF(SUM(LEN(A4439:U4439))=0,"",IF(OR(OR(ISBLANK(E4439),SUM(LEN(B4439),LEN(C4439))=0),AND(NOT(D4439="Unknown"),ISBLANK(I4439)),AND(NOT(N4439="Unknown"),ISBLANK(Q4439))),"Missing Information", INDEX(Table15[Entire Service Line Classification], MATCH(SUMIFS(Table15[Unique ID],Table15[System-Owned Portion],D4439,Table15[If Material Anything Other than "Lead" in Column E,Was Material Ever Previously Lead?],F4439,Table15[Customer-Owned Portion],N4439),Table15[Unique ID],0),0)))</f>
        <v>Non-lead</v>
      </c>
      <c r="W4439" s="189"/>
    </row>
    <row r="4440" spans="1:23" s="190" customFormat="1" ht="56.25" x14ac:dyDescent="0.25">
      <c r="A4440" s="180" t="s">
        <v>225</v>
      </c>
      <c r="B4440" s="181" t="s">
        <v>8086</v>
      </c>
      <c r="C4440" s="182" t="s">
        <v>225</v>
      </c>
      <c r="D4440" s="183" t="s">
        <v>36</v>
      </c>
      <c r="E4440" s="181" t="s">
        <v>35</v>
      </c>
      <c r="F4440" s="183" t="s">
        <v>35</v>
      </c>
      <c r="G4440" s="181" t="s">
        <v>7442</v>
      </c>
      <c r="H4440" s="184" t="s">
        <v>7090</v>
      </c>
      <c r="I4440" s="185" t="s">
        <v>190</v>
      </c>
      <c r="J4440" s="181" t="s">
        <v>35</v>
      </c>
      <c r="K4440" s="181" t="s">
        <v>225</v>
      </c>
      <c r="L4440" s="186" t="s">
        <v>225</v>
      </c>
      <c r="M4440" s="187" t="s">
        <v>225</v>
      </c>
      <c r="N4440" s="183" t="s">
        <v>36</v>
      </c>
      <c r="O4440" s="181" t="s">
        <v>7442</v>
      </c>
      <c r="P4440" s="184" t="s">
        <v>7090</v>
      </c>
      <c r="Q4440" s="185" t="s">
        <v>190</v>
      </c>
      <c r="R4440" s="181" t="s">
        <v>35</v>
      </c>
      <c r="S4440" s="181" t="s">
        <v>225</v>
      </c>
      <c r="T4440" s="186" t="s">
        <v>225</v>
      </c>
      <c r="U4440" s="187" t="s">
        <v>225</v>
      </c>
      <c r="V4440" s="188" t="str" cm="1">
        <f t="array" ref="V4440">IF(SUM(LEN(A4440:U4440))=0,"",IF(OR(OR(ISBLANK(E4440),SUM(LEN(B4440),LEN(C4440))=0),AND(NOT(D4440="Unknown"),ISBLANK(I4440)),AND(NOT(N4440="Unknown"),ISBLANK(Q4440))),"Missing Information", INDEX(Table15[Entire Service Line Classification], MATCH(SUMIFS(Table15[Unique ID],Table15[System-Owned Portion],D4440,Table15[If Material Anything Other than "Lead" in Column E,Was Material Ever Previously Lead?],F4440,Table15[Customer-Owned Portion],N4440),Table15[Unique ID],0),0)))</f>
        <v>Non-lead</v>
      </c>
      <c r="W4440" s="189"/>
    </row>
    <row r="4441" spans="1:23" s="190" customFormat="1" ht="56.25" x14ac:dyDescent="0.25">
      <c r="A4441" s="180" t="s">
        <v>225</v>
      </c>
      <c r="B4441" s="181" t="s">
        <v>8087</v>
      </c>
      <c r="C4441" s="182" t="s">
        <v>225</v>
      </c>
      <c r="D4441" s="183" t="s">
        <v>36</v>
      </c>
      <c r="E4441" s="181" t="s">
        <v>35</v>
      </c>
      <c r="F4441" s="183" t="s">
        <v>35</v>
      </c>
      <c r="G4441" s="181" t="s">
        <v>7442</v>
      </c>
      <c r="H4441" s="184" t="s">
        <v>7090</v>
      </c>
      <c r="I4441" s="185" t="s">
        <v>190</v>
      </c>
      <c r="J4441" s="181" t="s">
        <v>35</v>
      </c>
      <c r="K4441" s="181" t="s">
        <v>225</v>
      </c>
      <c r="L4441" s="186" t="s">
        <v>225</v>
      </c>
      <c r="M4441" s="187" t="s">
        <v>225</v>
      </c>
      <c r="N4441" s="183" t="s">
        <v>36</v>
      </c>
      <c r="O4441" s="181" t="s">
        <v>7442</v>
      </c>
      <c r="P4441" s="184" t="s">
        <v>7090</v>
      </c>
      <c r="Q4441" s="185" t="s">
        <v>190</v>
      </c>
      <c r="R4441" s="181" t="s">
        <v>35</v>
      </c>
      <c r="S4441" s="181" t="s">
        <v>225</v>
      </c>
      <c r="T4441" s="186" t="s">
        <v>225</v>
      </c>
      <c r="U4441" s="187" t="s">
        <v>225</v>
      </c>
      <c r="V4441" s="188" t="str" cm="1">
        <f t="array" ref="V4441">IF(SUM(LEN(A4441:U4441))=0,"",IF(OR(OR(ISBLANK(E4441),SUM(LEN(B4441),LEN(C4441))=0),AND(NOT(D4441="Unknown"),ISBLANK(I4441)),AND(NOT(N4441="Unknown"),ISBLANK(Q4441))),"Missing Information", INDEX(Table15[Entire Service Line Classification], MATCH(SUMIFS(Table15[Unique ID],Table15[System-Owned Portion],D4441,Table15[If Material Anything Other than "Lead" in Column E,Was Material Ever Previously Lead?],F4441,Table15[Customer-Owned Portion],N4441),Table15[Unique ID],0),0)))</f>
        <v>Non-lead</v>
      </c>
      <c r="W4441" s="189"/>
    </row>
    <row r="4442" spans="1:23" s="190" customFormat="1" ht="56.25" x14ac:dyDescent="0.25">
      <c r="A4442" s="180" t="s">
        <v>225</v>
      </c>
      <c r="B4442" s="181" t="s">
        <v>8088</v>
      </c>
      <c r="C4442" s="182" t="s">
        <v>225</v>
      </c>
      <c r="D4442" s="183" t="s">
        <v>36</v>
      </c>
      <c r="E4442" s="181" t="s">
        <v>35</v>
      </c>
      <c r="F4442" s="183" t="s">
        <v>35</v>
      </c>
      <c r="G4442" s="181" t="s">
        <v>7442</v>
      </c>
      <c r="H4442" s="184" t="s">
        <v>7090</v>
      </c>
      <c r="I4442" s="185" t="s">
        <v>190</v>
      </c>
      <c r="J4442" s="181" t="s">
        <v>35</v>
      </c>
      <c r="K4442" s="181" t="s">
        <v>225</v>
      </c>
      <c r="L4442" s="186" t="s">
        <v>225</v>
      </c>
      <c r="M4442" s="187" t="s">
        <v>225</v>
      </c>
      <c r="N4442" s="183" t="s">
        <v>36</v>
      </c>
      <c r="O4442" s="181" t="s">
        <v>7442</v>
      </c>
      <c r="P4442" s="184" t="s">
        <v>7090</v>
      </c>
      <c r="Q4442" s="185" t="s">
        <v>190</v>
      </c>
      <c r="R4442" s="181" t="s">
        <v>35</v>
      </c>
      <c r="S4442" s="181" t="s">
        <v>225</v>
      </c>
      <c r="T4442" s="186" t="s">
        <v>225</v>
      </c>
      <c r="U4442" s="187" t="s">
        <v>225</v>
      </c>
      <c r="V4442" s="188" t="str" cm="1">
        <f t="array" ref="V4442">IF(SUM(LEN(A4442:U4442))=0,"",IF(OR(OR(ISBLANK(E4442),SUM(LEN(B4442),LEN(C4442))=0),AND(NOT(D4442="Unknown"),ISBLANK(I4442)),AND(NOT(N4442="Unknown"),ISBLANK(Q4442))),"Missing Information", INDEX(Table15[Entire Service Line Classification], MATCH(SUMIFS(Table15[Unique ID],Table15[System-Owned Portion],D4442,Table15[If Material Anything Other than "Lead" in Column E,Was Material Ever Previously Lead?],F4442,Table15[Customer-Owned Portion],N4442),Table15[Unique ID],0),0)))</f>
        <v>Non-lead</v>
      </c>
      <c r="W4442" s="189"/>
    </row>
    <row r="4443" spans="1:23" s="190" customFormat="1" ht="56.25" x14ac:dyDescent="0.25">
      <c r="A4443" s="180" t="s">
        <v>225</v>
      </c>
      <c r="B4443" s="181" t="s">
        <v>8089</v>
      </c>
      <c r="C4443" s="182" t="s">
        <v>225</v>
      </c>
      <c r="D4443" s="183" t="s">
        <v>36</v>
      </c>
      <c r="E4443" s="181" t="s">
        <v>35</v>
      </c>
      <c r="F4443" s="183" t="s">
        <v>35</v>
      </c>
      <c r="G4443" s="181" t="s">
        <v>7437</v>
      </c>
      <c r="H4443" s="184" t="s">
        <v>7090</v>
      </c>
      <c r="I4443" s="185" t="s">
        <v>190</v>
      </c>
      <c r="J4443" s="181" t="s">
        <v>35</v>
      </c>
      <c r="K4443" s="181" t="s">
        <v>225</v>
      </c>
      <c r="L4443" s="186" t="s">
        <v>225</v>
      </c>
      <c r="M4443" s="187" t="s">
        <v>225</v>
      </c>
      <c r="N4443" s="183" t="s">
        <v>36</v>
      </c>
      <c r="O4443" s="181" t="s">
        <v>7437</v>
      </c>
      <c r="P4443" s="184" t="s">
        <v>7090</v>
      </c>
      <c r="Q4443" s="185" t="s">
        <v>190</v>
      </c>
      <c r="R4443" s="181" t="s">
        <v>35</v>
      </c>
      <c r="S4443" s="181" t="s">
        <v>225</v>
      </c>
      <c r="T4443" s="186" t="s">
        <v>225</v>
      </c>
      <c r="U4443" s="187" t="s">
        <v>225</v>
      </c>
      <c r="V4443" s="188" t="str" cm="1">
        <f t="array" ref="V4443">IF(SUM(LEN(A4443:U4443))=0,"",IF(OR(OR(ISBLANK(E4443),SUM(LEN(B4443),LEN(C4443))=0),AND(NOT(D4443="Unknown"),ISBLANK(I4443)),AND(NOT(N4443="Unknown"),ISBLANK(Q4443))),"Missing Information", INDEX(Table15[Entire Service Line Classification], MATCH(SUMIFS(Table15[Unique ID],Table15[System-Owned Portion],D4443,Table15[If Material Anything Other than "Lead" in Column E,Was Material Ever Previously Lead?],F4443,Table15[Customer-Owned Portion],N4443),Table15[Unique ID],0),0)))</f>
        <v>Non-lead</v>
      </c>
      <c r="W4443" s="189"/>
    </row>
    <row r="4444" spans="1:23" s="190" customFormat="1" ht="56.25" x14ac:dyDescent="0.25">
      <c r="A4444" s="180" t="s">
        <v>225</v>
      </c>
      <c r="B4444" s="181" t="s">
        <v>8090</v>
      </c>
      <c r="C4444" s="182" t="s">
        <v>225</v>
      </c>
      <c r="D4444" s="183" t="s">
        <v>36</v>
      </c>
      <c r="E4444" s="181" t="s">
        <v>35</v>
      </c>
      <c r="F4444" s="183" t="s">
        <v>35</v>
      </c>
      <c r="G4444" s="181" t="s">
        <v>7437</v>
      </c>
      <c r="H4444" s="184" t="s">
        <v>7090</v>
      </c>
      <c r="I4444" s="185" t="s">
        <v>190</v>
      </c>
      <c r="J4444" s="181" t="s">
        <v>35</v>
      </c>
      <c r="K4444" s="181" t="s">
        <v>225</v>
      </c>
      <c r="L4444" s="186" t="s">
        <v>225</v>
      </c>
      <c r="M4444" s="187" t="s">
        <v>225</v>
      </c>
      <c r="N4444" s="183" t="s">
        <v>36</v>
      </c>
      <c r="O4444" s="181" t="s">
        <v>7437</v>
      </c>
      <c r="P4444" s="184" t="s">
        <v>7090</v>
      </c>
      <c r="Q4444" s="185" t="s">
        <v>190</v>
      </c>
      <c r="R4444" s="181" t="s">
        <v>35</v>
      </c>
      <c r="S4444" s="181" t="s">
        <v>225</v>
      </c>
      <c r="T4444" s="186" t="s">
        <v>225</v>
      </c>
      <c r="U4444" s="187" t="s">
        <v>225</v>
      </c>
      <c r="V4444" s="188" t="str" cm="1">
        <f t="array" ref="V4444">IF(SUM(LEN(A4444:U4444))=0,"",IF(OR(OR(ISBLANK(E4444),SUM(LEN(B4444),LEN(C4444))=0),AND(NOT(D4444="Unknown"),ISBLANK(I4444)),AND(NOT(N4444="Unknown"),ISBLANK(Q4444))),"Missing Information", INDEX(Table15[Entire Service Line Classification], MATCH(SUMIFS(Table15[Unique ID],Table15[System-Owned Portion],D4444,Table15[If Material Anything Other than "Lead" in Column E,Was Material Ever Previously Lead?],F4444,Table15[Customer-Owned Portion],N4444),Table15[Unique ID],0),0)))</f>
        <v>Non-lead</v>
      </c>
      <c r="W4444" s="189"/>
    </row>
    <row r="4445" spans="1:23" s="190" customFormat="1" ht="56.25" x14ac:dyDescent="0.25">
      <c r="A4445" s="180" t="s">
        <v>225</v>
      </c>
      <c r="B4445" s="181" t="s">
        <v>8091</v>
      </c>
      <c r="C4445" s="182" t="s">
        <v>225</v>
      </c>
      <c r="D4445" s="183" t="s">
        <v>36</v>
      </c>
      <c r="E4445" s="181" t="s">
        <v>35</v>
      </c>
      <c r="F4445" s="183" t="s">
        <v>35</v>
      </c>
      <c r="G4445" s="181" t="s">
        <v>7437</v>
      </c>
      <c r="H4445" s="184" t="s">
        <v>7090</v>
      </c>
      <c r="I4445" s="185" t="s">
        <v>190</v>
      </c>
      <c r="J4445" s="181" t="s">
        <v>35</v>
      </c>
      <c r="K4445" s="181" t="s">
        <v>225</v>
      </c>
      <c r="L4445" s="186" t="s">
        <v>225</v>
      </c>
      <c r="M4445" s="187" t="s">
        <v>225</v>
      </c>
      <c r="N4445" s="183" t="s">
        <v>36</v>
      </c>
      <c r="O4445" s="181" t="s">
        <v>7437</v>
      </c>
      <c r="P4445" s="184" t="s">
        <v>7090</v>
      </c>
      <c r="Q4445" s="185" t="s">
        <v>190</v>
      </c>
      <c r="R4445" s="181" t="s">
        <v>35</v>
      </c>
      <c r="S4445" s="181" t="s">
        <v>225</v>
      </c>
      <c r="T4445" s="186" t="s">
        <v>225</v>
      </c>
      <c r="U4445" s="187" t="s">
        <v>225</v>
      </c>
      <c r="V4445" s="188" t="str" cm="1">
        <f t="array" ref="V4445">IF(SUM(LEN(A4445:U4445))=0,"",IF(OR(OR(ISBLANK(E4445),SUM(LEN(B4445),LEN(C4445))=0),AND(NOT(D4445="Unknown"),ISBLANK(I4445)),AND(NOT(N4445="Unknown"),ISBLANK(Q4445))),"Missing Information", INDEX(Table15[Entire Service Line Classification], MATCH(SUMIFS(Table15[Unique ID],Table15[System-Owned Portion],D4445,Table15[If Material Anything Other than "Lead" in Column E,Was Material Ever Previously Lead?],F4445,Table15[Customer-Owned Portion],N4445),Table15[Unique ID],0),0)))</f>
        <v>Non-lead</v>
      </c>
      <c r="W4445" s="189"/>
    </row>
    <row r="4446" spans="1:23" s="190" customFormat="1" ht="56.25" x14ac:dyDescent="0.25">
      <c r="A4446" s="180" t="s">
        <v>225</v>
      </c>
      <c r="B4446" s="181" t="s">
        <v>8092</v>
      </c>
      <c r="C4446" s="182" t="s">
        <v>225</v>
      </c>
      <c r="D4446" s="183" t="s">
        <v>36</v>
      </c>
      <c r="E4446" s="181" t="s">
        <v>35</v>
      </c>
      <c r="F4446" s="183" t="s">
        <v>35</v>
      </c>
      <c r="G4446" s="181" t="s">
        <v>7437</v>
      </c>
      <c r="H4446" s="184" t="s">
        <v>7090</v>
      </c>
      <c r="I4446" s="185" t="s">
        <v>190</v>
      </c>
      <c r="J4446" s="181" t="s">
        <v>35</v>
      </c>
      <c r="K4446" s="181" t="s">
        <v>225</v>
      </c>
      <c r="L4446" s="186" t="s">
        <v>225</v>
      </c>
      <c r="M4446" s="187" t="s">
        <v>225</v>
      </c>
      <c r="N4446" s="183" t="s">
        <v>36</v>
      </c>
      <c r="O4446" s="181" t="s">
        <v>7437</v>
      </c>
      <c r="P4446" s="184" t="s">
        <v>7090</v>
      </c>
      <c r="Q4446" s="185" t="s">
        <v>190</v>
      </c>
      <c r="R4446" s="181" t="s">
        <v>35</v>
      </c>
      <c r="S4446" s="181" t="s">
        <v>225</v>
      </c>
      <c r="T4446" s="186" t="s">
        <v>225</v>
      </c>
      <c r="U4446" s="187" t="s">
        <v>225</v>
      </c>
      <c r="V4446" s="188" t="str" cm="1">
        <f t="array" ref="V4446">IF(SUM(LEN(A4446:U4446))=0,"",IF(OR(OR(ISBLANK(E4446),SUM(LEN(B4446),LEN(C4446))=0),AND(NOT(D4446="Unknown"),ISBLANK(I4446)),AND(NOT(N4446="Unknown"),ISBLANK(Q4446))),"Missing Information", INDEX(Table15[Entire Service Line Classification], MATCH(SUMIFS(Table15[Unique ID],Table15[System-Owned Portion],D4446,Table15[If Material Anything Other than "Lead" in Column E,Was Material Ever Previously Lead?],F4446,Table15[Customer-Owned Portion],N4446),Table15[Unique ID],0),0)))</f>
        <v>Non-lead</v>
      </c>
      <c r="W4446" s="189"/>
    </row>
    <row r="4447" spans="1:23" s="190" customFormat="1" ht="56.25" x14ac:dyDescent="0.25">
      <c r="A4447" s="180" t="s">
        <v>225</v>
      </c>
      <c r="B4447" s="181" t="s">
        <v>8093</v>
      </c>
      <c r="C4447" s="182" t="s">
        <v>225</v>
      </c>
      <c r="D4447" s="183" t="s">
        <v>36</v>
      </c>
      <c r="E4447" s="181" t="s">
        <v>35</v>
      </c>
      <c r="F4447" s="183" t="s">
        <v>35</v>
      </c>
      <c r="G4447" s="181" t="s">
        <v>7437</v>
      </c>
      <c r="H4447" s="184" t="s">
        <v>7090</v>
      </c>
      <c r="I4447" s="185" t="s">
        <v>190</v>
      </c>
      <c r="J4447" s="181" t="s">
        <v>35</v>
      </c>
      <c r="K4447" s="181" t="s">
        <v>225</v>
      </c>
      <c r="L4447" s="186" t="s">
        <v>225</v>
      </c>
      <c r="M4447" s="187" t="s">
        <v>225</v>
      </c>
      <c r="N4447" s="183" t="s">
        <v>36</v>
      </c>
      <c r="O4447" s="181" t="s">
        <v>7437</v>
      </c>
      <c r="P4447" s="184" t="s">
        <v>7090</v>
      </c>
      <c r="Q4447" s="185" t="s">
        <v>190</v>
      </c>
      <c r="R4447" s="181" t="s">
        <v>35</v>
      </c>
      <c r="S4447" s="181" t="s">
        <v>225</v>
      </c>
      <c r="T4447" s="186" t="s">
        <v>225</v>
      </c>
      <c r="U4447" s="187" t="s">
        <v>225</v>
      </c>
      <c r="V4447" s="188" t="str" cm="1">
        <f t="array" ref="V4447">IF(SUM(LEN(A4447:U4447))=0,"",IF(OR(OR(ISBLANK(E4447),SUM(LEN(B4447),LEN(C4447))=0),AND(NOT(D4447="Unknown"),ISBLANK(I4447)),AND(NOT(N4447="Unknown"),ISBLANK(Q4447))),"Missing Information", INDEX(Table15[Entire Service Line Classification], MATCH(SUMIFS(Table15[Unique ID],Table15[System-Owned Portion],D4447,Table15[If Material Anything Other than "Lead" in Column E,Was Material Ever Previously Lead?],F4447,Table15[Customer-Owned Portion],N4447),Table15[Unique ID],0),0)))</f>
        <v>Non-lead</v>
      </c>
      <c r="W4447" s="189"/>
    </row>
    <row r="4448" spans="1:23" s="190" customFormat="1" ht="56.25" x14ac:dyDescent="0.25">
      <c r="A4448" s="180" t="s">
        <v>225</v>
      </c>
      <c r="B4448" s="181" t="s">
        <v>8094</v>
      </c>
      <c r="C4448" s="182" t="s">
        <v>225</v>
      </c>
      <c r="D4448" s="183" t="s">
        <v>36</v>
      </c>
      <c r="E4448" s="181" t="s">
        <v>35</v>
      </c>
      <c r="F4448" s="183" t="s">
        <v>35</v>
      </c>
      <c r="G4448" s="181" t="s">
        <v>7393</v>
      </c>
      <c r="H4448" s="184" t="s">
        <v>7090</v>
      </c>
      <c r="I4448" s="185" t="s">
        <v>190</v>
      </c>
      <c r="J4448" s="181" t="s">
        <v>35</v>
      </c>
      <c r="K4448" s="181" t="s">
        <v>225</v>
      </c>
      <c r="L4448" s="186" t="s">
        <v>225</v>
      </c>
      <c r="M4448" s="187" t="s">
        <v>225</v>
      </c>
      <c r="N4448" s="183" t="s">
        <v>36</v>
      </c>
      <c r="O4448" s="181" t="s">
        <v>7393</v>
      </c>
      <c r="P4448" s="184" t="s">
        <v>7090</v>
      </c>
      <c r="Q4448" s="185" t="s">
        <v>190</v>
      </c>
      <c r="R4448" s="181" t="s">
        <v>35</v>
      </c>
      <c r="S4448" s="181" t="s">
        <v>225</v>
      </c>
      <c r="T4448" s="186" t="s">
        <v>225</v>
      </c>
      <c r="U4448" s="187" t="s">
        <v>225</v>
      </c>
      <c r="V4448" s="188" t="str" cm="1">
        <f t="array" ref="V4448">IF(SUM(LEN(A4448:U4448))=0,"",IF(OR(OR(ISBLANK(E4448),SUM(LEN(B4448),LEN(C4448))=0),AND(NOT(D4448="Unknown"),ISBLANK(I4448)),AND(NOT(N4448="Unknown"),ISBLANK(Q4448))),"Missing Information", INDEX(Table15[Entire Service Line Classification], MATCH(SUMIFS(Table15[Unique ID],Table15[System-Owned Portion],D4448,Table15[If Material Anything Other than "Lead" in Column E,Was Material Ever Previously Lead?],F4448,Table15[Customer-Owned Portion],N4448),Table15[Unique ID],0),0)))</f>
        <v>Non-lead</v>
      </c>
      <c r="W4448" s="189"/>
    </row>
    <row r="4449" spans="1:23" s="190" customFormat="1" ht="56.25" x14ac:dyDescent="0.25">
      <c r="A4449" s="180" t="s">
        <v>225</v>
      </c>
      <c r="B4449" s="181" t="s">
        <v>8095</v>
      </c>
      <c r="C4449" s="182" t="s">
        <v>225</v>
      </c>
      <c r="D4449" s="183" t="s">
        <v>36</v>
      </c>
      <c r="E4449" s="181" t="s">
        <v>35</v>
      </c>
      <c r="F4449" s="183" t="s">
        <v>35</v>
      </c>
      <c r="G4449" s="181" t="s">
        <v>7393</v>
      </c>
      <c r="H4449" s="184" t="s">
        <v>7090</v>
      </c>
      <c r="I4449" s="185" t="s">
        <v>190</v>
      </c>
      <c r="J4449" s="181" t="s">
        <v>35</v>
      </c>
      <c r="K4449" s="181" t="s">
        <v>225</v>
      </c>
      <c r="L4449" s="186" t="s">
        <v>225</v>
      </c>
      <c r="M4449" s="187" t="s">
        <v>225</v>
      </c>
      <c r="N4449" s="183" t="s">
        <v>36</v>
      </c>
      <c r="O4449" s="181" t="s">
        <v>7393</v>
      </c>
      <c r="P4449" s="184" t="s">
        <v>7090</v>
      </c>
      <c r="Q4449" s="185" t="s">
        <v>190</v>
      </c>
      <c r="R4449" s="181" t="s">
        <v>35</v>
      </c>
      <c r="S4449" s="181" t="s">
        <v>225</v>
      </c>
      <c r="T4449" s="186" t="s">
        <v>225</v>
      </c>
      <c r="U4449" s="187" t="s">
        <v>225</v>
      </c>
      <c r="V4449" s="188" t="str" cm="1">
        <f t="array" ref="V4449">IF(SUM(LEN(A4449:U4449))=0,"",IF(OR(OR(ISBLANK(E4449),SUM(LEN(B4449),LEN(C4449))=0),AND(NOT(D4449="Unknown"),ISBLANK(I4449)),AND(NOT(N4449="Unknown"),ISBLANK(Q4449))),"Missing Information", INDEX(Table15[Entire Service Line Classification], MATCH(SUMIFS(Table15[Unique ID],Table15[System-Owned Portion],D4449,Table15[If Material Anything Other than "Lead" in Column E,Was Material Ever Previously Lead?],F4449,Table15[Customer-Owned Portion],N4449),Table15[Unique ID],0),0)))</f>
        <v>Non-lead</v>
      </c>
      <c r="W4449" s="189"/>
    </row>
    <row r="4450" spans="1:23" s="190" customFormat="1" ht="56.25" x14ac:dyDescent="0.25">
      <c r="A4450" s="180" t="s">
        <v>225</v>
      </c>
      <c r="B4450" s="181" t="s">
        <v>8096</v>
      </c>
      <c r="C4450" s="182" t="s">
        <v>225</v>
      </c>
      <c r="D4450" s="183" t="s">
        <v>36</v>
      </c>
      <c r="E4450" s="181" t="s">
        <v>35</v>
      </c>
      <c r="F4450" s="183" t="s">
        <v>35</v>
      </c>
      <c r="G4450" s="181" t="s">
        <v>7437</v>
      </c>
      <c r="H4450" s="184" t="s">
        <v>7090</v>
      </c>
      <c r="I4450" s="185" t="s">
        <v>190</v>
      </c>
      <c r="J4450" s="181" t="s">
        <v>35</v>
      </c>
      <c r="K4450" s="181" t="s">
        <v>225</v>
      </c>
      <c r="L4450" s="186" t="s">
        <v>225</v>
      </c>
      <c r="M4450" s="187" t="s">
        <v>225</v>
      </c>
      <c r="N4450" s="183" t="s">
        <v>36</v>
      </c>
      <c r="O4450" s="181" t="s">
        <v>7437</v>
      </c>
      <c r="P4450" s="184" t="s">
        <v>7090</v>
      </c>
      <c r="Q4450" s="185" t="s">
        <v>190</v>
      </c>
      <c r="R4450" s="181" t="s">
        <v>35</v>
      </c>
      <c r="S4450" s="181" t="s">
        <v>225</v>
      </c>
      <c r="T4450" s="186" t="s">
        <v>225</v>
      </c>
      <c r="U4450" s="187" t="s">
        <v>225</v>
      </c>
      <c r="V4450" s="188" t="str" cm="1">
        <f t="array" ref="V4450">IF(SUM(LEN(A4450:U4450))=0,"",IF(OR(OR(ISBLANK(E4450),SUM(LEN(B4450),LEN(C4450))=0),AND(NOT(D4450="Unknown"),ISBLANK(I4450)),AND(NOT(N4450="Unknown"),ISBLANK(Q4450))),"Missing Information", INDEX(Table15[Entire Service Line Classification], MATCH(SUMIFS(Table15[Unique ID],Table15[System-Owned Portion],D4450,Table15[If Material Anything Other than "Lead" in Column E,Was Material Ever Previously Lead?],F4450,Table15[Customer-Owned Portion],N4450),Table15[Unique ID],0),0)))</f>
        <v>Non-lead</v>
      </c>
      <c r="W4450" s="189"/>
    </row>
    <row r="4451" spans="1:23" s="190" customFormat="1" ht="56.25" x14ac:dyDescent="0.25">
      <c r="A4451" s="180" t="s">
        <v>225</v>
      </c>
      <c r="B4451" s="181" t="s">
        <v>8097</v>
      </c>
      <c r="C4451" s="182" t="s">
        <v>225</v>
      </c>
      <c r="D4451" s="183" t="s">
        <v>36</v>
      </c>
      <c r="E4451" s="181" t="s">
        <v>35</v>
      </c>
      <c r="F4451" s="183" t="s">
        <v>35</v>
      </c>
      <c r="G4451" s="181" t="s">
        <v>7437</v>
      </c>
      <c r="H4451" s="184" t="s">
        <v>7090</v>
      </c>
      <c r="I4451" s="185" t="s">
        <v>190</v>
      </c>
      <c r="J4451" s="181" t="s">
        <v>35</v>
      </c>
      <c r="K4451" s="181" t="s">
        <v>225</v>
      </c>
      <c r="L4451" s="186" t="s">
        <v>225</v>
      </c>
      <c r="M4451" s="187" t="s">
        <v>225</v>
      </c>
      <c r="N4451" s="183" t="s">
        <v>36</v>
      </c>
      <c r="O4451" s="181" t="s">
        <v>7437</v>
      </c>
      <c r="P4451" s="184" t="s">
        <v>7090</v>
      </c>
      <c r="Q4451" s="185" t="s">
        <v>190</v>
      </c>
      <c r="R4451" s="181" t="s">
        <v>35</v>
      </c>
      <c r="S4451" s="181" t="s">
        <v>225</v>
      </c>
      <c r="T4451" s="186" t="s">
        <v>225</v>
      </c>
      <c r="U4451" s="187" t="s">
        <v>225</v>
      </c>
      <c r="V4451" s="188" t="str" cm="1">
        <f t="array" ref="V4451">IF(SUM(LEN(A4451:U4451))=0,"",IF(OR(OR(ISBLANK(E4451),SUM(LEN(B4451),LEN(C4451))=0),AND(NOT(D4451="Unknown"),ISBLANK(I4451)),AND(NOT(N4451="Unknown"),ISBLANK(Q4451))),"Missing Information", INDEX(Table15[Entire Service Line Classification], MATCH(SUMIFS(Table15[Unique ID],Table15[System-Owned Portion],D4451,Table15[If Material Anything Other than "Lead" in Column E,Was Material Ever Previously Lead?],F4451,Table15[Customer-Owned Portion],N4451),Table15[Unique ID],0),0)))</f>
        <v>Non-lead</v>
      </c>
      <c r="W4451" s="189"/>
    </row>
    <row r="4452" spans="1:23" s="190" customFormat="1" ht="56.25" x14ac:dyDescent="0.25">
      <c r="A4452" s="180" t="s">
        <v>225</v>
      </c>
      <c r="B4452" s="181" t="s">
        <v>8098</v>
      </c>
      <c r="C4452" s="182" t="s">
        <v>225</v>
      </c>
      <c r="D4452" s="183" t="s">
        <v>36</v>
      </c>
      <c r="E4452" s="181" t="s">
        <v>35</v>
      </c>
      <c r="F4452" s="183" t="s">
        <v>35</v>
      </c>
      <c r="G4452" s="181" t="s">
        <v>7437</v>
      </c>
      <c r="H4452" s="184" t="s">
        <v>7090</v>
      </c>
      <c r="I4452" s="185" t="s">
        <v>190</v>
      </c>
      <c r="J4452" s="181" t="s">
        <v>35</v>
      </c>
      <c r="K4452" s="181" t="s">
        <v>225</v>
      </c>
      <c r="L4452" s="186" t="s">
        <v>225</v>
      </c>
      <c r="M4452" s="187" t="s">
        <v>225</v>
      </c>
      <c r="N4452" s="183" t="s">
        <v>36</v>
      </c>
      <c r="O4452" s="181" t="s">
        <v>7437</v>
      </c>
      <c r="P4452" s="184" t="s">
        <v>7090</v>
      </c>
      <c r="Q4452" s="185" t="s">
        <v>190</v>
      </c>
      <c r="R4452" s="181" t="s">
        <v>35</v>
      </c>
      <c r="S4452" s="181" t="s">
        <v>225</v>
      </c>
      <c r="T4452" s="186" t="s">
        <v>225</v>
      </c>
      <c r="U4452" s="187" t="s">
        <v>225</v>
      </c>
      <c r="V4452" s="188" t="str" cm="1">
        <f t="array" ref="V4452">IF(SUM(LEN(A4452:U4452))=0,"",IF(OR(OR(ISBLANK(E4452),SUM(LEN(B4452),LEN(C4452))=0),AND(NOT(D4452="Unknown"),ISBLANK(I4452)),AND(NOT(N4452="Unknown"),ISBLANK(Q4452))),"Missing Information", INDEX(Table15[Entire Service Line Classification], MATCH(SUMIFS(Table15[Unique ID],Table15[System-Owned Portion],D4452,Table15[If Material Anything Other than "Lead" in Column E,Was Material Ever Previously Lead?],F4452,Table15[Customer-Owned Portion],N4452),Table15[Unique ID],0),0)))</f>
        <v>Non-lead</v>
      </c>
      <c r="W4452" s="189"/>
    </row>
    <row r="4453" spans="1:23" s="190" customFormat="1" ht="56.25" x14ac:dyDescent="0.25">
      <c r="A4453" s="180" t="s">
        <v>225</v>
      </c>
      <c r="B4453" s="181" t="s">
        <v>8099</v>
      </c>
      <c r="C4453" s="182" t="s">
        <v>225</v>
      </c>
      <c r="D4453" s="183" t="s">
        <v>36</v>
      </c>
      <c r="E4453" s="181" t="s">
        <v>35</v>
      </c>
      <c r="F4453" s="183" t="s">
        <v>35</v>
      </c>
      <c r="G4453" s="181" t="s">
        <v>7437</v>
      </c>
      <c r="H4453" s="184" t="s">
        <v>7090</v>
      </c>
      <c r="I4453" s="185" t="s">
        <v>190</v>
      </c>
      <c r="J4453" s="181" t="s">
        <v>35</v>
      </c>
      <c r="K4453" s="181" t="s">
        <v>225</v>
      </c>
      <c r="L4453" s="186" t="s">
        <v>225</v>
      </c>
      <c r="M4453" s="187" t="s">
        <v>225</v>
      </c>
      <c r="N4453" s="183" t="s">
        <v>36</v>
      </c>
      <c r="O4453" s="181" t="s">
        <v>7437</v>
      </c>
      <c r="P4453" s="184" t="s">
        <v>7090</v>
      </c>
      <c r="Q4453" s="185" t="s">
        <v>190</v>
      </c>
      <c r="R4453" s="181" t="s">
        <v>35</v>
      </c>
      <c r="S4453" s="181" t="s">
        <v>225</v>
      </c>
      <c r="T4453" s="186" t="s">
        <v>225</v>
      </c>
      <c r="U4453" s="187" t="s">
        <v>225</v>
      </c>
      <c r="V4453" s="188" t="str" cm="1">
        <f t="array" ref="V4453">IF(SUM(LEN(A4453:U4453))=0,"",IF(OR(OR(ISBLANK(E4453),SUM(LEN(B4453),LEN(C4453))=0),AND(NOT(D4453="Unknown"),ISBLANK(I4453)),AND(NOT(N4453="Unknown"),ISBLANK(Q4453))),"Missing Information", INDEX(Table15[Entire Service Line Classification], MATCH(SUMIFS(Table15[Unique ID],Table15[System-Owned Portion],D4453,Table15[If Material Anything Other than "Lead" in Column E,Was Material Ever Previously Lead?],F4453,Table15[Customer-Owned Portion],N4453),Table15[Unique ID],0),0)))</f>
        <v>Non-lead</v>
      </c>
      <c r="W4453" s="189"/>
    </row>
    <row r="4454" spans="1:23" s="190" customFormat="1" ht="56.25" x14ac:dyDescent="0.25">
      <c r="A4454" s="180" t="s">
        <v>225</v>
      </c>
      <c r="B4454" s="181" t="s">
        <v>8100</v>
      </c>
      <c r="C4454" s="182" t="s">
        <v>225</v>
      </c>
      <c r="D4454" s="183" t="s">
        <v>36</v>
      </c>
      <c r="E4454" s="181" t="s">
        <v>35</v>
      </c>
      <c r="F4454" s="183" t="s">
        <v>35</v>
      </c>
      <c r="G4454" s="181" t="s">
        <v>7393</v>
      </c>
      <c r="H4454" s="184" t="s">
        <v>7090</v>
      </c>
      <c r="I4454" s="185" t="s">
        <v>190</v>
      </c>
      <c r="J4454" s="181" t="s">
        <v>35</v>
      </c>
      <c r="K4454" s="181" t="s">
        <v>225</v>
      </c>
      <c r="L4454" s="186" t="s">
        <v>225</v>
      </c>
      <c r="M4454" s="187" t="s">
        <v>225</v>
      </c>
      <c r="N4454" s="183" t="s">
        <v>36</v>
      </c>
      <c r="O4454" s="181" t="s">
        <v>7393</v>
      </c>
      <c r="P4454" s="184" t="s">
        <v>7090</v>
      </c>
      <c r="Q4454" s="185" t="s">
        <v>190</v>
      </c>
      <c r="R4454" s="181" t="s">
        <v>35</v>
      </c>
      <c r="S4454" s="181" t="s">
        <v>225</v>
      </c>
      <c r="T4454" s="186" t="s">
        <v>225</v>
      </c>
      <c r="U4454" s="187" t="s">
        <v>225</v>
      </c>
      <c r="V4454" s="188" t="str" cm="1">
        <f t="array" ref="V4454">IF(SUM(LEN(A4454:U4454))=0,"",IF(OR(OR(ISBLANK(E4454),SUM(LEN(B4454),LEN(C4454))=0),AND(NOT(D4454="Unknown"),ISBLANK(I4454)),AND(NOT(N4454="Unknown"),ISBLANK(Q4454))),"Missing Information", INDEX(Table15[Entire Service Line Classification], MATCH(SUMIFS(Table15[Unique ID],Table15[System-Owned Portion],D4454,Table15[If Material Anything Other than "Lead" in Column E,Was Material Ever Previously Lead?],F4454,Table15[Customer-Owned Portion],N4454),Table15[Unique ID],0),0)))</f>
        <v>Non-lead</v>
      </c>
      <c r="W4454" s="189"/>
    </row>
    <row r="4455" spans="1:23" s="190" customFormat="1" ht="56.25" x14ac:dyDescent="0.25">
      <c r="A4455" s="180" t="s">
        <v>225</v>
      </c>
      <c r="B4455" s="181" t="s">
        <v>8101</v>
      </c>
      <c r="C4455" s="182" t="s">
        <v>225</v>
      </c>
      <c r="D4455" s="183" t="s">
        <v>36</v>
      </c>
      <c r="E4455" s="181" t="s">
        <v>35</v>
      </c>
      <c r="F4455" s="183" t="s">
        <v>35</v>
      </c>
      <c r="G4455" s="181" t="s">
        <v>7437</v>
      </c>
      <c r="H4455" s="184" t="s">
        <v>7090</v>
      </c>
      <c r="I4455" s="185" t="s">
        <v>190</v>
      </c>
      <c r="J4455" s="181" t="s">
        <v>35</v>
      </c>
      <c r="K4455" s="181" t="s">
        <v>225</v>
      </c>
      <c r="L4455" s="186" t="s">
        <v>225</v>
      </c>
      <c r="M4455" s="187" t="s">
        <v>225</v>
      </c>
      <c r="N4455" s="183" t="s">
        <v>36</v>
      </c>
      <c r="O4455" s="181" t="s">
        <v>7437</v>
      </c>
      <c r="P4455" s="184" t="s">
        <v>7090</v>
      </c>
      <c r="Q4455" s="185" t="s">
        <v>190</v>
      </c>
      <c r="R4455" s="181" t="s">
        <v>35</v>
      </c>
      <c r="S4455" s="181" t="s">
        <v>225</v>
      </c>
      <c r="T4455" s="186" t="s">
        <v>225</v>
      </c>
      <c r="U4455" s="187" t="s">
        <v>225</v>
      </c>
      <c r="V4455" s="188" t="str" cm="1">
        <f t="array" ref="V4455">IF(SUM(LEN(A4455:U4455))=0,"",IF(OR(OR(ISBLANK(E4455),SUM(LEN(B4455),LEN(C4455))=0),AND(NOT(D4455="Unknown"),ISBLANK(I4455)),AND(NOT(N4455="Unknown"),ISBLANK(Q4455))),"Missing Information", INDEX(Table15[Entire Service Line Classification], MATCH(SUMIFS(Table15[Unique ID],Table15[System-Owned Portion],D4455,Table15[If Material Anything Other than "Lead" in Column E,Was Material Ever Previously Lead?],F4455,Table15[Customer-Owned Portion],N4455),Table15[Unique ID],0),0)))</f>
        <v>Non-lead</v>
      </c>
      <c r="W4455" s="189"/>
    </row>
    <row r="4456" spans="1:23" s="190" customFormat="1" ht="56.25" x14ac:dyDescent="0.25">
      <c r="A4456" s="180" t="s">
        <v>225</v>
      </c>
      <c r="B4456" s="181" t="s">
        <v>8102</v>
      </c>
      <c r="C4456" s="182" t="s">
        <v>225</v>
      </c>
      <c r="D4456" s="183" t="s">
        <v>36</v>
      </c>
      <c r="E4456" s="181" t="s">
        <v>35</v>
      </c>
      <c r="F4456" s="183" t="s">
        <v>35</v>
      </c>
      <c r="G4456" s="181" t="s">
        <v>7393</v>
      </c>
      <c r="H4456" s="184" t="s">
        <v>7090</v>
      </c>
      <c r="I4456" s="185" t="s">
        <v>190</v>
      </c>
      <c r="J4456" s="181" t="s">
        <v>35</v>
      </c>
      <c r="K4456" s="181" t="s">
        <v>225</v>
      </c>
      <c r="L4456" s="186" t="s">
        <v>225</v>
      </c>
      <c r="M4456" s="187" t="s">
        <v>225</v>
      </c>
      <c r="N4456" s="183" t="s">
        <v>36</v>
      </c>
      <c r="O4456" s="181" t="s">
        <v>7393</v>
      </c>
      <c r="P4456" s="184" t="s">
        <v>7090</v>
      </c>
      <c r="Q4456" s="185" t="s">
        <v>190</v>
      </c>
      <c r="R4456" s="181" t="s">
        <v>35</v>
      </c>
      <c r="S4456" s="181" t="s">
        <v>225</v>
      </c>
      <c r="T4456" s="186" t="s">
        <v>225</v>
      </c>
      <c r="U4456" s="187" t="s">
        <v>225</v>
      </c>
      <c r="V4456" s="188" t="str" cm="1">
        <f t="array" ref="V4456">IF(SUM(LEN(A4456:U4456))=0,"",IF(OR(OR(ISBLANK(E4456),SUM(LEN(B4456),LEN(C4456))=0),AND(NOT(D4456="Unknown"),ISBLANK(I4456)),AND(NOT(N4456="Unknown"),ISBLANK(Q4456))),"Missing Information", INDEX(Table15[Entire Service Line Classification], MATCH(SUMIFS(Table15[Unique ID],Table15[System-Owned Portion],D4456,Table15[If Material Anything Other than "Lead" in Column E,Was Material Ever Previously Lead?],F4456,Table15[Customer-Owned Portion],N4456),Table15[Unique ID],0),0)))</f>
        <v>Non-lead</v>
      </c>
      <c r="W4456" s="189"/>
    </row>
    <row r="4457" spans="1:23" s="190" customFormat="1" ht="56.25" x14ac:dyDescent="0.25">
      <c r="A4457" s="180" t="s">
        <v>225</v>
      </c>
      <c r="B4457" s="181" t="s">
        <v>8103</v>
      </c>
      <c r="C4457" s="182" t="s">
        <v>225</v>
      </c>
      <c r="D4457" s="183" t="s">
        <v>36</v>
      </c>
      <c r="E4457" s="181" t="s">
        <v>35</v>
      </c>
      <c r="F4457" s="183" t="s">
        <v>35</v>
      </c>
      <c r="G4457" s="181" t="s">
        <v>7393</v>
      </c>
      <c r="H4457" s="184" t="s">
        <v>7090</v>
      </c>
      <c r="I4457" s="185" t="s">
        <v>190</v>
      </c>
      <c r="J4457" s="181" t="s">
        <v>35</v>
      </c>
      <c r="K4457" s="181" t="s">
        <v>225</v>
      </c>
      <c r="L4457" s="186" t="s">
        <v>225</v>
      </c>
      <c r="M4457" s="187" t="s">
        <v>225</v>
      </c>
      <c r="N4457" s="183" t="s">
        <v>36</v>
      </c>
      <c r="O4457" s="181" t="s">
        <v>7393</v>
      </c>
      <c r="P4457" s="184" t="s">
        <v>7090</v>
      </c>
      <c r="Q4457" s="185" t="s">
        <v>190</v>
      </c>
      <c r="R4457" s="181" t="s">
        <v>35</v>
      </c>
      <c r="S4457" s="181" t="s">
        <v>225</v>
      </c>
      <c r="T4457" s="186" t="s">
        <v>225</v>
      </c>
      <c r="U4457" s="187" t="s">
        <v>225</v>
      </c>
      <c r="V4457" s="188" t="str" cm="1">
        <f t="array" ref="V4457">IF(SUM(LEN(A4457:U4457))=0,"",IF(OR(OR(ISBLANK(E4457),SUM(LEN(B4457),LEN(C4457))=0),AND(NOT(D4457="Unknown"),ISBLANK(I4457)),AND(NOT(N4457="Unknown"),ISBLANK(Q4457))),"Missing Information", INDEX(Table15[Entire Service Line Classification], MATCH(SUMIFS(Table15[Unique ID],Table15[System-Owned Portion],D4457,Table15[If Material Anything Other than "Lead" in Column E,Was Material Ever Previously Lead?],F4457,Table15[Customer-Owned Portion],N4457),Table15[Unique ID],0),0)))</f>
        <v>Non-lead</v>
      </c>
      <c r="W4457" s="189"/>
    </row>
    <row r="4458" spans="1:23" s="190" customFormat="1" ht="56.25" x14ac:dyDescent="0.25">
      <c r="A4458" s="180" t="s">
        <v>225</v>
      </c>
      <c r="B4458" s="181" t="s">
        <v>8104</v>
      </c>
      <c r="C4458" s="182" t="s">
        <v>225</v>
      </c>
      <c r="D4458" s="183" t="s">
        <v>36</v>
      </c>
      <c r="E4458" s="181" t="s">
        <v>35</v>
      </c>
      <c r="F4458" s="183" t="s">
        <v>35</v>
      </c>
      <c r="G4458" s="181" t="s">
        <v>7393</v>
      </c>
      <c r="H4458" s="184" t="s">
        <v>7090</v>
      </c>
      <c r="I4458" s="185" t="s">
        <v>190</v>
      </c>
      <c r="J4458" s="181" t="s">
        <v>35</v>
      </c>
      <c r="K4458" s="181" t="s">
        <v>225</v>
      </c>
      <c r="L4458" s="186" t="s">
        <v>225</v>
      </c>
      <c r="M4458" s="187" t="s">
        <v>225</v>
      </c>
      <c r="N4458" s="183" t="s">
        <v>36</v>
      </c>
      <c r="O4458" s="181" t="s">
        <v>7393</v>
      </c>
      <c r="P4458" s="184" t="s">
        <v>7090</v>
      </c>
      <c r="Q4458" s="185" t="s">
        <v>190</v>
      </c>
      <c r="R4458" s="181" t="s">
        <v>35</v>
      </c>
      <c r="S4458" s="181" t="s">
        <v>225</v>
      </c>
      <c r="T4458" s="186" t="s">
        <v>225</v>
      </c>
      <c r="U4458" s="187" t="s">
        <v>225</v>
      </c>
      <c r="V4458" s="188" t="str" cm="1">
        <f t="array" ref="V4458">IF(SUM(LEN(A4458:U4458))=0,"",IF(OR(OR(ISBLANK(E4458),SUM(LEN(B4458),LEN(C4458))=0),AND(NOT(D4458="Unknown"),ISBLANK(I4458)),AND(NOT(N4458="Unknown"),ISBLANK(Q4458))),"Missing Information", INDEX(Table15[Entire Service Line Classification], MATCH(SUMIFS(Table15[Unique ID],Table15[System-Owned Portion],D4458,Table15[If Material Anything Other than "Lead" in Column E,Was Material Ever Previously Lead?],F4458,Table15[Customer-Owned Portion],N4458),Table15[Unique ID],0),0)))</f>
        <v>Non-lead</v>
      </c>
      <c r="W4458" s="189"/>
    </row>
    <row r="4459" spans="1:23" s="190" customFormat="1" ht="56.25" x14ac:dyDescent="0.25">
      <c r="A4459" s="180" t="s">
        <v>225</v>
      </c>
      <c r="B4459" s="181" t="s">
        <v>8105</v>
      </c>
      <c r="C4459" s="182" t="s">
        <v>225</v>
      </c>
      <c r="D4459" s="183" t="s">
        <v>36</v>
      </c>
      <c r="E4459" s="181" t="s">
        <v>35</v>
      </c>
      <c r="F4459" s="183" t="s">
        <v>35</v>
      </c>
      <c r="G4459" s="181" t="s">
        <v>7393</v>
      </c>
      <c r="H4459" s="184" t="s">
        <v>7090</v>
      </c>
      <c r="I4459" s="185" t="s">
        <v>190</v>
      </c>
      <c r="J4459" s="181" t="s">
        <v>35</v>
      </c>
      <c r="K4459" s="181" t="s">
        <v>225</v>
      </c>
      <c r="L4459" s="186" t="s">
        <v>225</v>
      </c>
      <c r="M4459" s="187" t="s">
        <v>225</v>
      </c>
      <c r="N4459" s="183" t="s">
        <v>36</v>
      </c>
      <c r="O4459" s="181" t="s">
        <v>7393</v>
      </c>
      <c r="P4459" s="184" t="s">
        <v>7090</v>
      </c>
      <c r="Q4459" s="185" t="s">
        <v>190</v>
      </c>
      <c r="R4459" s="181" t="s">
        <v>35</v>
      </c>
      <c r="S4459" s="181" t="s">
        <v>225</v>
      </c>
      <c r="T4459" s="186" t="s">
        <v>225</v>
      </c>
      <c r="U4459" s="187" t="s">
        <v>225</v>
      </c>
      <c r="V4459" s="188" t="str" cm="1">
        <f t="array" ref="V4459">IF(SUM(LEN(A4459:U4459))=0,"",IF(OR(OR(ISBLANK(E4459),SUM(LEN(B4459),LEN(C4459))=0),AND(NOT(D4459="Unknown"),ISBLANK(I4459)),AND(NOT(N4459="Unknown"),ISBLANK(Q4459))),"Missing Information", INDEX(Table15[Entire Service Line Classification], MATCH(SUMIFS(Table15[Unique ID],Table15[System-Owned Portion],D4459,Table15[If Material Anything Other than "Lead" in Column E,Was Material Ever Previously Lead?],F4459,Table15[Customer-Owned Portion],N4459),Table15[Unique ID],0),0)))</f>
        <v>Non-lead</v>
      </c>
      <c r="W4459" s="189"/>
    </row>
    <row r="4460" spans="1:23" s="190" customFormat="1" ht="56.25" x14ac:dyDescent="0.25">
      <c r="A4460" s="180" t="s">
        <v>225</v>
      </c>
      <c r="B4460" s="181" t="s">
        <v>8106</v>
      </c>
      <c r="C4460" s="182" t="s">
        <v>225</v>
      </c>
      <c r="D4460" s="183" t="s">
        <v>36</v>
      </c>
      <c r="E4460" s="181" t="s">
        <v>35</v>
      </c>
      <c r="F4460" s="183" t="s">
        <v>35</v>
      </c>
      <c r="G4460" s="181" t="s">
        <v>7393</v>
      </c>
      <c r="H4460" s="184" t="s">
        <v>7090</v>
      </c>
      <c r="I4460" s="185" t="s">
        <v>190</v>
      </c>
      <c r="J4460" s="181" t="s">
        <v>35</v>
      </c>
      <c r="K4460" s="181" t="s">
        <v>225</v>
      </c>
      <c r="L4460" s="186" t="s">
        <v>225</v>
      </c>
      <c r="M4460" s="187" t="s">
        <v>225</v>
      </c>
      <c r="N4460" s="183" t="s">
        <v>36</v>
      </c>
      <c r="O4460" s="181" t="s">
        <v>7393</v>
      </c>
      <c r="P4460" s="184" t="s">
        <v>7090</v>
      </c>
      <c r="Q4460" s="185" t="s">
        <v>190</v>
      </c>
      <c r="R4460" s="181" t="s">
        <v>35</v>
      </c>
      <c r="S4460" s="181" t="s">
        <v>225</v>
      </c>
      <c r="T4460" s="186" t="s">
        <v>225</v>
      </c>
      <c r="U4460" s="187" t="s">
        <v>225</v>
      </c>
      <c r="V4460" s="188" t="str" cm="1">
        <f t="array" ref="V4460">IF(SUM(LEN(A4460:U4460))=0,"",IF(OR(OR(ISBLANK(E4460),SUM(LEN(B4460),LEN(C4460))=0),AND(NOT(D4460="Unknown"),ISBLANK(I4460)),AND(NOT(N4460="Unknown"),ISBLANK(Q4460))),"Missing Information", INDEX(Table15[Entire Service Line Classification], MATCH(SUMIFS(Table15[Unique ID],Table15[System-Owned Portion],D4460,Table15[If Material Anything Other than "Lead" in Column E,Was Material Ever Previously Lead?],F4460,Table15[Customer-Owned Portion],N4460),Table15[Unique ID],0),0)))</f>
        <v>Non-lead</v>
      </c>
      <c r="W4460" s="189"/>
    </row>
    <row r="4461" spans="1:23" s="190" customFormat="1" ht="56.25" x14ac:dyDescent="0.25">
      <c r="A4461" s="180" t="s">
        <v>225</v>
      </c>
      <c r="B4461" s="181" t="s">
        <v>8107</v>
      </c>
      <c r="C4461" s="182" t="s">
        <v>225</v>
      </c>
      <c r="D4461" s="183" t="s">
        <v>36</v>
      </c>
      <c r="E4461" s="181" t="s">
        <v>35</v>
      </c>
      <c r="F4461" s="183" t="s">
        <v>35</v>
      </c>
      <c r="G4461" s="181" t="s">
        <v>7393</v>
      </c>
      <c r="H4461" s="184" t="s">
        <v>7090</v>
      </c>
      <c r="I4461" s="185" t="s">
        <v>190</v>
      </c>
      <c r="J4461" s="181" t="s">
        <v>35</v>
      </c>
      <c r="K4461" s="181" t="s">
        <v>225</v>
      </c>
      <c r="L4461" s="186" t="s">
        <v>225</v>
      </c>
      <c r="M4461" s="187" t="s">
        <v>225</v>
      </c>
      <c r="N4461" s="183" t="s">
        <v>36</v>
      </c>
      <c r="O4461" s="181" t="s">
        <v>7393</v>
      </c>
      <c r="P4461" s="184" t="s">
        <v>7090</v>
      </c>
      <c r="Q4461" s="185" t="s">
        <v>190</v>
      </c>
      <c r="R4461" s="181" t="s">
        <v>35</v>
      </c>
      <c r="S4461" s="181" t="s">
        <v>225</v>
      </c>
      <c r="T4461" s="186" t="s">
        <v>225</v>
      </c>
      <c r="U4461" s="187" t="s">
        <v>225</v>
      </c>
      <c r="V4461" s="188" t="str" cm="1">
        <f t="array" ref="V4461">IF(SUM(LEN(A4461:U4461))=0,"",IF(OR(OR(ISBLANK(E4461),SUM(LEN(B4461),LEN(C4461))=0),AND(NOT(D4461="Unknown"),ISBLANK(I4461)),AND(NOT(N4461="Unknown"),ISBLANK(Q4461))),"Missing Information", INDEX(Table15[Entire Service Line Classification], MATCH(SUMIFS(Table15[Unique ID],Table15[System-Owned Portion],D4461,Table15[If Material Anything Other than "Lead" in Column E,Was Material Ever Previously Lead?],F4461,Table15[Customer-Owned Portion],N4461),Table15[Unique ID],0),0)))</f>
        <v>Non-lead</v>
      </c>
      <c r="W4461" s="189"/>
    </row>
    <row r="4462" spans="1:23" s="190" customFormat="1" ht="56.25" x14ac:dyDescent="0.25">
      <c r="A4462" s="180" t="s">
        <v>225</v>
      </c>
      <c r="B4462" s="181" t="s">
        <v>8108</v>
      </c>
      <c r="C4462" s="182" t="s">
        <v>225</v>
      </c>
      <c r="D4462" s="183" t="s">
        <v>36</v>
      </c>
      <c r="E4462" s="181" t="s">
        <v>35</v>
      </c>
      <c r="F4462" s="183" t="s">
        <v>35</v>
      </c>
      <c r="G4462" s="181" t="s">
        <v>7437</v>
      </c>
      <c r="H4462" s="184" t="s">
        <v>7090</v>
      </c>
      <c r="I4462" s="185" t="s">
        <v>190</v>
      </c>
      <c r="J4462" s="181" t="s">
        <v>35</v>
      </c>
      <c r="K4462" s="181" t="s">
        <v>225</v>
      </c>
      <c r="L4462" s="186" t="s">
        <v>225</v>
      </c>
      <c r="M4462" s="187" t="s">
        <v>225</v>
      </c>
      <c r="N4462" s="183" t="s">
        <v>36</v>
      </c>
      <c r="O4462" s="181" t="s">
        <v>7437</v>
      </c>
      <c r="P4462" s="184" t="s">
        <v>7090</v>
      </c>
      <c r="Q4462" s="185" t="s">
        <v>190</v>
      </c>
      <c r="R4462" s="181" t="s">
        <v>35</v>
      </c>
      <c r="S4462" s="181" t="s">
        <v>225</v>
      </c>
      <c r="T4462" s="186" t="s">
        <v>225</v>
      </c>
      <c r="U4462" s="187" t="s">
        <v>225</v>
      </c>
      <c r="V4462" s="188" t="str" cm="1">
        <f t="array" ref="V4462">IF(SUM(LEN(A4462:U4462))=0,"",IF(OR(OR(ISBLANK(E4462),SUM(LEN(B4462),LEN(C4462))=0),AND(NOT(D4462="Unknown"),ISBLANK(I4462)),AND(NOT(N4462="Unknown"),ISBLANK(Q4462))),"Missing Information", INDEX(Table15[Entire Service Line Classification], MATCH(SUMIFS(Table15[Unique ID],Table15[System-Owned Portion],D4462,Table15[If Material Anything Other than "Lead" in Column E,Was Material Ever Previously Lead?],F4462,Table15[Customer-Owned Portion],N4462),Table15[Unique ID],0),0)))</f>
        <v>Non-lead</v>
      </c>
      <c r="W4462" s="189"/>
    </row>
    <row r="4463" spans="1:23" s="190" customFormat="1" ht="56.25" x14ac:dyDescent="0.25">
      <c r="A4463" s="180" t="s">
        <v>225</v>
      </c>
      <c r="B4463" s="181" t="s">
        <v>8109</v>
      </c>
      <c r="C4463" s="182" t="s">
        <v>225</v>
      </c>
      <c r="D4463" s="183" t="s">
        <v>36</v>
      </c>
      <c r="E4463" s="181" t="s">
        <v>35</v>
      </c>
      <c r="F4463" s="183" t="s">
        <v>35</v>
      </c>
      <c r="G4463" s="181" t="s">
        <v>7442</v>
      </c>
      <c r="H4463" s="184" t="s">
        <v>7090</v>
      </c>
      <c r="I4463" s="185" t="s">
        <v>190</v>
      </c>
      <c r="J4463" s="181" t="s">
        <v>35</v>
      </c>
      <c r="K4463" s="181" t="s">
        <v>225</v>
      </c>
      <c r="L4463" s="186" t="s">
        <v>225</v>
      </c>
      <c r="M4463" s="187" t="s">
        <v>225</v>
      </c>
      <c r="N4463" s="183" t="s">
        <v>36</v>
      </c>
      <c r="O4463" s="181" t="s">
        <v>7442</v>
      </c>
      <c r="P4463" s="184" t="s">
        <v>7090</v>
      </c>
      <c r="Q4463" s="185" t="s">
        <v>190</v>
      </c>
      <c r="R4463" s="181" t="s">
        <v>35</v>
      </c>
      <c r="S4463" s="181" t="s">
        <v>225</v>
      </c>
      <c r="T4463" s="186" t="s">
        <v>225</v>
      </c>
      <c r="U4463" s="187" t="s">
        <v>225</v>
      </c>
      <c r="V4463" s="188" t="str" cm="1">
        <f t="array" ref="V4463">IF(SUM(LEN(A4463:U4463))=0,"",IF(OR(OR(ISBLANK(E4463),SUM(LEN(B4463),LEN(C4463))=0),AND(NOT(D4463="Unknown"),ISBLANK(I4463)),AND(NOT(N4463="Unknown"),ISBLANK(Q4463))),"Missing Information", INDEX(Table15[Entire Service Line Classification], MATCH(SUMIFS(Table15[Unique ID],Table15[System-Owned Portion],D4463,Table15[If Material Anything Other than "Lead" in Column E,Was Material Ever Previously Lead?],F4463,Table15[Customer-Owned Portion],N4463),Table15[Unique ID],0),0)))</f>
        <v>Non-lead</v>
      </c>
      <c r="W4463" s="189"/>
    </row>
    <row r="4464" spans="1:23" s="190" customFormat="1" ht="56.25" x14ac:dyDescent="0.25">
      <c r="A4464" s="180" t="s">
        <v>225</v>
      </c>
      <c r="B4464" s="181" t="s">
        <v>8110</v>
      </c>
      <c r="C4464" s="182" t="s">
        <v>225</v>
      </c>
      <c r="D4464" s="183" t="s">
        <v>36</v>
      </c>
      <c r="E4464" s="181" t="s">
        <v>35</v>
      </c>
      <c r="F4464" s="183" t="s">
        <v>35</v>
      </c>
      <c r="G4464" s="181" t="s">
        <v>7393</v>
      </c>
      <c r="H4464" s="184" t="s">
        <v>7090</v>
      </c>
      <c r="I4464" s="185" t="s">
        <v>190</v>
      </c>
      <c r="J4464" s="181" t="s">
        <v>35</v>
      </c>
      <c r="K4464" s="181" t="s">
        <v>225</v>
      </c>
      <c r="L4464" s="186" t="s">
        <v>225</v>
      </c>
      <c r="M4464" s="187" t="s">
        <v>225</v>
      </c>
      <c r="N4464" s="183" t="s">
        <v>36</v>
      </c>
      <c r="O4464" s="181" t="s">
        <v>7393</v>
      </c>
      <c r="P4464" s="184" t="s">
        <v>7090</v>
      </c>
      <c r="Q4464" s="185" t="s">
        <v>190</v>
      </c>
      <c r="R4464" s="181" t="s">
        <v>35</v>
      </c>
      <c r="S4464" s="181" t="s">
        <v>225</v>
      </c>
      <c r="T4464" s="186" t="s">
        <v>225</v>
      </c>
      <c r="U4464" s="187" t="s">
        <v>225</v>
      </c>
      <c r="V4464" s="188" t="str" cm="1">
        <f t="array" ref="V4464">IF(SUM(LEN(A4464:U4464))=0,"",IF(OR(OR(ISBLANK(E4464),SUM(LEN(B4464),LEN(C4464))=0),AND(NOT(D4464="Unknown"),ISBLANK(I4464)),AND(NOT(N4464="Unknown"),ISBLANK(Q4464))),"Missing Information", INDEX(Table15[Entire Service Line Classification], MATCH(SUMIFS(Table15[Unique ID],Table15[System-Owned Portion],D4464,Table15[If Material Anything Other than "Lead" in Column E,Was Material Ever Previously Lead?],F4464,Table15[Customer-Owned Portion],N4464),Table15[Unique ID],0),0)))</f>
        <v>Non-lead</v>
      </c>
      <c r="W4464" s="189"/>
    </row>
    <row r="4465" spans="1:23" s="190" customFormat="1" ht="56.25" x14ac:dyDescent="0.25">
      <c r="A4465" s="180" t="s">
        <v>225</v>
      </c>
      <c r="B4465" s="181" t="s">
        <v>8111</v>
      </c>
      <c r="C4465" s="182" t="s">
        <v>225</v>
      </c>
      <c r="D4465" s="183" t="s">
        <v>36</v>
      </c>
      <c r="E4465" s="181" t="s">
        <v>35</v>
      </c>
      <c r="F4465" s="183" t="s">
        <v>35</v>
      </c>
      <c r="G4465" s="181" t="s">
        <v>7442</v>
      </c>
      <c r="H4465" s="184" t="s">
        <v>7090</v>
      </c>
      <c r="I4465" s="185" t="s">
        <v>190</v>
      </c>
      <c r="J4465" s="181" t="s">
        <v>35</v>
      </c>
      <c r="K4465" s="181" t="s">
        <v>225</v>
      </c>
      <c r="L4465" s="186" t="s">
        <v>225</v>
      </c>
      <c r="M4465" s="187" t="s">
        <v>225</v>
      </c>
      <c r="N4465" s="183" t="s">
        <v>36</v>
      </c>
      <c r="O4465" s="181" t="s">
        <v>7442</v>
      </c>
      <c r="P4465" s="184" t="s">
        <v>7090</v>
      </c>
      <c r="Q4465" s="185" t="s">
        <v>190</v>
      </c>
      <c r="R4465" s="181" t="s">
        <v>35</v>
      </c>
      <c r="S4465" s="181" t="s">
        <v>225</v>
      </c>
      <c r="T4465" s="186" t="s">
        <v>225</v>
      </c>
      <c r="U4465" s="187" t="s">
        <v>225</v>
      </c>
      <c r="V4465" s="188" t="str" cm="1">
        <f t="array" ref="V4465">IF(SUM(LEN(A4465:U4465))=0,"",IF(OR(OR(ISBLANK(E4465),SUM(LEN(B4465),LEN(C4465))=0),AND(NOT(D4465="Unknown"),ISBLANK(I4465)),AND(NOT(N4465="Unknown"),ISBLANK(Q4465))),"Missing Information", INDEX(Table15[Entire Service Line Classification], MATCH(SUMIFS(Table15[Unique ID],Table15[System-Owned Portion],D4465,Table15[If Material Anything Other than "Lead" in Column E,Was Material Ever Previously Lead?],F4465,Table15[Customer-Owned Portion],N4465),Table15[Unique ID],0),0)))</f>
        <v>Non-lead</v>
      </c>
      <c r="W4465" s="189"/>
    </row>
    <row r="4466" spans="1:23" s="190" customFormat="1" ht="56.25" x14ac:dyDescent="0.25">
      <c r="A4466" s="180" t="s">
        <v>225</v>
      </c>
      <c r="B4466" s="181" t="s">
        <v>8112</v>
      </c>
      <c r="C4466" s="182" t="s">
        <v>225</v>
      </c>
      <c r="D4466" s="183" t="s">
        <v>36</v>
      </c>
      <c r="E4466" s="181" t="s">
        <v>35</v>
      </c>
      <c r="F4466" s="183" t="s">
        <v>35</v>
      </c>
      <c r="G4466" s="181" t="s">
        <v>7603</v>
      </c>
      <c r="H4466" s="184" t="s">
        <v>7090</v>
      </c>
      <c r="I4466" s="185" t="s">
        <v>190</v>
      </c>
      <c r="J4466" s="181" t="s">
        <v>35</v>
      </c>
      <c r="K4466" s="181" t="s">
        <v>225</v>
      </c>
      <c r="L4466" s="186" t="s">
        <v>225</v>
      </c>
      <c r="M4466" s="187" t="s">
        <v>225</v>
      </c>
      <c r="N4466" s="183" t="s">
        <v>36</v>
      </c>
      <c r="O4466" s="181" t="s">
        <v>7603</v>
      </c>
      <c r="P4466" s="184" t="s">
        <v>7090</v>
      </c>
      <c r="Q4466" s="185" t="s">
        <v>190</v>
      </c>
      <c r="R4466" s="181" t="s">
        <v>35</v>
      </c>
      <c r="S4466" s="181" t="s">
        <v>225</v>
      </c>
      <c r="T4466" s="186" t="s">
        <v>225</v>
      </c>
      <c r="U4466" s="187" t="s">
        <v>225</v>
      </c>
      <c r="V4466" s="188" t="str" cm="1">
        <f t="array" ref="V4466">IF(SUM(LEN(A4466:U4466))=0,"",IF(OR(OR(ISBLANK(E4466),SUM(LEN(B4466),LEN(C4466))=0),AND(NOT(D4466="Unknown"),ISBLANK(I4466)),AND(NOT(N4466="Unknown"),ISBLANK(Q4466))),"Missing Information", INDEX(Table15[Entire Service Line Classification], MATCH(SUMIFS(Table15[Unique ID],Table15[System-Owned Portion],D4466,Table15[If Material Anything Other than "Lead" in Column E,Was Material Ever Previously Lead?],F4466,Table15[Customer-Owned Portion],N4466),Table15[Unique ID],0),0)))</f>
        <v>Non-lead</v>
      </c>
      <c r="W4466" s="189"/>
    </row>
    <row r="4467" spans="1:23" s="190" customFormat="1" ht="56.25" x14ac:dyDescent="0.25">
      <c r="A4467" s="180" t="s">
        <v>225</v>
      </c>
      <c r="B4467" s="181" t="s">
        <v>8112</v>
      </c>
      <c r="C4467" s="182" t="s">
        <v>225</v>
      </c>
      <c r="D4467" s="183" t="s">
        <v>36</v>
      </c>
      <c r="E4467" s="181" t="s">
        <v>35</v>
      </c>
      <c r="F4467" s="183" t="s">
        <v>35</v>
      </c>
      <c r="G4467" s="181" t="s">
        <v>7603</v>
      </c>
      <c r="H4467" s="184" t="s">
        <v>7121</v>
      </c>
      <c r="I4467" s="185" t="s">
        <v>190</v>
      </c>
      <c r="J4467" s="181" t="s">
        <v>35</v>
      </c>
      <c r="K4467" s="181" t="s">
        <v>225</v>
      </c>
      <c r="L4467" s="186" t="s">
        <v>225</v>
      </c>
      <c r="M4467" s="187" t="s">
        <v>225</v>
      </c>
      <c r="N4467" s="183" t="s">
        <v>36</v>
      </c>
      <c r="O4467" s="181" t="s">
        <v>7603</v>
      </c>
      <c r="P4467" s="184" t="s">
        <v>7121</v>
      </c>
      <c r="Q4467" s="185" t="s">
        <v>190</v>
      </c>
      <c r="R4467" s="181" t="s">
        <v>35</v>
      </c>
      <c r="S4467" s="181" t="s">
        <v>225</v>
      </c>
      <c r="T4467" s="186" t="s">
        <v>225</v>
      </c>
      <c r="U4467" s="187" t="s">
        <v>225</v>
      </c>
      <c r="V4467" s="188" t="str" cm="1">
        <f t="array" ref="V4467">IF(SUM(LEN(A4467:U4467))=0,"",IF(OR(OR(ISBLANK(E4467),SUM(LEN(B4467),LEN(C4467))=0),AND(NOT(D4467="Unknown"),ISBLANK(I4467)),AND(NOT(N4467="Unknown"),ISBLANK(Q4467))),"Missing Information", INDEX(Table15[Entire Service Line Classification], MATCH(SUMIFS(Table15[Unique ID],Table15[System-Owned Portion],D4467,Table15[If Material Anything Other than "Lead" in Column E,Was Material Ever Previously Lead?],F4467,Table15[Customer-Owned Portion],N4467),Table15[Unique ID],0),0)))</f>
        <v>Non-lead</v>
      </c>
      <c r="W4467" s="189"/>
    </row>
    <row r="4468" spans="1:23" s="190" customFormat="1" ht="56.25" x14ac:dyDescent="0.25">
      <c r="A4468" s="180" t="s">
        <v>225</v>
      </c>
      <c r="B4468" s="181" t="s">
        <v>8113</v>
      </c>
      <c r="C4468" s="182" t="s">
        <v>225</v>
      </c>
      <c r="D4468" s="183" t="s">
        <v>36</v>
      </c>
      <c r="E4468" s="181" t="s">
        <v>35</v>
      </c>
      <c r="F4468" s="183" t="s">
        <v>35</v>
      </c>
      <c r="G4468" s="181" t="s">
        <v>7603</v>
      </c>
      <c r="H4468" s="184" t="s">
        <v>7090</v>
      </c>
      <c r="I4468" s="185" t="s">
        <v>190</v>
      </c>
      <c r="J4468" s="181" t="s">
        <v>35</v>
      </c>
      <c r="K4468" s="181" t="s">
        <v>225</v>
      </c>
      <c r="L4468" s="186" t="s">
        <v>225</v>
      </c>
      <c r="M4468" s="187" t="s">
        <v>225</v>
      </c>
      <c r="N4468" s="183" t="s">
        <v>36</v>
      </c>
      <c r="O4468" s="181" t="s">
        <v>7603</v>
      </c>
      <c r="P4468" s="184" t="s">
        <v>7090</v>
      </c>
      <c r="Q4468" s="185" t="s">
        <v>190</v>
      </c>
      <c r="R4468" s="181" t="s">
        <v>35</v>
      </c>
      <c r="S4468" s="181" t="s">
        <v>225</v>
      </c>
      <c r="T4468" s="186" t="s">
        <v>225</v>
      </c>
      <c r="U4468" s="187" t="s">
        <v>225</v>
      </c>
      <c r="V4468" s="188" t="str" cm="1">
        <f t="array" ref="V4468">IF(SUM(LEN(A4468:U4468))=0,"",IF(OR(OR(ISBLANK(E4468),SUM(LEN(B4468),LEN(C4468))=0),AND(NOT(D4468="Unknown"),ISBLANK(I4468)),AND(NOT(N4468="Unknown"),ISBLANK(Q4468))),"Missing Information", INDEX(Table15[Entire Service Line Classification], MATCH(SUMIFS(Table15[Unique ID],Table15[System-Owned Portion],D4468,Table15[If Material Anything Other than "Lead" in Column E,Was Material Ever Previously Lead?],F4468,Table15[Customer-Owned Portion],N4468),Table15[Unique ID],0),0)))</f>
        <v>Non-lead</v>
      </c>
      <c r="W4468" s="189"/>
    </row>
    <row r="4469" spans="1:23" s="190" customFormat="1" ht="56.25" x14ac:dyDescent="0.25">
      <c r="A4469" s="180" t="s">
        <v>225</v>
      </c>
      <c r="B4469" s="181" t="s">
        <v>8114</v>
      </c>
      <c r="C4469" s="182" t="s">
        <v>225</v>
      </c>
      <c r="D4469" s="183" t="s">
        <v>36</v>
      </c>
      <c r="E4469" s="181" t="s">
        <v>35</v>
      </c>
      <c r="F4469" s="183" t="s">
        <v>35</v>
      </c>
      <c r="G4469" s="181" t="s">
        <v>7400</v>
      </c>
      <c r="H4469" s="184" t="s">
        <v>7121</v>
      </c>
      <c r="I4469" s="185" t="s">
        <v>190</v>
      </c>
      <c r="J4469" s="181" t="s">
        <v>35</v>
      </c>
      <c r="K4469" s="181" t="s">
        <v>225</v>
      </c>
      <c r="L4469" s="186" t="s">
        <v>225</v>
      </c>
      <c r="M4469" s="187" t="s">
        <v>225</v>
      </c>
      <c r="N4469" s="183" t="s">
        <v>36</v>
      </c>
      <c r="O4469" s="181" t="s">
        <v>7400</v>
      </c>
      <c r="P4469" s="184" t="s">
        <v>7121</v>
      </c>
      <c r="Q4469" s="185" t="s">
        <v>190</v>
      </c>
      <c r="R4469" s="181" t="s">
        <v>35</v>
      </c>
      <c r="S4469" s="181" t="s">
        <v>225</v>
      </c>
      <c r="T4469" s="186" t="s">
        <v>225</v>
      </c>
      <c r="U4469" s="187" t="s">
        <v>225</v>
      </c>
      <c r="V4469" s="188" t="str" cm="1">
        <f t="array" ref="V4469">IF(SUM(LEN(A4469:U4469))=0,"",IF(OR(OR(ISBLANK(E4469),SUM(LEN(B4469),LEN(C4469))=0),AND(NOT(D4469="Unknown"),ISBLANK(I4469)),AND(NOT(N4469="Unknown"),ISBLANK(Q4469))),"Missing Information", INDEX(Table15[Entire Service Line Classification], MATCH(SUMIFS(Table15[Unique ID],Table15[System-Owned Portion],D4469,Table15[If Material Anything Other than "Lead" in Column E,Was Material Ever Previously Lead?],F4469,Table15[Customer-Owned Portion],N4469),Table15[Unique ID],0),0)))</f>
        <v>Non-lead</v>
      </c>
      <c r="W4469" s="189"/>
    </row>
    <row r="4470" spans="1:23" s="190" customFormat="1" ht="56.25" x14ac:dyDescent="0.25">
      <c r="A4470" s="180" t="s">
        <v>225</v>
      </c>
      <c r="B4470" s="181" t="s">
        <v>8114</v>
      </c>
      <c r="C4470" s="182" t="s">
        <v>225</v>
      </c>
      <c r="D4470" s="183" t="s">
        <v>36</v>
      </c>
      <c r="E4470" s="181" t="s">
        <v>35</v>
      </c>
      <c r="F4470" s="183" t="s">
        <v>35</v>
      </c>
      <c r="G4470" s="181" t="s">
        <v>7400</v>
      </c>
      <c r="H4470" s="184" t="s">
        <v>7090</v>
      </c>
      <c r="I4470" s="185" t="s">
        <v>190</v>
      </c>
      <c r="J4470" s="181" t="s">
        <v>35</v>
      </c>
      <c r="K4470" s="181" t="s">
        <v>225</v>
      </c>
      <c r="L4470" s="186" t="s">
        <v>225</v>
      </c>
      <c r="M4470" s="187" t="s">
        <v>225</v>
      </c>
      <c r="N4470" s="183" t="s">
        <v>36</v>
      </c>
      <c r="O4470" s="181" t="s">
        <v>7400</v>
      </c>
      <c r="P4470" s="184" t="s">
        <v>7090</v>
      </c>
      <c r="Q4470" s="185" t="s">
        <v>190</v>
      </c>
      <c r="R4470" s="181" t="s">
        <v>35</v>
      </c>
      <c r="S4470" s="181" t="s">
        <v>225</v>
      </c>
      <c r="T4470" s="186" t="s">
        <v>225</v>
      </c>
      <c r="U4470" s="187" t="s">
        <v>225</v>
      </c>
      <c r="V4470" s="188" t="str" cm="1">
        <f t="array" ref="V4470">IF(SUM(LEN(A4470:U4470))=0,"",IF(OR(OR(ISBLANK(E4470),SUM(LEN(B4470),LEN(C4470))=0),AND(NOT(D4470="Unknown"),ISBLANK(I4470)),AND(NOT(N4470="Unknown"),ISBLANK(Q4470))),"Missing Information", INDEX(Table15[Entire Service Line Classification], MATCH(SUMIFS(Table15[Unique ID],Table15[System-Owned Portion],D4470,Table15[If Material Anything Other than "Lead" in Column E,Was Material Ever Previously Lead?],F4470,Table15[Customer-Owned Portion],N4470),Table15[Unique ID],0),0)))</f>
        <v>Non-lead</v>
      </c>
      <c r="W4470" s="189"/>
    </row>
    <row r="4471" spans="1:23" s="190" customFormat="1" ht="56.25" x14ac:dyDescent="0.25">
      <c r="A4471" s="180" t="s">
        <v>225</v>
      </c>
      <c r="B4471" s="181" t="s">
        <v>8115</v>
      </c>
      <c r="C4471" s="182" t="s">
        <v>225</v>
      </c>
      <c r="D4471" s="183" t="s">
        <v>36</v>
      </c>
      <c r="E4471" s="181" t="s">
        <v>35</v>
      </c>
      <c r="F4471" s="183" t="s">
        <v>35</v>
      </c>
      <c r="G4471" s="181" t="s">
        <v>7391</v>
      </c>
      <c r="H4471" s="184" t="s">
        <v>7121</v>
      </c>
      <c r="I4471" s="185" t="s">
        <v>190</v>
      </c>
      <c r="J4471" s="181" t="s">
        <v>35</v>
      </c>
      <c r="K4471" s="181" t="s">
        <v>225</v>
      </c>
      <c r="L4471" s="186" t="s">
        <v>225</v>
      </c>
      <c r="M4471" s="187" t="s">
        <v>225</v>
      </c>
      <c r="N4471" s="183" t="s">
        <v>36</v>
      </c>
      <c r="O4471" s="181" t="s">
        <v>7391</v>
      </c>
      <c r="P4471" s="184" t="s">
        <v>7121</v>
      </c>
      <c r="Q4471" s="185" t="s">
        <v>190</v>
      </c>
      <c r="R4471" s="181" t="s">
        <v>35</v>
      </c>
      <c r="S4471" s="181" t="s">
        <v>225</v>
      </c>
      <c r="T4471" s="186" t="s">
        <v>225</v>
      </c>
      <c r="U4471" s="187" t="s">
        <v>225</v>
      </c>
      <c r="V4471" s="188" t="str" cm="1">
        <f t="array" ref="V4471">IF(SUM(LEN(A4471:U4471))=0,"",IF(OR(OR(ISBLANK(E4471),SUM(LEN(B4471),LEN(C4471))=0),AND(NOT(D4471="Unknown"),ISBLANK(I4471)),AND(NOT(N4471="Unknown"),ISBLANK(Q4471))),"Missing Information", INDEX(Table15[Entire Service Line Classification], MATCH(SUMIFS(Table15[Unique ID],Table15[System-Owned Portion],D4471,Table15[If Material Anything Other than "Lead" in Column E,Was Material Ever Previously Lead?],F4471,Table15[Customer-Owned Portion],N4471),Table15[Unique ID],0),0)))</f>
        <v>Non-lead</v>
      </c>
      <c r="W4471" s="189"/>
    </row>
    <row r="4472" spans="1:23" s="190" customFormat="1" ht="56.25" x14ac:dyDescent="0.25">
      <c r="A4472" s="180" t="s">
        <v>225</v>
      </c>
      <c r="B4472" s="181" t="s">
        <v>8115</v>
      </c>
      <c r="C4472" s="182" t="s">
        <v>225</v>
      </c>
      <c r="D4472" s="183" t="s">
        <v>36</v>
      </c>
      <c r="E4472" s="181" t="s">
        <v>35</v>
      </c>
      <c r="F4472" s="183" t="s">
        <v>35</v>
      </c>
      <c r="G4472" s="181" t="s">
        <v>7391</v>
      </c>
      <c r="H4472" s="184" t="s">
        <v>7121</v>
      </c>
      <c r="I4472" s="185" t="s">
        <v>190</v>
      </c>
      <c r="J4472" s="181" t="s">
        <v>35</v>
      </c>
      <c r="K4472" s="181" t="s">
        <v>225</v>
      </c>
      <c r="L4472" s="186" t="s">
        <v>225</v>
      </c>
      <c r="M4472" s="187" t="s">
        <v>225</v>
      </c>
      <c r="N4472" s="183" t="s">
        <v>36</v>
      </c>
      <c r="O4472" s="181" t="s">
        <v>7391</v>
      </c>
      <c r="P4472" s="184" t="s">
        <v>7121</v>
      </c>
      <c r="Q4472" s="185" t="s">
        <v>190</v>
      </c>
      <c r="R4472" s="181" t="s">
        <v>35</v>
      </c>
      <c r="S4472" s="181" t="s">
        <v>225</v>
      </c>
      <c r="T4472" s="186" t="s">
        <v>225</v>
      </c>
      <c r="U4472" s="187" t="s">
        <v>225</v>
      </c>
      <c r="V4472" s="188" t="str" cm="1">
        <f t="array" ref="V4472">IF(SUM(LEN(A4472:U4472))=0,"",IF(OR(OR(ISBLANK(E4472),SUM(LEN(B4472),LEN(C4472))=0),AND(NOT(D4472="Unknown"),ISBLANK(I4472)),AND(NOT(N4472="Unknown"),ISBLANK(Q4472))),"Missing Information", INDEX(Table15[Entire Service Line Classification], MATCH(SUMIFS(Table15[Unique ID],Table15[System-Owned Portion],D4472,Table15[If Material Anything Other than "Lead" in Column E,Was Material Ever Previously Lead?],F4472,Table15[Customer-Owned Portion],N4472),Table15[Unique ID],0),0)))</f>
        <v>Non-lead</v>
      </c>
      <c r="W4472" s="189"/>
    </row>
    <row r="4473" spans="1:23" s="190" customFormat="1" ht="56.25" x14ac:dyDescent="0.25">
      <c r="A4473" s="180" t="s">
        <v>225</v>
      </c>
      <c r="B4473" s="181" t="s">
        <v>8116</v>
      </c>
      <c r="C4473" s="182" t="s">
        <v>225</v>
      </c>
      <c r="D4473" s="183" t="s">
        <v>36</v>
      </c>
      <c r="E4473" s="181" t="s">
        <v>35</v>
      </c>
      <c r="F4473" s="183" t="s">
        <v>35</v>
      </c>
      <c r="G4473" s="181" t="s">
        <v>7550</v>
      </c>
      <c r="H4473" s="184" t="s">
        <v>7121</v>
      </c>
      <c r="I4473" s="185" t="s">
        <v>190</v>
      </c>
      <c r="J4473" s="181" t="s">
        <v>35</v>
      </c>
      <c r="K4473" s="181" t="s">
        <v>225</v>
      </c>
      <c r="L4473" s="186" t="s">
        <v>225</v>
      </c>
      <c r="M4473" s="187" t="s">
        <v>225</v>
      </c>
      <c r="N4473" s="183" t="s">
        <v>36</v>
      </c>
      <c r="O4473" s="181" t="s">
        <v>7550</v>
      </c>
      <c r="P4473" s="184" t="s">
        <v>7121</v>
      </c>
      <c r="Q4473" s="185" t="s">
        <v>190</v>
      </c>
      <c r="R4473" s="181" t="s">
        <v>35</v>
      </c>
      <c r="S4473" s="181" t="s">
        <v>225</v>
      </c>
      <c r="T4473" s="186" t="s">
        <v>225</v>
      </c>
      <c r="U4473" s="187" t="s">
        <v>225</v>
      </c>
      <c r="V4473" s="188" t="str" cm="1">
        <f t="array" ref="V4473">IF(SUM(LEN(A4473:U4473))=0,"",IF(OR(OR(ISBLANK(E4473),SUM(LEN(B4473),LEN(C4473))=0),AND(NOT(D4473="Unknown"),ISBLANK(I4473)),AND(NOT(N4473="Unknown"),ISBLANK(Q4473))),"Missing Information", INDEX(Table15[Entire Service Line Classification], MATCH(SUMIFS(Table15[Unique ID],Table15[System-Owned Portion],D4473,Table15[If Material Anything Other than "Lead" in Column E,Was Material Ever Previously Lead?],F4473,Table15[Customer-Owned Portion],N4473),Table15[Unique ID],0),0)))</f>
        <v>Non-lead</v>
      </c>
      <c r="W4473" s="189"/>
    </row>
    <row r="4474" spans="1:23" s="190" customFormat="1" ht="56.25" x14ac:dyDescent="0.25">
      <c r="A4474" s="180" t="s">
        <v>225</v>
      </c>
      <c r="B4474" s="181" t="s">
        <v>8116</v>
      </c>
      <c r="C4474" s="182" t="s">
        <v>225</v>
      </c>
      <c r="D4474" s="183" t="s">
        <v>36</v>
      </c>
      <c r="E4474" s="181" t="s">
        <v>35</v>
      </c>
      <c r="F4474" s="183" t="s">
        <v>35</v>
      </c>
      <c r="G4474" s="181" t="s">
        <v>7550</v>
      </c>
      <c r="H4474" s="184" t="s">
        <v>7090</v>
      </c>
      <c r="I4474" s="185" t="s">
        <v>190</v>
      </c>
      <c r="J4474" s="181" t="s">
        <v>35</v>
      </c>
      <c r="K4474" s="181" t="s">
        <v>225</v>
      </c>
      <c r="L4474" s="186" t="s">
        <v>225</v>
      </c>
      <c r="M4474" s="187" t="s">
        <v>225</v>
      </c>
      <c r="N4474" s="183" t="s">
        <v>36</v>
      </c>
      <c r="O4474" s="181" t="s">
        <v>7550</v>
      </c>
      <c r="P4474" s="184" t="s">
        <v>7090</v>
      </c>
      <c r="Q4474" s="185" t="s">
        <v>190</v>
      </c>
      <c r="R4474" s="181" t="s">
        <v>35</v>
      </c>
      <c r="S4474" s="181" t="s">
        <v>225</v>
      </c>
      <c r="T4474" s="186" t="s">
        <v>225</v>
      </c>
      <c r="U4474" s="187" t="s">
        <v>225</v>
      </c>
      <c r="V4474" s="188" t="str" cm="1">
        <f t="array" ref="V4474">IF(SUM(LEN(A4474:U4474))=0,"",IF(OR(OR(ISBLANK(E4474),SUM(LEN(B4474),LEN(C4474))=0),AND(NOT(D4474="Unknown"),ISBLANK(I4474)),AND(NOT(N4474="Unknown"),ISBLANK(Q4474))),"Missing Information", INDEX(Table15[Entire Service Line Classification], MATCH(SUMIFS(Table15[Unique ID],Table15[System-Owned Portion],D4474,Table15[If Material Anything Other than "Lead" in Column E,Was Material Ever Previously Lead?],F4474,Table15[Customer-Owned Portion],N4474),Table15[Unique ID],0),0)))</f>
        <v>Non-lead</v>
      </c>
      <c r="W4474" s="189"/>
    </row>
    <row r="4475" spans="1:23" s="190" customFormat="1" ht="56.25" x14ac:dyDescent="0.25">
      <c r="A4475" s="180" t="s">
        <v>225</v>
      </c>
      <c r="B4475" s="181" t="s">
        <v>8117</v>
      </c>
      <c r="C4475" s="182" t="s">
        <v>225</v>
      </c>
      <c r="D4475" s="183" t="s">
        <v>36</v>
      </c>
      <c r="E4475" s="181" t="s">
        <v>35</v>
      </c>
      <c r="F4475" s="183" t="s">
        <v>35</v>
      </c>
      <c r="G4475" s="181" t="s">
        <v>8118</v>
      </c>
      <c r="H4475" s="184" t="s">
        <v>7121</v>
      </c>
      <c r="I4475" s="185" t="s">
        <v>190</v>
      </c>
      <c r="J4475" s="181" t="s">
        <v>35</v>
      </c>
      <c r="K4475" s="181" t="s">
        <v>225</v>
      </c>
      <c r="L4475" s="186" t="s">
        <v>225</v>
      </c>
      <c r="M4475" s="187" t="s">
        <v>225</v>
      </c>
      <c r="N4475" s="183" t="s">
        <v>36</v>
      </c>
      <c r="O4475" s="181" t="s">
        <v>8118</v>
      </c>
      <c r="P4475" s="184" t="s">
        <v>7121</v>
      </c>
      <c r="Q4475" s="185" t="s">
        <v>190</v>
      </c>
      <c r="R4475" s="181" t="s">
        <v>35</v>
      </c>
      <c r="S4475" s="181" t="s">
        <v>225</v>
      </c>
      <c r="T4475" s="186" t="s">
        <v>225</v>
      </c>
      <c r="U4475" s="187" t="s">
        <v>225</v>
      </c>
      <c r="V4475" s="188" t="str" cm="1">
        <f t="array" ref="V4475">IF(SUM(LEN(A4475:U4475))=0,"",IF(OR(OR(ISBLANK(E4475),SUM(LEN(B4475),LEN(C4475))=0),AND(NOT(D4475="Unknown"),ISBLANK(I4475)),AND(NOT(N4475="Unknown"),ISBLANK(Q4475))),"Missing Information", INDEX(Table15[Entire Service Line Classification], MATCH(SUMIFS(Table15[Unique ID],Table15[System-Owned Portion],D4475,Table15[If Material Anything Other than "Lead" in Column E,Was Material Ever Previously Lead?],F4475,Table15[Customer-Owned Portion],N4475),Table15[Unique ID],0),0)))</f>
        <v>Non-lead</v>
      </c>
      <c r="W4475" s="189"/>
    </row>
    <row r="4476" spans="1:23" s="190" customFormat="1" ht="56.25" x14ac:dyDescent="0.25">
      <c r="A4476" s="180" t="s">
        <v>225</v>
      </c>
      <c r="B4476" s="181" t="s">
        <v>8119</v>
      </c>
      <c r="C4476" s="182" t="s">
        <v>225</v>
      </c>
      <c r="D4476" s="183" t="s">
        <v>36</v>
      </c>
      <c r="E4476" s="181" t="s">
        <v>35</v>
      </c>
      <c r="F4476" s="183" t="s">
        <v>35</v>
      </c>
      <c r="G4476" s="181" t="s">
        <v>7550</v>
      </c>
      <c r="H4476" s="184" t="s">
        <v>7121</v>
      </c>
      <c r="I4476" s="185" t="s">
        <v>190</v>
      </c>
      <c r="J4476" s="181" t="s">
        <v>35</v>
      </c>
      <c r="K4476" s="181" t="s">
        <v>225</v>
      </c>
      <c r="L4476" s="186" t="s">
        <v>225</v>
      </c>
      <c r="M4476" s="187" t="s">
        <v>225</v>
      </c>
      <c r="N4476" s="183" t="s">
        <v>36</v>
      </c>
      <c r="O4476" s="181" t="s">
        <v>7550</v>
      </c>
      <c r="P4476" s="184" t="s">
        <v>7121</v>
      </c>
      <c r="Q4476" s="185" t="s">
        <v>190</v>
      </c>
      <c r="R4476" s="181" t="s">
        <v>35</v>
      </c>
      <c r="S4476" s="181" t="s">
        <v>225</v>
      </c>
      <c r="T4476" s="186" t="s">
        <v>225</v>
      </c>
      <c r="U4476" s="187" t="s">
        <v>225</v>
      </c>
      <c r="V4476" s="188" t="str" cm="1">
        <f t="array" ref="V4476">IF(SUM(LEN(A4476:U4476))=0,"",IF(OR(OR(ISBLANK(E4476),SUM(LEN(B4476),LEN(C4476))=0),AND(NOT(D4476="Unknown"),ISBLANK(I4476)),AND(NOT(N4476="Unknown"),ISBLANK(Q4476))),"Missing Information", INDEX(Table15[Entire Service Line Classification], MATCH(SUMIFS(Table15[Unique ID],Table15[System-Owned Portion],D4476,Table15[If Material Anything Other than "Lead" in Column E,Was Material Ever Previously Lead?],F4476,Table15[Customer-Owned Portion],N4476),Table15[Unique ID],0),0)))</f>
        <v>Non-lead</v>
      </c>
      <c r="W4476" s="189"/>
    </row>
    <row r="4477" spans="1:23" s="190" customFormat="1" ht="56.25" x14ac:dyDescent="0.25">
      <c r="A4477" s="180" t="s">
        <v>225</v>
      </c>
      <c r="B4477" s="181" t="s">
        <v>8119</v>
      </c>
      <c r="C4477" s="182" t="s">
        <v>225</v>
      </c>
      <c r="D4477" s="183" t="s">
        <v>36</v>
      </c>
      <c r="E4477" s="181" t="s">
        <v>35</v>
      </c>
      <c r="F4477" s="183" t="s">
        <v>35</v>
      </c>
      <c r="G4477" s="181" t="s">
        <v>7550</v>
      </c>
      <c r="H4477" s="184" t="s">
        <v>7121</v>
      </c>
      <c r="I4477" s="185" t="s">
        <v>190</v>
      </c>
      <c r="J4477" s="181" t="s">
        <v>35</v>
      </c>
      <c r="K4477" s="181" t="s">
        <v>225</v>
      </c>
      <c r="L4477" s="186" t="s">
        <v>225</v>
      </c>
      <c r="M4477" s="187" t="s">
        <v>225</v>
      </c>
      <c r="N4477" s="183" t="s">
        <v>36</v>
      </c>
      <c r="O4477" s="181" t="s">
        <v>7550</v>
      </c>
      <c r="P4477" s="184" t="s">
        <v>7121</v>
      </c>
      <c r="Q4477" s="185" t="s">
        <v>190</v>
      </c>
      <c r="R4477" s="181" t="s">
        <v>35</v>
      </c>
      <c r="S4477" s="181" t="s">
        <v>225</v>
      </c>
      <c r="T4477" s="186" t="s">
        <v>225</v>
      </c>
      <c r="U4477" s="187" t="s">
        <v>225</v>
      </c>
      <c r="V4477" s="188" t="str" cm="1">
        <f t="array" ref="V4477">IF(SUM(LEN(A4477:U4477))=0,"",IF(OR(OR(ISBLANK(E4477),SUM(LEN(B4477),LEN(C4477))=0),AND(NOT(D4477="Unknown"),ISBLANK(I4477)),AND(NOT(N4477="Unknown"),ISBLANK(Q4477))),"Missing Information", INDEX(Table15[Entire Service Line Classification], MATCH(SUMIFS(Table15[Unique ID],Table15[System-Owned Portion],D4477,Table15[If Material Anything Other than "Lead" in Column E,Was Material Ever Previously Lead?],F4477,Table15[Customer-Owned Portion],N4477),Table15[Unique ID],0),0)))</f>
        <v>Non-lead</v>
      </c>
      <c r="W4477" s="189"/>
    </row>
    <row r="4478" spans="1:23" s="190" customFormat="1" ht="56.25" x14ac:dyDescent="0.25">
      <c r="A4478" s="180" t="s">
        <v>225</v>
      </c>
      <c r="B4478" s="181" t="s">
        <v>8120</v>
      </c>
      <c r="C4478" s="182" t="s">
        <v>225</v>
      </c>
      <c r="D4478" s="183" t="s">
        <v>36</v>
      </c>
      <c r="E4478" s="181" t="s">
        <v>35</v>
      </c>
      <c r="F4478" s="183" t="s">
        <v>35</v>
      </c>
      <c r="G4478" s="181" t="s">
        <v>7344</v>
      </c>
      <c r="H4478" s="184" t="s">
        <v>7250</v>
      </c>
      <c r="I4478" s="185" t="s">
        <v>190</v>
      </c>
      <c r="J4478" s="181" t="s">
        <v>35</v>
      </c>
      <c r="K4478" s="181" t="s">
        <v>225</v>
      </c>
      <c r="L4478" s="186" t="s">
        <v>225</v>
      </c>
      <c r="M4478" s="187" t="s">
        <v>225</v>
      </c>
      <c r="N4478" s="183" t="s">
        <v>36</v>
      </c>
      <c r="O4478" s="181" t="s">
        <v>7344</v>
      </c>
      <c r="P4478" s="184" t="s">
        <v>7250</v>
      </c>
      <c r="Q4478" s="185" t="s">
        <v>190</v>
      </c>
      <c r="R4478" s="181" t="s">
        <v>35</v>
      </c>
      <c r="S4478" s="181" t="s">
        <v>225</v>
      </c>
      <c r="T4478" s="186" t="s">
        <v>225</v>
      </c>
      <c r="U4478" s="187" t="s">
        <v>225</v>
      </c>
      <c r="V4478" s="188" t="str" cm="1">
        <f t="array" ref="V4478">IF(SUM(LEN(A4478:U4478))=0,"",IF(OR(OR(ISBLANK(E4478),SUM(LEN(B4478),LEN(C4478))=0),AND(NOT(D4478="Unknown"),ISBLANK(I4478)),AND(NOT(N4478="Unknown"),ISBLANK(Q4478))),"Missing Information", INDEX(Table15[Entire Service Line Classification], MATCH(SUMIFS(Table15[Unique ID],Table15[System-Owned Portion],D4478,Table15[If Material Anything Other than "Lead" in Column E,Was Material Ever Previously Lead?],F4478,Table15[Customer-Owned Portion],N4478),Table15[Unique ID],0),0)))</f>
        <v>Non-lead</v>
      </c>
      <c r="W4478" s="189"/>
    </row>
    <row r="4479" spans="1:23" s="190" customFormat="1" ht="56.25" x14ac:dyDescent="0.25">
      <c r="A4479" s="180" t="s">
        <v>225</v>
      </c>
      <c r="B4479" s="181" t="s">
        <v>8121</v>
      </c>
      <c r="C4479" s="182" t="s">
        <v>225</v>
      </c>
      <c r="D4479" s="183" t="s">
        <v>36</v>
      </c>
      <c r="E4479" s="181" t="s">
        <v>35</v>
      </c>
      <c r="F4479" s="183" t="s">
        <v>35</v>
      </c>
      <c r="G4479" s="181" t="s">
        <v>7550</v>
      </c>
      <c r="H4479" s="184" t="s">
        <v>7090</v>
      </c>
      <c r="I4479" s="185" t="s">
        <v>190</v>
      </c>
      <c r="J4479" s="181" t="s">
        <v>35</v>
      </c>
      <c r="K4479" s="181" t="s">
        <v>225</v>
      </c>
      <c r="L4479" s="186" t="s">
        <v>225</v>
      </c>
      <c r="M4479" s="187" t="s">
        <v>225</v>
      </c>
      <c r="N4479" s="183" t="s">
        <v>36</v>
      </c>
      <c r="O4479" s="181" t="s">
        <v>7550</v>
      </c>
      <c r="P4479" s="184" t="s">
        <v>7090</v>
      </c>
      <c r="Q4479" s="185" t="s">
        <v>190</v>
      </c>
      <c r="R4479" s="181" t="s">
        <v>35</v>
      </c>
      <c r="S4479" s="181" t="s">
        <v>225</v>
      </c>
      <c r="T4479" s="186" t="s">
        <v>225</v>
      </c>
      <c r="U4479" s="187" t="s">
        <v>225</v>
      </c>
      <c r="V4479" s="188" t="str" cm="1">
        <f t="array" ref="V4479">IF(SUM(LEN(A4479:U4479))=0,"",IF(OR(OR(ISBLANK(E4479),SUM(LEN(B4479),LEN(C4479))=0),AND(NOT(D4479="Unknown"),ISBLANK(I4479)),AND(NOT(N4479="Unknown"),ISBLANK(Q4479))),"Missing Information", INDEX(Table15[Entire Service Line Classification], MATCH(SUMIFS(Table15[Unique ID],Table15[System-Owned Portion],D4479,Table15[If Material Anything Other than "Lead" in Column E,Was Material Ever Previously Lead?],F4479,Table15[Customer-Owned Portion],N4479),Table15[Unique ID],0),0)))</f>
        <v>Non-lead</v>
      </c>
      <c r="W4479" s="189"/>
    </row>
    <row r="4480" spans="1:23" s="190" customFormat="1" ht="56.25" x14ac:dyDescent="0.25">
      <c r="A4480" s="180" t="s">
        <v>225</v>
      </c>
      <c r="B4480" s="181" t="s">
        <v>8122</v>
      </c>
      <c r="C4480" s="182" t="s">
        <v>225</v>
      </c>
      <c r="D4480" s="183" t="s">
        <v>36</v>
      </c>
      <c r="E4480" s="181" t="s">
        <v>35</v>
      </c>
      <c r="F4480" s="183" t="s">
        <v>35</v>
      </c>
      <c r="G4480" s="181" t="s">
        <v>7488</v>
      </c>
      <c r="H4480" s="184" t="s">
        <v>7090</v>
      </c>
      <c r="I4480" s="185" t="s">
        <v>190</v>
      </c>
      <c r="J4480" s="181" t="s">
        <v>35</v>
      </c>
      <c r="K4480" s="181" t="s">
        <v>225</v>
      </c>
      <c r="L4480" s="186" t="s">
        <v>225</v>
      </c>
      <c r="M4480" s="187" t="s">
        <v>225</v>
      </c>
      <c r="N4480" s="183" t="s">
        <v>36</v>
      </c>
      <c r="O4480" s="181" t="s">
        <v>7488</v>
      </c>
      <c r="P4480" s="184" t="s">
        <v>7090</v>
      </c>
      <c r="Q4480" s="185" t="s">
        <v>190</v>
      </c>
      <c r="R4480" s="181" t="s">
        <v>35</v>
      </c>
      <c r="S4480" s="181" t="s">
        <v>225</v>
      </c>
      <c r="T4480" s="186" t="s">
        <v>225</v>
      </c>
      <c r="U4480" s="187" t="s">
        <v>225</v>
      </c>
      <c r="V4480" s="188" t="str" cm="1">
        <f t="array" ref="V4480">IF(SUM(LEN(A4480:U4480))=0,"",IF(OR(OR(ISBLANK(E4480),SUM(LEN(B4480),LEN(C4480))=0),AND(NOT(D4480="Unknown"),ISBLANK(I4480)),AND(NOT(N4480="Unknown"),ISBLANK(Q4480))),"Missing Information", INDEX(Table15[Entire Service Line Classification], MATCH(SUMIFS(Table15[Unique ID],Table15[System-Owned Portion],D4480,Table15[If Material Anything Other than "Lead" in Column E,Was Material Ever Previously Lead?],F4480,Table15[Customer-Owned Portion],N4480),Table15[Unique ID],0),0)))</f>
        <v>Non-lead</v>
      </c>
      <c r="W4480" s="189"/>
    </row>
    <row r="4481" spans="1:23" s="190" customFormat="1" ht="56.25" x14ac:dyDescent="0.25">
      <c r="A4481" s="180" t="s">
        <v>225</v>
      </c>
      <c r="B4481" s="181" t="s">
        <v>8123</v>
      </c>
      <c r="C4481" s="182" t="s">
        <v>225</v>
      </c>
      <c r="D4481" s="183" t="s">
        <v>36</v>
      </c>
      <c r="E4481" s="181" t="s">
        <v>35</v>
      </c>
      <c r="F4481" s="183" t="s">
        <v>35</v>
      </c>
      <c r="G4481" s="181" t="s">
        <v>7488</v>
      </c>
      <c r="H4481" s="184" t="s">
        <v>7090</v>
      </c>
      <c r="I4481" s="185" t="s">
        <v>190</v>
      </c>
      <c r="J4481" s="181" t="s">
        <v>35</v>
      </c>
      <c r="K4481" s="181" t="s">
        <v>225</v>
      </c>
      <c r="L4481" s="186" t="s">
        <v>225</v>
      </c>
      <c r="M4481" s="187" t="s">
        <v>225</v>
      </c>
      <c r="N4481" s="183" t="s">
        <v>36</v>
      </c>
      <c r="O4481" s="181" t="s">
        <v>7488</v>
      </c>
      <c r="P4481" s="184" t="s">
        <v>7090</v>
      </c>
      <c r="Q4481" s="185" t="s">
        <v>190</v>
      </c>
      <c r="R4481" s="181" t="s">
        <v>35</v>
      </c>
      <c r="S4481" s="181" t="s">
        <v>225</v>
      </c>
      <c r="T4481" s="186" t="s">
        <v>225</v>
      </c>
      <c r="U4481" s="187" t="s">
        <v>225</v>
      </c>
      <c r="V4481" s="188" t="str" cm="1">
        <f t="array" ref="V4481">IF(SUM(LEN(A4481:U4481))=0,"",IF(OR(OR(ISBLANK(E4481),SUM(LEN(B4481),LEN(C4481))=0),AND(NOT(D4481="Unknown"),ISBLANK(I4481)),AND(NOT(N4481="Unknown"),ISBLANK(Q4481))),"Missing Information", INDEX(Table15[Entire Service Line Classification], MATCH(SUMIFS(Table15[Unique ID],Table15[System-Owned Portion],D4481,Table15[If Material Anything Other than "Lead" in Column E,Was Material Ever Previously Lead?],F4481,Table15[Customer-Owned Portion],N4481),Table15[Unique ID],0),0)))</f>
        <v>Non-lead</v>
      </c>
      <c r="W4481" s="189"/>
    </row>
    <row r="4482" spans="1:23" s="190" customFormat="1" ht="56.25" x14ac:dyDescent="0.25">
      <c r="A4482" s="180" t="s">
        <v>225</v>
      </c>
      <c r="B4482" s="181" t="s">
        <v>8124</v>
      </c>
      <c r="C4482" s="182" t="s">
        <v>225</v>
      </c>
      <c r="D4482" s="183" t="s">
        <v>36</v>
      </c>
      <c r="E4482" s="181" t="s">
        <v>35</v>
      </c>
      <c r="F4482" s="183" t="s">
        <v>35</v>
      </c>
      <c r="G4482" s="181" t="s">
        <v>7488</v>
      </c>
      <c r="H4482" s="184" t="s">
        <v>7090</v>
      </c>
      <c r="I4482" s="185" t="s">
        <v>190</v>
      </c>
      <c r="J4482" s="181" t="s">
        <v>35</v>
      </c>
      <c r="K4482" s="181" t="s">
        <v>225</v>
      </c>
      <c r="L4482" s="186" t="s">
        <v>225</v>
      </c>
      <c r="M4482" s="187" t="s">
        <v>225</v>
      </c>
      <c r="N4482" s="183" t="s">
        <v>36</v>
      </c>
      <c r="O4482" s="181" t="s">
        <v>7488</v>
      </c>
      <c r="P4482" s="184" t="s">
        <v>7090</v>
      </c>
      <c r="Q4482" s="185" t="s">
        <v>190</v>
      </c>
      <c r="R4482" s="181" t="s">
        <v>35</v>
      </c>
      <c r="S4482" s="181" t="s">
        <v>225</v>
      </c>
      <c r="T4482" s="186" t="s">
        <v>225</v>
      </c>
      <c r="U4482" s="187" t="s">
        <v>225</v>
      </c>
      <c r="V4482" s="188" t="str" cm="1">
        <f t="array" ref="V4482">IF(SUM(LEN(A4482:U4482))=0,"",IF(OR(OR(ISBLANK(E4482),SUM(LEN(B4482),LEN(C4482))=0),AND(NOT(D4482="Unknown"),ISBLANK(I4482)),AND(NOT(N4482="Unknown"),ISBLANK(Q4482))),"Missing Information", INDEX(Table15[Entire Service Line Classification], MATCH(SUMIFS(Table15[Unique ID],Table15[System-Owned Portion],D4482,Table15[If Material Anything Other than "Lead" in Column E,Was Material Ever Previously Lead?],F4482,Table15[Customer-Owned Portion],N4482),Table15[Unique ID],0),0)))</f>
        <v>Non-lead</v>
      </c>
      <c r="W4482" s="189"/>
    </row>
    <row r="4483" spans="1:23" s="190" customFormat="1" ht="56.25" x14ac:dyDescent="0.25">
      <c r="A4483" s="180" t="s">
        <v>225</v>
      </c>
      <c r="B4483" s="181" t="s">
        <v>8125</v>
      </c>
      <c r="C4483" s="182" t="s">
        <v>225</v>
      </c>
      <c r="D4483" s="183" t="s">
        <v>36</v>
      </c>
      <c r="E4483" s="181" t="s">
        <v>35</v>
      </c>
      <c r="F4483" s="183" t="s">
        <v>35</v>
      </c>
      <c r="G4483" s="181" t="s">
        <v>7488</v>
      </c>
      <c r="H4483" s="184" t="s">
        <v>7090</v>
      </c>
      <c r="I4483" s="185" t="s">
        <v>190</v>
      </c>
      <c r="J4483" s="181" t="s">
        <v>35</v>
      </c>
      <c r="K4483" s="181" t="s">
        <v>225</v>
      </c>
      <c r="L4483" s="186" t="s">
        <v>225</v>
      </c>
      <c r="M4483" s="187" t="s">
        <v>225</v>
      </c>
      <c r="N4483" s="183" t="s">
        <v>36</v>
      </c>
      <c r="O4483" s="181" t="s">
        <v>7488</v>
      </c>
      <c r="P4483" s="184" t="s">
        <v>7090</v>
      </c>
      <c r="Q4483" s="185" t="s">
        <v>190</v>
      </c>
      <c r="R4483" s="181" t="s">
        <v>35</v>
      </c>
      <c r="S4483" s="181" t="s">
        <v>225</v>
      </c>
      <c r="T4483" s="186" t="s">
        <v>225</v>
      </c>
      <c r="U4483" s="187" t="s">
        <v>225</v>
      </c>
      <c r="V4483" s="188" t="str" cm="1">
        <f t="array" ref="V4483">IF(SUM(LEN(A4483:U4483))=0,"",IF(OR(OR(ISBLANK(E4483),SUM(LEN(B4483),LEN(C4483))=0),AND(NOT(D4483="Unknown"),ISBLANK(I4483)),AND(NOT(N4483="Unknown"),ISBLANK(Q4483))),"Missing Information", INDEX(Table15[Entire Service Line Classification], MATCH(SUMIFS(Table15[Unique ID],Table15[System-Owned Portion],D4483,Table15[If Material Anything Other than "Lead" in Column E,Was Material Ever Previously Lead?],F4483,Table15[Customer-Owned Portion],N4483),Table15[Unique ID],0),0)))</f>
        <v>Non-lead</v>
      </c>
      <c r="W4483" s="189"/>
    </row>
    <row r="4484" spans="1:23" s="190" customFormat="1" ht="56.25" x14ac:dyDescent="0.25">
      <c r="A4484" s="180" t="s">
        <v>225</v>
      </c>
      <c r="B4484" s="181" t="s">
        <v>8126</v>
      </c>
      <c r="C4484" s="182" t="s">
        <v>225</v>
      </c>
      <c r="D4484" s="183" t="s">
        <v>36</v>
      </c>
      <c r="E4484" s="181" t="s">
        <v>35</v>
      </c>
      <c r="F4484" s="183" t="s">
        <v>35</v>
      </c>
      <c r="G4484" s="181" t="s">
        <v>8127</v>
      </c>
      <c r="H4484" s="184" t="s">
        <v>7179</v>
      </c>
      <c r="I4484" s="185" t="s">
        <v>190</v>
      </c>
      <c r="J4484" s="181" t="s">
        <v>35</v>
      </c>
      <c r="K4484" s="181" t="s">
        <v>225</v>
      </c>
      <c r="L4484" s="186" t="s">
        <v>225</v>
      </c>
      <c r="M4484" s="187" t="s">
        <v>225</v>
      </c>
      <c r="N4484" s="183" t="s">
        <v>36</v>
      </c>
      <c r="O4484" s="181" t="s">
        <v>8127</v>
      </c>
      <c r="P4484" s="184" t="s">
        <v>7179</v>
      </c>
      <c r="Q4484" s="185" t="s">
        <v>190</v>
      </c>
      <c r="R4484" s="181" t="s">
        <v>35</v>
      </c>
      <c r="S4484" s="181" t="s">
        <v>225</v>
      </c>
      <c r="T4484" s="186" t="s">
        <v>225</v>
      </c>
      <c r="U4484" s="187" t="s">
        <v>225</v>
      </c>
      <c r="V4484" s="188" t="str" cm="1">
        <f t="array" ref="V4484">IF(SUM(LEN(A4484:U4484))=0,"",IF(OR(OR(ISBLANK(E4484),SUM(LEN(B4484),LEN(C4484))=0),AND(NOT(D4484="Unknown"),ISBLANK(I4484)),AND(NOT(N4484="Unknown"),ISBLANK(Q4484))),"Missing Information", INDEX(Table15[Entire Service Line Classification], MATCH(SUMIFS(Table15[Unique ID],Table15[System-Owned Portion],D4484,Table15[If Material Anything Other than "Lead" in Column E,Was Material Ever Previously Lead?],F4484,Table15[Customer-Owned Portion],N4484),Table15[Unique ID],0),0)))</f>
        <v>Non-lead</v>
      </c>
      <c r="W4484" s="189"/>
    </row>
    <row r="4485" spans="1:23" s="190" customFormat="1" ht="56.25" x14ac:dyDescent="0.25">
      <c r="A4485" s="180" t="s">
        <v>225</v>
      </c>
      <c r="B4485" s="181" t="s">
        <v>8126</v>
      </c>
      <c r="C4485" s="182" t="s">
        <v>225</v>
      </c>
      <c r="D4485" s="183" t="s">
        <v>36</v>
      </c>
      <c r="E4485" s="181" t="s">
        <v>35</v>
      </c>
      <c r="F4485" s="183" t="s">
        <v>35</v>
      </c>
      <c r="G4485" s="181" t="s">
        <v>8127</v>
      </c>
      <c r="H4485" s="184" t="s">
        <v>7121</v>
      </c>
      <c r="I4485" s="185" t="s">
        <v>190</v>
      </c>
      <c r="J4485" s="181" t="s">
        <v>35</v>
      </c>
      <c r="K4485" s="181" t="s">
        <v>225</v>
      </c>
      <c r="L4485" s="186" t="s">
        <v>225</v>
      </c>
      <c r="M4485" s="187" t="s">
        <v>225</v>
      </c>
      <c r="N4485" s="183" t="s">
        <v>36</v>
      </c>
      <c r="O4485" s="181" t="s">
        <v>8127</v>
      </c>
      <c r="P4485" s="184" t="s">
        <v>7121</v>
      </c>
      <c r="Q4485" s="185" t="s">
        <v>190</v>
      </c>
      <c r="R4485" s="181" t="s">
        <v>35</v>
      </c>
      <c r="S4485" s="181" t="s">
        <v>225</v>
      </c>
      <c r="T4485" s="186" t="s">
        <v>225</v>
      </c>
      <c r="U4485" s="187" t="s">
        <v>225</v>
      </c>
      <c r="V4485" s="188" t="str" cm="1">
        <f t="array" ref="V4485">IF(SUM(LEN(A4485:U4485))=0,"",IF(OR(OR(ISBLANK(E4485),SUM(LEN(B4485),LEN(C4485))=0),AND(NOT(D4485="Unknown"),ISBLANK(I4485)),AND(NOT(N4485="Unknown"),ISBLANK(Q4485))),"Missing Information", INDEX(Table15[Entire Service Line Classification], MATCH(SUMIFS(Table15[Unique ID],Table15[System-Owned Portion],D4485,Table15[If Material Anything Other than "Lead" in Column E,Was Material Ever Previously Lead?],F4485,Table15[Customer-Owned Portion],N4485),Table15[Unique ID],0),0)))</f>
        <v>Non-lead</v>
      </c>
      <c r="W4485" s="189"/>
    </row>
    <row r="4486" spans="1:23" s="190" customFormat="1" ht="56.25" x14ac:dyDescent="0.25">
      <c r="A4486" s="180" t="s">
        <v>225</v>
      </c>
      <c r="B4486" s="181" t="s">
        <v>8126</v>
      </c>
      <c r="C4486" s="182" t="s">
        <v>225</v>
      </c>
      <c r="D4486" s="183" t="s">
        <v>36</v>
      </c>
      <c r="E4486" s="181" t="s">
        <v>35</v>
      </c>
      <c r="F4486" s="183" t="s">
        <v>35</v>
      </c>
      <c r="G4486" s="181" t="s">
        <v>8127</v>
      </c>
      <c r="H4486" s="184" t="s">
        <v>7092</v>
      </c>
      <c r="I4486" s="185" t="s">
        <v>190</v>
      </c>
      <c r="J4486" s="181" t="s">
        <v>35</v>
      </c>
      <c r="K4486" s="181" t="s">
        <v>225</v>
      </c>
      <c r="L4486" s="186" t="s">
        <v>225</v>
      </c>
      <c r="M4486" s="187" t="s">
        <v>225</v>
      </c>
      <c r="N4486" s="183" t="s">
        <v>36</v>
      </c>
      <c r="O4486" s="181" t="s">
        <v>8127</v>
      </c>
      <c r="P4486" s="184" t="s">
        <v>7092</v>
      </c>
      <c r="Q4486" s="185" t="s">
        <v>190</v>
      </c>
      <c r="R4486" s="181" t="s">
        <v>35</v>
      </c>
      <c r="S4486" s="181" t="s">
        <v>225</v>
      </c>
      <c r="T4486" s="186" t="s">
        <v>225</v>
      </c>
      <c r="U4486" s="187" t="s">
        <v>225</v>
      </c>
      <c r="V4486" s="188" t="str" cm="1">
        <f t="array" ref="V4486">IF(SUM(LEN(A4486:U4486))=0,"",IF(OR(OR(ISBLANK(E4486),SUM(LEN(B4486),LEN(C4486))=0),AND(NOT(D4486="Unknown"),ISBLANK(I4486)),AND(NOT(N4486="Unknown"),ISBLANK(Q4486))),"Missing Information", INDEX(Table15[Entire Service Line Classification], MATCH(SUMIFS(Table15[Unique ID],Table15[System-Owned Portion],D4486,Table15[If Material Anything Other than "Lead" in Column E,Was Material Ever Previously Lead?],F4486,Table15[Customer-Owned Portion],N4486),Table15[Unique ID],0),0)))</f>
        <v>Non-lead</v>
      </c>
      <c r="W4486" s="189"/>
    </row>
    <row r="4487" spans="1:23" s="190" customFormat="1" ht="56.25" x14ac:dyDescent="0.25">
      <c r="A4487" s="180" t="s">
        <v>225</v>
      </c>
      <c r="B4487" s="181" t="s">
        <v>8128</v>
      </c>
      <c r="C4487" s="182" t="s">
        <v>225</v>
      </c>
      <c r="D4487" s="183" t="s">
        <v>36</v>
      </c>
      <c r="E4487" s="181" t="s">
        <v>35</v>
      </c>
      <c r="F4487" s="183" t="s">
        <v>35</v>
      </c>
      <c r="G4487" s="181" t="s">
        <v>7340</v>
      </c>
      <c r="H4487" s="184" t="s">
        <v>7090</v>
      </c>
      <c r="I4487" s="185" t="s">
        <v>190</v>
      </c>
      <c r="J4487" s="181" t="s">
        <v>35</v>
      </c>
      <c r="K4487" s="181" t="s">
        <v>225</v>
      </c>
      <c r="L4487" s="186" t="s">
        <v>225</v>
      </c>
      <c r="M4487" s="187" t="s">
        <v>225</v>
      </c>
      <c r="N4487" s="183" t="s">
        <v>36</v>
      </c>
      <c r="O4487" s="181" t="s">
        <v>7340</v>
      </c>
      <c r="P4487" s="184" t="s">
        <v>7090</v>
      </c>
      <c r="Q4487" s="185" t="s">
        <v>190</v>
      </c>
      <c r="R4487" s="181" t="s">
        <v>35</v>
      </c>
      <c r="S4487" s="181" t="s">
        <v>225</v>
      </c>
      <c r="T4487" s="186" t="s">
        <v>225</v>
      </c>
      <c r="U4487" s="187" t="s">
        <v>225</v>
      </c>
      <c r="V4487" s="188" t="str" cm="1">
        <f t="array" ref="V4487">IF(SUM(LEN(A4487:U4487))=0,"",IF(OR(OR(ISBLANK(E4487),SUM(LEN(B4487),LEN(C4487))=0),AND(NOT(D4487="Unknown"),ISBLANK(I4487)),AND(NOT(N4487="Unknown"),ISBLANK(Q4487))),"Missing Information", INDEX(Table15[Entire Service Line Classification], MATCH(SUMIFS(Table15[Unique ID],Table15[System-Owned Portion],D4487,Table15[If Material Anything Other than "Lead" in Column E,Was Material Ever Previously Lead?],F4487,Table15[Customer-Owned Portion],N4487),Table15[Unique ID],0),0)))</f>
        <v>Non-lead</v>
      </c>
      <c r="W4487" s="189"/>
    </row>
    <row r="4488" spans="1:23" s="190" customFormat="1" ht="56.25" x14ac:dyDescent="0.25">
      <c r="A4488" s="180" t="s">
        <v>225</v>
      </c>
      <c r="B4488" s="181" t="s">
        <v>8129</v>
      </c>
      <c r="C4488" s="182" t="s">
        <v>225</v>
      </c>
      <c r="D4488" s="183" t="s">
        <v>36</v>
      </c>
      <c r="E4488" s="181" t="s">
        <v>35</v>
      </c>
      <c r="F4488" s="183" t="s">
        <v>35</v>
      </c>
      <c r="G4488" s="181" t="s">
        <v>7340</v>
      </c>
      <c r="H4488" s="184" t="s">
        <v>7090</v>
      </c>
      <c r="I4488" s="185" t="s">
        <v>190</v>
      </c>
      <c r="J4488" s="181" t="s">
        <v>35</v>
      </c>
      <c r="K4488" s="181" t="s">
        <v>225</v>
      </c>
      <c r="L4488" s="186" t="s">
        <v>225</v>
      </c>
      <c r="M4488" s="187" t="s">
        <v>225</v>
      </c>
      <c r="N4488" s="183" t="s">
        <v>36</v>
      </c>
      <c r="O4488" s="181" t="s">
        <v>7340</v>
      </c>
      <c r="P4488" s="184" t="s">
        <v>7090</v>
      </c>
      <c r="Q4488" s="185" t="s">
        <v>190</v>
      </c>
      <c r="R4488" s="181" t="s">
        <v>35</v>
      </c>
      <c r="S4488" s="181" t="s">
        <v>225</v>
      </c>
      <c r="T4488" s="186" t="s">
        <v>225</v>
      </c>
      <c r="U4488" s="187" t="s">
        <v>225</v>
      </c>
      <c r="V4488" s="188" t="str" cm="1">
        <f t="array" ref="V4488">IF(SUM(LEN(A4488:U4488))=0,"",IF(OR(OR(ISBLANK(E4488),SUM(LEN(B4488),LEN(C4488))=0),AND(NOT(D4488="Unknown"),ISBLANK(I4488)),AND(NOT(N4488="Unknown"),ISBLANK(Q4488))),"Missing Information", INDEX(Table15[Entire Service Line Classification], MATCH(SUMIFS(Table15[Unique ID],Table15[System-Owned Portion],D4488,Table15[If Material Anything Other than "Lead" in Column E,Was Material Ever Previously Lead?],F4488,Table15[Customer-Owned Portion],N4488),Table15[Unique ID],0),0)))</f>
        <v>Non-lead</v>
      </c>
      <c r="W4488" s="189"/>
    </row>
    <row r="4489" spans="1:23" s="190" customFormat="1" ht="56.25" x14ac:dyDescent="0.25">
      <c r="A4489" s="180" t="s">
        <v>225</v>
      </c>
      <c r="B4489" s="181" t="s">
        <v>8130</v>
      </c>
      <c r="C4489" s="182" t="s">
        <v>225</v>
      </c>
      <c r="D4489" s="183" t="s">
        <v>36</v>
      </c>
      <c r="E4489" s="181" t="s">
        <v>35</v>
      </c>
      <c r="F4489" s="183" t="s">
        <v>35</v>
      </c>
      <c r="G4489" s="181" t="s">
        <v>7340</v>
      </c>
      <c r="H4489" s="184" t="s">
        <v>7090</v>
      </c>
      <c r="I4489" s="185" t="s">
        <v>190</v>
      </c>
      <c r="J4489" s="181" t="s">
        <v>35</v>
      </c>
      <c r="K4489" s="181" t="s">
        <v>225</v>
      </c>
      <c r="L4489" s="186" t="s">
        <v>225</v>
      </c>
      <c r="M4489" s="187" t="s">
        <v>225</v>
      </c>
      <c r="N4489" s="183" t="s">
        <v>36</v>
      </c>
      <c r="O4489" s="181" t="s">
        <v>7340</v>
      </c>
      <c r="P4489" s="184" t="s">
        <v>7090</v>
      </c>
      <c r="Q4489" s="185" t="s">
        <v>190</v>
      </c>
      <c r="R4489" s="181" t="s">
        <v>35</v>
      </c>
      <c r="S4489" s="181" t="s">
        <v>225</v>
      </c>
      <c r="T4489" s="186" t="s">
        <v>225</v>
      </c>
      <c r="U4489" s="187" t="s">
        <v>225</v>
      </c>
      <c r="V4489" s="188" t="str" cm="1">
        <f t="array" ref="V4489">IF(SUM(LEN(A4489:U4489))=0,"",IF(OR(OR(ISBLANK(E4489),SUM(LEN(B4489),LEN(C4489))=0),AND(NOT(D4489="Unknown"),ISBLANK(I4489)),AND(NOT(N4489="Unknown"),ISBLANK(Q4489))),"Missing Information", INDEX(Table15[Entire Service Line Classification], MATCH(SUMIFS(Table15[Unique ID],Table15[System-Owned Portion],D4489,Table15[If Material Anything Other than "Lead" in Column E,Was Material Ever Previously Lead?],F4489,Table15[Customer-Owned Portion],N4489),Table15[Unique ID],0),0)))</f>
        <v>Non-lead</v>
      </c>
      <c r="W4489" s="189"/>
    </row>
    <row r="4490" spans="1:23" s="190" customFormat="1" ht="56.25" x14ac:dyDescent="0.25">
      <c r="A4490" s="180" t="s">
        <v>225</v>
      </c>
      <c r="B4490" s="181" t="s">
        <v>8131</v>
      </c>
      <c r="C4490" s="182" t="s">
        <v>225</v>
      </c>
      <c r="D4490" s="183" t="s">
        <v>36</v>
      </c>
      <c r="E4490" s="181" t="s">
        <v>35</v>
      </c>
      <c r="F4490" s="183" t="s">
        <v>35</v>
      </c>
      <c r="G4490" s="181" t="s">
        <v>7340</v>
      </c>
      <c r="H4490" s="184" t="s">
        <v>7090</v>
      </c>
      <c r="I4490" s="185" t="s">
        <v>190</v>
      </c>
      <c r="J4490" s="181" t="s">
        <v>35</v>
      </c>
      <c r="K4490" s="181" t="s">
        <v>225</v>
      </c>
      <c r="L4490" s="186" t="s">
        <v>225</v>
      </c>
      <c r="M4490" s="187" t="s">
        <v>225</v>
      </c>
      <c r="N4490" s="183" t="s">
        <v>36</v>
      </c>
      <c r="O4490" s="181" t="s">
        <v>7340</v>
      </c>
      <c r="P4490" s="184" t="s">
        <v>7090</v>
      </c>
      <c r="Q4490" s="185" t="s">
        <v>190</v>
      </c>
      <c r="R4490" s="181" t="s">
        <v>35</v>
      </c>
      <c r="S4490" s="181" t="s">
        <v>225</v>
      </c>
      <c r="T4490" s="186" t="s">
        <v>225</v>
      </c>
      <c r="U4490" s="187" t="s">
        <v>225</v>
      </c>
      <c r="V4490" s="188" t="str" cm="1">
        <f t="array" ref="V4490">IF(SUM(LEN(A4490:U4490))=0,"",IF(OR(OR(ISBLANK(E4490),SUM(LEN(B4490),LEN(C4490))=0),AND(NOT(D4490="Unknown"),ISBLANK(I4490)),AND(NOT(N4490="Unknown"),ISBLANK(Q4490))),"Missing Information", INDEX(Table15[Entire Service Line Classification], MATCH(SUMIFS(Table15[Unique ID],Table15[System-Owned Portion],D4490,Table15[If Material Anything Other than "Lead" in Column E,Was Material Ever Previously Lead?],F4490,Table15[Customer-Owned Portion],N4490),Table15[Unique ID],0),0)))</f>
        <v>Non-lead</v>
      </c>
      <c r="W4490" s="189"/>
    </row>
    <row r="4491" spans="1:23" s="190" customFormat="1" ht="56.25" x14ac:dyDescent="0.25">
      <c r="A4491" s="180" t="s">
        <v>225</v>
      </c>
      <c r="B4491" s="181" t="s">
        <v>8132</v>
      </c>
      <c r="C4491" s="182" t="s">
        <v>225</v>
      </c>
      <c r="D4491" s="183" t="s">
        <v>36</v>
      </c>
      <c r="E4491" s="181" t="s">
        <v>35</v>
      </c>
      <c r="F4491" s="183" t="s">
        <v>35</v>
      </c>
      <c r="G4491" s="181" t="s">
        <v>7340</v>
      </c>
      <c r="H4491" s="184" t="s">
        <v>7090</v>
      </c>
      <c r="I4491" s="185" t="s">
        <v>190</v>
      </c>
      <c r="J4491" s="181" t="s">
        <v>35</v>
      </c>
      <c r="K4491" s="181" t="s">
        <v>225</v>
      </c>
      <c r="L4491" s="186" t="s">
        <v>225</v>
      </c>
      <c r="M4491" s="187" t="s">
        <v>225</v>
      </c>
      <c r="N4491" s="183" t="s">
        <v>36</v>
      </c>
      <c r="O4491" s="181" t="s">
        <v>7340</v>
      </c>
      <c r="P4491" s="184" t="s">
        <v>7090</v>
      </c>
      <c r="Q4491" s="185" t="s">
        <v>190</v>
      </c>
      <c r="R4491" s="181" t="s">
        <v>35</v>
      </c>
      <c r="S4491" s="181" t="s">
        <v>225</v>
      </c>
      <c r="T4491" s="186" t="s">
        <v>225</v>
      </c>
      <c r="U4491" s="187" t="s">
        <v>225</v>
      </c>
      <c r="V4491" s="188" t="str" cm="1">
        <f t="array" ref="V4491">IF(SUM(LEN(A4491:U4491))=0,"",IF(OR(OR(ISBLANK(E4491),SUM(LEN(B4491),LEN(C4491))=0),AND(NOT(D4491="Unknown"),ISBLANK(I4491)),AND(NOT(N4491="Unknown"),ISBLANK(Q4491))),"Missing Information", INDEX(Table15[Entire Service Line Classification], MATCH(SUMIFS(Table15[Unique ID],Table15[System-Owned Portion],D4491,Table15[If Material Anything Other than "Lead" in Column E,Was Material Ever Previously Lead?],F4491,Table15[Customer-Owned Portion],N4491),Table15[Unique ID],0),0)))</f>
        <v>Non-lead</v>
      </c>
      <c r="W4491" s="189"/>
    </row>
    <row r="4492" spans="1:23" s="190" customFormat="1" ht="56.25" x14ac:dyDescent="0.25">
      <c r="A4492" s="180" t="s">
        <v>225</v>
      </c>
      <c r="B4492" s="181" t="s">
        <v>8133</v>
      </c>
      <c r="C4492" s="182" t="s">
        <v>225</v>
      </c>
      <c r="D4492" s="183" t="s">
        <v>36</v>
      </c>
      <c r="E4492" s="181" t="s">
        <v>35</v>
      </c>
      <c r="F4492" s="183" t="s">
        <v>35</v>
      </c>
      <c r="G4492" s="181" t="s">
        <v>7340</v>
      </c>
      <c r="H4492" s="184" t="s">
        <v>7090</v>
      </c>
      <c r="I4492" s="185" t="s">
        <v>190</v>
      </c>
      <c r="J4492" s="181" t="s">
        <v>35</v>
      </c>
      <c r="K4492" s="181" t="s">
        <v>225</v>
      </c>
      <c r="L4492" s="186" t="s">
        <v>225</v>
      </c>
      <c r="M4492" s="187" t="s">
        <v>225</v>
      </c>
      <c r="N4492" s="183" t="s">
        <v>36</v>
      </c>
      <c r="O4492" s="181" t="s">
        <v>7340</v>
      </c>
      <c r="P4492" s="184" t="s">
        <v>7090</v>
      </c>
      <c r="Q4492" s="185" t="s">
        <v>190</v>
      </c>
      <c r="R4492" s="181" t="s">
        <v>35</v>
      </c>
      <c r="S4492" s="181" t="s">
        <v>225</v>
      </c>
      <c r="T4492" s="186" t="s">
        <v>225</v>
      </c>
      <c r="U4492" s="187" t="s">
        <v>225</v>
      </c>
      <c r="V4492" s="188" t="str" cm="1">
        <f t="array" ref="V4492">IF(SUM(LEN(A4492:U4492))=0,"",IF(OR(OR(ISBLANK(E4492),SUM(LEN(B4492),LEN(C4492))=0),AND(NOT(D4492="Unknown"),ISBLANK(I4492)),AND(NOT(N4492="Unknown"),ISBLANK(Q4492))),"Missing Information", INDEX(Table15[Entire Service Line Classification], MATCH(SUMIFS(Table15[Unique ID],Table15[System-Owned Portion],D4492,Table15[If Material Anything Other than "Lead" in Column E,Was Material Ever Previously Lead?],F4492,Table15[Customer-Owned Portion],N4492),Table15[Unique ID],0),0)))</f>
        <v>Non-lead</v>
      </c>
      <c r="W4492" s="189"/>
    </row>
    <row r="4493" spans="1:23" s="190" customFormat="1" ht="56.25" x14ac:dyDescent="0.25">
      <c r="A4493" s="180" t="s">
        <v>225</v>
      </c>
      <c r="B4493" s="181" t="s">
        <v>8134</v>
      </c>
      <c r="C4493" s="182" t="s">
        <v>225</v>
      </c>
      <c r="D4493" s="183" t="s">
        <v>36</v>
      </c>
      <c r="E4493" s="181" t="s">
        <v>35</v>
      </c>
      <c r="F4493" s="183" t="s">
        <v>35</v>
      </c>
      <c r="G4493" s="181" t="s">
        <v>7340</v>
      </c>
      <c r="H4493" s="184" t="s">
        <v>7090</v>
      </c>
      <c r="I4493" s="185" t="s">
        <v>190</v>
      </c>
      <c r="J4493" s="181" t="s">
        <v>35</v>
      </c>
      <c r="K4493" s="181" t="s">
        <v>225</v>
      </c>
      <c r="L4493" s="186" t="s">
        <v>225</v>
      </c>
      <c r="M4493" s="187" t="s">
        <v>225</v>
      </c>
      <c r="N4493" s="183" t="s">
        <v>36</v>
      </c>
      <c r="O4493" s="181" t="s">
        <v>7340</v>
      </c>
      <c r="P4493" s="184" t="s">
        <v>7090</v>
      </c>
      <c r="Q4493" s="185" t="s">
        <v>190</v>
      </c>
      <c r="R4493" s="181" t="s">
        <v>35</v>
      </c>
      <c r="S4493" s="181" t="s">
        <v>225</v>
      </c>
      <c r="T4493" s="186" t="s">
        <v>225</v>
      </c>
      <c r="U4493" s="187" t="s">
        <v>225</v>
      </c>
      <c r="V4493" s="188" t="str" cm="1">
        <f t="array" ref="V4493">IF(SUM(LEN(A4493:U4493))=0,"",IF(OR(OR(ISBLANK(E4493),SUM(LEN(B4493),LEN(C4493))=0),AND(NOT(D4493="Unknown"),ISBLANK(I4493)),AND(NOT(N4493="Unknown"),ISBLANK(Q4493))),"Missing Information", INDEX(Table15[Entire Service Line Classification], MATCH(SUMIFS(Table15[Unique ID],Table15[System-Owned Portion],D4493,Table15[If Material Anything Other than "Lead" in Column E,Was Material Ever Previously Lead?],F4493,Table15[Customer-Owned Portion],N4493),Table15[Unique ID],0),0)))</f>
        <v>Non-lead</v>
      </c>
      <c r="W4493" s="189"/>
    </row>
    <row r="4494" spans="1:23" s="190" customFormat="1" ht="56.25" x14ac:dyDescent="0.25">
      <c r="A4494" s="180" t="s">
        <v>225</v>
      </c>
      <c r="B4494" s="181" t="s">
        <v>8135</v>
      </c>
      <c r="C4494" s="182" t="s">
        <v>225</v>
      </c>
      <c r="D4494" s="183" t="s">
        <v>36</v>
      </c>
      <c r="E4494" s="181" t="s">
        <v>35</v>
      </c>
      <c r="F4494" s="183" t="s">
        <v>35</v>
      </c>
      <c r="G4494" s="181" t="s">
        <v>7340</v>
      </c>
      <c r="H4494" s="184" t="s">
        <v>7090</v>
      </c>
      <c r="I4494" s="185" t="s">
        <v>190</v>
      </c>
      <c r="J4494" s="181" t="s">
        <v>35</v>
      </c>
      <c r="K4494" s="181" t="s">
        <v>225</v>
      </c>
      <c r="L4494" s="186" t="s">
        <v>225</v>
      </c>
      <c r="M4494" s="187" t="s">
        <v>225</v>
      </c>
      <c r="N4494" s="183" t="s">
        <v>36</v>
      </c>
      <c r="O4494" s="181" t="s">
        <v>7340</v>
      </c>
      <c r="P4494" s="184" t="s">
        <v>7090</v>
      </c>
      <c r="Q4494" s="185" t="s">
        <v>190</v>
      </c>
      <c r="R4494" s="181" t="s">
        <v>35</v>
      </c>
      <c r="S4494" s="181" t="s">
        <v>225</v>
      </c>
      <c r="T4494" s="186" t="s">
        <v>225</v>
      </c>
      <c r="U4494" s="187" t="s">
        <v>225</v>
      </c>
      <c r="V4494" s="188" t="str" cm="1">
        <f t="array" ref="V4494">IF(SUM(LEN(A4494:U4494))=0,"",IF(OR(OR(ISBLANK(E4494),SUM(LEN(B4494),LEN(C4494))=0),AND(NOT(D4494="Unknown"),ISBLANK(I4494)),AND(NOT(N4494="Unknown"),ISBLANK(Q4494))),"Missing Information", INDEX(Table15[Entire Service Line Classification], MATCH(SUMIFS(Table15[Unique ID],Table15[System-Owned Portion],D4494,Table15[If Material Anything Other than "Lead" in Column E,Was Material Ever Previously Lead?],F4494,Table15[Customer-Owned Portion],N4494),Table15[Unique ID],0),0)))</f>
        <v>Non-lead</v>
      </c>
      <c r="W4494" s="189"/>
    </row>
    <row r="4495" spans="1:23" s="190" customFormat="1" ht="56.25" x14ac:dyDescent="0.25">
      <c r="A4495" s="180" t="s">
        <v>225</v>
      </c>
      <c r="B4495" s="181" t="s">
        <v>8136</v>
      </c>
      <c r="C4495" s="182" t="s">
        <v>225</v>
      </c>
      <c r="D4495" s="183" t="s">
        <v>36</v>
      </c>
      <c r="E4495" s="181" t="s">
        <v>35</v>
      </c>
      <c r="F4495" s="183" t="s">
        <v>35</v>
      </c>
      <c r="G4495" s="181" t="s">
        <v>7340</v>
      </c>
      <c r="H4495" s="184" t="s">
        <v>7090</v>
      </c>
      <c r="I4495" s="185" t="s">
        <v>190</v>
      </c>
      <c r="J4495" s="181" t="s">
        <v>35</v>
      </c>
      <c r="K4495" s="181" t="s">
        <v>225</v>
      </c>
      <c r="L4495" s="186" t="s">
        <v>225</v>
      </c>
      <c r="M4495" s="187" t="s">
        <v>225</v>
      </c>
      <c r="N4495" s="183" t="s">
        <v>36</v>
      </c>
      <c r="O4495" s="181" t="s">
        <v>7340</v>
      </c>
      <c r="P4495" s="184" t="s">
        <v>7090</v>
      </c>
      <c r="Q4495" s="185" t="s">
        <v>190</v>
      </c>
      <c r="R4495" s="181" t="s">
        <v>35</v>
      </c>
      <c r="S4495" s="181" t="s">
        <v>225</v>
      </c>
      <c r="T4495" s="186" t="s">
        <v>225</v>
      </c>
      <c r="U4495" s="187" t="s">
        <v>225</v>
      </c>
      <c r="V4495" s="188" t="str" cm="1">
        <f t="array" ref="V4495">IF(SUM(LEN(A4495:U4495))=0,"",IF(OR(OR(ISBLANK(E4495),SUM(LEN(B4495),LEN(C4495))=0),AND(NOT(D4495="Unknown"),ISBLANK(I4495)),AND(NOT(N4495="Unknown"),ISBLANK(Q4495))),"Missing Information", INDEX(Table15[Entire Service Line Classification], MATCH(SUMIFS(Table15[Unique ID],Table15[System-Owned Portion],D4495,Table15[If Material Anything Other than "Lead" in Column E,Was Material Ever Previously Lead?],F4495,Table15[Customer-Owned Portion],N4495),Table15[Unique ID],0),0)))</f>
        <v>Non-lead</v>
      </c>
      <c r="W4495" s="189"/>
    </row>
    <row r="4496" spans="1:23" s="190" customFormat="1" ht="56.25" x14ac:dyDescent="0.25">
      <c r="A4496" s="180" t="s">
        <v>225</v>
      </c>
      <c r="B4496" s="181" t="s">
        <v>8137</v>
      </c>
      <c r="C4496" s="182" t="s">
        <v>225</v>
      </c>
      <c r="D4496" s="183" t="s">
        <v>36</v>
      </c>
      <c r="E4496" s="181" t="s">
        <v>35</v>
      </c>
      <c r="F4496" s="183" t="s">
        <v>35</v>
      </c>
      <c r="G4496" s="181" t="s">
        <v>7340</v>
      </c>
      <c r="H4496" s="184" t="s">
        <v>7090</v>
      </c>
      <c r="I4496" s="185" t="s">
        <v>190</v>
      </c>
      <c r="J4496" s="181" t="s">
        <v>35</v>
      </c>
      <c r="K4496" s="181" t="s">
        <v>225</v>
      </c>
      <c r="L4496" s="186" t="s">
        <v>225</v>
      </c>
      <c r="M4496" s="187" t="s">
        <v>225</v>
      </c>
      <c r="N4496" s="183" t="s">
        <v>36</v>
      </c>
      <c r="O4496" s="181" t="s">
        <v>7340</v>
      </c>
      <c r="P4496" s="184" t="s">
        <v>7090</v>
      </c>
      <c r="Q4496" s="185" t="s">
        <v>190</v>
      </c>
      <c r="R4496" s="181" t="s">
        <v>35</v>
      </c>
      <c r="S4496" s="181" t="s">
        <v>225</v>
      </c>
      <c r="T4496" s="186" t="s">
        <v>225</v>
      </c>
      <c r="U4496" s="187" t="s">
        <v>225</v>
      </c>
      <c r="V4496" s="188" t="str" cm="1">
        <f t="array" ref="V4496">IF(SUM(LEN(A4496:U4496))=0,"",IF(OR(OR(ISBLANK(E4496),SUM(LEN(B4496),LEN(C4496))=0),AND(NOT(D4496="Unknown"),ISBLANK(I4496)),AND(NOT(N4496="Unknown"),ISBLANK(Q4496))),"Missing Information", INDEX(Table15[Entire Service Line Classification], MATCH(SUMIFS(Table15[Unique ID],Table15[System-Owned Portion],D4496,Table15[If Material Anything Other than "Lead" in Column E,Was Material Ever Previously Lead?],F4496,Table15[Customer-Owned Portion],N4496),Table15[Unique ID],0),0)))</f>
        <v>Non-lead</v>
      </c>
      <c r="W4496" s="189"/>
    </row>
    <row r="4497" spans="1:23" s="190" customFormat="1" ht="56.25" x14ac:dyDescent="0.25">
      <c r="A4497" s="180" t="s">
        <v>225</v>
      </c>
      <c r="B4497" s="181" t="s">
        <v>8138</v>
      </c>
      <c r="C4497" s="182" t="s">
        <v>225</v>
      </c>
      <c r="D4497" s="183" t="s">
        <v>36</v>
      </c>
      <c r="E4497" s="181" t="s">
        <v>35</v>
      </c>
      <c r="F4497" s="183" t="s">
        <v>35</v>
      </c>
      <c r="G4497" s="181" t="s">
        <v>7550</v>
      </c>
      <c r="H4497" s="184" t="s">
        <v>7090</v>
      </c>
      <c r="I4497" s="185" t="s">
        <v>190</v>
      </c>
      <c r="J4497" s="181" t="s">
        <v>35</v>
      </c>
      <c r="K4497" s="181" t="s">
        <v>225</v>
      </c>
      <c r="L4497" s="186" t="s">
        <v>225</v>
      </c>
      <c r="M4497" s="187" t="s">
        <v>225</v>
      </c>
      <c r="N4497" s="183" t="s">
        <v>36</v>
      </c>
      <c r="O4497" s="181" t="s">
        <v>7550</v>
      </c>
      <c r="P4497" s="184" t="s">
        <v>7090</v>
      </c>
      <c r="Q4497" s="185" t="s">
        <v>190</v>
      </c>
      <c r="R4497" s="181" t="s">
        <v>35</v>
      </c>
      <c r="S4497" s="181" t="s">
        <v>225</v>
      </c>
      <c r="T4497" s="186" t="s">
        <v>225</v>
      </c>
      <c r="U4497" s="187" t="s">
        <v>225</v>
      </c>
      <c r="V4497" s="188" t="str" cm="1">
        <f t="array" ref="V4497">IF(SUM(LEN(A4497:U4497))=0,"",IF(OR(OR(ISBLANK(E4497),SUM(LEN(B4497),LEN(C4497))=0),AND(NOT(D4497="Unknown"),ISBLANK(I4497)),AND(NOT(N4497="Unknown"),ISBLANK(Q4497))),"Missing Information", INDEX(Table15[Entire Service Line Classification], MATCH(SUMIFS(Table15[Unique ID],Table15[System-Owned Portion],D4497,Table15[If Material Anything Other than "Lead" in Column E,Was Material Ever Previously Lead?],F4497,Table15[Customer-Owned Portion],N4497),Table15[Unique ID],0),0)))</f>
        <v>Non-lead</v>
      </c>
      <c r="W4497" s="189"/>
    </row>
    <row r="4498" spans="1:23" s="190" customFormat="1" ht="56.25" x14ac:dyDescent="0.25">
      <c r="A4498" s="180" t="s">
        <v>225</v>
      </c>
      <c r="B4498" s="181" t="s">
        <v>8139</v>
      </c>
      <c r="C4498" s="182" t="s">
        <v>225</v>
      </c>
      <c r="D4498" s="183" t="s">
        <v>36</v>
      </c>
      <c r="E4498" s="181" t="s">
        <v>35</v>
      </c>
      <c r="F4498" s="183" t="s">
        <v>35</v>
      </c>
      <c r="G4498" s="181" t="s">
        <v>7550</v>
      </c>
      <c r="H4498" s="184" t="s">
        <v>7090</v>
      </c>
      <c r="I4498" s="185" t="s">
        <v>190</v>
      </c>
      <c r="J4498" s="181" t="s">
        <v>35</v>
      </c>
      <c r="K4498" s="181" t="s">
        <v>225</v>
      </c>
      <c r="L4498" s="186" t="s">
        <v>225</v>
      </c>
      <c r="M4498" s="187" t="s">
        <v>225</v>
      </c>
      <c r="N4498" s="183" t="s">
        <v>36</v>
      </c>
      <c r="O4498" s="181" t="s">
        <v>7550</v>
      </c>
      <c r="P4498" s="184" t="s">
        <v>7090</v>
      </c>
      <c r="Q4498" s="185" t="s">
        <v>190</v>
      </c>
      <c r="R4498" s="181" t="s">
        <v>35</v>
      </c>
      <c r="S4498" s="181" t="s">
        <v>225</v>
      </c>
      <c r="T4498" s="186" t="s">
        <v>225</v>
      </c>
      <c r="U4498" s="187" t="s">
        <v>225</v>
      </c>
      <c r="V4498" s="188" t="str" cm="1">
        <f t="array" ref="V4498">IF(SUM(LEN(A4498:U4498))=0,"",IF(OR(OR(ISBLANK(E4498),SUM(LEN(B4498),LEN(C4498))=0),AND(NOT(D4498="Unknown"),ISBLANK(I4498)),AND(NOT(N4498="Unknown"),ISBLANK(Q4498))),"Missing Information", INDEX(Table15[Entire Service Line Classification], MATCH(SUMIFS(Table15[Unique ID],Table15[System-Owned Portion],D4498,Table15[If Material Anything Other than "Lead" in Column E,Was Material Ever Previously Lead?],F4498,Table15[Customer-Owned Portion],N4498),Table15[Unique ID],0),0)))</f>
        <v>Non-lead</v>
      </c>
      <c r="W4498" s="189"/>
    </row>
    <row r="4499" spans="1:23" s="190" customFormat="1" ht="56.25" x14ac:dyDescent="0.25">
      <c r="A4499" s="180" t="s">
        <v>225</v>
      </c>
      <c r="B4499" s="181" t="s">
        <v>8140</v>
      </c>
      <c r="C4499" s="182" t="s">
        <v>225</v>
      </c>
      <c r="D4499" s="183" t="s">
        <v>36</v>
      </c>
      <c r="E4499" s="181" t="s">
        <v>35</v>
      </c>
      <c r="F4499" s="183" t="s">
        <v>35</v>
      </c>
      <c r="G4499" s="181" t="s">
        <v>7550</v>
      </c>
      <c r="H4499" s="184" t="s">
        <v>7090</v>
      </c>
      <c r="I4499" s="185" t="s">
        <v>190</v>
      </c>
      <c r="J4499" s="181" t="s">
        <v>35</v>
      </c>
      <c r="K4499" s="181" t="s">
        <v>225</v>
      </c>
      <c r="L4499" s="186" t="s">
        <v>225</v>
      </c>
      <c r="M4499" s="187" t="s">
        <v>225</v>
      </c>
      <c r="N4499" s="183" t="s">
        <v>36</v>
      </c>
      <c r="O4499" s="181" t="s">
        <v>7550</v>
      </c>
      <c r="P4499" s="184" t="s">
        <v>7090</v>
      </c>
      <c r="Q4499" s="185" t="s">
        <v>190</v>
      </c>
      <c r="R4499" s="181" t="s">
        <v>35</v>
      </c>
      <c r="S4499" s="181" t="s">
        <v>225</v>
      </c>
      <c r="T4499" s="186" t="s">
        <v>225</v>
      </c>
      <c r="U4499" s="187" t="s">
        <v>225</v>
      </c>
      <c r="V4499" s="188" t="str" cm="1">
        <f t="array" ref="V4499">IF(SUM(LEN(A4499:U4499))=0,"",IF(OR(OR(ISBLANK(E4499),SUM(LEN(B4499),LEN(C4499))=0),AND(NOT(D4499="Unknown"),ISBLANK(I4499)),AND(NOT(N4499="Unknown"),ISBLANK(Q4499))),"Missing Information", INDEX(Table15[Entire Service Line Classification], MATCH(SUMIFS(Table15[Unique ID],Table15[System-Owned Portion],D4499,Table15[If Material Anything Other than "Lead" in Column E,Was Material Ever Previously Lead?],F4499,Table15[Customer-Owned Portion],N4499),Table15[Unique ID],0),0)))</f>
        <v>Non-lead</v>
      </c>
      <c r="W4499" s="189"/>
    </row>
    <row r="4500" spans="1:23" s="190" customFormat="1" ht="56.25" x14ac:dyDescent="0.25">
      <c r="A4500" s="180" t="s">
        <v>225</v>
      </c>
      <c r="B4500" s="181" t="s">
        <v>8141</v>
      </c>
      <c r="C4500" s="182" t="s">
        <v>225</v>
      </c>
      <c r="D4500" s="183" t="s">
        <v>36</v>
      </c>
      <c r="E4500" s="181" t="s">
        <v>35</v>
      </c>
      <c r="F4500" s="183" t="s">
        <v>35</v>
      </c>
      <c r="G4500" s="181" t="s">
        <v>7550</v>
      </c>
      <c r="H4500" s="184" t="s">
        <v>7090</v>
      </c>
      <c r="I4500" s="185" t="s">
        <v>190</v>
      </c>
      <c r="J4500" s="181" t="s">
        <v>35</v>
      </c>
      <c r="K4500" s="181" t="s">
        <v>225</v>
      </c>
      <c r="L4500" s="186" t="s">
        <v>225</v>
      </c>
      <c r="M4500" s="187" t="s">
        <v>225</v>
      </c>
      <c r="N4500" s="183" t="s">
        <v>36</v>
      </c>
      <c r="O4500" s="181" t="s">
        <v>7550</v>
      </c>
      <c r="P4500" s="184" t="s">
        <v>7090</v>
      </c>
      <c r="Q4500" s="185" t="s">
        <v>190</v>
      </c>
      <c r="R4500" s="181" t="s">
        <v>35</v>
      </c>
      <c r="S4500" s="181" t="s">
        <v>225</v>
      </c>
      <c r="T4500" s="186" t="s">
        <v>225</v>
      </c>
      <c r="U4500" s="187" t="s">
        <v>225</v>
      </c>
      <c r="V4500" s="188" t="str" cm="1">
        <f t="array" ref="V4500">IF(SUM(LEN(A4500:U4500))=0,"",IF(OR(OR(ISBLANK(E4500),SUM(LEN(B4500),LEN(C4500))=0),AND(NOT(D4500="Unknown"),ISBLANK(I4500)),AND(NOT(N4500="Unknown"),ISBLANK(Q4500))),"Missing Information", INDEX(Table15[Entire Service Line Classification], MATCH(SUMIFS(Table15[Unique ID],Table15[System-Owned Portion],D4500,Table15[If Material Anything Other than "Lead" in Column E,Was Material Ever Previously Lead?],F4500,Table15[Customer-Owned Portion],N4500),Table15[Unique ID],0),0)))</f>
        <v>Non-lead</v>
      </c>
      <c r="W4500" s="189"/>
    </row>
    <row r="4501" spans="1:23" s="190" customFormat="1" ht="56.25" x14ac:dyDescent="0.25">
      <c r="A4501" s="180" t="s">
        <v>225</v>
      </c>
      <c r="B4501" s="181" t="s">
        <v>8142</v>
      </c>
      <c r="C4501" s="182" t="s">
        <v>225</v>
      </c>
      <c r="D4501" s="183" t="s">
        <v>36</v>
      </c>
      <c r="E4501" s="181" t="s">
        <v>35</v>
      </c>
      <c r="F4501" s="183" t="s">
        <v>35</v>
      </c>
      <c r="G4501" s="181" t="s">
        <v>7550</v>
      </c>
      <c r="H4501" s="184" t="s">
        <v>7090</v>
      </c>
      <c r="I4501" s="185" t="s">
        <v>190</v>
      </c>
      <c r="J4501" s="181" t="s">
        <v>35</v>
      </c>
      <c r="K4501" s="181" t="s">
        <v>225</v>
      </c>
      <c r="L4501" s="186" t="s">
        <v>225</v>
      </c>
      <c r="M4501" s="187" t="s">
        <v>225</v>
      </c>
      <c r="N4501" s="183" t="s">
        <v>36</v>
      </c>
      <c r="O4501" s="181" t="s">
        <v>7550</v>
      </c>
      <c r="P4501" s="184" t="s">
        <v>7090</v>
      </c>
      <c r="Q4501" s="185" t="s">
        <v>190</v>
      </c>
      <c r="R4501" s="181" t="s">
        <v>35</v>
      </c>
      <c r="S4501" s="181" t="s">
        <v>225</v>
      </c>
      <c r="T4501" s="186" t="s">
        <v>225</v>
      </c>
      <c r="U4501" s="187" t="s">
        <v>225</v>
      </c>
      <c r="V4501" s="188" t="str" cm="1">
        <f t="array" ref="V4501">IF(SUM(LEN(A4501:U4501))=0,"",IF(OR(OR(ISBLANK(E4501),SUM(LEN(B4501),LEN(C4501))=0),AND(NOT(D4501="Unknown"),ISBLANK(I4501)),AND(NOT(N4501="Unknown"),ISBLANK(Q4501))),"Missing Information", INDEX(Table15[Entire Service Line Classification], MATCH(SUMIFS(Table15[Unique ID],Table15[System-Owned Portion],D4501,Table15[If Material Anything Other than "Lead" in Column E,Was Material Ever Previously Lead?],F4501,Table15[Customer-Owned Portion],N4501),Table15[Unique ID],0),0)))</f>
        <v>Non-lead</v>
      </c>
      <c r="W4501" s="189"/>
    </row>
    <row r="4502" spans="1:23" s="190" customFormat="1" ht="56.25" x14ac:dyDescent="0.25">
      <c r="A4502" s="180" t="s">
        <v>225</v>
      </c>
      <c r="B4502" s="181" t="s">
        <v>8143</v>
      </c>
      <c r="C4502" s="182" t="s">
        <v>225</v>
      </c>
      <c r="D4502" s="183" t="s">
        <v>36</v>
      </c>
      <c r="E4502" s="181" t="s">
        <v>35</v>
      </c>
      <c r="F4502" s="183" t="s">
        <v>35</v>
      </c>
      <c r="G4502" s="181" t="s">
        <v>7550</v>
      </c>
      <c r="H4502" s="184" t="s">
        <v>7090</v>
      </c>
      <c r="I4502" s="185" t="s">
        <v>190</v>
      </c>
      <c r="J4502" s="181" t="s">
        <v>35</v>
      </c>
      <c r="K4502" s="181" t="s">
        <v>225</v>
      </c>
      <c r="L4502" s="186" t="s">
        <v>225</v>
      </c>
      <c r="M4502" s="187" t="s">
        <v>225</v>
      </c>
      <c r="N4502" s="183" t="s">
        <v>36</v>
      </c>
      <c r="O4502" s="181" t="s">
        <v>7550</v>
      </c>
      <c r="P4502" s="184" t="s">
        <v>7090</v>
      </c>
      <c r="Q4502" s="185" t="s">
        <v>190</v>
      </c>
      <c r="R4502" s="181" t="s">
        <v>35</v>
      </c>
      <c r="S4502" s="181" t="s">
        <v>225</v>
      </c>
      <c r="T4502" s="186" t="s">
        <v>225</v>
      </c>
      <c r="U4502" s="187" t="s">
        <v>225</v>
      </c>
      <c r="V4502" s="188" t="str" cm="1">
        <f t="array" ref="V4502">IF(SUM(LEN(A4502:U4502))=0,"",IF(OR(OR(ISBLANK(E4502),SUM(LEN(B4502),LEN(C4502))=0),AND(NOT(D4502="Unknown"),ISBLANK(I4502)),AND(NOT(N4502="Unknown"),ISBLANK(Q4502))),"Missing Information", INDEX(Table15[Entire Service Line Classification], MATCH(SUMIFS(Table15[Unique ID],Table15[System-Owned Portion],D4502,Table15[If Material Anything Other than "Lead" in Column E,Was Material Ever Previously Lead?],F4502,Table15[Customer-Owned Portion],N4502),Table15[Unique ID],0),0)))</f>
        <v>Non-lead</v>
      </c>
      <c r="W4502" s="189"/>
    </row>
    <row r="4503" spans="1:23" s="190" customFormat="1" ht="56.25" x14ac:dyDescent="0.25">
      <c r="A4503" s="180" t="s">
        <v>225</v>
      </c>
      <c r="B4503" s="181" t="s">
        <v>8144</v>
      </c>
      <c r="C4503" s="182" t="s">
        <v>225</v>
      </c>
      <c r="D4503" s="183" t="s">
        <v>36</v>
      </c>
      <c r="E4503" s="181" t="s">
        <v>35</v>
      </c>
      <c r="F4503" s="183" t="s">
        <v>35</v>
      </c>
      <c r="G4503" s="181" t="s">
        <v>7550</v>
      </c>
      <c r="H4503" s="184" t="s">
        <v>7090</v>
      </c>
      <c r="I4503" s="185" t="s">
        <v>190</v>
      </c>
      <c r="J4503" s="181" t="s">
        <v>35</v>
      </c>
      <c r="K4503" s="181" t="s">
        <v>225</v>
      </c>
      <c r="L4503" s="186" t="s">
        <v>225</v>
      </c>
      <c r="M4503" s="187" t="s">
        <v>225</v>
      </c>
      <c r="N4503" s="183" t="s">
        <v>36</v>
      </c>
      <c r="O4503" s="181" t="s">
        <v>7550</v>
      </c>
      <c r="P4503" s="184" t="s">
        <v>7090</v>
      </c>
      <c r="Q4503" s="185" t="s">
        <v>190</v>
      </c>
      <c r="R4503" s="181" t="s">
        <v>35</v>
      </c>
      <c r="S4503" s="181" t="s">
        <v>225</v>
      </c>
      <c r="T4503" s="186" t="s">
        <v>225</v>
      </c>
      <c r="U4503" s="187" t="s">
        <v>225</v>
      </c>
      <c r="V4503" s="188" t="str" cm="1">
        <f t="array" ref="V4503">IF(SUM(LEN(A4503:U4503))=0,"",IF(OR(OR(ISBLANK(E4503),SUM(LEN(B4503),LEN(C4503))=0),AND(NOT(D4503="Unknown"),ISBLANK(I4503)),AND(NOT(N4503="Unknown"),ISBLANK(Q4503))),"Missing Information", INDEX(Table15[Entire Service Line Classification], MATCH(SUMIFS(Table15[Unique ID],Table15[System-Owned Portion],D4503,Table15[If Material Anything Other than "Lead" in Column E,Was Material Ever Previously Lead?],F4503,Table15[Customer-Owned Portion],N4503),Table15[Unique ID],0),0)))</f>
        <v>Non-lead</v>
      </c>
      <c r="W4503" s="189"/>
    </row>
    <row r="4504" spans="1:23" s="190" customFormat="1" ht="56.25" x14ac:dyDescent="0.25">
      <c r="A4504" s="180" t="s">
        <v>225</v>
      </c>
      <c r="B4504" s="181" t="s">
        <v>8145</v>
      </c>
      <c r="C4504" s="182" t="s">
        <v>225</v>
      </c>
      <c r="D4504" s="183" t="s">
        <v>36</v>
      </c>
      <c r="E4504" s="181" t="s">
        <v>35</v>
      </c>
      <c r="F4504" s="183" t="s">
        <v>35</v>
      </c>
      <c r="G4504" s="181" t="s">
        <v>7550</v>
      </c>
      <c r="H4504" s="184" t="s">
        <v>7090</v>
      </c>
      <c r="I4504" s="185" t="s">
        <v>190</v>
      </c>
      <c r="J4504" s="181" t="s">
        <v>35</v>
      </c>
      <c r="K4504" s="181" t="s">
        <v>225</v>
      </c>
      <c r="L4504" s="186" t="s">
        <v>225</v>
      </c>
      <c r="M4504" s="187" t="s">
        <v>225</v>
      </c>
      <c r="N4504" s="183" t="s">
        <v>36</v>
      </c>
      <c r="O4504" s="181" t="s">
        <v>7550</v>
      </c>
      <c r="P4504" s="184" t="s">
        <v>7090</v>
      </c>
      <c r="Q4504" s="185" t="s">
        <v>190</v>
      </c>
      <c r="R4504" s="181" t="s">
        <v>35</v>
      </c>
      <c r="S4504" s="181" t="s">
        <v>225</v>
      </c>
      <c r="T4504" s="186" t="s">
        <v>225</v>
      </c>
      <c r="U4504" s="187" t="s">
        <v>225</v>
      </c>
      <c r="V4504" s="188" t="str" cm="1">
        <f t="array" ref="V4504">IF(SUM(LEN(A4504:U4504))=0,"",IF(OR(OR(ISBLANK(E4504),SUM(LEN(B4504),LEN(C4504))=0),AND(NOT(D4504="Unknown"),ISBLANK(I4504)),AND(NOT(N4504="Unknown"),ISBLANK(Q4504))),"Missing Information", INDEX(Table15[Entire Service Line Classification], MATCH(SUMIFS(Table15[Unique ID],Table15[System-Owned Portion],D4504,Table15[If Material Anything Other than "Lead" in Column E,Was Material Ever Previously Lead?],F4504,Table15[Customer-Owned Portion],N4504),Table15[Unique ID],0),0)))</f>
        <v>Non-lead</v>
      </c>
      <c r="W4504" s="189"/>
    </row>
    <row r="4505" spans="1:23" s="190" customFormat="1" ht="56.25" x14ac:dyDescent="0.25">
      <c r="A4505" s="180" t="s">
        <v>225</v>
      </c>
      <c r="B4505" s="181" t="s">
        <v>8146</v>
      </c>
      <c r="C4505" s="182" t="s">
        <v>225</v>
      </c>
      <c r="D4505" s="183" t="s">
        <v>36</v>
      </c>
      <c r="E4505" s="181" t="s">
        <v>35</v>
      </c>
      <c r="F4505" s="183" t="s">
        <v>35</v>
      </c>
      <c r="G4505" s="181" t="s">
        <v>7550</v>
      </c>
      <c r="H4505" s="184" t="s">
        <v>7090</v>
      </c>
      <c r="I4505" s="185" t="s">
        <v>190</v>
      </c>
      <c r="J4505" s="181" t="s">
        <v>35</v>
      </c>
      <c r="K4505" s="181" t="s">
        <v>225</v>
      </c>
      <c r="L4505" s="186" t="s">
        <v>225</v>
      </c>
      <c r="M4505" s="187" t="s">
        <v>225</v>
      </c>
      <c r="N4505" s="183" t="s">
        <v>36</v>
      </c>
      <c r="O4505" s="181" t="s">
        <v>7550</v>
      </c>
      <c r="P4505" s="184" t="s">
        <v>7090</v>
      </c>
      <c r="Q4505" s="185" t="s">
        <v>190</v>
      </c>
      <c r="R4505" s="181" t="s">
        <v>35</v>
      </c>
      <c r="S4505" s="181" t="s">
        <v>225</v>
      </c>
      <c r="T4505" s="186" t="s">
        <v>225</v>
      </c>
      <c r="U4505" s="187" t="s">
        <v>225</v>
      </c>
      <c r="V4505" s="188" t="str" cm="1">
        <f t="array" ref="V4505">IF(SUM(LEN(A4505:U4505))=0,"",IF(OR(OR(ISBLANK(E4505),SUM(LEN(B4505),LEN(C4505))=0),AND(NOT(D4505="Unknown"),ISBLANK(I4505)),AND(NOT(N4505="Unknown"),ISBLANK(Q4505))),"Missing Information", INDEX(Table15[Entire Service Line Classification], MATCH(SUMIFS(Table15[Unique ID],Table15[System-Owned Portion],D4505,Table15[If Material Anything Other than "Lead" in Column E,Was Material Ever Previously Lead?],F4505,Table15[Customer-Owned Portion],N4505),Table15[Unique ID],0),0)))</f>
        <v>Non-lead</v>
      </c>
      <c r="W4505" s="189"/>
    </row>
    <row r="4506" spans="1:23" s="190" customFormat="1" ht="56.25" x14ac:dyDescent="0.25">
      <c r="A4506" s="180" t="s">
        <v>225</v>
      </c>
      <c r="B4506" s="181" t="s">
        <v>8147</v>
      </c>
      <c r="C4506" s="182" t="s">
        <v>225</v>
      </c>
      <c r="D4506" s="183" t="s">
        <v>36</v>
      </c>
      <c r="E4506" s="181" t="s">
        <v>35</v>
      </c>
      <c r="F4506" s="183" t="s">
        <v>35</v>
      </c>
      <c r="G4506" s="181" t="s">
        <v>7550</v>
      </c>
      <c r="H4506" s="184" t="s">
        <v>7090</v>
      </c>
      <c r="I4506" s="185" t="s">
        <v>190</v>
      </c>
      <c r="J4506" s="181" t="s">
        <v>35</v>
      </c>
      <c r="K4506" s="181" t="s">
        <v>225</v>
      </c>
      <c r="L4506" s="186" t="s">
        <v>225</v>
      </c>
      <c r="M4506" s="187" t="s">
        <v>225</v>
      </c>
      <c r="N4506" s="183" t="s">
        <v>36</v>
      </c>
      <c r="O4506" s="181" t="s">
        <v>7550</v>
      </c>
      <c r="P4506" s="184" t="s">
        <v>7090</v>
      </c>
      <c r="Q4506" s="185" t="s">
        <v>190</v>
      </c>
      <c r="R4506" s="181" t="s">
        <v>35</v>
      </c>
      <c r="S4506" s="181" t="s">
        <v>225</v>
      </c>
      <c r="T4506" s="186" t="s">
        <v>225</v>
      </c>
      <c r="U4506" s="187" t="s">
        <v>225</v>
      </c>
      <c r="V4506" s="188" t="str" cm="1">
        <f t="array" ref="V4506">IF(SUM(LEN(A4506:U4506))=0,"",IF(OR(OR(ISBLANK(E4506),SUM(LEN(B4506),LEN(C4506))=0),AND(NOT(D4506="Unknown"),ISBLANK(I4506)),AND(NOT(N4506="Unknown"),ISBLANK(Q4506))),"Missing Information", INDEX(Table15[Entire Service Line Classification], MATCH(SUMIFS(Table15[Unique ID],Table15[System-Owned Portion],D4506,Table15[If Material Anything Other than "Lead" in Column E,Was Material Ever Previously Lead?],F4506,Table15[Customer-Owned Portion],N4506),Table15[Unique ID],0),0)))</f>
        <v>Non-lead</v>
      </c>
      <c r="W4506" s="189"/>
    </row>
    <row r="4507" spans="1:23" s="190" customFormat="1" ht="56.25" x14ac:dyDescent="0.25">
      <c r="A4507" s="180" t="s">
        <v>225</v>
      </c>
      <c r="B4507" s="181" t="s">
        <v>8148</v>
      </c>
      <c r="C4507" s="182" t="s">
        <v>225</v>
      </c>
      <c r="D4507" s="183" t="s">
        <v>36</v>
      </c>
      <c r="E4507" s="181" t="s">
        <v>35</v>
      </c>
      <c r="F4507" s="183" t="s">
        <v>35</v>
      </c>
      <c r="G4507" s="181" t="s">
        <v>7550</v>
      </c>
      <c r="H4507" s="184" t="s">
        <v>7090</v>
      </c>
      <c r="I4507" s="185" t="s">
        <v>190</v>
      </c>
      <c r="J4507" s="181" t="s">
        <v>35</v>
      </c>
      <c r="K4507" s="181" t="s">
        <v>225</v>
      </c>
      <c r="L4507" s="186" t="s">
        <v>225</v>
      </c>
      <c r="M4507" s="187" t="s">
        <v>225</v>
      </c>
      <c r="N4507" s="183" t="s">
        <v>36</v>
      </c>
      <c r="O4507" s="181" t="s">
        <v>7550</v>
      </c>
      <c r="P4507" s="184" t="s">
        <v>7090</v>
      </c>
      <c r="Q4507" s="185" t="s">
        <v>190</v>
      </c>
      <c r="R4507" s="181" t="s">
        <v>35</v>
      </c>
      <c r="S4507" s="181" t="s">
        <v>225</v>
      </c>
      <c r="T4507" s="186" t="s">
        <v>225</v>
      </c>
      <c r="U4507" s="187" t="s">
        <v>225</v>
      </c>
      <c r="V4507" s="188" t="str" cm="1">
        <f t="array" ref="V4507">IF(SUM(LEN(A4507:U4507))=0,"",IF(OR(OR(ISBLANK(E4507),SUM(LEN(B4507),LEN(C4507))=0),AND(NOT(D4507="Unknown"),ISBLANK(I4507)),AND(NOT(N4507="Unknown"),ISBLANK(Q4507))),"Missing Information", INDEX(Table15[Entire Service Line Classification], MATCH(SUMIFS(Table15[Unique ID],Table15[System-Owned Portion],D4507,Table15[If Material Anything Other than "Lead" in Column E,Was Material Ever Previously Lead?],F4507,Table15[Customer-Owned Portion],N4507),Table15[Unique ID],0),0)))</f>
        <v>Non-lead</v>
      </c>
      <c r="W4507" s="189"/>
    </row>
    <row r="4508" spans="1:23" s="190" customFormat="1" ht="56.25" x14ac:dyDescent="0.25">
      <c r="A4508" s="180" t="s">
        <v>225</v>
      </c>
      <c r="B4508" s="181" t="s">
        <v>8149</v>
      </c>
      <c r="C4508" s="182" t="s">
        <v>225</v>
      </c>
      <c r="D4508" s="183" t="s">
        <v>36</v>
      </c>
      <c r="E4508" s="181" t="s">
        <v>35</v>
      </c>
      <c r="F4508" s="183" t="s">
        <v>35</v>
      </c>
      <c r="G4508" s="181" t="s">
        <v>7550</v>
      </c>
      <c r="H4508" s="184" t="s">
        <v>7090</v>
      </c>
      <c r="I4508" s="185" t="s">
        <v>190</v>
      </c>
      <c r="J4508" s="181" t="s">
        <v>35</v>
      </c>
      <c r="K4508" s="181" t="s">
        <v>225</v>
      </c>
      <c r="L4508" s="186" t="s">
        <v>225</v>
      </c>
      <c r="M4508" s="187" t="s">
        <v>225</v>
      </c>
      <c r="N4508" s="183" t="s">
        <v>36</v>
      </c>
      <c r="O4508" s="181" t="s">
        <v>7550</v>
      </c>
      <c r="P4508" s="184" t="s">
        <v>7090</v>
      </c>
      <c r="Q4508" s="185" t="s">
        <v>190</v>
      </c>
      <c r="R4508" s="181" t="s">
        <v>35</v>
      </c>
      <c r="S4508" s="181" t="s">
        <v>225</v>
      </c>
      <c r="T4508" s="186" t="s">
        <v>225</v>
      </c>
      <c r="U4508" s="187" t="s">
        <v>225</v>
      </c>
      <c r="V4508" s="188" t="str" cm="1">
        <f t="array" ref="V4508">IF(SUM(LEN(A4508:U4508))=0,"",IF(OR(OR(ISBLANK(E4508),SUM(LEN(B4508),LEN(C4508))=0),AND(NOT(D4508="Unknown"),ISBLANK(I4508)),AND(NOT(N4508="Unknown"),ISBLANK(Q4508))),"Missing Information", INDEX(Table15[Entire Service Line Classification], MATCH(SUMIFS(Table15[Unique ID],Table15[System-Owned Portion],D4508,Table15[If Material Anything Other than "Lead" in Column E,Was Material Ever Previously Lead?],F4508,Table15[Customer-Owned Portion],N4508),Table15[Unique ID],0),0)))</f>
        <v>Non-lead</v>
      </c>
      <c r="W4508" s="189"/>
    </row>
    <row r="4509" spans="1:23" s="190" customFormat="1" ht="56.25" x14ac:dyDescent="0.25">
      <c r="A4509" s="180" t="s">
        <v>225</v>
      </c>
      <c r="B4509" s="181" t="s">
        <v>8150</v>
      </c>
      <c r="C4509" s="182" t="s">
        <v>225</v>
      </c>
      <c r="D4509" s="183" t="s">
        <v>36</v>
      </c>
      <c r="E4509" s="181" t="s">
        <v>35</v>
      </c>
      <c r="F4509" s="183" t="s">
        <v>35</v>
      </c>
      <c r="G4509" s="181" t="s">
        <v>7476</v>
      </c>
      <c r="H4509" s="184" t="s">
        <v>7090</v>
      </c>
      <c r="I4509" s="185" t="s">
        <v>190</v>
      </c>
      <c r="J4509" s="181" t="s">
        <v>35</v>
      </c>
      <c r="K4509" s="181" t="s">
        <v>225</v>
      </c>
      <c r="L4509" s="186" t="s">
        <v>225</v>
      </c>
      <c r="M4509" s="187" t="s">
        <v>225</v>
      </c>
      <c r="N4509" s="183" t="s">
        <v>36</v>
      </c>
      <c r="O4509" s="181" t="s">
        <v>7476</v>
      </c>
      <c r="P4509" s="184" t="s">
        <v>7090</v>
      </c>
      <c r="Q4509" s="185" t="s">
        <v>190</v>
      </c>
      <c r="R4509" s="181" t="s">
        <v>35</v>
      </c>
      <c r="S4509" s="181" t="s">
        <v>225</v>
      </c>
      <c r="T4509" s="186" t="s">
        <v>225</v>
      </c>
      <c r="U4509" s="187" t="s">
        <v>225</v>
      </c>
      <c r="V4509" s="188" t="str" cm="1">
        <f t="array" ref="V4509">IF(SUM(LEN(A4509:U4509))=0,"",IF(OR(OR(ISBLANK(E4509),SUM(LEN(B4509),LEN(C4509))=0),AND(NOT(D4509="Unknown"),ISBLANK(I4509)),AND(NOT(N4509="Unknown"),ISBLANK(Q4509))),"Missing Information", INDEX(Table15[Entire Service Line Classification], MATCH(SUMIFS(Table15[Unique ID],Table15[System-Owned Portion],D4509,Table15[If Material Anything Other than "Lead" in Column E,Was Material Ever Previously Lead?],F4509,Table15[Customer-Owned Portion],N4509),Table15[Unique ID],0),0)))</f>
        <v>Non-lead</v>
      </c>
      <c r="W4509" s="189"/>
    </row>
    <row r="4510" spans="1:23" s="190" customFormat="1" ht="56.25" x14ac:dyDescent="0.25">
      <c r="A4510" s="180" t="s">
        <v>225</v>
      </c>
      <c r="B4510" s="181" t="s">
        <v>8151</v>
      </c>
      <c r="C4510" s="182" t="s">
        <v>225</v>
      </c>
      <c r="D4510" s="183" t="s">
        <v>36</v>
      </c>
      <c r="E4510" s="181" t="s">
        <v>35</v>
      </c>
      <c r="F4510" s="183" t="s">
        <v>35</v>
      </c>
      <c r="G4510" s="181" t="s">
        <v>7476</v>
      </c>
      <c r="H4510" s="184" t="s">
        <v>7090</v>
      </c>
      <c r="I4510" s="185" t="s">
        <v>190</v>
      </c>
      <c r="J4510" s="181" t="s">
        <v>35</v>
      </c>
      <c r="K4510" s="181" t="s">
        <v>225</v>
      </c>
      <c r="L4510" s="186" t="s">
        <v>225</v>
      </c>
      <c r="M4510" s="187" t="s">
        <v>225</v>
      </c>
      <c r="N4510" s="183" t="s">
        <v>36</v>
      </c>
      <c r="O4510" s="181" t="s">
        <v>7476</v>
      </c>
      <c r="P4510" s="184" t="s">
        <v>7090</v>
      </c>
      <c r="Q4510" s="185" t="s">
        <v>190</v>
      </c>
      <c r="R4510" s="181" t="s">
        <v>35</v>
      </c>
      <c r="S4510" s="181" t="s">
        <v>225</v>
      </c>
      <c r="T4510" s="186" t="s">
        <v>225</v>
      </c>
      <c r="U4510" s="187" t="s">
        <v>225</v>
      </c>
      <c r="V4510" s="188" t="str" cm="1">
        <f t="array" ref="V4510">IF(SUM(LEN(A4510:U4510))=0,"",IF(OR(OR(ISBLANK(E4510),SUM(LEN(B4510),LEN(C4510))=0),AND(NOT(D4510="Unknown"),ISBLANK(I4510)),AND(NOT(N4510="Unknown"),ISBLANK(Q4510))),"Missing Information", INDEX(Table15[Entire Service Line Classification], MATCH(SUMIFS(Table15[Unique ID],Table15[System-Owned Portion],D4510,Table15[If Material Anything Other than "Lead" in Column E,Was Material Ever Previously Lead?],F4510,Table15[Customer-Owned Portion],N4510),Table15[Unique ID],0),0)))</f>
        <v>Non-lead</v>
      </c>
      <c r="W4510" s="189"/>
    </row>
    <row r="4511" spans="1:23" s="190" customFormat="1" ht="56.25" x14ac:dyDescent="0.25">
      <c r="A4511" s="180" t="s">
        <v>225</v>
      </c>
      <c r="B4511" s="181" t="s">
        <v>8152</v>
      </c>
      <c r="C4511" s="182" t="s">
        <v>225</v>
      </c>
      <c r="D4511" s="183" t="s">
        <v>36</v>
      </c>
      <c r="E4511" s="181" t="s">
        <v>35</v>
      </c>
      <c r="F4511" s="183" t="s">
        <v>35</v>
      </c>
      <c r="G4511" s="181" t="s">
        <v>8153</v>
      </c>
      <c r="H4511" s="184" t="s">
        <v>7090</v>
      </c>
      <c r="I4511" s="185" t="s">
        <v>190</v>
      </c>
      <c r="J4511" s="181" t="s">
        <v>35</v>
      </c>
      <c r="K4511" s="181" t="s">
        <v>225</v>
      </c>
      <c r="L4511" s="186" t="s">
        <v>225</v>
      </c>
      <c r="M4511" s="187" t="s">
        <v>225</v>
      </c>
      <c r="N4511" s="183" t="s">
        <v>36</v>
      </c>
      <c r="O4511" s="181" t="s">
        <v>8153</v>
      </c>
      <c r="P4511" s="184" t="s">
        <v>7090</v>
      </c>
      <c r="Q4511" s="185" t="s">
        <v>190</v>
      </c>
      <c r="R4511" s="181" t="s">
        <v>35</v>
      </c>
      <c r="S4511" s="181" t="s">
        <v>225</v>
      </c>
      <c r="T4511" s="186" t="s">
        <v>225</v>
      </c>
      <c r="U4511" s="187" t="s">
        <v>225</v>
      </c>
      <c r="V4511" s="188" t="str" cm="1">
        <f t="array" ref="V4511">IF(SUM(LEN(A4511:U4511))=0,"",IF(OR(OR(ISBLANK(E4511),SUM(LEN(B4511),LEN(C4511))=0),AND(NOT(D4511="Unknown"),ISBLANK(I4511)),AND(NOT(N4511="Unknown"),ISBLANK(Q4511))),"Missing Information", INDEX(Table15[Entire Service Line Classification], MATCH(SUMIFS(Table15[Unique ID],Table15[System-Owned Portion],D4511,Table15[If Material Anything Other than "Lead" in Column E,Was Material Ever Previously Lead?],F4511,Table15[Customer-Owned Portion],N4511),Table15[Unique ID],0),0)))</f>
        <v>Non-lead</v>
      </c>
      <c r="W4511" s="189"/>
    </row>
    <row r="4512" spans="1:23" s="190" customFormat="1" ht="56.25" x14ac:dyDescent="0.25">
      <c r="A4512" s="180" t="s">
        <v>225</v>
      </c>
      <c r="B4512" s="181" t="s">
        <v>8154</v>
      </c>
      <c r="C4512" s="182" t="s">
        <v>225</v>
      </c>
      <c r="D4512" s="183" t="s">
        <v>36</v>
      </c>
      <c r="E4512" s="181" t="s">
        <v>35</v>
      </c>
      <c r="F4512" s="183" t="s">
        <v>35</v>
      </c>
      <c r="G4512" s="181" t="s">
        <v>8153</v>
      </c>
      <c r="H4512" s="184" t="s">
        <v>7090</v>
      </c>
      <c r="I4512" s="185" t="s">
        <v>190</v>
      </c>
      <c r="J4512" s="181" t="s">
        <v>35</v>
      </c>
      <c r="K4512" s="181" t="s">
        <v>225</v>
      </c>
      <c r="L4512" s="186" t="s">
        <v>225</v>
      </c>
      <c r="M4512" s="187" t="s">
        <v>225</v>
      </c>
      <c r="N4512" s="183" t="s">
        <v>36</v>
      </c>
      <c r="O4512" s="181" t="s">
        <v>8153</v>
      </c>
      <c r="P4512" s="184" t="s">
        <v>7090</v>
      </c>
      <c r="Q4512" s="185" t="s">
        <v>190</v>
      </c>
      <c r="R4512" s="181" t="s">
        <v>35</v>
      </c>
      <c r="S4512" s="181" t="s">
        <v>225</v>
      </c>
      <c r="T4512" s="186" t="s">
        <v>225</v>
      </c>
      <c r="U4512" s="187" t="s">
        <v>225</v>
      </c>
      <c r="V4512" s="188" t="str" cm="1">
        <f t="array" ref="V4512">IF(SUM(LEN(A4512:U4512))=0,"",IF(OR(OR(ISBLANK(E4512),SUM(LEN(B4512),LEN(C4512))=0),AND(NOT(D4512="Unknown"),ISBLANK(I4512)),AND(NOT(N4512="Unknown"),ISBLANK(Q4512))),"Missing Information", INDEX(Table15[Entire Service Line Classification], MATCH(SUMIFS(Table15[Unique ID],Table15[System-Owned Portion],D4512,Table15[If Material Anything Other than "Lead" in Column E,Was Material Ever Previously Lead?],F4512,Table15[Customer-Owned Portion],N4512),Table15[Unique ID],0),0)))</f>
        <v>Non-lead</v>
      </c>
      <c r="W4512" s="189"/>
    </row>
    <row r="4513" spans="1:23" s="190" customFormat="1" ht="56.25" x14ac:dyDescent="0.25">
      <c r="A4513" s="180" t="s">
        <v>225</v>
      </c>
      <c r="B4513" s="181" t="s">
        <v>8155</v>
      </c>
      <c r="C4513" s="182" t="s">
        <v>225</v>
      </c>
      <c r="D4513" s="183" t="s">
        <v>36</v>
      </c>
      <c r="E4513" s="181" t="s">
        <v>35</v>
      </c>
      <c r="F4513" s="183" t="s">
        <v>35</v>
      </c>
      <c r="G4513" s="181" t="s">
        <v>8153</v>
      </c>
      <c r="H4513" s="184" t="s">
        <v>7090</v>
      </c>
      <c r="I4513" s="185" t="s">
        <v>190</v>
      </c>
      <c r="J4513" s="181" t="s">
        <v>35</v>
      </c>
      <c r="K4513" s="181" t="s">
        <v>225</v>
      </c>
      <c r="L4513" s="186" t="s">
        <v>225</v>
      </c>
      <c r="M4513" s="187" t="s">
        <v>225</v>
      </c>
      <c r="N4513" s="183" t="s">
        <v>36</v>
      </c>
      <c r="O4513" s="181" t="s">
        <v>8153</v>
      </c>
      <c r="P4513" s="184" t="s">
        <v>7090</v>
      </c>
      <c r="Q4513" s="185" t="s">
        <v>190</v>
      </c>
      <c r="R4513" s="181" t="s">
        <v>35</v>
      </c>
      <c r="S4513" s="181" t="s">
        <v>225</v>
      </c>
      <c r="T4513" s="186" t="s">
        <v>225</v>
      </c>
      <c r="U4513" s="187" t="s">
        <v>225</v>
      </c>
      <c r="V4513" s="188" t="str" cm="1">
        <f t="array" ref="V4513">IF(SUM(LEN(A4513:U4513))=0,"",IF(OR(OR(ISBLANK(E4513),SUM(LEN(B4513),LEN(C4513))=0),AND(NOT(D4513="Unknown"),ISBLANK(I4513)),AND(NOT(N4513="Unknown"),ISBLANK(Q4513))),"Missing Information", INDEX(Table15[Entire Service Line Classification], MATCH(SUMIFS(Table15[Unique ID],Table15[System-Owned Portion],D4513,Table15[If Material Anything Other than "Lead" in Column E,Was Material Ever Previously Lead?],F4513,Table15[Customer-Owned Portion],N4513),Table15[Unique ID],0),0)))</f>
        <v>Non-lead</v>
      </c>
      <c r="W4513" s="189"/>
    </row>
    <row r="4514" spans="1:23" s="190" customFormat="1" ht="56.25" x14ac:dyDescent="0.25">
      <c r="A4514" s="180" t="s">
        <v>225</v>
      </c>
      <c r="B4514" s="181" t="s">
        <v>8156</v>
      </c>
      <c r="C4514" s="182" t="s">
        <v>225</v>
      </c>
      <c r="D4514" s="183" t="s">
        <v>36</v>
      </c>
      <c r="E4514" s="181" t="s">
        <v>35</v>
      </c>
      <c r="F4514" s="183" t="s">
        <v>35</v>
      </c>
      <c r="G4514" s="181" t="s">
        <v>8153</v>
      </c>
      <c r="H4514" s="184" t="s">
        <v>7090</v>
      </c>
      <c r="I4514" s="185" t="s">
        <v>190</v>
      </c>
      <c r="J4514" s="181" t="s">
        <v>35</v>
      </c>
      <c r="K4514" s="181" t="s">
        <v>225</v>
      </c>
      <c r="L4514" s="186" t="s">
        <v>225</v>
      </c>
      <c r="M4514" s="187" t="s">
        <v>225</v>
      </c>
      <c r="N4514" s="183" t="s">
        <v>36</v>
      </c>
      <c r="O4514" s="181" t="s">
        <v>8153</v>
      </c>
      <c r="P4514" s="184" t="s">
        <v>7090</v>
      </c>
      <c r="Q4514" s="185" t="s">
        <v>190</v>
      </c>
      <c r="R4514" s="181" t="s">
        <v>35</v>
      </c>
      <c r="S4514" s="181" t="s">
        <v>225</v>
      </c>
      <c r="T4514" s="186" t="s">
        <v>225</v>
      </c>
      <c r="U4514" s="187" t="s">
        <v>225</v>
      </c>
      <c r="V4514" s="188" t="str" cm="1">
        <f t="array" ref="V4514">IF(SUM(LEN(A4514:U4514))=0,"",IF(OR(OR(ISBLANK(E4514),SUM(LEN(B4514),LEN(C4514))=0),AND(NOT(D4514="Unknown"),ISBLANK(I4514)),AND(NOT(N4514="Unknown"),ISBLANK(Q4514))),"Missing Information", INDEX(Table15[Entire Service Line Classification], MATCH(SUMIFS(Table15[Unique ID],Table15[System-Owned Portion],D4514,Table15[If Material Anything Other than "Lead" in Column E,Was Material Ever Previously Lead?],F4514,Table15[Customer-Owned Portion],N4514),Table15[Unique ID],0),0)))</f>
        <v>Non-lead</v>
      </c>
      <c r="W4514" s="189"/>
    </row>
    <row r="4515" spans="1:23" s="190" customFormat="1" ht="56.25" x14ac:dyDescent="0.25">
      <c r="A4515" s="180" t="s">
        <v>225</v>
      </c>
      <c r="B4515" s="181" t="s">
        <v>8157</v>
      </c>
      <c r="C4515" s="182" t="s">
        <v>225</v>
      </c>
      <c r="D4515" s="183" t="s">
        <v>36</v>
      </c>
      <c r="E4515" s="181" t="s">
        <v>35</v>
      </c>
      <c r="F4515" s="183" t="s">
        <v>35</v>
      </c>
      <c r="G4515" s="181" t="s">
        <v>8153</v>
      </c>
      <c r="H4515" s="184" t="s">
        <v>7090</v>
      </c>
      <c r="I4515" s="185" t="s">
        <v>190</v>
      </c>
      <c r="J4515" s="181" t="s">
        <v>35</v>
      </c>
      <c r="K4515" s="181" t="s">
        <v>225</v>
      </c>
      <c r="L4515" s="186" t="s">
        <v>225</v>
      </c>
      <c r="M4515" s="187" t="s">
        <v>225</v>
      </c>
      <c r="N4515" s="183" t="s">
        <v>36</v>
      </c>
      <c r="O4515" s="181" t="s">
        <v>8153</v>
      </c>
      <c r="P4515" s="184" t="s">
        <v>7090</v>
      </c>
      <c r="Q4515" s="185" t="s">
        <v>190</v>
      </c>
      <c r="R4515" s="181" t="s">
        <v>35</v>
      </c>
      <c r="S4515" s="181" t="s">
        <v>225</v>
      </c>
      <c r="T4515" s="186" t="s">
        <v>225</v>
      </c>
      <c r="U4515" s="187" t="s">
        <v>225</v>
      </c>
      <c r="V4515" s="188" t="str" cm="1">
        <f t="array" ref="V4515">IF(SUM(LEN(A4515:U4515))=0,"",IF(OR(OR(ISBLANK(E4515),SUM(LEN(B4515),LEN(C4515))=0),AND(NOT(D4515="Unknown"),ISBLANK(I4515)),AND(NOT(N4515="Unknown"),ISBLANK(Q4515))),"Missing Information", INDEX(Table15[Entire Service Line Classification], MATCH(SUMIFS(Table15[Unique ID],Table15[System-Owned Portion],D4515,Table15[If Material Anything Other than "Lead" in Column E,Was Material Ever Previously Lead?],F4515,Table15[Customer-Owned Portion],N4515),Table15[Unique ID],0),0)))</f>
        <v>Non-lead</v>
      </c>
      <c r="W4515" s="189"/>
    </row>
    <row r="4516" spans="1:23" s="190" customFormat="1" ht="56.25" x14ac:dyDescent="0.25">
      <c r="A4516" s="180" t="s">
        <v>225</v>
      </c>
      <c r="B4516" s="181" t="s">
        <v>8158</v>
      </c>
      <c r="C4516" s="182" t="s">
        <v>225</v>
      </c>
      <c r="D4516" s="183" t="s">
        <v>36</v>
      </c>
      <c r="E4516" s="181" t="s">
        <v>35</v>
      </c>
      <c r="F4516" s="183" t="s">
        <v>35</v>
      </c>
      <c r="G4516" s="181" t="s">
        <v>8153</v>
      </c>
      <c r="H4516" s="184" t="s">
        <v>7090</v>
      </c>
      <c r="I4516" s="185" t="s">
        <v>190</v>
      </c>
      <c r="J4516" s="181" t="s">
        <v>35</v>
      </c>
      <c r="K4516" s="181" t="s">
        <v>225</v>
      </c>
      <c r="L4516" s="186" t="s">
        <v>225</v>
      </c>
      <c r="M4516" s="187" t="s">
        <v>225</v>
      </c>
      <c r="N4516" s="183" t="s">
        <v>36</v>
      </c>
      <c r="O4516" s="181" t="s">
        <v>8153</v>
      </c>
      <c r="P4516" s="184" t="s">
        <v>7090</v>
      </c>
      <c r="Q4516" s="185" t="s">
        <v>190</v>
      </c>
      <c r="R4516" s="181" t="s">
        <v>35</v>
      </c>
      <c r="S4516" s="181" t="s">
        <v>225</v>
      </c>
      <c r="T4516" s="186" t="s">
        <v>225</v>
      </c>
      <c r="U4516" s="187" t="s">
        <v>225</v>
      </c>
      <c r="V4516" s="188" t="str" cm="1">
        <f t="array" ref="V4516">IF(SUM(LEN(A4516:U4516))=0,"",IF(OR(OR(ISBLANK(E4516),SUM(LEN(B4516),LEN(C4516))=0),AND(NOT(D4516="Unknown"),ISBLANK(I4516)),AND(NOT(N4516="Unknown"),ISBLANK(Q4516))),"Missing Information", INDEX(Table15[Entire Service Line Classification], MATCH(SUMIFS(Table15[Unique ID],Table15[System-Owned Portion],D4516,Table15[If Material Anything Other than "Lead" in Column E,Was Material Ever Previously Lead?],F4516,Table15[Customer-Owned Portion],N4516),Table15[Unique ID],0),0)))</f>
        <v>Non-lead</v>
      </c>
      <c r="W4516" s="189"/>
    </row>
    <row r="4517" spans="1:23" s="190" customFormat="1" ht="56.25" x14ac:dyDescent="0.25">
      <c r="A4517" s="180" t="s">
        <v>225</v>
      </c>
      <c r="B4517" s="181" t="s">
        <v>8159</v>
      </c>
      <c r="C4517" s="182" t="s">
        <v>225</v>
      </c>
      <c r="D4517" s="183" t="s">
        <v>36</v>
      </c>
      <c r="E4517" s="181" t="s">
        <v>35</v>
      </c>
      <c r="F4517" s="183" t="s">
        <v>35</v>
      </c>
      <c r="G4517" s="181" t="s">
        <v>8153</v>
      </c>
      <c r="H4517" s="184" t="s">
        <v>7090</v>
      </c>
      <c r="I4517" s="185" t="s">
        <v>190</v>
      </c>
      <c r="J4517" s="181" t="s">
        <v>35</v>
      </c>
      <c r="K4517" s="181" t="s">
        <v>225</v>
      </c>
      <c r="L4517" s="186" t="s">
        <v>225</v>
      </c>
      <c r="M4517" s="187" t="s">
        <v>225</v>
      </c>
      <c r="N4517" s="183" t="s">
        <v>36</v>
      </c>
      <c r="O4517" s="181" t="s">
        <v>8153</v>
      </c>
      <c r="P4517" s="184" t="s">
        <v>7090</v>
      </c>
      <c r="Q4517" s="185" t="s">
        <v>190</v>
      </c>
      <c r="R4517" s="181" t="s">
        <v>35</v>
      </c>
      <c r="S4517" s="181" t="s">
        <v>225</v>
      </c>
      <c r="T4517" s="186" t="s">
        <v>225</v>
      </c>
      <c r="U4517" s="187" t="s">
        <v>225</v>
      </c>
      <c r="V4517" s="188" t="str" cm="1">
        <f t="array" ref="V4517">IF(SUM(LEN(A4517:U4517))=0,"",IF(OR(OR(ISBLANK(E4517),SUM(LEN(B4517),LEN(C4517))=0),AND(NOT(D4517="Unknown"),ISBLANK(I4517)),AND(NOT(N4517="Unknown"),ISBLANK(Q4517))),"Missing Information", INDEX(Table15[Entire Service Line Classification], MATCH(SUMIFS(Table15[Unique ID],Table15[System-Owned Portion],D4517,Table15[If Material Anything Other than "Lead" in Column E,Was Material Ever Previously Lead?],F4517,Table15[Customer-Owned Portion],N4517),Table15[Unique ID],0),0)))</f>
        <v>Non-lead</v>
      </c>
      <c r="W4517" s="189"/>
    </row>
    <row r="4518" spans="1:23" s="190" customFormat="1" ht="56.25" x14ac:dyDescent="0.25">
      <c r="A4518" s="180" t="s">
        <v>225</v>
      </c>
      <c r="B4518" s="181" t="s">
        <v>8160</v>
      </c>
      <c r="C4518" s="182" t="s">
        <v>225</v>
      </c>
      <c r="D4518" s="183" t="s">
        <v>36</v>
      </c>
      <c r="E4518" s="181" t="s">
        <v>35</v>
      </c>
      <c r="F4518" s="183" t="s">
        <v>35</v>
      </c>
      <c r="G4518" s="181" t="s">
        <v>8161</v>
      </c>
      <c r="H4518" s="184" t="s">
        <v>7090</v>
      </c>
      <c r="I4518" s="185" t="s">
        <v>190</v>
      </c>
      <c r="J4518" s="181" t="s">
        <v>35</v>
      </c>
      <c r="K4518" s="181" t="s">
        <v>225</v>
      </c>
      <c r="L4518" s="186" t="s">
        <v>225</v>
      </c>
      <c r="M4518" s="187" t="s">
        <v>225</v>
      </c>
      <c r="N4518" s="183" t="s">
        <v>36</v>
      </c>
      <c r="O4518" s="181" t="s">
        <v>8161</v>
      </c>
      <c r="P4518" s="184" t="s">
        <v>7090</v>
      </c>
      <c r="Q4518" s="185" t="s">
        <v>190</v>
      </c>
      <c r="R4518" s="181" t="s">
        <v>35</v>
      </c>
      <c r="S4518" s="181" t="s">
        <v>225</v>
      </c>
      <c r="T4518" s="186" t="s">
        <v>225</v>
      </c>
      <c r="U4518" s="187" t="s">
        <v>225</v>
      </c>
      <c r="V4518" s="188" t="str" cm="1">
        <f t="array" ref="V4518">IF(SUM(LEN(A4518:U4518))=0,"",IF(OR(OR(ISBLANK(E4518),SUM(LEN(B4518),LEN(C4518))=0),AND(NOT(D4518="Unknown"),ISBLANK(I4518)),AND(NOT(N4518="Unknown"),ISBLANK(Q4518))),"Missing Information", INDEX(Table15[Entire Service Line Classification], MATCH(SUMIFS(Table15[Unique ID],Table15[System-Owned Portion],D4518,Table15[If Material Anything Other than "Lead" in Column E,Was Material Ever Previously Lead?],F4518,Table15[Customer-Owned Portion],N4518),Table15[Unique ID],0),0)))</f>
        <v>Non-lead</v>
      </c>
      <c r="W4518" s="189"/>
    </row>
    <row r="4519" spans="1:23" s="190" customFormat="1" ht="56.25" x14ac:dyDescent="0.25">
      <c r="A4519" s="180" t="s">
        <v>225</v>
      </c>
      <c r="B4519" s="181" t="s">
        <v>8162</v>
      </c>
      <c r="C4519" s="182" t="s">
        <v>225</v>
      </c>
      <c r="D4519" s="183" t="s">
        <v>36</v>
      </c>
      <c r="E4519" s="181" t="s">
        <v>35</v>
      </c>
      <c r="F4519" s="183" t="s">
        <v>35</v>
      </c>
      <c r="G4519" s="181" t="s">
        <v>8161</v>
      </c>
      <c r="H4519" s="184" t="s">
        <v>7090</v>
      </c>
      <c r="I4519" s="185" t="s">
        <v>190</v>
      </c>
      <c r="J4519" s="181" t="s">
        <v>35</v>
      </c>
      <c r="K4519" s="181" t="s">
        <v>225</v>
      </c>
      <c r="L4519" s="186" t="s">
        <v>225</v>
      </c>
      <c r="M4519" s="187" t="s">
        <v>225</v>
      </c>
      <c r="N4519" s="183" t="s">
        <v>36</v>
      </c>
      <c r="O4519" s="181" t="s">
        <v>8161</v>
      </c>
      <c r="P4519" s="184" t="s">
        <v>7090</v>
      </c>
      <c r="Q4519" s="185" t="s">
        <v>190</v>
      </c>
      <c r="R4519" s="181" t="s">
        <v>35</v>
      </c>
      <c r="S4519" s="181" t="s">
        <v>225</v>
      </c>
      <c r="T4519" s="186" t="s">
        <v>225</v>
      </c>
      <c r="U4519" s="187" t="s">
        <v>225</v>
      </c>
      <c r="V4519" s="188" t="str" cm="1">
        <f t="array" ref="V4519">IF(SUM(LEN(A4519:U4519))=0,"",IF(OR(OR(ISBLANK(E4519),SUM(LEN(B4519),LEN(C4519))=0),AND(NOT(D4519="Unknown"),ISBLANK(I4519)),AND(NOT(N4519="Unknown"),ISBLANK(Q4519))),"Missing Information", INDEX(Table15[Entire Service Line Classification], MATCH(SUMIFS(Table15[Unique ID],Table15[System-Owned Portion],D4519,Table15[If Material Anything Other than "Lead" in Column E,Was Material Ever Previously Lead?],F4519,Table15[Customer-Owned Portion],N4519),Table15[Unique ID],0),0)))</f>
        <v>Non-lead</v>
      </c>
      <c r="W4519" s="189"/>
    </row>
    <row r="4520" spans="1:23" s="190" customFormat="1" ht="56.25" x14ac:dyDescent="0.25">
      <c r="A4520" s="180" t="s">
        <v>225</v>
      </c>
      <c r="B4520" s="181" t="s">
        <v>8163</v>
      </c>
      <c r="C4520" s="182" t="s">
        <v>225</v>
      </c>
      <c r="D4520" s="183" t="s">
        <v>36</v>
      </c>
      <c r="E4520" s="181" t="s">
        <v>35</v>
      </c>
      <c r="F4520" s="183" t="s">
        <v>35</v>
      </c>
      <c r="G4520" s="181" t="s">
        <v>8161</v>
      </c>
      <c r="H4520" s="184" t="s">
        <v>7090</v>
      </c>
      <c r="I4520" s="185" t="s">
        <v>190</v>
      </c>
      <c r="J4520" s="181" t="s">
        <v>35</v>
      </c>
      <c r="K4520" s="181" t="s">
        <v>225</v>
      </c>
      <c r="L4520" s="186" t="s">
        <v>225</v>
      </c>
      <c r="M4520" s="187" t="s">
        <v>225</v>
      </c>
      <c r="N4520" s="183" t="s">
        <v>36</v>
      </c>
      <c r="O4520" s="181" t="s">
        <v>8161</v>
      </c>
      <c r="P4520" s="184" t="s">
        <v>7090</v>
      </c>
      <c r="Q4520" s="185" t="s">
        <v>190</v>
      </c>
      <c r="R4520" s="181" t="s">
        <v>35</v>
      </c>
      <c r="S4520" s="181" t="s">
        <v>225</v>
      </c>
      <c r="T4520" s="186" t="s">
        <v>225</v>
      </c>
      <c r="U4520" s="187" t="s">
        <v>225</v>
      </c>
      <c r="V4520" s="188" t="str" cm="1">
        <f t="array" ref="V4520">IF(SUM(LEN(A4520:U4520))=0,"",IF(OR(OR(ISBLANK(E4520),SUM(LEN(B4520),LEN(C4520))=0),AND(NOT(D4520="Unknown"),ISBLANK(I4520)),AND(NOT(N4520="Unknown"),ISBLANK(Q4520))),"Missing Information", INDEX(Table15[Entire Service Line Classification], MATCH(SUMIFS(Table15[Unique ID],Table15[System-Owned Portion],D4520,Table15[If Material Anything Other than "Lead" in Column E,Was Material Ever Previously Lead?],F4520,Table15[Customer-Owned Portion],N4520),Table15[Unique ID],0),0)))</f>
        <v>Non-lead</v>
      </c>
      <c r="W4520" s="189"/>
    </row>
    <row r="4521" spans="1:23" s="190" customFormat="1" ht="56.25" x14ac:dyDescent="0.25">
      <c r="A4521" s="180" t="s">
        <v>225</v>
      </c>
      <c r="B4521" s="181" t="s">
        <v>8164</v>
      </c>
      <c r="C4521" s="182" t="s">
        <v>225</v>
      </c>
      <c r="D4521" s="183" t="s">
        <v>36</v>
      </c>
      <c r="E4521" s="181" t="s">
        <v>35</v>
      </c>
      <c r="F4521" s="183" t="s">
        <v>35</v>
      </c>
      <c r="G4521" s="181" t="s">
        <v>8161</v>
      </c>
      <c r="H4521" s="184" t="s">
        <v>7090</v>
      </c>
      <c r="I4521" s="185" t="s">
        <v>190</v>
      </c>
      <c r="J4521" s="181" t="s">
        <v>35</v>
      </c>
      <c r="K4521" s="181" t="s">
        <v>225</v>
      </c>
      <c r="L4521" s="186" t="s">
        <v>225</v>
      </c>
      <c r="M4521" s="187" t="s">
        <v>225</v>
      </c>
      <c r="N4521" s="183" t="s">
        <v>36</v>
      </c>
      <c r="O4521" s="181" t="s">
        <v>8161</v>
      </c>
      <c r="P4521" s="184" t="s">
        <v>7090</v>
      </c>
      <c r="Q4521" s="185" t="s">
        <v>190</v>
      </c>
      <c r="R4521" s="181" t="s">
        <v>35</v>
      </c>
      <c r="S4521" s="181" t="s">
        <v>225</v>
      </c>
      <c r="T4521" s="186" t="s">
        <v>225</v>
      </c>
      <c r="U4521" s="187" t="s">
        <v>225</v>
      </c>
      <c r="V4521" s="188" t="str" cm="1">
        <f t="array" ref="V4521">IF(SUM(LEN(A4521:U4521))=0,"",IF(OR(OR(ISBLANK(E4521),SUM(LEN(B4521),LEN(C4521))=0),AND(NOT(D4521="Unknown"),ISBLANK(I4521)),AND(NOT(N4521="Unknown"),ISBLANK(Q4521))),"Missing Information", INDEX(Table15[Entire Service Line Classification], MATCH(SUMIFS(Table15[Unique ID],Table15[System-Owned Portion],D4521,Table15[If Material Anything Other than "Lead" in Column E,Was Material Ever Previously Lead?],F4521,Table15[Customer-Owned Portion],N4521),Table15[Unique ID],0),0)))</f>
        <v>Non-lead</v>
      </c>
      <c r="W4521" s="189"/>
    </row>
    <row r="4522" spans="1:23" s="190" customFormat="1" ht="56.25" x14ac:dyDescent="0.25">
      <c r="A4522" s="180" t="s">
        <v>225</v>
      </c>
      <c r="B4522" s="181" t="s">
        <v>8165</v>
      </c>
      <c r="C4522" s="182" t="s">
        <v>225</v>
      </c>
      <c r="D4522" s="183" t="s">
        <v>36</v>
      </c>
      <c r="E4522" s="181" t="s">
        <v>35</v>
      </c>
      <c r="F4522" s="183" t="s">
        <v>35</v>
      </c>
      <c r="G4522" s="181" t="s">
        <v>8161</v>
      </c>
      <c r="H4522" s="184" t="s">
        <v>7090</v>
      </c>
      <c r="I4522" s="185" t="s">
        <v>190</v>
      </c>
      <c r="J4522" s="181" t="s">
        <v>35</v>
      </c>
      <c r="K4522" s="181" t="s">
        <v>225</v>
      </c>
      <c r="L4522" s="186" t="s">
        <v>225</v>
      </c>
      <c r="M4522" s="187" t="s">
        <v>225</v>
      </c>
      <c r="N4522" s="183" t="s">
        <v>36</v>
      </c>
      <c r="O4522" s="181" t="s">
        <v>8161</v>
      </c>
      <c r="P4522" s="184" t="s">
        <v>7090</v>
      </c>
      <c r="Q4522" s="185" t="s">
        <v>190</v>
      </c>
      <c r="R4522" s="181" t="s">
        <v>35</v>
      </c>
      <c r="S4522" s="181" t="s">
        <v>225</v>
      </c>
      <c r="T4522" s="186" t="s">
        <v>225</v>
      </c>
      <c r="U4522" s="187" t="s">
        <v>225</v>
      </c>
      <c r="V4522" s="188" t="str" cm="1">
        <f t="array" ref="V4522">IF(SUM(LEN(A4522:U4522))=0,"",IF(OR(OR(ISBLANK(E4522),SUM(LEN(B4522),LEN(C4522))=0),AND(NOT(D4522="Unknown"),ISBLANK(I4522)),AND(NOT(N4522="Unknown"),ISBLANK(Q4522))),"Missing Information", INDEX(Table15[Entire Service Line Classification], MATCH(SUMIFS(Table15[Unique ID],Table15[System-Owned Portion],D4522,Table15[If Material Anything Other than "Lead" in Column E,Was Material Ever Previously Lead?],F4522,Table15[Customer-Owned Portion],N4522),Table15[Unique ID],0),0)))</f>
        <v>Non-lead</v>
      </c>
      <c r="W4522" s="189"/>
    </row>
    <row r="4523" spans="1:23" s="190" customFormat="1" ht="56.25" x14ac:dyDescent="0.25">
      <c r="A4523" s="180" t="s">
        <v>225</v>
      </c>
      <c r="B4523" s="181" t="s">
        <v>8166</v>
      </c>
      <c r="C4523" s="182" t="s">
        <v>225</v>
      </c>
      <c r="D4523" s="183" t="s">
        <v>36</v>
      </c>
      <c r="E4523" s="181" t="s">
        <v>35</v>
      </c>
      <c r="F4523" s="183" t="s">
        <v>35</v>
      </c>
      <c r="G4523" s="181" t="s">
        <v>8161</v>
      </c>
      <c r="H4523" s="184" t="s">
        <v>7090</v>
      </c>
      <c r="I4523" s="185" t="s">
        <v>190</v>
      </c>
      <c r="J4523" s="181" t="s">
        <v>35</v>
      </c>
      <c r="K4523" s="181" t="s">
        <v>225</v>
      </c>
      <c r="L4523" s="186" t="s">
        <v>225</v>
      </c>
      <c r="M4523" s="187" t="s">
        <v>225</v>
      </c>
      <c r="N4523" s="183" t="s">
        <v>36</v>
      </c>
      <c r="O4523" s="181" t="s">
        <v>8161</v>
      </c>
      <c r="P4523" s="184" t="s">
        <v>7090</v>
      </c>
      <c r="Q4523" s="185" t="s">
        <v>190</v>
      </c>
      <c r="R4523" s="181" t="s">
        <v>35</v>
      </c>
      <c r="S4523" s="181" t="s">
        <v>225</v>
      </c>
      <c r="T4523" s="186" t="s">
        <v>225</v>
      </c>
      <c r="U4523" s="187" t="s">
        <v>225</v>
      </c>
      <c r="V4523" s="188" t="str" cm="1">
        <f t="array" ref="V4523">IF(SUM(LEN(A4523:U4523))=0,"",IF(OR(OR(ISBLANK(E4523),SUM(LEN(B4523),LEN(C4523))=0),AND(NOT(D4523="Unknown"),ISBLANK(I4523)),AND(NOT(N4523="Unknown"),ISBLANK(Q4523))),"Missing Information", INDEX(Table15[Entire Service Line Classification], MATCH(SUMIFS(Table15[Unique ID],Table15[System-Owned Portion],D4523,Table15[If Material Anything Other than "Lead" in Column E,Was Material Ever Previously Lead?],F4523,Table15[Customer-Owned Portion],N4523),Table15[Unique ID],0),0)))</f>
        <v>Non-lead</v>
      </c>
      <c r="W4523" s="189"/>
    </row>
    <row r="4524" spans="1:23" s="190" customFormat="1" ht="56.25" x14ac:dyDescent="0.25">
      <c r="A4524" s="180" t="s">
        <v>225</v>
      </c>
      <c r="B4524" s="181" t="s">
        <v>8167</v>
      </c>
      <c r="C4524" s="182" t="s">
        <v>225</v>
      </c>
      <c r="D4524" s="183" t="s">
        <v>36</v>
      </c>
      <c r="E4524" s="181" t="s">
        <v>35</v>
      </c>
      <c r="F4524" s="183" t="s">
        <v>35</v>
      </c>
      <c r="G4524" s="181" t="s">
        <v>7357</v>
      </c>
      <c r="H4524" s="184" t="s">
        <v>7092</v>
      </c>
      <c r="I4524" s="185" t="s">
        <v>190</v>
      </c>
      <c r="J4524" s="181" t="s">
        <v>35</v>
      </c>
      <c r="K4524" s="181" t="s">
        <v>225</v>
      </c>
      <c r="L4524" s="186" t="s">
        <v>225</v>
      </c>
      <c r="M4524" s="187" t="s">
        <v>225</v>
      </c>
      <c r="N4524" s="183" t="s">
        <v>36</v>
      </c>
      <c r="O4524" s="181" t="s">
        <v>7357</v>
      </c>
      <c r="P4524" s="184" t="s">
        <v>7092</v>
      </c>
      <c r="Q4524" s="185" t="s">
        <v>190</v>
      </c>
      <c r="R4524" s="181" t="s">
        <v>35</v>
      </c>
      <c r="S4524" s="181" t="s">
        <v>225</v>
      </c>
      <c r="T4524" s="186" t="s">
        <v>225</v>
      </c>
      <c r="U4524" s="187" t="s">
        <v>225</v>
      </c>
      <c r="V4524" s="188" t="str" cm="1">
        <f t="array" ref="V4524">IF(SUM(LEN(A4524:U4524))=0,"",IF(OR(OR(ISBLANK(E4524),SUM(LEN(B4524),LEN(C4524))=0),AND(NOT(D4524="Unknown"),ISBLANK(I4524)),AND(NOT(N4524="Unknown"),ISBLANK(Q4524))),"Missing Information", INDEX(Table15[Entire Service Line Classification], MATCH(SUMIFS(Table15[Unique ID],Table15[System-Owned Portion],D4524,Table15[If Material Anything Other than "Lead" in Column E,Was Material Ever Previously Lead?],F4524,Table15[Customer-Owned Portion],N4524),Table15[Unique ID],0),0)))</f>
        <v>Non-lead</v>
      </c>
      <c r="W4524" s="189"/>
    </row>
    <row r="4525" spans="1:23" s="190" customFormat="1" ht="56.25" x14ac:dyDescent="0.25">
      <c r="A4525" s="180" t="s">
        <v>225</v>
      </c>
      <c r="B4525" s="181" t="s">
        <v>8168</v>
      </c>
      <c r="C4525" s="182" t="s">
        <v>225</v>
      </c>
      <c r="D4525" s="183" t="s">
        <v>36</v>
      </c>
      <c r="E4525" s="181" t="s">
        <v>35</v>
      </c>
      <c r="F4525" s="183" t="s">
        <v>35</v>
      </c>
      <c r="G4525" s="181" t="s">
        <v>8161</v>
      </c>
      <c r="H4525" s="184" t="s">
        <v>7090</v>
      </c>
      <c r="I4525" s="185" t="s">
        <v>190</v>
      </c>
      <c r="J4525" s="181" t="s">
        <v>35</v>
      </c>
      <c r="K4525" s="181" t="s">
        <v>225</v>
      </c>
      <c r="L4525" s="186" t="s">
        <v>225</v>
      </c>
      <c r="M4525" s="187" t="s">
        <v>225</v>
      </c>
      <c r="N4525" s="183" t="s">
        <v>36</v>
      </c>
      <c r="O4525" s="181" t="s">
        <v>8161</v>
      </c>
      <c r="P4525" s="184" t="s">
        <v>7090</v>
      </c>
      <c r="Q4525" s="185" t="s">
        <v>190</v>
      </c>
      <c r="R4525" s="181" t="s">
        <v>35</v>
      </c>
      <c r="S4525" s="181" t="s">
        <v>225</v>
      </c>
      <c r="T4525" s="186" t="s">
        <v>225</v>
      </c>
      <c r="U4525" s="187" t="s">
        <v>225</v>
      </c>
      <c r="V4525" s="188" t="str" cm="1">
        <f t="array" ref="V4525">IF(SUM(LEN(A4525:U4525))=0,"",IF(OR(OR(ISBLANK(E4525),SUM(LEN(B4525),LEN(C4525))=0),AND(NOT(D4525="Unknown"),ISBLANK(I4525)),AND(NOT(N4525="Unknown"),ISBLANK(Q4525))),"Missing Information", INDEX(Table15[Entire Service Line Classification], MATCH(SUMIFS(Table15[Unique ID],Table15[System-Owned Portion],D4525,Table15[If Material Anything Other than "Lead" in Column E,Was Material Ever Previously Lead?],F4525,Table15[Customer-Owned Portion],N4525),Table15[Unique ID],0),0)))</f>
        <v>Non-lead</v>
      </c>
      <c r="W4525" s="189"/>
    </row>
    <row r="4526" spans="1:23" s="190" customFormat="1" ht="56.25" x14ac:dyDescent="0.25">
      <c r="A4526" s="180" t="s">
        <v>225</v>
      </c>
      <c r="B4526" s="181" t="s">
        <v>8169</v>
      </c>
      <c r="C4526" s="182" t="s">
        <v>225</v>
      </c>
      <c r="D4526" s="183" t="s">
        <v>36</v>
      </c>
      <c r="E4526" s="181" t="s">
        <v>35</v>
      </c>
      <c r="F4526" s="183" t="s">
        <v>35</v>
      </c>
      <c r="G4526" s="181" t="s">
        <v>8161</v>
      </c>
      <c r="H4526" s="184" t="s">
        <v>7090</v>
      </c>
      <c r="I4526" s="185" t="s">
        <v>190</v>
      </c>
      <c r="J4526" s="181" t="s">
        <v>35</v>
      </c>
      <c r="K4526" s="181" t="s">
        <v>225</v>
      </c>
      <c r="L4526" s="186" t="s">
        <v>225</v>
      </c>
      <c r="M4526" s="187" t="s">
        <v>225</v>
      </c>
      <c r="N4526" s="183" t="s">
        <v>36</v>
      </c>
      <c r="O4526" s="181" t="s">
        <v>8161</v>
      </c>
      <c r="P4526" s="184" t="s">
        <v>7090</v>
      </c>
      <c r="Q4526" s="185" t="s">
        <v>190</v>
      </c>
      <c r="R4526" s="181" t="s">
        <v>35</v>
      </c>
      <c r="S4526" s="181" t="s">
        <v>225</v>
      </c>
      <c r="T4526" s="186" t="s">
        <v>225</v>
      </c>
      <c r="U4526" s="187" t="s">
        <v>225</v>
      </c>
      <c r="V4526" s="188" t="str" cm="1">
        <f t="array" ref="V4526">IF(SUM(LEN(A4526:U4526))=0,"",IF(OR(OR(ISBLANK(E4526),SUM(LEN(B4526),LEN(C4526))=0),AND(NOT(D4526="Unknown"),ISBLANK(I4526)),AND(NOT(N4526="Unknown"),ISBLANK(Q4526))),"Missing Information", INDEX(Table15[Entire Service Line Classification], MATCH(SUMIFS(Table15[Unique ID],Table15[System-Owned Portion],D4526,Table15[If Material Anything Other than "Lead" in Column E,Was Material Ever Previously Lead?],F4526,Table15[Customer-Owned Portion],N4526),Table15[Unique ID],0),0)))</f>
        <v>Non-lead</v>
      </c>
      <c r="W4526" s="189"/>
    </row>
    <row r="4527" spans="1:23" s="190" customFormat="1" ht="56.25" x14ac:dyDescent="0.25">
      <c r="A4527" s="180" t="s">
        <v>225</v>
      </c>
      <c r="B4527" s="181" t="s">
        <v>8170</v>
      </c>
      <c r="C4527" s="182" t="s">
        <v>225</v>
      </c>
      <c r="D4527" s="183" t="s">
        <v>36</v>
      </c>
      <c r="E4527" s="181" t="s">
        <v>35</v>
      </c>
      <c r="F4527" s="183" t="s">
        <v>35</v>
      </c>
      <c r="G4527" s="181" t="s">
        <v>8161</v>
      </c>
      <c r="H4527" s="184" t="s">
        <v>7090</v>
      </c>
      <c r="I4527" s="185" t="s">
        <v>190</v>
      </c>
      <c r="J4527" s="181" t="s">
        <v>35</v>
      </c>
      <c r="K4527" s="181" t="s">
        <v>225</v>
      </c>
      <c r="L4527" s="186" t="s">
        <v>225</v>
      </c>
      <c r="M4527" s="187" t="s">
        <v>225</v>
      </c>
      <c r="N4527" s="183" t="s">
        <v>36</v>
      </c>
      <c r="O4527" s="181" t="s">
        <v>8161</v>
      </c>
      <c r="P4527" s="184" t="s">
        <v>7090</v>
      </c>
      <c r="Q4527" s="185" t="s">
        <v>190</v>
      </c>
      <c r="R4527" s="181" t="s">
        <v>35</v>
      </c>
      <c r="S4527" s="181" t="s">
        <v>225</v>
      </c>
      <c r="T4527" s="186" t="s">
        <v>225</v>
      </c>
      <c r="U4527" s="187" t="s">
        <v>225</v>
      </c>
      <c r="V4527" s="188" t="str" cm="1">
        <f t="array" ref="V4527">IF(SUM(LEN(A4527:U4527))=0,"",IF(OR(OR(ISBLANK(E4527),SUM(LEN(B4527),LEN(C4527))=0),AND(NOT(D4527="Unknown"),ISBLANK(I4527)),AND(NOT(N4527="Unknown"),ISBLANK(Q4527))),"Missing Information", INDEX(Table15[Entire Service Line Classification], MATCH(SUMIFS(Table15[Unique ID],Table15[System-Owned Portion],D4527,Table15[If Material Anything Other than "Lead" in Column E,Was Material Ever Previously Lead?],F4527,Table15[Customer-Owned Portion],N4527),Table15[Unique ID],0),0)))</f>
        <v>Non-lead</v>
      </c>
      <c r="W4527" s="189"/>
    </row>
    <row r="4528" spans="1:23" s="190" customFormat="1" ht="56.25" x14ac:dyDescent="0.25">
      <c r="A4528" s="180" t="s">
        <v>225</v>
      </c>
      <c r="B4528" s="181" t="s">
        <v>8171</v>
      </c>
      <c r="C4528" s="182" t="s">
        <v>225</v>
      </c>
      <c r="D4528" s="183" t="s">
        <v>36</v>
      </c>
      <c r="E4528" s="181" t="s">
        <v>35</v>
      </c>
      <c r="F4528" s="183" t="s">
        <v>35</v>
      </c>
      <c r="G4528" s="181" t="s">
        <v>8161</v>
      </c>
      <c r="H4528" s="184" t="s">
        <v>7090</v>
      </c>
      <c r="I4528" s="185" t="s">
        <v>190</v>
      </c>
      <c r="J4528" s="181" t="s">
        <v>35</v>
      </c>
      <c r="K4528" s="181" t="s">
        <v>225</v>
      </c>
      <c r="L4528" s="186" t="s">
        <v>225</v>
      </c>
      <c r="M4528" s="187" t="s">
        <v>225</v>
      </c>
      <c r="N4528" s="183" t="s">
        <v>36</v>
      </c>
      <c r="O4528" s="181" t="s">
        <v>8161</v>
      </c>
      <c r="P4528" s="184" t="s">
        <v>7090</v>
      </c>
      <c r="Q4528" s="185" t="s">
        <v>190</v>
      </c>
      <c r="R4528" s="181" t="s">
        <v>35</v>
      </c>
      <c r="S4528" s="181" t="s">
        <v>225</v>
      </c>
      <c r="T4528" s="186" t="s">
        <v>225</v>
      </c>
      <c r="U4528" s="187" t="s">
        <v>225</v>
      </c>
      <c r="V4528" s="188" t="str" cm="1">
        <f t="array" ref="V4528">IF(SUM(LEN(A4528:U4528))=0,"",IF(OR(OR(ISBLANK(E4528),SUM(LEN(B4528),LEN(C4528))=0),AND(NOT(D4528="Unknown"),ISBLANK(I4528)),AND(NOT(N4528="Unknown"),ISBLANK(Q4528))),"Missing Information", INDEX(Table15[Entire Service Line Classification], MATCH(SUMIFS(Table15[Unique ID],Table15[System-Owned Portion],D4528,Table15[If Material Anything Other than "Lead" in Column E,Was Material Ever Previously Lead?],F4528,Table15[Customer-Owned Portion],N4528),Table15[Unique ID],0),0)))</f>
        <v>Non-lead</v>
      </c>
      <c r="W4528" s="189"/>
    </row>
    <row r="4529" spans="1:23" s="190" customFormat="1" ht="56.25" x14ac:dyDescent="0.25">
      <c r="A4529" s="180" t="s">
        <v>225</v>
      </c>
      <c r="B4529" s="181" t="s">
        <v>8172</v>
      </c>
      <c r="C4529" s="182" t="s">
        <v>225</v>
      </c>
      <c r="D4529" s="183" t="s">
        <v>36</v>
      </c>
      <c r="E4529" s="181" t="s">
        <v>35</v>
      </c>
      <c r="F4529" s="183" t="s">
        <v>35</v>
      </c>
      <c r="G4529" s="181" t="s">
        <v>8161</v>
      </c>
      <c r="H4529" s="184" t="s">
        <v>7090</v>
      </c>
      <c r="I4529" s="185" t="s">
        <v>190</v>
      </c>
      <c r="J4529" s="181" t="s">
        <v>35</v>
      </c>
      <c r="K4529" s="181" t="s">
        <v>225</v>
      </c>
      <c r="L4529" s="186" t="s">
        <v>225</v>
      </c>
      <c r="M4529" s="187" t="s">
        <v>225</v>
      </c>
      <c r="N4529" s="183" t="s">
        <v>36</v>
      </c>
      <c r="O4529" s="181" t="s">
        <v>8161</v>
      </c>
      <c r="P4529" s="184" t="s">
        <v>7090</v>
      </c>
      <c r="Q4529" s="185" t="s">
        <v>190</v>
      </c>
      <c r="R4529" s="181" t="s">
        <v>35</v>
      </c>
      <c r="S4529" s="181" t="s">
        <v>225</v>
      </c>
      <c r="T4529" s="186" t="s">
        <v>225</v>
      </c>
      <c r="U4529" s="187" t="s">
        <v>225</v>
      </c>
      <c r="V4529" s="188" t="str" cm="1">
        <f t="array" ref="V4529">IF(SUM(LEN(A4529:U4529))=0,"",IF(OR(OR(ISBLANK(E4529),SUM(LEN(B4529),LEN(C4529))=0),AND(NOT(D4529="Unknown"),ISBLANK(I4529)),AND(NOT(N4529="Unknown"),ISBLANK(Q4529))),"Missing Information", INDEX(Table15[Entire Service Line Classification], MATCH(SUMIFS(Table15[Unique ID],Table15[System-Owned Portion],D4529,Table15[If Material Anything Other than "Lead" in Column E,Was Material Ever Previously Lead?],F4529,Table15[Customer-Owned Portion],N4529),Table15[Unique ID],0),0)))</f>
        <v>Non-lead</v>
      </c>
      <c r="W4529" s="189"/>
    </row>
    <row r="4530" spans="1:23" s="190" customFormat="1" ht="56.25" x14ac:dyDescent="0.25">
      <c r="A4530" s="180" t="s">
        <v>225</v>
      </c>
      <c r="B4530" s="181" t="s">
        <v>8173</v>
      </c>
      <c r="C4530" s="182" t="s">
        <v>225</v>
      </c>
      <c r="D4530" s="183" t="s">
        <v>36</v>
      </c>
      <c r="E4530" s="181" t="s">
        <v>35</v>
      </c>
      <c r="F4530" s="183" t="s">
        <v>35</v>
      </c>
      <c r="G4530" s="181" t="s">
        <v>8161</v>
      </c>
      <c r="H4530" s="184" t="s">
        <v>7090</v>
      </c>
      <c r="I4530" s="185" t="s">
        <v>190</v>
      </c>
      <c r="J4530" s="181" t="s">
        <v>35</v>
      </c>
      <c r="K4530" s="181" t="s">
        <v>225</v>
      </c>
      <c r="L4530" s="186" t="s">
        <v>225</v>
      </c>
      <c r="M4530" s="187" t="s">
        <v>225</v>
      </c>
      <c r="N4530" s="183" t="s">
        <v>36</v>
      </c>
      <c r="O4530" s="181" t="s">
        <v>8161</v>
      </c>
      <c r="P4530" s="184" t="s">
        <v>7090</v>
      </c>
      <c r="Q4530" s="185" t="s">
        <v>190</v>
      </c>
      <c r="R4530" s="181" t="s">
        <v>35</v>
      </c>
      <c r="S4530" s="181" t="s">
        <v>225</v>
      </c>
      <c r="T4530" s="186" t="s">
        <v>225</v>
      </c>
      <c r="U4530" s="187" t="s">
        <v>225</v>
      </c>
      <c r="V4530" s="188" t="str" cm="1">
        <f t="array" ref="V4530">IF(SUM(LEN(A4530:U4530))=0,"",IF(OR(OR(ISBLANK(E4530),SUM(LEN(B4530),LEN(C4530))=0),AND(NOT(D4530="Unknown"),ISBLANK(I4530)),AND(NOT(N4530="Unknown"),ISBLANK(Q4530))),"Missing Information", INDEX(Table15[Entire Service Line Classification], MATCH(SUMIFS(Table15[Unique ID],Table15[System-Owned Portion],D4530,Table15[If Material Anything Other than "Lead" in Column E,Was Material Ever Previously Lead?],F4530,Table15[Customer-Owned Portion],N4530),Table15[Unique ID],0),0)))</f>
        <v>Non-lead</v>
      </c>
      <c r="W4530" s="189"/>
    </row>
    <row r="4531" spans="1:23" s="190" customFormat="1" ht="56.25" x14ac:dyDescent="0.25">
      <c r="A4531" s="180" t="s">
        <v>225</v>
      </c>
      <c r="B4531" s="181" t="s">
        <v>8174</v>
      </c>
      <c r="C4531" s="182" t="s">
        <v>225</v>
      </c>
      <c r="D4531" s="183" t="s">
        <v>36</v>
      </c>
      <c r="E4531" s="181" t="s">
        <v>35</v>
      </c>
      <c r="F4531" s="183" t="s">
        <v>35</v>
      </c>
      <c r="G4531" s="181" t="s">
        <v>7342</v>
      </c>
      <c r="H4531" s="184" t="s">
        <v>7090</v>
      </c>
      <c r="I4531" s="185" t="s">
        <v>190</v>
      </c>
      <c r="J4531" s="181" t="s">
        <v>35</v>
      </c>
      <c r="K4531" s="181" t="s">
        <v>225</v>
      </c>
      <c r="L4531" s="186" t="s">
        <v>225</v>
      </c>
      <c r="M4531" s="187" t="s">
        <v>225</v>
      </c>
      <c r="N4531" s="183" t="s">
        <v>36</v>
      </c>
      <c r="O4531" s="181" t="s">
        <v>7342</v>
      </c>
      <c r="P4531" s="184" t="s">
        <v>7090</v>
      </c>
      <c r="Q4531" s="185" t="s">
        <v>190</v>
      </c>
      <c r="R4531" s="181" t="s">
        <v>35</v>
      </c>
      <c r="S4531" s="181" t="s">
        <v>225</v>
      </c>
      <c r="T4531" s="186" t="s">
        <v>225</v>
      </c>
      <c r="U4531" s="187" t="s">
        <v>225</v>
      </c>
      <c r="V4531" s="188" t="str" cm="1">
        <f t="array" ref="V4531">IF(SUM(LEN(A4531:U4531))=0,"",IF(OR(OR(ISBLANK(E4531),SUM(LEN(B4531),LEN(C4531))=0),AND(NOT(D4531="Unknown"),ISBLANK(I4531)),AND(NOT(N4531="Unknown"),ISBLANK(Q4531))),"Missing Information", INDEX(Table15[Entire Service Line Classification], MATCH(SUMIFS(Table15[Unique ID],Table15[System-Owned Portion],D4531,Table15[If Material Anything Other than "Lead" in Column E,Was Material Ever Previously Lead?],F4531,Table15[Customer-Owned Portion],N4531),Table15[Unique ID],0),0)))</f>
        <v>Non-lead</v>
      </c>
      <c r="W4531" s="189"/>
    </row>
    <row r="4532" spans="1:23" s="190" customFormat="1" ht="56.25" x14ac:dyDescent="0.25">
      <c r="A4532" s="180" t="s">
        <v>225</v>
      </c>
      <c r="B4532" s="181" t="s">
        <v>8175</v>
      </c>
      <c r="C4532" s="182" t="s">
        <v>225</v>
      </c>
      <c r="D4532" s="183" t="s">
        <v>36</v>
      </c>
      <c r="E4532" s="181" t="s">
        <v>35</v>
      </c>
      <c r="F4532" s="183" t="s">
        <v>35</v>
      </c>
      <c r="G4532" s="181" t="s">
        <v>7342</v>
      </c>
      <c r="H4532" s="184" t="s">
        <v>7090</v>
      </c>
      <c r="I4532" s="185" t="s">
        <v>190</v>
      </c>
      <c r="J4532" s="181" t="s">
        <v>35</v>
      </c>
      <c r="K4532" s="181" t="s">
        <v>225</v>
      </c>
      <c r="L4532" s="186" t="s">
        <v>225</v>
      </c>
      <c r="M4532" s="187" t="s">
        <v>225</v>
      </c>
      <c r="N4532" s="183" t="s">
        <v>36</v>
      </c>
      <c r="O4532" s="181" t="s">
        <v>7342</v>
      </c>
      <c r="P4532" s="184" t="s">
        <v>7090</v>
      </c>
      <c r="Q4532" s="185" t="s">
        <v>190</v>
      </c>
      <c r="R4532" s="181" t="s">
        <v>35</v>
      </c>
      <c r="S4532" s="181" t="s">
        <v>225</v>
      </c>
      <c r="T4532" s="186" t="s">
        <v>225</v>
      </c>
      <c r="U4532" s="187" t="s">
        <v>225</v>
      </c>
      <c r="V4532" s="188" t="str" cm="1">
        <f t="array" ref="V4532">IF(SUM(LEN(A4532:U4532))=0,"",IF(OR(OR(ISBLANK(E4532),SUM(LEN(B4532),LEN(C4532))=0),AND(NOT(D4532="Unknown"),ISBLANK(I4532)),AND(NOT(N4532="Unknown"),ISBLANK(Q4532))),"Missing Information", INDEX(Table15[Entire Service Line Classification], MATCH(SUMIFS(Table15[Unique ID],Table15[System-Owned Portion],D4532,Table15[If Material Anything Other than "Lead" in Column E,Was Material Ever Previously Lead?],F4532,Table15[Customer-Owned Portion],N4532),Table15[Unique ID],0),0)))</f>
        <v>Non-lead</v>
      </c>
      <c r="W4532" s="189"/>
    </row>
    <row r="4533" spans="1:23" s="190" customFormat="1" ht="56.25" x14ac:dyDescent="0.25">
      <c r="A4533" s="180" t="s">
        <v>225</v>
      </c>
      <c r="B4533" s="181" t="s">
        <v>8176</v>
      </c>
      <c r="C4533" s="182" t="s">
        <v>225</v>
      </c>
      <c r="D4533" s="183" t="s">
        <v>36</v>
      </c>
      <c r="E4533" s="181" t="s">
        <v>35</v>
      </c>
      <c r="F4533" s="183" t="s">
        <v>35</v>
      </c>
      <c r="G4533" s="181" t="s">
        <v>7342</v>
      </c>
      <c r="H4533" s="184" t="s">
        <v>7090</v>
      </c>
      <c r="I4533" s="185" t="s">
        <v>190</v>
      </c>
      <c r="J4533" s="181" t="s">
        <v>35</v>
      </c>
      <c r="K4533" s="181" t="s">
        <v>225</v>
      </c>
      <c r="L4533" s="186" t="s">
        <v>225</v>
      </c>
      <c r="M4533" s="187" t="s">
        <v>225</v>
      </c>
      <c r="N4533" s="183" t="s">
        <v>36</v>
      </c>
      <c r="O4533" s="181" t="s">
        <v>7342</v>
      </c>
      <c r="P4533" s="184" t="s">
        <v>7090</v>
      </c>
      <c r="Q4533" s="185" t="s">
        <v>190</v>
      </c>
      <c r="R4533" s="181" t="s">
        <v>35</v>
      </c>
      <c r="S4533" s="181" t="s">
        <v>225</v>
      </c>
      <c r="T4533" s="186" t="s">
        <v>225</v>
      </c>
      <c r="U4533" s="187" t="s">
        <v>225</v>
      </c>
      <c r="V4533" s="188" t="str" cm="1">
        <f t="array" ref="V4533">IF(SUM(LEN(A4533:U4533))=0,"",IF(OR(OR(ISBLANK(E4533),SUM(LEN(B4533),LEN(C4533))=0),AND(NOT(D4533="Unknown"),ISBLANK(I4533)),AND(NOT(N4533="Unknown"),ISBLANK(Q4533))),"Missing Information", INDEX(Table15[Entire Service Line Classification], MATCH(SUMIFS(Table15[Unique ID],Table15[System-Owned Portion],D4533,Table15[If Material Anything Other than "Lead" in Column E,Was Material Ever Previously Lead?],F4533,Table15[Customer-Owned Portion],N4533),Table15[Unique ID],0),0)))</f>
        <v>Non-lead</v>
      </c>
      <c r="W4533" s="189"/>
    </row>
    <row r="4534" spans="1:23" s="190" customFormat="1" ht="56.25" x14ac:dyDescent="0.25">
      <c r="A4534" s="180" t="s">
        <v>225</v>
      </c>
      <c r="B4534" s="181" t="s">
        <v>8177</v>
      </c>
      <c r="C4534" s="182" t="s">
        <v>225</v>
      </c>
      <c r="D4534" s="183" t="s">
        <v>36</v>
      </c>
      <c r="E4534" s="181" t="s">
        <v>35</v>
      </c>
      <c r="F4534" s="183" t="s">
        <v>35</v>
      </c>
      <c r="G4534" s="181" t="s">
        <v>8161</v>
      </c>
      <c r="H4534" s="184" t="s">
        <v>7250</v>
      </c>
      <c r="I4534" s="185" t="s">
        <v>190</v>
      </c>
      <c r="J4534" s="181" t="s">
        <v>35</v>
      </c>
      <c r="K4534" s="181" t="s">
        <v>225</v>
      </c>
      <c r="L4534" s="186" t="s">
        <v>225</v>
      </c>
      <c r="M4534" s="187" t="s">
        <v>225</v>
      </c>
      <c r="N4534" s="183" t="s">
        <v>36</v>
      </c>
      <c r="O4534" s="181" t="s">
        <v>8161</v>
      </c>
      <c r="P4534" s="184" t="s">
        <v>7250</v>
      </c>
      <c r="Q4534" s="185" t="s">
        <v>190</v>
      </c>
      <c r="R4534" s="181" t="s">
        <v>35</v>
      </c>
      <c r="S4534" s="181" t="s">
        <v>225</v>
      </c>
      <c r="T4534" s="186" t="s">
        <v>225</v>
      </c>
      <c r="U4534" s="187" t="s">
        <v>225</v>
      </c>
      <c r="V4534" s="188" t="str" cm="1">
        <f t="array" ref="V4534">IF(SUM(LEN(A4534:U4534))=0,"",IF(OR(OR(ISBLANK(E4534),SUM(LEN(B4534),LEN(C4534))=0),AND(NOT(D4534="Unknown"),ISBLANK(I4534)),AND(NOT(N4534="Unknown"),ISBLANK(Q4534))),"Missing Information", INDEX(Table15[Entire Service Line Classification], MATCH(SUMIFS(Table15[Unique ID],Table15[System-Owned Portion],D4534,Table15[If Material Anything Other than "Lead" in Column E,Was Material Ever Previously Lead?],F4534,Table15[Customer-Owned Portion],N4534),Table15[Unique ID],0),0)))</f>
        <v>Non-lead</v>
      </c>
      <c r="W4534" s="189"/>
    </row>
    <row r="4535" spans="1:23" s="190" customFormat="1" ht="56.25" x14ac:dyDescent="0.25">
      <c r="A4535" s="180" t="s">
        <v>225</v>
      </c>
      <c r="B4535" s="181" t="s">
        <v>8177</v>
      </c>
      <c r="C4535" s="182" t="s">
        <v>225</v>
      </c>
      <c r="D4535" s="183" t="s">
        <v>36</v>
      </c>
      <c r="E4535" s="181" t="s">
        <v>35</v>
      </c>
      <c r="F4535" s="183" t="s">
        <v>35</v>
      </c>
      <c r="G4535" s="181" t="s">
        <v>8161</v>
      </c>
      <c r="H4535" s="184" t="s">
        <v>7090</v>
      </c>
      <c r="I4535" s="185" t="s">
        <v>190</v>
      </c>
      <c r="J4535" s="181" t="s">
        <v>35</v>
      </c>
      <c r="K4535" s="181" t="s">
        <v>225</v>
      </c>
      <c r="L4535" s="186" t="s">
        <v>225</v>
      </c>
      <c r="M4535" s="187" t="s">
        <v>225</v>
      </c>
      <c r="N4535" s="183" t="s">
        <v>36</v>
      </c>
      <c r="O4535" s="181" t="s">
        <v>8161</v>
      </c>
      <c r="P4535" s="184" t="s">
        <v>7090</v>
      </c>
      <c r="Q4535" s="185" t="s">
        <v>190</v>
      </c>
      <c r="R4535" s="181" t="s">
        <v>35</v>
      </c>
      <c r="S4535" s="181" t="s">
        <v>225</v>
      </c>
      <c r="T4535" s="186" t="s">
        <v>225</v>
      </c>
      <c r="U4535" s="187" t="s">
        <v>225</v>
      </c>
      <c r="V4535" s="188" t="str" cm="1">
        <f t="array" ref="V4535">IF(SUM(LEN(A4535:U4535))=0,"",IF(OR(OR(ISBLANK(E4535),SUM(LEN(B4535),LEN(C4535))=0),AND(NOT(D4535="Unknown"),ISBLANK(I4535)),AND(NOT(N4535="Unknown"),ISBLANK(Q4535))),"Missing Information", INDEX(Table15[Entire Service Line Classification], MATCH(SUMIFS(Table15[Unique ID],Table15[System-Owned Portion],D4535,Table15[If Material Anything Other than "Lead" in Column E,Was Material Ever Previously Lead?],F4535,Table15[Customer-Owned Portion],N4535),Table15[Unique ID],0),0)))</f>
        <v>Non-lead</v>
      </c>
      <c r="W4535" s="189"/>
    </row>
    <row r="4536" spans="1:23" s="190" customFormat="1" ht="56.25" x14ac:dyDescent="0.25">
      <c r="A4536" s="180" t="s">
        <v>225</v>
      </c>
      <c r="B4536" s="181" t="s">
        <v>8178</v>
      </c>
      <c r="C4536" s="182" t="s">
        <v>225</v>
      </c>
      <c r="D4536" s="183" t="s">
        <v>36</v>
      </c>
      <c r="E4536" s="181" t="s">
        <v>35</v>
      </c>
      <c r="F4536" s="183" t="s">
        <v>35</v>
      </c>
      <c r="G4536" s="181" t="s">
        <v>7342</v>
      </c>
      <c r="H4536" s="184" t="s">
        <v>7090</v>
      </c>
      <c r="I4536" s="185" t="s">
        <v>190</v>
      </c>
      <c r="J4536" s="181" t="s">
        <v>35</v>
      </c>
      <c r="K4536" s="181" t="s">
        <v>225</v>
      </c>
      <c r="L4536" s="186" t="s">
        <v>225</v>
      </c>
      <c r="M4536" s="187" t="s">
        <v>225</v>
      </c>
      <c r="N4536" s="183" t="s">
        <v>36</v>
      </c>
      <c r="O4536" s="181" t="s">
        <v>7342</v>
      </c>
      <c r="P4536" s="184" t="s">
        <v>7090</v>
      </c>
      <c r="Q4536" s="185" t="s">
        <v>190</v>
      </c>
      <c r="R4536" s="181" t="s">
        <v>35</v>
      </c>
      <c r="S4536" s="181" t="s">
        <v>225</v>
      </c>
      <c r="T4536" s="186" t="s">
        <v>225</v>
      </c>
      <c r="U4536" s="187" t="s">
        <v>225</v>
      </c>
      <c r="V4536" s="188" t="str" cm="1">
        <f t="array" ref="V4536">IF(SUM(LEN(A4536:U4536))=0,"",IF(OR(OR(ISBLANK(E4536),SUM(LEN(B4536),LEN(C4536))=0),AND(NOT(D4536="Unknown"),ISBLANK(I4536)),AND(NOT(N4536="Unknown"),ISBLANK(Q4536))),"Missing Information", INDEX(Table15[Entire Service Line Classification], MATCH(SUMIFS(Table15[Unique ID],Table15[System-Owned Portion],D4536,Table15[If Material Anything Other than "Lead" in Column E,Was Material Ever Previously Lead?],F4536,Table15[Customer-Owned Portion],N4536),Table15[Unique ID],0),0)))</f>
        <v>Non-lead</v>
      </c>
      <c r="W4536" s="189"/>
    </row>
    <row r="4537" spans="1:23" s="190" customFormat="1" ht="56.25" x14ac:dyDescent="0.25">
      <c r="A4537" s="180" t="s">
        <v>225</v>
      </c>
      <c r="B4537" s="181" t="s">
        <v>8179</v>
      </c>
      <c r="C4537" s="182" t="s">
        <v>225</v>
      </c>
      <c r="D4537" s="183" t="s">
        <v>36</v>
      </c>
      <c r="E4537" s="181" t="s">
        <v>35</v>
      </c>
      <c r="F4537" s="183" t="s">
        <v>35</v>
      </c>
      <c r="G4537" s="181" t="s">
        <v>7342</v>
      </c>
      <c r="H4537" s="184" t="s">
        <v>7090</v>
      </c>
      <c r="I4537" s="185" t="s">
        <v>190</v>
      </c>
      <c r="J4537" s="181" t="s">
        <v>35</v>
      </c>
      <c r="K4537" s="181" t="s">
        <v>225</v>
      </c>
      <c r="L4537" s="186" t="s">
        <v>225</v>
      </c>
      <c r="M4537" s="187" t="s">
        <v>225</v>
      </c>
      <c r="N4537" s="183" t="s">
        <v>36</v>
      </c>
      <c r="O4537" s="181" t="s">
        <v>7342</v>
      </c>
      <c r="P4537" s="184" t="s">
        <v>7090</v>
      </c>
      <c r="Q4537" s="185" t="s">
        <v>190</v>
      </c>
      <c r="R4537" s="181" t="s">
        <v>35</v>
      </c>
      <c r="S4537" s="181" t="s">
        <v>225</v>
      </c>
      <c r="T4537" s="186" t="s">
        <v>225</v>
      </c>
      <c r="U4537" s="187" t="s">
        <v>225</v>
      </c>
      <c r="V4537" s="188" t="str" cm="1">
        <f t="array" ref="V4537">IF(SUM(LEN(A4537:U4537))=0,"",IF(OR(OR(ISBLANK(E4537),SUM(LEN(B4537),LEN(C4537))=0),AND(NOT(D4537="Unknown"),ISBLANK(I4537)),AND(NOT(N4537="Unknown"),ISBLANK(Q4537))),"Missing Information", INDEX(Table15[Entire Service Line Classification], MATCH(SUMIFS(Table15[Unique ID],Table15[System-Owned Portion],D4537,Table15[If Material Anything Other than "Lead" in Column E,Was Material Ever Previously Lead?],F4537,Table15[Customer-Owned Portion],N4537),Table15[Unique ID],0),0)))</f>
        <v>Non-lead</v>
      </c>
      <c r="W4537" s="189"/>
    </row>
    <row r="4538" spans="1:23" s="190" customFormat="1" ht="56.25" x14ac:dyDescent="0.25">
      <c r="A4538" s="180" t="s">
        <v>225</v>
      </c>
      <c r="B4538" s="181" t="s">
        <v>8180</v>
      </c>
      <c r="C4538" s="182" t="s">
        <v>225</v>
      </c>
      <c r="D4538" s="183" t="s">
        <v>36</v>
      </c>
      <c r="E4538" s="181" t="s">
        <v>35</v>
      </c>
      <c r="F4538" s="183" t="s">
        <v>35</v>
      </c>
      <c r="G4538" s="181" t="s">
        <v>7342</v>
      </c>
      <c r="H4538" s="184" t="s">
        <v>7090</v>
      </c>
      <c r="I4538" s="185" t="s">
        <v>190</v>
      </c>
      <c r="J4538" s="181" t="s">
        <v>35</v>
      </c>
      <c r="K4538" s="181" t="s">
        <v>225</v>
      </c>
      <c r="L4538" s="186" t="s">
        <v>225</v>
      </c>
      <c r="M4538" s="187" t="s">
        <v>225</v>
      </c>
      <c r="N4538" s="183" t="s">
        <v>36</v>
      </c>
      <c r="O4538" s="181" t="s">
        <v>7342</v>
      </c>
      <c r="P4538" s="184" t="s">
        <v>7090</v>
      </c>
      <c r="Q4538" s="185" t="s">
        <v>190</v>
      </c>
      <c r="R4538" s="181" t="s">
        <v>35</v>
      </c>
      <c r="S4538" s="181" t="s">
        <v>225</v>
      </c>
      <c r="T4538" s="186" t="s">
        <v>225</v>
      </c>
      <c r="U4538" s="187" t="s">
        <v>225</v>
      </c>
      <c r="V4538" s="188" t="str" cm="1">
        <f t="array" ref="V4538">IF(SUM(LEN(A4538:U4538))=0,"",IF(OR(OR(ISBLANK(E4538),SUM(LEN(B4538),LEN(C4538))=0),AND(NOT(D4538="Unknown"),ISBLANK(I4538)),AND(NOT(N4538="Unknown"),ISBLANK(Q4538))),"Missing Information", INDEX(Table15[Entire Service Line Classification], MATCH(SUMIFS(Table15[Unique ID],Table15[System-Owned Portion],D4538,Table15[If Material Anything Other than "Lead" in Column E,Was Material Ever Previously Lead?],F4538,Table15[Customer-Owned Portion],N4538),Table15[Unique ID],0),0)))</f>
        <v>Non-lead</v>
      </c>
      <c r="W4538" s="189"/>
    </row>
    <row r="4539" spans="1:23" s="190" customFormat="1" ht="56.25" x14ac:dyDescent="0.25">
      <c r="A4539" s="180" t="s">
        <v>225</v>
      </c>
      <c r="B4539" s="181" t="s">
        <v>8181</v>
      </c>
      <c r="C4539" s="182" t="s">
        <v>225</v>
      </c>
      <c r="D4539" s="183" t="s">
        <v>36</v>
      </c>
      <c r="E4539" s="181" t="s">
        <v>35</v>
      </c>
      <c r="F4539" s="183" t="s">
        <v>35</v>
      </c>
      <c r="G4539" s="181" t="s">
        <v>7360</v>
      </c>
      <c r="H4539" s="184" t="s">
        <v>7090</v>
      </c>
      <c r="I4539" s="185" t="s">
        <v>190</v>
      </c>
      <c r="J4539" s="181" t="s">
        <v>35</v>
      </c>
      <c r="K4539" s="181" t="s">
        <v>225</v>
      </c>
      <c r="L4539" s="186" t="s">
        <v>225</v>
      </c>
      <c r="M4539" s="187" t="s">
        <v>225</v>
      </c>
      <c r="N4539" s="183" t="s">
        <v>36</v>
      </c>
      <c r="O4539" s="181" t="s">
        <v>7360</v>
      </c>
      <c r="P4539" s="184" t="s">
        <v>7090</v>
      </c>
      <c r="Q4539" s="185" t="s">
        <v>190</v>
      </c>
      <c r="R4539" s="181" t="s">
        <v>35</v>
      </c>
      <c r="S4539" s="181" t="s">
        <v>225</v>
      </c>
      <c r="T4539" s="186" t="s">
        <v>225</v>
      </c>
      <c r="U4539" s="187" t="s">
        <v>225</v>
      </c>
      <c r="V4539" s="188" t="str" cm="1">
        <f t="array" ref="V4539">IF(SUM(LEN(A4539:U4539))=0,"",IF(OR(OR(ISBLANK(E4539),SUM(LEN(B4539),LEN(C4539))=0),AND(NOT(D4539="Unknown"),ISBLANK(I4539)),AND(NOT(N4539="Unknown"),ISBLANK(Q4539))),"Missing Information", INDEX(Table15[Entire Service Line Classification], MATCH(SUMIFS(Table15[Unique ID],Table15[System-Owned Portion],D4539,Table15[If Material Anything Other than "Lead" in Column E,Was Material Ever Previously Lead?],F4539,Table15[Customer-Owned Portion],N4539),Table15[Unique ID],0),0)))</f>
        <v>Non-lead</v>
      </c>
      <c r="W4539" s="189"/>
    </row>
    <row r="4540" spans="1:23" s="190" customFormat="1" ht="56.25" x14ac:dyDescent="0.25">
      <c r="A4540" s="180" t="s">
        <v>225</v>
      </c>
      <c r="B4540" s="181" t="s">
        <v>8182</v>
      </c>
      <c r="C4540" s="182" t="s">
        <v>225</v>
      </c>
      <c r="D4540" s="183" t="s">
        <v>36</v>
      </c>
      <c r="E4540" s="181" t="s">
        <v>35</v>
      </c>
      <c r="F4540" s="183" t="s">
        <v>35</v>
      </c>
      <c r="G4540" s="181" t="s">
        <v>7360</v>
      </c>
      <c r="H4540" s="184" t="s">
        <v>7090</v>
      </c>
      <c r="I4540" s="185" t="s">
        <v>190</v>
      </c>
      <c r="J4540" s="181" t="s">
        <v>35</v>
      </c>
      <c r="K4540" s="181" t="s">
        <v>225</v>
      </c>
      <c r="L4540" s="186" t="s">
        <v>225</v>
      </c>
      <c r="M4540" s="187" t="s">
        <v>225</v>
      </c>
      <c r="N4540" s="183" t="s">
        <v>36</v>
      </c>
      <c r="O4540" s="181" t="s">
        <v>7360</v>
      </c>
      <c r="P4540" s="184" t="s">
        <v>7090</v>
      </c>
      <c r="Q4540" s="185" t="s">
        <v>190</v>
      </c>
      <c r="R4540" s="181" t="s">
        <v>35</v>
      </c>
      <c r="S4540" s="181" t="s">
        <v>225</v>
      </c>
      <c r="T4540" s="186" t="s">
        <v>225</v>
      </c>
      <c r="U4540" s="187" t="s">
        <v>225</v>
      </c>
      <c r="V4540" s="188" t="str" cm="1">
        <f t="array" ref="V4540">IF(SUM(LEN(A4540:U4540))=0,"",IF(OR(OR(ISBLANK(E4540),SUM(LEN(B4540),LEN(C4540))=0),AND(NOT(D4540="Unknown"),ISBLANK(I4540)),AND(NOT(N4540="Unknown"),ISBLANK(Q4540))),"Missing Information", INDEX(Table15[Entire Service Line Classification], MATCH(SUMIFS(Table15[Unique ID],Table15[System-Owned Portion],D4540,Table15[If Material Anything Other than "Lead" in Column E,Was Material Ever Previously Lead?],F4540,Table15[Customer-Owned Portion],N4540),Table15[Unique ID],0),0)))</f>
        <v>Non-lead</v>
      </c>
      <c r="W4540" s="189"/>
    </row>
    <row r="4541" spans="1:23" s="190" customFormat="1" ht="56.25" x14ac:dyDescent="0.25">
      <c r="A4541" s="180" t="s">
        <v>225</v>
      </c>
      <c r="B4541" s="181" t="s">
        <v>8183</v>
      </c>
      <c r="C4541" s="182" t="s">
        <v>225</v>
      </c>
      <c r="D4541" s="183" t="s">
        <v>36</v>
      </c>
      <c r="E4541" s="181" t="s">
        <v>35</v>
      </c>
      <c r="F4541" s="183" t="s">
        <v>35</v>
      </c>
      <c r="G4541" s="181" t="s">
        <v>8184</v>
      </c>
      <c r="H4541" s="184" t="s">
        <v>7090</v>
      </c>
      <c r="I4541" s="185" t="s">
        <v>190</v>
      </c>
      <c r="J4541" s="181" t="s">
        <v>35</v>
      </c>
      <c r="K4541" s="181" t="s">
        <v>225</v>
      </c>
      <c r="L4541" s="186" t="s">
        <v>225</v>
      </c>
      <c r="M4541" s="187" t="s">
        <v>225</v>
      </c>
      <c r="N4541" s="183" t="s">
        <v>36</v>
      </c>
      <c r="O4541" s="181" t="s">
        <v>8184</v>
      </c>
      <c r="P4541" s="184" t="s">
        <v>7090</v>
      </c>
      <c r="Q4541" s="185" t="s">
        <v>190</v>
      </c>
      <c r="R4541" s="181" t="s">
        <v>35</v>
      </c>
      <c r="S4541" s="181" t="s">
        <v>225</v>
      </c>
      <c r="T4541" s="186" t="s">
        <v>225</v>
      </c>
      <c r="U4541" s="187" t="s">
        <v>225</v>
      </c>
      <c r="V4541" s="188" t="str" cm="1">
        <f t="array" ref="V4541">IF(SUM(LEN(A4541:U4541))=0,"",IF(OR(OR(ISBLANK(E4541),SUM(LEN(B4541),LEN(C4541))=0),AND(NOT(D4541="Unknown"),ISBLANK(I4541)),AND(NOT(N4541="Unknown"),ISBLANK(Q4541))),"Missing Information", INDEX(Table15[Entire Service Line Classification], MATCH(SUMIFS(Table15[Unique ID],Table15[System-Owned Portion],D4541,Table15[If Material Anything Other than "Lead" in Column E,Was Material Ever Previously Lead?],F4541,Table15[Customer-Owned Portion],N4541),Table15[Unique ID],0),0)))</f>
        <v>Non-lead</v>
      </c>
      <c r="W4541" s="189"/>
    </row>
    <row r="4542" spans="1:23" s="190" customFormat="1" ht="56.25" x14ac:dyDescent="0.25">
      <c r="A4542" s="180" t="s">
        <v>225</v>
      </c>
      <c r="B4542" s="181" t="s">
        <v>8185</v>
      </c>
      <c r="C4542" s="182" t="s">
        <v>225</v>
      </c>
      <c r="D4542" s="183" t="s">
        <v>36</v>
      </c>
      <c r="E4542" s="181" t="s">
        <v>35</v>
      </c>
      <c r="F4542" s="183" t="s">
        <v>35</v>
      </c>
      <c r="G4542" s="181" t="s">
        <v>7407</v>
      </c>
      <c r="H4542" s="184" t="s">
        <v>7090</v>
      </c>
      <c r="I4542" s="185" t="s">
        <v>190</v>
      </c>
      <c r="J4542" s="181" t="s">
        <v>35</v>
      </c>
      <c r="K4542" s="181" t="s">
        <v>225</v>
      </c>
      <c r="L4542" s="186" t="s">
        <v>225</v>
      </c>
      <c r="M4542" s="187" t="s">
        <v>225</v>
      </c>
      <c r="N4542" s="183" t="s">
        <v>36</v>
      </c>
      <c r="O4542" s="181" t="s">
        <v>7407</v>
      </c>
      <c r="P4542" s="184" t="s">
        <v>7090</v>
      </c>
      <c r="Q4542" s="185" t="s">
        <v>190</v>
      </c>
      <c r="R4542" s="181" t="s">
        <v>35</v>
      </c>
      <c r="S4542" s="181" t="s">
        <v>225</v>
      </c>
      <c r="T4542" s="186" t="s">
        <v>225</v>
      </c>
      <c r="U4542" s="187" t="s">
        <v>225</v>
      </c>
      <c r="V4542" s="188" t="str" cm="1">
        <f t="array" ref="V4542">IF(SUM(LEN(A4542:U4542))=0,"",IF(OR(OR(ISBLANK(E4542),SUM(LEN(B4542),LEN(C4542))=0),AND(NOT(D4542="Unknown"),ISBLANK(I4542)),AND(NOT(N4542="Unknown"),ISBLANK(Q4542))),"Missing Information", INDEX(Table15[Entire Service Line Classification], MATCH(SUMIFS(Table15[Unique ID],Table15[System-Owned Portion],D4542,Table15[If Material Anything Other than "Lead" in Column E,Was Material Ever Previously Lead?],F4542,Table15[Customer-Owned Portion],N4542),Table15[Unique ID],0),0)))</f>
        <v>Non-lead</v>
      </c>
      <c r="W4542" s="189"/>
    </row>
    <row r="4543" spans="1:23" s="190" customFormat="1" ht="56.25" x14ac:dyDescent="0.25">
      <c r="A4543" s="180" t="s">
        <v>225</v>
      </c>
      <c r="B4543" s="181" t="s">
        <v>8186</v>
      </c>
      <c r="C4543" s="182" t="s">
        <v>225</v>
      </c>
      <c r="D4543" s="183" t="s">
        <v>36</v>
      </c>
      <c r="E4543" s="181" t="s">
        <v>35</v>
      </c>
      <c r="F4543" s="183" t="s">
        <v>35</v>
      </c>
      <c r="G4543" s="181" t="s">
        <v>7407</v>
      </c>
      <c r="H4543" s="184" t="s">
        <v>7090</v>
      </c>
      <c r="I4543" s="185" t="s">
        <v>190</v>
      </c>
      <c r="J4543" s="181" t="s">
        <v>35</v>
      </c>
      <c r="K4543" s="181" t="s">
        <v>225</v>
      </c>
      <c r="L4543" s="186" t="s">
        <v>225</v>
      </c>
      <c r="M4543" s="187" t="s">
        <v>225</v>
      </c>
      <c r="N4543" s="183" t="s">
        <v>36</v>
      </c>
      <c r="O4543" s="181" t="s">
        <v>7407</v>
      </c>
      <c r="P4543" s="184" t="s">
        <v>7090</v>
      </c>
      <c r="Q4543" s="185" t="s">
        <v>190</v>
      </c>
      <c r="R4543" s="181" t="s">
        <v>35</v>
      </c>
      <c r="S4543" s="181" t="s">
        <v>225</v>
      </c>
      <c r="T4543" s="186" t="s">
        <v>225</v>
      </c>
      <c r="U4543" s="187" t="s">
        <v>225</v>
      </c>
      <c r="V4543" s="188" t="str" cm="1">
        <f t="array" ref="V4543">IF(SUM(LEN(A4543:U4543))=0,"",IF(OR(OR(ISBLANK(E4543),SUM(LEN(B4543),LEN(C4543))=0),AND(NOT(D4543="Unknown"),ISBLANK(I4543)),AND(NOT(N4543="Unknown"),ISBLANK(Q4543))),"Missing Information", INDEX(Table15[Entire Service Line Classification], MATCH(SUMIFS(Table15[Unique ID],Table15[System-Owned Portion],D4543,Table15[If Material Anything Other than "Lead" in Column E,Was Material Ever Previously Lead?],F4543,Table15[Customer-Owned Portion],N4543),Table15[Unique ID],0),0)))</f>
        <v>Non-lead</v>
      </c>
      <c r="W4543" s="189"/>
    </row>
    <row r="4544" spans="1:23" s="190" customFormat="1" ht="56.25" x14ac:dyDescent="0.25">
      <c r="A4544" s="180" t="s">
        <v>225</v>
      </c>
      <c r="B4544" s="181" t="s">
        <v>8187</v>
      </c>
      <c r="C4544" s="182" t="s">
        <v>225</v>
      </c>
      <c r="D4544" s="183" t="s">
        <v>36</v>
      </c>
      <c r="E4544" s="181" t="s">
        <v>35</v>
      </c>
      <c r="F4544" s="183" t="s">
        <v>35</v>
      </c>
      <c r="G4544" s="181" t="s">
        <v>7407</v>
      </c>
      <c r="H4544" s="184" t="s">
        <v>7092</v>
      </c>
      <c r="I4544" s="185" t="s">
        <v>190</v>
      </c>
      <c r="J4544" s="181" t="s">
        <v>35</v>
      </c>
      <c r="K4544" s="181" t="s">
        <v>225</v>
      </c>
      <c r="L4544" s="186" t="s">
        <v>225</v>
      </c>
      <c r="M4544" s="187" t="s">
        <v>225</v>
      </c>
      <c r="N4544" s="183" t="s">
        <v>36</v>
      </c>
      <c r="O4544" s="181" t="s">
        <v>7407</v>
      </c>
      <c r="P4544" s="184" t="s">
        <v>7092</v>
      </c>
      <c r="Q4544" s="185" t="s">
        <v>190</v>
      </c>
      <c r="R4544" s="181" t="s">
        <v>35</v>
      </c>
      <c r="S4544" s="181" t="s">
        <v>225</v>
      </c>
      <c r="T4544" s="186" t="s">
        <v>225</v>
      </c>
      <c r="U4544" s="187" t="s">
        <v>225</v>
      </c>
      <c r="V4544" s="188" t="str" cm="1">
        <f t="array" ref="V4544">IF(SUM(LEN(A4544:U4544))=0,"",IF(OR(OR(ISBLANK(E4544),SUM(LEN(B4544),LEN(C4544))=0),AND(NOT(D4544="Unknown"),ISBLANK(I4544)),AND(NOT(N4544="Unknown"),ISBLANK(Q4544))),"Missing Information", INDEX(Table15[Entire Service Line Classification], MATCH(SUMIFS(Table15[Unique ID],Table15[System-Owned Portion],D4544,Table15[If Material Anything Other than "Lead" in Column E,Was Material Ever Previously Lead?],F4544,Table15[Customer-Owned Portion],N4544),Table15[Unique ID],0),0)))</f>
        <v>Non-lead</v>
      </c>
      <c r="W4544" s="189"/>
    </row>
    <row r="4545" spans="1:23" s="190" customFormat="1" ht="56.25" x14ac:dyDescent="0.25">
      <c r="A4545" s="180" t="s">
        <v>225</v>
      </c>
      <c r="B4545" s="181" t="s">
        <v>8188</v>
      </c>
      <c r="C4545" s="182" t="s">
        <v>225</v>
      </c>
      <c r="D4545" s="183" t="s">
        <v>36</v>
      </c>
      <c r="E4545" s="181" t="s">
        <v>35</v>
      </c>
      <c r="F4545" s="183" t="s">
        <v>35</v>
      </c>
      <c r="G4545" s="181" t="s">
        <v>7407</v>
      </c>
      <c r="H4545" s="184" t="s">
        <v>7090</v>
      </c>
      <c r="I4545" s="185" t="s">
        <v>190</v>
      </c>
      <c r="J4545" s="181" t="s">
        <v>35</v>
      </c>
      <c r="K4545" s="181" t="s">
        <v>225</v>
      </c>
      <c r="L4545" s="186" t="s">
        <v>225</v>
      </c>
      <c r="M4545" s="187" t="s">
        <v>225</v>
      </c>
      <c r="N4545" s="183" t="s">
        <v>36</v>
      </c>
      <c r="O4545" s="181" t="s">
        <v>7407</v>
      </c>
      <c r="P4545" s="184" t="s">
        <v>7090</v>
      </c>
      <c r="Q4545" s="185" t="s">
        <v>190</v>
      </c>
      <c r="R4545" s="181" t="s">
        <v>35</v>
      </c>
      <c r="S4545" s="181" t="s">
        <v>225</v>
      </c>
      <c r="T4545" s="186" t="s">
        <v>225</v>
      </c>
      <c r="U4545" s="187" t="s">
        <v>225</v>
      </c>
      <c r="V4545" s="188" t="str" cm="1">
        <f t="array" ref="V4545">IF(SUM(LEN(A4545:U4545))=0,"",IF(OR(OR(ISBLANK(E4545),SUM(LEN(B4545),LEN(C4545))=0),AND(NOT(D4545="Unknown"),ISBLANK(I4545)),AND(NOT(N4545="Unknown"),ISBLANK(Q4545))),"Missing Information", INDEX(Table15[Entire Service Line Classification], MATCH(SUMIFS(Table15[Unique ID],Table15[System-Owned Portion],D4545,Table15[If Material Anything Other than "Lead" in Column E,Was Material Ever Previously Lead?],F4545,Table15[Customer-Owned Portion],N4545),Table15[Unique ID],0),0)))</f>
        <v>Non-lead</v>
      </c>
      <c r="W4545" s="189"/>
    </row>
    <row r="4546" spans="1:23" s="190" customFormat="1" ht="56.25" x14ac:dyDescent="0.25">
      <c r="A4546" s="180" t="s">
        <v>225</v>
      </c>
      <c r="B4546" s="181" t="s">
        <v>8189</v>
      </c>
      <c r="C4546" s="182" t="s">
        <v>225</v>
      </c>
      <c r="D4546" s="183" t="s">
        <v>36</v>
      </c>
      <c r="E4546" s="181" t="s">
        <v>35</v>
      </c>
      <c r="F4546" s="183" t="s">
        <v>35</v>
      </c>
      <c r="G4546" s="181" t="s">
        <v>7407</v>
      </c>
      <c r="H4546" s="184" t="s">
        <v>7090</v>
      </c>
      <c r="I4546" s="185" t="s">
        <v>190</v>
      </c>
      <c r="J4546" s="181" t="s">
        <v>35</v>
      </c>
      <c r="K4546" s="181" t="s">
        <v>225</v>
      </c>
      <c r="L4546" s="186" t="s">
        <v>225</v>
      </c>
      <c r="M4546" s="187" t="s">
        <v>225</v>
      </c>
      <c r="N4546" s="183" t="s">
        <v>36</v>
      </c>
      <c r="O4546" s="181" t="s">
        <v>7407</v>
      </c>
      <c r="P4546" s="184" t="s">
        <v>7090</v>
      </c>
      <c r="Q4546" s="185" t="s">
        <v>190</v>
      </c>
      <c r="R4546" s="181" t="s">
        <v>35</v>
      </c>
      <c r="S4546" s="181" t="s">
        <v>225</v>
      </c>
      <c r="T4546" s="186" t="s">
        <v>225</v>
      </c>
      <c r="U4546" s="187" t="s">
        <v>225</v>
      </c>
      <c r="V4546" s="188" t="str" cm="1">
        <f t="array" ref="V4546">IF(SUM(LEN(A4546:U4546))=0,"",IF(OR(OR(ISBLANK(E4546),SUM(LEN(B4546),LEN(C4546))=0),AND(NOT(D4546="Unknown"),ISBLANK(I4546)),AND(NOT(N4546="Unknown"),ISBLANK(Q4546))),"Missing Information", INDEX(Table15[Entire Service Line Classification], MATCH(SUMIFS(Table15[Unique ID],Table15[System-Owned Portion],D4546,Table15[If Material Anything Other than "Lead" in Column E,Was Material Ever Previously Lead?],F4546,Table15[Customer-Owned Portion],N4546),Table15[Unique ID],0),0)))</f>
        <v>Non-lead</v>
      </c>
      <c r="W4546" s="189"/>
    </row>
    <row r="4547" spans="1:23" s="190" customFormat="1" ht="56.25" x14ac:dyDescent="0.25">
      <c r="A4547" s="180" t="s">
        <v>225</v>
      </c>
      <c r="B4547" s="181" t="s">
        <v>8190</v>
      </c>
      <c r="C4547" s="182" t="s">
        <v>225</v>
      </c>
      <c r="D4547" s="183" t="s">
        <v>36</v>
      </c>
      <c r="E4547" s="181" t="s">
        <v>35</v>
      </c>
      <c r="F4547" s="183" t="s">
        <v>35</v>
      </c>
      <c r="G4547" s="181" t="s">
        <v>7488</v>
      </c>
      <c r="H4547" s="184" t="s">
        <v>7090</v>
      </c>
      <c r="I4547" s="185" t="s">
        <v>190</v>
      </c>
      <c r="J4547" s="181" t="s">
        <v>35</v>
      </c>
      <c r="K4547" s="181" t="s">
        <v>225</v>
      </c>
      <c r="L4547" s="186" t="s">
        <v>225</v>
      </c>
      <c r="M4547" s="187" t="s">
        <v>225</v>
      </c>
      <c r="N4547" s="183" t="s">
        <v>36</v>
      </c>
      <c r="O4547" s="181" t="s">
        <v>7488</v>
      </c>
      <c r="P4547" s="184" t="s">
        <v>7090</v>
      </c>
      <c r="Q4547" s="185" t="s">
        <v>190</v>
      </c>
      <c r="R4547" s="181" t="s">
        <v>35</v>
      </c>
      <c r="S4547" s="181" t="s">
        <v>225</v>
      </c>
      <c r="T4547" s="186" t="s">
        <v>225</v>
      </c>
      <c r="U4547" s="187" t="s">
        <v>225</v>
      </c>
      <c r="V4547" s="188" t="str" cm="1">
        <f t="array" ref="V4547">IF(SUM(LEN(A4547:U4547))=0,"",IF(OR(OR(ISBLANK(E4547),SUM(LEN(B4547),LEN(C4547))=0),AND(NOT(D4547="Unknown"),ISBLANK(I4547)),AND(NOT(N4547="Unknown"),ISBLANK(Q4547))),"Missing Information", INDEX(Table15[Entire Service Line Classification], MATCH(SUMIFS(Table15[Unique ID],Table15[System-Owned Portion],D4547,Table15[If Material Anything Other than "Lead" in Column E,Was Material Ever Previously Lead?],F4547,Table15[Customer-Owned Portion],N4547),Table15[Unique ID],0),0)))</f>
        <v>Non-lead</v>
      </c>
      <c r="W4547" s="189"/>
    </row>
    <row r="4548" spans="1:23" s="190" customFormat="1" ht="56.25" x14ac:dyDescent="0.25">
      <c r="A4548" s="180" t="s">
        <v>225</v>
      </c>
      <c r="B4548" s="181" t="s">
        <v>8191</v>
      </c>
      <c r="C4548" s="182" t="s">
        <v>225</v>
      </c>
      <c r="D4548" s="183" t="s">
        <v>36</v>
      </c>
      <c r="E4548" s="181" t="s">
        <v>35</v>
      </c>
      <c r="F4548" s="183" t="s">
        <v>35</v>
      </c>
      <c r="G4548" s="181" t="s">
        <v>7340</v>
      </c>
      <c r="H4548" s="184" t="s">
        <v>7090</v>
      </c>
      <c r="I4548" s="185" t="s">
        <v>190</v>
      </c>
      <c r="J4548" s="181" t="s">
        <v>35</v>
      </c>
      <c r="K4548" s="181" t="s">
        <v>225</v>
      </c>
      <c r="L4548" s="186" t="s">
        <v>225</v>
      </c>
      <c r="M4548" s="187" t="s">
        <v>225</v>
      </c>
      <c r="N4548" s="183" t="s">
        <v>36</v>
      </c>
      <c r="O4548" s="181" t="s">
        <v>7340</v>
      </c>
      <c r="P4548" s="184" t="s">
        <v>7090</v>
      </c>
      <c r="Q4548" s="185" t="s">
        <v>190</v>
      </c>
      <c r="R4548" s="181" t="s">
        <v>35</v>
      </c>
      <c r="S4548" s="181" t="s">
        <v>225</v>
      </c>
      <c r="T4548" s="186" t="s">
        <v>225</v>
      </c>
      <c r="U4548" s="187" t="s">
        <v>225</v>
      </c>
      <c r="V4548" s="188" t="str" cm="1">
        <f t="array" ref="V4548">IF(SUM(LEN(A4548:U4548))=0,"",IF(OR(OR(ISBLANK(E4548),SUM(LEN(B4548),LEN(C4548))=0),AND(NOT(D4548="Unknown"),ISBLANK(I4548)),AND(NOT(N4548="Unknown"),ISBLANK(Q4548))),"Missing Information", INDEX(Table15[Entire Service Line Classification], MATCH(SUMIFS(Table15[Unique ID],Table15[System-Owned Portion],D4548,Table15[If Material Anything Other than "Lead" in Column E,Was Material Ever Previously Lead?],F4548,Table15[Customer-Owned Portion],N4548),Table15[Unique ID],0),0)))</f>
        <v>Non-lead</v>
      </c>
      <c r="W4548" s="189"/>
    </row>
    <row r="4549" spans="1:23" s="190" customFormat="1" ht="56.25" x14ac:dyDescent="0.25">
      <c r="A4549" s="180" t="s">
        <v>225</v>
      </c>
      <c r="B4549" s="181" t="s">
        <v>8192</v>
      </c>
      <c r="C4549" s="182" t="s">
        <v>225</v>
      </c>
      <c r="D4549" s="183" t="s">
        <v>36</v>
      </c>
      <c r="E4549" s="181" t="s">
        <v>35</v>
      </c>
      <c r="F4549" s="183" t="s">
        <v>35</v>
      </c>
      <c r="G4549" s="181" t="s">
        <v>8161</v>
      </c>
      <c r="H4549" s="184" t="s">
        <v>7090</v>
      </c>
      <c r="I4549" s="185" t="s">
        <v>190</v>
      </c>
      <c r="J4549" s="181" t="s">
        <v>35</v>
      </c>
      <c r="K4549" s="181" t="s">
        <v>225</v>
      </c>
      <c r="L4549" s="186" t="s">
        <v>225</v>
      </c>
      <c r="M4549" s="187" t="s">
        <v>225</v>
      </c>
      <c r="N4549" s="183" t="s">
        <v>36</v>
      </c>
      <c r="O4549" s="181" t="s">
        <v>8161</v>
      </c>
      <c r="P4549" s="184" t="s">
        <v>7090</v>
      </c>
      <c r="Q4549" s="185" t="s">
        <v>190</v>
      </c>
      <c r="R4549" s="181" t="s">
        <v>35</v>
      </c>
      <c r="S4549" s="181" t="s">
        <v>225</v>
      </c>
      <c r="T4549" s="186" t="s">
        <v>225</v>
      </c>
      <c r="U4549" s="187" t="s">
        <v>225</v>
      </c>
      <c r="V4549" s="188" t="str" cm="1">
        <f t="array" ref="V4549">IF(SUM(LEN(A4549:U4549))=0,"",IF(OR(OR(ISBLANK(E4549),SUM(LEN(B4549),LEN(C4549))=0),AND(NOT(D4549="Unknown"),ISBLANK(I4549)),AND(NOT(N4549="Unknown"),ISBLANK(Q4549))),"Missing Information", INDEX(Table15[Entire Service Line Classification], MATCH(SUMIFS(Table15[Unique ID],Table15[System-Owned Portion],D4549,Table15[If Material Anything Other than "Lead" in Column E,Was Material Ever Previously Lead?],F4549,Table15[Customer-Owned Portion],N4549),Table15[Unique ID],0),0)))</f>
        <v>Non-lead</v>
      </c>
      <c r="W4549" s="189"/>
    </row>
    <row r="4550" spans="1:23" s="190" customFormat="1" ht="56.25" x14ac:dyDescent="0.25">
      <c r="A4550" s="180" t="s">
        <v>225</v>
      </c>
      <c r="B4550" s="181" t="s">
        <v>8193</v>
      </c>
      <c r="C4550" s="182" t="s">
        <v>225</v>
      </c>
      <c r="D4550" s="183" t="s">
        <v>36</v>
      </c>
      <c r="E4550" s="181" t="s">
        <v>35</v>
      </c>
      <c r="F4550" s="183" t="s">
        <v>35</v>
      </c>
      <c r="G4550" s="181" t="s">
        <v>7391</v>
      </c>
      <c r="H4550" s="184" t="s">
        <v>7090</v>
      </c>
      <c r="I4550" s="185" t="s">
        <v>190</v>
      </c>
      <c r="J4550" s="181" t="s">
        <v>35</v>
      </c>
      <c r="K4550" s="181" t="s">
        <v>225</v>
      </c>
      <c r="L4550" s="186" t="s">
        <v>225</v>
      </c>
      <c r="M4550" s="187" t="s">
        <v>225</v>
      </c>
      <c r="N4550" s="183" t="s">
        <v>36</v>
      </c>
      <c r="O4550" s="181" t="s">
        <v>7391</v>
      </c>
      <c r="P4550" s="184" t="s">
        <v>7090</v>
      </c>
      <c r="Q4550" s="185" t="s">
        <v>190</v>
      </c>
      <c r="R4550" s="181" t="s">
        <v>35</v>
      </c>
      <c r="S4550" s="181" t="s">
        <v>225</v>
      </c>
      <c r="T4550" s="186" t="s">
        <v>225</v>
      </c>
      <c r="U4550" s="187" t="s">
        <v>225</v>
      </c>
      <c r="V4550" s="188" t="str" cm="1">
        <f t="array" ref="V4550">IF(SUM(LEN(A4550:U4550))=0,"",IF(OR(OR(ISBLANK(E4550),SUM(LEN(B4550),LEN(C4550))=0),AND(NOT(D4550="Unknown"),ISBLANK(I4550)),AND(NOT(N4550="Unknown"),ISBLANK(Q4550))),"Missing Information", INDEX(Table15[Entire Service Line Classification], MATCH(SUMIFS(Table15[Unique ID],Table15[System-Owned Portion],D4550,Table15[If Material Anything Other than "Lead" in Column E,Was Material Ever Previously Lead?],F4550,Table15[Customer-Owned Portion],N4550),Table15[Unique ID],0),0)))</f>
        <v>Non-lead</v>
      </c>
      <c r="W4550" s="189"/>
    </row>
    <row r="4551" spans="1:23" s="190" customFormat="1" ht="56.25" x14ac:dyDescent="0.25">
      <c r="A4551" s="180" t="s">
        <v>225</v>
      </c>
      <c r="B4551" s="181" t="s">
        <v>8194</v>
      </c>
      <c r="C4551" s="182" t="s">
        <v>225</v>
      </c>
      <c r="D4551" s="183" t="s">
        <v>36</v>
      </c>
      <c r="E4551" s="181" t="s">
        <v>35</v>
      </c>
      <c r="F4551" s="183" t="s">
        <v>35</v>
      </c>
      <c r="G4551" s="181" t="s">
        <v>7550</v>
      </c>
      <c r="H4551" s="184" t="s">
        <v>7121</v>
      </c>
      <c r="I4551" s="185" t="s">
        <v>190</v>
      </c>
      <c r="J4551" s="181" t="s">
        <v>35</v>
      </c>
      <c r="K4551" s="181" t="s">
        <v>225</v>
      </c>
      <c r="L4551" s="186" t="s">
        <v>225</v>
      </c>
      <c r="M4551" s="187" t="s">
        <v>225</v>
      </c>
      <c r="N4551" s="183" t="s">
        <v>36</v>
      </c>
      <c r="O4551" s="181" t="s">
        <v>7550</v>
      </c>
      <c r="P4551" s="184" t="s">
        <v>7121</v>
      </c>
      <c r="Q4551" s="185" t="s">
        <v>190</v>
      </c>
      <c r="R4551" s="181" t="s">
        <v>35</v>
      </c>
      <c r="S4551" s="181" t="s">
        <v>225</v>
      </c>
      <c r="T4551" s="186" t="s">
        <v>225</v>
      </c>
      <c r="U4551" s="187" t="s">
        <v>225</v>
      </c>
      <c r="V4551" s="188" t="str" cm="1">
        <f t="array" ref="V4551">IF(SUM(LEN(A4551:U4551))=0,"",IF(OR(OR(ISBLANK(E4551),SUM(LEN(B4551),LEN(C4551))=0),AND(NOT(D4551="Unknown"),ISBLANK(I4551)),AND(NOT(N4551="Unknown"),ISBLANK(Q4551))),"Missing Information", INDEX(Table15[Entire Service Line Classification], MATCH(SUMIFS(Table15[Unique ID],Table15[System-Owned Portion],D4551,Table15[If Material Anything Other than "Lead" in Column E,Was Material Ever Previously Lead?],F4551,Table15[Customer-Owned Portion],N4551),Table15[Unique ID],0),0)))</f>
        <v>Non-lead</v>
      </c>
      <c r="W4551" s="189"/>
    </row>
    <row r="4552" spans="1:23" s="190" customFormat="1" ht="56.25" x14ac:dyDescent="0.25">
      <c r="A4552" s="180" t="s">
        <v>225</v>
      </c>
      <c r="B4552" s="181" t="s">
        <v>8195</v>
      </c>
      <c r="C4552" s="182" t="s">
        <v>225</v>
      </c>
      <c r="D4552" s="183" t="s">
        <v>36</v>
      </c>
      <c r="E4552" s="181" t="s">
        <v>35</v>
      </c>
      <c r="F4552" s="183" t="s">
        <v>35</v>
      </c>
      <c r="G4552" s="181" t="s">
        <v>7407</v>
      </c>
      <c r="H4552" s="184" t="s">
        <v>7090</v>
      </c>
      <c r="I4552" s="185" t="s">
        <v>190</v>
      </c>
      <c r="J4552" s="181" t="s">
        <v>35</v>
      </c>
      <c r="K4552" s="181" t="s">
        <v>225</v>
      </c>
      <c r="L4552" s="186" t="s">
        <v>225</v>
      </c>
      <c r="M4552" s="187" t="s">
        <v>225</v>
      </c>
      <c r="N4552" s="183" t="s">
        <v>36</v>
      </c>
      <c r="O4552" s="181" t="s">
        <v>7407</v>
      </c>
      <c r="P4552" s="184" t="s">
        <v>7090</v>
      </c>
      <c r="Q4552" s="185" t="s">
        <v>190</v>
      </c>
      <c r="R4552" s="181" t="s">
        <v>35</v>
      </c>
      <c r="S4552" s="181" t="s">
        <v>225</v>
      </c>
      <c r="T4552" s="186" t="s">
        <v>225</v>
      </c>
      <c r="U4552" s="187" t="s">
        <v>225</v>
      </c>
      <c r="V4552" s="188" t="str" cm="1">
        <f t="array" ref="V4552">IF(SUM(LEN(A4552:U4552))=0,"",IF(OR(OR(ISBLANK(E4552),SUM(LEN(B4552),LEN(C4552))=0),AND(NOT(D4552="Unknown"),ISBLANK(I4552)),AND(NOT(N4552="Unknown"),ISBLANK(Q4552))),"Missing Information", INDEX(Table15[Entire Service Line Classification], MATCH(SUMIFS(Table15[Unique ID],Table15[System-Owned Portion],D4552,Table15[If Material Anything Other than "Lead" in Column E,Was Material Ever Previously Lead?],F4552,Table15[Customer-Owned Portion],N4552),Table15[Unique ID],0),0)))</f>
        <v>Non-lead</v>
      </c>
      <c r="W4552" s="189"/>
    </row>
    <row r="4553" spans="1:23" s="190" customFormat="1" ht="56.25" x14ac:dyDescent="0.25">
      <c r="A4553" s="180" t="s">
        <v>225</v>
      </c>
      <c r="B4553" s="181" t="s">
        <v>8196</v>
      </c>
      <c r="C4553" s="182" t="s">
        <v>225</v>
      </c>
      <c r="D4553" s="183" t="s">
        <v>36</v>
      </c>
      <c r="E4553" s="181" t="s">
        <v>35</v>
      </c>
      <c r="F4553" s="183" t="s">
        <v>35</v>
      </c>
      <c r="G4553" s="181" t="s">
        <v>8184</v>
      </c>
      <c r="H4553" s="184" t="s">
        <v>7090</v>
      </c>
      <c r="I4553" s="185" t="s">
        <v>190</v>
      </c>
      <c r="J4553" s="181" t="s">
        <v>35</v>
      </c>
      <c r="K4553" s="181" t="s">
        <v>225</v>
      </c>
      <c r="L4553" s="186" t="s">
        <v>225</v>
      </c>
      <c r="M4553" s="187" t="s">
        <v>225</v>
      </c>
      <c r="N4553" s="183" t="s">
        <v>36</v>
      </c>
      <c r="O4553" s="181" t="s">
        <v>8184</v>
      </c>
      <c r="P4553" s="184" t="s">
        <v>7090</v>
      </c>
      <c r="Q4553" s="185" t="s">
        <v>190</v>
      </c>
      <c r="R4553" s="181" t="s">
        <v>35</v>
      </c>
      <c r="S4553" s="181" t="s">
        <v>225</v>
      </c>
      <c r="T4553" s="186" t="s">
        <v>225</v>
      </c>
      <c r="U4553" s="187" t="s">
        <v>225</v>
      </c>
      <c r="V4553" s="188" t="str" cm="1">
        <f t="array" ref="V4553">IF(SUM(LEN(A4553:U4553))=0,"",IF(OR(OR(ISBLANK(E4553),SUM(LEN(B4553),LEN(C4553))=0),AND(NOT(D4553="Unknown"),ISBLANK(I4553)),AND(NOT(N4553="Unknown"),ISBLANK(Q4553))),"Missing Information", INDEX(Table15[Entire Service Line Classification], MATCH(SUMIFS(Table15[Unique ID],Table15[System-Owned Portion],D4553,Table15[If Material Anything Other than "Lead" in Column E,Was Material Ever Previously Lead?],F4553,Table15[Customer-Owned Portion],N4553),Table15[Unique ID],0),0)))</f>
        <v>Non-lead</v>
      </c>
      <c r="W4553" s="189"/>
    </row>
    <row r="4554" spans="1:23" s="190" customFormat="1" ht="56.25" x14ac:dyDescent="0.25">
      <c r="A4554" s="180" t="s">
        <v>225</v>
      </c>
      <c r="B4554" s="181" t="s">
        <v>8197</v>
      </c>
      <c r="C4554" s="182" t="s">
        <v>225</v>
      </c>
      <c r="D4554" s="183" t="s">
        <v>36</v>
      </c>
      <c r="E4554" s="181" t="s">
        <v>35</v>
      </c>
      <c r="F4554" s="183" t="s">
        <v>35</v>
      </c>
      <c r="G4554" s="181" t="s">
        <v>7407</v>
      </c>
      <c r="H4554" s="184" t="s">
        <v>7090</v>
      </c>
      <c r="I4554" s="185" t="s">
        <v>190</v>
      </c>
      <c r="J4554" s="181" t="s">
        <v>35</v>
      </c>
      <c r="K4554" s="181" t="s">
        <v>225</v>
      </c>
      <c r="L4554" s="186" t="s">
        <v>225</v>
      </c>
      <c r="M4554" s="187" t="s">
        <v>225</v>
      </c>
      <c r="N4554" s="183" t="s">
        <v>36</v>
      </c>
      <c r="O4554" s="181" t="s">
        <v>7407</v>
      </c>
      <c r="P4554" s="184" t="s">
        <v>7090</v>
      </c>
      <c r="Q4554" s="185" t="s">
        <v>190</v>
      </c>
      <c r="R4554" s="181" t="s">
        <v>35</v>
      </c>
      <c r="S4554" s="181" t="s">
        <v>225</v>
      </c>
      <c r="T4554" s="186" t="s">
        <v>225</v>
      </c>
      <c r="U4554" s="187" t="s">
        <v>225</v>
      </c>
      <c r="V4554" s="188" t="str" cm="1">
        <f t="array" ref="V4554">IF(SUM(LEN(A4554:U4554))=0,"",IF(OR(OR(ISBLANK(E4554),SUM(LEN(B4554),LEN(C4554))=0),AND(NOT(D4554="Unknown"),ISBLANK(I4554)),AND(NOT(N4554="Unknown"),ISBLANK(Q4554))),"Missing Information", INDEX(Table15[Entire Service Line Classification], MATCH(SUMIFS(Table15[Unique ID],Table15[System-Owned Portion],D4554,Table15[If Material Anything Other than "Lead" in Column E,Was Material Ever Previously Lead?],F4554,Table15[Customer-Owned Portion],N4554),Table15[Unique ID],0),0)))</f>
        <v>Non-lead</v>
      </c>
      <c r="W4554" s="189"/>
    </row>
    <row r="4555" spans="1:23" s="190" customFormat="1" ht="56.25" x14ac:dyDescent="0.25">
      <c r="A4555" s="180" t="s">
        <v>225</v>
      </c>
      <c r="B4555" s="181" t="s">
        <v>8198</v>
      </c>
      <c r="C4555" s="182" t="s">
        <v>225</v>
      </c>
      <c r="D4555" s="183" t="s">
        <v>36</v>
      </c>
      <c r="E4555" s="181" t="s">
        <v>35</v>
      </c>
      <c r="F4555" s="183" t="s">
        <v>35</v>
      </c>
      <c r="G4555" s="181" t="s">
        <v>7340</v>
      </c>
      <c r="H4555" s="184" t="s">
        <v>7090</v>
      </c>
      <c r="I4555" s="185" t="s">
        <v>190</v>
      </c>
      <c r="J4555" s="181" t="s">
        <v>35</v>
      </c>
      <c r="K4555" s="181" t="s">
        <v>225</v>
      </c>
      <c r="L4555" s="186" t="s">
        <v>225</v>
      </c>
      <c r="M4555" s="187" t="s">
        <v>225</v>
      </c>
      <c r="N4555" s="183" t="s">
        <v>36</v>
      </c>
      <c r="O4555" s="181" t="s">
        <v>7340</v>
      </c>
      <c r="P4555" s="184" t="s">
        <v>7090</v>
      </c>
      <c r="Q4555" s="185" t="s">
        <v>190</v>
      </c>
      <c r="R4555" s="181" t="s">
        <v>35</v>
      </c>
      <c r="S4555" s="181" t="s">
        <v>225</v>
      </c>
      <c r="T4555" s="186" t="s">
        <v>225</v>
      </c>
      <c r="U4555" s="187" t="s">
        <v>225</v>
      </c>
      <c r="V4555" s="188" t="str" cm="1">
        <f t="array" ref="V4555">IF(SUM(LEN(A4555:U4555))=0,"",IF(OR(OR(ISBLANK(E4555),SUM(LEN(B4555),LEN(C4555))=0),AND(NOT(D4555="Unknown"),ISBLANK(I4555)),AND(NOT(N4555="Unknown"),ISBLANK(Q4555))),"Missing Information", INDEX(Table15[Entire Service Line Classification], MATCH(SUMIFS(Table15[Unique ID],Table15[System-Owned Portion],D4555,Table15[If Material Anything Other than "Lead" in Column E,Was Material Ever Previously Lead?],F4555,Table15[Customer-Owned Portion],N4555),Table15[Unique ID],0),0)))</f>
        <v>Non-lead</v>
      </c>
      <c r="W4555" s="189"/>
    </row>
    <row r="4556" spans="1:23" s="190" customFormat="1" ht="56.25" x14ac:dyDescent="0.25">
      <c r="A4556" s="180" t="s">
        <v>225</v>
      </c>
      <c r="B4556" s="181" t="s">
        <v>8199</v>
      </c>
      <c r="C4556" s="182" t="s">
        <v>225</v>
      </c>
      <c r="D4556" s="183" t="s">
        <v>36</v>
      </c>
      <c r="E4556" s="181" t="s">
        <v>35</v>
      </c>
      <c r="F4556" s="183" t="s">
        <v>35</v>
      </c>
      <c r="G4556" s="181" t="s">
        <v>7340</v>
      </c>
      <c r="H4556" s="184" t="s">
        <v>7090</v>
      </c>
      <c r="I4556" s="185" t="s">
        <v>190</v>
      </c>
      <c r="J4556" s="181" t="s">
        <v>35</v>
      </c>
      <c r="K4556" s="181" t="s">
        <v>225</v>
      </c>
      <c r="L4556" s="186" t="s">
        <v>225</v>
      </c>
      <c r="M4556" s="187" t="s">
        <v>225</v>
      </c>
      <c r="N4556" s="183" t="s">
        <v>36</v>
      </c>
      <c r="O4556" s="181" t="s">
        <v>7340</v>
      </c>
      <c r="P4556" s="184" t="s">
        <v>7090</v>
      </c>
      <c r="Q4556" s="185" t="s">
        <v>190</v>
      </c>
      <c r="R4556" s="181" t="s">
        <v>35</v>
      </c>
      <c r="S4556" s="181" t="s">
        <v>225</v>
      </c>
      <c r="T4556" s="186" t="s">
        <v>225</v>
      </c>
      <c r="U4556" s="187" t="s">
        <v>225</v>
      </c>
      <c r="V4556" s="188" t="str" cm="1">
        <f t="array" ref="V4556">IF(SUM(LEN(A4556:U4556))=0,"",IF(OR(OR(ISBLANK(E4556),SUM(LEN(B4556),LEN(C4556))=0),AND(NOT(D4556="Unknown"),ISBLANK(I4556)),AND(NOT(N4556="Unknown"),ISBLANK(Q4556))),"Missing Information", INDEX(Table15[Entire Service Line Classification], MATCH(SUMIFS(Table15[Unique ID],Table15[System-Owned Portion],D4556,Table15[If Material Anything Other than "Lead" in Column E,Was Material Ever Previously Lead?],F4556,Table15[Customer-Owned Portion],N4556),Table15[Unique ID],0),0)))</f>
        <v>Non-lead</v>
      </c>
      <c r="W4556" s="189"/>
    </row>
    <row r="4557" spans="1:23" s="190" customFormat="1" ht="56.25" x14ac:dyDescent="0.25">
      <c r="A4557" s="180" t="s">
        <v>225</v>
      </c>
      <c r="B4557" s="181" t="s">
        <v>8200</v>
      </c>
      <c r="C4557" s="182" t="s">
        <v>225</v>
      </c>
      <c r="D4557" s="183" t="s">
        <v>36</v>
      </c>
      <c r="E4557" s="181" t="s">
        <v>35</v>
      </c>
      <c r="F4557" s="183" t="s">
        <v>35</v>
      </c>
      <c r="G4557" s="181" t="s">
        <v>7360</v>
      </c>
      <c r="H4557" s="184" t="s">
        <v>7090</v>
      </c>
      <c r="I4557" s="185" t="s">
        <v>190</v>
      </c>
      <c r="J4557" s="181" t="s">
        <v>35</v>
      </c>
      <c r="K4557" s="181" t="s">
        <v>225</v>
      </c>
      <c r="L4557" s="186" t="s">
        <v>225</v>
      </c>
      <c r="M4557" s="187" t="s">
        <v>225</v>
      </c>
      <c r="N4557" s="183" t="s">
        <v>36</v>
      </c>
      <c r="O4557" s="181" t="s">
        <v>7360</v>
      </c>
      <c r="P4557" s="184" t="s">
        <v>7090</v>
      </c>
      <c r="Q4557" s="185" t="s">
        <v>190</v>
      </c>
      <c r="R4557" s="181" t="s">
        <v>35</v>
      </c>
      <c r="S4557" s="181" t="s">
        <v>225</v>
      </c>
      <c r="T4557" s="186" t="s">
        <v>225</v>
      </c>
      <c r="U4557" s="187" t="s">
        <v>225</v>
      </c>
      <c r="V4557" s="188" t="str" cm="1">
        <f t="array" ref="V4557">IF(SUM(LEN(A4557:U4557))=0,"",IF(OR(OR(ISBLANK(E4557),SUM(LEN(B4557),LEN(C4557))=0),AND(NOT(D4557="Unknown"),ISBLANK(I4557)),AND(NOT(N4557="Unknown"),ISBLANK(Q4557))),"Missing Information", INDEX(Table15[Entire Service Line Classification], MATCH(SUMIFS(Table15[Unique ID],Table15[System-Owned Portion],D4557,Table15[If Material Anything Other than "Lead" in Column E,Was Material Ever Previously Lead?],F4557,Table15[Customer-Owned Portion],N4557),Table15[Unique ID],0),0)))</f>
        <v>Non-lead</v>
      </c>
      <c r="W4557" s="189"/>
    </row>
    <row r="4558" spans="1:23" s="190" customFormat="1" ht="56.25" x14ac:dyDescent="0.25">
      <c r="A4558" s="180" t="s">
        <v>225</v>
      </c>
      <c r="B4558" s="181" t="s">
        <v>8201</v>
      </c>
      <c r="C4558" s="182" t="s">
        <v>225</v>
      </c>
      <c r="D4558" s="183" t="s">
        <v>36</v>
      </c>
      <c r="E4558" s="181" t="s">
        <v>35</v>
      </c>
      <c r="F4558" s="183" t="s">
        <v>35</v>
      </c>
      <c r="G4558" s="181" t="s">
        <v>7360</v>
      </c>
      <c r="H4558" s="184" t="s">
        <v>7090</v>
      </c>
      <c r="I4558" s="185" t="s">
        <v>190</v>
      </c>
      <c r="J4558" s="181" t="s">
        <v>35</v>
      </c>
      <c r="K4558" s="181" t="s">
        <v>225</v>
      </c>
      <c r="L4558" s="186" t="s">
        <v>225</v>
      </c>
      <c r="M4558" s="187" t="s">
        <v>225</v>
      </c>
      <c r="N4558" s="183" t="s">
        <v>36</v>
      </c>
      <c r="O4558" s="181" t="s">
        <v>7360</v>
      </c>
      <c r="P4558" s="184" t="s">
        <v>7090</v>
      </c>
      <c r="Q4558" s="185" t="s">
        <v>190</v>
      </c>
      <c r="R4558" s="181" t="s">
        <v>35</v>
      </c>
      <c r="S4558" s="181" t="s">
        <v>225</v>
      </c>
      <c r="T4558" s="186" t="s">
        <v>225</v>
      </c>
      <c r="U4558" s="187" t="s">
        <v>225</v>
      </c>
      <c r="V4558" s="188" t="str" cm="1">
        <f t="array" ref="V4558">IF(SUM(LEN(A4558:U4558))=0,"",IF(OR(OR(ISBLANK(E4558),SUM(LEN(B4558),LEN(C4558))=0),AND(NOT(D4558="Unknown"),ISBLANK(I4558)),AND(NOT(N4558="Unknown"),ISBLANK(Q4558))),"Missing Information", INDEX(Table15[Entire Service Line Classification], MATCH(SUMIFS(Table15[Unique ID],Table15[System-Owned Portion],D4558,Table15[If Material Anything Other than "Lead" in Column E,Was Material Ever Previously Lead?],F4558,Table15[Customer-Owned Portion],N4558),Table15[Unique ID],0),0)))</f>
        <v>Non-lead</v>
      </c>
      <c r="W4558" s="189"/>
    </row>
    <row r="4559" spans="1:23" s="190" customFormat="1" ht="56.25" x14ac:dyDescent="0.25">
      <c r="A4559" s="180" t="s">
        <v>225</v>
      </c>
      <c r="B4559" s="181" t="s">
        <v>8202</v>
      </c>
      <c r="C4559" s="182" t="s">
        <v>225</v>
      </c>
      <c r="D4559" s="183" t="s">
        <v>36</v>
      </c>
      <c r="E4559" s="181" t="s">
        <v>35</v>
      </c>
      <c r="F4559" s="183" t="s">
        <v>35</v>
      </c>
      <c r="G4559" s="181" t="s">
        <v>7342</v>
      </c>
      <c r="H4559" s="184" t="s">
        <v>7090</v>
      </c>
      <c r="I4559" s="185" t="s">
        <v>190</v>
      </c>
      <c r="J4559" s="181" t="s">
        <v>35</v>
      </c>
      <c r="K4559" s="181" t="s">
        <v>225</v>
      </c>
      <c r="L4559" s="186" t="s">
        <v>225</v>
      </c>
      <c r="M4559" s="187" t="s">
        <v>225</v>
      </c>
      <c r="N4559" s="183" t="s">
        <v>36</v>
      </c>
      <c r="O4559" s="181" t="s">
        <v>7342</v>
      </c>
      <c r="P4559" s="184" t="s">
        <v>7090</v>
      </c>
      <c r="Q4559" s="185" t="s">
        <v>190</v>
      </c>
      <c r="R4559" s="181" t="s">
        <v>35</v>
      </c>
      <c r="S4559" s="181" t="s">
        <v>225</v>
      </c>
      <c r="T4559" s="186" t="s">
        <v>225</v>
      </c>
      <c r="U4559" s="187" t="s">
        <v>225</v>
      </c>
      <c r="V4559" s="188" t="str" cm="1">
        <f t="array" ref="V4559">IF(SUM(LEN(A4559:U4559))=0,"",IF(OR(OR(ISBLANK(E4559),SUM(LEN(B4559),LEN(C4559))=0),AND(NOT(D4559="Unknown"),ISBLANK(I4559)),AND(NOT(N4559="Unknown"),ISBLANK(Q4559))),"Missing Information", INDEX(Table15[Entire Service Line Classification], MATCH(SUMIFS(Table15[Unique ID],Table15[System-Owned Portion],D4559,Table15[If Material Anything Other than "Lead" in Column E,Was Material Ever Previously Lead?],F4559,Table15[Customer-Owned Portion],N4559),Table15[Unique ID],0),0)))</f>
        <v>Non-lead</v>
      </c>
      <c r="W4559" s="189"/>
    </row>
    <row r="4560" spans="1:23" s="190" customFormat="1" ht="56.25" x14ac:dyDescent="0.25">
      <c r="A4560" s="180" t="s">
        <v>225</v>
      </c>
      <c r="B4560" s="181" t="s">
        <v>8203</v>
      </c>
      <c r="C4560" s="182" t="s">
        <v>225</v>
      </c>
      <c r="D4560" s="183" t="s">
        <v>36</v>
      </c>
      <c r="E4560" s="181" t="s">
        <v>35</v>
      </c>
      <c r="F4560" s="183" t="s">
        <v>35</v>
      </c>
      <c r="G4560" s="181" t="s">
        <v>7342</v>
      </c>
      <c r="H4560" s="184" t="s">
        <v>7090</v>
      </c>
      <c r="I4560" s="185" t="s">
        <v>190</v>
      </c>
      <c r="J4560" s="181" t="s">
        <v>35</v>
      </c>
      <c r="K4560" s="181" t="s">
        <v>225</v>
      </c>
      <c r="L4560" s="186" t="s">
        <v>225</v>
      </c>
      <c r="M4560" s="187" t="s">
        <v>225</v>
      </c>
      <c r="N4560" s="183" t="s">
        <v>36</v>
      </c>
      <c r="O4560" s="181" t="s">
        <v>7342</v>
      </c>
      <c r="P4560" s="184" t="s">
        <v>7090</v>
      </c>
      <c r="Q4560" s="185" t="s">
        <v>190</v>
      </c>
      <c r="R4560" s="181" t="s">
        <v>35</v>
      </c>
      <c r="S4560" s="181" t="s">
        <v>225</v>
      </c>
      <c r="T4560" s="186" t="s">
        <v>225</v>
      </c>
      <c r="U4560" s="187" t="s">
        <v>225</v>
      </c>
      <c r="V4560" s="188" t="str" cm="1">
        <f t="array" ref="V4560">IF(SUM(LEN(A4560:U4560))=0,"",IF(OR(OR(ISBLANK(E4560),SUM(LEN(B4560),LEN(C4560))=0),AND(NOT(D4560="Unknown"),ISBLANK(I4560)),AND(NOT(N4560="Unknown"),ISBLANK(Q4560))),"Missing Information", INDEX(Table15[Entire Service Line Classification], MATCH(SUMIFS(Table15[Unique ID],Table15[System-Owned Portion],D4560,Table15[If Material Anything Other than "Lead" in Column E,Was Material Ever Previously Lead?],F4560,Table15[Customer-Owned Portion],N4560),Table15[Unique ID],0),0)))</f>
        <v>Non-lead</v>
      </c>
      <c r="W4560" s="189"/>
    </row>
    <row r="4561" spans="1:23" s="190" customFormat="1" ht="56.25" x14ac:dyDescent="0.25">
      <c r="A4561" s="180" t="s">
        <v>225</v>
      </c>
      <c r="B4561" s="181" t="s">
        <v>8204</v>
      </c>
      <c r="C4561" s="182" t="s">
        <v>225</v>
      </c>
      <c r="D4561" s="183" t="s">
        <v>36</v>
      </c>
      <c r="E4561" s="181" t="s">
        <v>35</v>
      </c>
      <c r="F4561" s="183" t="s">
        <v>35</v>
      </c>
      <c r="G4561" s="181" t="s">
        <v>7407</v>
      </c>
      <c r="H4561" s="184" t="s">
        <v>7090</v>
      </c>
      <c r="I4561" s="185" t="s">
        <v>190</v>
      </c>
      <c r="J4561" s="181" t="s">
        <v>35</v>
      </c>
      <c r="K4561" s="181" t="s">
        <v>225</v>
      </c>
      <c r="L4561" s="186" t="s">
        <v>225</v>
      </c>
      <c r="M4561" s="187" t="s">
        <v>225</v>
      </c>
      <c r="N4561" s="183" t="s">
        <v>36</v>
      </c>
      <c r="O4561" s="181" t="s">
        <v>7407</v>
      </c>
      <c r="P4561" s="184" t="s">
        <v>7090</v>
      </c>
      <c r="Q4561" s="185" t="s">
        <v>190</v>
      </c>
      <c r="R4561" s="181" t="s">
        <v>35</v>
      </c>
      <c r="S4561" s="181" t="s">
        <v>225</v>
      </c>
      <c r="T4561" s="186" t="s">
        <v>225</v>
      </c>
      <c r="U4561" s="187" t="s">
        <v>225</v>
      </c>
      <c r="V4561" s="188" t="str" cm="1">
        <f t="array" ref="V4561">IF(SUM(LEN(A4561:U4561))=0,"",IF(OR(OR(ISBLANK(E4561),SUM(LEN(B4561),LEN(C4561))=0),AND(NOT(D4561="Unknown"),ISBLANK(I4561)),AND(NOT(N4561="Unknown"),ISBLANK(Q4561))),"Missing Information", INDEX(Table15[Entire Service Line Classification], MATCH(SUMIFS(Table15[Unique ID],Table15[System-Owned Portion],D4561,Table15[If Material Anything Other than "Lead" in Column E,Was Material Ever Previously Lead?],F4561,Table15[Customer-Owned Portion],N4561),Table15[Unique ID],0),0)))</f>
        <v>Non-lead</v>
      </c>
      <c r="W4561" s="189"/>
    </row>
    <row r="4562" spans="1:23" s="190" customFormat="1" ht="56.25" x14ac:dyDescent="0.25">
      <c r="A4562" s="180" t="s">
        <v>225</v>
      </c>
      <c r="B4562" s="181" t="s">
        <v>8205</v>
      </c>
      <c r="C4562" s="182" t="s">
        <v>225</v>
      </c>
      <c r="D4562" s="183" t="s">
        <v>36</v>
      </c>
      <c r="E4562" s="181" t="s">
        <v>35</v>
      </c>
      <c r="F4562" s="183" t="s">
        <v>35</v>
      </c>
      <c r="G4562" s="181" t="s">
        <v>8118</v>
      </c>
      <c r="H4562" s="184" t="s">
        <v>7090</v>
      </c>
      <c r="I4562" s="185" t="s">
        <v>190</v>
      </c>
      <c r="J4562" s="181" t="s">
        <v>35</v>
      </c>
      <c r="K4562" s="181" t="s">
        <v>225</v>
      </c>
      <c r="L4562" s="186" t="s">
        <v>225</v>
      </c>
      <c r="M4562" s="187" t="s">
        <v>225</v>
      </c>
      <c r="N4562" s="183" t="s">
        <v>36</v>
      </c>
      <c r="O4562" s="181" t="s">
        <v>8118</v>
      </c>
      <c r="P4562" s="184" t="s">
        <v>7090</v>
      </c>
      <c r="Q4562" s="185" t="s">
        <v>190</v>
      </c>
      <c r="R4562" s="181" t="s">
        <v>35</v>
      </c>
      <c r="S4562" s="181" t="s">
        <v>225</v>
      </c>
      <c r="T4562" s="186" t="s">
        <v>225</v>
      </c>
      <c r="U4562" s="187" t="s">
        <v>225</v>
      </c>
      <c r="V4562" s="188" t="str" cm="1">
        <f t="array" ref="V4562">IF(SUM(LEN(A4562:U4562))=0,"",IF(OR(OR(ISBLANK(E4562),SUM(LEN(B4562),LEN(C4562))=0),AND(NOT(D4562="Unknown"),ISBLANK(I4562)),AND(NOT(N4562="Unknown"),ISBLANK(Q4562))),"Missing Information", INDEX(Table15[Entire Service Line Classification], MATCH(SUMIFS(Table15[Unique ID],Table15[System-Owned Portion],D4562,Table15[If Material Anything Other than "Lead" in Column E,Was Material Ever Previously Lead?],F4562,Table15[Customer-Owned Portion],N4562),Table15[Unique ID],0),0)))</f>
        <v>Non-lead</v>
      </c>
      <c r="W4562" s="189"/>
    </row>
    <row r="4563" spans="1:23" s="190" customFormat="1" ht="56.25" x14ac:dyDescent="0.25">
      <c r="A4563" s="180" t="s">
        <v>225</v>
      </c>
      <c r="B4563" s="181" t="s">
        <v>8206</v>
      </c>
      <c r="C4563" s="182" t="s">
        <v>225</v>
      </c>
      <c r="D4563" s="183" t="s">
        <v>36</v>
      </c>
      <c r="E4563" s="181" t="s">
        <v>35</v>
      </c>
      <c r="F4563" s="183" t="s">
        <v>35</v>
      </c>
      <c r="G4563" s="181" t="s">
        <v>8161</v>
      </c>
      <c r="H4563" s="184" t="s">
        <v>7090</v>
      </c>
      <c r="I4563" s="185" t="s">
        <v>190</v>
      </c>
      <c r="J4563" s="181" t="s">
        <v>35</v>
      </c>
      <c r="K4563" s="181" t="s">
        <v>225</v>
      </c>
      <c r="L4563" s="186" t="s">
        <v>225</v>
      </c>
      <c r="M4563" s="187" t="s">
        <v>225</v>
      </c>
      <c r="N4563" s="183" t="s">
        <v>36</v>
      </c>
      <c r="O4563" s="181" t="s">
        <v>8161</v>
      </c>
      <c r="P4563" s="184" t="s">
        <v>7090</v>
      </c>
      <c r="Q4563" s="185" t="s">
        <v>190</v>
      </c>
      <c r="R4563" s="181" t="s">
        <v>35</v>
      </c>
      <c r="S4563" s="181" t="s">
        <v>225</v>
      </c>
      <c r="T4563" s="186" t="s">
        <v>225</v>
      </c>
      <c r="U4563" s="187" t="s">
        <v>225</v>
      </c>
      <c r="V4563" s="188" t="str" cm="1">
        <f t="array" ref="V4563">IF(SUM(LEN(A4563:U4563))=0,"",IF(OR(OR(ISBLANK(E4563),SUM(LEN(B4563),LEN(C4563))=0),AND(NOT(D4563="Unknown"),ISBLANK(I4563)),AND(NOT(N4563="Unknown"),ISBLANK(Q4563))),"Missing Information", INDEX(Table15[Entire Service Line Classification], MATCH(SUMIFS(Table15[Unique ID],Table15[System-Owned Portion],D4563,Table15[If Material Anything Other than "Lead" in Column E,Was Material Ever Previously Lead?],F4563,Table15[Customer-Owned Portion],N4563),Table15[Unique ID],0),0)))</f>
        <v>Non-lead</v>
      </c>
      <c r="W4563" s="189"/>
    </row>
    <row r="4564" spans="1:23" s="190" customFormat="1" ht="56.25" x14ac:dyDescent="0.25">
      <c r="A4564" s="180" t="s">
        <v>225</v>
      </c>
      <c r="B4564" s="181" t="s">
        <v>8207</v>
      </c>
      <c r="C4564" s="182" t="s">
        <v>225</v>
      </c>
      <c r="D4564" s="183" t="s">
        <v>36</v>
      </c>
      <c r="E4564" s="181" t="s">
        <v>35</v>
      </c>
      <c r="F4564" s="183" t="s">
        <v>35</v>
      </c>
      <c r="G4564" s="181" t="s">
        <v>7342</v>
      </c>
      <c r="H4564" s="184" t="s">
        <v>7090</v>
      </c>
      <c r="I4564" s="185" t="s">
        <v>190</v>
      </c>
      <c r="J4564" s="181" t="s">
        <v>35</v>
      </c>
      <c r="K4564" s="181" t="s">
        <v>225</v>
      </c>
      <c r="L4564" s="186" t="s">
        <v>225</v>
      </c>
      <c r="M4564" s="187" t="s">
        <v>225</v>
      </c>
      <c r="N4564" s="183" t="s">
        <v>36</v>
      </c>
      <c r="O4564" s="181" t="s">
        <v>7342</v>
      </c>
      <c r="P4564" s="184" t="s">
        <v>7090</v>
      </c>
      <c r="Q4564" s="185" t="s">
        <v>190</v>
      </c>
      <c r="R4564" s="181" t="s">
        <v>35</v>
      </c>
      <c r="S4564" s="181" t="s">
        <v>225</v>
      </c>
      <c r="T4564" s="186" t="s">
        <v>225</v>
      </c>
      <c r="U4564" s="187" t="s">
        <v>225</v>
      </c>
      <c r="V4564" s="188" t="str" cm="1">
        <f t="array" ref="V4564">IF(SUM(LEN(A4564:U4564))=0,"",IF(OR(OR(ISBLANK(E4564),SUM(LEN(B4564),LEN(C4564))=0),AND(NOT(D4564="Unknown"),ISBLANK(I4564)),AND(NOT(N4564="Unknown"),ISBLANK(Q4564))),"Missing Information", INDEX(Table15[Entire Service Line Classification], MATCH(SUMIFS(Table15[Unique ID],Table15[System-Owned Portion],D4564,Table15[If Material Anything Other than "Lead" in Column E,Was Material Ever Previously Lead?],F4564,Table15[Customer-Owned Portion],N4564),Table15[Unique ID],0),0)))</f>
        <v>Non-lead</v>
      </c>
      <c r="W4564" s="189"/>
    </row>
    <row r="4565" spans="1:23" s="190" customFormat="1" ht="56.25" x14ac:dyDescent="0.25">
      <c r="A4565" s="180" t="s">
        <v>225</v>
      </c>
      <c r="B4565" s="181" t="s">
        <v>8208</v>
      </c>
      <c r="C4565" s="182" t="s">
        <v>225</v>
      </c>
      <c r="D4565" s="183" t="s">
        <v>36</v>
      </c>
      <c r="E4565" s="181" t="s">
        <v>35</v>
      </c>
      <c r="F4565" s="183" t="s">
        <v>35</v>
      </c>
      <c r="G4565" s="181" t="s">
        <v>7407</v>
      </c>
      <c r="H4565" s="184" t="s">
        <v>7090</v>
      </c>
      <c r="I4565" s="185" t="s">
        <v>190</v>
      </c>
      <c r="J4565" s="181" t="s">
        <v>35</v>
      </c>
      <c r="K4565" s="181" t="s">
        <v>225</v>
      </c>
      <c r="L4565" s="186" t="s">
        <v>225</v>
      </c>
      <c r="M4565" s="187" t="s">
        <v>225</v>
      </c>
      <c r="N4565" s="183" t="s">
        <v>36</v>
      </c>
      <c r="O4565" s="181" t="s">
        <v>7407</v>
      </c>
      <c r="P4565" s="184" t="s">
        <v>7090</v>
      </c>
      <c r="Q4565" s="185" t="s">
        <v>190</v>
      </c>
      <c r="R4565" s="181" t="s">
        <v>35</v>
      </c>
      <c r="S4565" s="181" t="s">
        <v>225</v>
      </c>
      <c r="T4565" s="186" t="s">
        <v>225</v>
      </c>
      <c r="U4565" s="187" t="s">
        <v>225</v>
      </c>
      <c r="V4565" s="188" t="str" cm="1">
        <f t="array" ref="V4565">IF(SUM(LEN(A4565:U4565))=0,"",IF(OR(OR(ISBLANK(E4565),SUM(LEN(B4565),LEN(C4565))=0),AND(NOT(D4565="Unknown"),ISBLANK(I4565)),AND(NOT(N4565="Unknown"),ISBLANK(Q4565))),"Missing Information", INDEX(Table15[Entire Service Line Classification], MATCH(SUMIFS(Table15[Unique ID],Table15[System-Owned Portion],D4565,Table15[If Material Anything Other than "Lead" in Column E,Was Material Ever Previously Lead?],F4565,Table15[Customer-Owned Portion],N4565),Table15[Unique ID],0),0)))</f>
        <v>Non-lead</v>
      </c>
      <c r="W4565" s="189"/>
    </row>
    <row r="4566" spans="1:23" s="190" customFormat="1" ht="56.25" x14ac:dyDescent="0.25">
      <c r="A4566" s="180" t="s">
        <v>225</v>
      </c>
      <c r="B4566" s="181" t="s">
        <v>8209</v>
      </c>
      <c r="C4566" s="182" t="s">
        <v>225</v>
      </c>
      <c r="D4566" s="183" t="s">
        <v>36</v>
      </c>
      <c r="E4566" s="181" t="s">
        <v>35</v>
      </c>
      <c r="F4566" s="183" t="s">
        <v>35</v>
      </c>
      <c r="G4566" s="181" t="s">
        <v>7342</v>
      </c>
      <c r="H4566" s="184" t="s">
        <v>7090</v>
      </c>
      <c r="I4566" s="185" t="s">
        <v>190</v>
      </c>
      <c r="J4566" s="181" t="s">
        <v>35</v>
      </c>
      <c r="K4566" s="181" t="s">
        <v>225</v>
      </c>
      <c r="L4566" s="186" t="s">
        <v>225</v>
      </c>
      <c r="M4566" s="187" t="s">
        <v>225</v>
      </c>
      <c r="N4566" s="183" t="s">
        <v>36</v>
      </c>
      <c r="O4566" s="181" t="s">
        <v>7342</v>
      </c>
      <c r="P4566" s="184" t="s">
        <v>7090</v>
      </c>
      <c r="Q4566" s="185" t="s">
        <v>190</v>
      </c>
      <c r="R4566" s="181" t="s">
        <v>35</v>
      </c>
      <c r="S4566" s="181" t="s">
        <v>225</v>
      </c>
      <c r="T4566" s="186" t="s">
        <v>225</v>
      </c>
      <c r="U4566" s="187" t="s">
        <v>225</v>
      </c>
      <c r="V4566" s="188" t="str" cm="1">
        <f t="array" ref="V4566">IF(SUM(LEN(A4566:U4566))=0,"",IF(OR(OR(ISBLANK(E4566),SUM(LEN(B4566),LEN(C4566))=0),AND(NOT(D4566="Unknown"),ISBLANK(I4566)),AND(NOT(N4566="Unknown"),ISBLANK(Q4566))),"Missing Information", INDEX(Table15[Entire Service Line Classification], MATCH(SUMIFS(Table15[Unique ID],Table15[System-Owned Portion],D4566,Table15[If Material Anything Other than "Lead" in Column E,Was Material Ever Previously Lead?],F4566,Table15[Customer-Owned Portion],N4566),Table15[Unique ID],0),0)))</f>
        <v>Non-lead</v>
      </c>
      <c r="W4566" s="189"/>
    </row>
    <row r="4567" spans="1:23" s="190" customFormat="1" ht="56.25" x14ac:dyDescent="0.25">
      <c r="A4567" s="180" t="s">
        <v>225</v>
      </c>
      <c r="B4567" s="181" t="s">
        <v>8210</v>
      </c>
      <c r="C4567" s="182" t="s">
        <v>225</v>
      </c>
      <c r="D4567" s="183" t="s">
        <v>36</v>
      </c>
      <c r="E4567" s="181" t="s">
        <v>35</v>
      </c>
      <c r="F4567" s="183" t="s">
        <v>35</v>
      </c>
      <c r="G4567" s="181" t="s">
        <v>7407</v>
      </c>
      <c r="H4567" s="184" t="s">
        <v>7090</v>
      </c>
      <c r="I4567" s="185" t="s">
        <v>190</v>
      </c>
      <c r="J4567" s="181" t="s">
        <v>35</v>
      </c>
      <c r="K4567" s="181" t="s">
        <v>225</v>
      </c>
      <c r="L4567" s="186" t="s">
        <v>225</v>
      </c>
      <c r="M4567" s="187" t="s">
        <v>225</v>
      </c>
      <c r="N4567" s="183" t="s">
        <v>36</v>
      </c>
      <c r="O4567" s="181" t="s">
        <v>7407</v>
      </c>
      <c r="P4567" s="184" t="s">
        <v>7090</v>
      </c>
      <c r="Q4567" s="185" t="s">
        <v>190</v>
      </c>
      <c r="R4567" s="181" t="s">
        <v>35</v>
      </c>
      <c r="S4567" s="181" t="s">
        <v>225</v>
      </c>
      <c r="T4567" s="186" t="s">
        <v>225</v>
      </c>
      <c r="U4567" s="187" t="s">
        <v>225</v>
      </c>
      <c r="V4567" s="188" t="str" cm="1">
        <f t="array" ref="V4567">IF(SUM(LEN(A4567:U4567))=0,"",IF(OR(OR(ISBLANK(E4567),SUM(LEN(B4567),LEN(C4567))=0),AND(NOT(D4567="Unknown"),ISBLANK(I4567)),AND(NOT(N4567="Unknown"),ISBLANK(Q4567))),"Missing Information", INDEX(Table15[Entire Service Line Classification], MATCH(SUMIFS(Table15[Unique ID],Table15[System-Owned Portion],D4567,Table15[If Material Anything Other than "Lead" in Column E,Was Material Ever Previously Lead?],F4567,Table15[Customer-Owned Portion],N4567),Table15[Unique ID],0),0)))</f>
        <v>Non-lead</v>
      </c>
      <c r="W4567" s="189"/>
    </row>
    <row r="4568" spans="1:23" s="190" customFormat="1" ht="56.25" x14ac:dyDescent="0.25">
      <c r="A4568" s="180" t="s">
        <v>225</v>
      </c>
      <c r="B4568" s="181" t="s">
        <v>8211</v>
      </c>
      <c r="C4568" s="182" t="s">
        <v>225</v>
      </c>
      <c r="D4568" s="183" t="s">
        <v>36</v>
      </c>
      <c r="E4568" s="181" t="s">
        <v>35</v>
      </c>
      <c r="F4568" s="183" t="s">
        <v>35</v>
      </c>
      <c r="G4568" s="181" t="s">
        <v>8184</v>
      </c>
      <c r="H4568" s="184" t="s">
        <v>7090</v>
      </c>
      <c r="I4568" s="185" t="s">
        <v>190</v>
      </c>
      <c r="J4568" s="181" t="s">
        <v>35</v>
      </c>
      <c r="K4568" s="181" t="s">
        <v>225</v>
      </c>
      <c r="L4568" s="186" t="s">
        <v>225</v>
      </c>
      <c r="M4568" s="187" t="s">
        <v>225</v>
      </c>
      <c r="N4568" s="183" t="s">
        <v>36</v>
      </c>
      <c r="O4568" s="181" t="s">
        <v>8184</v>
      </c>
      <c r="P4568" s="184" t="s">
        <v>7090</v>
      </c>
      <c r="Q4568" s="185" t="s">
        <v>190</v>
      </c>
      <c r="R4568" s="181" t="s">
        <v>35</v>
      </c>
      <c r="S4568" s="181" t="s">
        <v>225</v>
      </c>
      <c r="T4568" s="186" t="s">
        <v>225</v>
      </c>
      <c r="U4568" s="187" t="s">
        <v>225</v>
      </c>
      <c r="V4568" s="188" t="str" cm="1">
        <f t="array" ref="V4568">IF(SUM(LEN(A4568:U4568))=0,"",IF(OR(OR(ISBLANK(E4568),SUM(LEN(B4568),LEN(C4568))=0),AND(NOT(D4568="Unknown"),ISBLANK(I4568)),AND(NOT(N4568="Unknown"),ISBLANK(Q4568))),"Missing Information", INDEX(Table15[Entire Service Line Classification], MATCH(SUMIFS(Table15[Unique ID],Table15[System-Owned Portion],D4568,Table15[If Material Anything Other than "Lead" in Column E,Was Material Ever Previously Lead?],F4568,Table15[Customer-Owned Portion],N4568),Table15[Unique ID],0),0)))</f>
        <v>Non-lead</v>
      </c>
      <c r="W4568" s="189"/>
    </row>
    <row r="4569" spans="1:23" s="190" customFormat="1" ht="56.25" x14ac:dyDescent="0.25">
      <c r="A4569" s="180" t="s">
        <v>225</v>
      </c>
      <c r="B4569" s="181" t="s">
        <v>8212</v>
      </c>
      <c r="C4569" s="182" t="s">
        <v>225</v>
      </c>
      <c r="D4569" s="183" t="s">
        <v>36</v>
      </c>
      <c r="E4569" s="181" t="s">
        <v>35</v>
      </c>
      <c r="F4569" s="183" t="s">
        <v>35</v>
      </c>
      <c r="G4569" s="181" t="s">
        <v>8184</v>
      </c>
      <c r="H4569" s="184" t="s">
        <v>7090</v>
      </c>
      <c r="I4569" s="185" t="s">
        <v>190</v>
      </c>
      <c r="J4569" s="181" t="s">
        <v>35</v>
      </c>
      <c r="K4569" s="181" t="s">
        <v>225</v>
      </c>
      <c r="L4569" s="186" t="s">
        <v>225</v>
      </c>
      <c r="M4569" s="187" t="s">
        <v>225</v>
      </c>
      <c r="N4569" s="183" t="s">
        <v>36</v>
      </c>
      <c r="O4569" s="181" t="s">
        <v>8184</v>
      </c>
      <c r="P4569" s="184" t="s">
        <v>7090</v>
      </c>
      <c r="Q4569" s="185" t="s">
        <v>190</v>
      </c>
      <c r="R4569" s="181" t="s">
        <v>35</v>
      </c>
      <c r="S4569" s="181" t="s">
        <v>225</v>
      </c>
      <c r="T4569" s="186" t="s">
        <v>225</v>
      </c>
      <c r="U4569" s="187" t="s">
        <v>225</v>
      </c>
      <c r="V4569" s="188" t="str" cm="1">
        <f t="array" ref="V4569">IF(SUM(LEN(A4569:U4569))=0,"",IF(OR(OR(ISBLANK(E4569),SUM(LEN(B4569),LEN(C4569))=0),AND(NOT(D4569="Unknown"),ISBLANK(I4569)),AND(NOT(N4569="Unknown"),ISBLANK(Q4569))),"Missing Information", INDEX(Table15[Entire Service Line Classification], MATCH(SUMIFS(Table15[Unique ID],Table15[System-Owned Portion],D4569,Table15[If Material Anything Other than "Lead" in Column E,Was Material Ever Previously Lead?],F4569,Table15[Customer-Owned Portion],N4569),Table15[Unique ID],0),0)))</f>
        <v>Non-lead</v>
      </c>
      <c r="W4569" s="189"/>
    </row>
    <row r="4570" spans="1:23" s="190" customFormat="1" ht="56.25" x14ac:dyDescent="0.25">
      <c r="A4570" s="180" t="s">
        <v>225</v>
      </c>
      <c r="B4570" s="181" t="s">
        <v>8213</v>
      </c>
      <c r="C4570" s="182" t="s">
        <v>225</v>
      </c>
      <c r="D4570" s="183" t="s">
        <v>36</v>
      </c>
      <c r="E4570" s="181" t="s">
        <v>35</v>
      </c>
      <c r="F4570" s="183" t="s">
        <v>35</v>
      </c>
      <c r="G4570" s="181" t="s">
        <v>8184</v>
      </c>
      <c r="H4570" s="184" t="s">
        <v>7090</v>
      </c>
      <c r="I4570" s="185" t="s">
        <v>190</v>
      </c>
      <c r="J4570" s="181" t="s">
        <v>35</v>
      </c>
      <c r="K4570" s="181" t="s">
        <v>225</v>
      </c>
      <c r="L4570" s="186" t="s">
        <v>225</v>
      </c>
      <c r="M4570" s="187" t="s">
        <v>225</v>
      </c>
      <c r="N4570" s="183" t="s">
        <v>36</v>
      </c>
      <c r="O4570" s="181" t="s">
        <v>8184</v>
      </c>
      <c r="P4570" s="184" t="s">
        <v>7090</v>
      </c>
      <c r="Q4570" s="185" t="s">
        <v>190</v>
      </c>
      <c r="R4570" s="181" t="s">
        <v>35</v>
      </c>
      <c r="S4570" s="181" t="s">
        <v>225</v>
      </c>
      <c r="T4570" s="186" t="s">
        <v>225</v>
      </c>
      <c r="U4570" s="187" t="s">
        <v>225</v>
      </c>
      <c r="V4570" s="188" t="str" cm="1">
        <f t="array" ref="V4570">IF(SUM(LEN(A4570:U4570))=0,"",IF(OR(OR(ISBLANK(E4570),SUM(LEN(B4570),LEN(C4570))=0),AND(NOT(D4570="Unknown"),ISBLANK(I4570)),AND(NOT(N4570="Unknown"),ISBLANK(Q4570))),"Missing Information", INDEX(Table15[Entire Service Line Classification], MATCH(SUMIFS(Table15[Unique ID],Table15[System-Owned Portion],D4570,Table15[If Material Anything Other than "Lead" in Column E,Was Material Ever Previously Lead?],F4570,Table15[Customer-Owned Portion],N4570),Table15[Unique ID],0),0)))</f>
        <v>Non-lead</v>
      </c>
      <c r="W4570" s="189"/>
    </row>
    <row r="4571" spans="1:23" s="190" customFormat="1" ht="56.25" x14ac:dyDescent="0.25">
      <c r="A4571" s="180" t="s">
        <v>225</v>
      </c>
      <c r="B4571" s="181" t="s">
        <v>8214</v>
      </c>
      <c r="C4571" s="182" t="s">
        <v>225</v>
      </c>
      <c r="D4571" s="183" t="s">
        <v>36</v>
      </c>
      <c r="E4571" s="181" t="s">
        <v>35</v>
      </c>
      <c r="F4571" s="183" t="s">
        <v>35</v>
      </c>
      <c r="G4571" s="181" t="s">
        <v>7347</v>
      </c>
      <c r="H4571" s="184" t="s">
        <v>7090</v>
      </c>
      <c r="I4571" s="185" t="s">
        <v>190</v>
      </c>
      <c r="J4571" s="181" t="s">
        <v>35</v>
      </c>
      <c r="K4571" s="181" t="s">
        <v>225</v>
      </c>
      <c r="L4571" s="186" t="s">
        <v>225</v>
      </c>
      <c r="M4571" s="187" t="s">
        <v>225</v>
      </c>
      <c r="N4571" s="183" t="s">
        <v>36</v>
      </c>
      <c r="O4571" s="181" t="s">
        <v>7347</v>
      </c>
      <c r="P4571" s="184" t="s">
        <v>7090</v>
      </c>
      <c r="Q4571" s="185" t="s">
        <v>190</v>
      </c>
      <c r="R4571" s="181" t="s">
        <v>35</v>
      </c>
      <c r="S4571" s="181" t="s">
        <v>225</v>
      </c>
      <c r="T4571" s="186" t="s">
        <v>225</v>
      </c>
      <c r="U4571" s="187" t="s">
        <v>225</v>
      </c>
      <c r="V4571" s="188" t="str" cm="1">
        <f t="array" ref="V4571">IF(SUM(LEN(A4571:U4571))=0,"",IF(OR(OR(ISBLANK(E4571),SUM(LEN(B4571),LEN(C4571))=0),AND(NOT(D4571="Unknown"),ISBLANK(I4571)),AND(NOT(N4571="Unknown"),ISBLANK(Q4571))),"Missing Information", INDEX(Table15[Entire Service Line Classification], MATCH(SUMIFS(Table15[Unique ID],Table15[System-Owned Portion],D4571,Table15[If Material Anything Other than "Lead" in Column E,Was Material Ever Previously Lead?],F4571,Table15[Customer-Owned Portion],N4571),Table15[Unique ID],0),0)))</f>
        <v>Non-lead</v>
      </c>
      <c r="W4571" s="189"/>
    </row>
    <row r="4572" spans="1:23" s="190" customFormat="1" ht="56.25" x14ac:dyDescent="0.25">
      <c r="A4572" s="180" t="s">
        <v>225</v>
      </c>
      <c r="B4572" s="181" t="s">
        <v>8215</v>
      </c>
      <c r="C4572" s="182" t="s">
        <v>225</v>
      </c>
      <c r="D4572" s="183" t="s">
        <v>36</v>
      </c>
      <c r="E4572" s="181" t="s">
        <v>35</v>
      </c>
      <c r="F4572" s="183" t="s">
        <v>35</v>
      </c>
      <c r="G4572" s="181" t="s">
        <v>7476</v>
      </c>
      <c r="H4572" s="184" t="s">
        <v>7121</v>
      </c>
      <c r="I4572" s="185" t="s">
        <v>190</v>
      </c>
      <c r="J4572" s="181" t="s">
        <v>35</v>
      </c>
      <c r="K4572" s="181" t="s">
        <v>225</v>
      </c>
      <c r="L4572" s="186" t="s">
        <v>225</v>
      </c>
      <c r="M4572" s="187" t="s">
        <v>225</v>
      </c>
      <c r="N4572" s="183" t="s">
        <v>36</v>
      </c>
      <c r="O4572" s="181" t="s">
        <v>7476</v>
      </c>
      <c r="P4572" s="184" t="s">
        <v>7121</v>
      </c>
      <c r="Q4572" s="185" t="s">
        <v>190</v>
      </c>
      <c r="R4572" s="181" t="s">
        <v>35</v>
      </c>
      <c r="S4572" s="181" t="s">
        <v>225</v>
      </c>
      <c r="T4572" s="186" t="s">
        <v>225</v>
      </c>
      <c r="U4572" s="187" t="s">
        <v>225</v>
      </c>
      <c r="V4572" s="188" t="str" cm="1">
        <f t="array" ref="V4572">IF(SUM(LEN(A4572:U4572))=0,"",IF(OR(OR(ISBLANK(E4572),SUM(LEN(B4572),LEN(C4572))=0),AND(NOT(D4572="Unknown"),ISBLANK(I4572)),AND(NOT(N4572="Unknown"),ISBLANK(Q4572))),"Missing Information", INDEX(Table15[Entire Service Line Classification], MATCH(SUMIFS(Table15[Unique ID],Table15[System-Owned Portion],D4572,Table15[If Material Anything Other than "Lead" in Column E,Was Material Ever Previously Lead?],F4572,Table15[Customer-Owned Portion],N4572),Table15[Unique ID],0),0)))</f>
        <v>Non-lead</v>
      </c>
      <c r="W4572" s="189"/>
    </row>
    <row r="4573" spans="1:23" s="190" customFormat="1" ht="56.25" x14ac:dyDescent="0.25">
      <c r="A4573" s="180" t="s">
        <v>225</v>
      </c>
      <c r="B4573" s="181" t="s">
        <v>8215</v>
      </c>
      <c r="C4573" s="182" t="s">
        <v>225</v>
      </c>
      <c r="D4573" s="183" t="s">
        <v>36</v>
      </c>
      <c r="E4573" s="181" t="s">
        <v>35</v>
      </c>
      <c r="F4573" s="183" t="s">
        <v>35</v>
      </c>
      <c r="G4573" s="181" t="s">
        <v>7476</v>
      </c>
      <c r="H4573" s="184" t="s">
        <v>7121</v>
      </c>
      <c r="I4573" s="185" t="s">
        <v>190</v>
      </c>
      <c r="J4573" s="181" t="s">
        <v>35</v>
      </c>
      <c r="K4573" s="181" t="s">
        <v>225</v>
      </c>
      <c r="L4573" s="186" t="s">
        <v>225</v>
      </c>
      <c r="M4573" s="187" t="s">
        <v>225</v>
      </c>
      <c r="N4573" s="183" t="s">
        <v>36</v>
      </c>
      <c r="O4573" s="181" t="s">
        <v>7476</v>
      </c>
      <c r="P4573" s="184" t="s">
        <v>7121</v>
      </c>
      <c r="Q4573" s="185" t="s">
        <v>190</v>
      </c>
      <c r="R4573" s="181" t="s">
        <v>35</v>
      </c>
      <c r="S4573" s="181" t="s">
        <v>225</v>
      </c>
      <c r="T4573" s="186" t="s">
        <v>225</v>
      </c>
      <c r="U4573" s="187" t="s">
        <v>225</v>
      </c>
      <c r="V4573" s="188" t="str" cm="1">
        <f t="array" ref="V4573">IF(SUM(LEN(A4573:U4573))=0,"",IF(OR(OR(ISBLANK(E4573),SUM(LEN(B4573),LEN(C4573))=0),AND(NOT(D4573="Unknown"),ISBLANK(I4573)),AND(NOT(N4573="Unknown"),ISBLANK(Q4573))),"Missing Information", INDEX(Table15[Entire Service Line Classification], MATCH(SUMIFS(Table15[Unique ID],Table15[System-Owned Portion],D4573,Table15[If Material Anything Other than "Lead" in Column E,Was Material Ever Previously Lead?],F4573,Table15[Customer-Owned Portion],N4573),Table15[Unique ID],0),0)))</f>
        <v>Non-lead</v>
      </c>
      <c r="W4573" s="189"/>
    </row>
    <row r="4574" spans="1:23" s="190" customFormat="1" ht="56.25" x14ac:dyDescent="0.25">
      <c r="A4574" s="180" t="s">
        <v>225</v>
      </c>
      <c r="B4574" s="181" t="s">
        <v>8216</v>
      </c>
      <c r="C4574" s="182" t="s">
        <v>225</v>
      </c>
      <c r="D4574" s="183" t="s">
        <v>36</v>
      </c>
      <c r="E4574" s="181" t="s">
        <v>35</v>
      </c>
      <c r="F4574" s="183" t="s">
        <v>35</v>
      </c>
      <c r="G4574" s="181" t="s">
        <v>8161</v>
      </c>
      <c r="H4574" s="184" t="s">
        <v>7090</v>
      </c>
      <c r="I4574" s="185" t="s">
        <v>190</v>
      </c>
      <c r="J4574" s="181" t="s">
        <v>35</v>
      </c>
      <c r="K4574" s="181" t="s">
        <v>225</v>
      </c>
      <c r="L4574" s="186" t="s">
        <v>225</v>
      </c>
      <c r="M4574" s="187" t="s">
        <v>225</v>
      </c>
      <c r="N4574" s="183" t="s">
        <v>36</v>
      </c>
      <c r="O4574" s="181" t="s">
        <v>8161</v>
      </c>
      <c r="P4574" s="184" t="s">
        <v>7090</v>
      </c>
      <c r="Q4574" s="185" t="s">
        <v>190</v>
      </c>
      <c r="R4574" s="181" t="s">
        <v>35</v>
      </c>
      <c r="S4574" s="181" t="s">
        <v>225</v>
      </c>
      <c r="T4574" s="186" t="s">
        <v>225</v>
      </c>
      <c r="U4574" s="187" t="s">
        <v>225</v>
      </c>
      <c r="V4574" s="188" t="str" cm="1">
        <f t="array" ref="V4574">IF(SUM(LEN(A4574:U4574))=0,"",IF(OR(OR(ISBLANK(E4574),SUM(LEN(B4574),LEN(C4574))=0),AND(NOT(D4574="Unknown"),ISBLANK(I4574)),AND(NOT(N4574="Unknown"),ISBLANK(Q4574))),"Missing Information", INDEX(Table15[Entire Service Line Classification], MATCH(SUMIFS(Table15[Unique ID],Table15[System-Owned Portion],D4574,Table15[If Material Anything Other than "Lead" in Column E,Was Material Ever Previously Lead?],F4574,Table15[Customer-Owned Portion],N4574),Table15[Unique ID],0),0)))</f>
        <v>Non-lead</v>
      </c>
      <c r="W4574" s="189"/>
    </row>
    <row r="4575" spans="1:23" s="190" customFormat="1" ht="56.25" x14ac:dyDescent="0.25">
      <c r="A4575" s="180" t="s">
        <v>225</v>
      </c>
      <c r="B4575" s="181" t="s">
        <v>8217</v>
      </c>
      <c r="C4575" s="182" t="s">
        <v>225</v>
      </c>
      <c r="D4575" s="183" t="s">
        <v>36</v>
      </c>
      <c r="E4575" s="181" t="s">
        <v>35</v>
      </c>
      <c r="F4575" s="183" t="s">
        <v>35</v>
      </c>
      <c r="G4575" s="181" t="s">
        <v>8161</v>
      </c>
      <c r="H4575" s="184" t="s">
        <v>7090</v>
      </c>
      <c r="I4575" s="185" t="s">
        <v>190</v>
      </c>
      <c r="J4575" s="181" t="s">
        <v>35</v>
      </c>
      <c r="K4575" s="181" t="s">
        <v>225</v>
      </c>
      <c r="L4575" s="186" t="s">
        <v>225</v>
      </c>
      <c r="M4575" s="187" t="s">
        <v>225</v>
      </c>
      <c r="N4575" s="183" t="s">
        <v>36</v>
      </c>
      <c r="O4575" s="181" t="s">
        <v>8161</v>
      </c>
      <c r="P4575" s="184" t="s">
        <v>7090</v>
      </c>
      <c r="Q4575" s="185" t="s">
        <v>190</v>
      </c>
      <c r="R4575" s="181" t="s">
        <v>35</v>
      </c>
      <c r="S4575" s="181" t="s">
        <v>225</v>
      </c>
      <c r="T4575" s="186" t="s">
        <v>225</v>
      </c>
      <c r="U4575" s="187" t="s">
        <v>225</v>
      </c>
      <c r="V4575" s="188" t="str" cm="1">
        <f t="array" ref="V4575">IF(SUM(LEN(A4575:U4575))=0,"",IF(OR(OR(ISBLANK(E4575),SUM(LEN(B4575),LEN(C4575))=0),AND(NOT(D4575="Unknown"),ISBLANK(I4575)),AND(NOT(N4575="Unknown"),ISBLANK(Q4575))),"Missing Information", INDEX(Table15[Entire Service Line Classification], MATCH(SUMIFS(Table15[Unique ID],Table15[System-Owned Portion],D4575,Table15[If Material Anything Other than "Lead" in Column E,Was Material Ever Previously Lead?],F4575,Table15[Customer-Owned Portion],N4575),Table15[Unique ID],0),0)))</f>
        <v>Non-lead</v>
      </c>
      <c r="W4575" s="189"/>
    </row>
    <row r="4576" spans="1:23" s="190" customFormat="1" ht="56.25" x14ac:dyDescent="0.25">
      <c r="A4576" s="180" t="s">
        <v>225</v>
      </c>
      <c r="B4576" s="181" t="s">
        <v>8218</v>
      </c>
      <c r="C4576" s="182" t="s">
        <v>225</v>
      </c>
      <c r="D4576" s="183" t="s">
        <v>36</v>
      </c>
      <c r="E4576" s="181" t="s">
        <v>35</v>
      </c>
      <c r="F4576" s="183" t="s">
        <v>35</v>
      </c>
      <c r="G4576" s="181" t="s">
        <v>8161</v>
      </c>
      <c r="H4576" s="184" t="s">
        <v>7090</v>
      </c>
      <c r="I4576" s="185" t="s">
        <v>190</v>
      </c>
      <c r="J4576" s="181" t="s">
        <v>35</v>
      </c>
      <c r="K4576" s="181" t="s">
        <v>225</v>
      </c>
      <c r="L4576" s="186" t="s">
        <v>225</v>
      </c>
      <c r="M4576" s="187" t="s">
        <v>225</v>
      </c>
      <c r="N4576" s="183" t="s">
        <v>36</v>
      </c>
      <c r="O4576" s="181" t="s">
        <v>8161</v>
      </c>
      <c r="P4576" s="184" t="s">
        <v>7090</v>
      </c>
      <c r="Q4576" s="185" t="s">
        <v>190</v>
      </c>
      <c r="R4576" s="181" t="s">
        <v>35</v>
      </c>
      <c r="S4576" s="181" t="s">
        <v>225</v>
      </c>
      <c r="T4576" s="186" t="s">
        <v>225</v>
      </c>
      <c r="U4576" s="187" t="s">
        <v>225</v>
      </c>
      <c r="V4576" s="188" t="str" cm="1">
        <f t="array" ref="V4576">IF(SUM(LEN(A4576:U4576))=0,"",IF(OR(OR(ISBLANK(E4576),SUM(LEN(B4576),LEN(C4576))=0),AND(NOT(D4576="Unknown"),ISBLANK(I4576)),AND(NOT(N4576="Unknown"),ISBLANK(Q4576))),"Missing Information", INDEX(Table15[Entire Service Line Classification], MATCH(SUMIFS(Table15[Unique ID],Table15[System-Owned Portion],D4576,Table15[If Material Anything Other than "Lead" in Column E,Was Material Ever Previously Lead?],F4576,Table15[Customer-Owned Portion],N4576),Table15[Unique ID],0),0)))</f>
        <v>Non-lead</v>
      </c>
      <c r="W4576" s="189"/>
    </row>
    <row r="4577" spans="1:23" s="190" customFormat="1" ht="56.25" x14ac:dyDescent="0.25">
      <c r="A4577" s="180" t="s">
        <v>225</v>
      </c>
      <c r="B4577" s="181" t="s">
        <v>8219</v>
      </c>
      <c r="C4577" s="182" t="s">
        <v>225</v>
      </c>
      <c r="D4577" s="183" t="s">
        <v>36</v>
      </c>
      <c r="E4577" s="181" t="s">
        <v>35</v>
      </c>
      <c r="F4577" s="183" t="s">
        <v>35</v>
      </c>
      <c r="G4577" s="181" t="s">
        <v>8161</v>
      </c>
      <c r="H4577" s="184" t="s">
        <v>7090</v>
      </c>
      <c r="I4577" s="185" t="s">
        <v>190</v>
      </c>
      <c r="J4577" s="181" t="s">
        <v>35</v>
      </c>
      <c r="K4577" s="181" t="s">
        <v>225</v>
      </c>
      <c r="L4577" s="186" t="s">
        <v>225</v>
      </c>
      <c r="M4577" s="187" t="s">
        <v>225</v>
      </c>
      <c r="N4577" s="183" t="s">
        <v>36</v>
      </c>
      <c r="O4577" s="181" t="s">
        <v>8161</v>
      </c>
      <c r="P4577" s="184" t="s">
        <v>7090</v>
      </c>
      <c r="Q4577" s="185" t="s">
        <v>190</v>
      </c>
      <c r="R4577" s="181" t="s">
        <v>35</v>
      </c>
      <c r="S4577" s="181" t="s">
        <v>225</v>
      </c>
      <c r="T4577" s="186" t="s">
        <v>225</v>
      </c>
      <c r="U4577" s="187" t="s">
        <v>225</v>
      </c>
      <c r="V4577" s="188" t="str" cm="1">
        <f t="array" ref="V4577">IF(SUM(LEN(A4577:U4577))=0,"",IF(OR(OR(ISBLANK(E4577),SUM(LEN(B4577),LEN(C4577))=0),AND(NOT(D4577="Unknown"),ISBLANK(I4577)),AND(NOT(N4577="Unknown"),ISBLANK(Q4577))),"Missing Information", INDEX(Table15[Entire Service Line Classification], MATCH(SUMIFS(Table15[Unique ID],Table15[System-Owned Portion],D4577,Table15[If Material Anything Other than "Lead" in Column E,Was Material Ever Previously Lead?],F4577,Table15[Customer-Owned Portion],N4577),Table15[Unique ID],0),0)))</f>
        <v>Non-lead</v>
      </c>
      <c r="W4577" s="189"/>
    </row>
    <row r="4578" spans="1:23" s="190" customFormat="1" ht="56.25" x14ac:dyDescent="0.25">
      <c r="A4578" s="180" t="s">
        <v>225</v>
      </c>
      <c r="B4578" s="181" t="s">
        <v>8220</v>
      </c>
      <c r="C4578" s="182" t="s">
        <v>225</v>
      </c>
      <c r="D4578" s="183" t="s">
        <v>36</v>
      </c>
      <c r="E4578" s="181" t="s">
        <v>35</v>
      </c>
      <c r="F4578" s="183" t="s">
        <v>35</v>
      </c>
      <c r="G4578" s="181" t="s">
        <v>8161</v>
      </c>
      <c r="H4578" s="184" t="s">
        <v>7090</v>
      </c>
      <c r="I4578" s="185" t="s">
        <v>190</v>
      </c>
      <c r="J4578" s="181" t="s">
        <v>35</v>
      </c>
      <c r="K4578" s="181" t="s">
        <v>225</v>
      </c>
      <c r="L4578" s="186" t="s">
        <v>225</v>
      </c>
      <c r="M4578" s="187" t="s">
        <v>225</v>
      </c>
      <c r="N4578" s="183" t="s">
        <v>36</v>
      </c>
      <c r="O4578" s="181" t="s">
        <v>8161</v>
      </c>
      <c r="P4578" s="184" t="s">
        <v>7090</v>
      </c>
      <c r="Q4578" s="185" t="s">
        <v>190</v>
      </c>
      <c r="R4578" s="181" t="s">
        <v>35</v>
      </c>
      <c r="S4578" s="181" t="s">
        <v>225</v>
      </c>
      <c r="T4578" s="186" t="s">
        <v>225</v>
      </c>
      <c r="U4578" s="187" t="s">
        <v>225</v>
      </c>
      <c r="V4578" s="188" t="str" cm="1">
        <f t="array" ref="V4578">IF(SUM(LEN(A4578:U4578))=0,"",IF(OR(OR(ISBLANK(E4578),SUM(LEN(B4578),LEN(C4578))=0),AND(NOT(D4578="Unknown"),ISBLANK(I4578)),AND(NOT(N4578="Unknown"),ISBLANK(Q4578))),"Missing Information", INDEX(Table15[Entire Service Line Classification], MATCH(SUMIFS(Table15[Unique ID],Table15[System-Owned Portion],D4578,Table15[If Material Anything Other than "Lead" in Column E,Was Material Ever Previously Lead?],F4578,Table15[Customer-Owned Portion],N4578),Table15[Unique ID],0),0)))</f>
        <v>Non-lead</v>
      </c>
      <c r="W4578" s="189"/>
    </row>
    <row r="4579" spans="1:23" s="190" customFormat="1" ht="56.25" x14ac:dyDescent="0.25">
      <c r="A4579" s="180" t="s">
        <v>225</v>
      </c>
      <c r="B4579" s="181" t="s">
        <v>8221</v>
      </c>
      <c r="C4579" s="182" t="s">
        <v>225</v>
      </c>
      <c r="D4579" s="183" t="s">
        <v>36</v>
      </c>
      <c r="E4579" s="181" t="s">
        <v>35</v>
      </c>
      <c r="F4579" s="183" t="s">
        <v>35</v>
      </c>
      <c r="G4579" s="181" t="s">
        <v>8161</v>
      </c>
      <c r="H4579" s="184" t="s">
        <v>7090</v>
      </c>
      <c r="I4579" s="185" t="s">
        <v>190</v>
      </c>
      <c r="J4579" s="181" t="s">
        <v>35</v>
      </c>
      <c r="K4579" s="181" t="s">
        <v>225</v>
      </c>
      <c r="L4579" s="186" t="s">
        <v>225</v>
      </c>
      <c r="M4579" s="187" t="s">
        <v>225</v>
      </c>
      <c r="N4579" s="183" t="s">
        <v>36</v>
      </c>
      <c r="O4579" s="181" t="s">
        <v>8161</v>
      </c>
      <c r="P4579" s="184" t="s">
        <v>7090</v>
      </c>
      <c r="Q4579" s="185" t="s">
        <v>190</v>
      </c>
      <c r="R4579" s="181" t="s">
        <v>35</v>
      </c>
      <c r="S4579" s="181" t="s">
        <v>225</v>
      </c>
      <c r="T4579" s="186" t="s">
        <v>225</v>
      </c>
      <c r="U4579" s="187" t="s">
        <v>225</v>
      </c>
      <c r="V4579" s="188" t="str" cm="1">
        <f t="array" ref="V4579">IF(SUM(LEN(A4579:U4579))=0,"",IF(OR(OR(ISBLANK(E4579),SUM(LEN(B4579),LEN(C4579))=0),AND(NOT(D4579="Unknown"),ISBLANK(I4579)),AND(NOT(N4579="Unknown"),ISBLANK(Q4579))),"Missing Information", INDEX(Table15[Entire Service Line Classification], MATCH(SUMIFS(Table15[Unique ID],Table15[System-Owned Portion],D4579,Table15[If Material Anything Other than "Lead" in Column E,Was Material Ever Previously Lead?],F4579,Table15[Customer-Owned Portion],N4579),Table15[Unique ID],0),0)))</f>
        <v>Non-lead</v>
      </c>
      <c r="W4579" s="189"/>
    </row>
    <row r="4580" spans="1:23" s="190" customFormat="1" ht="56.25" x14ac:dyDescent="0.25">
      <c r="A4580" s="180" t="s">
        <v>225</v>
      </c>
      <c r="B4580" s="181" t="s">
        <v>8222</v>
      </c>
      <c r="C4580" s="182" t="s">
        <v>225</v>
      </c>
      <c r="D4580" s="183" t="s">
        <v>36</v>
      </c>
      <c r="E4580" s="181" t="s">
        <v>35</v>
      </c>
      <c r="F4580" s="183" t="s">
        <v>35</v>
      </c>
      <c r="G4580" s="181" t="s">
        <v>8161</v>
      </c>
      <c r="H4580" s="184" t="s">
        <v>7090</v>
      </c>
      <c r="I4580" s="185" t="s">
        <v>190</v>
      </c>
      <c r="J4580" s="181" t="s">
        <v>35</v>
      </c>
      <c r="K4580" s="181" t="s">
        <v>225</v>
      </c>
      <c r="L4580" s="186" t="s">
        <v>225</v>
      </c>
      <c r="M4580" s="187" t="s">
        <v>225</v>
      </c>
      <c r="N4580" s="183" t="s">
        <v>36</v>
      </c>
      <c r="O4580" s="181" t="s">
        <v>8161</v>
      </c>
      <c r="P4580" s="184" t="s">
        <v>7090</v>
      </c>
      <c r="Q4580" s="185" t="s">
        <v>190</v>
      </c>
      <c r="R4580" s="181" t="s">
        <v>35</v>
      </c>
      <c r="S4580" s="181" t="s">
        <v>225</v>
      </c>
      <c r="T4580" s="186" t="s">
        <v>225</v>
      </c>
      <c r="U4580" s="187" t="s">
        <v>225</v>
      </c>
      <c r="V4580" s="188" t="str" cm="1">
        <f t="array" ref="V4580">IF(SUM(LEN(A4580:U4580))=0,"",IF(OR(OR(ISBLANK(E4580),SUM(LEN(B4580),LEN(C4580))=0),AND(NOT(D4580="Unknown"),ISBLANK(I4580)),AND(NOT(N4580="Unknown"),ISBLANK(Q4580))),"Missing Information", INDEX(Table15[Entire Service Line Classification], MATCH(SUMIFS(Table15[Unique ID],Table15[System-Owned Portion],D4580,Table15[If Material Anything Other than "Lead" in Column E,Was Material Ever Previously Lead?],F4580,Table15[Customer-Owned Portion],N4580),Table15[Unique ID],0),0)))</f>
        <v>Non-lead</v>
      </c>
      <c r="W4580" s="189"/>
    </row>
    <row r="4581" spans="1:23" s="190" customFormat="1" ht="56.25" x14ac:dyDescent="0.25">
      <c r="A4581" s="180" t="s">
        <v>225</v>
      </c>
      <c r="B4581" s="181" t="s">
        <v>8223</v>
      </c>
      <c r="C4581" s="182" t="s">
        <v>225</v>
      </c>
      <c r="D4581" s="183" t="s">
        <v>36</v>
      </c>
      <c r="E4581" s="181" t="s">
        <v>35</v>
      </c>
      <c r="F4581" s="183" t="s">
        <v>35</v>
      </c>
      <c r="G4581" s="181" t="s">
        <v>7342</v>
      </c>
      <c r="H4581" s="184" t="s">
        <v>7090</v>
      </c>
      <c r="I4581" s="185" t="s">
        <v>190</v>
      </c>
      <c r="J4581" s="181" t="s">
        <v>35</v>
      </c>
      <c r="K4581" s="181" t="s">
        <v>225</v>
      </c>
      <c r="L4581" s="186" t="s">
        <v>225</v>
      </c>
      <c r="M4581" s="187" t="s">
        <v>225</v>
      </c>
      <c r="N4581" s="183" t="s">
        <v>36</v>
      </c>
      <c r="O4581" s="181" t="s">
        <v>7342</v>
      </c>
      <c r="P4581" s="184" t="s">
        <v>7090</v>
      </c>
      <c r="Q4581" s="185" t="s">
        <v>190</v>
      </c>
      <c r="R4581" s="181" t="s">
        <v>35</v>
      </c>
      <c r="S4581" s="181" t="s">
        <v>225</v>
      </c>
      <c r="T4581" s="186" t="s">
        <v>225</v>
      </c>
      <c r="U4581" s="187" t="s">
        <v>225</v>
      </c>
      <c r="V4581" s="188" t="str" cm="1">
        <f t="array" ref="V4581">IF(SUM(LEN(A4581:U4581))=0,"",IF(OR(OR(ISBLANK(E4581),SUM(LEN(B4581),LEN(C4581))=0),AND(NOT(D4581="Unknown"),ISBLANK(I4581)),AND(NOT(N4581="Unknown"),ISBLANK(Q4581))),"Missing Information", INDEX(Table15[Entire Service Line Classification], MATCH(SUMIFS(Table15[Unique ID],Table15[System-Owned Portion],D4581,Table15[If Material Anything Other than "Lead" in Column E,Was Material Ever Previously Lead?],F4581,Table15[Customer-Owned Portion],N4581),Table15[Unique ID],0),0)))</f>
        <v>Non-lead</v>
      </c>
      <c r="W4581" s="189"/>
    </row>
    <row r="4582" spans="1:23" s="190" customFormat="1" ht="56.25" x14ac:dyDescent="0.25">
      <c r="A4582" s="180" t="s">
        <v>225</v>
      </c>
      <c r="B4582" s="181" t="s">
        <v>8224</v>
      </c>
      <c r="C4582" s="182" t="s">
        <v>225</v>
      </c>
      <c r="D4582" s="183" t="s">
        <v>36</v>
      </c>
      <c r="E4582" s="181" t="s">
        <v>35</v>
      </c>
      <c r="F4582" s="183" t="s">
        <v>35</v>
      </c>
      <c r="G4582" s="181" t="s">
        <v>7342</v>
      </c>
      <c r="H4582" s="184" t="s">
        <v>7090</v>
      </c>
      <c r="I4582" s="185" t="s">
        <v>190</v>
      </c>
      <c r="J4582" s="181" t="s">
        <v>35</v>
      </c>
      <c r="K4582" s="181" t="s">
        <v>225</v>
      </c>
      <c r="L4582" s="186" t="s">
        <v>225</v>
      </c>
      <c r="M4582" s="187" t="s">
        <v>225</v>
      </c>
      <c r="N4582" s="183" t="s">
        <v>36</v>
      </c>
      <c r="O4582" s="181" t="s">
        <v>7342</v>
      </c>
      <c r="P4582" s="184" t="s">
        <v>7090</v>
      </c>
      <c r="Q4582" s="185" t="s">
        <v>190</v>
      </c>
      <c r="R4582" s="181" t="s">
        <v>35</v>
      </c>
      <c r="S4582" s="181" t="s">
        <v>225</v>
      </c>
      <c r="T4582" s="186" t="s">
        <v>225</v>
      </c>
      <c r="U4582" s="187" t="s">
        <v>225</v>
      </c>
      <c r="V4582" s="188" t="str" cm="1">
        <f t="array" ref="V4582">IF(SUM(LEN(A4582:U4582))=0,"",IF(OR(OR(ISBLANK(E4582),SUM(LEN(B4582),LEN(C4582))=0),AND(NOT(D4582="Unknown"),ISBLANK(I4582)),AND(NOT(N4582="Unknown"),ISBLANK(Q4582))),"Missing Information", INDEX(Table15[Entire Service Line Classification], MATCH(SUMIFS(Table15[Unique ID],Table15[System-Owned Portion],D4582,Table15[If Material Anything Other than "Lead" in Column E,Was Material Ever Previously Lead?],F4582,Table15[Customer-Owned Portion],N4582),Table15[Unique ID],0),0)))</f>
        <v>Non-lead</v>
      </c>
      <c r="W4582" s="189"/>
    </row>
    <row r="4583" spans="1:23" s="190" customFormat="1" ht="56.25" x14ac:dyDescent="0.25">
      <c r="A4583" s="180" t="s">
        <v>225</v>
      </c>
      <c r="B4583" s="181" t="s">
        <v>8225</v>
      </c>
      <c r="C4583" s="182" t="s">
        <v>225</v>
      </c>
      <c r="D4583" s="183" t="s">
        <v>36</v>
      </c>
      <c r="E4583" s="181" t="s">
        <v>35</v>
      </c>
      <c r="F4583" s="183" t="s">
        <v>35</v>
      </c>
      <c r="G4583" s="181" t="s">
        <v>7342</v>
      </c>
      <c r="H4583" s="184" t="s">
        <v>7090</v>
      </c>
      <c r="I4583" s="185" t="s">
        <v>190</v>
      </c>
      <c r="J4583" s="181" t="s">
        <v>35</v>
      </c>
      <c r="K4583" s="181" t="s">
        <v>225</v>
      </c>
      <c r="L4583" s="186" t="s">
        <v>225</v>
      </c>
      <c r="M4583" s="187" t="s">
        <v>225</v>
      </c>
      <c r="N4583" s="183" t="s">
        <v>36</v>
      </c>
      <c r="O4583" s="181" t="s">
        <v>7342</v>
      </c>
      <c r="P4583" s="184" t="s">
        <v>7090</v>
      </c>
      <c r="Q4583" s="185" t="s">
        <v>190</v>
      </c>
      <c r="R4583" s="181" t="s">
        <v>35</v>
      </c>
      <c r="S4583" s="181" t="s">
        <v>225</v>
      </c>
      <c r="T4583" s="186" t="s">
        <v>225</v>
      </c>
      <c r="U4583" s="187" t="s">
        <v>225</v>
      </c>
      <c r="V4583" s="188" t="str" cm="1">
        <f t="array" ref="V4583">IF(SUM(LEN(A4583:U4583))=0,"",IF(OR(OR(ISBLANK(E4583),SUM(LEN(B4583),LEN(C4583))=0),AND(NOT(D4583="Unknown"),ISBLANK(I4583)),AND(NOT(N4583="Unknown"),ISBLANK(Q4583))),"Missing Information", INDEX(Table15[Entire Service Line Classification], MATCH(SUMIFS(Table15[Unique ID],Table15[System-Owned Portion],D4583,Table15[If Material Anything Other than "Lead" in Column E,Was Material Ever Previously Lead?],F4583,Table15[Customer-Owned Portion],N4583),Table15[Unique ID],0),0)))</f>
        <v>Non-lead</v>
      </c>
      <c r="W4583" s="189"/>
    </row>
    <row r="4584" spans="1:23" s="190" customFormat="1" ht="56.25" x14ac:dyDescent="0.25">
      <c r="A4584" s="180" t="s">
        <v>225</v>
      </c>
      <c r="B4584" s="181" t="s">
        <v>8226</v>
      </c>
      <c r="C4584" s="182" t="s">
        <v>225</v>
      </c>
      <c r="D4584" s="183" t="s">
        <v>36</v>
      </c>
      <c r="E4584" s="181" t="s">
        <v>35</v>
      </c>
      <c r="F4584" s="183" t="s">
        <v>35</v>
      </c>
      <c r="G4584" s="181" t="s">
        <v>7342</v>
      </c>
      <c r="H4584" s="184" t="s">
        <v>7090</v>
      </c>
      <c r="I4584" s="185" t="s">
        <v>190</v>
      </c>
      <c r="J4584" s="181" t="s">
        <v>35</v>
      </c>
      <c r="K4584" s="181" t="s">
        <v>225</v>
      </c>
      <c r="L4584" s="186" t="s">
        <v>225</v>
      </c>
      <c r="M4584" s="187" t="s">
        <v>225</v>
      </c>
      <c r="N4584" s="183" t="s">
        <v>36</v>
      </c>
      <c r="O4584" s="181" t="s">
        <v>7342</v>
      </c>
      <c r="P4584" s="184" t="s">
        <v>7090</v>
      </c>
      <c r="Q4584" s="185" t="s">
        <v>190</v>
      </c>
      <c r="R4584" s="181" t="s">
        <v>35</v>
      </c>
      <c r="S4584" s="181" t="s">
        <v>225</v>
      </c>
      <c r="T4584" s="186" t="s">
        <v>225</v>
      </c>
      <c r="U4584" s="187" t="s">
        <v>225</v>
      </c>
      <c r="V4584" s="188" t="str" cm="1">
        <f t="array" ref="V4584">IF(SUM(LEN(A4584:U4584))=0,"",IF(OR(OR(ISBLANK(E4584),SUM(LEN(B4584),LEN(C4584))=0),AND(NOT(D4584="Unknown"),ISBLANK(I4584)),AND(NOT(N4584="Unknown"),ISBLANK(Q4584))),"Missing Information", INDEX(Table15[Entire Service Line Classification], MATCH(SUMIFS(Table15[Unique ID],Table15[System-Owned Portion],D4584,Table15[If Material Anything Other than "Lead" in Column E,Was Material Ever Previously Lead?],F4584,Table15[Customer-Owned Portion],N4584),Table15[Unique ID],0),0)))</f>
        <v>Non-lead</v>
      </c>
      <c r="W4584" s="189"/>
    </row>
    <row r="4585" spans="1:23" s="190" customFormat="1" ht="56.25" x14ac:dyDescent="0.25">
      <c r="A4585" s="180" t="s">
        <v>225</v>
      </c>
      <c r="B4585" s="181" t="s">
        <v>8227</v>
      </c>
      <c r="C4585" s="182" t="s">
        <v>225</v>
      </c>
      <c r="D4585" s="183" t="s">
        <v>36</v>
      </c>
      <c r="E4585" s="181" t="s">
        <v>35</v>
      </c>
      <c r="F4585" s="183" t="s">
        <v>35</v>
      </c>
      <c r="G4585" s="181" t="s">
        <v>7342</v>
      </c>
      <c r="H4585" s="184" t="s">
        <v>7090</v>
      </c>
      <c r="I4585" s="185" t="s">
        <v>190</v>
      </c>
      <c r="J4585" s="181" t="s">
        <v>35</v>
      </c>
      <c r="K4585" s="181" t="s">
        <v>225</v>
      </c>
      <c r="L4585" s="186" t="s">
        <v>225</v>
      </c>
      <c r="M4585" s="187" t="s">
        <v>225</v>
      </c>
      <c r="N4585" s="183" t="s">
        <v>36</v>
      </c>
      <c r="O4585" s="181" t="s">
        <v>7342</v>
      </c>
      <c r="P4585" s="184" t="s">
        <v>7090</v>
      </c>
      <c r="Q4585" s="185" t="s">
        <v>190</v>
      </c>
      <c r="R4585" s="181" t="s">
        <v>35</v>
      </c>
      <c r="S4585" s="181" t="s">
        <v>225</v>
      </c>
      <c r="T4585" s="186" t="s">
        <v>225</v>
      </c>
      <c r="U4585" s="187" t="s">
        <v>225</v>
      </c>
      <c r="V4585" s="188" t="str" cm="1">
        <f t="array" ref="V4585">IF(SUM(LEN(A4585:U4585))=0,"",IF(OR(OR(ISBLANK(E4585),SUM(LEN(B4585),LEN(C4585))=0),AND(NOT(D4585="Unknown"),ISBLANK(I4585)),AND(NOT(N4585="Unknown"),ISBLANK(Q4585))),"Missing Information", INDEX(Table15[Entire Service Line Classification], MATCH(SUMIFS(Table15[Unique ID],Table15[System-Owned Portion],D4585,Table15[If Material Anything Other than "Lead" in Column E,Was Material Ever Previously Lead?],F4585,Table15[Customer-Owned Portion],N4585),Table15[Unique ID],0),0)))</f>
        <v>Non-lead</v>
      </c>
      <c r="W4585" s="189"/>
    </row>
    <row r="4586" spans="1:23" s="190" customFormat="1" ht="56.25" x14ac:dyDescent="0.25">
      <c r="A4586" s="180" t="s">
        <v>225</v>
      </c>
      <c r="B4586" s="181" t="s">
        <v>8228</v>
      </c>
      <c r="C4586" s="182" t="s">
        <v>225</v>
      </c>
      <c r="D4586" s="183" t="s">
        <v>36</v>
      </c>
      <c r="E4586" s="181" t="s">
        <v>35</v>
      </c>
      <c r="F4586" s="183" t="s">
        <v>35</v>
      </c>
      <c r="G4586" s="181" t="s">
        <v>7342</v>
      </c>
      <c r="H4586" s="184" t="s">
        <v>7090</v>
      </c>
      <c r="I4586" s="185" t="s">
        <v>190</v>
      </c>
      <c r="J4586" s="181" t="s">
        <v>35</v>
      </c>
      <c r="K4586" s="181" t="s">
        <v>225</v>
      </c>
      <c r="L4586" s="186" t="s">
        <v>225</v>
      </c>
      <c r="M4586" s="187" t="s">
        <v>225</v>
      </c>
      <c r="N4586" s="183" t="s">
        <v>36</v>
      </c>
      <c r="O4586" s="181" t="s">
        <v>7342</v>
      </c>
      <c r="P4586" s="184" t="s">
        <v>7090</v>
      </c>
      <c r="Q4586" s="185" t="s">
        <v>190</v>
      </c>
      <c r="R4586" s="181" t="s">
        <v>35</v>
      </c>
      <c r="S4586" s="181" t="s">
        <v>225</v>
      </c>
      <c r="T4586" s="186" t="s">
        <v>225</v>
      </c>
      <c r="U4586" s="187" t="s">
        <v>225</v>
      </c>
      <c r="V4586" s="188" t="str" cm="1">
        <f t="array" ref="V4586">IF(SUM(LEN(A4586:U4586))=0,"",IF(OR(OR(ISBLANK(E4586),SUM(LEN(B4586),LEN(C4586))=0),AND(NOT(D4586="Unknown"),ISBLANK(I4586)),AND(NOT(N4586="Unknown"),ISBLANK(Q4586))),"Missing Information", INDEX(Table15[Entire Service Line Classification], MATCH(SUMIFS(Table15[Unique ID],Table15[System-Owned Portion],D4586,Table15[If Material Anything Other than "Lead" in Column E,Was Material Ever Previously Lead?],F4586,Table15[Customer-Owned Portion],N4586),Table15[Unique ID],0),0)))</f>
        <v>Non-lead</v>
      </c>
      <c r="W4586" s="189"/>
    </row>
    <row r="4587" spans="1:23" s="190" customFormat="1" ht="56.25" x14ac:dyDescent="0.25">
      <c r="A4587" s="180" t="s">
        <v>225</v>
      </c>
      <c r="B4587" s="181" t="s">
        <v>8229</v>
      </c>
      <c r="C4587" s="182" t="s">
        <v>225</v>
      </c>
      <c r="D4587" s="183" t="s">
        <v>36</v>
      </c>
      <c r="E4587" s="181" t="s">
        <v>35</v>
      </c>
      <c r="F4587" s="183" t="s">
        <v>35</v>
      </c>
      <c r="G4587" s="181" t="s">
        <v>7342</v>
      </c>
      <c r="H4587" s="184" t="s">
        <v>7090</v>
      </c>
      <c r="I4587" s="185" t="s">
        <v>190</v>
      </c>
      <c r="J4587" s="181" t="s">
        <v>35</v>
      </c>
      <c r="K4587" s="181" t="s">
        <v>225</v>
      </c>
      <c r="L4587" s="186" t="s">
        <v>225</v>
      </c>
      <c r="M4587" s="187" t="s">
        <v>225</v>
      </c>
      <c r="N4587" s="183" t="s">
        <v>36</v>
      </c>
      <c r="O4587" s="181" t="s">
        <v>7342</v>
      </c>
      <c r="P4587" s="184" t="s">
        <v>7090</v>
      </c>
      <c r="Q4587" s="185" t="s">
        <v>190</v>
      </c>
      <c r="R4587" s="181" t="s">
        <v>35</v>
      </c>
      <c r="S4587" s="181" t="s">
        <v>225</v>
      </c>
      <c r="T4587" s="186" t="s">
        <v>225</v>
      </c>
      <c r="U4587" s="187" t="s">
        <v>225</v>
      </c>
      <c r="V4587" s="188" t="str" cm="1">
        <f t="array" ref="V4587">IF(SUM(LEN(A4587:U4587))=0,"",IF(OR(OR(ISBLANK(E4587),SUM(LEN(B4587),LEN(C4587))=0),AND(NOT(D4587="Unknown"),ISBLANK(I4587)),AND(NOT(N4587="Unknown"),ISBLANK(Q4587))),"Missing Information", INDEX(Table15[Entire Service Line Classification], MATCH(SUMIFS(Table15[Unique ID],Table15[System-Owned Portion],D4587,Table15[If Material Anything Other than "Lead" in Column E,Was Material Ever Previously Lead?],F4587,Table15[Customer-Owned Portion],N4587),Table15[Unique ID],0),0)))</f>
        <v>Non-lead</v>
      </c>
      <c r="W4587" s="189"/>
    </row>
    <row r="4588" spans="1:23" s="190" customFormat="1" ht="56.25" x14ac:dyDescent="0.25">
      <c r="A4588" s="180" t="s">
        <v>225</v>
      </c>
      <c r="B4588" s="181" t="s">
        <v>8230</v>
      </c>
      <c r="C4588" s="182" t="s">
        <v>225</v>
      </c>
      <c r="D4588" s="183" t="s">
        <v>36</v>
      </c>
      <c r="E4588" s="181" t="s">
        <v>35</v>
      </c>
      <c r="F4588" s="183" t="s">
        <v>35</v>
      </c>
      <c r="G4588" s="181" t="s">
        <v>7342</v>
      </c>
      <c r="H4588" s="184" t="s">
        <v>7090</v>
      </c>
      <c r="I4588" s="185" t="s">
        <v>190</v>
      </c>
      <c r="J4588" s="181" t="s">
        <v>35</v>
      </c>
      <c r="K4588" s="181" t="s">
        <v>225</v>
      </c>
      <c r="L4588" s="186" t="s">
        <v>225</v>
      </c>
      <c r="M4588" s="187" t="s">
        <v>225</v>
      </c>
      <c r="N4588" s="183" t="s">
        <v>36</v>
      </c>
      <c r="O4588" s="181" t="s">
        <v>7342</v>
      </c>
      <c r="P4588" s="184" t="s">
        <v>7090</v>
      </c>
      <c r="Q4588" s="185" t="s">
        <v>190</v>
      </c>
      <c r="R4588" s="181" t="s">
        <v>35</v>
      </c>
      <c r="S4588" s="181" t="s">
        <v>225</v>
      </c>
      <c r="T4588" s="186" t="s">
        <v>225</v>
      </c>
      <c r="U4588" s="187" t="s">
        <v>225</v>
      </c>
      <c r="V4588" s="188" t="str" cm="1">
        <f t="array" ref="V4588">IF(SUM(LEN(A4588:U4588))=0,"",IF(OR(OR(ISBLANK(E4588),SUM(LEN(B4588),LEN(C4588))=0),AND(NOT(D4588="Unknown"),ISBLANK(I4588)),AND(NOT(N4588="Unknown"),ISBLANK(Q4588))),"Missing Information", INDEX(Table15[Entire Service Line Classification], MATCH(SUMIFS(Table15[Unique ID],Table15[System-Owned Portion],D4588,Table15[If Material Anything Other than "Lead" in Column E,Was Material Ever Previously Lead?],F4588,Table15[Customer-Owned Portion],N4588),Table15[Unique ID],0),0)))</f>
        <v>Non-lead</v>
      </c>
      <c r="W4588" s="189"/>
    </row>
    <row r="4589" spans="1:23" s="190" customFormat="1" ht="56.25" x14ac:dyDescent="0.25">
      <c r="A4589" s="180" t="s">
        <v>225</v>
      </c>
      <c r="B4589" s="181" t="s">
        <v>8231</v>
      </c>
      <c r="C4589" s="182" t="s">
        <v>225</v>
      </c>
      <c r="D4589" s="183" t="s">
        <v>36</v>
      </c>
      <c r="E4589" s="181" t="s">
        <v>35</v>
      </c>
      <c r="F4589" s="183" t="s">
        <v>35</v>
      </c>
      <c r="G4589" s="181" t="s">
        <v>7342</v>
      </c>
      <c r="H4589" s="184" t="s">
        <v>7090</v>
      </c>
      <c r="I4589" s="185" t="s">
        <v>190</v>
      </c>
      <c r="J4589" s="181" t="s">
        <v>35</v>
      </c>
      <c r="K4589" s="181" t="s">
        <v>225</v>
      </c>
      <c r="L4589" s="186" t="s">
        <v>225</v>
      </c>
      <c r="M4589" s="187" t="s">
        <v>225</v>
      </c>
      <c r="N4589" s="183" t="s">
        <v>36</v>
      </c>
      <c r="O4589" s="181" t="s">
        <v>7342</v>
      </c>
      <c r="P4589" s="184" t="s">
        <v>7090</v>
      </c>
      <c r="Q4589" s="185" t="s">
        <v>190</v>
      </c>
      <c r="R4589" s="181" t="s">
        <v>35</v>
      </c>
      <c r="S4589" s="181" t="s">
        <v>225</v>
      </c>
      <c r="T4589" s="186" t="s">
        <v>225</v>
      </c>
      <c r="U4589" s="187" t="s">
        <v>225</v>
      </c>
      <c r="V4589" s="188" t="str" cm="1">
        <f t="array" ref="V4589">IF(SUM(LEN(A4589:U4589))=0,"",IF(OR(OR(ISBLANK(E4589),SUM(LEN(B4589),LEN(C4589))=0),AND(NOT(D4589="Unknown"),ISBLANK(I4589)),AND(NOT(N4589="Unknown"),ISBLANK(Q4589))),"Missing Information", INDEX(Table15[Entire Service Line Classification], MATCH(SUMIFS(Table15[Unique ID],Table15[System-Owned Portion],D4589,Table15[If Material Anything Other than "Lead" in Column E,Was Material Ever Previously Lead?],F4589,Table15[Customer-Owned Portion],N4589),Table15[Unique ID],0),0)))</f>
        <v>Non-lead</v>
      </c>
      <c r="W4589" s="189"/>
    </row>
    <row r="4590" spans="1:23" s="190" customFormat="1" ht="56.25" x14ac:dyDescent="0.25">
      <c r="A4590" s="180" t="s">
        <v>225</v>
      </c>
      <c r="B4590" s="181" t="s">
        <v>8232</v>
      </c>
      <c r="C4590" s="182" t="s">
        <v>225</v>
      </c>
      <c r="D4590" s="183" t="s">
        <v>36</v>
      </c>
      <c r="E4590" s="181" t="s">
        <v>35</v>
      </c>
      <c r="F4590" s="183" t="s">
        <v>35</v>
      </c>
      <c r="G4590" s="181" t="s">
        <v>7342</v>
      </c>
      <c r="H4590" s="184" t="s">
        <v>7090</v>
      </c>
      <c r="I4590" s="185" t="s">
        <v>190</v>
      </c>
      <c r="J4590" s="181" t="s">
        <v>35</v>
      </c>
      <c r="K4590" s="181" t="s">
        <v>225</v>
      </c>
      <c r="L4590" s="186" t="s">
        <v>225</v>
      </c>
      <c r="M4590" s="187" t="s">
        <v>225</v>
      </c>
      <c r="N4590" s="183" t="s">
        <v>36</v>
      </c>
      <c r="O4590" s="181" t="s">
        <v>7342</v>
      </c>
      <c r="P4590" s="184" t="s">
        <v>7090</v>
      </c>
      <c r="Q4590" s="185" t="s">
        <v>190</v>
      </c>
      <c r="R4590" s="181" t="s">
        <v>35</v>
      </c>
      <c r="S4590" s="181" t="s">
        <v>225</v>
      </c>
      <c r="T4590" s="186" t="s">
        <v>225</v>
      </c>
      <c r="U4590" s="187" t="s">
        <v>225</v>
      </c>
      <c r="V4590" s="188" t="str" cm="1">
        <f t="array" ref="V4590">IF(SUM(LEN(A4590:U4590))=0,"",IF(OR(OR(ISBLANK(E4590),SUM(LEN(B4590),LEN(C4590))=0),AND(NOT(D4590="Unknown"),ISBLANK(I4590)),AND(NOT(N4590="Unknown"),ISBLANK(Q4590))),"Missing Information", INDEX(Table15[Entire Service Line Classification], MATCH(SUMIFS(Table15[Unique ID],Table15[System-Owned Portion],D4590,Table15[If Material Anything Other than "Lead" in Column E,Was Material Ever Previously Lead?],F4590,Table15[Customer-Owned Portion],N4590),Table15[Unique ID],0),0)))</f>
        <v>Non-lead</v>
      </c>
      <c r="W4590" s="189"/>
    </row>
    <row r="4591" spans="1:23" s="190" customFormat="1" ht="56.25" x14ac:dyDescent="0.25">
      <c r="A4591" s="180" t="s">
        <v>225</v>
      </c>
      <c r="B4591" s="181" t="s">
        <v>8233</v>
      </c>
      <c r="C4591" s="182" t="s">
        <v>225</v>
      </c>
      <c r="D4591" s="183" t="s">
        <v>36</v>
      </c>
      <c r="E4591" s="181" t="s">
        <v>35</v>
      </c>
      <c r="F4591" s="183" t="s">
        <v>35</v>
      </c>
      <c r="G4591" s="181" t="s">
        <v>7342</v>
      </c>
      <c r="H4591" s="184" t="s">
        <v>7090</v>
      </c>
      <c r="I4591" s="185" t="s">
        <v>190</v>
      </c>
      <c r="J4591" s="181" t="s">
        <v>35</v>
      </c>
      <c r="K4591" s="181" t="s">
        <v>225</v>
      </c>
      <c r="L4591" s="186" t="s">
        <v>225</v>
      </c>
      <c r="M4591" s="187" t="s">
        <v>225</v>
      </c>
      <c r="N4591" s="183" t="s">
        <v>36</v>
      </c>
      <c r="O4591" s="181" t="s">
        <v>7342</v>
      </c>
      <c r="P4591" s="184" t="s">
        <v>7090</v>
      </c>
      <c r="Q4591" s="185" t="s">
        <v>190</v>
      </c>
      <c r="R4591" s="181" t="s">
        <v>35</v>
      </c>
      <c r="S4591" s="181" t="s">
        <v>225</v>
      </c>
      <c r="T4591" s="186" t="s">
        <v>225</v>
      </c>
      <c r="U4591" s="187" t="s">
        <v>225</v>
      </c>
      <c r="V4591" s="188" t="str" cm="1">
        <f t="array" ref="V4591">IF(SUM(LEN(A4591:U4591))=0,"",IF(OR(OR(ISBLANK(E4591),SUM(LEN(B4591),LEN(C4591))=0),AND(NOT(D4591="Unknown"),ISBLANK(I4591)),AND(NOT(N4591="Unknown"),ISBLANK(Q4591))),"Missing Information", INDEX(Table15[Entire Service Line Classification], MATCH(SUMIFS(Table15[Unique ID],Table15[System-Owned Portion],D4591,Table15[If Material Anything Other than "Lead" in Column E,Was Material Ever Previously Lead?],F4591,Table15[Customer-Owned Portion],N4591),Table15[Unique ID],0),0)))</f>
        <v>Non-lead</v>
      </c>
      <c r="W4591" s="189"/>
    </row>
    <row r="4592" spans="1:23" s="190" customFormat="1" ht="56.25" x14ac:dyDescent="0.25">
      <c r="A4592" s="180" t="s">
        <v>225</v>
      </c>
      <c r="B4592" s="181" t="s">
        <v>8234</v>
      </c>
      <c r="C4592" s="182" t="s">
        <v>225</v>
      </c>
      <c r="D4592" s="183" t="s">
        <v>36</v>
      </c>
      <c r="E4592" s="181" t="s">
        <v>35</v>
      </c>
      <c r="F4592" s="183" t="s">
        <v>35</v>
      </c>
      <c r="G4592" s="181" t="s">
        <v>8184</v>
      </c>
      <c r="H4592" s="184" t="s">
        <v>7090</v>
      </c>
      <c r="I4592" s="185" t="s">
        <v>190</v>
      </c>
      <c r="J4592" s="181" t="s">
        <v>35</v>
      </c>
      <c r="K4592" s="181" t="s">
        <v>225</v>
      </c>
      <c r="L4592" s="186" t="s">
        <v>225</v>
      </c>
      <c r="M4592" s="187" t="s">
        <v>225</v>
      </c>
      <c r="N4592" s="183" t="s">
        <v>36</v>
      </c>
      <c r="O4592" s="181" t="s">
        <v>8184</v>
      </c>
      <c r="P4592" s="184" t="s">
        <v>7090</v>
      </c>
      <c r="Q4592" s="185" t="s">
        <v>190</v>
      </c>
      <c r="R4592" s="181" t="s">
        <v>35</v>
      </c>
      <c r="S4592" s="181" t="s">
        <v>225</v>
      </c>
      <c r="T4592" s="186" t="s">
        <v>225</v>
      </c>
      <c r="U4592" s="187" t="s">
        <v>225</v>
      </c>
      <c r="V4592" s="188" t="str" cm="1">
        <f t="array" ref="V4592">IF(SUM(LEN(A4592:U4592))=0,"",IF(OR(OR(ISBLANK(E4592),SUM(LEN(B4592),LEN(C4592))=0),AND(NOT(D4592="Unknown"),ISBLANK(I4592)),AND(NOT(N4592="Unknown"),ISBLANK(Q4592))),"Missing Information", INDEX(Table15[Entire Service Line Classification], MATCH(SUMIFS(Table15[Unique ID],Table15[System-Owned Portion],D4592,Table15[If Material Anything Other than "Lead" in Column E,Was Material Ever Previously Lead?],F4592,Table15[Customer-Owned Portion],N4592),Table15[Unique ID],0),0)))</f>
        <v>Non-lead</v>
      </c>
      <c r="W4592" s="189"/>
    </row>
    <row r="4593" spans="1:23" s="190" customFormat="1" ht="56.25" x14ac:dyDescent="0.25">
      <c r="A4593" s="180" t="s">
        <v>225</v>
      </c>
      <c r="B4593" s="181" t="s">
        <v>8235</v>
      </c>
      <c r="C4593" s="182" t="s">
        <v>225</v>
      </c>
      <c r="D4593" s="183" t="s">
        <v>36</v>
      </c>
      <c r="E4593" s="181" t="s">
        <v>35</v>
      </c>
      <c r="F4593" s="183" t="s">
        <v>35</v>
      </c>
      <c r="G4593" s="181" t="s">
        <v>8184</v>
      </c>
      <c r="H4593" s="184" t="s">
        <v>7090</v>
      </c>
      <c r="I4593" s="185" t="s">
        <v>190</v>
      </c>
      <c r="J4593" s="181" t="s">
        <v>35</v>
      </c>
      <c r="K4593" s="181" t="s">
        <v>225</v>
      </c>
      <c r="L4593" s="186" t="s">
        <v>225</v>
      </c>
      <c r="M4593" s="187" t="s">
        <v>225</v>
      </c>
      <c r="N4593" s="183" t="s">
        <v>36</v>
      </c>
      <c r="O4593" s="181" t="s">
        <v>8184</v>
      </c>
      <c r="P4593" s="184" t="s">
        <v>7090</v>
      </c>
      <c r="Q4593" s="185" t="s">
        <v>190</v>
      </c>
      <c r="R4593" s="181" t="s">
        <v>35</v>
      </c>
      <c r="S4593" s="181" t="s">
        <v>225</v>
      </c>
      <c r="T4593" s="186" t="s">
        <v>225</v>
      </c>
      <c r="U4593" s="187" t="s">
        <v>225</v>
      </c>
      <c r="V4593" s="188" t="str" cm="1">
        <f t="array" ref="V4593">IF(SUM(LEN(A4593:U4593))=0,"",IF(OR(OR(ISBLANK(E4593),SUM(LEN(B4593),LEN(C4593))=0),AND(NOT(D4593="Unknown"),ISBLANK(I4593)),AND(NOT(N4593="Unknown"),ISBLANK(Q4593))),"Missing Information", INDEX(Table15[Entire Service Line Classification], MATCH(SUMIFS(Table15[Unique ID],Table15[System-Owned Portion],D4593,Table15[If Material Anything Other than "Lead" in Column E,Was Material Ever Previously Lead?],F4593,Table15[Customer-Owned Portion],N4593),Table15[Unique ID],0),0)))</f>
        <v>Non-lead</v>
      </c>
      <c r="W4593" s="189"/>
    </row>
    <row r="4594" spans="1:23" s="190" customFormat="1" ht="56.25" x14ac:dyDescent="0.25">
      <c r="A4594" s="180" t="s">
        <v>225</v>
      </c>
      <c r="B4594" s="181" t="s">
        <v>8236</v>
      </c>
      <c r="C4594" s="182" t="s">
        <v>225</v>
      </c>
      <c r="D4594" s="183" t="s">
        <v>36</v>
      </c>
      <c r="E4594" s="181" t="s">
        <v>35</v>
      </c>
      <c r="F4594" s="183" t="s">
        <v>35</v>
      </c>
      <c r="G4594" s="181" t="s">
        <v>8184</v>
      </c>
      <c r="H4594" s="184" t="s">
        <v>7090</v>
      </c>
      <c r="I4594" s="185" t="s">
        <v>190</v>
      </c>
      <c r="J4594" s="181" t="s">
        <v>35</v>
      </c>
      <c r="K4594" s="181" t="s">
        <v>225</v>
      </c>
      <c r="L4594" s="186" t="s">
        <v>225</v>
      </c>
      <c r="M4594" s="187" t="s">
        <v>225</v>
      </c>
      <c r="N4594" s="183" t="s">
        <v>36</v>
      </c>
      <c r="O4594" s="181" t="s">
        <v>8184</v>
      </c>
      <c r="P4594" s="184" t="s">
        <v>7090</v>
      </c>
      <c r="Q4594" s="185" t="s">
        <v>190</v>
      </c>
      <c r="R4594" s="181" t="s">
        <v>35</v>
      </c>
      <c r="S4594" s="181" t="s">
        <v>225</v>
      </c>
      <c r="T4594" s="186" t="s">
        <v>225</v>
      </c>
      <c r="U4594" s="187" t="s">
        <v>225</v>
      </c>
      <c r="V4594" s="188" t="str" cm="1">
        <f t="array" ref="V4594">IF(SUM(LEN(A4594:U4594))=0,"",IF(OR(OR(ISBLANK(E4594),SUM(LEN(B4594),LEN(C4594))=0),AND(NOT(D4594="Unknown"),ISBLANK(I4594)),AND(NOT(N4594="Unknown"),ISBLANK(Q4594))),"Missing Information", INDEX(Table15[Entire Service Line Classification], MATCH(SUMIFS(Table15[Unique ID],Table15[System-Owned Portion],D4594,Table15[If Material Anything Other than "Lead" in Column E,Was Material Ever Previously Lead?],F4594,Table15[Customer-Owned Portion],N4594),Table15[Unique ID],0),0)))</f>
        <v>Non-lead</v>
      </c>
      <c r="W4594" s="189"/>
    </row>
    <row r="4595" spans="1:23" s="190" customFormat="1" ht="56.25" x14ac:dyDescent="0.25">
      <c r="A4595" s="180" t="s">
        <v>225</v>
      </c>
      <c r="B4595" s="181" t="s">
        <v>8237</v>
      </c>
      <c r="C4595" s="182" t="s">
        <v>225</v>
      </c>
      <c r="D4595" s="183" t="s">
        <v>36</v>
      </c>
      <c r="E4595" s="181" t="s">
        <v>35</v>
      </c>
      <c r="F4595" s="183" t="s">
        <v>35</v>
      </c>
      <c r="G4595" s="181" t="s">
        <v>8184</v>
      </c>
      <c r="H4595" s="184" t="s">
        <v>7090</v>
      </c>
      <c r="I4595" s="185" t="s">
        <v>190</v>
      </c>
      <c r="J4595" s="181" t="s">
        <v>35</v>
      </c>
      <c r="K4595" s="181" t="s">
        <v>225</v>
      </c>
      <c r="L4595" s="186" t="s">
        <v>225</v>
      </c>
      <c r="M4595" s="187" t="s">
        <v>225</v>
      </c>
      <c r="N4595" s="183" t="s">
        <v>36</v>
      </c>
      <c r="O4595" s="181" t="s">
        <v>8184</v>
      </c>
      <c r="P4595" s="184" t="s">
        <v>7090</v>
      </c>
      <c r="Q4595" s="185" t="s">
        <v>190</v>
      </c>
      <c r="R4595" s="181" t="s">
        <v>35</v>
      </c>
      <c r="S4595" s="181" t="s">
        <v>225</v>
      </c>
      <c r="T4595" s="186" t="s">
        <v>225</v>
      </c>
      <c r="U4595" s="187" t="s">
        <v>225</v>
      </c>
      <c r="V4595" s="188" t="str" cm="1">
        <f t="array" ref="V4595">IF(SUM(LEN(A4595:U4595))=0,"",IF(OR(OR(ISBLANK(E4595),SUM(LEN(B4595),LEN(C4595))=0),AND(NOT(D4595="Unknown"),ISBLANK(I4595)),AND(NOT(N4595="Unknown"),ISBLANK(Q4595))),"Missing Information", INDEX(Table15[Entire Service Line Classification], MATCH(SUMIFS(Table15[Unique ID],Table15[System-Owned Portion],D4595,Table15[If Material Anything Other than "Lead" in Column E,Was Material Ever Previously Lead?],F4595,Table15[Customer-Owned Portion],N4595),Table15[Unique ID],0),0)))</f>
        <v>Non-lead</v>
      </c>
      <c r="W4595" s="189"/>
    </row>
    <row r="4596" spans="1:23" s="190" customFormat="1" ht="56.25" x14ac:dyDescent="0.25">
      <c r="A4596" s="180" t="s">
        <v>225</v>
      </c>
      <c r="B4596" s="181" t="s">
        <v>8238</v>
      </c>
      <c r="C4596" s="182" t="s">
        <v>225</v>
      </c>
      <c r="D4596" s="183" t="s">
        <v>36</v>
      </c>
      <c r="E4596" s="181" t="s">
        <v>35</v>
      </c>
      <c r="F4596" s="183" t="s">
        <v>35</v>
      </c>
      <c r="G4596" s="181" t="s">
        <v>8184</v>
      </c>
      <c r="H4596" s="184" t="s">
        <v>7090</v>
      </c>
      <c r="I4596" s="185" t="s">
        <v>190</v>
      </c>
      <c r="J4596" s="181" t="s">
        <v>35</v>
      </c>
      <c r="K4596" s="181" t="s">
        <v>225</v>
      </c>
      <c r="L4596" s="186" t="s">
        <v>225</v>
      </c>
      <c r="M4596" s="187" t="s">
        <v>225</v>
      </c>
      <c r="N4596" s="183" t="s">
        <v>36</v>
      </c>
      <c r="O4596" s="181" t="s">
        <v>8184</v>
      </c>
      <c r="P4596" s="184" t="s">
        <v>7090</v>
      </c>
      <c r="Q4596" s="185" t="s">
        <v>190</v>
      </c>
      <c r="R4596" s="181" t="s">
        <v>35</v>
      </c>
      <c r="S4596" s="181" t="s">
        <v>225</v>
      </c>
      <c r="T4596" s="186" t="s">
        <v>225</v>
      </c>
      <c r="U4596" s="187" t="s">
        <v>225</v>
      </c>
      <c r="V4596" s="188" t="str" cm="1">
        <f t="array" ref="V4596">IF(SUM(LEN(A4596:U4596))=0,"",IF(OR(OR(ISBLANK(E4596),SUM(LEN(B4596),LEN(C4596))=0),AND(NOT(D4596="Unknown"),ISBLANK(I4596)),AND(NOT(N4596="Unknown"),ISBLANK(Q4596))),"Missing Information", INDEX(Table15[Entire Service Line Classification], MATCH(SUMIFS(Table15[Unique ID],Table15[System-Owned Portion],D4596,Table15[If Material Anything Other than "Lead" in Column E,Was Material Ever Previously Lead?],F4596,Table15[Customer-Owned Portion],N4596),Table15[Unique ID],0),0)))</f>
        <v>Non-lead</v>
      </c>
      <c r="W4596" s="189"/>
    </row>
    <row r="4597" spans="1:23" s="190" customFormat="1" ht="56.25" x14ac:dyDescent="0.25">
      <c r="A4597" s="180" t="s">
        <v>225</v>
      </c>
      <c r="B4597" s="181" t="s">
        <v>8239</v>
      </c>
      <c r="C4597" s="182" t="s">
        <v>225</v>
      </c>
      <c r="D4597" s="183" t="s">
        <v>36</v>
      </c>
      <c r="E4597" s="181" t="s">
        <v>35</v>
      </c>
      <c r="F4597" s="183" t="s">
        <v>35</v>
      </c>
      <c r="G4597" s="181" t="s">
        <v>8184</v>
      </c>
      <c r="H4597" s="184" t="s">
        <v>7090</v>
      </c>
      <c r="I4597" s="185" t="s">
        <v>190</v>
      </c>
      <c r="J4597" s="181" t="s">
        <v>35</v>
      </c>
      <c r="K4597" s="181" t="s">
        <v>225</v>
      </c>
      <c r="L4597" s="186" t="s">
        <v>225</v>
      </c>
      <c r="M4597" s="187" t="s">
        <v>225</v>
      </c>
      <c r="N4597" s="183" t="s">
        <v>36</v>
      </c>
      <c r="O4597" s="181" t="s">
        <v>8184</v>
      </c>
      <c r="P4597" s="184" t="s">
        <v>7090</v>
      </c>
      <c r="Q4597" s="185" t="s">
        <v>190</v>
      </c>
      <c r="R4597" s="181" t="s">
        <v>35</v>
      </c>
      <c r="S4597" s="181" t="s">
        <v>225</v>
      </c>
      <c r="T4597" s="186" t="s">
        <v>225</v>
      </c>
      <c r="U4597" s="187" t="s">
        <v>225</v>
      </c>
      <c r="V4597" s="188" t="str" cm="1">
        <f t="array" ref="V4597">IF(SUM(LEN(A4597:U4597))=0,"",IF(OR(OR(ISBLANK(E4597),SUM(LEN(B4597),LEN(C4597))=0),AND(NOT(D4597="Unknown"),ISBLANK(I4597)),AND(NOT(N4597="Unknown"),ISBLANK(Q4597))),"Missing Information", INDEX(Table15[Entire Service Line Classification], MATCH(SUMIFS(Table15[Unique ID],Table15[System-Owned Portion],D4597,Table15[If Material Anything Other than "Lead" in Column E,Was Material Ever Previously Lead?],F4597,Table15[Customer-Owned Portion],N4597),Table15[Unique ID],0),0)))</f>
        <v>Non-lead</v>
      </c>
      <c r="W4597" s="189"/>
    </row>
    <row r="4598" spans="1:23" s="190" customFormat="1" ht="56.25" x14ac:dyDescent="0.25">
      <c r="A4598" s="180" t="s">
        <v>225</v>
      </c>
      <c r="B4598" s="181" t="s">
        <v>8240</v>
      </c>
      <c r="C4598" s="182" t="s">
        <v>225</v>
      </c>
      <c r="D4598" s="183" t="s">
        <v>36</v>
      </c>
      <c r="E4598" s="181" t="s">
        <v>35</v>
      </c>
      <c r="F4598" s="183" t="s">
        <v>35</v>
      </c>
      <c r="G4598" s="181" t="s">
        <v>8184</v>
      </c>
      <c r="H4598" s="184" t="s">
        <v>7090</v>
      </c>
      <c r="I4598" s="185" t="s">
        <v>190</v>
      </c>
      <c r="J4598" s="181" t="s">
        <v>35</v>
      </c>
      <c r="K4598" s="181" t="s">
        <v>225</v>
      </c>
      <c r="L4598" s="186" t="s">
        <v>225</v>
      </c>
      <c r="M4598" s="187" t="s">
        <v>225</v>
      </c>
      <c r="N4598" s="183" t="s">
        <v>36</v>
      </c>
      <c r="O4598" s="181" t="s">
        <v>8184</v>
      </c>
      <c r="P4598" s="184" t="s">
        <v>7090</v>
      </c>
      <c r="Q4598" s="185" t="s">
        <v>190</v>
      </c>
      <c r="R4598" s="181" t="s">
        <v>35</v>
      </c>
      <c r="S4598" s="181" t="s">
        <v>225</v>
      </c>
      <c r="T4598" s="186" t="s">
        <v>225</v>
      </c>
      <c r="U4598" s="187" t="s">
        <v>225</v>
      </c>
      <c r="V4598" s="188" t="str" cm="1">
        <f t="array" ref="V4598">IF(SUM(LEN(A4598:U4598))=0,"",IF(OR(OR(ISBLANK(E4598),SUM(LEN(B4598),LEN(C4598))=0),AND(NOT(D4598="Unknown"),ISBLANK(I4598)),AND(NOT(N4598="Unknown"),ISBLANK(Q4598))),"Missing Information", INDEX(Table15[Entire Service Line Classification], MATCH(SUMIFS(Table15[Unique ID],Table15[System-Owned Portion],D4598,Table15[If Material Anything Other than "Lead" in Column E,Was Material Ever Previously Lead?],F4598,Table15[Customer-Owned Portion],N4598),Table15[Unique ID],0),0)))</f>
        <v>Non-lead</v>
      </c>
      <c r="W4598" s="189"/>
    </row>
    <row r="4599" spans="1:23" s="190" customFormat="1" ht="56.25" x14ac:dyDescent="0.25">
      <c r="A4599" s="180" t="s">
        <v>225</v>
      </c>
      <c r="B4599" s="181" t="s">
        <v>8241</v>
      </c>
      <c r="C4599" s="182" t="s">
        <v>225</v>
      </c>
      <c r="D4599" s="183" t="s">
        <v>36</v>
      </c>
      <c r="E4599" s="181" t="s">
        <v>35</v>
      </c>
      <c r="F4599" s="183" t="s">
        <v>35</v>
      </c>
      <c r="G4599" s="181" t="s">
        <v>8184</v>
      </c>
      <c r="H4599" s="184" t="s">
        <v>7090</v>
      </c>
      <c r="I4599" s="185" t="s">
        <v>190</v>
      </c>
      <c r="J4599" s="181" t="s">
        <v>35</v>
      </c>
      <c r="K4599" s="181" t="s">
        <v>225</v>
      </c>
      <c r="L4599" s="186" t="s">
        <v>225</v>
      </c>
      <c r="M4599" s="187" t="s">
        <v>225</v>
      </c>
      <c r="N4599" s="183" t="s">
        <v>36</v>
      </c>
      <c r="O4599" s="181" t="s">
        <v>8184</v>
      </c>
      <c r="P4599" s="184" t="s">
        <v>7090</v>
      </c>
      <c r="Q4599" s="185" t="s">
        <v>190</v>
      </c>
      <c r="R4599" s="181" t="s">
        <v>35</v>
      </c>
      <c r="S4599" s="181" t="s">
        <v>225</v>
      </c>
      <c r="T4599" s="186" t="s">
        <v>225</v>
      </c>
      <c r="U4599" s="187" t="s">
        <v>225</v>
      </c>
      <c r="V4599" s="188" t="str" cm="1">
        <f t="array" ref="V4599">IF(SUM(LEN(A4599:U4599))=0,"",IF(OR(OR(ISBLANK(E4599),SUM(LEN(B4599),LEN(C4599))=0),AND(NOT(D4599="Unknown"),ISBLANK(I4599)),AND(NOT(N4599="Unknown"),ISBLANK(Q4599))),"Missing Information", INDEX(Table15[Entire Service Line Classification], MATCH(SUMIFS(Table15[Unique ID],Table15[System-Owned Portion],D4599,Table15[If Material Anything Other than "Lead" in Column E,Was Material Ever Previously Lead?],F4599,Table15[Customer-Owned Portion],N4599),Table15[Unique ID],0),0)))</f>
        <v>Non-lead</v>
      </c>
      <c r="W4599" s="189"/>
    </row>
    <row r="4600" spans="1:23" s="190" customFormat="1" ht="56.25" x14ac:dyDescent="0.25">
      <c r="A4600" s="180" t="s">
        <v>225</v>
      </c>
      <c r="B4600" s="181" t="s">
        <v>8242</v>
      </c>
      <c r="C4600" s="182" t="s">
        <v>225</v>
      </c>
      <c r="D4600" s="183" t="s">
        <v>36</v>
      </c>
      <c r="E4600" s="181" t="s">
        <v>35</v>
      </c>
      <c r="F4600" s="183" t="s">
        <v>35</v>
      </c>
      <c r="G4600" s="181" t="s">
        <v>8184</v>
      </c>
      <c r="H4600" s="184" t="s">
        <v>7090</v>
      </c>
      <c r="I4600" s="185" t="s">
        <v>190</v>
      </c>
      <c r="J4600" s="181" t="s">
        <v>35</v>
      </c>
      <c r="K4600" s="181" t="s">
        <v>225</v>
      </c>
      <c r="L4600" s="186" t="s">
        <v>225</v>
      </c>
      <c r="M4600" s="187" t="s">
        <v>225</v>
      </c>
      <c r="N4600" s="183" t="s">
        <v>36</v>
      </c>
      <c r="O4600" s="181" t="s">
        <v>8184</v>
      </c>
      <c r="P4600" s="184" t="s">
        <v>7090</v>
      </c>
      <c r="Q4600" s="185" t="s">
        <v>190</v>
      </c>
      <c r="R4600" s="181" t="s">
        <v>35</v>
      </c>
      <c r="S4600" s="181" t="s">
        <v>225</v>
      </c>
      <c r="T4600" s="186" t="s">
        <v>225</v>
      </c>
      <c r="U4600" s="187" t="s">
        <v>225</v>
      </c>
      <c r="V4600" s="188" t="str" cm="1">
        <f t="array" ref="V4600">IF(SUM(LEN(A4600:U4600))=0,"",IF(OR(OR(ISBLANK(E4600),SUM(LEN(B4600),LEN(C4600))=0),AND(NOT(D4600="Unknown"),ISBLANK(I4600)),AND(NOT(N4600="Unknown"),ISBLANK(Q4600))),"Missing Information", INDEX(Table15[Entire Service Line Classification], MATCH(SUMIFS(Table15[Unique ID],Table15[System-Owned Portion],D4600,Table15[If Material Anything Other than "Lead" in Column E,Was Material Ever Previously Lead?],F4600,Table15[Customer-Owned Portion],N4600),Table15[Unique ID],0),0)))</f>
        <v>Non-lead</v>
      </c>
      <c r="W4600" s="189"/>
    </row>
    <row r="4601" spans="1:23" s="190" customFormat="1" ht="56.25" x14ac:dyDescent="0.25">
      <c r="A4601" s="180" t="s">
        <v>225</v>
      </c>
      <c r="B4601" s="181" t="s">
        <v>8243</v>
      </c>
      <c r="C4601" s="182" t="s">
        <v>225</v>
      </c>
      <c r="D4601" s="183" t="s">
        <v>36</v>
      </c>
      <c r="E4601" s="181" t="s">
        <v>35</v>
      </c>
      <c r="F4601" s="183" t="s">
        <v>35</v>
      </c>
      <c r="G4601" s="181" t="s">
        <v>8184</v>
      </c>
      <c r="H4601" s="184" t="s">
        <v>7090</v>
      </c>
      <c r="I4601" s="185" t="s">
        <v>190</v>
      </c>
      <c r="J4601" s="181" t="s">
        <v>35</v>
      </c>
      <c r="K4601" s="181" t="s">
        <v>225</v>
      </c>
      <c r="L4601" s="186" t="s">
        <v>225</v>
      </c>
      <c r="M4601" s="187" t="s">
        <v>225</v>
      </c>
      <c r="N4601" s="183" t="s">
        <v>36</v>
      </c>
      <c r="O4601" s="181" t="s">
        <v>8184</v>
      </c>
      <c r="P4601" s="184" t="s">
        <v>7090</v>
      </c>
      <c r="Q4601" s="185" t="s">
        <v>190</v>
      </c>
      <c r="R4601" s="181" t="s">
        <v>35</v>
      </c>
      <c r="S4601" s="181" t="s">
        <v>225</v>
      </c>
      <c r="T4601" s="186" t="s">
        <v>225</v>
      </c>
      <c r="U4601" s="187" t="s">
        <v>225</v>
      </c>
      <c r="V4601" s="188" t="str" cm="1">
        <f t="array" ref="V4601">IF(SUM(LEN(A4601:U4601))=0,"",IF(OR(OR(ISBLANK(E4601),SUM(LEN(B4601),LEN(C4601))=0),AND(NOT(D4601="Unknown"),ISBLANK(I4601)),AND(NOT(N4601="Unknown"),ISBLANK(Q4601))),"Missing Information", INDEX(Table15[Entire Service Line Classification], MATCH(SUMIFS(Table15[Unique ID],Table15[System-Owned Portion],D4601,Table15[If Material Anything Other than "Lead" in Column E,Was Material Ever Previously Lead?],F4601,Table15[Customer-Owned Portion],N4601),Table15[Unique ID],0),0)))</f>
        <v>Non-lead</v>
      </c>
      <c r="W4601" s="189"/>
    </row>
    <row r="4602" spans="1:23" s="190" customFormat="1" ht="56.25" x14ac:dyDescent="0.25">
      <c r="A4602" s="180" t="s">
        <v>225</v>
      </c>
      <c r="B4602" s="181" t="s">
        <v>8244</v>
      </c>
      <c r="C4602" s="182" t="s">
        <v>225</v>
      </c>
      <c r="D4602" s="183" t="s">
        <v>36</v>
      </c>
      <c r="E4602" s="181" t="s">
        <v>35</v>
      </c>
      <c r="F4602" s="183" t="s">
        <v>35</v>
      </c>
      <c r="G4602" s="181" t="s">
        <v>8184</v>
      </c>
      <c r="H4602" s="184" t="s">
        <v>7090</v>
      </c>
      <c r="I4602" s="185" t="s">
        <v>190</v>
      </c>
      <c r="J4602" s="181" t="s">
        <v>35</v>
      </c>
      <c r="K4602" s="181" t="s">
        <v>225</v>
      </c>
      <c r="L4602" s="186" t="s">
        <v>225</v>
      </c>
      <c r="M4602" s="187" t="s">
        <v>225</v>
      </c>
      <c r="N4602" s="183" t="s">
        <v>36</v>
      </c>
      <c r="O4602" s="181" t="s">
        <v>8184</v>
      </c>
      <c r="P4602" s="184" t="s">
        <v>7090</v>
      </c>
      <c r="Q4602" s="185" t="s">
        <v>190</v>
      </c>
      <c r="R4602" s="181" t="s">
        <v>35</v>
      </c>
      <c r="S4602" s="181" t="s">
        <v>225</v>
      </c>
      <c r="T4602" s="186" t="s">
        <v>225</v>
      </c>
      <c r="U4602" s="187" t="s">
        <v>225</v>
      </c>
      <c r="V4602" s="188" t="str" cm="1">
        <f t="array" ref="V4602">IF(SUM(LEN(A4602:U4602))=0,"",IF(OR(OR(ISBLANK(E4602),SUM(LEN(B4602),LEN(C4602))=0),AND(NOT(D4602="Unknown"),ISBLANK(I4602)),AND(NOT(N4602="Unknown"),ISBLANK(Q4602))),"Missing Information", INDEX(Table15[Entire Service Line Classification], MATCH(SUMIFS(Table15[Unique ID],Table15[System-Owned Portion],D4602,Table15[If Material Anything Other than "Lead" in Column E,Was Material Ever Previously Lead?],F4602,Table15[Customer-Owned Portion],N4602),Table15[Unique ID],0),0)))</f>
        <v>Non-lead</v>
      </c>
      <c r="W4602" s="189"/>
    </row>
    <row r="4603" spans="1:23" s="190" customFormat="1" ht="56.25" x14ac:dyDescent="0.25">
      <c r="A4603" s="180" t="s">
        <v>225</v>
      </c>
      <c r="B4603" s="181" t="s">
        <v>8245</v>
      </c>
      <c r="C4603" s="182" t="s">
        <v>225</v>
      </c>
      <c r="D4603" s="183" t="s">
        <v>36</v>
      </c>
      <c r="E4603" s="181" t="s">
        <v>35</v>
      </c>
      <c r="F4603" s="183" t="s">
        <v>35</v>
      </c>
      <c r="G4603" s="181" t="s">
        <v>7357</v>
      </c>
      <c r="H4603" s="184" t="s">
        <v>7090</v>
      </c>
      <c r="I4603" s="185" t="s">
        <v>190</v>
      </c>
      <c r="J4603" s="181" t="s">
        <v>35</v>
      </c>
      <c r="K4603" s="181" t="s">
        <v>225</v>
      </c>
      <c r="L4603" s="186" t="s">
        <v>225</v>
      </c>
      <c r="M4603" s="187" t="s">
        <v>225</v>
      </c>
      <c r="N4603" s="183" t="s">
        <v>36</v>
      </c>
      <c r="O4603" s="181" t="s">
        <v>7357</v>
      </c>
      <c r="P4603" s="184" t="s">
        <v>7090</v>
      </c>
      <c r="Q4603" s="185" t="s">
        <v>190</v>
      </c>
      <c r="R4603" s="181" t="s">
        <v>35</v>
      </c>
      <c r="S4603" s="181" t="s">
        <v>225</v>
      </c>
      <c r="T4603" s="186" t="s">
        <v>225</v>
      </c>
      <c r="U4603" s="187" t="s">
        <v>225</v>
      </c>
      <c r="V4603" s="188" t="str" cm="1">
        <f t="array" ref="V4603">IF(SUM(LEN(A4603:U4603))=0,"",IF(OR(OR(ISBLANK(E4603),SUM(LEN(B4603),LEN(C4603))=0),AND(NOT(D4603="Unknown"),ISBLANK(I4603)),AND(NOT(N4603="Unknown"),ISBLANK(Q4603))),"Missing Information", INDEX(Table15[Entire Service Line Classification], MATCH(SUMIFS(Table15[Unique ID],Table15[System-Owned Portion],D4603,Table15[If Material Anything Other than "Lead" in Column E,Was Material Ever Previously Lead?],F4603,Table15[Customer-Owned Portion],N4603),Table15[Unique ID],0),0)))</f>
        <v>Non-lead</v>
      </c>
      <c r="W4603" s="189"/>
    </row>
    <row r="4604" spans="1:23" s="190" customFormat="1" ht="56.25" x14ac:dyDescent="0.25">
      <c r="A4604" s="180" t="s">
        <v>225</v>
      </c>
      <c r="B4604" s="181" t="s">
        <v>8246</v>
      </c>
      <c r="C4604" s="182" t="s">
        <v>225</v>
      </c>
      <c r="D4604" s="183" t="s">
        <v>36</v>
      </c>
      <c r="E4604" s="181" t="s">
        <v>35</v>
      </c>
      <c r="F4604" s="183" t="s">
        <v>35</v>
      </c>
      <c r="G4604" s="181" t="s">
        <v>7376</v>
      </c>
      <c r="H4604" s="184" t="s">
        <v>7090</v>
      </c>
      <c r="I4604" s="185" t="s">
        <v>190</v>
      </c>
      <c r="J4604" s="181" t="s">
        <v>35</v>
      </c>
      <c r="K4604" s="181" t="s">
        <v>225</v>
      </c>
      <c r="L4604" s="186" t="s">
        <v>225</v>
      </c>
      <c r="M4604" s="187" t="s">
        <v>225</v>
      </c>
      <c r="N4604" s="183" t="s">
        <v>36</v>
      </c>
      <c r="O4604" s="181" t="s">
        <v>7376</v>
      </c>
      <c r="P4604" s="184" t="s">
        <v>7090</v>
      </c>
      <c r="Q4604" s="185" t="s">
        <v>190</v>
      </c>
      <c r="R4604" s="181" t="s">
        <v>35</v>
      </c>
      <c r="S4604" s="181" t="s">
        <v>225</v>
      </c>
      <c r="T4604" s="186" t="s">
        <v>225</v>
      </c>
      <c r="U4604" s="187" t="s">
        <v>225</v>
      </c>
      <c r="V4604" s="188" t="str" cm="1">
        <f t="array" ref="V4604">IF(SUM(LEN(A4604:U4604))=0,"",IF(OR(OR(ISBLANK(E4604),SUM(LEN(B4604),LEN(C4604))=0),AND(NOT(D4604="Unknown"),ISBLANK(I4604)),AND(NOT(N4604="Unknown"),ISBLANK(Q4604))),"Missing Information", INDEX(Table15[Entire Service Line Classification], MATCH(SUMIFS(Table15[Unique ID],Table15[System-Owned Portion],D4604,Table15[If Material Anything Other than "Lead" in Column E,Was Material Ever Previously Lead?],F4604,Table15[Customer-Owned Portion],N4604),Table15[Unique ID],0),0)))</f>
        <v>Non-lead</v>
      </c>
      <c r="W4604" s="189"/>
    </row>
    <row r="4605" spans="1:23" s="190" customFormat="1" ht="56.25" x14ac:dyDescent="0.25">
      <c r="A4605" s="180" t="s">
        <v>225</v>
      </c>
      <c r="B4605" s="181" t="s">
        <v>8247</v>
      </c>
      <c r="C4605" s="182" t="s">
        <v>225</v>
      </c>
      <c r="D4605" s="183" t="s">
        <v>36</v>
      </c>
      <c r="E4605" s="181" t="s">
        <v>35</v>
      </c>
      <c r="F4605" s="183" t="s">
        <v>35</v>
      </c>
      <c r="G4605" s="181" t="s">
        <v>7376</v>
      </c>
      <c r="H4605" s="184" t="s">
        <v>7090</v>
      </c>
      <c r="I4605" s="185" t="s">
        <v>190</v>
      </c>
      <c r="J4605" s="181" t="s">
        <v>35</v>
      </c>
      <c r="K4605" s="181" t="s">
        <v>225</v>
      </c>
      <c r="L4605" s="186" t="s">
        <v>225</v>
      </c>
      <c r="M4605" s="187" t="s">
        <v>225</v>
      </c>
      <c r="N4605" s="183" t="s">
        <v>36</v>
      </c>
      <c r="O4605" s="181" t="s">
        <v>7376</v>
      </c>
      <c r="P4605" s="184" t="s">
        <v>7090</v>
      </c>
      <c r="Q4605" s="185" t="s">
        <v>190</v>
      </c>
      <c r="R4605" s="181" t="s">
        <v>35</v>
      </c>
      <c r="S4605" s="181" t="s">
        <v>225</v>
      </c>
      <c r="T4605" s="186" t="s">
        <v>225</v>
      </c>
      <c r="U4605" s="187" t="s">
        <v>225</v>
      </c>
      <c r="V4605" s="188" t="str" cm="1">
        <f t="array" ref="V4605">IF(SUM(LEN(A4605:U4605))=0,"",IF(OR(OR(ISBLANK(E4605),SUM(LEN(B4605),LEN(C4605))=0),AND(NOT(D4605="Unknown"),ISBLANK(I4605)),AND(NOT(N4605="Unknown"),ISBLANK(Q4605))),"Missing Information", INDEX(Table15[Entire Service Line Classification], MATCH(SUMIFS(Table15[Unique ID],Table15[System-Owned Portion],D4605,Table15[If Material Anything Other than "Lead" in Column E,Was Material Ever Previously Lead?],F4605,Table15[Customer-Owned Portion],N4605),Table15[Unique ID],0),0)))</f>
        <v>Non-lead</v>
      </c>
      <c r="W4605" s="189"/>
    </row>
    <row r="4606" spans="1:23" s="190" customFormat="1" ht="56.25" x14ac:dyDescent="0.25">
      <c r="A4606" s="180" t="s">
        <v>225</v>
      </c>
      <c r="B4606" s="181" t="s">
        <v>8248</v>
      </c>
      <c r="C4606" s="182" t="s">
        <v>225</v>
      </c>
      <c r="D4606" s="183" t="s">
        <v>36</v>
      </c>
      <c r="E4606" s="181" t="s">
        <v>35</v>
      </c>
      <c r="F4606" s="183" t="s">
        <v>35</v>
      </c>
      <c r="G4606" s="181" t="s">
        <v>7376</v>
      </c>
      <c r="H4606" s="184" t="s">
        <v>7090</v>
      </c>
      <c r="I4606" s="185" t="s">
        <v>190</v>
      </c>
      <c r="J4606" s="181" t="s">
        <v>35</v>
      </c>
      <c r="K4606" s="181" t="s">
        <v>225</v>
      </c>
      <c r="L4606" s="186" t="s">
        <v>225</v>
      </c>
      <c r="M4606" s="187" t="s">
        <v>225</v>
      </c>
      <c r="N4606" s="183" t="s">
        <v>36</v>
      </c>
      <c r="O4606" s="181" t="s">
        <v>7376</v>
      </c>
      <c r="P4606" s="184" t="s">
        <v>7090</v>
      </c>
      <c r="Q4606" s="185" t="s">
        <v>190</v>
      </c>
      <c r="R4606" s="181" t="s">
        <v>35</v>
      </c>
      <c r="S4606" s="181" t="s">
        <v>225</v>
      </c>
      <c r="T4606" s="186" t="s">
        <v>225</v>
      </c>
      <c r="U4606" s="187" t="s">
        <v>225</v>
      </c>
      <c r="V4606" s="188" t="str" cm="1">
        <f t="array" ref="V4606">IF(SUM(LEN(A4606:U4606))=0,"",IF(OR(OR(ISBLANK(E4606),SUM(LEN(B4606),LEN(C4606))=0),AND(NOT(D4606="Unknown"),ISBLANK(I4606)),AND(NOT(N4606="Unknown"),ISBLANK(Q4606))),"Missing Information", INDEX(Table15[Entire Service Line Classification], MATCH(SUMIFS(Table15[Unique ID],Table15[System-Owned Portion],D4606,Table15[If Material Anything Other than "Lead" in Column E,Was Material Ever Previously Lead?],F4606,Table15[Customer-Owned Portion],N4606),Table15[Unique ID],0),0)))</f>
        <v>Non-lead</v>
      </c>
      <c r="W4606" s="189"/>
    </row>
    <row r="4607" spans="1:23" s="190" customFormat="1" ht="56.25" x14ac:dyDescent="0.25">
      <c r="A4607" s="180" t="s">
        <v>225</v>
      </c>
      <c r="B4607" s="181" t="s">
        <v>8249</v>
      </c>
      <c r="C4607" s="182" t="s">
        <v>225</v>
      </c>
      <c r="D4607" s="183" t="s">
        <v>36</v>
      </c>
      <c r="E4607" s="181" t="s">
        <v>35</v>
      </c>
      <c r="F4607" s="183" t="s">
        <v>35</v>
      </c>
      <c r="G4607" s="181" t="s">
        <v>7376</v>
      </c>
      <c r="H4607" s="184" t="s">
        <v>7090</v>
      </c>
      <c r="I4607" s="185" t="s">
        <v>190</v>
      </c>
      <c r="J4607" s="181" t="s">
        <v>35</v>
      </c>
      <c r="K4607" s="181" t="s">
        <v>225</v>
      </c>
      <c r="L4607" s="186" t="s">
        <v>225</v>
      </c>
      <c r="M4607" s="187" t="s">
        <v>225</v>
      </c>
      <c r="N4607" s="183" t="s">
        <v>36</v>
      </c>
      <c r="O4607" s="181" t="s">
        <v>7376</v>
      </c>
      <c r="P4607" s="184" t="s">
        <v>7090</v>
      </c>
      <c r="Q4607" s="185" t="s">
        <v>190</v>
      </c>
      <c r="R4607" s="181" t="s">
        <v>35</v>
      </c>
      <c r="S4607" s="181" t="s">
        <v>225</v>
      </c>
      <c r="T4607" s="186" t="s">
        <v>225</v>
      </c>
      <c r="U4607" s="187" t="s">
        <v>225</v>
      </c>
      <c r="V4607" s="188" t="str" cm="1">
        <f t="array" ref="V4607">IF(SUM(LEN(A4607:U4607))=0,"",IF(OR(OR(ISBLANK(E4607),SUM(LEN(B4607),LEN(C4607))=0),AND(NOT(D4607="Unknown"),ISBLANK(I4607)),AND(NOT(N4607="Unknown"),ISBLANK(Q4607))),"Missing Information", INDEX(Table15[Entire Service Line Classification], MATCH(SUMIFS(Table15[Unique ID],Table15[System-Owned Portion],D4607,Table15[If Material Anything Other than "Lead" in Column E,Was Material Ever Previously Lead?],F4607,Table15[Customer-Owned Portion],N4607),Table15[Unique ID],0),0)))</f>
        <v>Non-lead</v>
      </c>
      <c r="W4607" s="189"/>
    </row>
    <row r="4608" spans="1:23" s="190" customFormat="1" ht="56.25" x14ac:dyDescent="0.25">
      <c r="A4608" s="180" t="s">
        <v>225</v>
      </c>
      <c r="B4608" s="181" t="s">
        <v>8250</v>
      </c>
      <c r="C4608" s="182" t="s">
        <v>225</v>
      </c>
      <c r="D4608" s="183" t="s">
        <v>36</v>
      </c>
      <c r="E4608" s="181" t="s">
        <v>35</v>
      </c>
      <c r="F4608" s="183" t="s">
        <v>35</v>
      </c>
      <c r="G4608" s="181" t="s">
        <v>7442</v>
      </c>
      <c r="H4608" s="184" t="s">
        <v>7092</v>
      </c>
      <c r="I4608" s="185" t="s">
        <v>190</v>
      </c>
      <c r="J4608" s="181" t="s">
        <v>35</v>
      </c>
      <c r="K4608" s="181" t="s">
        <v>225</v>
      </c>
      <c r="L4608" s="186" t="s">
        <v>225</v>
      </c>
      <c r="M4608" s="187" t="s">
        <v>225</v>
      </c>
      <c r="N4608" s="183" t="s">
        <v>36</v>
      </c>
      <c r="O4608" s="181" t="s">
        <v>7442</v>
      </c>
      <c r="P4608" s="184" t="s">
        <v>7092</v>
      </c>
      <c r="Q4608" s="185" t="s">
        <v>190</v>
      </c>
      <c r="R4608" s="181" t="s">
        <v>35</v>
      </c>
      <c r="S4608" s="181" t="s">
        <v>225</v>
      </c>
      <c r="T4608" s="186" t="s">
        <v>225</v>
      </c>
      <c r="U4608" s="187" t="s">
        <v>225</v>
      </c>
      <c r="V4608" s="188" t="str" cm="1">
        <f t="array" ref="V4608">IF(SUM(LEN(A4608:U4608))=0,"",IF(OR(OR(ISBLANK(E4608),SUM(LEN(B4608),LEN(C4608))=0),AND(NOT(D4608="Unknown"),ISBLANK(I4608)),AND(NOT(N4608="Unknown"),ISBLANK(Q4608))),"Missing Information", INDEX(Table15[Entire Service Line Classification], MATCH(SUMIFS(Table15[Unique ID],Table15[System-Owned Portion],D4608,Table15[If Material Anything Other than "Lead" in Column E,Was Material Ever Previously Lead?],F4608,Table15[Customer-Owned Portion],N4608),Table15[Unique ID],0),0)))</f>
        <v>Non-lead</v>
      </c>
      <c r="W4608" s="189"/>
    </row>
    <row r="4609" spans="1:23" s="190" customFormat="1" ht="56.25" x14ac:dyDescent="0.25">
      <c r="A4609" s="180" t="s">
        <v>225</v>
      </c>
      <c r="B4609" s="181" t="s">
        <v>8251</v>
      </c>
      <c r="C4609" s="182" t="s">
        <v>225</v>
      </c>
      <c r="D4609" s="183" t="s">
        <v>36</v>
      </c>
      <c r="E4609" s="181" t="s">
        <v>35</v>
      </c>
      <c r="F4609" s="183" t="s">
        <v>35</v>
      </c>
      <c r="G4609" s="181" t="s">
        <v>7442</v>
      </c>
      <c r="H4609" s="184" t="s">
        <v>7092</v>
      </c>
      <c r="I4609" s="185" t="s">
        <v>190</v>
      </c>
      <c r="J4609" s="181" t="s">
        <v>35</v>
      </c>
      <c r="K4609" s="181" t="s">
        <v>225</v>
      </c>
      <c r="L4609" s="186" t="s">
        <v>225</v>
      </c>
      <c r="M4609" s="187" t="s">
        <v>225</v>
      </c>
      <c r="N4609" s="183" t="s">
        <v>36</v>
      </c>
      <c r="O4609" s="181" t="s">
        <v>7442</v>
      </c>
      <c r="P4609" s="184" t="s">
        <v>7092</v>
      </c>
      <c r="Q4609" s="185" t="s">
        <v>190</v>
      </c>
      <c r="R4609" s="181" t="s">
        <v>35</v>
      </c>
      <c r="S4609" s="181" t="s">
        <v>225</v>
      </c>
      <c r="T4609" s="186" t="s">
        <v>225</v>
      </c>
      <c r="U4609" s="187" t="s">
        <v>225</v>
      </c>
      <c r="V4609" s="188" t="str" cm="1">
        <f t="array" ref="V4609">IF(SUM(LEN(A4609:U4609))=0,"",IF(OR(OR(ISBLANK(E4609),SUM(LEN(B4609),LEN(C4609))=0),AND(NOT(D4609="Unknown"),ISBLANK(I4609)),AND(NOT(N4609="Unknown"),ISBLANK(Q4609))),"Missing Information", INDEX(Table15[Entire Service Line Classification], MATCH(SUMIFS(Table15[Unique ID],Table15[System-Owned Portion],D4609,Table15[If Material Anything Other than "Lead" in Column E,Was Material Ever Previously Lead?],F4609,Table15[Customer-Owned Portion],N4609),Table15[Unique ID],0),0)))</f>
        <v>Non-lead</v>
      </c>
      <c r="W4609" s="189"/>
    </row>
    <row r="4610" spans="1:23" s="190" customFormat="1" ht="56.25" x14ac:dyDescent="0.25">
      <c r="A4610" s="180" t="s">
        <v>225</v>
      </c>
      <c r="B4610" s="181" t="s">
        <v>8252</v>
      </c>
      <c r="C4610" s="182" t="s">
        <v>225</v>
      </c>
      <c r="D4610" s="183" t="s">
        <v>36</v>
      </c>
      <c r="E4610" s="181" t="s">
        <v>35</v>
      </c>
      <c r="F4610" s="183" t="s">
        <v>35</v>
      </c>
      <c r="G4610" s="181" t="s">
        <v>7437</v>
      </c>
      <c r="H4610" s="184" t="s">
        <v>7092</v>
      </c>
      <c r="I4610" s="185" t="s">
        <v>190</v>
      </c>
      <c r="J4610" s="181" t="s">
        <v>35</v>
      </c>
      <c r="K4610" s="181" t="s">
        <v>225</v>
      </c>
      <c r="L4610" s="186" t="s">
        <v>225</v>
      </c>
      <c r="M4610" s="187" t="s">
        <v>225</v>
      </c>
      <c r="N4610" s="183" t="s">
        <v>36</v>
      </c>
      <c r="O4610" s="181" t="s">
        <v>7437</v>
      </c>
      <c r="P4610" s="184" t="s">
        <v>7092</v>
      </c>
      <c r="Q4610" s="185" t="s">
        <v>190</v>
      </c>
      <c r="R4610" s="181" t="s">
        <v>35</v>
      </c>
      <c r="S4610" s="181" t="s">
        <v>225</v>
      </c>
      <c r="T4610" s="186" t="s">
        <v>225</v>
      </c>
      <c r="U4610" s="187" t="s">
        <v>225</v>
      </c>
      <c r="V4610" s="188" t="str" cm="1">
        <f t="array" ref="V4610">IF(SUM(LEN(A4610:U4610))=0,"",IF(OR(OR(ISBLANK(E4610),SUM(LEN(B4610),LEN(C4610))=0),AND(NOT(D4610="Unknown"),ISBLANK(I4610)),AND(NOT(N4610="Unknown"),ISBLANK(Q4610))),"Missing Information", INDEX(Table15[Entire Service Line Classification], MATCH(SUMIFS(Table15[Unique ID],Table15[System-Owned Portion],D4610,Table15[If Material Anything Other than "Lead" in Column E,Was Material Ever Previously Lead?],F4610,Table15[Customer-Owned Portion],N4610),Table15[Unique ID],0),0)))</f>
        <v>Non-lead</v>
      </c>
      <c r="W4610" s="189"/>
    </row>
    <row r="4611" spans="1:23" s="190" customFormat="1" ht="56.25" x14ac:dyDescent="0.25">
      <c r="A4611" s="180" t="s">
        <v>225</v>
      </c>
      <c r="B4611" s="181" t="s">
        <v>8253</v>
      </c>
      <c r="C4611" s="182" t="s">
        <v>225</v>
      </c>
      <c r="D4611" s="183" t="s">
        <v>36</v>
      </c>
      <c r="E4611" s="181" t="s">
        <v>35</v>
      </c>
      <c r="F4611" s="183" t="s">
        <v>35</v>
      </c>
      <c r="G4611" s="181" t="s">
        <v>7437</v>
      </c>
      <c r="H4611" s="184" t="s">
        <v>7090</v>
      </c>
      <c r="I4611" s="185" t="s">
        <v>190</v>
      </c>
      <c r="J4611" s="181" t="s">
        <v>35</v>
      </c>
      <c r="K4611" s="181" t="s">
        <v>225</v>
      </c>
      <c r="L4611" s="186" t="s">
        <v>225</v>
      </c>
      <c r="M4611" s="187" t="s">
        <v>225</v>
      </c>
      <c r="N4611" s="183" t="s">
        <v>36</v>
      </c>
      <c r="O4611" s="181" t="s">
        <v>7437</v>
      </c>
      <c r="P4611" s="184" t="s">
        <v>7090</v>
      </c>
      <c r="Q4611" s="185" t="s">
        <v>190</v>
      </c>
      <c r="R4611" s="181" t="s">
        <v>35</v>
      </c>
      <c r="S4611" s="181" t="s">
        <v>225</v>
      </c>
      <c r="T4611" s="186" t="s">
        <v>225</v>
      </c>
      <c r="U4611" s="187" t="s">
        <v>225</v>
      </c>
      <c r="V4611" s="188" t="str" cm="1">
        <f t="array" ref="V4611">IF(SUM(LEN(A4611:U4611))=0,"",IF(OR(OR(ISBLANK(E4611),SUM(LEN(B4611),LEN(C4611))=0),AND(NOT(D4611="Unknown"),ISBLANK(I4611)),AND(NOT(N4611="Unknown"),ISBLANK(Q4611))),"Missing Information", INDEX(Table15[Entire Service Line Classification], MATCH(SUMIFS(Table15[Unique ID],Table15[System-Owned Portion],D4611,Table15[If Material Anything Other than "Lead" in Column E,Was Material Ever Previously Lead?],F4611,Table15[Customer-Owned Portion],N4611),Table15[Unique ID],0),0)))</f>
        <v>Non-lead</v>
      </c>
      <c r="W4611" s="189"/>
    </row>
    <row r="4612" spans="1:23" s="190" customFormat="1" ht="56.25" x14ac:dyDescent="0.25">
      <c r="A4612" s="180" t="s">
        <v>225</v>
      </c>
      <c r="B4612" s="181" t="s">
        <v>8254</v>
      </c>
      <c r="C4612" s="182" t="s">
        <v>225</v>
      </c>
      <c r="D4612" s="183" t="s">
        <v>36</v>
      </c>
      <c r="E4612" s="181" t="s">
        <v>35</v>
      </c>
      <c r="F4612" s="183" t="s">
        <v>35</v>
      </c>
      <c r="G4612" s="181" t="s">
        <v>7437</v>
      </c>
      <c r="H4612" s="184" t="s">
        <v>7092</v>
      </c>
      <c r="I4612" s="185" t="s">
        <v>190</v>
      </c>
      <c r="J4612" s="181" t="s">
        <v>35</v>
      </c>
      <c r="K4612" s="181" t="s">
        <v>225</v>
      </c>
      <c r="L4612" s="186" t="s">
        <v>225</v>
      </c>
      <c r="M4612" s="187" t="s">
        <v>225</v>
      </c>
      <c r="N4612" s="183" t="s">
        <v>36</v>
      </c>
      <c r="O4612" s="181" t="s">
        <v>7437</v>
      </c>
      <c r="P4612" s="184" t="s">
        <v>7092</v>
      </c>
      <c r="Q4612" s="185" t="s">
        <v>190</v>
      </c>
      <c r="R4612" s="181" t="s">
        <v>35</v>
      </c>
      <c r="S4612" s="181" t="s">
        <v>225</v>
      </c>
      <c r="T4612" s="186" t="s">
        <v>225</v>
      </c>
      <c r="U4612" s="187" t="s">
        <v>225</v>
      </c>
      <c r="V4612" s="188" t="str" cm="1">
        <f t="array" ref="V4612">IF(SUM(LEN(A4612:U4612))=0,"",IF(OR(OR(ISBLANK(E4612),SUM(LEN(B4612),LEN(C4612))=0),AND(NOT(D4612="Unknown"),ISBLANK(I4612)),AND(NOT(N4612="Unknown"),ISBLANK(Q4612))),"Missing Information", INDEX(Table15[Entire Service Line Classification], MATCH(SUMIFS(Table15[Unique ID],Table15[System-Owned Portion],D4612,Table15[If Material Anything Other than "Lead" in Column E,Was Material Ever Previously Lead?],F4612,Table15[Customer-Owned Portion],N4612),Table15[Unique ID],0),0)))</f>
        <v>Non-lead</v>
      </c>
      <c r="W4612" s="189"/>
    </row>
    <row r="4613" spans="1:23" s="190" customFormat="1" ht="56.25" x14ac:dyDescent="0.25">
      <c r="A4613" s="180" t="s">
        <v>225</v>
      </c>
      <c r="B4613" s="181" t="s">
        <v>8255</v>
      </c>
      <c r="C4613" s="182" t="s">
        <v>225</v>
      </c>
      <c r="D4613" s="183" t="s">
        <v>36</v>
      </c>
      <c r="E4613" s="181" t="s">
        <v>35</v>
      </c>
      <c r="F4613" s="183" t="s">
        <v>35</v>
      </c>
      <c r="G4613" s="181" t="s">
        <v>7437</v>
      </c>
      <c r="H4613" s="184" t="s">
        <v>7092</v>
      </c>
      <c r="I4613" s="185" t="s">
        <v>190</v>
      </c>
      <c r="J4613" s="181" t="s">
        <v>35</v>
      </c>
      <c r="K4613" s="181" t="s">
        <v>225</v>
      </c>
      <c r="L4613" s="186" t="s">
        <v>225</v>
      </c>
      <c r="M4613" s="187" t="s">
        <v>225</v>
      </c>
      <c r="N4613" s="183" t="s">
        <v>36</v>
      </c>
      <c r="O4613" s="181" t="s">
        <v>7437</v>
      </c>
      <c r="P4613" s="184" t="s">
        <v>7092</v>
      </c>
      <c r="Q4613" s="185" t="s">
        <v>190</v>
      </c>
      <c r="R4613" s="181" t="s">
        <v>35</v>
      </c>
      <c r="S4613" s="181" t="s">
        <v>225</v>
      </c>
      <c r="T4613" s="186" t="s">
        <v>225</v>
      </c>
      <c r="U4613" s="187" t="s">
        <v>225</v>
      </c>
      <c r="V4613" s="188" t="str" cm="1">
        <f t="array" ref="V4613">IF(SUM(LEN(A4613:U4613))=0,"",IF(OR(OR(ISBLANK(E4613),SUM(LEN(B4613),LEN(C4613))=0),AND(NOT(D4613="Unknown"),ISBLANK(I4613)),AND(NOT(N4613="Unknown"),ISBLANK(Q4613))),"Missing Information", INDEX(Table15[Entire Service Line Classification], MATCH(SUMIFS(Table15[Unique ID],Table15[System-Owned Portion],D4613,Table15[If Material Anything Other than "Lead" in Column E,Was Material Ever Previously Lead?],F4613,Table15[Customer-Owned Portion],N4613),Table15[Unique ID],0),0)))</f>
        <v>Non-lead</v>
      </c>
      <c r="W4613" s="189"/>
    </row>
    <row r="4614" spans="1:23" s="190" customFormat="1" ht="56.25" x14ac:dyDescent="0.25">
      <c r="A4614" s="180" t="s">
        <v>225</v>
      </c>
      <c r="B4614" s="181" t="s">
        <v>8256</v>
      </c>
      <c r="C4614" s="182" t="s">
        <v>225</v>
      </c>
      <c r="D4614" s="183" t="s">
        <v>36</v>
      </c>
      <c r="E4614" s="181" t="s">
        <v>35</v>
      </c>
      <c r="F4614" s="183" t="s">
        <v>35</v>
      </c>
      <c r="G4614" s="181" t="s">
        <v>7437</v>
      </c>
      <c r="H4614" s="184" t="s">
        <v>7092</v>
      </c>
      <c r="I4614" s="185" t="s">
        <v>190</v>
      </c>
      <c r="J4614" s="181" t="s">
        <v>35</v>
      </c>
      <c r="K4614" s="181" t="s">
        <v>225</v>
      </c>
      <c r="L4614" s="186" t="s">
        <v>225</v>
      </c>
      <c r="M4614" s="187" t="s">
        <v>225</v>
      </c>
      <c r="N4614" s="183" t="s">
        <v>36</v>
      </c>
      <c r="O4614" s="181" t="s">
        <v>7437</v>
      </c>
      <c r="P4614" s="184" t="s">
        <v>7092</v>
      </c>
      <c r="Q4614" s="185" t="s">
        <v>190</v>
      </c>
      <c r="R4614" s="181" t="s">
        <v>35</v>
      </c>
      <c r="S4614" s="181" t="s">
        <v>225</v>
      </c>
      <c r="T4614" s="186" t="s">
        <v>225</v>
      </c>
      <c r="U4614" s="187" t="s">
        <v>225</v>
      </c>
      <c r="V4614" s="188" t="str" cm="1">
        <f t="array" ref="V4614">IF(SUM(LEN(A4614:U4614))=0,"",IF(OR(OR(ISBLANK(E4614),SUM(LEN(B4614),LEN(C4614))=0),AND(NOT(D4614="Unknown"),ISBLANK(I4614)),AND(NOT(N4614="Unknown"),ISBLANK(Q4614))),"Missing Information", INDEX(Table15[Entire Service Line Classification], MATCH(SUMIFS(Table15[Unique ID],Table15[System-Owned Portion],D4614,Table15[If Material Anything Other than "Lead" in Column E,Was Material Ever Previously Lead?],F4614,Table15[Customer-Owned Portion],N4614),Table15[Unique ID],0),0)))</f>
        <v>Non-lead</v>
      </c>
      <c r="W4614" s="189"/>
    </row>
    <row r="4615" spans="1:23" s="190" customFormat="1" ht="56.25" x14ac:dyDescent="0.25">
      <c r="A4615" s="180" t="s">
        <v>225</v>
      </c>
      <c r="B4615" s="181" t="s">
        <v>8257</v>
      </c>
      <c r="C4615" s="182" t="s">
        <v>225</v>
      </c>
      <c r="D4615" s="183" t="s">
        <v>36</v>
      </c>
      <c r="E4615" s="181" t="s">
        <v>35</v>
      </c>
      <c r="F4615" s="183" t="s">
        <v>35</v>
      </c>
      <c r="G4615" s="181" t="s">
        <v>7442</v>
      </c>
      <c r="H4615" s="184" t="s">
        <v>7092</v>
      </c>
      <c r="I4615" s="185" t="s">
        <v>190</v>
      </c>
      <c r="J4615" s="181" t="s">
        <v>35</v>
      </c>
      <c r="K4615" s="181" t="s">
        <v>225</v>
      </c>
      <c r="L4615" s="186" t="s">
        <v>225</v>
      </c>
      <c r="M4615" s="187" t="s">
        <v>225</v>
      </c>
      <c r="N4615" s="183" t="s">
        <v>36</v>
      </c>
      <c r="O4615" s="181" t="s">
        <v>7442</v>
      </c>
      <c r="P4615" s="184" t="s">
        <v>7092</v>
      </c>
      <c r="Q4615" s="185" t="s">
        <v>190</v>
      </c>
      <c r="R4615" s="181" t="s">
        <v>35</v>
      </c>
      <c r="S4615" s="181" t="s">
        <v>225</v>
      </c>
      <c r="T4615" s="186" t="s">
        <v>225</v>
      </c>
      <c r="U4615" s="187" t="s">
        <v>225</v>
      </c>
      <c r="V4615" s="188" t="str" cm="1">
        <f t="array" ref="V4615">IF(SUM(LEN(A4615:U4615))=0,"",IF(OR(OR(ISBLANK(E4615),SUM(LEN(B4615),LEN(C4615))=0),AND(NOT(D4615="Unknown"),ISBLANK(I4615)),AND(NOT(N4615="Unknown"),ISBLANK(Q4615))),"Missing Information", INDEX(Table15[Entire Service Line Classification], MATCH(SUMIFS(Table15[Unique ID],Table15[System-Owned Portion],D4615,Table15[If Material Anything Other than "Lead" in Column E,Was Material Ever Previously Lead?],F4615,Table15[Customer-Owned Portion],N4615),Table15[Unique ID],0),0)))</f>
        <v>Non-lead</v>
      </c>
      <c r="W4615" s="189"/>
    </row>
    <row r="4616" spans="1:23" s="190" customFormat="1" ht="56.25" x14ac:dyDescent="0.25">
      <c r="A4616" s="180" t="s">
        <v>225</v>
      </c>
      <c r="B4616" s="181" t="s">
        <v>8258</v>
      </c>
      <c r="C4616" s="182" t="s">
        <v>225</v>
      </c>
      <c r="D4616" s="183" t="s">
        <v>36</v>
      </c>
      <c r="E4616" s="181" t="s">
        <v>35</v>
      </c>
      <c r="F4616" s="183" t="s">
        <v>35</v>
      </c>
      <c r="G4616" s="181" t="s">
        <v>7437</v>
      </c>
      <c r="H4616" s="184" t="s">
        <v>7092</v>
      </c>
      <c r="I4616" s="185" t="s">
        <v>190</v>
      </c>
      <c r="J4616" s="181" t="s">
        <v>35</v>
      </c>
      <c r="K4616" s="181" t="s">
        <v>225</v>
      </c>
      <c r="L4616" s="186" t="s">
        <v>225</v>
      </c>
      <c r="M4616" s="187" t="s">
        <v>225</v>
      </c>
      <c r="N4616" s="183" t="s">
        <v>36</v>
      </c>
      <c r="O4616" s="181" t="s">
        <v>7437</v>
      </c>
      <c r="P4616" s="184" t="s">
        <v>7092</v>
      </c>
      <c r="Q4616" s="185" t="s">
        <v>190</v>
      </c>
      <c r="R4616" s="181" t="s">
        <v>35</v>
      </c>
      <c r="S4616" s="181" t="s">
        <v>225</v>
      </c>
      <c r="T4616" s="186" t="s">
        <v>225</v>
      </c>
      <c r="U4616" s="187" t="s">
        <v>225</v>
      </c>
      <c r="V4616" s="188" t="str" cm="1">
        <f t="array" ref="V4616">IF(SUM(LEN(A4616:U4616))=0,"",IF(OR(OR(ISBLANK(E4616),SUM(LEN(B4616),LEN(C4616))=0),AND(NOT(D4616="Unknown"),ISBLANK(I4616)),AND(NOT(N4616="Unknown"),ISBLANK(Q4616))),"Missing Information", INDEX(Table15[Entire Service Line Classification], MATCH(SUMIFS(Table15[Unique ID],Table15[System-Owned Portion],D4616,Table15[If Material Anything Other than "Lead" in Column E,Was Material Ever Previously Lead?],F4616,Table15[Customer-Owned Portion],N4616),Table15[Unique ID],0),0)))</f>
        <v>Non-lead</v>
      </c>
      <c r="W4616" s="189"/>
    </row>
    <row r="4617" spans="1:23" s="190" customFormat="1" ht="56.25" x14ac:dyDescent="0.25">
      <c r="A4617" s="180" t="s">
        <v>225</v>
      </c>
      <c r="B4617" s="181" t="s">
        <v>8259</v>
      </c>
      <c r="C4617" s="182" t="s">
        <v>225</v>
      </c>
      <c r="D4617" s="183" t="s">
        <v>36</v>
      </c>
      <c r="E4617" s="181" t="s">
        <v>35</v>
      </c>
      <c r="F4617" s="183" t="s">
        <v>35</v>
      </c>
      <c r="G4617" s="181" t="s">
        <v>7354</v>
      </c>
      <c r="H4617" s="184" t="s">
        <v>7090</v>
      </c>
      <c r="I4617" s="185" t="s">
        <v>190</v>
      </c>
      <c r="J4617" s="181" t="s">
        <v>35</v>
      </c>
      <c r="K4617" s="181" t="s">
        <v>225</v>
      </c>
      <c r="L4617" s="186" t="s">
        <v>225</v>
      </c>
      <c r="M4617" s="187" t="s">
        <v>225</v>
      </c>
      <c r="N4617" s="183" t="s">
        <v>36</v>
      </c>
      <c r="O4617" s="181" t="s">
        <v>7354</v>
      </c>
      <c r="P4617" s="184" t="s">
        <v>7090</v>
      </c>
      <c r="Q4617" s="185" t="s">
        <v>190</v>
      </c>
      <c r="R4617" s="181" t="s">
        <v>35</v>
      </c>
      <c r="S4617" s="181" t="s">
        <v>225</v>
      </c>
      <c r="T4617" s="186" t="s">
        <v>225</v>
      </c>
      <c r="U4617" s="187" t="s">
        <v>225</v>
      </c>
      <c r="V4617" s="188" t="str" cm="1">
        <f t="array" ref="V4617">IF(SUM(LEN(A4617:U4617))=0,"",IF(OR(OR(ISBLANK(E4617),SUM(LEN(B4617),LEN(C4617))=0),AND(NOT(D4617="Unknown"),ISBLANK(I4617)),AND(NOT(N4617="Unknown"),ISBLANK(Q4617))),"Missing Information", INDEX(Table15[Entire Service Line Classification], MATCH(SUMIFS(Table15[Unique ID],Table15[System-Owned Portion],D4617,Table15[If Material Anything Other than "Lead" in Column E,Was Material Ever Previously Lead?],F4617,Table15[Customer-Owned Portion],N4617),Table15[Unique ID],0),0)))</f>
        <v>Non-lead</v>
      </c>
      <c r="W4617" s="189"/>
    </row>
    <row r="4618" spans="1:23" s="190" customFormat="1" ht="56.25" x14ac:dyDescent="0.25">
      <c r="A4618" s="180" t="s">
        <v>225</v>
      </c>
      <c r="B4618" s="181" t="s">
        <v>8260</v>
      </c>
      <c r="C4618" s="182" t="s">
        <v>225</v>
      </c>
      <c r="D4618" s="183" t="s">
        <v>36</v>
      </c>
      <c r="E4618" s="181" t="s">
        <v>35</v>
      </c>
      <c r="F4618" s="183" t="s">
        <v>35</v>
      </c>
      <c r="G4618" s="181" t="s">
        <v>7347</v>
      </c>
      <c r="H4618" s="184" t="s">
        <v>7090</v>
      </c>
      <c r="I4618" s="185" t="s">
        <v>190</v>
      </c>
      <c r="J4618" s="181" t="s">
        <v>35</v>
      </c>
      <c r="K4618" s="181" t="s">
        <v>225</v>
      </c>
      <c r="L4618" s="186" t="s">
        <v>225</v>
      </c>
      <c r="M4618" s="187" t="s">
        <v>225</v>
      </c>
      <c r="N4618" s="183" t="s">
        <v>36</v>
      </c>
      <c r="O4618" s="181" t="s">
        <v>7347</v>
      </c>
      <c r="P4618" s="184" t="s">
        <v>7090</v>
      </c>
      <c r="Q4618" s="185" t="s">
        <v>190</v>
      </c>
      <c r="R4618" s="181" t="s">
        <v>35</v>
      </c>
      <c r="S4618" s="181" t="s">
        <v>225</v>
      </c>
      <c r="T4618" s="186" t="s">
        <v>225</v>
      </c>
      <c r="U4618" s="187" t="s">
        <v>225</v>
      </c>
      <c r="V4618" s="188" t="str" cm="1">
        <f t="array" ref="V4618">IF(SUM(LEN(A4618:U4618))=0,"",IF(OR(OR(ISBLANK(E4618),SUM(LEN(B4618),LEN(C4618))=0),AND(NOT(D4618="Unknown"),ISBLANK(I4618)),AND(NOT(N4618="Unknown"),ISBLANK(Q4618))),"Missing Information", INDEX(Table15[Entire Service Line Classification], MATCH(SUMIFS(Table15[Unique ID],Table15[System-Owned Portion],D4618,Table15[If Material Anything Other than "Lead" in Column E,Was Material Ever Previously Lead?],F4618,Table15[Customer-Owned Portion],N4618),Table15[Unique ID],0),0)))</f>
        <v>Non-lead</v>
      </c>
      <c r="W4618" s="189"/>
    </row>
    <row r="4619" spans="1:23" s="190" customFormat="1" ht="56.25" x14ac:dyDescent="0.25">
      <c r="A4619" s="180" t="s">
        <v>225</v>
      </c>
      <c r="B4619" s="181" t="s">
        <v>8261</v>
      </c>
      <c r="C4619" s="182" t="s">
        <v>225</v>
      </c>
      <c r="D4619" s="183" t="s">
        <v>36</v>
      </c>
      <c r="E4619" s="181" t="s">
        <v>35</v>
      </c>
      <c r="F4619" s="183" t="s">
        <v>35</v>
      </c>
      <c r="G4619" s="181" t="s">
        <v>7400</v>
      </c>
      <c r="H4619" s="184" t="s">
        <v>7090</v>
      </c>
      <c r="I4619" s="185" t="s">
        <v>190</v>
      </c>
      <c r="J4619" s="181" t="s">
        <v>35</v>
      </c>
      <c r="K4619" s="181" t="s">
        <v>225</v>
      </c>
      <c r="L4619" s="186" t="s">
        <v>225</v>
      </c>
      <c r="M4619" s="187" t="s">
        <v>225</v>
      </c>
      <c r="N4619" s="183" t="s">
        <v>36</v>
      </c>
      <c r="O4619" s="181" t="s">
        <v>7400</v>
      </c>
      <c r="P4619" s="184" t="s">
        <v>7090</v>
      </c>
      <c r="Q4619" s="185" t="s">
        <v>190</v>
      </c>
      <c r="R4619" s="181" t="s">
        <v>35</v>
      </c>
      <c r="S4619" s="181" t="s">
        <v>225</v>
      </c>
      <c r="T4619" s="186" t="s">
        <v>225</v>
      </c>
      <c r="U4619" s="187" t="s">
        <v>225</v>
      </c>
      <c r="V4619" s="188" t="str" cm="1">
        <f t="array" ref="V4619">IF(SUM(LEN(A4619:U4619))=0,"",IF(OR(OR(ISBLANK(E4619),SUM(LEN(B4619),LEN(C4619))=0),AND(NOT(D4619="Unknown"),ISBLANK(I4619)),AND(NOT(N4619="Unknown"),ISBLANK(Q4619))),"Missing Information", INDEX(Table15[Entire Service Line Classification], MATCH(SUMIFS(Table15[Unique ID],Table15[System-Owned Portion],D4619,Table15[If Material Anything Other than "Lead" in Column E,Was Material Ever Previously Lead?],F4619,Table15[Customer-Owned Portion],N4619),Table15[Unique ID],0),0)))</f>
        <v>Non-lead</v>
      </c>
      <c r="W4619" s="189"/>
    </row>
    <row r="4620" spans="1:23" s="190" customFormat="1" ht="56.25" x14ac:dyDescent="0.25">
      <c r="A4620" s="180" t="s">
        <v>225</v>
      </c>
      <c r="B4620" s="181" t="s">
        <v>8262</v>
      </c>
      <c r="C4620" s="182" t="s">
        <v>225</v>
      </c>
      <c r="D4620" s="183" t="s">
        <v>36</v>
      </c>
      <c r="E4620" s="181" t="s">
        <v>35</v>
      </c>
      <c r="F4620" s="183" t="s">
        <v>35</v>
      </c>
      <c r="G4620" s="181" t="s">
        <v>7603</v>
      </c>
      <c r="H4620" s="184" t="s">
        <v>7090</v>
      </c>
      <c r="I4620" s="185" t="s">
        <v>190</v>
      </c>
      <c r="J4620" s="181" t="s">
        <v>35</v>
      </c>
      <c r="K4620" s="181" t="s">
        <v>225</v>
      </c>
      <c r="L4620" s="186" t="s">
        <v>225</v>
      </c>
      <c r="M4620" s="187" t="s">
        <v>225</v>
      </c>
      <c r="N4620" s="183" t="s">
        <v>36</v>
      </c>
      <c r="O4620" s="181" t="s">
        <v>7603</v>
      </c>
      <c r="P4620" s="184" t="s">
        <v>7090</v>
      </c>
      <c r="Q4620" s="185" t="s">
        <v>190</v>
      </c>
      <c r="R4620" s="181" t="s">
        <v>35</v>
      </c>
      <c r="S4620" s="181" t="s">
        <v>225</v>
      </c>
      <c r="T4620" s="186" t="s">
        <v>225</v>
      </c>
      <c r="U4620" s="187" t="s">
        <v>225</v>
      </c>
      <c r="V4620" s="188" t="str" cm="1">
        <f t="array" ref="V4620">IF(SUM(LEN(A4620:U4620))=0,"",IF(OR(OR(ISBLANK(E4620),SUM(LEN(B4620),LEN(C4620))=0),AND(NOT(D4620="Unknown"),ISBLANK(I4620)),AND(NOT(N4620="Unknown"),ISBLANK(Q4620))),"Missing Information", INDEX(Table15[Entire Service Line Classification], MATCH(SUMIFS(Table15[Unique ID],Table15[System-Owned Portion],D4620,Table15[If Material Anything Other than "Lead" in Column E,Was Material Ever Previously Lead?],F4620,Table15[Customer-Owned Portion],N4620),Table15[Unique ID],0),0)))</f>
        <v>Non-lead</v>
      </c>
      <c r="W4620" s="189"/>
    </row>
    <row r="4621" spans="1:23" s="190" customFormat="1" ht="56.25" x14ac:dyDescent="0.25">
      <c r="A4621" s="180" t="s">
        <v>225</v>
      </c>
      <c r="B4621" s="181" t="s">
        <v>8263</v>
      </c>
      <c r="C4621" s="182" t="s">
        <v>225</v>
      </c>
      <c r="D4621" s="183" t="s">
        <v>36</v>
      </c>
      <c r="E4621" s="181" t="s">
        <v>35</v>
      </c>
      <c r="F4621" s="183" t="s">
        <v>35</v>
      </c>
      <c r="G4621" s="181" t="s">
        <v>7376</v>
      </c>
      <c r="H4621" s="184" t="s">
        <v>7090</v>
      </c>
      <c r="I4621" s="185" t="s">
        <v>190</v>
      </c>
      <c r="J4621" s="181" t="s">
        <v>35</v>
      </c>
      <c r="K4621" s="181" t="s">
        <v>225</v>
      </c>
      <c r="L4621" s="186" t="s">
        <v>225</v>
      </c>
      <c r="M4621" s="187" t="s">
        <v>225</v>
      </c>
      <c r="N4621" s="183" t="s">
        <v>36</v>
      </c>
      <c r="O4621" s="181" t="s">
        <v>7376</v>
      </c>
      <c r="P4621" s="184" t="s">
        <v>7090</v>
      </c>
      <c r="Q4621" s="185" t="s">
        <v>190</v>
      </c>
      <c r="R4621" s="181" t="s">
        <v>35</v>
      </c>
      <c r="S4621" s="181" t="s">
        <v>225</v>
      </c>
      <c r="T4621" s="186" t="s">
        <v>225</v>
      </c>
      <c r="U4621" s="187" t="s">
        <v>225</v>
      </c>
      <c r="V4621" s="188" t="str" cm="1">
        <f t="array" ref="V4621">IF(SUM(LEN(A4621:U4621))=0,"",IF(OR(OR(ISBLANK(E4621),SUM(LEN(B4621),LEN(C4621))=0),AND(NOT(D4621="Unknown"),ISBLANK(I4621)),AND(NOT(N4621="Unknown"),ISBLANK(Q4621))),"Missing Information", INDEX(Table15[Entire Service Line Classification], MATCH(SUMIFS(Table15[Unique ID],Table15[System-Owned Portion],D4621,Table15[If Material Anything Other than "Lead" in Column E,Was Material Ever Previously Lead?],F4621,Table15[Customer-Owned Portion],N4621),Table15[Unique ID],0),0)))</f>
        <v>Non-lead</v>
      </c>
      <c r="W4621" s="189"/>
    </row>
    <row r="4622" spans="1:23" s="190" customFormat="1" ht="56.25" x14ac:dyDescent="0.25">
      <c r="A4622" s="180" t="s">
        <v>225</v>
      </c>
      <c r="B4622" s="181" t="s">
        <v>8264</v>
      </c>
      <c r="C4622" s="182" t="s">
        <v>225</v>
      </c>
      <c r="D4622" s="183" t="s">
        <v>36</v>
      </c>
      <c r="E4622" s="181" t="s">
        <v>35</v>
      </c>
      <c r="F4622" s="183" t="s">
        <v>35</v>
      </c>
      <c r="G4622" s="181" t="s">
        <v>7354</v>
      </c>
      <c r="H4622" s="184" t="s">
        <v>7090</v>
      </c>
      <c r="I4622" s="185" t="s">
        <v>190</v>
      </c>
      <c r="J4622" s="181" t="s">
        <v>35</v>
      </c>
      <c r="K4622" s="181" t="s">
        <v>225</v>
      </c>
      <c r="L4622" s="186" t="s">
        <v>225</v>
      </c>
      <c r="M4622" s="187" t="s">
        <v>225</v>
      </c>
      <c r="N4622" s="183" t="s">
        <v>36</v>
      </c>
      <c r="O4622" s="181" t="s">
        <v>7354</v>
      </c>
      <c r="P4622" s="184" t="s">
        <v>7090</v>
      </c>
      <c r="Q4622" s="185" t="s">
        <v>190</v>
      </c>
      <c r="R4622" s="181" t="s">
        <v>35</v>
      </c>
      <c r="S4622" s="181" t="s">
        <v>225</v>
      </c>
      <c r="T4622" s="186" t="s">
        <v>225</v>
      </c>
      <c r="U4622" s="187" t="s">
        <v>225</v>
      </c>
      <c r="V4622" s="188" t="str" cm="1">
        <f t="array" ref="V4622">IF(SUM(LEN(A4622:U4622))=0,"",IF(OR(OR(ISBLANK(E4622),SUM(LEN(B4622),LEN(C4622))=0),AND(NOT(D4622="Unknown"),ISBLANK(I4622)),AND(NOT(N4622="Unknown"),ISBLANK(Q4622))),"Missing Information", INDEX(Table15[Entire Service Line Classification], MATCH(SUMIFS(Table15[Unique ID],Table15[System-Owned Portion],D4622,Table15[If Material Anything Other than "Lead" in Column E,Was Material Ever Previously Lead?],F4622,Table15[Customer-Owned Portion],N4622),Table15[Unique ID],0),0)))</f>
        <v>Non-lead</v>
      </c>
      <c r="W4622" s="189"/>
    </row>
    <row r="4623" spans="1:23" s="190" customFormat="1" ht="56.25" x14ac:dyDescent="0.25">
      <c r="A4623" s="180" t="s">
        <v>225</v>
      </c>
      <c r="B4623" s="181" t="s">
        <v>8265</v>
      </c>
      <c r="C4623" s="182" t="s">
        <v>225</v>
      </c>
      <c r="D4623" s="183" t="s">
        <v>36</v>
      </c>
      <c r="E4623" s="181" t="s">
        <v>35</v>
      </c>
      <c r="F4623" s="183" t="s">
        <v>35</v>
      </c>
      <c r="G4623" s="181" t="s">
        <v>7376</v>
      </c>
      <c r="H4623" s="184" t="s">
        <v>7090</v>
      </c>
      <c r="I4623" s="185" t="s">
        <v>190</v>
      </c>
      <c r="J4623" s="181" t="s">
        <v>35</v>
      </c>
      <c r="K4623" s="181" t="s">
        <v>225</v>
      </c>
      <c r="L4623" s="186" t="s">
        <v>225</v>
      </c>
      <c r="M4623" s="187" t="s">
        <v>225</v>
      </c>
      <c r="N4623" s="183" t="s">
        <v>36</v>
      </c>
      <c r="O4623" s="181" t="s">
        <v>7376</v>
      </c>
      <c r="P4623" s="184" t="s">
        <v>7090</v>
      </c>
      <c r="Q4623" s="185" t="s">
        <v>190</v>
      </c>
      <c r="R4623" s="181" t="s">
        <v>35</v>
      </c>
      <c r="S4623" s="181" t="s">
        <v>225</v>
      </c>
      <c r="T4623" s="186" t="s">
        <v>225</v>
      </c>
      <c r="U4623" s="187" t="s">
        <v>225</v>
      </c>
      <c r="V4623" s="188" t="str" cm="1">
        <f t="array" ref="V4623">IF(SUM(LEN(A4623:U4623))=0,"",IF(OR(OR(ISBLANK(E4623),SUM(LEN(B4623),LEN(C4623))=0),AND(NOT(D4623="Unknown"),ISBLANK(I4623)),AND(NOT(N4623="Unknown"),ISBLANK(Q4623))),"Missing Information", INDEX(Table15[Entire Service Line Classification], MATCH(SUMIFS(Table15[Unique ID],Table15[System-Owned Portion],D4623,Table15[If Material Anything Other than "Lead" in Column E,Was Material Ever Previously Lead?],F4623,Table15[Customer-Owned Portion],N4623),Table15[Unique ID],0),0)))</f>
        <v>Non-lead</v>
      </c>
      <c r="W4623" s="189"/>
    </row>
    <row r="4624" spans="1:23" s="190" customFormat="1" ht="56.25" x14ac:dyDescent="0.25">
      <c r="A4624" s="180" t="s">
        <v>225</v>
      </c>
      <c r="B4624" s="181" t="s">
        <v>8266</v>
      </c>
      <c r="C4624" s="182" t="s">
        <v>225</v>
      </c>
      <c r="D4624" s="183" t="s">
        <v>36</v>
      </c>
      <c r="E4624" s="181" t="s">
        <v>35</v>
      </c>
      <c r="F4624" s="183" t="s">
        <v>35</v>
      </c>
      <c r="G4624" s="181" t="s">
        <v>7354</v>
      </c>
      <c r="H4624" s="184" t="s">
        <v>7090</v>
      </c>
      <c r="I4624" s="185" t="s">
        <v>190</v>
      </c>
      <c r="J4624" s="181" t="s">
        <v>35</v>
      </c>
      <c r="K4624" s="181" t="s">
        <v>225</v>
      </c>
      <c r="L4624" s="186" t="s">
        <v>225</v>
      </c>
      <c r="M4624" s="187" t="s">
        <v>225</v>
      </c>
      <c r="N4624" s="183" t="s">
        <v>36</v>
      </c>
      <c r="O4624" s="181" t="s">
        <v>7354</v>
      </c>
      <c r="P4624" s="184" t="s">
        <v>7090</v>
      </c>
      <c r="Q4624" s="185" t="s">
        <v>190</v>
      </c>
      <c r="R4624" s="181" t="s">
        <v>35</v>
      </c>
      <c r="S4624" s="181" t="s">
        <v>225</v>
      </c>
      <c r="T4624" s="186" t="s">
        <v>225</v>
      </c>
      <c r="U4624" s="187" t="s">
        <v>225</v>
      </c>
      <c r="V4624" s="188" t="str" cm="1">
        <f t="array" ref="V4624">IF(SUM(LEN(A4624:U4624))=0,"",IF(OR(OR(ISBLANK(E4624),SUM(LEN(B4624),LEN(C4624))=0),AND(NOT(D4624="Unknown"),ISBLANK(I4624)),AND(NOT(N4624="Unknown"),ISBLANK(Q4624))),"Missing Information", INDEX(Table15[Entire Service Line Classification], MATCH(SUMIFS(Table15[Unique ID],Table15[System-Owned Portion],D4624,Table15[If Material Anything Other than "Lead" in Column E,Was Material Ever Previously Lead?],F4624,Table15[Customer-Owned Portion],N4624),Table15[Unique ID],0),0)))</f>
        <v>Non-lead</v>
      </c>
      <c r="W4624" s="189"/>
    </row>
    <row r="4625" spans="1:23" s="190" customFormat="1" ht="56.25" x14ac:dyDescent="0.25">
      <c r="A4625" s="180" t="s">
        <v>225</v>
      </c>
      <c r="B4625" s="181" t="s">
        <v>8267</v>
      </c>
      <c r="C4625" s="182" t="s">
        <v>225</v>
      </c>
      <c r="D4625" s="183" t="s">
        <v>36</v>
      </c>
      <c r="E4625" s="181" t="s">
        <v>35</v>
      </c>
      <c r="F4625" s="183" t="s">
        <v>35</v>
      </c>
      <c r="G4625" s="181" t="s">
        <v>7354</v>
      </c>
      <c r="H4625" s="184" t="s">
        <v>7090</v>
      </c>
      <c r="I4625" s="185" t="s">
        <v>190</v>
      </c>
      <c r="J4625" s="181" t="s">
        <v>35</v>
      </c>
      <c r="K4625" s="181" t="s">
        <v>225</v>
      </c>
      <c r="L4625" s="186" t="s">
        <v>225</v>
      </c>
      <c r="M4625" s="187" t="s">
        <v>225</v>
      </c>
      <c r="N4625" s="183" t="s">
        <v>36</v>
      </c>
      <c r="O4625" s="181" t="s">
        <v>7354</v>
      </c>
      <c r="P4625" s="184" t="s">
        <v>7090</v>
      </c>
      <c r="Q4625" s="185" t="s">
        <v>190</v>
      </c>
      <c r="R4625" s="181" t="s">
        <v>35</v>
      </c>
      <c r="S4625" s="181" t="s">
        <v>225</v>
      </c>
      <c r="T4625" s="186" t="s">
        <v>225</v>
      </c>
      <c r="U4625" s="187" t="s">
        <v>225</v>
      </c>
      <c r="V4625" s="188" t="str" cm="1">
        <f t="array" ref="V4625">IF(SUM(LEN(A4625:U4625))=0,"",IF(OR(OR(ISBLANK(E4625),SUM(LEN(B4625),LEN(C4625))=0),AND(NOT(D4625="Unknown"),ISBLANK(I4625)),AND(NOT(N4625="Unknown"),ISBLANK(Q4625))),"Missing Information", INDEX(Table15[Entire Service Line Classification], MATCH(SUMIFS(Table15[Unique ID],Table15[System-Owned Portion],D4625,Table15[If Material Anything Other than "Lead" in Column E,Was Material Ever Previously Lead?],F4625,Table15[Customer-Owned Portion],N4625),Table15[Unique ID],0),0)))</f>
        <v>Non-lead</v>
      </c>
      <c r="W4625" s="189"/>
    </row>
    <row r="4626" spans="1:23" s="190" customFormat="1" ht="56.25" x14ac:dyDescent="0.25">
      <c r="A4626" s="180" t="s">
        <v>225</v>
      </c>
      <c r="B4626" s="181" t="s">
        <v>8268</v>
      </c>
      <c r="C4626" s="182" t="s">
        <v>225</v>
      </c>
      <c r="D4626" s="183" t="s">
        <v>36</v>
      </c>
      <c r="E4626" s="181" t="s">
        <v>35</v>
      </c>
      <c r="F4626" s="183" t="s">
        <v>35</v>
      </c>
      <c r="G4626" s="181" t="s">
        <v>7388</v>
      </c>
      <c r="H4626" s="184" t="s">
        <v>7090</v>
      </c>
      <c r="I4626" s="185" t="s">
        <v>190</v>
      </c>
      <c r="J4626" s="181" t="s">
        <v>35</v>
      </c>
      <c r="K4626" s="181" t="s">
        <v>225</v>
      </c>
      <c r="L4626" s="186" t="s">
        <v>225</v>
      </c>
      <c r="M4626" s="187" t="s">
        <v>225</v>
      </c>
      <c r="N4626" s="183" t="s">
        <v>36</v>
      </c>
      <c r="O4626" s="181" t="s">
        <v>7388</v>
      </c>
      <c r="P4626" s="184" t="s">
        <v>7090</v>
      </c>
      <c r="Q4626" s="185" t="s">
        <v>190</v>
      </c>
      <c r="R4626" s="181" t="s">
        <v>35</v>
      </c>
      <c r="S4626" s="181" t="s">
        <v>225</v>
      </c>
      <c r="T4626" s="186" t="s">
        <v>225</v>
      </c>
      <c r="U4626" s="187" t="s">
        <v>225</v>
      </c>
      <c r="V4626" s="188" t="str" cm="1">
        <f t="array" ref="V4626">IF(SUM(LEN(A4626:U4626))=0,"",IF(OR(OR(ISBLANK(E4626),SUM(LEN(B4626),LEN(C4626))=0),AND(NOT(D4626="Unknown"),ISBLANK(I4626)),AND(NOT(N4626="Unknown"),ISBLANK(Q4626))),"Missing Information", INDEX(Table15[Entire Service Line Classification], MATCH(SUMIFS(Table15[Unique ID],Table15[System-Owned Portion],D4626,Table15[If Material Anything Other than "Lead" in Column E,Was Material Ever Previously Lead?],F4626,Table15[Customer-Owned Portion],N4626),Table15[Unique ID],0),0)))</f>
        <v>Non-lead</v>
      </c>
      <c r="W4626" s="189"/>
    </row>
    <row r="4627" spans="1:23" s="190" customFormat="1" ht="56.25" x14ac:dyDescent="0.25">
      <c r="A4627" s="180" t="s">
        <v>225</v>
      </c>
      <c r="B4627" s="181" t="s">
        <v>8269</v>
      </c>
      <c r="C4627" s="182" t="s">
        <v>225</v>
      </c>
      <c r="D4627" s="183" t="s">
        <v>36</v>
      </c>
      <c r="E4627" s="181" t="s">
        <v>35</v>
      </c>
      <c r="F4627" s="183" t="s">
        <v>35</v>
      </c>
      <c r="G4627" s="181" t="s">
        <v>7437</v>
      </c>
      <c r="H4627" s="184" t="s">
        <v>7092</v>
      </c>
      <c r="I4627" s="185" t="s">
        <v>190</v>
      </c>
      <c r="J4627" s="181" t="s">
        <v>35</v>
      </c>
      <c r="K4627" s="181" t="s">
        <v>225</v>
      </c>
      <c r="L4627" s="186" t="s">
        <v>225</v>
      </c>
      <c r="M4627" s="187" t="s">
        <v>225</v>
      </c>
      <c r="N4627" s="183" t="s">
        <v>36</v>
      </c>
      <c r="O4627" s="181" t="s">
        <v>7437</v>
      </c>
      <c r="P4627" s="184" t="s">
        <v>7092</v>
      </c>
      <c r="Q4627" s="185" t="s">
        <v>190</v>
      </c>
      <c r="R4627" s="181" t="s">
        <v>35</v>
      </c>
      <c r="S4627" s="181" t="s">
        <v>225</v>
      </c>
      <c r="T4627" s="186" t="s">
        <v>225</v>
      </c>
      <c r="U4627" s="187" t="s">
        <v>225</v>
      </c>
      <c r="V4627" s="188" t="str" cm="1">
        <f t="array" ref="V4627">IF(SUM(LEN(A4627:U4627))=0,"",IF(OR(OR(ISBLANK(E4627),SUM(LEN(B4627),LEN(C4627))=0),AND(NOT(D4627="Unknown"),ISBLANK(I4627)),AND(NOT(N4627="Unknown"),ISBLANK(Q4627))),"Missing Information", INDEX(Table15[Entire Service Line Classification], MATCH(SUMIFS(Table15[Unique ID],Table15[System-Owned Portion],D4627,Table15[If Material Anything Other than "Lead" in Column E,Was Material Ever Previously Lead?],F4627,Table15[Customer-Owned Portion],N4627),Table15[Unique ID],0),0)))</f>
        <v>Non-lead</v>
      </c>
      <c r="W4627" s="189"/>
    </row>
    <row r="4628" spans="1:23" s="190" customFormat="1" ht="56.25" x14ac:dyDescent="0.25">
      <c r="A4628" s="180" t="s">
        <v>225</v>
      </c>
      <c r="B4628" s="181" t="s">
        <v>8270</v>
      </c>
      <c r="C4628" s="182" t="s">
        <v>225</v>
      </c>
      <c r="D4628" s="183" t="s">
        <v>36</v>
      </c>
      <c r="E4628" s="181" t="s">
        <v>35</v>
      </c>
      <c r="F4628" s="183" t="s">
        <v>35</v>
      </c>
      <c r="G4628" s="181" t="s">
        <v>7393</v>
      </c>
      <c r="H4628" s="184" t="s">
        <v>7250</v>
      </c>
      <c r="I4628" s="185" t="s">
        <v>190</v>
      </c>
      <c r="J4628" s="181" t="s">
        <v>35</v>
      </c>
      <c r="K4628" s="181" t="s">
        <v>225</v>
      </c>
      <c r="L4628" s="186" t="s">
        <v>225</v>
      </c>
      <c r="M4628" s="187" t="s">
        <v>225</v>
      </c>
      <c r="N4628" s="183" t="s">
        <v>36</v>
      </c>
      <c r="O4628" s="181" t="s">
        <v>7393</v>
      </c>
      <c r="P4628" s="184" t="s">
        <v>7250</v>
      </c>
      <c r="Q4628" s="185" t="s">
        <v>190</v>
      </c>
      <c r="R4628" s="181" t="s">
        <v>35</v>
      </c>
      <c r="S4628" s="181" t="s">
        <v>225</v>
      </c>
      <c r="T4628" s="186" t="s">
        <v>225</v>
      </c>
      <c r="U4628" s="187" t="s">
        <v>225</v>
      </c>
      <c r="V4628" s="188" t="str" cm="1">
        <f t="array" ref="V4628">IF(SUM(LEN(A4628:U4628))=0,"",IF(OR(OR(ISBLANK(E4628),SUM(LEN(B4628),LEN(C4628))=0),AND(NOT(D4628="Unknown"),ISBLANK(I4628)),AND(NOT(N4628="Unknown"),ISBLANK(Q4628))),"Missing Information", INDEX(Table15[Entire Service Line Classification], MATCH(SUMIFS(Table15[Unique ID],Table15[System-Owned Portion],D4628,Table15[If Material Anything Other than "Lead" in Column E,Was Material Ever Previously Lead?],F4628,Table15[Customer-Owned Portion],N4628),Table15[Unique ID],0),0)))</f>
        <v>Non-lead</v>
      </c>
      <c r="W4628" s="189"/>
    </row>
    <row r="4629" spans="1:23" s="190" customFormat="1" ht="56.25" x14ac:dyDescent="0.25">
      <c r="A4629" s="180" t="s">
        <v>225</v>
      </c>
      <c r="B4629" s="181" t="s">
        <v>8271</v>
      </c>
      <c r="C4629" s="182" t="s">
        <v>225</v>
      </c>
      <c r="D4629" s="183" t="s">
        <v>36</v>
      </c>
      <c r="E4629" s="181" t="s">
        <v>35</v>
      </c>
      <c r="F4629" s="183" t="s">
        <v>35</v>
      </c>
      <c r="G4629" s="181" t="s">
        <v>7437</v>
      </c>
      <c r="H4629" s="184" t="s">
        <v>7121</v>
      </c>
      <c r="I4629" s="185" t="s">
        <v>190</v>
      </c>
      <c r="J4629" s="181" t="s">
        <v>35</v>
      </c>
      <c r="K4629" s="181" t="s">
        <v>225</v>
      </c>
      <c r="L4629" s="186" t="s">
        <v>225</v>
      </c>
      <c r="M4629" s="187" t="s">
        <v>225</v>
      </c>
      <c r="N4629" s="183" t="s">
        <v>36</v>
      </c>
      <c r="O4629" s="181" t="s">
        <v>7437</v>
      </c>
      <c r="P4629" s="184" t="s">
        <v>7121</v>
      </c>
      <c r="Q4629" s="185" t="s">
        <v>190</v>
      </c>
      <c r="R4629" s="181" t="s">
        <v>35</v>
      </c>
      <c r="S4629" s="181" t="s">
        <v>225</v>
      </c>
      <c r="T4629" s="186" t="s">
        <v>225</v>
      </c>
      <c r="U4629" s="187" t="s">
        <v>225</v>
      </c>
      <c r="V4629" s="188" t="str" cm="1">
        <f t="array" ref="V4629">IF(SUM(LEN(A4629:U4629))=0,"",IF(OR(OR(ISBLANK(E4629),SUM(LEN(B4629),LEN(C4629))=0),AND(NOT(D4629="Unknown"),ISBLANK(I4629)),AND(NOT(N4629="Unknown"),ISBLANK(Q4629))),"Missing Information", INDEX(Table15[Entire Service Line Classification], MATCH(SUMIFS(Table15[Unique ID],Table15[System-Owned Portion],D4629,Table15[If Material Anything Other than "Lead" in Column E,Was Material Ever Previously Lead?],F4629,Table15[Customer-Owned Portion],N4629),Table15[Unique ID],0),0)))</f>
        <v>Non-lead</v>
      </c>
      <c r="W4629" s="189"/>
    </row>
    <row r="4630" spans="1:23" s="190" customFormat="1" ht="56.25" x14ac:dyDescent="0.25">
      <c r="A4630" s="180" t="s">
        <v>225</v>
      </c>
      <c r="B4630" s="181" t="s">
        <v>8272</v>
      </c>
      <c r="C4630" s="182" t="s">
        <v>225</v>
      </c>
      <c r="D4630" s="183" t="s">
        <v>36</v>
      </c>
      <c r="E4630" s="181" t="s">
        <v>35</v>
      </c>
      <c r="F4630" s="183" t="s">
        <v>35</v>
      </c>
      <c r="G4630" s="181" t="s">
        <v>7393</v>
      </c>
      <c r="H4630" s="184" t="s">
        <v>7355</v>
      </c>
      <c r="I4630" s="185" t="s">
        <v>190</v>
      </c>
      <c r="J4630" s="181" t="s">
        <v>35</v>
      </c>
      <c r="K4630" s="181" t="s">
        <v>225</v>
      </c>
      <c r="L4630" s="186" t="s">
        <v>225</v>
      </c>
      <c r="M4630" s="187" t="s">
        <v>225</v>
      </c>
      <c r="N4630" s="183" t="s">
        <v>36</v>
      </c>
      <c r="O4630" s="181" t="s">
        <v>7393</v>
      </c>
      <c r="P4630" s="184" t="s">
        <v>7355</v>
      </c>
      <c r="Q4630" s="185" t="s">
        <v>190</v>
      </c>
      <c r="R4630" s="181" t="s">
        <v>35</v>
      </c>
      <c r="S4630" s="181" t="s">
        <v>225</v>
      </c>
      <c r="T4630" s="186" t="s">
        <v>225</v>
      </c>
      <c r="U4630" s="187" t="s">
        <v>225</v>
      </c>
      <c r="V4630" s="188" t="str" cm="1">
        <f t="array" ref="V4630">IF(SUM(LEN(A4630:U4630))=0,"",IF(OR(OR(ISBLANK(E4630),SUM(LEN(B4630),LEN(C4630))=0),AND(NOT(D4630="Unknown"),ISBLANK(I4630)),AND(NOT(N4630="Unknown"),ISBLANK(Q4630))),"Missing Information", INDEX(Table15[Entire Service Line Classification], MATCH(SUMIFS(Table15[Unique ID],Table15[System-Owned Portion],D4630,Table15[If Material Anything Other than "Lead" in Column E,Was Material Ever Previously Lead?],F4630,Table15[Customer-Owned Portion],N4630),Table15[Unique ID],0),0)))</f>
        <v>Non-lead</v>
      </c>
      <c r="W4630" s="189"/>
    </row>
    <row r="4631" spans="1:23" s="190" customFormat="1" ht="56.25" x14ac:dyDescent="0.25">
      <c r="A4631" s="180" t="s">
        <v>225</v>
      </c>
      <c r="B4631" s="181" t="s">
        <v>8273</v>
      </c>
      <c r="C4631" s="182" t="s">
        <v>225</v>
      </c>
      <c r="D4631" s="183" t="s">
        <v>36</v>
      </c>
      <c r="E4631" s="181" t="s">
        <v>35</v>
      </c>
      <c r="F4631" s="183" t="s">
        <v>35</v>
      </c>
      <c r="G4631" s="181" t="s">
        <v>7437</v>
      </c>
      <c r="H4631" s="184" t="s">
        <v>7092</v>
      </c>
      <c r="I4631" s="185" t="s">
        <v>190</v>
      </c>
      <c r="J4631" s="181" t="s">
        <v>35</v>
      </c>
      <c r="K4631" s="181" t="s">
        <v>225</v>
      </c>
      <c r="L4631" s="186" t="s">
        <v>225</v>
      </c>
      <c r="M4631" s="187" t="s">
        <v>225</v>
      </c>
      <c r="N4631" s="183" t="s">
        <v>36</v>
      </c>
      <c r="O4631" s="181" t="s">
        <v>7437</v>
      </c>
      <c r="P4631" s="184" t="s">
        <v>7092</v>
      </c>
      <c r="Q4631" s="185" t="s">
        <v>190</v>
      </c>
      <c r="R4631" s="181" t="s">
        <v>35</v>
      </c>
      <c r="S4631" s="181" t="s">
        <v>225</v>
      </c>
      <c r="T4631" s="186" t="s">
        <v>225</v>
      </c>
      <c r="U4631" s="187" t="s">
        <v>225</v>
      </c>
      <c r="V4631" s="188" t="str" cm="1">
        <f t="array" ref="V4631">IF(SUM(LEN(A4631:U4631))=0,"",IF(OR(OR(ISBLANK(E4631),SUM(LEN(B4631),LEN(C4631))=0),AND(NOT(D4631="Unknown"),ISBLANK(I4631)),AND(NOT(N4631="Unknown"),ISBLANK(Q4631))),"Missing Information", INDEX(Table15[Entire Service Line Classification], MATCH(SUMIFS(Table15[Unique ID],Table15[System-Owned Portion],D4631,Table15[If Material Anything Other than "Lead" in Column E,Was Material Ever Previously Lead?],F4631,Table15[Customer-Owned Portion],N4631),Table15[Unique ID],0),0)))</f>
        <v>Non-lead</v>
      </c>
      <c r="W4631" s="189"/>
    </row>
    <row r="4632" spans="1:23" s="190" customFormat="1" ht="56.25" x14ac:dyDescent="0.25">
      <c r="A4632" s="180" t="s">
        <v>225</v>
      </c>
      <c r="B4632" s="181" t="s">
        <v>8274</v>
      </c>
      <c r="C4632" s="182" t="s">
        <v>225</v>
      </c>
      <c r="D4632" s="183" t="s">
        <v>36</v>
      </c>
      <c r="E4632" s="181" t="s">
        <v>35</v>
      </c>
      <c r="F4632" s="183" t="s">
        <v>35</v>
      </c>
      <c r="G4632" s="181" t="s">
        <v>7393</v>
      </c>
      <c r="H4632" s="184" t="s">
        <v>7355</v>
      </c>
      <c r="I4632" s="185" t="s">
        <v>190</v>
      </c>
      <c r="J4632" s="181" t="s">
        <v>35</v>
      </c>
      <c r="K4632" s="181" t="s">
        <v>225</v>
      </c>
      <c r="L4632" s="186" t="s">
        <v>225</v>
      </c>
      <c r="M4632" s="187" t="s">
        <v>225</v>
      </c>
      <c r="N4632" s="183" t="s">
        <v>36</v>
      </c>
      <c r="O4632" s="181" t="s">
        <v>7393</v>
      </c>
      <c r="P4632" s="184" t="s">
        <v>7355</v>
      </c>
      <c r="Q4632" s="185" t="s">
        <v>190</v>
      </c>
      <c r="R4632" s="181" t="s">
        <v>35</v>
      </c>
      <c r="S4632" s="181" t="s">
        <v>225</v>
      </c>
      <c r="T4632" s="186" t="s">
        <v>225</v>
      </c>
      <c r="U4632" s="187" t="s">
        <v>225</v>
      </c>
      <c r="V4632" s="188" t="str" cm="1">
        <f t="array" ref="V4632">IF(SUM(LEN(A4632:U4632))=0,"",IF(OR(OR(ISBLANK(E4632),SUM(LEN(B4632),LEN(C4632))=0),AND(NOT(D4632="Unknown"),ISBLANK(I4632)),AND(NOT(N4632="Unknown"),ISBLANK(Q4632))),"Missing Information", INDEX(Table15[Entire Service Line Classification], MATCH(SUMIFS(Table15[Unique ID],Table15[System-Owned Portion],D4632,Table15[If Material Anything Other than "Lead" in Column E,Was Material Ever Previously Lead?],F4632,Table15[Customer-Owned Portion],N4632),Table15[Unique ID],0),0)))</f>
        <v>Non-lead</v>
      </c>
      <c r="W4632" s="189"/>
    </row>
    <row r="4633" spans="1:23" s="190" customFormat="1" ht="56.25" x14ac:dyDescent="0.25">
      <c r="A4633" s="180" t="s">
        <v>225</v>
      </c>
      <c r="B4633" s="181" t="s">
        <v>8275</v>
      </c>
      <c r="C4633" s="182" t="s">
        <v>225</v>
      </c>
      <c r="D4633" s="183" t="s">
        <v>36</v>
      </c>
      <c r="E4633" s="181" t="s">
        <v>35</v>
      </c>
      <c r="F4633" s="183" t="s">
        <v>35</v>
      </c>
      <c r="G4633" s="181" t="s">
        <v>7603</v>
      </c>
      <c r="H4633" s="184" t="s">
        <v>7090</v>
      </c>
      <c r="I4633" s="185" t="s">
        <v>190</v>
      </c>
      <c r="J4633" s="181" t="s">
        <v>35</v>
      </c>
      <c r="K4633" s="181" t="s">
        <v>225</v>
      </c>
      <c r="L4633" s="186" t="s">
        <v>225</v>
      </c>
      <c r="M4633" s="187" t="s">
        <v>225</v>
      </c>
      <c r="N4633" s="183" t="s">
        <v>36</v>
      </c>
      <c r="O4633" s="181" t="s">
        <v>7603</v>
      </c>
      <c r="P4633" s="184" t="s">
        <v>7090</v>
      </c>
      <c r="Q4633" s="185" t="s">
        <v>190</v>
      </c>
      <c r="R4633" s="181" t="s">
        <v>35</v>
      </c>
      <c r="S4633" s="181" t="s">
        <v>225</v>
      </c>
      <c r="T4633" s="186" t="s">
        <v>225</v>
      </c>
      <c r="U4633" s="187" t="s">
        <v>225</v>
      </c>
      <c r="V4633" s="188" t="str" cm="1">
        <f t="array" ref="V4633">IF(SUM(LEN(A4633:U4633))=0,"",IF(OR(OR(ISBLANK(E4633),SUM(LEN(B4633),LEN(C4633))=0),AND(NOT(D4633="Unknown"),ISBLANK(I4633)),AND(NOT(N4633="Unknown"),ISBLANK(Q4633))),"Missing Information", INDEX(Table15[Entire Service Line Classification], MATCH(SUMIFS(Table15[Unique ID],Table15[System-Owned Portion],D4633,Table15[If Material Anything Other than "Lead" in Column E,Was Material Ever Previously Lead?],F4633,Table15[Customer-Owned Portion],N4633),Table15[Unique ID],0),0)))</f>
        <v>Non-lead</v>
      </c>
      <c r="W4633" s="189"/>
    </row>
    <row r="4634" spans="1:23" s="190" customFormat="1" ht="56.25" x14ac:dyDescent="0.25">
      <c r="A4634" s="180" t="s">
        <v>225</v>
      </c>
      <c r="B4634" s="181" t="s">
        <v>8276</v>
      </c>
      <c r="C4634" s="182" t="s">
        <v>225</v>
      </c>
      <c r="D4634" s="183" t="s">
        <v>36</v>
      </c>
      <c r="E4634" s="181" t="s">
        <v>35</v>
      </c>
      <c r="F4634" s="183" t="s">
        <v>35</v>
      </c>
      <c r="G4634" s="181" t="s">
        <v>7350</v>
      </c>
      <c r="H4634" s="184" t="s">
        <v>7090</v>
      </c>
      <c r="I4634" s="185" t="s">
        <v>190</v>
      </c>
      <c r="J4634" s="181" t="s">
        <v>35</v>
      </c>
      <c r="K4634" s="181" t="s">
        <v>225</v>
      </c>
      <c r="L4634" s="186" t="s">
        <v>225</v>
      </c>
      <c r="M4634" s="187" t="s">
        <v>225</v>
      </c>
      <c r="N4634" s="183" t="s">
        <v>36</v>
      </c>
      <c r="O4634" s="181" t="s">
        <v>7350</v>
      </c>
      <c r="P4634" s="184" t="s">
        <v>7090</v>
      </c>
      <c r="Q4634" s="185" t="s">
        <v>190</v>
      </c>
      <c r="R4634" s="181" t="s">
        <v>35</v>
      </c>
      <c r="S4634" s="181" t="s">
        <v>225</v>
      </c>
      <c r="T4634" s="186" t="s">
        <v>225</v>
      </c>
      <c r="U4634" s="187" t="s">
        <v>225</v>
      </c>
      <c r="V4634" s="188" t="str" cm="1">
        <f t="array" ref="V4634">IF(SUM(LEN(A4634:U4634))=0,"",IF(OR(OR(ISBLANK(E4634),SUM(LEN(B4634),LEN(C4634))=0),AND(NOT(D4634="Unknown"),ISBLANK(I4634)),AND(NOT(N4634="Unknown"),ISBLANK(Q4634))),"Missing Information", INDEX(Table15[Entire Service Line Classification], MATCH(SUMIFS(Table15[Unique ID],Table15[System-Owned Portion],D4634,Table15[If Material Anything Other than "Lead" in Column E,Was Material Ever Previously Lead?],F4634,Table15[Customer-Owned Portion],N4634),Table15[Unique ID],0),0)))</f>
        <v>Non-lead</v>
      </c>
      <c r="W4634" s="189"/>
    </row>
    <row r="4635" spans="1:23" s="190" customFormat="1" ht="56.25" x14ac:dyDescent="0.25">
      <c r="A4635" s="180" t="s">
        <v>225</v>
      </c>
      <c r="B4635" s="181" t="s">
        <v>8277</v>
      </c>
      <c r="C4635" s="182" t="s">
        <v>225</v>
      </c>
      <c r="D4635" s="183" t="s">
        <v>36</v>
      </c>
      <c r="E4635" s="181" t="s">
        <v>35</v>
      </c>
      <c r="F4635" s="183" t="s">
        <v>35</v>
      </c>
      <c r="G4635" s="181" t="s">
        <v>7352</v>
      </c>
      <c r="H4635" s="184" t="s">
        <v>7090</v>
      </c>
      <c r="I4635" s="185" t="s">
        <v>190</v>
      </c>
      <c r="J4635" s="181" t="s">
        <v>35</v>
      </c>
      <c r="K4635" s="181" t="s">
        <v>225</v>
      </c>
      <c r="L4635" s="186" t="s">
        <v>225</v>
      </c>
      <c r="M4635" s="187" t="s">
        <v>225</v>
      </c>
      <c r="N4635" s="183" t="s">
        <v>36</v>
      </c>
      <c r="O4635" s="181" t="s">
        <v>7352</v>
      </c>
      <c r="P4635" s="184" t="s">
        <v>7090</v>
      </c>
      <c r="Q4635" s="185" t="s">
        <v>190</v>
      </c>
      <c r="R4635" s="181" t="s">
        <v>35</v>
      </c>
      <c r="S4635" s="181" t="s">
        <v>225</v>
      </c>
      <c r="T4635" s="186" t="s">
        <v>225</v>
      </c>
      <c r="U4635" s="187" t="s">
        <v>225</v>
      </c>
      <c r="V4635" s="188" t="str" cm="1">
        <f t="array" ref="V4635">IF(SUM(LEN(A4635:U4635))=0,"",IF(OR(OR(ISBLANK(E4635),SUM(LEN(B4635),LEN(C4635))=0),AND(NOT(D4635="Unknown"),ISBLANK(I4635)),AND(NOT(N4635="Unknown"),ISBLANK(Q4635))),"Missing Information", INDEX(Table15[Entire Service Line Classification], MATCH(SUMIFS(Table15[Unique ID],Table15[System-Owned Portion],D4635,Table15[If Material Anything Other than "Lead" in Column E,Was Material Ever Previously Lead?],F4635,Table15[Customer-Owned Portion],N4635),Table15[Unique ID],0),0)))</f>
        <v>Non-lead</v>
      </c>
      <c r="W4635" s="189"/>
    </row>
    <row r="4636" spans="1:23" s="190" customFormat="1" ht="56.25" x14ac:dyDescent="0.25">
      <c r="A4636" s="180" t="s">
        <v>225</v>
      </c>
      <c r="B4636" s="181" t="s">
        <v>8278</v>
      </c>
      <c r="C4636" s="182" t="s">
        <v>225</v>
      </c>
      <c r="D4636" s="183" t="s">
        <v>36</v>
      </c>
      <c r="E4636" s="181" t="s">
        <v>35</v>
      </c>
      <c r="F4636" s="183" t="s">
        <v>35</v>
      </c>
      <c r="G4636" s="181" t="s">
        <v>7437</v>
      </c>
      <c r="H4636" s="184" t="s">
        <v>7090</v>
      </c>
      <c r="I4636" s="185" t="s">
        <v>190</v>
      </c>
      <c r="J4636" s="181" t="s">
        <v>35</v>
      </c>
      <c r="K4636" s="181" t="s">
        <v>225</v>
      </c>
      <c r="L4636" s="186" t="s">
        <v>225</v>
      </c>
      <c r="M4636" s="187" t="s">
        <v>225</v>
      </c>
      <c r="N4636" s="183" t="s">
        <v>36</v>
      </c>
      <c r="O4636" s="181" t="s">
        <v>7437</v>
      </c>
      <c r="P4636" s="184" t="s">
        <v>7090</v>
      </c>
      <c r="Q4636" s="185" t="s">
        <v>190</v>
      </c>
      <c r="R4636" s="181" t="s">
        <v>35</v>
      </c>
      <c r="S4636" s="181" t="s">
        <v>225</v>
      </c>
      <c r="T4636" s="186" t="s">
        <v>225</v>
      </c>
      <c r="U4636" s="187" t="s">
        <v>225</v>
      </c>
      <c r="V4636" s="188" t="str" cm="1">
        <f t="array" ref="V4636">IF(SUM(LEN(A4636:U4636))=0,"",IF(OR(OR(ISBLANK(E4636),SUM(LEN(B4636),LEN(C4636))=0),AND(NOT(D4636="Unknown"),ISBLANK(I4636)),AND(NOT(N4636="Unknown"),ISBLANK(Q4636))),"Missing Information", INDEX(Table15[Entire Service Line Classification], MATCH(SUMIFS(Table15[Unique ID],Table15[System-Owned Portion],D4636,Table15[If Material Anything Other than "Lead" in Column E,Was Material Ever Previously Lead?],F4636,Table15[Customer-Owned Portion],N4636),Table15[Unique ID],0),0)))</f>
        <v>Non-lead</v>
      </c>
      <c r="W4636" s="189"/>
    </row>
    <row r="4637" spans="1:23" s="190" customFormat="1" ht="56.25" x14ac:dyDescent="0.25">
      <c r="A4637" s="180" t="s">
        <v>225</v>
      </c>
      <c r="B4637" s="181" t="s">
        <v>8279</v>
      </c>
      <c r="C4637" s="182" t="s">
        <v>225</v>
      </c>
      <c r="D4637" s="183" t="s">
        <v>36</v>
      </c>
      <c r="E4637" s="181" t="s">
        <v>35</v>
      </c>
      <c r="F4637" s="183" t="s">
        <v>35</v>
      </c>
      <c r="G4637" s="181" t="s">
        <v>7442</v>
      </c>
      <c r="H4637" s="184" t="s">
        <v>7090</v>
      </c>
      <c r="I4637" s="185" t="s">
        <v>190</v>
      </c>
      <c r="J4637" s="181" t="s">
        <v>35</v>
      </c>
      <c r="K4637" s="181" t="s">
        <v>225</v>
      </c>
      <c r="L4637" s="186" t="s">
        <v>225</v>
      </c>
      <c r="M4637" s="187" t="s">
        <v>225</v>
      </c>
      <c r="N4637" s="183" t="s">
        <v>36</v>
      </c>
      <c r="O4637" s="181" t="s">
        <v>7442</v>
      </c>
      <c r="P4637" s="184" t="s">
        <v>7090</v>
      </c>
      <c r="Q4637" s="185" t="s">
        <v>190</v>
      </c>
      <c r="R4637" s="181" t="s">
        <v>35</v>
      </c>
      <c r="S4637" s="181" t="s">
        <v>225</v>
      </c>
      <c r="T4637" s="186" t="s">
        <v>225</v>
      </c>
      <c r="U4637" s="187" t="s">
        <v>225</v>
      </c>
      <c r="V4637" s="188" t="str" cm="1">
        <f t="array" ref="V4637">IF(SUM(LEN(A4637:U4637))=0,"",IF(OR(OR(ISBLANK(E4637),SUM(LEN(B4637),LEN(C4637))=0),AND(NOT(D4637="Unknown"),ISBLANK(I4637)),AND(NOT(N4637="Unknown"),ISBLANK(Q4637))),"Missing Information", INDEX(Table15[Entire Service Line Classification], MATCH(SUMIFS(Table15[Unique ID],Table15[System-Owned Portion],D4637,Table15[If Material Anything Other than "Lead" in Column E,Was Material Ever Previously Lead?],F4637,Table15[Customer-Owned Portion],N4637),Table15[Unique ID],0),0)))</f>
        <v>Non-lead</v>
      </c>
      <c r="W4637" s="189"/>
    </row>
    <row r="4638" spans="1:23" s="190" customFormat="1" ht="56.25" x14ac:dyDescent="0.25">
      <c r="A4638" s="180" t="s">
        <v>225</v>
      </c>
      <c r="B4638" s="181" t="s">
        <v>8280</v>
      </c>
      <c r="C4638" s="182" t="s">
        <v>225</v>
      </c>
      <c r="D4638" s="183" t="s">
        <v>36</v>
      </c>
      <c r="E4638" s="181" t="s">
        <v>35</v>
      </c>
      <c r="F4638" s="183" t="s">
        <v>35</v>
      </c>
      <c r="G4638" s="181" t="s">
        <v>7442</v>
      </c>
      <c r="H4638" s="184" t="s">
        <v>7090</v>
      </c>
      <c r="I4638" s="185" t="s">
        <v>190</v>
      </c>
      <c r="J4638" s="181" t="s">
        <v>35</v>
      </c>
      <c r="K4638" s="181" t="s">
        <v>225</v>
      </c>
      <c r="L4638" s="186" t="s">
        <v>225</v>
      </c>
      <c r="M4638" s="187" t="s">
        <v>225</v>
      </c>
      <c r="N4638" s="183" t="s">
        <v>36</v>
      </c>
      <c r="O4638" s="181" t="s">
        <v>7442</v>
      </c>
      <c r="P4638" s="184" t="s">
        <v>7090</v>
      </c>
      <c r="Q4638" s="185" t="s">
        <v>190</v>
      </c>
      <c r="R4638" s="181" t="s">
        <v>35</v>
      </c>
      <c r="S4638" s="181" t="s">
        <v>225</v>
      </c>
      <c r="T4638" s="186" t="s">
        <v>225</v>
      </c>
      <c r="U4638" s="187" t="s">
        <v>225</v>
      </c>
      <c r="V4638" s="188" t="str" cm="1">
        <f t="array" ref="V4638">IF(SUM(LEN(A4638:U4638))=0,"",IF(OR(OR(ISBLANK(E4638),SUM(LEN(B4638),LEN(C4638))=0),AND(NOT(D4638="Unknown"),ISBLANK(I4638)),AND(NOT(N4638="Unknown"),ISBLANK(Q4638))),"Missing Information", INDEX(Table15[Entire Service Line Classification], MATCH(SUMIFS(Table15[Unique ID],Table15[System-Owned Portion],D4638,Table15[If Material Anything Other than "Lead" in Column E,Was Material Ever Previously Lead?],F4638,Table15[Customer-Owned Portion],N4638),Table15[Unique ID],0),0)))</f>
        <v>Non-lead</v>
      </c>
      <c r="W4638" s="189"/>
    </row>
    <row r="4639" spans="1:23" s="190" customFormat="1" ht="56.25" x14ac:dyDescent="0.25">
      <c r="A4639" s="180" t="s">
        <v>225</v>
      </c>
      <c r="B4639" s="181" t="s">
        <v>8281</v>
      </c>
      <c r="C4639" s="182" t="s">
        <v>225</v>
      </c>
      <c r="D4639" s="183" t="s">
        <v>36</v>
      </c>
      <c r="E4639" s="181" t="s">
        <v>35</v>
      </c>
      <c r="F4639" s="183" t="s">
        <v>35</v>
      </c>
      <c r="G4639" s="181" t="s">
        <v>7442</v>
      </c>
      <c r="H4639" s="184" t="s">
        <v>7090</v>
      </c>
      <c r="I4639" s="185" t="s">
        <v>190</v>
      </c>
      <c r="J4639" s="181" t="s">
        <v>35</v>
      </c>
      <c r="K4639" s="181" t="s">
        <v>225</v>
      </c>
      <c r="L4639" s="186" t="s">
        <v>225</v>
      </c>
      <c r="M4639" s="187" t="s">
        <v>225</v>
      </c>
      <c r="N4639" s="183" t="s">
        <v>36</v>
      </c>
      <c r="O4639" s="181" t="s">
        <v>7442</v>
      </c>
      <c r="P4639" s="184" t="s">
        <v>7090</v>
      </c>
      <c r="Q4639" s="185" t="s">
        <v>190</v>
      </c>
      <c r="R4639" s="181" t="s">
        <v>35</v>
      </c>
      <c r="S4639" s="181" t="s">
        <v>225</v>
      </c>
      <c r="T4639" s="186" t="s">
        <v>225</v>
      </c>
      <c r="U4639" s="187" t="s">
        <v>225</v>
      </c>
      <c r="V4639" s="188" t="str" cm="1">
        <f t="array" ref="V4639">IF(SUM(LEN(A4639:U4639))=0,"",IF(OR(OR(ISBLANK(E4639),SUM(LEN(B4639),LEN(C4639))=0),AND(NOT(D4639="Unknown"),ISBLANK(I4639)),AND(NOT(N4639="Unknown"),ISBLANK(Q4639))),"Missing Information", INDEX(Table15[Entire Service Line Classification], MATCH(SUMIFS(Table15[Unique ID],Table15[System-Owned Portion],D4639,Table15[If Material Anything Other than "Lead" in Column E,Was Material Ever Previously Lead?],F4639,Table15[Customer-Owned Portion],N4639),Table15[Unique ID],0),0)))</f>
        <v>Non-lead</v>
      </c>
      <c r="W4639" s="189"/>
    </row>
    <row r="4640" spans="1:23" s="190" customFormat="1" ht="56.25" x14ac:dyDescent="0.25">
      <c r="A4640" s="180" t="s">
        <v>225</v>
      </c>
      <c r="B4640" s="181" t="s">
        <v>8282</v>
      </c>
      <c r="C4640" s="182" t="s">
        <v>225</v>
      </c>
      <c r="D4640" s="183" t="s">
        <v>36</v>
      </c>
      <c r="E4640" s="181" t="s">
        <v>35</v>
      </c>
      <c r="F4640" s="183" t="s">
        <v>35</v>
      </c>
      <c r="G4640" s="181" t="s">
        <v>7437</v>
      </c>
      <c r="H4640" s="184" t="s">
        <v>7090</v>
      </c>
      <c r="I4640" s="185" t="s">
        <v>190</v>
      </c>
      <c r="J4640" s="181" t="s">
        <v>35</v>
      </c>
      <c r="K4640" s="181" t="s">
        <v>225</v>
      </c>
      <c r="L4640" s="186" t="s">
        <v>225</v>
      </c>
      <c r="M4640" s="187" t="s">
        <v>225</v>
      </c>
      <c r="N4640" s="183" t="s">
        <v>36</v>
      </c>
      <c r="O4640" s="181" t="s">
        <v>7437</v>
      </c>
      <c r="P4640" s="184" t="s">
        <v>7090</v>
      </c>
      <c r="Q4640" s="185" t="s">
        <v>190</v>
      </c>
      <c r="R4640" s="181" t="s">
        <v>35</v>
      </c>
      <c r="S4640" s="181" t="s">
        <v>225</v>
      </c>
      <c r="T4640" s="186" t="s">
        <v>225</v>
      </c>
      <c r="U4640" s="187" t="s">
        <v>225</v>
      </c>
      <c r="V4640" s="188" t="str" cm="1">
        <f t="array" ref="V4640">IF(SUM(LEN(A4640:U4640))=0,"",IF(OR(OR(ISBLANK(E4640),SUM(LEN(B4640),LEN(C4640))=0),AND(NOT(D4640="Unknown"),ISBLANK(I4640)),AND(NOT(N4640="Unknown"),ISBLANK(Q4640))),"Missing Information", INDEX(Table15[Entire Service Line Classification], MATCH(SUMIFS(Table15[Unique ID],Table15[System-Owned Portion],D4640,Table15[If Material Anything Other than "Lead" in Column E,Was Material Ever Previously Lead?],F4640,Table15[Customer-Owned Portion],N4640),Table15[Unique ID],0),0)))</f>
        <v>Non-lead</v>
      </c>
      <c r="W4640" s="189"/>
    </row>
    <row r="4641" spans="1:23" s="190" customFormat="1" ht="56.25" x14ac:dyDescent="0.25">
      <c r="A4641" s="180" t="s">
        <v>225</v>
      </c>
      <c r="B4641" s="181" t="s">
        <v>8283</v>
      </c>
      <c r="C4641" s="182" t="s">
        <v>225</v>
      </c>
      <c r="D4641" s="183" t="s">
        <v>36</v>
      </c>
      <c r="E4641" s="181" t="s">
        <v>35</v>
      </c>
      <c r="F4641" s="183" t="s">
        <v>35</v>
      </c>
      <c r="G4641" s="181" t="s">
        <v>7437</v>
      </c>
      <c r="H4641" s="184" t="s">
        <v>7090</v>
      </c>
      <c r="I4641" s="185" t="s">
        <v>190</v>
      </c>
      <c r="J4641" s="181" t="s">
        <v>35</v>
      </c>
      <c r="K4641" s="181" t="s">
        <v>225</v>
      </c>
      <c r="L4641" s="186" t="s">
        <v>225</v>
      </c>
      <c r="M4641" s="187" t="s">
        <v>225</v>
      </c>
      <c r="N4641" s="183" t="s">
        <v>36</v>
      </c>
      <c r="O4641" s="181" t="s">
        <v>7437</v>
      </c>
      <c r="P4641" s="184" t="s">
        <v>7090</v>
      </c>
      <c r="Q4641" s="185" t="s">
        <v>190</v>
      </c>
      <c r="R4641" s="181" t="s">
        <v>35</v>
      </c>
      <c r="S4641" s="181" t="s">
        <v>225</v>
      </c>
      <c r="T4641" s="186" t="s">
        <v>225</v>
      </c>
      <c r="U4641" s="187" t="s">
        <v>225</v>
      </c>
      <c r="V4641" s="188" t="str" cm="1">
        <f t="array" ref="V4641">IF(SUM(LEN(A4641:U4641))=0,"",IF(OR(OR(ISBLANK(E4641),SUM(LEN(B4641),LEN(C4641))=0),AND(NOT(D4641="Unknown"),ISBLANK(I4641)),AND(NOT(N4641="Unknown"),ISBLANK(Q4641))),"Missing Information", INDEX(Table15[Entire Service Line Classification], MATCH(SUMIFS(Table15[Unique ID],Table15[System-Owned Portion],D4641,Table15[If Material Anything Other than "Lead" in Column E,Was Material Ever Previously Lead?],F4641,Table15[Customer-Owned Portion],N4641),Table15[Unique ID],0),0)))</f>
        <v>Non-lead</v>
      </c>
      <c r="W4641" s="189"/>
    </row>
    <row r="4642" spans="1:23" s="190" customFormat="1" ht="56.25" x14ac:dyDescent="0.25">
      <c r="A4642" s="180" t="s">
        <v>225</v>
      </c>
      <c r="B4642" s="181" t="s">
        <v>8284</v>
      </c>
      <c r="C4642" s="182" t="s">
        <v>225</v>
      </c>
      <c r="D4642" s="183" t="s">
        <v>36</v>
      </c>
      <c r="E4642" s="181" t="s">
        <v>35</v>
      </c>
      <c r="F4642" s="183" t="s">
        <v>35</v>
      </c>
      <c r="G4642" s="181" t="s">
        <v>7437</v>
      </c>
      <c r="H4642" s="184" t="s">
        <v>7090</v>
      </c>
      <c r="I4642" s="185" t="s">
        <v>190</v>
      </c>
      <c r="J4642" s="181" t="s">
        <v>35</v>
      </c>
      <c r="K4642" s="181" t="s">
        <v>225</v>
      </c>
      <c r="L4642" s="186" t="s">
        <v>225</v>
      </c>
      <c r="M4642" s="187" t="s">
        <v>225</v>
      </c>
      <c r="N4642" s="183" t="s">
        <v>36</v>
      </c>
      <c r="O4642" s="181" t="s">
        <v>7437</v>
      </c>
      <c r="P4642" s="184" t="s">
        <v>7090</v>
      </c>
      <c r="Q4642" s="185" t="s">
        <v>190</v>
      </c>
      <c r="R4642" s="181" t="s">
        <v>35</v>
      </c>
      <c r="S4642" s="181" t="s">
        <v>225</v>
      </c>
      <c r="T4642" s="186" t="s">
        <v>225</v>
      </c>
      <c r="U4642" s="187" t="s">
        <v>225</v>
      </c>
      <c r="V4642" s="188" t="str" cm="1">
        <f t="array" ref="V4642">IF(SUM(LEN(A4642:U4642))=0,"",IF(OR(OR(ISBLANK(E4642),SUM(LEN(B4642),LEN(C4642))=0),AND(NOT(D4642="Unknown"),ISBLANK(I4642)),AND(NOT(N4642="Unknown"),ISBLANK(Q4642))),"Missing Information", INDEX(Table15[Entire Service Line Classification], MATCH(SUMIFS(Table15[Unique ID],Table15[System-Owned Portion],D4642,Table15[If Material Anything Other than "Lead" in Column E,Was Material Ever Previously Lead?],F4642,Table15[Customer-Owned Portion],N4642),Table15[Unique ID],0),0)))</f>
        <v>Non-lead</v>
      </c>
      <c r="W4642" s="189"/>
    </row>
    <row r="4643" spans="1:23" s="190" customFormat="1" ht="56.25" x14ac:dyDescent="0.25">
      <c r="A4643" s="180" t="s">
        <v>225</v>
      </c>
      <c r="B4643" s="181" t="s">
        <v>8285</v>
      </c>
      <c r="C4643" s="182" t="s">
        <v>225</v>
      </c>
      <c r="D4643" s="183" t="s">
        <v>36</v>
      </c>
      <c r="E4643" s="181" t="s">
        <v>35</v>
      </c>
      <c r="F4643" s="183" t="s">
        <v>35</v>
      </c>
      <c r="G4643" s="181" t="s">
        <v>7437</v>
      </c>
      <c r="H4643" s="184" t="s">
        <v>7090</v>
      </c>
      <c r="I4643" s="185" t="s">
        <v>190</v>
      </c>
      <c r="J4643" s="181" t="s">
        <v>35</v>
      </c>
      <c r="K4643" s="181" t="s">
        <v>225</v>
      </c>
      <c r="L4643" s="186" t="s">
        <v>225</v>
      </c>
      <c r="M4643" s="187" t="s">
        <v>225</v>
      </c>
      <c r="N4643" s="183" t="s">
        <v>36</v>
      </c>
      <c r="O4643" s="181" t="s">
        <v>7437</v>
      </c>
      <c r="P4643" s="184" t="s">
        <v>7090</v>
      </c>
      <c r="Q4643" s="185" t="s">
        <v>190</v>
      </c>
      <c r="R4643" s="181" t="s">
        <v>35</v>
      </c>
      <c r="S4643" s="181" t="s">
        <v>225</v>
      </c>
      <c r="T4643" s="186" t="s">
        <v>225</v>
      </c>
      <c r="U4643" s="187" t="s">
        <v>225</v>
      </c>
      <c r="V4643" s="188" t="str" cm="1">
        <f t="array" ref="V4643">IF(SUM(LEN(A4643:U4643))=0,"",IF(OR(OR(ISBLANK(E4643),SUM(LEN(B4643),LEN(C4643))=0),AND(NOT(D4643="Unknown"),ISBLANK(I4643)),AND(NOT(N4643="Unknown"),ISBLANK(Q4643))),"Missing Information", INDEX(Table15[Entire Service Line Classification], MATCH(SUMIFS(Table15[Unique ID],Table15[System-Owned Portion],D4643,Table15[If Material Anything Other than "Lead" in Column E,Was Material Ever Previously Lead?],F4643,Table15[Customer-Owned Portion],N4643),Table15[Unique ID],0),0)))</f>
        <v>Non-lead</v>
      </c>
      <c r="W4643" s="189"/>
    </row>
    <row r="4644" spans="1:23" s="190" customFormat="1" ht="56.25" x14ac:dyDescent="0.25">
      <c r="A4644" s="180" t="s">
        <v>225</v>
      </c>
      <c r="B4644" s="181" t="s">
        <v>8286</v>
      </c>
      <c r="C4644" s="182" t="s">
        <v>225</v>
      </c>
      <c r="D4644" s="183" t="s">
        <v>36</v>
      </c>
      <c r="E4644" s="181" t="s">
        <v>35</v>
      </c>
      <c r="F4644" s="183" t="s">
        <v>35</v>
      </c>
      <c r="G4644" s="181" t="s">
        <v>7437</v>
      </c>
      <c r="H4644" s="184" t="s">
        <v>7090</v>
      </c>
      <c r="I4644" s="185" t="s">
        <v>190</v>
      </c>
      <c r="J4644" s="181" t="s">
        <v>35</v>
      </c>
      <c r="K4644" s="181" t="s">
        <v>225</v>
      </c>
      <c r="L4644" s="186" t="s">
        <v>225</v>
      </c>
      <c r="M4644" s="187" t="s">
        <v>225</v>
      </c>
      <c r="N4644" s="183" t="s">
        <v>36</v>
      </c>
      <c r="O4644" s="181" t="s">
        <v>7437</v>
      </c>
      <c r="P4644" s="184" t="s">
        <v>7090</v>
      </c>
      <c r="Q4644" s="185" t="s">
        <v>190</v>
      </c>
      <c r="R4644" s="181" t="s">
        <v>35</v>
      </c>
      <c r="S4644" s="181" t="s">
        <v>225</v>
      </c>
      <c r="T4644" s="186" t="s">
        <v>225</v>
      </c>
      <c r="U4644" s="187" t="s">
        <v>225</v>
      </c>
      <c r="V4644" s="188" t="str" cm="1">
        <f t="array" ref="V4644">IF(SUM(LEN(A4644:U4644))=0,"",IF(OR(OR(ISBLANK(E4644),SUM(LEN(B4644),LEN(C4644))=0),AND(NOT(D4644="Unknown"),ISBLANK(I4644)),AND(NOT(N4644="Unknown"),ISBLANK(Q4644))),"Missing Information", INDEX(Table15[Entire Service Line Classification], MATCH(SUMIFS(Table15[Unique ID],Table15[System-Owned Portion],D4644,Table15[If Material Anything Other than "Lead" in Column E,Was Material Ever Previously Lead?],F4644,Table15[Customer-Owned Portion],N4644),Table15[Unique ID],0),0)))</f>
        <v>Non-lead</v>
      </c>
      <c r="W4644" s="189"/>
    </row>
    <row r="4645" spans="1:23" s="190" customFormat="1" ht="56.25" x14ac:dyDescent="0.25">
      <c r="A4645" s="180" t="s">
        <v>225</v>
      </c>
      <c r="B4645" s="181" t="s">
        <v>8287</v>
      </c>
      <c r="C4645" s="182" t="s">
        <v>225</v>
      </c>
      <c r="D4645" s="183" t="s">
        <v>36</v>
      </c>
      <c r="E4645" s="181" t="s">
        <v>35</v>
      </c>
      <c r="F4645" s="183" t="s">
        <v>35</v>
      </c>
      <c r="G4645" s="181" t="s">
        <v>7437</v>
      </c>
      <c r="H4645" s="184" t="s">
        <v>7090</v>
      </c>
      <c r="I4645" s="185" t="s">
        <v>190</v>
      </c>
      <c r="J4645" s="181" t="s">
        <v>35</v>
      </c>
      <c r="K4645" s="181" t="s">
        <v>225</v>
      </c>
      <c r="L4645" s="186" t="s">
        <v>225</v>
      </c>
      <c r="M4645" s="187" t="s">
        <v>225</v>
      </c>
      <c r="N4645" s="183" t="s">
        <v>36</v>
      </c>
      <c r="O4645" s="181" t="s">
        <v>7437</v>
      </c>
      <c r="P4645" s="184" t="s">
        <v>7090</v>
      </c>
      <c r="Q4645" s="185" t="s">
        <v>190</v>
      </c>
      <c r="R4645" s="181" t="s">
        <v>35</v>
      </c>
      <c r="S4645" s="181" t="s">
        <v>225</v>
      </c>
      <c r="T4645" s="186" t="s">
        <v>225</v>
      </c>
      <c r="U4645" s="187" t="s">
        <v>225</v>
      </c>
      <c r="V4645" s="188" t="str" cm="1">
        <f t="array" ref="V4645">IF(SUM(LEN(A4645:U4645))=0,"",IF(OR(OR(ISBLANK(E4645),SUM(LEN(B4645),LEN(C4645))=0),AND(NOT(D4645="Unknown"),ISBLANK(I4645)),AND(NOT(N4645="Unknown"),ISBLANK(Q4645))),"Missing Information", INDEX(Table15[Entire Service Line Classification], MATCH(SUMIFS(Table15[Unique ID],Table15[System-Owned Portion],D4645,Table15[If Material Anything Other than "Lead" in Column E,Was Material Ever Previously Lead?],F4645,Table15[Customer-Owned Portion],N4645),Table15[Unique ID],0),0)))</f>
        <v>Non-lead</v>
      </c>
      <c r="W4645" s="189"/>
    </row>
    <row r="4646" spans="1:23" s="190" customFormat="1" ht="56.25" x14ac:dyDescent="0.25">
      <c r="A4646" s="180" t="s">
        <v>225</v>
      </c>
      <c r="B4646" s="181" t="s">
        <v>8288</v>
      </c>
      <c r="C4646" s="182" t="s">
        <v>225</v>
      </c>
      <c r="D4646" s="183" t="s">
        <v>36</v>
      </c>
      <c r="E4646" s="181" t="s">
        <v>35</v>
      </c>
      <c r="F4646" s="183" t="s">
        <v>35</v>
      </c>
      <c r="G4646" s="181" t="s">
        <v>7437</v>
      </c>
      <c r="H4646" s="184" t="s">
        <v>7090</v>
      </c>
      <c r="I4646" s="185" t="s">
        <v>190</v>
      </c>
      <c r="J4646" s="181" t="s">
        <v>35</v>
      </c>
      <c r="K4646" s="181" t="s">
        <v>225</v>
      </c>
      <c r="L4646" s="186" t="s">
        <v>225</v>
      </c>
      <c r="M4646" s="187" t="s">
        <v>225</v>
      </c>
      <c r="N4646" s="183" t="s">
        <v>36</v>
      </c>
      <c r="O4646" s="181" t="s">
        <v>7437</v>
      </c>
      <c r="P4646" s="184" t="s">
        <v>7090</v>
      </c>
      <c r="Q4646" s="185" t="s">
        <v>190</v>
      </c>
      <c r="R4646" s="181" t="s">
        <v>35</v>
      </c>
      <c r="S4646" s="181" t="s">
        <v>225</v>
      </c>
      <c r="T4646" s="186" t="s">
        <v>225</v>
      </c>
      <c r="U4646" s="187" t="s">
        <v>225</v>
      </c>
      <c r="V4646" s="188" t="str" cm="1">
        <f t="array" ref="V4646">IF(SUM(LEN(A4646:U4646))=0,"",IF(OR(OR(ISBLANK(E4646),SUM(LEN(B4646),LEN(C4646))=0),AND(NOT(D4646="Unknown"),ISBLANK(I4646)),AND(NOT(N4646="Unknown"),ISBLANK(Q4646))),"Missing Information", INDEX(Table15[Entire Service Line Classification], MATCH(SUMIFS(Table15[Unique ID],Table15[System-Owned Portion],D4646,Table15[If Material Anything Other than "Lead" in Column E,Was Material Ever Previously Lead?],F4646,Table15[Customer-Owned Portion],N4646),Table15[Unique ID],0),0)))</f>
        <v>Non-lead</v>
      </c>
      <c r="W4646" s="189"/>
    </row>
    <row r="4647" spans="1:23" s="190" customFormat="1" ht="56.25" x14ac:dyDescent="0.25">
      <c r="A4647" s="180" t="s">
        <v>225</v>
      </c>
      <c r="B4647" s="181" t="s">
        <v>8289</v>
      </c>
      <c r="C4647" s="182" t="s">
        <v>225</v>
      </c>
      <c r="D4647" s="183" t="s">
        <v>36</v>
      </c>
      <c r="E4647" s="181" t="s">
        <v>35</v>
      </c>
      <c r="F4647" s="183" t="s">
        <v>35</v>
      </c>
      <c r="G4647" s="181" t="s">
        <v>7437</v>
      </c>
      <c r="H4647" s="184" t="s">
        <v>7090</v>
      </c>
      <c r="I4647" s="185" t="s">
        <v>190</v>
      </c>
      <c r="J4647" s="181" t="s">
        <v>35</v>
      </c>
      <c r="K4647" s="181" t="s">
        <v>225</v>
      </c>
      <c r="L4647" s="186" t="s">
        <v>225</v>
      </c>
      <c r="M4647" s="187" t="s">
        <v>225</v>
      </c>
      <c r="N4647" s="183" t="s">
        <v>36</v>
      </c>
      <c r="O4647" s="181" t="s">
        <v>7437</v>
      </c>
      <c r="P4647" s="184" t="s">
        <v>7090</v>
      </c>
      <c r="Q4647" s="185" t="s">
        <v>190</v>
      </c>
      <c r="R4647" s="181" t="s">
        <v>35</v>
      </c>
      <c r="S4647" s="181" t="s">
        <v>225</v>
      </c>
      <c r="T4647" s="186" t="s">
        <v>225</v>
      </c>
      <c r="U4647" s="187" t="s">
        <v>225</v>
      </c>
      <c r="V4647" s="188" t="str" cm="1">
        <f t="array" ref="V4647">IF(SUM(LEN(A4647:U4647))=0,"",IF(OR(OR(ISBLANK(E4647),SUM(LEN(B4647),LEN(C4647))=0),AND(NOT(D4647="Unknown"),ISBLANK(I4647)),AND(NOT(N4647="Unknown"),ISBLANK(Q4647))),"Missing Information", INDEX(Table15[Entire Service Line Classification], MATCH(SUMIFS(Table15[Unique ID],Table15[System-Owned Portion],D4647,Table15[If Material Anything Other than "Lead" in Column E,Was Material Ever Previously Lead?],F4647,Table15[Customer-Owned Portion],N4647),Table15[Unique ID],0),0)))</f>
        <v>Non-lead</v>
      </c>
      <c r="W4647" s="189"/>
    </row>
    <row r="4648" spans="1:23" s="190" customFormat="1" ht="56.25" x14ac:dyDescent="0.25">
      <c r="A4648" s="180" t="s">
        <v>225</v>
      </c>
      <c r="B4648" s="181" t="s">
        <v>8290</v>
      </c>
      <c r="C4648" s="182" t="s">
        <v>225</v>
      </c>
      <c r="D4648" s="183" t="s">
        <v>36</v>
      </c>
      <c r="E4648" s="181" t="s">
        <v>35</v>
      </c>
      <c r="F4648" s="183" t="s">
        <v>35</v>
      </c>
      <c r="G4648" s="181" t="s">
        <v>7437</v>
      </c>
      <c r="H4648" s="184" t="s">
        <v>7090</v>
      </c>
      <c r="I4648" s="185" t="s">
        <v>190</v>
      </c>
      <c r="J4648" s="181" t="s">
        <v>35</v>
      </c>
      <c r="K4648" s="181" t="s">
        <v>225</v>
      </c>
      <c r="L4648" s="186" t="s">
        <v>225</v>
      </c>
      <c r="M4648" s="187" t="s">
        <v>225</v>
      </c>
      <c r="N4648" s="183" t="s">
        <v>36</v>
      </c>
      <c r="O4648" s="181" t="s">
        <v>7437</v>
      </c>
      <c r="P4648" s="184" t="s">
        <v>7090</v>
      </c>
      <c r="Q4648" s="185" t="s">
        <v>190</v>
      </c>
      <c r="R4648" s="181" t="s">
        <v>35</v>
      </c>
      <c r="S4648" s="181" t="s">
        <v>225</v>
      </c>
      <c r="T4648" s="186" t="s">
        <v>225</v>
      </c>
      <c r="U4648" s="187" t="s">
        <v>225</v>
      </c>
      <c r="V4648" s="188" t="str" cm="1">
        <f t="array" ref="V4648">IF(SUM(LEN(A4648:U4648))=0,"",IF(OR(OR(ISBLANK(E4648),SUM(LEN(B4648),LEN(C4648))=0),AND(NOT(D4648="Unknown"),ISBLANK(I4648)),AND(NOT(N4648="Unknown"),ISBLANK(Q4648))),"Missing Information", INDEX(Table15[Entire Service Line Classification], MATCH(SUMIFS(Table15[Unique ID],Table15[System-Owned Portion],D4648,Table15[If Material Anything Other than "Lead" in Column E,Was Material Ever Previously Lead?],F4648,Table15[Customer-Owned Portion],N4648),Table15[Unique ID],0),0)))</f>
        <v>Non-lead</v>
      </c>
      <c r="W4648" s="189"/>
    </row>
    <row r="4649" spans="1:23" s="190" customFormat="1" ht="56.25" x14ac:dyDescent="0.25">
      <c r="A4649" s="180" t="s">
        <v>225</v>
      </c>
      <c r="B4649" s="181" t="s">
        <v>8291</v>
      </c>
      <c r="C4649" s="182" t="s">
        <v>225</v>
      </c>
      <c r="D4649" s="183" t="s">
        <v>36</v>
      </c>
      <c r="E4649" s="181" t="s">
        <v>35</v>
      </c>
      <c r="F4649" s="183" t="s">
        <v>35</v>
      </c>
      <c r="G4649" s="181" t="s">
        <v>7437</v>
      </c>
      <c r="H4649" s="184" t="s">
        <v>7090</v>
      </c>
      <c r="I4649" s="185" t="s">
        <v>190</v>
      </c>
      <c r="J4649" s="181" t="s">
        <v>35</v>
      </c>
      <c r="K4649" s="181" t="s">
        <v>225</v>
      </c>
      <c r="L4649" s="186" t="s">
        <v>225</v>
      </c>
      <c r="M4649" s="187" t="s">
        <v>225</v>
      </c>
      <c r="N4649" s="183" t="s">
        <v>36</v>
      </c>
      <c r="O4649" s="181" t="s">
        <v>7437</v>
      </c>
      <c r="P4649" s="184" t="s">
        <v>7090</v>
      </c>
      <c r="Q4649" s="185" t="s">
        <v>190</v>
      </c>
      <c r="R4649" s="181" t="s">
        <v>35</v>
      </c>
      <c r="S4649" s="181" t="s">
        <v>225</v>
      </c>
      <c r="T4649" s="186" t="s">
        <v>225</v>
      </c>
      <c r="U4649" s="187" t="s">
        <v>225</v>
      </c>
      <c r="V4649" s="188" t="str" cm="1">
        <f t="array" ref="V4649">IF(SUM(LEN(A4649:U4649))=0,"",IF(OR(OR(ISBLANK(E4649),SUM(LEN(B4649),LEN(C4649))=0),AND(NOT(D4649="Unknown"),ISBLANK(I4649)),AND(NOT(N4649="Unknown"),ISBLANK(Q4649))),"Missing Information", INDEX(Table15[Entire Service Line Classification], MATCH(SUMIFS(Table15[Unique ID],Table15[System-Owned Portion],D4649,Table15[If Material Anything Other than "Lead" in Column E,Was Material Ever Previously Lead?],F4649,Table15[Customer-Owned Portion],N4649),Table15[Unique ID],0),0)))</f>
        <v>Non-lead</v>
      </c>
      <c r="W4649" s="189"/>
    </row>
    <row r="4650" spans="1:23" s="190" customFormat="1" ht="56.25" x14ac:dyDescent="0.25">
      <c r="A4650" s="180" t="s">
        <v>225</v>
      </c>
      <c r="B4650" s="181" t="s">
        <v>8292</v>
      </c>
      <c r="C4650" s="182" t="s">
        <v>225</v>
      </c>
      <c r="D4650" s="183" t="s">
        <v>36</v>
      </c>
      <c r="E4650" s="181" t="s">
        <v>35</v>
      </c>
      <c r="F4650" s="183" t="s">
        <v>35</v>
      </c>
      <c r="G4650" s="181" t="s">
        <v>7437</v>
      </c>
      <c r="H4650" s="184" t="s">
        <v>7090</v>
      </c>
      <c r="I4650" s="185" t="s">
        <v>190</v>
      </c>
      <c r="J4650" s="181" t="s">
        <v>35</v>
      </c>
      <c r="K4650" s="181" t="s">
        <v>225</v>
      </c>
      <c r="L4650" s="186" t="s">
        <v>225</v>
      </c>
      <c r="M4650" s="187" t="s">
        <v>225</v>
      </c>
      <c r="N4650" s="183" t="s">
        <v>36</v>
      </c>
      <c r="O4650" s="181" t="s">
        <v>7437</v>
      </c>
      <c r="P4650" s="184" t="s">
        <v>7090</v>
      </c>
      <c r="Q4650" s="185" t="s">
        <v>190</v>
      </c>
      <c r="R4650" s="181" t="s">
        <v>35</v>
      </c>
      <c r="S4650" s="181" t="s">
        <v>225</v>
      </c>
      <c r="T4650" s="186" t="s">
        <v>225</v>
      </c>
      <c r="U4650" s="187" t="s">
        <v>225</v>
      </c>
      <c r="V4650" s="188" t="str" cm="1">
        <f t="array" ref="V4650">IF(SUM(LEN(A4650:U4650))=0,"",IF(OR(OR(ISBLANK(E4650),SUM(LEN(B4650),LEN(C4650))=0),AND(NOT(D4650="Unknown"),ISBLANK(I4650)),AND(NOT(N4650="Unknown"),ISBLANK(Q4650))),"Missing Information", INDEX(Table15[Entire Service Line Classification], MATCH(SUMIFS(Table15[Unique ID],Table15[System-Owned Portion],D4650,Table15[If Material Anything Other than "Lead" in Column E,Was Material Ever Previously Lead?],F4650,Table15[Customer-Owned Portion],N4650),Table15[Unique ID],0),0)))</f>
        <v>Non-lead</v>
      </c>
      <c r="W4650" s="189"/>
    </row>
    <row r="4651" spans="1:23" s="190" customFormat="1" ht="56.25" x14ac:dyDescent="0.25">
      <c r="A4651" s="180" t="s">
        <v>225</v>
      </c>
      <c r="B4651" s="181" t="s">
        <v>8293</v>
      </c>
      <c r="C4651" s="182" t="s">
        <v>225</v>
      </c>
      <c r="D4651" s="183" t="s">
        <v>36</v>
      </c>
      <c r="E4651" s="181" t="s">
        <v>35</v>
      </c>
      <c r="F4651" s="183" t="s">
        <v>35</v>
      </c>
      <c r="G4651" s="181" t="s">
        <v>7437</v>
      </c>
      <c r="H4651" s="184" t="s">
        <v>7090</v>
      </c>
      <c r="I4651" s="185" t="s">
        <v>190</v>
      </c>
      <c r="J4651" s="181" t="s">
        <v>35</v>
      </c>
      <c r="K4651" s="181" t="s">
        <v>225</v>
      </c>
      <c r="L4651" s="186" t="s">
        <v>225</v>
      </c>
      <c r="M4651" s="187" t="s">
        <v>225</v>
      </c>
      <c r="N4651" s="183" t="s">
        <v>36</v>
      </c>
      <c r="O4651" s="181" t="s">
        <v>7437</v>
      </c>
      <c r="P4651" s="184" t="s">
        <v>7090</v>
      </c>
      <c r="Q4651" s="185" t="s">
        <v>190</v>
      </c>
      <c r="R4651" s="181" t="s">
        <v>35</v>
      </c>
      <c r="S4651" s="181" t="s">
        <v>225</v>
      </c>
      <c r="T4651" s="186" t="s">
        <v>225</v>
      </c>
      <c r="U4651" s="187" t="s">
        <v>225</v>
      </c>
      <c r="V4651" s="188" t="str" cm="1">
        <f t="array" ref="V4651">IF(SUM(LEN(A4651:U4651))=0,"",IF(OR(OR(ISBLANK(E4651),SUM(LEN(B4651),LEN(C4651))=0),AND(NOT(D4651="Unknown"),ISBLANK(I4651)),AND(NOT(N4651="Unknown"),ISBLANK(Q4651))),"Missing Information", INDEX(Table15[Entire Service Line Classification], MATCH(SUMIFS(Table15[Unique ID],Table15[System-Owned Portion],D4651,Table15[If Material Anything Other than "Lead" in Column E,Was Material Ever Previously Lead?],F4651,Table15[Customer-Owned Portion],N4651),Table15[Unique ID],0),0)))</f>
        <v>Non-lead</v>
      </c>
      <c r="W4651" s="189"/>
    </row>
    <row r="4652" spans="1:23" s="190" customFormat="1" ht="56.25" x14ac:dyDescent="0.25">
      <c r="A4652" s="180" t="s">
        <v>225</v>
      </c>
      <c r="B4652" s="181" t="s">
        <v>8294</v>
      </c>
      <c r="C4652" s="182" t="s">
        <v>225</v>
      </c>
      <c r="D4652" s="183" t="s">
        <v>36</v>
      </c>
      <c r="E4652" s="181" t="s">
        <v>35</v>
      </c>
      <c r="F4652" s="183" t="s">
        <v>35</v>
      </c>
      <c r="G4652" s="181" t="s">
        <v>7376</v>
      </c>
      <c r="H4652" s="184" t="s">
        <v>7092</v>
      </c>
      <c r="I4652" s="185" t="s">
        <v>190</v>
      </c>
      <c r="J4652" s="181" t="s">
        <v>35</v>
      </c>
      <c r="K4652" s="181" t="s">
        <v>225</v>
      </c>
      <c r="L4652" s="186" t="s">
        <v>225</v>
      </c>
      <c r="M4652" s="187" t="s">
        <v>225</v>
      </c>
      <c r="N4652" s="183" t="s">
        <v>36</v>
      </c>
      <c r="O4652" s="181" t="s">
        <v>7376</v>
      </c>
      <c r="P4652" s="184" t="s">
        <v>7092</v>
      </c>
      <c r="Q4652" s="185" t="s">
        <v>190</v>
      </c>
      <c r="R4652" s="181" t="s">
        <v>35</v>
      </c>
      <c r="S4652" s="181" t="s">
        <v>225</v>
      </c>
      <c r="T4652" s="186" t="s">
        <v>225</v>
      </c>
      <c r="U4652" s="187" t="s">
        <v>225</v>
      </c>
      <c r="V4652" s="188" t="str" cm="1">
        <f t="array" ref="V4652">IF(SUM(LEN(A4652:U4652))=0,"",IF(OR(OR(ISBLANK(E4652),SUM(LEN(B4652),LEN(C4652))=0),AND(NOT(D4652="Unknown"),ISBLANK(I4652)),AND(NOT(N4652="Unknown"),ISBLANK(Q4652))),"Missing Information", INDEX(Table15[Entire Service Line Classification], MATCH(SUMIFS(Table15[Unique ID],Table15[System-Owned Portion],D4652,Table15[If Material Anything Other than "Lead" in Column E,Was Material Ever Previously Lead?],F4652,Table15[Customer-Owned Portion],N4652),Table15[Unique ID],0),0)))</f>
        <v>Non-lead</v>
      </c>
      <c r="W4652" s="189"/>
    </row>
    <row r="4653" spans="1:23" s="190" customFormat="1" ht="56.25" x14ac:dyDescent="0.25">
      <c r="A4653" s="180" t="s">
        <v>225</v>
      </c>
      <c r="B4653" s="181" t="s">
        <v>8295</v>
      </c>
      <c r="C4653" s="182" t="s">
        <v>225</v>
      </c>
      <c r="D4653" s="183" t="s">
        <v>36</v>
      </c>
      <c r="E4653" s="181" t="s">
        <v>35</v>
      </c>
      <c r="F4653" s="183" t="s">
        <v>35</v>
      </c>
      <c r="G4653" s="181" t="s">
        <v>7354</v>
      </c>
      <c r="H4653" s="184" t="s">
        <v>7090</v>
      </c>
      <c r="I4653" s="185" t="s">
        <v>190</v>
      </c>
      <c r="J4653" s="181" t="s">
        <v>35</v>
      </c>
      <c r="K4653" s="181" t="s">
        <v>225</v>
      </c>
      <c r="L4653" s="186" t="s">
        <v>225</v>
      </c>
      <c r="M4653" s="187" t="s">
        <v>225</v>
      </c>
      <c r="N4653" s="183" t="s">
        <v>36</v>
      </c>
      <c r="O4653" s="181" t="s">
        <v>7354</v>
      </c>
      <c r="P4653" s="184" t="s">
        <v>7090</v>
      </c>
      <c r="Q4653" s="185" t="s">
        <v>190</v>
      </c>
      <c r="R4653" s="181" t="s">
        <v>35</v>
      </c>
      <c r="S4653" s="181" t="s">
        <v>225</v>
      </c>
      <c r="T4653" s="186" t="s">
        <v>225</v>
      </c>
      <c r="U4653" s="187" t="s">
        <v>225</v>
      </c>
      <c r="V4653" s="188" t="str" cm="1">
        <f t="array" ref="V4653">IF(SUM(LEN(A4653:U4653))=0,"",IF(OR(OR(ISBLANK(E4653),SUM(LEN(B4653),LEN(C4653))=0),AND(NOT(D4653="Unknown"),ISBLANK(I4653)),AND(NOT(N4653="Unknown"),ISBLANK(Q4653))),"Missing Information", INDEX(Table15[Entire Service Line Classification], MATCH(SUMIFS(Table15[Unique ID],Table15[System-Owned Portion],D4653,Table15[If Material Anything Other than "Lead" in Column E,Was Material Ever Previously Lead?],F4653,Table15[Customer-Owned Portion],N4653),Table15[Unique ID],0),0)))</f>
        <v>Non-lead</v>
      </c>
      <c r="W4653" s="189"/>
    </row>
    <row r="4654" spans="1:23" s="190" customFormat="1" ht="56.25" x14ac:dyDescent="0.25">
      <c r="A4654" s="180" t="s">
        <v>225</v>
      </c>
      <c r="B4654" s="181" t="s">
        <v>8296</v>
      </c>
      <c r="C4654" s="182" t="s">
        <v>225</v>
      </c>
      <c r="D4654" s="183" t="s">
        <v>36</v>
      </c>
      <c r="E4654" s="181" t="s">
        <v>35</v>
      </c>
      <c r="F4654" s="183" t="s">
        <v>35</v>
      </c>
      <c r="G4654" s="181" t="s">
        <v>7354</v>
      </c>
      <c r="H4654" s="184" t="s">
        <v>7090</v>
      </c>
      <c r="I4654" s="185" t="s">
        <v>190</v>
      </c>
      <c r="J4654" s="181" t="s">
        <v>35</v>
      </c>
      <c r="K4654" s="181" t="s">
        <v>225</v>
      </c>
      <c r="L4654" s="186" t="s">
        <v>225</v>
      </c>
      <c r="M4654" s="187" t="s">
        <v>225</v>
      </c>
      <c r="N4654" s="183" t="s">
        <v>36</v>
      </c>
      <c r="O4654" s="181" t="s">
        <v>7354</v>
      </c>
      <c r="P4654" s="184" t="s">
        <v>7090</v>
      </c>
      <c r="Q4654" s="185" t="s">
        <v>190</v>
      </c>
      <c r="R4654" s="181" t="s">
        <v>35</v>
      </c>
      <c r="S4654" s="181" t="s">
        <v>225</v>
      </c>
      <c r="T4654" s="186" t="s">
        <v>225</v>
      </c>
      <c r="U4654" s="187" t="s">
        <v>225</v>
      </c>
      <c r="V4654" s="188" t="str" cm="1">
        <f t="array" ref="V4654">IF(SUM(LEN(A4654:U4654))=0,"",IF(OR(OR(ISBLANK(E4654),SUM(LEN(B4654),LEN(C4654))=0),AND(NOT(D4654="Unknown"),ISBLANK(I4654)),AND(NOT(N4654="Unknown"),ISBLANK(Q4654))),"Missing Information", INDEX(Table15[Entire Service Line Classification], MATCH(SUMIFS(Table15[Unique ID],Table15[System-Owned Portion],D4654,Table15[If Material Anything Other than "Lead" in Column E,Was Material Ever Previously Lead?],F4654,Table15[Customer-Owned Portion],N4654),Table15[Unique ID],0),0)))</f>
        <v>Non-lead</v>
      </c>
      <c r="W4654" s="189"/>
    </row>
    <row r="4655" spans="1:23" s="190" customFormat="1" ht="56.25" x14ac:dyDescent="0.25">
      <c r="A4655" s="180" t="s">
        <v>225</v>
      </c>
      <c r="B4655" s="181" t="s">
        <v>8297</v>
      </c>
      <c r="C4655" s="182" t="s">
        <v>225</v>
      </c>
      <c r="D4655" s="183" t="s">
        <v>36</v>
      </c>
      <c r="E4655" s="181" t="s">
        <v>35</v>
      </c>
      <c r="F4655" s="183" t="s">
        <v>35</v>
      </c>
      <c r="G4655" s="181" t="s">
        <v>7350</v>
      </c>
      <c r="H4655" s="184" t="s">
        <v>7090</v>
      </c>
      <c r="I4655" s="185" t="s">
        <v>190</v>
      </c>
      <c r="J4655" s="181" t="s">
        <v>35</v>
      </c>
      <c r="K4655" s="181" t="s">
        <v>225</v>
      </c>
      <c r="L4655" s="186" t="s">
        <v>225</v>
      </c>
      <c r="M4655" s="187" t="s">
        <v>225</v>
      </c>
      <c r="N4655" s="183" t="s">
        <v>36</v>
      </c>
      <c r="O4655" s="181" t="s">
        <v>7350</v>
      </c>
      <c r="P4655" s="184" t="s">
        <v>7090</v>
      </c>
      <c r="Q4655" s="185" t="s">
        <v>190</v>
      </c>
      <c r="R4655" s="181" t="s">
        <v>35</v>
      </c>
      <c r="S4655" s="181" t="s">
        <v>225</v>
      </c>
      <c r="T4655" s="186" t="s">
        <v>225</v>
      </c>
      <c r="U4655" s="187" t="s">
        <v>225</v>
      </c>
      <c r="V4655" s="188" t="str" cm="1">
        <f t="array" ref="V4655">IF(SUM(LEN(A4655:U4655))=0,"",IF(OR(OR(ISBLANK(E4655),SUM(LEN(B4655),LEN(C4655))=0),AND(NOT(D4655="Unknown"),ISBLANK(I4655)),AND(NOT(N4655="Unknown"),ISBLANK(Q4655))),"Missing Information", INDEX(Table15[Entire Service Line Classification], MATCH(SUMIFS(Table15[Unique ID],Table15[System-Owned Portion],D4655,Table15[If Material Anything Other than "Lead" in Column E,Was Material Ever Previously Lead?],F4655,Table15[Customer-Owned Portion],N4655),Table15[Unique ID],0),0)))</f>
        <v>Non-lead</v>
      </c>
      <c r="W4655" s="189"/>
    </row>
    <row r="4656" spans="1:23" s="190" customFormat="1" ht="56.25" x14ac:dyDescent="0.25">
      <c r="A4656" s="180" t="s">
        <v>225</v>
      </c>
      <c r="B4656" s="181" t="s">
        <v>8298</v>
      </c>
      <c r="C4656" s="182" t="s">
        <v>225</v>
      </c>
      <c r="D4656" s="183" t="s">
        <v>36</v>
      </c>
      <c r="E4656" s="181" t="s">
        <v>35</v>
      </c>
      <c r="F4656" s="183" t="s">
        <v>35</v>
      </c>
      <c r="G4656" s="181" t="s">
        <v>7354</v>
      </c>
      <c r="H4656" s="184" t="s">
        <v>7090</v>
      </c>
      <c r="I4656" s="185" t="s">
        <v>190</v>
      </c>
      <c r="J4656" s="181" t="s">
        <v>35</v>
      </c>
      <c r="K4656" s="181" t="s">
        <v>225</v>
      </c>
      <c r="L4656" s="186" t="s">
        <v>225</v>
      </c>
      <c r="M4656" s="187" t="s">
        <v>225</v>
      </c>
      <c r="N4656" s="183" t="s">
        <v>36</v>
      </c>
      <c r="O4656" s="181" t="s">
        <v>7354</v>
      </c>
      <c r="P4656" s="184" t="s">
        <v>7090</v>
      </c>
      <c r="Q4656" s="185" t="s">
        <v>190</v>
      </c>
      <c r="R4656" s="181" t="s">
        <v>35</v>
      </c>
      <c r="S4656" s="181" t="s">
        <v>225</v>
      </c>
      <c r="T4656" s="186" t="s">
        <v>225</v>
      </c>
      <c r="U4656" s="187" t="s">
        <v>225</v>
      </c>
      <c r="V4656" s="188" t="str" cm="1">
        <f t="array" ref="V4656">IF(SUM(LEN(A4656:U4656))=0,"",IF(OR(OR(ISBLANK(E4656),SUM(LEN(B4656),LEN(C4656))=0),AND(NOT(D4656="Unknown"),ISBLANK(I4656)),AND(NOT(N4656="Unknown"),ISBLANK(Q4656))),"Missing Information", INDEX(Table15[Entire Service Line Classification], MATCH(SUMIFS(Table15[Unique ID],Table15[System-Owned Portion],D4656,Table15[If Material Anything Other than "Lead" in Column E,Was Material Ever Previously Lead?],F4656,Table15[Customer-Owned Portion],N4656),Table15[Unique ID],0),0)))</f>
        <v>Non-lead</v>
      </c>
      <c r="W4656" s="189"/>
    </row>
    <row r="4657" spans="1:23" s="190" customFormat="1" ht="56.25" x14ac:dyDescent="0.25">
      <c r="A4657" s="180" t="s">
        <v>225</v>
      </c>
      <c r="B4657" s="181" t="s">
        <v>8299</v>
      </c>
      <c r="C4657" s="182" t="s">
        <v>225</v>
      </c>
      <c r="D4657" s="183" t="s">
        <v>36</v>
      </c>
      <c r="E4657" s="181" t="s">
        <v>35</v>
      </c>
      <c r="F4657" s="183" t="s">
        <v>35</v>
      </c>
      <c r="G4657" s="181" t="s">
        <v>7354</v>
      </c>
      <c r="H4657" s="184" t="s">
        <v>7090</v>
      </c>
      <c r="I4657" s="185" t="s">
        <v>190</v>
      </c>
      <c r="J4657" s="181" t="s">
        <v>35</v>
      </c>
      <c r="K4657" s="181" t="s">
        <v>225</v>
      </c>
      <c r="L4657" s="186" t="s">
        <v>225</v>
      </c>
      <c r="M4657" s="187" t="s">
        <v>225</v>
      </c>
      <c r="N4657" s="183" t="s">
        <v>36</v>
      </c>
      <c r="O4657" s="181" t="s">
        <v>7354</v>
      </c>
      <c r="P4657" s="184" t="s">
        <v>7090</v>
      </c>
      <c r="Q4657" s="185" t="s">
        <v>190</v>
      </c>
      <c r="R4657" s="181" t="s">
        <v>35</v>
      </c>
      <c r="S4657" s="181" t="s">
        <v>225</v>
      </c>
      <c r="T4657" s="186" t="s">
        <v>225</v>
      </c>
      <c r="U4657" s="187" t="s">
        <v>225</v>
      </c>
      <c r="V4657" s="188" t="str" cm="1">
        <f t="array" ref="V4657">IF(SUM(LEN(A4657:U4657))=0,"",IF(OR(OR(ISBLANK(E4657),SUM(LEN(B4657),LEN(C4657))=0),AND(NOT(D4657="Unknown"),ISBLANK(I4657)),AND(NOT(N4657="Unknown"),ISBLANK(Q4657))),"Missing Information", INDEX(Table15[Entire Service Line Classification], MATCH(SUMIFS(Table15[Unique ID],Table15[System-Owned Portion],D4657,Table15[If Material Anything Other than "Lead" in Column E,Was Material Ever Previously Lead?],F4657,Table15[Customer-Owned Portion],N4657),Table15[Unique ID],0),0)))</f>
        <v>Non-lead</v>
      </c>
      <c r="W4657" s="189"/>
    </row>
    <row r="4658" spans="1:23" s="190" customFormat="1" ht="56.25" x14ac:dyDescent="0.25">
      <c r="A4658" s="180" t="s">
        <v>225</v>
      </c>
      <c r="B4658" s="181" t="s">
        <v>8300</v>
      </c>
      <c r="C4658" s="182" t="s">
        <v>225</v>
      </c>
      <c r="D4658" s="183" t="s">
        <v>36</v>
      </c>
      <c r="E4658" s="181" t="s">
        <v>35</v>
      </c>
      <c r="F4658" s="183" t="s">
        <v>35</v>
      </c>
      <c r="G4658" s="181" t="s">
        <v>7354</v>
      </c>
      <c r="H4658" s="184" t="s">
        <v>7090</v>
      </c>
      <c r="I4658" s="185" t="s">
        <v>190</v>
      </c>
      <c r="J4658" s="181" t="s">
        <v>35</v>
      </c>
      <c r="K4658" s="181" t="s">
        <v>225</v>
      </c>
      <c r="L4658" s="186" t="s">
        <v>225</v>
      </c>
      <c r="M4658" s="187" t="s">
        <v>225</v>
      </c>
      <c r="N4658" s="183" t="s">
        <v>36</v>
      </c>
      <c r="O4658" s="181" t="s">
        <v>7354</v>
      </c>
      <c r="P4658" s="184" t="s">
        <v>7090</v>
      </c>
      <c r="Q4658" s="185" t="s">
        <v>190</v>
      </c>
      <c r="R4658" s="181" t="s">
        <v>35</v>
      </c>
      <c r="S4658" s="181" t="s">
        <v>225</v>
      </c>
      <c r="T4658" s="186" t="s">
        <v>225</v>
      </c>
      <c r="U4658" s="187" t="s">
        <v>225</v>
      </c>
      <c r="V4658" s="188" t="str" cm="1">
        <f t="array" ref="V4658">IF(SUM(LEN(A4658:U4658))=0,"",IF(OR(OR(ISBLANK(E4658),SUM(LEN(B4658),LEN(C4658))=0),AND(NOT(D4658="Unknown"),ISBLANK(I4658)),AND(NOT(N4658="Unknown"),ISBLANK(Q4658))),"Missing Information", INDEX(Table15[Entire Service Line Classification], MATCH(SUMIFS(Table15[Unique ID],Table15[System-Owned Portion],D4658,Table15[If Material Anything Other than "Lead" in Column E,Was Material Ever Previously Lead?],F4658,Table15[Customer-Owned Portion],N4658),Table15[Unique ID],0),0)))</f>
        <v>Non-lead</v>
      </c>
      <c r="W4658" s="189"/>
    </row>
    <row r="4659" spans="1:23" s="190" customFormat="1" ht="56.25" x14ac:dyDescent="0.25">
      <c r="A4659" s="180" t="s">
        <v>225</v>
      </c>
      <c r="B4659" s="181" t="s">
        <v>8301</v>
      </c>
      <c r="C4659" s="182" t="s">
        <v>225</v>
      </c>
      <c r="D4659" s="183" t="s">
        <v>36</v>
      </c>
      <c r="E4659" s="181" t="s">
        <v>35</v>
      </c>
      <c r="F4659" s="183" t="s">
        <v>35</v>
      </c>
      <c r="G4659" s="181" t="s">
        <v>7603</v>
      </c>
      <c r="H4659" s="184" t="s">
        <v>7090</v>
      </c>
      <c r="I4659" s="185" t="s">
        <v>190</v>
      </c>
      <c r="J4659" s="181" t="s">
        <v>35</v>
      </c>
      <c r="K4659" s="181" t="s">
        <v>225</v>
      </c>
      <c r="L4659" s="186" t="s">
        <v>225</v>
      </c>
      <c r="M4659" s="187" t="s">
        <v>225</v>
      </c>
      <c r="N4659" s="183" t="s">
        <v>36</v>
      </c>
      <c r="O4659" s="181" t="s">
        <v>7603</v>
      </c>
      <c r="P4659" s="184" t="s">
        <v>7090</v>
      </c>
      <c r="Q4659" s="185" t="s">
        <v>190</v>
      </c>
      <c r="R4659" s="181" t="s">
        <v>35</v>
      </c>
      <c r="S4659" s="181" t="s">
        <v>225</v>
      </c>
      <c r="T4659" s="186" t="s">
        <v>225</v>
      </c>
      <c r="U4659" s="187" t="s">
        <v>225</v>
      </c>
      <c r="V4659" s="188" t="str" cm="1">
        <f t="array" ref="V4659">IF(SUM(LEN(A4659:U4659))=0,"",IF(OR(OR(ISBLANK(E4659),SUM(LEN(B4659),LEN(C4659))=0),AND(NOT(D4659="Unknown"),ISBLANK(I4659)),AND(NOT(N4659="Unknown"),ISBLANK(Q4659))),"Missing Information", INDEX(Table15[Entire Service Line Classification], MATCH(SUMIFS(Table15[Unique ID],Table15[System-Owned Portion],D4659,Table15[If Material Anything Other than "Lead" in Column E,Was Material Ever Previously Lead?],F4659,Table15[Customer-Owned Portion],N4659),Table15[Unique ID],0),0)))</f>
        <v>Non-lead</v>
      </c>
      <c r="W4659" s="189"/>
    </row>
    <row r="4660" spans="1:23" s="190" customFormat="1" ht="56.25" x14ac:dyDescent="0.25">
      <c r="A4660" s="180" t="s">
        <v>225</v>
      </c>
      <c r="B4660" s="181" t="s">
        <v>8302</v>
      </c>
      <c r="C4660" s="182" t="s">
        <v>225</v>
      </c>
      <c r="D4660" s="183" t="s">
        <v>36</v>
      </c>
      <c r="E4660" s="181" t="s">
        <v>35</v>
      </c>
      <c r="F4660" s="183" t="s">
        <v>35</v>
      </c>
      <c r="G4660" s="181" t="s">
        <v>7350</v>
      </c>
      <c r="H4660" s="184" t="s">
        <v>7090</v>
      </c>
      <c r="I4660" s="185" t="s">
        <v>190</v>
      </c>
      <c r="J4660" s="181" t="s">
        <v>35</v>
      </c>
      <c r="K4660" s="181" t="s">
        <v>225</v>
      </c>
      <c r="L4660" s="186" t="s">
        <v>225</v>
      </c>
      <c r="M4660" s="187" t="s">
        <v>225</v>
      </c>
      <c r="N4660" s="183" t="s">
        <v>36</v>
      </c>
      <c r="O4660" s="181" t="s">
        <v>7350</v>
      </c>
      <c r="P4660" s="184" t="s">
        <v>7090</v>
      </c>
      <c r="Q4660" s="185" t="s">
        <v>190</v>
      </c>
      <c r="R4660" s="181" t="s">
        <v>35</v>
      </c>
      <c r="S4660" s="181" t="s">
        <v>225</v>
      </c>
      <c r="T4660" s="186" t="s">
        <v>225</v>
      </c>
      <c r="U4660" s="187" t="s">
        <v>225</v>
      </c>
      <c r="V4660" s="188" t="str" cm="1">
        <f t="array" ref="V4660">IF(SUM(LEN(A4660:U4660))=0,"",IF(OR(OR(ISBLANK(E4660),SUM(LEN(B4660),LEN(C4660))=0),AND(NOT(D4660="Unknown"),ISBLANK(I4660)),AND(NOT(N4660="Unknown"),ISBLANK(Q4660))),"Missing Information", INDEX(Table15[Entire Service Line Classification], MATCH(SUMIFS(Table15[Unique ID],Table15[System-Owned Portion],D4660,Table15[If Material Anything Other than "Lead" in Column E,Was Material Ever Previously Lead?],F4660,Table15[Customer-Owned Portion],N4660),Table15[Unique ID],0),0)))</f>
        <v>Non-lead</v>
      </c>
      <c r="W4660" s="189"/>
    </row>
    <row r="4661" spans="1:23" s="190" customFormat="1" ht="56.25" x14ac:dyDescent="0.25">
      <c r="A4661" s="180" t="s">
        <v>225</v>
      </c>
      <c r="B4661" s="181" t="s">
        <v>8303</v>
      </c>
      <c r="C4661" s="182" t="s">
        <v>225</v>
      </c>
      <c r="D4661" s="183" t="s">
        <v>36</v>
      </c>
      <c r="E4661" s="181" t="s">
        <v>35</v>
      </c>
      <c r="F4661" s="183" t="s">
        <v>35</v>
      </c>
      <c r="G4661" s="181" t="s">
        <v>7354</v>
      </c>
      <c r="H4661" s="184" t="s">
        <v>7090</v>
      </c>
      <c r="I4661" s="185" t="s">
        <v>190</v>
      </c>
      <c r="J4661" s="181" t="s">
        <v>35</v>
      </c>
      <c r="K4661" s="181" t="s">
        <v>225</v>
      </c>
      <c r="L4661" s="186" t="s">
        <v>225</v>
      </c>
      <c r="M4661" s="187" t="s">
        <v>225</v>
      </c>
      <c r="N4661" s="183" t="s">
        <v>36</v>
      </c>
      <c r="O4661" s="181" t="s">
        <v>7354</v>
      </c>
      <c r="P4661" s="184" t="s">
        <v>7090</v>
      </c>
      <c r="Q4661" s="185" t="s">
        <v>190</v>
      </c>
      <c r="R4661" s="181" t="s">
        <v>35</v>
      </c>
      <c r="S4661" s="181" t="s">
        <v>225</v>
      </c>
      <c r="T4661" s="186" t="s">
        <v>225</v>
      </c>
      <c r="U4661" s="187" t="s">
        <v>225</v>
      </c>
      <c r="V4661" s="188" t="str" cm="1">
        <f t="array" ref="V4661">IF(SUM(LEN(A4661:U4661))=0,"",IF(OR(OR(ISBLANK(E4661),SUM(LEN(B4661),LEN(C4661))=0),AND(NOT(D4661="Unknown"),ISBLANK(I4661)),AND(NOT(N4661="Unknown"),ISBLANK(Q4661))),"Missing Information", INDEX(Table15[Entire Service Line Classification], MATCH(SUMIFS(Table15[Unique ID],Table15[System-Owned Portion],D4661,Table15[If Material Anything Other than "Lead" in Column E,Was Material Ever Previously Lead?],F4661,Table15[Customer-Owned Portion],N4661),Table15[Unique ID],0),0)))</f>
        <v>Non-lead</v>
      </c>
      <c r="W4661" s="189"/>
    </row>
    <row r="4662" spans="1:23" s="190" customFormat="1" ht="56.25" x14ac:dyDescent="0.25">
      <c r="A4662" s="180" t="s">
        <v>225</v>
      </c>
      <c r="B4662" s="181" t="s">
        <v>8304</v>
      </c>
      <c r="C4662" s="182" t="s">
        <v>225</v>
      </c>
      <c r="D4662" s="183" t="s">
        <v>36</v>
      </c>
      <c r="E4662" s="181" t="s">
        <v>35</v>
      </c>
      <c r="F4662" s="183" t="s">
        <v>35</v>
      </c>
      <c r="G4662" s="181" t="s">
        <v>7354</v>
      </c>
      <c r="H4662" s="184" t="s">
        <v>7090</v>
      </c>
      <c r="I4662" s="185" t="s">
        <v>190</v>
      </c>
      <c r="J4662" s="181" t="s">
        <v>35</v>
      </c>
      <c r="K4662" s="181" t="s">
        <v>225</v>
      </c>
      <c r="L4662" s="186" t="s">
        <v>225</v>
      </c>
      <c r="M4662" s="187" t="s">
        <v>225</v>
      </c>
      <c r="N4662" s="183" t="s">
        <v>36</v>
      </c>
      <c r="O4662" s="181" t="s">
        <v>7354</v>
      </c>
      <c r="P4662" s="184" t="s">
        <v>7090</v>
      </c>
      <c r="Q4662" s="185" t="s">
        <v>190</v>
      </c>
      <c r="R4662" s="181" t="s">
        <v>35</v>
      </c>
      <c r="S4662" s="181" t="s">
        <v>225</v>
      </c>
      <c r="T4662" s="186" t="s">
        <v>225</v>
      </c>
      <c r="U4662" s="187" t="s">
        <v>225</v>
      </c>
      <c r="V4662" s="188" t="str" cm="1">
        <f t="array" ref="V4662">IF(SUM(LEN(A4662:U4662))=0,"",IF(OR(OR(ISBLANK(E4662),SUM(LEN(B4662),LEN(C4662))=0),AND(NOT(D4662="Unknown"),ISBLANK(I4662)),AND(NOT(N4662="Unknown"),ISBLANK(Q4662))),"Missing Information", INDEX(Table15[Entire Service Line Classification], MATCH(SUMIFS(Table15[Unique ID],Table15[System-Owned Portion],D4662,Table15[If Material Anything Other than "Lead" in Column E,Was Material Ever Previously Lead?],F4662,Table15[Customer-Owned Portion],N4662),Table15[Unique ID],0),0)))</f>
        <v>Non-lead</v>
      </c>
      <c r="W4662" s="189"/>
    </row>
    <row r="4663" spans="1:23" s="190" customFormat="1" ht="56.25" x14ac:dyDescent="0.25">
      <c r="A4663" s="180" t="s">
        <v>225</v>
      </c>
      <c r="B4663" s="181" t="s">
        <v>8305</v>
      </c>
      <c r="C4663" s="182" t="s">
        <v>225</v>
      </c>
      <c r="D4663" s="183" t="s">
        <v>36</v>
      </c>
      <c r="E4663" s="181" t="s">
        <v>35</v>
      </c>
      <c r="F4663" s="183" t="s">
        <v>35</v>
      </c>
      <c r="G4663" s="181" t="s">
        <v>7376</v>
      </c>
      <c r="H4663" s="184" t="s">
        <v>7090</v>
      </c>
      <c r="I4663" s="185" t="s">
        <v>190</v>
      </c>
      <c r="J4663" s="181" t="s">
        <v>35</v>
      </c>
      <c r="K4663" s="181" t="s">
        <v>225</v>
      </c>
      <c r="L4663" s="186" t="s">
        <v>225</v>
      </c>
      <c r="M4663" s="187" t="s">
        <v>225</v>
      </c>
      <c r="N4663" s="183" t="s">
        <v>36</v>
      </c>
      <c r="O4663" s="181" t="s">
        <v>7376</v>
      </c>
      <c r="P4663" s="184" t="s">
        <v>7090</v>
      </c>
      <c r="Q4663" s="185" t="s">
        <v>190</v>
      </c>
      <c r="R4663" s="181" t="s">
        <v>35</v>
      </c>
      <c r="S4663" s="181" t="s">
        <v>225</v>
      </c>
      <c r="T4663" s="186" t="s">
        <v>225</v>
      </c>
      <c r="U4663" s="187" t="s">
        <v>225</v>
      </c>
      <c r="V4663" s="188" t="str" cm="1">
        <f t="array" ref="V4663">IF(SUM(LEN(A4663:U4663))=0,"",IF(OR(OR(ISBLANK(E4663),SUM(LEN(B4663),LEN(C4663))=0),AND(NOT(D4663="Unknown"),ISBLANK(I4663)),AND(NOT(N4663="Unknown"),ISBLANK(Q4663))),"Missing Information", INDEX(Table15[Entire Service Line Classification], MATCH(SUMIFS(Table15[Unique ID],Table15[System-Owned Portion],D4663,Table15[If Material Anything Other than "Lead" in Column E,Was Material Ever Previously Lead?],F4663,Table15[Customer-Owned Portion],N4663),Table15[Unique ID],0),0)))</f>
        <v>Non-lead</v>
      </c>
      <c r="W4663" s="189"/>
    </row>
    <row r="4664" spans="1:23" s="190" customFormat="1" ht="56.25" x14ac:dyDescent="0.25">
      <c r="A4664" s="180" t="s">
        <v>225</v>
      </c>
      <c r="B4664" s="181" t="s">
        <v>8306</v>
      </c>
      <c r="C4664" s="182" t="s">
        <v>225</v>
      </c>
      <c r="D4664" s="183" t="s">
        <v>36</v>
      </c>
      <c r="E4664" s="181" t="s">
        <v>35</v>
      </c>
      <c r="F4664" s="183" t="s">
        <v>35</v>
      </c>
      <c r="G4664" s="181" t="s">
        <v>7350</v>
      </c>
      <c r="H4664" s="184" t="s">
        <v>7090</v>
      </c>
      <c r="I4664" s="185" t="s">
        <v>190</v>
      </c>
      <c r="J4664" s="181" t="s">
        <v>35</v>
      </c>
      <c r="K4664" s="181" t="s">
        <v>225</v>
      </c>
      <c r="L4664" s="186" t="s">
        <v>225</v>
      </c>
      <c r="M4664" s="187" t="s">
        <v>225</v>
      </c>
      <c r="N4664" s="183" t="s">
        <v>36</v>
      </c>
      <c r="O4664" s="181" t="s">
        <v>7350</v>
      </c>
      <c r="P4664" s="184" t="s">
        <v>7090</v>
      </c>
      <c r="Q4664" s="185" t="s">
        <v>190</v>
      </c>
      <c r="R4664" s="181" t="s">
        <v>35</v>
      </c>
      <c r="S4664" s="181" t="s">
        <v>225</v>
      </c>
      <c r="T4664" s="186" t="s">
        <v>225</v>
      </c>
      <c r="U4664" s="187" t="s">
        <v>225</v>
      </c>
      <c r="V4664" s="188" t="str" cm="1">
        <f t="array" ref="V4664">IF(SUM(LEN(A4664:U4664))=0,"",IF(OR(OR(ISBLANK(E4664),SUM(LEN(B4664),LEN(C4664))=0),AND(NOT(D4664="Unknown"),ISBLANK(I4664)),AND(NOT(N4664="Unknown"),ISBLANK(Q4664))),"Missing Information", INDEX(Table15[Entire Service Line Classification], MATCH(SUMIFS(Table15[Unique ID],Table15[System-Owned Portion],D4664,Table15[If Material Anything Other than "Lead" in Column E,Was Material Ever Previously Lead?],F4664,Table15[Customer-Owned Portion],N4664),Table15[Unique ID],0),0)))</f>
        <v>Non-lead</v>
      </c>
      <c r="W4664" s="189"/>
    </row>
    <row r="4665" spans="1:23" s="190" customFormat="1" ht="56.25" x14ac:dyDescent="0.25">
      <c r="A4665" s="180" t="s">
        <v>225</v>
      </c>
      <c r="B4665" s="181" t="s">
        <v>8307</v>
      </c>
      <c r="C4665" s="182" t="s">
        <v>225</v>
      </c>
      <c r="D4665" s="183" t="s">
        <v>36</v>
      </c>
      <c r="E4665" s="181" t="s">
        <v>35</v>
      </c>
      <c r="F4665" s="183" t="s">
        <v>35</v>
      </c>
      <c r="G4665" s="181" t="s">
        <v>7347</v>
      </c>
      <c r="H4665" s="184" t="s">
        <v>7090</v>
      </c>
      <c r="I4665" s="185" t="s">
        <v>190</v>
      </c>
      <c r="J4665" s="181" t="s">
        <v>35</v>
      </c>
      <c r="K4665" s="181" t="s">
        <v>225</v>
      </c>
      <c r="L4665" s="186" t="s">
        <v>225</v>
      </c>
      <c r="M4665" s="187" t="s">
        <v>225</v>
      </c>
      <c r="N4665" s="183" t="s">
        <v>36</v>
      </c>
      <c r="O4665" s="181" t="s">
        <v>7347</v>
      </c>
      <c r="P4665" s="184" t="s">
        <v>7090</v>
      </c>
      <c r="Q4665" s="185" t="s">
        <v>190</v>
      </c>
      <c r="R4665" s="181" t="s">
        <v>35</v>
      </c>
      <c r="S4665" s="181" t="s">
        <v>225</v>
      </c>
      <c r="T4665" s="186" t="s">
        <v>225</v>
      </c>
      <c r="U4665" s="187" t="s">
        <v>225</v>
      </c>
      <c r="V4665" s="188" t="str" cm="1">
        <f t="array" ref="V4665">IF(SUM(LEN(A4665:U4665))=0,"",IF(OR(OR(ISBLANK(E4665),SUM(LEN(B4665),LEN(C4665))=0),AND(NOT(D4665="Unknown"),ISBLANK(I4665)),AND(NOT(N4665="Unknown"),ISBLANK(Q4665))),"Missing Information", INDEX(Table15[Entire Service Line Classification], MATCH(SUMIFS(Table15[Unique ID],Table15[System-Owned Portion],D4665,Table15[If Material Anything Other than "Lead" in Column E,Was Material Ever Previously Lead?],F4665,Table15[Customer-Owned Portion],N4665),Table15[Unique ID],0),0)))</f>
        <v>Non-lead</v>
      </c>
      <c r="W4665" s="189"/>
    </row>
    <row r="4666" spans="1:23" s="190" customFormat="1" ht="56.25" x14ac:dyDescent="0.25">
      <c r="A4666" s="180" t="s">
        <v>225</v>
      </c>
      <c r="B4666" s="181" t="s">
        <v>8308</v>
      </c>
      <c r="C4666" s="182" t="s">
        <v>225</v>
      </c>
      <c r="D4666" s="183" t="s">
        <v>36</v>
      </c>
      <c r="E4666" s="181" t="s">
        <v>35</v>
      </c>
      <c r="F4666" s="183" t="s">
        <v>35</v>
      </c>
      <c r="G4666" s="181" t="s">
        <v>7347</v>
      </c>
      <c r="H4666" s="184" t="s">
        <v>7090</v>
      </c>
      <c r="I4666" s="185" t="s">
        <v>190</v>
      </c>
      <c r="J4666" s="181" t="s">
        <v>35</v>
      </c>
      <c r="K4666" s="181" t="s">
        <v>225</v>
      </c>
      <c r="L4666" s="186" t="s">
        <v>225</v>
      </c>
      <c r="M4666" s="187" t="s">
        <v>225</v>
      </c>
      <c r="N4666" s="183" t="s">
        <v>36</v>
      </c>
      <c r="O4666" s="181" t="s">
        <v>7347</v>
      </c>
      <c r="P4666" s="184" t="s">
        <v>7090</v>
      </c>
      <c r="Q4666" s="185" t="s">
        <v>190</v>
      </c>
      <c r="R4666" s="181" t="s">
        <v>35</v>
      </c>
      <c r="S4666" s="181" t="s">
        <v>225</v>
      </c>
      <c r="T4666" s="186" t="s">
        <v>225</v>
      </c>
      <c r="U4666" s="187" t="s">
        <v>225</v>
      </c>
      <c r="V4666" s="188" t="str" cm="1">
        <f t="array" ref="V4666">IF(SUM(LEN(A4666:U4666))=0,"",IF(OR(OR(ISBLANK(E4666),SUM(LEN(B4666),LEN(C4666))=0),AND(NOT(D4666="Unknown"),ISBLANK(I4666)),AND(NOT(N4666="Unknown"),ISBLANK(Q4666))),"Missing Information", INDEX(Table15[Entire Service Line Classification], MATCH(SUMIFS(Table15[Unique ID],Table15[System-Owned Portion],D4666,Table15[If Material Anything Other than "Lead" in Column E,Was Material Ever Previously Lead?],F4666,Table15[Customer-Owned Portion],N4666),Table15[Unique ID],0),0)))</f>
        <v>Non-lead</v>
      </c>
      <c r="W4666" s="189"/>
    </row>
    <row r="4667" spans="1:23" s="190" customFormat="1" ht="56.25" x14ac:dyDescent="0.25">
      <c r="A4667" s="180" t="s">
        <v>225</v>
      </c>
      <c r="B4667" s="181" t="s">
        <v>8309</v>
      </c>
      <c r="C4667" s="182" t="s">
        <v>225</v>
      </c>
      <c r="D4667" s="183" t="s">
        <v>36</v>
      </c>
      <c r="E4667" s="181" t="s">
        <v>35</v>
      </c>
      <c r="F4667" s="183" t="s">
        <v>35</v>
      </c>
      <c r="G4667" s="181" t="s">
        <v>7347</v>
      </c>
      <c r="H4667" s="184" t="s">
        <v>7090</v>
      </c>
      <c r="I4667" s="185" t="s">
        <v>190</v>
      </c>
      <c r="J4667" s="181" t="s">
        <v>35</v>
      </c>
      <c r="K4667" s="181" t="s">
        <v>225</v>
      </c>
      <c r="L4667" s="186" t="s">
        <v>225</v>
      </c>
      <c r="M4667" s="187" t="s">
        <v>225</v>
      </c>
      <c r="N4667" s="183" t="s">
        <v>36</v>
      </c>
      <c r="O4667" s="181" t="s">
        <v>7347</v>
      </c>
      <c r="P4667" s="184" t="s">
        <v>7090</v>
      </c>
      <c r="Q4667" s="185" t="s">
        <v>190</v>
      </c>
      <c r="R4667" s="181" t="s">
        <v>35</v>
      </c>
      <c r="S4667" s="181" t="s">
        <v>225</v>
      </c>
      <c r="T4667" s="186" t="s">
        <v>225</v>
      </c>
      <c r="U4667" s="187" t="s">
        <v>225</v>
      </c>
      <c r="V4667" s="188" t="str" cm="1">
        <f t="array" ref="V4667">IF(SUM(LEN(A4667:U4667))=0,"",IF(OR(OR(ISBLANK(E4667),SUM(LEN(B4667),LEN(C4667))=0),AND(NOT(D4667="Unknown"),ISBLANK(I4667)),AND(NOT(N4667="Unknown"),ISBLANK(Q4667))),"Missing Information", INDEX(Table15[Entire Service Line Classification], MATCH(SUMIFS(Table15[Unique ID],Table15[System-Owned Portion],D4667,Table15[If Material Anything Other than "Lead" in Column E,Was Material Ever Previously Lead?],F4667,Table15[Customer-Owned Portion],N4667),Table15[Unique ID],0),0)))</f>
        <v>Non-lead</v>
      </c>
      <c r="W4667" s="189"/>
    </row>
    <row r="4668" spans="1:23" s="190" customFormat="1" ht="56.25" x14ac:dyDescent="0.25">
      <c r="A4668" s="180" t="s">
        <v>225</v>
      </c>
      <c r="B4668" s="181" t="s">
        <v>8310</v>
      </c>
      <c r="C4668" s="182" t="s">
        <v>225</v>
      </c>
      <c r="D4668" s="183" t="s">
        <v>36</v>
      </c>
      <c r="E4668" s="181" t="s">
        <v>35</v>
      </c>
      <c r="F4668" s="183" t="s">
        <v>35</v>
      </c>
      <c r="G4668" s="181" t="s">
        <v>7603</v>
      </c>
      <c r="H4668" s="184" t="s">
        <v>7090</v>
      </c>
      <c r="I4668" s="185" t="s">
        <v>190</v>
      </c>
      <c r="J4668" s="181" t="s">
        <v>35</v>
      </c>
      <c r="K4668" s="181" t="s">
        <v>225</v>
      </c>
      <c r="L4668" s="186" t="s">
        <v>225</v>
      </c>
      <c r="M4668" s="187" t="s">
        <v>225</v>
      </c>
      <c r="N4668" s="183" t="s">
        <v>36</v>
      </c>
      <c r="O4668" s="181" t="s">
        <v>7603</v>
      </c>
      <c r="P4668" s="184" t="s">
        <v>7090</v>
      </c>
      <c r="Q4668" s="185" t="s">
        <v>190</v>
      </c>
      <c r="R4668" s="181" t="s">
        <v>35</v>
      </c>
      <c r="S4668" s="181" t="s">
        <v>225</v>
      </c>
      <c r="T4668" s="186" t="s">
        <v>225</v>
      </c>
      <c r="U4668" s="187" t="s">
        <v>225</v>
      </c>
      <c r="V4668" s="188" t="str" cm="1">
        <f t="array" ref="V4668">IF(SUM(LEN(A4668:U4668))=0,"",IF(OR(OR(ISBLANK(E4668),SUM(LEN(B4668),LEN(C4668))=0),AND(NOT(D4668="Unknown"),ISBLANK(I4668)),AND(NOT(N4668="Unknown"),ISBLANK(Q4668))),"Missing Information", INDEX(Table15[Entire Service Line Classification], MATCH(SUMIFS(Table15[Unique ID],Table15[System-Owned Portion],D4668,Table15[If Material Anything Other than "Lead" in Column E,Was Material Ever Previously Lead?],F4668,Table15[Customer-Owned Portion],N4668),Table15[Unique ID],0),0)))</f>
        <v>Non-lead</v>
      </c>
      <c r="W4668" s="189"/>
    </row>
    <row r="4669" spans="1:23" s="190" customFormat="1" ht="56.25" x14ac:dyDescent="0.25">
      <c r="A4669" s="180" t="s">
        <v>225</v>
      </c>
      <c r="B4669" s="181" t="s">
        <v>8311</v>
      </c>
      <c r="C4669" s="182" t="s">
        <v>225</v>
      </c>
      <c r="D4669" s="183" t="s">
        <v>36</v>
      </c>
      <c r="E4669" s="181" t="s">
        <v>35</v>
      </c>
      <c r="F4669" s="183" t="s">
        <v>35</v>
      </c>
      <c r="G4669" s="181" t="s">
        <v>7347</v>
      </c>
      <c r="H4669" s="184" t="s">
        <v>7090</v>
      </c>
      <c r="I4669" s="185" t="s">
        <v>190</v>
      </c>
      <c r="J4669" s="181" t="s">
        <v>35</v>
      </c>
      <c r="K4669" s="181" t="s">
        <v>225</v>
      </c>
      <c r="L4669" s="186" t="s">
        <v>225</v>
      </c>
      <c r="M4669" s="187" t="s">
        <v>225</v>
      </c>
      <c r="N4669" s="183" t="s">
        <v>36</v>
      </c>
      <c r="O4669" s="181" t="s">
        <v>7347</v>
      </c>
      <c r="P4669" s="184" t="s">
        <v>7090</v>
      </c>
      <c r="Q4669" s="185" t="s">
        <v>190</v>
      </c>
      <c r="R4669" s="181" t="s">
        <v>35</v>
      </c>
      <c r="S4669" s="181" t="s">
        <v>225</v>
      </c>
      <c r="T4669" s="186" t="s">
        <v>225</v>
      </c>
      <c r="U4669" s="187" t="s">
        <v>225</v>
      </c>
      <c r="V4669" s="188" t="str" cm="1">
        <f t="array" ref="V4669">IF(SUM(LEN(A4669:U4669))=0,"",IF(OR(OR(ISBLANK(E4669),SUM(LEN(B4669),LEN(C4669))=0),AND(NOT(D4669="Unknown"),ISBLANK(I4669)),AND(NOT(N4669="Unknown"),ISBLANK(Q4669))),"Missing Information", INDEX(Table15[Entire Service Line Classification], MATCH(SUMIFS(Table15[Unique ID],Table15[System-Owned Portion],D4669,Table15[If Material Anything Other than "Lead" in Column E,Was Material Ever Previously Lead?],F4669,Table15[Customer-Owned Portion],N4669),Table15[Unique ID],0),0)))</f>
        <v>Non-lead</v>
      </c>
      <c r="W4669" s="189"/>
    </row>
    <row r="4670" spans="1:23" s="190" customFormat="1" ht="56.25" x14ac:dyDescent="0.25">
      <c r="A4670" s="180" t="s">
        <v>225</v>
      </c>
      <c r="B4670" s="181" t="s">
        <v>8312</v>
      </c>
      <c r="C4670" s="182" t="s">
        <v>225</v>
      </c>
      <c r="D4670" s="183" t="s">
        <v>36</v>
      </c>
      <c r="E4670" s="181" t="s">
        <v>35</v>
      </c>
      <c r="F4670" s="183" t="s">
        <v>35</v>
      </c>
      <c r="G4670" s="181" t="s">
        <v>7347</v>
      </c>
      <c r="H4670" s="184" t="s">
        <v>7090</v>
      </c>
      <c r="I4670" s="185" t="s">
        <v>190</v>
      </c>
      <c r="J4670" s="181" t="s">
        <v>35</v>
      </c>
      <c r="K4670" s="181" t="s">
        <v>225</v>
      </c>
      <c r="L4670" s="186" t="s">
        <v>225</v>
      </c>
      <c r="M4670" s="187" t="s">
        <v>225</v>
      </c>
      <c r="N4670" s="183" t="s">
        <v>36</v>
      </c>
      <c r="O4670" s="181" t="s">
        <v>7347</v>
      </c>
      <c r="P4670" s="184" t="s">
        <v>7090</v>
      </c>
      <c r="Q4670" s="185" t="s">
        <v>190</v>
      </c>
      <c r="R4670" s="181" t="s">
        <v>35</v>
      </c>
      <c r="S4670" s="181" t="s">
        <v>225</v>
      </c>
      <c r="T4670" s="186" t="s">
        <v>225</v>
      </c>
      <c r="U4670" s="187" t="s">
        <v>225</v>
      </c>
      <c r="V4670" s="188" t="str" cm="1">
        <f t="array" ref="V4670">IF(SUM(LEN(A4670:U4670))=0,"",IF(OR(OR(ISBLANK(E4670),SUM(LEN(B4670),LEN(C4670))=0),AND(NOT(D4670="Unknown"),ISBLANK(I4670)),AND(NOT(N4670="Unknown"),ISBLANK(Q4670))),"Missing Information", INDEX(Table15[Entire Service Line Classification], MATCH(SUMIFS(Table15[Unique ID],Table15[System-Owned Portion],D4670,Table15[If Material Anything Other than "Lead" in Column E,Was Material Ever Previously Lead?],F4670,Table15[Customer-Owned Portion],N4670),Table15[Unique ID],0),0)))</f>
        <v>Non-lead</v>
      </c>
      <c r="W4670" s="189"/>
    </row>
    <row r="4671" spans="1:23" s="190" customFormat="1" ht="56.25" x14ac:dyDescent="0.25">
      <c r="A4671" s="180" t="s">
        <v>225</v>
      </c>
      <c r="B4671" s="181" t="s">
        <v>8313</v>
      </c>
      <c r="C4671" s="182" t="s">
        <v>225</v>
      </c>
      <c r="D4671" s="183" t="s">
        <v>36</v>
      </c>
      <c r="E4671" s="181" t="s">
        <v>35</v>
      </c>
      <c r="F4671" s="183" t="s">
        <v>35</v>
      </c>
      <c r="G4671" s="181" t="s">
        <v>7347</v>
      </c>
      <c r="H4671" s="184" t="s">
        <v>7090</v>
      </c>
      <c r="I4671" s="185" t="s">
        <v>190</v>
      </c>
      <c r="J4671" s="181" t="s">
        <v>35</v>
      </c>
      <c r="K4671" s="181" t="s">
        <v>225</v>
      </c>
      <c r="L4671" s="186" t="s">
        <v>225</v>
      </c>
      <c r="M4671" s="187" t="s">
        <v>225</v>
      </c>
      <c r="N4671" s="183" t="s">
        <v>36</v>
      </c>
      <c r="O4671" s="181" t="s">
        <v>7347</v>
      </c>
      <c r="P4671" s="184" t="s">
        <v>7090</v>
      </c>
      <c r="Q4671" s="185" t="s">
        <v>190</v>
      </c>
      <c r="R4671" s="181" t="s">
        <v>35</v>
      </c>
      <c r="S4671" s="181" t="s">
        <v>225</v>
      </c>
      <c r="T4671" s="186" t="s">
        <v>225</v>
      </c>
      <c r="U4671" s="187" t="s">
        <v>225</v>
      </c>
      <c r="V4671" s="188" t="str" cm="1">
        <f t="array" ref="V4671">IF(SUM(LEN(A4671:U4671))=0,"",IF(OR(OR(ISBLANK(E4671),SUM(LEN(B4671),LEN(C4671))=0),AND(NOT(D4671="Unknown"),ISBLANK(I4671)),AND(NOT(N4671="Unknown"),ISBLANK(Q4671))),"Missing Information", INDEX(Table15[Entire Service Line Classification], MATCH(SUMIFS(Table15[Unique ID],Table15[System-Owned Portion],D4671,Table15[If Material Anything Other than "Lead" in Column E,Was Material Ever Previously Lead?],F4671,Table15[Customer-Owned Portion],N4671),Table15[Unique ID],0),0)))</f>
        <v>Non-lead</v>
      </c>
      <c r="W4671" s="189"/>
    </row>
    <row r="4672" spans="1:23" s="190" customFormat="1" ht="56.25" x14ac:dyDescent="0.25">
      <c r="A4672" s="180" t="s">
        <v>225</v>
      </c>
      <c r="B4672" s="181" t="s">
        <v>8314</v>
      </c>
      <c r="C4672" s="182" t="s">
        <v>225</v>
      </c>
      <c r="D4672" s="183" t="s">
        <v>36</v>
      </c>
      <c r="E4672" s="181" t="s">
        <v>35</v>
      </c>
      <c r="F4672" s="183" t="s">
        <v>35</v>
      </c>
      <c r="G4672" s="181" t="s">
        <v>7347</v>
      </c>
      <c r="H4672" s="184" t="s">
        <v>7090</v>
      </c>
      <c r="I4672" s="185" t="s">
        <v>190</v>
      </c>
      <c r="J4672" s="181" t="s">
        <v>35</v>
      </c>
      <c r="K4672" s="181" t="s">
        <v>225</v>
      </c>
      <c r="L4672" s="186" t="s">
        <v>225</v>
      </c>
      <c r="M4672" s="187" t="s">
        <v>225</v>
      </c>
      <c r="N4672" s="183" t="s">
        <v>36</v>
      </c>
      <c r="O4672" s="181" t="s">
        <v>7347</v>
      </c>
      <c r="P4672" s="184" t="s">
        <v>7090</v>
      </c>
      <c r="Q4672" s="185" t="s">
        <v>190</v>
      </c>
      <c r="R4672" s="181" t="s">
        <v>35</v>
      </c>
      <c r="S4672" s="181" t="s">
        <v>225</v>
      </c>
      <c r="T4672" s="186" t="s">
        <v>225</v>
      </c>
      <c r="U4672" s="187" t="s">
        <v>225</v>
      </c>
      <c r="V4672" s="188" t="str" cm="1">
        <f t="array" ref="V4672">IF(SUM(LEN(A4672:U4672))=0,"",IF(OR(OR(ISBLANK(E4672),SUM(LEN(B4672),LEN(C4672))=0),AND(NOT(D4672="Unknown"),ISBLANK(I4672)),AND(NOT(N4672="Unknown"),ISBLANK(Q4672))),"Missing Information", INDEX(Table15[Entire Service Line Classification], MATCH(SUMIFS(Table15[Unique ID],Table15[System-Owned Portion],D4672,Table15[If Material Anything Other than "Lead" in Column E,Was Material Ever Previously Lead?],F4672,Table15[Customer-Owned Portion],N4672),Table15[Unique ID],0),0)))</f>
        <v>Non-lead</v>
      </c>
      <c r="W4672" s="189"/>
    </row>
    <row r="4673" spans="1:23" s="190" customFormat="1" ht="56.25" x14ac:dyDescent="0.25">
      <c r="A4673" s="180" t="s">
        <v>225</v>
      </c>
      <c r="B4673" s="181" t="s">
        <v>8315</v>
      </c>
      <c r="C4673" s="182" t="s">
        <v>225</v>
      </c>
      <c r="D4673" s="183" t="s">
        <v>36</v>
      </c>
      <c r="E4673" s="181" t="s">
        <v>35</v>
      </c>
      <c r="F4673" s="183" t="s">
        <v>35</v>
      </c>
      <c r="G4673" s="181" t="s">
        <v>7347</v>
      </c>
      <c r="H4673" s="184" t="s">
        <v>7090</v>
      </c>
      <c r="I4673" s="185" t="s">
        <v>190</v>
      </c>
      <c r="J4673" s="181" t="s">
        <v>35</v>
      </c>
      <c r="K4673" s="181" t="s">
        <v>225</v>
      </c>
      <c r="L4673" s="186" t="s">
        <v>225</v>
      </c>
      <c r="M4673" s="187" t="s">
        <v>225</v>
      </c>
      <c r="N4673" s="183" t="s">
        <v>36</v>
      </c>
      <c r="O4673" s="181" t="s">
        <v>7347</v>
      </c>
      <c r="P4673" s="184" t="s">
        <v>7090</v>
      </c>
      <c r="Q4673" s="185" t="s">
        <v>190</v>
      </c>
      <c r="R4673" s="181" t="s">
        <v>35</v>
      </c>
      <c r="S4673" s="181" t="s">
        <v>225</v>
      </c>
      <c r="T4673" s="186" t="s">
        <v>225</v>
      </c>
      <c r="U4673" s="187" t="s">
        <v>225</v>
      </c>
      <c r="V4673" s="188" t="str" cm="1">
        <f t="array" ref="V4673">IF(SUM(LEN(A4673:U4673))=0,"",IF(OR(OR(ISBLANK(E4673),SUM(LEN(B4673),LEN(C4673))=0),AND(NOT(D4673="Unknown"),ISBLANK(I4673)),AND(NOT(N4673="Unknown"),ISBLANK(Q4673))),"Missing Information", INDEX(Table15[Entire Service Line Classification], MATCH(SUMIFS(Table15[Unique ID],Table15[System-Owned Portion],D4673,Table15[If Material Anything Other than "Lead" in Column E,Was Material Ever Previously Lead?],F4673,Table15[Customer-Owned Portion],N4673),Table15[Unique ID],0),0)))</f>
        <v>Non-lead</v>
      </c>
      <c r="W4673" s="189"/>
    </row>
    <row r="4674" spans="1:23" s="190" customFormat="1" ht="56.25" x14ac:dyDescent="0.25">
      <c r="A4674" s="180" t="s">
        <v>225</v>
      </c>
      <c r="B4674" s="181" t="s">
        <v>8316</v>
      </c>
      <c r="C4674" s="182" t="s">
        <v>225</v>
      </c>
      <c r="D4674" s="183" t="s">
        <v>36</v>
      </c>
      <c r="E4674" s="181" t="s">
        <v>35</v>
      </c>
      <c r="F4674" s="183" t="s">
        <v>35</v>
      </c>
      <c r="G4674" s="181" t="s">
        <v>7347</v>
      </c>
      <c r="H4674" s="184" t="s">
        <v>7090</v>
      </c>
      <c r="I4674" s="185" t="s">
        <v>190</v>
      </c>
      <c r="J4674" s="181" t="s">
        <v>35</v>
      </c>
      <c r="K4674" s="181" t="s">
        <v>225</v>
      </c>
      <c r="L4674" s="186" t="s">
        <v>225</v>
      </c>
      <c r="M4674" s="187" t="s">
        <v>225</v>
      </c>
      <c r="N4674" s="183" t="s">
        <v>36</v>
      </c>
      <c r="O4674" s="181" t="s">
        <v>7347</v>
      </c>
      <c r="P4674" s="184" t="s">
        <v>7090</v>
      </c>
      <c r="Q4674" s="185" t="s">
        <v>190</v>
      </c>
      <c r="R4674" s="181" t="s">
        <v>35</v>
      </c>
      <c r="S4674" s="181" t="s">
        <v>225</v>
      </c>
      <c r="T4674" s="186" t="s">
        <v>225</v>
      </c>
      <c r="U4674" s="187" t="s">
        <v>225</v>
      </c>
      <c r="V4674" s="188" t="str" cm="1">
        <f t="array" ref="V4674">IF(SUM(LEN(A4674:U4674))=0,"",IF(OR(OR(ISBLANK(E4674),SUM(LEN(B4674),LEN(C4674))=0),AND(NOT(D4674="Unknown"),ISBLANK(I4674)),AND(NOT(N4674="Unknown"),ISBLANK(Q4674))),"Missing Information", INDEX(Table15[Entire Service Line Classification], MATCH(SUMIFS(Table15[Unique ID],Table15[System-Owned Portion],D4674,Table15[If Material Anything Other than "Lead" in Column E,Was Material Ever Previously Lead?],F4674,Table15[Customer-Owned Portion],N4674),Table15[Unique ID],0),0)))</f>
        <v>Non-lead</v>
      </c>
      <c r="W4674" s="189"/>
    </row>
    <row r="4675" spans="1:23" s="190" customFormat="1" ht="56.25" x14ac:dyDescent="0.25">
      <c r="A4675" s="180" t="s">
        <v>225</v>
      </c>
      <c r="B4675" s="181" t="s">
        <v>8317</v>
      </c>
      <c r="C4675" s="182" t="s">
        <v>225</v>
      </c>
      <c r="D4675" s="183" t="s">
        <v>36</v>
      </c>
      <c r="E4675" s="181" t="s">
        <v>35</v>
      </c>
      <c r="F4675" s="183" t="s">
        <v>35</v>
      </c>
      <c r="G4675" s="181" t="s">
        <v>7393</v>
      </c>
      <c r="H4675" s="184" t="s">
        <v>7092</v>
      </c>
      <c r="I4675" s="185" t="s">
        <v>190</v>
      </c>
      <c r="J4675" s="181" t="s">
        <v>35</v>
      </c>
      <c r="K4675" s="181" t="s">
        <v>225</v>
      </c>
      <c r="L4675" s="186" t="s">
        <v>225</v>
      </c>
      <c r="M4675" s="187" t="s">
        <v>225</v>
      </c>
      <c r="N4675" s="183" t="s">
        <v>36</v>
      </c>
      <c r="O4675" s="181" t="s">
        <v>7393</v>
      </c>
      <c r="P4675" s="184" t="s">
        <v>7092</v>
      </c>
      <c r="Q4675" s="185" t="s">
        <v>190</v>
      </c>
      <c r="R4675" s="181" t="s">
        <v>35</v>
      </c>
      <c r="S4675" s="181" t="s">
        <v>225</v>
      </c>
      <c r="T4675" s="186" t="s">
        <v>225</v>
      </c>
      <c r="U4675" s="187" t="s">
        <v>225</v>
      </c>
      <c r="V4675" s="188" t="str" cm="1">
        <f t="array" ref="V4675">IF(SUM(LEN(A4675:U4675))=0,"",IF(OR(OR(ISBLANK(E4675),SUM(LEN(B4675),LEN(C4675))=0),AND(NOT(D4675="Unknown"),ISBLANK(I4675)),AND(NOT(N4675="Unknown"),ISBLANK(Q4675))),"Missing Information", INDEX(Table15[Entire Service Line Classification], MATCH(SUMIFS(Table15[Unique ID],Table15[System-Owned Portion],D4675,Table15[If Material Anything Other than "Lead" in Column E,Was Material Ever Previously Lead?],F4675,Table15[Customer-Owned Portion],N4675),Table15[Unique ID],0),0)))</f>
        <v>Non-lead</v>
      </c>
      <c r="W4675" s="189"/>
    </row>
    <row r="4676" spans="1:23" s="190" customFormat="1" ht="56.25" x14ac:dyDescent="0.25">
      <c r="A4676" s="180" t="s">
        <v>225</v>
      </c>
      <c r="B4676" s="181" t="s">
        <v>8318</v>
      </c>
      <c r="C4676" s="182" t="s">
        <v>225</v>
      </c>
      <c r="D4676" s="183" t="s">
        <v>36</v>
      </c>
      <c r="E4676" s="181" t="s">
        <v>35</v>
      </c>
      <c r="F4676" s="183" t="s">
        <v>35</v>
      </c>
      <c r="G4676" s="181" t="s">
        <v>7442</v>
      </c>
      <c r="H4676" s="184" t="s">
        <v>7092</v>
      </c>
      <c r="I4676" s="185" t="s">
        <v>190</v>
      </c>
      <c r="J4676" s="181" t="s">
        <v>35</v>
      </c>
      <c r="K4676" s="181" t="s">
        <v>225</v>
      </c>
      <c r="L4676" s="186" t="s">
        <v>225</v>
      </c>
      <c r="M4676" s="187" t="s">
        <v>225</v>
      </c>
      <c r="N4676" s="183" t="s">
        <v>36</v>
      </c>
      <c r="O4676" s="181" t="s">
        <v>7442</v>
      </c>
      <c r="P4676" s="184" t="s">
        <v>7092</v>
      </c>
      <c r="Q4676" s="185" t="s">
        <v>190</v>
      </c>
      <c r="R4676" s="181" t="s">
        <v>35</v>
      </c>
      <c r="S4676" s="181" t="s">
        <v>225</v>
      </c>
      <c r="T4676" s="186" t="s">
        <v>225</v>
      </c>
      <c r="U4676" s="187" t="s">
        <v>225</v>
      </c>
      <c r="V4676" s="188" t="str" cm="1">
        <f t="array" ref="V4676">IF(SUM(LEN(A4676:U4676))=0,"",IF(OR(OR(ISBLANK(E4676),SUM(LEN(B4676),LEN(C4676))=0),AND(NOT(D4676="Unknown"),ISBLANK(I4676)),AND(NOT(N4676="Unknown"),ISBLANK(Q4676))),"Missing Information", INDEX(Table15[Entire Service Line Classification], MATCH(SUMIFS(Table15[Unique ID],Table15[System-Owned Portion],D4676,Table15[If Material Anything Other than "Lead" in Column E,Was Material Ever Previously Lead?],F4676,Table15[Customer-Owned Portion],N4676),Table15[Unique ID],0),0)))</f>
        <v>Non-lead</v>
      </c>
      <c r="W4676" s="189"/>
    </row>
    <row r="4677" spans="1:23" s="190" customFormat="1" ht="56.25" x14ac:dyDescent="0.25">
      <c r="A4677" s="180" t="s">
        <v>225</v>
      </c>
      <c r="B4677" s="181" t="s">
        <v>8319</v>
      </c>
      <c r="C4677" s="182" t="s">
        <v>225</v>
      </c>
      <c r="D4677" s="183" t="s">
        <v>36</v>
      </c>
      <c r="E4677" s="181" t="s">
        <v>35</v>
      </c>
      <c r="F4677" s="183" t="s">
        <v>35</v>
      </c>
      <c r="G4677" s="181" t="s">
        <v>7442</v>
      </c>
      <c r="H4677" s="184" t="s">
        <v>7092</v>
      </c>
      <c r="I4677" s="185" t="s">
        <v>190</v>
      </c>
      <c r="J4677" s="181" t="s">
        <v>35</v>
      </c>
      <c r="K4677" s="181" t="s">
        <v>225</v>
      </c>
      <c r="L4677" s="186" t="s">
        <v>225</v>
      </c>
      <c r="M4677" s="187" t="s">
        <v>225</v>
      </c>
      <c r="N4677" s="183" t="s">
        <v>36</v>
      </c>
      <c r="O4677" s="181" t="s">
        <v>7442</v>
      </c>
      <c r="P4677" s="184" t="s">
        <v>7092</v>
      </c>
      <c r="Q4677" s="185" t="s">
        <v>190</v>
      </c>
      <c r="R4677" s="181" t="s">
        <v>35</v>
      </c>
      <c r="S4677" s="181" t="s">
        <v>225</v>
      </c>
      <c r="T4677" s="186" t="s">
        <v>225</v>
      </c>
      <c r="U4677" s="187" t="s">
        <v>225</v>
      </c>
      <c r="V4677" s="188" t="str" cm="1">
        <f t="array" ref="V4677">IF(SUM(LEN(A4677:U4677))=0,"",IF(OR(OR(ISBLANK(E4677),SUM(LEN(B4677),LEN(C4677))=0),AND(NOT(D4677="Unknown"),ISBLANK(I4677)),AND(NOT(N4677="Unknown"),ISBLANK(Q4677))),"Missing Information", INDEX(Table15[Entire Service Line Classification], MATCH(SUMIFS(Table15[Unique ID],Table15[System-Owned Portion],D4677,Table15[If Material Anything Other than "Lead" in Column E,Was Material Ever Previously Lead?],F4677,Table15[Customer-Owned Portion],N4677),Table15[Unique ID],0),0)))</f>
        <v>Non-lead</v>
      </c>
      <c r="W4677" s="189"/>
    </row>
    <row r="4678" spans="1:23" s="190" customFormat="1" ht="56.25" x14ac:dyDescent="0.25">
      <c r="A4678" s="180" t="s">
        <v>225</v>
      </c>
      <c r="B4678" s="181" t="s">
        <v>8320</v>
      </c>
      <c r="C4678" s="182" t="s">
        <v>225</v>
      </c>
      <c r="D4678" s="183" t="s">
        <v>36</v>
      </c>
      <c r="E4678" s="181" t="s">
        <v>35</v>
      </c>
      <c r="F4678" s="183" t="s">
        <v>35</v>
      </c>
      <c r="G4678" s="181" t="s">
        <v>7442</v>
      </c>
      <c r="H4678" s="184" t="s">
        <v>7092</v>
      </c>
      <c r="I4678" s="185" t="s">
        <v>190</v>
      </c>
      <c r="J4678" s="181" t="s">
        <v>35</v>
      </c>
      <c r="K4678" s="181" t="s">
        <v>225</v>
      </c>
      <c r="L4678" s="186" t="s">
        <v>225</v>
      </c>
      <c r="M4678" s="187" t="s">
        <v>225</v>
      </c>
      <c r="N4678" s="183" t="s">
        <v>36</v>
      </c>
      <c r="O4678" s="181" t="s">
        <v>7442</v>
      </c>
      <c r="P4678" s="184" t="s">
        <v>7092</v>
      </c>
      <c r="Q4678" s="185" t="s">
        <v>190</v>
      </c>
      <c r="R4678" s="181" t="s">
        <v>35</v>
      </c>
      <c r="S4678" s="181" t="s">
        <v>225</v>
      </c>
      <c r="T4678" s="186" t="s">
        <v>225</v>
      </c>
      <c r="U4678" s="187" t="s">
        <v>225</v>
      </c>
      <c r="V4678" s="188" t="str" cm="1">
        <f t="array" ref="V4678">IF(SUM(LEN(A4678:U4678))=0,"",IF(OR(OR(ISBLANK(E4678),SUM(LEN(B4678),LEN(C4678))=0),AND(NOT(D4678="Unknown"),ISBLANK(I4678)),AND(NOT(N4678="Unknown"),ISBLANK(Q4678))),"Missing Information", INDEX(Table15[Entire Service Line Classification], MATCH(SUMIFS(Table15[Unique ID],Table15[System-Owned Portion],D4678,Table15[If Material Anything Other than "Lead" in Column E,Was Material Ever Previously Lead?],F4678,Table15[Customer-Owned Portion],N4678),Table15[Unique ID],0),0)))</f>
        <v>Non-lead</v>
      </c>
      <c r="W4678" s="189"/>
    </row>
    <row r="4679" spans="1:23" s="190" customFormat="1" ht="56.25" x14ac:dyDescent="0.25">
      <c r="A4679" s="180" t="s">
        <v>225</v>
      </c>
      <c r="B4679" s="181" t="s">
        <v>8321</v>
      </c>
      <c r="C4679" s="182" t="s">
        <v>225</v>
      </c>
      <c r="D4679" s="183" t="s">
        <v>36</v>
      </c>
      <c r="E4679" s="181" t="s">
        <v>35</v>
      </c>
      <c r="F4679" s="183" t="s">
        <v>35</v>
      </c>
      <c r="G4679" s="181" t="s">
        <v>7442</v>
      </c>
      <c r="H4679" s="184" t="s">
        <v>7092</v>
      </c>
      <c r="I4679" s="185" t="s">
        <v>190</v>
      </c>
      <c r="J4679" s="181" t="s">
        <v>35</v>
      </c>
      <c r="K4679" s="181" t="s">
        <v>225</v>
      </c>
      <c r="L4679" s="186" t="s">
        <v>225</v>
      </c>
      <c r="M4679" s="187" t="s">
        <v>225</v>
      </c>
      <c r="N4679" s="183" t="s">
        <v>36</v>
      </c>
      <c r="O4679" s="181" t="s">
        <v>7442</v>
      </c>
      <c r="P4679" s="184" t="s">
        <v>7092</v>
      </c>
      <c r="Q4679" s="185" t="s">
        <v>190</v>
      </c>
      <c r="R4679" s="181" t="s">
        <v>35</v>
      </c>
      <c r="S4679" s="181" t="s">
        <v>225</v>
      </c>
      <c r="T4679" s="186" t="s">
        <v>225</v>
      </c>
      <c r="U4679" s="187" t="s">
        <v>225</v>
      </c>
      <c r="V4679" s="188" t="str" cm="1">
        <f t="array" ref="V4679">IF(SUM(LEN(A4679:U4679))=0,"",IF(OR(OR(ISBLANK(E4679),SUM(LEN(B4679),LEN(C4679))=0),AND(NOT(D4679="Unknown"),ISBLANK(I4679)),AND(NOT(N4679="Unknown"),ISBLANK(Q4679))),"Missing Information", INDEX(Table15[Entire Service Line Classification], MATCH(SUMIFS(Table15[Unique ID],Table15[System-Owned Portion],D4679,Table15[If Material Anything Other than "Lead" in Column E,Was Material Ever Previously Lead?],F4679,Table15[Customer-Owned Portion],N4679),Table15[Unique ID],0),0)))</f>
        <v>Non-lead</v>
      </c>
      <c r="W4679" s="189"/>
    </row>
    <row r="4680" spans="1:23" s="190" customFormat="1" ht="56.25" x14ac:dyDescent="0.25">
      <c r="A4680" s="180" t="s">
        <v>225</v>
      </c>
      <c r="B4680" s="181" t="s">
        <v>8322</v>
      </c>
      <c r="C4680" s="182" t="s">
        <v>225</v>
      </c>
      <c r="D4680" s="183" t="s">
        <v>36</v>
      </c>
      <c r="E4680" s="181" t="s">
        <v>35</v>
      </c>
      <c r="F4680" s="183" t="s">
        <v>35</v>
      </c>
      <c r="G4680" s="181" t="s">
        <v>7393</v>
      </c>
      <c r="H4680" s="184" t="s">
        <v>7090</v>
      </c>
      <c r="I4680" s="185" t="s">
        <v>190</v>
      </c>
      <c r="J4680" s="181" t="s">
        <v>35</v>
      </c>
      <c r="K4680" s="181" t="s">
        <v>225</v>
      </c>
      <c r="L4680" s="186" t="s">
        <v>225</v>
      </c>
      <c r="M4680" s="187" t="s">
        <v>225</v>
      </c>
      <c r="N4680" s="183" t="s">
        <v>36</v>
      </c>
      <c r="O4680" s="181" t="s">
        <v>7393</v>
      </c>
      <c r="P4680" s="184" t="s">
        <v>7090</v>
      </c>
      <c r="Q4680" s="185" t="s">
        <v>190</v>
      </c>
      <c r="R4680" s="181" t="s">
        <v>35</v>
      </c>
      <c r="S4680" s="181" t="s">
        <v>225</v>
      </c>
      <c r="T4680" s="186" t="s">
        <v>225</v>
      </c>
      <c r="U4680" s="187" t="s">
        <v>225</v>
      </c>
      <c r="V4680" s="188" t="str" cm="1">
        <f t="array" ref="V4680">IF(SUM(LEN(A4680:U4680))=0,"",IF(OR(OR(ISBLANK(E4680),SUM(LEN(B4680),LEN(C4680))=0),AND(NOT(D4680="Unknown"),ISBLANK(I4680)),AND(NOT(N4680="Unknown"),ISBLANK(Q4680))),"Missing Information", INDEX(Table15[Entire Service Line Classification], MATCH(SUMIFS(Table15[Unique ID],Table15[System-Owned Portion],D4680,Table15[If Material Anything Other than "Lead" in Column E,Was Material Ever Previously Lead?],F4680,Table15[Customer-Owned Portion],N4680),Table15[Unique ID],0),0)))</f>
        <v>Non-lead</v>
      </c>
      <c r="W4680" s="189"/>
    </row>
    <row r="4681" spans="1:23" s="190" customFormat="1" ht="56.25" x14ac:dyDescent="0.25">
      <c r="A4681" s="180" t="s">
        <v>225</v>
      </c>
      <c r="B4681" s="181" t="s">
        <v>8323</v>
      </c>
      <c r="C4681" s="182" t="s">
        <v>225</v>
      </c>
      <c r="D4681" s="183" t="s">
        <v>36</v>
      </c>
      <c r="E4681" s="181" t="s">
        <v>35</v>
      </c>
      <c r="F4681" s="183" t="s">
        <v>35</v>
      </c>
      <c r="G4681" s="181" t="s">
        <v>7437</v>
      </c>
      <c r="H4681" s="184" t="s">
        <v>7090</v>
      </c>
      <c r="I4681" s="185" t="s">
        <v>190</v>
      </c>
      <c r="J4681" s="181" t="s">
        <v>35</v>
      </c>
      <c r="K4681" s="181" t="s">
        <v>225</v>
      </c>
      <c r="L4681" s="186" t="s">
        <v>225</v>
      </c>
      <c r="M4681" s="187" t="s">
        <v>225</v>
      </c>
      <c r="N4681" s="183" t="s">
        <v>36</v>
      </c>
      <c r="O4681" s="181" t="s">
        <v>7437</v>
      </c>
      <c r="P4681" s="184" t="s">
        <v>7090</v>
      </c>
      <c r="Q4681" s="185" t="s">
        <v>190</v>
      </c>
      <c r="R4681" s="181" t="s">
        <v>35</v>
      </c>
      <c r="S4681" s="181" t="s">
        <v>225</v>
      </c>
      <c r="T4681" s="186" t="s">
        <v>225</v>
      </c>
      <c r="U4681" s="187" t="s">
        <v>225</v>
      </c>
      <c r="V4681" s="188" t="str" cm="1">
        <f t="array" ref="V4681">IF(SUM(LEN(A4681:U4681))=0,"",IF(OR(OR(ISBLANK(E4681),SUM(LEN(B4681),LEN(C4681))=0),AND(NOT(D4681="Unknown"),ISBLANK(I4681)),AND(NOT(N4681="Unknown"),ISBLANK(Q4681))),"Missing Information", INDEX(Table15[Entire Service Line Classification], MATCH(SUMIFS(Table15[Unique ID],Table15[System-Owned Portion],D4681,Table15[If Material Anything Other than "Lead" in Column E,Was Material Ever Previously Lead?],F4681,Table15[Customer-Owned Portion],N4681),Table15[Unique ID],0),0)))</f>
        <v>Non-lead</v>
      </c>
      <c r="W4681" s="189"/>
    </row>
    <row r="4682" spans="1:23" s="190" customFormat="1" ht="56.25" x14ac:dyDescent="0.25">
      <c r="A4682" s="180" t="s">
        <v>225</v>
      </c>
      <c r="B4682" s="181" t="s">
        <v>8324</v>
      </c>
      <c r="C4682" s="182" t="s">
        <v>225</v>
      </c>
      <c r="D4682" s="183" t="s">
        <v>36</v>
      </c>
      <c r="E4682" s="181" t="s">
        <v>35</v>
      </c>
      <c r="F4682" s="183" t="s">
        <v>35</v>
      </c>
      <c r="G4682" s="181" t="s">
        <v>7388</v>
      </c>
      <c r="H4682" s="184" t="s">
        <v>7090</v>
      </c>
      <c r="I4682" s="185" t="s">
        <v>190</v>
      </c>
      <c r="J4682" s="181" t="s">
        <v>35</v>
      </c>
      <c r="K4682" s="181" t="s">
        <v>225</v>
      </c>
      <c r="L4682" s="186" t="s">
        <v>225</v>
      </c>
      <c r="M4682" s="187" t="s">
        <v>225</v>
      </c>
      <c r="N4682" s="183" t="s">
        <v>36</v>
      </c>
      <c r="O4682" s="181" t="s">
        <v>7388</v>
      </c>
      <c r="P4682" s="184" t="s">
        <v>7090</v>
      </c>
      <c r="Q4682" s="185" t="s">
        <v>190</v>
      </c>
      <c r="R4682" s="181" t="s">
        <v>35</v>
      </c>
      <c r="S4682" s="181" t="s">
        <v>225</v>
      </c>
      <c r="T4682" s="186" t="s">
        <v>225</v>
      </c>
      <c r="U4682" s="187" t="s">
        <v>225</v>
      </c>
      <c r="V4682" s="188" t="str" cm="1">
        <f t="array" ref="V4682">IF(SUM(LEN(A4682:U4682))=0,"",IF(OR(OR(ISBLANK(E4682),SUM(LEN(B4682),LEN(C4682))=0),AND(NOT(D4682="Unknown"),ISBLANK(I4682)),AND(NOT(N4682="Unknown"),ISBLANK(Q4682))),"Missing Information", INDEX(Table15[Entire Service Line Classification], MATCH(SUMIFS(Table15[Unique ID],Table15[System-Owned Portion],D4682,Table15[If Material Anything Other than "Lead" in Column E,Was Material Ever Previously Lead?],F4682,Table15[Customer-Owned Portion],N4682),Table15[Unique ID],0),0)))</f>
        <v>Non-lead</v>
      </c>
      <c r="W4682" s="189"/>
    </row>
    <row r="4683" spans="1:23" s="190" customFormat="1" ht="56.25" x14ac:dyDescent="0.25">
      <c r="A4683" s="180" t="s">
        <v>225</v>
      </c>
      <c r="B4683" s="181" t="s">
        <v>8325</v>
      </c>
      <c r="C4683" s="182" t="s">
        <v>225</v>
      </c>
      <c r="D4683" s="183" t="s">
        <v>36</v>
      </c>
      <c r="E4683" s="181" t="s">
        <v>35</v>
      </c>
      <c r="F4683" s="183" t="s">
        <v>35</v>
      </c>
      <c r="G4683" s="181" t="s">
        <v>7388</v>
      </c>
      <c r="H4683" s="184" t="s">
        <v>7090</v>
      </c>
      <c r="I4683" s="185" t="s">
        <v>190</v>
      </c>
      <c r="J4683" s="181" t="s">
        <v>35</v>
      </c>
      <c r="K4683" s="181" t="s">
        <v>225</v>
      </c>
      <c r="L4683" s="186" t="s">
        <v>225</v>
      </c>
      <c r="M4683" s="187" t="s">
        <v>225</v>
      </c>
      <c r="N4683" s="183" t="s">
        <v>36</v>
      </c>
      <c r="O4683" s="181" t="s">
        <v>7388</v>
      </c>
      <c r="P4683" s="184" t="s">
        <v>7090</v>
      </c>
      <c r="Q4683" s="185" t="s">
        <v>190</v>
      </c>
      <c r="R4683" s="181" t="s">
        <v>35</v>
      </c>
      <c r="S4683" s="181" t="s">
        <v>225</v>
      </c>
      <c r="T4683" s="186" t="s">
        <v>225</v>
      </c>
      <c r="U4683" s="187" t="s">
        <v>225</v>
      </c>
      <c r="V4683" s="188" t="str" cm="1">
        <f t="array" ref="V4683">IF(SUM(LEN(A4683:U4683))=0,"",IF(OR(OR(ISBLANK(E4683),SUM(LEN(B4683),LEN(C4683))=0),AND(NOT(D4683="Unknown"),ISBLANK(I4683)),AND(NOT(N4683="Unknown"),ISBLANK(Q4683))),"Missing Information", INDEX(Table15[Entire Service Line Classification], MATCH(SUMIFS(Table15[Unique ID],Table15[System-Owned Portion],D4683,Table15[If Material Anything Other than "Lead" in Column E,Was Material Ever Previously Lead?],F4683,Table15[Customer-Owned Portion],N4683),Table15[Unique ID],0),0)))</f>
        <v>Non-lead</v>
      </c>
      <c r="W4683" s="189"/>
    </row>
    <row r="4684" spans="1:23" s="190" customFormat="1" ht="56.25" x14ac:dyDescent="0.25">
      <c r="A4684" s="180" t="s">
        <v>225</v>
      </c>
      <c r="B4684" s="181" t="s">
        <v>8326</v>
      </c>
      <c r="C4684" s="182" t="s">
        <v>225</v>
      </c>
      <c r="D4684" s="183" t="s">
        <v>36</v>
      </c>
      <c r="E4684" s="181" t="s">
        <v>35</v>
      </c>
      <c r="F4684" s="183" t="s">
        <v>35</v>
      </c>
      <c r="G4684" s="181" t="s">
        <v>7388</v>
      </c>
      <c r="H4684" s="184" t="s">
        <v>7090</v>
      </c>
      <c r="I4684" s="185" t="s">
        <v>190</v>
      </c>
      <c r="J4684" s="181" t="s">
        <v>35</v>
      </c>
      <c r="K4684" s="181" t="s">
        <v>225</v>
      </c>
      <c r="L4684" s="186" t="s">
        <v>225</v>
      </c>
      <c r="M4684" s="187" t="s">
        <v>225</v>
      </c>
      <c r="N4684" s="183" t="s">
        <v>36</v>
      </c>
      <c r="O4684" s="181" t="s">
        <v>7388</v>
      </c>
      <c r="P4684" s="184" t="s">
        <v>7090</v>
      </c>
      <c r="Q4684" s="185" t="s">
        <v>190</v>
      </c>
      <c r="R4684" s="181" t="s">
        <v>35</v>
      </c>
      <c r="S4684" s="181" t="s">
        <v>225</v>
      </c>
      <c r="T4684" s="186" t="s">
        <v>225</v>
      </c>
      <c r="U4684" s="187" t="s">
        <v>225</v>
      </c>
      <c r="V4684" s="188" t="str" cm="1">
        <f t="array" ref="V4684">IF(SUM(LEN(A4684:U4684))=0,"",IF(OR(OR(ISBLANK(E4684),SUM(LEN(B4684),LEN(C4684))=0),AND(NOT(D4684="Unknown"),ISBLANK(I4684)),AND(NOT(N4684="Unknown"),ISBLANK(Q4684))),"Missing Information", INDEX(Table15[Entire Service Line Classification], MATCH(SUMIFS(Table15[Unique ID],Table15[System-Owned Portion],D4684,Table15[If Material Anything Other than "Lead" in Column E,Was Material Ever Previously Lead?],F4684,Table15[Customer-Owned Portion],N4684),Table15[Unique ID],0),0)))</f>
        <v>Non-lead</v>
      </c>
      <c r="W4684" s="189"/>
    </row>
    <row r="4685" spans="1:23" s="190" customFormat="1" ht="56.25" x14ac:dyDescent="0.25">
      <c r="A4685" s="180" t="s">
        <v>225</v>
      </c>
      <c r="B4685" s="181" t="s">
        <v>8327</v>
      </c>
      <c r="C4685" s="182" t="s">
        <v>225</v>
      </c>
      <c r="D4685" s="183" t="s">
        <v>36</v>
      </c>
      <c r="E4685" s="181" t="s">
        <v>35</v>
      </c>
      <c r="F4685" s="183" t="s">
        <v>35</v>
      </c>
      <c r="G4685" s="181" t="s">
        <v>7388</v>
      </c>
      <c r="H4685" s="184" t="s">
        <v>7090</v>
      </c>
      <c r="I4685" s="185" t="s">
        <v>190</v>
      </c>
      <c r="J4685" s="181" t="s">
        <v>35</v>
      </c>
      <c r="K4685" s="181" t="s">
        <v>225</v>
      </c>
      <c r="L4685" s="186" t="s">
        <v>225</v>
      </c>
      <c r="M4685" s="187" t="s">
        <v>225</v>
      </c>
      <c r="N4685" s="183" t="s">
        <v>36</v>
      </c>
      <c r="O4685" s="181" t="s">
        <v>7388</v>
      </c>
      <c r="P4685" s="184" t="s">
        <v>7090</v>
      </c>
      <c r="Q4685" s="185" t="s">
        <v>190</v>
      </c>
      <c r="R4685" s="181" t="s">
        <v>35</v>
      </c>
      <c r="S4685" s="181" t="s">
        <v>225</v>
      </c>
      <c r="T4685" s="186" t="s">
        <v>225</v>
      </c>
      <c r="U4685" s="187" t="s">
        <v>225</v>
      </c>
      <c r="V4685" s="188" t="str" cm="1">
        <f t="array" ref="V4685">IF(SUM(LEN(A4685:U4685))=0,"",IF(OR(OR(ISBLANK(E4685),SUM(LEN(B4685),LEN(C4685))=0),AND(NOT(D4685="Unknown"),ISBLANK(I4685)),AND(NOT(N4685="Unknown"),ISBLANK(Q4685))),"Missing Information", INDEX(Table15[Entire Service Line Classification], MATCH(SUMIFS(Table15[Unique ID],Table15[System-Owned Portion],D4685,Table15[If Material Anything Other than "Lead" in Column E,Was Material Ever Previously Lead?],F4685,Table15[Customer-Owned Portion],N4685),Table15[Unique ID],0),0)))</f>
        <v>Non-lead</v>
      </c>
      <c r="W4685" s="189"/>
    </row>
    <row r="4686" spans="1:23" s="190" customFormat="1" ht="56.25" x14ac:dyDescent="0.25">
      <c r="A4686" s="180" t="s">
        <v>225</v>
      </c>
      <c r="B4686" s="181" t="s">
        <v>8328</v>
      </c>
      <c r="C4686" s="182" t="s">
        <v>225</v>
      </c>
      <c r="D4686" s="183" t="s">
        <v>36</v>
      </c>
      <c r="E4686" s="181" t="s">
        <v>35</v>
      </c>
      <c r="F4686" s="183" t="s">
        <v>35</v>
      </c>
      <c r="G4686" s="181" t="s">
        <v>7388</v>
      </c>
      <c r="H4686" s="184" t="s">
        <v>7090</v>
      </c>
      <c r="I4686" s="185" t="s">
        <v>190</v>
      </c>
      <c r="J4686" s="181" t="s">
        <v>35</v>
      </c>
      <c r="K4686" s="181" t="s">
        <v>225</v>
      </c>
      <c r="L4686" s="186" t="s">
        <v>225</v>
      </c>
      <c r="M4686" s="187" t="s">
        <v>225</v>
      </c>
      <c r="N4686" s="183" t="s">
        <v>36</v>
      </c>
      <c r="O4686" s="181" t="s">
        <v>7388</v>
      </c>
      <c r="P4686" s="184" t="s">
        <v>7090</v>
      </c>
      <c r="Q4686" s="185" t="s">
        <v>190</v>
      </c>
      <c r="R4686" s="181" t="s">
        <v>35</v>
      </c>
      <c r="S4686" s="181" t="s">
        <v>225</v>
      </c>
      <c r="T4686" s="186" t="s">
        <v>225</v>
      </c>
      <c r="U4686" s="187" t="s">
        <v>225</v>
      </c>
      <c r="V4686" s="188" t="str" cm="1">
        <f t="array" ref="V4686">IF(SUM(LEN(A4686:U4686))=0,"",IF(OR(OR(ISBLANK(E4686),SUM(LEN(B4686),LEN(C4686))=0),AND(NOT(D4686="Unknown"),ISBLANK(I4686)),AND(NOT(N4686="Unknown"),ISBLANK(Q4686))),"Missing Information", INDEX(Table15[Entire Service Line Classification], MATCH(SUMIFS(Table15[Unique ID],Table15[System-Owned Portion],D4686,Table15[If Material Anything Other than "Lead" in Column E,Was Material Ever Previously Lead?],F4686,Table15[Customer-Owned Portion],N4686),Table15[Unique ID],0),0)))</f>
        <v>Non-lead</v>
      </c>
      <c r="W4686" s="189"/>
    </row>
    <row r="4687" spans="1:23" s="190" customFormat="1" ht="56.25" x14ac:dyDescent="0.25">
      <c r="A4687" s="180" t="s">
        <v>225</v>
      </c>
      <c r="B4687" s="181" t="s">
        <v>8329</v>
      </c>
      <c r="C4687" s="182" t="s">
        <v>225</v>
      </c>
      <c r="D4687" s="183" t="s">
        <v>36</v>
      </c>
      <c r="E4687" s="181" t="s">
        <v>35</v>
      </c>
      <c r="F4687" s="183" t="s">
        <v>35</v>
      </c>
      <c r="G4687" s="181" t="s">
        <v>7388</v>
      </c>
      <c r="H4687" s="184" t="s">
        <v>7090</v>
      </c>
      <c r="I4687" s="185" t="s">
        <v>190</v>
      </c>
      <c r="J4687" s="181" t="s">
        <v>35</v>
      </c>
      <c r="K4687" s="181" t="s">
        <v>225</v>
      </c>
      <c r="L4687" s="186" t="s">
        <v>225</v>
      </c>
      <c r="M4687" s="187" t="s">
        <v>225</v>
      </c>
      <c r="N4687" s="183" t="s">
        <v>36</v>
      </c>
      <c r="O4687" s="181" t="s">
        <v>7388</v>
      </c>
      <c r="P4687" s="184" t="s">
        <v>7090</v>
      </c>
      <c r="Q4687" s="185" t="s">
        <v>190</v>
      </c>
      <c r="R4687" s="181" t="s">
        <v>35</v>
      </c>
      <c r="S4687" s="181" t="s">
        <v>225</v>
      </c>
      <c r="T4687" s="186" t="s">
        <v>225</v>
      </c>
      <c r="U4687" s="187" t="s">
        <v>225</v>
      </c>
      <c r="V4687" s="188" t="str" cm="1">
        <f t="array" ref="V4687">IF(SUM(LEN(A4687:U4687))=0,"",IF(OR(OR(ISBLANK(E4687),SUM(LEN(B4687),LEN(C4687))=0),AND(NOT(D4687="Unknown"),ISBLANK(I4687)),AND(NOT(N4687="Unknown"),ISBLANK(Q4687))),"Missing Information", INDEX(Table15[Entire Service Line Classification], MATCH(SUMIFS(Table15[Unique ID],Table15[System-Owned Portion],D4687,Table15[If Material Anything Other than "Lead" in Column E,Was Material Ever Previously Lead?],F4687,Table15[Customer-Owned Portion],N4687),Table15[Unique ID],0),0)))</f>
        <v>Non-lead</v>
      </c>
      <c r="W4687" s="189"/>
    </row>
    <row r="4688" spans="1:23" s="190" customFormat="1" ht="56.25" x14ac:dyDescent="0.25">
      <c r="A4688" s="180" t="s">
        <v>225</v>
      </c>
      <c r="B4688" s="181" t="s">
        <v>8330</v>
      </c>
      <c r="C4688" s="182" t="s">
        <v>225</v>
      </c>
      <c r="D4688" s="183" t="s">
        <v>36</v>
      </c>
      <c r="E4688" s="181" t="s">
        <v>35</v>
      </c>
      <c r="F4688" s="183" t="s">
        <v>35</v>
      </c>
      <c r="G4688" s="181" t="s">
        <v>7388</v>
      </c>
      <c r="H4688" s="184" t="s">
        <v>7090</v>
      </c>
      <c r="I4688" s="185" t="s">
        <v>190</v>
      </c>
      <c r="J4688" s="181" t="s">
        <v>35</v>
      </c>
      <c r="K4688" s="181" t="s">
        <v>225</v>
      </c>
      <c r="L4688" s="186" t="s">
        <v>225</v>
      </c>
      <c r="M4688" s="187" t="s">
        <v>225</v>
      </c>
      <c r="N4688" s="183" t="s">
        <v>36</v>
      </c>
      <c r="O4688" s="181" t="s">
        <v>7388</v>
      </c>
      <c r="P4688" s="184" t="s">
        <v>7090</v>
      </c>
      <c r="Q4688" s="185" t="s">
        <v>190</v>
      </c>
      <c r="R4688" s="181" t="s">
        <v>35</v>
      </c>
      <c r="S4688" s="181" t="s">
        <v>225</v>
      </c>
      <c r="T4688" s="186" t="s">
        <v>225</v>
      </c>
      <c r="U4688" s="187" t="s">
        <v>225</v>
      </c>
      <c r="V4688" s="188" t="str" cm="1">
        <f t="array" ref="V4688">IF(SUM(LEN(A4688:U4688))=0,"",IF(OR(OR(ISBLANK(E4688),SUM(LEN(B4688),LEN(C4688))=0),AND(NOT(D4688="Unknown"),ISBLANK(I4688)),AND(NOT(N4688="Unknown"),ISBLANK(Q4688))),"Missing Information", INDEX(Table15[Entire Service Line Classification], MATCH(SUMIFS(Table15[Unique ID],Table15[System-Owned Portion],D4688,Table15[If Material Anything Other than "Lead" in Column E,Was Material Ever Previously Lead?],F4688,Table15[Customer-Owned Portion],N4688),Table15[Unique ID],0),0)))</f>
        <v>Non-lead</v>
      </c>
      <c r="W4688" s="189"/>
    </row>
    <row r="4689" spans="1:23" s="190" customFormat="1" ht="56.25" x14ac:dyDescent="0.25">
      <c r="A4689" s="180" t="s">
        <v>225</v>
      </c>
      <c r="B4689" s="181" t="s">
        <v>8331</v>
      </c>
      <c r="C4689" s="182" t="s">
        <v>225</v>
      </c>
      <c r="D4689" s="183" t="s">
        <v>36</v>
      </c>
      <c r="E4689" s="181" t="s">
        <v>35</v>
      </c>
      <c r="F4689" s="183" t="s">
        <v>35</v>
      </c>
      <c r="G4689" s="181" t="s">
        <v>7391</v>
      </c>
      <c r="H4689" s="184" t="s">
        <v>7250</v>
      </c>
      <c r="I4689" s="185" t="s">
        <v>190</v>
      </c>
      <c r="J4689" s="181" t="s">
        <v>35</v>
      </c>
      <c r="K4689" s="181" t="s">
        <v>225</v>
      </c>
      <c r="L4689" s="186" t="s">
        <v>225</v>
      </c>
      <c r="M4689" s="187" t="s">
        <v>225</v>
      </c>
      <c r="N4689" s="183" t="s">
        <v>36</v>
      </c>
      <c r="O4689" s="181" t="s">
        <v>7391</v>
      </c>
      <c r="P4689" s="184" t="s">
        <v>7250</v>
      </c>
      <c r="Q4689" s="185" t="s">
        <v>190</v>
      </c>
      <c r="R4689" s="181" t="s">
        <v>35</v>
      </c>
      <c r="S4689" s="181" t="s">
        <v>225</v>
      </c>
      <c r="T4689" s="186" t="s">
        <v>225</v>
      </c>
      <c r="U4689" s="187" t="s">
        <v>225</v>
      </c>
      <c r="V4689" s="188" t="str" cm="1">
        <f t="array" ref="V4689">IF(SUM(LEN(A4689:U4689))=0,"",IF(OR(OR(ISBLANK(E4689),SUM(LEN(B4689),LEN(C4689))=0),AND(NOT(D4689="Unknown"),ISBLANK(I4689)),AND(NOT(N4689="Unknown"),ISBLANK(Q4689))),"Missing Information", INDEX(Table15[Entire Service Line Classification], MATCH(SUMIFS(Table15[Unique ID],Table15[System-Owned Portion],D4689,Table15[If Material Anything Other than "Lead" in Column E,Was Material Ever Previously Lead?],F4689,Table15[Customer-Owned Portion],N4689),Table15[Unique ID],0),0)))</f>
        <v>Non-lead</v>
      </c>
      <c r="W4689" s="189"/>
    </row>
    <row r="4690" spans="1:23" s="190" customFormat="1" ht="56.25" x14ac:dyDescent="0.25">
      <c r="A4690" s="180" t="s">
        <v>225</v>
      </c>
      <c r="B4690" s="181" t="s">
        <v>8332</v>
      </c>
      <c r="C4690" s="182" t="s">
        <v>225</v>
      </c>
      <c r="D4690" s="183" t="s">
        <v>36</v>
      </c>
      <c r="E4690" s="181" t="s">
        <v>35</v>
      </c>
      <c r="F4690" s="183" t="s">
        <v>35</v>
      </c>
      <c r="G4690" s="181" t="s">
        <v>7476</v>
      </c>
      <c r="H4690" s="184" t="s">
        <v>7121</v>
      </c>
      <c r="I4690" s="185" t="s">
        <v>190</v>
      </c>
      <c r="J4690" s="181" t="s">
        <v>35</v>
      </c>
      <c r="K4690" s="181" t="s">
        <v>225</v>
      </c>
      <c r="L4690" s="186" t="s">
        <v>225</v>
      </c>
      <c r="M4690" s="187" t="s">
        <v>225</v>
      </c>
      <c r="N4690" s="183" t="s">
        <v>36</v>
      </c>
      <c r="O4690" s="181" t="s">
        <v>7476</v>
      </c>
      <c r="P4690" s="184" t="s">
        <v>7121</v>
      </c>
      <c r="Q4690" s="185" t="s">
        <v>190</v>
      </c>
      <c r="R4690" s="181" t="s">
        <v>35</v>
      </c>
      <c r="S4690" s="181" t="s">
        <v>225</v>
      </c>
      <c r="T4690" s="186" t="s">
        <v>225</v>
      </c>
      <c r="U4690" s="187" t="s">
        <v>225</v>
      </c>
      <c r="V4690" s="188" t="str" cm="1">
        <f t="array" ref="V4690">IF(SUM(LEN(A4690:U4690))=0,"",IF(OR(OR(ISBLANK(E4690),SUM(LEN(B4690),LEN(C4690))=0),AND(NOT(D4690="Unknown"),ISBLANK(I4690)),AND(NOT(N4690="Unknown"),ISBLANK(Q4690))),"Missing Information", INDEX(Table15[Entire Service Line Classification], MATCH(SUMIFS(Table15[Unique ID],Table15[System-Owned Portion],D4690,Table15[If Material Anything Other than "Lead" in Column E,Was Material Ever Previously Lead?],F4690,Table15[Customer-Owned Portion],N4690),Table15[Unique ID],0),0)))</f>
        <v>Non-lead</v>
      </c>
      <c r="W4690" s="189"/>
    </row>
    <row r="4691" spans="1:23" s="190" customFormat="1" ht="56.25" x14ac:dyDescent="0.25">
      <c r="A4691" s="180" t="s">
        <v>225</v>
      </c>
      <c r="B4691" s="181" t="s">
        <v>8333</v>
      </c>
      <c r="C4691" s="182" t="s">
        <v>225</v>
      </c>
      <c r="D4691" s="183" t="s">
        <v>36</v>
      </c>
      <c r="E4691" s="181" t="s">
        <v>35</v>
      </c>
      <c r="F4691" s="183" t="s">
        <v>35</v>
      </c>
      <c r="G4691" s="181" t="s">
        <v>7437</v>
      </c>
      <c r="H4691" s="184" t="s">
        <v>7090</v>
      </c>
      <c r="I4691" s="185" t="s">
        <v>190</v>
      </c>
      <c r="J4691" s="181" t="s">
        <v>35</v>
      </c>
      <c r="K4691" s="181" t="s">
        <v>225</v>
      </c>
      <c r="L4691" s="186" t="s">
        <v>225</v>
      </c>
      <c r="M4691" s="187" t="s">
        <v>225</v>
      </c>
      <c r="N4691" s="183" t="s">
        <v>36</v>
      </c>
      <c r="O4691" s="181" t="s">
        <v>7437</v>
      </c>
      <c r="P4691" s="184" t="s">
        <v>7090</v>
      </c>
      <c r="Q4691" s="185" t="s">
        <v>190</v>
      </c>
      <c r="R4691" s="181" t="s">
        <v>35</v>
      </c>
      <c r="S4691" s="181" t="s">
        <v>225</v>
      </c>
      <c r="T4691" s="186" t="s">
        <v>225</v>
      </c>
      <c r="U4691" s="187" t="s">
        <v>225</v>
      </c>
      <c r="V4691" s="188" t="str" cm="1">
        <f t="array" ref="V4691">IF(SUM(LEN(A4691:U4691))=0,"",IF(OR(OR(ISBLANK(E4691),SUM(LEN(B4691),LEN(C4691))=0),AND(NOT(D4691="Unknown"),ISBLANK(I4691)),AND(NOT(N4691="Unknown"),ISBLANK(Q4691))),"Missing Information", INDEX(Table15[Entire Service Line Classification], MATCH(SUMIFS(Table15[Unique ID],Table15[System-Owned Portion],D4691,Table15[If Material Anything Other than "Lead" in Column E,Was Material Ever Previously Lead?],F4691,Table15[Customer-Owned Portion],N4691),Table15[Unique ID],0),0)))</f>
        <v>Non-lead</v>
      </c>
      <c r="W4691" s="189"/>
    </row>
    <row r="4692" spans="1:23" s="190" customFormat="1" ht="56.25" x14ac:dyDescent="0.25">
      <c r="A4692" s="180" t="s">
        <v>225</v>
      </c>
      <c r="B4692" s="181" t="s">
        <v>8334</v>
      </c>
      <c r="C4692" s="182" t="s">
        <v>225</v>
      </c>
      <c r="D4692" s="183" t="s">
        <v>36</v>
      </c>
      <c r="E4692" s="181" t="s">
        <v>35</v>
      </c>
      <c r="F4692" s="183" t="s">
        <v>35</v>
      </c>
      <c r="G4692" s="181" t="s">
        <v>7437</v>
      </c>
      <c r="H4692" s="184" t="s">
        <v>7090</v>
      </c>
      <c r="I4692" s="185" t="s">
        <v>190</v>
      </c>
      <c r="J4692" s="181" t="s">
        <v>35</v>
      </c>
      <c r="K4692" s="181" t="s">
        <v>225</v>
      </c>
      <c r="L4692" s="186" t="s">
        <v>225</v>
      </c>
      <c r="M4692" s="187" t="s">
        <v>225</v>
      </c>
      <c r="N4692" s="183" t="s">
        <v>36</v>
      </c>
      <c r="O4692" s="181" t="s">
        <v>7437</v>
      </c>
      <c r="P4692" s="184" t="s">
        <v>7090</v>
      </c>
      <c r="Q4692" s="185" t="s">
        <v>190</v>
      </c>
      <c r="R4692" s="181" t="s">
        <v>35</v>
      </c>
      <c r="S4692" s="181" t="s">
        <v>225</v>
      </c>
      <c r="T4692" s="186" t="s">
        <v>225</v>
      </c>
      <c r="U4692" s="187" t="s">
        <v>225</v>
      </c>
      <c r="V4692" s="188" t="str" cm="1">
        <f t="array" ref="V4692">IF(SUM(LEN(A4692:U4692))=0,"",IF(OR(OR(ISBLANK(E4692),SUM(LEN(B4692),LEN(C4692))=0),AND(NOT(D4692="Unknown"),ISBLANK(I4692)),AND(NOT(N4692="Unknown"),ISBLANK(Q4692))),"Missing Information", INDEX(Table15[Entire Service Line Classification], MATCH(SUMIFS(Table15[Unique ID],Table15[System-Owned Portion],D4692,Table15[If Material Anything Other than "Lead" in Column E,Was Material Ever Previously Lead?],F4692,Table15[Customer-Owned Portion],N4692),Table15[Unique ID],0),0)))</f>
        <v>Non-lead</v>
      </c>
      <c r="W4692" s="189"/>
    </row>
    <row r="4693" spans="1:23" s="190" customFormat="1" ht="56.25" x14ac:dyDescent="0.25">
      <c r="A4693" s="180" t="s">
        <v>225</v>
      </c>
      <c r="B4693" s="181" t="s">
        <v>8335</v>
      </c>
      <c r="C4693" s="182" t="s">
        <v>225</v>
      </c>
      <c r="D4693" s="183" t="s">
        <v>36</v>
      </c>
      <c r="E4693" s="181" t="s">
        <v>35</v>
      </c>
      <c r="F4693" s="183" t="s">
        <v>35</v>
      </c>
      <c r="G4693" s="181" t="s">
        <v>7437</v>
      </c>
      <c r="H4693" s="184" t="s">
        <v>7090</v>
      </c>
      <c r="I4693" s="185" t="s">
        <v>190</v>
      </c>
      <c r="J4693" s="181" t="s">
        <v>35</v>
      </c>
      <c r="K4693" s="181" t="s">
        <v>225</v>
      </c>
      <c r="L4693" s="186" t="s">
        <v>225</v>
      </c>
      <c r="M4693" s="187" t="s">
        <v>225</v>
      </c>
      <c r="N4693" s="183" t="s">
        <v>36</v>
      </c>
      <c r="O4693" s="181" t="s">
        <v>7437</v>
      </c>
      <c r="P4693" s="184" t="s">
        <v>7090</v>
      </c>
      <c r="Q4693" s="185" t="s">
        <v>190</v>
      </c>
      <c r="R4693" s="181" t="s">
        <v>35</v>
      </c>
      <c r="S4693" s="181" t="s">
        <v>225</v>
      </c>
      <c r="T4693" s="186" t="s">
        <v>225</v>
      </c>
      <c r="U4693" s="187" t="s">
        <v>225</v>
      </c>
      <c r="V4693" s="188" t="str" cm="1">
        <f t="array" ref="V4693">IF(SUM(LEN(A4693:U4693))=0,"",IF(OR(OR(ISBLANK(E4693),SUM(LEN(B4693),LEN(C4693))=0),AND(NOT(D4693="Unknown"),ISBLANK(I4693)),AND(NOT(N4693="Unknown"),ISBLANK(Q4693))),"Missing Information", INDEX(Table15[Entire Service Line Classification], MATCH(SUMIFS(Table15[Unique ID],Table15[System-Owned Portion],D4693,Table15[If Material Anything Other than "Lead" in Column E,Was Material Ever Previously Lead?],F4693,Table15[Customer-Owned Portion],N4693),Table15[Unique ID],0),0)))</f>
        <v>Non-lead</v>
      </c>
      <c r="W4693" s="189"/>
    </row>
    <row r="4694" spans="1:23" s="190" customFormat="1" ht="56.25" x14ac:dyDescent="0.25">
      <c r="A4694" s="180" t="s">
        <v>225</v>
      </c>
      <c r="B4694" s="181" t="s">
        <v>8336</v>
      </c>
      <c r="C4694" s="182" t="s">
        <v>225</v>
      </c>
      <c r="D4694" s="183" t="s">
        <v>36</v>
      </c>
      <c r="E4694" s="181" t="s">
        <v>35</v>
      </c>
      <c r="F4694" s="183" t="s">
        <v>35</v>
      </c>
      <c r="G4694" s="181" t="s">
        <v>7437</v>
      </c>
      <c r="H4694" s="184" t="s">
        <v>7090</v>
      </c>
      <c r="I4694" s="185" t="s">
        <v>190</v>
      </c>
      <c r="J4694" s="181" t="s">
        <v>35</v>
      </c>
      <c r="K4694" s="181" t="s">
        <v>225</v>
      </c>
      <c r="L4694" s="186" t="s">
        <v>225</v>
      </c>
      <c r="M4694" s="187" t="s">
        <v>225</v>
      </c>
      <c r="N4694" s="183" t="s">
        <v>36</v>
      </c>
      <c r="O4694" s="181" t="s">
        <v>7437</v>
      </c>
      <c r="P4694" s="184" t="s">
        <v>7090</v>
      </c>
      <c r="Q4694" s="185" t="s">
        <v>190</v>
      </c>
      <c r="R4694" s="181" t="s">
        <v>35</v>
      </c>
      <c r="S4694" s="181" t="s">
        <v>225</v>
      </c>
      <c r="T4694" s="186" t="s">
        <v>225</v>
      </c>
      <c r="U4694" s="187" t="s">
        <v>225</v>
      </c>
      <c r="V4694" s="188" t="str" cm="1">
        <f t="array" ref="V4694">IF(SUM(LEN(A4694:U4694))=0,"",IF(OR(OR(ISBLANK(E4694),SUM(LEN(B4694),LEN(C4694))=0),AND(NOT(D4694="Unknown"),ISBLANK(I4694)),AND(NOT(N4694="Unknown"),ISBLANK(Q4694))),"Missing Information", INDEX(Table15[Entire Service Line Classification], MATCH(SUMIFS(Table15[Unique ID],Table15[System-Owned Portion],D4694,Table15[If Material Anything Other than "Lead" in Column E,Was Material Ever Previously Lead?],F4694,Table15[Customer-Owned Portion],N4694),Table15[Unique ID],0),0)))</f>
        <v>Non-lead</v>
      </c>
      <c r="W4694" s="189"/>
    </row>
    <row r="4695" spans="1:23" s="190" customFormat="1" ht="56.25" x14ac:dyDescent="0.25">
      <c r="A4695" s="180" t="s">
        <v>225</v>
      </c>
      <c r="B4695" s="181" t="s">
        <v>8337</v>
      </c>
      <c r="C4695" s="182" t="s">
        <v>225</v>
      </c>
      <c r="D4695" s="183" t="s">
        <v>36</v>
      </c>
      <c r="E4695" s="181" t="s">
        <v>35</v>
      </c>
      <c r="F4695" s="183" t="s">
        <v>35</v>
      </c>
      <c r="G4695" s="181" t="s">
        <v>7437</v>
      </c>
      <c r="H4695" s="184" t="s">
        <v>7090</v>
      </c>
      <c r="I4695" s="185" t="s">
        <v>190</v>
      </c>
      <c r="J4695" s="181" t="s">
        <v>35</v>
      </c>
      <c r="K4695" s="181" t="s">
        <v>225</v>
      </c>
      <c r="L4695" s="186" t="s">
        <v>225</v>
      </c>
      <c r="M4695" s="187" t="s">
        <v>225</v>
      </c>
      <c r="N4695" s="183" t="s">
        <v>36</v>
      </c>
      <c r="O4695" s="181" t="s">
        <v>7437</v>
      </c>
      <c r="P4695" s="184" t="s">
        <v>7090</v>
      </c>
      <c r="Q4695" s="185" t="s">
        <v>190</v>
      </c>
      <c r="R4695" s="181" t="s">
        <v>35</v>
      </c>
      <c r="S4695" s="181" t="s">
        <v>225</v>
      </c>
      <c r="T4695" s="186" t="s">
        <v>225</v>
      </c>
      <c r="U4695" s="187" t="s">
        <v>225</v>
      </c>
      <c r="V4695" s="188" t="str" cm="1">
        <f t="array" ref="V4695">IF(SUM(LEN(A4695:U4695))=0,"",IF(OR(OR(ISBLANK(E4695),SUM(LEN(B4695),LEN(C4695))=0),AND(NOT(D4695="Unknown"),ISBLANK(I4695)),AND(NOT(N4695="Unknown"),ISBLANK(Q4695))),"Missing Information", INDEX(Table15[Entire Service Line Classification], MATCH(SUMIFS(Table15[Unique ID],Table15[System-Owned Portion],D4695,Table15[If Material Anything Other than "Lead" in Column E,Was Material Ever Previously Lead?],F4695,Table15[Customer-Owned Portion],N4695),Table15[Unique ID],0),0)))</f>
        <v>Non-lead</v>
      </c>
      <c r="W4695" s="189"/>
    </row>
    <row r="4696" spans="1:23" s="190" customFormat="1" ht="56.25" x14ac:dyDescent="0.25">
      <c r="A4696" s="180" t="s">
        <v>225</v>
      </c>
      <c r="B4696" s="181" t="s">
        <v>8338</v>
      </c>
      <c r="C4696" s="182" t="s">
        <v>225</v>
      </c>
      <c r="D4696" s="183" t="s">
        <v>36</v>
      </c>
      <c r="E4696" s="181" t="s">
        <v>35</v>
      </c>
      <c r="F4696" s="183" t="s">
        <v>35</v>
      </c>
      <c r="G4696" s="181" t="s">
        <v>7437</v>
      </c>
      <c r="H4696" s="184" t="s">
        <v>7090</v>
      </c>
      <c r="I4696" s="185" t="s">
        <v>190</v>
      </c>
      <c r="J4696" s="181" t="s">
        <v>35</v>
      </c>
      <c r="K4696" s="181" t="s">
        <v>225</v>
      </c>
      <c r="L4696" s="186" t="s">
        <v>225</v>
      </c>
      <c r="M4696" s="187" t="s">
        <v>225</v>
      </c>
      <c r="N4696" s="183" t="s">
        <v>36</v>
      </c>
      <c r="O4696" s="181" t="s">
        <v>7437</v>
      </c>
      <c r="P4696" s="184" t="s">
        <v>7090</v>
      </c>
      <c r="Q4696" s="185" t="s">
        <v>190</v>
      </c>
      <c r="R4696" s="181" t="s">
        <v>35</v>
      </c>
      <c r="S4696" s="181" t="s">
        <v>225</v>
      </c>
      <c r="T4696" s="186" t="s">
        <v>225</v>
      </c>
      <c r="U4696" s="187" t="s">
        <v>225</v>
      </c>
      <c r="V4696" s="188" t="str" cm="1">
        <f t="array" ref="V4696">IF(SUM(LEN(A4696:U4696))=0,"",IF(OR(OR(ISBLANK(E4696),SUM(LEN(B4696),LEN(C4696))=0),AND(NOT(D4696="Unknown"),ISBLANK(I4696)),AND(NOT(N4696="Unknown"),ISBLANK(Q4696))),"Missing Information", INDEX(Table15[Entire Service Line Classification], MATCH(SUMIFS(Table15[Unique ID],Table15[System-Owned Portion],D4696,Table15[If Material Anything Other than "Lead" in Column E,Was Material Ever Previously Lead?],F4696,Table15[Customer-Owned Portion],N4696),Table15[Unique ID],0),0)))</f>
        <v>Non-lead</v>
      </c>
      <c r="W4696" s="189"/>
    </row>
    <row r="4697" spans="1:23" s="190" customFormat="1" ht="56.25" x14ac:dyDescent="0.25">
      <c r="A4697" s="180" t="s">
        <v>225</v>
      </c>
      <c r="B4697" s="181" t="s">
        <v>8339</v>
      </c>
      <c r="C4697" s="182" t="s">
        <v>225</v>
      </c>
      <c r="D4697" s="183" t="s">
        <v>36</v>
      </c>
      <c r="E4697" s="181" t="s">
        <v>35</v>
      </c>
      <c r="F4697" s="183" t="s">
        <v>35</v>
      </c>
      <c r="G4697" s="181" t="s">
        <v>7437</v>
      </c>
      <c r="H4697" s="184" t="s">
        <v>7090</v>
      </c>
      <c r="I4697" s="185" t="s">
        <v>190</v>
      </c>
      <c r="J4697" s="181" t="s">
        <v>35</v>
      </c>
      <c r="K4697" s="181" t="s">
        <v>225</v>
      </c>
      <c r="L4697" s="186" t="s">
        <v>225</v>
      </c>
      <c r="M4697" s="187" t="s">
        <v>225</v>
      </c>
      <c r="N4697" s="183" t="s">
        <v>36</v>
      </c>
      <c r="O4697" s="181" t="s">
        <v>7437</v>
      </c>
      <c r="P4697" s="184" t="s">
        <v>7090</v>
      </c>
      <c r="Q4697" s="185" t="s">
        <v>190</v>
      </c>
      <c r="R4697" s="181" t="s">
        <v>35</v>
      </c>
      <c r="S4697" s="181" t="s">
        <v>225</v>
      </c>
      <c r="T4697" s="186" t="s">
        <v>225</v>
      </c>
      <c r="U4697" s="187" t="s">
        <v>225</v>
      </c>
      <c r="V4697" s="188" t="str" cm="1">
        <f t="array" ref="V4697">IF(SUM(LEN(A4697:U4697))=0,"",IF(OR(OR(ISBLANK(E4697),SUM(LEN(B4697),LEN(C4697))=0),AND(NOT(D4697="Unknown"),ISBLANK(I4697)),AND(NOT(N4697="Unknown"),ISBLANK(Q4697))),"Missing Information", INDEX(Table15[Entire Service Line Classification], MATCH(SUMIFS(Table15[Unique ID],Table15[System-Owned Portion],D4697,Table15[If Material Anything Other than "Lead" in Column E,Was Material Ever Previously Lead?],F4697,Table15[Customer-Owned Portion],N4697),Table15[Unique ID],0),0)))</f>
        <v>Non-lead</v>
      </c>
      <c r="W4697" s="189"/>
    </row>
    <row r="4698" spans="1:23" s="190" customFormat="1" ht="56.25" x14ac:dyDescent="0.25">
      <c r="A4698" s="180" t="s">
        <v>225</v>
      </c>
      <c r="B4698" s="181" t="s">
        <v>8340</v>
      </c>
      <c r="C4698" s="182" t="s">
        <v>225</v>
      </c>
      <c r="D4698" s="183" t="s">
        <v>36</v>
      </c>
      <c r="E4698" s="181" t="s">
        <v>35</v>
      </c>
      <c r="F4698" s="183" t="s">
        <v>35</v>
      </c>
      <c r="G4698" s="181" t="s">
        <v>7437</v>
      </c>
      <c r="H4698" s="184" t="s">
        <v>7090</v>
      </c>
      <c r="I4698" s="185" t="s">
        <v>190</v>
      </c>
      <c r="J4698" s="181" t="s">
        <v>35</v>
      </c>
      <c r="K4698" s="181" t="s">
        <v>225</v>
      </c>
      <c r="L4698" s="186" t="s">
        <v>225</v>
      </c>
      <c r="M4698" s="187" t="s">
        <v>225</v>
      </c>
      <c r="N4698" s="183" t="s">
        <v>36</v>
      </c>
      <c r="O4698" s="181" t="s">
        <v>7437</v>
      </c>
      <c r="P4698" s="184" t="s">
        <v>7090</v>
      </c>
      <c r="Q4698" s="185" t="s">
        <v>190</v>
      </c>
      <c r="R4698" s="181" t="s">
        <v>35</v>
      </c>
      <c r="S4698" s="181" t="s">
        <v>225</v>
      </c>
      <c r="T4698" s="186" t="s">
        <v>225</v>
      </c>
      <c r="U4698" s="187" t="s">
        <v>225</v>
      </c>
      <c r="V4698" s="188" t="str" cm="1">
        <f t="array" ref="V4698">IF(SUM(LEN(A4698:U4698))=0,"",IF(OR(OR(ISBLANK(E4698),SUM(LEN(B4698),LEN(C4698))=0),AND(NOT(D4698="Unknown"),ISBLANK(I4698)),AND(NOT(N4698="Unknown"),ISBLANK(Q4698))),"Missing Information", INDEX(Table15[Entire Service Line Classification], MATCH(SUMIFS(Table15[Unique ID],Table15[System-Owned Portion],D4698,Table15[If Material Anything Other than "Lead" in Column E,Was Material Ever Previously Lead?],F4698,Table15[Customer-Owned Portion],N4698),Table15[Unique ID],0),0)))</f>
        <v>Non-lead</v>
      </c>
      <c r="W4698" s="189"/>
    </row>
    <row r="4699" spans="1:23" s="190" customFormat="1" ht="56.25" x14ac:dyDescent="0.25">
      <c r="A4699" s="180" t="s">
        <v>225</v>
      </c>
      <c r="B4699" s="181" t="s">
        <v>8341</v>
      </c>
      <c r="C4699" s="182" t="s">
        <v>225</v>
      </c>
      <c r="D4699" s="183" t="s">
        <v>36</v>
      </c>
      <c r="E4699" s="181" t="s">
        <v>35</v>
      </c>
      <c r="F4699" s="183" t="s">
        <v>35</v>
      </c>
      <c r="G4699" s="181" t="s">
        <v>7437</v>
      </c>
      <c r="H4699" s="184" t="s">
        <v>7090</v>
      </c>
      <c r="I4699" s="185" t="s">
        <v>190</v>
      </c>
      <c r="J4699" s="181" t="s">
        <v>35</v>
      </c>
      <c r="K4699" s="181" t="s">
        <v>225</v>
      </c>
      <c r="L4699" s="186" t="s">
        <v>225</v>
      </c>
      <c r="M4699" s="187" t="s">
        <v>225</v>
      </c>
      <c r="N4699" s="183" t="s">
        <v>36</v>
      </c>
      <c r="O4699" s="181" t="s">
        <v>7437</v>
      </c>
      <c r="P4699" s="184" t="s">
        <v>7090</v>
      </c>
      <c r="Q4699" s="185" t="s">
        <v>190</v>
      </c>
      <c r="R4699" s="181" t="s">
        <v>35</v>
      </c>
      <c r="S4699" s="181" t="s">
        <v>225</v>
      </c>
      <c r="T4699" s="186" t="s">
        <v>225</v>
      </c>
      <c r="U4699" s="187" t="s">
        <v>225</v>
      </c>
      <c r="V4699" s="188" t="str" cm="1">
        <f t="array" ref="V4699">IF(SUM(LEN(A4699:U4699))=0,"",IF(OR(OR(ISBLANK(E4699),SUM(LEN(B4699),LEN(C4699))=0),AND(NOT(D4699="Unknown"),ISBLANK(I4699)),AND(NOT(N4699="Unknown"),ISBLANK(Q4699))),"Missing Information", INDEX(Table15[Entire Service Line Classification], MATCH(SUMIFS(Table15[Unique ID],Table15[System-Owned Portion],D4699,Table15[If Material Anything Other than "Lead" in Column E,Was Material Ever Previously Lead?],F4699,Table15[Customer-Owned Portion],N4699),Table15[Unique ID],0),0)))</f>
        <v>Non-lead</v>
      </c>
      <c r="W4699" s="189"/>
    </row>
    <row r="4700" spans="1:23" s="190" customFormat="1" ht="56.25" x14ac:dyDescent="0.25">
      <c r="A4700" s="180" t="s">
        <v>225</v>
      </c>
      <c r="B4700" s="181" t="s">
        <v>8342</v>
      </c>
      <c r="C4700" s="182" t="s">
        <v>225</v>
      </c>
      <c r="D4700" s="183" t="s">
        <v>36</v>
      </c>
      <c r="E4700" s="181" t="s">
        <v>35</v>
      </c>
      <c r="F4700" s="183" t="s">
        <v>35</v>
      </c>
      <c r="G4700" s="181" t="s">
        <v>7437</v>
      </c>
      <c r="H4700" s="184" t="s">
        <v>7090</v>
      </c>
      <c r="I4700" s="185" t="s">
        <v>190</v>
      </c>
      <c r="J4700" s="181" t="s">
        <v>35</v>
      </c>
      <c r="K4700" s="181" t="s">
        <v>225</v>
      </c>
      <c r="L4700" s="186" t="s">
        <v>225</v>
      </c>
      <c r="M4700" s="187" t="s">
        <v>225</v>
      </c>
      <c r="N4700" s="183" t="s">
        <v>36</v>
      </c>
      <c r="O4700" s="181" t="s">
        <v>7437</v>
      </c>
      <c r="P4700" s="184" t="s">
        <v>7090</v>
      </c>
      <c r="Q4700" s="185" t="s">
        <v>190</v>
      </c>
      <c r="R4700" s="181" t="s">
        <v>35</v>
      </c>
      <c r="S4700" s="181" t="s">
        <v>225</v>
      </c>
      <c r="T4700" s="186" t="s">
        <v>225</v>
      </c>
      <c r="U4700" s="187" t="s">
        <v>225</v>
      </c>
      <c r="V4700" s="188" t="str" cm="1">
        <f t="array" ref="V4700">IF(SUM(LEN(A4700:U4700))=0,"",IF(OR(OR(ISBLANK(E4700),SUM(LEN(B4700),LEN(C4700))=0),AND(NOT(D4700="Unknown"),ISBLANK(I4700)),AND(NOT(N4700="Unknown"),ISBLANK(Q4700))),"Missing Information", INDEX(Table15[Entire Service Line Classification], MATCH(SUMIFS(Table15[Unique ID],Table15[System-Owned Portion],D4700,Table15[If Material Anything Other than "Lead" in Column E,Was Material Ever Previously Lead?],F4700,Table15[Customer-Owned Portion],N4700),Table15[Unique ID],0),0)))</f>
        <v>Non-lead</v>
      </c>
      <c r="W4700" s="189"/>
    </row>
    <row r="4701" spans="1:23" s="190" customFormat="1" ht="56.25" x14ac:dyDescent="0.25">
      <c r="A4701" s="180" t="s">
        <v>225</v>
      </c>
      <c r="B4701" s="181" t="s">
        <v>8343</v>
      </c>
      <c r="C4701" s="182" t="s">
        <v>225</v>
      </c>
      <c r="D4701" s="183" t="s">
        <v>36</v>
      </c>
      <c r="E4701" s="181" t="s">
        <v>35</v>
      </c>
      <c r="F4701" s="183" t="s">
        <v>35</v>
      </c>
      <c r="G4701" s="181" t="s">
        <v>7437</v>
      </c>
      <c r="H4701" s="184" t="s">
        <v>7090</v>
      </c>
      <c r="I4701" s="185" t="s">
        <v>190</v>
      </c>
      <c r="J4701" s="181" t="s">
        <v>35</v>
      </c>
      <c r="K4701" s="181" t="s">
        <v>225</v>
      </c>
      <c r="L4701" s="186" t="s">
        <v>225</v>
      </c>
      <c r="M4701" s="187" t="s">
        <v>225</v>
      </c>
      <c r="N4701" s="183" t="s">
        <v>36</v>
      </c>
      <c r="O4701" s="181" t="s">
        <v>7437</v>
      </c>
      <c r="P4701" s="184" t="s">
        <v>7090</v>
      </c>
      <c r="Q4701" s="185" t="s">
        <v>190</v>
      </c>
      <c r="R4701" s="181" t="s">
        <v>35</v>
      </c>
      <c r="S4701" s="181" t="s">
        <v>225</v>
      </c>
      <c r="T4701" s="186" t="s">
        <v>225</v>
      </c>
      <c r="U4701" s="187" t="s">
        <v>225</v>
      </c>
      <c r="V4701" s="188" t="str" cm="1">
        <f t="array" ref="V4701">IF(SUM(LEN(A4701:U4701))=0,"",IF(OR(OR(ISBLANK(E4701),SUM(LEN(B4701),LEN(C4701))=0),AND(NOT(D4701="Unknown"),ISBLANK(I4701)),AND(NOT(N4701="Unknown"),ISBLANK(Q4701))),"Missing Information", INDEX(Table15[Entire Service Line Classification], MATCH(SUMIFS(Table15[Unique ID],Table15[System-Owned Portion],D4701,Table15[If Material Anything Other than "Lead" in Column E,Was Material Ever Previously Lead?],F4701,Table15[Customer-Owned Portion],N4701),Table15[Unique ID],0),0)))</f>
        <v>Non-lead</v>
      </c>
      <c r="W4701" s="189"/>
    </row>
    <row r="4702" spans="1:23" s="190" customFormat="1" ht="56.25" x14ac:dyDescent="0.25">
      <c r="A4702" s="180" t="s">
        <v>225</v>
      </c>
      <c r="B4702" s="181" t="s">
        <v>8344</v>
      </c>
      <c r="C4702" s="182" t="s">
        <v>225</v>
      </c>
      <c r="D4702" s="183" t="s">
        <v>36</v>
      </c>
      <c r="E4702" s="181" t="s">
        <v>35</v>
      </c>
      <c r="F4702" s="183" t="s">
        <v>35</v>
      </c>
      <c r="G4702" s="181" t="s">
        <v>7437</v>
      </c>
      <c r="H4702" s="184" t="s">
        <v>7090</v>
      </c>
      <c r="I4702" s="185" t="s">
        <v>190</v>
      </c>
      <c r="J4702" s="181" t="s">
        <v>35</v>
      </c>
      <c r="K4702" s="181" t="s">
        <v>225</v>
      </c>
      <c r="L4702" s="186" t="s">
        <v>225</v>
      </c>
      <c r="M4702" s="187" t="s">
        <v>225</v>
      </c>
      <c r="N4702" s="183" t="s">
        <v>36</v>
      </c>
      <c r="O4702" s="181" t="s">
        <v>7437</v>
      </c>
      <c r="P4702" s="184" t="s">
        <v>7090</v>
      </c>
      <c r="Q4702" s="185" t="s">
        <v>190</v>
      </c>
      <c r="R4702" s="181" t="s">
        <v>35</v>
      </c>
      <c r="S4702" s="181" t="s">
        <v>225</v>
      </c>
      <c r="T4702" s="186" t="s">
        <v>225</v>
      </c>
      <c r="U4702" s="187" t="s">
        <v>225</v>
      </c>
      <c r="V4702" s="188" t="str" cm="1">
        <f t="array" ref="V4702">IF(SUM(LEN(A4702:U4702))=0,"",IF(OR(OR(ISBLANK(E4702),SUM(LEN(B4702),LEN(C4702))=0),AND(NOT(D4702="Unknown"),ISBLANK(I4702)),AND(NOT(N4702="Unknown"),ISBLANK(Q4702))),"Missing Information", INDEX(Table15[Entire Service Line Classification], MATCH(SUMIFS(Table15[Unique ID],Table15[System-Owned Portion],D4702,Table15[If Material Anything Other than "Lead" in Column E,Was Material Ever Previously Lead?],F4702,Table15[Customer-Owned Portion],N4702),Table15[Unique ID],0),0)))</f>
        <v>Non-lead</v>
      </c>
      <c r="W4702" s="189"/>
    </row>
    <row r="4703" spans="1:23" s="190" customFormat="1" ht="56.25" x14ac:dyDescent="0.25">
      <c r="A4703" s="180" t="s">
        <v>225</v>
      </c>
      <c r="B4703" s="181" t="s">
        <v>8345</v>
      </c>
      <c r="C4703" s="182" t="s">
        <v>225</v>
      </c>
      <c r="D4703" s="183" t="s">
        <v>36</v>
      </c>
      <c r="E4703" s="181" t="s">
        <v>35</v>
      </c>
      <c r="F4703" s="183" t="s">
        <v>35</v>
      </c>
      <c r="G4703" s="181" t="s">
        <v>7437</v>
      </c>
      <c r="H4703" s="184" t="s">
        <v>7090</v>
      </c>
      <c r="I4703" s="185" t="s">
        <v>190</v>
      </c>
      <c r="J4703" s="181" t="s">
        <v>35</v>
      </c>
      <c r="K4703" s="181" t="s">
        <v>225</v>
      </c>
      <c r="L4703" s="186" t="s">
        <v>225</v>
      </c>
      <c r="M4703" s="187" t="s">
        <v>225</v>
      </c>
      <c r="N4703" s="183" t="s">
        <v>36</v>
      </c>
      <c r="O4703" s="181" t="s">
        <v>7437</v>
      </c>
      <c r="P4703" s="184" t="s">
        <v>7090</v>
      </c>
      <c r="Q4703" s="185" t="s">
        <v>190</v>
      </c>
      <c r="R4703" s="181" t="s">
        <v>35</v>
      </c>
      <c r="S4703" s="181" t="s">
        <v>225</v>
      </c>
      <c r="T4703" s="186" t="s">
        <v>225</v>
      </c>
      <c r="U4703" s="187" t="s">
        <v>225</v>
      </c>
      <c r="V4703" s="188" t="str" cm="1">
        <f t="array" ref="V4703">IF(SUM(LEN(A4703:U4703))=0,"",IF(OR(OR(ISBLANK(E4703),SUM(LEN(B4703),LEN(C4703))=0),AND(NOT(D4703="Unknown"),ISBLANK(I4703)),AND(NOT(N4703="Unknown"),ISBLANK(Q4703))),"Missing Information", INDEX(Table15[Entire Service Line Classification], MATCH(SUMIFS(Table15[Unique ID],Table15[System-Owned Portion],D4703,Table15[If Material Anything Other than "Lead" in Column E,Was Material Ever Previously Lead?],F4703,Table15[Customer-Owned Portion],N4703),Table15[Unique ID],0),0)))</f>
        <v>Non-lead</v>
      </c>
      <c r="W4703" s="189"/>
    </row>
    <row r="4704" spans="1:23" s="190" customFormat="1" ht="56.25" x14ac:dyDescent="0.25">
      <c r="A4704" s="180" t="s">
        <v>225</v>
      </c>
      <c r="B4704" s="181" t="s">
        <v>8346</v>
      </c>
      <c r="C4704" s="182" t="s">
        <v>225</v>
      </c>
      <c r="D4704" s="183" t="s">
        <v>36</v>
      </c>
      <c r="E4704" s="181" t="s">
        <v>35</v>
      </c>
      <c r="F4704" s="183" t="s">
        <v>35</v>
      </c>
      <c r="G4704" s="181" t="s">
        <v>7437</v>
      </c>
      <c r="H4704" s="184" t="s">
        <v>7090</v>
      </c>
      <c r="I4704" s="185" t="s">
        <v>190</v>
      </c>
      <c r="J4704" s="181" t="s">
        <v>35</v>
      </c>
      <c r="K4704" s="181" t="s">
        <v>225</v>
      </c>
      <c r="L4704" s="186" t="s">
        <v>225</v>
      </c>
      <c r="M4704" s="187" t="s">
        <v>225</v>
      </c>
      <c r="N4704" s="183" t="s">
        <v>36</v>
      </c>
      <c r="O4704" s="181" t="s">
        <v>7437</v>
      </c>
      <c r="P4704" s="184" t="s">
        <v>7090</v>
      </c>
      <c r="Q4704" s="185" t="s">
        <v>190</v>
      </c>
      <c r="R4704" s="181" t="s">
        <v>35</v>
      </c>
      <c r="S4704" s="181" t="s">
        <v>225</v>
      </c>
      <c r="T4704" s="186" t="s">
        <v>225</v>
      </c>
      <c r="U4704" s="187" t="s">
        <v>225</v>
      </c>
      <c r="V4704" s="188" t="str" cm="1">
        <f t="array" ref="V4704">IF(SUM(LEN(A4704:U4704))=0,"",IF(OR(OR(ISBLANK(E4704),SUM(LEN(B4704),LEN(C4704))=0),AND(NOT(D4704="Unknown"),ISBLANK(I4704)),AND(NOT(N4704="Unknown"),ISBLANK(Q4704))),"Missing Information", INDEX(Table15[Entire Service Line Classification], MATCH(SUMIFS(Table15[Unique ID],Table15[System-Owned Portion],D4704,Table15[If Material Anything Other than "Lead" in Column E,Was Material Ever Previously Lead?],F4704,Table15[Customer-Owned Portion],N4704),Table15[Unique ID],0),0)))</f>
        <v>Non-lead</v>
      </c>
      <c r="W4704" s="189"/>
    </row>
    <row r="4705" spans="1:23" s="190" customFormat="1" ht="56.25" x14ac:dyDescent="0.25">
      <c r="A4705" s="180" t="s">
        <v>225</v>
      </c>
      <c r="B4705" s="181" t="s">
        <v>8347</v>
      </c>
      <c r="C4705" s="182" t="s">
        <v>225</v>
      </c>
      <c r="D4705" s="183" t="s">
        <v>36</v>
      </c>
      <c r="E4705" s="181" t="s">
        <v>35</v>
      </c>
      <c r="F4705" s="183" t="s">
        <v>35</v>
      </c>
      <c r="G4705" s="181" t="s">
        <v>7400</v>
      </c>
      <c r="H4705" s="184" t="s">
        <v>7092</v>
      </c>
      <c r="I4705" s="185" t="s">
        <v>190</v>
      </c>
      <c r="J4705" s="181" t="s">
        <v>35</v>
      </c>
      <c r="K4705" s="181" t="s">
        <v>225</v>
      </c>
      <c r="L4705" s="186" t="s">
        <v>225</v>
      </c>
      <c r="M4705" s="187" t="s">
        <v>225</v>
      </c>
      <c r="N4705" s="183" t="s">
        <v>36</v>
      </c>
      <c r="O4705" s="181" t="s">
        <v>7400</v>
      </c>
      <c r="P4705" s="184" t="s">
        <v>7092</v>
      </c>
      <c r="Q4705" s="185" t="s">
        <v>190</v>
      </c>
      <c r="R4705" s="181" t="s">
        <v>35</v>
      </c>
      <c r="S4705" s="181" t="s">
        <v>225</v>
      </c>
      <c r="T4705" s="186" t="s">
        <v>225</v>
      </c>
      <c r="U4705" s="187" t="s">
        <v>225</v>
      </c>
      <c r="V4705" s="188" t="str" cm="1">
        <f t="array" ref="V4705">IF(SUM(LEN(A4705:U4705))=0,"",IF(OR(OR(ISBLANK(E4705),SUM(LEN(B4705),LEN(C4705))=0),AND(NOT(D4705="Unknown"),ISBLANK(I4705)),AND(NOT(N4705="Unknown"),ISBLANK(Q4705))),"Missing Information", INDEX(Table15[Entire Service Line Classification], MATCH(SUMIFS(Table15[Unique ID],Table15[System-Owned Portion],D4705,Table15[If Material Anything Other than "Lead" in Column E,Was Material Ever Previously Lead?],F4705,Table15[Customer-Owned Portion],N4705),Table15[Unique ID],0),0)))</f>
        <v>Non-lead</v>
      </c>
      <c r="W4705" s="189"/>
    </row>
    <row r="4706" spans="1:23" s="190" customFormat="1" ht="56.25" x14ac:dyDescent="0.25">
      <c r="A4706" s="180" t="s">
        <v>225</v>
      </c>
      <c r="B4706" s="181" t="s">
        <v>8348</v>
      </c>
      <c r="C4706" s="182" t="s">
        <v>225</v>
      </c>
      <c r="D4706" s="183" t="s">
        <v>36</v>
      </c>
      <c r="E4706" s="181" t="s">
        <v>35</v>
      </c>
      <c r="F4706" s="183" t="s">
        <v>35</v>
      </c>
      <c r="G4706" s="181" t="s">
        <v>7400</v>
      </c>
      <c r="H4706" s="184" t="s">
        <v>7090</v>
      </c>
      <c r="I4706" s="185" t="s">
        <v>190</v>
      </c>
      <c r="J4706" s="181" t="s">
        <v>35</v>
      </c>
      <c r="K4706" s="181" t="s">
        <v>225</v>
      </c>
      <c r="L4706" s="186" t="s">
        <v>225</v>
      </c>
      <c r="M4706" s="187" t="s">
        <v>225</v>
      </c>
      <c r="N4706" s="183" t="s">
        <v>36</v>
      </c>
      <c r="O4706" s="181" t="s">
        <v>7400</v>
      </c>
      <c r="P4706" s="184" t="s">
        <v>7090</v>
      </c>
      <c r="Q4706" s="185" t="s">
        <v>190</v>
      </c>
      <c r="R4706" s="181" t="s">
        <v>35</v>
      </c>
      <c r="S4706" s="181" t="s">
        <v>225</v>
      </c>
      <c r="T4706" s="186" t="s">
        <v>225</v>
      </c>
      <c r="U4706" s="187" t="s">
        <v>225</v>
      </c>
      <c r="V4706" s="188" t="str" cm="1">
        <f t="array" ref="V4706">IF(SUM(LEN(A4706:U4706))=0,"",IF(OR(OR(ISBLANK(E4706),SUM(LEN(B4706),LEN(C4706))=0),AND(NOT(D4706="Unknown"),ISBLANK(I4706)),AND(NOT(N4706="Unknown"),ISBLANK(Q4706))),"Missing Information", INDEX(Table15[Entire Service Line Classification], MATCH(SUMIFS(Table15[Unique ID],Table15[System-Owned Portion],D4706,Table15[If Material Anything Other than "Lead" in Column E,Was Material Ever Previously Lead?],F4706,Table15[Customer-Owned Portion],N4706),Table15[Unique ID],0),0)))</f>
        <v>Non-lead</v>
      </c>
      <c r="W4706" s="189"/>
    </row>
    <row r="4707" spans="1:23" s="190" customFormat="1" ht="56.25" x14ac:dyDescent="0.25">
      <c r="A4707" s="180" t="s">
        <v>225</v>
      </c>
      <c r="B4707" s="181" t="s">
        <v>8349</v>
      </c>
      <c r="C4707" s="182" t="s">
        <v>225</v>
      </c>
      <c r="D4707" s="183" t="s">
        <v>36</v>
      </c>
      <c r="E4707" s="181" t="s">
        <v>35</v>
      </c>
      <c r="F4707" s="183" t="s">
        <v>35</v>
      </c>
      <c r="G4707" s="181" t="s">
        <v>7400</v>
      </c>
      <c r="H4707" s="184" t="s">
        <v>7090</v>
      </c>
      <c r="I4707" s="185" t="s">
        <v>190</v>
      </c>
      <c r="J4707" s="181" t="s">
        <v>35</v>
      </c>
      <c r="K4707" s="181" t="s">
        <v>225</v>
      </c>
      <c r="L4707" s="186" t="s">
        <v>225</v>
      </c>
      <c r="M4707" s="187" t="s">
        <v>225</v>
      </c>
      <c r="N4707" s="183" t="s">
        <v>36</v>
      </c>
      <c r="O4707" s="181" t="s">
        <v>7400</v>
      </c>
      <c r="P4707" s="184" t="s">
        <v>7090</v>
      </c>
      <c r="Q4707" s="185" t="s">
        <v>190</v>
      </c>
      <c r="R4707" s="181" t="s">
        <v>35</v>
      </c>
      <c r="S4707" s="181" t="s">
        <v>225</v>
      </c>
      <c r="T4707" s="186" t="s">
        <v>225</v>
      </c>
      <c r="U4707" s="187" t="s">
        <v>225</v>
      </c>
      <c r="V4707" s="188" t="str" cm="1">
        <f t="array" ref="V4707">IF(SUM(LEN(A4707:U4707))=0,"",IF(OR(OR(ISBLANK(E4707),SUM(LEN(B4707),LEN(C4707))=0),AND(NOT(D4707="Unknown"),ISBLANK(I4707)),AND(NOT(N4707="Unknown"),ISBLANK(Q4707))),"Missing Information", INDEX(Table15[Entire Service Line Classification], MATCH(SUMIFS(Table15[Unique ID],Table15[System-Owned Portion],D4707,Table15[If Material Anything Other than "Lead" in Column E,Was Material Ever Previously Lead?],F4707,Table15[Customer-Owned Portion],N4707),Table15[Unique ID],0),0)))</f>
        <v>Non-lead</v>
      </c>
      <c r="W4707" s="189"/>
    </row>
    <row r="4708" spans="1:23" s="190" customFormat="1" ht="56.25" x14ac:dyDescent="0.25">
      <c r="A4708" s="180" t="s">
        <v>225</v>
      </c>
      <c r="B4708" s="181" t="s">
        <v>8350</v>
      </c>
      <c r="C4708" s="182" t="s">
        <v>225</v>
      </c>
      <c r="D4708" s="183" t="s">
        <v>36</v>
      </c>
      <c r="E4708" s="181" t="s">
        <v>35</v>
      </c>
      <c r="F4708" s="183" t="s">
        <v>35</v>
      </c>
      <c r="G4708" s="181" t="s">
        <v>7347</v>
      </c>
      <c r="H4708" s="184" t="s">
        <v>7092</v>
      </c>
      <c r="I4708" s="185" t="s">
        <v>190</v>
      </c>
      <c r="J4708" s="181" t="s">
        <v>35</v>
      </c>
      <c r="K4708" s="181" t="s">
        <v>225</v>
      </c>
      <c r="L4708" s="186" t="s">
        <v>225</v>
      </c>
      <c r="M4708" s="187" t="s">
        <v>225</v>
      </c>
      <c r="N4708" s="183" t="s">
        <v>36</v>
      </c>
      <c r="O4708" s="181" t="s">
        <v>7347</v>
      </c>
      <c r="P4708" s="184" t="s">
        <v>7092</v>
      </c>
      <c r="Q4708" s="185" t="s">
        <v>190</v>
      </c>
      <c r="R4708" s="181" t="s">
        <v>35</v>
      </c>
      <c r="S4708" s="181" t="s">
        <v>225</v>
      </c>
      <c r="T4708" s="186" t="s">
        <v>225</v>
      </c>
      <c r="U4708" s="187" t="s">
        <v>225</v>
      </c>
      <c r="V4708" s="188" t="str" cm="1">
        <f t="array" ref="V4708">IF(SUM(LEN(A4708:U4708))=0,"",IF(OR(OR(ISBLANK(E4708),SUM(LEN(B4708),LEN(C4708))=0),AND(NOT(D4708="Unknown"),ISBLANK(I4708)),AND(NOT(N4708="Unknown"),ISBLANK(Q4708))),"Missing Information", INDEX(Table15[Entire Service Line Classification], MATCH(SUMIFS(Table15[Unique ID],Table15[System-Owned Portion],D4708,Table15[If Material Anything Other than "Lead" in Column E,Was Material Ever Previously Lead?],F4708,Table15[Customer-Owned Portion],N4708),Table15[Unique ID],0),0)))</f>
        <v>Non-lead</v>
      </c>
      <c r="W4708" s="189"/>
    </row>
    <row r="4709" spans="1:23" s="190" customFormat="1" ht="56.25" x14ac:dyDescent="0.25">
      <c r="A4709" s="180" t="s">
        <v>225</v>
      </c>
      <c r="B4709" s="181" t="s">
        <v>8351</v>
      </c>
      <c r="C4709" s="182" t="s">
        <v>225</v>
      </c>
      <c r="D4709" s="183" t="s">
        <v>36</v>
      </c>
      <c r="E4709" s="181" t="s">
        <v>35</v>
      </c>
      <c r="F4709" s="183" t="s">
        <v>35</v>
      </c>
      <c r="G4709" s="181" t="s">
        <v>7476</v>
      </c>
      <c r="H4709" s="184" t="s">
        <v>7121</v>
      </c>
      <c r="I4709" s="185" t="s">
        <v>190</v>
      </c>
      <c r="J4709" s="181" t="s">
        <v>35</v>
      </c>
      <c r="K4709" s="181" t="s">
        <v>225</v>
      </c>
      <c r="L4709" s="186" t="s">
        <v>225</v>
      </c>
      <c r="M4709" s="187" t="s">
        <v>225</v>
      </c>
      <c r="N4709" s="183" t="s">
        <v>36</v>
      </c>
      <c r="O4709" s="181" t="s">
        <v>7476</v>
      </c>
      <c r="P4709" s="184" t="s">
        <v>7121</v>
      </c>
      <c r="Q4709" s="185" t="s">
        <v>190</v>
      </c>
      <c r="R4709" s="181" t="s">
        <v>35</v>
      </c>
      <c r="S4709" s="181" t="s">
        <v>225</v>
      </c>
      <c r="T4709" s="186" t="s">
        <v>225</v>
      </c>
      <c r="U4709" s="187" t="s">
        <v>225</v>
      </c>
      <c r="V4709" s="188" t="str" cm="1">
        <f t="array" ref="V4709">IF(SUM(LEN(A4709:U4709))=0,"",IF(OR(OR(ISBLANK(E4709),SUM(LEN(B4709),LEN(C4709))=0),AND(NOT(D4709="Unknown"),ISBLANK(I4709)),AND(NOT(N4709="Unknown"),ISBLANK(Q4709))),"Missing Information", INDEX(Table15[Entire Service Line Classification], MATCH(SUMIFS(Table15[Unique ID],Table15[System-Owned Portion],D4709,Table15[If Material Anything Other than "Lead" in Column E,Was Material Ever Previously Lead?],F4709,Table15[Customer-Owned Portion],N4709),Table15[Unique ID],0),0)))</f>
        <v>Non-lead</v>
      </c>
      <c r="W4709" s="189"/>
    </row>
    <row r="4710" spans="1:23" s="190" customFormat="1" ht="56.25" x14ac:dyDescent="0.25">
      <c r="A4710" s="180" t="s">
        <v>225</v>
      </c>
      <c r="B4710" s="181" t="s">
        <v>8352</v>
      </c>
      <c r="C4710" s="182" t="s">
        <v>225</v>
      </c>
      <c r="D4710" s="183" t="s">
        <v>36</v>
      </c>
      <c r="E4710" s="181" t="s">
        <v>35</v>
      </c>
      <c r="F4710" s="183" t="s">
        <v>35</v>
      </c>
      <c r="G4710" s="181" t="s">
        <v>7437</v>
      </c>
      <c r="H4710" s="184" t="s">
        <v>7090</v>
      </c>
      <c r="I4710" s="185" t="s">
        <v>190</v>
      </c>
      <c r="J4710" s="181" t="s">
        <v>35</v>
      </c>
      <c r="K4710" s="181" t="s">
        <v>225</v>
      </c>
      <c r="L4710" s="186" t="s">
        <v>225</v>
      </c>
      <c r="M4710" s="187" t="s">
        <v>225</v>
      </c>
      <c r="N4710" s="183" t="s">
        <v>36</v>
      </c>
      <c r="O4710" s="181" t="s">
        <v>7437</v>
      </c>
      <c r="P4710" s="184" t="s">
        <v>7090</v>
      </c>
      <c r="Q4710" s="185" t="s">
        <v>190</v>
      </c>
      <c r="R4710" s="181" t="s">
        <v>35</v>
      </c>
      <c r="S4710" s="181" t="s">
        <v>225</v>
      </c>
      <c r="T4710" s="186" t="s">
        <v>225</v>
      </c>
      <c r="U4710" s="187" t="s">
        <v>225</v>
      </c>
      <c r="V4710" s="188" t="str" cm="1">
        <f t="array" ref="V4710">IF(SUM(LEN(A4710:U4710))=0,"",IF(OR(OR(ISBLANK(E4710),SUM(LEN(B4710),LEN(C4710))=0),AND(NOT(D4710="Unknown"),ISBLANK(I4710)),AND(NOT(N4710="Unknown"),ISBLANK(Q4710))),"Missing Information", INDEX(Table15[Entire Service Line Classification], MATCH(SUMIFS(Table15[Unique ID],Table15[System-Owned Portion],D4710,Table15[If Material Anything Other than "Lead" in Column E,Was Material Ever Previously Lead?],F4710,Table15[Customer-Owned Portion],N4710),Table15[Unique ID],0),0)))</f>
        <v>Non-lead</v>
      </c>
      <c r="W4710" s="189"/>
    </row>
    <row r="4711" spans="1:23" s="190" customFormat="1" ht="56.25" x14ac:dyDescent="0.25">
      <c r="A4711" s="180" t="s">
        <v>225</v>
      </c>
      <c r="B4711" s="181" t="s">
        <v>8353</v>
      </c>
      <c r="C4711" s="182" t="s">
        <v>225</v>
      </c>
      <c r="D4711" s="183" t="s">
        <v>36</v>
      </c>
      <c r="E4711" s="181" t="s">
        <v>35</v>
      </c>
      <c r="F4711" s="183" t="s">
        <v>35</v>
      </c>
      <c r="G4711" s="181" t="s">
        <v>7400</v>
      </c>
      <c r="H4711" s="184" t="s">
        <v>7250</v>
      </c>
      <c r="I4711" s="185" t="s">
        <v>190</v>
      </c>
      <c r="J4711" s="181" t="s">
        <v>35</v>
      </c>
      <c r="K4711" s="181" t="s">
        <v>225</v>
      </c>
      <c r="L4711" s="186" t="s">
        <v>225</v>
      </c>
      <c r="M4711" s="187" t="s">
        <v>225</v>
      </c>
      <c r="N4711" s="183" t="s">
        <v>36</v>
      </c>
      <c r="O4711" s="181" t="s">
        <v>7400</v>
      </c>
      <c r="P4711" s="184" t="s">
        <v>7250</v>
      </c>
      <c r="Q4711" s="185" t="s">
        <v>190</v>
      </c>
      <c r="R4711" s="181" t="s">
        <v>35</v>
      </c>
      <c r="S4711" s="181" t="s">
        <v>225</v>
      </c>
      <c r="T4711" s="186" t="s">
        <v>225</v>
      </c>
      <c r="U4711" s="187" t="s">
        <v>225</v>
      </c>
      <c r="V4711" s="188" t="str" cm="1">
        <f t="array" ref="V4711">IF(SUM(LEN(A4711:U4711))=0,"",IF(OR(OR(ISBLANK(E4711),SUM(LEN(B4711),LEN(C4711))=0),AND(NOT(D4711="Unknown"),ISBLANK(I4711)),AND(NOT(N4711="Unknown"),ISBLANK(Q4711))),"Missing Information", INDEX(Table15[Entire Service Line Classification], MATCH(SUMIFS(Table15[Unique ID],Table15[System-Owned Portion],D4711,Table15[If Material Anything Other than "Lead" in Column E,Was Material Ever Previously Lead?],F4711,Table15[Customer-Owned Portion],N4711),Table15[Unique ID],0),0)))</f>
        <v>Non-lead</v>
      </c>
      <c r="W4711" s="189"/>
    </row>
    <row r="4712" spans="1:23" s="190" customFormat="1" ht="56.25" x14ac:dyDescent="0.25">
      <c r="A4712" s="180" t="s">
        <v>225</v>
      </c>
      <c r="B4712" s="181" t="s">
        <v>8354</v>
      </c>
      <c r="C4712" s="182" t="s">
        <v>225</v>
      </c>
      <c r="D4712" s="183" t="s">
        <v>36</v>
      </c>
      <c r="E4712" s="181" t="s">
        <v>35</v>
      </c>
      <c r="F4712" s="183" t="s">
        <v>35</v>
      </c>
      <c r="G4712" s="181" t="s">
        <v>7400</v>
      </c>
      <c r="H4712" s="184" t="s">
        <v>7090</v>
      </c>
      <c r="I4712" s="185" t="s">
        <v>190</v>
      </c>
      <c r="J4712" s="181" t="s">
        <v>35</v>
      </c>
      <c r="K4712" s="181" t="s">
        <v>225</v>
      </c>
      <c r="L4712" s="186" t="s">
        <v>225</v>
      </c>
      <c r="M4712" s="187" t="s">
        <v>225</v>
      </c>
      <c r="N4712" s="183" t="s">
        <v>36</v>
      </c>
      <c r="O4712" s="181" t="s">
        <v>7400</v>
      </c>
      <c r="P4712" s="184" t="s">
        <v>7090</v>
      </c>
      <c r="Q4712" s="185" t="s">
        <v>190</v>
      </c>
      <c r="R4712" s="181" t="s">
        <v>35</v>
      </c>
      <c r="S4712" s="181" t="s">
        <v>225</v>
      </c>
      <c r="T4712" s="186" t="s">
        <v>225</v>
      </c>
      <c r="U4712" s="187" t="s">
        <v>225</v>
      </c>
      <c r="V4712" s="188" t="str" cm="1">
        <f t="array" ref="V4712">IF(SUM(LEN(A4712:U4712))=0,"",IF(OR(OR(ISBLANK(E4712),SUM(LEN(B4712),LEN(C4712))=0),AND(NOT(D4712="Unknown"),ISBLANK(I4712)),AND(NOT(N4712="Unknown"),ISBLANK(Q4712))),"Missing Information", INDEX(Table15[Entire Service Line Classification], MATCH(SUMIFS(Table15[Unique ID],Table15[System-Owned Portion],D4712,Table15[If Material Anything Other than "Lead" in Column E,Was Material Ever Previously Lead?],F4712,Table15[Customer-Owned Portion],N4712),Table15[Unique ID],0),0)))</f>
        <v>Non-lead</v>
      </c>
      <c r="W4712" s="189"/>
    </row>
    <row r="4713" spans="1:23" s="190" customFormat="1" ht="56.25" x14ac:dyDescent="0.25">
      <c r="A4713" s="180" t="s">
        <v>225</v>
      </c>
      <c r="B4713" s="181" t="s">
        <v>8355</v>
      </c>
      <c r="C4713" s="182" t="s">
        <v>225</v>
      </c>
      <c r="D4713" s="183" t="s">
        <v>36</v>
      </c>
      <c r="E4713" s="181" t="s">
        <v>35</v>
      </c>
      <c r="F4713" s="183" t="s">
        <v>35</v>
      </c>
      <c r="G4713" s="181" t="s">
        <v>7357</v>
      </c>
      <c r="H4713" s="184" t="s">
        <v>7090</v>
      </c>
      <c r="I4713" s="185" t="s">
        <v>190</v>
      </c>
      <c r="J4713" s="181" t="s">
        <v>35</v>
      </c>
      <c r="K4713" s="181" t="s">
        <v>225</v>
      </c>
      <c r="L4713" s="186" t="s">
        <v>225</v>
      </c>
      <c r="M4713" s="187" t="s">
        <v>225</v>
      </c>
      <c r="N4713" s="183" t="s">
        <v>36</v>
      </c>
      <c r="O4713" s="181" t="s">
        <v>7357</v>
      </c>
      <c r="P4713" s="184" t="s">
        <v>7090</v>
      </c>
      <c r="Q4713" s="185" t="s">
        <v>190</v>
      </c>
      <c r="R4713" s="181" t="s">
        <v>35</v>
      </c>
      <c r="S4713" s="181" t="s">
        <v>225</v>
      </c>
      <c r="T4713" s="186" t="s">
        <v>225</v>
      </c>
      <c r="U4713" s="187" t="s">
        <v>225</v>
      </c>
      <c r="V4713" s="188" t="str" cm="1">
        <f t="array" ref="V4713">IF(SUM(LEN(A4713:U4713))=0,"",IF(OR(OR(ISBLANK(E4713),SUM(LEN(B4713),LEN(C4713))=0),AND(NOT(D4713="Unknown"),ISBLANK(I4713)),AND(NOT(N4713="Unknown"),ISBLANK(Q4713))),"Missing Information", INDEX(Table15[Entire Service Line Classification], MATCH(SUMIFS(Table15[Unique ID],Table15[System-Owned Portion],D4713,Table15[If Material Anything Other than "Lead" in Column E,Was Material Ever Previously Lead?],F4713,Table15[Customer-Owned Portion],N4713),Table15[Unique ID],0),0)))</f>
        <v>Non-lead</v>
      </c>
      <c r="W4713" s="189"/>
    </row>
    <row r="4714" spans="1:23" s="190" customFormat="1" ht="56.25" x14ac:dyDescent="0.25">
      <c r="A4714" s="180" t="s">
        <v>225</v>
      </c>
      <c r="B4714" s="181" t="s">
        <v>8356</v>
      </c>
      <c r="C4714" s="182" t="s">
        <v>225</v>
      </c>
      <c r="D4714" s="183" t="s">
        <v>36</v>
      </c>
      <c r="E4714" s="181" t="s">
        <v>35</v>
      </c>
      <c r="F4714" s="183" t="s">
        <v>35</v>
      </c>
      <c r="G4714" s="181" t="s">
        <v>7357</v>
      </c>
      <c r="H4714" s="184" t="s">
        <v>7092</v>
      </c>
      <c r="I4714" s="185" t="s">
        <v>190</v>
      </c>
      <c r="J4714" s="181" t="s">
        <v>35</v>
      </c>
      <c r="K4714" s="181" t="s">
        <v>225</v>
      </c>
      <c r="L4714" s="186" t="s">
        <v>225</v>
      </c>
      <c r="M4714" s="187" t="s">
        <v>225</v>
      </c>
      <c r="N4714" s="183" t="s">
        <v>36</v>
      </c>
      <c r="O4714" s="181" t="s">
        <v>7357</v>
      </c>
      <c r="P4714" s="184" t="s">
        <v>7092</v>
      </c>
      <c r="Q4714" s="185" t="s">
        <v>190</v>
      </c>
      <c r="R4714" s="181" t="s">
        <v>35</v>
      </c>
      <c r="S4714" s="181" t="s">
        <v>225</v>
      </c>
      <c r="T4714" s="186" t="s">
        <v>225</v>
      </c>
      <c r="U4714" s="187" t="s">
        <v>225</v>
      </c>
      <c r="V4714" s="188" t="str" cm="1">
        <f t="array" ref="V4714">IF(SUM(LEN(A4714:U4714))=0,"",IF(OR(OR(ISBLANK(E4714),SUM(LEN(B4714),LEN(C4714))=0),AND(NOT(D4714="Unknown"),ISBLANK(I4714)),AND(NOT(N4714="Unknown"),ISBLANK(Q4714))),"Missing Information", INDEX(Table15[Entire Service Line Classification], MATCH(SUMIFS(Table15[Unique ID],Table15[System-Owned Portion],D4714,Table15[If Material Anything Other than "Lead" in Column E,Was Material Ever Previously Lead?],F4714,Table15[Customer-Owned Portion],N4714),Table15[Unique ID],0),0)))</f>
        <v>Non-lead</v>
      </c>
      <c r="W4714" s="189"/>
    </row>
    <row r="4715" spans="1:23" s="190" customFormat="1" ht="56.25" x14ac:dyDescent="0.25">
      <c r="A4715" s="180" t="s">
        <v>225</v>
      </c>
      <c r="B4715" s="181" t="s">
        <v>8357</v>
      </c>
      <c r="C4715" s="182" t="s">
        <v>225</v>
      </c>
      <c r="D4715" s="183" t="s">
        <v>36</v>
      </c>
      <c r="E4715" s="181" t="s">
        <v>35</v>
      </c>
      <c r="F4715" s="183" t="s">
        <v>35</v>
      </c>
      <c r="G4715" s="181" t="s">
        <v>7357</v>
      </c>
      <c r="H4715" s="184" t="s">
        <v>7250</v>
      </c>
      <c r="I4715" s="185" t="s">
        <v>190</v>
      </c>
      <c r="J4715" s="181" t="s">
        <v>35</v>
      </c>
      <c r="K4715" s="181" t="s">
        <v>225</v>
      </c>
      <c r="L4715" s="186" t="s">
        <v>225</v>
      </c>
      <c r="M4715" s="187" t="s">
        <v>225</v>
      </c>
      <c r="N4715" s="183" t="s">
        <v>36</v>
      </c>
      <c r="O4715" s="181" t="s">
        <v>7357</v>
      </c>
      <c r="P4715" s="184" t="s">
        <v>7250</v>
      </c>
      <c r="Q4715" s="185" t="s">
        <v>190</v>
      </c>
      <c r="R4715" s="181" t="s">
        <v>35</v>
      </c>
      <c r="S4715" s="181" t="s">
        <v>225</v>
      </c>
      <c r="T4715" s="186" t="s">
        <v>225</v>
      </c>
      <c r="U4715" s="187" t="s">
        <v>225</v>
      </c>
      <c r="V4715" s="188" t="str" cm="1">
        <f t="array" ref="V4715">IF(SUM(LEN(A4715:U4715))=0,"",IF(OR(OR(ISBLANK(E4715),SUM(LEN(B4715),LEN(C4715))=0),AND(NOT(D4715="Unknown"),ISBLANK(I4715)),AND(NOT(N4715="Unknown"),ISBLANK(Q4715))),"Missing Information", INDEX(Table15[Entire Service Line Classification], MATCH(SUMIFS(Table15[Unique ID],Table15[System-Owned Portion],D4715,Table15[If Material Anything Other than "Lead" in Column E,Was Material Ever Previously Lead?],F4715,Table15[Customer-Owned Portion],N4715),Table15[Unique ID],0),0)))</f>
        <v>Non-lead</v>
      </c>
      <c r="W4715" s="189"/>
    </row>
    <row r="4716" spans="1:23" s="190" customFormat="1" ht="56.25" x14ac:dyDescent="0.25">
      <c r="A4716" s="180" t="s">
        <v>225</v>
      </c>
      <c r="B4716" s="181" t="s">
        <v>8358</v>
      </c>
      <c r="C4716" s="182" t="s">
        <v>225</v>
      </c>
      <c r="D4716" s="183" t="s">
        <v>36</v>
      </c>
      <c r="E4716" s="181" t="s">
        <v>35</v>
      </c>
      <c r="F4716" s="183" t="s">
        <v>35</v>
      </c>
      <c r="G4716" s="181" t="s">
        <v>7357</v>
      </c>
      <c r="H4716" s="184" t="s">
        <v>7121</v>
      </c>
      <c r="I4716" s="185" t="s">
        <v>190</v>
      </c>
      <c r="J4716" s="181" t="s">
        <v>35</v>
      </c>
      <c r="K4716" s="181" t="s">
        <v>225</v>
      </c>
      <c r="L4716" s="186" t="s">
        <v>225</v>
      </c>
      <c r="M4716" s="187" t="s">
        <v>225</v>
      </c>
      <c r="N4716" s="183" t="s">
        <v>36</v>
      </c>
      <c r="O4716" s="181" t="s">
        <v>7357</v>
      </c>
      <c r="P4716" s="184" t="s">
        <v>7121</v>
      </c>
      <c r="Q4716" s="185" t="s">
        <v>190</v>
      </c>
      <c r="R4716" s="181" t="s">
        <v>35</v>
      </c>
      <c r="S4716" s="181" t="s">
        <v>225</v>
      </c>
      <c r="T4716" s="186" t="s">
        <v>225</v>
      </c>
      <c r="U4716" s="187" t="s">
        <v>225</v>
      </c>
      <c r="V4716" s="188" t="str" cm="1">
        <f t="array" ref="V4716">IF(SUM(LEN(A4716:U4716))=0,"",IF(OR(OR(ISBLANK(E4716),SUM(LEN(B4716),LEN(C4716))=0),AND(NOT(D4716="Unknown"),ISBLANK(I4716)),AND(NOT(N4716="Unknown"),ISBLANK(Q4716))),"Missing Information", INDEX(Table15[Entire Service Line Classification], MATCH(SUMIFS(Table15[Unique ID],Table15[System-Owned Portion],D4716,Table15[If Material Anything Other than "Lead" in Column E,Was Material Ever Previously Lead?],F4716,Table15[Customer-Owned Portion],N4716),Table15[Unique ID],0),0)))</f>
        <v>Non-lead</v>
      </c>
      <c r="W4716" s="189"/>
    </row>
    <row r="4717" spans="1:23" s="190" customFormat="1" ht="56.25" x14ac:dyDescent="0.25">
      <c r="A4717" s="180" t="s">
        <v>225</v>
      </c>
      <c r="B4717" s="181" t="s">
        <v>8359</v>
      </c>
      <c r="C4717" s="182" t="s">
        <v>225</v>
      </c>
      <c r="D4717" s="183" t="s">
        <v>36</v>
      </c>
      <c r="E4717" s="181" t="s">
        <v>35</v>
      </c>
      <c r="F4717" s="183" t="s">
        <v>35</v>
      </c>
      <c r="G4717" s="181" t="s">
        <v>7366</v>
      </c>
      <c r="H4717" s="184" t="s">
        <v>7090</v>
      </c>
      <c r="I4717" s="185" t="s">
        <v>190</v>
      </c>
      <c r="J4717" s="181" t="s">
        <v>35</v>
      </c>
      <c r="K4717" s="181" t="s">
        <v>225</v>
      </c>
      <c r="L4717" s="186" t="s">
        <v>225</v>
      </c>
      <c r="M4717" s="187" t="s">
        <v>225</v>
      </c>
      <c r="N4717" s="183" t="s">
        <v>36</v>
      </c>
      <c r="O4717" s="181" t="s">
        <v>7366</v>
      </c>
      <c r="P4717" s="184" t="s">
        <v>7090</v>
      </c>
      <c r="Q4717" s="185" t="s">
        <v>190</v>
      </c>
      <c r="R4717" s="181" t="s">
        <v>35</v>
      </c>
      <c r="S4717" s="181" t="s">
        <v>225</v>
      </c>
      <c r="T4717" s="186" t="s">
        <v>225</v>
      </c>
      <c r="U4717" s="187" t="s">
        <v>225</v>
      </c>
      <c r="V4717" s="188" t="str" cm="1">
        <f t="array" ref="V4717">IF(SUM(LEN(A4717:U4717))=0,"",IF(OR(OR(ISBLANK(E4717),SUM(LEN(B4717),LEN(C4717))=0),AND(NOT(D4717="Unknown"),ISBLANK(I4717)),AND(NOT(N4717="Unknown"),ISBLANK(Q4717))),"Missing Information", INDEX(Table15[Entire Service Line Classification], MATCH(SUMIFS(Table15[Unique ID],Table15[System-Owned Portion],D4717,Table15[If Material Anything Other than "Lead" in Column E,Was Material Ever Previously Lead?],F4717,Table15[Customer-Owned Portion],N4717),Table15[Unique ID],0),0)))</f>
        <v>Non-lead</v>
      </c>
      <c r="W4717" s="189"/>
    </row>
    <row r="4718" spans="1:23" s="190" customFormat="1" ht="56.25" x14ac:dyDescent="0.25">
      <c r="A4718" s="180" t="s">
        <v>225</v>
      </c>
      <c r="B4718" s="181" t="s">
        <v>8360</v>
      </c>
      <c r="C4718" s="182" t="s">
        <v>225</v>
      </c>
      <c r="D4718" s="183" t="s">
        <v>36</v>
      </c>
      <c r="E4718" s="181" t="s">
        <v>35</v>
      </c>
      <c r="F4718" s="183" t="s">
        <v>35</v>
      </c>
      <c r="G4718" s="181" t="s">
        <v>7357</v>
      </c>
      <c r="H4718" s="184" t="s">
        <v>7121</v>
      </c>
      <c r="I4718" s="185" t="s">
        <v>190</v>
      </c>
      <c r="J4718" s="181" t="s">
        <v>35</v>
      </c>
      <c r="K4718" s="181" t="s">
        <v>225</v>
      </c>
      <c r="L4718" s="186" t="s">
        <v>225</v>
      </c>
      <c r="M4718" s="187" t="s">
        <v>225</v>
      </c>
      <c r="N4718" s="183" t="s">
        <v>36</v>
      </c>
      <c r="O4718" s="181" t="s">
        <v>7357</v>
      </c>
      <c r="P4718" s="184" t="s">
        <v>7121</v>
      </c>
      <c r="Q4718" s="185" t="s">
        <v>190</v>
      </c>
      <c r="R4718" s="181" t="s">
        <v>35</v>
      </c>
      <c r="S4718" s="181" t="s">
        <v>225</v>
      </c>
      <c r="T4718" s="186" t="s">
        <v>225</v>
      </c>
      <c r="U4718" s="187" t="s">
        <v>225</v>
      </c>
      <c r="V4718" s="188" t="str" cm="1">
        <f t="array" ref="V4718">IF(SUM(LEN(A4718:U4718))=0,"",IF(OR(OR(ISBLANK(E4718),SUM(LEN(B4718),LEN(C4718))=0),AND(NOT(D4718="Unknown"),ISBLANK(I4718)),AND(NOT(N4718="Unknown"),ISBLANK(Q4718))),"Missing Information", INDEX(Table15[Entire Service Line Classification], MATCH(SUMIFS(Table15[Unique ID],Table15[System-Owned Portion],D4718,Table15[If Material Anything Other than "Lead" in Column E,Was Material Ever Previously Lead?],F4718,Table15[Customer-Owned Portion],N4718),Table15[Unique ID],0),0)))</f>
        <v>Non-lead</v>
      </c>
      <c r="W4718" s="189"/>
    </row>
    <row r="4719" spans="1:23" s="190" customFormat="1" ht="56.25" x14ac:dyDescent="0.25">
      <c r="A4719" s="180" t="s">
        <v>225</v>
      </c>
      <c r="B4719" s="181" t="s">
        <v>8361</v>
      </c>
      <c r="C4719" s="182" t="s">
        <v>225</v>
      </c>
      <c r="D4719" s="183" t="s">
        <v>36</v>
      </c>
      <c r="E4719" s="181" t="s">
        <v>35</v>
      </c>
      <c r="F4719" s="183" t="s">
        <v>35</v>
      </c>
      <c r="G4719" s="181" t="s">
        <v>7357</v>
      </c>
      <c r="H4719" s="184" t="s">
        <v>7090</v>
      </c>
      <c r="I4719" s="185" t="s">
        <v>190</v>
      </c>
      <c r="J4719" s="181" t="s">
        <v>35</v>
      </c>
      <c r="K4719" s="181" t="s">
        <v>225</v>
      </c>
      <c r="L4719" s="186" t="s">
        <v>225</v>
      </c>
      <c r="M4719" s="187" t="s">
        <v>225</v>
      </c>
      <c r="N4719" s="183" t="s">
        <v>36</v>
      </c>
      <c r="O4719" s="181" t="s">
        <v>7357</v>
      </c>
      <c r="P4719" s="184" t="s">
        <v>7090</v>
      </c>
      <c r="Q4719" s="185" t="s">
        <v>190</v>
      </c>
      <c r="R4719" s="181" t="s">
        <v>35</v>
      </c>
      <c r="S4719" s="181" t="s">
        <v>225</v>
      </c>
      <c r="T4719" s="186" t="s">
        <v>225</v>
      </c>
      <c r="U4719" s="187" t="s">
        <v>225</v>
      </c>
      <c r="V4719" s="188" t="str" cm="1">
        <f t="array" ref="V4719">IF(SUM(LEN(A4719:U4719))=0,"",IF(OR(OR(ISBLANK(E4719),SUM(LEN(B4719),LEN(C4719))=0),AND(NOT(D4719="Unknown"),ISBLANK(I4719)),AND(NOT(N4719="Unknown"),ISBLANK(Q4719))),"Missing Information", INDEX(Table15[Entire Service Line Classification], MATCH(SUMIFS(Table15[Unique ID],Table15[System-Owned Portion],D4719,Table15[If Material Anything Other than "Lead" in Column E,Was Material Ever Previously Lead?],F4719,Table15[Customer-Owned Portion],N4719),Table15[Unique ID],0),0)))</f>
        <v>Non-lead</v>
      </c>
      <c r="W4719" s="189"/>
    </row>
    <row r="4720" spans="1:23" s="190" customFormat="1" ht="56.25" x14ac:dyDescent="0.25">
      <c r="A4720" s="180" t="s">
        <v>225</v>
      </c>
      <c r="B4720" s="181" t="s">
        <v>8362</v>
      </c>
      <c r="C4720" s="182" t="s">
        <v>225</v>
      </c>
      <c r="D4720" s="183" t="s">
        <v>36</v>
      </c>
      <c r="E4720" s="181" t="s">
        <v>35</v>
      </c>
      <c r="F4720" s="183" t="s">
        <v>35</v>
      </c>
      <c r="G4720" s="181" t="s">
        <v>7357</v>
      </c>
      <c r="H4720" s="184" t="s">
        <v>7092</v>
      </c>
      <c r="I4720" s="185" t="s">
        <v>190</v>
      </c>
      <c r="J4720" s="181" t="s">
        <v>35</v>
      </c>
      <c r="K4720" s="181" t="s">
        <v>225</v>
      </c>
      <c r="L4720" s="186" t="s">
        <v>225</v>
      </c>
      <c r="M4720" s="187" t="s">
        <v>225</v>
      </c>
      <c r="N4720" s="183" t="s">
        <v>36</v>
      </c>
      <c r="O4720" s="181" t="s">
        <v>7357</v>
      </c>
      <c r="P4720" s="184" t="s">
        <v>7092</v>
      </c>
      <c r="Q4720" s="185" t="s">
        <v>190</v>
      </c>
      <c r="R4720" s="181" t="s">
        <v>35</v>
      </c>
      <c r="S4720" s="181" t="s">
        <v>225</v>
      </c>
      <c r="T4720" s="186" t="s">
        <v>225</v>
      </c>
      <c r="U4720" s="187" t="s">
        <v>225</v>
      </c>
      <c r="V4720" s="188" t="str" cm="1">
        <f t="array" ref="V4720">IF(SUM(LEN(A4720:U4720))=0,"",IF(OR(OR(ISBLANK(E4720),SUM(LEN(B4720),LEN(C4720))=0),AND(NOT(D4720="Unknown"),ISBLANK(I4720)),AND(NOT(N4720="Unknown"),ISBLANK(Q4720))),"Missing Information", INDEX(Table15[Entire Service Line Classification], MATCH(SUMIFS(Table15[Unique ID],Table15[System-Owned Portion],D4720,Table15[If Material Anything Other than "Lead" in Column E,Was Material Ever Previously Lead?],F4720,Table15[Customer-Owned Portion],N4720),Table15[Unique ID],0),0)))</f>
        <v>Non-lead</v>
      </c>
      <c r="W4720" s="189"/>
    </row>
    <row r="4721" spans="1:23" s="190" customFormat="1" ht="56.25" x14ac:dyDescent="0.25">
      <c r="A4721" s="180" t="s">
        <v>225</v>
      </c>
      <c r="B4721" s="181" t="s">
        <v>8363</v>
      </c>
      <c r="C4721" s="182" t="s">
        <v>225</v>
      </c>
      <c r="D4721" s="183" t="s">
        <v>36</v>
      </c>
      <c r="E4721" s="181" t="s">
        <v>35</v>
      </c>
      <c r="F4721" s="183" t="s">
        <v>35</v>
      </c>
      <c r="G4721" s="181" t="s">
        <v>7357</v>
      </c>
      <c r="H4721" s="184" t="s">
        <v>7092</v>
      </c>
      <c r="I4721" s="185" t="s">
        <v>190</v>
      </c>
      <c r="J4721" s="181" t="s">
        <v>35</v>
      </c>
      <c r="K4721" s="181" t="s">
        <v>225</v>
      </c>
      <c r="L4721" s="186" t="s">
        <v>225</v>
      </c>
      <c r="M4721" s="187" t="s">
        <v>225</v>
      </c>
      <c r="N4721" s="183" t="s">
        <v>36</v>
      </c>
      <c r="O4721" s="181" t="s">
        <v>7357</v>
      </c>
      <c r="P4721" s="184" t="s">
        <v>7092</v>
      </c>
      <c r="Q4721" s="185" t="s">
        <v>190</v>
      </c>
      <c r="R4721" s="181" t="s">
        <v>35</v>
      </c>
      <c r="S4721" s="181" t="s">
        <v>225</v>
      </c>
      <c r="T4721" s="186" t="s">
        <v>225</v>
      </c>
      <c r="U4721" s="187" t="s">
        <v>225</v>
      </c>
      <c r="V4721" s="188" t="str" cm="1">
        <f t="array" ref="V4721">IF(SUM(LEN(A4721:U4721))=0,"",IF(OR(OR(ISBLANK(E4721),SUM(LEN(B4721),LEN(C4721))=0),AND(NOT(D4721="Unknown"),ISBLANK(I4721)),AND(NOT(N4721="Unknown"),ISBLANK(Q4721))),"Missing Information", INDEX(Table15[Entire Service Line Classification], MATCH(SUMIFS(Table15[Unique ID],Table15[System-Owned Portion],D4721,Table15[If Material Anything Other than "Lead" in Column E,Was Material Ever Previously Lead?],F4721,Table15[Customer-Owned Portion],N4721),Table15[Unique ID],0),0)))</f>
        <v>Non-lead</v>
      </c>
      <c r="W4721" s="189"/>
    </row>
    <row r="4722" spans="1:23" s="190" customFormat="1" ht="56.25" x14ac:dyDescent="0.25">
      <c r="A4722" s="180" t="s">
        <v>225</v>
      </c>
      <c r="B4722" s="181" t="s">
        <v>8364</v>
      </c>
      <c r="C4722" s="182" t="s">
        <v>225</v>
      </c>
      <c r="D4722" s="183" t="s">
        <v>36</v>
      </c>
      <c r="E4722" s="181" t="s">
        <v>35</v>
      </c>
      <c r="F4722" s="183" t="s">
        <v>35</v>
      </c>
      <c r="G4722" s="181" t="s">
        <v>7357</v>
      </c>
      <c r="H4722" s="184" t="s">
        <v>7092</v>
      </c>
      <c r="I4722" s="185" t="s">
        <v>190</v>
      </c>
      <c r="J4722" s="181" t="s">
        <v>35</v>
      </c>
      <c r="K4722" s="181" t="s">
        <v>225</v>
      </c>
      <c r="L4722" s="186" t="s">
        <v>225</v>
      </c>
      <c r="M4722" s="187" t="s">
        <v>225</v>
      </c>
      <c r="N4722" s="183" t="s">
        <v>36</v>
      </c>
      <c r="O4722" s="181" t="s">
        <v>7357</v>
      </c>
      <c r="P4722" s="184" t="s">
        <v>7092</v>
      </c>
      <c r="Q4722" s="185" t="s">
        <v>190</v>
      </c>
      <c r="R4722" s="181" t="s">
        <v>35</v>
      </c>
      <c r="S4722" s="181" t="s">
        <v>225</v>
      </c>
      <c r="T4722" s="186" t="s">
        <v>225</v>
      </c>
      <c r="U4722" s="187" t="s">
        <v>225</v>
      </c>
      <c r="V4722" s="188" t="str" cm="1">
        <f t="array" ref="V4722">IF(SUM(LEN(A4722:U4722))=0,"",IF(OR(OR(ISBLANK(E4722),SUM(LEN(B4722),LEN(C4722))=0),AND(NOT(D4722="Unknown"),ISBLANK(I4722)),AND(NOT(N4722="Unknown"),ISBLANK(Q4722))),"Missing Information", INDEX(Table15[Entire Service Line Classification], MATCH(SUMIFS(Table15[Unique ID],Table15[System-Owned Portion],D4722,Table15[If Material Anything Other than "Lead" in Column E,Was Material Ever Previously Lead?],F4722,Table15[Customer-Owned Portion],N4722),Table15[Unique ID],0),0)))</f>
        <v>Non-lead</v>
      </c>
      <c r="W4722" s="189"/>
    </row>
    <row r="4723" spans="1:23" s="190" customFormat="1" ht="56.25" x14ac:dyDescent="0.25">
      <c r="A4723" s="180" t="s">
        <v>225</v>
      </c>
      <c r="B4723" s="181" t="s">
        <v>8365</v>
      </c>
      <c r="C4723" s="182" t="s">
        <v>225</v>
      </c>
      <c r="D4723" s="183" t="s">
        <v>36</v>
      </c>
      <c r="E4723" s="181" t="s">
        <v>35</v>
      </c>
      <c r="F4723" s="183" t="s">
        <v>35</v>
      </c>
      <c r="G4723" s="181" t="s">
        <v>7357</v>
      </c>
      <c r="H4723" s="184" t="s">
        <v>7092</v>
      </c>
      <c r="I4723" s="185" t="s">
        <v>190</v>
      </c>
      <c r="J4723" s="181" t="s">
        <v>35</v>
      </c>
      <c r="K4723" s="181" t="s">
        <v>225</v>
      </c>
      <c r="L4723" s="186" t="s">
        <v>225</v>
      </c>
      <c r="M4723" s="187" t="s">
        <v>225</v>
      </c>
      <c r="N4723" s="183" t="s">
        <v>36</v>
      </c>
      <c r="O4723" s="181" t="s">
        <v>7357</v>
      </c>
      <c r="P4723" s="184" t="s">
        <v>7092</v>
      </c>
      <c r="Q4723" s="185" t="s">
        <v>190</v>
      </c>
      <c r="R4723" s="181" t="s">
        <v>35</v>
      </c>
      <c r="S4723" s="181" t="s">
        <v>225</v>
      </c>
      <c r="T4723" s="186" t="s">
        <v>225</v>
      </c>
      <c r="U4723" s="187" t="s">
        <v>225</v>
      </c>
      <c r="V4723" s="188" t="str" cm="1">
        <f t="array" ref="V4723">IF(SUM(LEN(A4723:U4723))=0,"",IF(OR(OR(ISBLANK(E4723),SUM(LEN(B4723),LEN(C4723))=0),AND(NOT(D4723="Unknown"),ISBLANK(I4723)),AND(NOT(N4723="Unknown"),ISBLANK(Q4723))),"Missing Information", INDEX(Table15[Entire Service Line Classification], MATCH(SUMIFS(Table15[Unique ID],Table15[System-Owned Portion],D4723,Table15[If Material Anything Other than "Lead" in Column E,Was Material Ever Previously Lead?],F4723,Table15[Customer-Owned Portion],N4723),Table15[Unique ID],0),0)))</f>
        <v>Non-lead</v>
      </c>
      <c r="W4723" s="189"/>
    </row>
    <row r="4724" spans="1:23" s="190" customFormat="1" ht="56.25" x14ac:dyDescent="0.25">
      <c r="A4724" s="180" t="s">
        <v>225</v>
      </c>
      <c r="B4724" s="181" t="s">
        <v>8366</v>
      </c>
      <c r="C4724" s="182" t="s">
        <v>225</v>
      </c>
      <c r="D4724" s="183" t="s">
        <v>36</v>
      </c>
      <c r="E4724" s="181" t="s">
        <v>35</v>
      </c>
      <c r="F4724" s="183" t="s">
        <v>35</v>
      </c>
      <c r="G4724" s="181" t="s">
        <v>7357</v>
      </c>
      <c r="H4724" s="184" t="s">
        <v>7090</v>
      </c>
      <c r="I4724" s="185" t="s">
        <v>190</v>
      </c>
      <c r="J4724" s="181" t="s">
        <v>35</v>
      </c>
      <c r="K4724" s="181" t="s">
        <v>225</v>
      </c>
      <c r="L4724" s="186" t="s">
        <v>225</v>
      </c>
      <c r="M4724" s="187" t="s">
        <v>225</v>
      </c>
      <c r="N4724" s="183" t="s">
        <v>36</v>
      </c>
      <c r="O4724" s="181" t="s">
        <v>7357</v>
      </c>
      <c r="P4724" s="184" t="s">
        <v>7090</v>
      </c>
      <c r="Q4724" s="185" t="s">
        <v>190</v>
      </c>
      <c r="R4724" s="181" t="s">
        <v>35</v>
      </c>
      <c r="S4724" s="181" t="s">
        <v>225</v>
      </c>
      <c r="T4724" s="186" t="s">
        <v>225</v>
      </c>
      <c r="U4724" s="187" t="s">
        <v>225</v>
      </c>
      <c r="V4724" s="188" t="str" cm="1">
        <f t="array" ref="V4724">IF(SUM(LEN(A4724:U4724))=0,"",IF(OR(OR(ISBLANK(E4724),SUM(LEN(B4724),LEN(C4724))=0),AND(NOT(D4724="Unknown"),ISBLANK(I4724)),AND(NOT(N4724="Unknown"),ISBLANK(Q4724))),"Missing Information", INDEX(Table15[Entire Service Line Classification], MATCH(SUMIFS(Table15[Unique ID],Table15[System-Owned Portion],D4724,Table15[If Material Anything Other than "Lead" in Column E,Was Material Ever Previously Lead?],F4724,Table15[Customer-Owned Portion],N4724),Table15[Unique ID],0),0)))</f>
        <v>Non-lead</v>
      </c>
      <c r="W4724" s="189"/>
    </row>
    <row r="4725" spans="1:23" s="190" customFormat="1" ht="56.25" x14ac:dyDescent="0.25">
      <c r="A4725" s="180" t="s">
        <v>225</v>
      </c>
      <c r="B4725" s="181" t="s">
        <v>8367</v>
      </c>
      <c r="C4725" s="182" t="s">
        <v>225</v>
      </c>
      <c r="D4725" s="183" t="s">
        <v>36</v>
      </c>
      <c r="E4725" s="181" t="s">
        <v>35</v>
      </c>
      <c r="F4725" s="183" t="s">
        <v>35</v>
      </c>
      <c r="G4725" s="181" t="s">
        <v>7357</v>
      </c>
      <c r="H4725" s="184" t="s">
        <v>7092</v>
      </c>
      <c r="I4725" s="185" t="s">
        <v>190</v>
      </c>
      <c r="J4725" s="181" t="s">
        <v>35</v>
      </c>
      <c r="K4725" s="181" t="s">
        <v>225</v>
      </c>
      <c r="L4725" s="186" t="s">
        <v>225</v>
      </c>
      <c r="M4725" s="187" t="s">
        <v>225</v>
      </c>
      <c r="N4725" s="183" t="s">
        <v>36</v>
      </c>
      <c r="O4725" s="181" t="s">
        <v>7357</v>
      </c>
      <c r="P4725" s="184" t="s">
        <v>7092</v>
      </c>
      <c r="Q4725" s="185" t="s">
        <v>190</v>
      </c>
      <c r="R4725" s="181" t="s">
        <v>35</v>
      </c>
      <c r="S4725" s="181" t="s">
        <v>225</v>
      </c>
      <c r="T4725" s="186" t="s">
        <v>225</v>
      </c>
      <c r="U4725" s="187" t="s">
        <v>225</v>
      </c>
      <c r="V4725" s="188" t="str" cm="1">
        <f t="array" ref="V4725">IF(SUM(LEN(A4725:U4725))=0,"",IF(OR(OR(ISBLANK(E4725),SUM(LEN(B4725),LEN(C4725))=0),AND(NOT(D4725="Unknown"),ISBLANK(I4725)),AND(NOT(N4725="Unknown"),ISBLANK(Q4725))),"Missing Information", INDEX(Table15[Entire Service Line Classification], MATCH(SUMIFS(Table15[Unique ID],Table15[System-Owned Portion],D4725,Table15[If Material Anything Other than "Lead" in Column E,Was Material Ever Previously Lead?],F4725,Table15[Customer-Owned Portion],N4725),Table15[Unique ID],0),0)))</f>
        <v>Non-lead</v>
      </c>
      <c r="W4725" s="189"/>
    </row>
    <row r="4726" spans="1:23" s="190" customFormat="1" ht="56.25" x14ac:dyDescent="0.25">
      <c r="A4726" s="180" t="s">
        <v>225</v>
      </c>
      <c r="B4726" s="181" t="s">
        <v>8368</v>
      </c>
      <c r="C4726" s="182" t="s">
        <v>225</v>
      </c>
      <c r="D4726" s="183" t="s">
        <v>36</v>
      </c>
      <c r="E4726" s="181" t="s">
        <v>35</v>
      </c>
      <c r="F4726" s="183" t="s">
        <v>35</v>
      </c>
      <c r="G4726" s="181" t="s">
        <v>7357</v>
      </c>
      <c r="H4726" s="184" t="s">
        <v>7092</v>
      </c>
      <c r="I4726" s="185" t="s">
        <v>190</v>
      </c>
      <c r="J4726" s="181" t="s">
        <v>35</v>
      </c>
      <c r="K4726" s="181" t="s">
        <v>225</v>
      </c>
      <c r="L4726" s="186" t="s">
        <v>225</v>
      </c>
      <c r="M4726" s="187" t="s">
        <v>225</v>
      </c>
      <c r="N4726" s="183" t="s">
        <v>36</v>
      </c>
      <c r="O4726" s="181" t="s">
        <v>7357</v>
      </c>
      <c r="P4726" s="184" t="s">
        <v>7092</v>
      </c>
      <c r="Q4726" s="185" t="s">
        <v>190</v>
      </c>
      <c r="R4726" s="181" t="s">
        <v>35</v>
      </c>
      <c r="S4726" s="181" t="s">
        <v>225</v>
      </c>
      <c r="T4726" s="186" t="s">
        <v>225</v>
      </c>
      <c r="U4726" s="187" t="s">
        <v>225</v>
      </c>
      <c r="V4726" s="188" t="str" cm="1">
        <f t="array" ref="V4726">IF(SUM(LEN(A4726:U4726))=0,"",IF(OR(OR(ISBLANK(E4726),SUM(LEN(B4726),LEN(C4726))=0),AND(NOT(D4726="Unknown"),ISBLANK(I4726)),AND(NOT(N4726="Unknown"),ISBLANK(Q4726))),"Missing Information", INDEX(Table15[Entire Service Line Classification], MATCH(SUMIFS(Table15[Unique ID],Table15[System-Owned Portion],D4726,Table15[If Material Anything Other than "Lead" in Column E,Was Material Ever Previously Lead?],F4726,Table15[Customer-Owned Portion],N4726),Table15[Unique ID],0),0)))</f>
        <v>Non-lead</v>
      </c>
      <c r="W4726" s="189"/>
    </row>
    <row r="4727" spans="1:23" s="190" customFormat="1" ht="56.25" x14ac:dyDescent="0.25">
      <c r="A4727" s="180" t="s">
        <v>225</v>
      </c>
      <c r="B4727" s="181" t="s">
        <v>8369</v>
      </c>
      <c r="C4727" s="182" t="s">
        <v>225</v>
      </c>
      <c r="D4727" s="183" t="s">
        <v>36</v>
      </c>
      <c r="E4727" s="181" t="s">
        <v>35</v>
      </c>
      <c r="F4727" s="183" t="s">
        <v>35</v>
      </c>
      <c r="G4727" s="181" t="s">
        <v>7357</v>
      </c>
      <c r="H4727" s="184" t="s">
        <v>7092</v>
      </c>
      <c r="I4727" s="185" t="s">
        <v>190</v>
      </c>
      <c r="J4727" s="181" t="s">
        <v>35</v>
      </c>
      <c r="K4727" s="181" t="s">
        <v>225</v>
      </c>
      <c r="L4727" s="186" t="s">
        <v>225</v>
      </c>
      <c r="M4727" s="187" t="s">
        <v>225</v>
      </c>
      <c r="N4727" s="183" t="s">
        <v>36</v>
      </c>
      <c r="O4727" s="181" t="s">
        <v>7357</v>
      </c>
      <c r="P4727" s="184" t="s">
        <v>7092</v>
      </c>
      <c r="Q4727" s="185" t="s">
        <v>190</v>
      </c>
      <c r="R4727" s="181" t="s">
        <v>35</v>
      </c>
      <c r="S4727" s="181" t="s">
        <v>225</v>
      </c>
      <c r="T4727" s="186" t="s">
        <v>225</v>
      </c>
      <c r="U4727" s="187" t="s">
        <v>225</v>
      </c>
      <c r="V4727" s="188" t="str" cm="1">
        <f t="array" ref="V4727">IF(SUM(LEN(A4727:U4727))=0,"",IF(OR(OR(ISBLANK(E4727),SUM(LEN(B4727),LEN(C4727))=0),AND(NOT(D4727="Unknown"),ISBLANK(I4727)),AND(NOT(N4727="Unknown"),ISBLANK(Q4727))),"Missing Information", INDEX(Table15[Entire Service Line Classification], MATCH(SUMIFS(Table15[Unique ID],Table15[System-Owned Portion],D4727,Table15[If Material Anything Other than "Lead" in Column E,Was Material Ever Previously Lead?],F4727,Table15[Customer-Owned Portion],N4727),Table15[Unique ID],0),0)))</f>
        <v>Non-lead</v>
      </c>
      <c r="W4727" s="189"/>
    </row>
    <row r="4728" spans="1:23" s="190" customFormat="1" ht="56.25" x14ac:dyDescent="0.25">
      <c r="A4728" s="180" t="s">
        <v>225</v>
      </c>
      <c r="B4728" s="181" t="s">
        <v>8370</v>
      </c>
      <c r="C4728" s="182" t="s">
        <v>225</v>
      </c>
      <c r="D4728" s="183" t="s">
        <v>36</v>
      </c>
      <c r="E4728" s="181" t="s">
        <v>35</v>
      </c>
      <c r="F4728" s="183" t="s">
        <v>35</v>
      </c>
      <c r="G4728" s="181" t="s">
        <v>7357</v>
      </c>
      <c r="H4728" s="184" t="s">
        <v>7090</v>
      </c>
      <c r="I4728" s="185" t="s">
        <v>190</v>
      </c>
      <c r="J4728" s="181" t="s">
        <v>35</v>
      </c>
      <c r="K4728" s="181" t="s">
        <v>225</v>
      </c>
      <c r="L4728" s="186" t="s">
        <v>225</v>
      </c>
      <c r="M4728" s="187" t="s">
        <v>225</v>
      </c>
      <c r="N4728" s="183" t="s">
        <v>36</v>
      </c>
      <c r="O4728" s="181" t="s">
        <v>7357</v>
      </c>
      <c r="P4728" s="184" t="s">
        <v>7090</v>
      </c>
      <c r="Q4728" s="185" t="s">
        <v>190</v>
      </c>
      <c r="R4728" s="181" t="s">
        <v>35</v>
      </c>
      <c r="S4728" s="181" t="s">
        <v>225</v>
      </c>
      <c r="T4728" s="186" t="s">
        <v>225</v>
      </c>
      <c r="U4728" s="187" t="s">
        <v>225</v>
      </c>
      <c r="V4728" s="188" t="str" cm="1">
        <f t="array" ref="V4728">IF(SUM(LEN(A4728:U4728))=0,"",IF(OR(OR(ISBLANK(E4728),SUM(LEN(B4728),LEN(C4728))=0),AND(NOT(D4728="Unknown"),ISBLANK(I4728)),AND(NOT(N4728="Unknown"),ISBLANK(Q4728))),"Missing Information", INDEX(Table15[Entire Service Line Classification], MATCH(SUMIFS(Table15[Unique ID],Table15[System-Owned Portion],D4728,Table15[If Material Anything Other than "Lead" in Column E,Was Material Ever Previously Lead?],F4728,Table15[Customer-Owned Portion],N4728),Table15[Unique ID],0),0)))</f>
        <v>Non-lead</v>
      </c>
      <c r="W4728" s="189"/>
    </row>
    <row r="4729" spans="1:23" s="190" customFormat="1" ht="56.25" x14ac:dyDescent="0.25">
      <c r="A4729" s="180" t="s">
        <v>225</v>
      </c>
      <c r="B4729" s="181" t="s">
        <v>8371</v>
      </c>
      <c r="C4729" s="182" t="s">
        <v>225</v>
      </c>
      <c r="D4729" s="183" t="s">
        <v>36</v>
      </c>
      <c r="E4729" s="181" t="s">
        <v>35</v>
      </c>
      <c r="F4729" s="183" t="s">
        <v>35</v>
      </c>
      <c r="G4729" s="181" t="s">
        <v>7437</v>
      </c>
      <c r="H4729" s="184" t="s">
        <v>7092</v>
      </c>
      <c r="I4729" s="185" t="s">
        <v>190</v>
      </c>
      <c r="J4729" s="181" t="s">
        <v>35</v>
      </c>
      <c r="K4729" s="181" t="s">
        <v>225</v>
      </c>
      <c r="L4729" s="186" t="s">
        <v>225</v>
      </c>
      <c r="M4729" s="187" t="s">
        <v>225</v>
      </c>
      <c r="N4729" s="183" t="s">
        <v>36</v>
      </c>
      <c r="O4729" s="181" t="s">
        <v>7437</v>
      </c>
      <c r="P4729" s="184" t="s">
        <v>7092</v>
      </c>
      <c r="Q4729" s="185" t="s">
        <v>190</v>
      </c>
      <c r="R4729" s="181" t="s">
        <v>35</v>
      </c>
      <c r="S4729" s="181" t="s">
        <v>225</v>
      </c>
      <c r="T4729" s="186" t="s">
        <v>225</v>
      </c>
      <c r="U4729" s="187" t="s">
        <v>225</v>
      </c>
      <c r="V4729" s="188" t="str" cm="1">
        <f t="array" ref="V4729">IF(SUM(LEN(A4729:U4729))=0,"",IF(OR(OR(ISBLANK(E4729),SUM(LEN(B4729),LEN(C4729))=0),AND(NOT(D4729="Unknown"),ISBLANK(I4729)),AND(NOT(N4729="Unknown"),ISBLANK(Q4729))),"Missing Information", INDEX(Table15[Entire Service Line Classification], MATCH(SUMIFS(Table15[Unique ID],Table15[System-Owned Portion],D4729,Table15[If Material Anything Other than "Lead" in Column E,Was Material Ever Previously Lead?],F4729,Table15[Customer-Owned Portion],N4729),Table15[Unique ID],0),0)))</f>
        <v>Non-lead</v>
      </c>
      <c r="W4729" s="189"/>
    </row>
    <row r="4730" spans="1:23" s="190" customFormat="1" ht="56.25" x14ac:dyDescent="0.25">
      <c r="A4730" s="180" t="s">
        <v>225</v>
      </c>
      <c r="B4730" s="181" t="s">
        <v>8372</v>
      </c>
      <c r="C4730" s="182" t="s">
        <v>225</v>
      </c>
      <c r="D4730" s="183" t="s">
        <v>36</v>
      </c>
      <c r="E4730" s="181" t="s">
        <v>35</v>
      </c>
      <c r="F4730" s="183" t="s">
        <v>35</v>
      </c>
      <c r="G4730" s="181" t="s">
        <v>7400</v>
      </c>
      <c r="H4730" s="184" t="s">
        <v>7090</v>
      </c>
      <c r="I4730" s="185" t="s">
        <v>190</v>
      </c>
      <c r="J4730" s="181" t="s">
        <v>35</v>
      </c>
      <c r="K4730" s="181" t="s">
        <v>225</v>
      </c>
      <c r="L4730" s="186" t="s">
        <v>225</v>
      </c>
      <c r="M4730" s="187" t="s">
        <v>225</v>
      </c>
      <c r="N4730" s="183" t="s">
        <v>36</v>
      </c>
      <c r="O4730" s="181" t="s">
        <v>7400</v>
      </c>
      <c r="P4730" s="184" t="s">
        <v>7090</v>
      </c>
      <c r="Q4730" s="185" t="s">
        <v>190</v>
      </c>
      <c r="R4730" s="181" t="s">
        <v>35</v>
      </c>
      <c r="S4730" s="181" t="s">
        <v>225</v>
      </c>
      <c r="T4730" s="186" t="s">
        <v>225</v>
      </c>
      <c r="U4730" s="187" t="s">
        <v>225</v>
      </c>
      <c r="V4730" s="188" t="str" cm="1">
        <f t="array" ref="V4730">IF(SUM(LEN(A4730:U4730))=0,"",IF(OR(OR(ISBLANK(E4730),SUM(LEN(B4730),LEN(C4730))=0),AND(NOT(D4730="Unknown"),ISBLANK(I4730)),AND(NOT(N4730="Unknown"),ISBLANK(Q4730))),"Missing Information", INDEX(Table15[Entire Service Line Classification], MATCH(SUMIFS(Table15[Unique ID],Table15[System-Owned Portion],D4730,Table15[If Material Anything Other than "Lead" in Column E,Was Material Ever Previously Lead?],F4730,Table15[Customer-Owned Portion],N4730),Table15[Unique ID],0),0)))</f>
        <v>Non-lead</v>
      </c>
      <c r="W4730" s="189"/>
    </row>
    <row r="4731" spans="1:23" s="190" customFormat="1" ht="56.25" x14ac:dyDescent="0.25">
      <c r="A4731" s="180" t="s">
        <v>225</v>
      </c>
      <c r="B4731" s="181" t="s">
        <v>8373</v>
      </c>
      <c r="C4731" s="182" t="s">
        <v>225</v>
      </c>
      <c r="D4731" s="183" t="s">
        <v>36</v>
      </c>
      <c r="E4731" s="181" t="s">
        <v>35</v>
      </c>
      <c r="F4731" s="183" t="s">
        <v>35</v>
      </c>
      <c r="G4731" s="181" t="s">
        <v>7393</v>
      </c>
      <c r="H4731" s="184" t="s">
        <v>7090</v>
      </c>
      <c r="I4731" s="185" t="s">
        <v>190</v>
      </c>
      <c r="J4731" s="181" t="s">
        <v>35</v>
      </c>
      <c r="K4731" s="181" t="s">
        <v>225</v>
      </c>
      <c r="L4731" s="186" t="s">
        <v>225</v>
      </c>
      <c r="M4731" s="187" t="s">
        <v>225</v>
      </c>
      <c r="N4731" s="183" t="s">
        <v>36</v>
      </c>
      <c r="O4731" s="181" t="s">
        <v>7393</v>
      </c>
      <c r="P4731" s="184" t="s">
        <v>7090</v>
      </c>
      <c r="Q4731" s="185" t="s">
        <v>190</v>
      </c>
      <c r="R4731" s="181" t="s">
        <v>35</v>
      </c>
      <c r="S4731" s="181" t="s">
        <v>225</v>
      </c>
      <c r="T4731" s="186" t="s">
        <v>225</v>
      </c>
      <c r="U4731" s="187" t="s">
        <v>225</v>
      </c>
      <c r="V4731" s="188" t="str" cm="1">
        <f t="array" ref="V4731">IF(SUM(LEN(A4731:U4731))=0,"",IF(OR(OR(ISBLANK(E4731),SUM(LEN(B4731),LEN(C4731))=0),AND(NOT(D4731="Unknown"),ISBLANK(I4731)),AND(NOT(N4731="Unknown"),ISBLANK(Q4731))),"Missing Information", INDEX(Table15[Entire Service Line Classification], MATCH(SUMIFS(Table15[Unique ID],Table15[System-Owned Portion],D4731,Table15[If Material Anything Other than "Lead" in Column E,Was Material Ever Previously Lead?],F4731,Table15[Customer-Owned Portion],N4731),Table15[Unique ID],0),0)))</f>
        <v>Non-lead</v>
      </c>
      <c r="W4731" s="189"/>
    </row>
    <row r="4732" spans="1:23" s="190" customFormat="1" ht="56.25" x14ac:dyDescent="0.25">
      <c r="A4732" s="180" t="s">
        <v>225</v>
      </c>
      <c r="B4732" s="181" t="s">
        <v>8374</v>
      </c>
      <c r="C4732" s="182" t="s">
        <v>225</v>
      </c>
      <c r="D4732" s="183" t="s">
        <v>36</v>
      </c>
      <c r="E4732" s="181" t="s">
        <v>35</v>
      </c>
      <c r="F4732" s="183" t="s">
        <v>35</v>
      </c>
      <c r="G4732" s="181" t="s">
        <v>7458</v>
      </c>
      <c r="H4732" s="184" t="s">
        <v>7090</v>
      </c>
      <c r="I4732" s="185" t="s">
        <v>190</v>
      </c>
      <c r="J4732" s="181" t="s">
        <v>35</v>
      </c>
      <c r="K4732" s="181" t="s">
        <v>225</v>
      </c>
      <c r="L4732" s="186" t="s">
        <v>225</v>
      </c>
      <c r="M4732" s="187" t="s">
        <v>225</v>
      </c>
      <c r="N4732" s="183" t="s">
        <v>36</v>
      </c>
      <c r="O4732" s="181" t="s">
        <v>7458</v>
      </c>
      <c r="P4732" s="184" t="s">
        <v>7090</v>
      </c>
      <c r="Q4732" s="185" t="s">
        <v>190</v>
      </c>
      <c r="R4732" s="181" t="s">
        <v>35</v>
      </c>
      <c r="S4732" s="181" t="s">
        <v>225</v>
      </c>
      <c r="T4732" s="186" t="s">
        <v>225</v>
      </c>
      <c r="U4732" s="187" t="s">
        <v>225</v>
      </c>
      <c r="V4732" s="188" t="str" cm="1">
        <f t="array" ref="V4732">IF(SUM(LEN(A4732:U4732))=0,"",IF(OR(OR(ISBLANK(E4732),SUM(LEN(B4732),LEN(C4732))=0),AND(NOT(D4732="Unknown"),ISBLANK(I4732)),AND(NOT(N4732="Unknown"),ISBLANK(Q4732))),"Missing Information", INDEX(Table15[Entire Service Line Classification], MATCH(SUMIFS(Table15[Unique ID],Table15[System-Owned Portion],D4732,Table15[If Material Anything Other than "Lead" in Column E,Was Material Ever Previously Lead?],F4732,Table15[Customer-Owned Portion],N4732),Table15[Unique ID],0),0)))</f>
        <v>Non-lead</v>
      </c>
      <c r="W4732" s="189"/>
    </row>
    <row r="4733" spans="1:23" s="190" customFormat="1" ht="56.25" x14ac:dyDescent="0.25">
      <c r="A4733" s="180" t="s">
        <v>225</v>
      </c>
      <c r="B4733" s="181" t="s">
        <v>8375</v>
      </c>
      <c r="C4733" s="182" t="s">
        <v>225</v>
      </c>
      <c r="D4733" s="183" t="s">
        <v>36</v>
      </c>
      <c r="E4733" s="181" t="s">
        <v>35</v>
      </c>
      <c r="F4733" s="183" t="s">
        <v>35</v>
      </c>
      <c r="G4733" s="181" t="s">
        <v>7458</v>
      </c>
      <c r="H4733" s="184" t="s">
        <v>7090</v>
      </c>
      <c r="I4733" s="185" t="s">
        <v>190</v>
      </c>
      <c r="J4733" s="181" t="s">
        <v>35</v>
      </c>
      <c r="K4733" s="181" t="s">
        <v>225</v>
      </c>
      <c r="L4733" s="186" t="s">
        <v>225</v>
      </c>
      <c r="M4733" s="187" t="s">
        <v>225</v>
      </c>
      <c r="N4733" s="183" t="s">
        <v>36</v>
      </c>
      <c r="O4733" s="181" t="s">
        <v>7458</v>
      </c>
      <c r="P4733" s="184" t="s">
        <v>7090</v>
      </c>
      <c r="Q4733" s="185" t="s">
        <v>190</v>
      </c>
      <c r="R4733" s="181" t="s">
        <v>35</v>
      </c>
      <c r="S4733" s="181" t="s">
        <v>225</v>
      </c>
      <c r="T4733" s="186" t="s">
        <v>225</v>
      </c>
      <c r="U4733" s="187" t="s">
        <v>225</v>
      </c>
      <c r="V4733" s="188" t="str" cm="1">
        <f t="array" ref="V4733">IF(SUM(LEN(A4733:U4733))=0,"",IF(OR(OR(ISBLANK(E4733),SUM(LEN(B4733),LEN(C4733))=0),AND(NOT(D4733="Unknown"),ISBLANK(I4733)),AND(NOT(N4733="Unknown"),ISBLANK(Q4733))),"Missing Information", INDEX(Table15[Entire Service Line Classification], MATCH(SUMIFS(Table15[Unique ID],Table15[System-Owned Portion],D4733,Table15[If Material Anything Other than "Lead" in Column E,Was Material Ever Previously Lead?],F4733,Table15[Customer-Owned Portion],N4733),Table15[Unique ID],0),0)))</f>
        <v>Non-lead</v>
      </c>
      <c r="W4733" s="189"/>
    </row>
    <row r="4734" spans="1:23" s="190" customFormat="1" ht="56.25" x14ac:dyDescent="0.25">
      <c r="A4734" s="180" t="s">
        <v>225</v>
      </c>
      <c r="B4734" s="181" t="s">
        <v>8376</v>
      </c>
      <c r="C4734" s="182" t="s">
        <v>225</v>
      </c>
      <c r="D4734" s="183" t="s">
        <v>36</v>
      </c>
      <c r="E4734" s="181" t="s">
        <v>35</v>
      </c>
      <c r="F4734" s="183" t="s">
        <v>35</v>
      </c>
      <c r="G4734" s="181" t="s">
        <v>7458</v>
      </c>
      <c r="H4734" s="184" t="s">
        <v>7090</v>
      </c>
      <c r="I4734" s="185" t="s">
        <v>190</v>
      </c>
      <c r="J4734" s="181" t="s">
        <v>35</v>
      </c>
      <c r="K4734" s="181" t="s">
        <v>225</v>
      </c>
      <c r="L4734" s="186" t="s">
        <v>225</v>
      </c>
      <c r="M4734" s="187" t="s">
        <v>225</v>
      </c>
      <c r="N4734" s="183" t="s">
        <v>36</v>
      </c>
      <c r="O4734" s="181" t="s">
        <v>7458</v>
      </c>
      <c r="P4734" s="184" t="s">
        <v>7090</v>
      </c>
      <c r="Q4734" s="185" t="s">
        <v>190</v>
      </c>
      <c r="R4734" s="181" t="s">
        <v>35</v>
      </c>
      <c r="S4734" s="181" t="s">
        <v>225</v>
      </c>
      <c r="T4734" s="186" t="s">
        <v>225</v>
      </c>
      <c r="U4734" s="187" t="s">
        <v>225</v>
      </c>
      <c r="V4734" s="188" t="str" cm="1">
        <f t="array" ref="V4734">IF(SUM(LEN(A4734:U4734))=0,"",IF(OR(OR(ISBLANK(E4734),SUM(LEN(B4734),LEN(C4734))=0),AND(NOT(D4734="Unknown"),ISBLANK(I4734)),AND(NOT(N4734="Unknown"),ISBLANK(Q4734))),"Missing Information", INDEX(Table15[Entire Service Line Classification], MATCH(SUMIFS(Table15[Unique ID],Table15[System-Owned Portion],D4734,Table15[If Material Anything Other than "Lead" in Column E,Was Material Ever Previously Lead?],F4734,Table15[Customer-Owned Portion],N4734),Table15[Unique ID],0),0)))</f>
        <v>Non-lead</v>
      </c>
      <c r="W4734" s="189"/>
    </row>
    <row r="4735" spans="1:23" s="190" customFormat="1" ht="56.25" x14ac:dyDescent="0.25">
      <c r="A4735" s="180" t="s">
        <v>225</v>
      </c>
      <c r="B4735" s="181" t="s">
        <v>8377</v>
      </c>
      <c r="C4735" s="182" t="s">
        <v>225</v>
      </c>
      <c r="D4735" s="183" t="s">
        <v>36</v>
      </c>
      <c r="E4735" s="181" t="s">
        <v>35</v>
      </c>
      <c r="F4735" s="183" t="s">
        <v>35</v>
      </c>
      <c r="G4735" s="181" t="s">
        <v>7458</v>
      </c>
      <c r="H4735" s="184" t="s">
        <v>7090</v>
      </c>
      <c r="I4735" s="185" t="s">
        <v>190</v>
      </c>
      <c r="J4735" s="181" t="s">
        <v>35</v>
      </c>
      <c r="K4735" s="181" t="s">
        <v>225</v>
      </c>
      <c r="L4735" s="186" t="s">
        <v>225</v>
      </c>
      <c r="M4735" s="187" t="s">
        <v>225</v>
      </c>
      <c r="N4735" s="183" t="s">
        <v>36</v>
      </c>
      <c r="O4735" s="181" t="s">
        <v>7458</v>
      </c>
      <c r="P4735" s="184" t="s">
        <v>7090</v>
      </c>
      <c r="Q4735" s="185" t="s">
        <v>190</v>
      </c>
      <c r="R4735" s="181" t="s">
        <v>35</v>
      </c>
      <c r="S4735" s="181" t="s">
        <v>225</v>
      </c>
      <c r="T4735" s="186" t="s">
        <v>225</v>
      </c>
      <c r="U4735" s="187" t="s">
        <v>225</v>
      </c>
      <c r="V4735" s="188" t="str" cm="1">
        <f t="array" ref="V4735">IF(SUM(LEN(A4735:U4735))=0,"",IF(OR(OR(ISBLANK(E4735),SUM(LEN(B4735),LEN(C4735))=0),AND(NOT(D4735="Unknown"),ISBLANK(I4735)),AND(NOT(N4735="Unknown"),ISBLANK(Q4735))),"Missing Information", INDEX(Table15[Entire Service Line Classification], MATCH(SUMIFS(Table15[Unique ID],Table15[System-Owned Portion],D4735,Table15[If Material Anything Other than "Lead" in Column E,Was Material Ever Previously Lead?],F4735,Table15[Customer-Owned Portion],N4735),Table15[Unique ID],0),0)))</f>
        <v>Non-lead</v>
      </c>
      <c r="W4735" s="189"/>
    </row>
    <row r="4736" spans="1:23" s="190" customFormat="1" ht="56.25" x14ac:dyDescent="0.25">
      <c r="A4736" s="180" t="s">
        <v>225</v>
      </c>
      <c r="B4736" s="181" t="s">
        <v>8378</v>
      </c>
      <c r="C4736" s="182" t="s">
        <v>225</v>
      </c>
      <c r="D4736" s="183" t="s">
        <v>36</v>
      </c>
      <c r="E4736" s="181" t="s">
        <v>35</v>
      </c>
      <c r="F4736" s="183" t="s">
        <v>35</v>
      </c>
      <c r="G4736" s="181" t="s">
        <v>7458</v>
      </c>
      <c r="H4736" s="184" t="s">
        <v>7090</v>
      </c>
      <c r="I4736" s="185" t="s">
        <v>190</v>
      </c>
      <c r="J4736" s="181" t="s">
        <v>35</v>
      </c>
      <c r="K4736" s="181" t="s">
        <v>225</v>
      </c>
      <c r="L4736" s="186" t="s">
        <v>225</v>
      </c>
      <c r="M4736" s="187" t="s">
        <v>225</v>
      </c>
      <c r="N4736" s="183" t="s">
        <v>36</v>
      </c>
      <c r="O4736" s="181" t="s">
        <v>7458</v>
      </c>
      <c r="P4736" s="184" t="s">
        <v>7090</v>
      </c>
      <c r="Q4736" s="185" t="s">
        <v>190</v>
      </c>
      <c r="R4736" s="181" t="s">
        <v>35</v>
      </c>
      <c r="S4736" s="181" t="s">
        <v>225</v>
      </c>
      <c r="T4736" s="186" t="s">
        <v>225</v>
      </c>
      <c r="U4736" s="187" t="s">
        <v>225</v>
      </c>
      <c r="V4736" s="188" t="str" cm="1">
        <f t="array" ref="V4736">IF(SUM(LEN(A4736:U4736))=0,"",IF(OR(OR(ISBLANK(E4736),SUM(LEN(B4736),LEN(C4736))=0),AND(NOT(D4736="Unknown"),ISBLANK(I4736)),AND(NOT(N4736="Unknown"),ISBLANK(Q4736))),"Missing Information", INDEX(Table15[Entire Service Line Classification], MATCH(SUMIFS(Table15[Unique ID],Table15[System-Owned Portion],D4736,Table15[If Material Anything Other than "Lead" in Column E,Was Material Ever Previously Lead?],F4736,Table15[Customer-Owned Portion],N4736),Table15[Unique ID],0),0)))</f>
        <v>Non-lead</v>
      </c>
      <c r="W4736" s="189"/>
    </row>
    <row r="4737" spans="1:23" s="190" customFormat="1" ht="56.25" x14ac:dyDescent="0.25">
      <c r="A4737" s="180" t="s">
        <v>225</v>
      </c>
      <c r="B4737" s="181" t="s">
        <v>8379</v>
      </c>
      <c r="C4737" s="182" t="s">
        <v>225</v>
      </c>
      <c r="D4737" s="183" t="s">
        <v>36</v>
      </c>
      <c r="E4737" s="181" t="s">
        <v>35</v>
      </c>
      <c r="F4737" s="183" t="s">
        <v>35</v>
      </c>
      <c r="G4737" s="181" t="s">
        <v>7458</v>
      </c>
      <c r="H4737" s="184" t="s">
        <v>7090</v>
      </c>
      <c r="I4737" s="185" t="s">
        <v>190</v>
      </c>
      <c r="J4737" s="181" t="s">
        <v>35</v>
      </c>
      <c r="K4737" s="181" t="s">
        <v>225</v>
      </c>
      <c r="L4737" s="186" t="s">
        <v>225</v>
      </c>
      <c r="M4737" s="187" t="s">
        <v>225</v>
      </c>
      <c r="N4737" s="183" t="s">
        <v>36</v>
      </c>
      <c r="O4737" s="181" t="s">
        <v>7458</v>
      </c>
      <c r="P4737" s="184" t="s">
        <v>7090</v>
      </c>
      <c r="Q4737" s="185" t="s">
        <v>190</v>
      </c>
      <c r="R4737" s="181" t="s">
        <v>35</v>
      </c>
      <c r="S4737" s="181" t="s">
        <v>225</v>
      </c>
      <c r="T4737" s="186" t="s">
        <v>225</v>
      </c>
      <c r="U4737" s="187" t="s">
        <v>225</v>
      </c>
      <c r="V4737" s="188" t="str" cm="1">
        <f t="array" ref="V4737">IF(SUM(LEN(A4737:U4737))=0,"",IF(OR(OR(ISBLANK(E4737),SUM(LEN(B4737),LEN(C4737))=0),AND(NOT(D4737="Unknown"),ISBLANK(I4737)),AND(NOT(N4737="Unknown"),ISBLANK(Q4737))),"Missing Information", INDEX(Table15[Entire Service Line Classification], MATCH(SUMIFS(Table15[Unique ID],Table15[System-Owned Portion],D4737,Table15[If Material Anything Other than "Lead" in Column E,Was Material Ever Previously Lead?],F4737,Table15[Customer-Owned Portion],N4737),Table15[Unique ID],0),0)))</f>
        <v>Non-lead</v>
      </c>
      <c r="W4737" s="189"/>
    </row>
    <row r="4738" spans="1:23" s="190" customFormat="1" ht="56.25" x14ac:dyDescent="0.25">
      <c r="A4738" s="180" t="s">
        <v>225</v>
      </c>
      <c r="B4738" s="181" t="s">
        <v>8380</v>
      </c>
      <c r="C4738" s="182" t="s">
        <v>225</v>
      </c>
      <c r="D4738" s="183" t="s">
        <v>36</v>
      </c>
      <c r="E4738" s="181" t="s">
        <v>35</v>
      </c>
      <c r="F4738" s="183" t="s">
        <v>35</v>
      </c>
      <c r="G4738" s="181" t="s">
        <v>7458</v>
      </c>
      <c r="H4738" s="184" t="s">
        <v>7090</v>
      </c>
      <c r="I4738" s="185" t="s">
        <v>190</v>
      </c>
      <c r="J4738" s="181" t="s">
        <v>35</v>
      </c>
      <c r="K4738" s="181" t="s">
        <v>225</v>
      </c>
      <c r="L4738" s="186" t="s">
        <v>225</v>
      </c>
      <c r="M4738" s="187" t="s">
        <v>225</v>
      </c>
      <c r="N4738" s="183" t="s">
        <v>36</v>
      </c>
      <c r="O4738" s="181" t="s">
        <v>7458</v>
      </c>
      <c r="P4738" s="184" t="s">
        <v>7090</v>
      </c>
      <c r="Q4738" s="185" t="s">
        <v>190</v>
      </c>
      <c r="R4738" s="181" t="s">
        <v>35</v>
      </c>
      <c r="S4738" s="181" t="s">
        <v>225</v>
      </c>
      <c r="T4738" s="186" t="s">
        <v>225</v>
      </c>
      <c r="U4738" s="187" t="s">
        <v>225</v>
      </c>
      <c r="V4738" s="188" t="str" cm="1">
        <f t="array" ref="V4738">IF(SUM(LEN(A4738:U4738))=0,"",IF(OR(OR(ISBLANK(E4738),SUM(LEN(B4738),LEN(C4738))=0),AND(NOT(D4738="Unknown"),ISBLANK(I4738)),AND(NOT(N4738="Unknown"),ISBLANK(Q4738))),"Missing Information", INDEX(Table15[Entire Service Line Classification], MATCH(SUMIFS(Table15[Unique ID],Table15[System-Owned Portion],D4738,Table15[If Material Anything Other than "Lead" in Column E,Was Material Ever Previously Lead?],F4738,Table15[Customer-Owned Portion],N4738),Table15[Unique ID],0),0)))</f>
        <v>Non-lead</v>
      </c>
      <c r="W4738" s="189"/>
    </row>
    <row r="4739" spans="1:23" s="190" customFormat="1" ht="56.25" x14ac:dyDescent="0.25">
      <c r="A4739" s="180" t="s">
        <v>225</v>
      </c>
      <c r="B4739" s="181" t="s">
        <v>8381</v>
      </c>
      <c r="C4739" s="182" t="s">
        <v>225</v>
      </c>
      <c r="D4739" s="183" t="s">
        <v>36</v>
      </c>
      <c r="E4739" s="181" t="s">
        <v>35</v>
      </c>
      <c r="F4739" s="183" t="s">
        <v>35</v>
      </c>
      <c r="G4739" s="181" t="s">
        <v>7393</v>
      </c>
      <c r="H4739" s="184" t="s">
        <v>7090</v>
      </c>
      <c r="I4739" s="185" t="s">
        <v>190</v>
      </c>
      <c r="J4739" s="181" t="s">
        <v>35</v>
      </c>
      <c r="K4739" s="181" t="s">
        <v>225</v>
      </c>
      <c r="L4739" s="186" t="s">
        <v>225</v>
      </c>
      <c r="M4739" s="187" t="s">
        <v>225</v>
      </c>
      <c r="N4739" s="183" t="s">
        <v>36</v>
      </c>
      <c r="O4739" s="181" t="s">
        <v>7393</v>
      </c>
      <c r="P4739" s="184" t="s">
        <v>7090</v>
      </c>
      <c r="Q4739" s="185" t="s">
        <v>190</v>
      </c>
      <c r="R4739" s="181" t="s">
        <v>35</v>
      </c>
      <c r="S4739" s="181" t="s">
        <v>225</v>
      </c>
      <c r="T4739" s="186" t="s">
        <v>225</v>
      </c>
      <c r="U4739" s="187" t="s">
        <v>225</v>
      </c>
      <c r="V4739" s="188" t="str" cm="1">
        <f t="array" ref="V4739">IF(SUM(LEN(A4739:U4739))=0,"",IF(OR(OR(ISBLANK(E4739),SUM(LEN(B4739),LEN(C4739))=0),AND(NOT(D4739="Unknown"),ISBLANK(I4739)),AND(NOT(N4739="Unknown"),ISBLANK(Q4739))),"Missing Information", INDEX(Table15[Entire Service Line Classification], MATCH(SUMIFS(Table15[Unique ID],Table15[System-Owned Portion],D4739,Table15[If Material Anything Other than "Lead" in Column E,Was Material Ever Previously Lead?],F4739,Table15[Customer-Owned Portion],N4739),Table15[Unique ID],0),0)))</f>
        <v>Non-lead</v>
      </c>
      <c r="W4739" s="189"/>
    </row>
    <row r="4740" spans="1:23" s="190" customFormat="1" ht="56.25" x14ac:dyDescent="0.25">
      <c r="A4740" s="180" t="s">
        <v>225</v>
      </c>
      <c r="B4740" s="181" t="s">
        <v>8382</v>
      </c>
      <c r="C4740" s="182" t="s">
        <v>225</v>
      </c>
      <c r="D4740" s="183" t="s">
        <v>36</v>
      </c>
      <c r="E4740" s="181" t="s">
        <v>35</v>
      </c>
      <c r="F4740" s="183" t="s">
        <v>35</v>
      </c>
      <c r="G4740" s="181" t="s">
        <v>7458</v>
      </c>
      <c r="H4740" s="184" t="s">
        <v>7090</v>
      </c>
      <c r="I4740" s="185" t="s">
        <v>190</v>
      </c>
      <c r="J4740" s="181" t="s">
        <v>35</v>
      </c>
      <c r="K4740" s="181" t="s">
        <v>225</v>
      </c>
      <c r="L4740" s="186" t="s">
        <v>225</v>
      </c>
      <c r="M4740" s="187" t="s">
        <v>225</v>
      </c>
      <c r="N4740" s="183" t="s">
        <v>36</v>
      </c>
      <c r="O4740" s="181" t="s">
        <v>7458</v>
      </c>
      <c r="P4740" s="184" t="s">
        <v>7090</v>
      </c>
      <c r="Q4740" s="185" t="s">
        <v>190</v>
      </c>
      <c r="R4740" s="181" t="s">
        <v>35</v>
      </c>
      <c r="S4740" s="181" t="s">
        <v>225</v>
      </c>
      <c r="T4740" s="186" t="s">
        <v>225</v>
      </c>
      <c r="U4740" s="187" t="s">
        <v>225</v>
      </c>
      <c r="V4740" s="188" t="str" cm="1">
        <f t="array" ref="V4740">IF(SUM(LEN(A4740:U4740))=0,"",IF(OR(OR(ISBLANK(E4740),SUM(LEN(B4740),LEN(C4740))=0),AND(NOT(D4740="Unknown"),ISBLANK(I4740)),AND(NOT(N4740="Unknown"),ISBLANK(Q4740))),"Missing Information", INDEX(Table15[Entire Service Line Classification], MATCH(SUMIFS(Table15[Unique ID],Table15[System-Owned Portion],D4740,Table15[If Material Anything Other than "Lead" in Column E,Was Material Ever Previously Lead?],F4740,Table15[Customer-Owned Portion],N4740),Table15[Unique ID],0),0)))</f>
        <v>Non-lead</v>
      </c>
      <c r="W4740" s="189"/>
    </row>
    <row r="4741" spans="1:23" s="190" customFormat="1" ht="56.25" x14ac:dyDescent="0.25">
      <c r="A4741" s="180" t="s">
        <v>225</v>
      </c>
      <c r="B4741" s="181" t="s">
        <v>8383</v>
      </c>
      <c r="C4741" s="182" t="s">
        <v>225</v>
      </c>
      <c r="D4741" s="183" t="s">
        <v>36</v>
      </c>
      <c r="E4741" s="181" t="s">
        <v>35</v>
      </c>
      <c r="F4741" s="183" t="s">
        <v>35</v>
      </c>
      <c r="G4741" s="181" t="s">
        <v>7393</v>
      </c>
      <c r="H4741" s="184" t="s">
        <v>7090</v>
      </c>
      <c r="I4741" s="185" t="s">
        <v>190</v>
      </c>
      <c r="J4741" s="181" t="s">
        <v>35</v>
      </c>
      <c r="K4741" s="181" t="s">
        <v>225</v>
      </c>
      <c r="L4741" s="186" t="s">
        <v>225</v>
      </c>
      <c r="M4741" s="187" t="s">
        <v>225</v>
      </c>
      <c r="N4741" s="183" t="s">
        <v>36</v>
      </c>
      <c r="O4741" s="181" t="s">
        <v>7393</v>
      </c>
      <c r="P4741" s="184" t="s">
        <v>7090</v>
      </c>
      <c r="Q4741" s="185" t="s">
        <v>190</v>
      </c>
      <c r="R4741" s="181" t="s">
        <v>35</v>
      </c>
      <c r="S4741" s="181" t="s">
        <v>225</v>
      </c>
      <c r="T4741" s="186" t="s">
        <v>225</v>
      </c>
      <c r="U4741" s="187" t="s">
        <v>225</v>
      </c>
      <c r="V4741" s="188" t="str" cm="1">
        <f t="array" ref="V4741">IF(SUM(LEN(A4741:U4741))=0,"",IF(OR(OR(ISBLANK(E4741),SUM(LEN(B4741),LEN(C4741))=0),AND(NOT(D4741="Unknown"),ISBLANK(I4741)),AND(NOT(N4741="Unknown"),ISBLANK(Q4741))),"Missing Information", INDEX(Table15[Entire Service Line Classification], MATCH(SUMIFS(Table15[Unique ID],Table15[System-Owned Portion],D4741,Table15[If Material Anything Other than "Lead" in Column E,Was Material Ever Previously Lead?],F4741,Table15[Customer-Owned Portion],N4741),Table15[Unique ID],0),0)))</f>
        <v>Non-lead</v>
      </c>
      <c r="W4741" s="189"/>
    </row>
    <row r="4742" spans="1:23" s="190" customFormat="1" ht="56.25" x14ac:dyDescent="0.25">
      <c r="A4742" s="180" t="s">
        <v>225</v>
      </c>
      <c r="B4742" s="181" t="s">
        <v>8384</v>
      </c>
      <c r="C4742" s="182" t="s">
        <v>225</v>
      </c>
      <c r="D4742" s="183" t="s">
        <v>36</v>
      </c>
      <c r="E4742" s="181" t="s">
        <v>35</v>
      </c>
      <c r="F4742" s="183" t="s">
        <v>35</v>
      </c>
      <c r="G4742" s="181" t="s">
        <v>7458</v>
      </c>
      <c r="H4742" s="184" t="s">
        <v>7090</v>
      </c>
      <c r="I4742" s="185" t="s">
        <v>190</v>
      </c>
      <c r="J4742" s="181" t="s">
        <v>35</v>
      </c>
      <c r="K4742" s="181" t="s">
        <v>225</v>
      </c>
      <c r="L4742" s="186" t="s">
        <v>225</v>
      </c>
      <c r="M4742" s="187" t="s">
        <v>225</v>
      </c>
      <c r="N4742" s="183" t="s">
        <v>36</v>
      </c>
      <c r="O4742" s="181" t="s">
        <v>7458</v>
      </c>
      <c r="P4742" s="184" t="s">
        <v>7090</v>
      </c>
      <c r="Q4742" s="185" t="s">
        <v>190</v>
      </c>
      <c r="R4742" s="181" t="s">
        <v>35</v>
      </c>
      <c r="S4742" s="181" t="s">
        <v>225</v>
      </c>
      <c r="T4742" s="186" t="s">
        <v>225</v>
      </c>
      <c r="U4742" s="187" t="s">
        <v>225</v>
      </c>
      <c r="V4742" s="188" t="str" cm="1">
        <f t="array" ref="V4742">IF(SUM(LEN(A4742:U4742))=0,"",IF(OR(OR(ISBLANK(E4742),SUM(LEN(B4742),LEN(C4742))=0),AND(NOT(D4742="Unknown"),ISBLANK(I4742)),AND(NOT(N4742="Unknown"),ISBLANK(Q4742))),"Missing Information", INDEX(Table15[Entire Service Line Classification], MATCH(SUMIFS(Table15[Unique ID],Table15[System-Owned Portion],D4742,Table15[If Material Anything Other than "Lead" in Column E,Was Material Ever Previously Lead?],F4742,Table15[Customer-Owned Portion],N4742),Table15[Unique ID],0),0)))</f>
        <v>Non-lead</v>
      </c>
      <c r="W4742" s="189"/>
    </row>
    <row r="4743" spans="1:23" s="190" customFormat="1" ht="56.25" x14ac:dyDescent="0.25">
      <c r="A4743" s="180" t="s">
        <v>225</v>
      </c>
      <c r="B4743" s="181" t="s">
        <v>8385</v>
      </c>
      <c r="C4743" s="182" t="s">
        <v>225</v>
      </c>
      <c r="D4743" s="183" t="s">
        <v>36</v>
      </c>
      <c r="E4743" s="181" t="s">
        <v>35</v>
      </c>
      <c r="F4743" s="183" t="s">
        <v>35</v>
      </c>
      <c r="G4743" s="181" t="s">
        <v>7393</v>
      </c>
      <c r="H4743" s="184" t="s">
        <v>7090</v>
      </c>
      <c r="I4743" s="185" t="s">
        <v>190</v>
      </c>
      <c r="J4743" s="181" t="s">
        <v>35</v>
      </c>
      <c r="K4743" s="181" t="s">
        <v>225</v>
      </c>
      <c r="L4743" s="186" t="s">
        <v>225</v>
      </c>
      <c r="M4743" s="187" t="s">
        <v>225</v>
      </c>
      <c r="N4743" s="183" t="s">
        <v>36</v>
      </c>
      <c r="O4743" s="181" t="s">
        <v>7393</v>
      </c>
      <c r="P4743" s="184" t="s">
        <v>7090</v>
      </c>
      <c r="Q4743" s="185" t="s">
        <v>190</v>
      </c>
      <c r="R4743" s="181" t="s">
        <v>35</v>
      </c>
      <c r="S4743" s="181" t="s">
        <v>225</v>
      </c>
      <c r="T4743" s="186" t="s">
        <v>225</v>
      </c>
      <c r="U4743" s="187" t="s">
        <v>225</v>
      </c>
      <c r="V4743" s="188" t="str" cm="1">
        <f t="array" ref="V4743">IF(SUM(LEN(A4743:U4743))=0,"",IF(OR(OR(ISBLANK(E4743),SUM(LEN(B4743),LEN(C4743))=0),AND(NOT(D4743="Unknown"),ISBLANK(I4743)),AND(NOT(N4743="Unknown"),ISBLANK(Q4743))),"Missing Information", INDEX(Table15[Entire Service Line Classification], MATCH(SUMIFS(Table15[Unique ID],Table15[System-Owned Portion],D4743,Table15[If Material Anything Other than "Lead" in Column E,Was Material Ever Previously Lead?],F4743,Table15[Customer-Owned Portion],N4743),Table15[Unique ID],0),0)))</f>
        <v>Non-lead</v>
      </c>
      <c r="W4743" s="189"/>
    </row>
    <row r="4744" spans="1:23" s="190" customFormat="1" ht="56.25" x14ac:dyDescent="0.25">
      <c r="A4744" s="180" t="s">
        <v>225</v>
      </c>
      <c r="B4744" s="181" t="s">
        <v>8386</v>
      </c>
      <c r="C4744" s="182" t="s">
        <v>225</v>
      </c>
      <c r="D4744" s="183" t="s">
        <v>36</v>
      </c>
      <c r="E4744" s="181" t="s">
        <v>35</v>
      </c>
      <c r="F4744" s="183" t="s">
        <v>35</v>
      </c>
      <c r="G4744" s="181" t="s">
        <v>7458</v>
      </c>
      <c r="H4744" s="184" t="s">
        <v>7090</v>
      </c>
      <c r="I4744" s="185" t="s">
        <v>190</v>
      </c>
      <c r="J4744" s="181" t="s">
        <v>35</v>
      </c>
      <c r="K4744" s="181" t="s">
        <v>225</v>
      </c>
      <c r="L4744" s="186" t="s">
        <v>225</v>
      </c>
      <c r="M4744" s="187" t="s">
        <v>225</v>
      </c>
      <c r="N4744" s="183" t="s">
        <v>36</v>
      </c>
      <c r="O4744" s="181" t="s">
        <v>7458</v>
      </c>
      <c r="P4744" s="184" t="s">
        <v>7090</v>
      </c>
      <c r="Q4744" s="185" t="s">
        <v>190</v>
      </c>
      <c r="R4744" s="181" t="s">
        <v>35</v>
      </c>
      <c r="S4744" s="181" t="s">
        <v>225</v>
      </c>
      <c r="T4744" s="186" t="s">
        <v>225</v>
      </c>
      <c r="U4744" s="187" t="s">
        <v>225</v>
      </c>
      <c r="V4744" s="188" t="str" cm="1">
        <f t="array" ref="V4744">IF(SUM(LEN(A4744:U4744))=0,"",IF(OR(OR(ISBLANK(E4744),SUM(LEN(B4744),LEN(C4744))=0),AND(NOT(D4744="Unknown"),ISBLANK(I4744)),AND(NOT(N4744="Unknown"),ISBLANK(Q4744))),"Missing Information", INDEX(Table15[Entire Service Line Classification], MATCH(SUMIFS(Table15[Unique ID],Table15[System-Owned Portion],D4744,Table15[If Material Anything Other than "Lead" in Column E,Was Material Ever Previously Lead?],F4744,Table15[Customer-Owned Portion],N4744),Table15[Unique ID],0),0)))</f>
        <v>Non-lead</v>
      </c>
      <c r="W4744" s="189"/>
    </row>
    <row r="4745" spans="1:23" s="190" customFormat="1" ht="56.25" x14ac:dyDescent="0.25">
      <c r="A4745" s="180" t="s">
        <v>225</v>
      </c>
      <c r="B4745" s="181" t="s">
        <v>8387</v>
      </c>
      <c r="C4745" s="182" t="s">
        <v>225</v>
      </c>
      <c r="D4745" s="183" t="s">
        <v>36</v>
      </c>
      <c r="E4745" s="181" t="s">
        <v>35</v>
      </c>
      <c r="F4745" s="183" t="s">
        <v>35</v>
      </c>
      <c r="G4745" s="181" t="s">
        <v>7393</v>
      </c>
      <c r="H4745" s="184" t="s">
        <v>7090</v>
      </c>
      <c r="I4745" s="185" t="s">
        <v>190</v>
      </c>
      <c r="J4745" s="181" t="s">
        <v>35</v>
      </c>
      <c r="K4745" s="181" t="s">
        <v>225</v>
      </c>
      <c r="L4745" s="186" t="s">
        <v>225</v>
      </c>
      <c r="M4745" s="187" t="s">
        <v>225</v>
      </c>
      <c r="N4745" s="183" t="s">
        <v>36</v>
      </c>
      <c r="O4745" s="181" t="s">
        <v>7393</v>
      </c>
      <c r="P4745" s="184" t="s">
        <v>7090</v>
      </c>
      <c r="Q4745" s="185" t="s">
        <v>190</v>
      </c>
      <c r="R4745" s="181" t="s">
        <v>35</v>
      </c>
      <c r="S4745" s="181" t="s">
        <v>225</v>
      </c>
      <c r="T4745" s="186" t="s">
        <v>225</v>
      </c>
      <c r="U4745" s="187" t="s">
        <v>225</v>
      </c>
      <c r="V4745" s="188" t="str" cm="1">
        <f t="array" ref="V4745">IF(SUM(LEN(A4745:U4745))=0,"",IF(OR(OR(ISBLANK(E4745),SUM(LEN(B4745),LEN(C4745))=0),AND(NOT(D4745="Unknown"),ISBLANK(I4745)),AND(NOT(N4745="Unknown"),ISBLANK(Q4745))),"Missing Information", INDEX(Table15[Entire Service Line Classification], MATCH(SUMIFS(Table15[Unique ID],Table15[System-Owned Portion],D4745,Table15[If Material Anything Other than "Lead" in Column E,Was Material Ever Previously Lead?],F4745,Table15[Customer-Owned Portion],N4745),Table15[Unique ID],0),0)))</f>
        <v>Non-lead</v>
      </c>
      <c r="W4745" s="189"/>
    </row>
    <row r="4746" spans="1:23" s="190" customFormat="1" ht="56.25" x14ac:dyDescent="0.25">
      <c r="A4746" s="180" t="s">
        <v>225</v>
      </c>
      <c r="B4746" s="181" t="s">
        <v>8388</v>
      </c>
      <c r="C4746" s="182" t="s">
        <v>225</v>
      </c>
      <c r="D4746" s="183" t="s">
        <v>36</v>
      </c>
      <c r="E4746" s="181" t="s">
        <v>35</v>
      </c>
      <c r="F4746" s="183" t="s">
        <v>35</v>
      </c>
      <c r="G4746" s="181" t="s">
        <v>7458</v>
      </c>
      <c r="H4746" s="184" t="s">
        <v>7090</v>
      </c>
      <c r="I4746" s="185" t="s">
        <v>190</v>
      </c>
      <c r="J4746" s="181" t="s">
        <v>35</v>
      </c>
      <c r="K4746" s="181" t="s">
        <v>225</v>
      </c>
      <c r="L4746" s="186" t="s">
        <v>225</v>
      </c>
      <c r="M4746" s="187" t="s">
        <v>225</v>
      </c>
      <c r="N4746" s="183" t="s">
        <v>36</v>
      </c>
      <c r="O4746" s="181" t="s">
        <v>7458</v>
      </c>
      <c r="P4746" s="184" t="s">
        <v>7090</v>
      </c>
      <c r="Q4746" s="185" t="s">
        <v>190</v>
      </c>
      <c r="R4746" s="181" t="s">
        <v>35</v>
      </c>
      <c r="S4746" s="181" t="s">
        <v>225</v>
      </c>
      <c r="T4746" s="186" t="s">
        <v>225</v>
      </c>
      <c r="U4746" s="187" t="s">
        <v>225</v>
      </c>
      <c r="V4746" s="188" t="str" cm="1">
        <f t="array" ref="V4746">IF(SUM(LEN(A4746:U4746))=0,"",IF(OR(OR(ISBLANK(E4746),SUM(LEN(B4746),LEN(C4746))=0),AND(NOT(D4746="Unknown"),ISBLANK(I4746)),AND(NOT(N4746="Unknown"),ISBLANK(Q4746))),"Missing Information", INDEX(Table15[Entire Service Line Classification], MATCH(SUMIFS(Table15[Unique ID],Table15[System-Owned Portion],D4746,Table15[If Material Anything Other than "Lead" in Column E,Was Material Ever Previously Lead?],F4746,Table15[Customer-Owned Portion],N4746),Table15[Unique ID],0),0)))</f>
        <v>Non-lead</v>
      </c>
      <c r="W4746" s="189"/>
    </row>
    <row r="4747" spans="1:23" s="190" customFormat="1" ht="56.25" x14ac:dyDescent="0.25">
      <c r="A4747" s="180" t="s">
        <v>225</v>
      </c>
      <c r="B4747" s="181" t="s">
        <v>8389</v>
      </c>
      <c r="C4747" s="182" t="s">
        <v>225</v>
      </c>
      <c r="D4747" s="183" t="s">
        <v>36</v>
      </c>
      <c r="E4747" s="181" t="s">
        <v>35</v>
      </c>
      <c r="F4747" s="183" t="s">
        <v>35</v>
      </c>
      <c r="G4747" s="181" t="s">
        <v>7393</v>
      </c>
      <c r="H4747" s="184" t="s">
        <v>7090</v>
      </c>
      <c r="I4747" s="185" t="s">
        <v>190</v>
      </c>
      <c r="J4747" s="181" t="s">
        <v>35</v>
      </c>
      <c r="K4747" s="181" t="s">
        <v>225</v>
      </c>
      <c r="L4747" s="186" t="s">
        <v>225</v>
      </c>
      <c r="M4747" s="187" t="s">
        <v>225</v>
      </c>
      <c r="N4747" s="183" t="s">
        <v>36</v>
      </c>
      <c r="O4747" s="181" t="s">
        <v>7393</v>
      </c>
      <c r="P4747" s="184" t="s">
        <v>7090</v>
      </c>
      <c r="Q4747" s="185" t="s">
        <v>190</v>
      </c>
      <c r="R4747" s="181" t="s">
        <v>35</v>
      </c>
      <c r="S4747" s="181" t="s">
        <v>225</v>
      </c>
      <c r="T4747" s="186" t="s">
        <v>225</v>
      </c>
      <c r="U4747" s="187" t="s">
        <v>225</v>
      </c>
      <c r="V4747" s="188" t="str" cm="1">
        <f t="array" ref="V4747">IF(SUM(LEN(A4747:U4747))=0,"",IF(OR(OR(ISBLANK(E4747),SUM(LEN(B4747),LEN(C4747))=0),AND(NOT(D4747="Unknown"),ISBLANK(I4747)),AND(NOT(N4747="Unknown"),ISBLANK(Q4747))),"Missing Information", INDEX(Table15[Entire Service Line Classification], MATCH(SUMIFS(Table15[Unique ID],Table15[System-Owned Portion],D4747,Table15[If Material Anything Other than "Lead" in Column E,Was Material Ever Previously Lead?],F4747,Table15[Customer-Owned Portion],N4747),Table15[Unique ID],0),0)))</f>
        <v>Non-lead</v>
      </c>
      <c r="W4747" s="189"/>
    </row>
    <row r="4748" spans="1:23" s="190" customFormat="1" ht="56.25" x14ac:dyDescent="0.25">
      <c r="A4748" s="180" t="s">
        <v>225</v>
      </c>
      <c r="B4748" s="181" t="s">
        <v>8390</v>
      </c>
      <c r="C4748" s="182" t="s">
        <v>225</v>
      </c>
      <c r="D4748" s="183" t="s">
        <v>36</v>
      </c>
      <c r="E4748" s="181" t="s">
        <v>35</v>
      </c>
      <c r="F4748" s="183" t="s">
        <v>35</v>
      </c>
      <c r="G4748" s="181" t="s">
        <v>7458</v>
      </c>
      <c r="H4748" s="184" t="s">
        <v>7090</v>
      </c>
      <c r="I4748" s="185" t="s">
        <v>190</v>
      </c>
      <c r="J4748" s="181" t="s">
        <v>35</v>
      </c>
      <c r="K4748" s="181" t="s">
        <v>225</v>
      </c>
      <c r="L4748" s="186" t="s">
        <v>225</v>
      </c>
      <c r="M4748" s="187" t="s">
        <v>225</v>
      </c>
      <c r="N4748" s="183" t="s">
        <v>36</v>
      </c>
      <c r="O4748" s="181" t="s">
        <v>7458</v>
      </c>
      <c r="P4748" s="184" t="s">
        <v>7090</v>
      </c>
      <c r="Q4748" s="185" t="s">
        <v>190</v>
      </c>
      <c r="R4748" s="181" t="s">
        <v>35</v>
      </c>
      <c r="S4748" s="181" t="s">
        <v>225</v>
      </c>
      <c r="T4748" s="186" t="s">
        <v>225</v>
      </c>
      <c r="U4748" s="187" t="s">
        <v>225</v>
      </c>
      <c r="V4748" s="188" t="str" cm="1">
        <f t="array" ref="V4748">IF(SUM(LEN(A4748:U4748))=0,"",IF(OR(OR(ISBLANK(E4748),SUM(LEN(B4748),LEN(C4748))=0),AND(NOT(D4748="Unknown"),ISBLANK(I4748)),AND(NOT(N4748="Unknown"),ISBLANK(Q4748))),"Missing Information", INDEX(Table15[Entire Service Line Classification], MATCH(SUMIFS(Table15[Unique ID],Table15[System-Owned Portion],D4748,Table15[If Material Anything Other than "Lead" in Column E,Was Material Ever Previously Lead?],F4748,Table15[Customer-Owned Portion],N4748),Table15[Unique ID],0),0)))</f>
        <v>Non-lead</v>
      </c>
      <c r="W4748" s="189"/>
    </row>
    <row r="4749" spans="1:23" s="190" customFormat="1" ht="56.25" x14ac:dyDescent="0.25">
      <c r="A4749" s="180" t="s">
        <v>225</v>
      </c>
      <c r="B4749" s="181" t="s">
        <v>8391</v>
      </c>
      <c r="C4749" s="182" t="s">
        <v>225</v>
      </c>
      <c r="D4749" s="183" t="s">
        <v>36</v>
      </c>
      <c r="E4749" s="181" t="s">
        <v>35</v>
      </c>
      <c r="F4749" s="183" t="s">
        <v>35</v>
      </c>
      <c r="G4749" s="181" t="s">
        <v>7393</v>
      </c>
      <c r="H4749" s="184" t="s">
        <v>7090</v>
      </c>
      <c r="I4749" s="185" t="s">
        <v>190</v>
      </c>
      <c r="J4749" s="181" t="s">
        <v>35</v>
      </c>
      <c r="K4749" s="181" t="s">
        <v>225</v>
      </c>
      <c r="L4749" s="186" t="s">
        <v>225</v>
      </c>
      <c r="M4749" s="187" t="s">
        <v>225</v>
      </c>
      <c r="N4749" s="183" t="s">
        <v>36</v>
      </c>
      <c r="O4749" s="181" t="s">
        <v>7393</v>
      </c>
      <c r="P4749" s="184" t="s">
        <v>7090</v>
      </c>
      <c r="Q4749" s="185" t="s">
        <v>190</v>
      </c>
      <c r="R4749" s="181" t="s">
        <v>35</v>
      </c>
      <c r="S4749" s="181" t="s">
        <v>225</v>
      </c>
      <c r="T4749" s="186" t="s">
        <v>225</v>
      </c>
      <c r="U4749" s="187" t="s">
        <v>225</v>
      </c>
      <c r="V4749" s="188" t="str" cm="1">
        <f t="array" ref="V4749">IF(SUM(LEN(A4749:U4749))=0,"",IF(OR(OR(ISBLANK(E4749),SUM(LEN(B4749),LEN(C4749))=0),AND(NOT(D4749="Unknown"),ISBLANK(I4749)),AND(NOT(N4749="Unknown"),ISBLANK(Q4749))),"Missing Information", INDEX(Table15[Entire Service Line Classification], MATCH(SUMIFS(Table15[Unique ID],Table15[System-Owned Portion],D4749,Table15[If Material Anything Other than "Lead" in Column E,Was Material Ever Previously Lead?],F4749,Table15[Customer-Owned Portion],N4749),Table15[Unique ID],0),0)))</f>
        <v>Non-lead</v>
      </c>
      <c r="W4749" s="189"/>
    </row>
    <row r="4750" spans="1:23" s="190" customFormat="1" ht="56.25" x14ac:dyDescent="0.25">
      <c r="A4750" s="180" t="s">
        <v>225</v>
      </c>
      <c r="B4750" s="181" t="s">
        <v>8392</v>
      </c>
      <c r="C4750" s="182" t="s">
        <v>225</v>
      </c>
      <c r="D4750" s="183" t="s">
        <v>36</v>
      </c>
      <c r="E4750" s="181" t="s">
        <v>35</v>
      </c>
      <c r="F4750" s="183" t="s">
        <v>35</v>
      </c>
      <c r="G4750" s="181" t="s">
        <v>7458</v>
      </c>
      <c r="H4750" s="184" t="s">
        <v>7090</v>
      </c>
      <c r="I4750" s="185" t="s">
        <v>190</v>
      </c>
      <c r="J4750" s="181" t="s">
        <v>35</v>
      </c>
      <c r="K4750" s="181" t="s">
        <v>225</v>
      </c>
      <c r="L4750" s="186" t="s">
        <v>225</v>
      </c>
      <c r="M4750" s="187" t="s">
        <v>225</v>
      </c>
      <c r="N4750" s="183" t="s">
        <v>36</v>
      </c>
      <c r="O4750" s="181" t="s">
        <v>7458</v>
      </c>
      <c r="P4750" s="184" t="s">
        <v>7090</v>
      </c>
      <c r="Q4750" s="185" t="s">
        <v>190</v>
      </c>
      <c r="R4750" s="181" t="s">
        <v>35</v>
      </c>
      <c r="S4750" s="181" t="s">
        <v>225</v>
      </c>
      <c r="T4750" s="186" t="s">
        <v>225</v>
      </c>
      <c r="U4750" s="187" t="s">
        <v>225</v>
      </c>
      <c r="V4750" s="188" t="str" cm="1">
        <f t="array" ref="V4750">IF(SUM(LEN(A4750:U4750))=0,"",IF(OR(OR(ISBLANK(E4750),SUM(LEN(B4750),LEN(C4750))=0),AND(NOT(D4750="Unknown"),ISBLANK(I4750)),AND(NOT(N4750="Unknown"),ISBLANK(Q4750))),"Missing Information", INDEX(Table15[Entire Service Line Classification], MATCH(SUMIFS(Table15[Unique ID],Table15[System-Owned Portion],D4750,Table15[If Material Anything Other than "Lead" in Column E,Was Material Ever Previously Lead?],F4750,Table15[Customer-Owned Portion],N4750),Table15[Unique ID],0),0)))</f>
        <v>Non-lead</v>
      </c>
      <c r="W4750" s="189"/>
    </row>
    <row r="4751" spans="1:23" s="190" customFormat="1" ht="56.25" x14ac:dyDescent="0.25">
      <c r="A4751" s="180" t="s">
        <v>225</v>
      </c>
      <c r="B4751" s="181" t="s">
        <v>8393</v>
      </c>
      <c r="C4751" s="182" t="s">
        <v>225</v>
      </c>
      <c r="D4751" s="183" t="s">
        <v>36</v>
      </c>
      <c r="E4751" s="181" t="s">
        <v>35</v>
      </c>
      <c r="F4751" s="183" t="s">
        <v>35</v>
      </c>
      <c r="G4751" s="181" t="s">
        <v>7376</v>
      </c>
      <c r="H4751" s="184" t="s">
        <v>7090</v>
      </c>
      <c r="I4751" s="185" t="s">
        <v>190</v>
      </c>
      <c r="J4751" s="181" t="s">
        <v>35</v>
      </c>
      <c r="K4751" s="181" t="s">
        <v>225</v>
      </c>
      <c r="L4751" s="186" t="s">
        <v>225</v>
      </c>
      <c r="M4751" s="187" t="s">
        <v>225</v>
      </c>
      <c r="N4751" s="183" t="s">
        <v>36</v>
      </c>
      <c r="O4751" s="181" t="s">
        <v>7376</v>
      </c>
      <c r="P4751" s="184" t="s">
        <v>7090</v>
      </c>
      <c r="Q4751" s="185" t="s">
        <v>190</v>
      </c>
      <c r="R4751" s="181" t="s">
        <v>35</v>
      </c>
      <c r="S4751" s="181" t="s">
        <v>225</v>
      </c>
      <c r="T4751" s="186" t="s">
        <v>225</v>
      </c>
      <c r="U4751" s="187" t="s">
        <v>225</v>
      </c>
      <c r="V4751" s="188" t="str" cm="1">
        <f t="array" ref="V4751">IF(SUM(LEN(A4751:U4751))=0,"",IF(OR(OR(ISBLANK(E4751),SUM(LEN(B4751),LEN(C4751))=0),AND(NOT(D4751="Unknown"),ISBLANK(I4751)),AND(NOT(N4751="Unknown"),ISBLANK(Q4751))),"Missing Information", INDEX(Table15[Entire Service Line Classification], MATCH(SUMIFS(Table15[Unique ID],Table15[System-Owned Portion],D4751,Table15[If Material Anything Other than "Lead" in Column E,Was Material Ever Previously Lead?],F4751,Table15[Customer-Owned Portion],N4751),Table15[Unique ID],0),0)))</f>
        <v>Non-lead</v>
      </c>
      <c r="W4751" s="189"/>
    </row>
    <row r="4752" spans="1:23" s="190" customFormat="1" ht="56.25" x14ac:dyDescent="0.25">
      <c r="A4752" s="180" t="s">
        <v>225</v>
      </c>
      <c r="B4752" s="181" t="s">
        <v>8394</v>
      </c>
      <c r="C4752" s="182" t="s">
        <v>225</v>
      </c>
      <c r="D4752" s="183" t="s">
        <v>36</v>
      </c>
      <c r="E4752" s="181" t="s">
        <v>35</v>
      </c>
      <c r="F4752" s="183" t="s">
        <v>35</v>
      </c>
      <c r="G4752" s="181" t="s">
        <v>7376</v>
      </c>
      <c r="H4752" s="184" t="s">
        <v>7090</v>
      </c>
      <c r="I4752" s="185" t="s">
        <v>190</v>
      </c>
      <c r="J4752" s="181" t="s">
        <v>35</v>
      </c>
      <c r="K4752" s="181" t="s">
        <v>225</v>
      </c>
      <c r="L4752" s="186" t="s">
        <v>225</v>
      </c>
      <c r="M4752" s="187" t="s">
        <v>225</v>
      </c>
      <c r="N4752" s="183" t="s">
        <v>36</v>
      </c>
      <c r="O4752" s="181" t="s">
        <v>7376</v>
      </c>
      <c r="P4752" s="184" t="s">
        <v>7090</v>
      </c>
      <c r="Q4752" s="185" t="s">
        <v>190</v>
      </c>
      <c r="R4752" s="181" t="s">
        <v>35</v>
      </c>
      <c r="S4752" s="181" t="s">
        <v>225</v>
      </c>
      <c r="T4752" s="186" t="s">
        <v>225</v>
      </c>
      <c r="U4752" s="187" t="s">
        <v>225</v>
      </c>
      <c r="V4752" s="188" t="str" cm="1">
        <f t="array" ref="V4752">IF(SUM(LEN(A4752:U4752))=0,"",IF(OR(OR(ISBLANK(E4752),SUM(LEN(B4752),LEN(C4752))=0),AND(NOT(D4752="Unknown"),ISBLANK(I4752)),AND(NOT(N4752="Unknown"),ISBLANK(Q4752))),"Missing Information", INDEX(Table15[Entire Service Line Classification], MATCH(SUMIFS(Table15[Unique ID],Table15[System-Owned Portion],D4752,Table15[If Material Anything Other than "Lead" in Column E,Was Material Ever Previously Lead?],F4752,Table15[Customer-Owned Portion],N4752),Table15[Unique ID],0),0)))</f>
        <v>Non-lead</v>
      </c>
      <c r="W4752" s="189"/>
    </row>
    <row r="4753" spans="1:23" s="190" customFormat="1" ht="56.25" x14ac:dyDescent="0.25">
      <c r="A4753" s="180" t="s">
        <v>225</v>
      </c>
      <c r="B4753" s="181" t="s">
        <v>8395</v>
      </c>
      <c r="C4753" s="182" t="s">
        <v>225</v>
      </c>
      <c r="D4753" s="183" t="s">
        <v>36</v>
      </c>
      <c r="E4753" s="181" t="s">
        <v>35</v>
      </c>
      <c r="F4753" s="183" t="s">
        <v>35</v>
      </c>
      <c r="G4753" s="181" t="s">
        <v>7376</v>
      </c>
      <c r="H4753" s="184" t="s">
        <v>7090</v>
      </c>
      <c r="I4753" s="185" t="s">
        <v>190</v>
      </c>
      <c r="J4753" s="181" t="s">
        <v>35</v>
      </c>
      <c r="K4753" s="181" t="s">
        <v>225</v>
      </c>
      <c r="L4753" s="186" t="s">
        <v>225</v>
      </c>
      <c r="M4753" s="187" t="s">
        <v>225</v>
      </c>
      <c r="N4753" s="183" t="s">
        <v>36</v>
      </c>
      <c r="O4753" s="181" t="s">
        <v>7376</v>
      </c>
      <c r="P4753" s="184" t="s">
        <v>7090</v>
      </c>
      <c r="Q4753" s="185" t="s">
        <v>190</v>
      </c>
      <c r="R4753" s="181" t="s">
        <v>35</v>
      </c>
      <c r="S4753" s="181" t="s">
        <v>225</v>
      </c>
      <c r="T4753" s="186" t="s">
        <v>225</v>
      </c>
      <c r="U4753" s="187" t="s">
        <v>225</v>
      </c>
      <c r="V4753" s="188" t="str" cm="1">
        <f t="array" ref="V4753">IF(SUM(LEN(A4753:U4753))=0,"",IF(OR(OR(ISBLANK(E4753),SUM(LEN(B4753),LEN(C4753))=0),AND(NOT(D4753="Unknown"),ISBLANK(I4753)),AND(NOT(N4753="Unknown"),ISBLANK(Q4753))),"Missing Information", INDEX(Table15[Entire Service Line Classification], MATCH(SUMIFS(Table15[Unique ID],Table15[System-Owned Portion],D4753,Table15[If Material Anything Other than "Lead" in Column E,Was Material Ever Previously Lead?],F4753,Table15[Customer-Owned Portion],N4753),Table15[Unique ID],0),0)))</f>
        <v>Non-lead</v>
      </c>
      <c r="W4753" s="189"/>
    </row>
    <row r="4754" spans="1:23" s="190" customFormat="1" ht="56.25" x14ac:dyDescent="0.25">
      <c r="A4754" s="180" t="s">
        <v>225</v>
      </c>
      <c r="B4754" s="181" t="s">
        <v>8396</v>
      </c>
      <c r="C4754" s="182" t="s">
        <v>225</v>
      </c>
      <c r="D4754" s="183" t="s">
        <v>36</v>
      </c>
      <c r="E4754" s="181" t="s">
        <v>35</v>
      </c>
      <c r="F4754" s="183" t="s">
        <v>35</v>
      </c>
      <c r="G4754" s="181" t="s">
        <v>7376</v>
      </c>
      <c r="H4754" s="184" t="s">
        <v>7090</v>
      </c>
      <c r="I4754" s="185" t="s">
        <v>190</v>
      </c>
      <c r="J4754" s="181" t="s">
        <v>35</v>
      </c>
      <c r="K4754" s="181" t="s">
        <v>225</v>
      </c>
      <c r="L4754" s="186" t="s">
        <v>225</v>
      </c>
      <c r="M4754" s="187" t="s">
        <v>225</v>
      </c>
      <c r="N4754" s="183" t="s">
        <v>36</v>
      </c>
      <c r="O4754" s="181" t="s">
        <v>7376</v>
      </c>
      <c r="P4754" s="184" t="s">
        <v>7090</v>
      </c>
      <c r="Q4754" s="185" t="s">
        <v>190</v>
      </c>
      <c r="R4754" s="181" t="s">
        <v>35</v>
      </c>
      <c r="S4754" s="181" t="s">
        <v>225</v>
      </c>
      <c r="T4754" s="186" t="s">
        <v>225</v>
      </c>
      <c r="U4754" s="187" t="s">
        <v>225</v>
      </c>
      <c r="V4754" s="188" t="str" cm="1">
        <f t="array" ref="V4754">IF(SUM(LEN(A4754:U4754))=0,"",IF(OR(OR(ISBLANK(E4754),SUM(LEN(B4754),LEN(C4754))=0),AND(NOT(D4754="Unknown"),ISBLANK(I4754)),AND(NOT(N4754="Unknown"),ISBLANK(Q4754))),"Missing Information", INDEX(Table15[Entire Service Line Classification], MATCH(SUMIFS(Table15[Unique ID],Table15[System-Owned Portion],D4754,Table15[If Material Anything Other than "Lead" in Column E,Was Material Ever Previously Lead?],F4754,Table15[Customer-Owned Portion],N4754),Table15[Unique ID],0),0)))</f>
        <v>Non-lead</v>
      </c>
      <c r="W4754" s="189"/>
    </row>
    <row r="4755" spans="1:23" s="190" customFormat="1" ht="56.25" x14ac:dyDescent="0.25">
      <c r="A4755" s="180" t="s">
        <v>225</v>
      </c>
      <c r="B4755" s="181" t="s">
        <v>8397</v>
      </c>
      <c r="C4755" s="182" t="s">
        <v>225</v>
      </c>
      <c r="D4755" s="183" t="s">
        <v>36</v>
      </c>
      <c r="E4755" s="181" t="s">
        <v>35</v>
      </c>
      <c r="F4755" s="183" t="s">
        <v>35</v>
      </c>
      <c r="G4755" s="181" t="s">
        <v>7376</v>
      </c>
      <c r="H4755" s="184" t="s">
        <v>7090</v>
      </c>
      <c r="I4755" s="185" t="s">
        <v>190</v>
      </c>
      <c r="J4755" s="181" t="s">
        <v>35</v>
      </c>
      <c r="K4755" s="181" t="s">
        <v>225</v>
      </c>
      <c r="L4755" s="186" t="s">
        <v>225</v>
      </c>
      <c r="M4755" s="187" t="s">
        <v>225</v>
      </c>
      <c r="N4755" s="183" t="s">
        <v>36</v>
      </c>
      <c r="O4755" s="181" t="s">
        <v>7376</v>
      </c>
      <c r="P4755" s="184" t="s">
        <v>7090</v>
      </c>
      <c r="Q4755" s="185" t="s">
        <v>190</v>
      </c>
      <c r="R4755" s="181" t="s">
        <v>35</v>
      </c>
      <c r="S4755" s="181" t="s">
        <v>225</v>
      </c>
      <c r="T4755" s="186" t="s">
        <v>225</v>
      </c>
      <c r="U4755" s="187" t="s">
        <v>225</v>
      </c>
      <c r="V4755" s="188" t="str" cm="1">
        <f t="array" ref="V4755">IF(SUM(LEN(A4755:U4755))=0,"",IF(OR(OR(ISBLANK(E4755),SUM(LEN(B4755),LEN(C4755))=0),AND(NOT(D4755="Unknown"),ISBLANK(I4755)),AND(NOT(N4755="Unknown"),ISBLANK(Q4755))),"Missing Information", INDEX(Table15[Entire Service Line Classification], MATCH(SUMIFS(Table15[Unique ID],Table15[System-Owned Portion],D4755,Table15[If Material Anything Other than "Lead" in Column E,Was Material Ever Previously Lead?],F4755,Table15[Customer-Owned Portion],N4755),Table15[Unique ID],0),0)))</f>
        <v>Non-lead</v>
      </c>
      <c r="W4755" s="189"/>
    </row>
    <row r="4756" spans="1:23" s="190" customFormat="1" ht="56.25" x14ac:dyDescent="0.25">
      <c r="A4756" s="180" t="s">
        <v>225</v>
      </c>
      <c r="B4756" s="181" t="s">
        <v>8398</v>
      </c>
      <c r="C4756" s="182" t="s">
        <v>225</v>
      </c>
      <c r="D4756" s="183" t="s">
        <v>36</v>
      </c>
      <c r="E4756" s="181" t="s">
        <v>35</v>
      </c>
      <c r="F4756" s="183" t="s">
        <v>35</v>
      </c>
      <c r="G4756" s="181" t="s">
        <v>7376</v>
      </c>
      <c r="H4756" s="184" t="s">
        <v>7090</v>
      </c>
      <c r="I4756" s="185" t="s">
        <v>190</v>
      </c>
      <c r="J4756" s="181" t="s">
        <v>35</v>
      </c>
      <c r="K4756" s="181" t="s">
        <v>225</v>
      </c>
      <c r="L4756" s="186" t="s">
        <v>225</v>
      </c>
      <c r="M4756" s="187" t="s">
        <v>225</v>
      </c>
      <c r="N4756" s="183" t="s">
        <v>36</v>
      </c>
      <c r="O4756" s="181" t="s">
        <v>7376</v>
      </c>
      <c r="P4756" s="184" t="s">
        <v>7090</v>
      </c>
      <c r="Q4756" s="185" t="s">
        <v>190</v>
      </c>
      <c r="R4756" s="181" t="s">
        <v>35</v>
      </c>
      <c r="S4756" s="181" t="s">
        <v>225</v>
      </c>
      <c r="T4756" s="186" t="s">
        <v>225</v>
      </c>
      <c r="U4756" s="187" t="s">
        <v>225</v>
      </c>
      <c r="V4756" s="188" t="str" cm="1">
        <f t="array" ref="V4756">IF(SUM(LEN(A4756:U4756))=0,"",IF(OR(OR(ISBLANK(E4756),SUM(LEN(B4756),LEN(C4756))=0),AND(NOT(D4756="Unknown"),ISBLANK(I4756)),AND(NOT(N4756="Unknown"),ISBLANK(Q4756))),"Missing Information", INDEX(Table15[Entire Service Line Classification], MATCH(SUMIFS(Table15[Unique ID],Table15[System-Owned Portion],D4756,Table15[If Material Anything Other than "Lead" in Column E,Was Material Ever Previously Lead?],F4756,Table15[Customer-Owned Portion],N4756),Table15[Unique ID],0),0)))</f>
        <v>Non-lead</v>
      </c>
      <c r="W4756" s="189"/>
    </row>
    <row r="4757" spans="1:23" s="190" customFormat="1" ht="56.25" x14ac:dyDescent="0.25">
      <c r="A4757" s="180" t="s">
        <v>225</v>
      </c>
      <c r="B4757" s="181" t="s">
        <v>8399</v>
      </c>
      <c r="C4757" s="182" t="s">
        <v>225</v>
      </c>
      <c r="D4757" s="183" t="s">
        <v>36</v>
      </c>
      <c r="E4757" s="181" t="s">
        <v>35</v>
      </c>
      <c r="F4757" s="183" t="s">
        <v>35</v>
      </c>
      <c r="G4757" s="181" t="s">
        <v>7391</v>
      </c>
      <c r="H4757" s="184" t="s">
        <v>7090</v>
      </c>
      <c r="I4757" s="185" t="s">
        <v>190</v>
      </c>
      <c r="J4757" s="181" t="s">
        <v>35</v>
      </c>
      <c r="K4757" s="181" t="s">
        <v>225</v>
      </c>
      <c r="L4757" s="186" t="s">
        <v>225</v>
      </c>
      <c r="M4757" s="187" t="s">
        <v>225</v>
      </c>
      <c r="N4757" s="183" t="s">
        <v>36</v>
      </c>
      <c r="O4757" s="181" t="s">
        <v>7391</v>
      </c>
      <c r="P4757" s="184" t="s">
        <v>7090</v>
      </c>
      <c r="Q4757" s="185" t="s">
        <v>190</v>
      </c>
      <c r="R4757" s="181" t="s">
        <v>35</v>
      </c>
      <c r="S4757" s="181" t="s">
        <v>225</v>
      </c>
      <c r="T4757" s="186" t="s">
        <v>225</v>
      </c>
      <c r="U4757" s="187" t="s">
        <v>225</v>
      </c>
      <c r="V4757" s="188" t="str" cm="1">
        <f t="array" ref="V4757">IF(SUM(LEN(A4757:U4757))=0,"",IF(OR(OR(ISBLANK(E4757),SUM(LEN(B4757),LEN(C4757))=0),AND(NOT(D4757="Unknown"),ISBLANK(I4757)),AND(NOT(N4757="Unknown"),ISBLANK(Q4757))),"Missing Information", INDEX(Table15[Entire Service Line Classification], MATCH(SUMIFS(Table15[Unique ID],Table15[System-Owned Portion],D4757,Table15[If Material Anything Other than "Lead" in Column E,Was Material Ever Previously Lead?],F4757,Table15[Customer-Owned Portion],N4757),Table15[Unique ID],0),0)))</f>
        <v>Non-lead</v>
      </c>
      <c r="W4757" s="189"/>
    </row>
    <row r="4758" spans="1:23" s="190" customFormat="1" ht="56.25" x14ac:dyDescent="0.25">
      <c r="A4758" s="180" t="s">
        <v>225</v>
      </c>
      <c r="B4758" s="181" t="s">
        <v>8400</v>
      </c>
      <c r="C4758" s="182" t="s">
        <v>225</v>
      </c>
      <c r="D4758" s="183" t="s">
        <v>36</v>
      </c>
      <c r="E4758" s="181" t="s">
        <v>35</v>
      </c>
      <c r="F4758" s="183" t="s">
        <v>35</v>
      </c>
      <c r="G4758" s="181" t="s">
        <v>7391</v>
      </c>
      <c r="H4758" s="184" t="s">
        <v>7090</v>
      </c>
      <c r="I4758" s="185" t="s">
        <v>190</v>
      </c>
      <c r="J4758" s="181" t="s">
        <v>35</v>
      </c>
      <c r="K4758" s="181" t="s">
        <v>225</v>
      </c>
      <c r="L4758" s="186" t="s">
        <v>225</v>
      </c>
      <c r="M4758" s="187" t="s">
        <v>225</v>
      </c>
      <c r="N4758" s="183" t="s">
        <v>36</v>
      </c>
      <c r="O4758" s="181" t="s">
        <v>7391</v>
      </c>
      <c r="P4758" s="184" t="s">
        <v>7090</v>
      </c>
      <c r="Q4758" s="185" t="s">
        <v>190</v>
      </c>
      <c r="R4758" s="181" t="s">
        <v>35</v>
      </c>
      <c r="S4758" s="181" t="s">
        <v>225</v>
      </c>
      <c r="T4758" s="186" t="s">
        <v>225</v>
      </c>
      <c r="U4758" s="187" t="s">
        <v>225</v>
      </c>
      <c r="V4758" s="188" t="str" cm="1">
        <f t="array" ref="V4758">IF(SUM(LEN(A4758:U4758))=0,"",IF(OR(OR(ISBLANK(E4758),SUM(LEN(B4758),LEN(C4758))=0),AND(NOT(D4758="Unknown"),ISBLANK(I4758)),AND(NOT(N4758="Unknown"),ISBLANK(Q4758))),"Missing Information", INDEX(Table15[Entire Service Line Classification], MATCH(SUMIFS(Table15[Unique ID],Table15[System-Owned Portion],D4758,Table15[If Material Anything Other than "Lead" in Column E,Was Material Ever Previously Lead?],F4758,Table15[Customer-Owned Portion],N4758),Table15[Unique ID],0),0)))</f>
        <v>Non-lead</v>
      </c>
      <c r="W4758" s="189"/>
    </row>
    <row r="4759" spans="1:23" s="190" customFormat="1" ht="56.25" x14ac:dyDescent="0.25">
      <c r="A4759" s="180" t="s">
        <v>225</v>
      </c>
      <c r="B4759" s="181" t="s">
        <v>8401</v>
      </c>
      <c r="C4759" s="182" t="s">
        <v>225</v>
      </c>
      <c r="D4759" s="183" t="s">
        <v>36</v>
      </c>
      <c r="E4759" s="181" t="s">
        <v>35</v>
      </c>
      <c r="F4759" s="183" t="s">
        <v>35</v>
      </c>
      <c r="G4759" s="181" t="s">
        <v>7391</v>
      </c>
      <c r="H4759" s="184" t="s">
        <v>7090</v>
      </c>
      <c r="I4759" s="185" t="s">
        <v>190</v>
      </c>
      <c r="J4759" s="181" t="s">
        <v>35</v>
      </c>
      <c r="K4759" s="181" t="s">
        <v>225</v>
      </c>
      <c r="L4759" s="186" t="s">
        <v>225</v>
      </c>
      <c r="M4759" s="187" t="s">
        <v>225</v>
      </c>
      <c r="N4759" s="183" t="s">
        <v>36</v>
      </c>
      <c r="O4759" s="181" t="s">
        <v>7391</v>
      </c>
      <c r="P4759" s="184" t="s">
        <v>7090</v>
      </c>
      <c r="Q4759" s="185" t="s">
        <v>190</v>
      </c>
      <c r="R4759" s="181" t="s">
        <v>35</v>
      </c>
      <c r="S4759" s="181" t="s">
        <v>225</v>
      </c>
      <c r="T4759" s="186" t="s">
        <v>225</v>
      </c>
      <c r="U4759" s="187" t="s">
        <v>225</v>
      </c>
      <c r="V4759" s="188" t="str" cm="1">
        <f t="array" ref="V4759">IF(SUM(LEN(A4759:U4759))=0,"",IF(OR(OR(ISBLANK(E4759),SUM(LEN(B4759),LEN(C4759))=0),AND(NOT(D4759="Unknown"),ISBLANK(I4759)),AND(NOT(N4759="Unknown"),ISBLANK(Q4759))),"Missing Information", INDEX(Table15[Entire Service Line Classification], MATCH(SUMIFS(Table15[Unique ID],Table15[System-Owned Portion],D4759,Table15[If Material Anything Other than "Lead" in Column E,Was Material Ever Previously Lead?],F4759,Table15[Customer-Owned Portion],N4759),Table15[Unique ID],0),0)))</f>
        <v>Non-lead</v>
      </c>
      <c r="W4759" s="189"/>
    </row>
    <row r="4760" spans="1:23" s="190" customFormat="1" ht="56.25" x14ac:dyDescent="0.25">
      <c r="A4760" s="180" t="s">
        <v>225</v>
      </c>
      <c r="B4760" s="181" t="s">
        <v>8402</v>
      </c>
      <c r="C4760" s="182" t="s">
        <v>225</v>
      </c>
      <c r="D4760" s="183" t="s">
        <v>36</v>
      </c>
      <c r="E4760" s="181" t="s">
        <v>35</v>
      </c>
      <c r="F4760" s="183" t="s">
        <v>35</v>
      </c>
      <c r="G4760" s="181" t="s">
        <v>7391</v>
      </c>
      <c r="H4760" s="184" t="s">
        <v>7090</v>
      </c>
      <c r="I4760" s="185" t="s">
        <v>190</v>
      </c>
      <c r="J4760" s="181" t="s">
        <v>35</v>
      </c>
      <c r="K4760" s="181" t="s">
        <v>225</v>
      </c>
      <c r="L4760" s="186" t="s">
        <v>225</v>
      </c>
      <c r="M4760" s="187" t="s">
        <v>225</v>
      </c>
      <c r="N4760" s="183" t="s">
        <v>36</v>
      </c>
      <c r="O4760" s="181" t="s">
        <v>7391</v>
      </c>
      <c r="P4760" s="184" t="s">
        <v>7090</v>
      </c>
      <c r="Q4760" s="185" t="s">
        <v>190</v>
      </c>
      <c r="R4760" s="181" t="s">
        <v>35</v>
      </c>
      <c r="S4760" s="181" t="s">
        <v>225</v>
      </c>
      <c r="T4760" s="186" t="s">
        <v>225</v>
      </c>
      <c r="U4760" s="187" t="s">
        <v>225</v>
      </c>
      <c r="V4760" s="188" t="str" cm="1">
        <f t="array" ref="V4760">IF(SUM(LEN(A4760:U4760))=0,"",IF(OR(OR(ISBLANK(E4760),SUM(LEN(B4760),LEN(C4760))=0),AND(NOT(D4760="Unknown"),ISBLANK(I4760)),AND(NOT(N4760="Unknown"),ISBLANK(Q4760))),"Missing Information", INDEX(Table15[Entire Service Line Classification], MATCH(SUMIFS(Table15[Unique ID],Table15[System-Owned Portion],D4760,Table15[If Material Anything Other than "Lead" in Column E,Was Material Ever Previously Lead?],F4760,Table15[Customer-Owned Portion],N4760),Table15[Unique ID],0),0)))</f>
        <v>Non-lead</v>
      </c>
      <c r="W4760" s="189"/>
    </row>
    <row r="4761" spans="1:23" s="190" customFormat="1" ht="56.25" x14ac:dyDescent="0.25">
      <c r="A4761" s="180" t="s">
        <v>225</v>
      </c>
      <c r="B4761" s="181" t="s">
        <v>8403</v>
      </c>
      <c r="C4761" s="182" t="s">
        <v>225</v>
      </c>
      <c r="D4761" s="183" t="s">
        <v>36</v>
      </c>
      <c r="E4761" s="181" t="s">
        <v>35</v>
      </c>
      <c r="F4761" s="183" t="s">
        <v>35</v>
      </c>
      <c r="G4761" s="181" t="s">
        <v>7376</v>
      </c>
      <c r="H4761" s="184" t="s">
        <v>7090</v>
      </c>
      <c r="I4761" s="185" t="s">
        <v>190</v>
      </c>
      <c r="J4761" s="181" t="s">
        <v>35</v>
      </c>
      <c r="K4761" s="181" t="s">
        <v>225</v>
      </c>
      <c r="L4761" s="186" t="s">
        <v>225</v>
      </c>
      <c r="M4761" s="187" t="s">
        <v>225</v>
      </c>
      <c r="N4761" s="183" t="s">
        <v>36</v>
      </c>
      <c r="O4761" s="181" t="s">
        <v>7376</v>
      </c>
      <c r="P4761" s="184" t="s">
        <v>7090</v>
      </c>
      <c r="Q4761" s="185" t="s">
        <v>190</v>
      </c>
      <c r="R4761" s="181" t="s">
        <v>35</v>
      </c>
      <c r="S4761" s="181" t="s">
        <v>225</v>
      </c>
      <c r="T4761" s="186" t="s">
        <v>225</v>
      </c>
      <c r="U4761" s="187" t="s">
        <v>225</v>
      </c>
      <c r="V4761" s="188" t="str" cm="1">
        <f t="array" ref="V4761">IF(SUM(LEN(A4761:U4761))=0,"",IF(OR(OR(ISBLANK(E4761),SUM(LEN(B4761),LEN(C4761))=0),AND(NOT(D4761="Unknown"),ISBLANK(I4761)),AND(NOT(N4761="Unknown"),ISBLANK(Q4761))),"Missing Information", INDEX(Table15[Entire Service Line Classification], MATCH(SUMIFS(Table15[Unique ID],Table15[System-Owned Portion],D4761,Table15[If Material Anything Other than "Lead" in Column E,Was Material Ever Previously Lead?],F4761,Table15[Customer-Owned Portion],N4761),Table15[Unique ID],0),0)))</f>
        <v>Non-lead</v>
      </c>
      <c r="W4761" s="189"/>
    </row>
    <row r="4762" spans="1:23" s="190" customFormat="1" ht="56.25" x14ac:dyDescent="0.25">
      <c r="A4762" s="180" t="s">
        <v>225</v>
      </c>
      <c r="B4762" s="181" t="s">
        <v>8404</v>
      </c>
      <c r="C4762" s="182" t="s">
        <v>225</v>
      </c>
      <c r="D4762" s="183" t="s">
        <v>36</v>
      </c>
      <c r="E4762" s="181" t="s">
        <v>35</v>
      </c>
      <c r="F4762" s="183" t="s">
        <v>35</v>
      </c>
      <c r="G4762" s="181" t="s">
        <v>7388</v>
      </c>
      <c r="H4762" s="184" t="s">
        <v>7090</v>
      </c>
      <c r="I4762" s="185" t="s">
        <v>190</v>
      </c>
      <c r="J4762" s="181" t="s">
        <v>35</v>
      </c>
      <c r="K4762" s="181" t="s">
        <v>225</v>
      </c>
      <c r="L4762" s="186" t="s">
        <v>225</v>
      </c>
      <c r="M4762" s="187" t="s">
        <v>225</v>
      </c>
      <c r="N4762" s="183" t="s">
        <v>36</v>
      </c>
      <c r="O4762" s="181" t="s">
        <v>7388</v>
      </c>
      <c r="P4762" s="184" t="s">
        <v>7090</v>
      </c>
      <c r="Q4762" s="185" t="s">
        <v>190</v>
      </c>
      <c r="R4762" s="181" t="s">
        <v>35</v>
      </c>
      <c r="S4762" s="181" t="s">
        <v>225</v>
      </c>
      <c r="T4762" s="186" t="s">
        <v>225</v>
      </c>
      <c r="U4762" s="187" t="s">
        <v>225</v>
      </c>
      <c r="V4762" s="188" t="str" cm="1">
        <f t="array" ref="V4762">IF(SUM(LEN(A4762:U4762))=0,"",IF(OR(OR(ISBLANK(E4762),SUM(LEN(B4762),LEN(C4762))=0),AND(NOT(D4762="Unknown"),ISBLANK(I4762)),AND(NOT(N4762="Unknown"),ISBLANK(Q4762))),"Missing Information", INDEX(Table15[Entire Service Line Classification], MATCH(SUMIFS(Table15[Unique ID],Table15[System-Owned Portion],D4762,Table15[If Material Anything Other than "Lead" in Column E,Was Material Ever Previously Lead?],F4762,Table15[Customer-Owned Portion],N4762),Table15[Unique ID],0),0)))</f>
        <v>Non-lead</v>
      </c>
      <c r="W4762" s="189"/>
    </row>
    <row r="4763" spans="1:23" s="190" customFormat="1" ht="56.25" x14ac:dyDescent="0.25">
      <c r="A4763" s="180" t="s">
        <v>225</v>
      </c>
      <c r="B4763" s="181" t="s">
        <v>8405</v>
      </c>
      <c r="C4763" s="182" t="s">
        <v>225</v>
      </c>
      <c r="D4763" s="183" t="s">
        <v>36</v>
      </c>
      <c r="E4763" s="181" t="s">
        <v>35</v>
      </c>
      <c r="F4763" s="183" t="s">
        <v>35</v>
      </c>
      <c r="G4763" s="181" t="s">
        <v>7388</v>
      </c>
      <c r="H4763" s="184" t="s">
        <v>7090</v>
      </c>
      <c r="I4763" s="185" t="s">
        <v>190</v>
      </c>
      <c r="J4763" s="181" t="s">
        <v>35</v>
      </c>
      <c r="K4763" s="181" t="s">
        <v>225</v>
      </c>
      <c r="L4763" s="186" t="s">
        <v>225</v>
      </c>
      <c r="M4763" s="187" t="s">
        <v>225</v>
      </c>
      <c r="N4763" s="183" t="s">
        <v>36</v>
      </c>
      <c r="O4763" s="181" t="s">
        <v>7388</v>
      </c>
      <c r="P4763" s="184" t="s">
        <v>7090</v>
      </c>
      <c r="Q4763" s="185" t="s">
        <v>190</v>
      </c>
      <c r="R4763" s="181" t="s">
        <v>35</v>
      </c>
      <c r="S4763" s="181" t="s">
        <v>225</v>
      </c>
      <c r="T4763" s="186" t="s">
        <v>225</v>
      </c>
      <c r="U4763" s="187" t="s">
        <v>225</v>
      </c>
      <c r="V4763" s="188" t="str" cm="1">
        <f t="array" ref="V4763">IF(SUM(LEN(A4763:U4763))=0,"",IF(OR(OR(ISBLANK(E4763),SUM(LEN(B4763),LEN(C4763))=0),AND(NOT(D4763="Unknown"),ISBLANK(I4763)),AND(NOT(N4763="Unknown"),ISBLANK(Q4763))),"Missing Information", INDEX(Table15[Entire Service Line Classification], MATCH(SUMIFS(Table15[Unique ID],Table15[System-Owned Portion],D4763,Table15[If Material Anything Other than "Lead" in Column E,Was Material Ever Previously Lead?],F4763,Table15[Customer-Owned Portion],N4763),Table15[Unique ID],0),0)))</f>
        <v>Non-lead</v>
      </c>
      <c r="W4763" s="189"/>
    </row>
    <row r="4764" spans="1:23" s="190" customFormat="1" ht="56.25" x14ac:dyDescent="0.25">
      <c r="A4764" s="180" t="s">
        <v>225</v>
      </c>
      <c r="B4764" s="181" t="s">
        <v>8406</v>
      </c>
      <c r="C4764" s="182" t="s">
        <v>225</v>
      </c>
      <c r="D4764" s="183" t="s">
        <v>36</v>
      </c>
      <c r="E4764" s="181" t="s">
        <v>35</v>
      </c>
      <c r="F4764" s="183" t="s">
        <v>35</v>
      </c>
      <c r="G4764" s="181" t="s">
        <v>7388</v>
      </c>
      <c r="H4764" s="184" t="s">
        <v>7090</v>
      </c>
      <c r="I4764" s="185" t="s">
        <v>190</v>
      </c>
      <c r="J4764" s="181" t="s">
        <v>35</v>
      </c>
      <c r="K4764" s="181" t="s">
        <v>225</v>
      </c>
      <c r="L4764" s="186" t="s">
        <v>225</v>
      </c>
      <c r="M4764" s="187" t="s">
        <v>225</v>
      </c>
      <c r="N4764" s="183" t="s">
        <v>36</v>
      </c>
      <c r="O4764" s="181" t="s">
        <v>7388</v>
      </c>
      <c r="P4764" s="184" t="s">
        <v>7090</v>
      </c>
      <c r="Q4764" s="185" t="s">
        <v>190</v>
      </c>
      <c r="R4764" s="181" t="s">
        <v>35</v>
      </c>
      <c r="S4764" s="181" t="s">
        <v>225</v>
      </c>
      <c r="T4764" s="186" t="s">
        <v>225</v>
      </c>
      <c r="U4764" s="187" t="s">
        <v>225</v>
      </c>
      <c r="V4764" s="188" t="str" cm="1">
        <f t="array" ref="V4764">IF(SUM(LEN(A4764:U4764))=0,"",IF(OR(OR(ISBLANK(E4764),SUM(LEN(B4764),LEN(C4764))=0),AND(NOT(D4764="Unknown"),ISBLANK(I4764)),AND(NOT(N4764="Unknown"),ISBLANK(Q4764))),"Missing Information", INDEX(Table15[Entire Service Line Classification], MATCH(SUMIFS(Table15[Unique ID],Table15[System-Owned Portion],D4764,Table15[If Material Anything Other than "Lead" in Column E,Was Material Ever Previously Lead?],F4764,Table15[Customer-Owned Portion],N4764),Table15[Unique ID],0),0)))</f>
        <v>Non-lead</v>
      </c>
      <c r="W4764" s="189"/>
    </row>
    <row r="4765" spans="1:23" s="190" customFormat="1" ht="56.25" x14ac:dyDescent="0.25">
      <c r="A4765" s="180" t="s">
        <v>225</v>
      </c>
      <c r="B4765" s="181" t="s">
        <v>8407</v>
      </c>
      <c r="C4765" s="182" t="s">
        <v>225</v>
      </c>
      <c r="D4765" s="183" t="s">
        <v>36</v>
      </c>
      <c r="E4765" s="181" t="s">
        <v>35</v>
      </c>
      <c r="F4765" s="183" t="s">
        <v>35</v>
      </c>
      <c r="G4765" s="181" t="s">
        <v>7388</v>
      </c>
      <c r="H4765" s="184" t="s">
        <v>7090</v>
      </c>
      <c r="I4765" s="185" t="s">
        <v>190</v>
      </c>
      <c r="J4765" s="181" t="s">
        <v>35</v>
      </c>
      <c r="K4765" s="181" t="s">
        <v>225</v>
      </c>
      <c r="L4765" s="186" t="s">
        <v>225</v>
      </c>
      <c r="M4765" s="187" t="s">
        <v>225</v>
      </c>
      <c r="N4765" s="183" t="s">
        <v>36</v>
      </c>
      <c r="O4765" s="181" t="s">
        <v>7388</v>
      </c>
      <c r="P4765" s="184" t="s">
        <v>7090</v>
      </c>
      <c r="Q4765" s="185" t="s">
        <v>190</v>
      </c>
      <c r="R4765" s="181" t="s">
        <v>35</v>
      </c>
      <c r="S4765" s="181" t="s">
        <v>225</v>
      </c>
      <c r="T4765" s="186" t="s">
        <v>225</v>
      </c>
      <c r="U4765" s="187" t="s">
        <v>225</v>
      </c>
      <c r="V4765" s="188" t="str" cm="1">
        <f t="array" ref="V4765">IF(SUM(LEN(A4765:U4765))=0,"",IF(OR(OR(ISBLANK(E4765),SUM(LEN(B4765),LEN(C4765))=0),AND(NOT(D4765="Unknown"),ISBLANK(I4765)),AND(NOT(N4765="Unknown"),ISBLANK(Q4765))),"Missing Information", INDEX(Table15[Entire Service Line Classification], MATCH(SUMIFS(Table15[Unique ID],Table15[System-Owned Portion],D4765,Table15[If Material Anything Other than "Lead" in Column E,Was Material Ever Previously Lead?],F4765,Table15[Customer-Owned Portion],N4765),Table15[Unique ID],0),0)))</f>
        <v>Non-lead</v>
      </c>
      <c r="W4765" s="189"/>
    </row>
    <row r="4766" spans="1:23" s="190" customFormat="1" ht="56.25" x14ac:dyDescent="0.25">
      <c r="A4766" s="180" t="s">
        <v>225</v>
      </c>
      <c r="B4766" s="181" t="s">
        <v>8408</v>
      </c>
      <c r="C4766" s="182" t="s">
        <v>225</v>
      </c>
      <c r="D4766" s="183" t="s">
        <v>36</v>
      </c>
      <c r="E4766" s="181" t="s">
        <v>35</v>
      </c>
      <c r="F4766" s="183" t="s">
        <v>35</v>
      </c>
      <c r="G4766" s="181" t="s">
        <v>7376</v>
      </c>
      <c r="H4766" s="184" t="s">
        <v>7090</v>
      </c>
      <c r="I4766" s="185" t="s">
        <v>190</v>
      </c>
      <c r="J4766" s="181" t="s">
        <v>35</v>
      </c>
      <c r="K4766" s="181" t="s">
        <v>225</v>
      </c>
      <c r="L4766" s="186" t="s">
        <v>225</v>
      </c>
      <c r="M4766" s="187" t="s">
        <v>225</v>
      </c>
      <c r="N4766" s="183" t="s">
        <v>36</v>
      </c>
      <c r="O4766" s="181" t="s">
        <v>7376</v>
      </c>
      <c r="P4766" s="184" t="s">
        <v>7090</v>
      </c>
      <c r="Q4766" s="185" t="s">
        <v>190</v>
      </c>
      <c r="R4766" s="181" t="s">
        <v>35</v>
      </c>
      <c r="S4766" s="181" t="s">
        <v>225</v>
      </c>
      <c r="T4766" s="186" t="s">
        <v>225</v>
      </c>
      <c r="U4766" s="187" t="s">
        <v>225</v>
      </c>
      <c r="V4766" s="188" t="str" cm="1">
        <f t="array" ref="V4766">IF(SUM(LEN(A4766:U4766))=0,"",IF(OR(OR(ISBLANK(E4766),SUM(LEN(B4766),LEN(C4766))=0),AND(NOT(D4766="Unknown"),ISBLANK(I4766)),AND(NOT(N4766="Unknown"),ISBLANK(Q4766))),"Missing Information", INDEX(Table15[Entire Service Line Classification], MATCH(SUMIFS(Table15[Unique ID],Table15[System-Owned Portion],D4766,Table15[If Material Anything Other than "Lead" in Column E,Was Material Ever Previously Lead?],F4766,Table15[Customer-Owned Portion],N4766),Table15[Unique ID],0),0)))</f>
        <v>Non-lead</v>
      </c>
      <c r="W4766" s="189"/>
    </row>
    <row r="4767" spans="1:23" s="190" customFormat="1" ht="56.25" x14ac:dyDescent="0.25">
      <c r="A4767" s="180" t="s">
        <v>225</v>
      </c>
      <c r="B4767" s="181" t="s">
        <v>8409</v>
      </c>
      <c r="C4767" s="182" t="s">
        <v>225</v>
      </c>
      <c r="D4767" s="183" t="s">
        <v>36</v>
      </c>
      <c r="E4767" s="181" t="s">
        <v>35</v>
      </c>
      <c r="F4767" s="183" t="s">
        <v>35</v>
      </c>
      <c r="G4767" s="181" t="s">
        <v>7376</v>
      </c>
      <c r="H4767" s="184" t="s">
        <v>7090</v>
      </c>
      <c r="I4767" s="185" t="s">
        <v>190</v>
      </c>
      <c r="J4767" s="181" t="s">
        <v>35</v>
      </c>
      <c r="K4767" s="181" t="s">
        <v>225</v>
      </c>
      <c r="L4767" s="186" t="s">
        <v>225</v>
      </c>
      <c r="M4767" s="187" t="s">
        <v>225</v>
      </c>
      <c r="N4767" s="183" t="s">
        <v>36</v>
      </c>
      <c r="O4767" s="181" t="s">
        <v>7376</v>
      </c>
      <c r="P4767" s="184" t="s">
        <v>7090</v>
      </c>
      <c r="Q4767" s="185" t="s">
        <v>190</v>
      </c>
      <c r="R4767" s="181" t="s">
        <v>35</v>
      </c>
      <c r="S4767" s="181" t="s">
        <v>225</v>
      </c>
      <c r="T4767" s="186" t="s">
        <v>225</v>
      </c>
      <c r="U4767" s="187" t="s">
        <v>225</v>
      </c>
      <c r="V4767" s="188" t="str" cm="1">
        <f t="array" ref="V4767">IF(SUM(LEN(A4767:U4767))=0,"",IF(OR(OR(ISBLANK(E4767),SUM(LEN(B4767),LEN(C4767))=0),AND(NOT(D4767="Unknown"),ISBLANK(I4767)),AND(NOT(N4767="Unknown"),ISBLANK(Q4767))),"Missing Information", INDEX(Table15[Entire Service Line Classification], MATCH(SUMIFS(Table15[Unique ID],Table15[System-Owned Portion],D4767,Table15[If Material Anything Other than "Lead" in Column E,Was Material Ever Previously Lead?],F4767,Table15[Customer-Owned Portion],N4767),Table15[Unique ID],0),0)))</f>
        <v>Non-lead</v>
      </c>
      <c r="W4767" s="189"/>
    </row>
    <row r="4768" spans="1:23" s="190" customFormat="1" ht="56.25" x14ac:dyDescent="0.25">
      <c r="A4768" s="180" t="s">
        <v>225</v>
      </c>
      <c r="B4768" s="181" t="s">
        <v>8410</v>
      </c>
      <c r="C4768" s="182" t="s">
        <v>225</v>
      </c>
      <c r="D4768" s="183" t="s">
        <v>36</v>
      </c>
      <c r="E4768" s="181" t="s">
        <v>35</v>
      </c>
      <c r="F4768" s="183" t="s">
        <v>35</v>
      </c>
      <c r="G4768" s="181" t="s">
        <v>7391</v>
      </c>
      <c r="H4768" s="184" t="s">
        <v>7090</v>
      </c>
      <c r="I4768" s="185" t="s">
        <v>190</v>
      </c>
      <c r="J4768" s="181" t="s">
        <v>35</v>
      </c>
      <c r="K4768" s="181" t="s">
        <v>225</v>
      </c>
      <c r="L4768" s="186" t="s">
        <v>225</v>
      </c>
      <c r="M4768" s="187" t="s">
        <v>225</v>
      </c>
      <c r="N4768" s="183" t="s">
        <v>36</v>
      </c>
      <c r="O4768" s="181" t="s">
        <v>7391</v>
      </c>
      <c r="P4768" s="184" t="s">
        <v>7090</v>
      </c>
      <c r="Q4768" s="185" t="s">
        <v>190</v>
      </c>
      <c r="R4768" s="181" t="s">
        <v>35</v>
      </c>
      <c r="S4768" s="181" t="s">
        <v>225</v>
      </c>
      <c r="T4768" s="186" t="s">
        <v>225</v>
      </c>
      <c r="U4768" s="187" t="s">
        <v>225</v>
      </c>
      <c r="V4768" s="188" t="str" cm="1">
        <f t="array" ref="V4768">IF(SUM(LEN(A4768:U4768))=0,"",IF(OR(OR(ISBLANK(E4768),SUM(LEN(B4768),LEN(C4768))=0),AND(NOT(D4768="Unknown"),ISBLANK(I4768)),AND(NOT(N4768="Unknown"),ISBLANK(Q4768))),"Missing Information", INDEX(Table15[Entire Service Line Classification], MATCH(SUMIFS(Table15[Unique ID],Table15[System-Owned Portion],D4768,Table15[If Material Anything Other than "Lead" in Column E,Was Material Ever Previously Lead?],F4768,Table15[Customer-Owned Portion],N4768),Table15[Unique ID],0),0)))</f>
        <v>Non-lead</v>
      </c>
      <c r="W4768" s="189"/>
    </row>
    <row r="4769" spans="1:23" s="190" customFormat="1" ht="56.25" x14ac:dyDescent="0.25">
      <c r="A4769" s="180" t="s">
        <v>225</v>
      </c>
      <c r="B4769" s="181" t="s">
        <v>8411</v>
      </c>
      <c r="C4769" s="182" t="s">
        <v>225</v>
      </c>
      <c r="D4769" s="183" t="s">
        <v>36</v>
      </c>
      <c r="E4769" s="181" t="s">
        <v>35</v>
      </c>
      <c r="F4769" s="183" t="s">
        <v>35</v>
      </c>
      <c r="G4769" s="181" t="s">
        <v>7388</v>
      </c>
      <c r="H4769" s="184" t="s">
        <v>7090</v>
      </c>
      <c r="I4769" s="185" t="s">
        <v>190</v>
      </c>
      <c r="J4769" s="181" t="s">
        <v>35</v>
      </c>
      <c r="K4769" s="181" t="s">
        <v>225</v>
      </c>
      <c r="L4769" s="186" t="s">
        <v>225</v>
      </c>
      <c r="M4769" s="187" t="s">
        <v>225</v>
      </c>
      <c r="N4769" s="183" t="s">
        <v>36</v>
      </c>
      <c r="O4769" s="181" t="s">
        <v>7388</v>
      </c>
      <c r="P4769" s="184" t="s">
        <v>7090</v>
      </c>
      <c r="Q4769" s="185" t="s">
        <v>190</v>
      </c>
      <c r="R4769" s="181" t="s">
        <v>35</v>
      </c>
      <c r="S4769" s="181" t="s">
        <v>225</v>
      </c>
      <c r="T4769" s="186" t="s">
        <v>225</v>
      </c>
      <c r="U4769" s="187" t="s">
        <v>225</v>
      </c>
      <c r="V4769" s="188" t="str" cm="1">
        <f t="array" ref="V4769">IF(SUM(LEN(A4769:U4769))=0,"",IF(OR(OR(ISBLANK(E4769),SUM(LEN(B4769),LEN(C4769))=0),AND(NOT(D4769="Unknown"),ISBLANK(I4769)),AND(NOT(N4769="Unknown"),ISBLANK(Q4769))),"Missing Information", INDEX(Table15[Entire Service Line Classification], MATCH(SUMIFS(Table15[Unique ID],Table15[System-Owned Portion],D4769,Table15[If Material Anything Other than "Lead" in Column E,Was Material Ever Previously Lead?],F4769,Table15[Customer-Owned Portion],N4769),Table15[Unique ID],0),0)))</f>
        <v>Non-lead</v>
      </c>
      <c r="W4769" s="189"/>
    </row>
    <row r="4770" spans="1:23" s="190" customFormat="1" ht="56.25" x14ac:dyDescent="0.25">
      <c r="A4770" s="180" t="s">
        <v>225</v>
      </c>
      <c r="B4770" s="181" t="s">
        <v>8412</v>
      </c>
      <c r="C4770" s="182" t="s">
        <v>225</v>
      </c>
      <c r="D4770" s="183" t="s">
        <v>36</v>
      </c>
      <c r="E4770" s="181" t="s">
        <v>35</v>
      </c>
      <c r="F4770" s="183" t="s">
        <v>35</v>
      </c>
      <c r="G4770" s="181" t="s">
        <v>7391</v>
      </c>
      <c r="H4770" s="184" t="s">
        <v>7090</v>
      </c>
      <c r="I4770" s="185" t="s">
        <v>190</v>
      </c>
      <c r="J4770" s="181" t="s">
        <v>35</v>
      </c>
      <c r="K4770" s="181" t="s">
        <v>225</v>
      </c>
      <c r="L4770" s="186" t="s">
        <v>225</v>
      </c>
      <c r="M4770" s="187" t="s">
        <v>225</v>
      </c>
      <c r="N4770" s="183" t="s">
        <v>36</v>
      </c>
      <c r="O4770" s="181" t="s">
        <v>7391</v>
      </c>
      <c r="P4770" s="184" t="s">
        <v>7090</v>
      </c>
      <c r="Q4770" s="185" t="s">
        <v>190</v>
      </c>
      <c r="R4770" s="181" t="s">
        <v>35</v>
      </c>
      <c r="S4770" s="181" t="s">
        <v>225</v>
      </c>
      <c r="T4770" s="186" t="s">
        <v>225</v>
      </c>
      <c r="U4770" s="187" t="s">
        <v>225</v>
      </c>
      <c r="V4770" s="188" t="str" cm="1">
        <f t="array" ref="V4770">IF(SUM(LEN(A4770:U4770))=0,"",IF(OR(OR(ISBLANK(E4770),SUM(LEN(B4770),LEN(C4770))=0),AND(NOT(D4770="Unknown"),ISBLANK(I4770)),AND(NOT(N4770="Unknown"),ISBLANK(Q4770))),"Missing Information", INDEX(Table15[Entire Service Line Classification], MATCH(SUMIFS(Table15[Unique ID],Table15[System-Owned Portion],D4770,Table15[If Material Anything Other than "Lead" in Column E,Was Material Ever Previously Lead?],F4770,Table15[Customer-Owned Portion],N4770),Table15[Unique ID],0),0)))</f>
        <v>Non-lead</v>
      </c>
      <c r="W4770" s="189"/>
    </row>
    <row r="4771" spans="1:23" s="190" customFormat="1" ht="56.25" x14ac:dyDescent="0.25">
      <c r="A4771" s="180" t="s">
        <v>225</v>
      </c>
      <c r="B4771" s="181" t="s">
        <v>8413</v>
      </c>
      <c r="C4771" s="182" t="s">
        <v>225</v>
      </c>
      <c r="D4771" s="183" t="s">
        <v>36</v>
      </c>
      <c r="E4771" s="181" t="s">
        <v>35</v>
      </c>
      <c r="F4771" s="183" t="s">
        <v>35</v>
      </c>
      <c r="G4771" s="181" t="s">
        <v>7391</v>
      </c>
      <c r="H4771" s="184" t="s">
        <v>7090</v>
      </c>
      <c r="I4771" s="185" t="s">
        <v>190</v>
      </c>
      <c r="J4771" s="181" t="s">
        <v>35</v>
      </c>
      <c r="K4771" s="181" t="s">
        <v>225</v>
      </c>
      <c r="L4771" s="186" t="s">
        <v>225</v>
      </c>
      <c r="M4771" s="187" t="s">
        <v>225</v>
      </c>
      <c r="N4771" s="183" t="s">
        <v>36</v>
      </c>
      <c r="O4771" s="181" t="s">
        <v>7391</v>
      </c>
      <c r="P4771" s="184" t="s">
        <v>7090</v>
      </c>
      <c r="Q4771" s="185" t="s">
        <v>190</v>
      </c>
      <c r="R4771" s="181" t="s">
        <v>35</v>
      </c>
      <c r="S4771" s="181" t="s">
        <v>225</v>
      </c>
      <c r="T4771" s="186" t="s">
        <v>225</v>
      </c>
      <c r="U4771" s="187" t="s">
        <v>225</v>
      </c>
      <c r="V4771" s="188" t="str" cm="1">
        <f t="array" ref="V4771">IF(SUM(LEN(A4771:U4771))=0,"",IF(OR(OR(ISBLANK(E4771),SUM(LEN(B4771),LEN(C4771))=0),AND(NOT(D4771="Unknown"),ISBLANK(I4771)),AND(NOT(N4771="Unknown"),ISBLANK(Q4771))),"Missing Information", INDEX(Table15[Entire Service Line Classification], MATCH(SUMIFS(Table15[Unique ID],Table15[System-Owned Portion],D4771,Table15[If Material Anything Other than "Lead" in Column E,Was Material Ever Previously Lead?],F4771,Table15[Customer-Owned Portion],N4771),Table15[Unique ID],0),0)))</f>
        <v>Non-lead</v>
      </c>
      <c r="W4771" s="189"/>
    </row>
    <row r="4772" spans="1:23" s="190" customFormat="1" ht="56.25" x14ac:dyDescent="0.25">
      <c r="A4772" s="180" t="s">
        <v>225</v>
      </c>
      <c r="B4772" s="181" t="s">
        <v>8414</v>
      </c>
      <c r="C4772" s="182" t="s">
        <v>225</v>
      </c>
      <c r="D4772" s="183" t="s">
        <v>36</v>
      </c>
      <c r="E4772" s="181" t="s">
        <v>35</v>
      </c>
      <c r="F4772" s="183" t="s">
        <v>35</v>
      </c>
      <c r="G4772" s="181" t="s">
        <v>7391</v>
      </c>
      <c r="H4772" s="184" t="s">
        <v>7090</v>
      </c>
      <c r="I4772" s="185" t="s">
        <v>190</v>
      </c>
      <c r="J4772" s="181" t="s">
        <v>35</v>
      </c>
      <c r="K4772" s="181" t="s">
        <v>225</v>
      </c>
      <c r="L4772" s="186" t="s">
        <v>225</v>
      </c>
      <c r="M4772" s="187" t="s">
        <v>225</v>
      </c>
      <c r="N4772" s="183" t="s">
        <v>36</v>
      </c>
      <c r="O4772" s="181" t="s">
        <v>7391</v>
      </c>
      <c r="P4772" s="184" t="s">
        <v>7090</v>
      </c>
      <c r="Q4772" s="185" t="s">
        <v>190</v>
      </c>
      <c r="R4772" s="181" t="s">
        <v>35</v>
      </c>
      <c r="S4772" s="181" t="s">
        <v>225</v>
      </c>
      <c r="T4772" s="186" t="s">
        <v>225</v>
      </c>
      <c r="U4772" s="187" t="s">
        <v>225</v>
      </c>
      <c r="V4772" s="188" t="str" cm="1">
        <f t="array" ref="V4772">IF(SUM(LEN(A4772:U4772))=0,"",IF(OR(OR(ISBLANK(E4772),SUM(LEN(B4772),LEN(C4772))=0),AND(NOT(D4772="Unknown"),ISBLANK(I4772)),AND(NOT(N4772="Unknown"),ISBLANK(Q4772))),"Missing Information", INDEX(Table15[Entire Service Line Classification], MATCH(SUMIFS(Table15[Unique ID],Table15[System-Owned Portion],D4772,Table15[If Material Anything Other than "Lead" in Column E,Was Material Ever Previously Lead?],F4772,Table15[Customer-Owned Portion],N4772),Table15[Unique ID],0),0)))</f>
        <v>Non-lead</v>
      </c>
      <c r="W4772" s="189"/>
    </row>
    <row r="4773" spans="1:23" s="190" customFormat="1" ht="56.25" x14ac:dyDescent="0.25">
      <c r="A4773" s="180" t="s">
        <v>225</v>
      </c>
      <c r="B4773" s="181" t="s">
        <v>8415</v>
      </c>
      <c r="C4773" s="182" t="s">
        <v>225</v>
      </c>
      <c r="D4773" s="183" t="s">
        <v>36</v>
      </c>
      <c r="E4773" s="181" t="s">
        <v>35</v>
      </c>
      <c r="F4773" s="183" t="s">
        <v>35</v>
      </c>
      <c r="G4773" s="181" t="s">
        <v>7391</v>
      </c>
      <c r="H4773" s="184" t="s">
        <v>7090</v>
      </c>
      <c r="I4773" s="185" t="s">
        <v>190</v>
      </c>
      <c r="J4773" s="181" t="s">
        <v>35</v>
      </c>
      <c r="K4773" s="181" t="s">
        <v>225</v>
      </c>
      <c r="L4773" s="186" t="s">
        <v>225</v>
      </c>
      <c r="M4773" s="187" t="s">
        <v>225</v>
      </c>
      <c r="N4773" s="183" t="s">
        <v>36</v>
      </c>
      <c r="O4773" s="181" t="s">
        <v>7391</v>
      </c>
      <c r="P4773" s="184" t="s">
        <v>7090</v>
      </c>
      <c r="Q4773" s="185" t="s">
        <v>190</v>
      </c>
      <c r="R4773" s="181" t="s">
        <v>35</v>
      </c>
      <c r="S4773" s="181" t="s">
        <v>225</v>
      </c>
      <c r="T4773" s="186" t="s">
        <v>225</v>
      </c>
      <c r="U4773" s="187" t="s">
        <v>225</v>
      </c>
      <c r="V4773" s="188" t="str" cm="1">
        <f t="array" ref="V4773">IF(SUM(LEN(A4773:U4773))=0,"",IF(OR(OR(ISBLANK(E4773),SUM(LEN(B4773),LEN(C4773))=0),AND(NOT(D4773="Unknown"),ISBLANK(I4773)),AND(NOT(N4773="Unknown"),ISBLANK(Q4773))),"Missing Information", INDEX(Table15[Entire Service Line Classification], MATCH(SUMIFS(Table15[Unique ID],Table15[System-Owned Portion],D4773,Table15[If Material Anything Other than "Lead" in Column E,Was Material Ever Previously Lead?],F4773,Table15[Customer-Owned Portion],N4773),Table15[Unique ID],0),0)))</f>
        <v>Non-lead</v>
      </c>
      <c r="W4773" s="189"/>
    </row>
    <row r="4774" spans="1:23" s="190" customFormat="1" ht="56.25" x14ac:dyDescent="0.25">
      <c r="A4774" s="180" t="s">
        <v>225</v>
      </c>
      <c r="B4774" s="181" t="s">
        <v>8416</v>
      </c>
      <c r="C4774" s="182" t="s">
        <v>225</v>
      </c>
      <c r="D4774" s="183" t="s">
        <v>36</v>
      </c>
      <c r="E4774" s="181" t="s">
        <v>35</v>
      </c>
      <c r="F4774" s="183" t="s">
        <v>35</v>
      </c>
      <c r="G4774" s="181" t="s">
        <v>7376</v>
      </c>
      <c r="H4774" s="184" t="s">
        <v>7090</v>
      </c>
      <c r="I4774" s="185" t="s">
        <v>190</v>
      </c>
      <c r="J4774" s="181" t="s">
        <v>35</v>
      </c>
      <c r="K4774" s="181" t="s">
        <v>225</v>
      </c>
      <c r="L4774" s="186" t="s">
        <v>225</v>
      </c>
      <c r="M4774" s="187" t="s">
        <v>225</v>
      </c>
      <c r="N4774" s="183" t="s">
        <v>36</v>
      </c>
      <c r="O4774" s="181" t="s">
        <v>7376</v>
      </c>
      <c r="P4774" s="184" t="s">
        <v>7090</v>
      </c>
      <c r="Q4774" s="185" t="s">
        <v>190</v>
      </c>
      <c r="R4774" s="181" t="s">
        <v>35</v>
      </c>
      <c r="S4774" s="181" t="s">
        <v>225</v>
      </c>
      <c r="T4774" s="186" t="s">
        <v>225</v>
      </c>
      <c r="U4774" s="187" t="s">
        <v>225</v>
      </c>
      <c r="V4774" s="188" t="str" cm="1">
        <f t="array" ref="V4774">IF(SUM(LEN(A4774:U4774))=0,"",IF(OR(OR(ISBLANK(E4774),SUM(LEN(B4774),LEN(C4774))=0),AND(NOT(D4774="Unknown"),ISBLANK(I4774)),AND(NOT(N4774="Unknown"),ISBLANK(Q4774))),"Missing Information", INDEX(Table15[Entire Service Line Classification], MATCH(SUMIFS(Table15[Unique ID],Table15[System-Owned Portion],D4774,Table15[If Material Anything Other than "Lead" in Column E,Was Material Ever Previously Lead?],F4774,Table15[Customer-Owned Portion],N4774),Table15[Unique ID],0),0)))</f>
        <v>Non-lead</v>
      </c>
      <c r="W4774" s="189"/>
    </row>
    <row r="4775" spans="1:23" s="190" customFormat="1" ht="56.25" x14ac:dyDescent="0.25">
      <c r="A4775" s="180" t="s">
        <v>225</v>
      </c>
      <c r="B4775" s="181" t="s">
        <v>8417</v>
      </c>
      <c r="C4775" s="182" t="s">
        <v>225</v>
      </c>
      <c r="D4775" s="183" t="s">
        <v>36</v>
      </c>
      <c r="E4775" s="181" t="s">
        <v>35</v>
      </c>
      <c r="F4775" s="183" t="s">
        <v>35</v>
      </c>
      <c r="G4775" s="181" t="s">
        <v>7388</v>
      </c>
      <c r="H4775" s="184" t="s">
        <v>7090</v>
      </c>
      <c r="I4775" s="185" t="s">
        <v>190</v>
      </c>
      <c r="J4775" s="181" t="s">
        <v>35</v>
      </c>
      <c r="K4775" s="181" t="s">
        <v>225</v>
      </c>
      <c r="L4775" s="186" t="s">
        <v>225</v>
      </c>
      <c r="M4775" s="187" t="s">
        <v>225</v>
      </c>
      <c r="N4775" s="183" t="s">
        <v>36</v>
      </c>
      <c r="O4775" s="181" t="s">
        <v>7388</v>
      </c>
      <c r="P4775" s="184" t="s">
        <v>7090</v>
      </c>
      <c r="Q4775" s="185" t="s">
        <v>190</v>
      </c>
      <c r="R4775" s="181" t="s">
        <v>35</v>
      </c>
      <c r="S4775" s="181" t="s">
        <v>225</v>
      </c>
      <c r="T4775" s="186" t="s">
        <v>225</v>
      </c>
      <c r="U4775" s="187" t="s">
        <v>225</v>
      </c>
      <c r="V4775" s="188" t="str" cm="1">
        <f t="array" ref="V4775">IF(SUM(LEN(A4775:U4775))=0,"",IF(OR(OR(ISBLANK(E4775),SUM(LEN(B4775),LEN(C4775))=0),AND(NOT(D4775="Unknown"),ISBLANK(I4775)),AND(NOT(N4775="Unknown"),ISBLANK(Q4775))),"Missing Information", INDEX(Table15[Entire Service Line Classification], MATCH(SUMIFS(Table15[Unique ID],Table15[System-Owned Portion],D4775,Table15[If Material Anything Other than "Lead" in Column E,Was Material Ever Previously Lead?],F4775,Table15[Customer-Owned Portion],N4775),Table15[Unique ID],0),0)))</f>
        <v>Non-lead</v>
      </c>
      <c r="W4775" s="189"/>
    </row>
    <row r="4776" spans="1:23" s="190" customFormat="1" ht="56.25" x14ac:dyDescent="0.25">
      <c r="A4776" s="180" t="s">
        <v>225</v>
      </c>
      <c r="B4776" s="181" t="s">
        <v>8418</v>
      </c>
      <c r="C4776" s="182" t="s">
        <v>225</v>
      </c>
      <c r="D4776" s="183" t="s">
        <v>36</v>
      </c>
      <c r="E4776" s="181" t="s">
        <v>35</v>
      </c>
      <c r="F4776" s="183" t="s">
        <v>35</v>
      </c>
      <c r="G4776" s="181" t="s">
        <v>7391</v>
      </c>
      <c r="H4776" s="184" t="s">
        <v>7090</v>
      </c>
      <c r="I4776" s="185" t="s">
        <v>190</v>
      </c>
      <c r="J4776" s="181" t="s">
        <v>35</v>
      </c>
      <c r="K4776" s="181" t="s">
        <v>225</v>
      </c>
      <c r="L4776" s="186" t="s">
        <v>225</v>
      </c>
      <c r="M4776" s="187" t="s">
        <v>225</v>
      </c>
      <c r="N4776" s="183" t="s">
        <v>36</v>
      </c>
      <c r="O4776" s="181" t="s">
        <v>7391</v>
      </c>
      <c r="P4776" s="184" t="s">
        <v>7090</v>
      </c>
      <c r="Q4776" s="185" t="s">
        <v>190</v>
      </c>
      <c r="R4776" s="181" t="s">
        <v>35</v>
      </c>
      <c r="S4776" s="181" t="s">
        <v>225</v>
      </c>
      <c r="T4776" s="186" t="s">
        <v>225</v>
      </c>
      <c r="U4776" s="187" t="s">
        <v>225</v>
      </c>
      <c r="V4776" s="188" t="str" cm="1">
        <f t="array" ref="V4776">IF(SUM(LEN(A4776:U4776))=0,"",IF(OR(OR(ISBLANK(E4776),SUM(LEN(B4776),LEN(C4776))=0),AND(NOT(D4776="Unknown"),ISBLANK(I4776)),AND(NOT(N4776="Unknown"),ISBLANK(Q4776))),"Missing Information", INDEX(Table15[Entire Service Line Classification], MATCH(SUMIFS(Table15[Unique ID],Table15[System-Owned Portion],D4776,Table15[If Material Anything Other than "Lead" in Column E,Was Material Ever Previously Lead?],F4776,Table15[Customer-Owned Portion],N4776),Table15[Unique ID],0),0)))</f>
        <v>Non-lead</v>
      </c>
      <c r="W4776" s="189"/>
    </row>
    <row r="4777" spans="1:23" s="190" customFormat="1" ht="56.25" x14ac:dyDescent="0.25">
      <c r="A4777" s="180" t="s">
        <v>225</v>
      </c>
      <c r="B4777" s="181" t="s">
        <v>8419</v>
      </c>
      <c r="C4777" s="182" t="s">
        <v>225</v>
      </c>
      <c r="D4777" s="183" t="s">
        <v>36</v>
      </c>
      <c r="E4777" s="181" t="s">
        <v>35</v>
      </c>
      <c r="F4777" s="183" t="s">
        <v>35</v>
      </c>
      <c r="G4777" s="181" t="s">
        <v>7391</v>
      </c>
      <c r="H4777" s="184" t="s">
        <v>7090</v>
      </c>
      <c r="I4777" s="185" t="s">
        <v>190</v>
      </c>
      <c r="J4777" s="181" t="s">
        <v>35</v>
      </c>
      <c r="K4777" s="181" t="s">
        <v>225</v>
      </c>
      <c r="L4777" s="186" t="s">
        <v>225</v>
      </c>
      <c r="M4777" s="187" t="s">
        <v>225</v>
      </c>
      <c r="N4777" s="183" t="s">
        <v>36</v>
      </c>
      <c r="O4777" s="181" t="s">
        <v>7391</v>
      </c>
      <c r="P4777" s="184" t="s">
        <v>7090</v>
      </c>
      <c r="Q4777" s="185" t="s">
        <v>190</v>
      </c>
      <c r="R4777" s="181" t="s">
        <v>35</v>
      </c>
      <c r="S4777" s="181" t="s">
        <v>225</v>
      </c>
      <c r="T4777" s="186" t="s">
        <v>225</v>
      </c>
      <c r="U4777" s="187" t="s">
        <v>225</v>
      </c>
      <c r="V4777" s="188" t="str" cm="1">
        <f t="array" ref="V4777">IF(SUM(LEN(A4777:U4777))=0,"",IF(OR(OR(ISBLANK(E4777),SUM(LEN(B4777),LEN(C4777))=0),AND(NOT(D4777="Unknown"),ISBLANK(I4777)),AND(NOT(N4777="Unknown"),ISBLANK(Q4777))),"Missing Information", INDEX(Table15[Entire Service Line Classification], MATCH(SUMIFS(Table15[Unique ID],Table15[System-Owned Portion],D4777,Table15[If Material Anything Other than "Lead" in Column E,Was Material Ever Previously Lead?],F4777,Table15[Customer-Owned Portion],N4777),Table15[Unique ID],0),0)))</f>
        <v>Non-lead</v>
      </c>
      <c r="W4777" s="189"/>
    </row>
    <row r="4778" spans="1:23" s="190" customFormat="1" ht="56.25" x14ac:dyDescent="0.25">
      <c r="A4778" s="180" t="s">
        <v>225</v>
      </c>
      <c r="B4778" s="181" t="s">
        <v>8420</v>
      </c>
      <c r="C4778" s="182" t="s">
        <v>225</v>
      </c>
      <c r="D4778" s="183" t="s">
        <v>36</v>
      </c>
      <c r="E4778" s="181" t="s">
        <v>35</v>
      </c>
      <c r="F4778" s="183" t="s">
        <v>35</v>
      </c>
      <c r="G4778" s="181" t="s">
        <v>7376</v>
      </c>
      <c r="H4778" s="184" t="s">
        <v>7090</v>
      </c>
      <c r="I4778" s="185" t="s">
        <v>190</v>
      </c>
      <c r="J4778" s="181" t="s">
        <v>35</v>
      </c>
      <c r="K4778" s="181" t="s">
        <v>225</v>
      </c>
      <c r="L4778" s="186" t="s">
        <v>225</v>
      </c>
      <c r="M4778" s="187" t="s">
        <v>225</v>
      </c>
      <c r="N4778" s="183" t="s">
        <v>36</v>
      </c>
      <c r="O4778" s="181" t="s">
        <v>7376</v>
      </c>
      <c r="P4778" s="184" t="s">
        <v>7090</v>
      </c>
      <c r="Q4778" s="185" t="s">
        <v>190</v>
      </c>
      <c r="R4778" s="181" t="s">
        <v>35</v>
      </c>
      <c r="S4778" s="181" t="s">
        <v>225</v>
      </c>
      <c r="T4778" s="186" t="s">
        <v>225</v>
      </c>
      <c r="U4778" s="187" t="s">
        <v>225</v>
      </c>
      <c r="V4778" s="188" t="str" cm="1">
        <f t="array" ref="V4778">IF(SUM(LEN(A4778:U4778))=0,"",IF(OR(OR(ISBLANK(E4778),SUM(LEN(B4778),LEN(C4778))=0),AND(NOT(D4778="Unknown"),ISBLANK(I4778)),AND(NOT(N4778="Unknown"),ISBLANK(Q4778))),"Missing Information", INDEX(Table15[Entire Service Line Classification], MATCH(SUMIFS(Table15[Unique ID],Table15[System-Owned Portion],D4778,Table15[If Material Anything Other than "Lead" in Column E,Was Material Ever Previously Lead?],F4778,Table15[Customer-Owned Portion],N4778),Table15[Unique ID],0),0)))</f>
        <v>Non-lead</v>
      </c>
      <c r="W4778" s="189"/>
    </row>
    <row r="4779" spans="1:23" s="190" customFormat="1" ht="56.25" x14ac:dyDescent="0.25">
      <c r="A4779" s="180" t="s">
        <v>225</v>
      </c>
      <c r="B4779" s="181" t="s">
        <v>8421</v>
      </c>
      <c r="C4779" s="182" t="s">
        <v>225</v>
      </c>
      <c r="D4779" s="183" t="s">
        <v>36</v>
      </c>
      <c r="E4779" s="181" t="s">
        <v>35</v>
      </c>
      <c r="F4779" s="183" t="s">
        <v>35</v>
      </c>
      <c r="G4779" s="181" t="s">
        <v>7376</v>
      </c>
      <c r="H4779" s="184" t="s">
        <v>7090</v>
      </c>
      <c r="I4779" s="185" t="s">
        <v>190</v>
      </c>
      <c r="J4779" s="181" t="s">
        <v>35</v>
      </c>
      <c r="K4779" s="181" t="s">
        <v>225</v>
      </c>
      <c r="L4779" s="186" t="s">
        <v>225</v>
      </c>
      <c r="M4779" s="187" t="s">
        <v>225</v>
      </c>
      <c r="N4779" s="183" t="s">
        <v>36</v>
      </c>
      <c r="O4779" s="181" t="s">
        <v>7376</v>
      </c>
      <c r="P4779" s="184" t="s">
        <v>7090</v>
      </c>
      <c r="Q4779" s="185" t="s">
        <v>190</v>
      </c>
      <c r="R4779" s="181" t="s">
        <v>35</v>
      </c>
      <c r="S4779" s="181" t="s">
        <v>225</v>
      </c>
      <c r="T4779" s="186" t="s">
        <v>225</v>
      </c>
      <c r="U4779" s="187" t="s">
        <v>225</v>
      </c>
      <c r="V4779" s="188" t="str" cm="1">
        <f t="array" ref="V4779">IF(SUM(LEN(A4779:U4779))=0,"",IF(OR(OR(ISBLANK(E4779),SUM(LEN(B4779),LEN(C4779))=0),AND(NOT(D4779="Unknown"),ISBLANK(I4779)),AND(NOT(N4779="Unknown"),ISBLANK(Q4779))),"Missing Information", INDEX(Table15[Entire Service Line Classification], MATCH(SUMIFS(Table15[Unique ID],Table15[System-Owned Portion],D4779,Table15[If Material Anything Other than "Lead" in Column E,Was Material Ever Previously Lead?],F4779,Table15[Customer-Owned Portion],N4779),Table15[Unique ID],0),0)))</f>
        <v>Non-lead</v>
      </c>
      <c r="W4779" s="189"/>
    </row>
    <row r="4780" spans="1:23" s="190" customFormat="1" ht="56.25" x14ac:dyDescent="0.25">
      <c r="A4780" s="180" t="s">
        <v>225</v>
      </c>
      <c r="B4780" s="181" t="s">
        <v>8422</v>
      </c>
      <c r="C4780" s="182" t="s">
        <v>225</v>
      </c>
      <c r="D4780" s="183" t="s">
        <v>36</v>
      </c>
      <c r="E4780" s="181" t="s">
        <v>35</v>
      </c>
      <c r="F4780" s="183" t="s">
        <v>35</v>
      </c>
      <c r="G4780" s="181" t="s">
        <v>7376</v>
      </c>
      <c r="H4780" s="184" t="s">
        <v>7090</v>
      </c>
      <c r="I4780" s="185" t="s">
        <v>190</v>
      </c>
      <c r="J4780" s="181" t="s">
        <v>35</v>
      </c>
      <c r="K4780" s="181" t="s">
        <v>225</v>
      </c>
      <c r="L4780" s="186" t="s">
        <v>225</v>
      </c>
      <c r="M4780" s="187" t="s">
        <v>225</v>
      </c>
      <c r="N4780" s="183" t="s">
        <v>36</v>
      </c>
      <c r="O4780" s="181" t="s">
        <v>7376</v>
      </c>
      <c r="P4780" s="184" t="s">
        <v>7090</v>
      </c>
      <c r="Q4780" s="185" t="s">
        <v>190</v>
      </c>
      <c r="R4780" s="181" t="s">
        <v>35</v>
      </c>
      <c r="S4780" s="181" t="s">
        <v>225</v>
      </c>
      <c r="T4780" s="186" t="s">
        <v>225</v>
      </c>
      <c r="U4780" s="187" t="s">
        <v>225</v>
      </c>
      <c r="V4780" s="188" t="str" cm="1">
        <f t="array" ref="V4780">IF(SUM(LEN(A4780:U4780))=0,"",IF(OR(OR(ISBLANK(E4780),SUM(LEN(B4780),LEN(C4780))=0),AND(NOT(D4780="Unknown"),ISBLANK(I4780)),AND(NOT(N4780="Unknown"),ISBLANK(Q4780))),"Missing Information", INDEX(Table15[Entire Service Line Classification], MATCH(SUMIFS(Table15[Unique ID],Table15[System-Owned Portion],D4780,Table15[If Material Anything Other than "Lead" in Column E,Was Material Ever Previously Lead?],F4780,Table15[Customer-Owned Portion],N4780),Table15[Unique ID],0),0)))</f>
        <v>Non-lead</v>
      </c>
      <c r="W4780" s="189"/>
    </row>
    <row r="4781" spans="1:23" s="190" customFormat="1" ht="56.25" x14ac:dyDescent="0.25">
      <c r="A4781" s="180" t="s">
        <v>225</v>
      </c>
      <c r="B4781" s="181" t="s">
        <v>8423</v>
      </c>
      <c r="C4781" s="182" t="s">
        <v>225</v>
      </c>
      <c r="D4781" s="183" t="s">
        <v>36</v>
      </c>
      <c r="E4781" s="181" t="s">
        <v>35</v>
      </c>
      <c r="F4781" s="183" t="s">
        <v>35</v>
      </c>
      <c r="G4781" s="181" t="s">
        <v>7376</v>
      </c>
      <c r="H4781" s="184" t="s">
        <v>7090</v>
      </c>
      <c r="I4781" s="185" t="s">
        <v>190</v>
      </c>
      <c r="J4781" s="181" t="s">
        <v>35</v>
      </c>
      <c r="K4781" s="181" t="s">
        <v>225</v>
      </c>
      <c r="L4781" s="186" t="s">
        <v>225</v>
      </c>
      <c r="M4781" s="187" t="s">
        <v>225</v>
      </c>
      <c r="N4781" s="183" t="s">
        <v>36</v>
      </c>
      <c r="O4781" s="181" t="s">
        <v>7376</v>
      </c>
      <c r="P4781" s="184" t="s">
        <v>7090</v>
      </c>
      <c r="Q4781" s="185" t="s">
        <v>190</v>
      </c>
      <c r="R4781" s="181" t="s">
        <v>35</v>
      </c>
      <c r="S4781" s="181" t="s">
        <v>225</v>
      </c>
      <c r="T4781" s="186" t="s">
        <v>225</v>
      </c>
      <c r="U4781" s="187" t="s">
        <v>225</v>
      </c>
      <c r="V4781" s="188" t="str" cm="1">
        <f t="array" ref="V4781">IF(SUM(LEN(A4781:U4781))=0,"",IF(OR(OR(ISBLANK(E4781),SUM(LEN(B4781),LEN(C4781))=0),AND(NOT(D4781="Unknown"),ISBLANK(I4781)),AND(NOT(N4781="Unknown"),ISBLANK(Q4781))),"Missing Information", INDEX(Table15[Entire Service Line Classification], MATCH(SUMIFS(Table15[Unique ID],Table15[System-Owned Portion],D4781,Table15[If Material Anything Other than "Lead" in Column E,Was Material Ever Previously Lead?],F4781,Table15[Customer-Owned Portion],N4781),Table15[Unique ID],0),0)))</f>
        <v>Non-lead</v>
      </c>
      <c r="W4781" s="189"/>
    </row>
    <row r="4782" spans="1:23" s="190" customFormat="1" ht="56.25" x14ac:dyDescent="0.25">
      <c r="A4782" s="180" t="s">
        <v>225</v>
      </c>
      <c r="B4782" s="181" t="s">
        <v>8424</v>
      </c>
      <c r="C4782" s="182" t="s">
        <v>225</v>
      </c>
      <c r="D4782" s="183" t="s">
        <v>36</v>
      </c>
      <c r="E4782" s="181" t="s">
        <v>35</v>
      </c>
      <c r="F4782" s="183" t="s">
        <v>35</v>
      </c>
      <c r="G4782" s="181" t="s">
        <v>7376</v>
      </c>
      <c r="H4782" s="184" t="s">
        <v>7090</v>
      </c>
      <c r="I4782" s="185" t="s">
        <v>190</v>
      </c>
      <c r="J4782" s="181" t="s">
        <v>35</v>
      </c>
      <c r="K4782" s="181" t="s">
        <v>225</v>
      </c>
      <c r="L4782" s="186" t="s">
        <v>225</v>
      </c>
      <c r="M4782" s="187" t="s">
        <v>225</v>
      </c>
      <c r="N4782" s="183" t="s">
        <v>36</v>
      </c>
      <c r="O4782" s="181" t="s">
        <v>7376</v>
      </c>
      <c r="P4782" s="184" t="s">
        <v>7090</v>
      </c>
      <c r="Q4782" s="185" t="s">
        <v>190</v>
      </c>
      <c r="R4782" s="181" t="s">
        <v>35</v>
      </c>
      <c r="S4782" s="181" t="s">
        <v>225</v>
      </c>
      <c r="T4782" s="186" t="s">
        <v>225</v>
      </c>
      <c r="U4782" s="187" t="s">
        <v>225</v>
      </c>
      <c r="V4782" s="188" t="str" cm="1">
        <f t="array" ref="V4782">IF(SUM(LEN(A4782:U4782))=0,"",IF(OR(OR(ISBLANK(E4782),SUM(LEN(B4782),LEN(C4782))=0),AND(NOT(D4782="Unknown"),ISBLANK(I4782)),AND(NOT(N4782="Unknown"),ISBLANK(Q4782))),"Missing Information", INDEX(Table15[Entire Service Line Classification], MATCH(SUMIFS(Table15[Unique ID],Table15[System-Owned Portion],D4782,Table15[If Material Anything Other than "Lead" in Column E,Was Material Ever Previously Lead?],F4782,Table15[Customer-Owned Portion],N4782),Table15[Unique ID],0),0)))</f>
        <v>Non-lead</v>
      </c>
      <c r="W4782" s="189"/>
    </row>
    <row r="4783" spans="1:23" s="190" customFormat="1" ht="56.25" x14ac:dyDescent="0.25">
      <c r="A4783" s="180" t="s">
        <v>225</v>
      </c>
      <c r="B4783" s="181" t="s">
        <v>8425</v>
      </c>
      <c r="C4783" s="182" t="s">
        <v>225</v>
      </c>
      <c r="D4783" s="183" t="s">
        <v>36</v>
      </c>
      <c r="E4783" s="181" t="s">
        <v>35</v>
      </c>
      <c r="F4783" s="183" t="s">
        <v>35</v>
      </c>
      <c r="G4783" s="181" t="s">
        <v>7376</v>
      </c>
      <c r="H4783" s="184" t="s">
        <v>7090</v>
      </c>
      <c r="I4783" s="185" t="s">
        <v>190</v>
      </c>
      <c r="J4783" s="181" t="s">
        <v>35</v>
      </c>
      <c r="K4783" s="181" t="s">
        <v>225</v>
      </c>
      <c r="L4783" s="186" t="s">
        <v>225</v>
      </c>
      <c r="M4783" s="187" t="s">
        <v>225</v>
      </c>
      <c r="N4783" s="183" t="s">
        <v>36</v>
      </c>
      <c r="O4783" s="181" t="s">
        <v>7376</v>
      </c>
      <c r="P4783" s="184" t="s">
        <v>7090</v>
      </c>
      <c r="Q4783" s="185" t="s">
        <v>190</v>
      </c>
      <c r="R4783" s="181" t="s">
        <v>35</v>
      </c>
      <c r="S4783" s="181" t="s">
        <v>225</v>
      </c>
      <c r="T4783" s="186" t="s">
        <v>225</v>
      </c>
      <c r="U4783" s="187" t="s">
        <v>225</v>
      </c>
      <c r="V4783" s="188" t="str" cm="1">
        <f t="array" ref="V4783">IF(SUM(LEN(A4783:U4783))=0,"",IF(OR(OR(ISBLANK(E4783),SUM(LEN(B4783),LEN(C4783))=0),AND(NOT(D4783="Unknown"),ISBLANK(I4783)),AND(NOT(N4783="Unknown"),ISBLANK(Q4783))),"Missing Information", INDEX(Table15[Entire Service Line Classification], MATCH(SUMIFS(Table15[Unique ID],Table15[System-Owned Portion],D4783,Table15[If Material Anything Other than "Lead" in Column E,Was Material Ever Previously Lead?],F4783,Table15[Customer-Owned Portion],N4783),Table15[Unique ID],0),0)))</f>
        <v>Non-lead</v>
      </c>
      <c r="W4783" s="189"/>
    </row>
    <row r="4784" spans="1:23" s="190" customFormat="1" ht="56.25" x14ac:dyDescent="0.25">
      <c r="A4784" s="180" t="s">
        <v>225</v>
      </c>
      <c r="B4784" s="181" t="s">
        <v>8426</v>
      </c>
      <c r="C4784" s="182" t="s">
        <v>225</v>
      </c>
      <c r="D4784" s="183" t="s">
        <v>36</v>
      </c>
      <c r="E4784" s="181" t="s">
        <v>35</v>
      </c>
      <c r="F4784" s="183" t="s">
        <v>35</v>
      </c>
      <c r="G4784" s="181" t="s">
        <v>7376</v>
      </c>
      <c r="H4784" s="184" t="s">
        <v>7090</v>
      </c>
      <c r="I4784" s="185" t="s">
        <v>190</v>
      </c>
      <c r="J4784" s="181" t="s">
        <v>35</v>
      </c>
      <c r="K4784" s="181" t="s">
        <v>225</v>
      </c>
      <c r="L4784" s="186" t="s">
        <v>225</v>
      </c>
      <c r="M4784" s="187" t="s">
        <v>225</v>
      </c>
      <c r="N4784" s="183" t="s">
        <v>36</v>
      </c>
      <c r="O4784" s="181" t="s">
        <v>7376</v>
      </c>
      <c r="P4784" s="184" t="s">
        <v>7090</v>
      </c>
      <c r="Q4784" s="185" t="s">
        <v>190</v>
      </c>
      <c r="R4784" s="181" t="s">
        <v>35</v>
      </c>
      <c r="S4784" s="181" t="s">
        <v>225</v>
      </c>
      <c r="T4784" s="186" t="s">
        <v>225</v>
      </c>
      <c r="U4784" s="187" t="s">
        <v>225</v>
      </c>
      <c r="V4784" s="188" t="str" cm="1">
        <f t="array" ref="V4784">IF(SUM(LEN(A4784:U4784))=0,"",IF(OR(OR(ISBLANK(E4784),SUM(LEN(B4784),LEN(C4784))=0),AND(NOT(D4784="Unknown"),ISBLANK(I4784)),AND(NOT(N4784="Unknown"),ISBLANK(Q4784))),"Missing Information", INDEX(Table15[Entire Service Line Classification], MATCH(SUMIFS(Table15[Unique ID],Table15[System-Owned Portion],D4784,Table15[If Material Anything Other than "Lead" in Column E,Was Material Ever Previously Lead?],F4784,Table15[Customer-Owned Portion],N4784),Table15[Unique ID],0),0)))</f>
        <v>Non-lead</v>
      </c>
      <c r="W4784" s="189"/>
    </row>
    <row r="4785" spans="1:23" s="190" customFormat="1" ht="56.25" x14ac:dyDescent="0.25">
      <c r="A4785" s="180" t="s">
        <v>225</v>
      </c>
      <c r="B4785" s="181" t="s">
        <v>8427</v>
      </c>
      <c r="C4785" s="182" t="s">
        <v>225</v>
      </c>
      <c r="D4785" s="183" t="s">
        <v>36</v>
      </c>
      <c r="E4785" s="181" t="s">
        <v>35</v>
      </c>
      <c r="F4785" s="183" t="s">
        <v>35</v>
      </c>
      <c r="G4785" s="181" t="s">
        <v>7391</v>
      </c>
      <c r="H4785" s="184" t="s">
        <v>7090</v>
      </c>
      <c r="I4785" s="185" t="s">
        <v>190</v>
      </c>
      <c r="J4785" s="181" t="s">
        <v>35</v>
      </c>
      <c r="K4785" s="181" t="s">
        <v>225</v>
      </c>
      <c r="L4785" s="186" t="s">
        <v>225</v>
      </c>
      <c r="M4785" s="187" t="s">
        <v>225</v>
      </c>
      <c r="N4785" s="183" t="s">
        <v>36</v>
      </c>
      <c r="O4785" s="181" t="s">
        <v>7391</v>
      </c>
      <c r="P4785" s="184" t="s">
        <v>7090</v>
      </c>
      <c r="Q4785" s="185" t="s">
        <v>190</v>
      </c>
      <c r="R4785" s="181" t="s">
        <v>35</v>
      </c>
      <c r="S4785" s="181" t="s">
        <v>225</v>
      </c>
      <c r="T4785" s="186" t="s">
        <v>225</v>
      </c>
      <c r="U4785" s="187" t="s">
        <v>225</v>
      </c>
      <c r="V4785" s="188" t="str" cm="1">
        <f t="array" ref="V4785">IF(SUM(LEN(A4785:U4785))=0,"",IF(OR(OR(ISBLANK(E4785),SUM(LEN(B4785),LEN(C4785))=0),AND(NOT(D4785="Unknown"),ISBLANK(I4785)),AND(NOT(N4785="Unknown"),ISBLANK(Q4785))),"Missing Information", INDEX(Table15[Entire Service Line Classification], MATCH(SUMIFS(Table15[Unique ID],Table15[System-Owned Portion],D4785,Table15[If Material Anything Other than "Lead" in Column E,Was Material Ever Previously Lead?],F4785,Table15[Customer-Owned Portion],N4785),Table15[Unique ID],0),0)))</f>
        <v>Non-lead</v>
      </c>
      <c r="W4785" s="189"/>
    </row>
    <row r="4786" spans="1:23" s="190" customFormat="1" ht="56.25" x14ac:dyDescent="0.25">
      <c r="A4786" s="180" t="s">
        <v>225</v>
      </c>
      <c r="B4786" s="181" t="s">
        <v>8428</v>
      </c>
      <c r="C4786" s="182" t="s">
        <v>225</v>
      </c>
      <c r="D4786" s="183" t="s">
        <v>36</v>
      </c>
      <c r="E4786" s="181" t="s">
        <v>35</v>
      </c>
      <c r="F4786" s="183" t="s">
        <v>35</v>
      </c>
      <c r="G4786" s="181" t="s">
        <v>7391</v>
      </c>
      <c r="H4786" s="184" t="s">
        <v>7090</v>
      </c>
      <c r="I4786" s="185" t="s">
        <v>190</v>
      </c>
      <c r="J4786" s="181" t="s">
        <v>35</v>
      </c>
      <c r="K4786" s="181" t="s">
        <v>225</v>
      </c>
      <c r="L4786" s="186" t="s">
        <v>225</v>
      </c>
      <c r="M4786" s="187" t="s">
        <v>225</v>
      </c>
      <c r="N4786" s="183" t="s">
        <v>36</v>
      </c>
      <c r="O4786" s="181" t="s">
        <v>7391</v>
      </c>
      <c r="P4786" s="184" t="s">
        <v>7090</v>
      </c>
      <c r="Q4786" s="185" t="s">
        <v>190</v>
      </c>
      <c r="R4786" s="181" t="s">
        <v>35</v>
      </c>
      <c r="S4786" s="181" t="s">
        <v>225</v>
      </c>
      <c r="T4786" s="186" t="s">
        <v>225</v>
      </c>
      <c r="U4786" s="187" t="s">
        <v>225</v>
      </c>
      <c r="V4786" s="188" t="str" cm="1">
        <f t="array" ref="V4786">IF(SUM(LEN(A4786:U4786))=0,"",IF(OR(OR(ISBLANK(E4786),SUM(LEN(B4786),LEN(C4786))=0),AND(NOT(D4786="Unknown"),ISBLANK(I4786)),AND(NOT(N4786="Unknown"),ISBLANK(Q4786))),"Missing Information", INDEX(Table15[Entire Service Line Classification], MATCH(SUMIFS(Table15[Unique ID],Table15[System-Owned Portion],D4786,Table15[If Material Anything Other than "Lead" in Column E,Was Material Ever Previously Lead?],F4786,Table15[Customer-Owned Portion],N4786),Table15[Unique ID],0),0)))</f>
        <v>Non-lead</v>
      </c>
      <c r="W4786" s="189"/>
    </row>
    <row r="4787" spans="1:23" s="190" customFormat="1" ht="56.25" x14ac:dyDescent="0.25">
      <c r="A4787" s="180" t="s">
        <v>225</v>
      </c>
      <c r="B4787" s="181" t="s">
        <v>8429</v>
      </c>
      <c r="C4787" s="182" t="s">
        <v>225</v>
      </c>
      <c r="D4787" s="183" t="s">
        <v>36</v>
      </c>
      <c r="E4787" s="181" t="s">
        <v>35</v>
      </c>
      <c r="F4787" s="183" t="s">
        <v>35</v>
      </c>
      <c r="G4787" s="181" t="s">
        <v>7376</v>
      </c>
      <c r="H4787" s="184" t="s">
        <v>7090</v>
      </c>
      <c r="I4787" s="185" t="s">
        <v>190</v>
      </c>
      <c r="J4787" s="181" t="s">
        <v>35</v>
      </c>
      <c r="K4787" s="181" t="s">
        <v>225</v>
      </c>
      <c r="L4787" s="186" t="s">
        <v>225</v>
      </c>
      <c r="M4787" s="187" t="s">
        <v>225</v>
      </c>
      <c r="N4787" s="183" t="s">
        <v>36</v>
      </c>
      <c r="O4787" s="181" t="s">
        <v>7376</v>
      </c>
      <c r="P4787" s="184" t="s">
        <v>7090</v>
      </c>
      <c r="Q4787" s="185" t="s">
        <v>190</v>
      </c>
      <c r="R4787" s="181" t="s">
        <v>35</v>
      </c>
      <c r="S4787" s="181" t="s">
        <v>225</v>
      </c>
      <c r="T4787" s="186" t="s">
        <v>225</v>
      </c>
      <c r="U4787" s="187" t="s">
        <v>225</v>
      </c>
      <c r="V4787" s="188" t="str" cm="1">
        <f t="array" ref="V4787">IF(SUM(LEN(A4787:U4787))=0,"",IF(OR(OR(ISBLANK(E4787),SUM(LEN(B4787),LEN(C4787))=0),AND(NOT(D4787="Unknown"),ISBLANK(I4787)),AND(NOT(N4787="Unknown"),ISBLANK(Q4787))),"Missing Information", INDEX(Table15[Entire Service Line Classification], MATCH(SUMIFS(Table15[Unique ID],Table15[System-Owned Portion],D4787,Table15[If Material Anything Other than "Lead" in Column E,Was Material Ever Previously Lead?],F4787,Table15[Customer-Owned Portion],N4787),Table15[Unique ID],0),0)))</f>
        <v>Non-lead</v>
      </c>
      <c r="W4787" s="189"/>
    </row>
    <row r="4788" spans="1:23" s="190" customFormat="1" ht="56.25" x14ac:dyDescent="0.25">
      <c r="A4788" s="180" t="s">
        <v>225</v>
      </c>
      <c r="B4788" s="181" t="s">
        <v>8430</v>
      </c>
      <c r="C4788" s="182" t="s">
        <v>225</v>
      </c>
      <c r="D4788" s="183" t="s">
        <v>36</v>
      </c>
      <c r="E4788" s="181" t="s">
        <v>35</v>
      </c>
      <c r="F4788" s="183" t="s">
        <v>35</v>
      </c>
      <c r="G4788" s="181" t="s">
        <v>7458</v>
      </c>
      <c r="H4788" s="184" t="s">
        <v>7090</v>
      </c>
      <c r="I4788" s="185" t="s">
        <v>190</v>
      </c>
      <c r="J4788" s="181" t="s">
        <v>35</v>
      </c>
      <c r="K4788" s="181" t="s">
        <v>225</v>
      </c>
      <c r="L4788" s="186" t="s">
        <v>225</v>
      </c>
      <c r="M4788" s="187" t="s">
        <v>225</v>
      </c>
      <c r="N4788" s="183" t="s">
        <v>36</v>
      </c>
      <c r="O4788" s="181" t="s">
        <v>7458</v>
      </c>
      <c r="P4788" s="184" t="s">
        <v>7090</v>
      </c>
      <c r="Q4788" s="185" t="s">
        <v>190</v>
      </c>
      <c r="R4788" s="181" t="s">
        <v>35</v>
      </c>
      <c r="S4788" s="181" t="s">
        <v>225</v>
      </c>
      <c r="T4788" s="186" t="s">
        <v>225</v>
      </c>
      <c r="U4788" s="187" t="s">
        <v>225</v>
      </c>
      <c r="V4788" s="188" t="str" cm="1">
        <f t="array" ref="V4788">IF(SUM(LEN(A4788:U4788))=0,"",IF(OR(OR(ISBLANK(E4788),SUM(LEN(B4788),LEN(C4788))=0),AND(NOT(D4788="Unknown"),ISBLANK(I4788)),AND(NOT(N4788="Unknown"),ISBLANK(Q4788))),"Missing Information", INDEX(Table15[Entire Service Line Classification], MATCH(SUMIFS(Table15[Unique ID],Table15[System-Owned Portion],D4788,Table15[If Material Anything Other than "Lead" in Column E,Was Material Ever Previously Lead?],F4788,Table15[Customer-Owned Portion],N4788),Table15[Unique ID],0),0)))</f>
        <v>Non-lead</v>
      </c>
      <c r="W4788" s="189"/>
    </row>
    <row r="4789" spans="1:23" s="190" customFormat="1" ht="56.25" x14ac:dyDescent="0.25">
      <c r="A4789" s="180" t="s">
        <v>225</v>
      </c>
      <c r="B4789" s="181" t="s">
        <v>8431</v>
      </c>
      <c r="C4789" s="182" t="s">
        <v>225</v>
      </c>
      <c r="D4789" s="183" t="s">
        <v>36</v>
      </c>
      <c r="E4789" s="181" t="s">
        <v>35</v>
      </c>
      <c r="F4789" s="183" t="s">
        <v>35</v>
      </c>
      <c r="G4789" s="181" t="s">
        <v>7391</v>
      </c>
      <c r="H4789" s="184" t="s">
        <v>7090</v>
      </c>
      <c r="I4789" s="185" t="s">
        <v>190</v>
      </c>
      <c r="J4789" s="181" t="s">
        <v>35</v>
      </c>
      <c r="K4789" s="181" t="s">
        <v>225</v>
      </c>
      <c r="L4789" s="186" t="s">
        <v>225</v>
      </c>
      <c r="M4789" s="187" t="s">
        <v>225</v>
      </c>
      <c r="N4789" s="183" t="s">
        <v>36</v>
      </c>
      <c r="O4789" s="181" t="s">
        <v>7391</v>
      </c>
      <c r="P4789" s="184" t="s">
        <v>7090</v>
      </c>
      <c r="Q4789" s="185" t="s">
        <v>190</v>
      </c>
      <c r="R4789" s="181" t="s">
        <v>35</v>
      </c>
      <c r="S4789" s="181" t="s">
        <v>225</v>
      </c>
      <c r="T4789" s="186" t="s">
        <v>225</v>
      </c>
      <c r="U4789" s="187" t="s">
        <v>225</v>
      </c>
      <c r="V4789" s="188" t="str" cm="1">
        <f t="array" ref="V4789">IF(SUM(LEN(A4789:U4789))=0,"",IF(OR(OR(ISBLANK(E4789),SUM(LEN(B4789),LEN(C4789))=0),AND(NOT(D4789="Unknown"),ISBLANK(I4789)),AND(NOT(N4789="Unknown"),ISBLANK(Q4789))),"Missing Information", INDEX(Table15[Entire Service Line Classification], MATCH(SUMIFS(Table15[Unique ID],Table15[System-Owned Portion],D4789,Table15[If Material Anything Other than "Lead" in Column E,Was Material Ever Previously Lead?],F4789,Table15[Customer-Owned Portion],N4789),Table15[Unique ID],0),0)))</f>
        <v>Non-lead</v>
      </c>
      <c r="W4789" s="189"/>
    </row>
    <row r="4790" spans="1:23" s="190" customFormat="1" ht="56.25" x14ac:dyDescent="0.25">
      <c r="A4790" s="180" t="s">
        <v>225</v>
      </c>
      <c r="B4790" s="181" t="s">
        <v>8432</v>
      </c>
      <c r="C4790" s="182" t="s">
        <v>225</v>
      </c>
      <c r="D4790" s="183" t="s">
        <v>36</v>
      </c>
      <c r="E4790" s="181" t="s">
        <v>35</v>
      </c>
      <c r="F4790" s="183" t="s">
        <v>35</v>
      </c>
      <c r="G4790" s="181" t="s">
        <v>7391</v>
      </c>
      <c r="H4790" s="184" t="s">
        <v>7090</v>
      </c>
      <c r="I4790" s="185" t="s">
        <v>190</v>
      </c>
      <c r="J4790" s="181" t="s">
        <v>35</v>
      </c>
      <c r="K4790" s="181" t="s">
        <v>225</v>
      </c>
      <c r="L4790" s="186" t="s">
        <v>225</v>
      </c>
      <c r="M4790" s="187" t="s">
        <v>225</v>
      </c>
      <c r="N4790" s="183" t="s">
        <v>36</v>
      </c>
      <c r="O4790" s="181" t="s">
        <v>7391</v>
      </c>
      <c r="P4790" s="184" t="s">
        <v>7090</v>
      </c>
      <c r="Q4790" s="185" t="s">
        <v>190</v>
      </c>
      <c r="R4790" s="181" t="s">
        <v>35</v>
      </c>
      <c r="S4790" s="181" t="s">
        <v>225</v>
      </c>
      <c r="T4790" s="186" t="s">
        <v>225</v>
      </c>
      <c r="U4790" s="187" t="s">
        <v>225</v>
      </c>
      <c r="V4790" s="188" t="str" cm="1">
        <f t="array" ref="V4790">IF(SUM(LEN(A4790:U4790))=0,"",IF(OR(OR(ISBLANK(E4790),SUM(LEN(B4790),LEN(C4790))=0),AND(NOT(D4790="Unknown"),ISBLANK(I4790)),AND(NOT(N4790="Unknown"),ISBLANK(Q4790))),"Missing Information", INDEX(Table15[Entire Service Line Classification], MATCH(SUMIFS(Table15[Unique ID],Table15[System-Owned Portion],D4790,Table15[If Material Anything Other than "Lead" in Column E,Was Material Ever Previously Lead?],F4790,Table15[Customer-Owned Portion],N4790),Table15[Unique ID],0),0)))</f>
        <v>Non-lead</v>
      </c>
      <c r="W4790" s="189"/>
    </row>
    <row r="4791" spans="1:23" s="190" customFormat="1" ht="56.25" x14ac:dyDescent="0.25">
      <c r="A4791" s="180" t="s">
        <v>225</v>
      </c>
      <c r="B4791" s="181" t="s">
        <v>8433</v>
      </c>
      <c r="C4791" s="182" t="s">
        <v>225</v>
      </c>
      <c r="D4791" s="183" t="s">
        <v>36</v>
      </c>
      <c r="E4791" s="181" t="s">
        <v>35</v>
      </c>
      <c r="F4791" s="183" t="s">
        <v>35</v>
      </c>
      <c r="G4791" s="181" t="s">
        <v>7391</v>
      </c>
      <c r="H4791" s="184" t="s">
        <v>7090</v>
      </c>
      <c r="I4791" s="185" t="s">
        <v>190</v>
      </c>
      <c r="J4791" s="181" t="s">
        <v>35</v>
      </c>
      <c r="K4791" s="181" t="s">
        <v>225</v>
      </c>
      <c r="L4791" s="186" t="s">
        <v>225</v>
      </c>
      <c r="M4791" s="187" t="s">
        <v>225</v>
      </c>
      <c r="N4791" s="183" t="s">
        <v>36</v>
      </c>
      <c r="O4791" s="181" t="s">
        <v>7391</v>
      </c>
      <c r="P4791" s="184" t="s">
        <v>7090</v>
      </c>
      <c r="Q4791" s="185" t="s">
        <v>190</v>
      </c>
      <c r="R4791" s="181" t="s">
        <v>35</v>
      </c>
      <c r="S4791" s="181" t="s">
        <v>225</v>
      </c>
      <c r="T4791" s="186" t="s">
        <v>225</v>
      </c>
      <c r="U4791" s="187" t="s">
        <v>225</v>
      </c>
      <c r="V4791" s="188" t="str" cm="1">
        <f t="array" ref="V4791">IF(SUM(LEN(A4791:U4791))=0,"",IF(OR(OR(ISBLANK(E4791),SUM(LEN(B4791),LEN(C4791))=0),AND(NOT(D4791="Unknown"),ISBLANK(I4791)),AND(NOT(N4791="Unknown"),ISBLANK(Q4791))),"Missing Information", INDEX(Table15[Entire Service Line Classification], MATCH(SUMIFS(Table15[Unique ID],Table15[System-Owned Portion],D4791,Table15[If Material Anything Other than "Lead" in Column E,Was Material Ever Previously Lead?],F4791,Table15[Customer-Owned Portion],N4791),Table15[Unique ID],0),0)))</f>
        <v>Non-lead</v>
      </c>
      <c r="W4791" s="189"/>
    </row>
    <row r="4792" spans="1:23" s="190" customFormat="1" ht="56.25" x14ac:dyDescent="0.25">
      <c r="A4792" s="180" t="s">
        <v>225</v>
      </c>
      <c r="B4792" s="181" t="s">
        <v>8434</v>
      </c>
      <c r="C4792" s="182" t="s">
        <v>225</v>
      </c>
      <c r="D4792" s="183" t="s">
        <v>36</v>
      </c>
      <c r="E4792" s="181" t="s">
        <v>35</v>
      </c>
      <c r="F4792" s="183" t="s">
        <v>35</v>
      </c>
      <c r="G4792" s="181" t="s">
        <v>7391</v>
      </c>
      <c r="H4792" s="184" t="s">
        <v>7090</v>
      </c>
      <c r="I4792" s="185" t="s">
        <v>190</v>
      </c>
      <c r="J4792" s="181" t="s">
        <v>35</v>
      </c>
      <c r="K4792" s="181" t="s">
        <v>225</v>
      </c>
      <c r="L4792" s="186" t="s">
        <v>225</v>
      </c>
      <c r="M4792" s="187" t="s">
        <v>225</v>
      </c>
      <c r="N4792" s="183" t="s">
        <v>36</v>
      </c>
      <c r="O4792" s="181" t="s">
        <v>7391</v>
      </c>
      <c r="P4792" s="184" t="s">
        <v>7090</v>
      </c>
      <c r="Q4792" s="185" t="s">
        <v>190</v>
      </c>
      <c r="R4792" s="181" t="s">
        <v>35</v>
      </c>
      <c r="S4792" s="181" t="s">
        <v>225</v>
      </c>
      <c r="T4792" s="186" t="s">
        <v>225</v>
      </c>
      <c r="U4792" s="187" t="s">
        <v>225</v>
      </c>
      <c r="V4792" s="188" t="str" cm="1">
        <f t="array" ref="V4792">IF(SUM(LEN(A4792:U4792))=0,"",IF(OR(OR(ISBLANK(E4792),SUM(LEN(B4792),LEN(C4792))=0),AND(NOT(D4792="Unknown"),ISBLANK(I4792)),AND(NOT(N4792="Unknown"),ISBLANK(Q4792))),"Missing Information", INDEX(Table15[Entire Service Line Classification], MATCH(SUMIFS(Table15[Unique ID],Table15[System-Owned Portion],D4792,Table15[If Material Anything Other than "Lead" in Column E,Was Material Ever Previously Lead?],F4792,Table15[Customer-Owned Portion],N4792),Table15[Unique ID],0),0)))</f>
        <v>Non-lead</v>
      </c>
      <c r="W4792" s="189"/>
    </row>
    <row r="4793" spans="1:23" s="190" customFormat="1" ht="56.25" x14ac:dyDescent="0.25">
      <c r="A4793" s="180" t="s">
        <v>225</v>
      </c>
      <c r="B4793" s="181" t="s">
        <v>8435</v>
      </c>
      <c r="C4793" s="182" t="s">
        <v>225</v>
      </c>
      <c r="D4793" s="183" t="s">
        <v>36</v>
      </c>
      <c r="E4793" s="181" t="s">
        <v>35</v>
      </c>
      <c r="F4793" s="183" t="s">
        <v>35</v>
      </c>
      <c r="G4793" s="181" t="s">
        <v>7376</v>
      </c>
      <c r="H4793" s="184" t="s">
        <v>7090</v>
      </c>
      <c r="I4793" s="185" t="s">
        <v>190</v>
      </c>
      <c r="J4793" s="181" t="s">
        <v>35</v>
      </c>
      <c r="K4793" s="181" t="s">
        <v>225</v>
      </c>
      <c r="L4793" s="186" t="s">
        <v>225</v>
      </c>
      <c r="M4793" s="187" t="s">
        <v>225</v>
      </c>
      <c r="N4793" s="183" t="s">
        <v>36</v>
      </c>
      <c r="O4793" s="181" t="s">
        <v>7376</v>
      </c>
      <c r="P4793" s="184" t="s">
        <v>7090</v>
      </c>
      <c r="Q4793" s="185" t="s">
        <v>190</v>
      </c>
      <c r="R4793" s="181" t="s">
        <v>35</v>
      </c>
      <c r="S4793" s="181" t="s">
        <v>225</v>
      </c>
      <c r="T4793" s="186" t="s">
        <v>225</v>
      </c>
      <c r="U4793" s="187" t="s">
        <v>225</v>
      </c>
      <c r="V4793" s="188" t="str" cm="1">
        <f t="array" ref="V4793">IF(SUM(LEN(A4793:U4793))=0,"",IF(OR(OR(ISBLANK(E4793),SUM(LEN(B4793),LEN(C4793))=0),AND(NOT(D4793="Unknown"),ISBLANK(I4793)),AND(NOT(N4793="Unknown"),ISBLANK(Q4793))),"Missing Information", INDEX(Table15[Entire Service Line Classification], MATCH(SUMIFS(Table15[Unique ID],Table15[System-Owned Portion],D4793,Table15[If Material Anything Other than "Lead" in Column E,Was Material Ever Previously Lead?],F4793,Table15[Customer-Owned Portion],N4793),Table15[Unique ID],0),0)))</f>
        <v>Non-lead</v>
      </c>
      <c r="W4793" s="189"/>
    </row>
    <row r="4794" spans="1:23" s="190" customFormat="1" ht="56.25" x14ac:dyDescent="0.25">
      <c r="A4794" s="180" t="s">
        <v>225</v>
      </c>
      <c r="B4794" s="181" t="s">
        <v>8436</v>
      </c>
      <c r="C4794" s="182" t="s">
        <v>225</v>
      </c>
      <c r="D4794" s="183" t="s">
        <v>36</v>
      </c>
      <c r="E4794" s="181" t="s">
        <v>35</v>
      </c>
      <c r="F4794" s="183" t="s">
        <v>35</v>
      </c>
      <c r="G4794" s="181" t="s">
        <v>7388</v>
      </c>
      <c r="H4794" s="184" t="s">
        <v>7090</v>
      </c>
      <c r="I4794" s="185" t="s">
        <v>190</v>
      </c>
      <c r="J4794" s="181" t="s">
        <v>35</v>
      </c>
      <c r="K4794" s="181" t="s">
        <v>225</v>
      </c>
      <c r="L4794" s="186" t="s">
        <v>225</v>
      </c>
      <c r="M4794" s="187" t="s">
        <v>225</v>
      </c>
      <c r="N4794" s="183" t="s">
        <v>36</v>
      </c>
      <c r="O4794" s="181" t="s">
        <v>7388</v>
      </c>
      <c r="P4794" s="184" t="s">
        <v>7090</v>
      </c>
      <c r="Q4794" s="185" t="s">
        <v>190</v>
      </c>
      <c r="R4794" s="181" t="s">
        <v>35</v>
      </c>
      <c r="S4794" s="181" t="s">
        <v>225</v>
      </c>
      <c r="T4794" s="186" t="s">
        <v>225</v>
      </c>
      <c r="U4794" s="187" t="s">
        <v>225</v>
      </c>
      <c r="V4794" s="188" t="str" cm="1">
        <f t="array" ref="V4794">IF(SUM(LEN(A4794:U4794))=0,"",IF(OR(OR(ISBLANK(E4794),SUM(LEN(B4794),LEN(C4794))=0),AND(NOT(D4794="Unknown"),ISBLANK(I4794)),AND(NOT(N4794="Unknown"),ISBLANK(Q4794))),"Missing Information", INDEX(Table15[Entire Service Line Classification], MATCH(SUMIFS(Table15[Unique ID],Table15[System-Owned Portion],D4794,Table15[If Material Anything Other than "Lead" in Column E,Was Material Ever Previously Lead?],F4794,Table15[Customer-Owned Portion],N4794),Table15[Unique ID],0),0)))</f>
        <v>Non-lead</v>
      </c>
      <c r="W4794" s="189"/>
    </row>
    <row r="4795" spans="1:23" s="190" customFormat="1" ht="56.25" x14ac:dyDescent="0.25">
      <c r="A4795" s="180" t="s">
        <v>225</v>
      </c>
      <c r="B4795" s="181" t="s">
        <v>8437</v>
      </c>
      <c r="C4795" s="182" t="s">
        <v>225</v>
      </c>
      <c r="D4795" s="183" t="s">
        <v>36</v>
      </c>
      <c r="E4795" s="181" t="s">
        <v>35</v>
      </c>
      <c r="F4795" s="183" t="s">
        <v>35</v>
      </c>
      <c r="G4795" s="181" t="s">
        <v>7376</v>
      </c>
      <c r="H4795" s="184" t="s">
        <v>7090</v>
      </c>
      <c r="I4795" s="185" t="s">
        <v>190</v>
      </c>
      <c r="J4795" s="181" t="s">
        <v>35</v>
      </c>
      <c r="K4795" s="181" t="s">
        <v>225</v>
      </c>
      <c r="L4795" s="186" t="s">
        <v>225</v>
      </c>
      <c r="M4795" s="187" t="s">
        <v>225</v>
      </c>
      <c r="N4795" s="183" t="s">
        <v>36</v>
      </c>
      <c r="O4795" s="181" t="s">
        <v>7376</v>
      </c>
      <c r="P4795" s="184" t="s">
        <v>7090</v>
      </c>
      <c r="Q4795" s="185" t="s">
        <v>190</v>
      </c>
      <c r="R4795" s="181" t="s">
        <v>35</v>
      </c>
      <c r="S4795" s="181" t="s">
        <v>225</v>
      </c>
      <c r="T4795" s="186" t="s">
        <v>225</v>
      </c>
      <c r="U4795" s="187" t="s">
        <v>225</v>
      </c>
      <c r="V4795" s="188" t="str" cm="1">
        <f t="array" ref="V4795">IF(SUM(LEN(A4795:U4795))=0,"",IF(OR(OR(ISBLANK(E4795),SUM(LEN(B4795),LEN(C4795))=0),AND(NOT(D4795="Unknown"),ISBLANK(I4795)),AND(NOT(N4795="Unknown"),ISBLANK(Q4795))),"Missing Information", INDEX(Table15[Entire Service Line Classification], MATCH(SUMIFS(Table15[Unique ID],Table15[System-Owned Portion],D4795,Table15[If Material Anything Other than "Lead" in Column E,Was Material Ever Previously Lead?],F4795,Table15[Customer-Owned Portion],N4795),Table15[Unique ID],0),0)))</f>
        <v>Non-lead</v>
      </c>
      <c r="W4795" s="189"/>
    </row>
    <row r="4796" spans="1:23" s="190" customFormat="1" ht="56.25" x14ac:dyDescent="0.25">
      <c r="A4796" s="180" t="s">
        <v>225</v>
      </c>
      <c r="B4796" s="181" t="s">
        <v>8438</v>
      </c>
      <c r="C4796" s="182" t="s">
        <v>225</v>
      </c>
      <c r="D4796" s="183" t="s">
        <v>36</v>
      </c>
      <c r="E4796" s="181" t="s">
        <v>35</v>
      </c>
      <c r="F4796" s="183" t="s">
        <v>35</v>
      </c>
      <c r="G4796" s="181" t="s">
        <v>7388</v>
      </c>
      <c r="H4796" s="184" t="s">
        <v>7090</v>
      </c>
      <c r="I4796" s="185" t="s">
        <v>190</v>
      </c>
      <c r="J4796" s="181" t="s">
        <v>35</v>
      </c>
      <c r="K4796" s="181" t="s">
        <v>225</v>
      </c>
      <c r="L4796" s="186" t="s">
        <v>225</v>
      </c>
      <c r="M4796" s="187" t="s">
        <v>225</v>
      </c>
      <c r="N4796" s="183" t="s">
        <v>36</v>
      </c>
      <c r="O4796" s="181" t="s">
        <v>7388</v>
      </c>
      <c r="P4796" s="184" t="s">
        <v>7090</v>
      </c>
      <c r="Q4796" s="185" t="s">
        <v>190</v>
      </c>
      <c r="R4796" s="181" t="s">
        <v>35</v>
      </c>
      <c r="S4796" s="181" t="s">
        <v>225</v>
      </c>
      <c r="T4796" s="186" t="s">
        <v>225</v>
      </c>
      <c r="U4796" s="187" t="s">
        <v>225</v>
      </c>
      <c r="V4796" s="188" t="str" cm="1">
        <f t="array" ref="V4796">IF(SUM(LEN(A4796:U4796))=0,"",IF(OR(OR(ISBLANK(E4796),SUM(LEN(B4796),LEN(C4796))=0),AND(NOT(D4796="Unknown"),ISBLANK(I4796)),AND(NOT(N4796="Unknown"),ISBLANK(Q4796))),"Missing Information", INDEX(Table15[Entire Service Line Classification], MATCH(SUMIFS(Table15[Unique ID],Table15[System-Owned Portion],D4796,Table15[If Material Anything Other than "Lead" in Column E,Was Material Ever Previously Lead?],F4796,Table15[Customer-Owned Portion],N4796),Table15[Unique ID],0),0)))</f>
        <v>Non-lead</v>
      </c>
      <c r="W4796" s="189"/>
    </row>
    <row r="4797" spans="1:23" s="190" customFormat="1" ht="56.25" x14ac:dyDescent="0.25">
      <c r="A4797" s="180" t="s">
        <v>225</v>
      </c>
      <c r="B4797" s="181" t="s">
        <v>8439</v>
      </c>
      <c r="C4797" s="182" t="s">
        <v>225</v>
      </c>
      <c r="D4797" s="183" t="s">
        <v>36</v>
      </c>
      <c r="E4797" s="181" t="s">
        <v>35</v>
      </c>
      <c r="F4797" s="183" t="s">
        <v>35</v>
      </c>
      <c r="G4797" s="181" t="s">
        <v>7376</v>
      </c>
      <c r="H4797" s="184" t="s">
        <v>7090</v>
      </c>
      <c r="I4797" s="185" t="s">
        <v>190</v>
      </c>
      <c r="J4797" s="181" t="s">
        <v>35</v>
      </c>
      <c r="K4797" s="181" t="s">
        <v>225</v>
      </c>
      <c r="L4797" s="186" t="s">
        <v>225</v>
      </c>
      <c r="M4797" s="187" t="s">
        <v>225</v>
      </c>
      <c r="N4797" s="183" t="s">
        <v>36</v>
      </c>
      <c r="O4797" s="181" t="s">
        <v>7376</v>
      </c>
      <c r="P4797" s="184" t="s">
        <v>7090</v>
      </c>
      <c r="Q4797" s="185" t="s">
        <v>190</v>
      </c>
      <c r="R4797" s="181" t="s">
        <v>35</v>
      </c>
      <c r="S4797" s="181" t="s">
        <v>225</v>
      </c>
      <c r="T4797" s="186" t="s">
        <v>225</v>
      </c>
      <c r="U4797" s="187" t="s">
        <v>225</v>
      </c>
      <c r="V4797" s="188" t="str" cm="1">
        <f t="array" ref="V4797">IF(SUM(LEN(A4797:U4797))=0,"",IF(OR(OR(ISBLANK(E4797),SUM(LEN(B4797),LEN(C4797))=0),AND(NOT(D4797="Unknown"),ISBLANK(I4797)),AND(NOT(N4797="Unknown"),ISBLANK(Q4797))),"Missing Information", INDEX(Table15[Entire Service Line Classification], MATCH(SUMIFS(Table15[Unique ID],Table15[System-Owned Portion],D4797,Table15[If Material Anything Other than "Lead" in Column E,Was Material Ever Previously Lead?],F4797,Table15[Customer-Owned Portion],N4797),Table15[Unique ID],0),0)))</f>
        <v>Non-lead</v>
      </c>
      <c r="W4797" s="189"/>
    </row>
    <row r="4798" spans="1:23" s="190" customFormat="1" ht="56.25" x14ac:dyDescent="0.25">
      <c r="A4798" s="180" t="s">
        <v>225</v>
      </c>
      <c r="B4798" s="181" t="s">
        <v>8440</v>
      </c>
      <c r="C4798" s="182" t="s">
        <v>225</v>
      </c>
      <c r="D4798" s="183" t="s">
        <v>36</v>
      </c>
      <c r="E4798" s="181" t="s">
        <v>35</v>
      </c>
      <c r="F4798" s="183" t="s">
        <v>35</v>
      </c>
      <c r="G4798" s="181" t="s">
        <v>7376</v>
      </c>
      <c r="H4798" s="184" t="s">
        <v>7090</v>
      </c>
      <c r="I4798" s="185" t="s">
        <v>190</v>
      </c>
      <c r="J4798" s="181" t="s">
        <v>35</v>
      </c>
      <c r="K4798" s="181" t="s">
        <v>225</v>
      </c>
      <c r="L4798" s="186" t="s">
        <v>225</v>
      </c>
      <c r="M4798" s="187" t="s">
        <v>225</v>
      </c>
      <c r="N4798" s="183" t="s">
        <v>36</v>
      </c>
      <c r="O4798" s="181" t="s">
        <v>7376</v>
      </c>
      <c r="P4798" s="184" t="s">
        <v>7090</v>
      </c>
      <c r="Q4798" s="185" t="s">
        <v>190</v>
      </c>
      <c r="R4798" s="181" t="s">
        <v>35</v>
      </c>
      <c r="S4798" s="181" t="s">
        <v>225</v>
      </c>
      <c r="T4798" s="186" t="s">
        <v>225</v>
      </c>
      <c r="U4798" s="187" t="s">
        <v>225</v>
      </c>
      <c r="V4798" s="188" t="str" cm="1">
        <f t="array" ref="V4798">IF(SUM(LEN(A4798:U4798))=0,"",IF(OR(OR(ISBLANK(E4798),SUM(LEN(B4798),LEN(C4798))=0),AND(NOT(D4798="Unknown"),ISBLANK(I4798)),AND(NOT(N4798="Unknown"),ISBLANK(Q4798))),"Missing Information", INDEX(Table15[Entire Service Line Classification], MATCH(SUMIFS(Table15[Unique ID],Table15[System-Owned Portion],D4798,Table15[If Material Anything Other than "Lead" in Column E,Was Material Ever Previously Lead?],F4798,Table15[Customer-Owned Portion],N4798),Table15[Unique ID],0),0)))</f>
        <v>Non-lead</v>
      </c>
      <c r="W4798" s="189"/>
    </row>
    <row r="4799" spans="1:23" s="190" customFormat="1" ht="56.25" x14ac:dyDescent="0.25">
      <c r="A4799" s="180" t="s">
        <v>225</v>
      </c>
      <c r="B4799" s="181" t="s">
        <v>8441</v>
      </c>
      <c r="C4799" s="182" t="s">
        <v>225</v>
      </c>
      <c r="D4799" s="183" t="s">
        <v>36</v>
      </c>
      <c r="E4799" s="181" t="s">
        <v>35</v>
      </c>
      <c r="F4799" s="183" t="s">
        <v>35</v>
      </c>
      <c r="G4799" s="181" t="s">
        <v>7350</v>
      </c>
      <c r="H4799" s="184" t="s">
        <v>7090</v>
      </c>
      <c r="I4799" s="185" t="s">
        <v>190</v>
      </c>
      <c r="J4799" s="181" t="s">
        <v>35</v>
      </c>
      <c r="K4799" s="181" t="s">
        <v>225</v>
      </c>
      <c r="L4799" s="186" t="s">
        <v>225</v>
      </c>
      <c r="M4799" s="187" t="s">
        <v>225</v>
      </c>
      <c r="N4799" s="183" t="s">
        <v>36</v>
      </c>
      <c r="O4799" s="181" t="s">
        <v>7350</v>
      </c>
      <c r="P4799" s="184" t="s">
        <v>7090</v>
      </c>
      <c r="Q4799" s="185" t="s">
        <v>190</v>
      </c>
      <c r="R4799" s="181" t="s">
        <v>35</v>
      </c>
      <c r="S4799" s="181" t="s">
        <v>225</v>
      </c>
      <c r="T4799" s="186" t="s">
        <v>225</v>
      </c>
      <c r="U4799" s="187" t="s">
        <v>225</v>
      </c>
      <c r="V4799" s="188" t="str" cm="1">
        <f t="array" ref="V4799">IF(SUM(LEN(A4799:U4799))=0,"",IF(OR(OR(ISBLANK(E4799),SUM(LEN(B4799),LEN(C4799))=0),AND(NOT(D4799="Unknown"),ISBLANK(I4799)),AND(NOT(N4799="Unknown"),ISBLANK(Q4799))),"Missing Information", INDEX(Table15[Entire Service Line Classification], MATCH(SUMIFS(Table15[Unique ID],Table15[System-Owned Portion],D4799,Table15[If Material Anything Other than "Lead" in Column E,Was Material Ever Previously Lead?],F4799,Table15[Customer-Owned Portion],N4799),Table15[Unique ID],0),0)))</f>
        <v>Non-lead</v>
      </c>
      <c r="W4799" s="189"/>
    </row>
    <row r="4800" spans="1:23" s="190" customFormat="1" ht="56.25" x14ac:dyDescent="0.25">
      <c r="A4800" s="180" t="s">
        <v>225</v>
      </c>
      <c r="B4800" s="181" t="s">
        <v>8442</v>
      </c>
      <c r="C4800" s="182" t="s">
        <v>225</v>
      </c>
      <c r="D4800" s="183" t="s">
        <v>36</v>
      </c>
      <c r="E4800" s="181" t="s">
        <v>35</v>
      </c>
      <c r="F4800" s="183" t="s">
        <v>35</v>
      </c>
      <c r="G4800" s="181" t="s">
        <v>7350</v>
      </c>
      <c r="H4800" s="184" t="s">
        <v>7090</v>
      </c>
      <c r="I4800" s="185" t="s">
        <v>190</v>
      </c>
      <c r="J4800" s="181" t="s">
        <v>35</v>
      </c>
      <c r="K4800" s="181" t="s">
        <v>225</v>
      </c>
      <c r="L4800" s="186" t="s">
        <v>225</v>
      </c>
      <c r="M4800" s="187" t="s">
        <v>225</v>
      </c>
      <c r="N4800" s="183" t="s">
        <v>36</v>
      </c>
      <c r="O4800" s="181" t="s">
        <v>7350</v>
      </c>
      <c r="P4800" s="184" t="s">
        <v>7090</v>
      </c>
      <c r="Q4800" s="185" t="s">
        <v>190</v>
      </c>
      <c r="R4800" s="181" t="s">
        <v>35</v>
      </c>
      <c r="S4800" s="181" t="s">
        <v>225</v>
      </c>
      <c r="T4800" s="186" t="s">
        <v>225</v>
      </c>
      <c r="U4800" s="187" t="s">
        <v>225</v>
      </c>
      <c r="V4800" s="188" t="str" cm="1">
        <f t="array" ref="V4800">IF(SUM(LEN(A4800:U4800))=0,"",IF(OR(OR(ISBLANK(E4800),SUM(LEN(B4800),LEN(C4800))=0),AND(NOT(D4800="Unknown"),ISBLANK(I4800)),AND(NOT(N4800="Unknown"),ISBLANK(Q4800))),"Missing Information", INDEX(Table15[Entire Service Line Classification], MATCH(SUMIFS(Table15[Unique ID],Table15[System-Owned Portion],D4800,Table15[If Material Anything Other than "Lead" in Column E,Was Material Ever Previously Lead?],F4800,Table15[Customer-Owned Portion],N4800),Table15[Unique ID],0),0)))</f>
        <v>Non-lead</v>
      </c>
      <c r="W4800" s="189"/>
    </row>
    <row r="4801" spans="1:23" s="190" customFormat="1" ht="56.25" x14ac:dyDescent="0.25">
      <c r="A4801" s="180" t="s">
        <v>225</v>
      </c>
      <c r="B4801" s="181" t="s">
        <v>8443</v>
      </c>
      <c r="C4801" s="182" t="s">
        <v>225</v>
      </c>
      <c r="D4801" s="183" t="s">
        <v>36</v>
      </c>
      <c r="E4801" s="181" t="s">
        <v>35</v>
      </c>
      <c r="F4801" s="183" t="s">
        <v>35</v>
      </c>
      <c r="G4801" s="181" t="s">
        <v>7350</v>
      </c>
      <c r="H4801" s="184" t="s">
        <v>7090</v>
      </c>
      <c r="I4801" s="185" t="s">
        <v>190</v>
      </c>
      <c r="J4801" s="181" t="s">
        <v>35</v>
      </c>
      <c r="K4801" s="181" t="s">
        <v>225</v>
      </c>
      <c r="L4801" s="186" t="s">
        <v>225</v>
      </c>
      <c r="M4801" s="187" t="s">
        <v>225</v>
      </c>
      <c r="N4801" s="183" t="s">
        <v>36</v>
      </c>
      <c r="O4801" s="181" t="s">
        <v>7350</v>
      </c>
      <c r="P4801" s="184" t="s">
        <v>7090</v>
      </c>
      <c r="Q4801" s="185" t="s">
        <v>190</v>
      </c>
      <c r="R4801" s="181" t="s">
        <v>35</v>
      </c>
      <c r="S4801" s="181" t="s">
        <v>225</v>
      </c>
      <c r="T4801" s="186" t="s">
        <v>225</v>
      </c>
      <c r="U4801" s="187" t="s">
        <v>225</v>
      </c>
      <c r="V4801" s="188" t="str" cm="1">
        <f t="array" ref="V4801">IF(SUM(LEN(A4801:U4801))=0,"",IF(OR(OR(ISBLANK(E4801),SUM(LEN(B4801),LEN(C4801))=0),AND(NOT(D4801="Unknown"),ISBLANK(I4801)),AND(NOT(N4801="Unknown"),ISBLANK(Q4801))),"Missing Information", INDEX(Table15[Entire Service Line Classification], MATCH(SUMIFS(Table15[Unique ID],Table15[System-Owned Portion],D4801,Table15[If Material Anything Other than "Lead" in Column E,Was Material Ever Previously Lead?],F4801,Table15[Customer-Owned Portion],N4801),Table15[Unique ID],0),0)))</f>
        <v>Non-lead</v>
      </c>
      <c r="W4801" s="189"/>
    </row>
    <row r="4802" spans="1:23" s="190" customFormat="1" ht="56.25" x14ac:dyDescent="0.25">
      <c r="A4802" s="180" t="s">
        <v>225</v>
      </c>
      <c r="B4802" s="181" t="s">
        <v>8444</v>
      </c>
      <c r="C4802" s="182" t="s">
        <v>225</v>
      </c>
      <c r="D4802" s="183" t="s">
        <v>36</v>
      </c>
      <c r="E4802" s="181" t="s">
        <v>35</v>
      </c>
      <c r="F4802" s="183" t="s">
        <v>35</v>
      </c>
      <c r="G4802" s="181" t="s">
        <v>7347</v>
      </c>
      <c r="H4802" s="184" t="s">
        <v>7090</v>
      </c>
      <c r="I4802" s="185" t="s">
        <v>190</v>
      </c>
      <c r="J4802" s="181" t="s">
        <v>35</v>
      </c>
      <c r="K4802" s="181" t="s">
        <v>225</v>
      </c>
      <c r="L4802" s="186" t="s">
        <v>225</v>
      </c>
      <c r="M4802" s="187" t="s">
        <v>225</v>
      </c>
      <c r="N4802" s="183" t="s">
        <v>36</v>
      </c>
      <c r="O4802" s="181" t="s">
        <v>7347</v>
      </c>
      <c r="P4802" s="184" t="s">
        <v>7090</v>
      </c>
      <c r="Q4802" s="185" t="s">
        <v>190</v>
      </c>
      <c r="R4802" s="181" t="s">
        <v>35</v>
      </c>
      <c r="S4802" s="181" t="s">
        <v>225</v>
      </c>
      <c r="T4802" s="186" t="s">
        <v>225</v>
      </c>
      <c r="U4802" s="187" t="s">
        <v>225</v>
      </c>
      <c r="V4802" s="188" t="str" cm="1">
        <f t="array" ref="V4802">IF(SUM(LEN(A4802:U4802))=0,"",IF(OR(OR(ISBLANK(E4802),SUM(LEN(B4802),LEN(C4802))=0),AND(NOT(D4802="Unknown"),ISBLANK(I4802)),AND(NOT(N4802="Unknown"),ISBLANK(Q4802))),"Missing Information", INDEX(Table15[Entire Service Line Classification], MATCH(SUMIFS(Table15[Unique ID],Table15[System-Owned Portion],D4802,Table15[If Material Anything Other than "Lead" in Column E,Was Material Ever Previously Lead?],F4802,Table15[Customer-Owned Portion],N4802),Table15[Unique ID],0),0)))</f>
        <v>Non-lead</v>
      </c>
      <c r="W4802" s="189"/>
    </row>
    <row r="4803" spans="1:23" s="190" customFormat="1" ht="56.25" x14ac:dyDescent="0.25">
      <c r="A4803" s="180" t="s">
        <v>225</v>
      </c>
      <c r="B4803" s="181" t="s">
        <v>8445</v>
      </c>
      <c r="C4803" s="182" t="s">
        <v>225</v>
      </c>
      <c r="D4803" s="183" t="s">
        <v>36</v>
      </c>
      <c r="E4803" s="181" t="s">
        <v>35</v>
      </c>
      <c r="F4803" s="183" t="s">
        <v>35</v>
      </c>
      <c r="G4803" s="181" t="s">
        <v>7347</v>
      </c>
      <c r="H4803" s="184" t="s">
        <v>7090</v>
      </c>
      <c r="I4803" s="185" t="s">
        <v>190</v>
      </c>
      <c r="J4803" s="181" t="s">
        <v>35</v>
      </c>
      <c r="K4803" s="181" t="s">
        <v>225</v>
      </c>
      <c r="L4803" s="186" t="s">
        <v>225</v>
      </c>
      <c r="M4803" s="187" t="s">
        <v>225</v>
      </c>
      <c r="N4803" s="183" t="s">
        <v>36</v>
      </c>
      <c r="O4803" s="181" t="s">
        <v>7347</v>
      </c>
      <c r="P4803" s="184" t="s">
        <v>7090</v>
      </c>
      <c r="Q4803" s="185" t="s">
        <v>190</v>
      </c>
      <c r="R4803" s="181" t="s">
        <v>35</v>
      </c>
      <c r="S4803" s="181" t="s">
        <v>225</v>
      </c>
      <c r="T4803" s="186" t="s">
        <v>225</v>
      </c>
      <c r="U4803" s="187" t="s">
        <v>225</v>
      </c>
      <c r="V4803" s="188" t="str" cm="1">
        <f t="array" ref="V4803">IF(SUM(LEN(A4803:U4803))=0,"",IF(OR(OR(ISBLANK(E4803),SUM(LEN(B4803),LEN(C4803))=0),AND(NOT(D4803="Unknown"),ISBLANK(I4803)),AND(NOT(N4803="Unknown"),ISBLANK(Q4803))),"Missing Information", INDEX(Table15[Entire Service Line Classification], MATCH(SUMIFS(Table15[Unique ID],Table15[System-Owned Portion],D4803,Table15[If Material Anything Other than "Lead" in Column E,Was Material Ever Previously Lead?],F4803,Table15[Customer-Owned Portion],N4803),Table15[Unique ID],0),0)))</f>
        <v>Non-lead</v>
      </c>
      <c r="W4803" s="189"/>
    </row>
    <row r="4804" spans="1:23" s="190" customFormat="1" ht="56.25" x14ac:dyDescent="0.25">
      <c r="A4804" s="180" t="s">
        <v>225</v>
      </c>
      <c r="B4804" s="181" t="s">
        <v>8446</v>
      </c>
      <c r="C4804" s="182" t="s">
        <v>225</v>
      </c>
      <c r="D4804" s="183" t="s">
        <v>36</v>
      </c>
      <c r="E4804" s="181" t="s">
        <v>35</v>
      </c>
      <c r="F4804" s="183" t="s">
        <v>35</v>
      </c>
      <c r="G4804" s="181" t="s">
        <v>7350</v>
      </c>
      <c r="H4804" s="184" t="s">
        <v>7090</v>
      </c>
      <c r="I4804" s="185" t="s">
        <v>190</v>
      </c>
      <c r="J4804" s="181" t="s">
        <v>35</v>
      </c>
      <c r="K4804" s="181" t="s">
        <v>225</v>
      </c>
      <c r="L4804" s="186" t="s">
        <v>225</v>
      </c>
      <c r="M4804" s="187" t="s">
        <v>225</v>
      </c>
      <c r="N4804" s="183" t="s">
        <v>36</v>
      </c>
      <c r="O4804" s="181" t="s">
        <v>7350</v>
      </c>
      <c r="P4804" s="184" t="s">
        <v>7090</v>
      </c>
      <c r="Q4804" s="185" t="s">
        <v>190</v>
      </c>
      <c r="R4804" s="181" t="s">
        <v>35</v>
      </c>
      <c r="S4804" s="181" t="s">
        <v>225</v>
      </c>
      <c r="T4804" s="186" t="s">
        <v>225</v>
      </c>
      <c r="U4804" s="187" t="s">
        <v>225</v>
      </c>
      <c r="V4804" s="188" t="str" cm="1">
        <f t="array" ref="V4804">IF(SUM(LEN(A4804:U4804))=0,"",IF(OR(OR(ISBLANK(E4804),SUM(LEN(B4804),LEN(C4804))=0),AND(NOT(D4804="Unknown"),ISBLANK(I4804)),AND(NOT(N4804="Unknown"),ISBLANK(Q4804))),"Missing Information", INDEX(Table15[Entire Service Line Classification], MATCH(SUMIFS(Table15[Unique ID],Table15[System-Owned Portion],D4804,Table15[If Material Anything Other than "Lead" in Column E,Was Material Ever Previously Lead?],F4804,Table15[Customer-Owned Portion],N4804),Table15[Unique ID],0),0)))</f>
        <v>Non-lead</v>
      </c>
      <c r="W4804" s="189"/>
    </row>
    <row r="4805" spans="1:23" s="190" customFormat="1" ht="56.25" x14ac:dyDescent="0.25">
      <c r="A4805" s="180" t="s">
        <v>225</v>
      </c>
      <c r="B4805" s="181" t="s">
        <v>8447</v>
      </c>
      <c r="C4805" s="182" t="s">
        <v>225</v>
      </c>
      <c r="D4805" s="183" t="s">
        <v>36</v>
      </c>
      <c r="E4805" s="181" t="s">
        <v>35</v>
      </c>
      <c r="F4805" s="183" t="s">
        <v>35</v>
      </c>
      <c r="G4805" s="181" t="s">
        <v>7347</v>
      </c>
      <c r="H4805" s="184" t="s">
        <v>7090</v>
      </c>
      <c r="I4805" s="185" t="s">
        <v>190</v>
      </c>
      <c r="J4805" s="181" t="s">
        <v>35</v>
      </c>
      <c r="K4805" s="181" t="s">
        <v>225</v>
      </c>
      <c r="L4805" s="186" t="s">
        <v>225</v>
      </c>
      <c r="M4805" s="187" t="s">
        <v>225</v>
      </c>
      <c r="N4805" s="183" t="s">
        <v>36</v>
      </c>
      <c r="O4805" s="181" t="s">
        <v>7347</v>
      </c>
      <c r="P4805" s="184" t="s">
        <v>7090</v>
      </c>
      <c r="Q4805" s="185" t="s">
        <v>190</v>
      </c>
      <c r="R4805" s="181" t="s">
        <v>35</v>
      </c>
      <c r="S4805" s="181" t="s">
        <v>225</v>
      </c>
      <c r="T4805" s="186" t="s">
        <v>225</v>
      </c>
      <c r="U4805" s="187" t="s">
        <v>225</v>
      </c>
      <c r="V4805" s="188" t="str" cm="1">
        <f t="array" ref="V4805">IF(SUM(LEN(A4805:U4805))=0,"",IF(OR(OR(ISBLANK(E4805),SUM(LEN(B4805),LEN(C4805))=0),AND(NOT(D4805="Unknown"),ISBLANK(I4805)),AND(NOT(N4805="Unknown"),ISBLANK(Q4805))),"Missing Information", INDEX(Table15[Entire Service Line Classification], MATCH(SUMIFS(Table15[Unique ID],Table15[System-Owned Portion],D4805,Table15[If Material Anything Other than "Lead" in Column E,Was Material Ever Previously Lead?],F4805,Table15[Customer-Owned Portion],N4805),Table15[Unique ID],0),0)))</f>
        <v>Non-lead</v>
      </c>
      <c r="W4805" s="189"/>
    </row>
    <row r="4806" spans="1:23" s="190" customFormat="1" ht="56.25" x14ac:dyDescent="0.25">
      <c r="A4806" s="180" t="s">
        <v>225</v>
      </c>
      <c r="B4806" s="181" t="s">
        <v>8448</v>
      </c>
      <c r="C4806" s="182" t="s">
        <v>225</v>
      </c>
      <c r="D4806" s="183" t="s">
        <v>36</v>
      </c>
      <c r="E4806" s="181" t="s">
        <v>35</v>
      </c>
      <c r="F4806" s="183" t="s">
        <v>35</v>
      </c>
      <c r="G4806" s="181" t="s">
        <v>7347</v>
      </c>
      <c r="H4806" s="184" t="s">
        <v>7090</v>
      </c>
      <c r="I4806" s="185" t="s">
        <v>190</v>
      </c>
      <c r="J4806" s="181" t="s">
        <v>35</v>
      </c>
      <c r="K4806" s="181" t="s">
        <v>225</v>
      </c>
      <c r="L4806" s="186" t="s">
        <v>225</v>
      </c>
      <c r="M4806" s="187" t="s">
        <v>225</v>
      </c>
      <c r="N4806" s="183" t="s">
        <v>36</v>
      </c>
      <c r="O4806" s="181" t="s">
        <v>7347</v>
      </c>
      <c r="P4806" s="184" t="s">
        <v>7090</v>
      </c>
      <c r="Q4806" s="185" t="s">
        <v>190</v>
      </c>
      <c r="R4806" s="181" t="s">
        <v>35</v>
      </c>
      <c r="S4806" s="181" t="s">
        <v>225</v>
      </c>
      <c r="T4806" s="186" t="s">
        <v>225</v>
      </c>
      <c r="U4806" s="187" t="s">
        <v>225</v>
      </c>
      <c r="V4806" s="188" t="str" cm="1">
        <f t="array" ref="V4806">IF(SUM(LEN(A4806:U4806))=0,"",IF(OR(OR(ISBLANK(E4806),SUM(LEN(B4806),LEN(C4806))=0),AND(NOT(D4806="Unknown"),ISBLANK(I4806)),AND(NOT(N4806="Unknown"),ISBLANK(Q4806))),"Missing Information", INDEX(Table15[Entire Service Line Classification], MATCH(SUMIFS(Table15[Unique ID],Table15[System-Owned Portion],D4806,Table15[If Material Anything Other than "Lead" in Column E,Was Material Ever Previously Lead?],F4806,Table15[Customer-Owned Portion],N4806),Table15[Unique ID],0),0)))</f>
        <v>Non-lead</v>
      </c>
      <c r="W4806" s="189"/>
    </row>
    <row r="4807" spans="1:23" s="190" customFormat="1" ht="56.25" x14ac:dyDescent="0.25">
      <c r="A4807" s="180" t="s">
        <v>225</v>
      </c>
      <c r="B4807" s="181" t="s">
        <v>8449</v>
      </c>
      <c r="C4807" s="182" t="s">
        <v>225</v>
      </c>
      <c r="D4807" s="183" t="s">
        <v>36</v>
      </c>
      <c r="E4807" s="181" t="s">
        <v>35</v>
      </c>
      <c r="F4807" s="183" t="s">
        <v>35</v>
      </c>
      <c r="G4807" s="181" t="s">
        <v>7347</v>
      </c>
      <c r="H4807" s="184" t="s">
        <v>7090</v>
      </c>
      <c r="I4807" s="185" t="s">
        <v>190</v>
      </c>
      <c r="J4807" s="181" t="s">
        <v>35</v>
      </c>
      <c r="K4807" s="181" t="s">
        <v>225</v>
      </c>
      <c r="L4807" s="186" t="s">
        <v>225</v>
      </c>
      <c r="M4807" s="187" t="s">
        <v>225</v>
      </c>
      <c r="N4807" s="183" t="s">
        <v>36</v>
      </c>
      <c r="O4807" s="181" t="s">
        <v>7347</v>
      </c>
      <c r="P4807" s="184" t="s">
        <v>7090</v>
      </c>
      <c r="Q4807" s="185" t="s">
        <v>190</v>
      </c>
      <c r="R4807" s="181" t="s">
        <v>35</v>
      </c>
      <c r="S4807" s="181" t="s">
        <v>225</v>
      </c>
      <c r="T4807" s="186" t="s">
        <v>225</v>
      </c>
      <c r="U4807" s="187" t="s">
        <v>225</v>
      </c>
      <c r="V4807" s="188" t="str" cm="1">
        <f t="array" ref="V4807">IF(SUM(LEN(A4807:U4807))=0,"",IF(OR(OR(ISBLANK(E4807),SUM(LEN(B4807),LEN(C4807))=0),AND(NOT(D4807="Unknown"),ISBLANK(I4807)),AND(NOT(N4807="Unknown"),ISBLANK(Q4807))),"Missing Information", INDEX(Table15[Entire Service Line Classification], MATCH(SUMIFS(Table15[Unique ID],Table15[System-Owned Portion],D4807,Table15[If Material Anything Other than "Lead" in Column E,Was Material Ever Previously Lead?],F4807,Table15[Customer-Owned Portion],N4807),Table15[Unique ID],0),0)))</f>
        <v>Non-lead</v>
      </c>
      <c r="W4807" s="189"/>
    </row>
    <row r="4808" spans="1:23" s="190" customFormat="1" ht="56.25" x14ac:dyDescent="0.25">
      <c r="A4808" s="180" t="s">
        <v>225</v>
      </c>
      <c r="B4808" s="181" t="s">
        <v>8450</v>
      </c>
      <c r="C4808" s="182" t="s">
        <v>225</v>
      </c>
      <c r="D4808" s="183" t="s">
        <v>36</v>
      </c>
      <c r="E4808" s="181" t="s">
        <v>35</v>
      </c>
      <c r="F4808" s="183" t="s">
        <v>35</v>
      </c>
      <c r="G4808" s="181" t="s">
        <v>7350</v>
      </c>
      <c r="H4808" s="184" t="s">
        <v>7090</v>
      </c>
      <c r="I4808" s="185" t="s">
        <v>190</v>
      </c>
      <c r="J4808" s="181" t="s">
        <v>35</v>
      </c>
      <c r="K4808" s="181" t="s">
        <v>225</v>
      </c>
      <c r="L4808" s="186" t="s">
        <v>225</v>
      </c>
      <c r="M4808" s="187" t="s">
        <v>225</v>
      </c>
      <c r="N4808" s="183" t="s">
        <v>36</v>
      </c>
      <c r="O4808" s="181" t="s">
        <v>7350</v>
      </c>
      <c r="P4808" s="184" t="s">
        <v>7090</v>
      </c>
      <c r="Q4808" s="185" t="s">
        <v>190</v>
      </c>
      <c r="R4808" s="181" t="s">
        <v>35</v>
      </c>
      <c r="S4808" s="181" t="s">
        <v>225</v>
      </c>
      <c r="T4808" s="186" t="s">
        <v>225</v>
      </c>
      <c r="U4808" s="187" t="s">
        <v>225</v>
      </c>
      <c r="V4808" s="188" t="str" cm="1">
        <f t="array" ref="V4808">IF(SUM(LEN(A4808:U4808))=0,"",IF(OR(OR(ISBLANK(E4808),SUM(LEN(B4808),LEN(C4808))=0),AND(NOT(D4808="Unknown"),ISBLANK(I4808)),AND(NOT(N4808="Unknown"),ISBLANK(Q4808))),"Missing Information", INDEX(Table15[Entire Service Line Classification], MATCH(SUMIFS(Table15[Unique ID],Table15[System-Owned Portion],D4808,Table15[If Material Anything Other than "Lead" in Column E,Was Material Ever Previously Lead?],F4808,Table15[Customer-Owned Portion],N4808),Table15[Unique ID],0),0)))</f>
        <v>Non-lead</v>
      </c>
      <c r="W4808" s="189"/>
    </row>
    <row r="4809" spans="1:23" s="190" customFormat="1" ht="56.25" x14ac:dyDescent="0.25">
      <c r="A4809" s="180" t="s">
        <v>225</v>
      </c>
      <c r="B4809" s="181" t="s">
        <v>8451</v>
      </c>
      <c r="C4809" s="182" t="s">
        <v>225</v>
      </c>
      <c r="D4809" s="183" t="s">
        <v>36</v>
      </c>
      <c r="E4809" s="181" t="s">
        <v>35</v>
      </c>
      <c r="F4809" s="183" t="s">
        <v>35</v>
      </c>
      <c r="G4809" s="181" t="s">
        <v>7350</v>
      </c>
      <c r="H4809" s="184" t="s">
        <v>7090</v>
      </c>
      <c r="I4809" s="185" t="s">
        <v>190</v>
      </c>
      <c r="J4809" s="181" t="s">
        <v>35</v>
      </c>
      <c r="K4809" s="181" t="s">
        <v>225</v>
      </c>
      <c r="L4809" s="186" t="s">
        <v>225</v>
      </c>
      <c r="M4809" s="187" t="s">
        <v>225</v>
      </c>
      <c r="N4809" s="183" t="s">
        <v>36</v>
      </c>
      <c r="O4809" s="181" t="s">
        <v>7350</v>
      </c>
      <c r="P4809" s="184" t="s">
        <v>7090</v>
      </c>
      <c r="Q4809" s="185" t="s">
        <v>190</v>
      </c>
      <c r="R4809" s="181" t="s">
        <v>35</v>
      </c>
      <c r="S4809" s="181" t="s">
        <v>225</v>
      </c>
      <c r="T4809" s="186" t="s">
        <v>225</v>
      </c>
      <c r="U4809" s="187" t="s">
        <v>225</v>
      </c>
      <c r="V4809" s="188" t="str" cm="1">
        <f t="array" ref="V4809">IF(SUM(LEN(A4809:U4809))=0,"",IF(OR(OR(ISBLANK(E4809),SUM(LEN(B4809),LEN(C4809))=0),AND(NOT(D4809="Unknown"),ISBLANK(I4809)),AND(NOT(N4809="Unknown"),ISBLANK(Q4809))),"Missing Information", INDEX(Table15[Entire Service Line Classification], MATCH(SUMIFS(Table15[Unique ID],Table15[System-Owned Portion],D4809,Table15[If Material Anything Other than "Lead" in Column E,Was Material Ever Previously Lead?],F4809,Table15[Customer-Owned Portion],N4809),Table15[Unique ID],0),0)))</f>
        <v>Non-lead</v>
      </c>
      <c r="W4809" s="189"/>
    </row>
    <row r="4810" spans="1:23" s="190" customFormat="1" ht="56.25" x14ac:dyDescent="0.25">
      <c r="A4810" s="180" t="s">
        <v>225</v>
      </c>
      <c r="B4810" s="181" t="s">
        <v>8452</v>
      </c>
      <c r="C4810" s="182" t="s">
        <v>225</v>
      </c>
      <c r="D4810" s="183" t="s">
        <v>36</v>
      </c>
      <c r="E4810" s="181" t="s">
        <v>35</v>
      </c>
      <c r="F4810" s="183" t="s">
        <v>35</v>
      </c>
      <c r="G4810" s="181" t="s">
        <v>7350</v>
      </c>
      <c r="H4810" s="184" t="s">
        <v>7090</v>
      </c>
      <c r="I4810" s="185" t="s">
        <v>190</v>
      </c>
      <c r="J4810" s="181" t="s">
        <v>35</v>
      </c>
      <c r="K4810" s="181" t="s">
        <v>225</v>
      </c>
      <c r="L4810" s="186" t="s">
        <v>225</v>
      </c>
      <c r="M4810" s="187" t="s">
        <v>225</v>
      </c>
      <c r="N4810" s="183" t="s">
        <v>36</v>
      </c>
      <c r="O4810" s="181" t="s">
        <v>7350</v>
      </c>
      <c r="P4810" s="184" t="s">
        <v>7090</v>
      </c>
      <c r="Q4810" s="185" t="s">
        <v>190</v>
      </c>
      <c r="R4810" s="181" t="s">
        <v>35</v>
      </c>
      <c r="S4810" s="181" t="s">
        <v>225</v>
      </c>
      <c r="T4810" s="186" t="s">
        <v>225</v>
      </c>
      <c r="U4810" s="187" t="s">
        <v>225</v>
      </c>
      <c r="V4810" s="188" t="str" cm="1">
        <f t="array" ref="V4810">IF(SUM(LEN(A4810:U4810))=0,"",IF(OR(OR(ISBLANK(E4810),SUM(LEN(B4810),LEN(C4810))=0),AND(NOT(D4810="Unknown"),ISBLANK(I4810)),AND(NOT(N4810="Unknown"),ISBLANK(Q4810))),"Missing Information", INDEX(Table15[Entire Service Line Classification], MATCH(SUMIFS(Table15[Unique ID],Table15[System-Owned Portion],D4810,Table15[If Material Anything Other than "Lead" in Column E,Was Material Ever Previously Lead?],F4810,Table15[Customer-Owned Portion],N4810),Table15[Unique ID],0),0)))</f>
        <v>Non-lead</v>
      </c>
      <c r="W4810" s="189"/>
    </row>
    <row r="4811" spans="1:23" s="190" customFormat="1" ht="56.25" x14ac:dyDescent="0.25">
      <c r="A4811" s="180" t="s">
        <v>225</v>
      </c>
      <c r="B4811" s="181" t="s">
        <v>8453</v>
      </c>
      <c r="C4811" s="182" t="s">
        <v>225</v>
      </c>
      <c r="D4811" s="183" t="s">
        <v>36</v>
      </c>
      <c r="E4811" s="181" t="s">
        <v>35</v>
      </c>
      <c r="F4811" s="183" t="s">
        <v>35</v>
      </c>
      <c r="G4811" s="181" t="s">
        <v>7350</v>
      </c>
      <c r="H4811" s="184" t="s">
        <v>7090</v>
      </c>
      <c r="I4811" s="185" t="s">
        <v>190</v>
      </c>
      <c r="J4811" s="181" t="s">
        <v>35</v>
      </c>
      <c r="K4811" s="181" t="s">
        <v>225</v>
      </c>
      <c r="L4811" s="186" t="s">
        <v>225</v>
      </c>
      <c r="M4811" s="187" t="s">
        <v>225</v>
      </c>
      <c r="N4811" s="183" t="s">
        <v>36</v>
      </c>
      <c r="O4811" s="181" t="s">
        <v>7350</v>
      </c>
      <c r="P4811" s="184" t="s">
        <v>7090</v>
      </c>
      <c r="Q4811" s="185" t="s">
        <v>190</v>
      </c>
      <c r="R4811" s="181" t="s">
        <v>35</v>
      </c>
      <c r="S4811" s="181" t="s">
        <v>225</v>
      </c>
      <c r="T4811" s="186" t="s">
        <v>225</v>
      </c>
      <c r="U4811" s="187" t="s">
        <v>225</v>
      </c>
      <c r="V4811" s="188" t="str" cm="1">
        <f t="array" ref="V4811">IF(SUM(LEN(A4811:U4811))=0,"",IF(OR(OR(ISBLANK(E4811),SUM(LEN(B4811),LEN(C4811))=0),AND(NOT(D4811="Unknown"),ISBLANK(I4811)),AND(NOT(N4811="Unknown"),ISBLANK(Q4811))),"Missing Information", INDEX(Table15[Entire Service Line Classification], MATCH(SUMIFS(Table15[Unique ID],Table15[System-Owned Portion],D4811,Table15[If Material Anything Other than "Lead" in Column E,Was Material Ever Previously Lead?],F4811,Table15[Customer-Owned Portion],N4811),Table15[Unique ID],0),0)))</f>
        <v>Non-lead</v>
      </c>
      <c r="W4811" s="189"/>
    </row>
    <row r="4812" spans="1:23" s="190" customFormat="1" ht="56.25" x14ac:dyDescent="0.25">
      <c r="A4812" s="180" t="s">
        <v>225</v>
      </c>
      <c r="B4812" s="181" t="s">
        <v>8454</v>
      </c>
      <c r="C4812" s="182" t="s">
        <v>225</v>
      </c>
      <c r="D4812" s="183" t="s">
        <v>36</v>
      </c>
      <c r="E4812" s="181" t="s">
        <v>35</v>
      </c>
      <c r="F4812" s="183" t="s">
        <v>35</v>
      </c>
      <c r="G4812" s="181" t="s">
        <v>7350</v>
      </c>
      <c r="H4812" s="184" t="s">
        <v>7090</v>
      </c>
      <c r="I4812" s="185" t="s">
        <v>190</v>
      </c>
      <c r="J4812" s="181" t="s">
        <v>35</v>
      </c>
      <c r="K4812" s="181" t="s">
        <v>225</v>
      </c>
      <c r="L4812" s="186" t="s">
        <v>225</v>
      </c>
      <c r="M4812" s="187" t="s">
        <v>225</v>
      </c>
      <c r="N4812" s="183" t="s">
        <v>36</v>
      </c>
      <c r="O4812" s="181" t="s">
        <v>7350</v>
      </c>
      <c r="P4812" s="184" t="s">
        <v>7090</v>
      </c>
      <c r="Q4812" s="185" t="s">
        <v>190</v>
      </c>
      <c r="R4812" s="181" t="s">
        <v>35</v>
      </c>
      <c r="S4812" s="181" t="s">
        <v>225</v>
      </c>
      <c r="T4812" s="186" t="s">
        <v>225</v>
      </c>
      <c r="U4812" s="187" t="s">
        <v>225</v>
      </c>
      <c r="V4812" s="188" t="str" cm="1">
        <f t="array" ref="V4812">IF(SUM(LEN(A4812:U4812))=0,"",IF(OR(OR(ISBLANK(E4812),SUM(LEN(B4812),LEN(C4812))=0),AND(NOT(D4812="Unknown"),ISBLANK(I4812)),AND(NOT(N4812="Unknown"),ISBLANK(Q4812))),"Missing Information", INDEX(Table15[Entire Service Line Classification], MATCH(SUMIFS(Table15[Unique ID],Table15[System-Owned Portion],D4812,Table15[If Material Anything Other than "Lead" in Column E,Was Material Ever Previously Lead?],F4812,Table15[Customer-Owned Portion],N4812),Table15[Unique ID],0),0)))</f>
        <v>Non-lead</v>
      </c>
      <c r="W4812" s="189"/>
    </row>
    <row r="4813" spans="1:23" s="190" customFormat="1" ht="56.25" x14ac:dyDescent="0.25">
      <c r="A4813" s="180" t="s">
        <v>225</v>
      </c>
      <c r="B4813" s="181" t="s">
        <v>8455</v>
      </c>
      <c r="C4813" s="182" t="s">
        <v>225</v>
      </c>
      <c r="D4813" s="183" t="s">
        <v>36</v>
      </c>
      <c r="E4813" s="181" t="s">
        <v>35</v>
      </c>
      <c r="F4813" s="183" t="s">
        <v>35</v>
      </c>
      <c r="G4813" s="181" t="s">
        <v>7350</v>
      </c>
      <c r="H4813" s="184" t="s">
        <v>7090</v>
      </c>
      <c r="I4813" s="185" t="s">
        <v>190</v>
      </c>
      <c r="J4813" s="181" t="s">
        <v>35</v>
      </c>
      <c r="K4813" s="181" t="s">
        <v>225</v>
      </c>
      <c r="L4813" s="186" t="s">
        <v>225</v>
      </c>
      <c r="M4813" s="187" t="s">
        <v>225</v>
      </c>
      <c r="N4813" s="183" t="s">
        <v>36</v>
      </c>
      <c r="O4813" s="181" t="s">
        <v>7350</v>
      </c>
      <c r="P4813" s="184" t="s">
        <v>7090</v>
      </c>
      <c r="Q4813" s="185" t="s">
        <v>190</v>
      </c>
      <c r="R4813" s="181" t="s">
        <v>35</v>
      </c>
      <c r="S4813" s="181" t="s">
        <v>225</v>
      </c>
      <c r="T4813" s="186" t="s">
        <v>225</v>
      </c>
      <c r="U4813" s="187" t="s">
        <v>225</v>
      </c>
      <c r="V4813" s="188" t="str" cm="1">
        <f t="array" ref="V4813">IF(SUM(LEN(A4813:U4813))=0,"",IF(OR(OR(ISBLANK(E4813),SUM(LEN(B4813),LEN(C4813))=0),AND(NOT(D4813="Unknown"),ISBLANK(I4813)),AND(NOT(N4813="Unknown"),ISBLANK(Q4813))),"Missing Information", INDEX(Table15[Entire Service Line Classification], MATCH(SUMIFS(Table15[Unique ID],Table15[System-Owned Portion],D4813,Table15[If Material Anything Other than "Lead" in Column E,Was Material Ever Previously Lead?],F4813,Table15[Customer-Owned Portion],N4813),Table15[Unique ID],0),0)))</f>
        <v>Non-lead</v>
      </c>
      <c r="W4813" s="189"/>
    </row>
    <row r="4814" spans="1:23" s="190" customFormat="1" ht="56.25" x14ac:dyDescent="0.25">
      <c r="A4814" s="180" t="s">
        <v>225</v>
      </c>
      <c r="B4814" s="181" t="s">
        <v>8456</v>
      </c>
      <c r="C4814" s="182" t="s">
        <v>225</v>
      </c>
      <c r="D4814" s="183" t="s">
        <v>36</v>
      </c>
      <c r="E4814" s="181" t="s">
        <v>35</v>
      </c>
      <c r="F4814" s="183" t="s">
        <v>35</v>
      </c>
      <c r="G4814" s="181" t="s">
        <v>7350</v>
      </c>
      <c r="H4814" s="184" t="s">
        <v>7090</v>
      </c>
      <c r="I4814" s="185" t="s">
        <v>190</v>
      </c>
      <c r="J4814" s="181" t="s">
        <v>35</v>
      </c>
      <c r="K4814" s="181" t="s">
        <v>225</v>
      </c>
      <c r="L4814" s="186" t="s">
        <v>225</v>
      </c>
      <c r="M4814" s="187" t="s">
        <v>225</v>
      </c>
      <c r="N4814" s="183" t="s">
        <v>36</v>
      </c>
      <c r="O4814" s="181" t="s">
        <v>7350</v>
      </c>
      <c r="P4814" s="184" t="s">
        <v>7090</v>
      </c>
      <c r="Q4814" s="185" t="s">
        <v>190</v>
      </c>
      <c r="R4814" s="181" t="s">
        <v>35</v>
      </c>
      <c r="S4814" s="181" t="s">
        <v>225</v>
      </c>
      <c r="T4814" s="186" t="s">
        <v>225</v>
      </c>
      <c r="U4814" s="187" t="s">
        <v>225</v>
      </c>
      <c r="V4814" s="188" t="str" cm="1">
        <f t="array" ref="V4814">IF(SUM(LEN(A4814:U4814))=0,"",IF(OR(OR(ISBLANK(E4814),SUM(LEN(B4814),LEN(C4814))=0),AND(NOT(D4814="Unknown"),ISBLANK(I4814)),AND(NOT(N4814="Unknown"),ISBLANK(Q4814))),"Missing Information", INDEX(Table15[Entire Service Line Classification], MATCH(SUMIFS(Table15[Unique ID],Table15[System-Owned Portion],D4814,Table15[If Material Anything Other than "Lead" in Column E,Was Material Ever Previously Lead?],F4814,Table15[Customer-Owned Portion],N4814),Table15[Unique ID],0),0)))</f>
        <v>Non-lead</v>
      </c>
      <c r="W4814" s="189"/>
    </row>
    <row r="4815" spans="1:23" s="190" customFormat="1" ht="56.25" x14ac:dyDescent="0.25">
      <c r="A4815" s="180" t="s">
        <v>225</v>
      </c>
      <c r="B4815" s="181" t="s">
        <v>8457</v>
      </c>
      <c r="C4815" s="182" t="s">
        <v>225</v>
      </c>
      <c r="D4815" s="183" t="s">
        <v>36</v>
      </c>
      <c r="E4815" s="181" t="s">
        <v>35</v>
      </c>
      <c r="F4815" s="183" t="s">
        <v>35</v>
      </c>
      <c r="G4815" s="181" t="s">
        <v>7350</v>
      </c>
      <c r="H4815" s="184" t="s">
        <v>7090</v>
      </c>
      <c r="I4815" s="185" t="s">
        <v>190</v>
      </c>
      <c r="J4815" s="181" t="s">
        <v>35</v>
      </c>
      <c r="K4815" s="181" t="s">
        <v>225</v>
      </c>
      <c r="L4815" s="186" t="s">
        <v>225</v>
      </c>
      <c r="M4815" s="187" t="s">
        <v>225</v>
      </c>
      <c r="N4815" s="183" t="s">
        <v>36</v>
      </c>
      <c r="O4815" s="181" t="s">
        <v>7350</v>
      </c>
      <c r="P4815" s="184" t="s">
        <v>7090</v>
      </c>
      <c r="Q4815" s="185" t="s">
        <v>190</v>
      </c>
      <c r="R4815" s="181" t="s">
        <v>35</v>
      </c>
      <c r="S4815" s="181" t="s">
        <v>225</v>
      </c>
      <c r="T4815" s="186" t="s">
        <v>225</v>
      </c>
      <c r="U4815" s="187" t="s">
        <v>225</v>
      </c>
      <c r="V4815" s="188" t="str" cm="1">
        <f t="array" ref="V4815">IF(SUM(LEN(A4815:U4815))=0,"",IF(OR(OR(ISBLANK(E4815),SUM(LEN(B4815),LEN(C4815))=0),AND(NOT(D4815="Unknown"),ISBLANK(I4815)),AND(NOT(N4815="Unknown"),ISBLANK(Q4815))),"Missing Information", INDEX(Table15[Entire Service Line Classification], MATCH(SUMIFS(Table15[Unique ID],Table15[System-Owned Portion],D4815,Table15[If Material Anything Other than "Lead" in Column E,Was Material Ever Previously Lead?],F4815,Table15[Customer-Owned Portion],N4815),Table15[Unique ID],0),0)))</f>
        <v>Non-lead</v>
      </c>
      <c r="W4815" s="189"/>
    </row>
    <row r="4816" spans="1:23" s="190" customFormat="1" ht="56.25" x14ac:dyDescent="0.25">
      <c r="A4816" s="180" t="s">
        <v>225</v>
      </c>
      <c r="B4816" s="181" t="s">
        <v>8458</v>
      </c>
      <c r="C4816" s="182" t="s">
        <v>225</v>
      </c>
      <c r="D4816" s="183" t="s">
        <v>36</v>
      </c>
      <c r="E4816" s="181" t="s">
        <v>35</v>
      </c>
      <c r="F4816" s="183" t="s">
        <v>35</v>
      </c>
      <c r="G4816" s="181" t="s">
        <v>7350</v>
      </c>
      <c r="H4816" s="184" t="s">
        <v>7090</v>
      </c>
      <c r="I4816" s="185" t="s">
        <v>190</v>
      </c>
      <c r="J4816" s="181" t="s">
        <v>35</v>
      </c>
      <c r="K4816" s="181" t="s">
        <v>225</v>
      </c>
      <c r="L4816" s="186" t="s">
        <v>225</v>
      </c>
      <c r="M4816" s="187" t="s">
        <v>225</v>
      </c>
      <c r="N4816" s="183" t="s">
        <v>36</v>
      </c>
      <c r="O4816" s="181" t="s">
        <v>7350</v>
      </c>
      <c r="P4816" s="184" t="s">
        <v>7090</v>
      </c>
      <c r="Q4816" s="185" t="s">
        <v>190</v>
      </c>
      <c r="R4816" s="181" t="s">
        <v>35</v>
      </c>
      <c r="S4816" s="181" t="s">
        <v>225</v>
      </c>
      <c r="T4816" s="186" t="s">
        <v>225</v>
      </c>
      <c r="U4816" s="187" t="s">
        <v>225</v>
      </c>
      <c r="V4816" s="188" t="str" cm="1">
        <f t="array" ref="V4816">IF(SUM(LEN(A4816:U4816))=0,"",IF(OR(OR(ISBLANK(E4816),SUM(LEN(B4816),LEN(C4816))=0),AND(NOT(D4816="Unknown"),ISBLANK(I4816)),AND(NOT(N4816="Unknown"),ISBLANK(Q4816))),"Missing Information", INDEX(Table15[Entire Service Line Classification], MATCH(SUMIFS(Table15[Unique ID],Table15[System-Owned Portion],D4816,Table15[If Material Anything Other than "Lead" in Column E,Was Material Ever Previously Lead?],F4816,Table15[Customer-Owned Portion],N4816),Table15[Unique ID],0),0)))</f>
        <v>Non-lead</v>
      </c>
      <c r="W4816" s="189"/>
    </row>
    <row r="4817" spans="1:23" s="190" customFormat="1" ht="56.25" x14ac:dyDescent="0.25">
      <c r="A4817" s="180" t="s">
        <v>225</v>
      </c>
      <c r="B4817" s="181" t="s">
        <v>8459</v>
      </c>
      <c r="C4817" s="182" t="s">
        <v>225</v>
      </c>
      <c r="D4817" s="183" t="s">
        <v>36</v>
      </c>
      <c r="E4817" s="181" t="s">
        <v>35</v>
      </c>
      <c r="F4817" s="183" t="s">
        <v>35</v>
      </c>
      <c r="G4817" s="181" t="s">
        <v>7350</v>
      </c>
      <c r="H4817" s="184" t="s">
        <v>7090</v>
      </c>
      <c r="I4817" s="185" t="s">
        <v>190</v>
      </c>
      <c r="J4817" s="181" t="s">
        <v>35</v>
      </c>
      <c r="K4817" s="181" t="s">
        <v>225</v>
      </c>
      <c r="L4817" s="186" t="s">
        <v>225</v>
      </c>
      <c r="M4817" s="187" t="s">
        <v>225</v>
      </c>
      <c r="N4817" s="183" t="s">
        <v>36</v>
      </c>
      <c r="O4817" s="181" t="s">
        <v>7350</v>
      </c>
      <c r="P4817" s="184" t="s">
        <v>7090</v>
      </c>
      <c r="Q4817" s="185" t="s">
        <v>190</v>
      </c>
      <c r="R4817" s="181" t="s">
        <v>35</v>
      </c>
      <c r="S4817" s="181" t="s">
        <v>225</v>
      </c>
      <c r="T4817" s="186" t="s">
        <v>225</v>
      </c>
      <c r="U4817" s="187" t="s">
        <v>225</v>
      </c>
      <c r="V4817" s="188" t="str" cm="1">
        <f t="array" ref="V4817">IF(SUM(LEN(A4817:U4817))=0,"",IF(OR(OR(ISBLANK(E4817),SUM(LEN(B4817),LEN(C4817))=0),AND(NOT(D4817="Unknown"),ISBLANK(I4817)),AND(NOT(N4817="Unknown"),ISBLANK(Q4817))),"Missing Information", INDEX(Table15[Entire Service Line Classification], MATCH(SUMIFS(Table15[Unique ID],Table15[System-Owned Portion],D4817,Table15[If Material Anything Other than "Lead" in Column E,Was Material Ever Previously Lead?],F4817,Table15[Customer-Owned Portion],N4817),Table15[Unique ID],0),0)))</f>
        <v>Non-lead</v>
      </c>
      <c r="W4817" s="189"/>
    </row>
    <row r="4818" spans="1:23" s="190" customFormat="1" ht="56.25" x14ac:dyDescent="0.25">
      <c r="A4818" s="180" t="s">
        <v>225</v>
      </c>
      <c r="B4818" s="181" t="s">
        <v>8460</v>
      </c>
      <c r="C4818" s="182" t="s">
        <v>225</v>
      </c>
      <c r="D4818" s="183" t="s">
        <v>36</v>
      </c>
      <c r="E4818" s="181" t="s">
        <v>35</v>
      </c>
      <c r="F4818" s="183" t="s">
        <v>35</v>
      </c>
      <c r="G4818" s="181" t="s">
        <v>7350</v>
      </c>
      <c r="H4818" s="184" t="s">
        <v>7090</v>
      </c>
      <c r="I4818" s="185" t="s">
        <v>190</v>
      </c>
      <c r="J4818" s="181" t="s">
        <v>35</v>
      </c>
      <c r="K4818" s="181" t="s">
        <v>225</v>
      </c>
      <c r="L4818" s="186" t="s">
        <v>225</v>
      </c>
      <c r="M4818" s="187" t="s">
        <v>225</v>
      </c>
      <c r="N4818" s="183" t="s">
        <v>36</v>
      </c>
      <c r="O4818" s="181" t="s">
        <v>7350</v>
      </c>
      <c r="P4818" s="184" t="s">
        <v>7090</v>
      </c>
      <c r="Q4818" s="185" t="s">
        <v>190</v>
      </c>
      <c r="R4818" s="181" t="s">
        <v>35</v>
      </c>
      <c r="S4818" s="181" t="s">
        <v>225</v>
      </c>
      <c r="T4818" s="186" t="s">
        <v>225</v>
      </c>
      <c r="U4818" s="187" t="s">
        <v>225</v>
      </c>
      <c r="V4818" s="188" t="str" cm="1">
        <f t="array" ref="V4818">IF(SUM(LEN(A4818:U4818))=0,"",IF(OR(OR(ISBLANK(E4818),SUM(LEN(B4818),LEN(C4818))=0),AND(NOT(D4818="Unknown"),ISBLANK(I4818)),AND(NOT(N4818="Unknown"),ISBLANK(Q4818))),"Missing Information", INDEX(Table15[Entire Service Line Classification], MATCH(SUMIFS(Table15[Unique ID],Table15[System-Owned Portion],D4818,Table15[If Material Anything Other than "Lead" in Column E,Was Material Ever Previously Lead?],F4818,Table15[Customer-Owned Portion],N4818),Table15[Unique ID],0),0)))</f>
        <v>Non-lead</v>
      </c>
      <c r="W4818" s="189"/>
    </row>
    <row r="4819" spans="1:23" s="190" customFormat="1" ht="56.25" x14ac:dyDescent="0.25">
      <c r="A4819" s="180" t="s">
        <v>225</v>
      </c>
      <c r="B4819" s="181" t="s">
        <v>8461</v>
      </c>
      <c r="C4819" s="182" t="s">
        <v>225</v>
      </c>
      <c r="D4819" s="183" t="s">
        <v>36</v>
      </c>
      <c r="E4819" s="181" t="s">
        <v>35</v>
      </c>
      <c r="F4819" s="183" t="s">
        <v>35</v>
      </c>
      <c r="G4819" s="181" t="s">
        <v>7350</v>
      </c>
      <c r="H4819" s="184" t="s">
        <v>7090</v>
      </c>
      <c r="I4819" s="185" t="s">
        <v>190</v>
      </c>
      <c r="J4819" s="181" t="s">
        <v>35</v>
      </c>
      <c r="K4819" s="181" t="s">
        <v>225</v>
      </c>
      <c r="L4819" s="186" t="s">
        <v>225</v>
      </c>
      <c r="M4819" s="187" t="s">
        <v>225</v>
      </c>
      <c r="N4819" s="183" t="s">
        <v>36</v>
      </c>
      <c r="O4819" s="181" t="s">
        <v>7350</v>
      </c>
      <c r="P4819" s="184" t="s">
        <v>7090</v>
      </c>
      <c r="Q4819" s="185" t="s">
        <v>190</v>
      </c>
      <c r="R4819" s="181" t="s">
        <v>35</v>
      </c>
      <c r="S4819" s="181" t="s">
        <v>225</v>
      </c>
      <c r="T4819" s="186" t="s">
        <v>225</v>
      </c>
      <c r="U4819" s="187" t="s">
        <v>225</v>
      </c>
      <c r="V4819" s="188" t="str" cm="1">
        <f t="array" ref="V4819">IF(SUM(LEN(A4819:U4819))=0,"",IF(OR(OR(ISBLANK(E4819),SUM(LEN(B4819),LEN(C4819))=0),AND(NOT(D4819="Unknown"),ISBLANK(I4819)),AND(NOT(N4819="Unknown"),ISBLANK(Q4819))),"Missing Information", INDEX(Table15[Entire Service Line Classification], MATCH(SUMIFS(Table15[Unique ID],Table15[System-Owned Portion],D4819,Table15[If Material Anything Other than "Lead" in Column E,Was Material Ever Previously Lead?],F4819,Table15[Customer-Owned Portion],N4819),Table15[Unique ID],0),0)))</f>
        <v>Non-lead</v>
      </c>
      <c r="W4819" s="189"/>
    </row>
    <row r="4820" spans="1:23" s="190" customFormat="1" ht="56.25" x14ac:dyDescent="0.25">
      <c r="A4820" s="180" t="s">
        <v>225</v>
      </c>
      <c r="B4820" s="181" t="s">
        <v>8462</v>
      </c>
      <c r="C4820" s="182" t="s">
        <v>225</v>
      </c>
      <c r="D4820" s="183" t="s">
        <v>36</v>
      </c>
      <c r="E4820" s="181" t="s">
        <v>35</v>
      </c>
      <c r="F4820" s="183" t="s">
        <v>35</v>
      </c>
      <c r="G4820" s="181" t="s">
        <v>7350</v>
      </c>
      <c r="H4820" s="184" t="s">
        <v>7090</v>
      </c>
      <c r="I4820" s="185" t="s">
        <v>190</v>
      </c>
      <c r="J4820" s="181" t="s">
        <v>35</v>
      </c>
      <c r="K4820" s="181" t="s">
        <v>225</v>
      </c>
      <c r="L4820" s="186" t="s">
        <v>225</v>
      </c>
      <c r="M4820" s="187" t="s">
        <v>225</v>
      </c>
      <c r="N4820" s="183" t="s">
        <v>36</v>
      </c>
      <c r="O4820" s="181" t="s">
        <v>7350</v>
      </c>
      <c r="P4820" s="184" t="s">
        <v>7090</v>
      </c>
      <c r="Q4820" s="185" t="s">
        <v>190</v>
      </c>
      <c r="R4820" s="181" t="s">
        <v>35</v>
      </c>
      <c r="S4820" s="181" t="s">
        <v>225</v>
      </c>
      <c r="T4820" s="186" t="s">
        <v>225</v>
      </c>
      <c r="U4820" s="187" t="s">
        <v>225</v>
      </c>
      <c r="V4820" s="188" t="str" cm="1">
        <f t="array" ref="V4820">IF(SUM(LEN(A4820:U4820))=0,"",IF(OR(OR(ISBLANK(E4820),SUM(LEN(B4820),LEN(C4820))=0),AND(NOT(D4820="Unknown"),ISBLANK(I4820)),AND(NOT(N4820="Unknown"),ISBLANK(Q4820))),"Missing Information", INDEX(Table15[Entire Service Line Classification], MATCH(SUMIFS(Table15[Unique ID],Table15[System-Owned Portion],D4820,Table15[If Material Anything Other than "Lead" in Column E,Was Material Ever Previously Lead?],F4820,Table15[Customer-Owned Portion],N4820),Table15[Unique ID],0),0)))</f>
        <v>Non-lead</v>
      </c>
      <c r="W4820" s="189"/>
    </row>
    <row r="4821" spans="1:23" s="190" customFormat="1" ht="56.25" x14ac:dyDescent="0.25">
      <c r="A4821" s="180" t="s">
        <v>225</v>
      </c>
      <c r="B4821" s="181" t="s">
        <v>8463</v>
      </c>
      <c r="C4821" s="182" t="s">
        <v>225</v>
      </c>
      <c r="D4821" s="183" t="s">
        <v>36</v>
      </c>
      <c r="E4821" s="181" t="s">
        <v>35</v>
      </c>
      <c r="F4821" s="183" t="s">
        <v>35</v>
      </c>
      <c r="G4821" s="181" t="s">
        <v>7350</v>
      </c>
      <c r="H4821" s="184" t="s">
        <v>7090</v>
      </c>
      <c r="I4821" s="185" t="s">
        <v>190</v>
      </c>
      <c r="J4821" s="181" t="s">
        <v>35</v>
      </c>
      <c r="K4821" s="181" t="s">
        <v>225</v>
      </c>
      <c r="L4821" s="186" t="s">
        <v>225</v>
      </c>
      <c r="M4821" s="187" t="s">
        <v>225</v>
      </c>
      <c r="N4821" s="183" t="s">
        <v>36</v>
      </c>
      <c r="O4821" s="181" t="s">
        <v>7350</v>
      </c>
      <c r="P4821" s="184" t="s">
        <v>7090</v>
      </c>
      <c r="Q4821" s="185" t="s">
        <v>190</v>
      </c>
      <c r="R4821" s="181" t="s">
        <v>35</v>
      </c>
      <c r="S4821" s="181" t="s">
        <v>225</v>
      </c>
      <c r="T4821" s="186" t="s">
        <v>225</v>
      </c>
      <c r="U4821" s="187" t="s">
        <v>225</v>
      </c>
      <c r="V4821" s="188" t="str" cm="1">
        <f t="array" ref="V4821">IF(SUM(LEN(A4821:U4821))=0,"",IF(OR(OR(ISBLANK(E4821),SUM(LEN(B4821),LEN(C4821))=0),AND(NOT(D4821="Unknown"),ISBLANK(I4821)),AND(NOT(N4821="Unknown"),ISBLANK(Q4821))),"Missing Information", INDEX(Table15[Entire Service Line Classification], MATCH(SUMIFS(Table15[Unique ID],Table15[System-Owned Portion],D4821,Table15[If Material Anything Other than "Lead" in Column E,Was Material Ever Previously Lead?],F4821,Table15[Customer-Owned Portion],N4821),Table15[Unique ID],0),0)))</f>
        <v>Non-lead</v>
      </c>
      <c r="W4821" s="189"/>
    </row>
    <row r="4822" spans="1:23" s="190" customFormat="1" ht="56.25" x14ac:dyDescent="0.25">
      <c r="A4822" s="180" t="s">
        <v>225</v>
      </c>
      <c r="B4822" s="181" t="s">
        <v>8464</v>
      </c>
      <c r="C4822" s="182" t="s">
        <v>225</v>
      </c>
      <c r="D4822" s="183" t="s">
        <v>36</v>
      </c>
      <c r="E4822" s="181" t="s">
        <v>35</v>
      </c>
      <c r="F4822" s="183" t="s">
        <v>35</v>
      </c>
      <c r="G4822" s="181" t="s">
        <v>7347</v>
      </c>
      <c r="H4822" s="184" t="s">
        <v>7090</v>
      </c>
      <c r="I4822" s="185" t="s">
        <v>190</v>
      </c>
      <c r="J4822" s="181" t="s">
        <v>35</v>
      </c>
      <c r="K4822" s="181" t="s">
        <v>225</v>
      </c>
      <c r="L4822" s="186" t="s">
        <v>225</v>
      </c>
      <c r="M4822" s="187" t="s">
        <v>225</v>
      </c>
      <c r="N4822" s="183" t="s">
        <v>36</v>
      </c>
      <c r="O4822" s="181" t="s">
        <v>7347</v>
      </c>
      <c r="P4822" s="184" t="s">
        <v>7090</v>
      </c>
      <c r="Q4822" s="185" t="s">
        <v>190</v>
      </c>
      <c r="R4822" s="181" t="s">
        <v>35</v>
      </c>
      <c r="S4822" s="181" t="s">
        <v>225</v>
      </c>
      <c r="T4822" s="186" t="s">
        <v>225</v>
      </c>
      <c r="U4822" s="187" t="s">
        <v>225</v>
      </c>
      <c r="V4822" s="188" t="str" cm="1">
        <f t="array" ref="V4822">IF(SUM(LEN(A4822:U4822))=0,"",IF(OR(OR(ISBLANK(E4822),SUM(LEN(B4822),LEN(C4822))=0),AND(NOT(D4822="Unknown"),ISBLANK(I4822)),AND(NOT(N4822="Unknown"),ISBLANK(Q4822))),"Missing Information", INDEX(Table15[Entire Service Line Classification], MATCH(SUMIFS(Table15[Unique ID],Table15[System-Owned Portion],D4822,Table15[If Material Anything Other than "Lead" in Column E,Was Material Ever Previously Lead?],F4822,Table15[Customer-Owned Portion],N4822),Table15[Unique ID],0),0)))</f>
        <v>Non-lead</v>
      </c>
      <c r="W4822" s="189"/>
    </row>
    <row r="4823" spans="1:23" s="190" customFormat="1" ht="56.25" x14ac:dyDescent="0.25">
      <c r="A4823" s="180" t="s">
        <v>225</v>
      </c>
      <c r="B4823" s="181" t="s">
        <v>8465</v>
      </c>
      <c r="C4823" s="182" t="s">
        <v>225</v>
      </c>
      <c r="D4823" s="183" t="s">
        <v>36</v>
      </c>
      <c r="E4823" s="181" t="s">
        <v>35</v>
      </c>
      <c r="F4823" s="183" t="s">
        <v>35</v>
      </c>
      <c r="G4823" s="181" t="s">
        <v>7350</v>
      </c>
      <c r="H4823" s="184" t="s">
        <v>7090</v>
      </c>
      <c r="I4823" s="185" t="s">
        <v>190</v>
      </c>
      <c r="J4823" s="181" t="s">
        <v>35</v>
      </c>
      <c r="K4823" s="181" t="s">
        <v>225</v>
      </c>
      <c r="L4823" s="186" t="s">
        <v>225</v>
      </c>
      <c r="M4823" s="187" t="s">
        <v>225</v>
      </c>
      <c r="N4823" s="183" t="s">
        <v>36</v>
      </c>
      <c r="O4823" s="181" t="s">
        <v>7350</v>
      </c>
      <c r="P4823" s="184" t="s">
        <v>7090</v>
      </c>
      <c r="Q4823" s="185" t="s">
        <v>190</v>
      </c>
      <c r="R4823" s="181" t="s">
        <v>35</v>
      </c>
      <c r="S4823" s="181" t="s">
        <v>225</v>
      </c>
      <c r="T4823" s="186" t="s">
        <v>225</v>
      </c>
      <c r="U4823" s="187" t="s">
        <v>225</v>
      </c>
      <c r="V4823" s="188" t="str" cm="1">
        <f t="array" ref="V4823">IF(SUM(LEN(A4823:U4823))=0,"",IF(OR(OR(ISBLANK(E4823),SUM(LEN(B4823),LEN(C4823))=0),AND(NOT(D4823="Unknown"),ISBLANK(I4823)),AND(NOT(N4823="Unknown"),ISBLANK(Q4823))),"Missing Information", INDEX(Table15[Entire Service Line Classification], MATCH(SUMIFS(Table15[Unique ID],Table15[System-Owned Portion],D4823,Table15[If Material Anything Other than "Lead" in Column E,Was Material Ever Previously Lead?],F4823,Table15[Customer-Owned Portion],N4823),Table15[Unique ID],0),0)))</f>
        <v>Non-lead</v>
      </c>
      <c r="W4823" s="189"/>
    </row>
    <row r="4824" spans="1:23" s="190" customFormat="1" ht="56.25" x14ac:dyDescent="0.25">
      <c r="A4824" s="180" t="s">
        <v>225</v>
      </c>
      <c r="B4824" s="181" t="s">
        <v>8466</v>
      </c>
      <c r="C4824" s="182" t="s">
        <v>225</v>
      </c>
      <c r="D4824" s="183" t="s">
        <v>36</v>
      </c>
      <c r="E4824" s="181" t="s">
        <v>35</v>
      </c>
      <c r="F4824" s="183" t="s">
        <v>35</v>
      </c>
      <c r="G4824" s="181" t="s">
        <v>7350</v>
      </c>
      <c r="H4824" s="184" t="s">
        <v>7090</v>
      </c>
      <c r="I4824" s="185" t="s">
        <v>190</v>
      </c>
      <c r="J4824" s="181" t="s">
        <v>35</v>
      </c>
      <c r="K4824" s="181" t="s">
        <v>225</v>
      </c>
      <c r="L4824" s="186" t="s">
        <v>225</v>
      </c>
      <c r="M4824" s="187" t="s">
        <v>225</v>
      </c>
      <c r="N4824" s="183" t="s">
        <v>36</v>
      </c>
      <c r="O4824" s="181" t="s">
        <v>7350</v>
      </c>
      <c r="P4824" s="184" t="s">
        <v>7090</v>
      </c>
      <c r="Q4824" s="185" t="s">
        <v>190</v>
      </c>
      <c r="R4824" s="181" t="s">
        <v>35</v>
      </c>
      <c r="S4824" s="181" t="s">
        <v>225</v>
      </c>
      <c r="T4824" s="186" t="s">
        <v>225</v>
      </c>
      <c r="U4824" s="187" t="s">
        <v>225</v>
      </c>
      <c r="V4824" s="188" t="str" cm="1">
        <f t="array" ref="V4824">IF(SUM(LEN(A4824:U4824))=0,"",IF(OR(OR(ISBLANK(E4824),SUM(LEN(B4824),LEN(C4824))=0),AND(NOT(D4824="Unknown"),ISBLANK(I4824)),AND(NOT(N4824="Unknown"),ISBLANK(Q4824))),"Missing Information", INDEX(Table15[Entire Service Line Classification], MATCH(SUMIFS(Table15[Unique ID],Table15[System-Owned Portion],D4824,Table15[If Material Anything Other than "Lead" in Column E,Was Material Ever Previously Lead?],F4824,Table15[Customer-Owned Portion],N4824),Table15[Unique ID],0),0)))</f>
        <v>Non-lead</v>
      </c>
      <c r="W4824" s="189"/>
    </row>
    <row r="4825" spans="1:23" s="190" customFormat="1" ht="56.25" x14ac:dyDescent="0.25">
      <c r="A4825" s="180" t="s">
        <v>225</v>
      </c>
      <c r="B4825" s="181" t="s">
        <v>8467</v>
      </c>
      <c r="C4825" s="182" t="s">
        <v>225</v>
      </c>
      <c r="D4825" s="183" t="s">
        <v>36</v>
      </c>
      <c r="E4825" s="181" t="s">
        <v>35</v>
      </c>
      <c r="F4825" s="183" t="s">
        <v>35</v>
      </c>
      <c r="G4825" s="181" t="s">
        <v>7350</v>
      </c>
      <c r="H4825" s="184" t="s">
        <v>7090</v>
      </c>
      <c r="I4825" s="185" t="s">
        <v>190</v>
      </c>
      <c r="J4825" s="181" t="s">
        <v>35</v>
      </c>
      <c r="K4825" s="181" t="s">
        <v>225</v>
      </c>
      <c r="L4825" s="186" t="s">
        <v>225</v>
      </c>
      <c r="M4825" s="187" t="s">
        <v>225</v>
      </c>
      <c r="N4825" s="183" t="s">
        <v>36</v>
      </c>
      <c r="O4825" s="181" t="s">
        <v>7350</v>
      </c>
      <c r="P4825" s="184" t="s">
        <v>7090</v>
      </c>
      <c r="Q4825" s="185" t="s">
        <v>190</v>
      </c>
      <c r="R4825" s="181" t="s">
        <v>35</v>
      </c>
      <c r="S4825" s="181" t="s">
        <v>225</v>
      </c>
      <c r="T4825" s="186" t="s">
        <v>225</v>
      </c>
      <c r="U4825" s="187" t="s">
        <v>225</v>
      </c>
      <c r="V4825" s="188" t="str" cm="1">
        <f t="array" ref="V4825">IF(SUM(LEN(A4825:U4825))=0,"",IF(OR(OR(ISBLANK(E4825),SUM(LEN(B4825),LEN(C4825))=0),AND(NOT(D4825="Unknown"),ISBLANK(I4825)),AND(NOT(N4825="Unknown"),ISBLANK(Q4825))),"Missing Information", INDEX(Table15[Entire Service Line Classification], MATCH(SUMIFS(Table15[Unique ID],Table15[System-Owned Portion],D4825,Table15[If Material Anything Other than "Lead" in Column E,Was Material Ever Previously Lead?],F4825,Table15[Customer-Owned Portion],N4825),Table15[Unique ID],0),0)))</f>
        <v>Non-lead</v>
      </c>
      <c r="W4825" s="189"/>
    </row>
    <row r="4826" spans="1:23" s="190" customFormat="1" ht="56.25" x14ac:dyDescent="0.25">
      <c r="A4826" s="180" t="s">
        <v>225</v>
      </c>
      <c r="B4826" s="181" t="s">
        <v>8468</v>
      </c>
      <c r="C4826" s="182" t="s">
        <v>225</v>
      </c>
      <c r="D4826" s="183" t="s">
        <v>36</v>
      </c>
      <c r="E4826" s="181" t="s">
        <v>35</v>
      </c>
      <c r="F4826" s="183" t="s">
        <v>35</v>
      </c>
      <c r="G4826" s="181" t="s">
        <v>7350</v>
      </c>
      <c r="H4826" s="184" t="s">
        <v>7090</v>
      </c>
      <c r="I4826" s="185" t="s">
        <v>190</v>
      </c>
      <c r="J4826" s="181" t="s">
        <v>35</v>
      </c>
      <c r="K4826" s="181" t="s">
        <v>225</v>
      </c>
      <c r="L4826" s="186" t="s">
        <v>225</v>
      </c>
      <c r="M4826" s="187" t="s">
        <v>225</v>
      </c>
      <c r="N4826" s="183" t="s">
        <v>36</v>
      </c>
      <c r="O4826" s="181" t="s">
        <v>7350</v>
      </c>
      <c r="P4826" s="184" t="s">
        <v>7090</v>
      </c>
      <c r="Q4826" s="185" t="s">
        <v>190</v>
      </c>
      <c r="R4826" s="181" t="s">
        <v>35</v>
      </c>
      <c r="S4826" s="181" t="s">
        <v>225</v>
      </c>
      <c r="T4826" s="186" t="s">
        <v>225</v>
      </c>
      <c r="U4826" s="187" t="s">
        <v>225</v>
      </c>
      <c r="V4826" s="188" t="str" cm="1">
        <f t="array" ref="V4826">IF(SUM(LEN(A4826:U4826))=0,"",IF(OR(OR(ISBLANK(E4826),SUM(LEN(B4826),LEN(C4826))=0),AND(NOT(D4826="Unknown"),ISBLANK(I4826)),AND(NOT(N4826="Unknown"),ISBLANK(Q4826))),"Missing Information", INDEX(Table15[Entire Service Line Classification], MATCH(SUMIFS(Table15[Unique ID],Table15[System-Owned Portion],D4826,Table15[If Material Anything Other than "Lead" in Column E,Was Material Ever Previously Lead?],F4826,Table15[Customer-Owned Portion],N4826),Table15[Unique ID],0),0)))</f>
        <v>Non-lead</v>
      </c>
      <c r="W4826" s="189"/>
    </row>
    <row r="4827" spans="1:23" s="190" customFormat="1" ht="56.25" x14ac:dyDescent="0.25">
      <c r="A4827" s="180" t="s">
        <v>225</v>
      </c>
      <c r="B4827" s="181" t="s">
        <v>8469</v>
      </c>
      <c r="C4827" s="182" t="s">
        <v>225</v>
      </c>
      <c r="D4827" s="183" t="s">
        <v>36</v>
      </c>
      <c r="E4827" s="181" t="s">
        <v>35</v>
      </c>
      <c r="F4827" s="183" t="s">
        <v>35</v>
      </c>
      <c r="G4827" s="181" t="s">
        <v>7350</v>
      </c>
      <c r="H4827" s="184" t="s">
        <v>7090</v>
      </c>
      <c r="I4827" s="185" t="s">
        <v>190</v>
      </c>
      <c r="J4827" s="181" t="s">
        <v>35</v>
      </c>
      <c r="K4827" s="181" t="s">
        <v>225</v>
      </c>
      <c r="L4827" s="186" t="s">
        <v>225</v>
      </c>
      <c r="M4827" s="187" t="s">
        <v>225</v>
      </c>
      <c r="N4827" s="183" t="s">
        <v>36</v>
      </c>
      <c r="O4827" s="181" t="s">
        <v>7350</v>
      </c>
      <c r="P4827" s="184" t="s">
        <v>7090</v>
      </c>
      <c r="Q4827" s="185" t="s">
        <v>190</v>
      </c>
      <c r="R4827" s="181" t="s">
        <v>35</v>
      </c>
      <c r="S4827" s="181" t="s">
        <v>225</v>
      </c>
      <c r="T4827" s="186" t="s">
        <v>225</v>
      </c>
      <c r="U4827" s="187" t="s">
        <v>225</v>
      </c>
      <c r="V4827" s="188" t="str" cm="1">
        <f t="array" ref="V4827">IF(SUM(LEN(A4827:U4827))=0,"",IF(OR(OR(ISBLANK(E4827),SUM(LEN(B4827),LEN(C4827))=0),AND(NOT(D4827="Unknown"),ISBLANK(I4827)),AND(NOT(N4827="Unknown"),ISBLANK(Q4827))),"Missing Information", INDEX(Table15[Entire Service Line Classification], MATCH(SUMIFS(Table15[Unique ID],Table15[System-Owned Portion],D4827,Table15[If Material Anything Other than "Lead" in Column E,Was Material Ever Previously Lead?],F4827,Table15[Customer-Owned Portion],N4827),Table15[Unique ID],0),0)))</f>
        <v>Non-lead</v>
      </c>
      <c r="W4827" s="189"/>
    </row>
    <row r="4828" spans="1:23" s="190" customFormat="1" ht="56.25" x14ac:dyDescent="0.25">
      <c r="A4828" s="180" t="s">
        <v>225</v>
      </c>
      <c r="B4828" s="181" t="s">
        <v>8470</v>
      </c>
      <c r="C4828" s="182" t="s">
        <v>225</v>
      </c>
      <c r="D4828" s="183" t="s">
        <v>36</v>
      </c>
      <c r="E4828" s="181" t="s">
        <v>35</v>
      </c>
      <c r="F4828" s="183" t="s">
        <v>35</v>
      </c>
      <c r="G4828" s="181" t="s">
        <v>7350</v>
      </c>
      <c r="H4828" s="184" t="s">
        <v>7090</v>
      </c>
      <c r="I4828" s="185" t="s">
        <v>190</v>
      </c>
      <c r="J4828" s="181" t="s">
        <v>35</v>
      </c>
      <c r="K4828" s="181" t="s">
        <v>225</v>
      </c>
      <c r="L4828" s="186" t="s">
        <v>225</v>
      </c>
      <c r="M4828" s="187" t="s">
        <v>225</v>
      </c>
      <c r="N4828" s="183" t="s">
        <v>36</v>
      </c>
      <c r="O4828" s="181" t="s">
        <v>7350</v>
      </c>
      <c r="P4828" s="184" t="s">
        <v>7090</v>
      </c>
      <c r="Q4828" s="185" t="s">
        <v>190</v>
      </c>
      <c r="R4828" s="181" t="s">
        <v>35</v>
      </c>
      <c r="S4828" s="181" t="s">
        <v>225</v>
      </c>
      <c r="T4828" s="186" t="s">
        <v>225</v>
      </c>
      <c r="U4828" s="187" t="s">
        <v>225</v>
      </c>
      <c r="V4828" s="188" t="str" cm="1">
        <f t="array" ref="V4828">IF(SUM(LEN(A4828:U4828))=0,"",IF(OR(OR(ISBLANK(E4828),SUM(LEN(B4828),LEN(C4828))=0),AND(NOT(D4828="Unknown"),ISBLANK(I4828)),AND(NOT(N4828="Unknown"),ISBLANK(Q4828))),"Missing Information", INDEX(Table15[Entire Service Line Classification], MATCH(SUMIFS(Table15[Unique ID],Table15[System-Owned Portion],D4828,Table15[If Material Anything Other than "Lead" in Column E,Was Material Ever Previously Lead?],F4828,Table15[Customer-Owned Portion],N4828),Table15[Unique ID],0),0)))</f>
        <v>Non-lead</v>
      </c>
      <c r="W4828" s="189"/>
    </row>
    <row r="4829" spans="1:23" s="190" customFormat="1" ht="56.25" x14ac:dyDescent="0.25">
      <c r="A4829" s="180" t="s">
        <v>225</v>
      </c>
      <c r="B4829" s="181" t="s">
        <v>8471</v>
      </c>
      <c r="C4829" s="182" t="s">
        <v>225</v>
      </c>
      <c r="D4829" s="183" t="s">
        <v>36</v>
      </c>
      <c r="E4829" s="181" t="s">
        <v>35</v>
      </c>
      <c r="F4829" s="183" t="s">
        <v>35</v>
      </c>
      <c r="G4829" s="181" t="s">
        <v>7350</v>
      </c>
      <c r="H4829" s="184" t="s">
        <v>7090</v>
      </c>
      <c r="I4829" s="185" t="s">
        <v>190</v>
      </c>
      <c r="J4829" s="181" t="s">
        <v>35</v>
      </c>
      <c r="K4829" s="181" t="s">
        <v>225</v>
      </c>
      <c r="L4829" s="186" t="s">
        <v>225</v>
      </c>
      <c r="M4829" s="187" t="s">
        <v>225</v>
      </c>
      <c r="N4829" s="183" t="s">
        <v>36</v>
      </c>
      <c r="O4829" s="181" t="s">
        <v>7350</v>
      </c>
      <c r="P4829" s="184" t="s">
        <v>7090</v>
      </c>
      <c r="Q4829" s="185" t="s">
        <v>190</v>
      </c>
      <c r="R4829" s="181" t="s">
        <v>35</v>
      </c>
      <c r="S4829" s="181" t="s">
        <v>225</v>
      </c>
      <c r="T4829" s="186" t="s">
        <v>225</v>
      </c>
      <c r="U4829" s="187" t="s">
        <v>225</v>
      </c>
      <c r="V4829" s="188" t="str" cm="1">
        <f t="array" ref="V4829">IF(SUM(LEN(A4829:U4829))=0,"",IF(OR(OR(ISBLANK(E4829),SUM(LEN(B4829),LEN(C4829))=0),AND(NOT(D4829="Unknown"),ISBLANK(I4829)),AND(NOT(N4829="Unknown"),ISBLANK(Q4829))),"Missing Information", INDEX(Table15[Entire Service Line Classification], MATCH(SUMIFS(Table15[Unique ID],Table15[System-Owned Portion],D4829,Table15[If Material Anything Other than "Lead" in Column E,Was Material Ever Previously Lead?],F4829,Table15[Customer-Owned Portion],N4829),Table15[Unique ID],0),0)))</f>
        <v>Non-lead</v>
      </c>
      <c r="W4829" s="189"/>
    </row>
    <row r="4830" spans="1:23" s="190" customFormat="1" ht="56.25" x14ac:dyDescent="0.25">
      <c r="A4830" s="180" t="s">
        <v>225</v>
      </c>
      <c r="B4830" s="181" t="s">
        <v>8472</v>
      </c>
      <c r="C4830" s="182" t="s">
        <v>225</v>
      </c>
      <c r="D4830" s="183" t="s">
        <v>36</v>
      </c>
      <c r="E4830" s="181" t="s">
        <v>35</v>
      </c>
      <c r="F4830" s="183" t="s">
        <v>35</v>
      </c>
      <c r="G4830" s="181" t="s">
        <v>7350</v>
      </c>
      <c r="H4830" s="184" t="s">
        <v>7090</v>
      </c>
      <c r="I4830" s="185" t="s">
        <v>190</v>
      </c>
      <c r="J4830" s="181" t="s">
        <v>35</v>
      </c>
      <c r="K4830" s="181" t="s">
        <v>225</v>
      </c>
      <c r="L4830" s="186" t="s">
        <v>225</v>
      </c>
      <c r="M4830" s="187" t="s">
        <v>225</v>
      </c>
      <c r="N4830" s="183" t="s">
        <v>36</v>
      </c>
      <c r="O4830" s="181" t="s">
        <v>7350</v>
      </c>
      <c r="P4830" s="184" t="s">
        <v>7090</v>
      </c>
      <c r="Q4830" s="185" t="s">
        <v>190</v>
      </c>
      <c r="R4830" s="181" t="s">
        <v>35</v>
      </c>
      <c r="S4830" s="181" t="s">
        <v>225</v>
      </c>
      <c r="T4830" s="186" t="s">
        <v>225</v>
      </c>
      <c r="U4830" s="187" t="s">
        <v>225</v>
      </c>
      <c r="V4830" s="188" t="str" cm="1">
        <f t="array" ref="V4830">IF(SUM(LEN(A4830:U4830))=0,"",IF(OR(OR(ISBLANK(E4830),SUM(LEN(B4830),LEN(C4830))=0),AND(NOT(D4830="Unknown"),ISBLANK(I4830)),AND(NOT(N4830="Unknown"),ISBLANK(Q4830))),"Missing Information", INDEX(Table15[Entire Service Line Classification], MATCH(SUMIFS(Table15[Unique ID],Table15[System-Owned Portion],D4830,Table15[If Material Anything Other than "Lead" in Column E,Was Material Ever Previously Lead?],F4830,Table15[Customer-Owned Portion],N4830),Table15[Unique ID],0),0)))</f>
        <v>Non-lead</v>
      </c>
      <c r="W4830" s="189"/>
    </row>
    <row r="4831" spans="1:23" s="190" customFormat="1" ht="56.25" x14ac:dyDescent="0.25">
      <c r="A4831" s="180" t="s">
        <v>225</v>
      </c>
      <c r="B4831" s="181" t="s">
        <v>8473</v>
      </c>
      <c r="C4831" s="182" t="s">
        <v>225</v>
      </c>
      <c r="D4831" s="183" t="s">
        <v>36</v>
      </c>
      <c r="E4831" s="181" t="s">
        <v>35</v>
      </c>
      <c r="F4831" s="183" t="s">
        <v>35</v>
      </c>
      <c r="G4831" s="181" t="s">
        <v>7347</v>
      </c>
      <c r="H4831" s="184" t="s">
        <v>7090</v>
      </c>
      <c r="I4831" s="185" t="s">
        <v>190</v>
      </c>
      <c r="J4831" s="181" t="s">
        <v>35</v>
      </c>
      <c r="K4831" s="181" t="s">
        <v>225</v>
      </c>
      <c r="L4831" s="186" t="s">
        <v>225</v>
      </c>
      <c r="M4831" s="187" t="s">
        <v>225</v>
      </c>
      <c r="N4831" s="183" t="s">
        <v>36</v>
      </c>
      <c r="O4831" s="181" t="s">
        <v>7347</v>
      </c>
      <c r="P4831" s="184" t="s">
        <v>7090</v>
      </c>
      <c r="Q4831" s="185" t="s">
        <v>190</v>
      </c>
      <c r="R4831" s="181" t="s">
        <v>35</v>
      </c>
      <c r="S4831" s="181" t="s">
        <v>225</v>
      </c>
      <c r="T4831" s="186" t="s">
        <v>225</v>
      </c>
      <c r="U4831" s="187" t="s">
        <v>225</v>
      </c>
      <c r="V4831" s="188" t="str" cm="1">
        <f t="array" ref="V4831">IF(SUM(LEN(A4831:U4831))=0,"",IF(OR(OR(ISBLANK(E4831),SUM(LEN(B4831),LEN(C4831))=0),AND(NOT(D4831="Unknown"),ISBLANK(I4831)),AND(NOT(N4831="Unknown"),ISBLANK(Q4831))),"Missing Information", INDEX(Table15[Entire Service Line Classification], MATCH(SUMIFS(Table15[Unique ID],Table15[System-Owned Portion],D4831,Table15[If Material Anything Other than "Lead" in Column E,Was Material Ever Previously Lead?],F4831,Table15[Customer-Owned Portion],N4831),Table15[Unique ID],0),0)))</f>
        <v>Non-lead</v>
      </c>
      <c r="W4831" s="189"/>
    </row>
    <row r="4832" spans="1:23" s="190" customFormat="1" ht="56.25" x14ac:dyDescent="0.25">
      <c r="A4832" s="180" t="s">
        <v>225</v>
      </c>
      <c r="B4832" s="181" t="s">
        <v>8474</v>
      </c>
      <c r="C4832" s="182" t="s">
        <v>225</v>
      </c>
      <c r="D4832" s="183" t="s">
        <v>36</v>
      </c>
      <c r="E4832" s="181" t="s">
        <v>35</v>
      </c>
      <c r="F4832" s="183" t="s">
        <v>35</v>
      </c>
      <c r="G4832" s="181" t="s">
        <v>7944</v>
      </c>
      <c r="H4832" s="184" t="s">
        <v>7090</v>
      </c>
      <c r="I4832" s="185" t="s">
        <v>190</v>
      </c>
      <c r="J4832" s="181" t="s">
        <v>35</v>
      </c>
      <c r="K4832" s="181" t="s">
        <v>225</v>
      </c>
      <c r="L4832" s="186" t="s">
        <v>225</v>
      </c>
      <c r="M4832" s="187" t="s">
        <v>225</v>
      </c>
      <c r="N4832" s="183" t="s">
        <v>36</v>
      </c>
      <c r="O4832" s="181" t="s">
        <v>7944</v>
      </c>
      <c r="P4832" s="184" t="s">
        <v>7090</v>
      </c>
      <c r="Q4832" s="185" t="s">
        <v>190</v>
      </c>
      <c r="R4832" s="181" t="s">
        <v>35</v>
      </c>
      <c r="S4832" s="181" t="s">
        <v>225</v>
      </c>
      <c r="T4832" s="186" t="s">
        <v>225</v>
      </c>
      <c r="U4832" s="187" t="s">
        <v>225</v>
      </c>
      <c r="V4832" s="188" t="str" cm="1">
        <f t="array" ref="V4832">IF(SUM(LEN(A4832:U4832))=0,"",IF(OR(OR(ISBLANK(E4832),SUM(LEN(B4832),LEN(C4832))=0),AND(NOT(D4832="Unknown"),ISBLANK(I4832)),AND(NOT(N4832="Unknown"),ISBLANK(Q4832))),"Missing Information", INDEX(Table15[Entire Service Line Classification], MATCH(SUMIFS(Table15[Unique ID],Table15[System-Owned Portion],D4832,Table15[If Material Anything Other than "Lead" in Column E,Was Material Ever Previously Lead?],F4832,Table15[Customer-Owned Portion],N4832),Table15[Unique ID],0),0)))</f>
        <v>Non-lead</v>
      </c>
      <c r="W4832" s="189"/>
    </row>
    <row r="4833" spans="1:23" s="190" customFormat="1" ht="56.25" x14ac:dyDescent="0.25">
      <c r="A4833" s="180" t="s">
        <v>225</v>
      </c>
      <c r="B4833" s="181" t="s">
        <v>8475</v>
      </c>
      <c r="C4833" s="182" t="s">
        <v>225</v>
      </c>
      <c r="D4833" s="183" t="s">
        <v>36</v>
      </c>
      <c r="E4833" s="181" t="s">
        <v>35</v>
      </c>
      <c r="F4833" s="183" t="s">
        <v>35</v>
      </c>
      <c r="G4833" s="181" t="s">
        <v>7350</v>
      </c>
      <c r="H4833" s="184" t="s">
        <v>7090</v>
      </c>
      <c r="I4833" s="185" t="s">
        <v>190</v>
      </c>
      <c r="J4833" s="181" t="s">
        <v>35</v>
      </c>
      <c r="K4833" s="181" t="s">
        <v>225</v>
      </c>
      <c r="L4833" s="186" t="s">
        <v>225</v>
      </c>
      <c r="M4833" s="187" t="s">
        <v>225</v>
      </c>
      <c r="N4833" s="183" t="s">
        <v>36</v>
      </c>
      <c r="O4833" s="181" t="s">
        <v>7350</v>
      </c>
      <c r="P4833" s="184" t="s">
        <v>7090</v>
      </c>
      <c r="Q4833" s="185" t="s">
        <v>190</v>
      </c>
      <c r="R4833" s="181" t="s">
        <v>35</v>
      </c>
      <c r="S4833" s="181" t="s">
        <v>225</v>
      </c>
      <c r="T4833" s="186" t="s">
        <v>225</v>
      </c>
      <c r="U4833" s="187" t="s">
        <v>225</v>
      </c>
      <c r="V4833" s="188" t="str" cm="1">
        <f t="array" ref="V4833">IF(SUM(LEN(A4833:U4833))=0,"",IF(OR(OR(ISBLANK(E4833),SUM(LEN(B4833),LEN(C4833))=0),AND(NOT(D4833="Unknown"),ISBLANK(I4833)),AND(NOT(N4833="Unknown"),ISBLANK(Q4833))),"Missing Information", INDEX(Table15[Entire Service Line Classification], MATCH(SUMIFS(Table15[Unique ID],Table15[System-Owned Portion],D4833,Table15[If Material Anything Other than "Lead" in Column E,Was Material Ever Previously Lead?],F4833,Table15[Customer-Owned Portion],N4833),Table15[Unique ID],0),0)))</f>
        <v>Non-lead</v>
      </c>
      <c r="W4833" s="189"/>
    </row>
    <row r="4834" spans="1:23" s="190" customFormat="1" ht="56.25" x14ac:dyDescent="0.25">
      <c r="A4834" s="180" t="s">
        <v>225</v>
      </c>
      <c r="B4834" s="181" t="s">
        <v>8476</v>
      </c>
      <c r="C4834" s="182" t="s">
        <v>225</v>
      </c>
      <c r="D4834" s="183" t="s">
        <v>36</v>
      </c>
      <c r="E4834" s="181" t="s">
        <v>35</v>
      </c>
      <c r="F4834" s="183" t="s">
        <v>35</v>
      </c>
      <c r="G4834" s="181" t="s">
        <v>7350</v>
      </c>
      <c r="H4834" s="184" t="s">
        <v>7090</v>
      </c>
      <c r="I4834" s="185" t="s">
        <v>190</v>
      </c>
      <c r="J4834" s="181" t="s">
        <v>35</v>
      </c>
      <c r="K4834" s="181" t="s">
        <v>225</v>
      </c>
      <c r="L4834" s="186" t="s">
        <v>225</v>
      </c>
      <c r="M4834" s="187" t="s">
        <v>225</v>
      </c>
      <c r="N4834" s="183" t="s">
        <v>36</v>
      </c>
      <c r="O4834" s="181" t="s">
        <v>7350</v>
      </c>
      <c r="P4834" s="184" t="s">
        <v>7090</v>
      </c>
      <c r="Q4834" s="185" t="s">
        <v>190</v>
      </c>
      <c r="R4834" s="181" t="s">
        <v>35</v>
      </c>
      <c r="S4834" s="181" t="s">
        <v>225</v>
      </c>
      <c r="T4834" s="186" t="s">
        <v>225</v>
      </c>
      <c r="U4834" s="187" t="s">
        <v>225</v>
      </c>
      <c r="V4834" s="188" t="str" cm="1">
        <f t="array" ref="V4834">IF(SUM(LEN(A4834:U4834))=0,"",IF(OR(OR(ISBLANK(E4834),SUM(LEN(B4834),LEN(C4834))=0),AND(NOT(D4834="Unknown"),ISBLANK(I4834)),AND(NOT(N4834="Unknown"),ISBLANK(Q4834))),"Missing Information", INDEX(Table15[Entire Service Line Classification], MATCH(SUMIFS(Table15[Unique ID],Table15[System-Owned Portion],D4834,Table15[If Material Anything Other than "Lead" in Column E,Was Material Ever Previously Lead?],F4834,Table15[Customer-Owned Portion],N4834),Table15[Unique ID],0),0)))</f>
        <v>Non-lead</v>
      </c>
      <c r="W4834" s="189"/>
    </row>
    <row r="4835" spans="1:23" s="190" customFormat="1" ht="56.25" x14ac:dyDescent="0.25">
      <c r="A4835" s="180" t="s">
        <v>225</v>
      </c>
      <c r="B4835" s="181" t="s">
        <v>8477</v>
      </c>
      <c r="C4835" s="182" t="s">
        <v>225</v>
      </c>
      <c r="D4835" s="183" t="s">
        <v>36</v>
      </c>
      <c r="E4835" s="181" t="s">
        <v>35</v>
      </c>
      <c r="F4835" s="183" t="s">
        <v>35</v>
      </c>
      <c r="G4835" s="181" t="s">
        <v>7350</v>
      </c>
      <c r="H4835" s="184" t="s">
        <v>7090</v>
      </c>
      <c r="I4835" s="185" t="s">
        <v>190</v>
      </c>
      <c r="J4835" s="181" t="s">
        <v>35</v>
      </c>
      <c r="K4835" s="181" t="s">
        <v>225</v>
      </c>
      <c r="L4835" s="186" t="s">
        <v>225</v>
      </c>
      <c r="M4835" s="187" t="s">
        <v>225</v>
      </c>
      <c r="N4835" s="183" t="s">
        <v>36</v>
      </c>
      <c r="O4835" s="181" t="s">
        <v>7350</v>
      </c>
      <c r="P4835" s="184" t="s">
        <v>7090</v>
      </c>
      <c r="Q4835" s="185" t="s">
        <v>190</v>
      </c>
      <c r="R4835" s="181" t="s">
        <v>35</v>
      </c>
      <c r="S4835" s="181" t="s">
        <v>225</v>
      </c>
      <c r="T4835" s="186" t="s">
        <v>225</v>
      </c>
      <c r="U4835" s="187" t="s">
        <v>225</v>
      </c>
      <c r="V4835" s="188" t="str" cm="1">
        <f t="array" ref="V4835">IF(SUM(LEN(A4835:U4835))=0,"",IF(OR(OR(ISBLANK(E4835),SUM(LEN(B4835),LEN(C4835))=0),AND(NOT(D4835="Unknown"),ISBLANK(I4835)),AND(NOT(N4835="Unknown"),ISBLANK(Q4835))),"Missing Information", INDEX(Table15[Entire Service Line Classification], MATCH(SUMIFS(Table15[Unique ID],Table15[System-Owned Portion],D4835,Table15[If Material Anything Other than "Lead" in Column E,Was Material Ever Previously Lead?],F4835,Table15[Customer-Owned Portion],N4835),Table15[Unique ID],0),0)))</f>
        <v>Non-lead</v>
      </c>
      <c r="W4835" s="189"/>
    </row>
    <row r="4836" spans="1:23" s="190" customFormat="1" ht="56.25" x14ac:dyDescent="0.25">
      <c r="A4836" s="180" t="s">
        <v>225</v>
      </c>
      <c r="B4836" s="181" t="s">
        <v>8478</v>
      </c>
      <c r="C4836" s="182" t="s">
        <v>225</v>
      </c>
      <c r="D4836" s="183" t="s">
        <v>36</v>
      </c>
      <c r="E4836" s="181" t="s">
        <v>35</v>
      </c>
      <c r="F4836" s="183" t="s">
        <v>35</v>
      </c>
      <c r="G4836" s="181" t="s">
        <v>7350</v>
      </c>
      <c r="H4836" s="184" t="s">
        <v>7090</v>
      </c>
      <c r="I4836" s="185" t="s">
        <v>190</v>
      </c>
      <c r="J4836" s="181" t="s">
        <v>35</v>
      </c>
      <c r="K4836" s="181" t="s">
        <v>225</v>
      </c>
      <c r="L4836" s="186" t="s">
        <v>225</v>
      </c>
      <c r="M4836" s="187" t="s">
        <v>225</v>
      </c>
      <c r="N4836" s="183" t="s">
        <v>36</v>
      </c>
      <c r="O4836" s="181" t="s">
        <v>7350</v>
      </c>
      <c r="P4836" s="184" t="s">
        <v>7090</v>
      </c>
      <c r="Q4836" s="185" t="s">
        <v>190</v>
      </c>
      <c r="R4836" s="181" t="s">
        <v>35</v>
      </c>
      <c r="S4836" s="181" t="s">
        <v>225</v>
      </c>
      <c r="T4836" s="186" t="s">
        <v>225</v>
      </c>
      <c r="U4836" s="187" t="s">
        <v>225</v>
      </c>
      <c r="V4836" s="188" t="str" cm="1">
        <f t="array" ref="V4836">IF(SUM(LEN(A4836:U4836))=0,"",IF(OR(OR(ISBLANK(E4836),SUM(LEN(B4836),LEN(C4836))=0),AND(NOT(D4836="Unknown"),ISBLANK(I4836)),AND(NOT(N4836="Unknown"),ISBLANK(Q4836))),"Missing Information", INDEX(Table15[Entire Service Line Classification], MATCH(SUMIFS(Table15[Unique ID],Table15[System-Owned Portion],D4836,Table15[If Material Anything Other than "Lead" in Column E,Was Material Ever Previously Lead?],F4836,Table15[Customer-Owned Portion],N4836),Table15[Unique ID],0),0)))</f>
        <v>Non-lead</v>
      </c>
      <c r="W4836" s="189"/>
    </row>
    <row r="4837" spans="1:23" s="190" customFormat="1" ht="56.25" x14ac:dyDescent="0.25">
      <c r="A4837" s="180" t="s">
        <v>225</v>
      </c>
      <c r="B4837" s="181" t="s">
        <v>8479</v>
      </c>
      <c r="C4837" s="182" t="s">
        <v>225</v>
      </c>
      <c r="D4837" s="183" t="s">
        <v>36</v>
      </c>
      <c r="E4837" s="181" t="s">
        <v>35</v>
      </c>
      <c r="F4837" s="183" t="s">
        <v>35</v>
      </c>
      <c r="G4837" s="181" t="s">
        <v>7347</v>
      </c>
      <c r="H4837" s="184" t="s">
        <v>7090</v>
      </c>
      <c r="I4837" s="185" t="s">
        <v>190</v>
      </c>
      <c r="J4837" s="181" t="s">
        <v>35</v>
      </c>
      <c r="K4837" s="181" t="s">
        <v>225</v>
      </c>
      <c r="L4837" s="186" t="s">
        <v>225</v>
      </c>
      <c r="M4837" s="187" t="s">
        <v>225</v>
      </c>
      <c r="N4837" s="183" t="s">
        <v>36</v>
      </c>
      <c r="O4837" s="181" t="s">
        <v>7347</v>
      </c>
      <c r="P4837" s="184" t="s">
        <v>7090</v>
      </c>
      <c r="Q4837" s="185" t="s">
        <v>190</v>
      </c>
      <c r="R4837" s="181" t="s">
        <v>35</v>
      </c>
      <c r="S4837" s="181" t="s">
        <v>225</v>
      </c>
      <c r="T4837" s="186" t="s">
        <v>225</v>
      </c>
      <c r="U4837" s="187" t="s">
        <v>225</v>
      </c>
      <c r="V4837" s="188" t="str" cm="1">
        <f t="array" ref="V4837">IF(SUM(LEN(A4837:U4837))=0,"",IF(OR(OR(ISBLANK(E4837),SUM(LEN(B4837),LEN(C4837))=0),AND(NOT(D4837="Unknown"),ISBLANK(I4837)),AND(NOT(N4837="Unknown"),ISBLANK(Q4837))),"Missing Information", INDEX(Table15[Entire Service Line Classification], MATCH(SUMIFS(Table15[Unique ID],Table15[System-Owned Portion],D4837,Table15[If Material Anything Other than "Lead" in Column E,Was Material Ever Previously Lead?],F4837,Table15[Customer-Owned Portion],N4837),Table15[Unique ID],0),0)))</f>
        <v>Non-lead</v>
      </c>
      <c r="W4837" s="189"/>
    </row>
    <row r="4838" spans="1:23" s="190" customFormat="1" ht="56.25" x14ac:dyDescent="0.25">
      <c r="A4838" s="180" t="s">
        <v>225</v>
      </c>
      <c r="B4838" s="181" t="s">
        <v>8480</v>
      </c>
      <c r="C4838" s="182" t="s">
        <v>225</v>
      </c>
      <c r="D4838" s="183" t="s">
        <v>36</v>
      </c>
      <c r="E4838" s="181" t="s">
        <v>35</v>
      </c>
      <c r="F4838" s="183" t="s">
        <v>35</v>
      </c>
      <c r="G4838" s="181" t="s">
        <v>7350</v>
      </c>
      <c r="H4838" s="184" t="s">
        <v>7090</v>
      </c>
      <c r="I4838" s="185" t="s">
        <v>190</v>
      </c>
      <c r="J4838" s="181" t="s">
        <v>35</v>
      </c>
      <c r="K4838" s="181" t="s">
        <v>225</v>
      </c>
      <c r="L4838" s="186" t="s">
        <v>225</v>
      </c>
      <c r="M4838" s="187" t="s">
        <v>225</v>
      </c>
      <c r="N4838" s="183" t="s">
        <v>36</v>
      </c>
      <c r="O4838" s="181" t="s">
        <v>7350</v>
      </c>
      <c r="P4838" s="184" t="s">
        <v>7090</v>
      </c>
      <c r="Q4838" s="185" t="s">
        <v>190</v>
      </c>
      <c r="R4838" s="181" t="s">
        <v>35</v>
      </c>
      <c r="S4838" s="181" t="s">
        <v>225</v>
      </c>
      <c r="T4838" s="186" t="s">
        <v>225</v>
      </c>
      <c r="U4838" s="187" t="s">
        <v>225</v>
      </c>
      <c r="V4838" s="188" t="str" cm="1">
        <f t="array" ref="V4838">IF(SUM(LEN(A4838:U4838))=0,"",IF(OR(OR(ISBLANK(E4838),SUM(LEN(B4838),LEN(C4838))=0),AND(NOT(D4838="Unknown"),ISBLANK(I4838)),AND(NOT(N4838="Unknown"),ISBLANK(Q4838))),"Missing Information", INDEX(Table15[Entire Service Line Classification], MATCH(SUMIFS(Table15[Unique ID],Table15[System-Owned Portion],D4838,Table15[If Material Anything Other than "Lead" in Column E,Was Material Ever Previously Lead?],F4838,Table15[Customer-Owned Portion],N4838),Table15[Unique ID],0),0)))</f>
        <v>Non-lead</v>
      </c>
      <c r="W4838" s="189"/>
    </row>
    <row r="4839" spans="1:23" s="190" customFormat="1" ht="56.25" x14ac:dyDescent="0.25">
      <c r="A4839" s="180" t="s">
        <v>225</v>
      </c>
      <c r="B4839" s="181" t="s">
        <v>8481</v>
      </c>
      <c r="C4839" s="182" t="s">
        <v>225</v>
      </c>
      <c r="D4839" s="183" t="s">
        <v>36</v>
      </c>
      <c r="E4839" s="181" t="s">
        <v>35</v>
      </c>
      <c r="F4839" s="183" t="s">
        <v>35</v>
      </c>
      <c r="G4839" s="181" t="s">
        <v>7350</v>
      </c>
      <c r="H4839" s="184" t="s">
        <v>7090</v>
      </c>
      <c r="I4839" s="185" t="s">
        <v>190</v>
      </c>
      <c r="J4839" s="181" t="s">
        <v>35</v>
      </c>
      <c r="K4839" s="181" t="s">
        <v>225</v>
      </c>
      <c r="L4839" s="186" t="s">
        <v>225</v>
      </c>
      <c r="M4839" s="187" t="s">
        <v>225</v>
      </c>
      <c r="N4839" s="183" t="s">
        <v>36</v>
      </c>
      <c r="O4839" s="181" t="s">
        <v>7350</v>
      </c>
      <c r="P4839" s="184" t="s">
        <v>7090</v>
      </c>
      <c r="Q4839" s="185" t="s">
        <v>190</v>
      </c>
      <c r="R4839" s="181" t="s">
        <v>35</v>
      </c>
      <c r="S4839" s="181" t="s">
        <v>225</v>
      </c>
      <c r="T4839" s="186" t="s">
        <v>225</v>
      </c>
      <c r="U4839" s="187" t="s">
        <v>225</v>
      </c>
      <c r="V4839" s="188" t="str" cm="1">
        <f t="array" ref="V4839">IF(SUM(LEN(A4839:U4839))=0,"",IF(OR(OR(ISBLANK(E4839),SUM(LEN(B4839),LEN(C4839))=0),AND(NOT(D4839="Unknown"),ISBLANK(I4839)),AND(NOT(N4839="Unknown"),ISBLANK(Q4839))),"Missing Information", INDEX(Table15[Entire Service Line Classification], MATCH(SUMIFS(Table15[Unique ID],Table15[System-Owned Portion],D4839,Table15[If Material Anything Other than "Lead" in Column E,Was Material Ever Previously Lead?],F4839,Table15[Customer-Owned Portion],N4839),Table15[Unique ID],0),0)))</f>
        <v>Non-lead</v>
      </c>
      <c r="W4839" s="189"/>
    </row>
    <row r="4840" spans="1:23" s="190" customFormat="1" ht="56.25" x14ac:dyDescent="0.25">
      <c r="A4840" s="180" t="s">
        <v>225</v>
      </c>
      <c r="B4840" s="181" t="s">
        <v>8482</v>
      </c>
      <c r="C4840" s="182" t="s">
        <v>225</v>
      </c>
      <c r="D4840" s="183" t="s">
        <v>36</v>
      </c>
      <c r="E4840" s="181" t="s">
        <v>35</v>
      </c>
      <c r="F4840" s="183" t="s">
        <v>35</v>
      </c>
      <c r="G4840" s="181" t="s">
        <v>7347</v>
      </c>
      <c r="H4840" s="184" t="s">
        <v>7090</v>
      </c>
      <c r="I4840" s="185" t="s">
        <v>190</v>
      </c>
      <c r="J4840" s="181" t="s">
        <v>35</v>
      </c>
      <c r="K4840" s="181" t="s">
        <v>225</v>
      </c>
      <c r="L4840" s="186" t="s">
        <v>225</v>
      </c>
      <c r="M4840" s="187" t="s">
        <v>225</v>
      </c>
      <c r="N4840" s="183" t="s">
        <v>36</v>
      </c>
      <c r="O4840" s="181" t="s">
        <v>7347</v>
      </c>
      <c r="P4840" s="184" t="s">
        <v>7090</v>
      </c>
      <c r="Q4840" s="185" t="s">
        <v>190</v>
      </c>
      <c r="R4840" s="181" t="s">
        <v>35</v>
      </c>
      <c r="S4840" s="181" t="s">
        <v>225</v>
      </c>
      <c r="T4840" s="186" t="s">
        <v>225</v>
      </c>
      <c r="U4840" s="187" t="s">
        <v>225</v>
      </c>
      <c r="V4840" s="188" t="str" cm="1">
        <f t="array" ref="V4840">IF(SUM(LEN(A4840:U4840))=0,"",IF(OR(OR(ISBLANK(E4840),SUM(LEN(B4840),LEN(C4840))=0),AND(NOT(D4840="Unknown"),ISBLANK(I4840)),AND(NOT(N4840="Unknown"),ISBLANK(Q4840))),"Missing Information", INDEX(Table15[Entire Service Line Classification], MATCH(SUMIFS(Table15[Unique ID],Table15[System-Owned Portion],D4840,Table15[If Material Anything Other than "Lead" in Column E,Was Material Ever Previously Lead?],F4840,Table15[Customer-Owned Portion],N4840),Table15[Unique ID],0),0)))</f>
        <v>Non-lead</v>
      </c>
      <c r="W4840" s="189"/>
    </row>
    <row r="4841" spans="1:23" s="190" customFormat="1" ht="56.25" x14ac:dyDescent="0.25">
      <c r="A4841" s="180" t="s">
        <v>225</v>
      </c>
      <c r="B4841" s="181" t="s">
        <v>8483</v>
      </c>
      <c r="C4841" s="182" t="s">
        <v>225</v>
      </c>
      <c r="D4841" s="183" t="s">
        <v>36</v>
      </c>
      <c r="E4841" s="181" t="s">
        <v>35</v>
      </c>
      <c r="F4841" s="183" t="s">
        <v>35</v>
      </c>
      <c r="G4841" s="181" t="s">
        <v>7350</v>
      </c>
      <c r="H4841" s="184" t="s">
        <v>7090</v>
      </c>
      <c r="I4841" s="185" t="s">
        <v>190</v>
      </c>
      <c r="J4841" s="181" t="s">
        <v>35</v>
      </c>
      <c r="K4841" s="181" t="s">
        <v>225</v>
      </c>
      <c r="L4841" s="186" t="s">
        <v>225</v>
      </c>
      <c r="M4841" s="187" t="s">
        <v>225</v>
      </c>
      <c r="N4841" s="183" t="s">
        <v>36</v>
      </c>
      <c r="O4841" s="181" t="s">
        <v>7350</v>
      </c>
      <c r="P4841" s="184" t="s">
        <v>7090</v>
      </c>
      <c r="Q4841" s="185" t="s">
        <v>190</v>
      </c>
      <c r="R4841" s="181" t="s">
        <v>35</v>
      </c>
      <c r="S4841" s="181" t="s">
        <v>225</v>
      </c>
      <c r="T4841" s="186" t="s">
        <v>225</v>
      </c>
      <c r="U4841" s="187" t="s">
        <v>225</v>
      </c>
      <c r="V4841" s="188" t="str" cm="1">
        <f t="array" ref="V4841">IF(SUM(LEN(A4841:U4841))=0,"",IF(OR(OR(ISBLANK(E4841),SUM(LEN(B4841),LEN(C4841))=0),AND(NOT(D4841="Unknown"),ISBLANK(I4841)),AND(NOT(N4841="Unknown"),ISBLANK(Q4841))),"Missing Information", INDEX(Table15[Entire Service Line Classification], MATCH(SUMIFS(Table15[Unique ID],Table15[System-Owned Portion],D4841,Table15[If Material Anything Other than "Lead" in Column E,Was Material Ever Previously Lead?],F4841,Table15[Customer-Owned Portion],N4841),Table15[Unique ID],0),0)))</f>
        <v>Non-lead</v>
      </c>
      <c r="W4841" s="189"/>
    </row>
    <row r="4842" spans="1:23" s="190" customFormat="1" ht="56.25" x14ac:dyDescent="0.25">
      <c r="A4842" s="180" t="s">
        <v>225</v>
      </c>
      <c r="B4842" s="181" t="s">
        <v>8484</v>
      </c>
      <c r="C4842" s="182" t="s">
        <v>225</v>
      </c>
      <c r="D4842" s="183" t="s">
        <v>36</v>
      </c>
      <c r="E4842" s="181" t="s">
        <v>35</v>
      </c>
      <c r="F4842" s="183" t="s">
        <v>35</v>
      </c>
      <c r="G4842" s="181" t="s">
        <v>7400</v>
      </c>
      <c r="H4842" s="184" t="s">
        <v>7090</v>
      </c>
      <c r="I4842" s="185" t="s">
        <v>190</v>
      </c>
      <c r="J4842" s="181" t="s">
        <v>35</v>
      </c>
      <c r="K4842" s="181" t="s">
        <v>225</v>
      </c>
      <c r="L4842" s="186" t="s">
        <v>225</v>
      </c>
      <c r="M4842" s="187" t="s">
        <v>225</v>
      </c>
      <c r="N4842" s="183" t="s">
        <v>36</v>
      </c>
      <c r="O4842" s="181" t="s">
        <v>7400</v>
      </c>
      <c r="P4842" s="184" t="s">
        <v>7090</v>
      </c>
      <c r="Q4842" s="185" t="s">
        <v>190</v>
      </c>
      <c r="R4842" s="181" t="s">
        <v>35</v>
      </c>
      <c r="S4842" s="181" t="s">
        <v>225</v>
      </c>
      <c r="T4842" s="186" t="s">
        <v>225</v>
      </c>
      <c r="U4842" s="187" t="s">
        <v>225</v>
      </c>
      <c r="V4842" s="188" t="str" cm="1">
        <f t="array" ref="V4842">IF(SUM(LEN(A4842:U4842))=0,"",IF(OR(OR(ISBLANK(E4842),SUM(LEN(B4842),LEN(C4842))=0),AND(NOT(D4842="Unknown"),ISBLANK(I4842)),AND(NOT(N4842="Unknown"),ISBLANK(Q4842))),"Missing Information", INDEX(Table15[Entire Service Line Classification], MATCH(SUMIFS(Table15[Unique ID],Table15[System-Owned Portion],D4842,Table15[If Material Anything Other than "Lead" in Column E,Was Material Ever Previously Lead?],F4842,Table15[Customer-Owned Portion],N4842),Table15[Unique ID],0),0)))</f>
        <v>Non-lead</v>
      </c>
      <c r="W4842" s="189"/>
    </row>
    <row r="4843" spans="1:23" s="190" customFormat="1" ht="56.25" x14ac:dyDescent="0.25">
      <c r="A4843" s="180" t="s">
        <v>225</v>
      </c>
      <c r="B4843" s="181" t="s">
        <v>8485</v>
      </c>
      <c r="C4843" s="182" t="s">
        <v>225</v>
      </c>
      <c r="D4843" s="183" t="s">
        <v>36</v>
      </c>
      <c r="E4843" s="181" t="s">
        <v>35</v>
      </c>
      <c r="F4843" s="183" t="s">
        <v>35</v>
      </c>
      <c r="G4843" s="181" t="s">
        <v>7347</v>
      </c>
      <c r="H4843" s="184" t="s">
        <v>7090</v>
      </c>
      <c r="I4843" s="185" t="s">
        <v>190</v>
      </c>
      <c r="J4843" s="181" t="s">
        <v>35</v>
      </c>
      <c r="K4843" s="181" t="s">
        <v>225</v>
      </c>
      <c r="L4843" s="186" t="s">
        <v>225</v>
      </c>
      <c r="M4843" s="187" t="s">
        <v>225</v>
      </c>
      <c r="N4843" s="183" t="s">
        <v>36</v>
      </c>
      <c r="O4843" s="181" t="s">
        <v>7347</v>
      </c>
      <c r="P4843" s="184" t="s">
        <v>7090</v>
      </c>
      <c r="Q4843" s="185" t="s">
        <v>190</v>
      </c>
      <c r="R4843" s="181" t="s">
        <v>35</v>
      </c>
      <c r="S4843" s="181" t="s">
        <v>225</v>
      </c>
      <c r="T4843" s="186" t="s">
        <v>225</v>
      </c>
      <c r="U4843" s="187" t="s">
        <v>225</v>
      </c>
      <c r="V4843" s="188" t="str" cm="1">
        <f t="array" ref="V4843">IF(SUM(LEN(A4843:U4843))=0,"",IF(OR(OR(ISBLANK(E4843),SUM(LEN(B4843),LEN(C4843))=0),AND(NOT(D4843="Unknown"),ISBLANK(I4843)),AND(NOT(N4843="Unknown"),ISBLANK(Q4843))),"Missing Information", INDEX(Table15[Entire Service Line Classification], MATCH(SUMIFS(Table15[Unique ID],Table15[System-Owned Portion],D4843,Table15[If Material Anything Other than "Lead" in Column E,Was Material Ever Previously Lead?],F4843,Table15[Customer-Owned Portion],N4843),Table15[Unique ID],0),0)))</f>
        <v>Non-lead</v>
      </c>
      <c r="W4843" s="189"/>
    </row>
    <row r="4844" spans="1:23" s="190" customFormat="1" ht="56.25" x14ac:dyDescent="0.25">
      <c r="A4844" s="180" t="s">
        <v>225</v>
      </c>
      <c r="B4844" s="181" t="s">
        <v>8486</v>
      </c>
      <c r="C4844" s="182" t="s">
        <v>225</v>
      </c>
      <c r="D4844" s="183" t="s">
        <v>36</v>
      </c>
      <c r="E4844" s="181" t="s">
        <v>35</v>
      </c>
      <c r="F4844" s="183" t="s">
        <v>35</v>
      </c>
      <c r="G4844" s="181" t="s">
        <v>7350</v>
      </c>
      <c r="H4844" s="184" t="s">
        <v>7090</v>
      </c>
      <c r="I4844" s="185" t="s">
        <v>190</v>
      </c>
      <c r="J4844" s="181" t="s">
        <v>35</v>
      </c>
      <c r="K4844" s="181" t="s">
        <v>225</v>
      </c>
      <c r="L4844" s="186" t="s">
        <v>225</v>
      </c>
      <c r="M4844" s="187" t="s">
        <v>225</v>
      </c>
      <c r="N4844" s="183" t="s">
        <v>36</v>
      </c>
      <c r="O4844" s="181" t="s">
        <v>7350</v>
      </c>
      <c r="P4844" s="184" t="s">
        <v>7090</v>
      </c>
      <c r="Q4844" s="185" t="s">
        <v>190</v>
      </c>
      <c r="R4844" s="181" t="s">
        <v>35</v>
      </c>
      <c r="S4844" s="181" t="s">
        <v>225</v>
      </c>
      <c r="T4844" s="186" t="s">
        <v>225</v>
      </c>
      <c r="U4844" s="187" t="s">
        <v>225</v>
      </c>
      <c r="V4844" s="188" t="str" cm="1">
        <f t="array" ref="V4844">IF(SUM(LEN(A4844:U4844))=0,"",IF(OR(OR(ISBLANK(E4844),SUM(LEN(B4844),LEN(C4844))=0),AND(NOT(D4844="Unknown"),ISBLANK(I4844)),AND(NOT(N4844="Unknown"),ISBLANK(Q4844))),"Missing Information", INDEX(Table15[Entire Service Line Classification], MATCH(SUMIFS(Table15[Unique ID],Table15[System-Owned Portion],D4844,Table15[If Material Anything Other than "Lead" in Column E,Was Material Ever Previously Lead?],F4844,Table15[Customer-Owned Portion],N4844),Table15[Unique ID],0),0)))</f>
        <v>Non-lead</v>
      </c>
      <c r="W4844" s="189"/>
    </row>
    <row r="4845" spans="1:23" s="190" customFormat="1" ht="56.25" x14ac:dyDescent="0.25">
      <c r="A4845" s="180" t="s">
        <v>225</v>
      </c>
      <c r="B4845" s="181" t="s">
        <v>8487</v>
      </c>
      <c r="C4845" s="182" t="s">
        <v>225</v>
      </c>
      <c r="D4845" s="183" t="s">
        <v>36</v>
      </c>
      <c r="E4845" s="181" t="s">
        <v>35</v>
      </c>
      <c r="F4845" s="183" t="s">
        <v>35</v>
      </c>
      <c r="G4845" s="181" t="s">
        <v>7350</v>
      </c>
      <c r="H4845" s="184" t="s">
        <v>7090</v>
      </c>
      <c r="I4845" s="185" t="s">
        <v>190</v>
      </c>
      <c r="J4845" s="181" t="s">
        <v>35</v>
      </c>
      <c r="K4845" s="181" t="s">
        <v>225</v>
      </c>
      <c r="L4845" s="186" t="s">
        <v>225</v>
      </c>
      <c r="M4845" s="187" t="s">
        <v>225</v>
      </c>
      <c r="N4845" s="183" t="s">
        <v>36</v>
      </c>
      <c r="O4845" s="181" t="s">
        <v>7350</v>
      </c>
      <c r="P4845" s="184" t="s">
        <v>7090</v>
      </c>
      <c r="Q4845" s="185" t="s">
        <v>190</v>
      </c>
      <c r="R4845" s="181" t="s">
        <v>35</v>
      </c>
      <c r="S4845" s="181" t="s">
        <v>225</v>
      </c>
      <c r="T4845" s="186" t="s">
        <v>225</v>
      </c>
      <c r="U4845" s="187" t="s">
        <v>225</v>
      </c>
      <c r="V4845" s="188" t="str" cm="1">
        <f t="array" ref="V4845">IF(SUM(LEN(A4845:U4845))=0,"",IF(OR(OR(ISBLANK(E4845),SUM(LEN(B4845),LEN(C4845))=0),AND(NOT(D4845="Unknown"),ISBLANK(I4845)),AND(NOT(N4845="Unknown"),ISBLANK(Q4845))),"Missing Information", INDEX(Table15[Entire Service Line Classification], MATCH(SUMIFS(Table15[Unique ID],Table15[System-Owned Portion],D4845,Table15[If Material Anything Other than "Lead" in Column E,Was Material Ever Previously Lead?],F4845,Table15[Customer-Owned Portion],N4845),Table15[Unique ID],0),0)))</f>
        <v>Non-lead</v>
      </c>
      <c r="W4845" s="189"/>
    </row>
    <row r="4846" spans="1:23" s="190" customFormat="1" ht="56.25" x14ac:dyDescent="0.25">
      <c r="A4846" s="180" t="s">
        <v>225</v>
      </c>
      <c r="B4846" s="181" t="s">
        <v>8488</v>
      </c>
      <c r="C4846" s="182" t="s">
        <v>225</v>
      </c>
      <c r="D4846" s="183" t="s">
        <v>36</v>
      </c>
      <c r="E4846" s="181" t="s">
        <v>35</v>
      </c>
      <c r="F4846" s="183" t="s">
        <v>35</v>
      </c>
      <c r="G4846" s="181" t="s">
        <v>7350</v>
      </c>
      <c r="H4846" s="184" t="s">
        <v>7090</v>
      </c>
      <c r="I4846" s="185" t="s">
        <v>190</v>
      </c>
      <c r="J4846" s="181" t="s">
        <v>35</v>
      </c>
      <c r="K4846" s="181" t="s">
        <v>225</v>
      </c>
      <c r="L4846" s="186" t="s">
        <v>225</v>
      </c>
      <c r="M4846" s="187" t="s">
        <v>225</v>
      </c>
      <c r="N4846" s="183" t="s">
        <v>36</v>
      </c>
      <c r="O4846" s="181" t="s">
        <v>7350</v>
      </c>
      <c r="P4846" s="184" t="s">
        <v>7090</v>
      </c>
      <c r="Q4846" s="185" t="s">
        <v>190</v>
      </c>
      <c r="R4846" s="181" t="s">
        <v>35</v>
      </c>
      <c r="S4846" s="181" t="s">
        <v>225</v>
      </c>
      <c r="T4846" s="186" t="s">
        <v>225</v>
      </c>
      <c r="U4846" s="187" t="s">
        <v>225</v>
      </c>
      <c r="V4846" s="188" t="str" cm="1">
        <f t="array" ref="V4846">IF(SUM(LEN(A4846:U4846))=0,"",IF(OR(OR(ISBLANK(E4846),SUM(LEN(B4846),LEN(C4846))=0),AND(NOT(D4846="Unknown"),ISBLANK(I4846)),AND(NOT(N4846="Unknown"),ISBLANK(Q4846))),"Missing Information", INDEX(Table15[Entire Service Line Classification], MATCH(SUMIFS(Table15[Unique ID],Table15[System-Owned Portion],D4846,Table15[If Material Anything Other than "Lead" in Column E,Was Material Ever Previously Lead?],F4846,Table15[Customer-Owned Portion],N4846),Table15[Unique ID],0),0)))</f>
        <v>Non-lead</v>
      </c>
      <c r="W4846" s="189"/>
    </row>
    <row r="4847" spans="1:23" s="190" customFormat="1" ht="56.25" x14ac:dyDescent="0.25">
      <c r="A4847" s="180" t="s">
        <v>225</v>
      </c>
      <c r="B4847" s="181" t="s">
        <v>8489</v>
      </c>
      <c r="C4847" s="182" t="s">
        <v>225</v>
      </c>
      <c r="D4847" s="183" t="s">
        <v>36</v>
      </c>
      <c r="E4847" s="181" t="s">
        <v>35</v>
      </c>
      <c r="F4847" s="183" t="s">
        <v>35</v>
      </c>
      <c r="G4847" s="181" t="s">
        <v>7350</v>
      </c>
      <c r="H4847" s="184" t="s">
        <v>7090</v>
      </c>
      <c r="I4847" s="185" t="s">
        <v>190</v>
      </c>
      <c r="J4847" s="181" t="s">
        <v>35</v>
      </c>
      <c r="K4847" s="181" t="s">
        <v>225</v>
      </c>
      <c r="L4847" s="186" t="s">
        <v>225</v>
      </c>
      <c r="M4847" s="187" t="s">
        <v>225</v>
      </c>
      <c r="N4847" s="183" t="s">
        <v>36</v>
      </c>
      <c r="O4847" s="181" t="s">
        <v>7350</v>
      </c>
      <c r="P4847" s="184" t="s">
        <v>7090</v>
      </c>
      <c r="Q4847" s="185" t="s">
        <v>190</v>
      </c>
      <c r="R4847" s="181" t="s">
        <v>35</v>
      </c>
      <c r="S4847" s="181" t="s">
        <v>225</v>
      </c>
      <c r="T4847" s="186" t="s">
        <v>225</v>
      </c>
      <c r="U4847" s="187" t="s">
        <v>225</v>
      </c>
      <c r="V4847" s="188" t="str" cm="1">
        <f t="array" ref="V4847">IF(SUM(LEN(A4847:U4847))=0,"",IF(OR(OR(ISBLANK(E4847),SUM(LEN(B4847),LEN(C4847))=0),AND(NOT(D4847="Unknown"),ISBLANK(I4847)),AND(NOT(N4847="Unknown"),ISBLANK(Q4847))),"Missing Information", INDEX(Table15[Entire Service Line Classification], MATCH(SUMIFS(Table15[Unique ID],Table15[System-Owned Portion],D4847,Table15[If Material Anything Other than "Lead" in Column E,Was Material Ever Previously Lead?],F4847,Table15[Customer-Owned Portion],N4847),Table15[Unique ID],0),0)))</f>
        <v>Non-lead</v>
      </c>
      <c r="W4847" s="189"/>
    </row>
    <row r="4848" spans="1:23" s="190" customFormat="1" ht="56.25" x14ac:dyDescent="0.25">
      <c r="A4848" s="180" t="s">
        <v>225</v>
      </c>
      <c r="B4848" s="181" t="s">
        <v>8490</v>
      </c>
      <c r="C4848" s="182" t="s">
        <v>225</v>
      </c>
      <c r="D4848" s="183" t="s">
        <v>36</v>
      </c>
      <c r="E4848" s="181" t="s">
        <v>35</v>
      </c>
      <c r="F4848" s="183" t="s">
        <v>35</v>
      </c>
      <c r="G4848" s="181" t="s">
        <v>7350</v>
      </c>
      <c r="H4848" s="184" t="s">
        <v>7090</v>
      </c>
      <c r="I4848" s="185" t="s">
        <v>190</v>
      </c>
      <c r="J4848" s="181" t="s">
        <v>35</v>
      </c>
      <c r="K4848" s="181" t="s">
        <v>225</v>
      </c>
      <c r="L4848" s="186" t="s">
        <v>225</v>
      </c>
      <c r="M4848" s="187" t="s">
        <v>225</v>
      </c>
      <c r="N4848" s="183" t="s">
        <v>36</v>
      </c>
      <c r="O4848" s="181" t="s">
        <v>7350</v>
      </c>
      <c r="P4848" s="184" t="s">
        <v>7090</v>
      </c>
      <c r="Q4848" s="185" t="s">
        <v>190</v>
      </c>
      <c r="R4848" s="181" t="s">
        <v>35</v>
      </c>
      <c r="S4848" s="181" t="s">
        <v>225</v>
      </c>
      <c r="T4848" s="186" t="s">
        <v>225</v>
      </c>
      <c r="U4848" s="187" t="s">
        <v>225</v>
      </c>
      <c r="V4848" s="188" t="str" cm="1">
        <f t="array" ref="V4848">IF(SUM(LEN(A4848:U4848))=0,"",IF(OR(OR(ISBLANK(E4848),SUM(LEN(B4848),LEN(C4848))=0),AND(NOT(D4848="Unknown"),ISBLANK(I4848)),AND(NOT(N4848="Unknown"),ISBLANK(Q4848))),"Missing Information", INDEX(Table15[Entire Service Line Classification], MATCH(SUMIFS(Table15[Unique ID],Table15[System-Owned Portion],D4848,Table15[If Material Anything Other than "Lead" in Column E,Was Material Ever Previously Lead?],F4848,Table15[Customer-Owned Portion],N4848),Table15[Unique ID],0),0)))</f>
        <v>Non-lead</v>
      </c>
      <c r="W4848" s="189"/>
    </row>
    <row r="4849" spans="1:23" s="190" customFormat="1" ht="56.25" x14ac:dyDescent="0.25">
      <c r="A4849" s="180" t="s">
        <v>225</v>
      </c>
      <c r="B4849" s="181" t="s">
        <v>8491</v>
      </c>
      <c r="C4849" s="182" t="s">
        <v>225</v>
      </c>
      <c r="D4849" s="183" t="s">
        <v>36</v>
      </c>
      <c r="E4849" s="181" t="s">
        <v>35</v>
      </c>
      <c r="F4849" s="183" t="s">
        <v>35</v>
      </c>
      <c r="G4849" s="181" t="s">
        <v>7350</v>
      </c>
      <c r="H4849" s="184" t="s">
        <v>7090</v>
      </c>
      <c r="I4849" s="185" t="s">
        <v>190</v>
      </c>
      <c r="J4849" s="181" t="s">
        <v>35</v>
      </c>
      <c r="K4849" s="181" t="s">
        <v>225</v>
      </c>
      <c r="L4849" s="186" t="s">
        <v>225</v>
      </c>
      <c r="M4849" s="187" t="s">
        <v>225</v>
      </c>
      <c r="N4849" s="183" t="s">
        <v>36</v>
      </c>
      <c r="O4849" s="181" t="s">
        <v>7350</v>
      </c>
      <c r="P4849" s="184" t="s">
        <v>7090</v>
      </c>
      <c r="Q4849" s="185" t="s">
        <v>190</v>
      </c>
      <c r="R4849" s="181" t="s">
        <v>35</v>
      </c>
      <c r="S4849" s="181" t="s">
        <v>225</v>
      </c>
      <c r="T4849" s="186" t="s">
        <v>225</v>
      </c>
      <c r="U4849" s="187" t="s">
        <v>225</v>
      </c>
      <c r="V4849" s="188" t="str" cm="1">
        <f t="array" ref="V4849">IF(SUM(LEN(A4849:U4849))=0,"",IF(OR(OR(ISBLANK(E4849),SUM(LEN(B4849),LEN(C4849))=0),AND(NOT(D4849="Unknown"),ISBLANK(I4849)),AND(NOT(N4849="Unknown"),ISBLANK(Q4849))),"Missing Information", INDEX(Table15[Entire Service Line Classification], MATCH(SUMIFS(Table15[Unique ID],Table15[System-Owned Portion],D4849,Table15[If Material Anything Other than "Lead" in Column E,Was Material Ever Previously Lead?],F4849,Table15[Customer-Owned Portion],N4849),Table15[Unique ID],0),0)))</f>
        <v>Non-lead</v>
      </c>
      <c r="W4849" s="189"/>
    </row>
    <row r="4850" spans="1:23" s="190" customFormat="1" ht="56.25" x14ac:dyDescent="0.25">
      <c r="A4850" s="180" t="s">
        <v>225</v>
      </c>
      <c r="B4850" s="181" t="s">
        <v>8492</v>
      </c>
      <c r="C4850" s="182" t="s">
        <v>225</v>
      </c>
      <c r="D4850" s="183" t="s">
        <v>36</v>
      </c>
      <c r="E4850" s="181" t="s">
        <v>35</v>
      </c>
      <c r="F4850" s="183" t="s">
        <v>35</v>
      </c>
      <c r="G4850" s="181" t="s">
        <v>7350</v>
      </c>
      <c r="H4850" s="184" t="s">
        <v>7090</v>
      </c>
      <c r="I4850" s="185" t="s">
        <v>190</v>
      </c>
      <c r="J4850" s="181" t="s">
        <v>35</v>
      </c>
      <c r="K4850" s="181" t="s">
        <v>225</v>
      </c>
      <c r="L4850" s="186" t="s">
        <v>225</v>
      </c>
      <c r="M4850" s="187" t="s">
        <v>225</v>
      </c>
      <c r="N4850" s="183" t="s">
        <v>36</v>
      </c>
      <c r="O4850" s="181" t="s">
        <v>7350</v>
      </c>
      <c r="P4850" s="184" t="s">
        <v>7090</v>
      </c>
      <c r="Q4850" s="185" t="s">
        <v>190</v>
      </c>
      <c r="R4850" s="181" t="s">
        <v>35</v>
      </c>
      <c r="S4850" s="181" t="s">
        <v>225</v>
      </c>
      <c r="T4850" s="186" t="s">
        <v>225</v>
      </c>
      <c r="U4850" s="187" t="s">
        <v>225</v>
      </c>
      <c r="V4850" s="188" t="str" cm="1">
        <f t="array" ref="V4850">IF(SUM(LEN(A4850:U4850))=0,"",IF(OR(OR(ISBLANK(E4850),SUM(LEN(B4850),LEN(C4850))=0),AND(NOT(D4850="Unknown"),ISBLANK(I4850)),AND(NOT(N4850="Unknown"),ISBLANK(Q4850))),"Missing Information", INDEX(Table15[Entire Service Line Classification], MATCH(SUMIFS(Table15[Unique ID],Table15[System-Owned Portion],D4850,Table15[If Material Anything Other than "Lead" in Column E,Was Material Ever Previously Lead?],F4850,Table15[Customer-Owned Portion],N4850),Table15[Unique ID],0),0)))</f>
        <v>Non-lead</v>
      </c>
      <c r="W4850" s="189"/>
    </row>
    <row r="4851" spans="1:23" s="190" customFormat="1" ht="56.25" x14ac:dyDescent="0.25">
      <c r="A4851" s="180" t="s">
        <v>225</v>
      </c>
      <c r="B4851" s="181" t="s">
        <v>8493</v>
      </c>
      <c r="C4851" s="182" t="s">
        <v>225</v>
      </c>
      <c r="D4851" s="183" t="s">
        <v>36</v>
      </c>
      <c r="E4851" s="181" t="s">
        <v>35</v>
      </c>
      <c r="F4851" s="183" t="s">
        <v>35</v>
      </c>
      <c r="G4851" s="181" t="s">
        <v>7350</v>
      </c>
      <c r="H4851" s="184" t="s">
        <v>7090</v>
      </c>
      <c r="I4851" s="185" t="s">
        <v>190</v>
      </c>
      <c r="J4851" s="181" t="s">
        <v>35</v>
      </c>
      <c r="K4851" s="181" t="s">
        <v>225</v>
      </c>
      <c r="L4851" s="186" t="s">
        <v>225</v>
      </c>
      <c r="M4851" s="187" t="s">
        <v>225</v>
      </c>
      <c r="N4851" s="183" t="s">
        <v>36</v>
      </c>
      <c r="O4851" s="181" t="s">
        <v>7350</v>
      </c>
      <c r="P4851" s="184" t="s">
        <v>7090</v>
      </c>
      <c r="Q4851" s="185" t="s">
        <v>190</v>
      </c>
      <c r="R4851" s="181" t="s">
        <v>35</v>
      </c>
      <c r="S4851" s="181" t="s">
        <v>225</v>
      </c>
      <c r="T4851" s="186" t="s">
        <v>225</v>
      </c>
      <c r="U4851" s="187" t="s">
        <v>225</v>
      </c>
      <c r="V4851" s="188" t="str" cm="1">
        <f t="array" ref="V4851">IF(SUM(LEN(A4851:U4851))=0,"",IF(OR(OR(ISBLANK(E4851),SUM(LEN(B4851),LEN(C4851))=0),AND(NOT(D4851="Unknown"),ISBLANK(I4851)),AND(NOT(N4851="Unknown"),ISBLANK(Q4851))),"Missing Information", INDEX(Table15[Entire Service Line Classification], MATCH(SUMIFS(Table15[Unique ID],Table15[System-Owned Portion],D4851,Table15[If Material Anything Other than "Lead" in Column E,Was Material Ever Previously Lead?],F4851,Table15[Customer-Owned Portion],N4851),Table15[Unique ID],0),0)))</f>
        <v>Non-lead</v>
      </c>
      <c r="W4851" s="189"/>
    </row>
    <row r="4852" spans="1:23" s="190" customFormat="1" ht="56.25" x14ac:dyDescent="0.25">
      <c r="A4852" s="180" t="s">
        <v>225</v>
      </c>
      <c r="B4852" s="181" t="s">
        <v>8494</v>
      </c>
      <c r="C4852" s="182" t="s">
        <v>225</v>
      </c>
      <c r="D4852" s="183" t="s">
        <v>36</v>
      </c>
      <c r="E4852" s="181" t="s">
        <v>35</v>
      </c>
      <c r="F4852" s="183" t="s">
        <v>35</v>
      </c>
      <c r="G4852" s="181" t="s">
        <v>7347</v>
      </c>
      <c r="H4852" s="184" t="s">
        <v>7090</v>
      </c>
      <c r="I4852" s="185" t="s">
        <v>190</v>
      </c>
      <c r="J4852" s="181" t="s">
        <v>35</v>
      </c>
      <c r="K4852" s="181" t="s">
        <v>225</v>
      </c>
      <c r="L4852" s="186" t="s">
        <v>225</v>
      </c>
      <c r="M4852" s="187" t="s">
        <v>225</v>
      </c>
      <c r="N4852" s="183" t="s">
        <v>36</v>
      </c>
      <c r="O4852" s="181" t="s">
        <v>7347</v>
      </c>
      <c r="P4852" s="184" t="s">
        <v>7090</v>
      </c>
      <c r="Q4852" s="185" t="s">
        <v>190</v>
      </c>
      <c r="R4852" s="181" t="s">
        <v>35</v>
      </c>
      <c r="S4852" s="181" t="s">
        <v>225</v>
      </c>
      <c r="T4852" s="186" t="s">
        <v>225</v>
      </c>
      <c r="U4852" s="187" t="s">
        <v>225</v>
      </c>
      <c r="V4852" s="188" t="str" cm="1">
        <f t="array" ref="V4852">IF(SUM(LEN(A4852:U4852))=0,"",IF(OR(OR(ISBLANK(E4852),SUM(LEN(B4852),LEN(C4852))=0),AND(NOT(D4852="Unknown"),ISBLANK(I4852)),AND(NOT(N4852="Unknown"),ISBLANK(Q4852))),"Missing Information", INDEX(Table15[Entire Service Line Classification], MATCH(SUMIFS(Table15[Unique ID],Table15[System-Owned Portion],D4852,Table15[If Material Anything Other than "Lead" in Column E,Was Material Ever Previously Lead?],F4852,Table15[Customer-Owned Portion],N4852),Table15[Unique ID],0),0)))</f>
        <v>Non-lead</v>
      </c>
      <c r="W4852" s="189"/>
    </row>
    <row r="4853" spans="1:23" s="190" customFormat="1" ht="56.25" x14ac:dyDescent="0.25">
      <c r="A4853" s="180" t="s">
        <v>225</v>
      </c>
      <c r="B4853" s="181" t="s">
        <v>8495</v>
      </c>
      <c r="C4853" s="182" t="s">
        <v>225</v>
      </c>
      <c r="D4853" s="183" t="s">
        <v>36</v>
      </c>
      <c r="E4853" s="181" t="s">
        <v>35</v>
      </c>
      <c r="F4853" s="183" t="s">
        <v>35</v>
      </c>
      <c r="G4853" s="181" t="s">
        <v>7350</v>
      </c>
      <c r="H4853" s="184" t="s">
        <v>7090</v>
      </c>
      <c r="I4853" s="185" t="s">
        <v>190</v>
      </c>
      <c r="J4853" s="181" t="s">
        <v>35</v>
      </c>
      <c r="K4853" s="181" t="s">
        <v>225</v>
      </c>
      <c r="L4853" s="186" t="s">
        <v>225</v>
      </c>
      <c r="M4853" s="187" t="s">
        <v>225</v>
      </c>
      <c r="N4853" s="183" t="s">
        <v>36</v>
      </c>
      <c r="O4853" s="181" t="s">
        <v>7350</v>
      </c>
      <c r="P4853" s="184" t="s">
        <v>7090</v>
      </c>
      <c r="Q4853" s="185" t="s">
        <v>190</v>
      </c>
      <c r="R4853" s="181" t="s">
        <v>35</v>
      </c>
      <c r="S4853" s="181" t="s">
        <v>225</v>
      </c>
      <c r="T4853" s="186" t="s">
        <v>225</v>
      </c>
      <c r="U4853" s="187" t="s">
        <v>225</v>
      </c>
      <c r="V4853" s="188" t="str" cm="1">
        <f t="array" ref="V4853">IF(SUM(LEN(A4853:U4853))=0,"",IF(OR(OR(ISBLANK(E4853),SUM(LEN(B4853),LEN(C4853))=0),AND(NOT(D4853="Unknown"),ISBLANK(I4853)),AND(NOT(N4853="Unknown"),ISBLANK(Q4853))),"Missing Information", INDEX(Table15[Entire Service Line Classification], MATCH(SUMIFS(Table15[Unique ID],Table15[System-Owned Portion],D4853,Table15[If Material Anything Other than "Lead" in Column E,Was Material Ever Previously Lead?],F4853,Table15[Customer-Owned Portion],N4853),Table15[Unique ID],0),0)))</f>
        <v>Non-lead</v>
      </c>
      <c r="W4853" s="189"/>
    </row>
    <row r="4854" spans="1:23" s="190" customFormat="1" ht="56.25" x14ac:dyDescent="0.25">
      <c r="A4854" s="180" t="s">
        <v>225</v>
      </c>
      <c r="B4854" s="181" t="s">
        <v>8496</v>
      </c>
      <c r="C4854" s="182" t="s">
        <v>225</v>
      </c>
      <c r="D4854" s="183" t="s">
        <v>36</v>
      </c>
      <c r="E4854" s="181" t="s">
        <v>35</v>
      </c>
      <c r="F4854" s="183" t="s">
        <v>35</v>
      </c>
      <c r="G4854" s="181" t="s">
        <v>7350</v>
      </c>
      <c r="H4854" s="184" t="s">
        <v>7090</v>
      </c>
      <c r="I4854" s="185" t="s">
        <v>190</v>
      </c>
      <c r="J4854" s="181" t="s">
        <v>35</v>
      </c>
      <c r="K4854" s="181" t="s">
        <v>225</v>
      </c>
      <c r="L4854" s="186" t="s">
        <v>225</v>
      </c>
      <c r="M4854" s="187" t="s">
        <v>225</v>
      </c>
      <c r="N4854" s="183" t="s">
        <v>36</v>
      </c>
      <c r="O4854" s="181" t="s">
        <v>7350</v>
      </c>
      <c r="P4854" s="184" t="s">
        <v>7090</v>
      </c>
      <c r="Q4854" s="185" t="s">
        <v>190</v>
      </c>
      <c r="R4854" s="181" t="s">
        <v>35</v>
      </c>
      <c r="S4854" s="181" t="s">
        <v>225</v>
      </c>
      <c r="T4854" s="186" t="s">
        <v>225</v>
      </c>
      <c r="U4854" s="187" t="s">
        <v>225</v>
      </c>
      <c r="V4854" s="188" t="str" cm="1">
        <f t="array" ref="V4854">IF(SUM(LEN(A4854:U4854))=0,"",IF(OR(OR(ISBLANK(E4854),SUM(LEN(B4854),LEN(C4854))=0),AND(NOT(D4854="Unknown"),ISBLANK(I4854)),AND(NOT(N4854="Unknown"),ISBLANK(Q4854))),"Missing Information", INDEX(Table15[Entire Service Line Classification], MATCH(SUMIFS(Table15[Unique ID],Table15[System-Owned Portion],D4854,Table15[If Material Anything Other than "Lead" in Column E,Was Material Ever Previously Lead?],F4854,Table15[Customer-Owned Portion],N4854),Table15[Unique ID],0),0)))</f>
        <v>Non-lead</v>
      </c>
      <c r="W4854" s="189"/>
    </row>
    <row r="4855" spans="1:23" s="190" customFormat="1" ht="56.25" x14ac:dyDescent="0.25">
      <c r="A4855" s="180" t="s">
        <v>225</v>
      </c>
      <c r="B4855" s="181" t="s">
        <v>8497</v>
      </c>
      <c r="C4855" s="182" t="s">
        <v>225</v>
      </c>
      <c r="D4855" s="183" t="s">
        <v>36</v>
      </c>
      <c r="E4855" s="181" t="s">
        <v>35</v>
      </c>
      <c r="F4855" s="183" t="s">
        <v>35</v>
      </c>
      <c r="G4855" s="181" t="s">
        <v>7350</v>
      </c>
      <c r="H4855" s="184" t="s">
        <v>7090</v>
      </c>
      <c r="I4855" s="185" t="s">
        <v>190</v>
      </c>
      <c r="J4855" s="181" t="s">
        <v>35</v>
      </c>
      <c r="K4855" s="181" t="s">
        <v>225</v>
      </c>
      <c r="L4855" s="186" t="s">
        <v>225</v>
      </c>
      <c r="M4855" s="187" t="s">
        <v>225</v>
      </c>
      <c r="N4855" s="183" t="s">
        <v>36</v>
      </c>
      <c r="O4855" s="181" t="s">
        <v>7350</v>
      </c>
      <c r="P4855" s="184" t="s">
        <v>7090</v>
      </c>
      <c r="Q4855" s="185" t="s">
        <v>190</v>
      </c>
      <c r="R4855" s="181" t="s">
        <v>35</v>
      </c>
      <c r="S4855" s="181" t="s">
        <v>225</v>
      </c>
      <c r="T4855" s="186" t="s">
        <v>225</v>
      </c>
      <c r="U4855" s="187" t="s">
        <v>225</v>
      </c>
      <c r="V4855" s="188" t="str" cm="1">
        <f t="array" ref="V4855">IF(SUM(LEN(A4855:U4855))=0,"",IF(OR(OR(ISBLANK(E4855),SUM(LEN(B4855),LEN(C4855))=0),AND(NOT(D4855="Unknown"),ISBLANK(I4855)),AND(NOT(N4855="Unknown"),ISBLANK(Q4855))),"Missing Information", INDEX(Table15[Entire Service Line Classification], MATCH(SUMIFS(Table15[Unique ID],Table15[System-Owned Portion],D4855,Table15[If Material Anything Other than "Lead" in Column E,Was Material Ever Previously Lead?],F4855,Table15[Customer-Owned Portion],N4855),Table15[Unique ID],0),0)))</f>
        <v>Non-lead</v>
      </c>
      <c r="W4855" s="189"/>
    </row>
    <row r="4856" spans="1:23" s="190" customFormat="1" ht="56.25" x14ac:dyDescent="0.25">
      <c r="A4856" s="180" t="s">
        <v>225</v>
      </c>
      <c r="B4856" s="181" t="s">
        <v>8498</v>
      </c>
      <c r="C4856" s="182" t="s">
        <v>225</v>
      </c>
      <c r="D4856" s="183" t="s">
        <v>36</v>
      </c>
      <c r="E4856" s="181" t="s">
        <v>35</v>
      </c>
      <c r="F4856" s="183" t="s">
        <v>35</v>
      </c>
      <c r="G4856" s="181" t="s">
        <v>7350</v>
      </c>
      <c r="H4856" s="184" t="s">
        <v>7090</v>
      </c>
      <c r="I4856" s="185" t="s">
        <v>190</v>
      </c>
      <c r="J4856" s="181" t="s">
        <v>35</v>
      </c>
      <c r="K4856" s="181" t="s">
        <v>225</v>
      </c>
      <c r="L4856" s="186" t="s">
        <v>225</v>
      </c>
      <c r="M4856" s="187" t="s">
        <v>225</v>
      </c>
      <c r="N4856" s="183" t="s">
        <v>36</v>
      </c>
      <c r="O4856" s="181" t="s">
        <v>7350</v>
      </c>
      <c r="P4856" s="184" t="s">
        <v>7090</v>
      </c>
      <c r="Q4856" s="185" t="s">
        <v>190</v>
      </c>
      <c r="R4856" s="181" t="s">
        <v>35</v>
      </c>
      <c r="S4856" s="181" t="s">
        <v>225</v>
      </c>
      <c r="T4856" s="186" t="s">
        <v>225</v>
      </c>
      <c r="U4856" s="187" t="s">
        <v>225</v>
      </c>
      <c r="V4856" s="188" t="str" cm="1">
        <f t="array" ref="V4856">IF(SUM(LEN(A4856:U4856))=0,"",IF(OR(OR(ISBLANK(E4856),SUM(LEN(B4856),LEN(C4856))=0),AND(NOT(D4856="Unknown"),ISBLANK(I4856)),AND(NOT(N4856="Unknown"),ISBLANK(Q4856))),"Missing Information", INDEX(Table15[Entire Service Line Classification], MATCH(SUMIFS(Table15[Unique ID],Table15[System-Owned Portion],D4856,Table15[If Material Anything Other than "Lead" in Column E,Was Material Ever Previously Lead?],F4856,Table15[Customer-Owned Portion],N4856),Table15[Unique ID],0),0)))</f>
        <v>Non-lead</v>
      </c>
      <c r="W4856" s="189"/>
    </row>
    <row r="4857" spans="1:23" s="190" customFormat="1" ht="56.25" x14ac:dyDescent="0.25">
      <c r="A4857" s="180" t="s">
        <v>225</v>
      </c>
      <c r="B4857" s="181" t="s">
        <v>8499</v>
      </c>
      <c r="C4857" s="182" t="s">
        <v>225</v>
      </c>
      <c r="D4857" s="183" t="s">
        <v>36</v>
      </c>
      <c r="E4857" s="181" t="s">
        <v>35</v>
      </c>
      <c r="F4857" s="183" t="s">
        <v>35</v>
      </c>
      <c r="G4857" s="181" t="s">
        <v>7350</v>
      </c>
      <c r="H4857" s="184" t="s">
        <v>7090</v>
      </c>
      <c r="I4857" s="185" t="s">
        <v>190</v>
      </c>
      <c r="J4857" s="181" t="s">
        <v>35</v>
      </c>
      <c r="K4857" s="181" t="s">
        <v>225</v>
      </c>
      <c r="L4857" s="186" t="s">
        <v>225</v>
      </c>
      <c r="M4857" s="187" t="s">
        <v>225</v>
      </c>
      <c r="N4857" s="183" t="s">
        <v>36</v>
      </c>
      <c r="O4857" s="181" t="s">
        <v>7350</v>
      </c>
      <c r="P4857" s="184" t="s">
        <v>7090</v>
      </c>
      <c r="Q4857" s="185" t="s">
        <v>190</v>
      </c>
      <c r="R4857" s="181" t="s">
        <v>35</v>
      </c>
      <c r="S4857" s="181" t="s">
        <v>225</v>
      </c>
      <c r="T4857" s="186" t="s">
        <v>225</v>
      </c>
      <c r="U4857" s="187" t="s">
        <v>225</v>
      </c>
      <c r="V4857" s="188" t="str" cm="1">
        <f t="array" ref="V4857">IF(SUM(LEN(A4857:U4857))=0,"",IF(OR(OR(ISBLANK(E4857),SUM(LEN(B4857),LEN(C4857))=0),AND(NOT(D4857="Unknown"),ISBLANK(I4857)),AND(NOT(N4857="Unknown"),ISBLANK(Q4857))),"Missing Information", INDEX(Table15[Entire Service Line Classification], MATCH(SUMIFS(Table15[Unique ID],Table15[System-Owned Portion],D4857,Table15[If Material Anything Other than "Lead" in Column E,Was Material Ever Previously Lead?],F4857,Table15[Customer-Owned Portion],N4857),Table15[Unique ID],0),0)))</f>
        <v>Non-lead</v>
      </c>
      <c r="W4857" s="189"/>
    </row>
    <row r="4858" spans="1:23" s="190" customFormat="1" ht="56.25" x14ac:dyDescent="0.25">
      <c r="A4858" s="180" t="s">
        <v>225</v>
      </c>
      <c r="B4858" s="181" t="s">
        <v>8500</v>
      </c>
      <c r="C4858" s="182" t="s">
        <v>225</v>
      </c>
      <c r="D4858" s="183" t="s">
        <v>36</v>
      </c>
      <c r="E4858" s="181" t="s">
        <v>35</v>
      </c>
      <c r="F4858" s="183" t="s">
        <v>35</v>
      </c>
      <c r="G4858" s="181" t="s">
        <v>7350</v>
      </c>
      <c r="H4858" s="184" t="s">
        <v>7090</v>
      </c>
      <c r="I4858" s="185" t="s">
        <v>190</v>
      </c>
      <c r="J4858" s="181" t="s">
        <v>35</v>
      </c>
      <c r="K4858" s="181" t="s">
        <v>225</v>
      </c>
      <c r="L4858" s="186" t="s">
        <v>225</v>
      </c>
      <c r="M4858" s="187" t="s">
        <v>225</v>
      </c>
      <c r="N4858" s="183" t="s">
        <v>36</v>
      </c>
      <c r="O4858" s="181" t="s">
        <v>7350</v>
      </c>
      <c r="P4858" s="184" t="s">
        <v>7090</v>
      </c>
      <c r="Q4858" s="185" t="s">
        <v>190</v>
      </c>
      <c r="R4858" s="181" t="s">
        <v>35</v>
      </c>
      <c r="S4858" s="181" t="s">
        <v>225</v>
      </c>
      <c r="T4858" s="186" t="s">
        <v>225</v>
      </c>
      <c r="U4858" s="187" t="s">
        <v>225</v>
      </c>
      <c r="V4858" s="188" t="str" cm="1">
        <f t="array" ref="V4858">IF(SUM(LEN(A4858:U4858))=0,"",IF(OR(OR(ISBLANK(E4858),SUM(LEN(B4858),LEN(C4858))=0),AND(NOT(D4858="Unknown"),ISBLANK(I4858)),AND(NOT(N4858="Unknown"),ISBLANK(Q4858))),"Missing Information", INDEX(Table15[Entire Service Line Classification], MATCH(SUMIFS(Table15[Unique ID],Table15[System-Owned Portion],D4858,Table15[If Material Anything Other than "Lead" in Column E,Was Material Ever Previously Lead?],F4858,Table15[Customer-Owned Portion],N4858),Table15[Unique ID],0),0)))</f>
        <v>Non-lead</v>
      </c>
      <c r="W4858" s="189"/>
    </row>
    <row r="4859" spans="1:23" s="190" customFormat="1" ht="56.25" x14ac:dyDescent="0.25">
      <c r="A4859" s="180" t="s">
        <v>225</v>
      </c>
      <c r="B4859" s="181" t="s">
        <v>8501</v>
      </c>
      <c r="C4859" s="182" t="s">
        <v>225</v>
      </c>
      <c r="D4859" s="183" t="s">
        <v>36</v>
      </c>
      <c r="E4859" s="181" t="s">
        <v>35</v>
      </c>
      <c r="F4859" s="183" t="s">
        <v>35</v>
      </c>
      <c r="G4859" s="181" t="s">
        <v>7350</v>
      </c>
      <c r="H4859" s="184" t="s">
        <v>7090</v>
      </c>
      <c r="I4859" s="185" t="s">
        <v>190</v>
      </c>
      <c r="J4859" s="181" t="s">
        <v>35</v>
      </c>
      <c r="K4859" s="181" t="s">
        <v>225</v>
      </c>
      <c r="L4859" s="186" t="s">
        <v>225</v>
      </c>
      <c r="M4859" s="187" t="s">
        <v>225</v>
      </c>
      <c r="N4859" s="183" t="s">
        <v>36</v>
      </c>
      <c r="O4859" s="181" t="s">
        <v>7350</v>
      </c>
      <c r="P4859" s="184" t="s">
        <v>7090</v>
      </c>
      <c r="Q4859" s="185" t="s">
        <v>190</v>
      </c>
      <c r="R4859" s="181" t="s">
        <v>35</v>
      </c>
      <c r="S4859" s="181" t="s">
        <v>225</v>
      </c>
      <c r="T4859" s="186" t="s">
        <v>225</v>
      </c>
      <c r="U4859" s="187" t="s">
        <v>225</v>
      </c>
      <c r="V4859" s="188" t="str" cm="1">
        <f t="array" ref="V4859">IF(SUM(LEN(A4859:U4859))=0,"",IF(OR(OR(ISBLANK(E4859),SUM(LEN(B4859),LEN(C4859))=0),AND(NOT(D4859="Unknown"),ISBLANK(I4859)),AND(NOT(N4859="Unknown"),ISBLANK(Q4859))),"Missing Information", INDEX(Table15[Entire Service Line Classification], MATCH(SUMIFS(Table15[Unique ID],Table15[System-Owned Portion],D4859,Table15[If Material Anything Other than "Lead" in Column E,Was Material Ever Previously Lead?],F4859,Table15[Customer-Owned Portion],N4859),Table15[Unique ID],0),0)))</f>
        <v>Non-lead</v>
      </c>
      <c r="W4859" s="189"/>
    </row>
    <row r="4860" spans="1:23" s="190" customFormat="1" ht="56.25" x14ac:dyDescent="0.25">
      <c r="A4860" s="180" t="s">
        <v>225</v>
      </c>
      <c r="B4860" s="181" t="s">
        <v>8502</v>
      </c>
      <c r="C4860" s="182" t="s">
        <v>225</v>
      </c>
      <c r="D4860" s="183" t="s">
        <v>36</v>
      </c>
      <c r="E4860" s="181" t="s">
        <v>35</v>
      </c>
      <c r="F4860" s="183" t="s">
        <v>35</v>
      </c>
      <c r="G4860" s="181" t="s">
        <v>7350</v>
      </c>
      <c r="H4860" s="184" t="s">
        <v>7090</v>
      </c>
      <c r="I4860" s="185" t="s">
        <v>190</v>
      </c>
      <c r="J4860" s="181" t="s">
        <v>35</v>
      </c>
      <c r="K4860" s="181" t="s">
        <v>225</v>
      </c>
      <c r="L4860" s="186" t="s">
        <v>225</v>
      </c>
      <c r="M4860" s="187" t="s">
        <v>225</v>
      </c>
      <c r="N4860" s="183" t="s">
        <v>36</v>
      </c>
      <c r="O4860" s="181" t="s">
        <v>7350</v>
      </c>
      <c r="P4860" s="184" t="s">
        <v>7090</v>
      </c>
      <c r="Q4860" s="185" t="s">
        <v>190</v>
      </c>
      <c r="R4860" s="181" t="s">
        <v>35</v>
      </c>
      <c r="S4860" s="181" t="s">
        <v>225</v>
      </c>
      <c r="T4860" s="186" t="s">
        <v>225</v>
      </c>
      <c r="U4860" s="187" t="s">
        <v>225</v>
      </c>
      <c r="V4860" s="188" t="str" cm="1">
        <f t="array" ref="V4860">IF(SUM(LEN(A4860:U4860))=0,"",IF(OR(OR(ISBLANK(E4860),SUM(LEN(B4860),LEN(C4860))=0),AND(NOT(D4860="Unknown"),ISBLANK(I4860)),AND(NOT(N4860="Unknown"),ISBLANK(Q4860))),"Missing Information", INDEX(Table15[Entire Service Line Classification], MATCH(SUMIFS(Table15[Unique ID],Table15[System-Owned Portion],D4860,Table15[If Material Anything Other than "Lead" in Column E,Was Material Ever Previously Lead?],F4860,Table15[Customer-Owned Portion],N4860),Table15[Unique ID],0),0)))</f>
        <v>Non-lead</v>
      </c>
      <c r="W4860" s="189"/>
    </row>
    <row r="4861" spans="1:23" s="190" customFormat="1" ht="56.25" x14ac:dyDescent="0.25">
      <c r="A4861" s="180" t="s">
        <v>225</v>
      </c>
      <c r="B4861" s="181" t="s">
        <v>8503</v>
      </c>
      <c r="C4861" s="182" t="s">
        <v>225</v>
      </c>
      <c r="D4861" s="183" t="s">
        <v>36</v>
      </c>
      <c r="E4861" s="181" t="s">
        <v>35</v>
      </c>
      <c r="F4861" s="183" t="s">
        <v>35</v>
      </c>
      <c r="G4861" s="181" t="s">
        <v>7350</v>
      </c>
      <c r="H4861" s="184" t="s">
        <v>7090</v>
      </c>
      <c r="I4861" s="185" t="s">
        <v>190</v>
      </c>
      <c r="J4861" s="181" t="s">
        <v>35</v>
      </c>
      <c r="K4861" s="181" t="s">
        <v>225</v>
      </c>
      <c r="L4861" s="186" t="s">
        <v>225</v>
      </c>
      <c r="M4861" s="187" t="s">
        <v>225</v>
      </c>
      <c r="N4861" s="183" t="s">
        <v>36</v>
      </c>
      <c r="O4861" s="181" t="s">
        <v>7350</v>
      </c>
      <c r="P4861" s="184" t="s">
        <v>7090</v>
      </c>
      <c r="Q4861" s="185" t="s">
        <v>190</v>
      </c>
      <c r="R4861" s="181" t="s">
        <v>35</v>
      </c>
      <c r="S4861" s="181" t="s">
        <v>225</v>
      </c>
      <c r="T4861" s="186" t="s">
        <v>225</v>
      </c>
      <c r="U4861" s="187" t="s">
        <v>225</v>
      </c>
      <c r="V4861" s="188" t="str" cm="1">
        <f t="array" ref="V4861">IF(SUM(LEN(A4861:U4861))=0,"",IF(OR(OR(ISBLANK(E4861),SUM(LEN(B4861),LEN(C4861))=0),AND(NOT(D4861="Unknown"),ISBLANK(I4861)),AND(NOT(N4861="Unknown"),ISBLANK(Q4861))),"Missing Information", INDEX(Table15[Entire Service Line Classification], MATCH(SUMIFS(Table15[Unique ID],Table15[System-Owned Portion],D4861,Table15[If Material Anything Other than "Lead" in Column E,Was Material Ever Previously Lead?],F4861,Table15[Customer-Owned Portion],N4861),Table15[Unique ID],0),0)))</f>
        <v>Non-lead</v>
      </c>
      <c r="W4861" s="189"/>
    </row>
    <row r="4862" spans="1:23" s="190" customFormat="1" ht="56.25" x14ac:dyDescent="0.25">
      <c r="A4862" s="180" t="s">
        <v>225</v>
      </c>
      <c r="B4862" s="181" t="s">
        <v>8504</v>
      </c>
      <c r="C4862" s="182" t="s">
        <v>225</v>
      </c>
      <c r="D4862" s="183" t="s">
        <v>36</v>
      </c>
      <c r="E4862" s="181" t="s">
        <v>35</v>
      </c>
      <c r="F4862" s="183" t="s">
        <v>35</v>
      </c>
      <c r="G4862" s="181" t="s">
        <v>7458</v>
      </c>
      <c r="H4862" s="184" t="s">
        <v>7090</v>
      </c>
      <c r="I4862" s="185" t="s">
        <v>190</v>
      </c>
      <c r="J4862" s="181" t="s">
        <v>35</v>
      </c>
      <c r="K4862" s="181" t="s">
        <v>225</v>
      </c>
      <c r="L4862" s="186" t="s">
        <v>225</v>
      </c>
      <c r="M4862" s="187" t="s">
        <v>225</v>
      </c>
      <c r="N4862" s="183" t="s">
        <v>36</v>
      </c>
      <c r="O4862" s="181" t="s">
        <v>7458</v>
      </c>
      <c r="P4862" s="184" t="s">
        <v>7090</v>
      </c>
      <c r="Q4862" s="185" t="s">
        <v>190</v>
      </c>
      <c r="R4862" s="181" t="s">
        <v>35</v>
      </c>
      <c r="S4862" s="181" t="s">
        <v>225</v>
      </c>
      <c r="T4862" s="186" t="s">
        <v>225</v>
      </c>
      <c r="U4862" s="187" t="s">
        <v>225</v>
      </c>
      <c r="V4862" s="188" t="str" cm="1">
        <f t="array" ref="V4862">IF(SUM(LEN(A4862:U4862))=0,"",IF(OR(OR(ISBLANK(E4862),SUM(LEN(B4862),LEN(C4862))=0),AND(NOT(D4862="Unknown"),ISBLANK(I4862)),AND(NOT(N4862="Unknown"),ISBLANK(Q4862))),"Missing Information", INDEX(Table15[Entire Service Line Classification], MATCH(SUMIFS(Table15[Unique ID],Table15[System-Owned Portion],D4862,Table15[If Material Anything Other than "Lead" in Column E,Was Material Ever Previously Lead?],F4862,Table15[Customer-Owned Portion],N4862),Table15[Unique ID],0),0)))</f>
        <v>Non-lead</v>
      </c>
      <c r="W4862" s="189"/>
    </row>
    <row r="4863" spans="1:23" s="190" customFormat="1" ht="56.25" x14ac:dyDescent="0.25">
      <c r="A4863" s="180" t="s">
        <v>225</v>
      </c>
      <c r="B4863" s="181" t="s">
        <v>8505</v>
      </c>
      <c r="C4863" s="182" t="s">
        <v>225</v>
      </c>
      <c r="D4863" s="183" t="s">
        <v>36</v>
      </c>
      <c r="E4863" s="181" t="s">
        <v>35</v>
      </c>
      <c r="F4863" s="183" t="s">
        <v>35</v>
      </c>
      <c r="G4863" s="181" t="s">
        <v>7603</v>
      </c>
      <c r="H4863" s="184" t="s">
        <v>7090</v>
      </c>
      <c r="I4863" s="185" t="s">
        <v>190</v>
      </c>
      <c r="J4863" s="181" t="s">
        <v>35</v>
      </c>
      <c r="K4863" s="181" t="s">
        <v>225</v>
      </c>
      <c r="L4863" s="186" t="s">
        <v>225</v>
      </c>
      <c r="M4863" s="187" t="s">
        <v>225</v>
      </c>
      <c r="N4863" s="183" t="s">
        <v>36</v>
      </c>
      <c r="O4863" s="181" t="s">
        <v>7603</v>
      </c>
      <c r="P4863" s="184" t="s">
        <v>7090</v>
      </c>
      <c r="Q4863" s="185" t="s">
        <v>190</v>
      </c>
      <c r="R4863" s="181" t="s">
        <v>35</v>
      </c>
      <c r="S4863" s="181" t="s">
        <v>225</v>
      </c>
      <c r="T4863" s="186" t="s">
        <v>225</v>
      </c>
      <c r="U4863" s="187" t="s">
        <v>225</v>
      </c>
      <c r="V4863" s="188" t="str" cm="1">
        <f t="array" ref="V4863">IF(SUM(LEN(A4863:U4863))=0,"",IF(OR(OR(ISBLANK(E4863),SUM(LEN(B4863),LEN(C4863))=0),AND(NOT(D4863="Unknown"),ISBLANK(I4863)),AND(NOT(N4863="Unknown"),ISBLANK(Q4863))),"Missing Information", INDEX(Table15[Entire Service Line Classification], MATCH(SUMIFS(Table15[Unique ID],Table15[System-Owned Portion],D4863,Table15[If Material Anything Other than "Lead" in Column E,Was Material Ever Previously Lead?],F4863,Table15[Customer-Owned Portion],N4863),Table15[Unique ID],0),0)))</f>
        <v>Non-lead</v>
      </c>
      <c r="W4863" s="189"/>
    </row>
    <row r="4864" spans="1:23" s="190" customFormat="1" ht="56.25" x14ac:dyDescent="0.25">
      <c r="A4864" s="180" t="s">
        <v>225</v>
      </c>
      <c r="B4864" s="181" t="s">
        <v>8506</v>
      </c>
      <c r="C4864" s="182" t="s">
        <v>225</v>
      </c>
      <c r="D4864" s="183" t="s">
        <v>36</v>
      </c>
      <c r="E4864" s="181" t="s">
        <v>35</v>
      </c>
      <c r="F4864" s="183" t="s">
        <v>35</v>
      </c>
      <c r="G4864" s="181" t="s">
        <v>7944</v>
      </c>
      <c r="H4864" s="184" t="s">
        <v>7090</v>
      </c>
      <c r="I4864" s="185" t="s">
        <v>190</v>
      </c>
      <c r="J4864" s="181" t="s">
        <v>35</v>
      </c>
      <c r="K4864" s="181" t="s">
        <v>225</v>
      </c>
      <c r="L4864" s="186" t="s">
        <v>225</v>
      </c>
      <c r="M4864" s="187" t="s">
        <v>225</v>
      </c>
      <c r="N4864" s="183" t="s">
        <v>36</v>
      </c>
      <c r="O4864" s="181" t="s">
        <v>7944</v>
      </c>
      <c r="P4864" s="184" t="s">
        <v>7090</v>
      </c>
      <c r="Q4864" s="185" t="s">
        <v>190</v>
      </c>
      <c r="R4864" s="181" t="s">
        <v>35</v>
      </c>
      <c r="S4864" s="181" t="s">
        <v>225</v>
      </c>
      <c r="T4864" s="186" t="s">
        <v>225</v>
      </c>
      <c r="U4864" s="187" t="s">
        <v>225</v>
      </c>
      <c r="V4864" s="188" t="str" cm="1">
        <f t="array" ref="V4864">IF(SUM(LEN(A4864:U4864))=0,"",IF(OR(OR(ISBLANK(E4864),SUM(LEN(B4864),LEN(C4864))=0),AND(NOT(D4864="Unknown"),ISBLANK(I4864)),AND(NOT(N4864="Unknown"),ISBLANK(Q4864))),"Missing Information", INDEX(Table15[Entire Service Line Classification], MATCH(SUMIFS(Table15[Unique ID],Table15[System-Owned Portion],D4864,Table15[If Material Anything Other than "Lead" in Column E,Was Material Ever Previously Lead?],F4864,Table15[Customer-Owned Portion],N4864),Table15[Unique ID],0),0)))</f>
        <v>Non-lead</v>
      </c>
      <c r="W4864" s="189"/>
    </row>
    <row r="4865" spans="1:23" s="190" customFormat="1" ht="56.25" x14ac:dyDescent="0.25">
      <c r="A4865" s="180" t="s">
        <v>225</v>
      </c>
      <c r="B4865" s="181" t="s">
        <v>8507</v>
      </c>
      <c r="C4865" s="182" t="s">
        <v>225</v>
      </c>
      <c r="D4865" s="183" t="s">
        <v>36</v>
      </c>
      <c r="E4865" s="181" t="s">
        <v>35</v>
      </c>
      <c r="F4865" s="183" t="s">
        <v>35</v>
      </c>
      <c r="G4865" s="181" t="s">
        <v>7944</v>
      </c>
      <c r="H4865" s="184" t="s">
        <v>7090</v>
      </c>
      <c r="I4865" s="185" t="s">
        <v>190</v>
      </c>
      <c r="J4865" s="181" t="s">
        <v>35</v>
      </c>
      <c r="K4865" s="181" t="s">
        <v>225</v>
      </c>
      <c r="L4865" s="186" t="s">
        <v>225</v>
      </c>
      <c r="M4865" s="187" t="s">
        <v>225</v>
      </c>
      <c r="N4865" s="183" t="s">
        <v>36</v>
      </c>
      <c r="O4865" s="181" t="s">
        <v>7944</v>
      </c>
      <c r="P4865" s="184" t="s">
        <v>7090</v>
      </c>
      <c r="Q4865" s="185" t="s">
        <v>190</v>
      </c>
      <c r="R4865" s="181" t="s">
        <v>35</v>
      </c>
      <c r="S4865" s="181" t="s">
        <v>225</v>
      </c>
      <c r="T4865" s="186" t="s">
        <v>225</v>
      </c>
      <c r="U4865" s="187" t="s">
        <v>225</v>
      </c>
      <c r="V4865" s="188" t="str" cm="1">
        <f t="array" ref="V4865">IF(SUM(LEN(A4865:U4865))=0,"",IF(OR(OR(ISBLANK(E4865),SUM(LEN(B4865),LEN(C4865))=0),AND(NOT(D4865="Unknown"),ISBLANK(I4865)),AND(NOT(N4865="Unknown"),ISBLANK(Q4865))),"Missing Information", INDEX(Table15[Entire Service Line Classification], MATCH(SUMIFS(Table15[Unique ID],Table15[System-Owned Portion],D4865,Table15[If Material Anything Other than "Lead" in Column E,Was Material Ever Previously Lead?],F4865,Table15[Customer-Owned Portion],N4865),Table15[Unique ID],0),0)))</f>
        <v>Non-lead</v>
      </c>
      <c r="W4865" s="189"/>
    </row>
    <row r="4866" spans="1:23" s="190" customFormat="1" ht="56.25" x14ac:dyDescent="0.25">
      <c r="A4866" s="180" t="s">
        <v>225</v>
      </c>
      <c r="B4866" s="181" t="s">
        <v>8508</v>
      </c>
      <c r="C4866" s="182" t="s">
        <v>225</v>
      </c>
      <c r="D4866" s="183" t="s">
        <v>36</v>
      </c>
      <c r="E4866" s="181" t="s">
        <v>35</v>
      </c>
      <c r="F4866" s="183" t="s">
        <v>35</v>
      </c>
      <c r="G4866" s="181" t="s">
        <v>7944</v>
      </c>
      <c r="H4866" s="184" t="s">
        <v>7090</v>
      </c>
      <c r="I4866" s="185" t="s">
        <v>190</v>
      </c>
      <c r="J4866" s="181" t="s">
        <v>35</v>
      </c>
      <c r="K4866" s="181" t="s">
        <v>225</v>
      </c>
      <c r="L4866" s="186" t="s">
        <v>225</v>
      </c>
      <c r="M4866" s="187" t="s">
        <v>225</v>
      </c>
      <c r="N4866" s="183" t="s">
        <v>36</v>
      </c>
      <c r="O4866" s="181" t="s">
        <v>7944</v>
      </c>
      <c r="P4866" s="184" t="s">
        <v>7090</v>
      </c>
      <c r="Q4866" s="185" t="s">
        <v>190</v>
      </c>
      <c r="R4866" s="181" t="s">
        <v>35</v>
      </c>
      <c r="S4866" s="181" t="s">
        <v>225</v>
      </c>
      <c r="T4866" s="186" t="s">
        <v>225</v>
      </c>
      <c r="U4866" s="187" t="s">
        <v>225</v>
      </c>
      <c r="V4866" s="188" t="str" cm="1">
        <f t="array" ref="V4866">IF(SUM(LEN(A4866:U4866))=0,"",IF(OR(OR(ISBLANK(E4866),SUM(LEN(B4866),LEN(C4866))=0),AND(NOT(D4866="Unknown"),ISBLANK(I4866)),AND(NOT(N4866="Unknown"),ISBLANK(Q4866))),"Missing Information", INDEX(Table15[Entire Service Line Classification], MATCH(SUMIFS(Table15[Unique ID],Table15[System-Owned Portion],D4866,Table15[If Material Anything Other than "Lead" in Column E,Was Material Ever Previously Lead?],F4866,Table15[Customer-Owned Portion],N4866),Table15[Unique ID],0),0)))</f>
        <v>Non-lead</v>
      </c>
      <c r="W4866" s="189"/>
    </row>
    <row r="4867" spans="1:23" s="190" customFormat="1" ht="56.25" x14ac:dyDescent="0.25">
      <c r="A4867" s="180" t="s">
        <v>225</v>
      </c>
      <c r="B4867" s="181" t="s">
        <v>8509</v>
      </c>
      <c r="C4867" s="182" t="s">
        <v>225</v>
      </c>
      <c r="D4867" s="183" t="s">
        <v>36</v>
      </c>
      <c r="E4867" s="181" t="s">
        <v>35</v>
      </c>
      <c r="F4867" s="183" t="s">
        <v>35</v>
      </c>
      <c r="G4867" s="181" t="s">
        <v>7944</v>
      </c>
      <c r="H4867" s="184" t="s">
        <v>7090</v>
      </c>
      <c r="I4867" s="185" t="s">
        <v>190</v>
      </c>
      <c r="J4867" s="181" t="s">
        <v>35</v>
      </c>
      <c r="K4867" s="181" t="s">
        <v>225</v>
      </c>
      <c r="L4867" s="186" t="s">
        <v>225</v>
      </c>
      <c r="M4867" s="187" t="s">
        <v>225</v>
      </c>
      <c r="N4867" s="183" t="s">
        <v>36</v>
      </c>
      <c r="O4867" s="181" t="s">
        <v>7944</v>
      </c>
      <c r="P4867" s="184" t="s">
        <v>7090</v>
      </c>
      <c r="Q4867" s="185" t="s">
        <v>190</v>
      </c>
      <c r="R4867" s="181" t="s">
        <v>35</v>
      </c>
      <c r="S4867" s="181" t="s">
        <v>225</v>
      </c>
      <c r="T4867" s="186" t="s">
        <v>225</v>
      </c>
      <c r="U4867" s="187" t="s">
        <v>225</v>
      </c>
      <c r="V4867" s="188" t="str" cm="1">
        <f t="array" ref="V4867">IF(SUM(LEN(A4867:U4867))=0,"",IF(OR(OR(ISBLANK(E4867),SUM(LEN(B4867),LEN(C4867))=0),AND(NOT(D4867="Unknown"),ISBLANK(I4867)),AND(NOT(N4867="Unknown"),ISBLANK(Q4867))),"Missing Information", INDEX(Table15[Entire Service Line Classification], MATCH(SUMIFS(Table15[Unique ID],Table15[System-Owned Portion],D4867,Table15[If Material Anything Other than "Lead" in Column E,Was Material Ever Previously Lead?],F4867,Table15[Customer-Owned Portion],N4867),Table15[Unique ID],0),0)))</f>
        <v>Non-lead</v>
      </c>
      <c r="W4867" s="189"/>
    </row>
    <row r="4868" spans="1:23" s="190" customFormat="1" ht="56.25" x14ac:dyDescent="0.25">
      <c r="A4868" s="180" t="s">
        <v>225</v>
      </c>
      <c r="B4868" s="181" t="s">
        <v>8510</v>
      </c>
      <c r="C4868" s="182" t="s">
        <v>225</v>
      </c>
      <c r="D4868" s="183" t="s">
        <v>36</v>
      </c>
      <c r="E4868" s="181" t="s">
        <v>35</v>
      </c>
      <c r="F4868" s="183" t="s">
        <v>35</v>
      </c>
      <c r="G4868" s="181" t="s">
        <v>7350</v>
      </c>
      <c r="H4868" s="184" t="s">
        <v>7090</v>
      </c>
      <c r="I4868" s="185" t="s">
        <v>190</v>
      </c>
      <c r="J4868" s="181" t="s">
        <v>35</v>
      </c>
      <c r="K4868" s="181" t="s">
        <v>225</v>
      </c>
      <c r="L4868" s="186" t="s">
        <v>225</v>
      </c>
      <c r="M4868" s="187" t="s">
        <v>225</v>
      </c>
      <c r="N4868" s="183" t="s">
        <v>36</v>
      </c>
      <c r="O4868" s="181" t="s">
        <v>7350</v>
      </c>
      <c r="P4868" s="184" t="s">
        <v>7090</v>
      </c>
      <c r="Q4868" s="185" t="s">
        <v>190</v>
      </c>
      <c r="R4868" s="181" t="s">
        <v>35</v>
      </c>
      <c r="S4868" s="181" t="s">
        <v>225</v>
      </c>
      <c r="T4868" s="186" t="s">
        <v>225</v>
      </c>
      <c r="U4868" s="187" t="s">
        <v>225</v>
      </c>
      <c r="V4868" s="188" t="str" cm="1">
        <f t="array" ref="V4868">IF(SUM(LEN(A4868:U4868))=0,"",IF(OR(OR(ISBLANK(E4868),SUM(LEN(B4868),LEN(C4868))=0),AND(NOT(D4868="Unknown"),ISBLANK(I4868)),AND(NOT(N4868="Unknown"),ISBLANK(Q4868))),"Missing Information", INDEX(Table15[Entire Service Line Classification], MATCH(SUMIFS(Table15[Unique ID],Table15[System-Owned Portion],D4868,Table15[If Material Anything Other than "Lead" in Column E,Was Material Ever Previously Lead?],F4868,Table15[Customer-Owned Portion],N4868),Table15[Unique ID],0),0)))</f>
        <v>Non-lead</v>
      </c>
      <c r="W4868" s="189"/>
    </row>
    <row r="4869" spans="1:23" s="190" customFormat="1" ht="56.25" x14ac:dyDescent="0.25">
      <c r="A4869" s="180" t="s">
        <v>225</v>
      </c>
      <c r="B4869" s="181" t="s">
        <v>8511</v>
      </c>
      <c r="C4869" s="182" t="s">
        <v>225</v>
      </c>
      <c r="D4869" s="183" t="s">
        <v>36</v>
      </c>
      <c r="E4869" s="181" t="s">
        <v>35</v>
      </c>
      <c r="F4869" s="183" t="s">
        <v>35</v>
      </c>
      <c r="G4869" s="181" t="s">
        <v>7944</v>
      </c>
      <c r="H4869" s="184" t="s">
        <v>7090</v>
      </c>
      <c r="I4869" s="185" t="s">
        <v>190</v>
      </c>
      <c r="J4869" s="181" t="s">
        <v>35</v>
      </c>
      <c r="K4869" s="181" t="s">
        <v>225</v>
      </c>
      <c r="L4869" s="186" t="s">
        <v>225</v>
      </c>
      <c r="M4869" s="187" t="s">
        <v>225</v>
      </c>
      <c r="N4869" s="183" t="s">
        <v>36</v>
      </c>
      <c r="O4869" s="181" t="s">
        <v>7944</v>
      </c>
      <c r="P4869" s="184" t="s">
        <v>7090</v>
      </c>
      <c r="Q4869" s="185" t="s">
        <v>190</v>
      </c>
      <c r="R4869" s="181" t="s">
        <v>35</v>
      </c>
      <c r="S4869" s="181" t="s">
        <v>225</v>
      </c>
      <c r="T4869" s="186" t="s">
        <v>225</v>
      </c>
      <c r="U4869" s="187" t="s">
        <v>225</v>
      </c>
      <c r="V4869" s="188" t="str" cm="1">
        <f t="array" ref="V4869">IF(SUM(LEN(A4869:U4869))=0,"",IF(OR(OR(ISBLANK(E4869),SUM(LEN(B4869),LEN(C4869))=0),AND(NOT(D4869="Unknown"),ISBLANK(I4869)),AND(NOT(N4869="Unknown"),ISBLANK(Q4869))),"Missing Information", INDEX(Table15[Entire Service Line Classification], MATCH(SUMIFS(Table15[Unique ID],Table15[System-Owned Portion],D4869,Table15[If Material Anything Other than "Lead" in Column E,Was Material Ever Previously Lead?],F4869,Table15[Customer-Owned Portion],N4869),Table15[Unique ID],0),0)))</f>
        <v>Non-lead</v>
      </c>
      <c r="W4869" s="189"/>
    </row>
    <row r="4870" spans="1:23" s="190" customFormat="1" ht="56.25" x14ac:dyDescent="0.25">
      <c r="A4870" s="180" t="s">
        <v>225</v>
      </c>
      <c r="B4870" s="181" t="s">
        <v>8512</v>
      </c>
      <c r="C4870" s="182" t="s">
        <v>225</v>
      </c>
      <c r="D4870" s="183" t="s">
        <v>36</v>
      </c>
      <c r="E4870" s="181" t="s">
        <v>35</v>
      </c>
      <c r="F4870" s="183" t="s">
        <v>35</v>
      </c>
      <c r="G4870" s="181" t="s">
        <v>7944</v>
      </c>
      <c r="H4870" s="184" t="s">
        <v>7090</v>
      </c>
      <c r="I4870" s="185" t="s">
        <v>190</v>
      </c>
      <c r="J4870" s="181" t="s">
        <v>35</v>
      </c>
      <c r="K4870" s="181" t="s">
        <v>225</v>
      </c>
      <c r="L4870" s="186" t="s">
        <v>225</v>
      </c>
      <c r="M4870" s="187" t="s">
        <v>225</v>
      </c>
      <c r="N4870" s="183" t="s">
        <v>36</v>
      </c>
      <c r="O4870" s="181" t="s">
        <v>7944</v>
      </c>
      <c r="P4870" s="184" t="s">
        <v>7090</v>
      </c>
      <c r="Q4870" s="185" t="s">
        <v>190</v>
      </c>
      <c r="R4870" s="181" t="s">
        <v>35</v>
      </c>
      <c r="S4870" s="181" t="s">
        <v>225</v>
      </c>
      <c r="T4870" s="186" t="s">
        <v>225</v>
      </c>
      <c r="U4870" s="187" t="s">
        <v>225</v>
      </c>
      <c r="V4870" s="188" t="str" cm="1">
        <f t="array" ref="V4870">IF(SUM(LEN(A4870:U4870))=0,"",IF(OR(OR(ISBLANK(E4870),SUM(LEN(B4870),LEN(C4870))=0),AND(NOT(D4870="Unknown"),ISBLANK(I4870)),AND(NOT(N4870="Unknown"),ISBLANK(Q4870))),"Missing Information", INDEX(Table15[Entire Service Line Classification], MATCH(SUMIFS(Table15[Unique ID],Table15[System-Owned Portion],D4870,Table15[If Material Anything Other than "Lead" in Column E,Was Material Ever Previously Lead?],F4870,Table15[Customer-Owned Portion],N4870),Table15[Unique ID],0),0)))</f>
        <v>Non-lead</v>
      </c>
      <c r="W4870" s="189"/>
    </row>
    <row r="4871" spans="1:23" s="190" customFormat="1" ht="56.25" x14ac:dyDescent="0.25">
      <c r="A4871" s="180" t="s">
        <v>225</v>
      </c>
      <c r="B4871" s="181" t="s">
        <v>8513</v>
      </c>
      <c r="C4871" s="182" t="s">
        <v>225</v>
      </c>
      <c r="D4871" s="183" t="s">
        <v>36</v>
      </c>
      <c r="E4871" s="181" t="s">
        <v>35</v>
      </c>
      <c r="F4871" s="183" t="s">
        <v>35</v>
      </c>
      <c r="G4871" s="181" t="s">
        <v>7944</v>
      </c>
      <c r="H4871" s="184" t="s">
        <v>7090</v>
      </c>
      <c r="I4871" s="185" t="s">
        <v>190</v>
      </c>
      <c r="J4871" s="181" t="s">
        <v>35</v>
      </c>
      <c r="K4871" s="181" t="s">
        <v>225</v>
      </c>
      <c r="L4871" s="186" t="s">
        <v>225</v>
      </c>
      <c r="M4871" s="187" t="s">
        <v>225</v>
      </c>
      <c r="N4871" s="183" t="s">
        <v>36</v>
      </c>
      <c r="O4871" s="181" t="s">
        <v>7944</v>
      </c>
      <c r="P4871" s="184" t="s">
        <v>7090</v>
      </c>
      <c r="Q4871" s="185" t="s">
        <v>190</v>
      </c>
      <c r="R4871" s="181" t="s">
        <v>35</v>
      </c>
      <c r="S4871" s="181" t="s">
        <v>225</v>
      </c>
      <c r="T4871" s="186" t="s">
        <v>225</v>
      </c>
      <c r="U4871" s="187" t="s">
        <v>225</v>
      </c>
      <c r="V4871" s="188" t="str" cm="1">
        <f t="array" ref="V4871">IF(SUM(LEN(A4871:U4871))=0,"",IF(OR(OR(ISBLANK(E4871),SUM(LEN(B4871),LEN(C4871))=0),AND(NOT(D4871="Unknown"),ISBLANK(I4871)),AND(NOT(N4871="Unknown"),ISBLANK(Q4871))),"Missing Information", INDEX(Table15[Entire Service Line Classification], MATCH(SUMIFS(Table15[Unique ID],Table15[System-Owned Portion],D4871,Table15[If Material Anything Other than "Lead" in Column E,Was Material Ever Previously Lead?],F4871,Table15[Customer-Owned Portion],N4871),Table15[Unique ID],0),0)))</f>
        <v>Non-lead</v>
      </c>
      <c r="W4871" s="189"/>
    </row>
    <row r="4872" spans="1:23" s="190" customFormat="1" ht="56.25" x14ac:dyDescent="0.25">
      <c r="A4872" s="180" t="s">
        <v>225</v>
      </c>
      <c r="B4872" s="181" t="s">
        <v>8514</v>
      </c>
      <c r="C4872" s="182" t="s">
        <v>225</v>
      </c>
      <c r="D4872" s="183" t="s">
        <v>36</v>
      </c>
      <c r="E4872" s="181" t="s">
        <v>35</v>
      </c>
      <c r="F4872" s="183" t="s">
        <v>35</v>
      </c>
      <c r="G4872" s="181" t="s">
        <v>7944</v>
      </c>
      <c r="H4872" s="184" t="s">
        <v>7090</v>
      </c>
      <c r="I4872" s="185" t="s">
        <v>190</v>
      </c>
      <c r="J4872" s="181" t="s">
        <v>35</v>
      </c>
      <c r="K4872" s="181" t="s">
        <v>225</v>
      </c>
      <c r="L4872" s="186" t="s">
        <v>225</v>
      </c>
      <c r="M4872" s="187" t="s">
        <v>225</v>
      </c>
      <c r="N4872" s="183" t="s">
        <v>36</v>
      </c>
      <c r="O4872" s="181" t="s">
        <v>7944</v>
      </c>
      <c r="P4872" s="184" t="s">
        <v>7090</v>
      </c>
      <c r="Q4872" s="185" t="s">
        <v>190</v>
      </c>
      <c r="R4872" s="181" t="s">
        <v>35</v>
      </c>
      <c r="S4872" s="181" t="s">
        <v>225</v>
      </c>
      <c r="T4872" s="186" t="s">
        <v>225</v>
      </c>
      <c r="U4872" s="187" t="s">
        <v>225</v>
      </c>
      <c r="V4872" s="188" t="str" cm="1">
        <f t="array" ref="V4872">IF(SUM(LEN(A4872:U4872))=0,"",IF(OR(OR(ISBLANK(E4872),SUM(LEN(B4872),LEN(C4872))=0),AND(NOT(D4872="Unknown"),ISBLANK(I4872)),AND(NOT(N4872="Unknown"),ISBLANK(Q4872))),"Missing Information", INDEX(Table15[Entire Service Line Classification], MATCH(SUMIFS(Table15[Unique ID],Table15[System-Owned Portion],D4872,Table15[If Material Anything Other than "Lead" in Column E,Was Material Ever Previously Lead?],F4872,Table15[Customer-Owned Portion],N4872),Table15[Unique ID],0),0)))</f>
        <v>Non-lead</v>
      </c>
      <c r="W4872" s="189"/>
    </row>
    <row r="4873" spans="1:23" s="190" customFormat="1" ht="56.25" x14ac:dyDescent="0.25">
      <c r="A4873" s="180" t="s">
        <v>225</v>
      </c>
      <c r="B4873" s="181" t="s">
        <v>8515</v>
      </c>
      <c r="C4873" s="182" t="s">
        <v>225</v>
      </c>
      <c r="D4873" s="183" t="s">
        <v>36</v>
      </c>
      <c r="E4873" s="181" t="s">
        <v>35</v>
      </c>
      <c r="F4873" s="183" t="s">
        <v>35</v>
      </c>
      <c r="G4873" s="181" t="s">
        <v>7350</v>
      </c>
      <c r="H4873" s="184" t="s">
        <v>7090</v>
      </c>
      <c r="I4873" s="185" t="s">
        <v>190</v>
      </c>
      <c r="J4873" s="181" t="s">
        <v>35</v>
      </c>
      <c r="K4873" s="181" t="s">
        <v>225</v>
      </c>
      <c r="L4873" s="186" t="s">
        <v>225</v>
      </c>
      <c r="M4873" s="187" t="s">
        <v>225</v>
      </c>
      <c r="N4873" s="183" t="s">
        <v>36</v>
      </c>
      <c r="O4873" s="181" t="s">
        <v>7350</v>
      </c>
      <c r="P4873" s="184" t="s">
        <v>7090</v>
      </c>
      <c r="Q4873" s="185" t="s">
        <v>190</v>
      </c>
      <c r="R4873" s="181" t="s">
        <v>35</v>
      </c>
      <c r="S4873" s="181" t="s">
        <v>225</v>
      </c>
      <c r="T4873" s="186" t="s">
        <v>225</v>
      </c>
      <c r="U4873" s="187" t="s">
        <v>225</v>
      </c>
      <c r="V4873" s="188" t="str" cm="1">
        <f t="array" ref="V4873">IF(SUM(LEN(A4873:U4873))=0,"",IF(OR(OR(ISBLANK(E4873),SUM(LEN(B4873),LEN(C4873))=0),AND(NOT(D4873="Unknown"),ISBLANK(I4873)),AND(NOT(N4873="Unknown"),ISBLANK(Q4873))),"Missing Information", INDEX(Table15[Entire Service Line Classification], MATCH(SUMIFS(Table15[Unique ID],Table15[System-Owned Portion],D4873,Table15[If Material Anything Other than "Lead" in Column E,Was Material Ever Previously Lead?],F4873,Table15[Customer-Owned Portion],N4873),Table15[Unique ID],0),0)))</f>
        <v>Non-lead</v>
      </c>
      <c r="W4873" s="189"/>
    </row>
    <row r="4874" spans="1:23" s="190" customFormat="1" ht="56.25" x14ac:dyDescent="0.25">
      <c r="A4874" s="180" t="s">
        <v>225</v>
      </c>
      <c r="B4874" s="181" t="s">
        <v>8516</v>
      </c>
      <c r="C4874" s="182" t="s">
        <v>225</v>
      </c>
      <c r="D4874" s="183" t="s">
        <v>36</v>
      </c>
      <c r="E4874" s="181" t="s">
        <v>35</v>
      </c>
      <c r="F4874" s="183" t="s">
        <v>35</v>
      </c>
      <c r="G4874" s="181" t="s">
        <v>7350</v>
      </c>
      <c r="H4874" s="184" t="s">
        <v>7090</v>
      </c>
      <c r="I4874" s="185" t="s">
        <v>190</v>
      </c>
      <c r="J4874" s="181" t="s">
        <v>35</v>
      </c>
      <c r="K4874" s="181" t="s">
        <v>225</v>
      </c>
      <c r="L4874" s="186" t="s">
        <v>225</v>
      </c>
      <c r="M4874" s="187" t="s">
        <v>225</v>
      </c>
      <c r="N4874" s="183" t="s">
        <v>36</v>
      </c>
      <c r="O4874" s="181" t="s">
        <v>7350</v>
      </c>
      <c r="P4874" s="184" t="s">
        <v>7090</v>
      </c>
      <c r="Q4874" s="185" t="s">
        <v>190</v>
      </c>
      <c r="R4874" s="181" t="s">
        <v>35</v>
      </c>
      <c r="S4874" s="181" t="s">
        <v>225</v>
      </c>
      <c r="T4874" s="186" t="s">
        <v>225</v>
      </c>
      <c r="U4874" s="187" t="s">
        <v>225</v>
      </c>
      <c r="V4874" s="188" t="str" cm="1">
        <f t="array" ref="V4874">IF(SUM(LEN(A4874:U4874))=0,"",IF(OR(OR(ISBLANK(E4874),SUM(LEN(B4874),LEN(C4874))=0),AND(NOT(D4874="Unknown"),ISBLANK(I4874)),AND(NOT(N4874="Unknown"),ISBLANK(Q4874))),"Missing Information", INDEX(Table15[Entire Service Line Classification], MATCH(SUMIFS(Table15[Unique ID],Table15[System-Owned Portion],D4874,Table15[If Material Anything Other than "Lead" in Column E,Was Material Ever Previously Lead?],F4874,Table15[Customer-Owned Portion],N4874),Table15[Unique ID],0),0)))</f>
        <v>Non-lead</v>
      </c>
      <c r="W4874" s="189"/>
    </row>
    <row r="4875" spans="1:23" s="190" customFormat="1" ht="56.25" x14ac:dyDescent="0.25">
      <c r="A4875" s="180" t="s">
        <v>225</v>
      </c>
      <c r="B4875" s="181" t="s">
        <v>8517</v>
      </c>
      <c r="C4875" s="182" t="s">
        <v>225</v>
      </c>
      <c r="D4875" s="183" t="s">
        <v>36</v>
      </c>
      <c r="E4875" s="181" t="s">
        <v>35</v>
      </c>
      <c r="F4875" s="183" t="s">
        <v>35</v>
      </c>
      <c r="G4875" s="181" t="s">
        <v>7944</v>
      </c>
      <c r="H4875" s="184" t="s">
        <v>7090</v>
      </c>
      <c r="I4875" s="185" t="s">
        <v>190</v>
      </c>
      <c r="J4875" s="181" t="s">
        <v>35</v>
      </c>
      <c r="K4875" s="181" t="s">
        <v>225</v>
      </c>
      <c r="L4875" s="186" t="s">
        <v>225</v>
      </c>
      <c r="M4875" s="187" t="s">
        <v>225</v>
      </c>
      <c r="N4875" s="183" t="s">
        <v>36</v>
      </c>
      <c r="O4875" s="181" t="s">
        <v>7944</v>
      </c>
      <c r="P4875" s="184" t="s">
        <v>7090</v>
      </c>
      <c r="Q4875" s="185" t="s">
        <v>190</v>
      </c>
      <c r="R4875" s="181" t="s">
        <v>35</v>
      </c>
      <c r="S4875" s="181" t="s">
        <v>225</v>
      </c>
      <c r="T4875" s="186" t="s">
        <v>225</v>
      </c>
      <c r="U4875" s="187" t="s">
        <v>225</v>
      </c>
      <c r="V4875" s="188" t="str" cm="1">
        <f t="array" ref="V4875">IF(SUM(LEN(A4875:U4875))=0,"",IF(OR(OR(ISBLANK(E4875),SUM(LEN(B4875),LEN(C4875))=0),AND(NOT(D4875="Unknown"),ISBLANK(I4875)),AND(NOT(N4875="Unknown"),ISBLANK(Q4875))),"Missing Information", INDEX(Table15[Entire Service Line Classification], MATCH(SUMIFS(Table15[Unique ID],Table15[System-Owned Portion],D4875,Table15[If Material Anything Other than "Lead" in Column E,Was Material Ever Previously Lead?],F4875,Table15[Customer-Owned Portion],N4875),Table15[Unique ID],0),0)))</f>
        <v>Non-lead</v>
      </c>
      <c r="W4875" s="189"/>
    </row>
    <row r="4876" spans="1:23" s="190" customFormat="1" ht="56.25" x14ac:dyDescent="0.25">
      <c r="A4876" s="180" t="s">
        <v>225</v>
      </c>
      <c r="B4876" s="181" t="s">
        <v>8518</v>
      </c>
      <c r="C4876" s="182" t="s">
        <v>225</v>
      </c>
      <c r="D4876" s="183" t="s">
        <v>36</v>
      </c>
      <c r="E4876" s="181" t="s">
        <v>35</v>
      </c>
      <c r="F4876" s="183" t="s">
        <v>35</v>
      </c>
      <c r="G4876" s="181" t="s">
        <v>7944</v>
      </c>
      <c r="H4876" s="184" t="s">
        <v>7090</v>
      </c>
      <c r="I4876" s="185" t="s">
        <v>190</v>
      </c>
      <c r="J4876" s="181" t="s">
        <v>35</v>
      </c>
      <c r="K4876" s="181" t="s">
        <v>225</v>
      </c>
      <c r="L4876" s="186" t="s">
        <v>225</v>
      </c>
      <c r="M4876" s="187" t="s">
        <v>225</v>
      </c>
      <c r="N4876" s="183" t="s">
        <v>36</v>
      </c>
      <c r="O4876" s="181" t="s">
        <v>7944</v>
      </c>
      <c r="P4876" s="184" t="s">
        <v>7090</v>
      </c>
      <c r="Q4876" s="185" t="s">
        <v>190</v>
      </c>
      <c r="R4876" s="181" t="s">
        <v>35</v>
      </c>
      <c r="S4876" s="181" t="s">
        <v>225</v>
      </c>
      <c r="T4876" s="186" t="s">
        <v>225</v>
      </c>
      <c r="U4876" s="187" t="s">
        <v>225</v>
      </c>
      <c r="V4876" s="188" t="str" cm="1">
        <f t="array" ref="V4876">IF(SUM(LEN(A4876:U4876))=0,"",IF(OR(OR(ISBLANK(E4876),SUM(LEN(B4876),LEN(C4876))=0),AND(NOT(D4876="Unknown"),ISBLANK(I4876)),AND(NOT(N4876="Unknown"),ISBLANK(Q4876))),"Missing Information", INDEX(Table15[Entire Service Line Classification], MATCH(SUMIFS(Table15[Unique ID],Table15[System-Owned Portion],D4876,Table15[If Material Anything Other than "Lead" in Column E,Was Material Ever Previously Lead?],F4876,Table15[Customer-Owned Portion],N4876),Table15[Unique ID],0),0)))</f>
        <v>Non-lead</v>
      </c>
      <c r="W4876" s="189"/>
    </row>
    <row r="4877" spans="1:23" s="190" customFormat="1" ht="56.25" x14ac:dyDescent="0.25">
      <c r="A4877" s="180" t="s">
        <v>225</v>
      </c>
      <c r="B4877" s="181" t="s">
        <v>8519</v>
      </c>
      <c r="C4877" s="182" t="s">
        <v>225</v>
      </c>
      <c r="D4877" s="183" t="s">
        <v>36</v>
      </c>
      <c r="E4877" s="181" t="s">
        <v>35</v>
      </c>
      <c r="F4877" s="183" t="s">
        <v>35</v>
      </c>
      <c r="G4877" s="181" t="s">
        <v>7944</v>
      </c>
      <c r="H4877" s="184" t="s">
        <v>7090</v>
      </c>
      <c r="I4877" s="185" t="s">
        <v>190</v>
      </c>
      <c r="J4877" s="181" t="s">
        <v>35</v>
      </c>
      <c r="K4877" s="181" t="s">
        <v>225</v>
      </c>
      <c r="L4877" s="186" t="s">
        <v>225</v>
      </c>
      <c r="M4877" s="187" t="s">
        <v>225</v>
      </c>
      <c r="N4877" s="183" t="s">
        <v>36</v>
      </c>
      <c r="O4877" s="181" t="s">
        <v>7944</v>
      </c>
      <c r="P4877" s="184" t="s">
        <v>7090</v>
      </c>
      <c r="Q4877" s="185" t="s">
        <v>190</v>
      </c>
      <c r="R4877" s="181" t="s">
        <v>35</v>
      </c>
      <c r="S4877" s="181" t="s">
        <v>225</v>
      </c>
      <c r="T4877" s="186" t="s">
        <v>225</v>
      </c>
      <c r="U4877" s="187" t="s">
        <v>225</v>
      </c>
      <c r="V4877" s="188" t="str" cm="1">
        <f t="array" ref="V4877">IF(SUM(LEN(A4877:U4877))=0,"",IF(OR(OR(ISBLANK(E4877),SUM(LEN(B4877),LEN(C4877))=0),AND(NOT(D4877="Unknown"),ISBLANK(I4877)),AND(NOT(N4877="Unknown"),ISBLANK(Q4877))),"Missing Information", INDEX(Table15[Entire Service Line Classification], MATCH(SUMIFS(Table15[Unique ID],Table15[System-Owned Portion],D4877,Table15[If Material Anything Other than "Lead" in Column E,Was Material Ever Previously Lead?],F4877,Table15[Customer-Owned Portion],N4877),Table15[Unique ID],0),0)))</f>
        <v>Non-lead</v>
      </c>
      <c r="W4877" s="189"/>
    </row>
    <row r="4878" spans="1:23" s="190" customFormat="1" ht="56.25" x14ac:dyDescent="0.25">
      <c r="A4878" s="180" t="s">
        <v>225</v>
      </c>
      <c r="B4878" s="181" t="s">
        <v>8520</v>
      </c>
      <c r="C4878" s="182" t="s">
        <v>225</v>
      </c>
      <c r="D4878" s="183" t="s">
        <v>36</v>
      </c>
      <c r="E4878" s="181" t="s">
        <v>35</v>
      </c>
      <c r="F4878" s="183" t="s">
        <v>35</v>
      </c>
      <c r="G4878" s="181" t="s">
        <v>7944</v>
      </c>
      <c r="H4878" s="184" t="s">
        <v>7090</v>
      </c>
      <c r="I4878" s="185" t="s">
        <v>190</v>
      </c>
      <c r="J4878" s="181" t="s">
        <v>35</v>
      </c>
      <c r="K4878" s="181" t="s">
        <v>225</v>
      </c>
      <c r="L4878" s="186" t="s">
        <v>225</v>
      </c>
      <c r="M4878" s="187" t="s">
        <v>225</v>
      </c>
      <c r="N4878" s="183" t="s">
        <v>36</v>
      </c>
      <c r="O4878" s="181" t="s">
        <v>7944</v>
      </c>
      <c r="P4878" s="184" t="s">
        <v>7090</v>
      </c>
      <c r="Q4878" s="185" t="s">
        <v>190</v>
      </c>
      <c r="R4878" s="181" t="s">
        <v>35</v>
      </c>
      <c r="S4878" s="181" t="s">
        <v>225</v>
      </c>
      <c r="T4878" s="186" t="s">
        <v>225</v>
      </c>
      <c r="U4878" s="187" t="s">
        <v>225</v>
      </c>
      <c r="V4878" s="188" t="str" cm="1">
        <f t="array" ref="V4878">IF(SUM(LEN(A4878:U4878))=0,"",IF(OR(OR(ISBLANK(E4878),SUM(LEN(B4878),LEN(C4878))=0),AND(NOT(D4878="Unknown"),ISBLANK(I4878)),AND(NOT(N4878="Unknown"),ISBLANK(Q4878))),"Missing Information", INDEX(Table15[Entire Service Line Classification], MATCH(SUMIFS(Table15[Unique ID],Table15[System-Owned Portion],D4878,Table15[If Material Anything Other than "Lead" in Column E,Was Material Ever Previously Lead?],F4878,Table15[Customer-Owned Portion],N4878),Table15[Unique ID],0),0)))</f>
        <v>Non-lead</v>
      </c>
      <c r="W4878" s="189"/>
    </row>
    <row r="4879" spans="1:23" s="190" customFormat="1" ht="56.25" x14ac:dyDescent="0.25">
      <c r="A4879" s="180" t="s">
        <v>225</v>
      </c>
      <c r="B4879" s="181" t="s">
        <v>8521</v>
      </c>
      <c r="C4879" s="182" t="s">
        <v>225</v>
      </c>
      <c r="D4879" s="183" t="s">
        <v>36</v>
      </c>
      <c r="E4879" s="181" t="s">
        <v>35</v>
      </c>
      <c r="F4879" s="183" t="s">
        <v>35</v>
      </c>
      <c r="G4879" s="181" t="s">
        <v>7944</v>
      </c>
      <c r="H4879" s="184" t="s">
        <v>7090</v>
      </c>
      <c r="I4879" s="185" t="s">
        <v>190</v>
      </c>
      <c r="J4879" s="181" t="s">
        <v>35</v>
      </c>
      <c r="K4879" s="181" t="s">
        <v>225</v>
      </c>
      <c r="L4879" s="186" t="s">
        <v>225</v>
      </c>
      <c r="M4879" s="187" t="s">
        <v>225</v>
      </c>
      <c r="N4879" s="183" t="s">
        <v>36</v>
      </c>
      <c r="O4879" s="181" t="s">
        <v>7944</v>
      </c>
      <c r="P4879" s="184" t="s">
        <v>7090</v>
      </c>
      <c r="Q4879" s="185" t="s">
        <v>190</v>
      </c>
      <c r="R4879" s="181" t="s">
        <v>35</v>
      </c>
      <c r="S4879" s="181" t="s">
        <v>225</v>
      </c>
      <c r="T4879" s="186" t="s">
        <v>225</v>
      </c>
      <c r="U4879" s="187" t="s">
        <v>225</v>
      </c>
      <c r="V4879" s="188" t="str" cm="1">
        <f t="array" ref="V4879">IF(SUM(LEN(A4879:U4879))=0,"",IF(OR(OR(ISBLANK(E4879),SUM(LEN(B4879),LEN(C4879))=0),AND(NOT(D4879="Unknown"),ISBLANK(I4879)),AND(NOT(N4879="Unknown"),ISBLANK(Q4879))),"Missing Information", INDEX(Table15[Entire Service Line Classification], MATCH(SUMIFS(Table15[Unique ID],Table15[System-Owned Portion],D4879,Table15[If Material Anything Other than "Lead" in Column E,Was Material Ever Previously Lead?],F4879,Table15[Customer-Owned Portion],N4879),Table15[Unique ID],0),0)))</f>
        <v>Non-lead</v>
      </c>
      <c r="W4879" s="189"/>
    </row>
    <row r="4880" spans="1:23" s="190" customFormat="1" ht="56.25" x14ac:dyDescent="0.25">
      <c r="A4880" s="180" t="s">
        <v>225</v>
      </c>
      <c r="B4880" s="181" t="s">
        <v>8522</v>
      </c>
      <c r="C4880" s="182" t="s">
        <v>225</v>
      </c>
      <c r="D4880" s="183" t="s">
        <v>36</v>
      </c>
      <c r="E4880" s="181" t="s">
        <v>35</v>
      </c>
      <c r="F4880" s="183" t="s">
        <v>35</v>
      </c>
      <c r="G4880" s="181" t="s">
        <v>7603</v>
      </c>
      <c r="H4880" s="184" t="s">
        <v>7090</v>
      </c>
      <c r="I4880" s="185" t="s">
        <v>190</v>
      </c>
      <c r="J4880" s="181" t="s">
        <v>35</v>
      </c>
      <c r="K4880" s="181" t="s">
        <v>225</v>
      </c>
      <c r="L4880" s="186" t="s">
        <v>225</v>
      </c>
      <c r="M4880" s="187" t="s">
        <v>225</v>
      </c>
      <c r="N4880" s="183" t="s">
        <v>36</v>
      </c>
      <c r="O4880" s="181" t="s">
        <v>7603</v>
      </c>
      <c r="P4880" s="184" t="s">
        <v>7090</v>
      </c>
      <c r="Q4880" s="185" t="s">
        <v>190</v>
      </c>
      <c r="R4880" s="181" t="s">
        <v>35</v>
      </c>
      <c r="S4880" s="181" t="s">
        <v>225</v>
      </c>
      <c r="T4880" s="186" t="s">
        <v>225</v>
      </c>
      <c r="U4880" s="187" t="s">
        <v>225</v>
      </c>
      <c r="V4880" s="188" t="str" cm="1">
        <f t="array" ref="V4880">IF(SUM(LEN(A4880:U4880))=0,"",IF(OR(OR(ISBLANK(E4880),SUM(LEN(B4880),LEN(C4880))=0),AND(NOT(D4880="Unknown"),ISBLANK(I4880)),AND(NOT(N4880="Unknown"),ISBLANK(Q4880))),"Missing Information", INDEX(Table15[Entire Service Line Classification], MATCH(SUMIFS(Table15[Unique ID],Table15[System-Owned Portion],D4880,Table15[If Material Anything Other than "Lead" in Column E,Was Material Ever Previously Lead?],F4880,Table15[Customer-Owned Portion],N4880),Table15[Unique ID],0),0)))</f>
        <v>Non-lead</v>
      </c>
      <c r="W4880" s="189"/>
    </row>
    <row r="4881" spans="1:23" s="190" customFormat="1" ht="56.25" x14ac:dyDescent="0.25">
      <c r="A4881" s="180" t="s">
        <v>225</v>
      </c>
      <c r="B4881" s="181" t="s">
        <v>8523</v>
      </c>
      <c r="C4881" s="182" t="s">
        <v>225</v>
      </c>
      <c r="D4881" s="183" t="s">
        <v>36</v>
      </c>
      <c r="E4881" s="181" t="s">
        <v>35</v>
      </c>
      <c r="F4881" s="183" t="s">
        <v>35</v>
      </c>
      <c r="G4881" s="181" t="s">
        <v>7944</v>
      </c>
      <c r="H4881" s="184" t="s">
        <v>7090</v>
      </c>
      <c r="I4881" s="185" t="s">
        <v>190</v>
      </c>
      <c r="J4881" s="181" t="s">
        <v>35</v>
      </c>
      <c r="K4881" s="181" t="s">
        <v>225</v>
      </c>
      <c r="L4881" s="186" t="s">
        <v>225</v>
      </c>
      <c r="M4881" s="187" t="s">
        <v>225</v>
      </c>
      <c r="N4881" s="183" t="s">
        <v>36</v>
      </c>
      <c r="O4881" s="181" t="s">
        <v>7944</v>
      </c>
      <c r="P4881" s="184" t="s">
        <v>7090</v>
      </c>
      <c r="Q4881" s="185" t="s">
        <v>190</v>
      </c>
      <c r="R4881" s="181" t="s">
        <v>35</v>
      </c>
      <c r="S4881" s="181" t="s">
        <v>225</v>
      </c>
      <c r="T4881" s="186" t="s">
        <v>225</v>
      </c>
      <c r="U4881" s="187" t="s">
        <v>225</v>
      </c>
      <c r="V4881" s="188" t="str" cm="1">
        <f t="array" ref="V4881">IF(SUM(LEN(A4881:U4881))=0,"",IF(OR(OR(ISBLANK(E4881),SUM(LEN(B4881),LEN(C4881))=0),AND(NOT(D4881="Unknown"),ISBLANK(I4881)),AND(NOT(N4881="Unknown"),ISBLANK(Q4881))),"Missing Information", INDEX(Table15[Entire Service Line Classification], MATCH(SUMIFS(Table15[Unique ID],Table15[System-Owned Portion],D4881,Table15[If Material Anything Other than "Lead" in Column E,Was Material Ever Previously Lead?],F4881,Table15[Customer-Owned Portion],N4881),Table15[Unique ID],0),0)))</f>
        <v>Non-lead</v>
      </c>
      <c r="W4881" s="189"/>
    </row>
    <row r="4882" spans="1:23" s="190" customFormat="1" ht="56.25" x14ac:dyDescent="0.25">
      <c r="A4882" s="180" t="s">
        <v>225</v>
      </c>
      <c r="B4882" s="181" t="s">
        <v>8524</v>
      </c>
      <c r="C4882" s="182" t="s">
        <v>225</v>
      </c>
      <c r="D4882" s="183" t="s">
        <v>36</v>
      </c>
      <c r="E4882" s="181" t="s">
        <v>35</v>
      </c>
      <c r="F4882" s="183" t="s">
        <v>35</v>
      </c>
      <c r="G4882" s="181" t="s">
        <v>7350</v>
      </c>
      <c r="H4882" s="184" t="s">
        <v>7090</v>
      </c>
      <c r="I4882" s="185" t="s">
        <v>190</v>
      </c>
      <c r="J4882" s="181" t="s">
        <v>35</v>
      </c>
      <c r="K4882" s="181" t="s">
        <v>225</v>
      </c>
      <c r="L4882" s="186" t="s">
        <v>225</v>
      </c>
      <c r="M4882" s="187" t="s">
        <v>225</v>
      </c>
      <c r="N4882" s="183" t="s">
        <v>36</v>
      </c>
      <c r="O4882" s="181" t="s">
        <v>7350</v>
      </c>
      <c r="P4882" s="184" t="s">
        <v>7090</v>
      </c>
      <c r="Q4882" s="185" t="s">
        <v>190</v>
      </c>
      <c r="R4882" s="181" t="s">
        <v>35</v>
      </c>
      <c r="S4882" s="181" t="s">
        <v>225</v>
      </c>
      <c r="T4882" s="186" t="s">
        <v>225</v>
      </c>
      <c r="U4882" s="187" t="s">
        <v>225</v>
      </c>
      <c r="V4882" s="188" t="str" cm="1">
        <f t="array" ref="V4882">IF(SUM(LEN(A4882:U4882))=0,"",IF(OR(OR(ISBLANK(E4882),SUM(LEN(B4882),LEN(C4882))=0),AND(NOT(D4882="Unknown"),ISBLANK(I4882)),AND(NOT(N4882="Unknown"),ISBLANK(Q4882))),"Missing Information", INDEX(Table15[Entire Service Line Classification], MATCH(SUMIFS(Table15[Unique ID],Table15[System-Owned Portion],D4882,Table15[If Material Anything Other than "Lead" in Column E,Was Material Ever Previously Lead?],F4882,Table15[Customer-Owned Portion],N4882),Table15[Unique ID],0),0)))</f>
        <v>Non-lead</v>
      </c>
      <c r="W4882" s="189"/>
    </row>
    <row r="4883" spans="1:23" s="190" customFormat="1" ht="56.25" x14ac:dyDescent="0.25">
      <c r="A4883" s="180" t="s">
        <v>225</v>
      </c>
      <c r="B4883" s="181" t="s">
        <v>8525</v>
      </c>
      <c r="C4883" s="182" t="s">
        <v>225</v>
      </c>
      <c r="D4883" s="183" t="s">
        <v>36</v>
      </c>
      <c r="E4883" s="181" t="s">
        <v>35</v>
      </c>
      <c r="F4883" s="183" t="s">
        <v>35</v>
      </c>
      <c r="G4883" s="181" t="s">
        <v>7350</v>
      </c>
      <c r="H4883" s="184" t="s">
        <v>7090</v>
      </c>
      <c r="I4883" s="185" t="s">
        <v>190</v>
      </c>
      <c r="J4883" s="181" t="s">
        <v>35</v>
      </c>
      <c r="K4883" s="181" t="s">
        <v>225</v>
      </c>
      <c r="L4883" s="186" t="s">
        <v>225</v>
      </c>
      <c r="M4883" s="187" t="s">
        <v>225</v>
      </c>
      <c r="N4883" s="183" t="s">
        <v>36</v>
      </c>
      <c r="O4883" s="181" t="s">
        <v>7350</v>
      </c>
      <c r="P4883" s="184" t="s">
        <v>7090</v>
      </c>
      <c r="Q4883" s="185" t="s">
        <v>190</v>
      </c>
      <c r="R4883" s="181" t="s">
        <v>35</v>
      </c>
      <c r="S4883" s="181" t="s">
        <v>225</v>
      </c>
      <c r="T4883" s="186" t="s">
        <v>225</v>
      </c>
      <c r="U4883" s="187" t="s">
        <v>225</v>
      </c>
      <c r="V4883" s="188" t="str" cm="1">
        <f t="array" ref="V4883">IF(SUM(LEN(A4883:U4883))=0,"",IF(OR(OR(ISBLANK(E4883),SUM(LEN(B4883),LEN(C4883))=0),AND(NOT(D4883="Unknown"),ISBLANK(I4883)),AND(NOT(N4883="Unknown"),ISBLANK(Q4883))),"Missing Information", INDEX(Table15[Entire Service Line Classification], MATCH(SUMIFS(Table15[Unique ID],Table15[System-Owned Portion],D4883,Table15[If Material Anything Other than "Lead" in Column E,Was Material Ever Previously Lead?],F4883,Table15[Customer-Owned Portion],N4883),Table15[Unique ID],0),0)))</f>
        <v>Non-lead</v>
      </c>
      <c r="W4883" s="189"/>
    </row>
    <row r="4884" spans="1:23" s="190" customFormat="1" ht="56.25" x14ac:dyDescent="0.25">
      <c r="A4884" s="180" t="s">
        <v>225</v>
      </c>
      <c r="B4884" s="181" t="s">
        <v>8526</v>
      </c>
      <c r="C4884" s="182" t="s">
        <v>225</v>
      </c>
      <c r="D4884" s="183" t="s">
        <v>36</v>
      </c>
      <c r="E4884" s="181" t="s">
        <v>35</v>
      </c>
      <c r="F4884" s="183" t="s">
        <v>35</v>
      </c>
      <c r="G4884" s="181" t="s">
        <v>7603</v>
      </c>
      <c r="H4884" s="184" t="s">
        <v>7090</v>
      </c>
      <c r="I4884" s="185" t="s">
        <v>190</v>
      </c>
      <c r="J4884" s="181" t="s">
        <v>35</v>
      </c>
      <c r="K4884" s="181" t="s">
        <v>225</v>
      </c>
      <c r="L4884" s="186" t="s">
        <v>225</v>
      </c>
      <c r="M4884" s="187" t="s">
        <v>225</v>
      </c>
      <c r="N4884" s="183" t="s">
        <v>36</v>
      </c>
      <c r="O4884" s="181" t="s">
        <v>7603</v>
      </c>
      <c r="P4884" s="184" t="s">
        <v>7090</v>
      </c>
      <c r="Q4884" s="185" t="s">
        <v>190</v>
      </c>
      <c r="R4884" s="181" t="s">
        <v>35</v>
      </c>
      <c r="S4884" s="181" t="s">
        <v>225</v>
      </c>
      <c r="T4884" s="186" t="s">
        <v>225</v>
      </c>
      <c r="U4884" s="187" t="s">
        <v>225</v>
      </c>
      <c r="V4884" s="188" t="str" cm="1">
        <f t="array" ref="V4884">IF(SUM(LEN(A4884:U4884))=0,"",IF(OR(OR(ISBLANK(E4884),SUM(LEN(B4884),LEN(C4884))=0),AND(NOT(D4884="Unknown"),ISBLANK(I4884)),AND(NOT(N4884="Unknown"),ISBLANK(Q4884))),"Missing Information", INDEX(Table15[Entire Service Line Classification], MATCH(SUMIFS(Table15[Unique ID],Table15[System-Owned Portion],D4884,Table15[If Material Anything Other than "Lead" in Column E,Was Material Ever Previously Lead?],F4884,Table15[Customer-Owned Portion],N4884),Table15[Unique ID],0),0)))</f>
        <v>Non-lead</v>
      </c>
      <c r="W4884" s="189"/>
    </row>
    <row r="4885" spans="1:23" s="190" customFormat="1" ht="56.25" x14ac:dyDescent="0.25">
      <c r="A4885" s="180" t="s">
        <v>225</v>
      </c>
      <c r="B4885" s="181" t="s">
        <v>8527</v>
      </c>
      <c r="C4885" s="182" t="s">
        <v>225</v>
      </c>
      <c r="D4885" s="183" t="s">
        <v>36</v>
      </c>
      <c r="E4885" s="181" t="s">
        <v>35</v>
      </c>
      <c r="F4885" s="183" t="s">
        <v>35</v>
      </c>
      <c r="G4885" s="181" t="s">
        <v>7944</v>
      </c>
      <c r="H4885" s="184" t="s">
        <v>7090</v>
      </c>
      <c r="I4885" s="185" t="s">
        <v>190</v>
      </c>
      <c r="J4885" s="181" t="s">
        <v>35</v>
      </c>
      <c r="K4885" s="181" t="s">
        <v>225</v>
      </c>
      <c r="L4885" s="186" t="s">
        <v>225</v>
      </c>
      <c r="M4885" s="187" t="s">
        <v>225</v>
      </c>
      <c r="N4885" s="183" t="s">
        <v>36</v>
      </c>
      <c r="O4885" s="181" t="s">
        <v>7944</v>
      </c>
      <c r="P4885" s="184" t="s">
        <v>7090</v>
      </c>
      <c r="Q4885" s="185" t="s">
        <v>190</v>
      </c>
      <c r="R4885" s="181" t="s">
        <v>35</v>
      </c>
      <c r="S4885" s="181" t="s">
        <v>225</v>
      </c>
      <c r="T4885" s="186" t="s">
        <v>225</v>
      </c>
      <c r="U4885" s="187" t="s">
        <v>225</v>
      </c>
      <c r="V4885" s="188" t="str" cm="1">
        <f t="array" ref="V4885">IF(SUM(LEN(A4885:U4885))=0,"",IF(OR(OR(ISBLANK(E4885),SUM(LEN(B4885),LEN(C4885))=0),AND(NOT(D4885="Unknown"),ISBLANK(I4885)),AND(NOT(N4885="Unknown"),ISBLANK(Q4885))),"Missing Information", INDEX(Table15[Entire Service Line Classification], MATCH(SUMIFS(Table15[Unique ID],Table15[System-Owned Portion],D4885,Table15[If Material Anything Other than "Lead" in Column E,Was Material Ever Previously Lead?],F4885,Table15[Customer-Owned Portion],N4885),Table15[Unique ID],0),0)))</f>
        <v>Non-lead</v>
      </c>
      <c r="W4885" s="189"/>
    </row>
    <row r="4886" spans="1:23" s="190" customFormat="1" ht="56.25" x14ac:dyDescent="0.25">
      <c r="A4886" s="180" t="s">
        <v>225</v>
      </c>
      <c r="B4886" s="181" t="s">
        <v>8528</v>
      </c>
      <c r="C4886" s="182" t="s">
        <v>225</v>
      </c>
      <c r="D4886" s="183" t="s">
        <v>36</v>
      </c>
      <c r="E4886" s="181" t="s">
        <v>35</v>
      </c>
      <c r="F4886" s="183" t="s">
        <v>35</v>
      </c>
      <c r="G4886" s="181" t="s">
        <v>7603</v>
      </c>
      <c r="H4886" s="184" t="s">
        <v>7090</v>
      </c>
      <c r="I4886" s="185" t="s">
        <v>190</v>
      </c>
      <c r="J4886" s="181" t="s">
        <v>35</v>
      </c>
      <c r="K4886" s="181" t="s">
        <v>225</v>
      </c>
      <c r="L4886" s="186" t="s">
        <v>225</v>
      </c>
      <c r="M4886" s="187" t="s">
        <v>225</v>
      </c>
      <c r="N4886" s="183" t="s">
        <v>36</v>
      </c>
      <c r="O4886" s="181" t="s">
        <v>7603</v>
      </c>
      <c r="P4886" s="184" t="s">
        <v>7090</v>
      </c>
      <c r="Q4886" s="185" t="s">
        <v>190</v>
      </c>
      <c r="R4886" s="181" t="s">
        <v>35</v>
      </c>
      <c r="S4886" s="181" t="s">
        <v>225</v>
      </c>
      <c r="T4886" s="186" t="s">
        <v>225</v>
      </c>
      <c r="U4886" s="187" t="s">
        <v>225</v>
      </c>
      <c r="V4886" s="188" t="str" cm="1">
        <f t="array" ref="V4886">IF(SUM(LEN(A4886:U4886))=0,"",IF(OR(OR(ISBLANK(E4886),SUM(LEN(B4886),LEN(C4886))=0),AND(NOT(D4886="Unknown"),ISBLANK(I4886)),AND(NOT(N4886="Unknown"),ISBLANK(Q4886))),"Missing Information", INDEX(Table15[Entire Service Line Classification], MATCH(SUMIFS(Table15[Unique ID],Table15[System-Owned Portion],D4886,Table15[If Material Anything Other than "Lead" in Column E,Was Material Ever Previously Lead?],F4886,Table15[Customer-Owned Portion],N4886),Table15[Unique ID],0),0)))</f>
        <v>Non-lead</v>
      </c>
      <c r="W4886" s="189"/>
    </row>
    <row r="4887" spans="1:23" s="190" customFormat="1" ht="56.25" x14ac:dyDescent="0.25">
      <c r="A4887" s="180" t="s">
        <v>225</v>
      </c>
      <c r="B4887" s="181" t="s">
        <v>8529</v>
      </c>
      <c r="C4887" s="182" t="s">
        <v>225</v>
      </c>
      <c r="D4887" s="183" t="s">
        <v>36</v>
      </c>
      <c r="E4887" s="181" t="s">
        <v>35</v>
      </c>
      <c r="F4887" s="183" t="s">
        <v>35</v>
      </c>
      <c r="G4887" s="181" t="s">
        <v>7603</v>
      </c>
      <c r="H4887" s="184" t="s">
        <v>7090</v>
      </c>
      <c r="I4887" s="185" t="s">
        <v>190</v>
      </c>
      <c r="J4887" s="181" t="s">
        <v>35</v>
      </c>
      <c r="K4887" s="181" t="s">
        <v>225</v>
      </c>
      <c r="L4887" s="186" t="s">
        <v>225</v>
      </c>
      <c r="M4887" s="187" t="s">
        <v>225</v>
      </c>
      <c r="N4887" s="183" t="s">
        <v>36</v>
      </c>
      <c r="O4887" s="181" t="s">
        <v>7603</v>
      </c>
      <c r="P4887" s="184" t="s">
        <v>7090</v>
      </c>
      <c r="Q4887" s="185" t="s">
        <v>190</v>
      </c>
      <c r="R4887" s="181" t="s">
        <v>35</v>
      </c>
      <c r="S4887" s="181" t="s">
        <v>225</v>
      </c>
      <c r="T4887" s="186" t="s">
        <v>225</v>
      </c>
      <c r="U4887" s="187" t="s">
        <v>225</v>
      </c>
      <c r="V4887" s="188" t="str" cm="1">
        <f t="array" ref="V4887">IF(SUM(LEN(A4887:U4887))=0,"",IF(OR(OR(ISBLANK(E4887),SUM(LEN(B4887),LEN(C4887))=0),AND(NOT(D4887="Unknown"),ISBLANK(I4887)),AND(NOT(N4887="Unknown"),ISBLANK(Q4887))),"Missing Information", INDEX(Table15[Entire Service Line Classification], MATCH(SUMIFS(Table15[Unique ID],Table15[System-Owned Portion],D4887,Table15[If Material Anything Other than "Lead" in Column E,Was Material Ever Previously Lead?],F4887,Table15[Customer-Owned Portion],N4887),Table15[Unique ID],0),0)))</f>
        <v>Non-lead</v>
      </c>
      <c r="W4887" s="189"/>
    </row>
    <row r="4888" spans="1:23" s="190" customFormat="1" ht="56.25" x14ac:dyDescent="0.25">
      <c r="A4888" s="180" t="s">
        <v>225</v>
      </c>
      <c r="B4888" s="181" t="s">
        <v>8530</v>
      </c>
      <c r="C4888" s="182" t="s">
        <v>225</v>
      </c>
      <c r="D4888" s="183" t="s">
        <v>36</v>
      </c>
      <c r="E4888" s="181" t="s">
        <v>35</v>
      </c>
      <c r="F4888" s="183" t="s">
        <v>35</v>
      </c>
      <c r="G4888" s="181" t="s">
        <v>7603</v>
      </c>
      <c r="H4888" s="184" t="s">
        <v>7090</v>
      </c>
      <c r="I4888" s="185" t="s">
        <v>190</v>
      </c>
      <c r="J4888" s="181" t="s">
        <v>35</v>
      </c>
      <c r="K4888" s="181" t="s">
        <v>225</v>
      </c>
      <c r="L4888" s="186" t="s">
        <v>225</v>
      </c>
      <c r="M4888" s="187" t="s">
        <v>225</v>
      </c>
      <c r="N4888" s="183" t="s">
        <v>36</v>
      </c>
      <c r="O4888" s="181" t="s">
        <v>7603</v>
      </c>
      <c r="P4888" s="184" t="s">
        <v>7090</v>
      </c>
      <c r="Q4888" s="185" t="s">
        <v>190</v>
      </c>
      <c r="R4888" s="181" t="s">
        <v>35</v>
      </c>
      <c r="S4888" s="181" t="s">
        <v>225</v>
      </c>
      <c r="T4888" s="186" t="s">
        <v>225</v>
      </c>
      <c r="U4888" s="187" t="s">
        <v>225</v>
      </c>
      <c r="V4888" s="188" t="str" cm="1">
        <f t="array" ref="V4888">IF(SUM(LEN(A4888:U4888))=0,"",IF(OR(OR(ISBLANK(E4888),SUM(LEN(B4888),LEN(C4888))=0),AND(NOT(D4888="Unknown"),ISBLANK(I4888)),AND(NOT(N4888="Unknown"),ISBLANK(Q4888))),"Missing Information", INDEX(Table15[Entire Service Line Classification], MATCH(SUMIFS(Table15[Unique ID],Table15[System-Owned Portion],D4888,Table15[If Material Anything Other than "Lead" in Column E,Was Material Ever Previously Lead?],F4888,Table15[Customer-Owned Portion],N4888),Table15[Unique ID],0),0)))</f>
        <v>Non-lead</v>
      </c>
      <c r="W4888" s="189"/>
    </row>
    <row r="4889" spans="1:23" s="190" customFormat="1" ht="56.25" x14ac:dyDescent="0.25">
      <c r="A4889" s="180" t="s">
        <v>225</v>
      </c>
      <c r="B4889" s="181" t="s">
        <v>8531</v>
      </c>
      <c r="C4889" s="182" t="s">
        <v>225</v>
      </c>
      <c r="D4889" s="183" t="s">
        <v>36</v>
      </c>
      <c r="E4889" s="181" t="s">
        <v>35</v>
      </c>
      <c r="F4889" s="183" t="s">
        <v>35</v>
      </c>
      <c r="G4889" s="181" t="s">
        <v>7603</v>
      </c>
      <c r="H4889" s="184" t="s">
        <v>7090</v>
      </c>
      <c r="I4889" s="185" t="s">
        <v>190</v>
      </c>
      <c r="J4889" s="181" t="s">
        <v>35</v>
      </c>
      <c r="K4889" s="181" t="s">
        <v>225</v>
      </c>
      <c r="L4889" s="186" t="s">
        <v>225</v>
      </c>
      <c r="M4889" s="187" t="s">
        <v>225</v>
      </c>
      <c r="N4889" s="183" t="s">
        <v>36</v>
      </c>
      <c r="O4889" s="181" t="s">
        <v>7603</v>
      </c>
      <c r="P4889" s="184" t="s">
        <v>7090</v>
      </c>
      <c r="Q4889" s="185" t="s">
        <v>190</v>
      </c>
      <c r="R4889" s="181" t="s">
        <v>35</v>
      </c>
      <c r="S4889" s="181" t="s">
        <v>225</v>
      </c>
      <c r="T4889" s="186" t="s">
        <v>225</v>
      </c>
      <c r="U4889" s="187" t="s">
        <v>225</v>
      </c>
      <c r="V4889" s="188" t="str" cm="1">
        <f t="array" ref="V4889">IF(SUM(LEN(A4889:U4889))=0,"",IF(OR(OR(ISBLANK(E4889),SUM(LEN(B4889),LEN(C4889))=0),AND(NOT(D4889="Unknown"),ISBLANK(I4889)),AND(NOT(N4889="Unknown"),ISBLANK(Q4889))),"Missing Information", INDEX(Table15[Entire Service Line Classification], MATCH(SUMIFS(Table15[Unique ID],Table15[System-Owned Portion],D4889,Table15[If Material Anything Other than "Lead" in Column E,Was Material Ever Previously Lead?],F4889,Table15[Customer-Owned Portion],N4889),Table15[Unique ID],0),0)))</f>
        <v>Non-lead</v>
      </c>
      <c r="W4889" s="189"/>
    </row>
    <row r="4890" spans="1:23" s="190" customFormat="1" ht="56.25" x14ac:dyDescent="0.25">
      <c r="A4890" s="180" t="s">
        <v>225</v>
      </c>
      <c r="B4890" s="181" t="s">
        <v>8532</v>
      </c>
      <c r="C4890" s="182" t="s">
        <v>225</v>
      </c>
      <c r="D4890" s="183" t="s">
        <v>36</v>
      </c>
      <c r="E4890" s="181" t="s">
        <v>35</v>
      </c>
      <c r="F4890" s="183" t="s">
        <v>35</v>
      </c>
      <c r="G4890" s="181" t="s">
        <v>7603</v>
      </c>
      <c r="H4890" s="184" t="s">
        <v>7090</v>
      </c>
      <c r="I4890" s="185" t="s">
        <v>190</v>
      </c>
      <c r="J4890" s="181" t="s">
        <v>35</v>
      </c>
      <c r="K4890" s="181" t="s">
        <v>225</v>
      </c>
      <c r="L4890" s="186" t="s">
        <v>225</v>
      </c>
      <c r="M4890" s="187" t="s">
        <v>225</v>
      </c>
      <c r="N4890" s="183" t="s">
        <v>36</v>
      </c>
      <c r="O4890" s="181" t="s">
        <v>7603</v>
      </c>
      <c r="P4890" s="184" t="s">
        <v>7090</v>
      </c>
      <c r="Q4890" s="185" t="s">
        <v>190</v>
      </c>
      <c r="R4890" s="181" t="s">
        <v>35</v>
      </c>
      <c r="S4890" s="181" t="s">
        <v>225</v>
      </c>
      <c r="T4890" s="186" t="s">
        <v>225</v>
      </c>
      <c r="U4890" s="187" t="s">
        <v>225</v>
      </c>
      <c r="V4890" s="188" t="str" cm="1">
        <f t="array" ref="V4890">IF(SUM(LEN(A4890:U4890))=0,"",IF(OR(OR(ISBLANK(E4890),SUM(LEN(B4890),LEN(C4890))=0),AND(NOT(D4890="Unknown"),ISBLANK(I4890)),AND(NOT(N4890="Unknown"),ISBLANK(Q4890))),"Missing Information", INDEX(Table15[Entire Service Line Classification], MATCH(SUMIFS(Table15[Unique ID],Table15[System-Owned Portion],D4890,Table15[If Material Anything Other than "Lead" in Column E,Was Material Ever Previously Lead?],F4890,Table15[Customer-Owned Portion],N4890),Table15[Unique ID],0),0)))</f>
        <v>Non-lead</v>
      </c>
      <c r="W4890" s="189"/>
    </row>
    <row r="4891" spans="1:23" s="190" customFormat="1" ht="56.25" x14ac:dyDescent="0.25">
      <c r="A4891" s="180" t="s">
        <v>225</v>
      </c>
      <c r="B4891" s="181" t="s">
        <v>8533</v>
      </c>
      <c r="C4891" s="182" t="s">
        <v>225</v>
      </c>
      <c r="D4891" s="183" t="s">
        <v>36</v>
      </c>
      <c r="E4891" s="181" t="s">
        <v>35</v>
      </c>
      <c r="F4891" s="183" t="s">
        <v>35</v>
      </c>
      <c r="G4891" s="181" t="s">
        <v>7603</v>
      </c>
      <c r="H4891" s="184" t="s">
        <v>7090</v>
      </c>
      <c r="I4891" s="185" t="s">
        <v>190</v>
      </c>
      <c r="J4891" s="181" t="s">
        <v>35</v>
      </c>
      <c r="K4891" s="181" t="s">
        <v>225</v>
      </c>
      <c r="L4891" s="186" t="s">
        <v>225</v>
      </c>
      <c r="M4891" s="187" t="s">
        <v>225</v>
      </c>
      <c r="N4891" s="183" t="s">
        <v>36</v>
      </c>
      <c r="O4891" s="181" t="s">
        <v>7603</v>
      </c>
      <c r="P4891" s="184" t="s">
        <v>7090</v>
      </c>
      <c r="Q4891" s="185" t="s">
        <v>190</v>
      </c>
      <c r="R4891" s="181" t="s">
        <v>35</v>
      </c>
      <c r="S4891" s="181" t="s">
        <v>225</v>
      </c>
      <c r="T4891" s="186" t="s">
        <v>225</v>
      </c>
      <c r="U4891" s="187" t="s">
        <v>225</v>
      </c>
      <c r="V4891" s="188" t="str" cm="1">
        <f t="array" ref="V4891">IF(SUM(LEN(A4891:U4891))=0,"",IF(OR(OR(ISBLANK(E4891),SUM(LEN(B4891),LEN(C4891))=0),AND(NOT(D4891="Unknown"),ISBLANK(I4891)),AND(NOT(N4891="Unknown"),ISBLANK(Q4891))),"Missing Information", INDEX(Table15[Entire Service Line Classification], MATCH(SUMIFS(Table15[Unique ID],Table15[System-Owned Portion],D4891,Table15[If Material Anything Other than "Lead" in Column E,Was Material Ever Previously Lead?],F4891,Table15[Customer-Owned Portion],N4891),Table15[Unique ID],0),0)))</f>
        <v>Non-lead</v>
      </c>
      <c r="W4891" s="189"/>
    </row>
    <row r="4892" spans="1:23" s="190" customFormat="1" ht="56.25" x14ac:dyDescent="0.25">
      <c r="A4892" s="180" t="s">
        <v>225</v>
      </c>
      <c r="B4892" s="181" t="s">
        <v>8534</v>
      </c>
      <c r="C4892" s="182" t="s">
        <v>225</v>
      </c>
      <c r="D4892" s="183" t="s">
        <v>36</v>
      </c>
      <c r="E4892" s="181" t="s">
        <v>35</v>
      </c>
      <c r="F4892" s="183" t="s">
        <v>35</v>
      </c>
      <c r="G4892" s="181" t="s">
        <v>7944</v>
      </c>
      <c r="H4892" s="184" t="s">
        <v>7090</v>
      </c>
      <c r="I4892" s="185" t="s">
        <v>190</v>
      </c>
      <c r="J4892" s="181" t="s">
        <v>35</v>
      </c>
      <c r="K4892" s="181" t="s">
        <v>225</v>
      </c>
      <c r="L4892" s="186" t="s">
        <v>225</v>
      </c>
      <c r="M4892" s="187" t="s">
        <v>225</v>
      </c>
      <c r="N4892" s="183" t="s">
        <v>36</v>
      </c>
      <c r="O4892" s="181" t="s">
        <v>7944</v>
      </c>
      <c r="P4892" s="184" t="s">
        <v>7090</v>
      </c>
      <c r="Q4892" s="185" t="s">
        <v>190</v>
      </c>
      <c r="R4892" s="181" t="s">
        <v>35</v>
      </c>
      <c r="S4892" s="181" t="s">
        <v>225</v>
      </c>
      <c r="T4892" s="186" t="s">
        <v>225</v>
      </c>
      <c r="U4892" s="187" t="s">
        <v>225</v>
      </c>
      <c r="V4892" s="188" t="str" cm="1">
        <f t="array" ref="V4892">IF(SUM(LEN(A4892:U4892))=0,"",IF(OR(OR(ISBLANK(E4892),SUM(LEN(B4892),LEN(C4892))=0),AND(NOT(D4892="Unknown"),ISBLANK(I4892)),AND(NOT(N4892="Unknown"),ISBLANK(Q4892))),"Missing Information", INDEX(Table15[Entire Service Line Classification], MATCH(SUMIFS(Table15[Unique ID],Table15[System-Owned Portion],D4892,Table15[If Material Anything Other than "Lead" in Column E,Was Material Ever Previously Lead?],F4892,Table15[Customer-Owned Portion],N4892),Table15[Unique ID],0),0)))</f>
        <v>Non-lead</v>
      </c>
      <c r="W4892" s="189"/>
    </row>
    <row r="4893" spans="1:23" s="190" customFormat="1" ht="56.25" x14ac:dyDescent="0.25">
      <c r="A4893" s="180" t="s">
        <v>225</v>
      </c>
      <c r="B4893" s="181" t="s">
        <v>8535</v>
      </c>
      <c r="C4893" s="182" t="s">
        <v>225</v>
      </c>
      <c r="D4893" s="183" t="s">
        <v>36</v>
      </c>
      <c r="E4893" s="181" t="s">
        <v>35</v>
      </c>
      <c r="F4893" s="183" t="s">
        <v>35</v>
      </c>
      <c r="G4893" s="181" t="s">
        <v>7944</v>
      </c>
      <c r="H4893" s="184" t="s">
        <v>7090</v>
      </c>
      <c r="I4893" s="185" t="s">
        <v>190</v>
      </c>
      <c r="J4893" s="181" t="s">
        <v>35</v>
      </c>
      <c r="K4893" s="181" t="s">
        <v>225</v>
      </c>
      <c r="L4893" s="186" t="s">
        <v>225</v>
      </c>
      <c r="M4893" s="187" t="s">
        <v>225</v>
      </c>
      <c r="N4893" s="183" t="s">
        <v>36</v>
      </c>
      <c r="O4893" s="181" t="s">
        <v>7944</v>
      </c>
      <c r="P4893" s="184" t="s">
        <v>7090</v>
      </c>
      <c r="Q4893" s="185" t="s">
        <v>190</v>
      </c>
      <c r="R4893" s="181" t="s">
        <v>35</v>
      </c>
      <c r="S4893" s="181" t="s">
        <v>225</v>
      </c>
      <c r="T4893" s="186" t="s">
        <v>225</v>
      </c>
      <c r="U4893" s="187" t="s">
        <v>225</v>
      </c>
      <c r="V4893" s="188" t="str" cm="1">
        <f t="array" ref="V4893">IF(SUM(LEN(A4893:U4893))=0,"",IF(OR(OR(ISBLANK(E4893),SUM(LEN(B4893),LEN(C4893))=0),AND(NOT(D4893="Unknown"),ISBLANK(I4893)),AND(NOT(N4893="Unknown"),ISBLANK(Q4893))),"Missing Information", INDEX(Table15[Entire Service Line Classification], MATCH(SUMIFS(Table15[Unique ID],Table15[System-Owned Portion],D4893,Table15[If Material Anything Other than "Lead" in Column E,Was Material Ever Previously Lead?],F4893,Table15[Customer-Owned Portion],N4893),Table15[Unique ID],0),0)))</f>
        <v>Non-lead</v>
      </c>
      <c r="W4893" s="189"/>
    </row>
    <row r="4894" spans="1:23" s="190" customFormat="1" ht="56.25" x14ac:dyDescent="0.25">
      <c r="A4894" s="180" t="s">
        <v>225</v>
      </c>
      <c r="B4894" s="181" t="s">
        <v>8536</v>
      </c>
      <c r="C4894" s="182" t="s">
        <v>225</v>
      </c>
      <c r="D4894" s="183" t="s">
        <v>36</v>
      </c>
      <c r="E4894" s="181" t="s">
        <v>35</v>
      </c>
      <c r="F4894" s="183" t="s">
        <v>35</v>
      </c>
      <c r="G4894" s="181" t="s">
        <v>7603</v>
      </c>
      <c r="H4894" s="184" t="s">
        <v>7090</v>
      </c>
      <c r="I4894" s="185" t="s">
        <v>190</v>
      </c>
      <c r="J4894" s="181" t="s">
        <v>35</v>
      </c>
      <c r="K4894" s="181" t="s">
        <v>225</v>
      </c>
      <c r="L4894" s="186" t="s">
        <v>225</v>
      </c>
      <c r="M4894" s="187" t="s">
        <v>225</v>
      </c>
      <c r="N4894" s="183" t="s">
        <v>36</v>
      </c>
      <c r="O4894" s="181" t="s">
        <v>7603</v>
      </c>
      <c r="P4894" s="184" t="s">
        <v>7090</v>
      </c>
      <c r="Q4894" s="185" t="s">
        <v>190</v>
      </c>
      <c r="R4894" s="181" t="s">
        <v>35</v>
      </c>
      <c r="S4894" s="181" t="s">
        <v>225</v>
      </c>
      <c r="T4894" s="186" t="s">
        <v>225</v>
      </c>
      <c r="U4894" s="187" t="s">
        <v>225</v>
      </c>
      <c r="V4894" s="188" t="str" cm="1">
        <f t="array" ref="V4894">IF(SUM(LEN(A4894:U4894))=0,"",IF(OR(OR(ISBLANK(E4894),SUM(LEN(B4894),LEN(C4894))=0),AND(NOT(D4894="Unknown"),ISBLANK(I4894)),AND(NOT(N4894="Unknown"),ISBLANK(Q4894))),"Missing Information", INDEX(Table15[Entire Service Line Classification], MATCH(SUMIFS(Table15[Unique ID],Table15[System-Owned Portion],D4894,Table15[If Material Anything Other than "Lead" in Column E,Was Material Ever Previously Lead?],F4894,Table15[Customer-Owned Portion],N4894),Table15[Unique ID],0),0)))</f>
        <v>Non-lead</v>
      </c>
      <c r="W4894" s="189"/>
    </row>
    <row r="4895" spans="1:23" s="190" customFormat="1" ht="56.25" x14ac:dyDescent="0.25">
      <c r="A4895" s="180" t="s">
        <v>225</v>
      </c>
      <c r="B4895" s="181" t="s">
        <v>8537</v>
      </c>
      <c r="C4895" s="182" t="s">
        <v>225</v>
      </c>
      <c r="D4895" s="183" t="s">
        <v>36</v>
      </c>
      <c r="E4895" s="181" t="s">
        <v>35</v>
      </c>
      <c r="F4895" s="183" t="s">
        <v>35</v>
      </c>
      <c r="G4895" s="181" t="s">
        <v>7603</v>
      </c>
      <c r="H4895" s="184" t="s">
        <v>7090</v>
      </c>
      <c r="I4895" s="185" t="s">
        <v>190</v>
      </c>
      <c r="J4895" s="181" t="s">
        <v>35</v>
      </c>
      <c r="K4895" s="181" t="s">
        <v>225</v>
      </c>
      <c r="L4895" s="186" t="s">
        <v>225</v>
      </c>
      <c r="M4895" s="187" t="s">
        <v>225</v>
      </c>
      <c r="N4895" s="183" t="s">
        <v>36</v>
      </c>
      <c r="O4895" s="181" t="s">
        <v>7603</v>
      </c>
      <c r="P4895" s="184" t="s">
        <v>7090</v>
      </c>
      <c r="Q4895" s="185" t="s">
        <v>190</v>
      </c>
      <c r="R4895" s="181" t="s">
        <v>35</v>
      </c>
      <c r="S4895" s="181" t="s">
        <v>225</v>
      </c>
      <c r="T4895" s="186" t="s">
        <v>225</v>
      </c>
      <c r="U4895" s="187" t="s">
        <v>225</v>
      </c>
      <c r="V4895" s="188" t="str" cm="1">
        <f t="array" ref="V4895">IF(SUM(LEN(A4895:U4895))=0,"",IF(OR(OR(ISBLANK(E4895),SUM(LEN(B4895),LEN(C4895))=0),AND(NOT(D4895="Unknown"),ISBLANK(I4895)),AND(NOT(N4895="Unknown"),ISBLANK(Q4895))),"Missing Information", INDEX(Table15[Entire Service Line Classification], MATCH(SUMIFS(Table15[Unique ID],Table15[System-Owned Portion],D4895,Table15[If Material Anything Other than "Lead" in Column E,Was Material Ever Previously Lead?],F4895,Table15[Customer-Owned Portion],N4895),Table15[Unique ID],0),0)))</f>
        <v>Non-lead</v>
      </c>
      <c r="W4895" s="189"/>
    </row>
    <row r="4896" spans="1:23" s="190" customFormat="1" ht="56.25" x14ac:dyDescent="0.25">
      <c r="A4896" s="180" t="s">
        <v>225</v>
      </c>
      <c r="B4896" s="181" t="s">
        <v>8538</v>
      </c>
      <c r="C4896" s="182" t="s">
        <v>225</v>
      </c>
      <c r="D4896" s="183" t="s">
        <v>36</v>
      </c>
      <c r="E4896" s="181" t="s">
        <v>35</v>
      </c>
      <c r="F4896" s="183" t="s">
        <v>35</v>
      </c>
      <c r="G4896" s="181" t="s">
        <v>7603</v>
      </c>
      <c r="H4896" s="184" t="s">
        <v>7090</v>
      </c>
      <c r="I4896" s="185" t="s">
        <v>190</v>
      </c>
      <c r="J4896" s="181" t="s">
        <v>35</v>
      </c>
      <c r="K4896" s="181" t="s">
        <v>225</v>
      </c>
      <c r="L4896" s="186" t="s">
        <v>225</v>
      </c>
      <c r="M4896" s="187" t="s">
        <v>225</v>
      </c>
      <c r="N4896" s="183" t="s">
        <v>36</v>
      </c>
      <c r="O4896" s="181" t="s">
        <v>7603</v>
      </c>
      <c r="P4896" s="184" t="s">
        <v>7090</v>
      </c>
      <c r="Q4896" s="185" t="s">
        <v>190</v>
      </c>
      <c r="R4896" s="181" t="s">
        <v>35</v>
      </c>
      <c r="S4896" s="181" t="s">
        <v>225</v>
      </c>
      <c r="T4896" s="186" t="s">
        <v>225</v>
      </c>
      <c r="U4896" s="187" t="s">
        <v>225</v>
      </c>
      <c r="V4896" s="188" t="str" cm="1">
        <f t="array" ref="V4896">IF(SUM(LEN(A4896:U4896))=0,"",IF(OR(OR(ISBLANK(E4896),SUM(LEN(B4896),LEN(C4896))=0),AND(NOT(D4896="Unknown"),ISBLANK(I4896)),AND(NOT(N4896="Unknown"),ISBLANK(Q4896))),"Missing Information", INDEX(Table15[Entire Service Line Classification], MATCH(SUMIFS(Table15[Unique ID],Table15[System-Owned Portion],D4896,Table15[If Material Anything Other than "Lead" in Column E,Was Material Ever Previously Lead?],F4896,Table15[Customer-Owned Portion],N4896),Table15[Unique ID],0),0)))</f>
        <v>Non-lead</v>
      </c>
      <c r="W4896" s="189"/>
    </row>
    <row r="4897" spans="1:23" s="190" customFormat="1" ht="56.25" x14ac:dyDescent="0.25">
      <c r="A4897" s="180" t="s">
        <v>225</v>
      </c>
      <c r="B4897" s="181" t="s">
        <v>8539</v>
      </c>
      <c r="C4897" s="182" t="s">
        <v>225</v>
      </c>
      <c r="D4897" s="183" t="s">
        <v>36</v>
      </c>
      <c r="E4897" s="181" t="s">
        <v>35</v>
      </c>
      <c r="F4897" s="183" t="s">
        <v>35</v>
      </c>
      <c r="G4897" s="181" t="s">
        <v>7603</v>
      </c>
      <c r="H4897" s="184" t="s">
        <v>7090</v>
      </c>
      <c r="I4897" s="185" t="s">
        <v>190</v>
      </c>
      <c r="J4897" s="181" t="s">
        <v>35</v>
      </c>
      <c r="K4897" s="181" t="s">
        <v>225</v>
      </c>
      <c r="L4897" s="186" t="s">
        <v>225</v>
      </c>
      <c r="M4897" s="187" t="s">
        <v>225</v>
      </c>
      <c r="N4897" s="183" t="s">
        <v>36</v>
      </c>
      <c r="O4897" s="181" t="s">
        <v>7603</v>
      </c>
      <c r="P4897" s="184" t="s">
        <v>7090</v>
      </c>
      <c r="Q4897" s="185" t="s">
        <v>190</v>
      </c>
      <c r="R4897" s="181" t="s">
        <v>35</v>
      </c>
      <c r="S4897" s="181" t="s">
        <v>225</v>
      </c>
      <c r="T4897" s="186" t="s">
        <v>225</v>
      </c>
      <c r="U4897" s="187" t="s">
        <v>225</v>
      </c>
      <c r="V4897" s="188" t="str" cm="1">
        <f t="array" ref="V4897">IF(SUM(LEN(A4897:U4897))=0,"",IF(OR(OR(ISBLANK(E4897),SUM(LEN(B4897),LEN(C4897))=0),AND(NOT(D4897="Unknown"),ISBLANK(I4897)),AND(NOT(N4897="Unknown"),ISBLANK(Q4897))),"Missing Information", INDEX(Table15[Entire Service Line Classification], MATCH(SUMIFS(Table15[Unique ID],Table15[System-Owned Portion],D4897,Table15[If Material Anything Other than "Lead" in Column E,Was Material Ever Previously Lead?],F4897,Table15[Customer-Owned Portion],N4897),Table15[Unique ID],0),0)))</f>
        <v>Non-lead</v>
      </c>
      <c r="W4897" s="189"/>
    </row>
    <row r="4898" spans="1:23" s="190" customFormat="1" ht="56.25" x14ac:dyDescent="0.25">
      <c r="A4898" s="180" t="s">
        <v>225</v>
      </c>
      <c r="B4898" s="181" t="s">
        <v>8540</v>
      </c>
      <c r="C4898" s="182" t="s">
        <v>225</v>
      </c>
      <c r="D4898" s="183" t="s">
        <v>36</v>
      </c>
      <c r="E4898" s="181" t="s">
        <v>35</v>
      </c>
      <c r="F4898" s="183" t="s">
        <v>35</v>
      </c>
      <c r="G4898" s="181" t="s">
        <v>7944</v>
      </c>
      <c r="H4898" s="184" t="s">
        <v>7090</v>
      </c>
      <c r="I4898" s="185" t="s">
        <v>190</v>
      </c>
      <c r="J4898" s="181" t="s">
        <v>35</v>
      </c>
      <c r="K4898" s="181" t="s">
        <v>225</v>
      </c>
      <c r="L4898" s="186" t="s">
        <v>225</v>
      </c>
      <c r="M4898" s="187" t="s">
        <v>225</v>
      </c>
      <c r="N4898" s="183" t="s">
        <v>36</v>
      </c>
      <c r="O4898" s="181" t="s">
        <v>7944</v>
      </c>
      <c r="P4898" s="184" t="s">
        <v>7090</v>
      </c>
      <c r="Q4898" s="185" t="s">
        <v>190</v>
      </c>
      <c r="R4898" s="181" t="s">
        <v>35</v>
      </c>
      <c r="S4898" s="181" t="s">
        <v>225</v>
      </c>
      <c r="T4898" s="186" t="s">
        <v>225</v>
      </c>
      <c r="U4898" s="187" t="s">
        <v>225</v>
      </c>
      <c r="V4898" s="188" t="str" cm="1">
        <f t="array" ref="V4898">IF(SUM(LEN(A4898:U4898))=0,"",IF(OR(OR(ISBLANK(E4898),SUM(LEN(B4898),LEN(C4898))=0),AND(NOT(D4898="Unknown"),ISBLANK(I4898)),AND(NOT(N4898="Unknown"),ISBLANK(Q4898))),"Missing Information", INDEX(Table15[Entire Service Line Classification], MATCH(SUMIFS(Table15[Unique ID],Table15[System-Owned Portion],D4898,Table15[If Material Anything Other than "Lead" in Column E,Was Material Ever Previously Lead?],F4898,Table15[Customer-Owned Portion],N4898),Table15[Unique ID],0),0)))</f>
        <v>Non-lead</v>
      </c>
      <c r="W4898" s="189"/>
    </row>
    <row r="4899" spans="1:23" s="190" customFormat="1" ht="56.25" x14ac:dyDescent="0.25">
      <c r="A4899" s="180" t="s">
        <v>225</v>
      </c>
      <c r="B4899" s="181" t="s">
        <v>8541</v>
      </c>
      <c r="C4899" s="182" t="s">
        <v>225</v>
      </c>
      <c r="D4899" s="183" t="s">
        <v>36</v>
      </c>
      <c r="E4899" s="181" t="s">
        <v>35</v>
      </c>
      <c r="F4899" s="183" t="s">
        <v>35</v>
      </c>
      <c r="G4899" s="181" t="s">
        <v>7944</v>
      </c>
      <c r="H4899" s="184" t="s">
        <v>7090</v>
      </c>
      <c r="I4899" s="185" t="s">
        <v>190</v>
      </c>
      <c r="J4899" s="181" t="s">
        <v>35</v>
      </c>
      <c r="K4899" s="181" t="s">
        <v>225</v>
      </c>
      <c r="L4899" s="186" t="s">
        <v>225</v>
      </c>
      <c r="M4899" s="187" t="s">
        <v>225</v>
      </c>
      <c r="N4899" s="183" t="s">
        <v>36</v>
      </c>
      <c r="O4899" s="181" t="s">
        <v>7944</v>
      </c>
      <c r="P4899" s="184" t="s">
        <v>7090</v>
      </c>
      <c r="Q4899" s="185" t="s">
        <v>190</v>
      </c>
      <c r="R4899" s="181" t="s">
        <v>35</v>
      </c>
      <c r="S4899" s="181" t="s">
        <v>225</v>
      </c>
      <c r="T4899" s="186" t="s">
        <v>225</v>
      </c>
      <c r="U4899" s="187" t="s">
        <v>225</v>
      </c>
      <c r="V4899" s="188" t="str" cm="1">
        <f t="array" ref="V4899">IF(SUM(LEN(A4899:U4899))=0,"",IF(OR(OR(ISBLANK(E4899),SUM(LEN(B4899),LEN(C4899))=0),AND(NOT(D4899="Unknown"),ISBLANK(I4899)),AND(NOT(N4899="Unknown"),ISBLANK(Q4899))),"Missing Information", INDEX(Table15[Entire Service Line Classification], MATCH(SUMIFS(Table15[Unique ID],Table15[System-Owned Portion],D4899,Table15[If Material Anything Other than "Lead" in Column E,Was Material Ever Previously Lead?],F4899,Table15[Customer-Owned Portion],N4899),Table15[Unique ID],0),0)))</f>
        <v>Non-lead</v>
      </c>
      <c r="W4899" s="189"/>
    </row>
    <row r="4900" spans="1:23" s="190" customFormat="1" ht="56.25" x14ac:dyDescent="0.25">
      <c r="A4900" s="180" t="s">
        <v>225</v>
      </c>
      <c r="B4900" s="181" t="s">
        <v>8542</v>
      </c>
      <c r="C4900" s="182" t="s">
        <v>225</v>
      </c>
      <c r="D4900" s="183" t="s">
        <v>36</v>
      </c>
      <c r="E4900" s="181" t="s">
        <v>35</v>
      </c>
      <c r="F4900" s="183" t="s">
        <v>35</v>
      </c>
      <c r="G4900" s="181" t="s">
        <v>7603</v>
      </c>
      <c r="H4900" s="184" t="s">
        <v>7090</v>
      </c>
      <c r="I4900" s="185" t="s">
        <v>190</v>
      </c>
      <c r="J4900" s="181" t="s">
        <v>35</v>
      </c>
      <c r="K4900" s="181" t="s">
        <v>225</v>
      </c>
      <c r="L4900" s="186" t="s">
        <v>225</v>
      </c>
      <c r="M4900" s="187" t="s">
        <v>225</v>
      </c>
      <c r="N4900" s="183" t="s">
        <v>36</v>
      </c>
      <c r="O4900" s="181" t="s">
        <v>7603</v>
      </c>
      <c r="P4900" s="184" t="s">
        <v>7090</v>
      </c>
      <c r="Q4900" s="185" t="s">
        <v>190</v>
      </c>
      <c r="R4900" s="181" t="s">
        <v>35</v>
      </c>
      <c r="S4900" s="181" t="s">
        <v>225</v>
      </c>
      <c r="T4900" s="186" t="s">
        <v>225</v>
      </c>
      <c r="U4900" s="187" t="s">
        <v>225</v>
      </c>
      <c r="V4900" s="188" t="str" cm="1">
        <f t="array" ref="V4900">IF(SUM(LEN(A4900:U4900))=0,"",IF(OR(OR(ISBLANK(E4900),SUM(LEN(B4900),LEN(C4900))=0),AND(NOT(D4900="Unknown"),ISBLANK(I4900)),AND(NOT(N4900="Unknown"),ISBLANK(Q4900))),"Missing Information", INDEX(Table15[Entire Service Line Classification], MATCH(SUMIFS(Table15[Unique ID],Table15[System-Owned Portion],D4900,Table15[If Material Anything Other than "Lead" in Column E,Was Material Ever Previously Lead?],F4900,Table15[Customer-Owned Portion],N4900),Table15[Unique ID],0),0)))</f>
        <v>Non-lead</v>
      </c>
      <c r="W4900" s="189"/>
    </row>
    <row r="4901" spans="1:23" s="190" customFormat="1" ht="56.25" x14ac:dyDescent="0.25">
      <c r="A4901" s="180" t="s">
        <v>225</v>
      </c>
      <c r="B4901" s="181" t="s">
        <v>8543</v>
      </c>
      <c r="C4901" s="182" t="s">
        <v>225</v>
      </c>
      <c r="D4901" s="183" t="s">
        <v>36</v>
      </c>
      <c r="E4901" s="181" t="s">
        <v>35</v>
      </c>
      <c r="F4901" s="183" t="s">
        <v>35</v>
      </c>
      <c r="G4901" s="181" t="s">
        <v>7347</v>
      </c>
      <c r="H4901" s="184" t="s">
        <v>7090</v>
      </c>
      <c r="I4901" s="185" t="s">
        <v>190</v>
      </c>
      <c r="J4901" s="181" t="s">
        <v>35</v>
      </c>
      <c r="K4901" s="181" t="s">
        <v>225</v>
      </c>
      <c r="L4901" s="186" t="s">
        <v>225</v>
      </c>
      <c r="M4901" s="187" t="s">
        <v>225</v>
      </c>
      <c r="N4901" s="183" t="s">
        <v>36</v>
      </c>
      <c r="O4901" s="181" t="s">
        <v>7347</v>
      </c>
      <c r="P4901" s="184" t="s">
        <v>7090</v>
      </c>
      <c r="Q4901" s="185" t="s">
        <v>190</v>
      </c>
      <c r="R4901" s="181" t="s">
        <v>35</v>
      </c>
      <c r="S4901" s="181" t="s">
        <v>225</v>
      </c>
      <c r="T4901" s="186" t="s">
        <v>225</v>
      </c>
      <c r="U4901" s="187" t="s">
        <v>225</v>
      </c>
      <c r="V4901" s="188" t="str" cm="1">
        <f t="array" ref="V4901">IF(SUM(LEN(A4901:U4901))=0,"",IF(OR(OR(ISBLANK(E4901),SUM(LEN(B4901),LEN(C4901))=0),AND(NOT(D4901="Unknown"),ISBLANK(I4901)),AND(NOT(N4901="Unknown"),ISBLANK(Q4901))),"Missing Information", INDEX(Table15[Entire Service Line Classification], MATCH(SUMIFS(Table15[Unique ID],Table15[System-Owned Portion],D4901,Table15[If Material Anything Other than "Lead" in Column E,Was Material Ever Previously Lead?],F4901,Table15[Customer-Owned Portion],N4901),Table15[Unique ID],0),0)))</f>
        <v>Non-lead</v>
      </c>
      <c r="W4901" s="189"/>
    </row>
    <row r="4902" spans="1:23" s="190" customFormat="1" ht="56.25" x14ac:dyDescent="0.25">
      <c r="A4902" s="180" t="s">
        <v>225</v>
      </c>
      <c r="B4902" s="181" t="s">
        <v>8544</v>
      </c>
      <c r="C4902" s="182" t="s">
        <v>225</v>
      </c>
      <c r="D4902" s="183" t="s">
        <v>36</v>
      </c>
      <c r="E4902" s="181" t="s">
        <v>35</v>
      </c>
      <c r="F4902" s="183" t="s">
        <v>35</v>
      </c>
      <c r="G4902" s="181" t="s">
        <v>7347</v>
      </c>
      <c r="H4902" s="184" t="s">
        <v>7090</v>
      </c>
      <c r="I4902" s="185" t="s">
        <v>190</v>
      </c>
      <c r="J4902" s="181" t="s">
        <v>35</v>
      </c>
      <c r="K4902" s="181" t="s">
        <v>225</v>
      </c>
      <c r="L4902" s="186" t="s">
        <v>225</v>
      </c>
      <c r="M4902" s="187" t="s">
        <v>225</v>
      </c>
      <c r="N4902" s="183" t="s">
        <v>36</v>
      </c>
      <c r="O4902" s="181" t="s">
        <v>7347</v>
      </c>
      <c r="P4902" s="184" t="s">
        <v>7090</v>
      </c>
      <c r="Q4902" s="185" t="s">
        <v>190</v>
      </c>
      <c r="R4902" s="181" t="s">
        <v>35</v>
      </c>
      <c r="S4902" s="181" t="s">
        <v>225</v>
      </c>
      <c r="T4902" s="186" t="s">
        <v>225</v>
      </c>
      <c r="U4902" s="187" t="s">
        <v>225</v>
      </c>
      <c r="V4902" s="188" t="str" cm="1">
        <f t="array" ref="V4902">IF(SUM(LEN(A4902:U4902))=0,"",IF(OR(OR(ISBLANK(E4902),SUM(LEN(B4902),LEN(C4902))=0),AND(NOT(D4902="Unknown"),ISBLANK(I4902)),AND(NOT(N4902="Unknown"),ISBLANK(Q4902))),"Missing Information", INDEX(Table15[Entire Service Line Classification], MATCH(SUMIFS(Table15[Unique ID],Table15[System-Owned Portion],D4902,Table15[If Material Anything Other than "Lead" in Column E,Was Material Ever Previously Lead?],F4902,Table15[Customer-Owned Portion],N4902),Table15[Unique ID],0),0)))</f>
        <v>Non-lead</v>
      </c>
      <c r="W4902" s="189"/>
    </row>
    <row r="4903" spans="1:23" s="190" customFormat="1" ht="56.25" x14ac:dyDescent="0.25">
      <c r="A4903" s="180" t="s">
        <v>225</v>
      </c>
      <c r="B4903" s="181" t="s">
        <v>8545</v>
      </c>
      <c r="C4903" s="182" t="s">
        <v>225</v>
      </c>
      <c r="D4903" s="183" t="s">
        <v>36</v>
      </c>
      <c r="E4903" s="181" t="s">
        <v>35</v>
      </c>
      <c r="F4903" s="183" t="s">
        <v>35</v>
      </c>
      <c r="G4903" s="181" t="s">
        <v>7347</v>
      </c>
      <c r="H4903" s="184" t="s">
        <v>7090</v>
      </c>
      <c r="I4903" s="185" t="s">
        <v>190</v>
      </c>
      <c r="J4903" s="181" t="s">
        <v>35</v>
      </c>
      <c r="K4903" s="181" t="s">
        <v>225</v>
      </c>
      <c r="L4903" s="186" t="s">
        <v>225</v>
      </c>
      <c r="M4903" s="187" t="s">
        <v>225</v>
      </c>
      <c r="N4903" s="183" t="s">
        <v>36</v>
      </c>
      <c r="O4903" s="181" t="s">
        <v>7347</v>
      </c>
      <c r="P4903" s="184" t="s">
        <v>7090</v>
      </c>
      <c r="Q4903" s="185" t="s">
        <v>190</v>
      </c>
      <c r="R4903" s="181" t="s">
        <v>35</v>
      </c>
      <c r="S4903" s="181" t="s">
        <v>225</v>
      </c>
      <c r="T4903" s="186" t="s">
        <v>225</v>
      </c>
      <c r="U4903" s="187" t="s">
        <v>225</v>
      </c>
      <c r="V4903" s="188" t="str" cm="1">
        <f t="array" ref="V4903">IF(SUM(LEN(A4903:U4903))=0,"",IF(OR(OR(ISBLANK(E4903),SUM(LEN(B4903),LEN(C4903))=0),AND(NOT(D4903="Unknown"),ISBLANK(I4903)),AND(NOT(N4903="Unknown"),ISBLANK(Q4903))),"Missing Information", INDEX(Table15[Entire Service Line Classification], MATCH(SUMIFS(Table15[Unique ID],Table15[System-Owned Portion],D4903,Table15[If Material Anything Other than "Lead" in Column E,Was Material Ever Previously Lead?],F4903,Table15[Customer-Owned Portion],N4903),Table15[Unique ID],0),0)))</f>
        <v>Non-lead</v>
      </c>
      <c r="W4903" s="189"/>
    </row>
    <row r="4904" spans="1:23" s="190" customFormat="1" ht="56.25" x14ac:dyDescent="0.25">
      <c r="A4904" s="180" t="s">
        <v>225</v>
      </c>
      <c r="B4904" s="181" t="s">
        <v>8546</v>
      </c>
      <c r="C4904" s="182" t="s">
        <v>225</v>
      </c>
      <c r="D4904" s="183" t="s">
        <v>36</v>
      </c>
      <c r="E4904" s="181" t="s">
        <v>35</v>
      </c>
      <c r="F4904" s="183" t="s">
        <v>35</v>
      </c>
      <c r="G4904" s="181" t="s">
        <v>7347</v>
      </c>
      <c r="H4904" s="184" t="s">
        <v>7090</v>
      </c>
      <c r="I4904" s="185" t="s">
        <v>190</v>
      </c>
      <c r="J4904" s="181" t="s">
        <v>35</v>
      </c>
      <c r="K4904" s="181" t="s">
        <v>225</v>
      </c>
      <c r="L4904" s="186" t="s">
        <v>225</v>
      </c>
      <c r="M4904" s="187" t="s">
        <v>225</v>
      </c>
      <c r="N4904" s="183" t="s">
        <v>36</v>
      </c>
      <c r="O4904" s="181" t="s">
        <v>7347</v>
      </c>
      <c r="P4904" s="184" t="s">
        <v>7090</v>
      </c>
      <c r="Q4904" s="185" t="s">
        <v>190</v>
      </c>
      <c r="R4904" s="181" t="s">
        <v>35</v>
      </c>
      <c r="S4904" s="181" t="s">
        <v>225</v>
      </c>
      <c r="T4904" s="186" t="s">
        <v>225</v>
      </c>
      <c r="U4904" s="187" t="s">
        <v>225</v>
      </c>
      <c r="V4904" s="188" t="str" cm="1">
        <f t="array" ref="V4904">IF(SUM(LEN(A4904:U4904))=0,"",IF(OR(OR(ISBLANK(E4904),SUM(LEN(B4904),LEN(C4904))=0),AND(NOT(D4904="Unknown"),ISBLANK(I4904)),AND(NOT(N4904="Unknown"),ISBLANK(Q4904))),"Missing Information", INDEX(Table15[Entire Service Line Classification], MATCH(SUMIFS(Table15[Unique ID],Table15[System-Owned Portion],D4904,Table15[If Material Anything Other than "Lead" in Column E,Was Material Ever Previously Lead?],F4904,Table15[Customer-Owned Portion],N4904),Table15[Unique ID],0),0)))</f>
        <v>Non-lead</v>
      </c>
      <c r="W4904" s="189"/>
    </row>
    <row r="4905" spans="1:23" s="190" customFormat="1" ht="56.25" x14ac:dyDescent="0.25">
      <c r="A4905" s="180" t="s">
        <v>225</v>
      </c>
      <c r="B4905" s="181" t="s">
        <v>8547</v>
      </c>
      <c r="C4905" s="182" t="s">
        <v>225</v>
      </c>
      <c r="D4905" s="183" t="s">
        <v>36</v>
      </c>
      <c r="E4905" s="181" t="s">
        <v>35</v>
      </c>
      <c r="F4905" s="183" t="s">
        <v>35</v>
      </c>
      <c r="G4905" s="181" t="s">
        <v>7347</v>
      </c>
      <c r="H4905" s="184" t="s">
        <v>7090</v>
      </c>
      <c r="I4905" s="185" t="s">
        <v>190</v>
      </c>
      <c r="J4905" s="181" t="s">
        <v>35</v>
      </c>
      <c r="K4905" s="181" t="s">
        <v>225</v>
      </c>
      <c r="L4905" s="186" t="s">
        <v>225</v>
      </c>
      <c r="M4905" s="187" t="s">
        <v>225</v>
      </c>
      <c r="N4905" s="183" t="s">
        <v>36</v>
      </c>
      <c r="O4905" s="181" t="s">
        <v>7347</v>
      </c>
      <c r="P4905" s="184" t="s">
        <v>7090</v>
      </c>
      <c r="Q4905" s="185" t="s">
        <v>190</v>
      </c>
      <c r="R4905" s="181" t="s">
        <v>35</v>
      </c>
      <c r="S4905" s="181" t="s">
        <v>225</v>
      </c>
      <c r="T4905" s="186" t="s">
        <v>225</v>
      </c>
      <c r="U4905" s="187" t="s">
        <v>225</v>
      </c>
      <c r="V4905" s="188" t="str" cm="1">
        <f t="array" ref="V4905">IF(SUM(LEN(A4905:U4905))=0,"",IF(OR(OR(ISBLANK(E4905),SUM(LEN(B4905),LEN(C4905))=0),AND(NOT(D4905="Unknown"),ISBLANK(I4905)),AND(NOT(N4905="Unknown"),ISBLANK(Q4905))),"Missing Information", INDEX(Table15[Entire Service Line Classification], MATCH(SUMIFS(Table15[Unique ID],Table15[System-Owned Portion],D4905,Table15[If Material Anything Other than "Lead" in Column E,Was Material Ever Previously Lead?],F4905,Table15[Customer-Owned Portion],N4905),Table15[Unique ID],0),0)))</f>
        <v>Non-lead</v>
      </c>
      <c r="W4905" s="189"/>
    </row>
    <row r="4906" spans="1:23" s="190" customFormat="1" ht="56.25" x14ac:dyDescent="0.25">
      <c r="A4906" s="180" t="s">
        <v>225</v>
      </c>
      <c r="B4906" s="181" t="s">
        <v>8548</v>
      </c>
      <c r="C4906" s="182" t="s">
        <v>225</v>
      </c>
      <c r="D4906" s="183" t="s">
        <v>36</v>
      </c>
      <c r="E4906" s="181" t="s">
        <v>35</v>
      </c>
      <c r="F4906" s="183" t="s">
        <v>35</v>
      </c>
      <c r="G4906" s="181" t="s">
        <v>7347</v>
      </c>
      <c r="H4906" s="184" t="s">
        <v>7090</v>
      </c>
      <c r="I4906" s="185" t="s">
        <v>190</v>
      </c>
      <c r="J4906" s="181" t="s">
        <v>35</v>
      </c>
      <c r="K4906" s="181" t="s">
        <v>225</v>
      </c>
      <c r="L4906" s="186" t="s">
        <v>225</v>
      </c>
      <c r="M4906" s="187" t="s">
        <v>225</v>
      </c>
      <c r="N4906" s="183" t="s">
        <v>36</v>
      </c>
      <c r="O4906" s="181" t="s">
        <v>7347</v>
      </c>
      <c r="P4906" s="184" t="s">
        <v>7090</v>
      </c>
      <c r="Q4906" s="185" t="s">
        <v>190</v>
      </c>
      <c r="R4906" s="181" t="s">
        <v>35</v>
      </c>
      <c r="S4906" s="181" t="s">
        <v>225</v>
      </c>
      <c r="T4906" s="186" t="s">
        <v>225</v>
      </c>
      <c r="U4906" s="187" t="s">
        <v>225</v>
      </c>
      <c r="V4906" s="188" t="str" cm="1">
        <f t="array" ref="V4906">IF(SUM(LEN(A4906:U4906))=0,"",IF(OR(OR(ISBLANK(E4906),SUM(LEN(B4906),LEN(C4906))=0),AND(NOT(D4906="Unknown"),ISBLANK(I4906)),AND(NOT(N4906="Unknown"),ISBLANK(Q4906))),"Missing Information", INDEX(Table15[Entire Service Line Classification], MATCH(SUMIFS(Table15[Unique ID],Table15[System-Owned Portion],D4906,Table15[If Material Anything Other than "Lead" in Column E,Was Material Ever Previously Lead?],F4906,Table15[Customer-Owned Portion],N4906),Table15[Unique ID],0),0)))</f>
        <v>Non-lead</v>
      </c>
      <c r="W4906" s="189"/>
    </row>
    <row r="4907" spans="1:23" s="190" customFormat="1" ht="56.25" x14ac:dyDescent="0.25">
      <c r="A4907" s="180" t="s">
        <v>225</v>
      </c>
      <c r="B4907" s="181" t="s">
        <v>8549</v>
      </c>
      <c r="C4907" s="182" t="s">
        <v>225</v>
      </c>
      <c r="D4907" s="183" t="s">
        <v>36</v>
      </c>
      <c r="E4907" s="181" t="s">
        <v>35</v>
      </c>
      <c r="F4907" s="183" t="s">
        <v>35</v>
      </c>
      <c r="G4907" s="181" t="s">
        <v>7347</v>
      </c>
      <c r="H4907" s="184" t="s">
        <v>7090</v>
      </c>
      <c r="I4907" s="185" t="s">
        <v>190</v>
      </c>
      <c r="J4907" s="181" t="s">
        <v>35</v>
      </c>
      <c r="K4907" s="181" t="s">
        <v>225</v>
      </c>
      <c r="L4907" s="186" t="s">
        <v>225</v>
      </c>
      <c r="M4907" s="187" t="s">
        <v>225</v>
      </c>
      <c r="N4907" s="183" t="s">
        <v>36</v>
      </c>
      <c r="O4907" s="181" t="s">
        <v>7347</v>
      </c>
      <c r="P4907" s="184" t="s">
        <v>7090</v>
      </c>
      <c r="Q4907" s="185" t="s">
        <v>190</v>
      </c>
      <c r="R4907" s="181" t="s">
        <v>35</v>
      </c>
      <c r="S4907" s="181" t="s">
        <v>225</v>
      </c>
      <c r="T4907" s="186" t="s">
        <v>225</v>
      </c>
      <c r="U4907" s="187" t="s">
        <v>225</v>
      </c>
      <c r="V4907" s="188" t="str" cm="1">
        <f t="array" ref="V4907">IF(SUM(LEN(A4907:U4907))=0,"",IF(OR(OR(ISBLANK(E4907),SUM(LEN(B4907),LEN(C4907))=0),AND(NOT(D4907="Unknown"),ISBLANK(I4907)),AND(NOT(N4907="Unknown"),ISBLANK(Q4907))),"Missing Information", INDEX(Table15[Entire Service Line Classification], MATCH(SUMIFS(Table15[Unique ID],Table15[System-Owned Portion],D4907,Table15[If Material Anything Other than "Lead" in Column E,Was Material Ever Previously Lead?],F4907,Table15[Customer-Owned Portion],N4907),Table15[Unique ID],0),0)))</f>
        <v>Non-lead</v>
      </c>
      <c r="W4907" s="189"/>
    </row>
    <row r="4908" spans="1:23" s="190" customFormat="1" ht="56.25" x14ac:dyDescent="0.25">
      <c r="A4908" s="180" t="s">
        <v>225</v>
      </c>
      <c r="B4908" s="181" t="s">
        <v>8550</v>
      </c>
      <c r="C4908" s="182" t="s">
        <v>225</v>
      </c>
      <c r="D4908" s="183" t="s">
        <v>36</v>
      </c>
      <c r="E4908" s="181" t="s">
        <v>35</v>
      </c>
      <c r="F4908" s="183" t="s">
        <v>35</v>
      </c>
      <c r="G4908" s="181" t="s">
        <v>7347</v>
      </c>
      <c r="H4908" s="184" t="s">
        <v>7090</v>
      </c>
      <c r="I4908" s="185" t="s">
        <v>190</v>
      </c>
      <c r="J4908" s="181" t="s">
        <v>35</v>
      </c>
      <c r="K4908" s="181" t="s">
        <v>225</v>
      </c>
      <c r="L4908" s="186" t="s">
        <v>225</v>
      </c>
      <c r="M4908" s="187" t="s">
        <v>225</v>
      </c>
      <c r="N4908" s="183" t="s">
        <v>36</v>
      </c>
      <c r="O4908" s="181" t="s">
        <v>7347</v>
      </c>
      <c r="P4908" s="184" t="s">
        <v>7090</v>
      </c>
      <c r="Q4908" s="185" t="s">
        <v>190</v>
      </c>
      <c r="R4908" s="181" t="s">
        <v>35</v>
      </c>
      <c r="S4908" s="181" t="s">
        <v>225</v>
      </c>
      <c r="T4908" s="186" t="s">
        <v>225</v>
      </c>
      <c r="U4908" s="187" t="s">
        <v>225</v>
      </c>
      <c r="V4908" s="188" t="str" cm="1">
        <f t="array" ref="V4908">IF(SUM(LEN(A4908:U4908))=0,"",IF(OR(OR(ISBLANK(E4908),SUM(LEN(B4908),LEN(C4908))=0),AND(NOT(D4908="Unknown"),ISBLANK(I4908)),AND(NOT(N4908="Unknown"),ISBLANK(Q4908))),"Missing Information", INDEX(Table15[Entire Service Line Classification], MATCH(SUMIFS(Table15[Unique ID],Table15[System-Owned Portion],D4908,Table15[If Material Anything Other than "Lead" in Column E,Was Material Ever Previously Lead?],F4908,Table15[Customer-Owned Portion],N4908),Table15[Unique ID],0),0)))</f>
        <v>Non-lead</v>
      </c>
      <c r="W4908" s="189"/>
    </row>
    <row r="4909" spans="1:23" s="190" customFormat="1" ht="56.25" x14ac:dyDescent="0.25">
      <c r="A4909" s="180" t="s">
        <v>225</v>
      </c>
      <c r="B4909" s="181" t="s">
        <v>8551</v>
      </c>
      <c r="C4909" s="182" t="s">
        <v>225</v>
      </c>
      <c r="D4909" s="183" t="s">
        <v>36</v>
      </c>
      <c r="E4909" s="181" t="s">
        <v>35</v>
      </c>
      <c r="F4909" s="183" t="s">
        <v>35</v>
      </c>
      <c r="G4909" s="181" t="s">
        <v>7347</v>
      </c>
      <c r="H4909" s="184" t="s">
        <v>7090</v>
      </c>
      <c r="I4909" s="185" t="s">
        <v>190</v>
      </c>
      <c r="J4909" s="181" t="s">
        <v>35</v>
      </c>
      <c r="K4909" s="181" t="s">
        <v>225</v>
      </c>
      <c r="L4909" s="186" t="s">
        <v>225</v>
      </c>
      <c r="M4909" s="187" t="s">
        <v>225</v>
      </c>
      <c r="N4909" s="183" t="s">
        <v>36</v>
      </c>
      <c r="O4909" s="181" t="s">
        <v>7347</v>
      </c>
      <c r="P4909" s="184" t="s">
        <v>7090</v>
      </c>
      <c r="Q4909" s="185" t="s">
        <v>190</v>
      </c>
      <c r="R4909" s="181" t="s">
        <v>35</v>
      </c>
      <c r="S4909" s="181" t="s">
        <v>225</v>
      </c>
      <c r="T4909" s="186" t="s">
        <v>225</v>
      </c>
      <c r="U4909" s="187" t="s">
        <v>225</v>
      </c>
      <c r="V4909" s="188" t="str" cm="1">
        <f t="array" ref="V4909">IF(SUM(LEN(A4909:U4909))=0,"",IF(OR(OR(ISBLANK(E4909),SUM(LEN(B4909),LEN(C4909))=0),AND(NOT(D4909="Unknown"),ISBLANK(I4909)),AND(NOT(N4909="Unknown"),ISBLANK(Q4909))),"Missing Information", INDEX(Table15[Entire Service Line Classification], MATCH(SUMIFS(Table15[Unique ID],Table15[System-Owned Portion],D4909,Table15[If Material Anything Other than "Lead" in Column E,Was Material Ever Previously Lead?],F4909,Table15[Customer-Owned Portion],N4909),Table15[Unique ID],0),0)))</f>
        <v>Non-lead</v>
      </c>
      <c r="W4909" s="189"/>
    </row>
    <row r="4910" spans="1:23" s="190" customFormat="1" ht="56.25" x14ac:dyDescent="0.25">
      <c r="A4910" s="180" t="s">
        <v>225</v>
      </c>
      <c r="B4910" s="181" t="s">
        <v>8552</v>
      </c>
      <c r="C4910" s="182" t="s">
        <v>225</v>
      </c>
      <c r="D4910" s="183" t="s">
        <v>36</v>
      </c>
      <c r="E4910" s="181" t="s">
        <v>35</v>
      </c>
      <c r="F4910" s="183" t="s">
        <v>35</v>
      </c>
      <c r="G4910" s="181" t="s">
        <v>7347</v>
      </c>
      <c r="H4910" s="184" t="s">
        <v>7090</v>
      </c>
      <c r="I4910" s="185" t="s">
        <v>190</v>
      </c>
      <c r="J4910" s="181" t="s">
        <v>35</v>
      </c>
      <c r="K4910" s="181" t="s">
        <v>225</v>
      </c>
      <c r="L4910" s="186" t="s">
        <v>225</v>
      </c>
      <c r="M4910" s="187" t="s">
        <v>225</v>
      </c>
      <c r="N4910" s="183" t="s">
        <v>36</v>
      </c>
      <c r="O4910" s="181" t="s">
        <v>7347</v>
      </c>
      <c r="P4910" s="184" t="s">
        <v>7090</v>
      </c>
      <c r="Q4910" s="185" t="s">
        <v>190</v>
      </c>
      <c r="R4910" s="181" t="s">
        <v>35</v>
      </c>
      <c r="S4910" s="181" t="s">
        <v>225</v>
      </c>
      <c r="T4910" s="186" t="s">
        <v>225</v>
      </c>
      <c r="U4910" s="187" t="s">
        <v>225</v>
      </c>
      <c r="V4910" s="188" t="str" cm="1">
        <f t="array" ref="V4910">IF(SUM(LEN(A4910:U4910))=0,"",IF(OR(OR(ISBLANK(E4910),SUM(LEN(B4910),LEN(C4910))=0),AND(NOT(D4910="Unknown"),ISBLANK(I4910)),AND(NOT(N4910="Unknown"),ISBLANK(Q4910))),"Missing Information", INDEX(Table15[Entire Service Line Classification], MATCH(SUMIFS(Table15[Unique ID],Table15[System-Owned Portion],D4910,Table15[If Material Anything Other than "Lead" in Column E,Was Material Ever Previously Lead?],F4910,Table15[Customer-Owned Portion],N4910),Table15[Unique ID],0),0)))</f>
        <v>Non-lead</v>
      </c>
      <c r="W4910" s="189"/>
    </row>
    <row r="4911" spans="1:23" s="190" customFormat="1" ht="56.25" x14ac:dyDescent="0.25">
      <c r="A4911" s="180" t="s">
        <v>225</v>
      </c>
      <c r="B4911" s="181" t="s">
        <v>8553</v>
      </c>
      <c r="C4911" s="182" t="s">
        <v>225</v>
      </c>
      <c r="D4911" s="183" t="s">
        <v>36</v>
      </c>
      <c r="E4911" s="181" t="s">
        <v>35</v>
      </c>
      <c r="F4911" s="183" t="s">
        <v>35</v>
      </c>
      <c r="G4911" s="181" t="s">
        <v>7347</v>
      </c>
      <c r="H4911" s="184" t="s">
        <v>7090</v>
      </c>
      <c r="I4911" s="185" t="s">
        <v>190</v>
      </c>
      <c r="J4911" s="181" t="s">
        <v>35</v>
      </c>
      <c r="K4911" s="181" t="s">
        <v>225</v>
      </c>
      <c r="L4911" s="186" t="s">
        <v>225</v>
      </c>
      <c r="M4911" s="187" t="s">
        <v>225</v>
      </c>
      <c r="N4911" s="183" t="s">
        <v>36</v>
      </c>
      <c r="O4911" s="181" t="s">
        <v>7347</v>
      </c>
      <c r="P4911" s="184" t="s">
        <v>7090</v>
      </c>
      <c r="Q4911" s="185" t="s">
        <v>190</v>
      </c>
      <c r="R4911" s="181" t="s">
        <v>35</v>
      </c>
      <c r="S4911" s="181" t="s">
        <v>225</v>
      </c>
      <c r="T4911" s="186" t="s">
        <v>225</v>
      </c>
      <c r="U4911" s="187" t="s">
        <v>225</v>
      </c>
      <c r="V4911" s="188" t="str" cm="1">
        <f t="array" ref="V4911">IF(SUM(LEN(A4911:U4911))=0,"",IF(OR(OR(ISBLANK(E4911),SUM(LEN(B4911),LEN(C4911))=0),AND(NOT(D4911="Unknown"),ISBLANK(I4911)),AND(NOT(N4911="Unknown"),ISBLANK(Q4911))),"Missing Information", INDEX(Table15[Entire Service Line Classification], MATCH(SUMIFS(Table15[Unique ID],Table15[System-Owned Portion],D4911,Table15[If Material Anything Other than "Lead" in Column E,Was Material Ever Previously Lead?],F4911,Table15[Customer-Owned Portion],N4911),Table15[Unique ID],0),0)))</f>
        <v>Non-lead</v>
      </c>
      <c r="W4911" s="189"/>
    </row>
    <row r="4912" spans="1:23" s="190" customFormat="1" ht="56.25" x14ac:dyDescent="0.25">
      <c r="A4912" s="180" t="s">
        <v>225</v>
      </c>
      <c r="B4912" s="181" t="s">
        <v>8554</v>
      </c>
      <c r="C4912" s="182" t="s">
        <v>225</v>
      </c>
      <c r="D4912" s="183" t="s">
        <v>36</v>
      </c>
      <c r="E4912" s="181" t="s">
        <v>35</v>
      </c>
      <c r="F4912" s="183" t="s">
        <v>35</v>
      </c>
      <c r="G4912" s="181" t="s">
        <v>7347</v>
      </c>
      <c r="H4912" s="184" t="s">
        <v>7090</v>
      </c>
      <c r="I4912" s="185" t="s">
        <v>190</v>
      </c>
      <c r="J4912" s="181" t="s">
        <v>35</v>
      </c>
      <c r="K4912" s="181" t="s">
        <v>225</v>
      </c>
      <c r="L4912" s="186" t="s">
        <v>225</v>
      </c>
      <c r="M4912" s="187" t="s">
        <v>225</v>
      </c>
      <c r="N4912" s="183" t="s">
        <v>36</v>
      </c>
      <c r="O4912" s="181" t="s">
        <v>7347</v>
      </c>
      <c r="P4912" s="184" t="s">
        <v>7090</v>
      </c>
      <c r="Q4912" s="185" t="s">
        <v>190</v>
      </c>
      <c r="R4912" s="181" t="s">
        <v>35</v>
      </c>
      <c r="S4912" s="181" t="s">
        <v>225</v>
      </c>
      <c r="T4912" s="186" t="s">
        <v>225</v>
      </c>
      <c r="U4912" s="187" t="s">
        <v>225</v>
      </c>
      <c r="V4912" s="188" t="str" cm="1">
        <f t="array" ref="V4912">IF(SUM(LEN(A4912:U4912))=0,"",IF(OR(OR(ISBLANK(E4912),SUM(LEN(B4912),LEN(C4912))=0),AND(NOT(D4912="Unknown"),ISBLANK(I4912)),AND(NOT(N4912="Unknown"),ISBLANK(Q4912))),"Missing Information", INDEX(Table15[Entire Service Line Classification], MATCH(SUMIFS(Table15[Unique ID],Table15[System-Owned Portion],D4912,Table15[If Material Anything Other than "Lead" in Column E,Was Material Ever Previously Lead?],F4912,Table15[Customer-Owned Portion],N4912),Table15[Unique ID],0),0)))</f>
        <v>Non-lead</v>
      </c>
      <c r="W4912" s="189"/>
    </row>
    <row r="4913" spans="1:23" s="190" customFormat="1" ht="56.25" x14ac:dyDescent="0.25">
      <c r="A4913" s="180" t="s">
        <v>225</v>
      </c>
      <c r="B4913" s="181" t="s">
        <v>8555</v>
      </c>
      <c r="C4913" s="182" t="s">
        <v>225</v>
      </c>
      <c r="D4913" s="183" t="s">
        <v>36</v>
      </c>
      <c r="E4913" s="181" t="s">
        <v>35</v>
      </c>
      <c r="F4913" s="183" t="s">
        <v>35</v>
      </c>
      <c r="G4913" s="181" t="s">
        <v>7347</v>
      </c>
      <c r="H4913" s="184" t="s">
        <v>7090</v>
      </c>
      <c r="I4913" s="185" t="s">
        <v>190</v>
      </c>
      <c r="J4913" s="181" t="s">
        <v>35</v>
      </c>
      <c r="K4913" s="181" t="s">
        <v>225</v>
      </c>
      <c r="L4913" s="186" t="s">
        <v>225</v>
      </c>
      <c r="M4913" s="187" t="s">
        <v>225</v>
      </c>
      <c r="N4913" s="183" t="s">
        <v>36</v>
      </c>
      <c r="O4913" s="181" t="s">
        <v>7347</v>
      </c>
      <c r="P4913" s="184" t="s">
        <v>7090</v>
      </c>
      <c r="Q4913" s="185" t="s">
        <v>190</v>
      </c>
      <c r="R4913" s="181" t="s">
        <v>35</v>
      </c>
      <c r="S4913" s="181" t="s">
        <v>225</v>
      </c>
      <c r="T4913" s="186" t="s">
        <v>225</v>
      </c>
      <c r="U4913" s="187" t="s">
        <v>225</v>
      </c>
      <c r="V4913" s="188" t="str" cm="1">
        <f t="array" ref="V4913">IF(SUM(LEN(A4913:U4913))=0,"",IF(OR(OR(ISBLANK(E4913),SUM(LEN(B4913),LEN(C4913))=0),AND(NOT(D4913="Unknown"),ISBLANK(I4913)),AND(NOT(N4913="Unknown"),ISBLANK(Q4913))),"Missing Information", INDEX(Table15[Entire Service Line Classification], MATCH(SUMIFS(Table15[Unique ID],Table15[System-Owned Portion],D4913,Table15[If Material Anything Other than "Lead" in Column E,Was Material Ever Previously Lead?],F4913,Table15[Customer-Owned Portion],N4913),Table15[Unique ID],0),0)))</f>
        <v>Non-lead</v>
      </c>
      <c r="W4913" s="189"/>
    </row>
    <row r="4914" spans="1:23" s="190" customFormat="1" ht="56.25" x14ac:dyDescent="0.25">
      <c r="A4914" s="180" t="s">
        <v>225</v>
      </c>
      <c r="B4914" s="181" t="s">
        <v>8556</v>
      </c>
      <c r="C4914" s="182" t="s">
        <v>225</v>
      </c>
      <c r="D4914" s="183" t="s">
        <v>36</v>
      </c>
      <c r="E4914" s="181" t="s">
        <v>35</v>
      </c>
      <c r="F4914" s="183" t="s">
        <v>35</v>
      </c>
      <c r="G4914" s="181" t="s">
        <v>7347</v>
      </c>
      <c r="H4914" s="184" t="s">
        <v>7090</v>
      </c>
      <c r="I4914" s="185" t="s">
        <v>190</v>
      </c>
      <c r="J4914" s="181" t="s">
        <v>35</v>
      </c>
      <c r="K4914" s="181" t="s">
        <v>225</v>
      </c>
      <c r="L4914" s="186" t="s">
        <v>225</v>
      </c>
      <c r="M4914" s="187" t="s">
        <v>225</v>
      </c>
      <c r="N4914" s="183" t="s">
        <v>36</v>
      </c>
      <c r="O4914" s="181" t="s">
        <v>7347</v>
      </c>
      <c r="P4914" s="184" t="s">
        <v>7090</v>
      </c>
      <c r="Q4914" s="185" t="s">
        <v>190</v>
      </c>
      <c r="R4914" s="181" t="s">
        <v>35</v>
      </c>
      <c r="S4914" s="181" t="s">
        <v>225</v>
      </c>
      <c r="T4914" s="186" t="s">
        <v>225</v>
      </c>
      <c r="U4914" s="187" t="s">
        <v>225</v>
      </c>
      <c r="V4914" s="188" t="str" cm="1">
        <f t="array" ref="V4914">IF(SUM(LEN(A4914:U4914))=0,"",IF(OR(OR(ISBLANK(E4914),SUM(LEN(B4914),LEN(C4914))=0),AND(NOT(D4914="Unknown"),ISBLANK(I4914)),AND(NOT(N4914="Unknown"),ISBLANK(Q4914))),"Missing Information", INDEX(Table15[Entire Service Line Classification], MATCH(SUMIFS(Table15[Unique ID],Table15[System-Owned Portion],D4914,Table15[If Material Anything Other than "Lead" in Column E,Was Material Ever Previously Lead?],F4914,Table15[Customer-Owned Portion],N4914),Table15[Unique ID],0),0)))</f>
        <v>Non-lead</v>
      </c>
      <c r="W4914" s="189"/>
    </row>
    <row r="4915" spans="1:23" s="190" customFormat="1" ht="56.25" x14ac:dyDescent="0.25">
      <c r="A4915" s="180" t="s">
        <v>225</v>
      </c>
      <c r="B4915" s="181" t="s">
        <v>8557</v>
      </c>
      <c r="C4915" s="182" t="s">
        <v>225</v>
      </c>
      <c r="D4915" s="183" t="s">
        <v>36</v>
      </c>
      <c r="E4915" s="181" t="s">
        <v>35</v>
      </c>
      <c r="F4915" s="183" t="s">
        <v>35</v>
      </c>
      <c r="G4915" s="181" t="s">
        <v>7347</v>
      </c>
      <c r="H4915" s="184" t="s">
        <v>7090</v>
      </c>
      <c r="I4915" s="185" t="s">
        <v>190</v>
      </c>
      <c r="J4915" s="181" t="s">
        <v>35</v>
      </c>
      <c r="K4915" s="181" t="s">
        <v>225</v>
      </c>
      <c r="L4915" s="186" t="s">
        <v>225</v>
      </c>
      <c r="M4915" s="187" t="s">
        <v>225</v>
      </c>
      <c r="N4915" s="183" t="s">
        <v>36</v>
      </c>
      <c r="O4915" s="181" t="s">
        <v>7347</v>
      </c>
      <c r="P4915" s="184" t="s">
        <v>7090</v>
      </c>
      <c r="Q4915" s="185" t="s">
        <v>190</v>
      </c>
      <c r="R4915" s="181" t="s">
        <v>35</v>
      </c>
      <c r="S4915" s="181" t="s">
        <v>225</v>
      </c>
      <c r="T4915" s="186" t="s">
        <v>225</v>
      </c>
      <c r="U4915" s="187" t="s">
        <v>225</v>
      </c>
      <c r="V4915" s="188" t="str" cm="1">
        <f t="array" ref="V4915">IF(SUM(LEN(A4915:U4915))=0,"",IF(OR(OR(ISBLANK(E4915),SUM(LEN(B4915),LEN(C4915))=0),AND(NOT(D4915="Unknown"),ISBLANK(I4915)),AND(NOT(N4915="Unknown"),ISBLANK(Q4915))),"Missing Information", INDEX(Table15[Entire Service Line Classification], MATCH(SUMIFS(Table15[Unique ID],Table15[System-Owned Portion],D4915,Table15[If Material Anything Other than "Lead" in Column E,Was Material Ever Previously Lead?],F4915,Table15[Customer-Owned Portion],N4915),Table15[Unique ID],0),0)))</f>
        <v>Non-lead</v>
      </c>
      <c r="W4915" s="189"/>
    </row>
    <row r="4916" spans="1:23" s="190" customFormat="1" ht="56.25" x14ac:dyDescent="0.25">
      <c r="A4916" s="180" t="s">
        <v>225</v>
      </c>
      <c r="B4916" s="181" t="s">
        <v>8558</v>
      </c>
      <c r="C4916" s="182" t="s">
        <v>225</v>
      </c>
      <c r="D4916" s="183" t="s">
        <v>36</v>
      </c>
      <c r="E4916" s="181" t="s">
        <v>35</v>
      </c>
      <c r="F4916" s="183" t="s">
        <v>35</v>
      </c>
      <c r="G4916" s="181" t="s">
        <v>7347</v>
      </c>
      <c r="H4916" s="184" t="s">
        <v>7090</v>
      </c>
      <c r="I4916" s="185" t="s">
        <v>190</v>
      </c>
      <c r="J4916" s="181" t="s">
        <v>35</v>
      </c>
      <c r="K4916" s="181" t="s">
        <v>225</v>
      </c>
      <c r="L4916" s="186" t="s">
        <v>225</v>
      </c>
      <c r="M4916" s="187" t="s">
        <v>225</v>
      </c>
      <c r="N4916" s="183" t="s">
        <v>36</v>
      </c>
      <c r="O4916" s="181" t="s">
        <v>7347</v>
      </c>
      <c r="P4916" s="184" t="s">
        <v>7090</v>
      </c>
      <c r="Q4916" s="185" t="s">
        <v>190</v>
      </c>
      <c r="R4916" s="181" t="s">
        <v>35</v>
      </c>
      <c r="S4916" s="181" t="s">
        <v>225</v>
      </c>
      <c r="T4916" s="186" t="s">
        <v>225</v>
      </c>
      <c r="U4916" s="187" t="s">
        <v>225</v>
      </c>
      <c r="V4916" s="188" t="str" cm="1">
        <f t="array" ref="V4916">IF(SUM(LEN(A4916:U4916))=0,"",IF(OR(OR(ISBLANK(E4916),SUM(LEN(B4916),LEN(C4916))=0),AND(NOT(D4916="Unknown"),ISBLANK(I4916)),AND(NOT(N4916="Unknown"),ISBLANK(Q4916))),"Missing Information", INDEX(Table15[Entire Service Line Classification], MATCH(SUMIFS(Table15[Unique ID],Table15[System-Owned Portion],D4916,Table15[If Material Anything Other than "Lead" in Column E,Was Material Ever Previously Lead?],F4916,Table15[Customer-Owned Portion],N4916),Table15[Unique ID],0),0)))</f>
        <v>Non-lead</v>
      </c>
      <c r="W4916" s="189"/>
    </row>
    <row r="4917" spans="1:23" s="190" customFormat="1" ht="56.25" x14ac:dyDescent="0.25">
      <c r="A4917" s="180" t="s">
        <v>225</v>
      </c>
      <c r="B4917" s="181" t="s">
        <v>8559</v>
      </c>
      <c r="C4917" s="182" t="s">
        <v>225</v>
      </c>
      <c r="D4917" s="183" t="s">
        <v>36</v>
      </c>
      <c r="E4917" s="181" t="s">
        <v>35</v>
      </c>
      <c r="F4917" s="183" t="s">
        <v>35</v>
      </c>
      <c r="G4917" s="181" t="s">
        <v>7347</v>
      </c>
      <c r="H4917" s="184" t="s">
        <v>7090</v>
      </c>
      <c r="I4917" s="185" t="s">
        <v>190</v>
      </c>
      <c r="J4917" s="181" t="s">
        <v>35</v>
      </c>
      <c r="K4917" s="181" t="s">
        <v>225</v>
      </c>
      <c r="L4917" s="186" t="s">
        <v>225</v>
      </c>
      <c r="M4917" s="187" t="s">
        <v>225</v>
      </c>
      <c r="N4917" s="183" t="s">
        <v>36</v>
      </c>
      <c r="O4917" s="181" t="s">
        <v>7347</v>
      </c>
      <c r="P4917" s="184" t="s">
        <v>7090</v>
      </c>
      <c r="Q4917" s="185" t="s">
        <v>190</v>
      </c>
      <c r="R4917" s="181" t="s">
        <v>35</v>
      </c>
      <c r="S4917" s="181" t="s">
        <v>225</v>
      </c>
      <c r="T4917" s="186" t="s">
        <v>225</v>
      </c>
      <c r="U4917" s="187" t="s">
        <v>225</v>
      </c>
      <c r="V4917" s="188" t="str" cm="1">
        <f t="array" ref="V4917">IF(SUM(LEN(A4917:U4917))=0,"",IF(OR(OR(ISBLANK(E4917),SUM(LEN(B4917),LEN(C4917))=0),AND(NOT(D4917="Unknown"),ISBLANK(I4917)),AND(NOT(N4917="Unknown"),ISBLANK(Q4917))),"Missing Information", INDEX(Table15[Entire Service Line Classification], MATCH(SUMIFS(Table15[Unique ID],Table15[System-Owned Portion],D4917,Table15[If Material Anything Other than "Lead" in Column E,Was Material Ever Previously Lead?],F4917,Table15[Customer-Owned Portion],N4917),Table15[Unique ID],0),0)))</f>
        <v>Non-lead</v>
      </c>
      <c r="W4917" s="189"/>
    </row>
    <row r="4918" spans="1:23" s="190" customFormat="1" ht="56.25" x14ac:dyDescent="0.25">
      <c r="A4918" s="180" t="s">
        <v>225</v>
      </c>
      <c r="B4918" s="181" t="s">
        <v>8560</v>
      </c>
      <c r="C4918" s="182" t="s">
        <v>225</v>
      </c>
      <c r="D4918" s="183" t="s">
        <v>36</v>
      </c>
      <c r="E4918" s="181" t="s">
        <v>35</v>
      </c>
      <c r="F4918" s="183" t="s">
        <v>35</v>
      </c>
      <c r="G4918" s="181" t="s">
        <v>7347</v>
      </c>
      <c r="H4918" s="184" t="s">
        <v>7090</v>
      </c>
      <c r="I4918" s="185" t="s">
        <v>190</v>
      </c>
      <c r="J4918" s="181" t="s">
        <v>35</v>
      </c>
      <c r="K4918" s="181" t="s">
        <v>225</v>
      </c>
      <c r="L4918" s="186" t="s">
        <v>225</v>
      </c>
      <c r="M4918" s="187" t="s">
        <v>225</v>
      </c>
      <c r="N4918" s="183" t="s">
        <v>36</v>
      </c>
      <c r="O4918" s="181" t="s">
        <v>7347</v>
      </c>
      <c r="P4918" s="184" t="s">
        <v>7090</v>
      </c>
      <c r="Q4918" s="185" t="s">
        <v>190</v>
      </c>
      <c r="R4918" s="181" t="s">
        <v>35</v>
      </c>
      <c r="S4918" s="181" t="s">
        <v>225</v>
      </c>
      <c r="T4918" s="186" t="s">
        <v>225</v>
      </c>
      <c r="U4918" s="187" t="s">
        <v>225</v>
      </c>
      <c r="V4918" s="188" t="str" cm="1">
        <f t="array" ref="V4918">IF(SUM(LEN(A4918:U4918))=0,"",IF(OR(OR(ISBLANK(E4918),SUM(LEN(B4918),LEN(C4918))=0),AND(NOT(D4918="Unknown"),ISBLANK(I4918)),AND(NOT(N4918="Unknown"),ISBLANK(Q4918))),"Missing Information", INDEX(Table15[Entire Service Line Classification], MATCH(SUMIFS(Table15[Unique ID],Table15[System-Owned Portion],D4918,Table15[If Material Anything Other than "Lead" in Column E,Was Material Ever Previously Lead?],F4918,Table15[Customer-Owned Portion],N4918),Table15[Unique ID],0),0)))</f>
        <v>Non-lead</v>
      </c>
      <c r="W4918" s="189"/>
    </row>
    <row r="4919" spans="1:23" s="190" customFormat="1" ht="56.25" x14ac:dyDescent="0.25">
      <c r="A4919" s="180" t="s">
        <v>225</v>
      </c>
      <c r="B4919" s="181" t="s">
        <v>8561</v>
      </c>
      <c r="C4919" s="182" t="s">
        <v>225</v>
      </c>
      <c r="D4919" s="183" t="s">
        <v>36</v>
      </c>
      <c r="E4919" s="181" t="s">
        <v>35</v>
      </c>
      <c r="F4919" s="183" t="s">
        <v>35</v>
      </c>
      <c r="G4919" s="181" t="s">
        <v>7347</v>
      </c>
      <c r="H4919" s="184" t="s">
        <v>7090</v>
      </c>
      <c r="I4919" s="185" t="s">
        <v>190</v>
      </c>
      <c r="J4919" s="181" t="s">
        <v>35</v>
      </c>
      <c r="K4919" s="181" t="s">
        <v>225</v>
      </c>
      <c r="L4919" s="186" t="s">
        <v>225</v>
      </c>
      <c r="M4919" s="187" t="s">
        <v>225</v>
      </c>
      <c r="N4919" s="183" t="s">
        <v>36</v>
      </c>
      <c r="O4919" s="181" t="s">
        <v>7347</v>
      </c>
      <c r="P4919" s="184" t="s">
        <v>7090</v>
      </c>
      <c r="Q4919" s="185" t="s">
        <v>190</v>
      </c>
      <c r="R4919" s="181" t="s">
        <v>35</v>
      </c>
      <c r="S4919" s="181" t="s">
        <v>225</v>
      </c>
      <c r="T4919" s="186" t="s">
        <v>225</v>
      </c>
      <c r="U4919" s="187" t="s">
        <v>225</v>
      </c>
      <c r="V4919" s="188" t="str" cm="1">
        <f t="array" ref="V4919">IF(SUM(LEN(A4919:U4919))=0,"",IF(OR(OR(ISBLANK(E4919),SUM(LEN(B4919),LEN(C4919))=0),AND(NOT(D4919="Unknown"),ISBLANK(I4919)),AND(NOT(N4919="Unknown"),ISBLANK(Q4919))),"Missing Information", INDEX(Table15[Entire Service Line Classification], MATCH(SUMIFS(Table15[Unique ID],Table15[System-Owned Portion],D4919,Table15[If Material Anything Other than "Lead" in Column E,Was Material Ever Previously Lead?],F4919,Table15[Customer-Owned Portion],N4919),Table15[Unique ID],0),0)))</f>
        <v>Non-lead</v>
      </c>
      <c r="W4919" s="189"/>
    </row>
    <row r="4920" spans="1:23" s="190" customFormat="1" ht="56.25" x14ac:dyDescent="0.25">
      <c r="A4920" s="180" t="s">
        <v>225</v>
      </c>
      <c r="B4920" s="181" t="s">
        <v>8562</v>
      </c>
      <c r="C4920" s="182" t="s">
        <v>225</v>
      </c>
      <c r="D4920" s="183" t="s">
        <v>36</v>
      </c>
      <c r="E4920" s="181" t="s">
        <v>35</v>
      </c>
      <c r="F4920" s="183" t="s">
        <v>35</v>
      </c>
      <c r="G4920" s="181" t="s">
        <v>7347</v>
      </c>
      <c r="H4920" s="184" t="s">
        <v>7090</v>
      </c>
      <c r="I4920" s="185" t="s">
        <v>190</v>
      </c>
      <c r="J4920" s="181" t="s">
        <v>35</v>
      </c>
      <c r="K4920" s="181" t="s">
        <v>225</v>
      </c>
      <c r="L4920" s="186" t="s">
        <v>225</v>
      </c>
      <c r="M4920" s="187" t="s">
        <v>225</v>
      </c>
      <c r="N4920" s="183" t="s">
        <v>36</v>
      </c>
      <c r="O4920" s="181" t="s">
        <v>7347</v>
      </c>
      <c r="P4920" s="184" t="s">
        <v>7090</v>
      </c>
      <c r="Q4920" s="185" t="s">
        <v>190</v>
      </c>
      <c r="R4920" s="181" t="s">
        <v>35</v>
      </c>
      <c r="S4920" s="181" t="s">
        <v>225</v>
      </c>
      <c r="T4920" s="186" t="s">
        <v>225</v>
      </c>
      <c r="U4920" s="187" t="s">
        <v>225</v>
      </c>
      <c r="V4920" s="188" t="str" cm="1">
        <f t="array" ref="V4920">IF(SUM(LEN(A4920:U4920))=0,"",IF(OR(OR(ISBLANK(E4920),SUM(LEN(B4920),LEN(C4920))=0),AND(NOT(D4920="Unknown"),ISBLANK(I4920)),AND(NOT(N4920="Unknown"),ISBLANK(Q4920))),"Missing Information", INDEX(Table15[Entire Service Line Classification], MATCH(SUMIFS(Table15[Unique ID],Table15[System-Owned Portion],D4920,Table15[If Material Anything Other than "Lead" in Column E,Was Material Ever Previously Lead?],F4920,Table15[Customer-Owned Portion],N4920),Table15[Unique ID],0),0)))</f>
        <v>Non-lead</v>
      </c>
      <c r="W4920" s="189"/>
    </row>
    <row r="4921" spans="1:23" s="190" customFormat="1" ht="56.25" x14ac:dyDescent="0.25">
      <c r="A4921" s="180" t="s">
        <v>225</v>
      </c>
      <c r="B4921" s="181" t="s">
        <v>8563</v>
      </c>
      <c r="C4921" s="182" t="s">
        <v>225</v>
      </c>
      <c r="D4921" s="183" t="s">
        <v>36</v>
      </c>
      <c r="E4921" s="181" t="s">
        <v>35</v>
      </c>
      <c r="F4921" s="183" t="s">
        <v>35</v>
      </c>
      <c r="G4921" s="181" t="s">
        <v>7400</v>
      </c>
      <c r="H4921" s="184" t="s">
        <v>7090</v>
      </c>
      <c r="I4921" s="185" t="s">
        <v>190</v>
      </c>
      <c r="J4921" s="181" t="s">
        <v>35</v>
      </c>
      <c r="K4921" s="181" t="s">
        <v>225</v>
      </c>
      <c r="L4921" s="186" t="s">
        <v>225</v>
      </c>
      <c r="M4921" s="187" t="s">
        <v>225</v>
      </c>
      <c r="N4921" s="183" t="s">
        <v>36</v>
      </c>
      <c r="O4921" s="181" t="s">
        <v>7400</v>
      </c>
      <c r="P4921" s="184" t="s">
        <v>7090</v>
      </c>
      <c r="Q4921" s="185" t="s">
        <v>190</v>
      </c>
      <c r="R4921" s="181" t="s">
        <v>35</v>
      </c>
      <c r="S4921" s="181" t="s">
        <v>225</v>
      </c>
      <c r="T4921" s="186" t="s">
        <v>225</v>
      </c>
      <c r="U4921" s="187" t="s">
        <v>225</v>
      </c>
      <c r="V4921" s="188" t="str" cm="1">
        <f t="array" ref="V4921">IF(SUM(LEN(A4921:U4921))=0,"",IF(OR(OR(ISBLANK(E4921),SUM(LEN(B4921),LEN(C4921))=0),AND(NOT(D4921="Unknown"),ISBLANK(I4921)),AND(NOT(N4921="Unknown"),ISBLANK(Q4921))),"Missing Information", INDEX(Table15[Entire Service Line Classification], MATCH(SUMIFS(Table15[Unique ID],Table15[System-Owned Portion],D4921,Table15[If Material Anything Other than "Lead" in Column E,Was Material Ever Previously Lead?],F4921,Table15[Customer-Owned Portion],N4921),Table15[Unique ID],0),0)))</f>
        <v>Non-lead</v>
      </c>
      <c r="W4921" s="189"/>
    </row>
    <row r="4922" spans="1:23" s="190" customFormat="1" ht="56.25" x14ac:dyDescent="0.25">
      <c r="A4922" s="180" t="s">
        <v>225</v>
      </c>
      <c r="B4922" s="181" t="s">
        <v>8564</v>
      </c>
      <c r="C4922" s="182" t="s">
        <v>225</v>
      </c>
      <c r="D4922" s="183" t="s">
        <v>36</v>
      </c>
      <c r="E4922" s="181" t="s">
        <v>35</v>
      </c>
      <c r="F4922" s="183" t="s">
        <v>35</v>
      </c>
      <c r="G4922" s="181" t="s">
        <v>7347</v>
      </c>
      <c r="H4922" s="184" t="s">
        <v>7090</v>
      </c>
      <c r="I4922" s="185" t="s">
        <v>190</v>
      </c>
      <c r="J4922" s="181" t="s">
        <v>35</v>
      </c>
      <c r="K4922" s="181" t="s">
        <v>225</v>
      </c>
      <c r="L4922" s="186" t="s">
        <v>225</v>
      </c>
      <c r="M4922" s="187" t="s">
        <v>225</v>
      </c>
      <c r="N4922" s="183" t="s">
        <v>36</v>
      </c>
      <c r="O4922" s="181" t="s">
        <v>7347</v>
      </c>
      <c r="P4922" s="184" t="s">
        <v>7090</v>
      </c>
      <c r="Q4922" s="185" t="s">
        <v>190</v>
      </c>
      <c r="R4922" s="181" t="s">
        <v>35</v>
      </c>
      <c r="S4922" s="181" t="s">
        <v>225</v>
      </c>
      <c r="T4922" s="186" t="s">
        <v>225</v>
      </c>
      <c r="U4922" s="187" t="s">
        <v>225</v>
      </c>
      <c r="V4922" s="188" t="str" cm="1">
        <f t="array" ref="V4922">IF(SUM(LEN(A4922:U4922))=0,"",IF(OR(OR(ISBLANK(E4922),SUM(LEN(B4922),LEN(C4922))=0),AND(NOT(D4922="Unknown"),ISBLANK(I4922)),AND(NOT(N4922="Unknown"),ISBLANK(Q4922))),"Missing Information", INDEX(Table15[Entire Service Line Classification], MATCH(SUMIFS(Table15[Unique ID],Table15[System-Owned Portion],D4922,Table15[If Material Anything Other than "Lead" in Column E,Was Material Ever Previously Lead?],F4922,Table15[Customer-Owned Portion],N4922),Table15[Unique ID],0),0)))</f>
        <v>Non-lead</v>
      </c>
      <c r="W4922" s="189"/>
    </row>
    <row r="4923" spans="1:23" s="190" customFormat="1" ht="56.25" x14ac:dyDescent="0.25">
      <c r="A4923" s="180" t="s">
        <v>225</v>
      </c>
      <c r="B4923" s="181" t="s">
        <v>8565</v>
      </c>
      <c r="C4923" s="182" t="s">
        <v>225</v>
      </c>
      <c r="D4923" s="183" t="s">
        <v>36</v>
      </c>
      <c r="E4923" s="181" t="s">
        <v>35</v>
      </c>
      <c r="F4923" s="183" t="s">
        <v>35</v>
      </c>
      <c r="G4923" s="181" t="s">
        <v>7347</v>
      </c>
      <c r="H4923" s="184" t="s">
        <v>7090</v>
      </c>
      <c r="I4923" s="185" t="s">
        <v>190</v>
      </c>
      <c r="J4923" s="181" t="s">
        <v>35</v>
      </c>
      <c r="K4923" s="181" t="s">
        <v>225</v>
      </c>
      <c r="L4923" s="186" t="s">
        <v>225</v>
      </c>
      <c r="M4923" s="187" t="s">
        <v>225</v>
      </c>
      <c r="N4923" s="183" t="s">
        <v>36</v>
      </c>
      <c r="O4923" s="181" t="s">
        <v>7347</v>
      </c>
      <c r="P4923" s="184" t="s">
        <v>7090</v>
      </c>
      <c r="Q4923" s="185" t="s">
        <v>190</v>
      </c>
      <c r="R4923" s="181" t="s">
        <v>35</v>
      </c>
      <c r="S4923" s="181" t="s">
        <v>225</v>
      </c>
      <c r="T4923" s="186" t="s">
        <v>225</v>
      </c>
      <c r="U4923" s="187" t="s">
        <v>225</v>
      </c>
      <c r="V4923" s="188" t="str" cm="1">
        <f t="array" ref="V4923">IF(SUM(LEN(A4923:U4923))=0,"",IF(OR(OR(ISBLANK(E4923),SUM(LEN(B4923),LEN(C4923))=0),AND(NOT(D4923="Unknown"),ISBLANK(I4923)),AND(NOT(N4923="Unknown"),ISBLANK(Q4923))),"Missing Information", INDEX(Table15[Entire Service Line Classification], MATCH(SUMIFS(Table15[Unique ID],Table15[System-Owned Portion],D4923,Table15[If Material Anything Other than "Lead" in Column E,Was Material Ever Previously Lead?],F4923,Table15[Customer-Owned Portion],N4923),Table15[Unique ID],0),0)))</f>
        <v>Non-lead</v>
      </c>
      <c r="W4923" s="189"/>
    </row>
    <row r="4924" spans="1:23" s="190" customFormat="1" ht="56.25" x14ac:dyDescent="0.25">
      <c r="A4924" s="180" t="s">
        <v>225</v>
      </c>
      <c r="B4924" s="181" t="s">
        <v>8566</v>
      </c>
      <c r="C4924" s="182" t="s">
        <v>225</v>
      </c>
      <c r="D4924" s="183" t="s">
        <v>36</v>
      </c>
      <c r="E4924" s="181" t="s">
        <v>35</v>
      </c>
      <c r="F4924" s="183" t="s">
        <v>35</v>
      </c>
      <c r="G4924" s="181" t="s">
        <v>7400</v>
      </c>
      <c r="H4924" s="184" t="s">
        <v>7090</v>
      </c>
      <c r="I4924" s="185" t="s">
        <v>190</v>
      </c>
      <c r="J4924" s="181" t="s">
        <v>35</v>
      </c>
      <c r="K4924" s="181" t="s">
        <v>225</v>
      </c>
      <c r="L4924" s="186" t="s">
        <v>225</v>
      </c>
      <c r="M4924" s="187" t="s">
        <v>225</v>
      </c>
      <c r="N4924" s="183" t="s">
        <v>36</v>
      </c>
      <c r="O4924" s="181" t="s">
        <v>7400</v>
      </c>
      <c r="P4924" s="184" t="s">
        <v>7090</v>
      </c>
      <c r="Q4924" s="185" t="s">
        <v>190</v>
      </c>
      <c r="R4924" s="181" t="s">
        <v>35</v>
      </c>
      <c r="S4924" s="181" t="s">
        <v>225</v>
      </c>
      <c r="T4924" s="186" t="s">
        <v>225</v>
      </c>
      <c r="U4924" s="187" t="s">
        <v>225</v>
      </c>
      <c r="V4924" s="188" t="str" cm="1">
        <f t="array" ref="V4924">IF(SUM(LEN(A4924:U4924))=0,"",IF(OR(OR(ISBLANK(E4924),SUM(LEN(B4924),LEN(C4924))=0),AND(NOT(D4924="Unknown"),ISBLANK(I4924)),AND(NOT(N4924="Unknown"),ISBLANK(Q4924))),"Missing Information", INDEX(Table15[Entire Service Line Classification], MATCH(SUMIFS(Table15[Unique ID],Table15[System-Owned Portion],D4924,Table15[If Material Anything Other than "Lead" in Column E,Was Material Ever Previously Lead?],F4924,Table15[Customer-Owned Portion],N4924),Table15[Unique ID],0),0)))</f>
        <v>Non-lead</v>
      </c>
      <c r="W4924" s="189"/>
    </row>
    <row r="4925" spans="1:23" s="190" customFormat="1" ht="56.25" x14ac:dyDescent="0.25">
      <c r="A4925" s="180" t="s">
        <v>225</v>
      </c>
      <c r="B4925" s="181" t="s">
        <v>8567</v>
      </c>
      <c r="C4925" s="182" t="s">
        <v>225</v>
      </c>
      <c r="D4925" s="183" t="s">
        <v>36</v>
      </c>
      <c r="E4925" s="181" t="s">
        <v>35</v>
      </c>
      <c r="F4925" s="183" t="s">
        <v>35</v>
      </c>
      <c r="G4925" s="181" t="s">
        <v>7347</v>
      </c>
      <c r="H4925" s="184" t="s">
        <v>7090</v>
      </c>
      <c r="I4925" s="185" t="s">
        <v>190</v>
      </c>
      <c r="J4925" s="181" t="s">
        <v>35</v>
      </c>
      <c r="K4925" s="181" t="s">
        <v>225</v>
      </c>
      <c r="L4925" s="186" t="s">
        <v>225</v>
      </c>
      <c r="M4925" s="187" t="s">
        <v>225</v>
      </c>
      <c r="N4925" s="183" t="s">
        <v>36</v>
      </c>
      <c r="O4925" s="181" t="s">
        <v>7347</v>
      </c>
      <c r="P4925" s="184" t="s">
        <v>7090</v>
      </c>
      <c r="Q4925" s="185" t="s">
        <v>190</v>
      </c>
      <c r="R4925" s="181" t="s">
        <v>35</v>
      </c>
      <c r="S4925" s="181" t="s">
        <v>225</v>
      </c>
      <c r="T4925" s="186" t="s">
        <v>225</v>
      </c>
      <c r="U4925" s="187" t="s">
        <v>225</v>
      </c>
      <c r="V4925" s="188" t="str" cm="1">
        <f t="array" ref="V4925">IF(SUM(LEN(A4925:U4925))=0,"",IF(OR(OR(ISBLANK(E4925),SUM(LEN(B4925),LEN(C4925))=0),AND(NOT(D4925="Unknown"),ISBLANK(I4925)),AND(NOT(N4925="Unknown"),ISBLANK(Q4925))),"Missing Information", INDEX(Table15[Entire Service Line Classification], MATCH(SUMIFS(Table15[Unique ID],Table15[System-Owned Portion],D4925,Table15[If Material Anything Other than "Lead" in Column E,Was Material Ever Previously Lead?],F4925,Table15[Customer-Owned Portion],N4925),Table15[Unique ID],0),0)))</f>
        <v>Non-lead</v>
      </c>
      <c r="W4925" s="189"/>
    </row>
    <row r="4926" spans="1:23" s="190" customFormat="1" ht="56.25" x14ac:dyDescent="0.25">
      <c r="A4926" s="180" t="s">
        <v>225</v>
      </c>
      <c r="B4926" s="181" t="s">
        <v>8568</v>
      </c>
      <c r="C4926" s="182" t="s">
        <v>225</v>
      </c>
      <c r="D4926" s="183" t="s">
        <v>36</v>
      </c>
      <c r="E4926" s="181" t="s">
        <v>35</v>
      </c>
      <c r="F4926" s="183" t="s">
        <v>35</v>
      </c>
      <c r="G4926" s="181" t="s">
        <v>7347</v>
      </c>
      <c r="H4926" s="184" t="s">
        <v>7090</v>
      </c>
      <c r="I4926" s="185" t="s">
        <v>190</v>
      </c>
      <c r="J4926" s="181" t="s">
        <v>35</v>
      </c>
      <c r="K4926" s="181" t="s">
        <v>225</v>
      </c>
      <c r="L4926" s="186" t="s">
        <v>225</v>
      </c>
      <c r="M4926" s="187" t="s">
        <v>225</v>
      </c>
      <c r="N4926" s="183" t="s">
        <v>36</v>
      </c>
      <c r="O4926" s="181" t="s">
        <v>7347</v>
      </c>
      <c r="P4926" s="184" t="s">
        <v>7090</v>
      </c>
      <c r="Q4926" s="185" t="s">
        <v>190</v>
      </c>
      <c r="R4926" s="181" t="s">
        <v>35</v>
      </c>
      <c r="S4926" s="181" t="s">
        <v>225</v>
      </c>
      <c r="T4926" s="186" t="s">
        <v>225</v>
      </c>
      <c r="U4926" s="187" t="s">
        <v>225</v>
      </c>
      <c r="V4926" s="188" t="str" cm="1">
        <f t="array" ref="V4926">IF(SUM(LEN(A4926:U4926))=0,"",IF(OR(OR(ISBLANK(E4926),SUM(LEN(B4926),LEN(C4926))=0),AND(NOT(D4926="Unknown"),ISBLANK(I4926)),AND(NOT(N4926="Unknown"),ISBLANK(Q4926))),"Missing Information", INDEX(Table15[Entire Service Line Classification], MATCH(SUMIFS(Table15[Unique ID],Table15[System-Owned Portion],D4926,Table15[If Material Anything Other than "Lead" in Column E,Was Material Ever Previously Lead?],F4926,Table15[Customer-Owned Portion],N4926),Table15[Unique ID],0),0)))</f>
        <v>Non-lead</v>
      </c>
      <c r="W4926" s="189"/>
    </row>
    <row r="4927" spans="1:23" s="190" customFormat="1" ht="56.25" x14ac:dyDescent="0.25">
      <c r="A4927" s="180" t="s">
        <v>225</v>
      </c>
      <c r="B4927" s="181" t="s">
        <v>8569</v>
      </c>
      <c r="C4927" s="182" t="s">
        <v>225</v>
      </c>
      <c r="D4927" s="183" t="s">
        <v>36</v>
      </c>
      <c r="E4927" s="181" t="s">
        <v>35</v>
      </c>
      <c r="F4927" s="183" t="s">
        <v>35</v>
      </c>
      <c r="G4927" s="181" t="s">
        <v>7347</v>
      </c>
      <c r="H4927" s="184" t="s">
        <v>7090</v>
      </c>
      <c r="I4927" s="185" t="s">
        <v>190</v>
      </c>
      <c r="J4927" s="181" t="s">
        <v>35</v>
      </c>
      <c r="K4927" s="181" t="s">
        <v>225</v>
      </c>
      <c r="L4927" s="186" t="s">
        <v>225</v>
      </c>
      <c r="M4927" s="187" t="s">
        <v>225</v>
      </c>
      <c r="N4927" s="183" t="s">
        <v>36</v>
      </c>
      <c r="O4927" s="181" t="s">
        <v>7347</v>
      </c>
      <c r="P4927" s="184" t="s">
        <v>7090</v>
      </c>
      <c r="Q4927" s="185" t="s">
        <v>190</v>
      </c>
      <c r="R4927" s="181" t="s">
        <v>35</v>
      </c>
      <c r="S4927" s="181" t="s">
        <v>225</v>
      </c>
      <c r="T4927" s="186" t="s">
        <v>225</v>
      </c>
      <c r="U4927" s="187" t="s">
        <v>225</v>
      </c>
      <c r="V4927" s="188" t="str" cm="1">
        <f t="array" ref="V4927">IF(SUM(LEN(A4927:U4927))=0,"",IF(OR(OR(ISBLANK(E4927),SUM(LEN(B4927),LEN(C4927))=0),AND(NOT(D4927="Unknown"),ISBLANK(I4927)),AND(NOT(N4927="Unknown"),ISBLANK(Q4927))),"Missing Information", INDEX(Table15[Entire Service Line Classification], MATCH(SUMIFS(Table15[Unique ID],Table15[System-Owned Portion],D4927,Table15[If Material Anything Other than "Lead" in Column E,Was Material Ever Previously Lead?],F4927,Table15[Customer-Owned Portion],N4927),Table15[Unique ID],0),0)))</f>
        <v>Non-lead</v>
      </c>
      <c r="W4927" s="189"/>
    </row>
    <row r="4928" spans="1:23" s="190" customFormat="1" ht="56.25" x14ac:dyDescent="0.25">
      <c r="A4928" s="180" t="s">
        <v>225</v>
      </c>
      <c r="B4928" s="181" t="s">
        <v>8570</v>
      </c>
      <c r="C4928" s="182" t="s">
        <v>225</v>
      </c>
      <c r="D4928" s="183" t="s">
        <v>36</v>
      </c>
      <c r="E4928" s="181" t="s">
        <v>35</v>
      </c>
      <c r="F4928" s="183" t="s">
        <v>35</v>
      </c>
      <c r="G4928" s="181" t="s">
        <v>7347</v>
      </c>
      <c r="H4928" s="184" t="s">
        <v>7090</v>
      </c>
      <c r="I4928" s="185" t="s">
        <v>190</v>
      </c>
      <c r="J4928" s="181" t="s">
        <v>35</v>
      </c>
      <c r="K4928" s="181" t="s">
        <v>225</v>
      </c>
      <c r="L4928" s="186" t="s">
        <v>225</v>
      </c>
      <c r="M4928" s="187" t="s">
        <v>225</v>
      </c>
      <c r="N4928" s="183" t="s">
        <v>36</v>
      </c>
      <c r="O4928" s="181" t="s">
        <v>7347</v>
      </c>
      <c r="P4928" s="184" t="s">
        <v>7090</v>
      </c>
      <c r="Q4928" s="185" t="s">
        <v>190</v>
      </c>
      <c r="R4928" s="181" t="s">
        <v>35</v>
      </c>
      <c r="S4928" s="181" t="s">
        <v>225</v>
      </c>
      <c r="T4928" s="186" t="s">
        <v>225</v>
      </c>
      <c r="U4928" s="187" t="s">
        <v>225</v>
      </c>
      <c r="V4928" s="188" t="str" cm="1">
        <f t="array" ref="V4928">IF(SUM(LEN(A4928:U4928))=0,"",IF(OR(OR(ISBLANK(E4928),SUM(LEN(B4928),LEN(C4928))=0),AND(NOT(D4928="Unknown"),ISBLANK(I4928)),AND(NOT(N4928="Unknown"),ISBLANK(Q4928))),"Missing Information", INDEX(Table15[Entire Service Line Classification], MATCH(SUMIFS(Table15[Unique ID],Table15[System-Owned Portion],D4928,Table15[If Material Anything Other than "Lead" in Column E,Was Material Ever Previously Lead?],F4928,Table15[Customer-Owned Portion],N4928),Table15[Unique ID],0),0)))</f>
        <v>Non-lead</v>
      </c>
      <c r="W4928" s="189"/>
    </row>
    <row r="4929" spans="1:23" s="190" customFormat="1" ht="56.25" x14ac:dyDescent="0.25">
      <c r="A4929" s="180" t="s">
        <v>225</v>
      </c>
      <c r="B4929" s="181" t="s">
        <v>8571</v>
      </c>
      <c r="C4929" s="182" t="s">
        <v>225</v>
      </c>
      <c r="D4929" s="183" t="s">
        <v>36</v>
      </c>
      <c r="E4929" s="181" t="s">
        <v>35</v>
      </c>
      <c r="F4929" s="183" t="s">
        <v>35</v>
      </c>
      <c r="G4929" s="181" t="s">
        <v>7347</v>
      </c>
      <c r="H4929" s="184" t="s">
        <v>7090</v>
      </c>
      <c r="I4929" s="185" t="s">
        <v>190</v>
      </c>
      <c r="J4929" s="181" t="s">
        <v>35</v>
      </c>
      <c r="K4929" s="181" t="s">
        <v>225</v>
      </c>
      <c r="L4929" s="186" t="s">
        <v>225</v>
      </c>
      <c r="M4929" s="187" t="s">
        <v>225</v>
      </c>
      <c r="N4929" s="183" t="s">
        <v>36</v>
      </c>
      <c r="O4929" s="181" t="s">
        <v>7347</v>
      </c>
      <c r="P4929" s="184" t="s">
        <v>7090</v>
      </c>
      <c r="Q4929" s="185" t="s">
        <v>190</v>
      </c>
      <c r="R4929" s="181" t="s">
        <v>35</v>
      </c>
      <c r="S4929" s="181" t="s">
        <v>225</v>
      </c>
      <c r="T4929" s="186" t="s">
        <v>225</v>
      </c>
      <c r="U4929" s="187" t="s">
        <v>225</v>
      </c>
      <c r="V4929" s="188" t="str" cm="1">
        <f t="array" ref="V4929">IF(SUM(LEN(A4929:U4929))=0,"",IF(OR(OR(ISBLANK(E4929),SUM(LEN(B4929),LEN(C4929))=0),AND(NOT(D4929="Unknown"),ISBLANK(I4929)),AND(NOT(N4929="Unknown"),ISBLANK(Q4929))),"Missing Information", INDEX(Table15[Entire Service Line Classification], MATCH(SUMIFS(Table15[Unique ID],Table15[System-Owned Portion],D4929,Table15[If Material Anything Other than "Lead" in Column E,Was Material Ever Previously Lead?],F4929,Table15[Customer-Owned Portion],N4929),Table15[Unique ID],0),0)))</f>
        <v>Non-lead</v>
      </c>
      <c r="W4929" s="189"/>
    </row>
    <row r="4930" spans="1:23" s="190" customFormat="1" ht="56.25" x14ac:dyDescent="0.25">
      <c r="A4930" s="180" t="s">
        <v>225</v>
      </c>
      <c r="B4930" s="181" t="s">
        <v>8572</v>
      </c>
      <c r="C4930" s="182" t="s">
        <v>225</v>
      </c>
      <c r="D4930" s="183" t="s">
        <v>36</v>
      </c>
      <c r="E4930" s="181" t="s">
        <v>35</v>
      </c>
      <c r="F4930" s="183" t="s">
        <v>35</v>
      </c>
      <c r="G4930" s="181" t="s">
        <v>7347</v>
      </c>
      <c r="H4930" s="184" t="s">
        <v>7090</v>
      </c>
      <c r="I4930" s="185" t="s">
        <v>190</v>
      </c>
      <c r="J4930" s="181" t="s">
        <v>35</v>
      </c>
      <c r="K4930" s="181" t="s">
        <v>225</v>
      </c>
      <c r="L4930" s="186" t="s">
        <v>225</v>
      </c>
      <c r="M4930" s="187" t="s">
        <v>225</v>
      </c>
      <c r="N4930" s="183" t="s">
        <v>36</v>
      </c>
      <c r="O4930" s="181" t="s">
        <v>7347</v>
      </c>
      <c r="P4930" s="184" t="s">
        <v>7090</v>
      </c>
      <c r="Q4930" s="185" t="s">
        <v>190</v>
      </c>
      <c r="R4930" s="181" t="s">
        <v>35</v>
      </c>
      <c r="S4930" s="181" t="s">
        <v>225</v>
      </c>
      <c r="T4930" s="186" t="s">
        <v>225</v>
      </c>
      <c r="U4930" s="187" t="s">
        <v>225</v>
      </c>
      <c r="V4930" s="188" t="str" cm="1">
        <f t="array" ref="V4930">IF(SUM(LEN(A4930:U4930))=0,"",IF(OR(OR(ISBLANK(E4930),SUM(LEN(B4930),LEN(C4930))=0),AND(NOT(D4930="Unknown"),ISBLANK(I4930)),AND(NOT(N4930="Unknown"),ISBLANK(Q4930))),"Missing Information", INDEX(Table15[Entire Service Line Classification], MATCH(SUMIFS(Table15[Unique ID],Table15[System-Owned Portion],D4930,Table15[If Material Anything Other than "Lead" in Column E,Was Material Ever Previously Lead?],F4930,Table15[Customer-Owned Portion],N4930),Table15[Unique ID],0),0)))</f>
        <v>Non-lead</v>
      </c>
      <c r="W4930" s="189"/>
    </row>
    <row r="4931" spans="1:23" s="190" customFormat="1" ht="56.25" x14ac:dyDescent="0.25">
      <c r="A4931" s="180" t="s">
        <v>225</v>
      </c>
      <c r="B4931" s="181" t="s">
        <v>8573</v>
      </c>
      <c r="C4931" s="182" t="s">
        <v>225</v>
      </c>
      <c r="D4931" s="183" t="s">
        <v>36</v>
      </c>
      <c r="E4931" s="181" t="s">
        <v>35</v>
      </c>
      <c r="F4931" s="183" t="s">
        <v>35</v>
      </c>
      <c r="G4931" s="181" t="s">
        <v>7347</v>
      </c>
      <c r="H4931" s="184" t="s">
        <v>7090</v>
      </c>
      <c r="I4931" s="185" t="s">
        <v>190</v>
      </c>
      <c r="J4931" s="181" t="s">
        <v>35</v>
      </c>
      <c r="K4931" s="181" t="s">
        <v>225</v>
      </c>
      <c r="L4931" s="186" t="s">
        <v>225</v>
      </c>
      <c r="M4931" s="187" t="s">
        <v>225</v>
      </c>
      <c r="N4931" s="183" t="s">
        <v>36</v>
      </c>
      <c r="O4931" s="181" t="s">
        <v>7347</v>
      </c>
      <c r="P4931" s="184" t="s">
        <v>7090</v>
      </c>
      <c r="Q4931" s="185" t="s">
        <v>190</v>
      </c>
      <c r="R4931" s="181" t="s">
        <v>35</v>
      </c>
      <c r="S4931" s="181" t="s">
        <v>225</v>
      </c>
      <c r="T4931" s="186" t="s">
        <v>225</v>
      </c>
      <c r="U4931" s="187" t="s">
        <v>225</v>
      </c>
      <c r="V4931" s="188" t="str" cm="1">
        <f t="array" ref="V4931">IF(SUM(LEN(A4931:U4931))=0,"",IF(OR(OR(ISBLANK(E4931),SUM(LEN(B4931),LEN(C4931))=0),AND(NOT(D4931="Unknown"),ISBLANK(I4931)),AND(NOT(N4931="Unknown"),ISBLANK(Q4931))),"Missing Information", INDEX(Table15[Entire Service Line Classification], MATCH(SUMIFS(Table15[Unique ID],Table15[System-Owned Portion],D4931,Table15[If Material Anything Other than "Lead" in Column E,Was Material Ever Previously Lead?],F4931,Table15[Customer-Owned Portion],N4931),Table15[Unique ID],0),0)))</f>
        <v>Non-lead</v>
      </c>
      <c r="W4931" s="189"/>
    </row>
    <row r="4932" spans="1:23" s="190" customFormat="1" ht="56.25" x14ac:dyDescent="0.25">
      <c r="A4932" s="180" t="s">
        <v>225</v>
      </c>
      <c r="B4932" s="181" t="s">
        <v>8574</v>
      </c>
      <c r="C4932" s="182" t="s">
        <v>225</v>
      </c>
      <c r="D4932" s="183" t="s">
        <v>36</v>
      </c>
      <c r="E4932" s="181" t="s">
        <v>35</v>
      </c>
      <c r="F4932" s="183" t="s">
        <v>35</v>
      </c>
      <c r="G4932" s="181" t="s">
        <v>7347</v>
      </c>
      <c r="H4932" s="184" t="s">
        <v>7090</v>
      </c>
      <c r="I4932" s="185" t="s">
        <v>190</v>
      </c>
      <c r="J4932" s="181" t="s">
        <v>35</v>
      </c>
      <c r="K4932" s="181" t="s">
        <v>225</v>
      </c>
      <c r="L4932" s="186" t="s">
        <v>225</v>
      </c>
      <c r="M4932" s="187" t="s">
        <v>225</v>
      </c>
      <c r="N4932" s="183" t="s">
        <v>36</v>
      </c>
      <c r="O4932" s="181" t="s">
        <v>7347</v>
      </c>
      <c r="P4932" s="184" t="s">
        <v>7090</v>
      </c>
      <c r="Q4932" s="185" t="s">
        <v>190</v>
      </c>
      <c r="R4932" s="181" t="s">
        <v>35</v>
      </c>
      <c r="S4932" s="181" t="s">
        <v>225</v>
      </c>
      <c r="T4932" s="186" t="s">
        <v>225</v>
      </c>
      <c r="U4932" s="187" t="s">
        <v>225</v>
      </c>
      <c r="V4932" s="188" t="str" cm="1">
        <f t="array" ref="V4932">IF(SUM(LEN(A4932:U4932))=0,"",IF(OR(OR(ISBLANK(E4932),SUM(LEN(B4932),LEN(C4932))=0),AND(NOT(D4932="Unknown"),ISBLANK(I4932)),AND(NOT(N4932="Unknown"),ISBLANK(Q4932))),"Missing Information", INDEX(Table15[Entire Service Line Classification], MATCH(SUMIFS(Table15[Unique ID],Table15[System-Owned Portion],D4932,Table15[If Material Anything Other than "Lead" in Column E,Was Material Ever Previously Lead?],F4932,Table15[Customer-Owned Portion],N4932),Table15[Unique ID],0),0)))</f>
        <v>Non-lead</v>
      </c>
      <c r="W4932" s="189"/>
    </row>
    <row r="4933" spans="1:23" s="190" customFormat="1" ht="56.25" x14ac:dyDescent="0.25">
      <c r="A4933" s="180" t="s">
        <v>225</v>
      </c>
      <c r="B4933" s="181" t="s">
        <v>8575</v>
      </c>
      <c r="C4933" s="182" t="s">
        <v>225</v>
      </c>
      <c r="D4933" s="183" t="s">
        <v>36</v>
      </c>
      <c r="E4933" s="181" t="s">
        <v>35</v>
      </c>
      <c r="F4933" s="183" t="s">
        <v>35</v>
      </c>
      <c r="G4933" s="181" t="s">
        <v>7603</v>
      </c>
      <c r="H4933" s="184" t="s">
        <v>7090</v>
      </c>
      <c r="I4933" s="185" t="s">
        <v>190</v>
      </c>
      <c r="J4933" s="181" t="s">
        <v>35</v>
      </c>
      <c r="K4933" s="181" t="s">
        <v>225</v>
      </c>
      <c r="L4933" s="186" t="s">
        <v>225</v>
      </c>
      <c r="M4933" s="187" t="s">
        <v>225</v>
      </c>
      <c r="N4933" s="183" t="s">
        <v>36</v>
      </c>
      <c r="O4933" s="181" t="s">
        <v>7603</v>
      </c>
      <c r="P4933" s="184" t="s">
        <v>7090</v>
      </c>
      <c r="Q4933" s="185" t="s">
        <v>190</v>
      </c>
      <c r="R4933" s="181" t="s">
        <v>35</v>
      </c>
      <c r="S4933" s="181" t="s">
        <v>225</v>
      </c>
      <c r="T4933" s="186" t="s">
        <v>225</v>
      </c>
      <c r="U4933" s="187" t="s">
        <v>225</v>
      </c>
      <c r="V4933" s="188" t="str" cm="1">
        <f t="array" ref="V4933">IF(SUM(LEN(A4933:U4933))=0,"",IF(OR(OR(ISBLANK(E4933),SUM(LEN(B4933),LEN(C4933))=0),AND(NOT(D4933="Unknown"),ISBLANK(I4933)),AND(NOT(N4933="Unknown"),ISBLANK(Q4933))),"Missing Information", INDEX(Table15[Entire Service Line Classification], MATCH(SUMIFS(Table15[Unique ID],Table15[System-Owned Portion],D4933,Table15[If Material Anything Other than "Lead" in Column E,Was Material Ever Previously Lead?],F4933,Table15[Customer-Owned Portion],N4933),Table15[Unique ID],0),0)))</f>
        <v>Non-lead</v>
      </c>
      <c r="W4933" s="189"/>
    </row>
    <row r="4934" spans="1:23" s="190" customFormat="1" ht="56.25" x14ac:dyDescent="0.25">
      <c r="A4934" s="180" t="s">
        <v>225</v>
      </c>
      <c r="B4934" s="181" t="s">
        <v>8576</v>
      </c>
      <c r="C4934" s="182" t="s">
        <v>225</v>
      </c>
      <c r="D4934" s="183" t="s">
        <v>36</v>
      </c>
      <c r="E4934" s="181" t="s">
        <v>35</v>
      </c>
      <c r="F4934" s="183" t="s">
        <v>35</v>
      </c>
      <c r="G4934" s="181" t="s">
        <v>7347</v>
      </c>
      <c r="H4934" s="184" t="s">
        <v>7090</v>
      </c>
      <c r="I4934" s="185" t="s">
        <v>190</v>
      </c>
      <c r="J4934" s="181" t="s">
        <v>35</v>
      </c>
      <c r="K4934" s="181" t="s">
        <v>225</v>
      </c>
      <c r="L4934" s="186" t="s">
        <v>225</v>
      </c>
      <c r="M4934" s="187" t="s">
        <v>225</v>
      </c>
      <c r="N4934" s="183" t="s">
        <v>36</v>
      </c>
      <c r="O4934" s="181" t="s">
        <v>7347</v>
      </c>
      <c r="P4934" s="184" t="s">
        <v>7090</v>
      </c>
      <c r="Q4934" s="185" t="s">
        <v>190</v>
      </c>
      <c r="R4934" s="181" t="s">
        <v>35</v>
      </c>
      <c r="S4934" s="181" t="s">
        <v>225</v>
      </c>
      <c r="T4934" s="186" t="s">
        <v>225</v>
      </c>
      <c r="U4934" s="187" t="s">
        <v>225</v>
      </c>
      <c r="V4934" s="188" t="str" cm="1">
        <f t="array" ref="V4934">IF(SUM(LEN(A4934:U4934))=0,"",IF(OR(OR(ISBLANK(E4934),SUM(LEN(B4934),LEN(C4934))=0),AND(NOT(D4934="Unknown"),ISBLANK(I4934)),AND(NOT(N4934="Unknown"),ISBLANK(Q4934))),"Missing Information", INDEX(Table15[Entire Service Line Classification], MATCH(SUMIFS(Table15[Unique ID],Table15[System-Owned Portion],D4934,Table15[If Material Anything Other than "Lead" in Column E,Was Material Ever Previously Lead?],F4934,Table15[Customer-Owned Portion],N4934),Table15[Unique ID],0),0)))</f>
        <v>Non-lead</v>
      </c>
      <c r="W4934" s="189"/>
    </row>
    <row r="4935" spans="1:23" s="190" customFormat="1" ht="56.25" x14ac:dyDescent="0.25">
      <c r="A4935" s="180" t="s">
        <v>225</v>
      </c>
      <c r="B4935" s="181" t="s">
        <v>8577</v>
      </c>
      <c r="C4935" s="182" t="s">
        <v>225</v>
      </c>
      <c r="D4935" s="183" t="s">
        <v>36</v>
      </c>
      <c r="E4935" s="181" t="s">
        <v>35</v>
      </c>
      <c r="F4935" s="183" t="s">
        <v>35</v>
      </c>
      <c r="G4935" s="181" t="s">
        <v>7354</v>
      </c>
      <c r="H4935" s="184" t="s">
        <v>7090</v>
      </c>
      <c r="I4935" s="185" t="s">
        <v>190</v>
      </c>
      <c r="J4935" s="181" t="s">
        <v>35</v>
      </c>
      <c r="K4935" s="181" t="s">
        <v>225</v>
      </c>
      <c r="L4935" s="186" t="s">
        <v>225</v>
      </c>
      <c r="M4935" s="187" t="s">
        <v>225</v>
      </c>
      <c r="N4935" s="183" t="s">
        <v>36</v>
      </c>
      <c r="O4935" s="181" t="s">
        <v>7354</v>
      </c>
      <c r="P4935" s="184" t="s">
        <v>7090</v>
      </c>
      <c r="Q4935" s="185" t="s">
        <v>190</v>
      </c>
      <c r="R4935" s="181" t="s">
        <v>35</v>
      </c>
      <c r="S4935" s="181" t="s">
        <v>225</v>
      </c>
      <c r="T4935" s="186" t="s">
        <v>225</v>
      </c>
      <c r="U4935" s="187" t="s">
        <v>225</v>
      </c>
      <c r="V4935" s="188" t="str" cm="1">
        <f t="array" ref="V4935">IF(SUM(LEN(A4935:U4935))=0,"",IF(OR(OR(ISBLANK(E4935),SUM(LEN(B4935),LEN(C4935))=0),AND(NOT(D4935="Unknown"),ISBLANK(I4935)),AND(NOT(N4935="Unknown"),ISBLANK(Q4935))),"Missing Information", INDEX(Table15[Entire Service Line Classification], MATCH(SUMIFS(Table15[Unique ID],Table15[System-Owned Portion],D4935,Table15[If Material Anything Other than "Lead" in Column E,Was Material Ever Previously Lead?],F4935,Table15[Customer-Owned Portion],N4935),Table15[Unique ID],0),0)))</f>
        <v>Non-lead</v>
      </c>
      <c r="W4935" s="189"/>
    </row>
    <row r="4936" spans="1:23" s="190" customFormat="1" ht="56.25" x14ac:dyDescent="0.25">
      <c r="A4936" s="180" t="s">
        <v>225</v>
      </c>
      <c r="B4936" s="181" t="s">
        <v>8578</v>
      </c>
      <c r="C4936" s="182" t="s">
        <v>225</v>
      </c>
      <c r="D4936" s="183" t="s">
        <v>36</v>
      </c>
      <c r="E4936" s="181" t="s">
        <v>35</v>
      </c>
      <c r="F4936" s="183" t="s">
        <v>35</v>
      </c>
      <c r="G4936" s="181" t="s">
        <v>7347</v>
      </c>
      <c r="H4936" s="184" t="s">
        <v>7090</v>
      </c>
      <c r="I4936" s="185" t="s">
        <v>190</v>
      </c>
      <c r="J4936" s="181" t="s">
        <v>35</v>
      </c>
      <c r="K4936" s="181" t="s">
        <v>225</v>
      </c>
      <c r="L4936" s="186" t="s">
        <v>225</v>
      </c>
      <c r="M4936" s="187" t="s">
        <v>225</v>
      </c>
      <c r="N4936" s="183" t="s">
        <v>36</v>
      </c>
      <c r="O4936" s="181" t="s">
        <v>7347</v>
      </c>
      <c r="P4936" s="184" t="s">
        <v>7090</v>
      </c>
      <c r="Q4936" s="185" t="s">
        <v>190</v>
      </c>
      <c r="R4936" s="181" t="s">
        <v>35</v>
      </c>
      <c r="S4936" s="181" t="s">
        <v>225</v>
      </c>
      <c r="T4936" s="186" t="s">
        <v>225</v>
      </c>
      <c r="U4936" s="187" t="s">
        <v>225</v>
      </c>
      <c r="V4936" s="188" t="str" cm="1">
        <f t="array" ref="V4936">IF(SUM(LEN(A4936:U4936))=0,"",IF(OR(OR(ISBLANK(E4936),SUM(LEN(B4936),LEN(C4936))=0),AND(NOT(D4936="Unknown"),ISBLANK(I4936)),AND(NOT(N4936="Unknown"),ISBLANK(Q4936))),"Missing Information", INDEX(Table15[Entire Service Line Classification], MATCH(SUMIFS(Table15[Unique ID],Table15[System-Owned Portion],D4936,Table15[If Material Anything Other than "Lead" in Column E,Was Material Ever Previously Lead?],F4936,Table15[Customer-Owned Portion],N4936),Table15[Unique ID],0),0)))</f>
        <v>Non-lead</v>
      </c>
      <c r="W4936" s="189"/>
    </row>
    <row r="4937" spans="1:23" s="190" customFormat="1" ht="56.25" x14ac:dyDescent="0.25">
      <c r="A4937" s="180" t="s">
        <v>225</v>
      </c>
      <c r="B4937" s="181" t="s">
        <v>8579</v>
      </c>
      <c r="C4937" s="182" t="s">
        <v>225</v>
      </c>
      <c r="D4937" s="183" t="s">
        <v>36</v>
      </c>
      <c r="E4937" s="181" t="s">
        <v>35</v>
      </c>
      <c r="F4937" s="183" t="s">
        <v>35</v>
      </c>
      <c r="G4937" s="181" t="s">
        <v>7354</v>
      </c>
      <c r="H4937" s="184" t="s">
        <v>7090</v>
      </c>
      <c r="I4937" s="185" t="s">
        <v>190</v>
      </c>
      <c r="J4937" s="181" t="s">
        <v>35</v>
      </c>
      <c r="K4937" s="181" t="s">
        <v>225</v>
      </c>
      <c r="L4937" s="186" t="s">
        <v>225</v>
      </c>
      <c r="M4937" s="187" t="s">
        <v>225</v>
      </c>
      <c r="N4937" s="183" t="s">
        <v>36</v>
      </c>
      <c r="O4937" s="181" t="s">
        <v>7354</v>
      </c>
      <c r="P4937" s="184" t="s">
        <v>7090</v>
      </c>
      <c r="Q4937" s="185" t="s">
        <v>190</v>
      </c>
      <c r="R4937" s="181" t="s">
        <v>35</v>
      </c>
      <c r="S4937" s="181" t="s">
        <v>225</v>
      </c>
      <c r="T4937" s="186" t="s">
        <v>225</v>
      </c>
      <c r="U4937" s="187" t="s">
        <v>225</v>
      </c>
      <c r="V4937" s="188" t="str" cm="1">
        <f t="array" ref="V4937">IF(SUM(LEN(A4937:U4937))=0,"",IF(OR(OR(ISBLANK(E4937),SUM(LEN(B4937),LEN(C4937))=0),AND(NOT(D4937="Unknown"),ISBLANK(I4937)),AND(NOT(N4937="Unknown"),ISBLANK(Q4937))),"Missing Information", INDEX(Table15[Entire Service Line Classification], MATCH(SUMIFS(Table15[Unique ID],Table15[System-Owned Portion],D4937,Table15[If Material Anything Other than "Lead" in Column E,Was Material Ever Previously Lead?],F4937,Table15[Customer-Owned Portion],N4937),Table15[Unique ID],0),0)))</f>
        <v>Non-lead</v>
      </c>
      <c r="W4937" s="189"/>
    </row>
    <row r="4938" spans="1:23" s="190" customFormat="1" ht="56.25" x14ac:dyDescent="0.25">
      <c r="A4938" s="180" t="s">
        <v>225</v>
      </c>
      <c r="B4938" s="181" t="s">
        <v>8580</v>
      </c>
      <c r="C4938" s="182" t="s">
        <v>225</v>
      </c>
      <c r="D4938" s="183" t="s">
        <v>36</v>
      </c>
      <c r="E4938" s="181" t="s">
        <v>35</v>
      </c>
      <c r="F4938" s="183" t="s">
        <v>35</v>
      </c>
      <c r="G4938" s="181" t="s">
        <v>7347</v>
      </c>
      <c r="H4938" s="184" t="s">
        <v>7090</v>
      </c>
      <c r="I4938" s="185" t="s">
        <v>190</v>
      </c>
      <c r="J4938" s="181" t="s">
        <v>35</v>
      </c>
      <c r="K4938" s="181" t="s">
        <v>225</v>
      </c>
      <c r="L4938" s="186" t="s">
        <v>225</v>
      </c>
      <c r="M4938" s="187" t="s">
        <v>225</v>
      </c>
      <c r="N4938" s="183" t="s">
        <v>36</v>
      </c>
      <c r="O4938" s="181" t="s">
        <v>7347</v>
      </c>
      <c r="P4938" s="184" t="s">
        <v>7090</v>
      </c>
      <c r="Q4938" s="185" t="s">
        <v>190</v>
      </c>
      <c r="R4938" s="181" t="s">
        <v>35</v>
      </c>
      <c r="S4938" s="181" t="s">
        <v>225</v>
      </c>
      <c r="T4938" s="186" t="s">
        <v>225</v>
      </c>
      <c r="U4938" s="187" t="s">
        <v>225</v>
      </c>
      <c r="V4938" s="188" t="str" cm="1">
        <f t="array" ref="V4938">IF(SUM(LEN(A4938:U4938))=0,"",IF(OR(OR(ISBLANK(E4938),SUM(LEN(B4938),LEN(C4938))=0),AND(NOT(D4938="Unknown"),ISBLANK(I4938)),AND(NOT(N4938="Unknown"),ISBLANK(Q4938))),"Missing Information", INDEX(Table15[Entire Service Line Classification], MATCH(SUMIFS(Table15[Unique ID],Table15[System-Owned Portion],D4938,Table15[If Material Anything Other than "Lead" in Column E,Was Material Ever Previously Lead?],F4938,Table15[Customer-Owned Portion],N4938),Table15[Unique ID],0),0)))</f>
        <v>Non-lead</v>
      </c>
      <c r="W4938" s="189"/>
    </row>
    <row r="4939" spans="1:23" s="190" customFormat="1" ht="56.25" x14ac:dyDescent="0.25">
      <c r="A4939" s="180" t="s">
        <v>225</v>
      </c>
      <c r="B4939" s="181" t="s">
        <v>8581</v>
      </c>
      <c r="C4939" s="182" t="s">
        <v>225</v>
      </c>
      <c r="D4939" s="183" t="s">
        <v>36</v>
      </c>
      <c r="E4939" s="181" t="s">
        <v>35</v>
      </c>
      <c r="F4939" s="183" t="s">
        <v>35</v>
      </c>
      <c r="G4939" s="181" t="s">
        <v>7354</v>
      </c>
      <c r="H4939" s="184" t="s">
        <v>7090</v>
      </c>
      <c r="I4939" s="185" t="s">
        <v>190</v>
      </c>
      <c r="J4939" s="181" t="s">
        <v>35</v>
      </c>
      <c r="K4939" s="181" t="s">
        <v>225</v>
      </c>
      <c r="L4939" s="186" t="s">
        <v>225</v>
      </c>
      <c r="M4939" s="187" t="s">
        <v>225</v>
      </c>
      <c r="N4939" s="183" t="s">
        <v>36</v>
      </c>
      <c r="O4939" s="181" t="s">
        <v>7354</v>
      </c>
      <c r="P4939" s="184" t="s">
        <v>7090</v>
      </c>
      <c r="Q4939" s="185" t="s">
        <v>190</v>
      </c>
      <c r="R4939" s="181" t="s">
        <v>35</v>
      </c>
      <c r="S4939" s="181" t="s">
        <v>225</v>
      </c>
      <c r="T4939" s="186" t="s">
        <v>225</v>
      </c>
      <c r="U4939" s="187" t="s">
        <v>225</v>
      </c>
      <c r="V4939" s="188" t="str" cm="1">
        <f t="array" ref="V4939">IF(SUM(LEN(A4939:U4939))=0,"",IF(OR(OR(ISBLANK(E4939),SUM(LEN(B4939),LEN(C4939))=0),AND(NOT(D4939="Unknown"),ISBLANK(I4939)),AND(NOT(N4939="Unknown"),ISBLANK(Q4939))),"Missing Information", INDEX(Table15[Entire Service Line Classification], MATCH(SUMIFS(Table15[Unique ID],Table15[System-Owned Portion],D4939,Table15[If Material Anything Other than "Lead" in Column E,Was Material Ever Previously Lead?],F4939,Table15[Customer-Owned Portion],N4939),Table15[Unique ID],0),0)))</f>
        <v>Non-lead</v>
      </c>
      <c r="W4939" s="189"/>
    </row>
    <row r="4940" spans="1:23" s="190" customFormat="1" ht="56.25" x14ac:dyDescent="0.25">
      <c r="A4940" s="180" t="s">
        <v>225</v>
      </c>
      <c r="B4940" s="181" t="s">
        <v>8582</v>
      </c>
      <c r="C4940" s="182" t="s">
        <v>225</v>
      </c>
      <c r="D4940" s="183" t="s">
        <v>36</v>
      </c>
      <c r="E4940" s="181" t="s">
        <v>35</v>
      </c>
      <c r="F4940" s="183" t="s">
        <v>35</v>
      </c>
      <c r="G4940" s="181" t="s">
        <v>7350</v>
      </c>
      <c r="H4940" s="184" t="s">
        <v>7250</v>
      </c>
      <c r="I4940" s="185" t="s">
        <v>190</v>
      </c>
      <c r="J4940" s="181" t="s">
        <v>35</v>
      </c>
      <c r="K4940" s="181" t="s">
        <v>225</v>
      </c>
      <c r="L4940" s="186" t="s">
        <v>225</v>
      </c>
      <c r="M4940" s="187" t="s">
        <v>225</v>
      </c>
      <c r="N4940" s="183" t="s">
        <v>36</v>
      </c>
      <c r="O4940" s="181" t="s">
        <v>7350</v>
      </c>
      <c r="P4940" s="184" t="s">
        <v>7250</v>
      </c>
      <c r="Q4940" s="185" t="s">
        <v>190</v>
      </c>
      <c r="R4940" s="181" t="s">
        <v>35</v>
      </c>
      <c r="S4940" s="181" t="s">
        <v>225</v>
      </c>
      <c r="T4940" s="186" t="s">
        <v>225</v>
      </c>
      <c r="U4940" s="187" t="s">
        <v>225</v>
      </c>
      <c r="V4940" s="188" t="str" cm="1">
        <f t="array" ref="V4940">IF(SUM(LEN(A4940:U4940))=0,"",IF(OR(OR(ISBLANK(E4940),SUM(LEN(B4940),LEN(C4940))=0),AND(NOT(D4940="Unknown"),ISBLANK(I4940)),AND(NOT(N4940="Unknown"),ISBLANK(Q4940))),"Missing Information", INDEX(Table15[Entire Service Line Classification], MATCH(SUMIFS(Table15[Unique ID],Table15[System-Owned Portion],D4940,Table15[If Material Anything Other than "Lead" in Column E,Was Material Ever Previously Lead?],F4940,Table15[Customer-Owned Portion],N4940),Table15[Unique ID],0),0)))</f>
        <v>Non-lead</v>
      </c>
      <c r="W4940" s="189"/>
    </row>
    <row r="4941" spans="1:23" s="190" customFormat="1" ht="56.25" x14ac:dyDescent="0.25">
      <c r="A4941" s="180" t="s">
        <v>225</v>
      </c>
      <c r="B4941" s="181" t="s">
        <v>8582</v>
      </c>
      <c r="C4941" s="182" t="s">
        <v>225</v>
      </c>
      <c r="D4941" s="183" t="s">
        <v>36</v>
      </c>
      <c r="E4941" s="181" t="s">
        <v>35</v>
      </c>
      <c r="F4941" s="183" t="s">
        <v>35</v>
      </c>
      <c r="G4941" s="181" t="s">
        <v>7350</v>
      </c>
      <c r="H4941" s="184" t="s">
        <v>7121</v>
      </c>
      <c r="I4941" s="185" t="s">
        <v>190</v>
      </c>
      <c r="J4941" s="181" t="s">
        <v>35</v>
      </c>
      <c r="K4941" s="181" t="s">
        <v>225</v>
      </c>
      <c r="L4941" s="186" t="s">
        <v>225</v>
      </c>
      <c r="M4941" s="187" t="s">
        <v>225</v>
      </c>
      <c r="N4941" s="183" t="s">
        <v>36</v>
      </c>
      <c r="O4941" s="181" t="s">
        <v>7350</v>
      </c>
      <c r="P4941" s="184" t="s">
        <v>7121</v>
      </c>
      <c r="Q4941" s="185" t="s">
        <v>190</v>
      </c>
      <c r="R4941" s="181" t="s">
        <v>35</v>
      </c>
      <c r="S4941" s="181" t="s">
        <v>225</v>
      </c>
      <c r="T4941" s="186" t="s">
        <v>225</v>
      </c>
      <c r="U4941" s="187" t="s">
        <v>225</v>
      </c>
      <c r="V4941" s="188" t="str" cm="1">
        <f t="array" ref="V4941">IF(SUM(LEN(A4941:U4941))=0,"",IF(OR(OR(ISBLANK(E4941),SUM(LEN(B4941),LEN(C4941))=0),AND(NOT(D4941="Unknown"),ISBLANK(I4941)),AND(NOT(N4941="Unknown"),ISBLANK(Q4941))),"Missing Information", INDEX(Table15[Entire Service Line Classification], MATCH(SUMIFS(Table15[Unique ID],Table15[System-Owned Portion],D4941,Table15[If Material Anything Other than "Lead" in Column E,Was Material Ever Previously Lead?],F4941,Table15[Customer-Owned Portion],N4941),Table15[Unique ID],0),0)))</f>
        <v>Non-lead</v>
      </c>
      <c r="W4941" s="189"/>
    </row>
    <row r="4942" spans="1:23" s="190" customFormat="1" ht="56.25" x14ac:dyDescent="0.25">
      <c r="A4942" s="180" t="s">
        <v>225</v>
      </c>
      <c r="B4942" s="181" t="s">
        <v>8583</v>
      </c>
      <c r="C4942" s="182" t="s">
        <v>225</v>
      </c>
      <c r="D4942" s="183" t="s">
        <v>36</v>
      </c>
      <c r="E4942" s="181" t="s">
        <v>35</v>
      </c>
      <c r="F4942" s="183" t="s">
        <v>35</v>
      </c>
      <c r="G4942" s="181" t="s">
        <v>7400</v>
      </c>
      <c r="H4942" s="184" t="s">
        <v>7090</v>
      </c>
      <c r="I4942" s="185" t="s">
        <v>190</v>
      </c>
      <c r="J4942" s="181" t="s">
        <v>35</v>
      </c>
      <c r="K4942" s="181" t="s">
        <v>225</v>
      </c>
      <c r="L4942" s="186" t="s">
        <v>225</v>
      </c>
      <c r="M4942" s="187" t="s">
        <v>225</v>
      </c>
      <c r="N4942" s="183" t="s">
        <v>36</v>
      </c>
      <c r="O4942" s="181" t="s">
        <v>7400</v>
      </c>
      <c r="P4942" s="184" t="s">
        <v>7090</v>
      </c>
      <c r="Q4942" s="185" t="s">
        <v>190</v>
      </c>
      <c r="R4942" s="181" t="s">
        <v>35</v>
      </c>
      <c r="S4942" s="181" t="s">
        <v>225</v>
      </c>
      <c r="T4942" s="186" t="s">
        <v>225</v>
      </c>
      <c r="U4942" s="187" t="s">
        <v>225</v>
      </c>
      <c r="V4942" s="188" t="str" cm="1">
        <f t="array" ref="V4942">IF(SUM(LEN(A4942:U4942))=0,"",IF(OR(OR(ISBLANK(E4942),SUM(LEN(B4942),LEN(C4942))=0),AND(NOT(D4942="Unknown"),ISBLANK(I4942)),AND(NOT(N4942="Unknown"),ISBLANK(Q4942))),"Missing Information", INDEX(Table15[Entire Service Line Classification], MATCH(SUMIFS(Table15[Unique ID],Table15[System-Owned Portion],D4942,Table15[If Material Anything Other than "Lead" in Column E,Was Material Ever Previously Lead?],F4942,Table15[Customer-Owned Portion],N4942),Table15[Unique ID],0),0)))</f>
        <v>Non-lead</v>
      </c>
      <c r="W4942" s="189"/>
    </row>
    <row r="4943" spans="1:23" s="190" customFormat="1" ht="56.25" x14ac:dyDescent="0.25">
      <c r="A4943" s="180" t="s">
        <v>225</v>
      </c>
      <c r="B4943" s="181" t="s">
        <v>8584</v>
      </c>
      <c r="C4943" s="182" t="s">
        <v>225</v>
      </c>
      <c r="D4943" s="183" t="s">
        <v>36</v>
      </c>
      <c r="E4943" s="181" t="s">
        <v>35</v>
      </c>
      <c r="F4943" s="183" t="s">
        <v>35</v>
      </c>
      <c r="G4943" s="181" t="s">
        <v>7347</v>
      </c>
      <c r="H4943" s="184" t="s">
        <v>7090</v>
      </c>
      <c r="I4943" s="185" t="s">
        <v>190</v>
      </c>
      <c r="J4943" s="181" t="s">
        <v>35</v>
      </c>
      <c r="K4943" s="181" t="s">
        <v>225</v>
      </c>
      <c r="L4943" s="186" t="s">
        <v>225</v>
      </c>
      <c r="M4943" s="187" t="s">
        <v>225</v>
      </c>
      <c r="N4943" s="183" t="s">
        <v>36</v>
      </c>
      <c r="O4943" s="181" t="s">
        <v>7347</v>
      </c>
      <c r="P4943" s="184" t="s">
        <v>7090</v>
      </c>
      <c r="Q4943" s="185" t="s">
        <v>190</v>
      </c>
      <c r="R4943" s="181" t="s">
        <v>35</v>
      </c>
      <c r="S4943" s="181" t="s">
        <v>225</v>
      </c>
      <c r="T4943" s="186" t="s">
        <v>225</v>
      </c>
      <c r="U4943" s="187" t="s">
        <v>225</v>
      </c>
      <c r="V4943" s="188" t="str" cm="1">
        <f t="array" ref="V4943">IF(SUM(LEN(A4943:U4943))=0,"",IF(OR(OR(ISBLANK(E4943),SUM(LEN(B4943),LEN(C4943))=0),AND(NOT(D4943="Unknown"),ISBLANK(I4943)),AND(NOT(N4943="Unknown"),ISBLANK(Q4943))),"Missing Information", INDEX(Table15[Entire Service Line Classification], MATCH(SUMIFS(Table15[Unique ID],Table15[System-Owned Portion],D4943,Table15[If Material Anything Other than "Lead" in Column E,Was Material Ever Previously Lead?],F4943,Table15[Customer-Owned Portion],N4943),Table15[Unique ID],0),0)))</f>
        <v>Non-lead</v>
      </c>
      <c r="W4943" s="189"/>
    </row>
    <row r="4944" spans="1:23" s="190" customFormat="1" ht="56.25" x14ac:dyDescent="0.25">
      <c r="A4944" s="180" t="s">
        <v>225</v>
      </c>
      <c r="B4944" s="181" t="s">
        <v>8585</v>
      </c>
      <c r="C4944" s="182" t="s">
        <v>225</v>
      </c>
      <c r="D4944" s="183" t="s">
        <v>36</v>
      </c>
      <c r="E4944" s="181" t="s">
        <v>35</v>
      </c>
      <c r="F4944" s="183" t="s">
        <v>35</v>
      </c>
      <c r="G4944" s="181" t="s">
        <v>7347</v>
      </c>
      <c r="H4944" s="184" t="s">
        <v>7092</v>
      </c>
      <c r="I4944" s="185" t="s">
        <v>190</v>
      </c>
      <c r="J4944" s="181" t="s">
        <v>35</v>
      </c>
      <c r="K4944" s="181" t="s">
        <v>225</v>
      </c>
      <c r="L4944" s="186" t="s">
        <v>225</v>
      </c>
      <c r="M4944" s="187" t="s">
        <v>225</v>
      </c>
      <c r="N4944" s="183" t="s">
        <v>36</v>
      </c>
      <c r="O4944" s="181" t="s">
        <v>7347</v>
      </c>
      <c r="P4944" s="184" t="s">
        <v>7092</v>
      </c>
      <c r="Q4944" s="185" t="s">
        <v>190</v>
      </c>
      <c r="R4944" s="181" t="s">
        <v>35</v>
      </c>
      <c r="S4944" s="181" t="s">
        <v>225</v>
      </c>
      <c r="T4944" s="186" t="s">
        <v>225</v>
      </c>
      <c r="U4944" s="187" t="s">
        <v>225</v>
      </c>
      <c r="V4944" s="188" t="str" cm="1">
        <f t="array" ref="V4944">IF(SUM(LEN(A4944:U4944))=0,"",IF(OR(OR(ISBLANK(E4944),SUM(LEN(B4944),LEN(C4944))=0),AND(NOT(D4944="Unknown"),ISBLANK(I4944)),AND(NOT(N4944="Unknown"),ISBLANK(Q4944))),"Missing Information", INDEX(Table15[Entire Service Line Classification], MATCH(SUMIFS(Table15[Unique ID],Table15[System-Owned Portion],D4944,Table15[If Material Anything Other than "Lead" in Column E,Was Material Ever Previously Lead?],F4944,Table15[Customer-Owned Portion],N4944),Table15[Unique ID],0),0)))</f>
        <v>Non-lead</v>
      </c>
      <c r="W4944" s="189"/>
    </row>
    <row r="4945" spans="1:23" s="190" customFormat="1" ht="56.25" x14ac:dyDescent="0.25">
      <c r="A4945" s="180" t="s">
        <v>225</v>
      </c>
      <c r="B4945" s="181" t="s">
        <v>8586</v>
      </c>
      <c r="C4945" s="182" t="s">
        <v>225</v>
      </c>
      <c r="D4945" s="183" t="s">
        <v>36</v>
      </c>
      <c r="E4945" s="181" t="s">
        <v>35</v>
      </c>
      <c r="F4945" s="183" t="s">
        <v>35</v>
      </c>
      <c r="G4945" s="181" t="s">
        <v>7376</v>
      </c>
      <c r="H4945" s="184" t="s">
        <v>7092</v>
      </c>
      <c r="I4945" s="185" t="s">
        <v>190</v>
      </c>
      <c r="J4945" s="181" t="s">
        <v>35</v>
      </c>
      <c r="K4945" s="181" t="s">
        <v>225</v>
      </c>
      <c r="L4945" s="186" t="s">
        <v>225</v>
      </c>
      <c r="M4945" s="187" t="s">
        <v>225</v>
      </c>
      <c r="N4945" s="183" t="s">
        <v>36</v>
      </c>
      <c r="O4945" s="181" t="s">
        <v>7376</v>
      </c>
      <c r="P4945" s="184" t="s">
        <v>7092</v>
      </c>
      <c r="Q4945" s="185" t="s">
        <v>190</v>
      </c>
      <c r="R4945" s="181" t="s">
        <v>35</v>
      </c>
      <c r="S4945" s="181" t="s">
        <v>225</v>
      </c>
      <c r="T4945" s="186" t="s">
        <v>225</v>
      </c>
      <c r="U4945" s="187" t="s">
        <v>225</v>
      </c>
      <c r="V4945" s="188" t="str" cm="1">
        <f t="array" ref="V4945">IF(SUM(LEN(A4945:U4945))=0,"",IF(OR(OR(ISBLANK(E4945),SUM(LEN(B4945),LEN(C4945))=0),AND(NOT(D4945="Unknown"),ISBLANK(I4945)),AND(NOT(N4945="Unknown"),ISBLANK(Q4945))),"Missing Information", INDEX(Table15[Entire Service Line Classification], MATCH(SUMIFS(Table15[Unique ID],Table15[System-Owned Portion],D4945,Table15[If Material Anything Other than "Lead" in Column E,Was Material Ever Previously Lead?],F4945,Table15[Customer-Owned Portion],N4945),Table15[Unique ID],0),0)))</f>
        <v>Non-lead</v>
      </c>
      <c r="W4945" s="189"/>
    </row>
    <row r="4946" spans="1:23" s="190" customFormat="1" ht="56.25" x14ac:dyDescent="0.25">
      <c r="A4946" s="180" t="s">
        <v>225</v>
      </c>
      <c r="B4946" s="181" t="s">
        <v>8587</v>
      </c>
      <c r="C4946" s="182" t="s">
        <v>225</v>
      </c>
      <c r="D4946" s="183" t="s">
        <v>36</v>
      </c>
      <c r="E4946" s="181" t="s">
        <v>35</v>
      </c>
      <c r="F4946" s="183" t="s">
        <v>35</v>
      </c>
      <c r="G4946" s="181" t="s">
        <v>7354</v>
      </c>
      <c r="H4946" s="184" t="s">
        <v>7121</v>
      </c>
      <c r="I4946" s="185" t="s">
        <v>190</v>
      </c>
      <c r="J4946" s="181" t="s">
        <v>35</v>
      </c>
      <c r="K4946" s="181" t="s">
        <v>225</v>
      </c>
      <c r="L4946" s="186" t="s">
        <v>225</v>
      </c>
      <c r="M4946" s="187" t="s">
        <v>225</v>
      </c>
      <c r="N4946" s="183" t="s">
        <v>36</v>
      </c>
      <c r="O4946" s="181" t="s">
        <v>7354</v>
      </c>
      <c r="P4946" s="184" t="s">
        <v>7121</v>
      </c>
      <c r="Q4946" s="185" t="s">
        <v>190</v>
      </c>
      <c r="R4946" s="181" t="s">
        <v>35</v>
      </c>
      <c r="S4946" s="181" t="s">
        <v>225</v>
      </c>
      <c r="T4946" s="186" t="s">
        <v>225</v>
      </c>
      <c r="U4946" s="187" t="s">
        <v>225</v>
      </c>
      <c r="V4946" s="188" t="str" cm="1">
        <f t="array" ref="V4946">IF(SUM(LEN(A4946:U4946))=0,"",IF(OR(OR(ISBLANK(E4946),SUM(LEN(B4946),LEN(C4946))=0),AND(NOT(D4946="Unknown"),ISBLANK(I4946)),AND(NOT(N4946="Unknown"),ISBLANK(Q4946))),"Missing Information", INDEX(Table15[Entire Service Line Classification], MATCH(SUMIFS(Table15[Unique ID],Table15[System-Owned Portion],D4946,Table15[If Material Anything Other than "Lead" in Column E,Was Material Ever Previously Lead?],F4946,Table15[Customer-Owned Portion],N4946),Table15[Unique ID],0),0)))</f>
        <v>Non-lead</v>
      </c>
      <c r="W4946" s="189"/>
    </row>
    <row r="4947" spans="1:23" s="190" customFormat="1" ht="56.25" x14ac:dyDescent="0.25">
      <c r="A4947" s="180" t="s">
        <v>225</v>
      </c>
      <c r="B4947" s="181" t="s">
        <v>8588</v>
      </c>
      <c r="C4947" s="182" t="s">
        <v>225</v>
      </c>
      <c r="D4947" s="183" t="s">
        <v>36</v>
      </c>
      <c r="E4947" s="181" t="s">
        <v>35</v>
      </c>
      <c r="F4947" s="183" t="s">
        <v>35</v>
      </c>
      <c r="G4947" s="181" t="s">
        <v>7366</v>
      </c>
      <c r="H4947" s="184" t="s">
        <v>7121</v>
      </c>
      <c r="I4947" s="185" t="s">
        <v>190</v>
      </c>
      <c r="J4947" s="181" t="s">
        <v>35</v>
      </c>
      <c r="K4947" s="181" t="s">
        <v>225</v>
      </c>
      <c r="L4947" s="186" t="s">
        <v>225</v>
      </c>
      <c r="M4947" s="187" t="s">
        <v>225</v>
      </c>
      <c r="N4947" s="183" t="s">
        <v>36</v>
      </c>
      <c r="O4947" s="181" t="s">
        <v>7366</v>
      </c>
      <c r="P4947" s="184" t="s">
        <v>7121</v>
      </c>
      <c r="Q4947" s="185" t="s">
        <v>190</v>
      </c>
      <c r="R4947" s="181" t="s">
        <v>35</v>
      </c>
      <c r="S4947" s="181" t="s">
        <v>225</v>
      </c>
      <c r="T4947" s="186" t="s">
        <v>225</v>
      </c>
      <c r="U4947" s="187" t="s">
        <v>225</v>
      </c>
      <c r="V4947" s="188" t="str" cm="1">
        <f t="array" ref="V4947">IF(SUM(LEN(A4947:U4947))=0,"",IF(OR(OR(ISBLANK(E4947),SUM(LEN(B4947),LEN(C4947))=0),AND(NOT(D4947="Unknown"),ISBLANK(I4947)),AND(NOT(N4947="Unknown"),ISBLANK(Q4947))),"Missing Information", INDEX(Table15[Entire Service Line Classification], MATCH(SUMIFS(Table15[Unique ID],Table15[System-Owned Portion],D4947,Table15[If Material Anything Other than "Lead" in Column E,Was Material Ever Previously Lead?],F4947,Table15[Customer-Owned Portion],N4947),Table15[Unique ID],0),0)))</f>
        <v>Non-lead</v>
      </c>
      <c r="W4947" s="189"/>
    </row>
    <row r="4948" spans="1:23" s="190" customFormat="1" ht="56.25" x14ac:dyDescent="0.25">
      <c r="A4948" s="180" t="s">
        <v>225</v>
      </c>
      <c r="B4948" s="181" t="s">
        <v>8589</v>
      </c>
      <c r="C4948" s="182" t="s">
        <v>225</v>
      </c>
      <c r="D4948" s="183" t="s">
        <v>36</v>
      </c>
      <c r="E4948" s="181" t="s">
        <v>35</v>
      </c>
      <c r="F4948" s="183" t="s">
        <v>35</v>
      </c>
      <c r="G4948" s="181" t="s">
        <v>7344</v>
      </c>
      <c r="H4948" s="184" t="s">
        <v>7250</v>
      </c>
      <c r="I4948" s="185" t="s">
        <v>190</v>
      </c>
      <c r="J4948" s="181" t="s">
        <v>35</v>
      </c>
      <c r="K4948" s="181" t="s">
        <v>225</v>
      </c>
      <c r="L4948" s="186" t="s">
        <v>225</v>
      </c>
      <c r="M4948" s="187" t="s">
        <v>225</v>
      </c>
      <c r="N4948" s="183" t="s">
        <v>36</v>
      </c>
      <c r="O4948" s="181" t="s">
        <v>7344</v>
      </c>
      <c r="P4948" s="184" t="s">
        <v>7250</v>
      </c>
      <c r="Q4948" s="185" t="s">
        <v>190</v>
      </c>
      <c r="R4948" s="181" t="s">
        <v>35</v>
      </c>
      <c r="S4948" s="181" t="s">
        <v>225</v>
      </c>
      <c r="T4948" s="186" t="s">
        <v>225</v>
      </c>
      <c r="U4948" s="187" t="s">
        <v>225</v>
      </c>
      <c r="V4948" s="188" t="str" cm="1">
        <f t="array" ref="V4948">IF(SUM(LEN(A4948:U4948))=0,"",IF(OR(OR(ISBLANK(E4948),SUM(LEN(B4948),LEN(C4948))=0),AND(NOT(D4948="Unknown"),ISBLANK(I4948)),AND(NOT(N4948="Unknown"),ISBLANK(Q4948))),"Missing Information", INDEX(Table15[Entire Service Line Classification], MATCH(SUMIFS(Table15[Unique ID],Table15[System-Owned Portion],D4948,Table15[If Material Anything Other than "Lead" in Column E,Was Material Ever Previously Lead?],F4948,Table15[Customer-Owned Portion],N4948),Table15[Unique ID],0),0)))</f>
        <v>Non-lead</v>
      </c>
      <c r="W4948" s="189"/>
    </row>
    <row r="4949" spans="1:23" s="190" customFormat="1" ht="56.25" x14ac:dyDescent="0.25">
      <c r="A4949" s="180" t="s">
        <v>225</v>
      </c>
      <c r="B4949" s="181" t="s">
        <v>8590</v>
      </c>
      <c r="C4949" s="182" t="s">
        <v>225</v>
      </c>
      <c r="D4949" s="183" t="s">
        <v>36</v>
      </c>
      <c r="E4949" s="181" t="s">
        <v>35</v>
      </c>
      <c r="F4949" s="183" t="s">
        <v>35</v>
      </c>
      <c r="G4949" s="181" t="s">
        <v>7354</v>
      </c>
      <c r="H4949" s="184" t="s">
        <v>7090</v>
      </c>
      <c r="I4949" s="185" t="s">
        <v>190</v>
      </c>
      <c r="J4949" s="181" t="s">
        <v>35</v>
      </c>
      <c r="K4949" s="181" t="s">
        <v>225</v>
      </c>
      <c r="L4949" s="186" t="s">
        <v>225</v>
      </c>
      <c r="M4949" s="187" t="s">
        <v>225</v>
      </c>
      <c r="N4949" s="183" t="s">
        <v>36</v>
      </c>
      <c r="O4949" s="181" t="s">
        <v>7354</v>
      </c>
      <c r="P4949" s="184" t="s">
        <v>7090</v>
      </c>
      <c r="Q4949" s="185" t="s">
        <v>190</v>
      </c>
      <c r="R4949" s="181" t="s">
        <v>35</v>
      </c>
      <c r="S4949" s="181" t="s">
        <v>225</v>
      </c>
      <c r="T4949" s="186" t="s">
        <v>225</v>
      </c>
      <c r="U4949" s="187" t="s">
        <v>225</v>
      </c>
      <c r="V4949" s="188" t="str" cm="1">
        <f t="array" ref="V4949">IF(SUM(LEN(A4949:U4949))=0,"",IF(OR(OR(ISBLANK(E4949),SUM(LEN(B4949),LEN(C4949))=0),AND(NOT(D4949="Unknown"),ISBLANK(I4949)),AND(NOT(N4949="Unknown"),ISBLANK(Q4949))),"Missing Information", INDEX(Table15[Entire Service Line Classification], MATCH(SUMIFS(Table15[Unique ID],Table15[System-Owned Portion],D4949,Table15[If Material Anything Other than "Lead" in Column E,Was Material Ever Previously Lead?],F4949,Table15[Customer-Owned Portion],N4949),Table15[Unique ID],0),0)))</f>
        <v>Non-lead</v>
      </c>
      <c r="W4949" s="189"/>
    </row>
    <row r="4950" spans="1:23" s="190" customFormat="1" ht="56.25" x14ac:dyDescent="0.25">
      <c r="A4950" s="180" t="s">
        <v>225</v>
      </c>
      <c r="B4950" s="181" t="s">
        <v>8591</v>
      </c>
      <c r="C4950" s="182" t="s">
        <v>225</v>
      </c>
      <c r="D4950" s="183" t="s">
        <v>36</v>
      </c>
      <c r="E4950" s="181" t="s">
        <v>35</v>
      </c>
      <c r="F4950" s="183" t="s">
        <v>35</v>
      </c>
      <c r="G4950" s="181" t="s">
        <v>7354</v>
      </c>
      <c r="H4950" s="184" t="s">
        <v>7090</v>
      </c>
      <c r="I4950" s="185" t="s">
        <v>190</v>
      </c>
      <c r="J4950" s="181" t="s">
        <v>35</v>
      </c>
      <c r="K4950" s="181" t="s">
        <v>225</v>
      </c>
      <c r="L4950" s="186" t="s">
        <v>225</v>
      </c>
      <c r="M4950" s="187" t="s">
        <v>225</v>
      </c>
      <c r="N4950" s="183" t="s">
        <v>36</v>
      </c>
      <c r="O4950" s="181" t="s">
        <v>7354</v>
      </c>
      <c r="P4950" s="184" t="s">
        <v>7090</v>
      </c>
      <c r="Q4950" s="185" t="s">
        <v>190</v>
      </c>
      <c r="R4950" s="181" t="s">
        <v>35</v>
      </c>
      <c r="S4950" s="181" t="s">
        <v>225</v>
      </c>
      <c r="T4950" s="186" t="s">
        <v>225</v>
      </c>
      <c r="U4950" s="187" t="s">
        <v>225</v>
      </c>
      <c r="V4950" s="188" t="str" cm="1">
        <f t="array" ref="V4950">IF(SUM(LEN(A4950:U4950))=0,"",IF(OR(OR(ISBLANK(E4950),SUM(LEN(B4950),LEN(C4950))=0),AND(NOT(D4950="Unknown"),ISBLANK(I4950)),AND(NOT(N4950="Unknown"),ISBLANK(Q4950))),"Missing Information", INDEX(Table15[Entire Service Line Classification], MATCH(SUMIFS(Table15[Unique ID],Table15[System-Owned Portion],D4950,Table15[If Material Anything Other than "Lead" in Column E,Was Material Ever Previously Lead?],F4950,Table15[Customer-Owned Portion],N4950),Table15[Unique ID],0),0)))</f>
        <v>Non-lead</v>
      </c>
      <c r="W4950" s="189"/>
    </row>
    <row r="4951" spans="1:23" s="190" customFormat="1" ht="56.25" x14ac:dyDescent="0.25">
      <c r="A4951" s="180" t="s">
        <v>225</v>
      </c>
      <c r="B4951" s="181" t="s">
        <v>8592</v>
      </c>
      <c r="C4951" s="182" t="s">
        <v>225</v>
      </c>
      <c r="D4951" s="183" t="s">
        <v>36</v>
      </c>
      <c r="E4951" s="181" t="s">
        <v>35</v>
      </c>
      <c r="F4951" s="183" t="s">
        <v>35</v>
      </c>
      <c r="G4951" s="181" t="s">
        <v>7347</v>
      </c>
      <c r="H4951" s="184" t="s">
        <v>7090</v>
      </c>
      <c r="I4951" s="185" t="s">
        <v>190</v>
      </c>
      <c r="J4951" s="181" t="s">
        <v>35</v>
      </c>
      <c r="K4951" s="181" t="s">
        <v>225</v>
      </c>
      <c r="L4951" s="186" t="s">
        <v>225</v>
      </c>
      <c r="M4951" s="187" t="s">
        <v>225</v>
      </c>
      <c r="N4951" s="183" t="s">
        <v>36</v>
      </c>
      <c r="O4951" s="181" t="s">
        <v>7347</v>
      </c>
      <c r="P4951" s="184" t="s">
        <v>7090</v>
      </c>
      <c r="Q4951" s="185" t="s">
        <v>190</v>
      </c>
      <c r="R4951" s="181" t="s">
        <v>35</v>
      </c>
      <c r="S4951" s="181" t="s">
        <v>225</v>
      </c>
      <c r="T4951" s="186" t="s">
        <v>225</v>
      </c>
      <c r="U4951" s="187" t="s">
        <v>225</v>
      </c>
      <c r="V4951" s="188" t="str" cm="1">
        <f t="array" ref="V4951">IF(SUM(LEN(A4951:U4951))=0,"",IF(OR(OR(ISBLANK(E4951),SUM(LEN(B4951),LEN(C4951))=0),AND(NOT(D4951="Unknown"),ISBLANK(I4951)),AND(NOT(N4951="Unknown"),ISBLANK(Q4951))),"Missing Information", INDEX(Table15[Entire Service Line Classification], MATCH(SUMIFS(Table15[Unique ID],Table15[System-Owned Portion],D4951,Table15[If Material Anything Other than "Lead" in Column E,Was Material Ever Previously Lead?],F4951,Table15[Customer-Owned Portion],N4951),Table15[Unique ID],0),0)))</f>
        <v>Non-lead</v>
      </c>
      <c r="W4951" s="189"/>
    </row>
    <row r="4952" spans="1:23" s="190" customFormat="1" ht="56.25" x14ac:dyDescent="0.25">
      <c r="A4952" s="180" t="s">
        <v>225</v>
      </c>
      <c r="B4952" s="181" t="s">
        <v>8593</v>
      </c>
      <c r="C4952" s="182" t="s">
        <v>225</v>
      </c>
      <c r="D4952" s="183" t="s">
        <v>36</v>
      </c>
      <c r="E4952" s="181" t="s">
        <v>35</v>
      </c>
      <c r="F4952" s="183" t="s">
        <v>35</v>
      </c>
      <c r="G4952" s="181" t="s">
        <v>7354</v>
      </c>
      <c r="H4952" s="184" t="s">
        <v>7090</v>
      </c>
      <c r="I4952" s="185" t="s">
        <v>190</v>
      </c>
      <c r="J4952" s="181" t="s">
        <v>35</v>
      </c>
      <c r="K4952" s="181" t="s">
        <v>225</v>
      </c>
      <c r="L4952" s="186" t="s">
        <v>225</v>
      </c>
      <c r="M4952" s="187" t="s">
        <v>225</v>
      </c>
      <c r="N4952" s="183" t="s">
        <v>36</v>
      </c>
      <c r="O4952" s="181" t="s">
        <v>7354</v>
      </c>
      <c r="P4952" s="184" t="s">
        <v>7090</v>
      </c>
      <c r="Q4952" s="185" t="s">
        <v>190</v>
      </c>
      <c r="R4952" s="181" t="s">
        <v>35</v>
      </c>
      <c r="S4952" s="181" t="s">
        <v>225</v>
      </c>
      <c r="T4952" s="186" t="s">
        <v>225</v>
      </c>
      <c r="U4952" s="187" t="s">
        <v>225</v>
      </c>
      <c r="V4952" s="188" t="str" cm="1">
        <f t="array" ref="V4952">IF(SUM(LEN(A4952:U4952))=0,"",IF(OR(OR(ISBLANK(E4952),SUM(LEN(B4952),LEN(C4952))=0),AND(NOT(D4952="Unknown"),ISBLANK(I4952)),AND(NOT(N4952="Unknown"),ISBLANK(Q4952))),"Missing Information", INDEX(Table15[Entire Service Line Classification], MATCH(SUMIFS(Table15[Unique ID],Table15[System-Owned Portion],D4952,Table15[If Material Anything Other than "Lead" in Column E,Was Material Ever Previously Lead?],F4952,Table15[Customer-Owned Portion],N4952),Table15[Unique ID],0),0)))</f>
        <v>Non-lead</v>
      </c>
      <c r="W4952" s="189"/>
    </row>
    <row r="4953" spans="1:23" s="190" customFormat="1" ht="56.25" x14ac:dyDescent="0.25">
      <c r="A4953" s="180" t="s">
        <v>225</v>
      </c>
      <c r="B4953" s="181" t="s">
        <v>8594</v>
      </c>
      <c r="C4953" s="182" t="s">
        <v>225</v>
      </c>
      <c r="D4953" s="183" t="s">
        <v>36</v>
      </c>
      <c r="E4953" s="181" t="s">
        <v>35</v>
      </c>
      <c r="F4953" s="183" t="s">
        <v>35</v>
      </c>
      <c r="G4953" s="181" t="s">
        <v>7354</v>
      </c>
      <c r="H4953" s="184" t="s">
        <v>7090</v>
      </c>
      <c r="I4953" s="185" t="s">
        <v>190</v>
      </c>
      <c r="J4953" s="181" t="s">
        <v>35</v>
      </c>
      <c r="K4953" s="181" t="s">
        <v>225</v>
      </c>
      <c r="L4953" s="186" t="s">
        <v>225</v>
      </c>
      <c r="M4953" s="187" t="s">
        <v>225</v>
      </c>
      <c r="N4953" s="183" t="s">
        <v>36</v>
      </c>
      <c r="O4953" s="181" t="s">
        <v>7354</v>
      </c>
      <c r="P4953" s="184" t="s">
        <v>7090</v>
      </c>
      <c r="Q4953" s="185" t="s">
        <v>190</v>
      </c>
      <c r="R4953" s="181" t="s">
        <v>35</v>
      </c>
      <c r="S4953" s="181" t="s">
        <v>225</v>
      </c>
      <c r="T4953" s="186" t="s">
        <v>225</v>
      </c>
      <c r="U4953" s="187" t="s">
        <v>225</v>
      </c>
      <c r="V4953" s="188" t="str" cm="1">
        <f t="array" ref="V4953">IF(SUM(LEN(A4953:U4953))=0,"",IF(OR(OR(ISBLANK(E4953),SUM(LEN(B4953),LEN(C4953))=0),AND(NOT(D4953="Unknown"),ISBLANK(I4953)),AND(NOT(N4953="Unknown"),ISBLANK(Q4953))),"Missing Information", INDEX(Table15[Entire Service Line Classification], MATCH(SUMIFS(Table15[Unique ID],Table15[System-Owned Portion],D4953,Table15[If Material Anything Other than "Lead" in Column E,Was Material Ever Previously Lead?],F4953,Table15[Customer-Owned Portion],N4953),Table15[Unique ID],0),0)))</f>
        <v>Non-lead</v>
      </c>
      <c r="W4953" s="189"/>
    </row>
    <row r="4954" spans="1:23" s="190" customFormat="1" ht="56.25" x14ac:dyDescent="0.25">
      <c r="A4954" s="180" t="s">
        <v>225</v>
      </c>
      <c r="B4954" s="181" t="s">
        <v>8595</v>
      </c>
      <c r="C4954" s="182" t="s">
        <v>225</v>
      </c>
      <c r="D4954" s="183" t="s">
        <v>36</v>
      </c>
      <c r="E4954" s="181" t="s">
        <v>35</v>
      </c>
      <c r="F4954" s="183" t="s">
        <v>35</v>
      </c>
      <c r="G4954" s="181" t="s">
        <v>7354</v>
      </c>
      <c r="H4954" s="184" t="s">
        <v>7090</v>
      </c>
      <c r="I4954" s="185" t="s">
        <v>190</v>
      </c>
      <c r="J4954" s="181" t="s">
        <v>35</v>
      </c>
      <c r="K4954" s="181" t="s">
        <v>225</v>
      </c>
      <c r="L4954" s="186" t="s">
        <v>225</v>
      </c>
      <c r="M4954" s="187" t="s">
        <v>225</v>
      </c>
      <c r="N4954" s="183" t="s">
        <v>36</v>
      </c>
      <c r="O4954" s="181" t="s">
        <v>7354</v>
      </c>
      <c r="P4954" s="184" t="s">
        <v>7090</v>
      </c>
      <c r="Q4954" s="185" t="s">
        <v>190</v>
      </c>
      <c r="R4954" s="181" t="s">
        <v>35</v>
      </c>
      <c r="S4954" s="181" t="s">
        <v>225</v>
      </c>
      <c r="T4954" s="186" t="s">
        <v>225</v>
      </c>
      <c r="U4954" s="187" t="s">
        <v>225</v>
      </c>
      <c r="V4954" s="188" t="str" cm="1">
        <f t="array" ref="V4954">IF(SUM(LEN(A4954:U4954))=0,"",IF(OR(OR(ISBLANK(E4954),SUM(LEN(B4954),LEN(C4954))=0),AND(NOT(D4954="Unknown"),ISBLANK(I4954)),AND(NOT(N4954="Unknown"),ISBLANK(Q4954))),"Missing Information", INDEX(Table15[Entire Service Line Classification], MATCH(SUMIFS(Table15[Unique ID],Table15[System-Owned Portion],D4954,Table15[If Material Anything Other than "Lead" in Column E,Was Material Ever Previously Lead?],F4954,Table15[Customer-Owned Portion],N4954),Table15[Unique ID],0),0)))</f>
        <v>Non-lead</v>
      </c>
      <c r="W4954" s="189"/>
    </row>
    <row r="4955" spans="1:23" s="190" customFormat="1" ht="56.25" x14ac:dyDescent="0.25">
      <c r="A4955" s="180" t="s">
        <v>225</v>
      </c>
      <c r="B4955" s="181" t="s">
        <v>8596</v>
      </c>
      <c r="C4955" s="182" t="s">
        <v>225</v>
      </c>
      <c r="D4955" s="183" t="s">
        <v>36</v>
      </c>
      <c r="E4955" s="181" t="s">
        <v>35</v>
      </c>
      <c r="F4955" s="183" t="s">
        <v>35</v>
      </c>
      <c r="G4955" s="181" t="s">
        <v>7347</v>
      </c>
      <c r="H4955" s="184" t="s">
        <v>7090</v>
      </c>
      <c r="I4955" s="185" t="s">
        <v>190</v>
      </c>
      <c r="J4955" s="181" t="s">
        <v>35</v>
      </c>
      <c r="K4955" s="181" t="s">
        <v>225</v>
      </c>
      <c r="L4955" s="186" t="s">
        <v>225</v>
      </c>
      <c r="M4955" s="187" t="s">
        <v>225</v>
      </c>
      <c r="N4955" s="183" t="s">
        <v>36</v>
      </c>
      <c r="O4955" s="181" t="s">
        <v>7347</v>
      </c>
      <c r="P4955" s="184" t="s">
        <v>7090</v>
      </c>
      <c r="Q4955" s="185" t="s">
        <v>190</v>
      </c>
      <c r="R4955" s="181" t="s">
        <v>35</v>
      </c>
      <c r="S4955" s="181" t="s">
        <v>225</v>
      </c>
      <c r="T4955" s="186" t="s">
        <v>225</v>
      </c>
      <c r="U4955" s="187" t="s">
        <v>225</v>
      </c>
      <c r="V4955" s="188" t="str" cm="1">
        <f t="array" ref="V4955">IF(SUM(LEN(A4955:U4955))=0,"",IF(OR(OR(ISBLANK(E4955),SUM(LEN(B4955),LEN(C4955))=0),AND(NOT(D4955="Unknown"),ISBLANK(I4955)),AND(NOT(N4955="Unknown"),ISBLANK(Q4955))),"Missing Information", INDEX(Table15[Entire Service Line Classification], MATCH(SUMIFS(Table15[Unique ID],Table15[System-Owned Portion],D4955,Table15[If Material Anything Other than "Lead" in Column E,Was Material Ever Previously Lead?],F4955,Table15[Customer-Owned Portion],N4955),Table15[Unique ID],0),0)))</f>
        <v>Non-lead</v>
      </c>
      <c r="W4955" s="189"/>
    </row>
    <row r="4956" spans="1:23" s="190" customFormat="1" ht="56.25" x14ac:dyDescent="0.25">
      <c r="A4956" s="180" t="s">
        <v>225</v>
      </c>
      <c r="B4956" s="181" t="s">
        <v>8597</v>
      </c>
      <c r="C4956" s="182" t="s">
        <v>225</v>
      </c>
      <c r="D4956" s="183" t="s">
        <v>36</v>
      </c>
      <c r="E4956" s="181" t="s">
        <v>35</v>
      </c>
      <c r="F4956" s="183" t="s">
        <v>35</v>
      </c>
      <c r="G4956" s="181" t="s">
        <v>7354</v>
      </c>
      <c r="H4956" s="184" t="s">
        <v>7090</v>
      </c>
      <c r="I4956" s="185" t="s">
        <v>190</v>
      </c>
      <c r="J4956" s="181" t="s">
        <v>35</v>
      </c>
      <c r="K4956" s="181" t="s">
        <v>225</v>
      </c>
      <c r="L4956" s="186" t="s">
        <v>225</v>
      </c>
      <c r="M4956" s="187" t="s">
        <v>225</v>
      </c>
      <c r="N4956" s="183" t="s">
        <v>36</v>
      </c>
      <c r="O4956" s="181" t="s">
        <v>7354</v>
      </c>
      <c r="P4956" s="184" t="s">
        <v>7090</v>
      </c>
      <c r="Q4956" s="185" t="s">
        <v>190</v>
      </c>
      <c r="R4956" s="181" t="s">
        <v>35</v>
      </c>
      <c r="S4956" s="181" t="s">
        <v>225</v>
      </c>
      <c r="T4956" s="186" t="s">
        <v>225</v>
      </c>
      <c r="U4956" s="187" t="s">
        <v>225</v>
      </c>
      <c r="V4956" s="188" t="str" cm="1">
        <f t="array" ref="V4956">IF(SUM(LEN(A4956:U4956))=0,"",IF(OR(OR(ISBLANK(E4956),SUM(LEN(B4956),LEN(C4956))=0),AND(NOT(D4956="Unknown"),ISBLANK(I4956)),AND(NOT(N4956="Unknown"),ISBLANK(Q4956))),"Missing Information", INDEX(Table15[Entire Service Line Classification], MATCH(SUMIFS(Table15[Unique ID],Table15[System-Owned Portion],D4956,Table15[If Material Anything Other than "Lead" in Column E,Was Material Ever Previously Lead?],F4956,Table15[Customer-Owned Portion],N4956),Table15[Unique ID],0),0)))</f>
        <v>Non-lead</v>
      </c>
      <c r="W4956" s="189"/>
    </row>
    <row r="4957" spans="1:23" s="190" customFormat="1" ht="56.25" x14ac:dyDescent="0.25">
      <c r="A4957" s="180" t="s">
        <v>225</v>
      </c>
      <c r="B4957" s="181" t="s">
        <v>8598</v>
      </c>
      <c r="C4957" s="182" t="s">
        <v>225</v>
      </c>
      <c r="D4957" s="183" t="s">
        <v>36</v>
      </c>
      <c r="E4957" s="181" t="s">
        <v>35</v>
      </c>
      <c r="F4957" s="183" t="s">
        <v>35</v>
      </c>
      <c r="G4957" s="181" t="s">
        <v>7354</v>
      </c>
      <c r="H4957" s="184" t="s">
        <v>7090</v>
      </c>
      <c r="I4957" s="185" t="s">
        <v>190</v>
      </c>
      <c r="J4957" s="181" t="s">
        <v>35</v>
      </c>
      <c r="K4957" s="181" t="s">
        <v>225</v>
      </c>
      <c r="L4957" s="186" t="s">
        <v>225</v>
      </c>
      <c r="M4957" s="187" t="s">
        <v>225</v>
      </c>
      <c r="N4957" s="183" t="s">
        <v>36</v>
      </c>
      <c r="O4957" s="181" t="s">
        <v>7354</v>
      </c>
      <c r="P4957" s="184" t="s">
        <v>7090</v>
      </c>
      <c r="Q4957" s="185" t="s">
        <v>190</v>
      </c>
      <c r="R4957" s="181" t="s">
        <v>35</v>
      </c>
      <c r="S4957" s="181" t="s">
        <v>225</v>
      </c>
      <c r="T4957" s="186" t="s">
        <v>225</v>
      </c>
      <c r="U4957" s="187" t="s">
        <v>225</v>
      </c>
      <c r="V4957" s="188" t="str" cm="1">
        <f t="array" ref="V4957">IF(SUM(LEN(A4957:U4957))=0,"",IF(OR(OR(ISBLANK(E4957),SUM(LEN(B4957),LEN(C4957))=0),AND(NOT(D4957="Unknown"),ISBLANK(I4957)),AND(NOT(N4957="Unknown"),ISBLANK(Q4957))),"Missing Information", INDEX(Table15[Entire Service Line Classification], MATCH(SUMIFS(Table15[Unique ID],Table15[System-Owned Portion],D4957,Table15[If Material Anything Other than "Lead" in Column E,Was Material Ever Previously Lead?],F4957,Table15[Customer-Owned Portion],N4957),Table15[Unique ID],0),0)))</f>
        <v>Non-lead</v>
      </c>
      <c r="W4957" s="189"/>
    </row>
    <row r="4958" spans="1:23" s="190" customFormat="1" ht="56.25" x14ac:dyDescent="0.25">
      <c r="A4958" s="180" t="s">
        <v>225</v>
      </c>
      <c r="B4958" s="181" t="s">
        <v>8599</v>
      </c>
      <c r="C4958" s="182" t="s">
        <v>225</v>
      </c>
      <c r="D4958" s="183" t="s">
        <v>36</v>
      </c>
      <c r="E4958" s="181" t="s">
        <v>35</v>
      </c>
      <c r="F4958" s="183" t="s">
        <v>35</v>
      </c>
      <c r="G4958" s="181" t="s">
        <v>7347</v>
      </c>
      <c r="H4958" s="184" t="s">
        <v>7090</v>
      </c>
      <c r="I4958" s="185" t="s">
        <v>190</v>
      </c>
      <c r="J4958" s="181" t="s">
        <v>35</v>
      </c>
      <c r="K4958" s="181" t="s">
        <v>225</v>
      </c>
      <c r="L4958" s="186" t="s">
        <v>225</v>
      </c>
      <c r="M4958" s="187" t="s">
        <v>225</v>
      </c>
      <c r="N4958" s="183" t="s">
        <v>36</v>
      </c>
      <c r="O4958" s="181" t="s">
        <v>7347</v>
      </c>
      <c r="P4958" s="184" t="s">
        <v>7090</v>
      </c>
      <c r="Q4958" s="185" t="s">
        <v>190</v>
      </c>
      <c r="R4958" s="181" t="s">
        <v>35</v>
      </c>
      <c r="S4958" s="181" t="s">
        <v>225</v>
      </c>
      <c r="T4958" s="186" t="s">
        <v>225</v>
      </c>
      <c r="U4958" s="187" t="s">
        <v>225</v>
      </c>
      <c r="V4958" s="188" t="str" cm="1">
        <f t="array" ref="V4958">IF(SUM(LEN(A4958:U4958))=0,"",IF(OR(OR(ISBLANK(E4958),SUM(LEN(B4958),LEN(C4958))=0),AND(NOT(D4958="Unknown"),ISBLANK(I4958)),AND(NOT(N4958="Unknown"),ISBLANK(Q4958))),"Missing Information", INDEX(Table15[Entire Service Line Classification], MATCH(SUMIFS(Table15[Unique ID],Table15[System-Owned Portion],D4958,Table15[If Material Anything Other than "Lead" in Column E,Was Material Ever Previously Lead?],F4958,Table15[Customer-Owned Portion],N4958),Table15[Unique ID],0),0)))</f>
        <v>Non-lead</v>
      </c>
      <c r="W4958" s="189"/>
    </row>
    <row r="4959" spans="1:23" s="190" customFormat="1" ht="56.25" x14ac:dyDescent="0.25">
      <c r="A4959" s="180" t="s">
        <v>225</v>
      </c>
      <c r="B4959" s="181" t="s">
        <v>8600</v>
      </c>
      <c r="C4959" s="182" t="s">
        <v>225</v>
      </c>
      <c r="D4959" s="183" t="s">
        <v>36</v>
      </c>
      <c r="E4959" s="181" t="s">
        <v>35</v>
      </c>
      <c r="F4959" s="183" t="s">
        <v>35</v>
      </c>
      <c r="G4959" s="181" t="s">
        <v>7354</v>
      </c>
      <c r="H4959" s="184" t="s">
        <v>7090</v>
      </c>
      <c r="I4959" s="185" t="s">
        <v>190</v>
      </c>
      <c r="J4959" s="181" t="s">
        <v>35</v>
      </c>
      <c r="K4959" s="181" t="s">
        <v>225</v>
      </c>
      <c r="L4959" s="186" t="s">
        <v>225</v>
      </c>
      <c r="M4959" s="187" t="s">
        <v>225</v>
      </c>
      <c r="N4959" s="183" t="s">
        <v>36</v>
      </c>
      <c r="O4959" s="181" t="s">
        <v>7354</v>
      </c>
      <c r="P4959" s="184" t="s">
        <v>7090</v>
      </c>
      <c r="Q4959" s="185" t="s">
        <v>190</v>
      </c>
      <c r="R4959" s="181" t="s">
        <v>35</v>
      </c>
      <c r="S4959" s="181" t="s">
        <v>225</v>
      </c>
      <c r="T4959" s="186" t="s">
        <v>225</v>
      </c>
      <c r="U4959" s="187" t="s">
        <v>225</v>
      </c>
      <c r="V4959" s="188" t="str" cm="1">
        <f t="array" ref="V4959">IF(SUM(LEN(A4959:U4959))=0,"",IF(OR(OR(ISBLANK(E4959),SUM(LEN(B4959),LEN(C4959))=0),AND(NOT(D4959="Unknown"),ISBLANK(I4959)),AND(NOT(N4959="Unknown"),ISBLANK(Q4959))),"Missing Information", INDEX(Table15[Entire Service Line Classification], MATCH(SUMIFS(Table15[Unique ID],Table15[System-Owned Portion],D4959,Table15[If Material Anything Other than "Lead" in Column E,Was Material Ever Previously Lead?],F4959,Table15[Customer-Owned Portion],N4959),Table15[Unique ID],0),0)))</f>
        <v>Non-lead</v>
      </c>
      <c r="W4959" s="189"/>
    </row>
    <row r="4960" spans="1:23" s="190" customFormat="1" ht="56.25" x14ac:dyDescent="0.25">
      <c r="A4960" s="180" t="s">
        <v>225</v>
      </c>
      <c r="B4960" s="181" t="s">
        <v>8601</v>
      </c>
      <c r="C4960" s="182" t="s">
        <v>225</v>
      </c>
      <c r="D4960" s="183" t="s">
        <v>36</v>
      </c>
      <c r="E4960" s="181" t="s">
        <v>35</v>
      </c>
      <c r="F4960" s="183" t="s">
        <v>35</v>
      </c>
      <c r="G4960" s="181" t="s">
        <v>7354</v>
      </c>
      <c r="H4960" s="184" t="s">
        <v>7090</v>
      </c>
      <c r="I4960" s="185" t="s">
        <v>190</v>
      </c>
      <c r="J4960" s="181" t="s">
        <v>35</v>
      </c>
      <c r="K4960" s="181" t="s">
        <v>225</v>
      </c>
      <c r="L4960" s="186" t="s">
        <v>225</v>
      </c>
      <c r="M4960" s="187" t="s">
        <v>225</v>
      </c>
      <c r="N4960" s="183" t="s">
        <v>36</v>
      </c>
      <c r="O4960" s="181" t="s">
        <v>7354</v>
      </c>
      <c r="P4960" s="184" t="s">
        <v>7090</v>
      </c>
      <c r="Q4960" s="185" t="s">
        <v>190</v>
      </c>
      <c r="R4960" s="181" t="s">
        <v>35</v>
      </c>
      <c r="S4960" s="181" t="s">
        <v>225</v>
      </c>
      <c r="T4960" s="186" t="s">
        <v>225</v>
      </c>
      <c r="U4960" s="187" t="s">
        <v>225</v>
      </c>
      <c r="V4960" s="188" t="str" cm="1">
        <f t="array" ref="V4960">IF(SUM(LEN(A4960:U4960))=0,"",IF(OR(OR(ISBLANK(E4960),SUM(LEN(B4960),LEN(C4960))=0),AND(NOT(D4960="Unknown"),ISBLANK(I4960)),AND(NOT(N4960="Unknown"),ISBLANK(Q4960))),"Missing Information", INDEX(Table15[Entire Service Line Classification], MATCH(SUMIFS(Table15[Unique ID],Table15[System-Owned Portion],D4960,Table15[If Material Anything Other than "Lead" in Column E,Was Material Ever Previously Lead?],F4960,Table15[Customer-Owned Portion],N4960),Table15[Unique ID],0),0)))</f>
        <v>Non-lead</v>
      </c>
      <c r="W4960" s="189"/>
    </row>
    <row r="4961" spans="1:23" s="190" customFormat="1" ht="56.25" x14ac:dyDescent="0.25">
      <c r="A4961" s="180" t="s">
        <v>225</v>
      </c>
      <c r="B4961" s="181" t="s">
        <v>8602</v>
      </c>
      <c r="C4961" s="182" t="s">
        <v>225</v>
      </c>
      <c r="D4961" s="183" t="s">
        <v>36</v>
      </c>
      <c r="E4961" s="181" t="s">
        <v>35</v>
      </c>
      <c r="F4961" s="183" t="s">
        <v>35</v>
      </c>
      <c r="G4961" s="181" t="s">
        <v>7354</v>
      </c>
      <c r="H4961" s="184" t="s">
        <v>7090</v>
      </c>
      <c r="I4961" s="185" t="s">
        <v>190</v>
      </c>
      <c r="J4961" s="181" t="s">
        <v>35</v>
      </c>
      <c r="K4961" s="181" t="s">
        <v>225</v>
      </c>
      <c r="L4961" s="186" t="s">
        <v>225</v>
      </c>
      <c r="M4961" s="187" t="s">
        <v>225</v>
      </c>
      <c r="N4961" s="183" t="s">
        <v>36</v>
      </c>
      <c r="O4961" s="181" t="s">
        <v>7354</v>
      </c>
      <c r="P4961" s="184" t="s">
        <v>7090</v>
      </c>
      <c r="Q4961" s="185" t="s">
        <v>190</v>
      </c>
      <c r="R4961" s="181" t="s">
        <v>35</v>
      </c>
      <c r="S4961" s="181" t="s">
        <v>225</v>
      </c>
      <c r="T4961" s="186" t="s">
        <v>225</v>
      </c>
      <c r="U4961" s="187" t="s">
        <v>225</v>
      </c>
      <c r="V4961" s="188" t="str" cm="1">
        <f t="array" ref="V4961">IF(SUM(LEN(A4961:U4961))=0,"",IF(OR(OR(ISBLANK(E4961),SUM(LEN(B4961),LEN(C4961))=0),AND(NOT(D4961="Unknown"),ISBLANK(I4961)),AND(NOT(N4961="Unknown"),ISBLANK(Q4961))),"Missing Information", INDEX(Table15[Entire Service Line Classification], MATCH(SUMIFS(Table15[Unique ID],Table15[System-Owned Portion],D4961,Table15[If Material Anything Other than "Lead" in Column E,Was Material Ever Previously Lead?],F4961,Table15[Customer-Owned Portion],N4961),Table15[Unique ID],0),0)))</f>
        <v>Non-lead</v>
      </c>
      <c r="W4961" s="189"/>
    </row>
    <row r="4962" spans="1:23" s="190" customFormat="1" ht="56.25" x14ac:dyDescent="0.25">
      <c r="A4962" s="180" t="s">
        <v>225</v>
      </c>
      <c r="B4962" s="181" t="s">
        <v>8603</v>
      </c>
      <c r="C4962" s="182" t="s">
        <v>225</v>
      </c>
      <c r="D4962" s="183" t="s">
        <v>36</v>
      </c>
      <c r="E4962" s="181" t="s">
        <v>35</v>
      </c>
      <c r="F4962" s="183" t="s">
        <v>35</v>
      </c>
      <c r="G4962" s="181" t="s">
        <v>7354</v>
      </c>
      <c r="H4962" s="184" t="s">
        <v>7090</v>
      </c>
      <c r="I4962" s="185" t="s">
        <v>190</v>
      </c>
      <c r="J4962" s="181" t="s">
        <v>35</v>
      </c>
      <c r="K4962" s="181" t="s">
        <v>225</v>
      </c>
      <c r="L4962" s="186" t="s">
        <v>225</v>
      </c>
      <c r="M4962" s="187" t="s">
        <v>225</v>
      </c>
      <c r="N4962" s="183" t="s">
        <v>36</v>
      </c>
      <c r="O4962" s="181" t="s">
        <v>7354</v>
      </c>
      <c r="P4962" s="184" t="s">
        <v>7090</v>
      </c>
      <c r="Q4962" s="185" t="s">
        <v>190</v>
      </c>
      <c r="R4962" s="181" t="s">
        <v>35</v>
      </c>
      <c r="S4962" s="181" t="s">
        <v>225</v>
      </c>
      <c r="T4962" s="186" t="s">
        <v>225</v>
      </c>
      <c r="U4962" s="187" t="s">
        <v>225</v>
      </c>
      <c r="V4962" s="188" t="str" cm="1">
        <f t="array" ref="V4962">IF(SUM(LEN(A4962:U4962))=0,"",IF(OR(OR(ISBLANK(E4962),SUM(LEN(B4962),LEN(C4962))=0),AND(NOT(D4962="Unknown"),ISBLANK(I4962)),AND(NOT(N4962="Unknown"),ISBLANK(Q4962))),"Missing Information", INDEX(Table15[Entire Service Line Classification], MATCH(SUMIFS(Table15[Unique ID],Table15[System-Owned Portion],D4962,Table15[If Material Anything Other than "Lead" in Column E,Was Material Ever Previously Lead?],F4962,Table15[Customer-Owned Portion],N4962),Table15[Unique ID],0),0)))</f>
        <v>Non-lead</v>
      </c>
      <c r="W4962" s="189"/>
    </row>
    <row r="4963" spans="1:23" s="190" customFormat="1" ht="56.25" x14ac:dyDescent="0.25">
      <c r="A4963" s="180" t="s">
        <v>225</v>
      </c>
      <c r="B4963" s="181" t="s">
        <v>8604</v>
      </c>
      <c r="C4963" s="182" t="s">
        <v>225</v>
      </c>
      <c r="D4963" s="183" t="s">
        <v>36</v>
      </c>
      <c r="E4963" s="181" t="s">
        <v>35</v>
      </c>
      <c r="F4963" s="183" t="s">
        <v>35</v>
      </c>
      <c r="G4963" s="181" t="s">
        <v>7347</v>
      </c>
      <c r="H4963" s="184" t="s">
        <v>7090</v>
      </c>
      <c r="I4963" s="185" t="s">
        <v>190</v>
      </c>
      <c r="J4963" s="181" t="s">
        <v>35</v>
      </c>
      <c r="K4963" s="181" t="s">
        <v>225</v>
      </c>
      <c r="L4963" s="186" t="s">
        <v>225</v>
      </c>
      <c r="M4963" s="187" t="s">
        <v>225</v>
      </c>
      <c r="N4963" s="183" t="s">
        <v>36</v>
      </c>
      <c r="O4963" s="181" t="s">
        <v>7347</v>
      </c>
      <c r="P4963" s="184" t="s">
        <v>7090</v>
      </c>
      <c r="Q4963" s="185" t="s">
        <v>190</v>
      </c>
      <c r="R4963" s="181" t="s">
        <v>35</v>
      </c>
      <c r="S4963" s="181" t="s">
        <v>225</v>
      </c>
      <c r="T4963" s="186" t="s">
        <v>225</v>
      </c>
      <c r="U4963" s="187" t="s">
        <v>225</v>
      </c>
      <c r="V4963" s="188" t="str" cm="1">
        <f t="array" ref="V4963">IF(SUM(LEN(A4963:U4963))=0,"",IF(OR(OR(ISBLANK(E4963),SUM(LEN(B4963),LEN(C4963))=0),AND(NOT(D4963="Unknown"),ISBLANK(I4963)),AND(NOT(N4963="Unknown"),ISBLANK(Q4963))),"Missing Information", INDEX(Table15[Entire Service Line Classification], MATCH(SUMIFS(Table15[Unique ID],Table15[System-Owned Portion],D4963,Table15[If Material Anything Other than "Lead" in Column E,Was Material Ever Previously Lead?],F4963,Table15[Customer-Owned Portion],N4963),Table15[Unique ID],0),0)))</f>
        <v>Non-lead</v>
      </c>
      <c r="W4963" s="189"/>
    </row>
    <row r="4964" spans="1:23" s="190" customFormat="1" ht="56.25" x14ac:dyDescent="0.25">
      <c r="A4964" s="180" t="s">
        <v>225</v>
      </c>
      <c r="B4964" s="181" t="s">
        <v>8605</v>
      </c>
      <c r="C4964" s="182" t="s">
        <v>225</v>
      </c>
      <c r="D4964" s="183" t="s">
        <v>36</v>
      </c>
      <c r="E4964" s="181" t="s">
        <v>35</v>
      </c>
      <c r="F4964" s="183" t="s">
        <v>35</v>
      </c>
      <c r="G4964" s="181" t="s">
        <v>7354</v>
      </c>
      <c r="H4964" s="184" t="s">
        <v>7090</v>
      </c>
      <c r="I4964" s="185" t="s">
        <v>190</v>
      </c>
      <c r="J4964" s="181" t="s">
        <v>35</v>
      </c>
      <c r="K4964" s="181" t="s">
        <v>225</v>
      </c>
      <c r="L4964" s="186" t="s">
        <v>225</v>
      </c>
      <c r="M4964" s="187" t="s">
        <v>225</v>
      </c>
      <c r="N4964" s="183" t="s">
        <v>36</v>
      </c>
      <c r="O4964" s="181" t="s">
        <v>7354</v>
      </c>
      <c r="P4964" s="184" t="s">
        <v>7090</v>
      </c>
      <c r="Q4964" s="185" t="s">
        <v>190</v>
      </c>
      <c r="R4964" s="181" t="s">
        <v>35</v>
      </c>
      <c r="S4964" s="181" t="s">
        <v>225</v>
      </c>
      <c r="T4964" s="186" t="s">
        <v>225</v>
      </c>
      <c r="U4964" s="187" t="s">
        <v>225</v>
      </c>
      <c r="V4964" s="188" t="str" cm="1">
        <f t="array" ref="V4964">IF(SUM(LEN(A4964:U4964))=0,"",IF(OR(OR(ISBLANK(E4964),SUM(LEN(B4964),LEN(C4964))=0),AND(NOT(D4964="Unknown"),ISBLANK(I4964)),AND(NOT(N4964="Unknown"),ISBLANK(Q4964))),"Missing Information", INDEX(Table15[Entire Service Line Classification], MATCH(SUMIFS(Table15[Unique ID],Table15[System-Owned Portion],D4964,Table15[If Material Anything Other than "Lead" in Column E,Was Material Ever Previously Lead?],F4964,Table15[Customer-Owned Portion],N4964),Table15[Unique ID],0),0)))</f>
        <v>Non-lead</v>
      </c>
      <c r="W4964" s="189"/>
    </row>
    <row r="4965" spans="1:23" s="190" customFormat="1" ht="56.25" x14ac:dyDescent="0.25">
      <c r="A4965" s="180" t="s">
        <v>225</v>
      </c>
      <c r="B4965" s="181" t="s">
        <v>8606</v>
      </c>
      <c r="C4965" s="182" t="s">
        <v>225</v>
      </c>
      <c r="D4965" s="183" t="s">
        <v>36</v>
      </c>
      <c r="E4965" s="181" t="s">
        <v>35</v>
      </c>
      <c r="F4965" s="183" t="s">
        <v>35</v>
      </c>
      <c r="G4965" s="181" t="s">
        <v>7354</v>
      </c>
      <c r="H4965" s="184" t="s">
        <v>7090</v>
      </c>
      <c r="I4965" s="185" t="s">
        <v>190</v>
      </c>
      <c r="J4965" s="181" t="s">
        <v>35</v>
      </c>
      <c r="K4965" s="181" t="s">
        <v>225</v>
      </c>
      <c r="L4965" s="186" t="s">
        <v>225</v>
      </c>
      <c r="M4965" s="187" t="s">
        <v>225</v>
      </c>
      <c r="N4965" s="183" t="s">
        <v>36</v>
      </c>
      <c r="O4965" s="181" t="s">
        <v>7354</v>
      </c>
      <c r="P4965" s="184" t="s">
        <v>7090</v>
      </c>
      <c r="Q4965" s="185" t="s">
        <v>190</v>
      </c>
      <c r="R4965" s="181" t="s">
        <v>35</v>
      </c>
      <c r="S4965" s="181" t="s">
        <v>225</v>
      </c>
      <c r="T4965" s="186" t="s">
        <v>225</v>
      </c>
      <c r="U4965" s="187" t="s">
        <v>225</v>
      </c>
      <c r="V4965" s="188" t="str" cm="1">
        <f t="array" ref="V4965">IF(SUM(LEN(A4965:U4965))=0,"",IF(OR(OR(ISBLANK(E4965),SUM(LEN(B4965),LEN(C4965))=0),AND(NOT(D4965="Unknown"),ISBLANK(I4965)),AND(NOT(N4965="Unknown"),ISBLANK(Q4965))),"Missing Information", INDEX(Table15[Entire Service Line Classification], MATCH(SUMIFS(Table15[Unique ID],Table15[System-Owned Portion],D4965,Table15[If Material Anything Other than "Lead" in Column E,Was Material Ever Previously Lead?],F4965,Table15[Customer-Owned Portion],N4965),Table15[Unique ID],0),0)))</f>
        <v>Non-lead</v>
      </c>
      <c r="W4965" s="189"/>
    </row>
    <row r="4966" spans="1:23" s="190" customFormat="1" ht="56.25" x14ac:dyDescent="0.25">
      <c r="A4966" s="180" t="s">
        <v>225</v>
      </c>
      <c r="B4966" s="181" t="s">
        <v>8607</v>
      </c>
      <c r="C4966" s="182" t="s">
        <v>225</v>
      </c>
      <c r="D4966" s="183" t="s">
        <v>36</v>
      </c>
      <c r="E4966" s="181" t="s">
        <v>35</v>
      </c>
      <c r="F4966" s="183" t="s">
        <v>35</v>
      </c>
      <c r="G4966" s="181" t="s">
        <v>7347</v>
      </c>
      <c r="H4966" s="184" t="s">
        <v>7090</v>
      </c>
      <c r="I4966" s="185" t="s">
        <v>190</v>
      </c>
      <c r="J4966" s="181" t="s">
        <v>35</v>
      </c>
      <c r="K4966" s="181" t="s">
        <v>225</v>
      </c>
      <c r="L4966" s="186" t="s">
        <v>225</v>
      </c>
      <c r="M4966" s="187" t="s">
        <v>225</v>
      </c>
      <c r="N4966" s="183" t="s">
        <v>36</v>
      </c>
      <c r="O4966" s="181" t="s">
        <v>7347</v>
      </c>
      <c r="P4966" s="184" t="s">
        <v>7090</v>
      </c>
      <c r="Q4966" s="185" t="s">
        <v>190</v>
      </c>
      <c r="R4966" s="181" t="s">
        <v>35</v>
      </c>
      <c r="S4966" s="181" t="s">
        <v>225</v>
      </c>
      <c r="T4966" s="186" t="s">
        <v>225</v>
      </c>
      <c r="U4966" s="187" t="s">
        <v>225</v>
      </c>
      <c r="V4966" s="188" t="str" cm="1">
        <f t="array" ref="V4966">IF(SUM(LEN(A4966:U4966))=0,"",IF(OR(OR(ISBLANK(E4966),SUM(LEN(B4966),LEN(C4966))=0),AND(NOT(D4966="Unknown"),ISBLANK(I4966)),AND(NOT(N4966="Unknown"),ISBLANK(Q4966))),"Missing Information", INDEX(Table15[Entire Service Line Classification], MATCH(SUMIFS(Table15[Unique ID],Table15[System-Owned Portion],D4966,Table15[If Material Anything Other than "Lead" in Column E,Was Material Ever Previously Lead?],F4966,Table15[Customer-Owned Portion],N4966),Table15[Unique ID],0),0)))</f>
        <v>Non-lead</v>
      </c>
      <c r="W4966" s="189"/>
    </row>
    <row r="4967" spans="1:23" s="190" customFormat="1" ht="56.25" x14ac:dyDescent="0.25">
      <c r="A4967" s="180" t="s">
        <v>225</v>
      </c>
      <c r="B4967" s="181" t="s">
        <v>8608</v>
      </c>
      <c r="C4967" s="182" t="s">
        <v>225</v>
      </c>
      <c r="D4967" s="183" t="s">
        <v>36</v>
      </c>
      <c r="E4967" s="181" t="s">
        <v>35</v>
      </c>
      <c r="F4967" s="183" t="s">
        <v>35</v>
      </c>
      <c r="G4967" s="181" t="s">
        <v>7354</v>
      </c>
      <c r="H4967" s="184" t="s">
        <v>7090</v>
      </c>
      <c r="I4967" s="185" t="s">
        <v>190</v>
      </c>
      <c r="J4967" s="181" t="s">
        <v>35</v>
      </c>
      <c r="K4967" s="181" t="s">
        <v>225</v>
      </c>
      <c r="L4967" s="186" t="s">
        <v>225</v>
      </c>
      <c r="M4967" s="187" t="s">
        <v>225</v>
      </c>
      <c r="N4967" s="183" t="s">
        <v>36</v>
      </c>
      <c r="O4967" s="181" t="s">
        <v>7354</v>
      </c>
      <c r="P4967" s="184" t="s">
        <v>7090</v>
      </c>
      <c r="Q4967" s="185" t="s">
        <v>190</v>
      </c>
      <c r="R4967" s="181" t="s">
        <v>35</v>
      </c>
      <c r="S4967" s="181" t="s">
        <v>225</v>
      </c>
      <c r="T4967" s="186" t="s">
        <v>225</v>
      </c>
      <c r="U4967" s="187" t="s">
        <v>225</v>
      </c>
      <c r="V4967" s="188" t="str" cm="1">
        <f t="array" ref="V4967">IF(SUM(LEN(A4967:U4967))=0,"",IF(OR(OR(ISBLANK(E4967),SUM(LEN(B4967),LEN(C4967))=0),AND(NOT(D4967="Unknown"),ISBLANK(I4967)),AND(NOT(N4967="Unknown"),ISBLANK(Q4967))),"Missing Information", INDEX(Table15[Entire Service Line Classification], MATCH(SUMIFS(Table15[Unique ID],Table15[System-Owned Portion],D4967,Table15[If Material Anything Other than "Lead" in Column E,Was Material Ever Previously Lead?],F4967,Table15[Customer-Owned Portion],N4967),Table15[Unique ID],0),0)))</f>
        <v>Non-lead</v>
      </c>
      <c r="W4967" s="189"/>
    </row>
    <row r="4968" spans="1:23" s="190" customFormat="1" ht="56.25" x14ac:dyDescent="0.25">
      <c r="A4968" s="180" t="s">
        <v>225</v>
      </c>
      <c r="B4968" s="181" t="s">
        <v>8609</v>
      </c>
      <c r="C4968" s="182" t="s">
        <v>225</v>
      </c>
      <c r="D4968" s="183" t="s">
        <v>36</v>
      </c>
      <c r="E4968" s="181" t="s">
        <v>35</v>
      </c>
      <c r="F4968" s="183" t="s">
        <v>35</v>
      </c>
      <c r="G4968" s="181" t="s">
        <v>7354</v>
      </c>
      <c r="H4968" s="184" t="s">
        <v>7090</v>
      </c>
      <c r="I4968" s="185" t="s">
        <v>190</v>
      </c>
      <c r="J4968" s="181" t="s">
        <v>35</v>
      </c>
      <c r="K4968" s="181" t="s">
        <v>225</v>
      </c>
      <c r="L4968" s="186" t="s">
        <v>225</v>
      </c>
      <c r="M4968" s="187" t="s">
        <v>225</v>
      </c>
      <c r="N4968" s="183" t="s">
        <v>36</v>
      </c>
      <c r="O4968" s="181" t="s">
        <v>7354</v>
      </c>
      <c r="P4968" s="184" t="s">
        <v>7090</v>
      </c>
      <c r="Q4968" s="185" t="s">
        <v>190</v>
      </c>
      <c r="R4968" s="181" t="s">
        <v>35</v>
      </c>
      <c r="S4968" s="181" t="s">
        <v>225</v>
      </c>
      <c r="T4968" s="186" t="s">
        <v>225</v>
      </c>
      <c r="U4968" s="187" t="s">
        <v>225</v>
      </c>
      <c r="V4968" s="188" t="str" cm="1">
        <f t="array" ref="V4968">IF(SUM(LEN(A4968:U4968))=0,"",IF(OR(OR(ISBLANK(E4968),SUM(LEN(B4968),LEN(C4968))=0),AND(NOT(D4968="Unknown"),ISBLANK(I4968)),AND(NOT(N4968="Unknown"),ISBLANK(Q4968))),"Missing Information", INDEX(Table15[Entire Service Line Classification], MATCH(SUMIFS(Table15[Unique ID],Table15[System-Owned Portion],D4968,Table15[If Material Anything Other than "Lead" in Column E,Was Material Ever Previously Lead?],F4968,Table15[Customer-Owned Portion],N4968),Table15[Unique ID],0),0)))</f>
        <v>Non-lead</v>
      </c>
      <c r="W4968" s="189"/>
    </row>
    <row r="4969" spans="1:23" s="190" customFormat="1" ht="56.25" x14ac:dyDescent="0.25">
      <c r="A4969" s="180" t="s">
        <v>225</v>
      </c>
      <c r="B4969" s="181" t="s">
        <v>8610</v>
      </c>
      <c r="C4969" s="182" t="s">
        <v>225</v>
      </c>
      <c r="D4969" s="183" t="s">
        <v>36</v>
      </c>
      <c r="E4969" s="181" t="s">
        <v>35</v>
      </c>
      <c r="F4969" s="183" t="s">
        <v>35</v>
      </c>
      <c r="G4969" s="181" t="s">
        <v>7354</v>
      </c>
      <c r="H4969" s="184" t="s">
        <v>7090</v>
      </c>
      <c r="I4969" s="185" t="s">
        <v>190</v>
      </c>
      <c r="J4969" s="181" t="s">
        <v>35</v>
      </c>
      <c r="K4969" s="181" t="s">
        <v>225</v>
      </c>
      <c r="L4969" s="186" t="s">
        <v>225</v>
      </c>
      <c r="M4969" s="187" t="s">
        <v>225</v>
      </c>
      <c r="N4969" s="183" t="s">
        <v>36</v>
      </c>
      <c r="O4969" s="181" t="s">
        <v>7354</v>
      </c>
      <c r="P4969" s="184" t="s">
        <v>7090</v>
      </c>
      <c r="Q4969" s="185" t="s">
        <v>190</v>
      </c>
      <c r="R4969" s="181" t="s">
        <v>35</v>
      </c>
      <c r="S4969" s="181" t="s">
        <v>225</v>
      </c>
      <c r="T4969" s="186" t="s">
        <v>225</v>
      </c>
      <c r="U4969" s="187" t="s">
        <v>225</v>
      </c>
      <c r="V4969" s="188" t="str" cm="1">
        <f t="array" ref="V4969">IF(SUM(LEN(A4969:U4969))=0,"",IF(OR(OR(ISBLANK(E4969),SUM(LEN(B4969),LEN(C4969))=0),AND(NOT(D4969="Unknown"),ISBLANK(I4969)),AND(NOT(N4969="Unknown"),ISBLANK(Q4969))),"Missing Information", INDEX(Table15[Entire Service Line Classification], MATCH(SUMIFS(Table15[Unique ID],Table15[System-Owned Portion],D4969,Table15[If Material Anything Other than "Lead" in Column E,Was Material Ever Previously Lead?],F4969,Table15[Customer-Owned Portion],N4969),Table15[Unique ID],0),0)))</f>
        <v>Non-lead</v>
      </c>
      <c r="W4969" s="189"/>
    </row>
    <row r="4970" spans="1:23" s="190" customFormat="1" ht="56.25" x14ac:dyDescent="0.25">
      <c r="A4970" s="180" t="s">
        <v>225</v>
      </c>
      <c r="B4970" s="181" t="s">
        <v>8611</v>
      </c>
      <c r="C4970" s="182" t="s">
        <v>225</v>
      </c>
      <c r="D4970" s="183" t="s">
        <v>36</v>
      </c>
      <c r="E4970" s="181" t="s">
        <v>35</v>
      </c>
      <c r="F4970" s="183" t="s">
        <v>35</v>
      </c>
      <c r="G4970" s="181" t="s">
        <v>7354</v>
      </c>
      <c r="H4970" s="184" t="s">
        <v>7090</v>
      </c>
      <c r="I4970" s="185" t="s">
        <v>190</v>
      </c>
      <c r="J4970" s="181" t="s">
        <v>35</v>
      </c>
      <c r="K4970" s="181" t="s">
        <v>225</v>
      </c>
      <c r="L4970" s="186" t="s">
        <v>225</v>
      </c>
      <c r="M4970" s="187" t="s">
        <v>225</v>
      </c>
      <c r="N4970" s="183" t="s">
        <v>36</v>
      </c>
      <c r="O4970" s="181" t="s">
        <v>7354</v>
      </c>
      <c r="P4970" s="184" t="s">
        <v>7090</v>
      </c>
      <c r="Q4970" s="185" t="s">
        <v>190</v>
      </c>
      <c r="R4970" s="181" t="s">
        <v>35</v>
      </c>
      <c r="S4970" s="181" t="s">
        <v>225</v>
      </c>
      <c r="T4970" s="186" t="s">
        <v>225</v>
      </c>
      <c r="U4970" s="187" t="s">
        <v>225</v>
      </c>
      <c r="V4970" s="188" t="str" cm="1">
        <f t="array" ref="V4970">IF(SUM(LEN(A4970:U4970))=0,"",IF(OR(OR(ISBLANK(E4970),SUM(LEN(B4970),LEN(C4970))=0),AND(NOT(D4970="Unknown"),ISBLANK(I4970)),AND(NOT(N4970="Unknown"),ISBLANK(Q4970))),"Missing Information", INDEX(Table15[Entire Service Line Classification], MATCH(SUMIFS(Table15[Unique ID],Table15[System-Owned Portion],D4970,Table15[If Material Anything Other than "Lead" in Column E,Was Material Ever Previously Lead?],F4970,Table15[Customer-Owned Portion],N4970),Table15[Unique ID],0),0)))</f>
        <v>Non-lead</v>
      </c>
      <c r="W4970" s="189"/>
    </row>
    <row r="4971" spans="1:23" s="190" customFormat="1" ht="56.25" x14ac:dyDescent="0.25">
      <c r="A4971" s="180" t="s">
        <v>225</v>
      </c>
      <c r="B4971" s="181" t="s">
        <v>8612</v>
      </c>
      <c r="C4971" s="182" t="s">
        <v>225</v>
      </c>
      <c r="D4971" s="183" t="s">
        <v>36</v>
      </c>
      <c r="E4971" s="181" t="s">
        <v>35</v>
      </c>
      <c r="F4971" s="183" t="s">
        <v>35</v>
      </c>
      <c r="G4971" s="181" t="s">
        <v>7354</v>
      </c>
      <c r="H4971" s="184" t="s">
        <v>7090</v>
      </c>
      <c r="I4971" s="185" t="s">
        <v>190</v>
      </c>
      <c r="J4971" s="181" t="s">
        <v>35</v>
      </c>
      <c r="K4971" s="181" t="s">
        <v>225</v>
      </c>
      <c r="L4971" s="186" t="s">
        <v>225</v>
      </c>
      <c r="M4971" s="187" t="s">
        <v>225</v>
      </c>
      <c r="N4971" s="183" t="s">
        <v>36</v>
      </c>
      <c r="O4971" s="181" t="s">
        <v>7354</v>
      </c>
      <c r="P4971" s="184" t="s">
        <v>7090</v>
      </c>
      <c r="Q4971" s="185" t="s">
        <v>190</v>
      </c>
      <c r="R4971" s="181" t="s">
        <v>35</v>
      </c>
      <c r="S4971" s="181" t="s">
        <v>225</v>
      </c>
      <c r="T4971" s="186" t="s">
        <v>225</v>
      </c>
      <c r="U4971" s="187" t="s">
        <v>225</v>
      </c>
      <c r="V4971" s="188" t="str" cm="1">
        <f t="array" ref="V4971">IF(SUM(LEN(A4971:U4971))=0,"",IF(OR(OR(ISBLANK(E4971),SUM(LEN(B4971),LEN(C4971))=0),AND(NOT(D4971="Unknown"),ISBLANK(I4971)),AND(NOT(N4971="Unknown"),ISBLANK(Q4971))),"Missing Information", INDEX(Table15[Entire Service Line Classification], MATCH(SUMIFS(Table15[Unique ID],Table15[System-Owned Portion],D4971,Table15[If Material Anything Other than "Lead" in Column E,Was Material Ever Previously Lead?],F4971,Table15[Customer-Owned Portion],N4971),Table15[Unique ID],0),0)))</f>
        <v>Non-lead</v>
      </c>
      <c r="W4971" s="189"/>
    </row>
    <row r="4972" spans="1:23" s="190" customFormat="1" ht="56.25" x14ac:dyDescent="0.25">
      <c r="A4972" s="180" t="s">
        <v>225</v>
      </c>
      <c r="B4972" s="181" t="s">
        <v>8613</v>
      </c>
      <c r="C4972" s="182" t="s">
        <v>225</v>
      </c>
      <c r="D4972" s="183" t="s">
        <v>36</v>
      </c>
      <c r="E4972" s="181" t="s">
        <v>35</v>
      </c>
      <c r="F4972" s="183" t="s">
        <v>35</v>
      </c>
      <c r="G4972" s="181" t="s">
        <v>7347</v>
      </c>
      <c r="H4972" s="184" t="s">
        <v>7090</v>
      </c>
      <c r="I4972" s="185" t="s">
        <v>190</v>
      </c>
      <c r="J4972" s="181" t="s">
        <v>35</v>
      </c>
      <c r="K4972" s="181" t="s">
        <v>225</v>
      </c>
      <c r="L4972" s="186" t="s">
        <v>225</v>
      </c>
      <c r="M4972" s="187" t="s">
        <v>225</v>
      </c>
      <c r="N4972" s="183" t="s">
        <v>36</v>
      </c>
      <c r="O4972" s="181" t="s">
        <v>7347</v>
      </c>
      <c r="P4972" s="184" t="s">
        <v>7090</v>
      </c>
      <c r="Q4972" s="185" t="s">
        <v>190</v>
      </c>
      <c r="R4972" s="181" t="s">
        <v>35</v>
      </c>
      <c r="S4972" s="181" t="s">
        <v>225</v>
      </c>
      <c r="T4972" s="186" t="s">
        <v>225</v>
      </c>
      <c r="U4972" s="187" t="s">
        <v>225</v>
      </c>
      <c r="V4972" s="188" t="str" cm="1">
        <f t="array" ref="V4972">IF(SUM(LEN(A4972:U4972))=0,"",IF(OR(OR(ISBLANK(E4972),SUM(LEN(B4972),LEN(C4972))=0),AND(NOT(D4972="Unknown"),ISBLANK(I4972)),AND(NOT(N4972="Unknown"),ISBLANK(Q4972))),"Missing Information", INDEX(Table15[Entire Service Line Classification], MATCH(SUMIFS(Table15[Unique ID],Table15[System-Owned Portion],D4972,Table15[If Material Anything Other than "Lead" in Column E,Was Material Ever Previously Lead?],F4972,Table15[Customer-Owned Portion],N4972),Table15[Unique ID],0),0)))</f>
        <v>Non-lead</v>
      </c>
      <c r="W4972" s="189"/>
    </row>
    <row r="4973" spans="1:23" s="190" customFormat="1" ht="56.25" x14ac:dyDescent="0.25">
      <c r="A4973" s="180" t="s">
        <v>225</v>
      </c>
      <c r="B4973" s="181" t="s">
        <v>8614</v>
      </c>
      <c r="C4973" s="182" t="s">
        <v>225</v>
      </c>
      <c r="D4973" s="183" t="s">
        <v>36</v>
      </c>
      <c r="E4973" s="181" t="s">
        <v>35</v>
      </c>
      <c r="F4973" s="183" t="s">
        <v>35</v>
      </c>
      <c r="G4973" s="181" t="s">
        <v>7347</v>
      </c>
      <c r="H4973" s="184" t="s">
        <v>7090</v>
      </c>
      <c r="I4973" s="185" t="s">
        <v>190</v>
      </c>
      <c r="J4973" s="181" t="s">
        <v>35</v>
      </c>
      <c r="K4973" s="181" t="s">
        <v>225</v>
      </c>
      <c r="L4973" s="186" t="s">
        <v>225</v>
      </c>
      <c r="M4973" s="187" t="s">
        <v>225</v>
      </c>
      <c r="N4973" s="183" t="s">
        <v>36</v>
      </c>
      <c r="O4973" s="181" t="s">
        <v>7347</v>
      </c>
      <c r="P4973" s="184" t="s">
        <v>7090</v>
      </c>
      <c r="Q4973" s="185" t="s">
        <v>190</v>
      </c>
      <c r="R4973" s="181" t="s">
        <v>35</v>
      </c>
      <c r="S4973" s="181" t="s">
        <v>225</v>
      </c>
      <c r="T4973" s="186" t="s">
        <v>225</v>
      </c>
      <c r="U4973" s="187" t="s">
        <v>225</v>
      </c>
      <c r="V4973" s="188" t="str" cm="1">
        <f t="array" ref="V4973">IF(SUM(LEN(A4973:U4973))=0,"",IF(OR(OR(ISBLANK(E4973),SUM(LEN(B4973),LEN(C4973))=0),AND(NOT(D4973="Unknown"),ISBLANK(I4973)),AND(NOT(N4973="Unknown"),ISBLANK(Q4973))),"Missing Information", INDEX(Table15[Entire Service Line Classification], MATCH(SUMIFS(Table15[Unique ID],Table15[System-Owned Portion],D4973,Table15[If Material Anything Other than "Lead" in Column E,Was Material Ever Previously Lead?],F4973,Table15[Customer-Owned Portion],N4973),Table15[Unique ID],0),0)))</f>
        <v>Non-lead</v>
      </c>
      <c r="W4973" s="189"/>
    </row>
    <row r="4974" spans="1:23" s="190" customFormat="1" ht="56.25" x14ac:dyDescent="0.25">
      <c r="A4974" s="180" t="s">
        <v>225</v>
      </c>
      <c r="B4974" s="181" t="s">
        <v>8615</v>
      </c>
      <c r="C4974" s="182" t="s">
        <v>225</v>
      </c>
      <c r="D4974" s="183" t="s">
        <v>36</v>
      </c>
      <c r="E4974" s="181" t="s">
        <v>35</v>
      </c>
      <c r="F4974" s="183" t="s">
        <v>35</v>
      </c>
      <c r="G4974" s="181" t="s">
        <v>7400</v>
      </c>
      <c r="H4974" s="184" t="s">
        <v>7090</v>
      </c>
      <c r="I4974" s="185" t="s">
        <v>190</v>
      </c>
      <c r="J4974" s="181" t="s">
        <v>35</v>
      </c>
      <c r="K4974" s="181" t="s">
        <v>225</v>
      </c>
      <c r="L4974" s="186" t="s">
        <v>225</v>
      </c>
      <c r="M4974" s="187" t="s">
        <v>225</v>
      </c>
      <c r="N4974" s="183" t="s">
        <v>36</v>
      </c>
      <c r="O4974" s="181" t="s">
        <v>7400</v>
      </c>
      <c r="P4974" s="184" t="s">
        <v>7090</v>
      </c>
      <c r="Q4974" s="185" t="s">
        <v>190</v>
      </c>
      <c r="R4974" s="181" t="s">
        <v>35</v>
      </c>
      <c r="S4974" s="181" t="s">
        <v>225</v>
      </c>
      <c r="T4974" s="186" t="s">
        <v>225</v>
      </c>
      <c r="U4974" s="187" t="s">
        <v>225</v>
      </c>
      <c r="V4974" s="188" t="str" cm="1">
        <f t="array" ref="V4974">IF(SUM(LEN(A4974:U4974))=0,"",IF(OR(OR(ISBLANK(E4974),SUM(LEN(B4974),LEN(C4974))=0),AND(NOT(D4974="Unknown"),ISBLANK(I4974)),AND(NOT(N4974="Unknown"),ISBLANK(Q4974))),"Missing Information", INDEX(Table15[Entire Service Line Classification], MATCH(SUMIFS(Table15[Unique ID],Table15[System-Owned Portion],D4974,Table15[If Material Anything Other than "Lead" in Column E,Was Material Ever Previously Lead?],F4974,Table15[Customer-Owned Portion],N4974),Table15[Unique ID],0),0)))</f>
        <v>Non-lead</v>
      </c>
      <c r="W4974" s="189"/>
    </row>
    <row r="4975" spans="1:23" s="190" customFormat="1" ht="56.25" x14ac:dyDescent="0.25">
      <c r="A4975" s="180" t="s">
        <v>225</v>
      </c>
      <c r="B4975" s="181" t="s">
        <v>8616</v>
      </c>
      <c r="C4975" s="182" t="s">
        <v>225</v>
      </c>
      <c r="D4975" s="183" t="s">
        <v>36</v>
      </c>
      <c r="E4975" s="181" t="s">
        <v>35</v>
      </c>
      <c r="F4975" s="183" t="s">
        <v>35</v>
      </c>
      <c r="G4975" s="181" t="s">
        <v>7354</v>
      </c>
      <c r="H4975" s="184" t="s">
        <v>7090</v>
      </c>
      <c r="I4975" s="185" t="s">
        <v>190</v>
      </c>
      <c r="J4975" s="181" t="s">
        <v>35</v>
      </c>
      <c r="K4975" s="181" t="s">
        <v>225</v>
      </c>
      <c r="L4975" s="186" t="s">
        <v>225</v>
      </c>
      <c r="M4975" s="187" t="s">
        <v>225</v>
      </c>
      <c r="N4975" s="183" t="s">
        <v>36</v>
      </c>
      <c r="O4975" s="181" t="s">
        <v>7354</v>
      </c>
      <c r="P4975" s="184" t="s">
        <v>7090</v>
      </c>
      <c r="Q4975" s="185" t="s">
        <v>190</v>
      </c>
      <c r="R4975" s="181" t="s">
        <v>35</v>
      </c>
      <c r="S4975" s="181" t="s">
        <v>225</v>
      </c>
      <c r="T4975" s="186" t="s">
        <v>225</v>
      </c>
      <c r="U4975" s="187" t="s">
        <v>225</v>
      </c>
      <c r="V4975" s="188" t="str" cm="1">
        <f t="array" ref="V4975">IF(SUM(LEN(A4975:U4975))=0,"",IF(OR(OR(ISBLANK(E4975),SUM(LEN(B4975),LEN(C4975))=0),AND(NOT(D4975="Unknown"),ISBLANK(I4975)),AND(NOT(N4975="Unknown"),ISBLANK(Q4975))),"Missing Information", INDEX(Table15[Entire Service Line Classification], MATCH(SUMIFS(Table15[Unique ID],Table15[System-Owned Portion],D4975,Table15[If Material Anything Other than "Lead" in Column E,Was Material Ever Previously Lead?],F4975,Table15[Customer-Owned Portion],N4975),Table15[Unique ID],0),0)))</f>
        <v>Non-lead</v>
      </c>
      <c r="W4975" s="189"/>
    </row>
    <row r="4976" spans="1:23" s="190" customFormat="1" ht="56.25" x14ac:dyDescent="0.25">
      <c r="A4976" s="180" t="s">
        <v>225</v>
      </c>
      <c r="B4976" s="181" t="s">
        <v>8617</v>
      </c>
      <c r="C4976" s="182" t="s">
        <v>225</v>
      </c>
      <c r="D4976" s="183" t="s">
        <v>36</v>
      </c>
      <c r="E4976" s="181" t="s">
        <v>35</v>
      </c>
      <c r="F4976" s="183" t="s">
        <v>35</v>
      </c>
      <c r="G4976" s="181" t="s">
        <v>7347</v>
      </c>
      <c r="H4976" s="184" t="s">
        <v>7090</v>
      </c>
      <c r="I4976" s="185" t="s">
        <v>190</v>
      </c>
      <c r="J4976" s="181" t="s">
        <v>35</v>
      </c>
      <c r="K4976" s="181" t="s">
        <v>225</v>
      </c>
      <c r="L4976" s="186" t="s">
        <v>225</v>
      </c>
      <c r="M4976" s="187" t="s">
        <v>225</v>
      </c>
      <c r="N4976" s="183" t="s">
        <v>36</v>
      </c>
      <c r="O4976" s="181" t="s">
        <v>7347</v>
      </c>
      <c r="P4976" s="184" t="s">
        <v>7090</v>
      </c>
      <c r="Q4976" s="185" t="s">
        <v>190</v>
      </c>
      <c r="R4976" s="181" t="s">
        <v>35</v>
      </c>
      <c r="S4976" s="181" t="s">
        <v>225</v>
      </c>
      <c r="T4976" s="186" t="s">
        <v>225</v>
      </c>
      <c r="U4976" s="187" t="s">
        <v>225</v>
      </c>
      <c r="V4976" s="188" t="str" cm="1">
        <f t="array" ref="V4976">IF(SUM(LEN(A4976:U4976))=0,"",IF(OR(OR(ISBLANK(E4976),SUM(LEN(B4976),LEN(C4976))=0),AND(NOT(D4976="Unknown"),ISBLANK(I4976)),AND(NOT(N4976="Unknown"),ISBLANK(Q4976))),"Missing Information", INDEX(Table15[Entire Service Line Classification], MATCH(SUMIFS(Table15[Unique ID],Table15[System-Owned Portion],D4976,Table15[If Material Anything Other than "Lead" in Column E,Was Material Ever Previously Lead?],F4976,Table15[Customer-Owned Portion],N4976),Table15[Unique ID],0),0)))</f>
        <v>Non-lead</v>
      </c>
      <c r="W4976" s="189"/>
    </row>
    <row r="4977" spans="1:23" s="190" customFormat="1" ht="56.25" x14ac:dyDescent="0.25">
      <c r="A4977" s="180" t="s">
        <v>225</v>
      </c>
      <c r="B4977" s="181" t="s">
        <v>8618</v>
      </c>
      <c r="C4977" s="182" t="s">
        <v>225</v>
      </c>
      <c r="D4977" s="183" t="s">
        <v>36</v>
      </c>
      <c r="E4977" s="181" t="s">
        <v>35</v>
      </c>
      <c r="F4977" s="183" t="s">
        <v>35</v>
      </c>
      <c r="G4977" s="181" t="s">
        <v>7354</v>
      </c>
      <c r="H4977" s="184" t="s">
        <v>7090</v>
      </c>
      <c r="I4977" s="185" t="s">
        <v>190</v>
      </c>
      <c r="J4977" s="181" t="s">
        <v>35</v>
      </c>
      <c r="K4977" s="181" t="s">
        <v>225</v>
      </c>
      <c r="L4977" s="186" t="s">
        <v>225</v>
      </c>
      <c r="M4977" s="187" t="s">
        <v>225</v>
      </c>
      <c r="N4977" s="183" t="s">
        <v>36</v>
      </c>
      <c r="O4977" s="181" t="s">
        <v>7354</v>
      </c>
      <c r="P4977" s="184" t="s">
        <v>7090</v>
      </c>
      <c r="Q4977" s="185" t="s">
        <v>190</v>
      </c>
      <c r="R4977" s="181" t="s">
        <v>35</v>
      </c>
      <c r="S4977" s="181" t="s">
        <v>225</v>
      </c>
      <c r="T4977" s="186" t="s">
        <v>225</v>
      </c>
      <c r="U4977" s="187" t="s">
        <v>225</v>
      </c>
      <c r="V4977" s="188" t="str" cm="1">
        <f t="array" ref="V4977">IF(SUM(LEN(A4977:U4977))=0,"",IF(OR(OR(ISBLANK(E4977),SUM(LEN(B4977),LEN(C4977))=0),AND(NOT(D4977="Unknown"),ISBLANK(I4977)),AND(NOT(N4977="Unknown"),ISBLANK(Q4977))),"Missing Information", INDEX(Table15[Entire Service Line Classification], MATCH(SUMIFS(Table15[Unique ID],Table15[System-Owned Portion],D4977,Table15[If Material Anything Other than "Lead" in Column E,Was Material Ever Previously Lead?],F4977,Table15[Customer-Owned Portion],N4977),Table15[Unique ID],0),0)))</f>
        <v>Non-lead</v>
      </c>
      <c r="W4977" s="189"/>
    </row>
    <row r="4978" spans="1:23" s="190" customFormat="1" ht="56.25" x14ac:dyDescent="0.25">
      <c r="A4978" s="180" t="s">
        <v>225</v>
      </c>
      <c r="B4978" s="181" t="s">
        <v>8619</v>
      </c>
      <c r="C4978" s="182" t="s">
        <v>225</v>
      </c>
      <c r="D4978" s="183" t="s">
        <v>36</v>
      </c>
      <c r="E4978" s="181" t="s">
        <v>35</v>
      </c>
      <c r="F4978" s="183" t="s">
        <v>35</v>
      </c>
      <c r="G4978" s="181" t="s">
        <v>7354</v>
      </c>
      <c r="H4978" s="184" t="s">
        <v>7090</v>
      </c>
      <c r="I4978" s="185" t="s">
        <v>190</v>
      </c>
      <c r="J4978" s="181" t="s">
        <v>35</v>
      </c>
      <c r="K4978" s="181" t="s">
        <v>225</v>
      </c>
      <c r="L4978" s="186" t="s">
        <v>225</v>
      </c>
      <c r="M4978" s="187" t="s">
        <v>225</v>
      </c>
      <c r="N4978" s="183" t="s">
        <v>36</v>
      </c>
      <c r="O4978" s="181" t="s">
        <v>7354</v>
      </c>
      <c r="P4978" s="184" t="s">
        <v>7090</v>
      </c>
      <c r="Q4978" s="185" t="s">
        <v>190</v>
      </c>
      <c r="R4978" s="181" t="s">
        <v>35</v>
      </c>
      <c r="S4978" s="181" t="s">
        <v>225</v>
      </c>
      <c r="T4978" s="186" t="s">
        <v>225</v>
      </c>
      <c r="U4978" s="187" t="s">
        <v>225</v>
      </c>
      <c r="V4978" s="188" t="str" cm="1">
        <f t="array" ref="V4978">IF(SUM(LEN(A4978:U4978))=0,"",IF(OR(OR(ISBLANK(E4978),SUM(LEN(B4978),LEN(C4978))=0),AND(NOT(D4978="Unknown"),ISBLANK(I4978)),AND(NOT(N4978="Unknown"),ISBLANK(Q4978))),"Missing Information", INDEX(Table15[Entire Service Line Classification], MATCH(SUMIFS(Table15[Unique ID],Table15[System-Owned Portion],D4978,Table15[If Material Anything Other than "Lead" in Column E,Was Material Ever Previously Lead?],F4978,Table15[Customer-Owned Portion],N4978),Table15[Unique ID],0),0)))</f>
        <v>Non-lead</v>
      </c>
      <c r="W4978" s="189"/>
    </row>
    <row r="4979" spans="1:23" s="190" customFormat="1" ht="56.25" x14ac:dyDescent="0.25">
      <c r="A4979" s="180" t="s">
        <v>225</v>
      </c>
      <c r="B4979" s="181" t="s">
        <v>8620</v>
      </c>
      <c r="C4979" s="182" t="s">
        <v>225</v>
      </c>
      <c r="D4979" s="183" t="s">
        <v>36</v>
      </c>
      <c r="E4979" s="181" t="s">
        <v>35</v>
      </c>
      <c r="F4979" s="183" t="s">
        <v>35</v>
      </c>
      <c r="G4979" s="181" t="s">
        <v>7347</v>
      </c>
      <c r="H4979" s="184" t="s">
        <v>7090</v>
      </c>
      <c r="I4979" s="185" t="s">
        <v>190</v>
      </c>
      <c r="J4979" s="181" t="s">
        <v>35</v>
      </c>
      <c r="K4979" s="181" t="s">
        <v>225</v>
      </c>
      <c r="L4979" s="186" t="s">
        <v>225</v>
      </c>
      <c r="M4979" s="187" t="s">
        <v>225</v>
      </c>
      <c r="N4979" s="183" t="s">
        <v>36</v>
      </c>
      <c r="O4979" s="181" t="s">
        <v>7347</v>
      </c>
      <c r="P4979" s="184" t="s">
        <v>7090</v>
      </c>
      <c r="Q4979" s="185" t="s">
        <v>190</v>
      </c>
      <c r="R4979" s="181" t="s">
        <v>35</v>
      </c>
      <c r="S4979" s="181" t="s">
        <v>225</v>
      </c>
      <c r="T4979" s="186" t="s">
        <v>225</v>
      </c>
      <c r="U4979" s="187" t="s">
        <v>225</v>
      </c>
      <c r="V4979" s="188" t="str" cm="1">
        <f t="array" ref="V4979">IF(SUM(LEN(A4979:U4979))=0,"",IF(OR(OR(ISBLANK(E4979),SUM(LEN(B4979),LEN(C4979))=0),AND(NOT(D4979="Unknown"),ISBLANK(I4979)),AND(NOT(N4979="Unknown"),ISBLANK(Q4979))),"Missing Information", INDEX(Table15[Entire Service Line Classification], MATCH(SUMIFS(Table15[Unique ID],Table15[System-Owned Portion],D4979,Table15[If Material Anything Other than "Lead" in Column E,Was Material Ever Previously Lead?],F4979,Table15[Customer-Owned Portion],N4979),Table15[Unique ID],0),0)))</f>
        <v>Non-lead</v>
      </c>
      <c r="W4979" s="189"/>
    </row>
    <row r="4980" spans="1:23" s="190" customFormat="1" ht="56.25" x14ac:dyDescent="0.25">
      <c r="A4980" s="180" t="s">
        <v>225</v>
      </c>
      <c r="B4980" s="181" t="s">
        <v>8621</v>
      </c>
      <c r="C4980" s="182" t="s">
        <v>225</v>
      </c>
      <c r="D4980" s="183" t="s">
        <v>36</v>
      </c>
      <c r="E4980" s="181" t="s">
        <v>35</v>
      </c>
      <c r="F4980" s="183" t="s">
        <v>35</v>
      </c>
      <c r="G4980" s="181" t="s">
        <v>7354</v>
      </c>
      <c r="H4980" s="184" t="s">
        <v>7090</v>
      </c>
      <c r="I4980" s="185" t="s">
        <v>190</v>
      </c>
      <c r="J4980" s="181" t="s">
        <v>35</v>
      </c>
      <c r="K4980" s="181" t="s">
        <v>225</v>
      </c>
      <c r="L4980" s="186" t="s">
        <v>225</v>
      </c>
      <c r="M4980" s="187" t="s">
        <v>225</v>
      </c>
      <c r="N4980" s="183" t="s">
        <v>36</v>
      </c>
      <c r="O4980" s="181" t="s">
        <v>7354</v>
      </c>
      <c r="P4980" s="184" t="s">
        <v>7090</v>
      </c>
      <c r="Q4980" s="185" t="s">
        <v>190</v>
      </c>
      <c r="R4980" s="181" t="s">
        <v>35</v>
      </c>
      <c r="S4980" s="181" t="s">
        <v>225</v>
      </c>
      <c r="T4980" s="186" t="s">
        <v>225</v>
      </c>
      <c r="U4980" s="187" t="s">
        <v>225</v>
      </c>
      <c r="V4980" s="188" t="str" cm="1">
        <f t="array" ref="V4980">IF(SUM(LEN(A4980:U4980))=0,"",IF(OR(OR(ISBLANK(E4980),SUM(LEN(B4980),LEN(C4980))=0),AND(NOT(D4980="Unknown"),ISBLANK(I4980)),AND(NOT(N4980="Unknown"),ISBLANK(Q4980))),"Missing Information", INDEX(Table15[Entire Service Line Classification], MATCH(SUMIFS(Table15[Unique ID],Table15[System-Owned Portion],D4980,Table15[If Material Anything Other than "Lead" in Column E,Was Material Ever Previously Lead?],F4980,Table15[Customer-Owned Portion],N4980),Table15[Unique ID],0),0)))</f>
        <v>Non-lead</v>
      </c>
      <c r="W4980" s="189"/>
    </row>
    <row r="4981" spans="1:23" s="190" customFormat="1" ht="56.25" x14ac:dyDescent="0.25">
      <c r="A4981" s="180" t="s">
        <v>225</v>
      </c>
      <c r="B4981" s="181" t="s">
        <v>8622</v>
      </c>
      <c r="C4981" s="182" t="s">
        <v>225</v>
      </c>
      <c r="D4981" s="183" t="s">
        <v>36</v>
      </c>
      <c r="E4981" s="181" t="s">
        <v>35</v>
      </c>
      <c r="F4981" s="183" t="s">
        <v>35</v>
      </c>
      <c r="G4981" s="181" t="s">
        <v>7354</v>
      </c>
      <c r="H4981" s="184" t="s">
        <v>7090</v>
      </c>
      <c r="I4981" s="185" t="s">
        <v>190</v>
      </c>
      <c r="J4981" s="181" t="s">
        <v>35</v>
      </c>
      <c r="K4981" s="181" t="s">
        <v>225</v>
      </c>
      <c r="L4981" s="186" t="s">
        <v>225</v>
      </c>
      <c r="M4981" s="187" t="s">
        <v>225</v>
      </c>
      <c r="N4981" s="183" t="s">
        <v>36</v>
      </c>
      <c r="O4981" s="181" t="s">
        <v>7354</v>
      </c>
      <c r="P4981" s="184" t="s">
        <v>7090</v>
      </c>
      <c r="Q4981" s="185" t="s">
        <v>190</v>
      </c>
      <c r="R4981" s="181" t="s">
        <v>35</v>
      </c>
      <c r="S4981" s="181" t="s">
        <v>225</v>
      </c>
      <c r="T4981" s="186" t="s">
        <v>225</v>
      </c>
      <c r="U4981" s="187" t="s">
        <v>225</v>
      </c>
      <c r="V4981" s="188" t="str" cm="1">
        <f t="array" ref="V4981">IF(SUM(LEN(A4981:U4981))=0,"",IF(OR(OR(ISBLANK(E4981),SUM(LEN(B4981),LEN(C4981))=0),AND(NOT(D4981="Unknown"),ISBLANK(I4981)),AND(NOT(N4981="Unknown"),ISBLANK(Q4981))),"Missing Information", INDEX(Table15[Entire Service Line Classification], MATCH(SUMIFS(Table15[Unique ID],Table15[System-Owned Portion],D4981,Table15[If Material Anything Other than "Lead" in Column E,Was Material Ever Previously Lead?],F4981,Table15[Customer-Owned Portion],N4981),Table15[Unique ID],0),0)))</f>
        <v>Non-lead</v>
      </c>
      <c r="W4981" s="189"/>
    </row>
    <row r="4982" spans="1:23" s="190" customFormat="1" ht="56.25" x14ac:dyDescent="0.25">
      <c r="A4982" s="180" t="s">
        <v>225</v>
      </c>
      <c r="B4982" s="181" t="s">
        <v>8623</v>
      </c>
      <c r="C4982" s="182" t="s">
        <v>225</v>
      </c>
      <c r="D4982" s="183" t="s">
        <v>36</v>
      </c>
      <c r="E4982" s="181" t="s">
        <v>35</v>
      </c>
      <c r="F4982" s="183" t="s">
        <v>35</v>
      </c>
      <c r="G4982" s="181" t="s">
        <v>7354</v>
      </c>
      <c r="H4982" s="184" t="s">
        <v>7090</v>
      </c>
      <c r="I4982" s="185" t="s">
        <v>190</v>
      </c>
      <c r="J4982" s="181" t="s">
        <v>35</v>
      </c>
      <c r="K4982" s="181" t="s">
        <v>225</v>
      </c>
      <c r="L4982" s="186" t="s">
        <v>225</v>
      </c>
      <c r="M4982" s="187" t="s">
        <v>225</v>
      </c>
      <c r="N4982" s="183" t="s">
        <v>36</v>
      </c>
      <c r="O4982" s="181" t="s">
        <v>7354</v>
      </c>
      <c r="P4982" s="184" t="s">
        <v>7090</v>
      </c>
      <c r="Q4982" s="185" t="s">
        <v>190</v>
      </c>
      <c r="R4982" s="181" t="s">
        <v>35</v>
      </c>
      <c r="S4982" s="181" t="s">
        <v>225</v>
      </c>
      <c r="T4982" s="186" t="s">
        <v>225</v>
      </c>
      <c r="U4982" s="187" t="s">
        <v>225</v>
      </c>
      <c r="V4982" s="188" t="str" cm="1">
        <f t="array" ref="V4982">IF(SUM(LEN(A4982:U4982))=0,"",IF(OR(OR(ISBLANK(E4982),SUM(LEN(B4982),LEN(C4982))=0),AND(NOT(D4982="Unknown"),ISBLANK(I4982)),AND(NOT(N4982="Unknown"),ISBLANK(Q4982))),"Missing Information", INDEX(Table15[Entire Service Line Classification], MATCH(SUMIFS(Table15[Unique ID],Table15[System-Owned Portion],D4982,Table15[If Material Anything Other than "Lead" in Column E,Was Material Ever Previously Lead?],F4982,Table15[Customer-Owned Portion],N4982),Table15[Unique ID],0),0)))</f>
        <v>Non-lead</v>
      </c>
      <c r="W4982" s="189"/>
    </row>
    <row r="4983" spans="1:23" s="190" customFormat="1" ht="56.25" x14ac:dyDescent="0.25">
      <c r="A4983" s="180" t="s">
        <v>225</v>
      </c>
      <c r="B4983" s="181" t="s">
        <v>8624</v>
      </c>
      <c r="C4983" s="182" t="s">
        <v>225</v>
      </c>
      <c r="D4983" s="183" t="s">
        <v>36</v>
      </c>
      <c r="E4983" s="181" t="s">
        <v>35</v>
      </c>
      <c r="F4983" s="183" t="s">
        <v>35</v>
      </c>
      <c r="G4983" s="181" t="s">
        <v>7347</v>
      </c>
      <c r="H4983" s="184" t="s">
        <v>7090</v>
      </c>
      <c r="I4983" s="185" t="s">
        <v>190</v>
      </c>
      <c r="J4983" s="181" t="s">
        <v>35</v>
      </c>
      <c r="K4983" s="181" t="s">
        <v>225</v>
      </c>
      <c r="L4983" s="186" t="s">
        <v>225</v>
      </c>
      <c r="M4983" s="187" t="s">
        <v>225</v>
      </c>
      <c r="N4983" s="183" t="s">
        <v>36</v>
      </c>
      <c r="O4983" s="181" t="s">
        <v>7347</v>
      </c>
      <c r="P4983" s="184" t="s">
        <v>7090</v>
      </c>
      <c r="Q4983" s="185" t="s">
        <v>190</v>
      </c>
      <c r="R4983" s="181" t="s">
        <v>35</v>
      </c>
      <c r="S4983" s="181" t="s">
        <v>225</v>
      </c>
      <c r="T4983" s="186" t="s">
        <v>225</v>
      </c>
      <c r="U4983" s="187" t="s">
        <v>225</v>
      </c>
      <c r="V4983" s="188" t="str" cm="1">
        <f t="array" ref="V4983">IF(SUM(LEN(A4983:U4983))=0,"",IF(OR(OR(ISBLANK(E4983),SUM(LEN(B4983),LEN(C4983))=0),AND(NOT(D4983="Unknown"),ISBLANK(I4983)),AND(NOT(N4983="Unknown"),ISBLANK(Q4983))),"Missing Information", INDEX(Table15[Entire Service Line Classification], MATCH(SUMIFS(Table15[Unique ID],Table15[System-Owned Portion],D4983,Table15[If Material Anything Other than "Lead" in Column E,Was Material Ever Previously Lead?],F4983,Table15[Customer-Owned Portion],N4983),Table15[Unique ID],0),0)))</f>
        <v>Non-lead</v>
      </c>
      <c r="W4983" s="189"/>
    </row>
    <row r="4984" spans="1:23" s="190" customFormat="1" ht="56.25" x14ac:dyDescent="0.25">
      <c r="A4984" s="180" t="s">
        <v>225</v>
      </c>
      <c r="B4984" s="181" t="s">
        <v>8625</v>
      </c>
      <c r="C4984" s="182" t="s">
        <v>225</v>
      </c>
      <c r="D4984" s="183" t="s">
        <v>36</v>
      </c>
      <c r="E4984" s="181" t="s">
        <v>35</v>
      </c>
      <c r="F4984" s="183" t="s">
        <v>35</v>
      </c>
      <c r="G4984" s="181" t="s">
        <v>7354</v>
      </c>
      <c r="H4984" s="184" t="s">
        <v>7090</v>
      </c>
      <c r="I4984" s="185" t="s">
        <v>190</v>
      </c>
      <c r="J4984" s="181" t="s">
        <v>35</v>
      </c>
      <c r="K4984" s="181" t="s">
        <v>225</v>
      </c>
      <c r="L4984" s="186" t="s">
        <v>225</v>
      </c>
      <c r="M4984" s="187" t="s">
        <v>225</v>
      </c>
      <c r="N4984" s="183" t="s">
        <v>36</v>
      </c>
      <c r="O4984" s="181" t="s">
        <v>7354</v>
      </c>
      <c r="P4984" s="184" t="s">
        <v>7090</v>
      </c>
      <c r="Q4984" s="185" t="s">
        <v>190</v>
      </c>
      <c r="R4984" s="181" t="s">
        <v>35</v>
      </c>
      <c r="S4984" s="181" t="s">
        <v>225</v>
      </c>
      <c r="T4984" s="186" t="s">
        <v>225</v>
      </c>
      <c r="U4984" s="187" t="s">
        <v>225</v>
      </c>
      <c r="V4984" s="188" t="str" cm="1">
        <f t="array" ref="V4984">IF(SUM(LEN(A4984:U4984))=0,"",IF(OR(OR(ISBLANK(E4984),SUM(LEN(B4984),LEN(C4984))=0),AND(NOT(D4984="Unknown"),ISBLANK(I4984)),AND(NOT(N4984="Unknown"),ISBLANK(Q4984))),"Missing Information", INDEX(Table15[Entire Service Line Classification], MATCH(SUMIFS(Table15[Unique ID],Table15[System-Owned Portion],D4984,Table15[If Material Anything Other than "Lead" in Column E,Was Material Ever Previously Lead?],F4984,Table15[Customer-Owned Portion],N4984),Table15[Unique ID],0),0)))</f>
        <v>Non-lead</v>
      </c>
      <c r="W4984" s="189"/>
    </row>
    <row r="4985" spans="1:23" s="190" customFormat="1" ht="56.25" x14ac:dyDescent="0.25">
      <c r="A4985" s="180" t="s">
        <v>225</v>
      </c>
      <c r="B4985" s="181" t="s">
        <v>8626</v>
      </c>
      <c r="C4985" s="182" t="s">
        <v>225</v>
      </c>
      <c r="D4985" s="183" t="s">
        <v>36</v>
      </c>
      <c r="E4985" s="181" t="s">
        <v>35</v>
      </c>
      <c r="F4985" s="183" t="s">
        <v>35</v>
      </c>
      <c r="G4985" s="181" t="s">
        <v>7354</v>
      </c>
      <c r="H4985" s="184" t="s">
        <v>7090</v>
      </c>
      <c r="I4985" s="185" t="s">
        <v>190</v>
      </c>
      <c r="J4985" s="181" t="s">
        <v>35</v>
      </c>
      <c r="K4985" s="181" t="s">
        <v>225</v>
      </c>
      <c r="L4985" s="186" t="s">
        <v>225</v>
      </c>
      <c r="M4985" s="187" t="s">
        <v>225</v>
      </c>
      <c r="N4985" s="183" t="s">
        <v>36</v>
      </c>
      <c r="O4985" s="181" t="s">
        <v>7354</v>
      </c>
      <c r="P4985" s="184" t="s">
        <v>7090</v>
      </c>
      <c r="Q4985" s="185" t="s">
        <v>190</v>
      </c>
      <c r="R4985" s="181" t="s">
        <v>35</v>
      </c>
      <c r="S4985" s="181" t="s">
        <v>225</v>
      </c>
      <c r="T4985" s="186" t="s">
        <v>225</v>
      </c>
      <c r="U4985" s="187" t="s">
        <v>225</v>
      </c>
      <c r="V4985" s="188" t="str" cm="1">
        <f t="array" ref="V4985">IF(SUM(LEN(A4985:U4985))=0,"",IF(OR(OR(ISBLANK(E4985),SUM(LEN(B4985),LEN(C4985))=0),AND(NOT(D4985="Unknown"),ISBLANK(I4985)),AND(NOT(N4985="Unknown"),ISBLANK(Q4985))),"Missing Information", INDEX(Table15[Entire Service Line Classification], MATCH(SUMIFS(Table15[Unique ID],Table15[System-Owned Portion],D4985,Table15[If Material Anything Other than "Lead" in Column E,Was Material Ever Previously Lead?],F4985,Table15[Customer-Owned Portion],N4985),Table15[Unique ID],0),0)))</f>
        <v>Non-lead</v>
      </c>
      <c r="W4985" s="189"/>
    </row>
    <row r="4986" spans="1:23" s="190" customFormat="1" ht="56.25" x14ac:dyDescent="0.25">
      <c r="A4986" s="180" t="s">
        <v>225</v>
      </c>
      <c r="B4986" s="181" t="s">
        <v>8627</v>
      </c>
      <c r="C4986" s="182" t="s">
        <v>225</v>
      </c>
      <c r="D4986" s="183" t="s">
        <v>36</v>
      </c>
      <c r="E4986" s="181" t="s">
        <v>35</v>
      </c>
      <c r="F4986" s="183" t="s">
        <v>35</v>
      </c>
      <c r="G4986" s="181" t="s">
        <v>7354</v>
      </c>
      <c r="H4986" s="184" t="s">
        <v>7090</v>
      </c>
      <c r="I4986" s="185" t="s">
        <v>190</v>
      </c>
      <c r="J4986" s="181" t="s">
        <v>35</v>
      </c>
      <c r="K4986" s="181" t="s">
        <v>225</v>
      </c>
      <c r="L4986" s="186" t="s">
        <v>225</v>
      </c>
      <c r="M4986" s="187" t="s">
        <v>225</v>
      </c>
      <c r="N4986" s="183" t="s">
        <v>36</v>
      </c>
      <c r="O4986" s="181" t="s">
        <v>7354</v>
      </c>
      <c r="P4986" s="184" t="s">
        <v>7090</v>
      </c>
      <c r="Q4986" s="185" t="s">
        <v>190</v>
      </c>
      <c r="R4986" s="181" t="s">
        <v>35</v>
      </c>
      <c r="S4986" s="181" t="s">
        <v>225</v>
      </c>
      <c r="T4986" s="186" t="s">
        <v>225</v>
      </c>
      <c r="U4986" s="187" t="s">
        <v>225</v>
      </c>
      <c r="V4986" s="188" t="str" cm="1">
        <f t="array" ref="V4986">IF(SUM(LEN(A4986:U4986))=0,"",IF(OR(OR(ISBLANK(E4986),SUM(LEN(B4986),LEN(C4986))=0),AND(NOT(D4986="Unknown"),ISBLANK(I4986)),AND(NOT(N4986="Unknown"),ISBLANK(Q4986))),"Missing Information", INDEX(Table15[Entire Service Line Classification], MATCH(SUMIFS(Table15[Unique ID],Table15[System-Owned Portion],D4986,Table15[If Material Anything Other than "Lead" in Column E,Was Material Ever Previously Lead?],F4986,Table15[Customer-Owned Portion],N4986),Table15[Unique ID],0),0)))</f>
        <v>Non-lead</v>
      </c>
      <c r="W4986" s="189"/>
    </row>
    <row r="4987" spans="1:23" s="190" customFormat="1" ht="56.25" x14ac:dyDescent="0.25">
      <c r="A4987" s="180" t="s">
        <v>225</v>
      </c>
      <c r="B4987" s="181" t="s">
        <v>8628</v>
      </c>
      <c r="C4987" s="182" t="s">
        <v>225</v>
      </c>
      <c r="D4987" s="183" t="s">
        <v>36</v>
      </c>
      <c r="E4987" s="181" t="s">
        <v>35</v>
      </c>
      <c r="F4987" s="183" t="s">
        <v>35</v>
      </c>
      <c r="G4987" s="181" t="s">
        <v>7354</v>
      </c>
      <c r="H4987" s="184" t="s">
        <v>7090</v>
      </c>
      <c r="I4987" s="185" t="s">
        <v>190</v>
      </c>
      <c r="J4987" s="181" t="s">
        <v>35</v>
      </c>
      <c r="K4987" s="181" t="s">
        <v>225</v>
      </c>
      <c r="L4987" s="186" t="s">
        <v>225</v>
      </c>
      <c r="M4987" s="187" t="s">
        <v>225</v>
      </c>
      <c r="N4987" s="183" t="s">
        <v>36</v>
      </c>
      <c r="O4987" s="181" t="s">
        <v>7354</v>
      </c>
      <c r="P4987" s="184" t="s">
        <v>7090</v>
      </c>
      <c r="Q4987" s="185" t="s">
        <v>190</v>
      </c>
      <c r="R4987" s="181" t="s">
        <v>35</v>
      </c>
      <c r="S4987" s="181" t="s">
        <v>225</v>
      </c>
      <c r="T4987" s="186" t="s">
        <v>225</v>
      </c>
      <c r="U4987" s="187" t="s">
        <v>225</v>
      </c>
      <c r="V4987" s="188" t="str" cm="1">
        <f t="array" ref="V4987">IF(SUM(LEN(A4987:U4987))=0,"",IF(OR(OR(ISBLANK(E4987),SUM(LEN(B4987),LEN(C4987))=0),AND(NOT(D4987="Unknown"),ISBLANK(I4987)),AND(NOT(N4987="Unknown"),ISBLANK(Q4987))),"Missing Information", INDEX(Table15[Entire Service Line Classification], MATCH(SUMIFS(Table15[Unique ID],Table15[System-Owned Portion],D4987,Table15[If Material Anything Other than "Lead" in Column E,Was Material Ever Previously Lead?],F4987,Table15[Customer-Owned Portion],N4987),Table15[Unique ID],0),0)))</f>
        <v>Non-lead</v>
      </c>
      <c r="W4987" s="189"/>
    </row>
    <row r="4988" spans="1:23" s="190" customFormat="1" ht="56.25" x14ac:dyDescent="0.25">
      <c r="A4988" s="180" t="s">
        <v>225</v>
      </c>
      <c r="B4988" s="181" t="s">
        <v>8629</v>
      </c>
      <c r="C4988" s="182" t="s">
        <v>225</v>
      </c>
      <c r="D4988" s="183" t="s">
        <v>36</v>
      </c>
      <c r="E4988" s="181" t="s">
        <v>35</v>
      </c>
      <c r="F4988" s="183" t="s">
        <v>35</v>
      </c>
      <c r="G4988" s="181" t="s">
        <v>7354</v>
      </c>
      <c r="H4988" s="184" t="s">
        <v>7090</v>
      </c>
      <c r="I4988" s="185" t="s">
        <v>190</v>
      </c>
      <c r="J4988" s="181" t="s">
        <v>35</v>
      </c>
      <c r="K4988" s="181" t="s">
        <v>225</v>
      </c>
      <c r="L4988" s="186" t="s">
        <v>225</v>
      </c>
      <c r="M4988" s="187" t="s">
        <v>225</v>
      </c>
      <c r="N4988" s="183" t="s">
        <v>36</v>
      </c>
      <c r="O4988" s="181" t="s">
        <v>7354</v>
      </c>
      <c r="P4988" s="184" t="s">
        <v>7090</v>
      </c>
      <c r="Q4988" s="185" t="s">
        <v>190</v>
      </c>
      <c r="R4988" s="181" t="s">
        <v>35</v>
      </c>
      <c r="S4988" s="181" t="s">
        <v>225</v>
      </c>
      <c r="T4988" s="186" t="s">
        <v>225</v>
      </c>
      <c r="U4988" s="187" t="s">
        <v>225</v>
      </c>
      <c r="V4988" s="188" t="str" cm="1">
        <f t="array" ref="V4988">IF(SUM(LEN(A4988:U4988))=0,"",IF(OR(OR(ISBLANK(E4988),SUM(LEN(B4988),LEN(C4988))=0),AND(NOT(D4988="Unknown"),ISBLANK(I4988)),AND(NOT(N4988="Unknown"),ISBLANK(Q4988))),"Missing Information", INDEX(Table15[Entire Service Line Classification], MATCH(SUMIFS(Table15[Unique ID],Table15[System-Owned Portion],D4988,Table15[If Material Anything Other than "Lead" in Column E,Was Material Ever Previously Lead?],F4988,Table15[Customer-Owned Portion],N4988),Table15[Unique ID],0),0)))</f>
        <v>Non-lead</v>
      </c>
      <c r="W4988" s="189"/>
    </row>
    <row r="4989" spans="1:23" s="190" customFormat="1" ht="56.25" x14ac:dyDescent="0.25">
      <c r="A4989" s="180" t="s">
        <v>225</v>
      </c>
      <c r="B4989" s="181" t="s">
        <v>8630</v>
      </c>
      <c r="C4989" s="182" t="s">
        <v>225</v>
      </c>
      <c r="D4989" s="183" t="s">
        <v>36</v>
      </c>
      <c r="E4989" s="181" t="s">
        <v>35</v>
      </c>
      <c r="F4989" s="183" t="s">
        <v>35</v>
      </c>
      <c r="G4989" s="181" t="s">
        <v>7354</v>
      </c>
      <c r="H4989" s="184" t="s">
        <v>7090</v>
      </c>
      <c r="I4989" s="185" t="s">
        <v>190</v>
      </c>
      <c r="J4989" s="181" t="s">
        <v>35</v>
      </c>
      <c r="K4989" s="181" t="s">
        <v>225</v>
      </c>
      <c r="L4989" s="186" t="s">
        <v>225</v>
      </c>
      <c r="M4989" s="187" t="s">
        <v>225</v>
      </c>
      <c r="N4989" s="183" t="s">
        <v>36</v>
      </c>
      <c r="O4989" s="181" t="s">
        <v>7354</v>
      </c>
      <c r="P4989" s="184" t="s">
        <v>7090</v>
      </c>
      <c r="Q4989" s="185" t="s">
        <v>190</v>
      </c>
      <c r="R4989" s="181" t="s">
        <v>35</v>
      </c>
      <c r="S4989" s="181" t="s">
        <v>225</v>
      </c>
      <c r="T4989" s="186" t="s">
        <v>225</v>
      </c>
      <c r="U4989" s="187" t="s">
        <v>225</v>
      </c>
      <c r="V4989" s="188" t="str" cm="1">
        <f t="array" ref="V4989">IF(SUM(LEN(A4989:U4989))=0,"",IF(OR(OR(ISBLANK(E4989),SUM(LEN(B4989),LEN(C4989))=0),AND(NOT(D4989="Unknown"),ISBLANK(I4989)),AND(NOT(N4989="Unknown"),ISBLANK(Q4989))),"Missing Information", INDEX(Table15[Entire Service Line Classification], MATCH(SUMIFS(Table15[Unique ID],Table15[System-Owned Portion],D4989,Table15[If Material Anything Other than "Lead" in Column E,Was Material Ever Previously Lead?],F4989,Table15[Customer-Owned Portion],N4989),Table15[Unique ID],0),0)))</f>
        <v>Non-lead</v>
      </c>
      <c r="W4989" s="189"/>
    </row>
    <row r="4990" spans="1:23" s="190" customFormat="1" ht="56.25" x14ac:dyDescent="0.25">
      <c r="A4990" s="180" t="s">
        <v>225</v>
      </c>
      <c r="B4990" s="181" t="s">
        <v>8631</v>
      </c>
      <c r="C4990" s="182" t="s">
        <v>225</v>
      </c>
      <c r="D4990" s="183" t="s">
        <v>36</v>
      </c>
      <c r="E4990" s="181" t="s">
        <v>35</v>
      </c>
      <c r="F4990" s="183" t="s">
        <v>35</v>
      </c>
      <c r="G4990" s="181" t="s">
        <v>7354</v>
      </c>
      <c r="H4990" s="184" t="s">
        <v>7090</v>
      </c>
      <c r="I4990" s="185" t="s">
        <v>190</v>
      </c>
      <c r="J4990" s="181" t="s">
        <v>35</v>
      </c>
      <c r="K4990" s="181" t="s">
        <v>225</v>
      </c>
      <c r="L4990" s="186" t="s">
        <v>225</v>
      </c>
      <c r="M4990" s="187" t="s">
        <v>225</v>
      </c>
      <c r="N4990" s="183" t="s">
        <v>36</v>
      </c>
      <c r="O4990" s="181" t="s">
        <v>7354</v>
      </c>
      <c r="P4990" s="184" t="s">
        <v>7090</v>
      </c>
      <c r="Q4990" s="185" t="s">
        <v>190</v>
      </c>
      <c r="R4990" s="181" t="s">
        <v>35</v>
      </c>
      <c r="S4990" s="181" t="s">
        <v>225</v>
      </c>
      <c r="T4990" s="186" t="s">
        <v>225</v>
      </c>
      <c r="U4990" s="187" t="s">
        <v>225</v>
      </c>
      <c r="V4990" s="188" t="str" cm="1">
        <f t="array" ref="V4990">IF(SUM(LEN(A4990:U4990))=0,"",IF(OR(OR(ISBLANK(E4990),SUM(LEN(B4990),LEN(C4990))=0),AND(NOT(D4990="Unknown"),ISBLANK(I4990)),AND(NOT(N4990="Unknown"),ISBLANK(Q4990))),"Missing Information", INDEX(Table15[Entire Service Line Classification], MATCH(SUMIFS(Table15[Unique ID],Table15[System-Owned Portion],D4990,Table15[If Material Anything Other than "Lead" in Column E,Was Material Ever Previously Lead?],F4990,Table15[Customer-Owned Portion],N4990),Table15[Unique ID],0),0)))</f>
        <v>Non-lead</v>
      </c>
      <c r="W4990" s="189"/>
    </row>
    <row r="4991" spans="1:23" s="190" customFormat="1" ht="56.25" x14ac:dyDescent="0.25">
      <c r="A4991" s="180" t="s">
        <v>225</v>
      </c>
      <c r="B4991" s="181" t="s">
        <v>8632</v>
      </c>
      <c r="C4991" s="182" t="s">
        <v>225</v>
      </c>
      <c r="D4991" s="183" t="s">
        <v>36</v>
      </c>
      <c r="E4991" s="181" t="s">
        <v>35</v>
      </c>
      <c r="F4991" s="183" t="s">
        <v>35</v>
      </c>
      <c r="G4991" s="181" t="s">
        <v>7354</v>
      </c>
      <c r="H4991" s="184" t="s">
        <v>7090</v>
      </c>
      <c r="I4991" s="185" t="s">
        <v>190</v>
      </c>
      <c r="J4991" s="181" t="s">
        <v>35</v>
      </c>
      <c r="K4991" s="181" t="s">
        <v>225</v>
      </c>
      <c r="L4991" s="186" t="s">
        <v>225</v>
      </c>
      <c r="M4991" s="187" t="s">
        <v>225</v>
      </c>
      <c r="N4991" s="183" t="s">
        <v>36</v>
      </c>
      <c r="O4991" s="181" t="s">
        <v>7354</v>
      </c>
      <c r="P4991" s="184" t="s">
        <v>7090</v>
      </c>
      <c r="Q4991" s="185" t="s">
        <v>190</v>
      </c>
      <c r="R4991" s="181" t="s">
        <v>35</v>
      </c>
      <c r="S4991" s="181" t="s">
        <v>225</v>
      </c>
      <c r="T4991" s="186" t="s">
        <v>225</v>
      </c>
      <c r="U4991" s="187" t="s">
        <v>225</v>
      </c>
      <c r="V4991" s="188" t="str" cm="1">
        <f t="array" ref="V4991">IF(SUM(LEN(A4991:U4991))=0,"",IF(OR(OR(ISBLANK(E4991),SUM(LEN(B4991),LEN(C4991))=0),AND(NOT(D4991="Unknown"),ISBLANK(I4991)),AND(NOT(N4991="Unknown"),ISBLANK(Q4991))),"Missing Information", INDEX(Table15[Entire Service Line Classification], MATCH(SUMIFS(Table15[Unique ID],Table15[System-Owned Portion],D4991,Table15[If Material Anything Other than "Lead" in Column E,Was Material Ever Previously Lead?],F4991,Table15[Customer-Owned Portion],N4991),Table15[Unique ID],0),0)))</f>
        <v>Non-lead</v>
      </c>
      <c r="W4991" s="189"/>
    </row>
    <row r="4992" spans="1:23" s="190" customFormat="1" ht="56.25" x14ac:dyDescent="0.25">
      <c r="A4992" s="180" t="s">
        <v>225</v>
      </c>
      <c r="B4992" s="181" t="s">
        <v>8633</v>
      </c>
      <c r="C4992" s="182" t="s">
        <v>225</v>
      </c>
      <c r="D4992" s="183" t="s">
        <v>36</v>
      </c>
      <c r="E4992" s="181" t="s">
        <v>35</v>
      </c>
      <c r="F4992" s="183" t="s">
        <v>35</v>
      </c>
      <c r="G4992" s="181" t="s">
        <v>7603</v>
      </c>
      <c r="H4992" s="184" t="s">
        <v>7090</v>
      </c>
      <c r="I4992" s="185" t="s">
        <v>190</v>
      </c>
      <c r="J4992" s="181" t="s">
        <v>35</v>
      </c>
      <c r="K4992" s="181" t="s">
        <v>225</v>
      </c>
      <c r="L4992" s="186" t="s">
        <v>225</v>
      </c>
      <c r="M4992" s="187" t="s">
        <v>225</v>
      </c>
      <c r="N4992" s="183" t="s">
        <v>36</v>
      </c>
      <c r="O4992" s="181" t="s">
        <v>7603</v>
      </c>
      <c r="P4992" s="184" t="s">
        <v>7090</v>
      </c>
      <c r="Q4992" s="185" t="s">
        <v>190</v>
      </c>
      <c r="R4992" s="181" t="s">
        <v>35</v>
      </c>
      <c r="S4992" s="181" t="s">
        <v>225</v>
      </c>
      <c r="T4992" s="186" t="s">
        <v>225</v>
      </c>
      <c r="U4992" s="187" t="s">
        <v>225</v>
      </c>
      <c r="V4992" s="188" t="str" cm="1">
        <f t="array" ref="V4992">IF(SUM(LEN(A4992:U4992))=0,"",IF(OR(OR(ISBLANK(E4992),SUM(LEN(B4992),LEN(C4992))=0),AND(NOT(D4992="Unknown"),ISBLANK(I4992)),AND(NOT(N4992="Unknown"),ISBLANK(Q4992))),"Missing Information", INDEX(Table15[Entire Service Line Classification], MATCH(SUMIFS(Table15[Unique ID],Table15[System-Owned Portion],D4992,Table15[If Material Anything Other than "Lead" in Column E,Was Material Ever Previously Lead?],F4992,Table15[Customer-Owned Portion],N4992),Table15[Unique ID],0),0)))</f>
        <v>Non-lead</v>
      </c>
      <c r="W4992" s="189"/>
    </row>
    <row r="4993" spans="1:23" s="190" customFormat="1" ht="56.25" x14ac:dyDescent="0.25">
      <c r="A4993" s="180" t="s">
        <v>225</v>
      </c>
      <c r="B4993" s="181" t="s">
        <v>8634</v>
      </c>
      <c r="C4993" s="182" t="s">
        <v>225</v>
      </c>
      <c r="D4993" s="183" t="s">
        <v>36</v>
      </c>
      <c r="E4993" s="181" t="s">
        <v>35</v>
      </c>
      <c r="F4993" s="183" t="s">
        <v>35</v>
      </c>
      <c r="G4993" s="181" t="s">
        <v>7354</v>
      </c>
      <c r="H4993" s="184" t="s">
        <v>7090</v>
      </c>
      <c r="I4993" s="185" t="s">
        <v>190</v>
      </c>
      <c r="J4993" s="181" t="s">
        <v>35</v>
      </c>
      <c r="K4993" s="181" t="s">
        <v>225</v>
      </c>
      <c r="L4993" s="186" t="s">
        <v>225</v>
      </c>
      <c r="M4993" s="187" t="s">
        <v>225</v>
      </c>
      <c r="N4993" s="183" t="s">
        <v>36</v>
      </c>
      <c r="O4993" s="181" t="s">
        <v>7354</v>
      </c>
      <c r="P4993" s="184" t="s">
        <v>7090</v>
      </c>
      <c r="Q4993" s="185" t="s">
        <v>190</v>
      </c>
      <c r="R4993" s="181" t="s">
        <v>35</v>
      </c>
      <c r="S4993" s="181" t="s">
        <v>225</v>
      </c>
      <c r="T4993" s="186" t="s">
        <v>225</v>
      </c>
      <c r="U4993" s="187" t="s">
        <v>225</v>
      </c>
      <c r="V4993" s="188" t="str" cm="1">
        <f t="array" ref="V4993">IF(SUM(LEN(A4993:U4993))=0,"",IF(OR(OR(ISBLANK(E4993),SUM(LEN(B4993),LEN(C4993))=0),AND(NOT(D4993="Unknown"),ISBLANK(I4993)),AND(NOT(N4993="Unknown"),ISBLANK(Q4993))),"Missing Information", INDEX(Table15[Entire Service Line Classification], MATCH(SUMIFS(Table15[Unique ID],Table15[System-Owned Portion],D4993,Table15[If Material Anything Other than "Lead" in Column E,Was Material Ever Previously Lead?],F4993,Table15[Customer-Owned Portion],N4993),Table15[Unique ID],0),0)))</f>
        <v>Non-lead</v>
      </c>
      <c r="W4993" s="189"/>
    </row>
    <row r="4994" spans="1:23" s="190" customFormat="1" ht="56.25" x14ac:dyDescent="0.25">
      <c r="A4994" s="180" t="s">
        <v>225</v>
      </c>
      <c r="B4994" s="181" t="s">
        <v>8635</v>
      </c>
      <c r="C4994" s="182" t="s">
        <v>225</v>
      </c>
      <c r="D4994" s="183" t="s">
        <v>36</v>
      </c>
      <c r="E4994" s="181" t="s">
        <v>35</v>
      </c>
      <c r="F4994" s="183" t="s">
        <v>35</v>
      </c>
      <c r="G4994" s="181" t="s">
        <v>7354</v>
      </c>
      <c r="H4994" s="184" t="s">
        <v>7090</v>
      </c>
      <c r="I4994" s="185" t="s">
        <v>190</v>
      </c>
      <c r="J4994" s="181" t="s">
        <v>35</v>
      </c>
      <c r="K4994" s="181" t="s">
        <v>225</v>
      </c>
      <c r="L4994" s="186" t="s">
        <v>225</v>
      </c>
      <c r="M4994" s="187" t="s">
        <v>225</v>
      </c>
      <c r="N4994" s="183" t="s">
        <v>36</v>
      </c>
      <c r="O4994" s="181" t="s">
        <v>7354</v>
      </c>
      <c r="P4994" s="184" t="s">
        <v>7090</v>
      </c>
      <c r="Q4994" s="185" t="s">
        <v>190</v>
      </c>
      <c r="R4994" s="181" t="s">
        <v>35</v>
      </c>
      <c r="S4994" s="181" t="s">
        <v>225</v>
      </c>
      <c r="T4994" s="186" t="s">
        <v>225</v>
      </c>
      <c r="U4994" s="187" t="s">
        <v>225</v>
      </c>
      <c r="V4994" s="188" t="str" cm="1">
        <f t="array" ref="V4994">IF(SUM(LEN(A4994:U4994))=0,"",IF(OR(OR(ISBLANK(E4994),SUM(LEN(B4994),LEN(C4994))=0),AND(NOT(D4994="Unknown"),ISBLANK(I4994)),AND(NOT(N4994="Unknown"),ISBLANK(Q4994))),"Missing Information", INDEX(Table15[Entire Service Line Classification], MATCH(SUMIFS(Table15[Unique ID],Table15[System-Owned Portion],D4994,Table15[If Material Anything Other than "Lead" in Column E,Was Material Ever Previously Lead?],F4994,Table15[Customer-Owned Portion],N4994),Table15[Unique ID],0),0)))</f>
        <v>Non-lead</v>
      </c>
      <c r="W4994" s="189"/>
    </row>
    <row r="4995" spans="1:23" s="190" customFormat="1" ht="56.25" x14ac:dyDescent="0.25">
      <c r="A4995" s="180" t="s">
        <v>225</v>
      </c>
      <c r="B4995" s="181" t="s">
        <v>8636</v>
      </c>
      <c r="C4995" s="182" t="s">
        <v>225</v>
      </c>
      <c r="D4995" s="183" t="s">
        <v>36</v>
      </c>
      <c r="E4995" s="181" t="s">
        <v>35</v>
      </c>
      <c r="F4995" s="183" t="s">
        <v>35</v>
      </c>
      <c r="G4995" s="181" t="s">
        <v>7354</v>
      </c>
      <c r="H4995" s="184" t="s">
        <v>7090</v>
      </c>
      <c r="I4995" s="185" t="s">
        <v>190</v>
      </c>
      <c r="J4995" s="181" t="s">
        <v>35</v>
      </c>
      <c r="K4995" s="181" t="s">
        <v>225</v>
      </c>
      <c r="L4995" s="186" t="s">
        <v>225</v>
      </c>
      <c r="M4995" s="187" t="s">
        <v>225</v>
      </c>
      <c r="N4995" s="183" t="s">
        <v>36</v>
      </c>
      <c r="O4995" s="181" t="s">
        <v>7354</v>
      </c>
      <c r="P4995" s="184" t="s">
        <v>7090</v>
      </c>
      <c r="Q4995" s="185" t="s">
        <v>190</v>
      </c>
      <c r="R4995" s="181" t="s">
        <v>35</v>
      </c>
      <c r="S4995" s="181" t="s">
        <v>225</v>
      </c>
      <c r="T4995" s="186" t="s">
        <v>225</v>
      </c>
      <c r="U4995" s="187" t="s">
        <v>225</v>
      </c>
      <c r="V4995" s="188" t="str" cm="1">
        <f t="array" ref="V4995">IF(SUM(LEN(A4995:U4995))=0,"",IF(OR(OR(ISBLANK(E4995),SUM(LEN(B4995),LEN(C4995))=0),AND(NOT(D4995="Unknown"),ISBLANK(I4995)),AND(NOT(N4995="Unknown"),ISBLANK(Q4995))),"Missing Information", INDEX(Table15[Entire Service Line Classification], MATCH(SUMIFS(Table15[Unique ID],Table15[System-Owned Portion],D4995,Table15[If Material Anything Other than "Lead" in Column E,Was Material Ever Previously Lead?],F4995,Table15[Customer-Owned Portion],N4995),Table15[Unique ID],0),0)))</f>
        <v>Non-lead</v>
      </c>
      <c r="W4995" s="189"/>
    </row>
    <row r="4996" spans="1:23" s="190" customFormat="1" ht="56.25" x14ac:dyDescent="0.25">
      <c r="A4996" s="180" t="s">
        <v>225</v>
      </c>
      <c r="B4996" s="181" t="s">
        <v>8637</v>
      </c>
      <c r="C4996" s="182" t="s">
        <v>225</v>
      </c>
      <c r="D4996" s="183" t="s">
        <v>36</v>
      </c>
      <c r="E4996" s="181" t="s">
        <v>35</v>
      </c>
      <c r="F4996" s="183" t="s">
        <v>35</v>
      </c>
      <c r="G4996" s="181" t="s">
        <v>7347</v>
      </c>
      <c r="H4996" s="184" t="s">
        <v>7090</v>
      </c>
      <c r="I4996" s="185" t="s">
        <v>190</v>
      </c>
      <c r="J4996" s="181" t="s">
        <v>35</v>
      </c>
      <c r="K4996" s="181" t="s">
        <v>225</v>
      </c>
      <c r="L4996" s="186" t="s">
        <v>225</v>
      </c>
      <c r="M4996" s="187" t="s">
        <v>225</v>
      </c>
      <c r="N4996" s="183" t="s">
        <v>36</v>
      </c>
      <c r="O4996" s="181" t="s">
        <v>7347</v>
      </c>
      <c r="P4996" s="184" t="s">
        <v>7090</v>
      </c>
      <c r="Q4996" s="185" t="s">
        <v>190</v>
      </c>
      <c r="R4996" s="181" t="s">
        <v>35</v>
      </c>
      <c r="S4996" s="181" t="s">
        <v>225</v>
      </c>
      <c r="T4996" s="186" t="s">
        <v>225</v>
      </c>
      <c r="U4996" s="187" t="s">
        <v>225</v>
      </c>
      <c r="V4996" s="188" t="str" cm="1">
        <f t="array" ref="V4996">IF(SUM(LEN(A4996:U4996))=0,"",IF(OR(OR(ISBLANK(E4996),SUM(LEN(B4996),LEN(C4996))=0),AND(NOT(D4996="Unknown"),ISBLANK(I4996)),AND(NOT(N4996="Unknown"),ISBLANK(Q4996))),"Missing Information", INDEX(Table15[Entire Service Line Classification], MATCH(SUMIFS(Table15[Unique ID],Table15[System-Owned Portion],D4996,Table15[If Material Anything Other than "Lead" in Column E,Was Material Ever Previously Lead?],F4996,Table15[Customer-Owned Portion],N4996),Table15[Unique ID],0),0)))</f>
        <v>Non-lead</v>
      </c>
      <c r="W4996" s="189"/>
    </row>
    <row r="4997" spans="1:23" s="190" customFormat="1" ht="56.25" x14ac:dyDescent="0.25">
      <c r="A4997" s="180" t="s">
        <v>225</v>
      </c>
      <c r="B4997" s="181" t="s">
        <v>8638</v>
      </c>
      <c r="C4997" s="182" t="s">
        <v>225</v>
      </c>
      <c r="D4997" s="183" t="s">
        <v>36</v>
      </c>
      <c r="E4997" s="181" t="s">
        <v>35</v>
      </c>
      <c r="F4997" s="183" t="s">
        <v>35</v>
      </c>
      <c r="G4997" s="181" t="s">
        <v>7347</v>
      </c>
      <c r="H4997" s="184" t="s">
        <v>7090</v>
      </c>
      <c r="I4997" s="185" t="s">
        <v>190</v>
      </c>
      <c r="J4997" s="181" t="s">
        <v>35</v>
      </c>
      <c r="K4997" s="181" t="s">
        <v>225</v>
      </c>
      <c r="L4997" s="186" t="s">
        <v>225</v>
      </c>
      <c r="M4997" s="187" t="s">
        <v>225</v>
      </c>
      <c r="N4997" s="183" t="s">
        <v>36</v>
      </c>
      <c r="O4997" s="181" t="s">
        <v>7347</v>
      </c>
      <c r="P4997" s="184" t="s">
        <v>7090</v>
      </c>
      <c r="Q4997" s="185" t="s">
        <v>190</v>
      </c>
      <c r="R4997" s="181" t="s">
        <v>35</v>
      </c>
      <c r="S4997" s="181" t="s">
        <v>225</v>
      </c>
      <c r="T4997" s="186" t="s">
        <v>225</v>
      </c>
      <c r="U4997" s="187" t="s">
        <v>225</v>
      </c>
      <c r="V4997" s="188" t="str" cm="1">
        <f t="array" ref="V4997">IF(SUM(LEN(A4997:U4997))=0,"",IF(OR(OR(ISBLANK(E4997),SUM(LEN(B4997),LEN(C4997))=0),AND(NOT(D4997="Unknown"),ISBLANK(I4997)),AND(NOT(N4997="Unknown"),ISBLANK(Q4997))),"Missing Information", INDEX(Table15[Entire Service Line Classification], MATCH(SUMIFS(Table15[Unique ID],Table15[System-Owned Portion],D4997,Table15[If Material Anything Other than "Lead" in Column E,Was Material Ever Previously Lead?],F4997,Table15[Customer-Owned Portion],N4997),Table15[Unique ID],0),0)))</f>
        <v>Non-lead</v>
      </c>
      <c r="W4997" s="189"/>
    </row>
    <row r="4998" spans="1:23" s="190" customFormat="1" ht="56.25" x14ac:dyDescent="0.25">
      <c r="A4998" s="180" t="s">
        <v>225</v>
      </c>
      <c r="B4998" s="181" t="s">
        <v>8639</v>
      </c>
      <c r="C4998" s="182" t="s">
        <v>225</v>
      </c>
      <c r="D4998" s="183" t="s">
        <v>36</v>
      </c>
      <c r="E4998" s="181" t="s">
        <v>35</v>
      </c>
      <c r="F4998" s="183" t="s">
        <v>35</v>
      </c>
      <c r="G4998" s="181" t="s">
        <v>7354</v>
      </c>
      <c r="H4998" s="184" t="s">
        <v>7090</v>
      </c>
      <c r="I4998" s="185" t="s">
        <v>190</v>
      </c>
      <c r="J4998" s="181" t="s">
        <v>35</v>
      </c>
      <c r="K4998" s="181" t="s">
        <v>225</v>
      </c>
      <c r="L4998" s="186" t="s">
        <v>225</v>
      </c>
      <c r="M4998" s="187" t="s">
        <v>225</v>
      </c>
      <c r="N4998" s="183" t="s">
        <v>36</v>
      </c>
      <c r="O4998" s="181" t="s">
        <v>7354</v>
      </c>
      <c r="P4998" s="184" t="s">
        <v>7090</v>
      </c>
      <c r="Q4998" s="185" t="s">
        <v>190</v>
      </c>
      <c r="R4998" s="181" t="s">
        <v>35</v>
      </c>
      <c r="S4998" s="181" t="s">
        <v>225</v>
      </c>
      <c r="T4998" s="186" t="s">
        <v>225</v>
      </c>
      <c r="U4998" s="187" t="s">
        <v>225</v>
      </c>
      <c r="V4998" s="188" t="str" cm="1">
        <f t="array" ref="V4998">IF(SUM(LEN(A4998:U4998))=0,"",IF(OR(OR(ISBLANK(E4998),SUM(LEN(B4998),LEN(C4998))=0),AND(NOT(D4998="Unknown"),ISBLANK(I4998)),AND(NOT(N4998="Unknown"),ISBLANK(Q4998))),"Missing Information", INDEX(Table15[Entire Service Line Classification], MATCH(SUMIFS(Table15[Unique ID],Table15[System-Owned Portion],D4998,Table15[If Material Anything Other than "Lead" in Column E,Was Material Ever Previously Lead?],F4998,Table15[Customer-Owned Portion],N4998),Table15[Unique ID],0),0)))</f>
        <v>Non-lead</v>
      </c>
      <c r="W4998" s="189"/>
    </row>
    <row r="4999" spans="1:23" s="190" customFormat="1" ht="56.25" x14ac:dyDescent="0.25">
      <c r="A4999" s="180" t="s">
        <v>225</v>
      </c>
      <c r="B4999" s="181" t="s">
        <v>8640</v>
      </c>
      <c r="C4999" s="182" t="s">
        <v>225</v>
      </c>
      <c r="D4999" s="183" t="s">
        <v>36</v>
      </c>
      <c r="E4999" s="181" t="s">
        <v>35</v>
      </c>
      <c r="F4999" s="183" t="s">
        <v>35</v>
      </c>
      <c r="G4999" s="181" t="s">
        <v>7354</v>
      </c>
      <c r="H4999" s="184" t="s">
        <v>7090</v>
      </c>
      <c r="I4999" s="185" t="s">
        <v>190</v>
      </c>
      <c r="J4999" s="181" t="s">
        <v>35</v>
      </c>
      <c r="K4999" s="181" t="s">
        <v>225</v>
      </c>
      <c r="L4999" s="186" t="s">
        <v>225</v>
      </c>
      <c r="M4999" s="187" t="s">
        <v>225</v>
      </c>
      <c r="N4999" s="183" t="s">
        <v>36</v>
      </c>
      <c r="O4999" s="181" t="s">
        <v>7354</v>
      </c>
      <c r="P4999" s="184" t="s">
        <v>7090</v>
      </c>
      <c r="Q4999" s="185" t="s">
        <v>190</v>
      </c>
      <c r="R4999" s="181" t="s">
        <v>35</v>
      </c>
      <c r="S4999" s="181" t="s">
        <v>225</v>
      </c>
      <c r="T4999" s="186" t="s">
        <v>225</v>
      </c>
      <c r="U4999" s="187" t="s">
        <v>225</v>
      </c>
      <c r="V4999" s="188" t="str" cm="1">
        <f t="array" ref="V4999">IF(SUM(LEN(A4999:U4999))=0,"",IF(OR(OR(ISBLANK(E4999),SUM(LEN(B4999),LEN(C4999))=0),AND(NOT(D4999="Unknown"),ISBLANK(I4999)),AND(NOT(N4999="Unknown"),ISBLANK(Q4999))),"Missing Information", INDEX(Table15[Entire Service Line Classification], MATCH(SUMIFS(Table15[Unique ID],Table15[System-Owned Portion],D4999,Table15[If Material Anything Other than "Lead" in Column E,Was Material Ever Previously Lead?],F4999,Table15[Customer-Owned Portion],N4999),Table15[Unique ID],0),0)))</f>
        <v>Non-lead</v>
      </c>
      <c r="W4999" s="189"/>
    </row>
    <row r="5000" spans="1:23" s="190" customFormat="1" ht="56.25" x14ac:dyDescent="0.25">
      <c r="A5000" s="180" t="s">
        <v>225</v>
      </c>
      <c r="B5000" s="181" t="s">
        <v>8641</v>
      </c>
      <c r="C5000" s="182" t="s">
        <v>225</v>
      </c>
      <c r="D5000" s="183" t="s">
        <v>36</v>
      </c>
      <c r="E5000" s="181" t="s">
        <v>35</v>
      </c>
      <c r="F5000" s="183" t="s">
        <v>35</v>
      </c>
      <c r="G5000" s="181" t="s">
        <v>7354</v>
      </c>
      <c r="H5000" s="184" t="s">
        <v>7090</v>
      </c>
      <c r="I5000" s="185" t="s">
        <v>190</v>
      </c>
      <c r="J5000" s="181" t="s">
        <v>35</v>
      </c>
      <c r="K5000" s="181" t="s">
        <v>225</v>
      </c>
      <c r="L5000" s="186" t="s">
        <v>225</v>
      </c>
      <c r="M5000" s="187" t="s">
        <v>225</v>
      </c>
      <c r="N5000" s="183" t="s">
        <v>36</v>
      </c>
      <c r="O5000" s="181" t="s">
        <v>7354</v>
      </c>
      <c r="P5000" s="184" t="s">
        <v>7090</v>
      </c>
      <c r="Q5000" s="185" t="s">
        <v>190</v>
      </c>
      <c r="R5000" s="181" t="s">
        <v>35</v>
      </c>
      <c r="S5000" s="181" t="s">
        <v>225</v>
      </c>
      <c r="T5000" s="186" t="s">
        <v>225</v>
      </c>
      <c r="U5000" s="187" t="s">
        <v>225</v>
      </c>
      <c r="V5000" s="188" t="str" cm="1">
        <f t="array" ref="V5000">IF(SUM(LEN(A5000:U5000))=0,"",IF(OR(OR(ISBLANK(E5000),SUM(LEN(B5000),LEN(C5000))=0),AND(NOT(D5000="Unknown"),ISBLANK(I5000)),AND(NOT(N5000="Unknown"),ISBLANK(Q5000))),"Missing Information", INDEX(Table15[Entire Service Line Classification], MATCH(SUMIFS(Table15[Unique ID],Table15[System-Owned Portion],D5000,Table15[If Material Anything Other than "Lead" in Column E,Was Material Ever Previously Lead?],F5000,Table15[Customer-Owned Portion],N5000),Table15[Unique ID],0),0)))</f>
        <v>Non-lead</v>
      </c>
      <c r="W5000" s="189"/>
    </row>
    <row r="5001" spans="1:23" s="190" customFormat="1" ht="56.25" x14ac:dyDescent="0.25">
      <c r="A5001" s="180" t="s">
        <v>225</v>
      </c>
      <c r="B5001" s="181" t="s">
        <v>8642</v>
      </c>
      <c r="C5001" s="182" t="s">
        <v>225</v>
      </c>
      <c r="D5001" s="183" t="s">
        <v>36</v>
      </c>
      <c r="E5001" s="181" t="s">
        <v>35</v>
      </c>
      <c r="F5001" s="183" t="s">
        <v>35</v>
      </c>
      <c r="G5001" s="181" t="s">
        <v>7354</v>
      </c>
      <c r="H5001" s="184" t="s">
        <v>7090</v>
      </c>
      <c r="I5001" s="185" t="s">
        <v>190</v>
      </c>
      <c r="J5001" s="181" t="s">
        <v>35</v>
      </c>
      <c r="K5001" s="181" t="s">
        <v>225</v>
      </c>
      <c r="L5001" s="186" t="s">
        <v>225</v>
      </c>
      <c r="M5001" s="187" t="s">
        <v>225</v>
      </c>
      <c r="N5001" s="183" t="s">
        <v>36</v>
      </c>
      <c r="O5001" s="181" t="s">
        <v>7354</v>
      </c>
      <c r="P5001" s="184" t="s">
        <v>7090</v>
      </c>
      <c r="Q5001" s="185" t="s">
        <v>190</v>
      </c>
      <c r="R5001" s="181" t="s">
        <v>35</v>
      </c>
      <c r="S5001" s="181" t="s">
        <v>225</v>
      </c>
      <c r="T5001" s="186" t="s">
        <v>225</v>
      </c>
      <c r="U5001" s="187" t="s">
        <v>225</v>
      </c>
      <c r="V5001" s="188" t="str" cm="1">
        <f t="array" ref="V5001">IF(SUM(LEN(A5001:U5001))=0,"",IF(OR(OR(ISBLANK(E5001),SUM(LEN(B5001),LEN(C5001))=0),AND(NOT(D5001="Unknown"),ISBLANK(I5001)),AND(NOT(N5001="Unknown"),ISBLANK(Q5001))),"Missing Information", INDEX(Table15[Entire Service Line Classification], MATCH(SUMIFS(Table15[Unique ID],Table15[System-Owned Portion],D5001,Table15[If Material Anything Other than "Lead" in Column E,Was Material Ever Previously Lead?],F5001,Table15[Customer-Owned Portion],N5001),Table15[Unique ID],0),0)))</f>
        <v>Non-lead</v>
      </c>
      <c r="W5001" s="189"/>
    </row>
    <row r="5002" spans="1:23" s="190" customFormat="1" ht="56.25" x14ac:dyDescent="0.25">
      <c r="A5002" s="180" t="s">
        <v>225</v>
      </c>
      <c r="B5002" s="181" t="s">
        <v>8643</v>
      </c>
      <c r="C5002" s="182" t="s">
        <v>225</v>
      </c>
      <c r="D5002" s="183" t="s">
        <v>36</v>
      </c>
      <c r="E5002" s="181" t="s">
        <v>35</v>
      </c>
      <c r="F5002" s="183" t="s">
        <v>35</v>
      </c>
      <c r="G5002" s="181" t="s">
        <v>7354</v>
      </c>
      <c r="H5002" s="184" t="s">
        <v>7090</v>
      </c>
      <c r="I5002" s="185" t="s">
        <v>190</v>
      </c>
      <c r="J5002" s="181" t="s">
        <v>35</v>
      </c>
      <c r="K5002" s="181" t="s">
        <v>225</v>
      </c>
      <c r="L5002" s="186" t="s">
        <v>225</v>
      </c>
      <c r="M5002" s="187" t="s">
        <v>225</v>
      </c>
      <c r="N5002" s="183" t="s">
        <v>36</v>
      </c>
      <c r="O5002" s="181" t="s">
        <v>7354</v>
      </c>
      <c r="P5002" s="184" t="s">
        <v>7090</v>
      </c>
      <c r="Q5002" s="185" t="s">
        <v>190</v>
      </c>
      <c r="R5002" s="181" t="s">
        <v>35</v>
      </c>
      <c r="S5002" s="181" t="s">
        <v>225</v>
      </c>
      <c r="T5002" s="186" t="s">
        <v>225</v>
      </c>
      <c r="U5002" s="187" t="s">
        <v>225</v>
      </c>
      <c r="V5002" s="188" t="str" cm="1">
        <f t="array" ref="V5002">IF(SUM(LEN(A5002:U5002))=0,"",IF(OR(OR(ISBLANK(E5002),SUM(LEN(B5002),LEN(C5002))=0),AND(NOT(D5002="Unknown"),ISBLANK(I5002)),AND(NOT(N5002="Unknown"),ISBLANK(Q5002))),"Missing Information", INDEX(Table15[Entire Service Line Classification], MATCH(SUMIFS(Table15[Unique ID],Table15[System-Owned Portion],D5002,Table15[If Material Anything Other than "Lead" in Column E,Was Material Ever Previously Lead?],F5002,Table15[Customer-Owned Portion],N5002),Table15[Unique ID],0),0)))</f>
        <v>Non-lead</v>
      </c>
      <c r="W5002" s="189"/>
    </row>
    <row r="5003" spans="1:23" s="190" customFormat="1" ht="56.25" x14ac:dyDescent="0.25">
      <c r="A5003" s="180" t="s">
        <v>225</v>
      </c>
      <c r="B5003" s="181" t="s">
        <v>8644</v>
      </c>
      <c r="C5003" s="182" t="s">
        <v>225</v>
      </c>
      <c r="D5003" s="183" t="s">
        <v>36</v>
      </c>
      <c r="E5003" s="181" t="s">
        <v>35</v>
      </c>
      <c r="F5003" s="183" t="s">
        <v>35</v>
      </c>
      <c r="G5003" s="181" t="s">
        <v>7354</v>
      </c>
      <c r="H5003" s="184" t="s">
        <v>7090</v>
      </c>
      <c r="I5003" s="185" t="s">
        <v>190</v>
      </c>
      <c r="J5003" s="181" t="s">
        <v>35</v>
      </c>
      <c r="K5003" s="181" t="s">
        <v>225</v>
      </c>
      <c r="L5003" s="186" t="s">
        <v>225</v>
      </c>
      <c r="M5003" s="187" t="s">
        <v>225</v>
      </c>
      <c r="N5003" s="183" t="s">
        <v>36</v>
      </c>
      <c r="O5003" s="181" t="s">
        <v>7354</v>
      </c>
      <c r="P5003" s="184" t="s">
        <v>7090</v>
      </c>
      <c r="Q5003" s="185" t="s">
        <v>190</v>
      </c>
      <c r="R5003" s="181" t="s">
        <v>35</v>
      </c>
      <c r="S5003" s="181" t="s">
        <v>225</v>
      </c>
      <c r="T5003" s="186" t="s">
        <v>225</v>
      </c>
      <c r="U5003" s="187" t="s">
        <v>225</v>
      </c>
      <c r="V5003" s="188" t="str" cm="1">
        <f t="array" ref="V5003">IF(SUM(LEN(A5003:U5003))=0,"",IF(OR(OR(ISBLANK(E5003),SUM(LEN(B5003),LEN(C5003))=0),AND(NOT(D5003="Unknown"),ISBLANK(I5003)),AND(NOT(N5003="Unknown"),ISBLANK(Q5003))),"Missing Information", INDEX(Table15[Entire Service Line Classification], MATCH(SUMIFS(Table15[Unique ID],Table15[System-Owned Portion],D5003,Table15[If Material Anything Other than "Lead" in Column E,Was Material Ever Previously Lead?],F5003,Table15[Customer-Owned Portion],N5003),Table15[Unique ID],0),0)))</f>
        <v>Non-lead</v>
      </c>
      <c r="W5003" s="189"/>
    </row>
    <row r="5004" spans="1:23" s="190" customFormat="1" ht="56.25" x14ac:dyDescent="0.25">
      <c r="A5004" s="180" t="s">
        <v>225</v>
      </c>
      <c r="B5004" s="181" t="s">
        <v>8645</v>
      </c>
      <c r="C5004" s="182" t="s">
        <v>225</v>
      </c>
      <c r="D5004" s="183" t="s">
        <v>36</v>
      </c>
      <c r="E5004" s="181" t="s">
        <v>35</v>
      </c>
      <c r="F5004" s="183" t="s">
        <v>35</v>
      </c>
      <c r="G5004" s="181" t="s">
        <v>7354</v>
      </c>
      <c r="H5004" s="184" t="s">
        <v>7090</v>
      </c>
      <c r="I5004" s="185" t="s">
        <v>190</v>
      </c>
      <c r="J5004" s="181" t="s">
        <v>35</v>
      </c>
      <c r="K5004" s="181" t="s">
        <v>225</v>
      </c>
      <c r="L5004" s="186" t="s">
        <v>225</v>
      </c>
      <c r="M5004" s="187" t="s">
        <v>225</v>
      </c>
      <c r="N5004" s="183" t="s">
        <v>36</v>
      </c>
      <c r="O5004" s="181" t="s">
        <v>7354</v>
      </c>
      <c r="P5004" s="184" t="s">
        <v>7090</v>
      </c>
      <c r="Q5004" s="185" t="s">
        <v>190</v>
      </c>
      <c r="R5004" s="181" t="s">
        <v>35</v>
      </c>
      <c r="S5004" s="181" t="s">
        <v>225</v>
      </c>
      <c r="T5004" s="186" t="s">
        <v>225</v>
      </c>
      <c r="U5004" s="187" t="s">
        <v>225</v>
      </c>
      <c r="V5004" s="188" t="str" cm="1">
        <f t="array" ref="V5004">IF(SUM(LEN(A5004:U5004))=0,"",IF(OR(OR(ISBLANK(E5004),SUM(LEN(B5004),LEN(C5004))=0),AND(NOT(D5004="Unknown"),ISBLANK(I5004)),AND(NOT(N5004="Unknown"),ISBLANK(Q5004))),"Missing Information", INDEX(Table15[Entire Service Line Classification], MATCH(SUMIFS(Table15[Unique ID],Table15[System-Owned Portion],D5004,Table15[If Material Anything Other than "Lead" in Column E,Was Material Ever Previously Lead?],F5004,Table15[Customer-Owned Portion],N5004),Table15[Unique ID],0),0)))</f>
        <v>Non-lead</v>
      </c>
      <c r="W5004" s="189"/>
    </row>
    <row r="5005" spans="1:23" s="190" customFormat="1" ht="56.25" x14ac:dyDescent="0.25">
      <c r="A5005" s="180" t="s">
        <v>225</v>
      </c>
      <c r="B5005" s="181" t="s">
        <v>8646</v>
      </c>
      <c r="C5005" s="182" t="s">
        <v>225</v>
      </c>
      <c r="D5005" s="183" t="s">
        <v>36</v>
      </c>
      <c r="E5005" s="181" t="s">
        <v>35</v>
      </c>
      <c r="F5005" s="183" t="s">
        <v>35</v>
      </c>
      <c r="G5005" s="181" t="s">
        <v>7354</v>
      </c>
      <c r="H5005" s="184" t="s">
        <v>7090</v>
      </c>
      <c r="I5005" s="185" t="s">
        <v>190</v>
      </c>
      <c r="J5005" s="181" t="s">
        <v>35</v>
      </c>
      <c r="K5005" s="181" t="s">
        <v>225</v>
      </c>
      <c r="L5005" s="186" t="s">
        <v>225</v>
      </c>
      <c r="M5005" s="187" t="s">
        <v>225</v>
      </c>
      <c r="N5005" s="183" t="s">
        <v>36</v>
      </c>
      <c r="O5005" s="181" t="s">
        <v>7354</v>
      </c>
      <c r="P5005" s="184" t="s">
        <v>7090</v>
      </c>
      <c r="Q5005" s="185" t="s">
        <v>190</v>
      </c>
      <c r="R5005" s="181" t="s">
        <v>35</v>
      </c>
      <c r="S5005" s="181" t="s">
        <v>225</v>
      </c>
      <c r="T5005" s="186" t="s">
        <v>225</v>
      </c>
      <c r="U5005" s="187" t="s">
        <v>225</v>
      </c>
      <c r="V5005" s="188" t="str" cm="1">
        <f t="array" ref="V5005">IF(SUM(LEN(A5005:U5005))=0,"",IF(OR(OR(ISBLANK(E5005),SUM(LEN(B5005),LEN(C5005))=0),AND(NOT(D5005="Unknown"),ISBLANK(I5005)),AND(NOT(N5005="Unknown"),ISBLANK(Q5005))),"Missing Information", INDEX(Table15[Entire Service Line Classification], MATCH(SUMIFS(Table15[Unique ID],Table15[System-Owned Portion],D5005,Table15[If Material Anything Other than "Lead" in Column E,Was Material Ever Previously Lead?],F5005,Table15[Customer-Owned Portion],N5005),Table15[Unique ID],0),0)))</f>
        <v>Non-lead</v>
      </c>
      <c r="W5005" s="189"/>
    </row>
    <row r="5006" spans="1:23" s="190" customFormat="1" ht="56.25" x14ac:dyDescent="0.25">
      <c r="A5006" s="180" t="s">
        <v>225</v>
      </c>
      <c r="B5006" s="181" t="s">
        <v>8647</v>
      </c>
      <c r="C5006" s="182" t="s">
        <v>225</v>
      </c>
      <c r="D5006" s="183" t="s">
        <v>36</v>
      </c>
      <c r="E5006" s="181" t="s">
        <v>35</v>
      </c>
      <c r="F5006" s="183" t="s">
        <v>35</v>
      </c>
      <c r="G5006" s="181" t="s">
        <v>7354</v>
      </c>
      <c r="H5006" s="184" t="s">
        <v>7090</v>
      </c>
      <c r="I5006" s="185" t="s">
        <v>190</v>
      </c>
      <c r="J5006" s="181" t="s">
        <v>35</v>
      </c>
      <c r="K5006" s="181" t="s">
        <v>225</v>
      </c>
      <c r="L5006" s="186" t="s">
        <v>225</v>
      </c>
      <c r="M5006" s="187" t="s">
        <v>225</v>
      </c>
      <c r="N5006" s="183" t="s">
        <v>36</v>
      </c>
      <c r="O5006" s="181" t="s">
        <v>7354</v>
      </c>
      <c r="P5006" s="184" t="s">
        <v>7090</v>
      </c>
      <c r="Q5006" s="185" t="s">
        <v>190</v>
      </c>
      <c r="R5006" s="181" t="s">
        <v>35</v>
      </c>
      <c r="S5006" s="181" t="s">
        <v>225</v>
      </c>
      <c r="T5006" s="186" t="s">
        <v>225</v>
      </c>
      <c r="U5006" s="187" t="s">
        <v>225</v>
      </c>
      <c r="V5006" s="188" t="str" cm="1">
        <f t="array" ref="V5006">IF(SUM(LEN(A5006:U5006))=0,"",IF(OR(OR(ISBLANK(E5006),SUM(LEN(B5006),LEN(C5006))=0),AND(NOT(D5006="Unknown"),ISBLANK(I5006)),AND(NOT(N5006="Unknown"),ISBLANK(Q5006))),"Missing Information", INDEX(Table15[Entire Service Line Classification], MATCH(SUMIFS(Table15[Unique ID],Table15[System-Owned Portion],D5006,Table15[If Material Anything Other than "Lead" in Column E,Was Material Ever Previously Lead?],F5006,Table15[Customer-Owned Portion],N5006),Table15[Unique ID],0),0)))</f>
        <v>Non-lead</v>
      </c>
      <c r="W5006" s="189"/>
    </row>
    <row r="5007" spans="1:23" s="190" customFormat="1" ht="56.25" x14ac:dyDescent="0.25">
      <c r="A5007" s="180" t="s">
        <v>225</v>
      </c>
      <c r="B5007" s="181" t="s">
        <v>8648</v>
      </c>
      <c r="C5007" s="182" t="s">
        <v>225</v>
      </c>
      <c r="D5007" s="183" t="s">
        <v>36</v>
      </c>
      <c r="E5007" s="181" t="s">
        <v>35</v>
      </c>
      <c r="F5007" s="183" t="s">
        <v>35</v>
      </c>
      <c r="G5007" s="181" t="s">
        <v>7347</v>
      </c>
      <c r="H5007" s="184" t="s">
        <v>7090</v>
      </c>
      <c r="I5007" s="185" t="s">
        <v>190</v>
      </c>
      <c r="J5007" s="181" t="s">
        <v>35</v>
      </c>
      <c r="K5007" s="181" t="s">
        <v>225</v>
      </c>
      <c r="L5007" s="186" t="s">
        <v>225</v>
      </c>
      <c r="M5007" s="187" t="s">
        <v>225</v>
      </c>
      <c r="N5007" s="183" t="s">
        <v>36</v>
      </c>
      <c r="O5007" s="181" t="s">
        <v>7347</v>
      </c>
      <c r="P5007" s="184" t="s">
        <v>7090</v>
      </c>
      <c r="Q5007" s="185" t="s">
        <v>190</v>
      </c>
      <c r="R5007" s="181" t="s">
        <v>35</v>
      </c>
      <c r="S5007" s="181" t="s">
        <v>225</v>
      </c>
      <c r="T5007" s="186" t="s">
        <v>225</v>
      </c>
      <c r="U5007" s="187" t="s">
        <v>225</v>
      </c>
      <c r="V5007" s="188" t="str" cm="1">
        <f t="array" ref="V5007">IF(SUM(LEN(A5007:U5007))=0,"",IF(OR(OR(ISBLANK(E5007),SUM(LEN(B5007),LEN(C5007))=0),AND(NOT(D5007="Unknown"),ISBLANK(I5007)),AND(NOT(N5007="Unknown"),ISBLANK(Q5007))),"Missing Information", INDEX(Table15[Entire Service Line Classification], MATCH(SUMIFS(Table15[Unique ID],Table15[System-Owned Portion],D5007,Table15[If Material Anything Other than "Lead" in Column E,Was Material Ever Previously Lead?],F5007,Table15[Customer-Owned Portion],N5007),Table15[Unique ID],0),0)))</f>
        <v>Non-lead</v>
      </c>
      <c r="W5007" s="189"/>
    </row>
    <row r="5008" spans="1:23" s="190" customFormat="1" ht="56.25" x14ac:dyDescent="0.25">
      <c r="A5008" s="180" t="s">
        <v>225</v>
      </c>
      <c r="B5008" s="181" t="s">
        <v>8649</v>
      </c>
      <c r="C5008" s="182" t="s">
        <v>225</v>
      </c>
      <c r="D5008" s="183" t="s">
        <v>36</v>
      </c>
      <c r="E5008" s="181" t="s">
        <v>35</v>
      </c>
      <c r="F5008" s="183" t="s">
        <v>35</v>
      </c>
      <c r="G5008" s="181" t="s">
        <v>7354</v>
      </c>
      <c r="H5008" s="184" t="s">
        <v>7090</v>
      </c>
      <c r="I5008" s="185" t="s">
        <v>190</v>
      </c>
      <c r="J5008" s="181" t="s">
        <v>35</v>
      </c>
      <c r="K5008" s="181" t="s">
        <v>225</v>
      </c>
      <c r="L5008" s="186" t="s">
        <v>225</v>
      </c>
      <c r="M5008" s="187" t="s">
        <v>225</v>
      </c>
      <c r="N5008" s="183" t="s">
        <v>36</v>
      </c>
      <c r="O5008" s="181" t="s">
        <v>7354</v>
      </c>
      <c r="P5008" s="184" t="s">
        <v>7090</v>
      </c>
      <c r="Q5008" s="185" t="s">
        <v>190</v>
      </c>
      <c r="R5008" s="181" t="s">
        <v>35</v>
      </c>
      <c r="S5008" s="181" t="s">
        <v>225</v>
      </c>
      <c r="T5008" s="186" t="s">
        <v>225</v>
      </c>
      <c r="U5008" s="187" t="s">
        <v>225</v>
      </c>
      <c r="V5008" s="188" t="str" cm="1">
        <f t="array" ref="V5008">IF(SUM(LEN(A5008:U5008))=0,"",IF(OR(OR(ISBLANK(E5008),SUM(LEN(B5008),LEN(C5008))=0),AND(NOT(D5008="Unknown"),ISBLANK(I5008)),AND(NOT(N5008="Unknown"),ISBLANK(Q5008))),"Missing Information", INDEX(Table15[Entire Service Line Classification], MATCH(SUMIFS(Table15[Unique ID],Table15[System-Owned Portion],D5008,Table15[If Material Anything Other than "Lead" in Column E,Was Material Ever Previously Lead?],F5008,Table15[Customer-Owned Portion],N5008),Table15[Unique ID],0),0)))</f>
        <v>Non-lead</v>
      </c>
      <c r="W5008" s="189"/>
    </row>
    <row r="5009" spans="1:23" s="190" customFormat="1" ht="56.25" x14ac:dyDescent="0.25">
      <c r="A5009" s="180" t="s">
        <v>225</v>
      </c>
      <c r="B5009" s="181" t="s">
        <v>8650</v>
      </c>
      <c r="C5009" s="182" t="s">
        <v>225</v>
      </c>
      <c r="D5009" s="183" t="s">
        <v>36</v>
      </c>
      <c r="E5009" s="181" t="s">
        <v>35</v>
      </c>
      <c r="F5009" s="183" t="s">
        <v>35</v>
      </c>
      <c r="G5009" s="181" t="s">
        <v>7354</v>
      </c>
      <c r="H5009" s="184" t="s">
        <v>7090</v>
      </c>
      <c r="I5009" s="185" t="s">
        <v>190</v>
      </c>
      <c r="J5009" s="181" t="s">
        <v>35</v>
      </c>
      <c r="K5009" s="181" t="s">
        <v>225</v>
      </c>
      <c r="L5009" s="186" t="s">
        <v>225</v>
      </c>
      <c r="M5009" s="187" t="s">
        <v>225</v>
      </c>
      <c r="N5009" s="183" t="s">
        <v>36</v>
      </c>
      <c r="O5009" s="181" t="s">
        <v>7354</v>
      </c>
      <c r="P5009" s="184" t="s">
        <v>7090</v>
      </c>
      <c r="Q5009" s="185" t="s">
        <v>190</v>
      </c>
      <c r="R5009" s="181" t="s">
        <v>35</v>
      </c>
      <c r="S5009" s="181" t="s">
        <v>225</v>
      </c>
      <c r="T5009" s="186" t="s">
        <v>225</v>
      </c>
      <c r="U5009" s="187" t="s">
        <v>225</v>
      </c>
      <c r="V5009" s="188" t="str" cm="1">
        <f t="array" ref="V5009">IF(SUM(LEN(A5009:U5009))=0,"",IF(OR(OR(ISBLANK(E5009),SUM(LEN(B5009),LEN(C5009))=0),AND(NOT(D5009="Unknown"),ISBLANK(I5009)),AND(NOT(N5009="Unknown"),ISBLANK(Q5009))),"Missing Information", INDEX(Table15[Entire Service Line Classification], MATCH(SUMIFS(Table15[Unique ID],Table15[System-Owned Portion],D5009,Table15[If Material Anything Other than "Lead" in Column E,Was Material Ever Previously Lead?],F5009,Table15[Customer-Owned Portion],N5009),Table15[Unique ID],0),0)))</f>
        <v>Non-lead</v>
      </c>
      <c r="W5009" s="189"/>
    </row>
    <row r="5010" spans="1:23" s="190" customFormat="1" ht="56.25" x14ac:dyDescent="0.25">
      <c r="A5010" s="180" t="s">
        <v>225</v>
      </c>
      <c r="B5010" s="181" t="s">
        <v>8651</v>
      </c>
      <c r="C5010" s="182" t="s">
        <v>225</v>
      </c>
      <c r="D5010" s="183" t="s">
        <v>36</v>
      </c>
      <c r="E5010" s="181" t="s">
        <v>35</v>
      </c>
      <c r="F5010" s="183" t="s">
        <v>35</v>
      </c>
      <c r="G5010" s="181" t="s">
        <v>7354</v>
      </c>
      <c r="H5010" s="184" t="s">
        <v>7090</v>
      </c>
      <c r="I5010" s="185" t="s">
        <v>190</v>
      </c>
      <c r="J5010" s="181" t="s">
        <v>35</v>
      </c>
      <c r="K5010" s="181" t="s">
        <v>225</v>
      </c>
      <c r="L5010" s="186" t="s">
        <v>225</v>
      </c>
      <c r="M5010" s="187" t="s">
        <v>225</v>
      </c>
      <c r="N5010" s="183" t="s">
        <v>36</v>
      </c>
      <c r="O5010" s="181" t="s">
        <v>7354</v>
      </c>
      <c r="P5010" s="184" t="s">
        <v>7090</v>
      </c>
      <c r="Q5010" s="185" t="s">
        <v>190</v>
      </c>
      <c r="R5010" s="181" t="s">
        <v>35</v>
      </c>
      <c r="S5010" s="181" t="s">
        <v>225</v>
      </c>
      <c r="T5010" s="186" t="s">
        <v>225</v>
      </c>
      <c r="U5010" s="187" t="s">
        <v>225</v>
      </c>
      <c r="V5010" s="188" t="str" cm="1">
        <f t="array" ref="V5010">IF(SUM(LEN(A5010:U5010))=0,"",IF(OR(OR(ISBLANK(E5010),SUM(LEN(B5010),LEN(C5010))=0),AND(NOT(D5010="Unknown"),ISBLANK(I5010)),AND(NOT(N5010="Unknown"),ISBLANK(Q5010))),"Missing Information", INDEX(Table15[Entire Service Line Classification], MATCH(SUMIFS(Table15[Unique ID],Table15[System-Owned Portion],D5010,Table15[If Material Anything Other than "Lead" in Column E,Was Material Ever Previously Lead?],F5010,Table15[Customer-Owned Portion],N5010),Table15[Unique ID],0),0)))</f>
        <v>Non-lead</v>
      </c>
      <c r="W5010" s="189"/>
    </row>
    <row r="5011" spans="1:23" s="190" customFormat="1" ht="56.25" x14ac:dyDescent="0.25">
      <c r="A5011" s="180" t="s">
        <v>225</v>
      </c>
      <c r="B5011" s="181" t="s">
        <v>8652</v>
      </c>
      <c r="C5011" s="182" t="s">
        <v>225</v>
      </c>
      <c r="D5011" s="183" t="s">
        <v>36</v>
      </c>
      <c r="E5011" s="181" t="s">
        <v>35</v>
      </c>
      <c r="F5011" s="183" t="s">
        <v>35</v>
      </c>
      <c r="G5011" s="181" t="s">
        <v>7354</v>
      </c>
      <c r="H5011" s="184" t="s">
        <v>7090</v>
      </c>
      <c r="I5011" s="185" t="s">
        <v>190</v>
      </c>
      <c r="J5011" s="181" t="s">
        <v>35</v>
      </c>
      <c r="K5011" s="181" t="s">
        <v>225</v>
      </c>
      <c r="L5011" s="186" t="s">
        <v>225</v>
      </c>
      <c r="M5011" s="187" t="s">
        <v>225</v>
      </c>
      <c r="N5011" s="183" t="s">
        <v>36</v>
      </c>
      <c r="O5011" s="181" t="s">
        <v>7354</v>
      </c>
      <c r="P5011" s="184" t="s">
        <v>7090</v>
      </c>
      <c r="Q5011" s="185" t="s">
        <v>190</v>
      </c>
      <c r="R5011" s="181" t="s">
        <v>35</v>
      </c>
      <c r="S5011" s="181" t="s">
        <v>225</v>
      </c>
      <c r="T5011" s="186" t="s">
        <v>225</v>
      </c>
      <c r="U5011" s="187" t="s">
        <v>225</v>
      </c>
      <c r="V5011" s="188" t="str" cm="1">
        <f t="array" ref="V5011">IF(SUM(LEN(A5011:U5011))=0,"",IF(OR(OR(ISBLANK(E5011),SUM(LEN(B5011),LEN(C5011))=0),AND(NOT(D5011="Unknown"),ISBLANK(I5011)),AND(NOT(N5011="Unknown"),ISBLANK(Q5011))),"Missing Information", INDEX(Table15[Entire Service Line Classification], MATCH(SUMIFS(Table15[Unique ID],Table15[System-Owned Portion],D5011,Table15[If Material Anything Other than "Lead" in Column E,Was Material Ever Previously Lead?],F5011,Table15[Customer-Owned Portion],N5011),Table15[Unique ID],0),0)))</f>
        <v>Non-lead</v>
      </c>
      <c r="W5011" s="189"/>
    </row>
    <row r="5012" spans="1:23" s="190" customFormat="1" ht="56.25" x14ac:dyDescent="0.25">
      <c r="A5012" s="180" t="s">
        <v>225</v>
      </c>
      <c r="B5012" s="181" t="s">
        <v>8653</v>
      </c>
      <c r="C5012" s="182" t="s">
        <v>225</v>
      </c>
      <c r="D5012" s="183" t="s">
        <v>36</v>
      </c>
      <c r="E5012" s="181" t="s">
        <v>35</v>
      </c>
      <c r="F5012" s="183" t="s">
        <v>35</v>
      </c>
      <c r="G5012" s="181" t="s">
        <v>7354</v>
      </c>
      <c r="H5012" s="184" t="s">
        <v>7090</v>
      </c>
      <c r="I5012" s="185" t="s">
        <v>190</v>
      </c>
      <c r="J5012" s="181" t="s">
        <v>35</v>
      </c>
      <c r="K5012" s="181" t="s">
        <v>225</v>
      </c>
      <c r="L5012" s="186" t="s">
        <v>225</v>
      </c>
      <c r="M5012" s="187" t="s">
        <v>225</v>
      </c>
      <c r="N5012" s="183" t="s">
        <v>36</v>
      </c>
      <c r="O5012" s="181" t="s">
        <v>7354</v>
      </c>
      <c r="P5012" s="184" t="s">
        <v>7090</v>
      </c>
      <c r="Q5012" s="185" t="s">
        <v>190</v>
      </c>
      <c r="R5012" s="181" t="s">
        <v>35</v>
      </c>
      <c r="S5012" s="181" t="s">
        <v>225</v>
      </c>
      <c r="T5012" s="186" t="s">
        <v>225</v>
      </c>
      <c r="U5012" s="187" t="s">
        <v>225</v>
      </c>
      <c r="V5012" s="188" t="str" cm="1">
        <f t="array" ref="V5012">IF(SUM(LEN(A5012:U5012))=0,"",IF(OR(OR(ISBLANK(E5012),SUM(LEN(B5012),LEN(C5012))=0),AND(NOT(D5012="Unknown"),ISBLANK(I5012)),AND(NOT(N5012="Unknown"),ISBLANK(Q5012))),"Missing Information", INDEX(Table15[Entire Service Line Classification], MATCH(SUMIFS(Table15[Unique ID],Table15[System-Owned Portion],D5012,Table15[If Material Anything Other than "Lead" in Column E,Was Material Ever Previously Lead?],F5012,Table15[Customer-Owned Portion],N5012),Table15[Unique ID],0),0)))</f>
        <v>Non-lead</v>
      </c>
      <c r="W5012" s="189"/>
    </row>
    <row r="5013" spans="1:23" s="190" customFormat="1" ht="56.25" x14ac:dyDescent="0.25">
      <c r="A5013" s="180" t="s">
        <v>225</v>
      </c>
      <c r="B5013" s="181" t="s">
        <v>8654</v>
      </c>
      <c r="C5013" s="182" t="s">
        <v>225</v>
      </c>
      <c r="D5013" s="183" t="s">
        <v>36</v>
      </c>
      <c r="E5013" s="181" t="s">
        <v>35</v>
      </c>
      <c r="F5013" s="183" t="s">
        <v>35</v>
      </c>
      <c r="G5013" s="181" t="s">
        <v>7347</v>
      </c>
      <c r="H5013" s="184" t="s">
        <v>7090</v>
      </c>
      <c r="I5013" s="185" t="s">
        <v>190</v>
      </c>
      <c r="J5013" s="181" t="s">
        <v>35</v>
      </c>
      <c r="K5013" s="181" t="s">
        <v>225</v>
      </c>
      <c r="L5013" s="186" t="s">
        <v>225</v>
      </c>
      <c r="M5013" s="187" t="s">
        <v>225</v>
      </c>
      <c r="N5013" s="183" t="s">
        <v>36</v>
      </c>
      <c r="O5013" s="181" t="s">
        <v>7347</v>
      </c>
      <c r="P5013" s="184" t="s">
        <v>7090</v>
      </c>
      <c r="Q5013" s="185" t="s">
        <v>190</v>
      </c>
      <c r="R5013" s="181" t="s">
        <v>35</v>
      </c>
      <c r="S5013" s="181" t="s">
        <v>225</v>
      </c>
      <c r="T5013" s="186" t="s">
        <v>225</v>
      </c>
      <c r="U5013" s="187" t="s">
        <v>225</v>
      </c>
      <c r="V5013" s="188" t="str" cm="1">
        <f t="array" ref="V5013">IF(SUM(LEN(A5013:U5013))=0,"",IF(OR(OR(ISBLANK(E5013),SUM(LEN(B5013),LEN(C5013))=0),AND(NOT(D5013="Unknown"),ISBLANK(I5013)),AND(NOT(N5013="Unknown"),ISBLANK(Q5013))),"Missing Information", INDEX(Table15[Entire Service Line Classification], MATCH(SUMIFS(Table15[Unique ID],Table15[System-Owned Portion],D5013,Table15[If Material Anything Other than "Lead" in Column E,Was Material Ever Previously Lead?],F5013,Table15[Customer-Owned Portion],N5013),Table15[Unique ID],0),0)))</f>
        <v>Non-lead</v>
      </c>
      <c r="W5013" s="189"/>
    </row>
    <row r="5014" spans="1:23" s="190" customFormat="1" ht="56.25" x14ac:dyDescent="0.25">
      <c r="A5014" s="180" t="s">
        <v>225</v>
      </c>
      <c r="B5014" s="181" t="s">
        <v>8655</v>
      </c>
      <c r="C5014" s="182" t="s">
        <v>225</v>
      </c>
      <c r="D5014" s="183" t="s">
        <v>36</v>
      </c>
      <c r="E5014" s="181" t="s">
        <v>35</v>
      </c>
      <c r="F5014" s="183" t="s">
        <v>35</v>
      </c>
      <c r="G5014" s="181" t="s">
        <v>7354</v>
      </c>
      <c r="H5014" s="184" t="s">
        <v>7090</v>
      </c>
      <c r="I5014" s="185" t="s">
        <v>190</v>
      </c>
      <c r="J5014" s="181" t="s">
        <v>35</v>
      </c>
      <c r="K5014" s="181" t="s">
        <v>225</v>
      </c>
      <c r="L5014" s="186" t="s">
        <v>225</v>
      </c>
      <c r="M5014" s="187" t="s">
        <v>225</v>
      </c>
      <c r="N5014" s="183" t="s">
        <v>36</v>
      </c>
      <c r="O5014" s="181" t="s">
        <v>7354</v>
      </c>
      <c r="P5014" s="184" t="s">
        <v>7090</v>
      </c>
      <c r="Q5014" s="185" t="s">
        <v>190</v>
      </c>
      <c r="R5014" s="181" t="s">
        <v>35</v>
      </c>
      <c r="S5014" s="181" t="s">
        <v>225</v>
      </c>
      <c r="T5014" s="186" t="s">
        <v>225</v>
      </c>
      <c r="U5014" s="187" t="s">
        <v>225</v>
      </c>
      <c r="V5014" s="188" t="str" cm="1">
        <f t="array" ref="V5014">IF(SUM(LEN(A5014:U5014))=0,"",IF(OR(OR(ISBLANK(E5014),SUM(LEN(B5014),LEN(C5014))=0),AND(NOT(D5014="Unknown"),ISBLANK(I5014)),AND(NOT(N5014="Unknown"),ISBLANK(Q5014))),"Missing Information", INDEX(Table15[Entire Service Line Classification], MATCH(SUMIFS(Table15[Unique ID],Table15[System-Owned Portion],D5014,Table15[If Material Anything Other than "Lead" in Column E,Was Material Ever Previously Lead?],F5014,Table15[Customer-Owned Portion],N5014),Table15[Unique ID],0),0)))</f>
        <v>Non-lead</v>
      </c>
      <c r="W5014" s="189"/>
    </row>
    <row r="5015" spans="1:23" s="190" customFormat="1" ht="56.25" x14ac:dyDescent="0.25">
      <c r="A5015" s="180" t="s">
        <v>225</v>
      </c>
      <c r="B5015" s="181" t="s">
        <v>8656</v>
      </c>
      <c r="C5015" s="182" t="s">
        <v>225</v>
      </c>
      <c r="D5015" s="183" t="s">
        <v>36</v>
      </c>
      <c r="E5015" s="181" t="s">
        <v>35</v>
      </c>
      <c r="F5015" s="183" t="s">
        <v>35</v>
      </c>
      <c r="G5015" s="181" t="s">
        <v>7354</v>
      </c>
      <c r="H5015" s="184" t="s">
        <v>7090</v>
      </c>
      <c r="I5015" s="185" t="s">
        <v>190</v>
      </c>
      <c r="J5015" s="181" t="s">
        <v>35</v>
      </c>
      <c r="K5015" s="181" t="s">
        <v>225</v>
      </c>
      <c r="L5015" s="186" t="s">
        <v>225</v>
      </c>
      <c r="M5015" s="187" t="s">
        <v>225</v>
      </c>
      <c r="N5015" s="183" t="s">
        <v>36</v>
      </c>
      <c r="O5015" s="181" t="s">
        <v>7354</v>
      </c>
      <c r="P5015" s="184" t="s">
        <v>7090</v>
      </c>
      <c r="Q5015" s="185" t="s">
        <v>190</v>
      </c>
      <c r="R5015" s="181" t="s">
        <v>35</v>
      </c>
      <c r="S5015" s="181" t="s">
        <v>225</v>
      </c>
      <c r="T5015" s="186" t="s">
        <v>225</v>
      </c>
      <c r="U5015" s="187" t="s">
        <v>225</v>
      </c>
      <c r="V5015" s="188" t="str" cm="1">
        <f t="array" ref="V5015">IF(SUM(LEN(A5015:U5015))=0,"",IF(OR(OR(ISBLANK(E5015),SUM(LEN(B5015),LEN(C5015))=0),AND(NOT(D5015="Unknown"),ISBLANK(I5015)),AND(NOT(N5015="Unknown"),ISBLANK(Q5015))),"Missing Information", INDEX(Table15[Entire Service Line Classification], MATCH(SUMIFS(Table15[Unique ID],Table15[System-Owned Portion],D5015,Table15[If Material Anything Other than "Lead" in Column E,Was Material Ever Previously Lead?],F5015,Table15[Customer-Owned Portion],N5015),Table15[Unique ID],0),0)))</f>
        <v>Non-lead</v>
      </c>
      <c r="W5015" s="189"/>
    </row>
    <row r="5016" spans="1:23" s="190" customFormat="1" ht="56.25" x14ac:dyDescent="0.25">
      <c r="A5016" s="180" t="s">
        <v>225</v>
      </c>
      <c r="B5016" s="181" t="s">
        <v>8657</v>
      </c>
      <c r="C5016" s="182" t="s">
        <v>225</v>
      </c>
      <c r="D5016" s="183" t="s">
        <v>36</v>
      </c>
      <c r="E5016" s="181" t="s">
        <v>35</v>
      </c>
      <c r="F5016" s="183" t="s">
        <v>35</v>
      </c>
      <c r="G5016" s="181" t="s">
        <v>7354</v>
      </c>
      <c r="H5016" s="184" t="s">
        <v>7090</v>
      </c>
      <c r="I5016" s="185" t="s">
        <v>190</v>
      </c>
      <c r="J5016" s="181" t="s">
        <v>35</v>
      </c>
      <c r="K5016" s="181" t="s">
        <v>225</v>
      </c>
      <c r="L5016" s="186" t="s">
        <v>225</v>
      </c>
      <c r="M5016" s="187" t="s">
        <v>225</v>
      </c>
      <c r="N5016" s="183" t="s">
        <v>36</v>
      </c>
      <c r="O5016" s="181" t="s">
        <v>7354</v>
      </c>
      <c r="P5016" s="184" t="s">
        <v>7090</v>
      </c>
      <c r="Q5016" s="185" t="s">
        <v>190</v>
      </c>
      <c r="R5016" s="181" t="s">
        <v>35</v>
      </c>
      <c r="S5016" s="181" t="s">
        <v>225</v>
      </c>
      <c r="T5016" s="186" t="s">
        <v>225</v>
      </c>
      <c r="U5016" s="187" t="s">
        <v>225</v>
      </c>
      <c r="V5016" s="188" t="str" cm="1">
        <f t="array" ref="V5016">IF(SUM(LEN(A5016:U5016))=0,"",IF(OR(OR(ISBLANK(E5016),SUM(LEN(B5016),LEN(C5016))=0),AND(NOT(D5016="Unknown"),ISBLANK(I5016)),AND(NOT(N5016="Unknown"),ISBLANK(Q5016))),"Missing Information", INDEX(Table15[Entire Service Line Classification], MATCH(SUMIFS(Table15[Unique ID],Table15[System-Owned Portion],D5016,Table15[If Material Anything Other than "Lead" in Column E,Was Material Ever Previously Lead?],F5016,Table15[Customer-Owned Portion],N5016),Table15[Unique ID],0),0)))</f>
        <v>Non-lead</v>
      </c>
      <c r="W5016" s="189"/>
    </row>
    <row r="5017" spans="1:23" s="190" customFormat="1" ht="56.25" x14ac:dyDescent="0.25">
      <c r="A5017" s="180" t="s">
        <v>225</v>
      </c>
      <c r="B5017" s="181" t="s">
        <v>8658</v>
      </c>
      <c r="C5017" s="182" t="s">
        <v>225</v>
      </c>
      <c r="D5017" s="183" t="s">
        <v>36</v>
      </c>
      <c r="E5017" s="181" t="s">
        <v>35</v>
      </c>
      <c r="F5017" s="183" t="s">
        <v>35</v>
      </c>
      <c r="G5017" s="181" t="s">
        <v>7347</v>
      </c>
      <c r="H5017" s="184" t="s">
        <v>7090</v>
      </c>
      <c r="I5017" s="185" t="s">
        <v>190</v>
      </c>
      <c r="J5017" s="181" t="s">
        <v>35</v>
      </c>
      <c r="K5017" s="181" t="s">
        <v>225</v>
      </c>
      <c r="L5017" s="186" t="s">
        <v>225</v>
      </c>
      <c r="M5017" s="187" t="s">
        <v>225</v>
      </c>
      <c r="N5017" s="183" t="s">
        <v>36</v>
      </c>
      <c r="O5017" s="181" t="s">
        <v>7347</v>
      </c>
      <c r="P5017" s="184" t="s">
        <v>7090</v>
      </c>
      <c r="Q5017" s="185" t="s">
        <v>190</v>
      </c>
      <c r="R5017" s="181" t="s">
        <v>35</v>
      </c>
      <c r="S5017" s="181" t="s">
        <v>225</v>
      </c>
      <c r="T5017" s="186" t="s">
        <v>225</v>
      </c>
      <c r="U5017" s="187" t="s">
        <v>225</v>
      </c>
      <c r="V5017" s="188" t="str" cm="1">
        <f t="array" ref="V5017">IF(SUM(LEN(A5017:U5017))=0,"",IF(OR(OR(ISBLANK(E5017),SUM(LEN(B5017),LEN(C5017))=0),AND(NOT(D5017="Unknown"),ISBLANK(I5017)),AND(NOT(N5017="Unknown"),ISBLANK(Q5017))),"Missing Information", INDEX(Table15[Entire Service Line Classification], MATCH(SUMIFS(Table15[Unique ID],Table15[System-Owned Portion],D5017,Table15[If Material Anything Other than "Lead" in Column E,Was Material Ever Previously Lead?],F5017,Table15[Customer-Owned Portion],N5017),Table15[Unique ID],0),0)))</f>
        <v>Non-lead</v>
      </c>
      <c r="W5017" s="189"/>
    </row>
    <row r="5018" spans="1:23" s="190" customFormat="1" ht="56.25" x14ac:dyDescent="0.25">
      <c r="A5018" s="180" t="s">
        <v>225</v>
      </c>
      <c r="B5018" s="181" t="s">
        <v>8659</v>
      </c>
      <c r="C5018" s="182" t="s">
        <v>225</v>
      </c>
      <c r="D5018" s="183" t="s">
        <v>36</v>
      </c>
      <c r="E5018" s="181" t="s">
        <v>35</v>
      </c>
      <c r="F5018" s="183" t="s">
        <v>35</v>
      </c>
      <c r="G5018" s="181" t="s">
        <v>7347</v>
      </c>
      <c r="H5018" s="184" t="s">
        <v>7090</v>
      </c>
      <c r="I5018" s="185" t="s">
        <v>190</v>
      </c>
      <c r="J5018" s="181" t="s">
        <v>35</v>
      </c>
      <c r="K5018" s="181" t="s">
        <v>225</v>
      </c>
      <c r="L5018" s="186" t="s">
        <v>225</v>
      </c>
      <c r="M5018" s="187" t="s">
        <v>225</v>
      </c>
      <c r="N5018" s="183" t="s">
        <v>36</v>
      </c>
      <c r="O5018" s="181" t="s">
        <v>7347</v>
      </c>
      <c r="P5018" s="184" t="s">
        <v>7090</v>
      </c>
      <c r="Q5018" s="185" t="s">
        <v>190</v>
      </c>
      <c r="R5018" s="181" t="s">
        <v>35</v>
      </c>
      <c r="S5018" s="181" t="s">
        <v>225</v>
      </c>
      <c r="T5018" s="186" t="s">
        <v>225</v>
      </c>
      <c r="U5018" s="187" t="s">
        <v>225</v>
      </c>
      <c r="V5018" s="188" t="str" cm="1">
        <f t="array" ref="V5018">IF(SUM(LEN(A5018:U5018))=0,"",IF(OR(OR(ISBLANK(E5018),SUM(LEN(B5018),LEN(C5018))=0),AND(NOT(D5018="Unknown"),ISBLANK(I5018)),AND(NOT(N5018="Unknown"),ISBLANK(Q5018))),"Missing Information", INDEX(Table15[Entire Service Line Classification], MATCH(SUMIFS(Table15[Unique ID],Table15[System-Owned Portion],D5018,Table15[If Material Anything Other than "Lead" in Column E,Was Material Ever Previously Lead?],F5018,Table15[Customer-Owned Portion],N5018),Table15[Unique ID],0),0)))</f>
        <v>Non-lead</v>
      </c>
      <c r="W5018" s="189"/>
    </row>
    <row r="5019" spans="1:23" s="190" customFormat="1" ht="56.25" x14ac:dyDescent="0.25">
      <c r="A5019" s="180" t="s">
        <v>225</v>
      </c>
      <c r="B5019" s="181" t="s">
        <v>8660</v>
      </c>
      <c r="C5019" s="182" t="s">
        <v>225</v>
      </c>
      <c r="D5019" s="183" t="s">
        <v>36</v>
      </c>
      <c r="E5019" s="181" t="s">
        <v>35</v>
      </c>
      <c r="F5019" s="183" t="s">
        <v>35</v>
      </c>
      <c r="G5019" s="181" t="s">
        <v>7354</v>
      </c>
      <c r="H5019" s="184" t="s">
        <v>7090</v>
      </c>
      <c r="I5019" s="185" t="s">
        <v>190</v>
      </c>
      <c r="J5019" s="181" t="s">
        <v>35</v>
      </c>
      <c r="K5019" s="181" t="s">
        <v>225</v>
      </c>
      <c r="L5019" s="186" t="s">
        <v>225</v>
      </c>
      <c r="M5019" s="187" t="s">
        <v>225</v>
      </c>
      <c r="N5019" s="183" t="s">
        <v>36</v>
      </c>
      <c r="O5019" s="181" t="s">
        <v>7354</v>
      </c>
      <c r="P5019" s="184" t="s">
        <v>7090</v>
      </c>
      <c r="Q5019" s="185" t="s">
        <v>190</v>
      </c>
      <c r="R5019" s="181" t="s">
        <v>35</v>
      </c>
      <c r="S5019" s="181" t="s">
        <v>225</v>
      </c>
      <c r="T5019" s="186" t="s">
        <v>225</v>
      </c>
      <c r="U5019" s="187" t="s">
        <v>225</v>
      </c>
      <c r="V5019" s="188" t="str" cm="1">
        <f t="array" ref="V5019">IF(SUM(LEN(A5019:U5019))=0,"",IF(OR(OR(ISBLANK(E5019),SUM(LEN(B5019),LEN(C5019))=0),AND(NOT(D5019="Unknown"),ISBLANK(I5019)),AND(NOT(N5019="Unknown"),ISBLANK(Q5019))),"Missing Information", INDEX(Table15[Entire Service Line Classification], MATCH(SUMIFS(Table15[Unique ID],Table15[System-Owned Portion],D5019,Table15[If Material Anything Other than "Lead" in Column E,Was Material Ever Previously Lead?],F5019,Table15[Customer-Owned Portion],N5019),Table15[Unique ID],0),0)))</f>
        <v>Non-lead</v>
      </c>
      <c r="W5019" s="189"/>
    </row>
    <row r="5020" spans="1:23" s="190" customFormat="1" ht="56.25" x14ac:dyDescent="0.25">
      <c r="A5020" s="180" t="s">
        <v>225</v>
      </c>
      <c r="B5020" s="181" t="s">
        <v>8661</v>
      </c>
      <c r="C5020" s="182" t="s">
        <v>225</v>
      </c>
      <c r="D5020" s="183" t="s">
        <v>36</v>
      </c>
      <c r="E5020" s="181" t="s">
        <v>35</v>
      </c>
      <c r="F5020" s="183" t="s">
        <v>35</v>
      </c>
      <c r="G5020" s="181" t="s">
        <v>7347</v>
      </c>
      <c r="H5020" s="184" t="s">
        <v>7090</v>
      </c>
      <c r="I5020" s="185" t="s">
        <v>190</v>
      </c>
      <c r="J5020" s="181" t="s">
        <v>35</v>
      </c>
      <c r="K5020" s="181" t="s">
        <v>225</v>
      </c>
      <c r="L5020" s="186" t="s">
        <v>225</v>
      </c>
      <c r="M5020" s="187" t="s">
        <v>225</v>
      </c>
      <c r="N5020" s="183" t="s">
        <v>36</v>
      </c>
      <c r="O5020" s="181" t="s">
        <v>7347</v>
      </c>
      <c r="P5020" s="184" t="s">
        <v>7090</v>
      </c>
      <c r="Q5020" s="185" t="s">
        <v>190</v>
      </c>
      <c r="R5020" s="181" t="s">
        <v>35</v>
      </c>
      <c r="S5020" s="181" t="s">
        <v>225</v>
      </c>
      <c r="T5020" s="186" t="s">
        <v>225</v>
      </c>
      <c r="U5020" s="187" t="s">
        <v>225</v>
      </c>
      <c r="V5020" s="188" t="str" cm="1">
        <f t="array" ref="V5020">IF(SUM(LEN(A5020:U5020))=0,"",IF(OR(OR(ISBLANK(E5020),SUM(LEN(B5020),LEN(C5020))=0),AND(NOT(D5020="Unknown"),ISBLANK(I5020)),AND(NOT(N5020="Unknown"),ISBLANK(Q5020))),"Missing Information", INDEX(Table15[Entire Service Line Classification], MATCH(SUMIFS(Table15[Unique ID],Table15[System-Owned Portion],D5020,Table15[If Material Anything Other than "Lead" in Column E,Was Material Ever Previously Lead?],F5020,Table15[Customer-Owned Portion],N5020),Table15[Unique ID],0),0)))</f>
        <v>Non-lead</v>
      </c>
      <c r="W5020" s="189"/>
    </row>
    <row r="5021" spans="1:23" s="190" customFormat="1" ht="56.25" x14ac:dyDescent="0.25">
      <c r="A5021" s="180" t="s">
        <v>225</v>
      </c>
      <c r="B5021" s="181" t="s">
        <v>8662</v>
      </c>
      <c r="C5021" s="182" t="s">
        <v>225</v>
      </c>
      <c r="D5021" s="183" t="s">
        <v>36</v>
      </c>
      <c r="E5021" s="181" t="s">
        <v>35</v>
      </c>
      <c r="F5021" s="183" t="s">
        <v>35</v>
      </c>
      <c r="G5021" s="181" t="s">
        <v>7354</v>
      </c>
      <c r="H5021" s="184" t="s">
        <v>7090</v>
      </c>
      <c r="I5021" s="185" t="s">
        <v>190</v>
      </c>
      <c r="J5021" s="181" t="s">
        <v>35</v>
      </c>
      <c r="K5021" s="181" t="s">
        <v>225</v>
      </c>
      <c r="L5021" s="186" t="s">
        <v>225</v>
      </c>
      <c r="M5021" s="187" t="s">
        <v>225</v>
      </c>
      <c r="N5021" s="183" t="s">
        <v>36</v>
      </c>
      <c r="O5021" s="181" t="s">
        <v>7354</v>
      </c>
      <c r="P5021" s="184" t="s">
        <v>7090</v>
      </c>
      <c r="Q5021" s="185" t="s">
        <v>190</v>
      </c>
      <c r="R5021" s="181" t="s">
        <v>35</v>
      </c>
      <c r="S5021" s="181" t="s">
        <v>225</v>
      </c>
      <c r="T5021" s="186" t="s">
        <v>225</v>
      </c>
      <c r="U5021" s="187" t="s">
        <v>225</v>
      </c>
      <c r="V5021" s="188" t="str" cm="1">
        <f t="array" ref="V5021">IF(SUM(LEN(A5021:U5021))=0,"",IF(OR(OR(ISBLANK(E5021),SUM(LEN(B5021),LEN(C5021))=0),AND(NOT(D5021="Unknown"),ISBLANK(I5021)),AND(NOT(N5021="Unknown"),ISBLANK(Q5021))),"Missing Information", INDEX(Table15[Entire Service Line Classification], MATCH(SUMIFS(Table15[Unique ID],Table15[System-Owned Portion],D5021,Table15[If Material Anything Other than "Lead" in Column E,Was Material Ever Previously Lead?],F5021,Table15[Customer-Owned Portion],N5021),Table15[Unique ID],0),0)))</f>
        <v>Non-lead</v>
      </c>
      <c r="W5021" s="189"/>
    </row>
    <row r="5022" spans="1:23" s="190" customFormat="1" ht="56.25" x14ac:dyDescent="0.25">
      <c r="A5022" s="180" t="s">
        <v>225</v>
      </c>
      <c r="B5022" s="181" t="s">
        <v>8663</v>
      </c>
      <c r="C5022" s="182" t="s">
        <v>225</v>
      </c>
      <c r="D5022" s="183" t="s">
        <v>36</v>
      </c>
      <c r="E5022" s="181" t="s">
        <v>35</v>
      </c>
      <c r="F5022" s="183" t="s">
        <v>35</v>
      </c>
      <c r="G5022" s="181" t="s">
        <v>7354</v>
      </c>
      <c r="H5022" s="184" t="s">
        <v>7090</v>
      </c>
      <c r="I5022" s="185" t="s">
        <v>190</v>
      </c>
      <c r="J5022" s="181" t="s">
        <v>35</v>
      </c>
      <c r="K5022" s="181" t="s">
        <v>225</v>
      </c>
      <c r="L5022" s="186" t="s">
        <v>225</v>
      </c>
      <c r="M5022" s="187" t="s">
        <v>225</v>
      </c>
      <c r="N5022" s="183" t="s">
        <v>36</v>
      </c>
      <c r="O5022" s="181" t="s">
        <v>7354</v>
      </c>
      <c r="P5022" s="184" t="s">
        <v>7090</v>
      </c>
      <c r="Q5022" s="185" t="s">
        <v>190</v>
      </c>
      <c r="R5022" s="181" t="s">
        <v>35</v>
      </c>
      <c r="S5022" s="181" t="s">
        <v>225</v>
      </c>
      <c r="T5022" s="186" t="s">
        <v>225</v>
      </c>
      <c r="U5022" s="187" t="s">
        <v>225</v>
      </c>
      <c r="V5022" s="188" t="str" cm="1">
        <f t="array" ref="V5022">IF(SUM(LEN(A5022:U5022))=0,"",IF(OR(OR(ISBLANK(E5022),SUM(LEN(B5022),LEN(C5022))=0),AND(NOT(D5022="Unknown"),ISBLANK(I5022)),AND(NOT(N5022="Unknown"),ISBLANK(Q5022))),"Missing Information", INDEX(Table15[Entire Service Line Classification], MATCH(SUMIFS(Table15[Unique ID],Table15[System-Owned Portion],D5022,Table15[If Material Anything Other than "Lead" in Column E,Was Material Ever Previously Lead?],F5022,Table15[Customer-Owned Portion],N5022),Table15[Unique ID],0),0)))</f>
        <v>Non-lead</v>
      </c>
      <c r="W5022" s="189"/>
    </row>
    <row r="5023" spans="1:23" s="190" customFormat="1" ht="56.25" x14ac:dyDescent="0.25">
      <c r="A5023" s="180" t="s">
        <v>225</v>
      </c>
      <c r="B5023" s="181" t="s">
        <v>8664</v>
      </c>
      <c r="C5023" s="182" t="s">
        <v>225</v>
      </c>
      <c r="D5023" s="183" t="s">
        <v>36</v>
      </c>
      <c r="E5023" s="181" t="s">
        <v>35</v>
      </c>
      <c r="F5023" s="183" t="s">
        <v>35</v>
      </c>
      <c r="G5023" s="181" t="s">
        <v>7354</v>
      </c>
      <c r="H5023" s="184" t="s">
        <v>7090</v>
      </c>
      <c r="I5023" s="185" t="s">
        <v>190</v>
      </c>
      <c r="J5023" s="181" t="s">
        <v>35</v>
      </c>
      <c r="K5023" s="181" t="s">
        <v>225</v>
      </c>
      <c r="L5023" s="186" t="s">
        <v>225</v>
      </c>
      <c r="M5023" s="187" t="s">
        <v>225</v>
      </c>
      <c r="N5023" s="183" t="s">
        <v>36</v>
      </c>
      <c r="O5023" s="181" t="s">
        <v>7354</v>
      </c>
      <c r="P5023" s="184" t="s">
        <v>7090</v>
      </c>
      <c r="Q5023" s="185" t="s">
        <v>190</v>
      </c>
      <c r="R5023" s="181" t="s">
        <v>35</v>
      </c>
      <c r="S5023" s="181" t="s">
        <v>225</v>
      </c>
      <c r="T5023" s="186" t="s">
        <v>225</v>
      </c>
      <c r="U5023" s="187" t="s">
        <v>225</v>
      </c>
      <c r="V5023" s="188" t="str" cm="1">
        <f t="array" ref="V5023">IF(SUM(LEN(A5023:U5023))=0,"",IF(OR(OR(ISBLANK(E5023),SUM(LEN(B5023),LEN(C5023))=0),AND(NOT(D5023="Unknown"),ISBLANK(I5023)),AND(NOT(N5023="Unknown"),ISBLANK(Q5023))),"Missing Information", INDEX(Table15[Entire Service Line Classification], MATCH(SUMIFS(Table15[Unique ID],Table15[System-Owned Portion],D5023,Table15[If Material Anything Other than "Lead" in Column E,Was Material Ever Previously Lead?],F5023,Table15[Customer-Owned Portion],N5023),Table15[Unique ID],0),0)))</f>
        <v>Non-lead</v>
      </c>
      <c r="W5023" s="189"/>
    </row>
    <row r="5024" spans="1:23" s="190" customFormat="1" ht="56.25" x14ac:dyDescent="0.25">
      <c r="A5024" s="180" t="s">
        <v>225</v>
      </c>
      <c r="B5024" s="181" t="s">
        <v>8665</v>
      </c>
      <c r="C5024" s="182" t="s">
        <v>225</v>
      </c>
      <c r="D5024" s="183" t="s">
        <v>36</v>
      </c>
      <c r="E5024" s="181" t="s">
        <v>35</v>
      </c>
      <c r="F5024" s="183" t="s">
        <v>35</v>
      </c>
      <c r="G5024" s="181" t="s">
        <v>7354</v>
      </c>
      <c r="H5024" s="184" t="s">
        <v>7090</v>
      </c>
      <c r="I5024" s="185" t="s">
        <v>190</v>
      </c>
      <c r="J5024" s="181" t="s">
        <v>35</v>
      </c>
      <c r="K5024" s="181" t="s">
        <v>225</v>
      </c>
      <c r="L5024" s="186" t="s">
        <v>225</v>
      </c>
      <c r="M5024" s="187" t="s">
        <v>225</v>
      </c>
      <c r="N5024" s="183" t="s">
        <v>36</v>
      </c>
      <c r="O5024" s="181" t="s">
        <v>7354</v>
      </c>
      <c r="P5024" s="184" t="s">
        <v>7090</v>
      </c>
      <c r="Q5024" s="185" t="s">
        <v>190</v>
      </c>
      <c r="R5024" s="181" t="s">
        <v>35</v>
      </c>
      <c r="S5024" s="181" t="s">
        <v>225</v>
      </c>
      <c r="T5024" s="186" t="s">
        <v>225</v>
      </c>
      <c r="U5024" s="187" t="s">
        <v>225</v>
      </c>
      <c r="V5024" s="188" t="str" cm="1">
        <f t="array" ref="V5024">IF(SUM(LEN(A5024:U5024))=0,"",IF(OR(OR(ISBLANK(E5024),SUM(LEN(B5024),LEN(C5024))=0),AND(NOT(D5024="Unknown"),ISBLANK(I5024)),AND(NOT(N5024="Unknown"),ISBLANK(Q5024))),"Missing Information", INDEX(Table15[Entire Service Line Classification], MATCH(SUMIFS(Table15[Unique ID],Table15[System-Owned Portion],D5024,Table15[If Material Anything Other than "Lead" in Column E,Was Material Ever Previously Lead?],F5024,Table15[Customer-Owned Portion],N5024),Table15[Unique ID],0),0)))</f>
        <v>Non-lead</v>
      </c>
      <c r="W5024" s="189"/>
    </row>
    <row r="5025" spans="1:23" s="190" customFormat="1" ht="56.25" x14ac:dyDescent="0.25">
      <c r="A5025" s="180" t="s">
        <v>225</v>
      </c>
      <c r="B5025" s="181" t="s">
        <v>8666</v>
      </c>
      <c r="C5025" s="182" t="s">
        <v>225</v>
      </c>
      <c r="D5025" s="183" t="s">
        <v>36</v>
      </c>
      <c r="E5025" s="181" t="s">
        <v>35</v>
      </c>
      <c r="F5025" s="183" t="s">
        <v>35</v>
      </c>
      <c r="G5025" s="181" t="s">
        <v>7354</v>
      </c>
      <c r="H5025" s="184" t="s">
        <v>7090</v>
      </c>
      <c r="I5025" s="185" t="s">
        <v>190</v>
      </c>
      <c r="J5025" s="181" t="s">
        <v>35</v>
      </c>
      <c r="K5025" s="181" t="s">
        <v>225</v>
      </c>
      <c r="L5025" s="186" t="s">
        <v>225</v>
      </c>
      <c r="M5025" s="187" t="s">
        <v>225</v>
      </c>
      <c r="N5025" s="183" t="s">
        <v>36</v>
      </c>
      <c r="O5025" s="181" t="s">
        <v>7354</v>
      </c>
      <c r="P5025" s="184" t="s">
        <v>7090</v>
      </c>
      <c r="Q5025" s="185" t="s">
        <v>190</v>
      </c>
      <c r="R5025" s="181" t="s">
        <v>35</v>
      </c>
      <c r="S5025" s="181" t="s">
        <v>225</v>
      </c>
      <c r="T5025" s="186" t="s">
        <v>225</v>
      </c>
      <c r="U5025" s="187" t="s">
        <v>225</v>
      </c>
      <c r="V5025" s="188" t="str" cm="1">
        <f t="array" ref="V5025">IF(SUM(LEN(A5025:U5025))=0,"",IF(OR(OR(ISBLANK(E5025),SUM(LEN(B5025),LEN(C5025))=0),AND(NOT(D5025="Unknown"),ISBLANK(I5025)),AND(NOT(N5025="Unknown"),ISBLANK(Q5025))),"Missing Information", INDEX(Table15[Entire Service Line Classification], MATCH(SUMIFS(Table15[Unique ID],Table15[System-Owned Portion],D5025,Table15[If Material Anything Other than "Lead" in Column E,Was Material Ever Previously Lead?],F5025,Table15[Customer-Owned Portion],N5025),Table15[Unique ID],0),0)))</f>
        <v>Non-lead</v>
      </c>
      <c r="W5025" s="189"/>
    </row>
    <row r="5026" spans="1:23" s="190" customFormat="1" ht="56.25" x14ac:dyDescent="0.25">
      <c r="A5026" s="180" t="s">
        <v>225</v>
      </c>
      <c r="B5026" s="181" t="s">
        <v>8667</v>
      </c>
      <c r="C5026" s="182" t="s">
        <v>225</v>
      </c>
      <c r="D5026" s="183" t="s">
        <v>36</v>
      </c>
      <c r="E5026" s="181" t="s">
        <v>35</v>
      </c>
      <c r="F5026" s="183" t="s">
        <v>35</v>
      </c>
      <c r="G5026" s="181" t="s">
        <v>7354</v>
      </c>
      <c r="H5026" s="184" t="s">
        <v>7090</v>
      </c>
      <c r="I5026" s="185" t="s">
        <v>190</v>
      </c>
      <c r="J5026" s="181" t="s">
        <v>35</v>
      </c>
      <c r="K5026" s="181" t="s">
        <v>225</v>
      </c>
      <c r="L5026" s="186" t="s">
        <v>225</v>
      </c>
      <c r="M5026" s="187" t="s">
        <v>225</v>
      </c>
      <c r="N5026" s="183" t="s">
        <v>36</v>
      </c>
      <c r="O5026" s="181" t="s">
        <v>7354</v>
      </c>
      <c r="P5026" s="184" t="s">
        <v>7090</v>
      </c>
      <c r="Q5026" s="185" t="s">
        <v>190</v>
      </c>
      <c r="R5026" s="181" t="s">
        <v>35</v>
      </c>
      <c r="S5026" s="181" t="s">
        <v>225</v>
      </c>
      <c r="T5026" s="186" t="s">
        <v>225</v>
      </c>
      <c r="U5026" s="187" t="s">
        <v>225</v>
      </c>
      <c r="V5026" s="188" t="str" cm="1">
        <f t="array" ref="V5026">IF(SUM(LEN(A5026:U5026))=0,"",IF(OR(OR(ISBLANK(E5026),SUM(LEN(B5026),LEN(C5026))=0),AND(NOT(D5026="Unknown"),ISBLANK(I5026)),AND(NOT(N5026="Unknown"),ISBLANK(Q5026))),"Missing Information", INDEX(Table15[Entire Service Line Classification], MATCH(SUMIFS(Table15[Unique ID],Table15[System-Owned Portion],D5026,Table15[If Material Anything Other than "Lead" in Column E,Was Material Ever Previously Lead?],F5026,Table15[Customer-Owned Portion],N5026),Table15[Unique ID],0),0)))</f>
        <v>Non-lead</v>
      </c>
      <c r="W5026" s="189"/>
    </row>
    <row r="5027" spans="1:23" s="190" customFormat="1" ht="56.25" x14ac:dyDescent="0.25">
      <c r="A5027" s="180" t="s">
        <v>225</v>
      </c>
      <c r="B5027" s="181" t="s">
        <v>8668</v>
      </c>
      <c r="C5027" s="182" t="s">
        <v>225</v>
      </c>
      <c r="D5027" s="183" t="s">
        <v>36</v>
      </c>
      <c r="E5027" s="181" t="s">
        <v>35</v>
      </c>
      <c r="F5027" s="183" t="s">
        <v>35</v>
      </c>
      <c r="G5027" s="181" t="s">
        <v>7347</v>
      </c>
      <c r="H5027" s="184" t="s">
        <v>7090</v>
      </c>
      <c r="I5027" s="185" t="s">
        <v>190</v>
      </c>
      <c r="J5027" s="181" t="s">
        <v>35</v>
      </c>
      <c r="K5027" s="181" t="s">
        <v>225</v>
      </c>
      <c r="L5027" s="186" t="s">
        <v>225</v>
      </c>
      <c r="M5027" s="187" t="s">
        <v>225</v>
      </c>
      <c r="N5027" s="183" t="s">
        <v>36</v>
      </c>
      <c r="O5027" s="181" t="s">
        <v>7347</v>
      </c>
      <c r="P5027" s="184" t="s">
        <v>7090</v>
      </c>
      <c r="Q5027" s="185" t="s">
        <v>190</v>
      </c>
      <c r="R5027" s="181" t="s">
        <v>35</v>
      </c>
      <c r="S5027" s="181" t="s">
        <v>225</v>
      </c>
      <c r="T5027" s="186" t="s">
        <v>225</v>
      </c>
      <c r="U5027" s="187" t="s">
        <v>225</v>
      </c>
      <c r="V5027" s="188" t="str" cm="1">
        <f t="array" ref="V5027">IF(SUM(LEN(A5027:U5027))=0,"",IF(OR(OR(ISBLANK(E5027),SUM(LEN(B5027),LEN(C5027))=0),AND(NOT(D5027="Unknown"),ISBLANK(I5027)),AND(NOT(N5027="Unknown"),ISBLANK(Q5027))),"Missing Information", INDEX(Table15[Entire Service Line Classification], MATCH(SUMIFS(Table15[Unique ID],Table15[System-Owned Portion],D5027,Table15[If Material Anything Other than "Lead" in Column E,Was Material Ever Previously Lead?],F5027,Table15[Customer-Owned Portion],N5027),Table15[Unique ID],0),0)))</f>
        <v>Non-lead</v>
      </c>
      <c r="W5027" s="189"/>
    </row>
    <row r="5028" spans="1:23" s="190" customFormat="1" ht="56.25" x14ac:dyDescent="0.25">
      <c r="A5028" s="180" t="s">
        <v>225</v>
      </c>
      <c r="B5028" s="181" t="s">
        <v>8669</v>
      </c>
      <c r="C5028" s="182" t="s">
        <v>225</v>
      </c>
      <c r="D5028" s="183" t="s">
        <v>36</v>
      </c>
      <c r="E5028" s="181" t="s">
        <v>35</v>
      </c>
      <c r="F5028" s="183" t="s">
        <v>35</v>
      </c>
      <c r="G5028" s="181" t="s">
        <v>7347</v>
      </c>
      <c r="H5028" s="184" t="s">
        <v>7090</v>
      </c>
      <c r="I5028" s="185" t="s">
        <v>190</v>
      </c>
      <c r="J5028" s="181" t="s">
        <v>35</v>
      </c>
      <c r="K5028" s="181" t="s">
        <v>225</v>
      </c>
      <c r="L5028" s="186" t="s">
        <v>225</v>
      </c>
      <c r="M5028" s="187" t="s">
        <v>225</v>
      </c>
      <c r="N5028" s="183" t="s">
        <v>36</v>
      </c>
      <c r="O5028" s="181" t="s">
        <v>7347</v>
      </c>
      <c r="P5028" s="184" t="s">
        <v>7090</v>
      </c>
      <c r="Q5028" s="185" t="s">
        <v>190</v>
      </c>
      <c r="R5028" s="181" t="s">
        <v>35</v>
      </c>
      <c r="S5028" s="181" t="s">
        <v>225</v>
      </c>
      <c r="T5028" s="186" t="s">
        <v>225</v>
      </c>
      <c r="U5028" s="187" t="s">
        <v>225</v>
      </c>
      <c r="V5028" s="188" t="str" cm="1">
        <f t="array" ref="V5028">IF(SUM(LEN(A5028:U5028))=0,"",IF(OR(OR(ISBLANK(E5028),SUM(LEN(B5028),LEN(C5028))=0),AND(NOT(D5028="Unknown"),ISBLANK(I5028)),AND(NOT(N5028="Unknown"),ISBLANK(Q5028))),"Missing Information", INDEX(Table15[Entire Service Line Classification], MATCH(SUMIFS(Table15[Unique ID],Table15[System-Owned Portion],D5028,Table15[If Material Anything Other than "Lead" in Column E,Was Material Ever Previously Lead?],F5028,Table15[Customer-Owned Portion],N5028),Table15[Unique ID],0),0)))</f>
        <v>Non-lead</v>
      </c>
      <c r="W5028" s="189"/>
    </row>
    <row r="5029" spans="1:23" s="190" customFormat="1" ht="56.25" x14ac:dyDescent="0.25">
      <c r="A5029" s="180" t="s">
        <v>225</v>
      </c>
      <c r="B5029" s="181" t="s">
        <v>8670</v>
      </c>
      <c r="C5029" s="182" t="s">
        <v>225</v>
      </c>
      <c r="D5029" s="183" t="s">
        <v>36</v>
      </c>
      <c r="E5029" s="181" t="s">
        <v>35</v>
      </c>
      <c r="F5029" s="183" t="s">
        <v>35</v>
      </c>
      <c r="G5029" s="181" t="s">
        <v>7354</v>
      </c>
      <c r="H5029" s="184" t="s">
        <v>7090</v>
      </c>
      <c r="I5029" s="185" t="s">
        <v>190</v>
      </c>
      <c r="J5029" s="181" t="s">
        <v>35</v>
      </c>
      <c r="K5029" s="181" t="s">
        <v>225</v>
      </c>
      <c r="L5029" s="186" t="s">
        <v>225</v>
      </c>
      <c r="M5029" s="187" t="s">
        <v>225</v>
      </c>
      <c r="N5029" s="183" t="s">
        <v>36</v>
      </c>
      <c r="O5029" s="181" t="s">
        <v>7354</v>
      </c>
      <c r="P5029" s="184" t="s">
        <v>7090</v>
      </c>
      <c r="Q5029" s="185" t="s">
        <v>190</v>
      </c>
      <c r="R5029" s="181" t="s">
        <v>35</v>
      </c>
      <c r="S5029" s="181" t="s">
        <v>225</v>
      </c>
      <c r="T5029" s="186" t="s">
        <v>225</v>
      </c>
      <c r="U5029" s="187" t="s">
        <v>225</v>
      </c>
      <c r="V5029" s="188" t="str" cm="1">
        <f t="array" ref="V5029">IF(SUM(LEN(A5029:U5029))=0,"",IF(OR(OR(ISBLANK(E5029),SUM(LEN(B5029),LEN(C5029))=0),AND(NOT(D5029="Unknown"),ISBLANK(I5029)),AND(NOT(N5029="Unknown"),ISBLANK(Q5029))),"Missing Information", INDEX(Table15[Entire Service Line Classification], MATCH(SUMIFS(Table15[Unique ID],Table15[System-Owned Portion],D5029,Table15[If Material Anything Other than "Lead" in Column E,Was Material Ever Previously Lead?],F5029,Table15[Customer-Owned Portion],N5029),Table15[Unique ID],0),0)))</f>
        <v>Non-lead</v>
      </c>
      <c r="W5029" s="189"/>
    </row>
    <row r="5030" spans="1:23" s="190" customFormat="1" ht="56.25" x14ac:dyDescent="0.25">
      <c r="A5030" s="180" t="s">
        <v>225</v>
      </c>
      <c r="B5030" s="181" t="s">
        <v>8671</v>
      </c>
      <c r="C5030" s="182" t="s">
        <v>225</v>
      </c>
      <c r="D5030" s="183" t="s">
        <v>36</v>
      </c>
      <c r="E5030" s="181" t="s">
        <v>35</v>
      </c>
      <c r="F5030" s="183" t="s">
        <v>35</v>
      </c>
      <c r="G5030" s="181" t="s">
        <v>7354</v>
      </c>
      <c r="H5030" s="184" t="s">
        <v>7090</v>
      </c>
      <c r="I5030" s="185" t="s">
        <v>190</v>
      </c>
      <c r="J5030" s="181" t="s">
        <v>35</v>
      </c>
      <c r="K5030" s="181" t="s">
        <v>225</v>
      </c>
      <c r="L5030" s="186" t="s">
        <v>225</v>
      </c>
      <c r="M5030" s="187" t="s">
        <v>225</v>
      </c>
      <c r="N5030" s="183" t="s">
        <v>36</v>
      </c>
      <c r="O5030" s="181" t="s">
        <v>7354</v>
      </c>
      <c r="P5030" s="184" t="s">
        <v>7090</v>
      </c>
      <c r="Q5030" s="185" t="s">
        <v>190</v>
      </c>
      <c r="R5030" s="181" t="s">
        <v>35</v>
      </c>
      <c r="S5030" s="181" t="s">
        <v>225</v>
      </c>
      <c r="T5030" s="186" t="s">
        <v>225</v>
      </c>
      <c r="U5030" s="187" t="s">
        <v>225</v>
      </c>
      <c r="V5030" s="188" t="str" cm="1">
        <f t="array" ref="V5030">IF(SUM(LEN(A5030:U5030))=0,"",IF(OR(OR(ISBLANK(E5030),SUM(LEN(B5030),LEN(C5030))=0),AND(NOT(D5030="Unknown"),ISBLANK(I5030)),AND(NOT(N5030="Unknown"),ISBLANK(Q5030))),"Missing Information", INDEX(Table15[Entire Service Line Classification], MATCH(SUMIFS(Table15[Unique ID],Table15[System-Owned Portion],D5030,Table15[If Material Anything Other than "Lead" in Column E,Was Material Ever Previously Lead?],F5030,Table15[Customer-Owned Portion],N5030),Table15[Unique ID],0),0)))</f>
        <v>Non-lead</v>
      </c>
      <c r="W5030" s="189"/>
    </row>
    <row r="5031" spans="1:23" s="190" customFormat="1" ht="56.25" x14ac:dyDescent="0.25">
      <c r="A5031" s="180" t="s">
        <v>225</v>
      </c>
      <c r="B5031" s="181" t="s">
        <v>8672</v>
      </c>
      <c r="C5031" s="182" t="s">
        <v>225</v>
      </c>
      <c r="D5031" s="183" t="s">
        <v>36</v>
      </c>
      <c r="E5031" s="181" t="s">
        <v>35</v>
      </c>
      <c r="F5031" s="183" t="s">
        <v>35</v>
      </c>
      <c r="G5031" s="181" t="s">
        <v>7354</v>
      </c>
      <c r="H5031" s="184" t="s">
        <v>7090</v>
      </c>
      <c r="I5031" s="185" t="s">
        <v>190</v>
      </c>
      <c r="J5031" s="181" t="s">
        <v>35</v>
      </c>
      <c r="K5031" s="181" t="s">
        <v>225</v>
      </c>
      <c r="L5031" s="186" t="s">
        <v>225</v>
      </c>
      <c r="M5031" s="187" t="s">
        <v>225</v>
      </c>
      <c r="N5031" s="183" t="s">
        <v>36</v>
      </c>
      <c r="O5031" s="181" t="s">
        <v>7354</v>
      </c>
      <c r="P5031" s="184" t="s">
        <v>7090</v>
      </c>
      <c r="Q5031" s="185" t="s">
        <v>190</v>
      </c>
      <c r="R5031" s="181" t="s">
        <v>35</v>
      </c>
      <c r="S5031" s="181" t="s">
        <v>225</v>
      </c>
      <c r="T5031" s="186" t="s">
        <v>225</v>
      </c>
      <c r="U5031" s="187" t="s">
        <v>225</v>
      </c>
      <c r="V5031" s="188" t="str" cm="1">
        <f t="array" ref="V5031">IF(SUM(LEN(A5031:U5031))=0,"",IF(OR(OR(ISBLANK(E5031),SUM(LEN(B5031),LEN(C5031))=0),AND(NOT(D5031="Unknown"),ISBLANK(I5031)),AND(NOT(N5031="Unknown"),ISBLANK(Q5031))),"Missing Information", INDEX(Table15[Entire Service Line Classification], MATCH(SUMIFS(Table15[Unique ID],Table15[System-Owned Portion],D5031,Table15[If Material Anything Other than "Lead" in Column E,Was Material Ever Previously Lead?],F5031,Table15[Customer-Owned Portion],N5031),Table15[Unique ID],0),0)))</f>
        <v>Non-lead</v>
      </c>
      <c r="W5031" s="189"/>
    </row>
    <row r="5032" spans="1:23" s="190" customFormat="1" ht="56.25" x14ac:dyDescent="0.25">
      <c r="A5032" s="180" t="s">
        <v>225</v>
      </c>
      <c r="B5032" s="181" t="s">
        <v>8673</v>
      </c>
      <c r="C5032" s="182" t="s">
        <v>225</v>
      </c>
      <c r="D5032" s="183" t="s">
        <v>36</v>
      </c>
      <c r="E5032" s="181" t="s">
        <v>35</v>
      </c>
      <c r="F5032" s="183" t="s">
        <v>35</v>
      </c>
      <c r="G5032" s="181" t="s">
        <v>7354</v>
      </c>
      <c r="H5032" s="184" t="s">
        <v>7090</v>
      </c>
      <c r="I5032" s="185" t="s">
        <v>190</v>
      </c>
      <c r="J5032" s="181" t="s">
        <v>35</v>
      </c>
      <c r="K5032" s="181" t="s">
        <v>225</v>
      </c>
      <c r="L5032" s="186" t="s">
        <v>225</v>
      </c>
      <c r="M5032" s="187" t="s">
        <v>225</v>
      </c>
      <c r="N5032" s="183" t="s">
        <v>36</v>
      </c>
      <c r="O5032" s="181" t="s">
        <v>7354</v>
      </c>
      <c r="P5032" s="184" t="s">
        <v>7090</v>
      </c>
      <c r="Q5032" s="185" t="s">
        <v>190</v>
      </c>
      <c r="R5032" s="181" t="s">
        <v>35</v>
      </c>
      <c r="S5032" s="181" t="s">
        <v>225</v>
      </c>
      <c r="T5032" s="186" t="s">
        <v>225</v>
      </c>
      <c r="U5032" s="187" t="s">
        <v>225</v>
      </c>
      <c r="V5032" s="188" t="str" cm="1">
        <f t="array" ref="V5032">IF(SUM(LEN(A5032:U5032))=0,"",IF(OR(OR(ISBLANK(E5032),SUM(LEN(B5032),LEN(C5032))=0),AND(NOT(D5032="Unknown"),ISBLANK(I5032)),AND(NOT(N5032="Unknown"),ISBLANK(Q5032))),"Missing Information", INDEX(Table15[Entire Service Line Classification], MATCH(SUMIFS(Table15[Unique ID],Table15[System-Owned Portion],D5032,Table15[If Material Anything Other than "Lead" in Column E,Was Material Ever Previously Lead?],F5032,Table15[Customer-Owned Portion],N5032),Table15[Unique ID],0),0)))</f>
        <v>Non-lead</v>
      </c>
      <c r="W5032" s="189"/>
    </row>
    <row r="5033" spans="1:23" s="190" customFormat="1" ht="56.25" x14ac:dyDescent="0.25">
      <c r="A5033" s="180" t="s">
        <v>225</v>
      </c>
      <c r="B5033" s="181" t="s">
        <v>8674</v>
      </c>
      <c r="C5033" s="182" t="s">
        <v>225</v>
      </c>
      <c r="D5033" s="183" t="s">
        <v>36</v>
      </c>
      <c r="E5033" s="181" t="s">
        <v>35</v>
      </c>
      <c r="F5033" s="183" t="s">
        <v>35</v>
      </c>
      <c r="G5033" s="181" t="s">
        <v>7354</v>
      </c>
      <c r="H5033" s="184" t="s">
        <v>7090</v>
      </c>
      <c r="I5033" s="185" t="s">
        <v>190</v>
      </c>
      <c r="J5033" s="181" t="s">
        <v>35</v>
      </c>
      <c r="K5033" s="181" t="s">
        <v>225</v>
      </c>
      <c r="L5033" s="186" t="s">
        <v>225</v>
      </c>
      <c r="M5033" s="187" t="s">
        <v>225</v>
      </c>
      <c r="N5033" s="183" t="s">
        <v>36</v>
      </c>
      <c r="O5033" s="181" t="s">
        <v>7354</v>
      </c>
      <c r="P5033" s="184" t="s">
        <v>7090</v>
      </c>
      <c r="Q5033" s="185" t="s">
        <v>190</v>
      </c>
      <c r="R5033" s="181" t="s">
        <v>35</v>
      </c>
      <c r="S5033" s="181" t="s">
        <v>225</v>
      </c>
      <c r="T5033" s="186" t="s">
        <v>225</v>
      </c>
      <c r="U5033" s="187" t="s">
        <v>225</v>
      </c>
      <c r="V5033" s="188" t="str" cm="1">
        <f t="array" ref="V5033">IF(SUM(LEN(A5033:U5033))=0,"",IF(OR(OR(ISBLANK(E5033),SUM(LEN(B5033),LEN(C5033))=0),AND(NOT(D5033="Unknown"),ISBLANK(I5033)),AND(NOT(N5033="Unknown"),ISBLANK(Q5033))),"Missing Information", INDEX(Table15[Entire Service Line Classification], MATCH(SUMIFS(Table15[Unique ID],Table15[System-Owned Portion],D5033,Table15[If Material Anything Other than "Lead" in Column E,Was Material Ever Previously Lead?],F5033,Table15[Customer-Owned Portion],N5033),Table15[Unique ID],0),0)))</f>
        <v>Non-lead</v>
      </c>
      <c r="W5033" s="189"/>
    </row>
    <row r="5034" spans="1:23" s="190" customFormat="1" ht="56.25" x14ac:dyDescent="0.25">
      <c r="A5034" s="180" t="s">
        <v>225</v>
      </c>
      <c r="B5034" s="181" t="s">
        <v>8675</v>
      </c>
      <c r="C5034" s="182" t="s">
        <v>225</v>
      </c>
      <c r="D5034" s="183" t="s">
        <v>36</v>
      </c>
      <c r="E5034" s="181" t="s">
        <v>35</v>
      </c>
      <c r="F5034" s="183" t="s">
        <v>35</v>
      </c>
      <c r="G5034" s="181" t="s">
        <v>7347</v>
      </c>
      <c r="H5034" s="184" t="s">
        <v>7090</v>
      </c>
      <c r="I5034" s="185" t="s">
        <v>190</v>
      </c>
      <c r="J5034" s="181" t="s">
        <v>35</v>
      </c>
      <c r="K5034" s="181" t="s">
        <v>225</v>
      </c>
      <c r="L5034" s="186" t="s">
        <v>225</v>
      </c>
      <c r="M5034" s="187" t="s">
        <v>225</v>
      </c>
      <c r="N5034" s="183" t="s">
        <v>36</v>
      </c>
      <c r="O5034" s="181" t="s">
        <v>7347</v>
      </c>
      <c r="P5034" s="184" t="s">
        <v>7090</v>
      </c>
      <c r="Q5034" s="185" t="s">
        <v>190</v>
      </c>
      <c r="R5034" s="181" t="s">
        <v>35</v>
      </c>
      <c r="S5034" s="181" t="s">
        <v>225</v>
      </c>
      <c r="T5034" s="186" t="s">
        <v>225</v>
      </c>
      <c r="U5034" s="187" t="s">
        <v>225</v>
      </c>
      <c r="V5034" s="188" t="str" cm="1">
        <f t="array" ref="V5034">IF(SUM(LEN(A5034:U5034))=0,"",IF(OR(OR(ISBLANK(E5034),SUM(LEN(B5034),LEN(C5034))=0),AND(NOT(D5034="Unknown"),ISBLANK(I5034)),AND(NOT(N5034="Unknown"),ISBLANK(Q5034))),"Missing Information", INDEX(Table15[Entire Service Line Classification], MATCH(SUMIFS(Table15[Unique ID],Table15[System-Owned Portion],D5034,Table15[If Material Anything Other than "Lead" in Column E,Was Material Ever Previously Lead?],F5034,Table15[Customer-Owned Portion],N5034),Table15[Unique ID],0),0)))</f>
        <v>Non-lead</v>
      </c>
      <c r="W5034" s="189"/>
    </row>
    <row r="5035" spans="1:23" s="190" customFormat="1" ht="56.25" x14ac:dyDescent="0.25">
      <c r="A5035" s="180" t="s">
        <v>225</v>
      </c>
      <c r="B5035" s="181" t="s">
        <v>8676</v>
      </c>
      <c r="C5035" s="182" t="s">
        <v>225</v>
      </c>
      <c r="D5035" s="183" t="s">
        <v>36</v>
      </c>
      <c r="E5035" s="181" t="s">
        <v>35</v>
      </c>
      <c r="F5035" s="183" t="s">
        <v>35</v>
      </c>
      <c r="G5035" s="181" t="s">
        <v>7354</v>
      </c>
      <c r="H5035" s="184" t="s">
        <v>7090</v>
      </c>
      <c r="I5035" s="185" t="s">
        <v>190</v>
      </c>
      <c r="J5035" s="181" t="s">
        <v>35</v>
      </c>
      <c r="K5035" s="181" t="s">
        <v>225</v>
      </c>
      <c r="L5035" s="186" t="s">
        <v>225</v>
      </c>
      <c r="M5035" s="187" t="s">
        <v>225</v>
      </c>
      <c r="N5035" s="183" t="s">
        <v>36</v>
      </c>
      <c r="O5035" s="181" t="s">
        <v>7354</v>
      </c>
      <c r="P5035" s="184" t="s">
        <v>7090</v>
      </c>
      <c r="Q5035" s="185" t="s">
        <v>190</v>
      </c>
      <c r="R5035" s="181" t="s">
        <v>35</v>
      </c>
      <c r="S5035" s="181" t="s">
        <v>225</v>
      </c>
      <c r="T5035" s="186" t="s">
        <v>225</v>
      </c>
      <c r="U5035" s="187" t="s">
        <v>225</v>
      </c>
      <c r="V5035" s="188" t="str" cm="1">
        <f t="array" ref="V5035">IF(SUM(LEN(A5035:U5035))=0,"",IF(OR(OR(ISBLANK(E5035),SUM(LEN(B5035),LEN(C5035))=0),AND(NOT(D5035="Unknown"),ISBLANK(I5035)),AND(NOT(N5035="Unknown"),ISBLANK(Q5035))),"Missing Information", INDEX(Table15[Entire Service Line Classification], MATCH(SUMIFS(Table15[Unique ID],Table15[System-Owned Portion],D5035,Table15[If Material Anything Other than "Lead" in Column E,Was Material Ever Previously Lead?],F5035,Table15[Customer-Owned Portion],N5035),Table15[Unique ID],0),0)))</f>
        <v>Non-lead</v>
      </c>
      <c r="W5035" s="189"/>
    </row>
    <row r="5036" spans="1:23" s="190" customFormat="1" ht="56.25" x14ac:dyDescent="0.25">
      <c r="A5036" s="180" t="s">
        <v>225</v>
      </c>
      <c r="B5036" s="181" t="s">
        <v>8677</v>
      </c>
      <c r="C5036" s="182" t="s">
        <v>225</v>
      </c>
      <c r="D5036" s="183" t="s">
        <v>36</v>
      </c>
      <c r="E5036" s="181" t="s">
        <v>35</v>
      </c>
      <c r="F5036" s="183" t="s">
        <v>35</v>
      </c>
      <c r="G5036" s="181" t="s">
        <v>7437</v>
      </c>
      <c r="H5036" s="184" t="s">
        <v>7090</v>
      </c>
      <c r="I5036" s="185" t="s">
        <v>190</v>
      </c>
      <c r="J5036" s="181" t="s">
        <v>35</v>
      </c>
      <c r="K5036" s="181" t="s">
        <v>225</v>
      </c>
      <c r="L5036" s="186" t="s">
        <v>225</v>
      </c>
      <c r="M5036" s="187" t="s">
        <v>225</v>
      </c>
      <c r="N5036" s="183" t="s">
        <v>36</v>
      </c>
      <c r="O5036" s="181" t="s">
        <v>7437</v>
      </c>
      <c r="P5036" s="184" t="s">
        <v>7090</v>
      </c>
      <c r="Q5036" s="185" t="s">
        <v>190</v>
      </c>
      <c r="R5036" s="181" t="s">
        <v>35</v>
      </c>
      <c r="S5036" s="181" t="s">
        <v>225</v>
      </c>
      <c r="T5036" s="186" t="s">
        <v>225</v>
      </c>
      <c r="U5036" s="187" t="s">
        <v>225</v>
      </c>
      <c r="V5036" s="188" t="str" cm="1">
        <f t="array" ref="V5036">IF(SUM(LEN(A5036:U5036))=0,"",IF(OR(OR(ISBLANK(E5036),SUM(LEN(B5036),LEN(C5036))=0),AND(NOT(D5036="Unknown"),ISBLANK(I5036)),AND(NOT(N5036="Unknown"),ISBLANK(Q5036))),"Missing Information", INDEX(Table15[Entire Service Line Classification], MATCH(SUMIFS(Table15[Unique ID],Table15[System-Owned Portion],D5036,Table15[If Material Anything Other than "Lead" in Column E,Was Material Ever Previously Lead?],F5036,Table15[Customer-Owned Portion],N5036),Table15[Unique ID],0),0)))</f>
        <v>Non-lead</v>
      </c>
      <c r="W5036" s="189"/>
    </row>
    <row r="5037" spans="1:23" s="190" customFormat="1" ht="56.25" x14ac:dyDescent="0.25">
      <c r="A5037" s="180" t="s">
        <v>225</v>
      </c>
      <c r="B5037" s="181" t="s">
        <v>8678</v>
      </c>
      <c r="C5037" s="182" t="s">
        <v>225</v>
      </c>
      <c r="D5037" s="183" t="s">
        <v>36</v>
      </c>
      <c r="E5037" s="181" t="s">
        <v>35</v>
      </c>
      <c r="F5037" s="183" t="s">
        <v>35</v>
      </c>
      <c r="G5037" s="181" t="s">
        <v>7400</v>
      </c>
      <c r="H5037" s="184" t="s">
        <v>7090</v>
      </c>
      <c r="I5037" s="185" t="s">
        <v>190</v>
      </c>
      <c r="J5037" s="181" t="s">
        <v>35</v>
      </c>
      <c r="K5037" s="181" t="s">
        <v>225</v>
      </c>
      <c r="L5037" s="186" t="s">
        <v>225</v>
      </c>
      <c r="M5037" s="187" t="s">
        <v>225</v>
      </c>
      <c r="N5037" s="183" t="s">
        <v>36</v>
      </c>
      <c r="O5037" s="181" t="s">
        <v>7400</v>
      </c>
      <c r="P5037" s="184" t="s">
        <v>7090</v>
      </c>
      <c r="Q5037" s="185" t="s">
        <v>190</v>
      </c>
      <c r="R5037" s="181" t="s">
        <v>35</v>
      </c>
      <c r="S5037" s="181" t="s">
        <v>225</v>
      </c>
      <c r="T5037" s="186" t="s">
        <v>225</v>
      </c>
      <c r="U5037" s="187" t="s">
        <v>225</v>
      </c>
      <c r="V5037" s="188" t="str" cm="1">
        <f t="array" ref="V5037">IF(SUM(LEN(A5037:U5037))=0,"",IF(OR(OR(ISBLANK(E5037),SUM(LEN(B5037),LEN(C5037))=0),AND(NOT(D5037="Unknown"),ISBLANK(I5037)),AND(NOT(N5037="Unknown"),ISBLANK(Q5037))),"Missing Information", INDEX(Table15[Entire Service Line Classification], MATCH(SUMIFS(Table15[Unique ID],Table15[System-Owned Portion],D5037,Table15[If Material Anything Other than "Lead" in Column E,Was Material Ever Previously Lead?],F5037,Table15[Customer-Owned Portion],N5037),Table15[Unique ID],0),0)))</f>
        <v>Non-lead</v>
      </c>
      <c r="W5037" s="189"/>
    </row>
    <row r="5038" spans="1:23" s="190" customFormat="1" ht="56.25" x14ac:dyDescent="0.25">
      <c r="A5038" s="180" t="s">
        <v>225</v>
      </c>
      <c r="B5038" s="181" t="s">
        <v>8679</v>
      </c>
      <c r="C5038" s="182" t="s">
        <v>225</v>
      </c>
      <c r="D5038" s="183" t="s">
        <v>36</v>
      </c>
      <c r="E5038" s="181" t="s">
        <v>35</v>
      </c>
      <c r="F5038" s="183" t="s">
        <v>35</v>
      </c>
      <c r="G5038" s="181" t="s">
        <v>7350</v>
      </c>
      <c r="H5038" s="184" t="s">
        <v>7090</v>
      </c>
      <c r="I5038" s="185" t="s">
        <v>190</v>
      </c>
      <c r="J5038" s="181" t="s">
        <v>35</v>
      </c>
      <c r="K5038" s="181" t="s">
        <v>225</v>
      </c>
      <c r="L5038" s="186" t="s">
        <v>225</v>
      </c>
      <c r="M5038" s="187" t="s">
        <v>225</v>
      </c>
      <c r="N5038" s="183" t="s">
        <v>36</v>
      </c>
      <c r="O5038" s="181" t="s">
        <v>7350</v>
      </c>
      <c r="P5038" s="184" t="s">
        <v>7090</v>
      </c>
      <c r="Q5038" s="185" t="s">
        <v>190</v>
      </c>
      <c r="R5038" s="181" t="s">
        <v>35</v>
      </c>
      <c r="S5038" s="181" t="s">
        <v>225</v>
      </c>
      <c r="T5038" s="186" t="s">
        <v>225</v>
      </c>
      <c r="U5038" s="187" t="s">
        <v>225</v>
      </c>
      <c r="V5038" s="188" t="str" cm="1">
        <f t="array" ref="V5038">IF(SUM(LEN(A5038:U5038))=0,"",IF(OR(OR(ISBLANK(E5038),SUM(LEN(B5038),LEN(C5038))=0),AND(NOT(D5038="Unknown"),ISBLANK(I5038)),AND(NOT(N5038="Unknown"),ISBLANK(Q5038))),"Missing Information", INDEX(Table15[Entire Service Line Classification], MATCH(SUMIFS(Table15[Unique ID],Table15[System-Owned Portion],D5038,Table15[If Material Anything Other than "Lead" in Column E,Was Material Ever Previously Lead?],F5038,Table15[Customer-Owned Portion],N5038),Table15[Unique ID],0),0)))</f>
        <v>Non-lead</v>
      </c>
      <c r="W5038" s="189"/>
    </row>
    <row r="5039" spans="1:23" s="190" customFormat="1" ht="56.25" x14ac:dyDescent="0.25">
      <c r="A5039" s="180" t="s">
        <v>225</v>
      </c>
      <c r="B5039" s="181" t="s">
        <v>8680</v>
      </c>
      <c r="C5039" s="182" t="s">
        <v>225</v>
      </c>
      <c r="D5039" s="183" t="s">
        <v>36</v>
      </c>
      <c r="E5039" s="181" t="s">
        <v>35</v>
      </c>
      <c r="F5039" s="183" t="s">
        <v>35</v>
      </c>
      <c r="G5039" s="181" t="s">
        <v>7400</v>
      </c>
      <c r="H5039" s="184" t="s">
        <v>7090</v>
      </c>
      <c r="I5039" s="185" t="s">
        <v>190</v>
      </c>
      <c r="J5039" s="181" t="s">
        <v>35</v>
      </c>
      <c r="K5039" s="181" t="s">
        <v>225</v>
      </c>
      <c r="L5039" s="186" t="s">
        <v>225</v>
      </c>
      <c r="M5039" s="187" t="s">
        <v>225</v>
      </c>
      <c r="N5039" s="183" t="s">
        <v>36</v>
      </c>
      <c r="O5039" s="181" t="s">
        <v>7400</v>
      </c>
      <c r="P5039" s="184" t="s">
        <v>7090</v>
      </c>
      <c r="Q5039" s="185" t="s">
        <v>190</v>
      </c>
      <c r="R5039" s="181" t="s">
        <v>35</v>
      </c>
      <c r="S5039" s="181" t="s">
        <v>225</v>
      </c>
      <c r="T5039" s="186" t="s">
        <v>225</v>
      </c>
      <c r="U5039" s="187" t="s">
        <v>225</v>
      </c>
      <c r="V5039" s="188" t="str" cm="1">
        <f t="array" ref="V5039">IF(SUM(LEN(A5039:U5039))=0,"",IF(OR(OR(ISBLANK(E5039),SUM(LEN(B5039),LEN(C5039))=0),AND(NOT(D5039="Unknown"),ISBLANK(I5039)),AND(NOT(N5039="Unknown"),ISBLANK(Q5039))),"Missing Information", INDEX(Table15[Entire Service Line Classification], MATCH(SUMIFS(Table15[Unique ID],Table15[System-Owned Portion],D5039,Table15[If Material Anything Other than "Lead" in Column E,Was Material Ever Previously Lead?],F5039,Table15[Customer-Owned Portion],N5039),Table15[Unique ID],0),0)))</f>
        <v>Non-lead</v>
      </c>
      <c r="W5039" s="189"/>
    </row>
    <row r="5040" spans="1:23" s="190" customFormat="1" ht="56.25" x14ac:dyDescent="0.25">
      <c r="A5040" s="180" t="s">
        <v>8681</v>
      </c>
      <c r="B5040" s="181" t="s">
        <v>8682</v>
      </c>
      <c r="C5040" s="182" t="s">
        <v>225</v>
      </c>
      <c r="D5040" s="183" t="s">
        <v>36</v>
      </c>
      <c r="E5040" s="181" t="s">
        <v>35</v>
      </c>
      <c r="F5040" s="183" t="s">
        <v>35</v>
      </c>
      <c r="G5040" s="181" t="s">
        <v>7347</v>
      </c>
      <c r="H5040" s="184" t="s">
        <v>7090</v>
      </c>
      <c r="I5040" s="185" t="s">
        <v>190</v>
      </c>
      <c r="J5040" s="181" t="s">
        <v>35</v>
      </c>
      <c r="K5040" s="181" t="s">
        <v>225</v>
      </c>
      <c r="L5040" s="186" t="s">
        <v>225</v>
      </c>
      <c r="M5040" s="187" t="s">
        <v>225</v>
      </c>
      <c r="N5040" s="183" t="s">
        <v>36</v>
      </c>
      <c r="O5040" s="181" t="s">
        <v>7347</v>
      </c>
      <c r="P5040" s="184" t="s">
        <v>7090</v>
      </c>
      <c r="Q5040" s="185" t="s">
        <v>190</v>
      </c>
      <c r="R5040" s="181" t="s">
        <v>35</v>
      </c>
      <c r="S5040" s="181" t="s">
        <v>225</v>
      </c>
      <c r="T5040" s="186" t="s">
        <v>225</v>
      </c>
      <c r="U5040" s="187" t="s">
        <v>225</v>
      </c>
      <c r="V5040" s="188" t="str" cm="1">
        <f t="array" ref="V5040">IF(SUM(LEN(A5040:U5040))=0,"",IF(OR(OR(ISBLANK(E5040),SUM(LEN(B5040),LEN(C5040))=0),AND(NOT(D5040="Unknown"),ISBLANK(I5040)),AND(NOT(N5040="Unknown"),ISBLANK(Q5040))),"Missing Information", INDEX(Table15[Entire Service Line Classification], MATCH(SUMIFS(Table15[Unique ID],Table15[System-Owned Portion],D5040,Table15[If Material Anything Other than "Lead" in Column E,Was Material Ever Previously Lead?],F5040,Table15[Customer-Owned Portion],N5040),Table15[Unique ID],0),0)))</f>
        <v>Non-lead</v>
      </c>
      <c r="W5040" s="189"/>
    </row>
    <row r="5041" spans="1:23" s="190" customFormat="1" ht="56.25" x14ac:dyDescent="0.25">
      <c r="A5041" s="180" t="s">
        <v>225</v>
      </c>
      <c r="B5041" s="181" t="s">
        <v>8683</v>
      </c>
      <c r="C5041" s="182" t="s">
        <v>225</v>
      </c>
      <c r="D5041" s="183" t="s">
        <v>36</v>
      </c>
      <c r="E5041" s="181" t="s">
        <v>35</v>
      </c>
      <c r="F5041" s="183" t="s">
        <v>35</v>
      </c>
      <c r="G5041" s="181" t="s">
        <v>7350</v>
      </c>
      <c r="H5041" s="184" t="s">
        <v>7090</v>
      </c>
      <c r="I5041" s="185" t="s">
        <v>190</v>
      </c>
      <c r="J5041" s="181" t="s">
        <v>35</v>
      </c>
      <c r="K5041" s="181" t="s">
        <v>225</v>
      </c>
      <c r="L5041" s="186" t="s">
        <v>225</v>
      </c>
      <c r="M5041" s="187" t="s">
        <v>225</v>
      </c>
      <c r="N5041" s="183" t="s">
        <v>36</v>
      </c>
      <c r="O5041" s="181" t="s">
        <v>7350</v>
      </c>
      <c r="P5041" s="184" t="s">
        <v>7090</v>
      </c>
      <c r="Q5041" s="185" t="s">
        <v>190</v>
      </c>
      <c r="R5041" s="181" t="s">
        <v>35</v>
      </c>
      <c r="S5041" s="181" t="s">
        <v>225</v>
      </c>
      <c r="T5041" s="186" t="s">
        <v>225</v>
      </c>
      <c r="U5041" s="187" t="s">
        <v>225</v>
      </c>
      <c r="V5041" s="188" t="str" cm="1">
        <f t="array" ref="V5041">IF(SUM(LEN(A5041:U5041))=0,"",IF(OR(OR(ISBLANK(E5041),SUM(LEN(B5041),LEN(C5041))=0),AND(NOT(D5041="Unknown"),ISBLANK(I5041)),AND(NOT(N5041="Unknown"),ISBLANK(Q5041))),"Missing Information", INDEX(Table15[Entire Service Line Classification], MATCH(SUMIFS(Table15[Unique ID],Table15[System-Owned Portion],D5041,Table15[If Material Anything Other than "Lead" in Column E,Was Material Ever Previously Lead?],F5041,Table15[Customer-Owned Portion],N5041),Table15[Unique ID],0),0)))</f>
        <v>Non-lead</v>
      </c>
      <c r="W5041" s="189"/>
    </row>
    <row r="5042" spans="1:23" s="190" customFormat="1" ht="56.25" x14ac:dyDescent="0.25">
      <c r="A5042" s="180" t="s">
        <v>225</v>
      </c>
      <c r="B5042" s="181" t="s">
        <v>8684</v>
      </c>
      <c r="C5042" s="182" t="s">
        <v>225</v>
      </c>
      <c r="D5042" s="183" t="s">
        <v>36</v>
      </c>
      <c r="E5042" s="181" t="s">
        <v>35</v>
      </c>
      <c r="F5042" s="183" t="s">
        <v>35</v>
      </c>
      <c r="G5042" s="181" t="s">
        <v>7347</v>
      </c>
      <c r="H5042" s="184" t="s">
        <v>7090</v>
      </c>
      <c r="I5042" s="185" t="s">
        <v>190</v>
      </c>
      <c r="J5042" s="181" t="s">
        <v>35</v>
      </c>
      <c r="K5042" s="181" t="s">
        <v>225</v>
      </c>
      <c r="L5042" s="186" t="s">
        <v>225</v>
      </c>
      <c r="M5042" s="187" t="s">
        <v>225</v>
      </c>
      <c r="N5042" s="183" t="s">
        <v>36</v>
      </c>
      <c r="O5042" s="181" t="s">
        <v>7347</v>
      </c>
      <c r="P5042" s="184" t="s">
        <v>7090</v>
      </c>
      <c r="Q5042" s="185" t="s">
        <v>190</v>
      </c>
      <c r="R5042" s="181" t="s">
        <v>35</v>
      </c>
      <c r="S5042" s="181" t="s">
        <v>225</v>
      </c>
      <c r="T5042" s="186" t="s">
        <v>225</v>
      </c>
      <c r="U5042" s="187" t="s">
        <v>225</v>
      </c>
      <c r="V5042" s="188" t="str" cm="1">
        <f t="array" ref="V5042">IF(SUM(LEN(A5042:U5042))=0,"",IF(OR(OR(ISBLANK(E5042),SUM(LEN(B5042),LEN(C5042))=0),AND(NOT(D5042="Unknown"),ISBLANK(I5042)),AND(NOT(N5042="Unknown"),ISBLANK(Q5042))),"Missing Information", INDEX(Table15[Entire Service Line Classification], MATCH(SUMIFS(Table15[Unique ID],Table15[System-Owned Portion],D5042,Table15[If Material Anything Other than "Lead" in Column E,Was Material Ever Previously Lead?],F5042,Table15[Customer-Owned Portion],N5042),Table15[Unique ID],0),0)))</f>
        <v>Non-lead</v>
      </c>
      <c r="W5042" s="189"/>
    </row>
    <row r="5043" spans="1:23" s="190" customFormat="1" ht="56.25" x14ac:dyDescent="0.25">
      <c r="A5043" s="180" t="s">
        <v>225</v>
      </c>
      <c r="B5043" s="181" t="s">
        <v>8685</v>
      </c>
      <c r="C5043" s="182" t="s">
        <v>225</v>
      </c>
      <c r="D5043" s="183" t="s">
        <v>36</v>
      </c>
      <c r="E5043" s="181" t="s">
        <v>35</v>
      </c>
      <c r="F5043" s="183" t="s">
        <v>35</v>
      </c>
      <c r="G5043" s="181" t="s">
        <v>7347</v>
      </c>
      <c r="H5043" s="184" t="s">
        <v>7090</v>
      </c>
      <c r="I5043" s="185" t="s">
        <v>190</v>
      </c>
      <c r="J5043" s="181" t="s">
        <v>35</v>
      </c>
      <c r="K5043" s="181" t="s">
        <v>225</v>
      </c>
      <c r="L5043" s="186" t="s">
        <v>225</v>
      </c>
      <c r="M5043" s="187" t="s">
        <v>225</v>
      </c>
      <c r="N5043" s="183" t="s">
        <v>36</v>
      </c>
      <c r="O5043" s="181" t="s">
        <v>7347</v>
      </c>
      <c r="P5043" s="184" t="s">
        <v>7090</v>
      </c>
      <c r="Q5043" s="185" t="s">
        <v>190</v>
      </c>
      <c r="R5043" s="181" t="s">
        <v>35</v>
      </c>
      <c r="S5043" s="181" t="s">
        <v>225</v>
      </c>
      <c r="T5043" s="186" t="s">
        <v>225</v>
      </c>
      <c r="U5043" s="187" t="s">
        <v>225</v>
      </c>
      <c r="V5043" s="188" t="str" cm="1">
        <f t="array" ref="V5043">IF(SUM(LEN(A5043:U5043))=0,"",IF(OR(OR(ISBLANK(E5043),SUM(LEN(B5043),LEN(C5043))=0),AND(NOT(D5043="Unknown"),ISBLANK(I5043)),AND(NOT(N5043="Unknown"),ISBLANK(Q5043))),"Missing Information", INDEX(Table15[Entire Service Line Classification], MATCH(SUMIFS(Table15[Unique ID],Table15[System-Owned Portion],D5043,Table15[If Material Anything Other than "Lead" in Column E,Was Material Ever Previously Lead?],F5043,Table15[Customer-Owned Portion],N5043),Table15[Unique ID],0),0)))</f>
        <v>Non-lead</v>
      </c>
      <c r="W5043" s="189"/>
    </row>
    <row r="5044" spans="1:23" s="190" customFormat="1" ht="56.25" x14ac:dyDescent="0.25">
      <c r="A5044" s="180" t="s">
        <v>225</v>
      </c>
      <c r="B5044" s="181" t="s">
        <v>8686</v>
      </c>
      <c r="C5044" s="182" t="s">
        <v>225</v>
      </c>
      <c r="D5044" s="183" t="s">
        <v>36</v>
      </c>
      <c r="E5044" s="181" t="s">
        <v>35</v>
      </c>
      <c r="F5044" s="183" t="s">
        <v>35</v>
      </c>
      <c r="G5044" s="181" t="s">
        <v>7944</v>
      </c>
      <c r="H5044" s="184" t="s">
        <v>7090</v>
      </c>
      <c r="I5044" s="185" t="s">
        <v>190</v>
      </c>
      <c r="J5044" s="181" t="s">
        <v>35</v>
      </c>
      <c r="K5044" s="181" t="s">
        <v>225</v>
      </c>
      <c r="L5044" s="186" t="s">
        <v>225</v>
      </c>
      <c r="M5044" s="187" t="s">
        <v>225</v>
      </c>
      <c r="N5044" s="183" t="s">
        <v>36</v>
      </c>
      <c r="O5044" s="181" t="s">
        <v>7944</v>
      </c>
      <c r="P5044" s="184" t="s">
        <v>7090</v>
      </c>
      <c r="Q5044" s="185" t="s">
        <v>190</v>
      </c>
      <c r="R5044" s="181" t="s">
        <v>35</v>
      </c>
      <c r="S5044" s="181" t="s">
        <v>225</v>
      </c>
      <c r="T5044" s="186" t="s">
        <v>225</v>
      </c>
      <c r="U5044" s="187" t="s">
        <v>225</v>
      </c>
      <c r="V5044" s="188" t="str" cm="1">
        <f t="array" ref="V5044">IF(SUM(LEN(A5044:U5044))=0,"",IF(OR(OR(ISBLANK(E5044),SUM(LEN(B5044),LEN(C5044))=0),AND(NOT(D5044="Unknown"),ISBLANK(I5044)),AND(NOT(N5044="Unknown"),ISBLANK(Q5044))),"Missing Information", INDEX(Table15[Entire Service Line Classification], MATCH(SUMIFS(Table15[Unique ID],Table15[System-Owned Portion],D5044,Table15[If Material Anything Other than "Lead" in Column E,Was Material Ever Previously Lead?],F5044,Table15[Customer-Owned Portion],N5044),Table15[Unique ID],0),0)))</f>
        <v>Non-lead</v>
      </c>
      <c r="W5044" s="189"/>
    </row>
    <row r="5045" spans="1:23" s="190" customFormat="1" ht="56.25" x14ac:dyDescent="0.25">
      <c r="A5045" s="180" t="s">
        <v>225</v>
      </c>
      <c r="B5045" s="181" t="s">
        <v>8687</v>
      </c>
      <c r="C5045" s="182" t="s">
        <v>225</v>
      </c>
      <c r="D5045" s="183" t="s">
        <v>36</v>
      </c>
      <c r="E5045" s="181" t="s">
        <v>35</v>
      </c>
      <c r="F5045" s="183" t="s">
        <v>35</v>
      </c>
      <c r="G5045" s="181" t="s">
        <v>7944</v>
      </c>
      <c r="H5045" s="184" t="s">
        <v>7090</v>
      </c>
      <c r="I5045" s="185" t="s">
        <v>190</v>
      </c>
      <c r="J5045" s="181" t="s">
        <v>35</v>
      </c>
      <c r="K5045" s="181" t="s">
        <v>225</v>
      </c>
      <c r="L5045" s="186" t="s">
        <v>225</v>
      </c>
      <c r="M5045" s="187" t="s">
        <v>225</v>
      </c>
      <c r="N5045" s="183" t="s">
        <v>36</v>
      </c>
      <c r="O5045" s="181" t="s">
        <v>7944</v>
      </c>
      <c r="P5045" s="184" t="s">
        <v>7090</v>
      </c>
      <c r="Q5045" s="185" t="s">
        <v>190</v>
      </c>
      <c r="R5045" s="181" t="s">
        <v>35</v>
      </c>
      <c r="S5045" s="181" t="s">
        <v>225</v>
      </c>
      <c r="T5045" s="186" t="s">
        <v>225</v>
      </c>
      <c r="U5045" s="187" t="s">
        <v>225</v>
      </c>
      <c r="V5045" s="188" t="str" cm="1">
        <f t="array" ref="V5045">IF(SUM(LEN(A5045:U5045))=0,"",IF(OR(OR(ISBLANK(E5045),SUM(LEN(B5045),LEN(C5045))=0),AND(NOT(D5045="Unknown"),ISBLANK(I5045)),AND(NOT(N5045="Unknown"),ISBLANK(Q5045))),"Missing Information", INDEX(Table15[Entire Service Line Classification], MATCH(SUMIFS(Table15[Unique ID],Table15[System-Owned Portion],D5045,Table15[If Material Anything Other than "Lead" in Column E,Was Material Ever Previously Lead?],F5045,Table15[Customer-Owned Portion],N5045),Table15[Unique ID],0),0)))</f>
        <v>Non-lead</v>
      </c>
      <c r="W5045" s="189"/>
    </row>
    <row r="5046" spans="1:23" s="190" customFormat="1" ht="56.25" x14ac:dyDescent="0.25">
      <c r="A5046" s="180" t="s">
        <v>225</v>
      </c>
      <c r="B5046" s="181" t="s">
        <v>8688</v>
      </c>
      <c r="C5046" s="182" t="s">
        <v>225</v>
      </c>
      <c r="D5046" s="183" t="s">
        <v>36</v>
      </c>
      <c r="E5046" s="181" t="s">
        <v>35</v>
      </c>
      <c r="F5046" s="183" t="s">
        <v>35</v>
      </c>
      <c r="G5046" s="181" t="s">
        <v>7944</v>
      </c>
      <c r="H5046" s="184" t="s">
        <v>7090</v>
      </c>
      <c r="I5046" s="185" t="s">
        <v>190</v>
      </c>
      <c r="J5046" s="181" t="s">
        <v>35</v>
      </c>
      <c r="K5046" s="181" t="s">
        <v>225</v>
      </c>
      <c r="L5046" s="186" t="s">
        <v>225</v>
      </c>
      <c r="M5046" s="187" t="s">
        <v>225</v>
      </c>
      <c r="N5046" s="183" t="s">
        <v>36</v>
      </c>
      <c r="O5046" s="181" t="s">
        <v>7944</v>
      </c>
      <c r="P5046" s="184" t="s">
        <v>7090</v>
      </c>
      <c r="Q5046" s="185" t="s">
        <v>190</v>
      </c>
      <c r="R5046" s="181" t="s">
        <v>35</v>
      </c>
      <c r="S5046" s="181" t="s">
        <v>225</v>
      </c>
      <c r="T5046" s="186" t="s">
        <v>225</v>
      </c>
      <c r="U5046" s="187" t="s">
        <v>225</v>
      </c>
      <c r="V5046" s="188" t="str" cm="1">
        <f t="array" ref="V5046">IF(SUM(LEN(A5046:U5046))=0,"",IF(OR(OR(ISBLANK(E5046),SUM(LEN(B5046),LEN(C5046))=0),AND(NOT(D5046="Unknown"),ISBLANK(I5046)),AND(NOT(N5046="Unknown"),ISBLANK(Q5046))),"Missing Information", INDEX(Table15[Entire Service Line Classification], MATCH(SUMIFS(Table15[Unique ID],Table15[System-Owned Portion],D5046,Table15[If Material Anything Other than "Lead" in Column E,Was Material Ever Previously Lead?],F5046,Table15[Customer-Owned Portion],N5046),Table15[Unique ID],0),0)))</f>
        <v>Non-lead</v>
      </c>
      <c r="W5046" s="189"/>
    </row>
    <row r="5047" spans="1:23" s="190" customFormat="1" ht="56.25" x14ac:dyDescent="0.25">
      <c r="A5047" s="180" t="s">
        <v>225</v>
      </c>
      <c r="B5047" s="181" t="s">
        <v>8689</v>
      </c>
      <c r="C5047" s="182" t="s">
        <v>225</v>
      </c>
      <c r="D5047" s="183" t="s">
        <v>36</v>
      </c>
      <c r="E5047" s="181" t="s">
        <v>35</v>
      </c>
      <c r="F5047" s="183" t="s">
        <v>35</v>
      </c>
      <c r="G5047" s="181" t="s">
        <v>7354</v>
      </c>
      <c r="H5047" s="184" t="s">
        <v>7090</v>
      </c>
      <c r="I5047" s="185" t="s">
        <v>190</v>
      </c>
      <c r="J5047" s="181" t="s">
        <v>35</v>
      </c>
      <c r="K5047" s="181" t="s">
        <v>225</v>
      </c>
      <c r="L5047" s="186" t="s">
        <v>225</v>
      </c>
      <c r="M5047" s="187" t="s">
        <v>225</v>
      </c>
      <c r="N5047" s="183" t="s">
        <v>36</v>
      </c>
      <c r="O5047" s="181" t="s">
        <v>7354</v>
      </c>
      <c r="P5047" s="184" t="s">
        <v>7090</v>
      </c>
      <c r="Q5047" s="185" t="s">
        <v>190</v>
      </c>
      <c r="R5047" s="181" t="s">
        <v>35</v>
      </c>
      <c r="S5047" s="181" t="s">
        <v>225</v>
      </c>
      <c r="T5047" s="186" t="s">
        <v>225</v>
      </c>
      <c r="U5047" s="187" t="s">
        <v>225</v>
      </c>
      <c r="V5047" s="188" t="str" cm="1">
        <f t="array" ref="V5047">IF(SUM(LEN(A5047:U5047))=0,"",IF(OR(OR(ISBLANK(E5047),SUM(LEN(B5047),LEN(C5047))=0),AND(NOT(D5047="Unknown"),ISBLANK(I5047)),AND(NOT(N5047="Unknown"),ISBLANK(Q5047))),"Missing Information", INDEX(Table15[Entire Service Line Classification], MATCH(SUMIFS(Table15[Unique ID],Table15[System-Owned Portion],D5047,Table15[If Material Anything Other than "Lead" in Column E,Was Material Ever Previously Lead?],F5047,Table15[Customer-Owned Portion],N5047),Table15[Unique ID],0),0)))</f>
        <v>Non-lead</v>
      </c>
      <c r="W5047" s="189"/>
    </row>
    <row r="5048" spans="1:23" s="190" customFormat="1" ht="56.25" x14ac:dyDescent="0.25">
      <c r="A5048" s="180" t="s">
        <v>225</v>
      </c>
      <c r="B5048" s="181" t="s">
        <v>8690</v>
      </c>
      <c r="C5048" s="182" t="s">
        <v>225</v>
      </c>
      <c r="D5048" s="183" t="s">
        <v>36</v>
      </c>
      <c r="E5048" s="181" t="s">
        <v>35</v>
      </c>
      <c r="F5048" s="183" t="s">
        <v>35</v>
      </c>
      <c r="G5048" s="181" t="s">
        <v>7347</v>
      </c>
      <c r="H5048" s="184" t="s">
        <v>7090</v>
      </c>
      <c r="I5048" s="185" t="s">
        <v>190</v>
      </c>
      <c r="J5048" s="181" t="s">
        <v>35</v>
      </c>
      <c r="K5048" s="181" t="s">
        <v>225</v>
      </c>
      <c r="L5048" s="186" t="s">
        <v>225</v>
      </c>
      <c r="M5048" s="187" t="s">
        <v>225</v>
      </c>
      <c r="N5048" s="183" t="s">
        <v>36</v>
      </c>
      <c r="O5048" s="181" t="s">
        <v>7347</v>
      </c>
      <c r="P5048" s="184" t="s">
        <v>7090</v>
      </c>
      <c r="Q5048" s="185" t="s">
        <v>190</v>
      </c>
      <c r="R5048" s="181" t="s">
        <v>35</v>
      </c>
      <c r="S5048" s="181" t="s">
        <v>225</v>
      </c>
      <c r="T5048" s="186" t="s">
        <v>225</v>
      </c>
      <c r="U5048" s="187" t="s">
        <v>225</v>
      </c>
      <c r="V5048" s="188" t="str" cm="1">
        <f t="array" ref="V5048">IF(SUM(LEN(A5048:U5048))=0,"",IF(OR(OR(ISBLANK(E5048),SUM(LEN(B5048),LEN(C5048))=0),AND(NOT(D5048="Unknown"),ISBLANK(I5048)),AND(NOT(N5048="Unknown"),ISBLANK(Q5048))),"Missing Information", INDEX(Table15[Entire Service Line Classification], MATCH(SUMIFS(Table15[Unique ID],Table15[System-Owned Portion],D5048,Table15[If Material Anything Other than "Lead" in Column E,Was Material Ever Previously Lead?],F5048,Table15[Customer-Owned Portion],N5048),Table15[Unique ID],0),0)))</f>
        <v>Non-lead</v>
      </c>
      <c r="W5048" s="189"/>
    </row>
    <row r="5049" spans="1:23" s="190" customFormat="1" ht="56.25" x14ac:dyDescent="0.25">
      <c r="A5049" s="180" t="s">
        <v>225</v>
      </c>
      <c r="B5049" s="181" t="s">
        <v>8691</v>
      </c>
      <c r="C5049" s="182" t="s">
        <v>225</v>
      </c>
      <c r="D5049" s="183" t="s">
        <v>36</v>
      </c>
      <c r="E5049" s="181" t="s">
        <v>35</v>
      </c>
      <c r="F5049" s="183" t="s">
        <v>35</v>
      </c>
      <c r="G5049" s="181" t="s">
        <v>7442</v>
      </c>
      <c r="H5049" s="184" t="s">
        <v>7090</v>
      </c>
      <c r="I5049" s="185" t="s">
        <v>190</v>
      </c>
      <c r="J5049" s="181" t="s">
        <v>35</v>
      </c>
      <c r="K5049" s="181" t="s">
        <v>225</v>
      </c>
      <c r="L5049" s="186" t="s">
        <v>225</v>
      </c>
      <c r="M5049" s="187" t="s">
        <v>225</v>
      </c>
      <c r="N5049" s="183" t="s">
        <v>36</v>
      </c>
      <c r="O5049" s="181" t="s">
        <v>7442</v>
      </c>
      <c r="P5049" s="184" t="s">
        <v>7090</v>
      </c>
      <c r="Q5049" s="185" t="s">
        <v>190</v>
      </c>
      <c r="R5049" s="181" t="s">
        <v>35</v>
      </c>
      <c r="S5049" s="181" t="s">
        <v>225</v>
      </c>
      <c r="T5049" s="186" t="s">
        <v>225</v>
      </c>
      <c r="U5049" s="187" t="s">
        <v>225</v>
      </c>
      <c r="V5049" s="188" t="str" cm="1">
        <f t="array" ref="V5049">IF(SUM(LEN(A5049:U5049))=0,"",IF(OR(OR(ISBLANK(E5049),SUM(LEN(B5049),LEN(C5049))=0),AND(NOT(D5049="Unknown"),ISBLANK(I5049)),AND(NOT(N5049="Unknown"),ISBLANK(Q5049))),"Missing Information", INDEX(Table15[Entire Service Line Classification], MATCH(SUMIFS(Table15[Unique ID],Table15[System-Owned Portion],D5049,Table15[If Material Anything Other than "Lead" in Column E,Was Material Ever Previously Lead?],F5049,Table15[Customer-Owned Portion],N5049),Table15[Unique ID],0),0)))</f>
        <v>Non-lead</v>
      </c>
      <c r="W5049" s="189"/>
    </row>
    <row r="5050" spans="1:23" s="190" customFormat="1" ht="56.25" x14ac:dyDescent="0.25">
      <c r="A5050" s="180" t="s">
        <v>225</v>
      </c>
      <c r="B5050" s="181" t="s">
        <v>8692</v>
      </c>
      <c r="C5050" s="182" t="s">
        <v>225</v>
      </c>
      <c r="D5050" s="183" t="s">
        <v>36</v>
      </c>
      <c r="E5050" s="181" t="s">
        <v>35</v>
      </c>
      <c r="F5050" s="183" t="s">
        <v>35</v>
      </c>
      <c r="G5050" s="181" t="s">
        <v>7400</v>
      </c>
      <c r="H5050" s="184" t="s">
        <v>7090</v>
      </c>
      <c r="I5050" s="185" t="s">
        <v>190</v>
      </c>
      <c r="J5050" s="181" t="s">
        <v>35</v>
      </c>
      <c r="K5050" s="181" t="s">
        <v>225</v>
      </c>
      <c r="L5050" s="186" t="s">
        <v>225</v>
      </c>
      <c r="M5050" s="187" t="s">
        <v>225</v>
      </c>
      <c r="N5050" s="183" t="s">
        <v>36</v>
      </c>
      <c r="O5050" s="181" t="s">
        <v>7400</v>
      </c>
      <c r="P5050" s="184" t="s">
        <v>7090</v>
      </c>
      <c r="Q5050" s="185" t="s">
        <v>190</v>
      </c>
      <c r="R5050" s="181" t="s">
        <v>35</v>
      </c>
      <c r="S5050" s="181" t="s">
        <v>225</v>
      </c>
      <c r="T5050" s="186" t="s">
        <v>225</v>
      </c>
      <c r="U5050" s="187" t="s">
        <v>225</v>
      </c>
      <c r="V5050" s="188" t="str" cm="1">
        <f t="array" ref="V5050">IF(SUM(LEN(A5050:U5050))=0,"",IF(OR(OR(ISBLANK(E5050),SUM(LEN(B5050),LEN(C5050))=0),AND(NOT(D5050="Unknown"),ISBLANK(I5050)),AND(NOT(N5050="Unknown"),ISBLANK(Q5050))),"Missing Information", INDEX(Table15[Entire Service Line Classification], MATCH(SUMIFS(Table15[Unique ID],Table15[System-Owned Portion],D5050,Table15[If Material Anything Other than "Lead" in Column E,Was Material Ever Previously Lead?],F5050,Table15[Customer-Owned Portion],N5050),Table15[Unique ID],0),0)))</f>
        <v>Non-lead</v>
      </c>
      <c r="W5050" s="189"/>
    </row>
    <row r="5051" spans="1:23" s="190" customFormat="1" ht="56.25" x14ac:dyDescent="0.25">
      <c r="A5051" s="180" t="s">
        <v>225</v>
      </c>
      <c r="B5051" s="181" t="s">
        <v>8693</v>
      </c>
      <c r="C5051" s="182" t="s">
        <v>225</v>
      </c>
      <c r="D5051" s="183" t="s">
        <v>36</v>
      </c>
      <c r="E5051" s="181" t="s">
        <v>35</v>
      </c>
      <c r="F5051" s="183" t="s">
        <v>35</v>
      </c>
      <c r="G5051" s="181" t="s">
        <v>7400</v>
      </c>
      <c r="H5051" s="184" t="s">
        <v>7090</v>
      </c>
      <c r="I5051" s="185" t="s">
        <v>190</v>
      </c>
      <c r="J5051" s="181" t="s">
        <v>35</v>
      </c>
      <c r="K5051" s="181" t="s">
        <v>225</v>
      </c>
      <c r="L5051" s="186" t="s">
        <v>225</v>
      </c>
      <c r="M5051" s="187" t="s">
        <v>225</v>
      </c>
      <c r="N5051" s="183" t="s">
        <v>36</v>
      </c>
      <c r="O5051" s="181" t="s">
        <v>7400</v>
      </c>
      <c r="P5051" s="184" t="s">
        <v>7090</v>
      </c>
      <c r="Q5051" s="185" t="s">
        <v>190</v>
      </c>
      <c r="R5051" s="181" t="s">
        <v>35</v>
      </c>
      <c r="S5051" s="181" t="s">
        <v>225</v>
      </c>
      <c r="T5051" s="186" t="s">
        <v>225</v>
      </c>
      <c r="U5051" s="187" t="s">
        <v>225</v>
      </c>
      <c r="V5051" s="188" t="str" cm="1">
        <f t="array" ref="V5051">IF(SUM(LEN(A5051:U5051))=0,"",IF(OR(OR(ISBLANK(E5051),SUM(LEN(B5051),LEN(C5051))=0),AND(NOT(D5051="Unknown"),ISBLANK(I5051)),AND(NOT(N5051="Unknown"),ISBLANK(Q5051))),"Missing Information", INDEX(Table15[Entire Service Line Classification], MATCH(SUMIFS(Table15[Unique ID],Table15[System-Owned Portion],D5051,Table15[If Material Anything Other than "Lead" in Column E,Was Material Ever Previously Lead?],F5051,Table15[Customer-Owned Portion],N5051),Table15[Unique ID],0),0)))</f>
        <v>Non-lead</v>
      </c>
      <c r="W5051" s="189"/>
    </row>
    <row r="5052" spans="1:23" s="190" customFormat="1" ht="56.25" x14ac:dyDescent="0.25">
      <c r="A5052" s="180" t="s">
        <v>225</v>
      </c>
      <c r="B5052" s="181" t="s">
        <v>8694</v>
      </c>
      <c r="C5052" s="182" t="s">
        <v>225</v>
      </c>
      <c r="D5052" s="183" t="s">
        <v>36</v>
      </c>
      <c r="E5052" s="181" t="s">
        <v>35</v>
      </c>
      <c r="F5052" s="183" t="s">
        <v>35</v>
      </c>
      <c r="G5052" s="181" t="s">
        <v>7347</v>
      </c>
      <c r="H5052" s="184" t="s">
        <v>7090</v>
      </c>
      <c r="I5052" s="185" t="s">
        <v>190</v>
      </c>
      <c r="J5052" s="181" t="s">
        <v>35</v>
      </c>
      <c r="K5052" s="181" t="s">
        <v>225</v>
      </c>
      <c r="L5052" s="186" t="s">
        <v>225</v>
      </c>
      <c r="M5052" s="187" t="s">
        <v>225</v>
      </c>
      <c r="N5052" s="183" t="s">
        <v>36</v>
      </c>
      <c r="O5052" s="181" t="s">
        <v>7347</v>
      </c>
      <c r="P5052" s="184" t="s">
        <v>7090</v>
      </c>
      <c r="Q5052" s="185" t="s">
        <v>190</v>
      </c>
      <c r="R5052" s="181" t="s">
        <v>35</v>
      </c>
      <c r="S5052" s="181" t="s">
        <v>225</v>
      </c>
      <c r="T5052" s="186" t="s">
        <v>225</v>
      </c>
      <c r="U5052" s="187" t="s">
        <v>225</v>
      </c>
      <c r="V5052" s="188" t="str" cm="1">
        <f t="array" ref="V5052">IF(SUM(LEN(A5052:U5052))=0,"",IF(OR(OR(ISBLANK(E5052),SUM(LEN(B5052),LEN(C5052))=0),AND(NOT(D5052="Unknown"),ISBLANK(I5052)),AND(NOT(N5052="Unknown"),ISBLANK(Q5052))),"Missing Information", INDEX(Table15[Entire Service Line Classification], MATCH(SUMIFS(Table15[Unique ID],Table15[System-Owned Portion],D5052,Table15[If Material Anything Other than "Lead" in Column E,Was Material Ever Previously Lead?],F5052,Table15[Customer-Owned Portion],N5052),Table15[Unique ID],0),0)))</f>
        <v>Non-lead</v>
      </c>
      <c r="W5052" s="189"/>
    </row>
    <row r="5053" spans="1:23" s="190" customFormat="1" ht="56.25" x14ac:dyDescent="0.25">
      <c r="A5053" s="180" t="s">
        <v>225</v>
      </c>
      <c r="B5053" s="181" t="s">
        <v>8695</v>
      </c>
      <c r="C5053" s="182" t="s">
        <v>225</v>
      </c>
      <c r="D5053" s="183" t="s">
        <v>36</v>
      </c>
      <c r="E5053" s="181" t="s">
        <v>35</v>
      </c>
      <c r="F5053" s="183" t="s">
        <v>35</v>
      </c>
      <c r="G5053" s="181" t="s">
        <v>7603</v>
      </c>
      <c r="H5053" s="184" t="s">
        <v>7090</v>
      </c>
      <c r="I5053" s="185" t="s">
        <v>190</v>
      </c>
      <c r="J5053" s="181" t="s">
        <v>35</v>
      </c>
      <c r="K5053" s="181" t="s">
        <v>225</v>
      </c>
      <c r="L5053" s="186" t="s">
        <v>225</v>
      </c>
      <c r="M5053" s="187" t="s">
        <v>225</v>
      </c>
      <c r="N5053" s="183" t="s">
        <v>36</v>
      </c>
      <c r="O5053" s="181" t="s">
        <v>7603</v>
      </c>
      <c r="P5053" s="184" t="s">
        <v>7090</v>
      </c>
      <c r="Q5053" s="185" t="s">
        <v>190</v>
      </c>
      <c r="R5053" s="181" t="s">
        <v>35</v>
      </c>
      <c r="S5053" s="181" t="s">
        <v>225</v>
      </c>
      <c r="T5053" s="186" t="s">
        <v>225</v>
      </c>
      <c r="U5053" s="187" t="s">
        <v>225</v>
      </c>
      <c r="V5053" s="188" t="str" cm="1">
        <f t="array" ref="V5053">IF(SUM(LEN(A5053:U5053))=0,"",IF(OR(OR(ISBLANK(E5053),SUM(LEN(B5053),LEN(C5053))=0),AND(NOT(D5053="Unknown"),ISBLANK(I5053)),AND(NOT(N5053="Unknown"),ISBLANK(Q5053))),"Missing Information", INDEX(Table15[Entire Service Line Classification], MATCH(SUMIFS(Table15[Unique ID],Table15[System-Owned Portion],D5053,Table15[If Material Anything Other than "Lead" in Column E,Was Material Ever Previously Lead?],F5053,Table15[Customer-Owned Portion],N5053),Table15[Unique ID],0),0)))</f>
        <v>Non-lead</v>
      </c>
      <c r="W5053" s="189"/>
    </row>
    <row r="5054" spans="1:23" s="190" customFormat="1" ht="56.25" x14ac:dyDescent="0.25">
      <c r="A5054" s="180" t="s">
        <v>225</v>
      </c>
      <c r="B5054" s="181" t="s">
        <v>8696</v>
      </c>
      <c r="C5054" s="182" t="s">
        <v>225</v>
      </c>
      <c r="D5054" s="183" t="s">
        <v>36</v>
      </c>
      <c r="E5054" s="181" t="s">
        <v>35</v>
      </c>
      <c r="F5054" s="183" t="s">
        <v>35</v>
      </c>
      <c r="G5054" s="181" t="s">
        <v>7354</v>
      </c>
      <c r="H5054" s="184" t="s">
        <v>7090</v>
      </c>
      <c r="I5054" s="185" t="s">
        <v>190</v>
      </c>
      <c r="J5054" s="181" t="s">
        <v>35</v>
      </c>
      <c r="K5054" s="181" t="s">
        <v>225</v>
      </c>
      <c r="L5054" s="186" t="s">
        <v>225</v>
      </c>
      <c r="M5054" s="187" t="s">
        <v>225</v>
      </c>
      <c r="N5054" s="183" t="s">
        <v>36</v>
      </c>
      <c r="O5054" s="181" t="s">
        <v>7354</v>
      </c>
      <c r="P5054" s="184" t="s">
        <v>7090</v>
      </c>
      <c r="Q5054" s="185" t="s">
        <v>190</v>
      </c>
      <c r="R5054" s="181" t="s">
        <v>35</v>
      </c>
      <c r="S5054" s="181" t="s">
        <v>225</v>
      </c>
      <c r="T5054" s="186" t="s">
        <v>225</v>
      </c>
      <c r="U5054" s="187" t="s">
        <v>225</v>
      </c>
      <c r="V5054" s="188" t="str" cm="1">
        <f t="array" ref="V5054">IF(SUM(LEN(A5054:U5054))=0,"",IF(OR(OR(ISBLANK(E5054),SUM(LEN(B5054),LEN(C5054))=0),AND(NOT(D5054="Unknown"),ISBLANK(I5054)),AND(NOT(N5054="Unknown"),ISBLANK(Q5054))),"Missing Information", INDEX(Table15[Entire Service Line Classification], MATCH(SUMIFS(Table15[Unique ID],Table15[System-Owned Portion],D5054,Table15[If Material Anything Other than "Lead" in Column E,Was Material Ever Previously Lead?],F5054,Table15[Customer-Owned Portion],N5054),Table15[Unique ID],0),0)))</f>
        <v>Non-lead</v>
      </c>
      <c r="W5054" s="189"/>
    </row>
    <row r="5055" spans="1:23" s="190" customFormat="1" ht="56.25" x14ac:dyDescent="0.25">
      <c r="A5055" s="180" t="s">
        <v>225</v>
      </c>
      <c r="B5055" s="181" t="s">
        <v>8697</v>
      </c>
      <c r="C5055" s="182" t="s">
        <v>225</v>
      </c>
      <c r="D5055" s="183" t="s">
        <v>36</v>
      </c>
      <c r="E5055" s="181" t="s">
        <v>35</v>
      </c>
      <c r="F5055" s="183" t="s">
        <v>35</v>
      </c>
      <c r="G5055" s="181" t="s">
        <v>7400</v>
      </c>
      <c r="H5055" s="184" t="s">
        <v>7090</v>
      </c>
      <c r="I5055" s="185" t="s">
        <v>190</v>
      </c>
      <c r="J5055" s="181" t="s">
        <v>35</v>
      </c>
      <c r="K5055" s="181" t="s">
        <v>225</v>
      </c>
      <c r="L5055" s="186" t="s">
        <v>225</v>
      </c>
      <c r="M5055" s="187" t="s">
        <v>225</v>
      </c>
      <c r="N5055" s="183" t="s">
        <v>36</v>
      </c>
      <c r="O5055" s="181" t="s">
        <v>7400</v>
      </c>
      <c r="P5055" s="184" t="s">
        <v>7090</v>
      </c>
      <c r="Q5055" s="185" t="s">
        <v>190</v>
      </c>
      <c r="R5055" s="181" t="s">
        <v>35</v>
      </c>
      <c r="S5055" s="181" t="s">
        <v>225</v>
      </c>
      <c r="T5055" s="186" t="s">
        <v>225</v>
      </c>
      <c r="U5055" s="187" t="s">
        <v>225</v>
      </c>
      <c r="V5055" s="188" t="str" cm="1">
        <f t="array" ref="V5055">IF(SUM(LEN(A5055:U5055))=0,"",IF(OR(OR(ISBLANK(E5055),SUM(LEN(B5055),LEN(C5055))=0),AND(NOT(D5055="Unknown"),ISBLANK(I5055)),AND(NOT(N5055="Unknown"),ISBLANK(Q5055))),"Missing Information", INDEX(Table15[Entire Service Line Classification], MATCH(SUMIFS(Table15[Unique ID],Table15[System-Owned Portion],D5055,Table15[If Material Anything Other than "Lead" in Column E,Was Material Ever Previously Lead?],F5055,Table15[Customer-Owned Portion],N5055),Table15[Unique ID],0),0)))</f>
        <v>Non-lead</v>
      </c>
      <c r="W5055" s="189"/>
    </row>
    <row r="5056" spans="1:23" s="190" customFormat="1" ht="56.25" x14ac:dyDescent="0.25">
      <c r="A5056" s="180" t="s">
        <v>225</v>
      </c>
      <c r="B5056" s="181" t="s">
        <v>8698</v>
      </c>
      <c r="C5056" s="182" t="s">
        <v>225</v>
      </c>
      <c r="D5056" s="183" t="s">
        <v>36</v>
      </c>
      <c r="E5056" s="181" t="s">
        <v>35</v>
      </c>
      <c r="F5056" s="183" t="s">
        <v>35</v>
      </c>
      <c r="G5056" s="181" t="s">
        <v>7400</v>
      </c>
      <c r="H5056" s="184" t="s">
        <v>7090</v>
      </c>
      <c r="I5056" s="185" t="s">
        <v>190</v>
      </c>
      <c r="J5056" s="181" t="s">
        <v>35</v>
      </c>
      <c r="K5056" s="181" t="s">
        <v>225</v>
      </c>
      <c r="L5056" s="186" t="s">
        <v>225</v>
      </c>
      <c r="M5056" s="187" t="s">
        <v>225</v>
      </c>
      <c r="N5056" s="183" t="s">
        <v>36</v>
      </c>
      <c r="O5056" s="181" t="s">
        <v>7400</v>
      </c>
      <c r="P5056" s="184" t="s">
        <v>7090</v>
      </c>
      <c r="Q5056" s="185" t="s">
        <v>190</v>
      </c>
      <c r="R5056" s="181" t="s">
        <v>35</v>
      </c>
      <c r="S5056" s="181" t="s">
        <v>225</v>
      </c>
      <c r="T5056" s="186" t="s">
        <v>225</v>
      </c>
      <c r="U5056" s="187" t="s">
        <v>225</v>
      </c>
      <c r="V5056" s="188" t="str" cm="1">
        <f t="array" ref="V5056">IF(SUM(LEN(A5056:U5056))=0,"",IF(OR(OR(ISBLANK(E5056),SUM(LEN(B5056),LEN(C5056))=0),AND(NOT(D5056="Unknown"),ISBLANK(I5056)),AND(NOT(N5056="Unknown"),ISBLANK(Q5056))),"Missing Information", INDEX(Table15[Entire Service Line Classification], MATCH(SUMIFS(Table15[Unique ID],Table15[System-Owned Portion],D5056,Table15[If Material Anything Other than "Lead" in Column E,Was Material Ever Previously Lead?],F5056,Table15[Customer-Owned Portion],N5056),Table15[Unique ID],0),0)))</f>
        <v>Non-lead</v>
      </c>
      <c r="W5056" s="189"/>
    </row>
    <row r="5057" spans="1:23" s="190" customFormat="1" ht="56.25" x14ac:dyDescent="0.25">
      <c r="A5057" s="180" t="s">
        <v>225</v>
      </c>
      <c r="B5057" s="181" t="s">
        <v>8699</v>
      </c>
      <c r="C5057" s="182" t="s">
        <v>225</v>
      </c>
      <c r="D5057" s="183" t="s">
        <v>36</v>
      </c>
      <c r="E5057" s="181" t="s">
        <v>35</v>
      </c>
      <c r="F5057" s="183" t="s">
        <v>35</v>
      </c>
      <c r="G5057" s="181" t="s">
        <v>7347</v>
      </c>
      <c r="H5057" s="184" t="s">
        <v>7090</v>
      </c>
      <c r="I5057" s="185" t="s">
        <v>190</v>
      </c>
      <c r="J5057" s="181" t="s">
        <v>35</v>
      </c>
      <c r="K5057" s="181" t="s">
        <v>225</v>
      </c>
      <c r="L5057" s="186" t="s">
        <v>225</v>
      </c>
      <c r="M5057" s="187" t="s">
        <v>225</v>
      </c>
      <c r="N5057" s="183" t="s">
        <v>36</v>
      </c>
      <c r="O5057" s="181" t="s">
        <v>7347</v>
      </c>
      <c r="P5057" s="184" t="s">
        <v>7090</v>
      </c>
      <c r="Q5057" s="185" t="s">
        <v>190</v>
      </c>
      <c r="R5057" s="181" t="s">
        <v>35</v>
      </c>
      <c r="S5057" s="181" t="s">
        <v>225</v>
      </c>
      <c r="T5057" s="186" t="s">
        <v>225</v>
      </c>
      <c r="U5057" s="187" t="s">
        <v>225</v>
      </c>
      <c r="V5057" s="188" t="str" cm="1">
        <f t="array" ref="V5057">IF(SUM(LEN(A5057:U5057))=0,"",IF(OR(OR(ISBLANK(E5057),SUM(LEN(B5057),LEN(C5057))=0),AND(NOT(D5057="Unknown"),ISBLANK(I5057)),AND(NOT(N5057="Unknown"),ISBLANK(Q5057))),"Missing Information", INDEX(Table15[Entire Service Line Classification], MATCH(SUMIFS(Table15[Unique ID],Table15[System-Owned Portion],D5057,Table15[If Material Anything Other than "Lead" in Column E,Was Material Ever Previously Lead?],F5057,Table15[Customer-Owned Portion],N5057),Table15[Unique ID],0),0)))</f>
        <v>Non-lead</v>
      </c>
      <c r="W5057" s="189"/>
    </row>
    <row r="5058" spans="1:23" s="190" customFormat="1" ht="56.25" x14ac:dyDescent="0.25">
      <c r="A5058" s="180" t="s">
        <v>225</v>
      </c>
      <c r="B5058" s="181" t="s">
        <v>8700</v>
      </c>
      <c r="C5058" s="182" t="s">
        <v>225</v>
      </c>
      <c r="D5058" s="183" t="s">
        <v>36</v>
      </c>
      <c r="E5058" s="181" t="s">
        <v>35</v>
      </c>
      <c r="F5058" s="183" t="s">
        <v>35</v>
      </c>
      <c r="G5058" s="181" t="s">
        <v>7376</v>
      </c>
      <c r="H5058" s="184" t="s">
        <v>7090</v>
      </c>
      <c r="I5058" s="185" t="s">
        <v>190</v>
      </c>
      <c r="J5058" s="181" t="s">
        <v>35</v>
      </c>
      <c r="K5058" s="181" t="s">
        <v>225</v>
      </c>
      <c r="L5058" s="186" t="s">
        <v>225</v>
      </c>
      <c r="M5058" s="187" t="s">
        <v>225</v>
      </c>
      <c r="N5058" s="183" t="s">
        <v>36</v>
      </c>
      <c r="O5058" s="181" t="s">
        <v>7376</v>
      </c>
      <c r="P5058" s="184" t="s">
        <v>7090</v>
      </c>
      <c r="Q5058" s="185" t="s">
        <v>190</v>
      </c>
      <c r="R5058" s="181" t="s">
        <v>35</v>
      </c>
      <c r="S5058" s="181" t="s">
        <v>225</v>
      </c>
      <c r="T5058" s="186" t="s">
        <v>225</v>
      </c>
      <c r="U5058" s="187" t="s">
        <v>225</v>
      </c>
      <c r="V5058" s="188" t="str" cm="1">
        <f t="array" ref="V5058">IF(SUM(LEN(A5058:U5058))=0,"",IF(OR(OR(ISBLANK(E5058),SUM(LEN(B5058),LEN(C5058))=0),AND(NOT(D5058="Unknown"),ISBLANK(I5058)),AND(NOT(N5058="Unknown"),ISBLANK(Q5058))),"Missing Information", INDEX(Table15[Entire Service Line Classification], MATCH(SUMIFS(Table15[Unique ID],Table15[System-Owned Portion],D5058,Table15[If Material Anything Other than "Lead" in Column E,Was Material Ever Previously Lead?],F5058,Table15[Customer-Owned Portion],N5058),Table15[Unique ID],0),0)))</f>
        <v>Non-lead</v>
      </c>
      <c r="W5058" s="189"/>
    </row>
    <row r="5059" spans="1:23" s="190" customFormat="1" ht="56.25" x14ac:dyDescent="0.25">
      <c r="A5059" s="180" t="s">
        <v>225</v>
      </c>
      <c r="B5059" s="181" t="s">
        <v>8701</v>
      </c>
      <c r="C5059" s="182" t="s">
        <v>225</v>
      </c>
      <c r="D5059" s="183" t="s">
        <v>36</v>
      </c>
      <c r="E5059" s="181" t="s">
        <v>35</v>
      </c>
      <c r="F5059" s="183" t="s">
        <v>35</v>
      </c>
      <c r="G5059" s="181" t="s">
        <v>7376</v>
      </c>
      <c r="H5059" s="184" t="s">
        <v>7090</v>
      </c>
      <c r="I5059" s="185" t="s">
        <v>190</v>
      </c>
      <c r="J5059" s="181" t="s">
        <v>35</v>
      </c>
      <c r="K5059" s="181" t="s">
        <v>225</v>
      </c>
      <c r="L5059" s="186" t="s">
        <v>225</v>
      </c>
      <c r="M5059" s="187" t="s">
        <v>225</v>
      </c>
      <c r="N5059" s="183" t="s">
        <v>36</v>
      </c>
      <c r="O5059" s="181" t="s">
        <v>7376</v>
      </c>
      <c r="P5059" s="184" t="s">
        <v>7090</v>
      </c>
      <c r="Q5059" s="185" t="s">
        <v>190</v>
      </c>
      <c r="R5059" s="181" t="s">
        <v>35</v>
      </c>
      <c r="S5059" s="181" t="s">
        <v>225</v>
      </c>
      <c r="T5059" s="186" t="s">
        <v>225</v>
      </c>
      <c r="U5059" s="187" t="s">
        <v>225</v>
      </c>
      <c r="V5059" s="188" t="str" cm="1">
        <f t="array" ref="V5059">IF(SUM(LEN(A5059:U5059))=0,"",IF(OR(OR(ISBLANK(E5059),SUM(LEN(B5059),LEN(C5059))=0),AND(NOT(D5059="Unknown"),ISBLANK(I5059)),AND(NOT(N5059="Unknown"),ISBLANK(Q5059))),"Missing Information", INDEX(Table15[Entire Service Line Classification], MATCH(SUMIFS(Table15[Unique ID],Table15[System-Owned Portion],D5059,Table15[If Material Anything Other than "Lead" in Column E,Was Material Ever Previously Lead?],F5059,Table15[Customer-Owned Portion],N5059),Table15[Unique ID],0),0)))</f>
        <v>Non-lead</v>
      </c>
      <c r="W5059" s="189"/>
    </row>
    <row r="5060" spans="1:23" s="190" customFormat="1" ht="56.25" x14ac:dyDescent="0.25">
      <c r="A5060" s="180" t="s">
        <v>225</v>
      </c>
      <c r="B5060" s="181" t="s">
        <v>8702</v>
      </c>
      <c r="C5060" s="182" t="s">
        <v>225</v>
      </c>
      <c r="D5060" s="183" t="s">
        <v>36</v>
      </c>
      <c r="E5060" s="181" t="s">
        <v>35</v>
      </c>
      <c r="F5060" s="183" t="s">
        <v>35</v>
      </c>
      <c r="G5060" s="181" t="s">
        <v>7458</v>
      </c>
      <c r="H5060" s="184" t="s">
        <v>7090</v>
      </c>
      <c r="I5060" s="185" t="s">
        <v>190</v>
      </c>
      <c r="J5060" s="181" t="s">
        <v>35</v>
      </c>
      <c r="K5060" s="181" t="s">
        <v>225</v>
      </c>
      <c r="L5060" s="186" t="s">
        <v>225</v>
      </c>
      <c r="M5060" s="187" t="s">
        <v>225</v>
      </c>
      <c r="N5060" s="183" t="s">
        <v>36</v>
      </c>
      <c r="O5060" s="181" t="s">
        <v>7458</v>
      </c>
      <c r="P5060" s="184" t="s">
        <v>7090</v>
      </c>
      <c r="Q5060" s="185" t="s">
        <v>190</v>
      </c>
      <c r="R5060" s="181" t="s">
        <v>35</v>
      </c>
      <c r="S5060" s="181" t="s">
        <v>225</v>
      </c>
      <c r="T5060" s="186" t="s">
        <v>225</v>
      </c>
      <c r="U5060" s="187" t="s">
        <v>225</v>
      </c>
      <c r="V5060" s="188" t="str" cm="1">
        <f t="array" ref="V5060">IF(SUM(LEN(A5060:U5060))=0,"",IF(OR(OR(ISBLANK(E5060),SUM(LEN(B5060),LEN(C5060))=0),AND(NOT(D5060="Unknown"),ISBLANK(I5060)),AND(NOT(N5060="Unknown"),ISBLANK(Q5060))),"Missing Information", INDEX(Table15[Entire Service Line Classification], MATCH(SUMIFS(Table15[Unique ID],Table15[System-Owned Portion],D5060,Table15[If Material Anything Other than "Lead" in Column E,Was Material Ever Previously Lead?],F5060,Table15[Customer-Owned Portion],N5060),Table15[Unique ID],0),0)))</f>
        <v>Non-lead</v>
      </c>
      <c r="W5060" s="189"/>
    </row>
    <row r="5061" spans="1:23" s="190" customFormat="1" ht="56.25" x14ac:dyDescent="0.25">
      <c r="A5061" s="180" t="s">
        <v>225</v>
      </c>
      <c r="B5061" s="181" t="s">
        <v>8703</v>
      </c>
      <c r="C5061" s="182" t="s">
        <v>225</v>
      </c>
      <c r="D5061" s="183" t="s">
        <v>36</v>
      </c>
      <c r="E5061" s="181" t="s">
        <v>35</v>
      </c>
      <c r="F5061" s="183" t="s">
        <v>35</v>
      </c>
      <c r="G5061" s="181" t="s">
        <v>7458</v>
      </c>
      <c r="H5061" s="184" t="s">
        <v>7090</v>
      </c>
      <c r="I5061" s="185" t="s">
        <v>190</v>
      </c>
      <c r="J5061" s="181" t="s">
        <v>35</v>
      </c>
      <c r="K5061" s="181" t="s">
        <v>225</v>
      </c>
      <c r="L5061" s="186" t="s">
        <v>225</v>
      </c>
      <c r="M5061" s="187" t="s">
        <v>225</v>
      </c>
      <c r="N5061" s="183" t="s">
        <v>36</v>
      </c>
      <c r="O5061" s="181" t="s">
        <v>7458</v>
      </c>
      <c r="P5061" s="184" t="s">
        <v>7090</v>
      </c>
      <c r="Q5061" s="185" t="s">
        <v>190</v>
      </c>
      <c r="R5061" s="181" t="s">
        <v>35</v>
      </c>
      <c r="S5061" s="181" t="s">
        <v>225</v>
      </c>
      <c r="T5061" s="186" t="s">
        <v>225</v>
      </c>
      <c r="U5061" s="187" t="s">
        <v>225</v>
      </c>
      <c r="V5061" s="188" t="str" cm="1">
        <f t="array" ref="V5061">IF(SUM(LEN(A5061:U5061))=0,"",IF(OR(OR(ISBLANK(E5061),SUM(LEN(B5061),LEN(C5061))=0),AND(NOT(D5061="Unknown"),ISBLANK(I5061)),AND(NOT(N5061="Unknown"),ISBLANK(Q5061))),"Missing Information", INDEX(Table15[Entire Service Line Classification], MATCH(SUMIFS(Table15[Unique ID],Table15[System-Owned Portion],D5061,Table15[If Material Anything Other than "Lead" in Column E,Was Material Ever Previously Lead?],F5061,Table15[Customer-Owned Portion],N5061),Table15[Unique ID],0),0)))</f>
        <v>Non-lead</v>
      </c>
      <c r="W5061" s="189"/>
    </row>
    <row r="5062" spans="1:23" s="190" customFormat="1" ht="56.25" x14ac:dyDescent="0.25">
      <c r="A5062" s="180" t="s">
        <v>225</v>
      </c>
      <c r="B5062" s="181" t="s">
        <v>8704</v>
      </c>
      <c r="C5062" s="182" t="s">
        <v>225</v>
      </c>
      <c r="D5062" s="183" t="s">
        <v>36</v>
      </c>
      <c r="E5062" s="181" t="s">
        <v>35</v>
      </c>
      <c r="F5062" s="183" t="s">
        <v>35</v>
      </c>
      <c r="G5062" s="181" t="s">
        <v>7458</v>
      </c>
      <c r="H5062" s="184" t="s">
        <v>7090</v>
      </c>
      <c r="I5062" s="185" t="s">
        <v>190</v>
      </c>
      <c r="J5062" s="181" t="s">
        <v>35</v>
      </c>
      <c r="K5062" s="181" t="s">
        <v>225</v>
      </c>
      <c r="L5062" s="186" t="s">
        <v>225</v>
      </c>
      <c r="M5062" s="187" t="s">
        <v>225</v>
      </c>
      <c r="N5062" s="183" t="s">
        <v>36</v>
      </c>
      <c r="O5062" s="181" t="s">
        <v>7458</v>
      </c>
      <c r="P5062" s="184" t="s">
        <v>7090</v>
      </c>
      <c r="Q5062" s="185" t="s">
        <v>190</v>
      </c>
      <c r="R5062" s="181" t="s">
        <v>35</v>
      </c>
      <c r="S5062" s="181" t="s">
        <v>225</v>
      </c>
      <c r="T5062" s="186" t="s">
        <v>225</v>
      </c>
      <c r="U5062" s="187" t="s">
        <v>225</v>
      </c>
      <c r="V5062" s="188" t="str" cm="1">
        <f t="array" ref="V5062">IF(SUM(LEN(A5062:U5062))=0,"",IF(OR(OR(ISBLANK(E5062),SUM(LEN(B5062),LEN(C5062))=0),AND(NOT(D5062="Unknown"),ISBLANK(I5062)),AND(NOT(N5062="Unknown"),ISBLANK(Q5062))),"Missing Information", INDEX(Table15[Entire Service Line Classification], MATCH(SUMIFS(Table15[Unique ID],Table15[System-Owned Portion],D5062,Table15[If Material Anything Other than "Lead" in Column E,Was Material Ever Previously Lead?],F5062,Table15[Customer-Owned Portion],N5062),Table15[Unique ID],0),0)))</f>
        <v>Non-lead</v>
      </c>
      <c r="W5062" s="189"/>
    </row>
    <row r="5063" spans="1:23" s="190" customFormat="1" ht="56.25" x14ac:dyDescent="0.25">
      <c r="A5063" s="180" t="s">
        <v>225</v>
      </c>
      <c r="B5063" s="181" t="s">
        <v>8705</v>
      </c>
      <c r="C5063" s="182" t="s">
        <v>225</v>
      </c>
      <c r="D5063" s="183" t="s">
        <v>36</v>
      </c>
      <c r="E5063" s="181" t="s">
        <v>35</v>
      </c>
      <c r="F5063" s="183" t="s">
        <v>35</v>
      </c>
      <c r="G5063" s="181" t="s">
        <v>7458</v>
      </c>
      <c r="H5063" s="184" t="s">
        <v>7090</v>
      </c>
      <c r="I5063" s="185" t="s">
        <v>190</v>
      </c>
      <c r="J5063" s="181" t="s">
        <v>35</v>
      </c>
      <c r="K5063" s="181" t="s">
        <v>225</v>
      </c>
      <c r="L5063" s="186" t="s">
        <v>225</v>
      </c>
      <c r="M5063" s="187" t="s">
        <v>225</v>
      </c>
      <c r="N5063" s="183" t="s">
        <v>36</v>
      </c>
      <c r="O5063" s="181" t="s">
        <v>7458</v>
      </c>
      <c r="P5063" s="184" t="s">
        <v>7090</v>
      </c>
      <c r="Q5063" s="185" t="s">
        <v>190</v>
      </c>
      <c r="R5063" s="181" t="s">
        <v>35</v>
      </c>
      <c r="S5063" s="181" t="s">
        <v>225</v>
      </c>
      <c r="T5063" s="186" t="s">
        <v>225</v>
      </c>
      <c r="U5063" s="187" t="s">
        <v>225</v>
      </c>
      <c r="V5063" s="188" t="str" cm="1">
        <f t="array" ref="V5063">IF(SUM(LEN(A5063:U5063))=0,"",IF(OR(OR(ISBLANK(E5063),SUM(LEN(B5063),LEN(C5063))=0),AND(NOT(D5063="Unknown"),ISBLANK(I5063)),AND(NOT(N5063="Unknown"),ISBLANK(Q5063))),"Missing Information", INDEX(Table15[Entire Service Line Classification], MATCH(SUMIFS(Table15[Unique ID],Table15[System-Owned Portion],D5063,Table15[If Material Anything Other than "Lead" in Column E,Was Material Ever Previously Lead?],F5063,Table15[Customer-Owned Portion],N5063),Table15[Unique ID],0),0)))</f>
        <v>Non-lead</v>
      </c>
      <c r="W5063" s="189"/>
    </row>
    <row r="5064" spans="1:23" s="190" customFormat="1" ht="56.25" x14ac:dyDescent="0.25">
      <c r="A5064" s="180" t="s">
        <v>225</v>
      </c>
      <c r="B5064" s="181" t="s">
        <v>8706</v>
      </c>
      <c r="C5064" s="182" t="s">
        <v>225</v>
      </c>
      <c r="D5064" s="183" t="s">
        <v>36</v>
      </c>
      <c r="E5064" s="181" t="s">
        <v>35</v>
      </c>
      <c r="F5064" s="183" t="s">
        <v>35</v>
      </c>
      <c r="G5064" s="181" t="s">
        <v>7376</v>
      </c>
      <c r="H5064" s="184" t="s">
        <v>7090</v>
      </c>
      <c r="I5064" s="185" t="s">
        <v>190</v>
      </c>
      <c r="J5064" s="181" t="s">
        <v>35</v>
      </c>
      <c r="K5064" s="181" t="s">
        <v>225</v>
      </c>
      <c r="L5064" s="186" t="s">
        <v>225</v>
      </c>
      <c r="M5064" s="187" t="s">
        <v>225</v>
      </c>
      <c r="N5064" s="183" t="s">
        <v>36</v>
      </c>
      <c r="O5064" s="181" t="s">
        <v>7376</v>
      </c>
      <c r="P5064" s="184" t="s">
        <v>7090</v>
      </c>
      <c r="Q5064" s="185" t="s">
        <v>190</v>
      </c>
      <c r="R5064" s="181" t="s">
        <v>35</v>
      </c>
      <c r="S5064" s="181" t="s">
        <v>225</v>
      </c>
      <c r="T5064" s="186" t="s">
        <v>225</v>
      </c>
      <c r="U5064" s="187" t="s">
        <v>225</v>
      </c>
      <c r="V5064" s="188" t="str" cm="1">
        <f t="array" ref="V5064">IF(SUM(LEN(A5064:U5064))=0,"",IF(OR(OR(ISBLANK(E5064),SUM(LEN(B5064),LEN(C5064))=0),AND(NOT(D5064="Unknown"),ISBLANK(I5064)),AND(NOT(N5064="Unknown"),ISBLANK(Q5064))),"Missing Information", INDEX(Table15[Entire Service Line Classification], MATCH(SUMIFS(Table15[Unique ID],Table15[System-Owned Portion],D5064,Table15[If Material Anything Other than "Lead" in Column E,Was Material Ever Previously Lead?],F5064,Table15[Customer-Owned Portion],N5064),Table15[Unique ID],0),0)))</f>
        <v>Non-lead</v>
      </c>
      <c r="W5064" s="189"/>
    </row>
    <row r="5065" spans="1:23" s="190" customFormat="1" ht="56.25" x14ac:dyDescent="0.25">
      <c r="A5065" s="180" t="s">
        <v>225</v>
      </c>
      <c r="B5065" s="181" t="s">
        <v>8707</v>
      </c>
      <c r="C5065" s="182" t="s">
        <v>225</v>
      </c>
      <c r="D5065" s="183" t="s">
        <v>36</v>
      </c>
      <c r="E5065" s="181" t="s">
        <v>35</v>
      </c>
      <c r="F5065" s="183" t="s">
        <v>35</v>
      </c>
      <c r="G5065" s="181" t="s">
        <v>7376</v>
      </c>
      <c r="H5065" s="184" t="s">
        <v>7090</v>
      </c>
      <c r="I5065" s="185" t="s">
        <v>190</v>
      </c>
      <c r="J5065" s="181" t="s">
        <v>35</v>
      </c>
      <c r="K5065" s="181" t="s">
        <v>225</v>
      </c>
      <c r="L5065" s="186" t="s">
        <v>225</v>
      </c>
      <c r="M5065" s="187" t="s">
        <v>225</v>
      </c>
      <c r="N5065" s="183" t="s">
        <v>36</v>
      </c>
      <c r="O5065" s="181" t="s">
        <v>7376</v>
      </c>
      <c r="P5065" s="184" t="s">
        <v>7090</v>
      </c>
      <c r="Q5065" s="185" t="s">
        <v>190</v>
      </c>
      <c r="R5065" s="181" t="s">
        <v>35</v>
      </c>
      <c r="S5065" s="181" t="s">
        <v>225</v>
      </c>
      <c r="T5065" s="186" t="s">
        <v>225</v>
      </c>
      <c r="U5065" s="187" t="s">
        <v>225</v>
      </c>
      <c r="V5065" s="188" t="str" cm="1">
        <f t="array" ref="V5065">IF(SUM(LEN(A5065:U5065))=0,"",IF(OR(OR(ISBLANK(E5065),SUM(LEN(B5065),LEN(C5065))=0),AND(NOT(D5065="Unknown"),ISBLANK(I5065)),AND(NOT(N5065="Unknown"),ISBLANK(Q5065))),"Missing Information", INDEX(Table15[Entire Service Line Classification], MATCH(SUMIFS(Table15[Unique ID],Table15[System-Owned Portion],D5065,Table15[If Material Anything Other than "Lead" in Column E,Was Material Ever Previously Lead?],F5065,Table15[Customer-Owned Portion],N5065),Table15[Unique ID],0),0)))</f>
        <v>Non-lead</v>
      </c>
      <c r="W5065" s="189"/>
    </row>
    <row r="5066" spans="1:23" s="190" customFormat="1" ht="56.25" x14ac:dyDescent="0.25">
      <c r="A5066" s="180" t="s">
        <v>225</v>
      </c>
      <c r="B5066" s="181" t="s">
        <v>8708</v>
      </c>
      <c r="C5066" s="182" t="s">
        <v>225</v>
      </c>
      <c r="D5066" s="183" t="s">
        <v>36</v>
      </c>
      <c r="E5066" s="181" t="s">
        <v>35</v>
      </c>
      <c r="F5066" s="183" t="s">
        <v>35</v>
      </c>
      <c r="G5066" s="181" t="s">
        <v>7376</v>
      </c>
      <c r="H5066" s="184" t="s">
        <v>7090</v>
      </c>
      <c r="I5066" s="185" t="s">
        <v>190</v>
      </c>
      <c r="J5066" s="181" t="s">
        <v>35</v>
      </c>
      <c r="K5066" s="181" t="s">
        <v>225</v>
      </c>
      <c r="L5066" s="186" t="s">
        <v>225</v>
      </c>
      <c r="M5066" s="187" t="s">
        <v>225</v>
      </c>
      <c r="N5066" s="183" t="s">
        <v>36</v>
      </c>
      <c r="O5066" s="181" t="s">
        <v>7376</v>
      </c>
      <c r="P5066" s="184" t="s">
        <v>7090</v>
      </c>
      <c r="Q5066" s="185" t="s">
        <v>190</v>
      </c>
      <c r="R5066" s="181" t="s">
        <v>35</v>
      </c>
      <c r="S5066" s="181" t="s">
        <v>225</v>
      </c>
      <c r="T5066" s="186" t="s">
        <v>225</v>
      </c>
      <c r="U5066" s="187" t="s">
        <v>225</v>
      </c>
      <c r="V5066" s="188" t="str" cm="1">
        <f t="array" ref="V5066">IF(SUM(LEN(A5066:U5066))=0,"",IF(OR(OR(ISBLANK(E5066),SUM(LEN(B5066),LEN(C5066))=0),AND(NOT(D5066="Unknown"),ISBLANK(I5066)),AND(NOT(N5066="Unknown"),ISBLANK(Q5066))),"Missing Information", INDEX(Table15[Entire Service Line Classification], MATCH(SUMIFS(Table15[Unique ID],Table15[System-Owned Portion],D5066,Table15[If Material Anything Other than "Lead" in Column E,Was Material Ever Previously Lead?],F5066,Table15[Customer-Owned Portion],N5066),Table15[Unique ID],0),0)))</f>
        <v>Non-lead</v>
      </c>
      <c r="W5066" s="189"/>
    </row>
    <row r="5067" spans="1:23" s="190" customFormat="1" ht="56.25" x14ac:dyDescent="0.25">
      <c r="A5067" s="180" t="s">
        <v>225</v>
      </c>
      <c r="B5067" s="181" t="s">
        <v>8709</v>
      </c>
      <c r="C5067" s="182" t="s">
        <v>225</v>
      </c>
      <c r="D5067" s="183" t="s">
        <v>36</v>
      </c>
      <c r="E5067" s="181" t="s">
        <v>35</v>
      </c>
      <c r="F5067" s="183" t="s">
        <v>35</v>
      </c>
      <c r="G5067" s="181" t="s">
        <v>7603</v>
      </c>
      <c r="H5067" s="184" t="s">
        <v>7090</v>
      </c>
      <c r="I5067" s="185" t="s">
        <v>190</v>
      </c>
      <c r="J5067" s="181" t="s">
        <v>35</v>
      </c>
      <c r="K5067" s="181" t="s">
        <v>225</v>
      </c>
      <c r="L5067" s="186" t="s">
        <v>225</v>
      </c>
      <c r="M5067" s="187" t="s">
        <v>225</v>
      </c>
      <c r="N5067" s="183" t="s">
        <v>36</v>
      </c>
      <c r="O5067" s="181" t="s">
        <v>7603</v>
      </c>
      <c r="P5067" s="184" t="s">
        <v>7090</v>
      </c>
      <c r="Q5067" s="185" t="s">
        <v>190</v>
      </c>
      <c r="R5067" s="181" t="s">
        <v>35</v>
      </c>
      <c r="S5067" s="181" t="s">
        <v>225</v>
      </c>
      <c r="T5067" s="186" t="s">
        <v>225</v>
      </c>
      <c r="U5067" s="187" t="s">
        <v>225</v>
      </c>
      <c r="V5067" s="188" t="str" cm="1">
        <f t="array" ref="V5067">IF(SUM(LEN(A5067:U5067))=0,"",IF(OR(OR(ISBLANK(E5067),SUM(LEN(B5067),LEN(C5067))=0),AND(NOT(D5067="Unknown"),ISBLANK(I5067)),AND(NOT(N5067="Unknown"),ISBLANK(Q5067))),"Missing Information", INDEX(Table15[Entire Service Line Classification], MATCH(SUMIFS(Table15[Unique ID],Table15[System-Owned Portion],D5067,Table15[If Material Anything Other than "Lead" in Column E,Was Material Ever Previously Lead?],F5067,Table15[Customer-Owned Portion],N5067),Table15[Unique ID],0),0)))</f>
        <v>Non-lead</v>
      </c>
      <c r="W5067" s="189"/>
    </row>
    <row r="5068" spans="1:23" s="190" customFormat="1" ht="56.25" x14ac:dyDescent="0.25">
      <c r="A5068" s="180" t="s">
        <v>225</v>
      </c>
      <c r="B5068" s="181" t="s">
        <v>8710</v>
      </c>
      <c r="C5068" s="182" t="s">
        <v>225</v>
      </c>
      <c r="D5068" s="183" t="s">
        <v>36</v>
      </c>
      <c r="E5068" s="181" t="s">
        <v>35</v>
      </c>
      <c r="F5068" s="183" t="s">
        <v>35</v>
      </c>
      <c r="G5068" s="181" t="s">
        <v>7603</v>
      </c>
      <c r="H5068" s="184" t="s">
        <v>7090</v>
      </c>
      <c r="I5068" s="185" t="s">
        <v>190</v>
      </c>
      <c r="J5068" s="181" t="s">
        <v>35</v>
      </c>
      <c r="K5068" s="181" t="s">
        <v>225</v>
      </c>
      <c r="L5068" s="186" t="s">
        <v>225</v>
      </c>
      <c r="M5068" s="187" t="s">
        <v>225</v>
      </c>
      <c r="N5068" s="183" t="s">
        <v>36</v>
      </c>
      <c r="O5068" s="181" t="s">
        <v>7603</v>
      </c>
      <c r="P5068" s="184" t="s">
        <v>7090</v>
      </c>
      <c r="Q5068" s="185" t="s">
        <v>190</v>
      </c>
      <c r="R5068" s="181" t="s">
        <v>35</v>
      </c>
      <c r="S5068" s="181" t="s">
        <v>225</v>
      </c>
      <c r="T5068" s="186" t="s">
        <v>225</v>
      </c>
      <c r="U5068" s="187" t="s">
        <v>225</v>
      </c>
      <c r="V5068" s="188" t="str" cm="1">
        <f t="array" ref="V5068">IF(SUM(LEN(A5068:U5068))=0,"",IF(OR(OR(ISBLANK(E5068),SUM(LEN(B5068),LEN(C5068))=0),AND(NOT(D5068="Unknown"),ISBLANK(I5068)),AND(NOT(N5068="Unknown"),ISBLANK(Q5068))),"Missing Information", INDEX(Table15[Entire Service Line Classification], MATCH(SUMIFS(Table15[Unique ID],Table15[System-Owned Portion],D5068,Table15[If Material Anything Other than "Lead" in Column E,Was Material Ever Previously Lead?],F5068,Table15[Customer-Owned Portion],N5068),Table15[Unique ID],0),0)))</f>
        <v>Non-lead</v>
      </c>
      <c r="W5068" s="189"/>
    </row>
    <row r="5069" spans="1:23" s="190" customFormat="1" ht="56.25" x14ac:dyDescent="0.25">
      <c r="A5069" s="180" t="s">
        <v>225</v>
      </c>
      <c r="B5069" s="181" t="s">
        <v>8711</v>
      </c>
      <c r="C5069" s="182" t="s">
        <v>225</v>
      </c>
      <c r="D5069" s="183" t="s">
        <v>36</v>
      </c>
      <c r="E5069" s="181" t="s">
        <v>35</v>
      </c>
      <c r="F5069" s="183" t="s">
        <v>35</v>
      </c>
      <c r="G5069" s="181" t="s">
        <v>7350</v>
      </c>
      <c r="H5069" s="184" t="s">
        <v>7090</v>
      </c>
      <c r="I5069" s="185" t="s">
        <v>190</v>
      </c>
      <c r="J5069" s="181" t="s">
        <v>35</v>
      </c>
      <c r="K5069" s="181" t="s">
        <v>225</v>
      </c>
      <c r="L5069" s="186" t="s">
        <v>225</v>
      </c>
      <c r="M5069" s="187" t="s">
        <v>225</v>
      </c>
      <c r="N5069" s="183" t="s">
        <v>36</v>
      </c>
      <c r="O5069" s="181" t="s">
        <v>7350</v>
      </c>
      <c r="P5069" s="184" t="s">
        <v>7090</v>
      </c>
      <c r="Q5069" s="185" t="s">
        <v>190</v>
      </c>
      <c r="R5069" s="181" t="s">
        <v>35</v>
      </c>
      <c r="S5069" s="181" t="s">
        <v>225</v>
      </c>
      <c r="T5069" s="186" t="s">
        <v>225</v>
      </c>
      <c r="U5069" s="187" t="s">
        <v>225</v>
      </c>
      <c r="V5069" s="188" t="str" cm="1">
        <f t="array" ref="V5069">IF(SUM(LEN(A5069:U5069))=0,"",IF(OR(OR(ISBLANK(E5069),SUM(LEN(B5069),LEN(C5069))=0),AND(NOT(D5069="Unknown"),ISBLANK(I5069)),AND(NOT(N5069="Unknown"),ISBLANK(Q5069))),"Missing Information", INDEX(Table15[Entire Service Line Classification], MATCH(SUMIFS(Table15[Unique ID],Table15[System-Owned Portion],D5069,Table15[If Material Anything Other than "Lead" in Column E,Was Material Ever Previously Lead?],F5069,Table15[Customer-Owned Portion],N5069),Table15[Unique ID],0),0)))</f>
        <v>Non-lead</v>
      </c>
      <c r="W5069" s="189"/>
    </row>
    <row r="5070" spans="1:23" s="190" customFormat="1" ht="56.25" x14ac:dyDescent="0.25">
      <c r="A5070" s="180" t="s">
        <v>225</v>
      </c>
      <c r="B5070" s="181" t="s">
        <v>8712</v>
      </c>
      <c r="C5070" s="182" t="s">
        <v>225</v>
      </c>
      <c r="D5070" s="183" t="s">
        <v>36</v>
      </c>
      <c r="E5070" s="181" t="s">
        <v>35</v>
      </c>
      <c r="F5070" s="183" t="s">
        <v>35</v>
      </c>
      <c r="G5070" s="181" t="s">
        <v>7350</v>
      </c>
      <c r="H5070" s="184" t="s">
        <v>7090</v>
      </c>
      <c r="I5070" s="185" t="s">
        <v>190</v>
      </c>
      <c r="J5070" s="181" t="s">
        <v>35</v>
      </c>
      <c r="K5070" s="181" t="s">
        <v>225</v>
      </c>
      <c r="L5070" s="186" t="s">
        <v>225</v>
      </c>
      <c r="M5070" s="187" t="s">
        <v>225</v>
      </c>
      <c r="N5070" s="183" t="s">
        <v>36</v>
      </c>
      <c r="O5070" s="181" t="s">
        <v>7350</v>
      </c>
      <c r="P5070" s="184" t="s">
        <v>7090</v>
      </c>
      <c r="Q5070" s="185" t="s">
        <v>190</v>
      </c>
      <c r="R5070" s="181" t="s">
        <v>35</v>
      </c>
      <c r="S5070" s="181" t="s">
        <v>225</v>
      </c>
      <c r="T5070" s="186" t="s">
        <v>225</v>
      </c>
      <c r="U5070" s="187" t="s">
        <v>225</v>
      </c>
      <c r="V5070" s="188" t="str" cm="1">
        <f t="array" ref="V5070">IF(SUM(LEN(A5070:U5070))=0,"",IF(OR(OR(ISBLANK(E5070),SUM(LEN(B5070),LEN(C5070))=0),AND(NOT(D5070="Unknown"),ISBLANK(I5070)),AND(NOT(N5070="Unknown"),ISBLANK(Q5070))),"Missing Information", INDEX(Table15[Entire Service Line Classification], MATCH(SUMIFS(Table15[Unique ID],Table15[System-Owned Portion],D5070,Table15[If Material Anything Other than "Lead" in Column E,Was Material Ever Previously Lead?],F5070,Table15[Customer-Owned Portion],N5070),Table15[Unique ID],0),0)))</f>
        <v>Non-lead</v>
      </c>
      <c r="W5070" s="189"/>
    </row>
    <row r="5071" spans="1:23" s="190" customFormat="1" ht="56.25" x14ac:dyDescent="0.25">
      <c r="A5071" s="180" t="s">
        <v>225</v>
      </c>
      <c r="B5071" s="181" t="s">
        <v>8713</v>
      </c>
      <c r="C5071" s="182" t="s">
        <v>225</v>
      </c>
      <c r="D5071" s="183" t="s">
        <v>36</v>
      </c>
      <c r="E5071" s="181" t="s">
        <v>35</v>
      </c>
      <c r="F5071" s="183" t="s">
        <v>35</v>
      </c>
      <c r="G5071" s="181" t="s">
        <v>7354</v>
      </c>
      <c r="H5071" s="184" t="s">
        <v>7090</v>
      </c>
      <c r="I5071" s="185" t="s">
        <v>190</v>
      </c>
      <c r="J5071" s="181" t="s">
        <v>35</v>
      </c>
      <c r="K5071" s="181" t="s">
        <v>225</v>
      </c>
      <c r="L5071" s="186" t="s">
        <v>225</v>
      </c>
      <c r="M5071" s="187" t="s">
        <v>225</v>
      </c>
      <c r="N5071" s="183" t="s">
        <v>36</v>
      </c>
      <c r="O5071" s="181" t="s">
        <v>7354</v>
      </c>
      <c r="P5071" s="184" t="s">
        <v>7090</v>
      </c>
      <c r="Q5071" s="185" t="s">
        <v>190</v>
      </c>
      <c r="R5071" s="181" t="s">
        <v>35</v>
      </c>
      <c r="S5071" s="181" t="s">
        <v>225</v>
      </c>
      <c r="T5071" s="186" t="s">
        <v>225</v>
      </c>
      <c r="U5071" s="187" t="s">
        <v>225</v>
      </c>
      <c r="V5071" s="188" t="str" cm="1">
        <f t="array" ref="V5071">IF(SUM(LEN(A5071:U5071))=0,"",IF(OR(OR(ISBLANK(E5071),SUM(LEN(B5071),LEN(C5071))=0),AND(NOT(D5071="Unknown"),ISBLANK(I5071)),AND(NOT(N5071="Unknown"),ISBLANK(Q5071))),"Missing Information", INDEX(Table15[Entire Service Line Classification], MATCH(SUMIFS(Table15[Unique ID],Table15[System-Owned Portion],D5071,Table15[If Material Anything Other than "Lead" in Column E,Was Material Ever Previously Lead?],F5071,Table15[Customer-Owned Portion],N5071),Table15[Unique ID],0),0)))</f>
        <v>Non-lead</v>
      </c>
      <c r="W5071" s="189"/>
    </row>
    <row r="5072" spans="1:23" s="190" customFormat="1" ht="56.25" x14ac:dyDescent="0.25">
      <c r="A5072" s="180" t="s">
        <v>225</v>
      </c>
      <c r="B5072" s="181" t="s">
        <v>8714</v>
      </c>
      <c r="C5072" s="182" t="s">
        <v>225</v>
      </c>
      <c r="D5072" s="183" t="s">
        <v>36</v>
      </c>
      <c r="E5072" s="181" t="s">
        <v>35</v>
      </c>
      <c r="F5072" s="183" t="s">
        <v>35</v>
      </c>
      <c r="G5072" s="181" t="s">
        <v>7354</v>
      </c>
      <c r="H5072" s="184" t="s">
        <v>7090</v>
      </c>
      <c r="I5072" s="185" t="s">
        <v>190</v>
      </c>
      <c r="J5072" s="181" t="s">
        <v>35</v>
      </c>
      <c r="K5072" s="181" t="s">
        <v>225</v>
      </c>
      <c r="L5072" s="186" t="s">
        <v>225</v>
      </c>
      <c r="M5072" s="187" t="s">
        <v>225</v>
      </c>
      <c r="N5072" s="183" t="s">
        <v>36</v>
      </c>
      <c r="O5072" s="181" t="s">
        <v>7354</v>
      </c>
      <c r="P5072" s="184" t="s">
        <v>7090</v>
      </c>
      <c r="Q5072" s="185" t="s">
        <v>190</v>
      </c>
      <c r="R5072" s="181" t="s">
        <v>35</v>
      </c>
      <c r="S5072" s="181" t="s">
        <v>225</v>
      </c>
      <c r="T5072" s="186" t="s">
        <v>225</v>
      </c>
      <c r="U5072" s="187" t="s">
        <v>225</v>
      </c>
      <c r="V5072" s="188" t="str" cm="1">
        <f t="array" ref="V5072">IF(SUM(LEN(A5072:U5072))=0,"",IF(OR(OR(ISBLANK(E5072),SUM(LEN(B5072),LEN(C5072))=0),AND(NOT(D5072="Unknown"),ISBLANK(I5072)),AND(NOT(N5072="Unknown"),ISBLANK(Q5072))),"Missing Information", INDEX(Table15[Entire Service Line Classification], MATCH(SUMIFS(Table15[Unique ID],Table15[System-Owned Portion],D5072,Table15[If Material Anything Other than "Lead" in Column E,Was Material Ever Previously Lead?],F5072,Table15[Customer-Owned Portion],N5072),Table15[Unique ID],0),0)))</f>
        <v>Non-lead</v>
      </c>
      <c r="W5072" s="189"/>
    </row>
    <row r="5073" spans="1:23" s="190" customFormat="1" ht="56.25" x14ac:dyDescent="0.25">
      <c r="A5073" s="180" t="s">
        <v>225</v>
      </c>
      <c r="B5073" s="181" t="s">
        <v>8715</v>
      </c>
      <c r="C5073" s="182" t="s">
        <v>225</v>
      </c>
      <c r="D5073" s="183" t="s">
        <v>36</v>
      </c>
      <c r="E5073" s="181" t="s">
        <v>35</v>
      </c>
      <c r="F5073" s="183" t="s">
        <v>35</v>
      </c>
      <c r="G5073" s="181" t="s">
        <v>7442</v>
      </c>
      <c r="H5073" s="184" t="s">
        <v>7092</v>
      </c>
      <c r="I5073" s="185" t="s">
        <v>190</v>
      </c>
      <c r="J5073" s="181" t="s">
        <v>35</v>
      </c>
      <c r="K5073" s="181" t="s">
        <v>225</v>
      </c>
      <c r="L5073" s="186" t="s">
        <v>225</v>
      </c>
      <c r="M5073" s="187" t="s">
        <v>225</v>
      </c>
      <c r="N5073" s="183" t="s">
        <v>36</v>
      </c>
      <c r="O5073" s="181" t="s">
        <v>7442</v>
      </c>
      <c r="P5073" s="184" t="s">
        <v>7092</v>
      </c>
      <c r="Q5073" s="185" t="s">
        <v>190</v>
      </c>
      <c r="R5073" s="181" t="s">
        <v>35</v>
      </c>
      <c r="S5073" s="181" t="s">
        <v>225</v>
      </c>
      <c r="T5073" s="186" t="s">
        <v>225</v>
      </c>
      <c r="U5073" s="187" t="s">
        <v>225</v>
      </c>
      <c r="V5073" s="188" t="str" cm="1">
        <f t="array" ref="V5073">IF(SUM(LEN(A5073:U5073))=0,"",IF(OR(OR(ISBLANK(E5073),SUM(LEN(B5073),LEN(C5073))=0),AND(NOT(D5073="Unknown"),ISBLANK(I5073)),AND(NOT(N5073="Unknown"),ISBLANK(Q5073))),"Missing Information", INDEX(Table15[Entire Service Line Classification], MATCH(SUMIFS(Table15[Unique ID],Table15[System-Owned Portion],D5073,Table15[If Material Anything Other than "Lead" in Column E,Was Material Ever Previously Lead?],F5073,Table15[Customer-Owned Portion],N5073),Table15[Unique ID],0),0)))</f>
        <v>Non-lead</v>
      </c>
      <c r="W5073" s="189"/>
    </row>
    <row r="5074" spans="1:23" s="190" customFormat="1" ht="56.25" x14ac:dyDescent="0.25">
      <c r="A5074" s="180" t="s">
        <v>225</v>
      </c>
      <c r="B5074" s="181" t="s">
        <v>8716</v>
      </c>
      <c r="C5074" s="182" t="s">
        <v>225</v>
      </c>
      <c r="D5074" s="183" t="s">
        <v>36</v>
      </c>
      <c r="E5074" s="181" t="s">
        <v>35</v>
      </c>
      <c r="F5074" s="183" t="s">
        <v>35</v>
      </c>
      <c r="G5074" s="181" t="s">
        <v>7442</v>
      </c>
      <c r="H5074" s="184" t="s">
        <v>7092</v>
      </c>
      <c r="I5074" s="185" t="s">
        <v>190</v>
      </c>
      <c r="J5074" s="181" t="s">
        <v>35</v>
      </c>
      <c r="K5074" s="181" t="s">
        <v>225</v>
      </c>
      <c r="L5074" s="186" t="s">
        <v>225</v>
      </c>
      <c r="M5074" s="187" t="s">
        <v>225</v>
      </c>
      <c r="N5074" s="183" t="s">
        <v>36</v>
      </c>
      <c r="O5074" s="181" t="s">
        <v>7442</v>
      </c>
      <c r="P5074" s="184" t="s">
        <v>7092</v>
      </c>
      <c r="Q5074" s="185" t="s">
        <v>190</v>
      </c>
      <c r="R5074" s="181" t="s">
        <v>35</v>
      </c>
      <c r="S5074" s="181" t="s">
        <v>225</v>
      </c>
      <c r="T5074" s="186" t="s">
        <v>225</v>
      </c>
      <c r="U5074" s="187" t="s">
        <v>225</v>
      </c>
      <c r="V5074" s="188" t="str" cm="1">
        <f t="array" ref="V5074">IF(SUM(LEN(A5074:U5074))=0,"",IF(OR(OR(ISBLANK(E5074),SUM(LEN(B5074),LEN(C5074))=0),AND(NOT(D5074="Unknown"),ISBLANK(I5074)),AND(NOT(N5074="Unknown"),ISBLANK(Q5074))),"Missing Information", INDEX(Table15[Entire Service Line Classification], MATCH(SUMIFS(Table15[Unique ID],Table15[System-Owned Portion],D5074,Table15[If Material Anything Other than "Lead" in Column E,Was Material Ever Previously Lead?],F5074,Table15[Customer-Owned Portion],N5074),Table15[Unique ID],0),0)))</f>
        <v>Non-lead</v>
      </c>
      <c r="W5074" s="189"/>
    </row>
    <row r="5075" spans="1:23" s="190" customFormat="1" ht="56.25" x14ac:dyDescent="0.25">
      <c r="A5075" s="180" t="s">
        <v>225</v>
      </c>
      <c r="B5075" s="181" t="s">
        <v>8717</v>
      </c>
      <c r="C5075" s="182" t="s">
        <v>225</v>
      </c>
      <c r="D5075" s="183" t="s">
        <v>36</v>
      </c>
      <c r="E5075" s="181" t="s">
        <v>35</v>
      </c>
      <c r="F5075" s="183" t="s">
        <v>35</v>
      </c>
      <c r="G5075" s="181" t="s">
        <v>7393</v>
      </c>
      <c r="H5075" s="184" t="s">
        <v>7092</v>
      </c>
      <c r="I5075" s="185" t="s">
        <v>190</v>
      </c>
      <c r="J5075" s="181" t="s">
        <v>35</v>
      </c>
      <c r="K5075" s="181" t="s">
        <v>225</v>
      </c>
      <c r="L5075" s="186" t="s">
        <v>225</v>
      </c>
      <c r="M5075" s="187" t="s">
        <v>225</v>
      </c>
      <c r="N5075" s="183" t="s">
        <v>36</v>
      </c>
      <c r="O5075" s="181" t="s">
        <v>7393</v>
      </c>
      <c r="P5075" s="184" t="s">
        <v>7092</v>
      </c>
      <c r="Q5075" s="185" t="s">
        <v>190</v>
      </c>
      <c r="R5075" s="181" t="s">
        <v>35</v>
      </c>
      <c r="S5075" s="181" t="s">
        <v>225</v>
      </c>
      <c r="T5075" s="186" t="s">
        <v>225</v>
      </c>
      <c r="U5075" s="187" t="s">
        <v>225</v>
      </c>
      <c r="V5075" s="188" t="str" cm="1">
        <f t="array" ref="V5075">IF(SUM(LEN(A5075:U5075))=0,"",IF(OR(OR(ISBLANK(E5075),SUM(LEN(B5075),LEN(C5075))=0),AND(NOT(D5075="Unknown"),ISBLANK(I5075)),AND(NOT(N5075="Unknown"),ISBLANK(Q5075))),"Missing Information", INDEX(Table15[Entire Service Line Classification], MATCH(SUMIFS(Table15[Unique ID],Table15[System-Owned Portion],D5075,Table15[If Material Anything Other than "Lead" in Column E,Was Material Ever Previously Lead?],F5075,Table15[Customer-Owned Portion],N5075),Table15[Unique ID],0),0)))</f>
        <v>Non-lead</v>
      </c>
      <c r="W5075" s="189"/>
    </row>
    <row r="5076" spans="1:23" s="190" customFormat="1" ht="56.25" x14ac:dyDescent="0.25">
      <c r="A5076" s="180" t="s">
        <v>225</v>
      </c>
      <c r="B5076" s="181" t="s">
        <v>8718</v>
      </c>
      <c r="C5076" s="182" t="s">
        <v>225</v>
      </c>
      <c r="D5076" s="183" t="s">
        <v>36</v>
      </c>
      <c r="E5076" s="181" t="s">
        <v>35</v>
      </c>
      <c r="F5076" s="183" t="s">
        <v>35</v>
      </c>
      <c r="G5076" s="181" t="s">
        <v>7437</v>
      </c>
      <c r="H5076" s="184" t="s">
        <v>7092</v>
      </c>
      <c r="I5076" s="185" t="s">
        <v>190</v>
      </c>
      <c r="J5076" s="181" t="s">
        <v>35</v>
      </c>
      <c r="K5076" s="181" t="s">
        <v>225</v>
      </c>
      <c r="L5076" s="186" t="s">
        <v>225</v>
      </c>
      <c r="M5076" s="187" t="s">
        <v>225</v>
      </c>
      <c r="N5076" s="183" t="s">
        <v>36</v>
      </c>
      <c r="O5076" s="181" t="s">
        <v>7437</v>
      </c>
      <c r="P5076" s="184" t="s">
        <v>7092</v>
      </c>
      <c r="Q5076" s="185" t="s">
        <v>190</v>
      </c>
      <c r="R5076" s="181" t="s">
        <v>35</v>
      </c>
      <c r="S5076" s="181" t="s">
        <v>225</v>
      </c>
      <c r="T5076" s="186" t="s">
        <v>225</v>
      </c>
      <c r="U5076" s="187" t="s">
        <v>225</v>
      </c>
      <c r="V5076" s="188" t="str" cm="1">
        <f t="array" ref="V5076">IF(SUM(LEN(A5076:U5076))=0,"",IF(OR(OR(ISBLANK(E5076),SUM(LEN(B5076),LEN(C5076))=0),AND(NOT(D5076="Unknown"),ISBLANK(I5076)),AND(NOT(N5076="Unknown"),ISBLANK(Q5076))),"Missing Information", INDEX(Table15[Entire Service Line Classification], MATCH(SUMIFS(Table15[Unique ID],Table15[System-Owned Portion],D5076,Table15[If Material Anything Other than "Lead" in Column E,Was Material Ever Previously Lead?],F5076,Table15[Customer-Owned Portion],N5076),Table15[Unique ID],0),0)))</f>
        <v>Non-lead</v>
      </c>
      <c r="W5076" s="189"/>
    </row>
    <row r="5077" spans="1:23" s="190" customFormat="1" ht="56.25" x14ac:dyDescent="0.25">
      <c r="A5077" s="180" t="s">
        <v>225</v>
      </c>
      <c r="B5077" s="181" t="s">
        <v>8719</v>
      </c>
      <c r="C5077" s="182" t="s">
        <v>225</v>
      </c>
      <c r="D5077" s="183" t="s">
        <v>36</v>
      </c>
      <c r="E5077" s="181" t="s">
        <v>35</v>
      </c>
      <c r="F5077" s="183" t="s">
        <v>35</v>
      </c>
      <c r="G5077" s="181" t="s">
        <v>7437</v>
      </c>
      <c r="H5077" s="184" t="s">
        <v>7090</v>
      </c>
      <c r="I5077" s="185" t="s">
        <v>190</v>
      </c>
      <c r="J5077" s="181" t="s">
        <v>35</v>
      </c>
      <c r="K5077" s="181" t="s">
        <v>225</v>
      </c>
      <c r="L5077" s="186" t="s">
        <v>225</v>
      </c>
      <c r="M5077" s="187" t="s">
        <v>225</v>
      </c>
      <c r="N5077" s="183" t="s">
        <v>36</v>
      </c>
      <c r="O5077" s="181" t="s">
        <v>7437</v>
      </c>
      <c r="P5077" s="184" t="s">
        <v>7090</v>
      </c>
      <c r="Q5077" s="185" t="s">
        <v>190</v>
      </c>
      <c r="R5077" s="181" t="s">
        <v>35</v>
      </c>
      <c r="S5077" s="181" t="s">
        <v>225</v>
      </c>
      <c r="T5077" s="186" t="s">
        <v>225</v>
      </c>
      <c r="U5077" s="187" t="s">
        <v>225</v>
      </c>
      <c r="V5077" s="188" t="str" cm="1">
        <f t="array" ref="V5077">IF(SUM(LEN(A5077:U5077))=0,"",IF(OR(OR(ISBLANK(E5077),SUM(LEN(B5077),LEN(C5077))=0),AND(NOT(D5077="Unknown"),ISBLANK(I5077)),AND(NOT(N5077="Unknown"),ISBLANK(Q5077))),"Missing Information", INDEX(Table15[Entire Service Line Classification], MATCH(SUMIFS(Table15[Unique ID],Table15[System-Owned Portion],D5077,Table15[If Material Anything Other than "Lead" in Column E,Was Material Ever Previously Lead?],F5077,Table15[Customer-Owned Portion],N5077),Table15[Unique ID],0),0)))</f>
        <v>Non-lead</v>
      </c>
      <c r="W5077" s="189"/>
    </row>
    <row r="5078" spans="1:23" s="190" customFormat="1" ht="56.25" x14ac:dyDescent="0.25">
      <c r="A5078" s="180" t="s">
        <v>225</v>
      </c>
      <c r="B5078" s="181" t="s">
        <v>8720</v>
      </c>
      <c r="C5078" s="182" t="s">
        <v>225</v>
      </c>
      <c r="D5078" s="183" t="s">
        <v>36</v>
      </c>
      <c r="E5078" s="181" t="s">
        <v>35</v>
      </c>
      <c r="F5078" s="183" t="s">
        <v>35</v>
      </c>
      <c r="G5078" s="181" t="s">
        <v>7437</v>
      </c>
      <c r="H5078" s="184" t="s">
        <v>7092</v>
      </c>
      <c r="I5078" s="185" t="s">
        <v>190</v>
      </c>
      <c r="J5078" s="181" t="s">
        <v>35</v>
      </c>
      <c r="K5078" s="181" t="s">
        <v>225</v>
      </c>
      <c r="L5078" s="186" t="s">
        <v>225</v>
      </c>
      <c r="M5078" s="187" t="s">
        <v>225</v>
      </c>
      <c r="N5078" s="183" t="s">
        <v>36</v>
      </c>
      <c r="O5078" s="181" t="s">
        <v>7437</v>
      </c>
      <c r="P5078" s="184" t="s">
        <v>7092</v>
      </c>
      <c r="Q5078" s="185" t="s">
        <v>190</v>
      </c>
      <c r="R5078" s="181" t="s">
        <v>35</v>
      </c>
      <c r="S5078" s="181" t="s">
        <v>225</v>
      </c>
      <c r="T5078" s="186" t="s">
        <v>225</v>
      </c>
      <c r="U5078" s="187" t="s">
        <v>225</v>
      </c>
      <c r="V5078" s="188" t="str" cm="1">
        <f t="array" ref="V5078">IF(SUM(LEN(A5078:U5078))=0,"",IF(OR(OR(ISBLANK(E5078),SUM(LEN(B5078),LEN(C5078))=0),AND(NOT(D5078="Unknown"),ISBLANK(I5078)),AND(NOT(N5078="Unknown"),ISBLANK(Q5078))),"Missing Information", INDEX(Table15[Entire Service Line Classification], MATCH(SUMIFS(Table15[Unique ID],Table15[System-Owned Portion],D5078,Table15[If Material Anything Other than "Lead" in Column E,Was Material Ever Previously Lead?],F5078,Table15[Customer-Owned Portion],N5078),Table15[Unique ID],0),0)))</f>
        <v>Non-lead</v>
      </c>
      <c r="W5078" s="189"/>
    </row>
    <row r="5079" spans="1:23" s="190" customFormat="1" ht="56.25" x14ac:dyDescent="0.25">
      <c r="A5079" s="180" t="s">
        <v>225</v>
      </c>
      <c r="B5079" s="181" t="s">
        <v>8721</v>
      </c>
      <c r="C5079" s="182" t="s">
        <v>225</v>
      </c>
      <c r="D5079" s="183" t="s">
        <v>36</v>
      </c>
      <c r="E5079" s="181" t="s">
        <v>35</v>
      </c>
      <c r="F5079" s="183" t="s">
        <v>35</v>
      </c>
      <c r="G5079" s="181" t="s">
        <v>7437</v>
      </c>
      <c r="H5079" s="184" t="s">
        <v>7092</v>
      </c>
      <c r="I5079" s="185" t="s">
        <v>190</v>
      </c>
      <c r="J5079" s="181" t="s">
        <v>35</v>
      </c>
      <c r="K5079" s="181" t="s">
        <v>225</v>
      </c>
      <c r="L5079" s="186" t="s">
        <v>225</v>
      </c>
      <c r="M5079" s="187" t="s">
        <v>225</v>
      </c>
      <c r="N5079" s="183" t="s">
        <v>36</v>
      </c>
      <c r="O5079" s="181" t="s">
        <v>7437</v>
      </c>
      <c r="P5079" s="184" t="s">
        <v>7092</v>
      </c>
      <c r="Q5079" s="185" t="s">
        <v>190</v>
      </c>
      <c r="R5079" s="181" t="s">
        <v>35</v>
      </c>
      <c r="S5079" s="181" t="s">
        <v>225</v>
      </c>
      <c r="T5079" s="186" t="s">
        <v>225</v>
      </c>
      <c r="U5079" s="187" t="s">
        <v>225</v>
      </c>
      <c r="V5079" s="188" t="str" cm="1">
        <f t="array" ref="V5079">IF(SUM(LEN(A5079:U5079))=0,"",IF(OR(OR(ISBLANK(E5079),SUM(LEN(B5079),LEN(C5079))=0),AND(NOT(D5079="Unknown"),ISBLANK(I5079)),AND(NOT(N5079="Unknown"),ISBLANK(Q5079))),"Missing Information", INDEX(Table15[Entire Service Line Classification], MATCH(SUMIFS(Table15[Unique ID],Table15[System-Owned Portion],D5079,Table15[If Material Anything Other than "Lead" in Column E,Was Material Ever Previously Lead?],F5079,Table15[Customer-Owned Portion],N5079),Table15[Unique ID],0),0)))</f>
        <v>Non-lead</v>
      </c>
      <c r="W5079" s="189"/>
    </row>
    <row r="5080" spans="1:23" s="190" customFormat="1" ht="56.25" x14ac:dyDescent="0.25">
      <c r="A5080" s="180" t="s">
        <v>225</v>
      </c>
      <c r="B5080" s="181" t="s">
        <v>8722</v>
      </c>
      <c r="C5080" s="182" t="s">
        <v>225</v>
      </c>
      <c r="D5080" s="183" t="s">
        <v>36</v>
      </c>
      <c r="E5080" s="181" t="s">
        <v>35</v>
      </c>
      <c r="F5080" s="183" t="s">
        <v>35</v>
      </c>
      <c r="G5080" s="181" t="s">
        <v>7442</v>
      </c>
      <c r="H5080" s="184" t="s">
        <v>7090</v>
      </c>
      <c r="I5080" s="185" t="s">
        <v>190</v>
      </c>
      <c r="J5080" s="181" t="s">
        <v>35</v>
      </c>
      <c r="K5080" s="181" t="s">
        <v>225</v>
      </c>
      <c r="L5080" s="186" t="s">
        <v>225</v>
      </c>
      <c r="M5080" s="187" t="s">
        <v>225</v>
      </c>
      <c r="N5080" s="183" t="s">
        <v>36</v>
      </c>
      <c r="O5080" s="181" t="s">
        <v>7442</v>
      </c>
      <c r="P5080" s="184" t="s">
        <v>7090</v>
      </c>
      <c r="Q5080" s="185" t="s">
        <v>190</v>
      </c>
      <c r="R5080" s="181" t="s">
        <v>35</v>
      </c>
      <c r="S5080" s="181" t="s">
        <v>225</v>
      </c>
      <c r="T5080" s="186" t="s">
        <v>225</v>
      </c>
      <c r="U5080" s="187" t="s">
        <v>225</v>
      </c>
      <c r="V5080" s="188" t="str" cm="1">
        <f t="array" ref="V5080">IF(SUM(LEN(A5080:U5080))=0,"",IF(OR(OR(ISBLANK(E5080),SUM(LEN(B5080),LEN(C5080))=0),AND(NOT(D5080="Unknown"),ISBLANK(I5080)),AND(NOT(N5080="Unknown"),ISBLANK(Q5080))),"Missing Information", INDEX(Table15[Entire Service Line Classification], MATCH(SUMIFS(Table15[Unique ID],Table15[System-Owned Portion],D5080,Table15[If Material Anything Other than "Lead" in Column E,Was Material Ever Previously Lead?],F5080,Table15[Customer-Owned Portion],N5080),Table15[Unique ID],0),0)))</f>
        <v>Non-lead</v>
      </c>
      <c r="W5080" s="189"/>
    </row>
    <row r="5081" spans="1:23" s="190" customFormat="1" ht="56.25" x14ac:dyDescent="0.25">
      <c r="A5081" s="180" t="s">
        <v>225</v>
      </c>
      <c r="B5081" s="181" t="s">
        <v>8723</v>
      </c>
      <c r="C5081" s="182" t="s">
        <v>225</v>
      </c>
      <c r="D5081" s="183" t="s">
        <v>36</v>
      </c>
      <c r="E5081" s="181" t="s">
        <v>35</v>
      </c>
      <c r="F5081" s="183" t="s">
        <v>35</v>
      </c>
      <c r="G5081" s="181" t="s">
        <v>7442</v>
      </c>
      <c r="H5081" s="184" t="s">
        <v>7090</v>
      </c>
      <c r="I5081" s="185" t="s">
        <v>190</v>
      </c>
      <c r="J5081" s="181" t="s">
        <v>35</v>
      </c>
      <c r="K5081" s="181" t="s">
        <v>225</v>
      </c>
      <c r="L5081" s="186" t="s">
        <v>225</v>
      </c>
      <c r="M5081" s="187" t="s">
        <v>225</v>
      </c>
      <c r="N5081" s="183" t="s">
        <v>36</v>
      </c>
      <c r="O5081" s="181" t="s">
        <v>7442</v>
      </c>
      <c r="P5081" s="184" t="s">
        <v>7090</v>
      </c>
      <c r="Q5081" s="185" t="s">
        <v>190</v>
      </c>
      <c r="R5081" s="181" t="s">
        <v>35</v>
      </c>
      <c r="S5081" s="181" t="s">
        <v>225</v>
      </c>
      <c r="T5081" s="186" t="s">
        <v>225</v>
      </c>
      <c r="U5081" s="187" t="s">
        <v>225</v>
      </c>
      <c r="V5081" s="188" t="str" cm="1">
        <f t="array" ref="V5081">IF(SUM(LEN(A5081:U5081))=0,"",IF(OR(OR(ISBLANK(E5081),SUM(LEN(B5081),LEN(C5081))=0),AND(NOT(D5081="Unknown"),ISBLANK(I5081)),AND(NOT(N5081="Unknown"),ISBLANK(Q5081))),"Missing Information", INDEX(Table15[Entire Service Line Classification], MATCH(SUMIFS(Table15[Unique ID],Table15[System-Owned Portion],D5081,Table15[If Material Anything Other than "Lead" in Column E,Was Material Ever Previously Lead?],F5081,Table15[Customer-Owned Portion],N5081),Table15[Unique ID],0),0)))</f>
        <v>Non-lead</v>
      </c>
      <c r="W5081" s="189"/>
    </row>
    <row r="5082" spans="1:23" s="190" customFormat="1" ht="56.25" x14ac:dyDescent="0.25">
      <c r="A5082" s="180" t="s">
        <v>225</v>
      </c>
      <c r="B5082" s="181" t="s">
        <v>8724</v>
      </c>
      <c r="C5082" s="182" t="s">
        <v>225</v>
      </c>
      <c r="D5082" s="183" t="s">
        <v>36</v>
      </c>
      <c r="E5082" s="181" t="s">
        <v>35</v>
      </c>
      <c r="F5082" s="183" t="s">
        <v>35</v>
      </c>
      <c r="G5082" s="181" t="s">
        <v>7442</v>
      </c>
      <c r="H5082" s="184" t="s">
        <v>7090</v>
      </c>
      <c r="I5082" s="185" t="s">
        <v>190</v>
      </c>
      <c r="J5082" s="181" t="s">
        <v>35</v>
      </c>
      <c r="K5082" s="181" t="s">
        <v>225</v>
      </c>
      <c r="L5082" s="186" t="s">
        <v>225</v>
      </c>
      <c r="M5082" s="187" t="s">
        <v>225</v>
      </c>
      <c r="N5082" s="183" t="s">
        <v>36</v>
      </c>
      <c r="O5082" s="181" t="s">
        <v>7442</v>
      </c>
      <c r="P5082" s="184" t="s">
        <v>7090</v>
      </c>
      <c r="Q5082" s="185" t="s">
        <v>190</v>
      </c>
      <c r="R5082" s="181" t="s">
        <v>35</v>
      </c>
      <c r="S5082" s="181" t="s">
        <v>225</v>
      </c>
      <c r="T5082" s="186" t="s">
        <v>225</v>
      </c>
      <c r="U5082" s="187" t="s">
        <v>225</v>
      </c>
      <c r="V5082" s="188" t="str" cm="1">
        <f t="array" ref="V5082">IF(SUM(LEN(A5082:U5082))=0,"",IF(OR(OR(ISBLANK(E5082),SUM(LEN(B5082),LEN(C5082))=0),AND(NOT(D5082="Unknown"),ISBLANK(I5082)),AND(NOT(N5082="Unknown"),ISBLANK(Q5082))),"Missing Information", INDEX(Table15[Entire Service Line Classification], MATCH(SUMIFS(Table15[Unique ID],Table15[System-Owned Portion],D5082,Table15[If Material Anything Other than "Lead" in Column E,Was Material Ever Previously Lead?],F5082,Table15[Customer-Owned Portion],N5082),Table15[Unique ID],0),0)))</f>
        <v>Non-lead</v>
      </c>
      <c r="W5082" s="189"/>
    </row>
    <row r="5083" spans="1:23" s="190" customFormat="1" ht="56.25" x14ac:dyDescent="0.25">
      <c r="A5083" s="180" t="s">
        <v>225</v>
      </c>
      <c r="B5083" s="181" t="s">
        <v>8725</v>
      </c>
      <c r="C5083" s="182" t="s">
        <v>225</v>
      </c>
      <c r="D5083" s="183" t="s">
        <v>36</v>
      </c>
      <c r="E5083" s="181" t="s">
        <v>35</v>
      </c>
      <c r="F5083" s="183" t="s">
        <v>35</v>
      </c>
      <c r="G5083" s="181" t="s">
        <v>7347</v>
      </c>
      <c r="H5083" s="184" t="s">
        <v>7090</v>
      </c>
      <c r="I5083" s="185" t="s">
        <v>190</v>
      </c>
      <c r="J5083" s="181" t="s">
        <v>35</v>
      </c>
      <c r="K5083" s="181" t="s">
        <v>225</v>
      </c>
      <c r="L5083" s="186" t="s">
        <v>225</v>
      </c>
      <c r="M5083" s="187" t="s">
        <v>225</v>
      </c>
      <c r="N5083" s="183" t="s">
        <v>36</v>
      </c>
      <c r="O5083" s="181" t="s">
        <v>7347</v>
      </c>
      <c r="P5083" s="184" t="s">
        <v>7090</v>
      </c>
      <c r="Q5083" s="185" t="s">
        <v>190</v>
      </c>
      <c r="R5083" s="181" t="s">
        <v>35</v>
      </c>
      <c r="S5083" s="181" t="s">
        <v>225</v>
      </c>
      <c r="T5083" s="186" t="s">
        <v>225</v>
      </c>
      <c r="U5083" s="187" t="s">
        <v>225</v>
      </c>
      <c r="V5083" s="188" t="str" cm="1">
        <f t="array" ref="V5083">IF(SUM(LEN(A5083:U5083))=0,"",IF(OR(OR(ISBLANK(E5083),SUM(LEN(B5083),LEN(C5083))=0),AND(NOT(D5083="Unknown"),ISBLANK(I5083)),AND(NOT(N5083="Unknown"),ISBLANK(Q5083))),"Missing Information", INDEX(Table15[Entire Service Line Classification], MATCH(SUMIFS(Table15[Unique ID],Table15[System-Owned Portion],D5083,Table15[If Material Anything Other than "Lead" in Column E,Was Material Ever Previously Lead?],F5083,Table15[Customer-Owned Portion],N5083),Table15[Unique ID],0),0)))</f>
        <v>Non-lead</v>
      </c>
      <c r="W5083" s="189"/>
    </row>
    <row r="5084" spans="1:23" s="190" customFormat="1" ht="56.25" x14ac:dyDescent="0.25">
      <c r="A5084" s="180" t="s">
        <v>225</v>
      </c>
      <c r="B5084" s="181" t="s">
        <v>8726</v>
      </c>
      <c r="C5084" s="182" t="s">
        <v>225</v>
      </c>
      <c r="D5084" s="183" t="s">
        <v>36</v>
      </c>
      <c r="E5084" s="181" t="s">
        <v>35</v>
      </c>
      <c r="F5084" s="183" t="s">
        <v>35</v>
      </c>
      <c r="G5084" s="181" t="s">
        <v>7354</v>
      </c>
      <c r="H5084" s="184" t="s">
        <v>7090</v>
      </c>
      <c r="I5084" s="185" t="s">
        <v>190</v>
      </c>
      <c r="J5084" s="181" t="s">
        <v>35</v>
      </c>
      <c r="K5084" s="181" t="s">
        <v>225</v>
      </c>
      <c r="L5084" s="186" t="s">
        <v>225</v>
      </c>
      <c r="M5084" s="187" t="s">
        <v>225</v>
      </c>
      <c r="N5084" s="183" t="s">
        <v>36</v>
      </c>
      <c r="O5084" s="181" t="s">
        <v>7354</v>
      </c>
      <c r="P5084" s="184" t="s">
        <v>7090</v>
      </c>
      <c r="Q5084" s="185" t="s">
        <v>190</v>
      </c>
      <c r="R5084" s="181" t="s">
        <v>35</v>
      </c>
      <c r="S5084" s="181" t="s">
        <v>225</v>
      </c>
      <c r="T5084" s="186" t="s">
        <v>225</v>
      </c>
      <c r="U5084" s="187" t="s">
        <v>225</v>
      </c>
      <c r="V5084" s="188" t="str" cm="1">
        <f t="array" ref="V5084">IF(SUM(LEN(A5084:U5084))=0,"",IF(OR(OR(ISBLANK(E5084),SUM(LEN(B5084),LEN(C5084))=0),AND(NOT(D5084="Unknown"),ISBLANK(I5084)),AND(NOT(N5084="Unknown"),ISBLANK(Q5084))),"Missing Information", INDEX(Table15[Entire Service Line Classification], MATCH(SUMIFS(Table15[Unique ID],Table15[System-Owned Portion],D5084,Table15[If Material Anything Other than "Lead" in Column E,Was Material Ever Previously Lead?],F5084,Table15[Customer-Owned Portion],N5084),Table15[Unique ID],0),0)))</f>
        <v>Non-lead</v>
      </c>
      <c r="W5084" s="189"/>
    </row>
    <row r="5085" spans="1:23" s="190" customFormat="1" ht="56.25" x14ac:dyDescent="0.25">
      <c r="A5085" s="180" t="s">
        <v>225</v>
      </c>
      <c r="B5085" s="181" t="s">
        <v>8727</v>
      </c>
      <c r="C5085" s="182" t="s">
        <v>225</v>
      </c>
      <c r="D5085" s="183" t="s">
        <v>36</v>
      </c>
      <c r="E5085" s="181" t="s">
        <v>35</v>
      </c>
      <c r="F5085" s="183" t="s">
        <v>35</v>
      </c>
      <c r="G5085" s="181" t="s">
        <v>7354</v>
      </c>
      <c r="H5085" s="184" t="s">
        <v>7090</v>
      </c>
      <c r="I5085" s="185" t="s">
        <v>190</v>
      </c>
      <c r="J5085" s="181" t="s">
        <v>35</v>
      </c>
      <c r="K5085" s="181" t="s">
        <v>225</v>
      </c>
      <c r="L5085" s="186" t="s">
        <v>225</v>
      </c>
      <c r="M5085" s="187" t="s">
        <v>225</v>
      </c>
      <c r="N5085" s="183" t="s">
        <v>36</v>
      </c>
      <c r="O5085" s="181" t="s">
        <v>7354</v>
      </c>
      <c r="P5085" s="184" t="s">
        <v>7090</v>
      </c>
      <c r="Q5085" s="185" t="s">
        <v>190</v>
      </c>
      <c r="R5085" s="181" t="s">
        <v>35</v>
      </c>
      <c r="S5085" s="181" t="s">
        <v>225</v>
      </c>
      <c r="T5085" s="186" t="s">
        <v>225</v>
      </c>
      <c r="U5085" s="187" t="s">
        <v>225</v>
      </c>
      <c r="V5085" s="188" t="str" cm="1">
        <f t="array" ref="V5085">IF(SUM(LEN(A5085:U5085))=0,"",IF(OR(OR(ISBLANK(E5085),SUM(LEN(B5085),LEN(C5085))=0),AND(NOT(D5085="Unknown"),ISBLANK(I5085)),AND(NOT(N5085="Unknown"),ISBLANK(Q5085))),"Missing Information", INDEX(Table15[Entire Service Line Classification], MATCH(SUMIFS(Table15[Unique ID],Table15[System-Owned Portion],D5085,Table15[If Material Anything Other than "Lead" in Column E,Was Material Ever Previously Lead?],F5085,Table15[Customer-Owned Portion],N5085),Table15[Unique ID],0),0)))</f>
        <v>Non-lead</v>
      </c>
      <c r="W5085" s="189"/>
    </row>
    <row r="5086" spans="1:23" s="190" customFormat="1" ht="56.25" x14ac:dyDescent="0.25">
      <c r="A5086" s="180" t="s">
        <v>225</v>
      </c>
      <c r="B5086" s="181" t="s">
        <v>8728</v>
      </c>
      <c r="C5086" s="182" t="s">
        <v>225</v>
      </c>
      <c r="D5086" s="183" t="s">
        <v>36</v>
      </c>
      <c r="E5086" s="181" t="s">
        <v>35</v>
      </c>
      <c r="F5086" s="183" t="s">
        <v>35</v>
      </c>
      <c r="G5086" s="181" t="s">
        <v>7354</v>
      </c>
      <c r="H5086" s="184" t="s">
        <v>7090</v>
      </c>
      <c r="I5086" s="185" t="s">
        <v>190</v>
      </c>
      <c r="J5086" s="181" t="s">
        <v>35</v>
      </c>
      <c r="K5086" s="181" t="s">
        <v>225</v>
      </c>
      <c r="L5086" s="186" t="s">
        <v>225</v>
      </c>
      <c r="M5086" s="187" t="s">
        <v>225</v>
      </c>
      <c r="N5086" s="183" t="s">
        <v>36</v>
      </c>
      <c r="O5086" s="181" t="s">
        <v>7354</v>
      </c>
      <c r="P5086" s="184" t="s">
        <v>7090</v>
      </c>
      <c r="Q5086" s="185" t="s">
        <v>190</v>
      </c>
      <c r="R5086" s="181" t="s">
        <v>35</v>
      </c>
      <c r="S5086" s="181" t="s">
        <v>225</v>
      </c>
      <c r="T5086" s="186" t="s">
        <v>225</v>
      </c>
      <c r="U5086" s="187" t="s">
        <v>225</v>
      </c>
      <c r="V5086" s="188" t="str" cm="1">
        <f t="array" ref="V5086">IF(SUM(LEN(A5086:U5086))=0,"",IF(OR(OR(ISBLANK(E5086),SUM(LEN(B5086),LEN(C5086))=0),AND(NOT(D5086="Unknown"),ISBLANK(I5086)),AND(NOT(N5086="Unknown"),ISBLANK(Q5086))),"Missing Information", INDEX(Table15[Entire Service Line Classification], MATCH(SUMIFS(Table15[Unique ID],Table15[System-Owned Portion],D5086,Table15[If Material Anything Other than "Lead" in Column E,Was Material Ever Previously Lead?],F5086,Table15[Customer-Owned Portion],N5086),Table15[Unique ID],0),0)))</f>
        <v>Non-lead</v>
      </c>
      <c r="W5086" s="189"/>
    </row>
    <row r="5087" spans="1:23" s="190" customFormat="1" ht="56.25" x14ac:dyDescent="0.25">
      <c r="A5087" s="180" t="s">
        <v>225</v>
      </c>
      <c r="B5087" s="181" t="s">
        <v>8729</v>
      </c>
      <c r="C5087" s="182" t="s">
        <v>225</v>
      </c>
      <c r="D5087" s="183" t="s">
        <v>36</v>
      </c>
      <c r="E5087" s="181" t="s">
        <v>35</v>
      </c>
      <c r="F5087" s="183" t="s">
        <v>35</v>
      </c>
      <c r="G5087" s="181" t="s">
        <v>7442</v>
      </c>
      <c r="H5087" s="184" t="s">
        <v>7090</v>
      </c>
      <c r="I5087" s="185" t="s">
        <v>190</v>
      </c>
      <c r="J5087" s="181" t="s">
        <v>35</v>
      </c>
      <c r="K5087" s="181" t="s">
        <v>225</v>
      </c>
      <c r="L5087" s="186" t="s">
        <v>225</v>
      </c>
      <c r="M5087" s="187" t="s">
        <v>225</v>
      </c>
      <c r="N5087" s="183" t="s">
        <v>36</v>
      </c>
      <c r="O5087" s="181" t="s">
        <v>7442</v>
      </c>
      <c r="P5087" s="184" t="s">
        <v>7090</v>
      </c>
      <c r="Q5087" s="185" t="s">
        <v>190</v>
      </c>
      <c r="R5087" s="181" t="s">
        <v>35</v>
      </c>
      <c r="S5087" s="181" t="s">
        <v>225</v>
      </c>
      <c r="T5087" s="186" t="s">
        <v>225</v>
      </c>
      <c r="U5087" s="187" t="s">
        <v>225</v>
      </c>
      <c r="V5087" s="188" t="str" cm="1">
        <f t="array" ref="V5087">IF(SUM(LEN(A5087:U5087))=0,"",IF(OR(OR(ISBLANK(E5087),SUM(LEN(B5087),LEN(C5087))=0),AND(NOT(D5087="Unknown"),ISBLANK(I5087)),AND(NOT(N5087="Unknown"),ISBLANK(Q5087))),"Missing Information", INDEX(Table15[Entire Service Line Classification], MATCH(SUMIFS(Table15[Unique ID],Table15[System-Owned Portion],D5087,Table15[If Material Anything Other than "Lead" in Column E,Was Material Ever Previously Lead?],F5087,Table15[Customer-Owned Portion],N5087),Table15[Unique ID],0),0)))</f>
        <v>Non-lead</v>
      </c>
      <c r="W5087" s="189"/>
    </row>
    <row r="5088" spans="1:23" s="190" customFormat="1" ht="56.25" x14ac:dyDescent="0.25">
      <c r="A5088" s="180" t="s">
        <v>225</v>
      </c>
      <c r="B5088" s="181" t="s">
        <v>8730</v>
      </c>
      <c r="C5088" s="182" t="s">
        <v>225</v>
      </c>
      <c r="D5088" s="183" t="s">
        <v>36</v>
      </c>
      <c r="E5088" s="181" t="s">
        <v>35</v>
      </c>
      <c r="F5088" s="183" t="s">
        <v>35</v>
      </c>
      <c r="G5088" s="181" t="s">
        <v>7442</v>
      </c>
      <c r="H5088" s="184" t="s">
        <v>7090</v>
      </c>
      <c r="I5088" s="185" t="s">
        <v>190</v>
      </c>
      <c r="J5088" s="181" t="s">
        <v>35</v>
      </c>
      <c r="K5088" s="181" t="s">
        <v>225</v>
      </c>
      <c r="L5088" s="186" t="s">
        <v>225</v>
      </c>
      <c r="M5088" s="187" t="s">
        <v>225</v>
      </c>
      <c r="N5088" s="183" t="s">
        <v>36</v>
      </c>
      <c r="O5088" s="181" t="s">
        <v>7442</v>
      </c>
      <c r="P5088" s="184" t="s">
        <v>7090</v>
      </c>
      <c r="Q5088" s="185" t="s">
        <v>190</v>
      </c>
      <c r="R5088" s="181" t="s">
        <v>35</v>
      </c>
      <c r="S5088" s="181" t="s">
        <v>225</v>
      </c>
      <c r="T5088" s="186" t="s">
        <v>225</v>
      </c>
      <c r="U5088" s="187" t="s">
        <v>225</v>
      </c>
      <c r="V5088" s="188" t="str" cm="1">
        <f t="array" ref="V5088">IF(SUM(LEN(A5088:U5088))=0,"",IF(OR(OR(ISBLANK(E5088),SUM(LEN(B5088),LEN(C5088))=0),AND(NOT(D5088="Unknown"),ISBLANK(I5088)),AND(NOT(N5088="Unknown"),ISBLANK(Q5088))),"Missing Information", INDEX(Table15[Entire Service Line Classification], MATCH(SUMIFS(Table15[Unique ID],Table15[System-Owned Portion],D5088,Table15[If Material Anything Other than "Lead" in Column E,Was Material Ever Previously Lead?],F5088,Table15[Customer-Owned Portion],N5088),Table15[Unique ID],0),0)))</f>
        <v>Non-lead</v>
      </c>
      <c r="W5088" s="189"/>
    </row>
    <row r="5089" spans="1:23" s="190" customFormat="1" ht="56.25" x14ac:dyDescent="0.25">
      <c r="A5089" s="180" t="s">
        <v>225</v>
      </c>
      <c r="B5089" s="181" t="s">
        <v>8731</v>
      </c>
      <c r="C5089" s="182" t="s">
        <v>225</v>
      </c>
      <c r="D5089" s="183" t="s">
        <v>36</v>
      </c>
      <c r="E5089" s="181" t="s">
        <v>35</v>
      </c>
      <c r="F5089" s="183" t="s">
        <v>35</v>
      </c>
      <c r="G5089" s="181" t="s">
        <v>7442</v>
      </c>
      <c r="H5089" s="184" t="s">
        <v>7090</v>
      </c>
      <c r="I5089" s="185" t="s">
        <v>190</v>
      </c>
      <c r="J5089" s="181" t="s">
        <v>35</v>
      </c>
      <c r="K5089" s="181" t="s">
        <v>225</v>
      </c>
      <c r="L5089" s="186" t="s">
        <v>225</v>
      </c>
      <c r="M5089" s="187" t="s">
        <v>225</v>
      </c>
      <c r="N5089" s="183" t="s">
        <v>36</v>
      </c>
      <c r="O5089" s="181" t="s">
        <v>7442</v>
      </c>
      <c r="P5089" s="184" t="s">
        <v>7090</v>
      </c>
      <c r="Q5089" s="185" t="s">
        <v>190</v>
      </c>
      <c r="R5089" s="181" t="s">
        <v>35</v>
      </c>
      <c r="S5089" s="181" t="s">
        <v>225</v>
      </c>
      <c r="T5089" s="186" t="s">
        <v>225</v>
      </c>
      <c r="U5089" s="187" t="s">
        <v>225</v>
      </c>
      <c r="V5089" s="188" t="str" cm="1">
        <f t="array" ref="V5089">IF(SUM(LEN(A5089:U5089))=0,"",IF(OR(OR(ISBLANK(E5089),SUM(LEN(B5089),LEN(C5089))=0),AND(NOT(D5089="Unknown"),ISBLANK(I5089)),AND(NOT(N5089="Unknown"),ISBLANK(Q5089))),"Missing Information", INDEX(Table15[Entire Service Line Classification], MATCH(SUMIFS(Table15[Unique ID],Table15[System-Owned Portion],D5089,Table15[If Material Anything Other than "Lead" in Column E,Was Material Ever Previously Lead?],F5089,Table15[Customer-Owned Portion],N5089),Table15[Unique ID],0),0)))</f>
        <v>Non-lead</v>
      </c>
      <c r="W5089" s="189"/>
    </row>
    <row r="5090" spans="1:23" s="190" customFormat="1" ht="56.25" x14ac:dyDescent="0.25">
      <c r="A5090" s="180" t="s">
        <v>225</v>
      </c>
      <c r="B5090" s="181" t="s">
        <v>8732</v>
      </c>
      <c r="C5090" s="182" t="s">
        <v>225</v>
      </c>
      <c r="D5090" s="183" t="s">
        <v>36</v>
      </c>
      <c r="E5090" s="181" t="s">
        <v>35</v>
      </c>
      <c r="F5090" s="183" t="s">
        <v>35</v>
      </c>
      <c r="G5090" s="181" t="s">
        <v>7354</v>
      </c>
      <c r="H5090" s="184" t="s">
        <v>7090</v>
      </c>
      <c r="I5090" s="185" t="s">
        <v>190</v>
      </c>
      <c r="J5090" s="181" t="s">
        <v>35</v>
      </c>
      <c r="K5090" s="181" t="s">
        <v>225</v>
      </c>
      <c r="L5090" s="186" t="s">
        <v>225</v>
      </c>
      <c r="M5090" s="187" t="s">
        <v>225</v>
      </c>
      <c r="N5090" s="183" t="s">
        <v>36</v>
      </c>
      <c r="O5090" s="181" t="s">
        <v>7354</v>
      </c>
      <c r="P5090" s="184" t="s">
        <v>7090</v>
      </c>
      <c r="Q5090" s="185" t="s">
        <v>190</v>
      </c>
      <c r="R5090" s="181" t="s">
        <v>35</v>
      </c>
      <c r="S5090" s="181" t="s">
        <v>225</v>
      </c>
      <c r="T5090" s="186" t="s">
        <v>225</v>
      </c>
      <c r="U5090" s="187" t="s">
        <v>225</v>
      </c>
      <c r="V5090" s="188" t="str" cm="1">
        <f t="array" ref="V5090">IF(SUM(LEN(A5090:U5090))=0,"",IF(OR(OR(ISBLANK(E5090),SUM(LEN(B5090),LEN(C5090))=0),AND(NOT(D5090="Unknown"),ISBLANK(I5090)),AND(NOT(N5090="Unknown"),ISBLANK(Q5090))),"Missing Information", INDEX(Table15[Entire Service Line Classification], MATCH(SUMIFS(Table15[Unique ID],Table15[System-Owned Portion],D5090,Table15[If Material Anything Other than "Lead" in Column E,Was Material Ever Previously Lead?],F5090,Table15[Customer-Owned Portion],N5090),Table15[Unique ID],0),0)))</f>
        <v>Non-lead</v>
      </c>
      <c r="W5090" s="189"/>
    </row>
    <row r="5091" spans="1:23" s="190" customFormat="1" ht="56.25" x14ac:dyDescent="0.25">
      <c r="A5091" s="180" t="s">
        <v>225</v>
      </c>
      <c r="B5091" s="181" t="s">
        <v>8733</v>
      </c>
      <c r="C5091" s="182" t="s">
        <v>225</v>
      </c>
      <c r="D5091" s="183" t="s">
        <v>36</v>
      </c>
      <c r="E5091" s="181" t="s">
        <v>35</v>
      </c>
      <c r="F5091" s="183" t="s">
        <v>35</v>
      </c>
      <c r="G5091" s="181" t="s">
        <v>7442</v>
      </c>
      <c r="H5091" s="184" t="s">
        <v>7090</v>
      </c>
      <c r="I5091" s="185" t="s">
        <v>190</v>
      </c>
      <c r="J5091" s="181" t="s">
        <v>35</v>
      </c>
      <c r="K5091" s="181" t="s">
        <v>225</v>
      </c>
      <c r="L5091" s="186" t="s">
        <v>225</v>
      </c>
      <c r="M5091" s="187" t="s">
        <v>225</v>
      </c>
      <c r="N5091" s="183" t="s">
        <v>36</v>
      </c>
      <c r="O5091" s="181" t="s">
        <v>7442</v>
      </c>
      <c r="P5091" s="184" t="s">
        <v>7090</v>
      </c>
      <c r="Q5091" s="185" t="s">
        <v>190</v>
      </c>
      <c r="R5091" s="181" t="s">
        <v>35</v>
      </c>
      <c r="S5091" s="181" t="s">
        <v>225</v>
      </c>
      <c r="T5091" s="186" t="s">
        <v>225</v>
      </c>
      <c r="U5091" s="187" t="s">
        <v>225</v>
      </c>
      <c r="V5091" s="188" t="str" cm="1">
        <f t="array" ref="V5091">IF(SUM(LEN(A5091:U5091))=0,"",IF(OR(OR(ISBLANK(E5091),SUM(LEN(B5091),LEN(C5091))=0),AND(NOT(D5091="Unknown"),ISBLANK(I5091)),AND(NOT(N5091="Unknown"),ISBLANK(Q5091))),"Missing Information", INDEX(Table15[Entire Service Line Classification], MATCH(SUMIFS(Table15[Unique ID],Table15[System-Owned Portion],D5091,Table15[If Material Anything Other than "Lead" in Column E,Was Material Ever Previously Lead?],F5091,Table15[Customer-Owned Portion],N5091),Table15[Unique ID],0),0)))</f>
        <v>Non-lead</v>
      </c>
      <c r="W5091" s="189"/>
    </row>
    <row r="5092" spans="1:23" s="190" customFormat="1" ht="56.25" x14ac:dyDescent="0.25">
      <c r="A5092" s="180" t="s">
        <v>225</v>
      </c>
      <c r="B5092" s="181" t="s">
        <v>8734</v>
      </c>
      <c r="C5092" s="182" t="s">
        <v>225</v>
      </c>
      <c r="D5092" s="183" t="s">
        <v>36</v>
      </c>
      <c r="E5092" s="181" t="s">
        <v>35</v>
      </c>
      <c r="F5092" s="183" t="s">
        <v>35</v>
      </c>
      <c r="G5092" s="181" t="s">
        <v>7442</v>
      </c>
      <c r="H5092" s="184" t="s">
        <v>7090</v>
      </c>
      <c r="I5092" s="185" t="s">
        <v>190</v>
      </c>
      <c r="J5092" s="181" t="s">
        <v>35</v>
      </c>
      <c r="K5092" s="181" t="s">
        <v>225</v>
      </c>
      <c r="L5092" s="186" t="s">
        <v>225</v>
      </c>
      <c r="M5092" s="187" t="s">
        <v>225</v>
      </c>
      <c r="N5092" s="183" t="s">
        <v>36</v>
      </c>
      <c r="O5092" s="181" t="s">
        <v>7442</v>
      </c>
      <c r="P5092" s="184" t="s">
        <v>7090</v>
      </c>
      <c r="Q5092" s="185" t="s">
        <v>190</v>
      </c>
      <c r="R5092" s="181" t="s">
        <v>35</v>
      </c>
      <c r="S5092" s="181" t="s">
        <v>225</v>
      </c>
      <c r="T5092" s="186" t="s">
        <v>225</v>
      </c>
      <c r="U5092" s="187" t="s">
        <v>225</v>
      </c>
      <c r="V5092" s="188" t="str" cm="1">
        <f t="array" ref="V5092">IF(SUM(LEN(A5092:U5092))=0,"",IF(OR(OR(ISBLANK(E5092),SUM(LEN(B5092),LEN(C5092))=0),AND(NOT(D5092="Unknown"),ISBLANK(I5092)),AND(NOT(N5092="Unknown"),ISBLANK(Q5092))),"Missing Information", INDEX(Table15[Entire Service Line Classification], MATCH(SUMIFS(Table15[Unique ID],Table15[System-Owned Portion],D5092,Table15[If Material Anything Other than "Lead" in Column E,Was Material Ever Previously Lead?],F5092,Table15[Customer-Owned Portion],N5092),Table15[Unique ID],0),0)))</f>
        <v>Non-lead</v>
      </c>
      <c r="W5092" s="189"/>
    </row>
    <row r="5093" spans="1:23" s="190" customFormat="1" ht="56.25" x14ac:dyDescent="0.25">
      <c r="A5093" s="180" t="s">
        <v>225</v>
      </c>
      <c r="B5093" s="181" t="s">
        <v>8735</v>
      </c>
      <c r="C5093" s="182" t="s">
        <v>225</v>
      </c>
      <c r="D5093" s="183" t="s">
        <v>36</v>
      </c>
      <c r="E5093" s="181" t="s">
        <v>35</v>
      </c>
      <c r="F5093" s="183" t="s">
        <v>35</v>
      </c>
      <c r="G5093" s="181" t="s">
        <v>7347</v>
      </c>
      <c r="H5093" s="184" t="s">
        <v>7090</v>
      </c>
      <c r="I5093" s="185" t="s">
        <v>190</v>
      </c>
      <c r="J5093" s="181" t="s">
        <v>35</v>
      </c>
      <c r="K5093" s="181" t="s">
        <v>225</v>
      </c>
      <c r="L5093" s="186" t="s">
        <v>225</v>
      </c>
      <c r="M5093" s="187" t="s">
        <v>225</v>
      </c>
      <c r="N5093" s="183" t="s">
        <v>36</v>
      </c>
      <c r="O5093" s="181" t="s">
        <v>7347</v>
      </c>
      <c r="P5093" s="184" t="s">
        <v>7090</v>
      </c>
      <c r="Q5093" s="185" t="s">
        <v>190</v>
      </c>
      <c r="R5093" s="181" t="s">
        <v>35</v>
      </c>
      <c r="S5093" s="181" t="s">
        <v>225</v>
      </c>
      <c r="T5093" s="186" t="s">
        <v>225</v>
      </c>
      <c r="U5093" s="187" t="s">
        <v>225</v>
      </c>
      <c r="V5093" s="188" t="str" cm="1">
        <f t="array" ref="V5093">IF(SUM(LEN(A5093:U5093))=0,"",IF(OR(OR(ISBLANK(E5093),SUM(LEN(B5093),LEN(C5093))=0),AND(NOT(D5093="Unknown"),ISBLANK(I5093)),AND(NOT(N5093="Unknown"),ISBLANK(Q5093))),"Missing Information", INDEX(Table15[Entire Service Line Classification], MATCH(SUMIFS(Table15[Unique ID],Table15[System-Owned Portion],D5093,Table15[If Material Anything Other than "Lead" in Column E,Was Material Ever Previously Lead?],F5093,Table15[Customer-Owned Portion],N5093),Table15[Unique ID],0),0)))</f>
        <v>Non-lead</v>
      </c>
      <c r="W5093" s="189"/>
    </row>
    <row r="5094" spans="1:23" s="190" customFormat="1" ht="56.25" x14ac:dyDescent="0.25">
      <c r="A5094" s="180" t="s">
        <v>225</v>
      </c>
      <c r="B5094" s="181" t="s">
        <v>8736</v>
      </c>
      <c r="C5094" s="182" t="s">
        <v>225</v>
      </c>
      <c r="D5094" s="183" t="s">
        <v>36</v>
      </c>
      <c r="E5094" s="181" t="s">
        <v>35</v>
      </c>
      <c r="F5094" s="183" t="s">
        <v>35</v>
      </c>
      <c r="G5094" s="181" t="s">
        <v>7354</v>
      </c>
      <c r="H5094" s="184" t="s">
        <v>7090</v>
      </c>
      <c r="I5094" s="185" t="s">
        <v>190</v>
      </c>
      <c r="J5094" s="181" t="s">
        <v>35</v>
      </c>
      <c r="K5094" s="181" t="s">
        <v>225</v>
      </c>
      <c r="L5094" s="186" t="s">
        <v>225</v>
      </c>
      <c r="M5094" s="187" t="s">
        <v>225</v>
      </c>
      <c r="N5094" s="183" t="s">
        <v>36</v>
      </c>
      <c r="O5094" s="181" t="s">
        <v>7354</v>
      </c>
      <c r="P5094" s="184" t="s">
        <v>7090</v>
      </c>
      <c r="Q5094" s="185" t="s">
        <v>190</v>
      </c>
      <c r="R5094" s="181" t="s">
        <v>35</v>
      </c>
      <c r="S5094" s="181" t="s">
        <v>225</v>
      </c>
      <c r="T5094" s="186" t="s">
        <v>225</v>
      </c>
      <c r="U5094" s="187" t="s">
        <v>225</v>
      </c>
      <c r="V5094" s="188" t="str" cm="1">
        <f t="array" ref="V5094">IF(SUM(LEN(A5094:U5094))=0,"",IF(OR(OR(ISBLANK(E5094),SUM(LEN(B5094),LEN(C5094))=0),AND(NOT(D5094="Unknown"),ISBLANK(I5094)),AND(NOT(N5094="Unknown"),ISBLANK(Q5094))),"Missing Information", INDEX(Table15[Entire Service Line Classification], MATCH(SUMIFS(Table15[Unique ID],Table15[System-Owned Portion],D5094,Table15[If Material Anything Other than "Lead" in Column E,Was Material Ever Previously Lead?],F5094,Table15[Customer-Owned Portion],N5094),Table15[Unique ID],0),0)))</f>
        <v>Non-lead</v>
      </c>
      <c r="W5094" s="189"/>
    </row>
    <row r="5095" spans="1:23" s="190" customFormat="1" ht="56.25" x14ac:dyDescent="0.25">
      <c r="A5095" s="180" t="s">
        <v>225</v>
      </c>
      <c r="B5095" s="181" t="s">
        <v>8737</v>
      </c>
      <c r="C5095" s="182" t="s">
        <v>225</v>
      </c>
      <c r="D5095" s="183" t="s">
        <v>36</v>
      </c>
      <c r="E5095" s="181" t="s">
        <v>35</v>
      </c>
      <c r="F5095" s="183" t="s">
        <v>35</v>
      </c>
      <c r="G5095" s="181" t="s">
        <v>7442</v>
      </c>
      <c r="H5095" s="184" t="s">
        <v>7090</v>
      </c>
      <c r="I5095" s="185" t="s">
        <v>190</v>
      </c>
      <c r="J5095" s="181" t="s">
        <v>35</v>
      </c>
      <c r="K5095" s="181" t="s">
        <v>225</v>
      </c>
      <c r="L5095" s="186" t="s">
        <v>225</v>
      </c>
      <c r="M5095" s="187" t="s">
        <v>225</v>
      </c>
      <c r="N5095" s="183" t="s">
        <v>36</v>
      </c>
      <c r="O5095" s="181" t="s">
        <v>7442</v>
      </c>
      <c r="P5095" s="184" t="s">
        <v>7090</v>
      </c>
      <c r="Q5095" s="185" t="s">
        <v>190</v>
      </c>
      <c r="R5095" s="181" t="s">
        <v>35</v>
      </c>
      <c r="S5095" s="181" t="s">
        <v>225</v>
      </c>
      <c r="T5095" s="186" t="s">
        <v>225</v>
      </c>
      <c r="U5095" s="187" t="s">
        <v>225</v>
      </c>
      <c r="V5095" s="188" t="str" cm="1">
        <f t="array" ref="V5095">IF(SUM(LEN(A5095:U5095))=0,"",IF(OR(OR(ISBLANK(E5095),SUM(LEN(B5095),LEN(C5095))=0),AND(NOT(D5095="Unknown"),ISBLANK(I5095)),AND(NOT(N5095="Unknown"),ISBLANK(Q5095))),"Missing Information", INDEX(Table15[Entire Service Line Classification], MATCH(SUMIFS(Table15[Unique ID],Table15[System-Owned Portion],D5095,Table15[If Material Anything Other than "Lead" in Column E,Was Material Ever Previously Lead?],F5095,Table15[Customer-Owned Portion],N5095),Table15[Unique ID],0),0)))</f>
        <v>Non-lead</v>
      </c>
      <c r="W5095" s="189"/>
    </row>
    <row r="5096" spans="1:23" s="190" customFormat="1" ht="56.25" x14ac:dyDescent="0.25">
      <c r="A5096" s="180" t="s">
        <v>225</v>
      </c>
      <c r="B5096" s="181" t="s">
        <v>8738</v>
      </c>
      <c r="C5096" s="182" t="s">
        <v>225</v>
      </c>
      <c r="D5096" s="183" t="s">
        <v>36</v>
      </c>
      <c r="E5096" s="181" t="s">
        <v>35</v>
      </c>
      <c r="F5096" s="183" t="s">
        <v>35</v>
      </c>
      <c r="G5096" s="181" t="s">
        <v>7354</v>
      </c>
      <c r="H5096" s="184" t="s">
        <v>7090</v>
      </c>
      <c r="I5096" s="185" t="s">
        <v>190</v>
      </c>
      <c r="J5096" s="181" t="s">
        <v>35</v>
      </c>
      <c r="K5096" s="181" t="s">
        <v>225</v>
      </c>
      <c r="L5096" s="186" t="s">
        <v>225</v>
      </c>
      <c r="M5096" s="187" t="s">
        <v>225</v>
      </c>
      <c r="N5096" s="183" t="s">
        <v>36</v>
      </c>
      <c r="O5096" s="181" t="s">
        <v>7354</v>
      </c>
      <c r="P5096" s="184" t="s">
        <v>7090</v>
      </c>
      <c r="Q5096" s="185" t="s">
        <v>190</v>
      </c>
      <c r="R5096" s="181" t="s">
        <v>35</v>
      </c>
      <c r="S5096" s="181" t="s">
        <v>225</v>
      </c>
      <c r="T5096" s="186" t="s">
        <v>225</v>
      </c>
      <c r="U5096" s="187" t="s">
        <v>225</v>
      </c>
      <c r="V5096" s="188" t="str" cm="1">
        <f t="array" ref="V5096">IF(SUM(LEN(A5096:U5096))=0,"",IF(OR(OR(ISBLANK(E5096),SUM(LEN(B5096),LEN(C5096))=0),AND(NOT(D5096="Unknown"),ISBLANK(I5096)),AND(NOT(N5096="Unknown"),ISBLANK(Q5096))),"Missing Information", INDEX(Table15[Entire Service Line Classification], MATCH(SUMIFS(Table15[Unique ID],Table15[System-Owned Portion],D5096,Table15[If Material Anything Other than "Lead" in Column E,Was Material Ever Previously Lead?],F5096,Table15[Customer-Owned Portion],N5096),Table15[Unique ID],0),0)))</f>
        <v>Non-lead</v>
      </c>
      <c r="W5096" s="189"/>
    </row>
    <row r="5097" spans="1:23" s="190" customFormat="1" ht="56.25" x14ac:dyDescent="0.25">
      <c r="A5097" s="180" t="s">
        <v>225</v>
      </c>
      <c r="B5097" s="181" t="s">
        <v>8739</v>
      </c>
      <c r="C5097" s="182" t="s">
        <v>225</v>
      </c>
      <c r="D5097" s="183" t="s">
        <v>36</v>
      </c>
      <c r="E5097" s="181" t="s">
        <v>35</v>
      </c>
      <c r="F5097" s="183" t="s">
        <v>35</v>
      </c>
      <c r="G5097" s="181" t="s">
        <v>7442</v>
      </c>
      <c r="H5097" s="184" t="s">
        <v>7090</v>
      </c>
      <c r="I5097" s="185" t="s">
        <v>190</v>
      </c>
      <c r="J5097" s="181" t="s">
        <v>35</v>
      </c>
      <c r="K5097" s="181" t="s">
        <v>225</v>
      </c>
      <c r="L5097" s="186" t="s">
        <v>225</v>
      </c>
      <c r="M5097" s="187" t="s">
        <v>225</v>
      </c>
      <c r="N5097" s="183" t="s">
        <v>36</v>
      </c>
      <c r="O5097" s="181" t="s">
        <v>7442</v>
      </c>
      <c r="P5097" s="184" t="s">
        <v>7090</v>
      </c>
      <c r="Q5097" s="185" t="s">
        <v>190</v>
      </c>
      <c r="R5097" s="181" t="s">
        <v>35</v>
      </c>
      <c r="S5097" s="181" t="s">
        <v>225</v>
      </c>
      <c r="T5097" s="186" t="s">
        <v>225</v>
      </c>
      <c r="U5097" s="187" t="s">
        <v>225</v>
      </c>
      <c r="V5097" s="188" t="str" cm="1">
        <f t="array" ref="V5097">IF(SUM(LEN(A5097:U5097))=0,"",IF(OR(OR(ISBLANK(E5097),SUM(LEN(B5097),LEN(C5097))=0),AND(NOT(D5097="Unknown"),ISBLANK(I5097)),AND(NOT(N5097="Unknown"),ISBLANK(Q5097))),"Missing Information", INDEX(Table15[Entire Service Line Classification], MATCH(SUMIFS(Table15[Unique ID],Table15[System-Owned Portion],D5097,Table15[If Material Anything Other than "Lead" in Column E,Was Material Ever Previously Lead?],F5097,Table15[Customer-Owned Portion],N5097),Table15[Unique ID],0),0)))</f>
        <v>Non-lead</v>
      </c>
      <c r="W5097" s="189"/>
    </row>
    <row r="5098" spans="1:23" s="190" customFormat="1" ht="56.25" x14ac:dyDescent="0.25">
      <c r="A5098" s="180" t="s">
        <v>225</v>
      </c>
      <c r="B5098" s="181" t="s">
        <v>8740</v>
      </c>
      <c r="C5098" s="182" t="s">
        <v>225</v>
      </c>
      <c r="D5098" s="183" t="s">
        <v>36</v>
      </c>
      <c r="E5098" s="181" t="s">
        <v>35</v>
      </c>
      <c r="F5098" s="183" t="s">
        <v>35</v>
      </c>
      <c r="G5098" s="181" t="s">
        <v>7442</v>
      </c>
      <c r="H5098" s="184" t="s">
        <v>7090</v>
      </c>
      <c r="I5098" s="185" t="s">
        <v>190</v>
      </c>
      <c r="J5098" s="181" t="s">
        <v>35</v>
      </c>
      <c r="K5098" s="181" t="s">
        <v>225</v>
      </c>
      <c r="L5098" s="186" t="s">
        <v>225</v>
      </c>
      <c r="M5098" s="187" t="s">
        <v>225</v>
      </c>
      <c r="N5098" s="183" t="s">
        <v>36</v>
      </c>
      <c r="O5098" s="181" t="s">
        <v>7442</v>
      </c>
      <c r="P5098" s="184" t="s">
        <v>7090</v>
      </c>
      <c r="Q5098" s="185" t="s">
        <v>190</v>
      </c>
      <c r="R5098" s="181" t="s">
        <v>35</v>
      </c>
      <c r="S5098" s="181" t="s">
        <v>225</v>
      </c>
      <c r="T5098" s="186" t="s">
        <v>225</v>
      </c>
      <c r="U5098" s="187" t="s">
        <v>225</v>
      </c>
      <c r="V5098" s="188" t="str" cm="1">
        <f t="array" ref="V5098">IF(SUM(LEN(A5098:U5098))=0,"",IF(OR(OR(ISBLANK(E5098),SUM(LEN(B5098),LEN(C5098))=0),AND(NOT(D5098="Unknown"),ISBLANK(I5098)),AND(NOT(N5098="Unknown"),ISBLANK(Q5098))),"Missing Information", INDEX(Table15[Entire Service Line Classification], MATCH(SUMIFS(Table15[Unique ID],Table15[System-Owned Portion],D5098,Table15[If Material Anything Other than "Lead" in Column E,Was Material Ever Previously Lead?],F5098,Table15[Customer-Owned Portion],N5098),Table15[Unique ID],0),0)))</f>
        <v>Non-lead</v>
      </c>
      <c r="W5098" s="189"/>
    </row>
    <row r="5099" spans="1:23" s="190" customFormat="1" ht="56.25" x14ac:dyDescent="0.25">
      <c r="A5099" s="180" t="s">
        <v>225</v>
      </c>
      <c r="B5099" s="181" t="s">
        <v>8741</v>
      </c>
      <c r="C5099" s="182" t="s">
        <v>225</v>
      </c>
      <c r="D5099" s="183" t="s">
        <v>36</v>
      </c>
      <c r="E5099" s="181" t="s">
        <v>35</v>
      </c>
      <c r="F5099" s="183" t="s">
        <v>35</v>
      </c>
      <c r="G5099" s="181" t="s">
        <v>7442</v>
      </c>
      <c r="H5099" s="184" t="s">
        <v>7090</v>
      </c>
      <c r="I5099" s="185" t="s">
        <v>190</v>
      </c>
      <c r="J5099" s="181" t="s">
        <v>35</v>
      </c>
      <c r="K5099" s="181" t="s">
        <v>225</v>
      </c>
      <c r="L5099" s="186" t="s">
        <v>225</v>
      </c>
      <c r="M5099" s="187" t="s">
        <v>225</v>
      </c>
      <c r="N5099" s="183" t="s">
        <v>36</v>
      </c>
      <c r="O5099" s="181" t="s">
        <v>7442</v>
      </c>
      <c r="P5099" s="184" t="s">
        <v>7090</v>
      </c>
      <c r="Q5099" s="185" t="s">
        <v>190</v>
      </c>
      <c r="R5099" s="181" t="s">
        <v>35</v>
      </c>
      <c r="S5099" s="181" t="s">
        <v>225</v>
      </c>
      <c r="T5099" s="186" t="s">
        <v>225</v>
      </c>
      <c r="U5099" s="187" t="s">
        <v>225</v>
      </c>
      <c r="V5099" s="188" t="str" cm="1">
        <f t="array" ref="V5099">IF(SUM(LEN(A5099:U5099))=0,"",IF(OR(OR(ISBLANK(E5099),SUM(LEN(B5099),LEN(C5099))=0),AND(NOT(D5099="Unknown"),ISBLANK(I5099)),AND(NOT(N5099="Unknown"),ISBLANK(Q5099))),"Missing Information", INDEX(Table15[Entire Service Line Classification], MATCH(SUMIFS(Table15[Unique ID],Table15[System-Owned Portion],D5099,Table15[If Material Anything Other than "Lead" in Column E,Was Material Ever Previously Lead?],F5099,Table15[Customer-Owned Portion],N5099),Table15[Unique ID],0),0)))</f>
        <v>Non-lead</v>
      </c>
      <c r="W5099" s="189"/>
    </row>
    <row r="5100" spans="1:23" s="190" customFormat="1" ht="56.25" x14ac:dyDescent="0.25">
      <c r="A5100" s="180" t="s">
        <v>225</v>
      </c>
      <c r="B5100" s="181" t="s">
        <v>8742</v>
      </c>
      <c r="C5100" s="182" t="s">
        <v>225</v>
      </c>
      <c r="D5100" s="183" t="s">
        <v>36</v>
      </c>
      <c r="E5100" s="181" t="s">
        <v>35</v>
      </c>
      <c r="F5100" s="183" t="s">
        <v>35</v>
      </c>
      <c r="G5100" s="181" t="s">
        <v>7437</v>
      </c>
      <c r="H5100" s="184" t="s">
        <v>7090</v>
      </c>
      <c r="I5100" s="185" t="s">
        <v>190</v>
      </c>
      <c r="J5100" s="181" t="s">
        <v>35</v>
      </c>
      <c r="K5100" s="181" t="s">
        <v>225</v>
      </c>
      <c r="L5100" s="186" t="s">
        <v>225</v>
      </c>
      <c r="M5100" s="187" t="s">
        <v>225</v>
      </c>
      <c r="N5100" s="183" t="s">
        <v>36</v>
      </c>
      <c r="O5100" s="181" t="s">
        <v>7437</v>
      </c>
      <c r="P5100" s="184" t="s">
        <v>7090</v>
      </c>
      <c r="Q5100" s="185" t="s">
        <v>190</v>
      </c>
      <c r="R5100" s="181" t="s">
        <v>35</v>
      </c>
      <c r="S5100" s="181" t="s">
        <v>225</v>
      </c>
      <c r="T5100" s="186" t="s">
        <v>225</v>
      </c>
      <c r="U5100" s="187" t="s">
        <v>225</v>
      </c>
      <c r="V5100" s="188" t="str" cm="1">
        <f t="array" ref="V5100">IF(SUM(LEN(A5100:U5100))=0,"",IF(OR(OR(ISBLANK(E5100),SUM(LEN(B5100),LEN(C5100))=0),AND(NOT(D5100="Unknown"),ISBLANK(I5100)),AND(NOT(N5100="Unknown"),ISBLANK(Q5100))),"Missing Information", INDEX(Table15[Entire Service Line Classification], MATCH(SUMIFS(Table15[Unique ID],Table15[System-Owned Portion],D5100,Table15[If Material Anything Other than "Lead" in Column E,Was Material Ever Previously Lead?],F5100,Table15[Customer-Owned Portion],N5100),Table15[Unique ID],0),0)))</f>
        <v>Non-lead</v>
      </c>
      <c r="W5100" s="189"/>
    </row>
    <row r="5101" spans="1:23" s="190" customFormat="1" ht="56.25" x14ac:dyDescent="0.25">
      <c r="A5101" s="180" t="s">
        <v>225</v>
      </c>
      <c r="B5101" s="181" t="s">
        <v>8743</v>
      </c>
      <c r="C5101" s="182" t="s">
        <v>225</v>
      </c>
      <c r="D5101" s="183" t="s">
        <v>36</v>
      </c>
      <c r="E5101" s="181" t="s">
        <v>35</v>
      </c>
      <c r="F5101" s="183" t="s">
        <v>35</v>
      </c>
      <c r="G5101" s="181" t="s">
        <v>7437</v>
      </c>
      <c r="H5101" s="184" t="s">
        <v>7090</v>
      </c>
      <c r="I5101" s="185" t="s">
        <v>190</v>
      </c>
      <c r="J5101" s="181" t="s">
        <v>35</v>
      </c>
      <c r="K5101" s="181" t="s">
        <v>225</v>
      </c>
      <c r="L5101" s="186" t="s">
        <v>225</v>
      </c>
      <c r="M5101" s="187" t="s">
        <v>225</v>
      </c>
      <c r="N5101" s="183" t="s">
        <v>36</v>
      </c>
      <c r="O5101" s="181" t="s">
        <v>7437</v>
      </c>
      <c r="P5101" s="184" t="s">
        <v>7090</v>
      </c>
      <c r="Q5101" s="185" t="s">
        <v>190</v>
      </c>
      <c r="R5101" s="181" t="s">
        <v>35</v>
      </c>
      <c r="S5101" s="181" t="s">
        <v>225</v>
      </c>
      <c r="T5101" s="186" t="s">
        <v>225</v>
      </c>
      <c r="U5101" s="187" t="s">
        <v>225</v>
      </c>
      <c r="V5101" s="188" t="str" cm="1">
        <f t="array" ref="V5101">IF(SUM(LEN(A5101:U5101))=0,"",IF(OR(OR(ISBLANK(E5101),SUM(LEN(B5101),LEN(C5101))=0),AND(NOT(D5101="Unknown"),ISBLANK(I5101)),AND(NOT(N5101="Unknown"),ISBLANK(Q5101))),"Missing Information", INDEX(Table15[Entire Service Line Classification], MATCH(SUMIFS(Table15[Unique ID],Table15[System-Owned Portion],D5101,Table15[If Material Anything Other than "Lead" in Column E,Was Material Ever Previously Lead?],F5101,Table15[Customer-Owned Portion],N5101),Table15[Unique ID],0),0)))</f>
        <v>Non-lead</v>
      </c>
      <c r="W5101" s="189"/>
    </row>
    <row r="5102" spans="1:23" s="190" customFormat="1" ht="56.25" x14ac:dyDescent="0.25">
      <c r="A5102" s="180" t="s">
        <v>225</v>
      </c>
      <c r="B5102" s="181" t="s">
        <v>8744</v>
      </c>
      <c r="C5102" s="182" t="s">
        <v>225</v>
      </c>
      <c r="D5102" s="183" t="s">
        <v>36</v>
      </c>
      <c r="E5102" s="181" t="s">
        <v>35</v>
      </c>
      <c r="F5102" s="183" t="s">
        <v>35</v>
      </c>
      <c r="G5102" s="181" t="s">
        <v>7442</v>
      </c>
      <c r="H5102" s="184" t="s">
        <v>7090</v>
      </c>
      <c r="I5102" s="185" t="s">
        <v>190</v>
      </c>
      <c r="J5102" s="181" t="s">
        <v>35</v>
      </c>
      <c r="K5102" s="181" t="s">
        <v>225</v>
      </c>
      <c r="L5102" s="186" t="s">
        <v>225</v>
      </c>
      <c r="M5102" s="187" t="s">
        <v>225</v>
      </c>
      <c r="N5102" s="183" t="s">
        <v>36</v>
      </c>
      <c r="O5102" s="181" t="s">
        <v>7442</v>
      </c>
      <c r="P5102" s="184" t="s">
        <v>7090</v>
      </c>
      <c r="Q5102" s="185" t="s">
        <v>190</v>
      </c>
      <c r="R5102" s="181" t="s">
        <v>35</v>
      </c>
      <c r="S5102" s="181" t="s">
        <v>225</v>
      </c>
      <c r="T5102" s="186" t="s">
        <v>225</v>
      </c>
      <c r="U5102" s="187" t="s">
        <v>225</v>
      </c>
      <c r="V5102" s="188" t="str" cm="1">
        <f t="array" ref="V5102">IF(SUM(LEN(A5102:U5102))=0,"",IF(OR(OR(ISBLANK(E5102),SUM(LEN(B5102),LEN(C5102))=0),AND(NOT(D5102="Unknown"),ISBLANK(I5102)),AND(NOT(N5102="Unknown"),ISBLANK(Q5102))),"Missing Information", INDEX(Table15[Entire Service Line Classification], MATCH(SUMIFS(Table15[Unique ID],Table15[System-Owned Portion],D5102,Table15[If Material Anything Other than "Lead" in Column E,Was Material Ever Previously Lead?],F5102,Table15[Customer-Owned Portion],N5102),Table15[Unique ID],0),0)))</f>
        <v>Non-lead</v>
      </c>
      <c r="W5102" s="189"/>
    </row>
    <row r="5103" spans="1:23" s="190" customFormat="1" ht="56.25" x14ac:dyDescent="0.25">
      <c r="A5103" s="180" t="s">
        <v>225</v>
      </c>
      <c r="B5103" s="181" t="s">
        <v>8745</v>
      </c>
      <c r="C5103" s="182" t="s">
        <v>225</v>
      </c>
      <c r="D5103" s="183" t="s">
        <v>36</v>
      </c>
      <c r="E5103" s="181" t="s">
        <v>35</v>
      </c>
      <c r="F5103" s="183" t="s">
        <v>35</v>
      </c>
      <c r="G5103" s="181" t="s">
        <v>7437</v>
      </c>
      <c r="H5103" s="184" t="s">
        <v>7090</v>
      </c>
      <c r="I5103" s="185" t="s">
        <v>190</v>
      </c>
      <c r="J5103" s="181" t="s">
        <v>35</v>
      </c>
      <c r="K5103" s="181" t="s">
        <v>225</v>
      </c>
      <c r="L5103" s="186" t="s">
        <v>225</v>
      </c>
      <c r="M5103" s="187" t="s">
        <v>225</v>
      </c>
      <c r="N5103" s="183" t="s">
        <v>36</v>
      </c>
      <c r="O5103" s="181" t="s">
        <v>7437</v>
      </c>
      <c r="P5103" s="184" t="s">
        <v>7090</v>
      </c>
      <c r="Q5103" s="185" t="s">
        <v>190</v>
      </c>
      <c r="R5103" s="181" t="s">
        <v>35</v>
      </c>
      <c r="S5103" s="181" t="s">
        <v>225</v>
      </c>
      <c r="T5103" s="186" t="s">
        <v>225</v>
      </c>
      <c r="U5103" s="187" t="s">
        <v>225</v>
      </c>
      <c r="V5103" s="188" t="str" cm="1">
        <f t="array" ref="V5103">IF(SUM(LEN(A5103:U5103))=0,"",IF(OR(OR(ISBLANK(E5103),SUM(LEN(B5103),LEN(C5103))=0),AND(NOT(D5103="Unknown"),ISBLANK(I5103)),AND(NOT(N5103="Unknown"),ISBLANK(Q5103))),"Missing Information", INDEX(Table15[Entire Service Line Classification], MATCH(SUMIFS(Table15[Unique ID],Table15[System-Owned Portion],D5103,Table15[If Material Anything Other than "Lead" in Column E,Was Material Ever Previously Lead?],F5103,Table15[Customer-Owned Portion],N5103),Table15[Unique ID],0),0)))</f>
        <v>Non-lead</v>
      </c>
      <c r="W5103" s="189"/>
    </row>
    <row r="5104" spans="1:23" s="190" customFormat="1" ht="56.25" x14ac:dyDescent="0.25">
      <c r="A5104" s="180" t="s">
        <v>225</v>
      </c>
      <c r="B5104" s="181" t="s">
        <v>8746</v>
      </c>
      <c r="C5104" s="182" t="s">
        <v>225</v>
      </c>
      <c r="D5104" s="183" t="s">
        <v>36</v>
      </c>
      <c r="E5104" s="181" t="s">
        <v>35</v>
      </c>
      <c r="F5104" s="183" t="s">
        <v>35</v>
      </c>
      <c r="G5104" s="181" t="s">
        <v>7437</v>
      </c>
      <c r="H5104" s="184" t="s">
        <v>7090</v>
      </c>
      <c r="I5104" s="185" t="s">
        <v>190</v>
      </c>
      <c r="J5104" s="181" t="s">
        <v>35</v>
      </c>
      <c r="K5104" s="181" t="s">
        <v>225</v>
      </c>
      <c r="L5104" s="186" t="s">
        <v>225</v>
      </c>
      <c r="M5104" s="187" t="s">
        <v>225</v>
      </c>
      <c r="N5104" s="183" t="s">
        <v>36</v>
      </c>
      <c r="O5104" s="181" t="s">
        <v>7437</v>
      </c>
      <c r="P5104" s="184" t="s">
        <v>7090</v>
      </c>
      <c r="Q5104" s="185" t="s">
        <v>190</v>
      </c>
      <c r="R5104" s="181" t="s">
        <v>35</v>
      </c>
      <c r="S5104" s="181" t="s">
        <v>225</v>
      </c>
      <c r="T5104" s="186" t="s">
        <v>225</v>
      </c>
      <c r="U5104" s="187" t="s">
        <v>225</v>
      </c>
      <c r="V5104" s="188" t="str" cm="1">
        <f t="array" ref="V5104">IF(SUM(LEN(A5104:U5104))=0,"",IF(OR(OR(ISBLANK(E5104),SUM(LEN(B5104),LEN(C5104))=0),AND(NOT(D5104="Unknown"),ISBLANK(I5104)),AND(NOT(N5104="Unknown"),ISBLANK(Q5104))),"Missing Information", INDEX(Table15[Entire Service Line Classification], MATCH(SUMIFS(Table15[Unique ID],Table15[System-Owned Portion],D5104,Table15[If Material Anything Other than "Lead" in Column E,Was Material Ever Previously Lead?],F5104,Table15[Customer-Owned Portion],N5104),Table15[Unique ID],0),0)))</f>
        <v>Non-lead</v>
      </c>
      <c r="W5104" s="189"/>
    </row>
    <row r="5105" spans="1:23" s="190" customFormat="1" ht="56.25" x14ac:dyDescent="0.25">
      <c r="A5105" s="180" t="s">
        <v>225</v>
      </c>
      <c r="B5105" s="181" t="s">
        <v>8747</v>
      </c>
      <c r="C5105" s="182" t="s">
        <v>225</v>
      </c>
      <c r="D5105" s="183" t="s">
        <v>36</v>
      </c>
      <c r="E5105" s="181" t="s">
        <v>35</v>
      </c>
      <c r="F5105" s="183" t="s">
        <v>35</v>
      </c>
      <c r="G5105" s="181" t="s">
        <v>7437</v>
      </c>
      <c r="H5105" s="184" t="s">
        <v>7090</v>
      </c>
      <c r="I5105" s="185" t="s">
        <v>190</v>
      </c>
      <c r="J5105" s="181" t="s">
        <v>35</v>
      </c>
      <c r="K5105" s="181" t="s">
        <v>225</v>
      </c>
      <c r="L5105" s="186" t="s">
        <v>225</v>
      </c>
      <c r="M5105" s="187" t="s">
        <v>225</v>
      </c>
      <c r="N5105" s="183" t="s">
        <v>36</v>
      </c>
      <c r="O5105" s="181" t="s">
        <v>7437</v>
      </c>
      <c r="P5105" s="184" t="s">
        <v>7090</v>
      </c>
      <c r="Q5105" s="185" t="s">
        <v>190</v>
      </c>
      <c r="R5105" s="181" t="s">
        <v>35</v>
      </c>
      <c r="S5105" s="181" t="s">
        <v>225</v>
      </c>
      <c r="T5105" s="186" t="s">
        <v>225</v>
      </c>
      <c r="U5105" s="187" t="s">
        <v>225</v>
      </c>
      <c r="V5105" s="188" t="str" cm="1">
        <f t="array" ref="V5105">IF(SUM(LEN(A5105:U5105))=0,"",IF(OR(OR(ISBLANK(E5105),SUM(LEN(B5105),LEN(C5105))=0),AND(NOT(D5105="Unknown"),ISBLANK(I5105)),AND(NOT(N5105="Unknown"),ISBLANK(Q5105))),"Missing Information", INDEX(Table15[Entire Service Line Classification], MATCH(SUMIFS(Table15[Unique ID],Table15[System-Owned Portion],D5105,Table15[If Material Anything Other than "Lead" in Column E,Was Material Ever Previously Lead?],F5105,Table15[Customer-Owned Portion],N5105),Table15[Unique ID],0),0)))</f>
        <v>Non-lead</v>
      </c>
      <c r="W5105" s="189"/>
    </row>
    <row r="5106" spans="1:23" s="190" customFormat="1" ht="56.25" x14ac:dyDescent="0.25">
      <c r="A5106" s="180" t="s">
        <v>225</v>
      </c>
      <c r="B5106" s="181" t="s">
        <v>8748</v>
      </c>
      <c r="C5106" s="182" t="s">
        <v>225</v>
      </c>
      <c r="D5106" s="183" t="s">
        <v>36</v>
      </c>
      <c r="E5106" s="181" t="s">
        <v>35</v>
      </c>
      <c r="F5106" s="183" t="s">
        <v>35</v>
      </c>
      <c r="G5106" s="181" t="s">
        <v>7442</v>
      </c>
      <c r="H5106" s="184" t="s">
        <v>7090</v>
      </c>
      <c r="I5106" s="185" t="s">
        <v>190</v>
      </c>
      <c r="J5106" s="181" t="s">
        <v>35</v>
      </c>
      <c r="K5106" s="181" t="s">
        <v>225</v>
      </c>
      <c r="L5106" s="186" t="s">
        <v>225</v>
      </c>
      <c r="M5106" s="187" t="s">
        <v>225</v>
      </c>
      <c r="N5106" s="183" t="s">
        <v>36</v>
      </c>
      <c r="O5106" s="181" t="s">
        <v>7442</v>
      </c>
      <c r="P5106" s="184" t="s">
        <v>7090</v>
      </c>
      <c r="Q5106" s="185" t="s">
        <v>190</v>
      </c>
      <c r="R5106" s="181" t="s">
        <v>35</v>
      </c>
      <c r="S5106" s="181" t="s">
        <v>225</v>
      </c>
      <c r="T5106" s="186" t="s">
        <v>225</v>
      </c>
      <c r="U5106" s="187" t="s">
        <v>225</v>
      </c>
      <c r="V5106" s="188" t="str" cm="1">
        <f t="array" ref="V5106">IF(SUM(LEN(A5106:U5106))=0,"",IF(OR(OR(ISBLANK(E5106),SUM(LEN(B5106),LEN(C5106))=0),AND(NOT(D5106="Unknown"),ISBLANK(I5106)),AND(NOT(N5106="Unknown"),ISBLANK(Q5106))),"Missing Information", INDEX(Table15[Entire Service Line Classification], MATCH(SUMIFS(Table15[Unique ID],Table15[System-Owned Portion],D5106,Table15[If Material Anything Other than "Lead" in Column E,Was Material Ever Previously Lead?],F5106,Table15[Customer-Owned Portion],N5106),Table15[Unique ID],0),0)))</f>
        <v>Non-lead</v>
      </c>
      <c r="W5106" s="189"/>
    </row>
    <row r="5107" spans="1:23" s="190" customFormat="1" ht="56.25" x14ac:dyDescent="0.25">
      <c r="A5107" s="180" t="s">
        <v>225</v>
      </c>
      <c r="B5107" s="181" t="s">
        <v>8749</v>
      </c>
      <c r="C5107" s="182" t="s">
        <v>225</v>
      </c>
      <c r="D5107" s="183" t="s">
        <v>36</v>
      </c>
      <c r="E5107" s="181" t="s">
        <v>35</v>
      </c>
      <c r="F5107" s="183" t="s">
        <v>35</v>
      </c>
      <c r="G5107" s="181" t="s">
        <v>7442</v>
      </c>
      <c r="H5107" s="184" t="s">
        <v>7090</v>
      </c>
      <c r="I5107" s="185" t="s">
        <v>190</v>
      </c>
      <c r="J5107" s="181" t="s">
        <v>35</v>
      </c>
      <c r="K5107" s="181" t="s">
        <v>225</v>
      </c>
      <c r="L5107" s="186" t="s">
        <v>225</v>
      </c>
      <c r="M5107" s="187" t="s">
        <v>225</v>
      </c>
      <c r="N5107" s="183" t="s">
        <v>36</v>
      </c>
      <c r="O5107" s="181" t="s">
        <v>7442</v>
      </c>
      <c r="P5107" s="184" t="s">
        <v>7090</v>
      </c>
      <c r="Q5107" s="185" t="s">
        <v>190</v>
      </c>
      <c r="R5107" s="181" t="s">
        <v>35</v>
      </c>
      <c r="S5107" s="181" t="s">
        <v>225</v>
      </c>
      <c r="T5107" s="186" t="s">
        <v>225</v>
      </c>
      <c r="U5107" s="187" t="s">
        <v>225</v>
      </c>
      <c r="V5107" s="188" t="str" cm="1">
        <f t="array" ref="V5107">IF(SUM(LEN(A5107:U5107))=0,"",IF(OR(OR(ISBLANK(E5107),SUM(LEN(B5107),LEN(C5107))=0),AND(NOT(D5107="Unknown"),ISBLANK(I5107)),AND(NOT(N5107="Unknown"),ISBLANK(Q5107))),"Missing Information", INDEX(Table15[Entire Service Line Classification], MATCH(SUMIFS(Table15[Unique ID],Table15[System-Owned Portion],D5107,Table15[If Material Anything Other than "Lead" in Column E,Was Material Ever Previously Lead?],F5107,Table15[Customer-Owned Portion],N5107),Table15[Unique ID],0),0)))</f>
        <v>Non-lead</v>
      </c>
      <c r="W5107" s="189"/>
    </row>
    <row r="5108" spans="1:23" s="190" customFormat="1" ht="56.25" x14ac:dyDescent="0.25">
      <c r="A5108" s="180" t="s">
        <v>225</v>
      </c>
      <c r="B5108" s="181" t="s">
        <v>8750</v>
      </c>
      <c r="C5108" s="182" t="s">
        <v>225</v>
      </c>
      <c r="D5108" s="183" t="s">
        <v>36</v>
      </c>
      <c r="E5108" s="181" t="s">
        <v>35</v>
      </c>
      <c r="F5108" s="183" t="s">
        <v>35</v>
      </c>
      <c r="G5108" s="181" t="s">
        <v>7442</v>
      </c>
      <c r="H5108" s="184" t="s">
        <v>7090</v>
      </c>
      <c r="I5108" s="185" t="s">
        <v>190</v>
      </c>
      <c r="J5108" s="181" t="s">
        <v>35</v>
      </c>
      <c r="K5108" s="181" t="s">
        <v>225</v>
      </c>
      <c r="L5108" s="186" t="s">
        <v>225</v>
      </c>
      <c r="M5108" s="187" t="s">
        <v>225</v>
      </c>
      <c r="N5108" s="183" t="s">
        <v>36</v>
      </c>
      <c r="O5108" s="181" t="s">
        <v>7442</v>
      </c>
      <c r="P5108" s="184" t="s">
        <v>7090</v>
      </c>
      <c r="Q5108" s="185" t="s">
        <v>190</v>
      </c>
      <c r="R5108" s="181" t="s">
        <v>35</v>
      </c>
      <c r="S5108" s="181" t="s">
        <v>225</v>
      </c>
      <c r="T5108" s="186" t="s">
        <v>225</v>
      </c>
      <c r="U5108" s="187" t="s">
        <v>225</v>
      </c>
      <c r="V5108" s="188" t="str" cm="1">
        <f t="array" ref="V5108">IF(SUM(LEN(A5108:U5108))=0,"",IF(OR(OR(ISBLANK(E5108),SUM(LEN(B5108),LEN(C5108))=0),AND(NOT(D5108="Unknown"),ISBLANK(I5108)),AND(NOT(N5108="Unknown"),ISBLANK(Q5108))),"Missing Information", INDEX(Table15[Entire Service Line Classification], MATCH(SUMIFS(Table15[Unique ID],Table15[System-Owned Portion],D5108,Table15[If Material Anything Other than "Lead" in Column E,Was Material Ever Previously Lead?],F5108,Table15[Customer-Owned Portion],N5108),Table15[Unique ID],0),0)))</f>
        <v>Non-lead</v>
      </c>
      <c r="W5108" s="189"/>
    </row>
    <row r="5109" spans="1:23" s="190" customFormat="1" ht="56.25" x14ac:dyDescent="0.25">
      <c r="A5109" s="180" t="s">
        <v>225</v>
      </c>
      <c r="B5109" s="181" t="s">
        <v>8751</v>
      </c>
      <c r="C5109" s="182" t="s">
        <v>225</v>
      </c>
      <c r="D5109" s="183" t="s">
        <v>36</v>
      </c>
      <c r="E5109" s="181" t="s">
        <v>35</v>
      </c>
      <c r="F5109" s="183" t="s">
        <v>35</v>
      </c>
      <c r="G5109" s="181" t="s">
        <v>7442</v>
      </c>
      <c r="H5109" s="184" t="s">
        <v>7090</v>
      </c>
      <c r="I5109" s="185" t="s">
        <v>190</v>
      </c>
      <c r="J5109" s="181" t="s">
        <v>35</v>
      </c>
      <c r="K5109" s="181" t="s">
        <v>225</v>
      </c>
      <c r="L5109" s="186" t="s">
        <v>225</v>
      </c>
      <c r="M5109" s="187" t="s">
        <v>225</v>
      </c>
      <c r="N5109" s="183" t="s">
        <v>36</v>
      </c>
      <c r="O5109" s="181" t="s">
        <v>7442</v>
      </c>
      <c r="P5109" s="184" t="s">
        <v>7090</v>
      </c>
      <c r="Q5109" s="185" t="s">
        <v>190</v>
      </c>
      <c r="R5109" s="181" t="s">
        <v>35</v>
      </c>
      <c r="S5109" s="181" t="s">
        <v>225</v>
      </c>
      <c r="T5109" s="186" t="s">
        <v>225</v>
      </c>
      <c r="U5109" s="187" t="s">
        <v>225</v>
      </c>
      <c r="V5109" s="188" t="str" cm="1">
        <f t="array" ref="V5109">IF(SUM(LEN(A5109:U5109))=0,"",IF(OR(OR(ISBLANK(E5109),SUM(LEN(B5109),LEN(C5109))=0),AND(NOT(D5109="Unknown"),ISBLANK(I5109)),AND(NOT(N5109="Unknown"),ISBLANK(Q5109))),"Missing Information", INDEX(Table15[Entire Service Line Classification], MATCH(SUMIFS(Table15[Unique ID],Table15[System-Owned Portion],D5109,Table15[If Material Anything Other than "Lead" in Column E,Was Material Ever Previously Lead?],F5109,Table15[Customer-Owned Portion],N5109),Table15[Unique ID],0),0)))</f>
        <v>Non-lead</v>
      </c>
      <c r="W5109" s="189"/>
    </row>
    <row r="5110" spans="1:23" s="190" customFormat="1" ht="56.25" x14ac:dyDescent="0.25">
      <c r="A5110" s="180" t="s">
        <v>225</v>
      </c>
      <c r="B5110" s="181" t="s">
        <v>8752</v>
      </c>
      <c r="C5110" s="182" t="s">
        <v>225</v>
      </c>
      <c r="D5110" s="183" t="s">
        <v>36</v>
      </c>
      <c r="E5110" s="181" t="s">
        <v>35</v>
      </c>
      <c r="F5110" s="183" t="s">
        <v>35</v>
      </c>
      <c r="G5110" s="181" t="s">
        <v>7354</v>
      </c>
      <c r="H5110" s="184" t="s">
        <v>7090</v>
      </c>
      <c r="I5110" s="185" t="s">
        <v>190</v>
      </c>
      <c r="J5110" s="181" t="s">
        <v>35</v>
      </c>
      <c r="K5110" s="181" t="s">
        <v>225</v>
      </c>
      <c r="L5110" s="186" t="s">
        <v>225</v>
      </c>
      <c r="M5110" s="187" t="s">
        <v>225</v>
      </c>
      <c r="N5110" s="183" t="s">
        <v>36</v>
      </c>
      <c r="O5110" s="181" t="s">
        <v>7354</v>
      </c>
      <c r="P5110" s="184" t="s">
        <v>7090</v>
      </c>
      <c r="Q5110" s="185" t="s">
        <v>190</v>
      </c>
      <c r="R5110" s="181" t="s">
        <v>35</v>
      </c>
      <c r="S5110" s="181" t="s">
        <v>225</v>
      </c>
      <c r="T5110" s="186" t="s">
        <v>225</v>
      </c>
      <c r="U5110" s="187" t="s">
        <v>225</v>
      </c>
      <c r="V5110" s="188" t="str" cm="1">
        <f t="array" ref="V5110">IF(SUM(LEN(A5110:U5110))=0,"",IF(OR(OR(ISBLANK(E5110),SUM(LEN(B5110),LEN(C5110))=0),AND(NOT(D5110="Unknown"),ISBLANK(I5110)),AND(NOT(N5110="Unknown"),ISBLANK(Q5110))),"Missing Information", INDEX(Table15[Entire Service Line Classification], MATCH(SUMIFS(Table15[Unique ID],Table15[System-Owned Portion],D5110,Table15[If Material Anything Other than "Lead" in Column E,Was Material Ever Previously Lead?],F5110,Table15[Customer-Owned Portion],N5110),Table15[Unique ID],0),0)))</f>
        <v>Non-lead</v>
      </c>
      <c r="W5110" s="189"/>
    </row>
    <row r="5111" spans="1:23" s="190" customFormat="1" ht="56.25" x14ac:dyDescent="0.25">
      <c r="A5111" s="180" t="s">
        <v>225</v>
      </c>
      <c r="B5111" s="181" t="s">
        <v>8753</v>
      </c>
      <c r="C5111" s="182" t="s">
        <v>225</v>
      </c>
      <c r="D5111" s="183" t="s">
        <v>36</v>
      </c>
      <c r="E5111" s="181" t="s">
        <v>35</v>
      </c>
      <c r="F5111" s="183" t="s">
        <v>35</v>
      </c>
      <c r="G5111" s="181" t="s">
        <v>7347</v>
      </c>
      <c r="H5111" s="184" t="s">
        <v>7090</v>
      </c>
      <c r="I5111" s="185" t="s">
        <v>190</v>
      </c>
      <c r="J5111" s="181" t="s">
        <v>35</v>
      </c>
      <c r="K5111" s="181" t="s">
        <v>225</v>
      </c>
      <c r="L5111" s="186" t="s">
        <v>225</v>
      </c>
      <c r="M5111" s="187" t="s">
        <v>225</v>
      </c>
      <c r="N5111" s="183" t="s">
        <v>36</v>
      </c>
      <c r="O5111" s="181" t="s">
        <v>7347</v>
      </c>
      <c r="P5111" s="184" t="s">
        <v>7090</v>
      </c>
      <c r="Q5111" s="185" t="s">
        <v>190</v>
      </c>
      <c r="R5111" s="181" t="s">
        <v>35</v>
      </c>
      <c r="S5111" s="181" t="s">
        <v>225</v>
      </c>
      <c r="T5111" s="186" t="s">
        <v>225</v>
      </c>
      <c r="U5111" s="187" t="s">
        <v>225</v>
      </c>
      <c r="V5111" s="188" t="str" cm="1">
        <f t="array" ref="V5111">IF(SUM(LEN(A5111:U5111))=0,"",IF(OR(OR(ISBLANK(E5111),SUM(LEN(B5111),LEN(C5111))=0),AND(NOT(D5111="Unknown"),ISBLANK(I5111)),AND(NOT(N5111="Unknown"),ISBLANK(Q5111))),"Missing Information", INDEX(Table15[Entire Service Line Classification], MATCH(SUMIFS(Table15[Unique ID],Table15[System-Owned Portion],D5111,Table15[If Material Anything Other than "Lead" in Column E,Was Material Ever Previously Lead?],F5111,Table15[Customer-Owned Portion],N5111),Table15[Unique ID],0),0)))</f>
        <v>Non-lead</v>
      </c>
      <c r="W5111" s="189"/>
    </row>
    <row r="5112" spans="1:23" s="190" customFormat="1" ht="56.25" x14ac:dyDescent="0.25">
      <c r="A5112" s="180" t="s">
        <v>225</v>
      </c>
      <c r="B5112" s="181" t="s">
        <v>8754</v>
      </c>
      <c r="C5112" s="182" t="s">
        <v>225</v>
      </c>
      <c r="D5112" s="183" t="s">
        <v>36</v>
      </c>
      <c r="E5112" s="181" t="s">
        <v>35</v>
      </c>
      <c r="F5112" s="183" t="s">
        <v>35</v>
      </c>
      <c r="G5112" s="181" t="s">
        <v>7442</v>
      </c>
      <c r="H5112" s="184" t="s">
        <v>7090</v>
      </c>
      <c r="I5112" s="185" t="s">
        <v>190</v>
      </c>
      <c r="J5112" s="181" t="s">
        <v>35</v>
      </c>
      <c r="K5112" s="181" t="s">
        <v>225</v>
      </c>
      <c r="L5112" s="186" t="s">
        <v>225</v>
      </c>
      <c r="M5112" s="187" t="s">
        <v>225</v>
      </c>
      <c r="N5112" s="183" t="s">
        <v>36</v>
      </c>
      <c r="O5112" s="181" t="s">
        <v>7442</v>
      </c>
      <c r="P5112" s="184" t="s">
        <v>7090</v>
      </c>
      <c r="Q5112" s="185" t="s">
        <v>190</v>
      </c>
      <c r="R5112" s="181" t="s">
        <v>35</v>
      </c>
      <c r="S5112" s="181" t="s">
        <v>225</v>
      </c>
      <c r="T5112" s="186" t="s">
        <v>225</v>
      </c>
      <c r="U5112" s="187" t="s">
        <v>225</v>
      </c>
      <c r="V5112" s="188" t="str" cm="1">
        <f t="array" ref="V5112">IF(SUM(LEN(A5112:U5112))=0,"",IF(OR(OR(ISBLANK(E5112),SUM(LEN(B5112),LEN(C5112))=0),AND(NOT(D5112="Unknown"),ISBLANK(I5112)),AND(NOT(N5112="Unknown"),ISBLANK(Q5112))),"Missing Information", INDEX(Table15[Entire Service Line Classification], MATCH(SUMIFS(Table15[Unique ID],Table15[System-Owned Portion],D5112,Table15[If Material Anything Other than "Lead" in Column E,Was Material Ever Previously Lead?],F5112,Table15[Customer-Owned Portion],N5112),Table15[Unique ID],0),0)))</f>
        <v>Non-lead</v>
      </c>
      <c r="W5112" s="189"/>
    </row>
    <row r="5113" spans="1:23" s="190" customFormat="1" ht="56.25" x14ac:dyDescent="0.25">
      <c r="A5113" s="180" t="s">
        <v>225</v>
      </c>
      <c r="B5113" s="181" t="s">
        <v>8755</v>
      </c>
      <c r="C5113" s="182" t="s">
        <v>225</v>
      </c>
      <c r="D5113" s="183" t="s">
        <v>36</v>
      </c>
      <c r="E5113" s="181" t="s">
        <v>35</v>
      </c>
      <c r="F5113" s="183" t="s">
        <v>35</v>
      </c>
      <c r="G5113" s="181" t="s">
        <v>7437</v>
      </c>
      <c r="H5113" s="184" t="s">
        <v>7090</v>
      </c>
      <c r="I5113" s="185" t="s">
        <v>190</v>
      </c>
      <c r="J5113" s="181" t="s">
        <v>35</v>
      </c>
      <c r="K5113" s="181" t="s">
        <v>225</v>
      </c>
      <c r="L5113" s="186" t="s">
        <v>225</v>
      </c>
      <c r="M5113" s="187" t="s">
        <v>225</v>
      </c>
      <c r="N5113" s="183" t="s">
        <v>36</v>
      </c>
      <c r="O5113" s="181" t="s">
        <v>7437</v>
      </c>
      <c r="P5113" s="184" t="s">
        <v>7090</v>
      </c>
      <c r="Q5113" s="185" t="s">
        <v>190</v>
      </c>
      <c r="R5113" s="181" t="s">
        <v>35</v>
      </c>
      <c r="S5113" s="181" t="s">
        <v>225</v>
      </c>
      <c r="T5113" s="186" t="s">
        <v>225</v>
      </c>
      <c r="U5113" s="187" t="s">
        <v>225</v>
      </c>
      <c r="V5113" s="188" t="str" cm="1">
        <f t="array" ref="V5113">IF(SUM(LEN(A5113:U5113))=0,"",IF(OR(OR(ISBLANK(E5113),SUM(LEN(B5113),LEN(C5113))=0),AND(NOT(D5113="Unknown"),ISBLANK(I5113)),AND(NOT(N5113="Unknown"),ISBLANK(Q5113))),"Missing Information", INDEX(Table15[Entire Service Line Classification], MATCH(SUMIFS(Table15[Unique ID],Table15[System-Owned Portion],D5113,Table15[If Material Anything Other than "Lead" in Column E,Was Material Ever Previously Lead?],F5113,Table15[Customer-Owned Portion],N5113),Table15[Unique ID],0),0)))</f>
        <v>Non-lead</v>
      </c>
      <c r="W5113" s="189"/>
    </row>
    <row r="5114" spans="1:23" s="190" customFormat="1" ht="56.25" x14ac:dyDescent="0.25">
      <c r="A5114" s="180" t="s">
        <v>225</v>
      </c>
      <c r="B5114" s="181" t="s">
        <v>8756</v>
      </c>
      <c r="C5114" s="182" t="s">
        <v>225</v>
      </c>
      <c r="D5114" s="183" t="s">
        <v>36</v>
      </c>
      <c r="E5114" s="181" t="s">
        <v>35</v>
      </c>
      <c r="F5114" s="183" t="s">
        <v>35</v>
      </c>
      <c r="G5114" s="181" t="s">
        <v>7437</v>
      </c>
      <c r="H5114" s="184" t="s">
        <v>7090</v>
      </c>
      <c r="I5114" s="185" t="s">
        <v>190</v>
      </c>
      <c r="J5114" s="181" t="s">
        <v>35</v>
      </c>
      <c r="K5114" s="181" t="s">
        <v>225</v>
      </c>
      <c r="L5114" s="186" t="s">
        <v>225</v>
      </c>
      <c r="M5114" s="187" t="s">
        <v>225</v>
      </c>
      <c r="N5114" s="183" t="s">
        <v>36</v>
      </c>
      <c r="O5114" s="181" t="s">
        <v>7437</v>
      </c>
      <c r="P5114" s="184" t="s">
        <v>7090</v>
      </c>
      <c r="Q5114" s="185" t="s">
        <v>190</v>
      </c>
      <c r="R5114" s="181" t="s">
        <v>35</v>
      </c>
      <c r="S5114" s="181" t="s">
        <v>225</v>
      </c>
      <c r="T5114" s="186" t="s">
        <v>225</v>
      </c>
      <c r="U5114" s="187" t="s">
        <v>225</v>
      </c>
      <c r="V5114" s="188" t="str" cm="1">
        <f t="array" ref="V5114">IF(SUM(LEN(A5114:U5114))=0,"",IF(OR(OR(ISBLANK(E5114),SUM(LEN(B5114),LEN(C5114))=0),AND(NOT(D5114="Unknown"),ISBLANK(I5114)),AND(NOT(N5114="Unknown"),ISBLANK(Q5114))),"Missing Information", INDEX(Table15[Entire Service Line Classification], MATCH(SUMIFS(Table15[Unique ID],Table15[System-Owned Portion],D5114,Table15[If Material Anything Other than "Lead" in Column E,Was Material Ever Previously Lead?],F5114,Table15[Customer-Owned Portion],N5114),Table15[Unique ID],0),0)))</f>
        <v>Non-lead</v>
      </c>
      <c r="W5114" s="189"/>
    </row>
    <row r="5115" spans="1:23" s="190" customFormat="1" ht="56.25" x14ac:dyDescent="0.25">
      <c r="A5115" s="180" t="s">
        <v>225</v>
      </c>
      <c r="B5115" s="181" t="s">
        <v>8757</v>
      </c>
      <c r="C5115" s="182" t="s">
        <v>225</v>
      </c>
      <c r="D5115" s="183" t="s">
        <v>36</v>
      </c>
      <c r="E5115" s="181" t="s">
        <v>35</v>
      </c>
      <c r="F5115" s="183" t="s">
        <v>35</v>
      </c>
      <c r="G5115" s="181" t="s">
        <v>7437</v>
      </c>
      <c r="H5115" s="184" t="s">
        <v>7090</v>
      </c>
      <c r="I5115" s="185" t="s">
        <v>190</v>
      </c>
      <c r="J5115" s="181" t="s">
        <v>35</v>
      </c>
      <c r="K5115" s="181" t="s">
        <v>225</v>
      </c>
      <c r="L5115" s="186" t="s">
        <v>225</v>
      </c>
      <c r="M5115" s="187" t="s">
        <v>225</v>
      </c>
      <c r="N5115" s="183" t="s">
        <v>36</v>
      </c>
      <c r="O5115" s="181" t="s">
        <v>7437</v>
      </c>
      <c r="P5115" s="184" t="s">
        <v>7090</v>
      </c>
      <c r="Q5115" s="185" t="s">
        <v>190</v>
      </c>
      <c r="R5115" s="181" t="s">
        <v>35</v>
      </c>
      <c r="S5115" s="181" t="s">
        <v>225</v>
      </c>
      <c r="T5115" s="186" t="s">
        <v>225</v>
      </c>
      <c r="U5115" s="187" t="s">
        <v>225</v>
      </c>
      <c r="V5115" s="188" t="str" cm="1">
        <f t="array" ref="V5115">IF(SUM(LEN(A5115:U5115))=0,"",IF(OR(OR(ISBLANK(E5115),SUM(LEN(B5115),LEN(C5115))=0),AND(NOT(D5115="Unknown"),ISBLANK(I5115)),AND(NOT(N5115="Unknown"),ISBLANK(Q5115))),"Missing Information", INDEX(Table15[Entire Service Line Classification], MATCH(SUMIFS(Table15[Unique ID],Table15[System-Owned Portion],D5115,Table15[If Material Anything Other than "Lead" in Column E,Was Material Ever Previously Lead?],F5115,Table15[Customer-Owned Portion],N5115),Table15[Unique ID],0),0)))</f>
        <v>Non-lead</v>
      </c>
      <c r="W5115" s="189"/>
    </row>
    <row r="5116" spans="1:23" s="190" customFormat="1" ht="56.25" x14ac:dyDescent="0.25">
      <c r="A5116" s="180" t="s">
        <v>225</v>
      </c>
      <c r="B5116" s="181" t="s">
        <v>8758</v>
      </c>
      <c r="C5116" s="182" t="s">
        <v>225</v>
      </c>
      <c r="D5116" s="183" t="s">
        <v>36</v>
      </c>
      <c r="E5116" s="181" t="s">
        <v>35</v>
      </c>
      <c r="F5116" s="183" t="s">
        <v>35</v>
      </c>
      <c r="G5116" s="181" t="s">
        <v>7437</v>
      </c>
      <c r="H5116" s="184" t="s">
        <v>7090</v>
      </c>
      <c r="I5116" s="185" t="s">
        <v>190</v>
      </c>
      <c r="J5116" s="181" t="s">
        <v>35</v>
      </c>
      <c r="K5116" s="181" t="s">
        <v>225</v>
      </c>
      <c r="L5116" s="186" t="s">
        <v>225</v>
      </c>
      <c r="M5116" s="187" t="s">
        <v>225</v>
      </c>
      <c r="N5116" s="183" t="s">
        <v>36</v>
      </c>
      <c r="O5116" s="181" t="s">
        <v>7437</v>
      </c>
      <c r="P5116" s="184" t="s">
        <v>7090</v>
      </c>
      <c r="Q5116" s="185" t="s">
        <v>190</v>
      </c>
      <c r="R5116" s="181" t="s">
        <v>35</v>
      </c>
      <c r="S5116" s="181" t="s">
        <v>225</v>
      </c>
      <c r="T5116" s="186" t="s">
        <v>225</v>
      </c>
      <c r="U5116" s="187" t="s">
        <v>225</v>
      </c>
      <c r="V5116" s="188" t="str" cm="1">
        <f t="array" ref="V5116">IF(SUM(LEN(A5116:U5116))=0,"",IF(OR(OR(ISBLANK(E5116),SUM(LEN(B5116),LEN(C5116))=0),AND(NOT(D5116="Unknown"),ISBLANK(I5116)),AND(NOT(N5116="Unknown"),ISBLANK(Q5116))),"Missing Information", INDEX(Table15[Entire Service Line Classification], MATCH(SUMIFS(Table15[Unique ID],Table15[System-Owned Portion],D5116,Table15[If Material Anything Other than "Lead" in Column E,Was Material Ever Previously Lead?],F5116,Table15[Customer-Owned Portion],N5116),Table15[Unique ID],0),0)))</f>
        <v>Non-lead</v>
      </c>
      <c r="W5116" s="189"/>
    </row>
    <row r="5117" spans="1:23" s="190" customFormat="1" ht="56.25" x14ac:dyDescent="0.25">
      <c r="A5117" s="180" t="s">
        <v>225</v>
      </c>
      <c r="B5117" s="181" t="s">
        <v>8759</v>
      </c>
      <c r="C5117" s="182" t="s">
        <v>225</v>
      </c>
      <c r="D5117" s="183" t="s">
        <v>36</v>
      </c>
      <c r="E5117" s="181" t="s">
        <v>35</v>
      </c>
      <c r="F5117" s="183" t="s">
        <v>35</v>
      </c>
      <c r="G5117" s="181" t="s">
        <v>7442</v>
      </c>
      <c r="H5117" s="184" t="s">
        <v>7090</v>
      </c>
      <c r="I5117" s="185" t="s">
        <v>190</v>
      </c>
      <c r="J5117" s="181" t="s">
        <v>35</v>
      </c>
      <c r="K5117" s="181" t="s">
        <v>225</v>
      </c>
      <c r="L5117" s="186" t="s">
        <v>225</v>
      </c>
      <c r="M5117" s="187" t="s">
        <v>225</v>
      </c>
      <c r="N5117" s="183" t="s">
        <v>36</v>
      </c>
      <c r="O5117" s="181" t="s">
        <v>7442</v>
      </c>
      <c r="P5117" s="184" t="s">
        <v>7090</v>
      </c>
      <c r="Q5117" s="185" t="s">
        <v>190</v>
      </c>
      <c r="R5117" s="181" t="s">
        <v>35</v>
      </c>
      <c r="S5117" s="181" t="s">
        <v>225</v>
      </c>
      <c r="T5117" s="186" t="s">
        <v>225</v>
      </c>
      <c r="U5117" s="187" t="s">
        <v>225</v>
      </c>
      <c r="V5117" s="188" t="str" cm="1">
        <f t="array" ref="V5117">IF(SUM(LEN(A5117:U5117))=0,"",IF(OR(OR(ISBLANK(E5117),SUM(LEN(B5117),LEN(C5117))=0),AND(NOT(D5117="Unknown"),ISBLANK(I5117)),AND(NOT(N5117="Unknown"),ISBLANK(Q5117))),"Missing Information", INDEX(Table15[Entire Service Line Classification], MATCH(SUMIFS(Table15[Unique ID],Table15[System-Owned Portion],D5117,Table15[If Material Anything Other than "Lead" in Column E,Was Material Ever Previously Lead?],F5117,Table15[Customer-Owned Portion],N5117),Table15[Unique ID],0),0)))</f>
        <v>Non-lead</v>
      </c>
      <c r="W5117" s="189"/>
    </row>
    <row r="5118" spans="1:23" s="190" customFormat="1" ht="56.25" x14ac:dyDescent="0.25">
      <c r="A5118" s="180" t="s">
        <v>225</v>
      </c>
      <c r="B5118" s="181" t="s">
        <v>8760</v>
      </c>
      <c r="C5118" s="182" t="s">
        <v>225</v>
      </c>
      <c r="D5118" s="183" t="s">
        <v>36</v>
      </c>
      <c r="E5118" s="181" t="s">
        <v>35</v>
      </c>
      <c r="F5118" s="183" t="s">
        <v>35</v>
      </c>
      <c r="G5118" s="181" t="s">
        <v>7442</v>
      </c>
      <c r="H5118" s="184" t="s">
        <v>7090</v>
      </c>
      <c r="I5118" s="185" t="s">
        <v>190</v>
      </c>
      <c r="J5118" s="181" t="s">
        <v>35</v>
      </c>
      <c r="K5118" s="181" t="s">
        <v>225</v>
      </c>
      <c r="L5118" s="186" t="s">
        <v>225</v>
      </c>
      <c r="M5118" s="187" t="s">
        <v>225</v>
      </c>
      <c r="N5118" s="183" t="s">
        <v>36</v>
      </c>
      <c r="O5118" s="181" t="s">
        <v>7442</v>
      </c>
      <c r="P5118" s="184" t="s">
        <v>7090</v>
      </c>
      <c r="Q5118" s="185" t="s">
        <v>190</v>
      </c>
      <c r="R5118" s="181" t="s">
        <v>35</v>
      </c>
      <c r="S5118" s="181" t="s">
        <v>225</v>
      </c>
      <c r="T5118" s="186" t="s">
        <v>225</v>
      </c>
      <c r="U5118" s="187" t="s">
        <v>225</v>
      </c>
      <c r="V5118" s="188" t="str" cm="1">
        <f t="array" ref="V5118">IF(SUM(LEN(A5118:U5118))=0,"",IF(OR(OR(ISBLANK(E5118),SUM(LEN(B5118),LEN(C5118))=0),AND(NOT(D5118="Unknown"),ISBLANK(I5118)),AND(NOT(N5118="Unknown"),ISBLANK(Q5118))),"Missing Information", INDEX(Table15[Entire Service Line Classification], MATCH(SUMIFS(Table15[Unique ID],Table15[System-Owned Portion],D5118,Table15[If Material Anything Other than "Lead" in Column E,Was Material Ever Previously Lead?],F5118,Table15[Customer-Owned Portion],N5118),Table15[Unique ID],0),0)))</f>
        <v>Non-lead</v>
      </c>
      <c r="W5118" s="189"/>
    </row>
    <row r="5119" spans="1:23" s="190" customFormat="1" ht="56.25" x14ac:dyDescent="0.25">
      <c r="A5119" s="180" t="s">
        <v>225</v>
      </c>
      <c r="B5119" s="181" t="s">
        <v>8761</v>
      </c>
      <c r="C5119" s="182" t="s">
        <v>225</v>
      </c>
      <c r="D5119" s="183" t="s">
        <v>36</v>
      </c>
      <c r="E5119" s="181" t="s">
        <v>35</v>
      </c>
      <c r="F5119" s="183" t="s">
        <v>35</v>
      </c>
      <c r="G5119" s="181" t="s">
        <v>7442</v>
      </c>
      <c r="H5119" s="184" t="s">
        <v>7090</v>
      </c>
      <c r="I5119" s="185" t="s">
        <v>190</v>
      </c>
      <c r="J5119" s="181" t="s">
        <v>35</v>
      </c>
      <c r="K5119" s="181" t="s">
        <v>225</v>
      </c>
      <c r="L5119" s="186" t="s">
        <v>225</v>
      </c>
      <c r="M5119" s="187" t="s">
        <v>225</v>
      </c>
      <c r="N5119" s="183" t="s">
        <v>36</v>
      </c>
      <c r="O5119" s="181" t="s">
        <v>7442</v>
      </c>
      <c r="P5119" s="184" t="s">
        <v>7090</v>
      </c>
      <c r="Q5119" s="185" t="s">
        <v>190</v>
      </c>
      <c r="R5119" s="181" t="s">
        <v>35</v>
      </c>
      <c r="S5119" s="181" t="s">
        <v>225</v>
      </c>
      <c r="T5119" s="186" t="s">
        <v>225</v>
      </c>
      <c r="U5119" s="187" t="s">
        <v>225</v>
      </c>
      <c r="V5119" s="188" t="str" cm="1">
        <f t="array" ref="V5119">IF(SUM(LEN(A5119:U5119))=0,"",IF(OR(OR(ISBLANK(E5119),SUM(LEN(B5119),LEN(C5119))=0),AND(NOT(D5119="Unknown"),ISBLANK(I5119)),AND(NOT(N5119="Unknown"),ISBLANK(Q5119))),"Missing Information", INDEX(Table15[Entire Service Line Classification], MATCH(SUMIFS(Table15[Unique ID],Table15[System-Owned Portion],D5119,Table15[If Material Anything Other than "Lead" in Column E,Was Material Ever Previously Lead?],F5119,Table15[Customer-Owned Portion],N5119),Table15[Unique ID],0),0)))</f>
        <v>Non-lead</v>
      </c>
      <c r="W5119" s="189"/>
    </row>
    <row r="5120" spans="1:23" s="190" customFormat="1" ht="56.25" x14ac:dyDescent="0.25">
      <c r="A5120" s="180" t="s">
        <v>225</v>
      </c>
      <c r="B5120" s="181" t="s">
        <v>8762</v>
      </c>
      <c r="C5120" s="182" t="s">
        <v>225</v>
      </c>
      <c r="D5120" s="183" t="s">
        <v>36</v>
      </c>
      <c r="E5120" s="181" t="s">
        <v>35</v>
      </c>
      <c r="F5120" s="183" t="s">
        <v>35</v>
      </c>
      <c r="G5120" s="181" t="s">
        <v>7442</v>
      </c>
      <c r="H5120" s="184" t="s">
        <v>7090</v>
      </c>
      <c r="I5120" s="185" t="s">
        <v>190</v>
      </c>
      <c r="J5120" s="181" t="s">
        <v>35</v>
      </c>
      <c r="K5120" s="181" t="s">
        <v>225</v>
      </c>
      <c r="L5120" s="186" t="s">
        <v>225</v>
      </c>
      <c r="M5120" s="187" t="s">
        <v>225</v>
      </c>
      <c r="N5120" s="183" t="s">
        <v>36</v>
      </c>
      <c r="O5120" s="181" t="s">
        <v>7442</v>
      </c>
      <c r="P5120" s="184" t="s">
        <v>7090</v>
      </c>
      <c r="Q5120" s="185" t="s">
        <v>190</v>
      </c>
      <c r="R5120" s="181" t="s">
        <v>35</v>
      </c>
      <c r="S5120" s="181" t="s">
        <v>225</v>
      </c>
      <c r="T5120" s="186" t="s">
        <v>225</v>
      </c>
      <c r="U5120" s="187" t="s">
        <v>225</v>
      </c>
      <c r="V5120" s="188" t="str" cm="1">
        <f t="array" ref="V5120">IF(SUM(LEN(A5120:U5120))=0,"",IF(OR(OR(ISBLANK(E5120),SUM(LEN(B5120),LEN(C5120))=0),AND(NOT(D5120="Unknown"),ISBLANK(I5120)),AND(NOT(N5120="Unknown"),ISBLANK(Q5120))),"Missing Information", INDEX(Table15[Entire Service Line Classification], MATCH(SUMIFS(Table15[Unique ID],Table15[System-Owned Portion],D5120,Table15[If Material Anything Other than "Lead" in Column E,Was Material Ever Previously Lead?],F5120,Table15[Customer-Owned Portion],N5120),Table15[Unique ID],0),0)))</f>
        <v>Non-lead</v>
      </c>
      <c r="W5120" s="189"/>
    </row>
    <row r="5121" spans="1:23" s="190" customFormat="1" ht="56.25" x14ac:dyDescent="0.25">
      <c r="A5121" s="180" t="s">
        <v>225</v>
      </c>
      <c r="B5121" s="181" t="s">
        <v>8763</v>
      </c>
      <c r="C5121" s="182" t="s">
        <v>225</v>
      </c>
      <c r="D5121" s="183" t="s">
        <v>36</v>
      </c>
      <c r="E5121" s="181" t="s">
        <v>35</v>
      </c>
      <c r="F5121" s="183" t="s">
        <v>35</v>
      </c>
      <c r="G5121" s="181" t="s">
        <v>7442</v>
      </c>
      <c r="H5121" s="184" t="s">
        <v>7090</v>
      </c>
      <c r="I5121" s="185" t="s">
        <v>190</v>
      </c>
      <c r="J5121" s="181" t="s">
        <v>35</v>
      </c>
      <c r="K5121" s="181" t="s">
        <v>225</v>
      </c>
      <c r="L5121" s="186" t="s">
        <v>225</v>
      </c>
      <c r="M5121" s="187" t="s">
        <v>225</v>
      </c>
      <c r="N5121" s="183" t="s">
        <v>36</v>
      </c>
      <c r="O5121" s="181" t="s">
        <v>7442</v>
      </c>
      <c r="P5121" s="184" t="s">
        <v>7090</v>
      </c>
      <c r="Q5121" s="185" t="s">
        <v>190</v>
      </c>
      <c r="R5121" s="181" t="s">
        <v>35</v>
      </c>
      <c r="S5121" s="181" t="s">
        <v>225</v>
      </c>
      <c r="T5121" s="186" t="s">
        <v>225</v>
      </c>
      <c r="U5121" s="187" t="s">
        <v>225</v>
      </c>
      <c r="V5121" s="188" t="str" cm="1">
        <f t="array" ref="V5121">IF(SUM(LEN(A5121:U5121))=0,"",IF(OR(OR(ISBLANK(E5121),SUM(LEN(B5121),LEN(C5121))=0),AND(NOT(D5121="Unknown"),ISBLANK(I5121)),AND(NOT(N5121="Unknown"),ISBLANK(Q5121))),"Missing Information", INDEX(Table15[Entire Service Line Classification], MATCH(SUMIFS(Table15[Unique ID],Table15[System-Owned Portion],D5121,Table15[If Material Anything Other than "Lead" in Column E,Was Material Ever Previously Lead?],F5121,Table15[Customer-Owned Portion],N5121),Table15[Unique ID],0),0)))</f>
        <v>Non-lead</v>
      </c>
      <c r="W5121" s="189"/>
    </row>
    <row r="5122" spans="1:23" s="190" customFormat="1" ht="56.25" x14ac:dyDescent="0.25">
      <c r="A5122" s="180" t="s">
        <v>225</v>
      </c>
      <c r="B5122" s="181" t="s">
        <v>8764</v>
      </c>
      <c r="C5122" s="182" t="s">
        <v>225</v>
      </c>
      <c r="D5122" s="183" t="s">
        <v>36</v>
      </c>
      <c r="E5122" s="181" t="s">
        <v>35</v>
      </c>
      <c r="F5122" s="183" t="s">
        <v>35</v>
      </c>
      <c r="G5122" s="181" t="s">
        <v>7442</v>
      </c>
      <c r="H5122" s="184" t="s">
        <v>7090</v>
      </c>
      <c r="I5122" s="185" t="s">
        <v>190</v>
      </c>
      <c r="J5122" s="181" t="s">
        <v>35</v>
      </c>
      <c r="K5122" s="181" t="s">
        <v>225</v>
      </c>
      <c r="L5122" s="186" t="s">
        <v>225</v>
      </c>
      <c r="M5122" s="187" t="s">
        <v>225</v>
      </c>
      <c r="N5122" s="183" t="s">
        <v>36</v>
      </c>
      <c r="O5122" s="181" t="s">
        <v>7442</v>
      </c>
      <c r="P5122" s="184" t="s">
        <v>7090</v>
      </c>
      <c r="Q5122" s="185" t="s">
        <v>190</v>
      </c>
      <c r="R5122" s="181" t="s">
        <v>35</v>
      </c>
      <c r="S5122" s="181" t="s">
        <v>225</v>
      </c>
      <c r="T5122" s="186" t="s">
        <v>225</v>
      </c>
      <c r="U5122" s="187" t="s">
        <v>225</v>
      </c>
      <c r="V5122" s="188" t="str" cm="1">
        <f t="array" ref="V5122">IF(SUM(LEN(A5122:U5122))=0,"",IF(OR(OR(ISBLANK(E5122),SUM(LEN(B5122),LEN(C5122))=0),AND(NOT(D5122="Unknown"),ISBLANK(I5122)),AND(NOT(N5122="Unknown"),ISBLANK(Q5122))),"Missing Information", INDEX(Table15[Entire Service Line Classification], MATCH(SUMIFS(Table15[Unique ID],Table15[System-Owned Portion],D5122,Table15[If Material Anything Other than "Lead" in Column E,Was Material Ever Previously Lead?],F5122,Table15[Customer-Owned Portion],N5122),Table15[Unique ID],0),0)))</f>
        <v>Non-lead</v>
      </c>
      <c r="W5122" s="189"/>
    </row>
    <row r="5123" spans="1:23" s="190" customFormat="1" ht="56.25" x14ac:dyDescent="0.25">
      <c r="A5123" s="180" t="s">
        <v>225</v>
      </c>
      <c r="B5123" s="181" t="s">
        <v>8765</v>
      </c>
      <c r="C5123" s="182" t="s">
        <v>225</v>
      </c>
      <c r="D5123" s="183" t="s">
        <v>36</v>
      </c>
      <c r="E5123" s="181" t="s">
        <v>35</v>
      </c>
      <c r="F5123" s="183" t="s">
        <v>35</v>
      </c>
      <c r="G5123" s="181" t="s">
        <v>7442</v>
      </c>
      <c r="H5123" s="184" t="s">
        <v>7090</v>
      </c>
      <c r="I5123" s="185" t="s">
        <v>190</v>
      </c>
      <c r="J5123" s="181" t="s">
        <v>35</v>
      </c>
      <c r="K5123" s="181" t="s">
        <v>225</v>
      </c>
      <c r="L5123" s="186" t="s">
        <v>225</v>
      </c>
      <c r="M5123" s="187" t="s">
        <v>225</v>
      </c>
      <c r="N5123" s="183" t="s">
        <v>36</v>
      </c>
      <c r="O5123" s="181" t="s">
        <v>7442</v>
      </c>
      <c r="P5123" s="184" t="s">
        <v>7090</v>
      </c>
      <c r="Q5123" s="185" t="s">
        <v>190</v>
      </c>
      <c r="R5123" s="181" t="s">
        <v>35</v>
      </c>
      <c r="S5123" s="181" t="s">
        <v>225</v>
      </c>
      <c r="T5123" s="186" t="s">
        <v>225</v>
      </c>
      <c r="U5123" s="187" t="s">
        <v>225</v>
      </c>
      <c r="V5123" s="188" t="str" cm="1">
        <f t="array" ref="V5123">IF(SUM(LEN(A5123:U5123))=0,"",IF(OR(OR(ISBLANK(E5123),SUM(LEN(B5123),LEN(C5123))=0),AND(NOT(D5123="Unknown"),ISBLANK(I5123)),AND(NOT(N5123="Unknown"),ISBLANK(Q5123))),"Missing Information", INDEX(Table15[Entire Service Line Classification], MATCH(SUMIFS(Table15[Unique ID],Table15[System-Owned Portion],D5123,Table15[If Material Anything Other than "Lead" in Column E,Was Material Ever Previously Lead?],F5123,Table15[Customer-Owned Portion],N5123),Table15[Unique ID],0),0)))</f>
        <v>Non-lead</v>
      </c>
      <c r="W5123" s="189"/>
    </row>
    <row r="5124" spans="1:23" s="190" customFormat="1" ht="56.25" x14ac:dyDescent="0.25">
      <c r="A5124" s="180" t="s">
        <v>225</v>
      </c>
      <c r="B5124" s="181" t="s">
        <v>8766</v>
      </c>
      <c r="C5124" s="182" t="s">
        <v>225</v>
      </c>
      <c r="D5124" s="183" t="s">
        <v>36</v>
      </c>
      <c r="E5124" s="181" t="s">
        <v>35</v>
      </c>
      <c r="F5124" s="183" t="s">
        <v>35</v>
      </c>
      <c r="G5124" s="181" t="s">
        <v>7442</v>
      </c>
      <c r="H5124" s="184" t="s">
        <v>7090</v>
      </c>
      <c r="I5124" s="185" t="s">
        <v>190</v>
      </c>
      <c r="J5124" s="181" t="s">
        <v>35</v>
      </c>
      <c r="K5124" s="181" t="s">
        <v>225</v>
      </c>
      <c r="L5124" s="186" t="s">
        <v>225</v>
      </c>
      <c r="M5124" s="187" t="s">
        <v>225</v>
      </c>
      <c r="N5124" s="183" t="s">
        <v>36</v>
      </c>
      <c r="O5124" s="181" t="s">
        <v>7442</v>
      </c>
      <c r="P5124" s="184" t="s">
        <v>7090</v>
      </c>
      <c r="Q5124" s="185" t="s">
        <v>190</v>
      </c>
      <c r="R5124" s="181" t="s">
        <v>35</v>
      </c>
      <c r="S5124" s="181" t="s">
        <v>225</v>
      </c>
      <c r="T5124" s="186" t="s">
        <v>225</v>
      </c>
      <c r="U5124" s="187" t="s">
        <v>225</v>
      </c>
      <c r="V5124" s="188" t="str" cm="1">
        <f t="array" ref="V5124">IF(SUM(LEN(A5124:U5124))=0,"",IF(OR(OR(ISBLANK(E5124),SUM(LEN(B5124),LEN(C5124))=0),AND(NOT(D5124="Unknown"),ISBLANK(I5124)),AND(NOT(N5124="Unknown"),ISBLANK(Q5124))),"Missing Information", INDEX(Table15[Entire Service Line Classification], MATCH(SUMIFS(Table15[Unique ID],Table15[System-Owned Portion],D5124,Table15[If Material Anything Other than "Lead" in Column E,Was Material Ever Previously Lead?],F5124,Table15[Customer-Owned Portion],N5124),Table15[Unique ID],0),0)))</f>
        <v>Non-lead</v>
      </c>
      <c r="W5124" s="189"/>
    </row>
    <row r="5125" spans="1:23" s="190" customFormat="1" ht="56.25" x14ac:dyDescent="0.25">
      <c r="A5125" s="180" t="s">
        <v>225</v>
      </c>
      <c r="B5125" s="181" t="s">
        <v>8767</v>
      </c>
      <c r="C5125" s="182" t="s">
        <v>225</v>
      </c>
      <c r="D5125" s="183" t="s">
        <v>36</v>
      </c>
      <c r="E5125" s="181" t="s">
        <v>35</v>
      </c>
      <c r="F5125" s="183" t="s">
        <v>35</v>
      </c>
      <c r="G5125" s="181" t="s">
        <v>7442</v>
      </c>
      <c r="H5125" s="184" t="s">
        <v>7090</v>
      </c>
      <c r="I5125" s="185" t="s">
        <v>190</v>
      </c>
      <c r="J5125" s="181" t="s">
        <v>35</v>
      </c>
      <c r="K5125" s="181" t="s">
        <v>225</v>
      </c>
      <c r="L5125" s="186" t="s">
        <v>225</v>
      </c>
      <c r="M5125" s="187" t="s">
        <v>225</v>
      </c>
      <c r="N5125" s="183" t="s">
        <v>36</v>
      </c>
      <c r="O5125" s="181" t="s">
        <v>7442</v>
      </c>
      <c r="P5125" s="184" t="s">
        <v>7090</v>
      </c>
      <c r="Q5125" s="185" t="s">
        <v>190</v>
      </c>
      <c r="R5125" s="181" t="s">
        <v>35</v>
      </c>
      <c r="S5125" s="181" t="s">
        <v>225</v>
      </c>
      <c r="T5125" s="186" t="s">
        <v>225</v>
      </c>
      <c r="U5125" s="187" t="s">
        <v>225</v>
      </c>
      <c r="V5125" s="188" t="str" cm="1">
        <f t="array" ref="V5125">IF(SUM(LEN(A5125:U5125))=0,"",IF(OR(OR(ISBLANK(E5125),SUM(LEN(B5125),LEN(C5125))=0),AND(NOT(D5125="Unknown"),ISBLANK(I5125)),AND(NOT(N5125="Unknown"),ISBLANK(Q5125))),"Missing Information", INDEX(Table15[Entire Service Line Classification], MATCH(SUMIFS(Table15[Unique ID],Table15[System-Owned Portion],D5125,Table15[If Material Anything Other than "Lead" in Column E,Was Material Ever Previously Lead?],F5125,Table15[Customer-Owned Portion],N5125),Table15[Unique ID],0),0)))</f>
        <v>Non-lead</v>
      </c>
      <c r="W5125" s="189"/>
    </row>
    <row r="5126" spans="1:23" s="190" customFormat="1" ht="56.25" x14ac:dyDescent="0.25">
      <c r="A5126" s="180" t="s">
        <v>225</v>
      </c>
      <c r="B5126" s="181" t="s">
        <v>8768</v>
      </c>
      <c r="C5126" s="182" t="s">
        <v>225</v>
      </c>
      <c r="D5126" s="183" t="s">
        <v>36</v>
      </c>
      <c r="E5126" s="181" t="s">
        <v>35</v>
      </c>
      <c r="F5126" s="183" t="s">
        <v>35</v>
      </c>
      <c r="G5126" s="181" t="s">
        <v>7442</v>
      </c>
      <c r="H5126" s="184" t="s">
        <v>7090</v>
      </c>
      <c r="I5126" s="185" t="s">
        <v>190</v>
      </c>
      <c r="J5126" s="181" t="s">
        <v>35</v>
      </c>
      <c r="K5126" s="181" t="s">
        <v>225</v>
      </c>
      <c r="L5126" s="186" t="s">
        <v>225</v>
      </c>
      <c r="M5126" s="187" t="s">
        <v>225</v>
      </c>
      <c r="N5126" s="183" t="s">
        <v>36</v>
      </c>
      <c r="O5126" s="181" t="s">
        <v>7442</v>
      </c>
      <c r="P5126" s="184" t="s">
        <v>7090</v>
      </c>
      <c r="Q5126" s="185" t="s">
        <v>190</v>
      </c>
      <c r="R5126" s="181" t="s">
        <v>35</v>
      </c>
      <c r="S5126" s="181" t="s">
        <v>225</v>
      </c>
      <c r="T5126" s="186" t="s">
        <v>225</v>
      </c>
      <c r="U5126" s="187" t="s">
        <v>225</v>
      </c>
      <c r="V5126" s="188" t="str" cm="1">
        <f t="array" ref="V5126">IF(SUM(LEN(A5126:U5126))=0,"",IF(OR(OR(ISBLANK(E5126),SUM(LEN(B5126),LEN(C5126))=0),AND(NOT(D5126="Unknown"),ISBLANK(I5126)),AND(NOT(N5126="Unknown"),ISBLANK(Q5126))),"Missing Information", INDEX(Table15[Entire Service Line Classification], MATCH(SUMIFS(Table15[Unique ID],Table15[System-Owned Portion],D5126,Table15[If Material Anything Other than "Lead" in Column E,Was Material Ever Previously Lead?],F5126,Table15[Customer-Owned Portion],N5126),Table15[Unique ID],0),0)))</f>
        <v>Non-lead</v>
      </c>
      <c r="W5126" s="189"/>
    </row>
    <row r="5127" spans="1:23" s="190" customFormat="1" ht="56.25" x14ac:dyDescent="0.25">
      <c r="A5127" s="180" t="s">
        <v>225</v>
      </c>
      <c r="B5127" s="181" t="s">
        <v>8769</v>
      </c>
      <c r="C5127" s="182" t="s">
        <v>225</v>
      </c>
      <c r="D5127" s="183" t="s">
        <v>36</v>
      </c>
      <c r="E5127" s="181" t="s">
        <v>35</v>
      </c>
      <c r="F5127" s="183" t="s">
        <v>35</v>
      </c>
      <c r="G5127" s="181" t="s">
        <v>7437</v>
      </c>
      <c r="H5127" s="184" t="s">
        <v>7090</v>
      </c>
      <c r="I5127" s="185" t="s">
        <v>190</v>
      </c>
      <c r="J5127" s="181" t="s">
        <v>35</v>
      </c>
      <c r="K5127" s="181" t="s">
        <v>225</v>
      </c>
      <c r="L5127" s="186" t="s">
        <v>225</v>
      </c>
      <c r="M5127" s="187" t="s">
        <v>225</v>
      </c>
      <c r="N5127" s="183" t="s">
        <v>36</v>
      </c>
      <c r="O5127" s="181" t="s">
        <v>7437</v>
      </c>
      <c r="P5127" s="184" t="s">
        <v>7090</v>
      </c>
      <c r="Q5127" s="185" t="s">
        <v>190</v>
      </c>
      <c r="R5127" s="181" t="s">
        <v>35</v>
      </c>
      <c r="S5127" s="181" t="s">
        <v>225</v>
      </c>
      <c r="T5127" s="186" t="s">
        <v>225</v>
      </c>
      <c r="U5127" s="187" t="s">
        <v>225</v>
      </c>
      <c r="V5127" s="188" t="str" cm="1">
        <f t="array" ref="V5127">IF(SUM(LEN(A5127:U5127))=0,"",IF(OR(OR(ISBLANK(E5127),SUM(LEN(B5127),LEN(C5127))=0),AND(NOT(D5127="Unknown"),ISBLANK(I5127)),AND(NOT(N5127="Unknown"),ISBLANK(Q5127))),"Missing Information", INDEX(Table15[Entire Service Line Classification], MATCH(SUMIFS(Table15[Unique ID],Table15[System-Owned Portion],D5127,Table15[If Material Anything Other than "Lead" in Column E,Was Material Ever Previously Lead?],F5127,Table15[Customer-Owned Portion],N5127),Table15[Unique ID],0),0)))</f>
        <v>Non-lead</v>
      </c>
      <c r="W5127" s="189"/>
    </row>
    <row r="5128" spans="1:23" s="190" customFormat="1" ht="56.25" x14ac:dyDescent="0.25">
      <c r="A5128" s="180" t="s">
        <v>225</v>
      </c>
      <c r="B5128" s="181" t="s">
        <v>8770</v>
      </c>
      <c r="C5128" s="182" t="s">
        <v>225</v>
      </c>
      <c r="D5128" s="183" t="s">
        <v>36</v>
      </c>
      <c r="E5128" s="181" t="s">
        <v>35</v>
      </c>
      <c r="F5128" s="183" t="s">
        <v>35</v>
      </c>
      <c r="G5128" s="181" t="s">
        <v>7442</v>
      </c>
      <c r="H5128" s="184" t="s">
        <v>7090</v>
      </c>
      <c r="I5128" s="185" t="s">
        <v>190</v>
      </c>
      <c r="J5128" s="181" t="s">
        <v>35</v>
      </c>
      <c r="K5128" s="181" t="s">
        <v>225</v>
      </c>
      <c r="L5128" s="186" t="s">
        <v>225</v>
      </c>
      <c r="M5128" s="187" t="s">
        <v>225</v>
      </c>
      <c r="N5128" s="183" t="s">
        <v>36</v>
      </c>
      <c r="O5128" s="181" t="s">
        <v>7442</v>
      </c>
      <c r="P5128" s="184" t="s">
        <v>7090</v>
      </c>
      <c r="Q5128" s="185" t="s">
        <v>190</v>
      </c>
      <c r="R5128" s="181" t="s">
        <v>35</v>
      </c>
      <c r="S5128" s="181" t="s">
        <v>225</v>
      </c>
      <c r="T5128" s="186" t="s">
        <v>225</v>
      </c>
      <c r="U5128" s="187" t="s">
        <v>225</v>
      </c>
      <c r="V5128" s="188" t="str" cm="1">
        <f t="array" ref="V5128">IF(SUM(LEN(A5128:U5128))=0,"",IF(OR(OR(ISBLANK(E5128),SUM(LEN(B5128),LEN(C5128))=0),AND(NOT(D5128="Unknown"),ISBLANK(I5128)),AND(NOT(N5128="Unknown"),ISBLANK(Q5128))),"Missing Information", INDEX(Table15[Entire Service Line Classification], MATCH(SUMIFS(Table15[Unique ID],Table15[System-Owned Portion],D5128,Table15[If Material Anything Other than "Lead" in Column E,Was Material Ever Previously Lead?],F5128,Table15[Customer-Owned Portion],N5128),Table15[Unique ID],0),0)))</f>
        <v>Non-lead</v>
      </c>
      <c r="W5128" s="189"/>
    </row>
    <row r="5129" spans="1:23" s="190" customFormat="1" ht="56.25" x14ac:dyDescent="0.25">
      <c r="A5129" s="180" t="s">
        <v>225</v>
      </c>
      <c r="B5129" s="181" t="s">
        <v>8771</v>
      </c>
      <c r="C5129" s="182" t="s">
        <v>225</v>
      </c>
      <c r="D5129" s="183" t="s">
        <v>36</v>
      </c>
      <c r="E5129" s="181" t="s">
        <v>35</v>
      </c>
      <c r="F5129" s="183" t="s">
        <v>35</v>
      </c>
      <c r="G5129" s="181" t="s">
        <v>7437</v>
      </c>
      <c r="H5129" s="184" t="s">
        <v>7090</v>
      </c>
      <c r="I5129" s="185" t="s">
        <v>190</v>
      </c>
      <c r="J5129" s="181" t="s">
        <v>35</v>
      </c>
      <c r="K5129" s="181" t="s">
        <v>225</v>
      </c>
      <c r="L5129" s="186" t="s">
        <v>225</v>
      </c>
      <c r="M5129" s="187" t="s">
        <v>225</v>
      </c>
      <c r="N5129" s="183" t="s">
        <v>36</v>
      </c>
      <c r="O5129" s="181" t="s">
        <v>7437</v>
      </c>
      <c r="P5129" s="184" t="s">
        <v>7090</v>
      </c>
      <c r="Q5129" s="185" t="s">
        <v>190</v>
      </c>
      <c r="R5129" s="181" t="s">
        <v>35</v>
      </c>
      <c r="S5129" s="181" t="s">
        <v>225</v>
      </c>
      <c r="T5129" s="186" t="s">
        <v>225</v>
      </c>
      <c r="U5129" s="187" t="s">
        <v>225</v>
      </c>
      <c r="V5129" s="188" t="str" cm="1">
        <f t="array" ref="V5129">IF(SUM(LEN(A5129:U5129))=0,"",IF(OR(OR(ISBLANK(E5129),SUM(LEN(B5129),LEN(C5129))=0),AND(NOT(D5129="Unknown"),ISBLANK(I5129)),AND(NOT(N5129="Unknown"),ISBLANK(Q5129))),"Missing Information", INDEX(Table15[Entire Service Line Classification], MATCH(SUMIFS(Table15[Unique ID],Table15[System-Owned Portion],D5129,Table15[If Material Anything Other than "Lead" in Column E,Was Material Ever Previously Lead?],F5129,Table15[Customer-Owned Portion],N5129),Table15[Unique ID],0),0)))</f>
        <v>Non-lead</v>
      </c>
      <c r="W5129" s="189"/>
    </row>
    <row r="5130" spans="1:23" s="190" customFormat="1" ht="56.25" x14ac:dyDescent="0.25">
      <c r="A5130" s="180" t="s">
        <v>225</v>
      </c>
      <c r="B5130" s="181" t="s">
        <v>8772</v>
      </c>
      <c r="C5130" s="182" t="s">
        <v>225</v>
      </c>
      <c r="D5130" s="183" t="s">
        <v>36</v>
      </c>
      <c r="E5130" s="181" t="s">
        <v>35</v>
      </c>
      <c r="F5130" s="183" t="s">
        <v>35</v>
      </c>
      <c r="G5130" s="181" t="s">
        <v>7437</v>
      </c>
      <c r="H5130" s="184" t="s">
        <v>7090</v>
      </c>
      <c r="I5130" s="185" t="s">
        <v>190</v>
      </c>
      <c r="J5130" s="181" t="s">
        <v>35</v>
      </c>
      <c r="K5130" s="181" t="s">
        <v>225</v>
      </c>
      <c r="L5130" s="186" t="s">
        <v>225</v>
      </c>
      <c r="M5130" s="187" t="s">
        <v>225</v>
      </c>
      <c r="N5130" s="183" t="s">
        <v>36</v>
      </c>
      <c r="O5130" s="181" t="s">
        <v>7437</v>
      </c>
      <c r="P5130" s="184" t="s">
        <v>7090</v>
      </c>
      <c r="Q5130" s="185" t="s">
        <v>190</v>
      </c>
      <c r="R5130" s="181" t="s">
        <v>35</v>
      </c>
      <c r="S5130" s="181" t="s">
        <v>225</v>
      </c>
      <c r="T5130" s="186" t="s">
        <v>225</v>
      </c>
      <c r="U5130" s="187" t="s">
        <v>225</v>
      </c>
      <c r="V5130" s="188" t="str" cm="1">
        <f t="array" ref="V5130">IF(SUM(LEN(A5130:U5130))=0,"",IF(OR(OR(ISBLANK(E5130),SUM(LEN(B5130),LEN(C5130))=0),AND(NOT(D5130="Unknown"),ISBLANK(I5130)),AND(NOT(N5130="Unknown"),ISBLANK(Q5130))),"Missing Information", INDEX(Table15[Entire Service Line Classification], MATCH(SUMIFS(Table15[Unique ID],Table15[System-Owned Portion],D5130,Table15[If Material Anything Other than "Lead" in Column E,Was Material Ever Previously Lead?],F5130,Table15[Customer-Owned Portion],N5130),Table15[Unique ID],0),0)))</f>
        <v>Non-lead</v>
      </c>
      <c r="W5130" s="189"/>
    </row>
    <row r="5131" spans="1:23" s="190" customFormat="1" ht="56.25" x14ac:dyDescent="0.25">
      <c r="A5131" s="180" t="s">
        <v>225</v>
      </c>
      <c r="B5131" s="181" t="s">
        <v>8773</v>
      </c>
      <c r="C5131" s="182" t="s">
        <v>225</v>
      </c>
      <c r="D5131" s="183" t="s">
        <v>36</v>
      </c>
      <c r="E5131" s="181" t="s">
        <v>35</v>
      </c>
      <c r="F5131" s="183" t="s">
        <v>35</v>
      </c>
      <c r="G5131" s="181" t="s">
        <v>7437</v>
      </c>
      <c r="H5131" s="184" t="s">
        <v>7090</v>
      </c>
      <c r="I5131" s="185" t="s">
        <v>190</v>
      </c>
      <c r="J5131" s="181" t="s">
        <v>35</v>
      </c>
      <c r="K5131" s="181" t="s">
        <v>225</v>
      </c>
      <c r="L5131" s="186" t="s">
        <v>225</v>
      </c>
      <c r="M5131" s="187" t="s">
        <v>225</v>
      </c>
      <c r="N5131" s="183" t="s">
        <v>36</v>
      </c>
      <c r="O5131" s="181" t="s">
        <v>7437</v>
      </c>
      <c r="P5131" s="184" t="s">
        <v>7090</v>
      </c>
      <c r="Q5131" s="185" t="s">
        <v>190</v>
      </c>
      <c r="R5131" s="181" t="s">
        <v>35</v>
      </c>
      <c r="S5131" s="181" t="s">
        <v>225</v>
      </c>
      <c r="T5131" s="186" t="s">
        <v>225</v>
      </c>
      <c r="U5131" s="187" t="s">
        <v>225</v>
      </c>
      <c r="V5131" s="188" t="str" cm="1">
        <f t="array" ref="V5131">IF(SUM(LEN(A5131:U5131))=0,"",IF(OR(OR(ISBLANK(E5131),SUM(LEN(B5131),LEN(C5131))=0),AND(NOT(D5131="Unknown"),ISBLANK(I5131)),AND(NOT(N5131="Unknown"),ISBLANK(Q5131))),"Missing Information", INDEX(Table15[Entire Service Line Classification], MATCH(SUMIFS(Table15[Unique ID],Table15[System-Owned Portion],D5131,Table15[If Material Anything Other than "Lead" in Column E,Was Material Ever Previously Lead?],F5131,Table15[Customer-Owned Portion],N5131),Table15[Unique ID],0),0)))</f>
        <v>Non-lead</v>
      </c>
      <c r="W5131" s="189"/>
    </row>
    <row r="5132" spans="1:23" s="190" customFormat="1" ht="56.25" x14ac:dyDescent="0.25">
      <c r="A5132" s="180" t="s">
        <v>225</v>
      </c>
      <c r="B5132" s="181" t="s">
        <v>8774</v>
      </c>
      <c r="C5132" s="182" t="s">
        <v>225</v>
      </c>
      <c r="D5132" s="183" t="s">
        <v>36</v>
      </c>
      <c r="E5132" s="181" t="s">
        <v>35</v>
      </c>
      <c r="F5132" s="183" t="s">
        <v>35</v>
      </c>
      <c r="G5132" s="181" t="s">
        <v>7437</v>
      </c>
      <c r="H5132" s="184" t="s">
        <v>7090</v>
      </c>
      <c r="I5132" s="185" t="s">
        <v>190</v>
      </c>
      <c r="J5132" s="181" t="s">
        <v>35</v>
      </c>
      <c r="K5132" s="181" t="s">
        <v>225</v>
      </c>
      <c r="L5132" s="186" t="s">
        <v>225</v>
      </c>
      <c r="M5132" s="187" t="s">
        <v>225</v>
      </c>
      <c r="N5132" s="183" t="s">
        <v>36</v>
      </c>
      <c r="O5132" s="181" t="s">
        <v>7437</v>
      </c>
      <c r="P5132" s="184" t="s">
        <v>7090</v>
      </c>
      <c r="Q5132" s="185" t="s">
        <v>190</v>
      </c>
      <c r="R5132" s="181" t="s">
        <v>35</v>
      </c>
      <c r="S5132" s="181" t="s">
        <v>225</v>
      </c>
      <c r="T5132" s="186" t="s">
        <v>225</v>
      </c>
      <c r="U5132" s="187" t="s">
        <v>225</v>
      </c>
      <c r="V5132" s="188" t="str" cm="1">
        <f t="array" ref="V5132">IF(SUM(LEN(A5132:U5132))=0,"",IF(OR(OR(ISBLANK(E5132),SUM(LEN(B5132),LEN(C5132))=0),AND(NOT(D5132="Unknown"),ISBLANK(I5132)),AND(NOT(N5132="Unknown"),ISBLANK(Q5132))),"Missing Information", INDEX(Table15[Entire Service Line Classification], MATCH(SUMIFS(Table15[Unique ID],Table15[System-Owned Portion],D5132,Table15[If Material Anything Other than "Lead" in Column E,Was Material Ever Previously Lead?],F5132,Table15[Customer-Owned Portion],N5132),Table15[Unique ID],0),0)))</f>
        <v>Non-lead</v>
      </c>
      <c r="W5132" s="189"/>
    </row>
    <row r="5133" spans="1:23" s="190" customFormat="1" ht="56.25" x14ac:dyDescent="0.25">
      <c r="A5133" s="180" t="s">
        <v>225</v>
      </c>
      <c r="B5133" s="181" t="s">
        <v>8775</v>
      </c>
      <c r="C5133" s="182" t="s">
        <v>225</v>
      </c>
      <c r="D5133" s="183" t="s">
        <v>36</v>
      </c>
      <c r="E5133" s="181" t="s">
        <v>35</v>
      </c>
      <c r="F5133" s="183" t="s">
        <v>35</v>
      </c>
      <c r="G5133" s="181" t="s">
        <v>7437</v>
      </c>
      <c r="H5133" s="184" t="s">
        <v>7090</v>
      </c>
      <c r="I5133" s="185" t="s">
        <v>190</v>
      </c>
      <c r="J5133" s="181" t="s">
        <v>35</v>
      </c>
      <c r="K5133" s="181" t="s">
        <v>225</v>
      </c>
      <c r="L5133" s="186" t="s">
        <v>225</v>
      </c>
      <c r="M5133" s="187" t="s">
        <v>225</v>
      </c>
      <c r="N5133" s="183" t="s">
        <v>36</v>
      </c>
      <c r="O5133" s="181" t="s">
        <v>7437</v>
      </c>
      <c r="P5133" s="184" t="s">
        <v>7090</v>
      </c>
      <c r="Q5133" s="185" t="s">
        <v>190</v>
      </c>
      <c r="R5133" s="181" t="s">
        <v>35</v>
      </c>
      <c r="S5133" s="181" t="s">
        <v>225</v>
      </c>
      <c r="T5133" s="186" t="s">
        <v>225</v>
      </c>
      <c r="U5133" s="187" t="s">
        <v>225</v>
      </c>
      <c r="V5133" s="188" t="str" cm="1">
        <f t="array" ref="V5133">IF(SUM(LEN(A5133:U5133))=0,"",IF(OR(OR(ISBLANK(E5133),SUM(LEN(B5133),LEN(C5133))=0),AND(NOT(D5133="Unknown"),ISBLANK(I5133)),AND(NOT(N5133="Unknown"),ISBLANK(Q5133))),"Missing Information", INDEX(Table15[Entire Service Line Classification], MATCH(SUMIFS(Table15[Unique ID],Table15[System-Owned Portion],D5133,Table15[If Material Anything Other than "Lead" in Column E,Was Material Ever Previously Lead?],F5133,Table15[Customer-Owned Portion],N5133),Table15[Unique ID],0),0)))</f>
        <v>Non-lead</v>
      </c>
      <c r="W5133" s="189"/>
    </row>
    <row r="5134" spans="1:23" s="190" customFormat="1" ht="56.25" x14ac:dyDescent="0.25">
      <c r="A5134" s="180" t="s">
        <v>225</v>
      </c>
      <c r="B5134" s="181" t="s">
        <v>8776</v>
      </c>
      <c r="C5134" s="182" t="s">
        <v>225</v>
      </c>
      <c r="D5134" s="183" t="s">
        <v>36</v>
      </c>
      <c r="E5134" s="181" t="s">
        <v>35</v>
      </c>
      <c r="F5134" s="183" t="s">
        <v>35</v>
      </c>
      <c r="G5134" s="181" t="s">
        <v>7437</v>
      </c>
      <c r="H5134" s="184" t="s">
        <v>7090</v>
      </c>
      <c r="I5134" s="185" t="s">
        <v>190</v>
      </c>
      <c r="J5134" s="181" t="s">
        <v>35</v>
      </c>
      <c r="K5134" s="181" t="s">
        <v>225</v>
      </c>
      <c r="L5134" s="186" t="s">
        <v>225</v>
      </c>
      <c r="M5134" s="187" t="s">
        <v>225</v>
      </c>
      <c r="N5134" s="183" t="s">
        <v>36</v>
      </c>
      <c r="O5134" s="181" t="s">
        <v>7437</v>
      </c>
      <c r="P5134" s="184" t="s">
        <v>7090</v>
      </c>
      <c r="Q5134" s="185" t="s">
        <v>190</v>
      </c>
      <c r="R5134" s="181" t="s">
        <v>35</v>
      </c>
      <c r="S5134" s="181" t="s">
        <v>225</v>
      </c>
      <c r="T5134" s="186" t="s">
        <v>225</v>
      </c>
      <c r="U5134" s="187" t="s">
        <v>225</v>
      </c>
      <c r="V5134" s="188" t="str" cm="1">
        <f t="array" ref="V5134">IF(SUM(LEN(A5134:U5134))=0,"",IF(OR(OR(ISBLANK(E5134),SUM(LEN(B5134),LEN(C5134))=0),AND(NOT(D5134="Unknown"),ISBLANK(I5134)),AND(NOT(N5134="Unknown"),ISBLANK(Q5134))),"Missing Information", INDEX(Table15[Entire Service Line Classification], MATCH(SUMIFS(Table15[Unique ID],Table15[System-Owned Portion],D5134,Table15[If Material Anything Other than "Lead" in Column E,Was Material Ever Previously Lead?],F5134,Table15[Customer-Owned Portion],N5134),Table15[Unique ID],0),0)))</f>
        <v>Non-lead</v>
      </c>
      <c r="W5134" s="189"/>
    </row>
    <row r="5135" spans="1:23" s="190" customFormat="1" ht="56.25" x14ac:dyDescent="0.25">
      <c r="A5135" s="180" t="s">
        <v>225</v>
      </c>
      <c r="B5135" s="181" t="s">
        <v>8777</v>
      </c>
      <c r="C5135" s="182" t="s">
        <v>225</v>
      </c>
      <c r="D5135" s="183" t="s">
        <v>36</v>
      </c>
      <c r="E5135" s="181" t="s">
        <v>35</v>
      </c>
      <c r="F5135" s="183" t="s">
        <v>35</v>
      </c>
      <c r="G5135" s="181" t="s">
        <v>7393</v>
      </c>
      <c r="H5135" s="184" t="s">
        <v>7090</v>
      </c>
      <c r="I5135" s="185" t="s">
        <v>190</v>
      </c>
      <c r="J5135" s="181" t="s">
        <v>35</v>
      </c>
      <c r="K5135" s="181" t="s">
        <v>225</v>
      </c>
      <c r="L5135" s="186" t="s">
        <v>225</v>
      </c>
      <c r="M5135" s="187" t="s">
        <v>225</v>
      </c>
      <c r="N5135" s="183" t="s">
        <v>36</v>
      </c>
      <c r="O5135" s="181" t="s">
        <v>7393</v>
      </c>
      <c r="P5135" s="184" t="s">
        <v>7090</v>
      </c>
      <c r="Q5135" s="185" t="s">
        <v>190</v>
      </c>
      <c r="R5135" s="181" t="s">
        <v>35</v>
      </c>
      <c r="S5135" s="181" t="s">
        <v>225</v>
      </c>
      <c r="T5135" s="186" t="s">
        <v>225</v>
      </c>
      <c r="U5135" s="187" t="s">
        <v>225</v>
      </c>
      <c r="V5135" s="188" t="str" cm="1">
        <f t="array" ref="V5135">IF(SUM(LEN(A5135:U5135))=0,"",IF(OR(OR(ISBLANK(E5135),SUM(LEN(B5135),LEN(C5135))=0),AND(NOT(D5135="Unknown"),ISBLANK(I5135)),AND(NOT(N5135="Unknown"),ISBLANK(Q5135))),"Missing Information", INDEX(Table15[Entire Service Line Classification], MATCH(SUMIFS(Table15[Unique ID],Table15[System-Owned Portion],D5135,Table15[If Material Anything Other than "Lead" in Column E,Was Material Ever Previously Lead?],F5135,Table15[Customer-Owned Portion],N5135),Table15[Unique ID],0),0)))</f>
        <v>Non-lead</v>
      </c>
      <c r="W5135" s="189"/>
    </row>
    <row r="5136" spans="1:23" s="190" customFormat="1" ht="56.25" x14ac:dyDescent="0.25">
      <c r="A5136" s="180" t="s">
        <v>225</v>
      </c>
      <c r="B5136" s="181" t="s">
        <v>8778</v>
      </c>
      <c r="C5136" s="182" t="s">
        <v>225</v>
      </c>
      <c r="D5136" s="183" t="s">
        <v>36</v>
      </c>
      <c r="E5136" s="181" t="s">
        <v>35</v>
      </c>
      <c r="F5136" s="183" t="s">
        <v>35</v>
      </c>
      <c r="G5136" s="181" t="s">
        <v>7393</v>
      </c>
      <c r="H5136" s="184" t="s">
        <v>7090</v>
      </c>
      <c r="I5136" s="185" t="s">
        <v>190</v>
      </c>
      <c r="J5136" s="181" t="s">
        <v>35</v>
      </c>
      <c r="K5136" s="181" t="s">
        <v>225</v>
      </c>
      <c r="L5136" s="186" t="s">
        <v>225</v>
      </c>
      <c r="M5136" s="187" t="s">
        <v>225</v>
      </c>
      <c r="N5136" s="183" t="s">
        <v>36</v>
      </c>
      <c r="O5136" s="181" t="s">
        <v>7393</v>
      </c>
      <c r="P5136" s="184" t="s">
        <v>7090</v>
      </c>
      <c r="Q5136" s="185" t="s">
        <v>190</v>
      </c>
      <c r="R5136" s="181" t="s">
        <v>35</v>
      </c>
      <c r="S5136" s="181" t="s">
        <v>225</v>
      </c>
      <c r="T5136" s="186" t="s">
        <v>225</v>
      </c>
      <c r="U5136" s="187" t="s">
        <v>225</v>
      </c>
      <c r="V5136" s="188" t="str" cm="1">
        <f t="array" ref="V5136">IF(SUM(LEN(A5136:U5136))=0,"",IF(OR(OR(ISBLANK(E5136),SUM(LEN(B5136),LEN(C5136))=0),AND(NOT(D5136="Unknown"),ISBLANK(I5136)),AND(NOT(N5136="Unknown"),ISBLANK(Q5136))),"Missing Information", INDEX(Table15[Entire Service Line Classification], MATCH(SUMIFS(Table15[Unique ID],Table15[System-Owned Portion],D5136,Table15[If Material Anything Other than "Lead" in Column E,Was Material Ever Previously Lead?],F5136,Table15[Customer-Owned Portion],N5136),Table15[Unique ID],0),0)))</f>
        <v>Non-lead</v>
      </c>
      <c r="W5136" s="189"/>
    </row>
    <row r="5137" spans="1:23" s="190" customFormat="1" ht="56.25" x14ac:dyDescent="0.25">
      <c r="A5137" s="180" t="s">
        <v>225</v>
      </c>
      <c r="B5137" s="181" t="s">
        <v>8779</v>
      </c>
      <c r="C5137" s="182" t="s">
        <v>225</v>
      </c>
      <c r="D5137" s="183" t="s">
        <v>36</v>
      </c>
      <c r="E5137" s="181" t="s">
        <v>35</v>
      </c>
      <c r="F5137" s="183" t="s">
        <v>35</v>
      </c>
      <c r="G5137" s="181" t="s">
        <v>7393</v>
      </c>
      <c r="H5137" s="184" t="s">
        <v>7090</v>
      </c>
      <c r="I5137" s="185" t="s">
        <v>190</v>
      </c>
      <c r="J5137" s="181" t="s">
        <v>35</v>
      </c>
      <c r="K5137" s="181" t="s">
        <v>225</v>
      </c>
      <c r="L5137" s="186" t="s">
        <v>225</v>
      </c>
      <c r="M5137" s="187" t="s">
        <v>225</v>
      </c>
      <c r="N5137" s="183" t="s">
        <v>36</v>
      </c>
      <c r="O5137" s="181" t="s">
        <v>7393</v>
      </c>
      <c r="P5137" s="184" t="s">
        <v>7090</v>
      </c>
      <c r="Q5137" s="185" t="s">
        <v>190</v>
      </c>
      <c r="R5137" s="181" t="s">
        <v>35</v>
      </c>
      <c r="S5137" s="181" t="s">
        <v>225</v>
      </c>
      <c r="T5137" s="186" t="s">
        <v>225</v>
      </c>
      <c r="U5137" s="187" t="s">
        <v>225</v>
      </c>
      <c r="V5137" s="188" t="str" cm="1">
        <f t="array" ref="V5137">IF(SUM(LEN(A5137:U5137))=0,"",IF(OR(OR(ISBLANK(E5137),SUM(LEN(B5137),LEN(C5137))=0),AND(NOT(D5137="Unknown"),ISBLANK(I5137)),AND(NOT(N5137="Unknown"),ISBLANK(Q5137))),"Missing Information", INDEX(Table15[Entire Service Line Classification], MATCH(SUMIFS(Table15[Unique ID],Table15[System-Owned Portion],D5137,Table15[If Material Anything Other than "Lead" in Column E,Was Material Ever Previously Lead?],F5137,Table15[Customer-Owned Portion],N5137),Table15[Unique ID],0),0)))</f>
        <v>Non-lead</v>
      </c>
      <c r="W5137" s="189"/>
    </row>
    <row r="5138" spans="1:23" s="190" customFormat="1" ht="56.25" x14ac:dyDescent="0.25">
      <c r="A5138" s="180" t="s">
        <v>225</v>
      </c>
      <c r="B5138" s="181" t="s">
        <v>8780</v>
      </c>
      <c r="C5138" s="182" t="s">
        <v>225</v>
      </c>
      <c r="D5138" s="183" t="s">
        <v>36</v>
      </c>
      <c r="E5138" s="181" t="s">
        <v>35</v>
      </c>
      <c r="F5138" s="183" t="s">
        <v>35</v>
      </c>
      <c r="G5138" s="181" t="s">
        <v>7393</v>
      </c>
      <c r="H5138" s="184" t="s">
        <v>7090</v>
      </c>
      <c r="I5138" s="185" t="s">
        <v>190</v>
      </c>
      <c r="J5138" s="181" t="s">
        <v>35</v>
      </c>
      <c r="K5138" s="181" t="s">
        <v>225</v>
      </c>
      <c r="L5138" s="186" t="s">
        <v>225</v>
      </c>
      <c r="M5138" s="187" t="s">
        <v>225</v>
      </c>
      <c r="N5138" s="183" t="s">
        <v>36</v>
      </c>
      <c r="O5138" s="181" t="s">
        <v>7393</v>
      </c>
      <c r="P5138" s="184" t="s">
        <v>7090</v>
      </c>
      <c r="Q5138" s="185" t="s">
        <v>190</v>
      </c>
      <c r="R5138" s="181" t="s">
        <v>35</v>
      </c>
      <c r="S5138" s="181" t="s">
        <v>225</v>
      </c>
      <c r="T5138" s="186" t="s">
        <v>225</v>
      </c>
      <c r="U5138" s="187" t="s">
        <v>225</v>
      </c>
      <c r="V5138" s="188" t="str" cm="1">
        <f t="array" ref="V5138">IF(SUM(LEN(A5138:U5138))=0,"",IF(OR(OR(ISBLANK(E5138),SUM(LEN(B5138),LEN(C5138))=0),AND(NOT(D5138="Unknown"),ISBLANK(I5138)),AND(NOT(N5138="Unknown"),ISBLANK(Q5138))),"Missing Information", INDEX(Table15[Entire Service Line Classification], MATCH(SUMIFS(Table15[Unique ID],Table15[System-Owned Portion],D5138,Table15[If Material Anything Other than "Lead" in Column E,Was Material Ever Previously Lead?],F5138,Table15[Customer-Owned Portion],N5138),Table15[Unique ID],0),0)))</f>
        <v>Non-lead</v>
      </c>
      <c r="W5138" s="189"/>
    </row>
    <row r="5139" spans="1:23" s="190" customFormat="1" ht="56.25" x14ac:dyDescent="0.25">
      <c r="A5139" s="180" t="s">
        <v>225</v>
      </c>
      <c r="B5139" s="181" t="s">
        <v>8781</v>
      </c>
      <c r="C5139" s="182" t="s">
        <v>225</v>
      </c>
      <c r="D5139" s="183" t="s">
        <v>36</v>
      </c>
      <c r="E5139" s="181" t="s">
        <v>35</v>
      </c>
      <c r="F5139" s="183" t="s">
        <v>35</v>
      </c>
      <c r="G5139" s="181" t="s">
        <v>7393</v>
      </c>
      <c r="H5139" s="184" t="s">
        <v>7090</v>
      </c>
      <c r="I5139" s="185" t="s">
        <v>190</v>
      </c>
      <c r="J5139" s="181" t="s">
        <v>35</v>
      </c>
      <c r="K5139" s="181" t="s">
        <v>225</v>
      </c>
      <c r="L5139" s="186" t="s">
        <v>225</v>
      </c>
      <c r="M5139" s="187" t="s">
        <v>225</v>
      </c>
      <c r="N5139" s="183" t="s">
        <v>36</v>
      </c>
      <c r="O5139" s="181" t="s">
        <v>7393</v>
      </c>
      <c r="P5139" s="184" t="s">
        <v>7090</v>
      </c>
      <c r="Q5139" s="185" t="s">
        <v>190</v>
      </c>
      <c r="R5139" s="181" t="s">
        <v>35</v>
      </c>
      <c r="S5139" s="181" t="s">
        <v>225</v>
      </c>
      <c r="T5139" s="186" t="s">
        <v>225</v>
      </c>
      <c r="U5139" s="187" t="s">
        <v>225</v>
      </c>
      <c r="V5139" s="188" t="str" cm="1">
        <f t="array" ref="V5139">IF(SUM(LEN(A5139:U5139))=0,"",IF(OR(OR(ISBLANK(E5139),SUM(LEN(B5139),LEN(C5139))=0),AND(NOT(D5139="Unknown"),ISBLANK(I5139)),AND(NOT(N5139="Unknown"),ISBLANK(Q5139))),"Missing Information", INDEX(Table15[Entire Service Line Classification], MATCH(SUMIFS(Table15[Unique ID],Table15[System-Owned Portion],D5139,Table15[If Material Anything Other than "Lead" in Column E,Was Material Ever Previously Lead?],F5139,Table15[Customer-Owned Portion],N5139),Table15[Unique ID],0),0)))</f>
        <v>Non-lead</v>
      </c>
      <c r="W5139" s="189"/>
    </row>
    <row r="5140" spans="1:23" s="190" customFormat="1" ht="56.25" x14ac:dyDescent="0.25">
      <c r="A5140" s="180" t="s">
        <v>225</v>
      </c>
      <c r="B5140" s="181" t="s">
        <v>8782</v>
      </c>
      <c r="C5140" s="182" t="s">
        <v>225</v>
      </c>
      <c r="D5140" s="183" t="s">
        <v>36</v>
      </c>
      <c r="E5140" s="181" t="s">
        <v>35</v>
      </c>
      <c r="F5140" s="183" t="s">
        <v>35</v>
      </c>
      <c r="G5140" s="181" t="s">
        <v>7393</v>
      </c>
      <c r="H5140" s="184" t="s">
        <v>7090</v>
      </c>
      <c r="I5140" s="185" t="s">
        <v>190</v>
      </c>
      <c r="J5140" s="181" t="s">
        <v>35</v>
      </c>
      <c r="K5140" s="181" t="s">
        <v>225</v>
      </c>
      <c r="L5140" s="186" t="s">
        <v>225</v>
      </c>
      <c r="M5140" s="187" t="s">
        <v>225</v>
      </c>
      <c r="N5140" s="183" t="s">
        <v>36</v>
      </c>
      <c r="O5140" s="181" t="s">
        <v>7393</v>
      </c>
      <c r="P5140" s="184" t="s">
        <v>7090</v>
      </c>
      <c r="Q5140" s="185" t="s">
        <v>190</v>
      </c>
      <c r="R5140" s="181" t="s">
        <v>35</v>
      </c>
      <c r="S5140" s="181" t="s">
        <v>225</v>
      </c>
      <c r="T5140" s="186" t="s">
        <v>225</v>
      </c>
      <c r="U5140" s="187" t="s">
        <v>225</v>
      </c>
      <c r="V5140" s="188" t="str" cm="1">
        <f t="array" ref="V5140">IF(SUM(LEN(A5140:U5140))=0,"",IF(OR(OR(ISBLANK(E5140),SUM(LEN(B5140),LEN(C5140))=0),AND(NOT(D5140="Unknown"),ISBLANK(I5140)),AND(NOT(N5140="Unknown"),ISBLANK(Q5140))),"Missing Information", INDEX(Table15[Entire Service Line Classification], MATCH(SUMIFS(Table15[Unique ID],Table15[System-Owned Portion],D5140,Table15[If Material Anything Other than "Lead" in Column E,Was Material Ever Previously Lead?],F5140,Table15[Customer-Owned Portion],N5140),Table15[Unique ID],0),0)))</f>
        <v>Non-lead</v>
      </c>
      <c r="W5140" s="189"/>
    </row>
    <row r="5141" spans="1:23" s="190" customFormat="1" ht="56.25" x14ac:dyDescent="0.25">
      <c r="A5141" s="180" t="s">
        <v>225</v>
      </c>
      <c r="B5141" s="181" t="s">
        <v>8783</v>
      </c>
      <c r="C5141" s="182" t="s">
        <v>225</v>
      </c>
      <c r="D5141" s="183" t="s">
        <v>36</v>
      </c>
      <c r="E5141" s="181" t="s">
        <v>35</v>
      </c>
      <c r="F5141" s="183" t="s">
        <v>35</v>
      </c>
      <c r="G5141" s="181" t="s">
        <v>7393</v>
      </c>
      <c r="H5141" s="184" t="s">
        <v>7090</v>
      </c>
      <c r="I5141" s="185" t="s">
        <v>190</v>
      </c>
      <c r="J5141" s="181" t="s">
        <v>35</v>
      </c>
      <c r="K5141" s="181" t="s">
        <v>225</v>
      </c>
      <c r="L5141" s="186" t="s">
        <v>225</v>
      </c>
      <c r="M5141" s="187" t="s">
        <v>225</v>
      </c>
      <c r="N5141" s="183" t="s">
        <v>36</v>
      </c>
      <c r="O5141" s="181" t="s">
        <v>7393</v>
      </c>
      <c r="P5141" s="184" t="s">
        <v>7090</v>
      </c>
      <c r="Q5141" s="185" t="s">
        <v>190</v>
      </c>
      <c r="R5141" s="181" t="s">
        <v>35</v>
      </c>
      <c r="S5141" s="181" t="s">
        <v>225</v>
      </c>
      <c r="T5141" s="186" t="s">
        <v>225</v>
      </c>
      <c r="U5141" s="187" t="s">
        <v>225</v>
      </c>
      <c r="V5141" s="188" t="str" cm="1">
        <f t="array" ref="V5141">IF(SUM(LEN(A5141:U5141))=0,"",IF(OR(OR(ISBLANK(E5141),SUM(LEN(B5141),LEN(C5141))=0),AND(NOT(D5141="Unknown"),ISBLANK(I5141)),AND(NOT(N5141="Unknown"),ISBLANK(Q5141))),"Missing Information", INDEX(Table15[Entire Service Line Classification], MATCH(SUMIFS(Table15[Unique ID],Table15[System-Owned Portion],D5141,Table15[If Material Anything Other than "Lead" in Column E,Was Material Ever Previously Lead?],F5141,Table15[Customer-Owned Portion],N5141),Table15[Unique ID],0),0)))</f>
        <v>Non-lead</v>
      </c>
      <c r="W5141" s="189"/>
    </row>
    <row r="5142" spans="1:23" s="190" customFormat="1" ht="56.25" x14ac:dyDescent="0.25">
      <c r="A5142" s="180" t="s">
        <v>225</v>
      </c>
      <c r="B5142" s="181" t="s">
        <v>8784</v>
      </c>
      <c r="C5142" s="182" t="s">
        <v>225</v>
      </c>
      <c r="D5142" s="183" t="s">
        <v>36</v>
      </c>
      <c r="E5142" s="181" t="s">
        <v>35</v>
      </c>
      <c r="F5142" s="183" t="s">
        <v>35</v>
      </c>
      <c r="G5142" s="181" t="s">
        <v>7437</v>
      </c>
      <c r="H5142" s="184" t="s">
        <v>7090</v>
      </c>
      <c r="I5142" s="185" t="s">
        <v>190</v>
      </c>
      <c r="J5142" s="181" t="s">
        <v>35</v>
      </c>
      <c r="K5142" s="181" t="s">
        <v>225</v>
      </c>
      <c r="L5142" s="186" t="s">
        <v>225</v>
      </c>
      <c r="M5142" s="187" t="s">
        <v>225</v>
      </c>
      <c r="N5142" s="183" t="s">
        <v>36</v>
      </c>
      <c r="O5142" s="181" t="s">
        <v>7437</v>
      </c>
      <c r="P5142" s="184" t="s">
        <v>7090</v>
      </c>
      <c r="Q5142" s="185" t="s">
        <v>190</v>
      </c>
      <c r="R5142" s="181" t="s">
        <v>35</v>
      </c>
      <c r="S5142" s="181" t="s">
        <v>225</v>
      </c>
      <c r="T5142" s="186" t="s">
        <v>225</v>
      </c>
      <c r="U5142" s="187" t="s">
        <v>225</v>
      </c>
      <c r="V5142" s="188" t="str" cm="1">
        <f t="array" ref="V5142">IF(SUM(LEN(A5142:U5142))=0,"",IF(OR(OR(ISBLANK(E5142),SUM(LEN(B5142),LEN(C5142))=0),AND(NOT(D5142="Unknown"),ISBLANK(I5142)),AND(NOT(N5142="Unknown"),ISBLANK(Q5142))),"Missing Information", INDEX(Table15[Entire Service Line Classification], MATCH(SUMIFS(Table15[Unique ID],Table15[System-Owned Portion],D5142,Table15[If Material Anything Other than "Lead" in Column E,Was Material Ever Previously Lead?],F5142,Table15[Customer-Owned Portion],N5142),Table15[Unique ID],0),0)))</f>
        <v>Non-lead</v>
      </c>
      <c r="W5142" s="189"/>
    </row>
    <row r="5143" spans="1:23" s="190" customFormat="1" ht="56.25" x14ac:dyDescent="0.25">
      <c r="A5143" s="180" t="s">
        <v>225</v>
      </c>
      <c r="B5143" s="181" t="s">
        <v>8785</v>
      </c>
      <c r="C5143" s="182" t="s">
        <v>225</v>
      </c>
      <c r="D5143" s="183" t="s">
        <v>36</v>
      </c>
      <c r="E5143" s="181" t="s">
        <v>35</v>
      </c>
      <c r="F5143" s="183" t="s">
        <v>35</v>
      </c>
      <c r="G5143" s="181" t="s">
        <v>7437</v>
      </c>
      <c r="H5143" s="184" t="s">
        <v>7090</v>
      </c>
      <c r="I5143" s="185" t="s">
        <v>190</v>
      </c>
      <c r="J5143" s="181" t="s">
        <v>35</v>
      </c>
      <c r="K5143" s="181" t="s">
        <v>225</v>
      </c>
      <c r="L5143" s="186" t="s">
        <v>225</v>
      </c>
      <c r="M5143" s="187" t="s">
        <v>225</v>
      </c>
      <c r="N5143" s="183" t="s">
        <v>36</v>
      </c>
      <c r="O5143" s="181" t="s">
        <v>7437</v>
      </c>
      <c r="P5143" s="184" t="s">
        <v>7090</v>
      </c>
      <c r="Q5143" s="185" t="s">
        <v>190</v>
      </c>
      <c r="R5143" s="181" t="s">
        <v>35</v>
      </c>
      <c r="S5143" s="181" t="s">
        <v>225</v>
      </c>
      <c r="T5143" s="186" t="s">
        <v>225</v>
      </c>
      <c r="U5143" s="187" t="s">
        <v>225</v>
      </c>
      <c r="V5143" s="188" t="str" cm="1">
        <f t="array" ref="V5143">IF(SUM(LEN(A5143:U5143))=0,"",IF(OR(OR(ISBLANK(E5143),SUM(LEN(B5143),LEN(C5143))=0),AND(NOT(D5143="Unknown"),ISBLANK(I5143)),AND(NOT(N5143="Unknown"),ISBLANK(Q5143))),"Missing Information", INDEX(Table15[Entire Service Line Classification], MATCH(SUMIFS(Table15[Unique ID],Table15[System-Owned Portion],D5143,Table15[If Material Anything Other than "Lead" in Column E,Was Material Ever Previously Lead?],F5143,Table15[Customer-Owned Portion],N5143),Table15[Unique ID],0),0)))</f>
        <v>Non-lead</v>
      </c>
      <c r="W5143" s="189"/>
    </row>
    <row r="5144" spans="1:23" s="190" customFormat="1" ht="56.25" x14ac:dyDescent="0.25">
      <c r="A5144" s="180" t="s">
        <v>225</v>
      </c>
      <c r="B5144" s="181" t="s">
        <v>8786</v>
      </c>
      <c r="C5144" s="182" t="s">
        <v>225</v>
      </c>
      <c r="D5144" s="183" t="s">
        <v>36</v>
      </c>
      <c r="E5144" s="181" t="s">
        <v>35</v>
      </c>
      <c r="F5144" s="183" t="s">
        <v>35</v>
      </c>
      <c r="G5144" s="181" t="s">
        <v>7442</v>
      </c>
      <c r="H5144" s="184" t="s">
        <v>7090</v>
      </c>
      <c r="I5144" s="185" t="s">
        <v>190</v>
      </c>
      <c r="J5144" s="181" t="s">
        <v>35</v>
      </c>
      <c r="K5144" s="181" t="s">
        <v>225</v>
      </c>
      <c r="L5144" s="186" t="s">
        <v>225</v>
      </c>
      <c r="M5144" s="187" t="s">
        <v>225</v>
      </c>
      <c r="N5144" s="183" t="s">
        <v>36</v>
      </c>
      <c r="O5144" s="181" t="s">
        <v>7442</v>
      </c>
      <c r="P5144" s="184" t="s">
        <v>7090</v>
      </c>
      <c r="Q5144" s="185" t="s">
        <v>190</v>
      </c>
      <c r="R5144" s="181" t="s">
        <v>35</v>
      </c>
      <c r="S5144" s="181" t="s">
        <v>225</v>
      </c>
      <c r="T5144" s="186" t="s">
        <v>225</v>
      </c>
      <c r="U5144" s="187" t="s">
        <v>225</v>
      </c>
      <c r="V5144" s="188" t="str" cm="1">
        <f t="array" ref="V5144">IF(SUM(LEN(A5144:U5144))=0,"",IF(OR(OR(ISBLANK(E5144),SUM(LEN(B5144),LEN(C5144))=0),AND(NOT(D5144="Unknown"),ISBLANK(I5144)),AND(NOT(N5144="Unknown"),ISBLANK(Q5144))),"Missing Information", INDEX(Table15[Entire Service Line Classification], MATCH(SUMIFS(Table15[Unique ID],Table15[System-Owned Portion],D5144,Table15[If Material Anything Other than "Lead" in Column E,Was Material Ever Previously Lead?],F5144,Table15[Customer-Owned Portion],N5144),Table15[Unique ID],0),0)))</f>
        <v>Non-lead</v>
      </c>
      <c r="W5144" s="189"/>
    </row>
    <row r="5145" spans="1:23" s="190" customFormat="1" ht="56.25" x14ac:dyDescent="0.25">
      <c r="A5145" s="180" t="s">
        <v>225</v>
      </c>
      <c r="B5145" s="181" t="s">
        <v>8787</v>
      </c>
      <c r="C5145" s="182" t="s">
        <v>225</v>
      </c>
      <c r="D5145" s="183" t="s">
        <v>36</v>
      </c>
      <c r="E5145" s="181" t="s">
        <v>35</v>
      </c>
      <c r="F5145" s="183" t="s">
        <v>35</v>
      </c>
      <c r="G5145" s="181" t="s">
        <v>7393</v>
      </c>
      <c r="H5145" s="184" t="s">
        <v>7090</v>
      </c>
      <c r="I5145" s="185" t="s">
        <v>190</v>
      </c>
      <c r="J5145" s="181" t="s">
        <v>35</v>
      </c>
      <c r="K5145" s="181" t="s">
        <v>225</v>
      </c>
      <c r="L5145" s="186" t="s">
        <v>225</v>
      </c>
      <c r="M5145" s="187" t="s">
        <v>225</v>
      </c>
      <c r="N5145" s="183" t="s">
        <v>36</v>
      </c>
      <c r="O5145" s="181" t="s">
        <v>7393</v>
      </c>
      <c r="P5145" s="184" t="s">
        <v>7090</v>
      </c>
      <c r="Q5145" s="185" t="s">
        <v>190</v>
      </c>
      <c r="R5145" s="181" t="s">
        <v>35</v>
      </c>
      <c r="S5145" s="181" t="s">
        <v>225</v>
      </c>
      <c r="T5145" s="186" t="s">
        <v>225</v>
      </c>
      <c r="U5145" s="187" t="s">
        <v>225</v>
      </c>
      <c r="V5145" s="188" t="str" cm="1">
        <f t="array" ref="V5145">IF(SUM(LEN(A5145:U5145))=0,"",IF(OR(OR(ISBLANK(E5145),SUM(LEN(B5145),LEN(C5145))=0),AND(NOT(D5145="Unknown"),ISBLANK(I5145)),AND(NOT(N5145="Unknown"),ISBLANK(Q5145))),"Missing Information", INDEX(Table15[Entire Service Line Classification], MATCH(SUMIFS(Table15[Unique ID],Table15[System-Owned Portion],D5145,Table15[If Material Anything Other than "Lead" in Column E,Was Material Ever Previously Lead?],F5145,Table15[Customer-Owned Portion],N5145),Table15[Unique ID],0),0)))</f>
        <v>Non-lead</v>
      </c>
      <c r="W5145" s="189"/>
    </row>
    <row r="5146" spans="1:23" s="190" customFormat="1" ht="56.25" x14ac:dyDescent="0.25">
      <c r="A5146" s="180" t="s">
        <v>225</v>
      </c>
      <c r="B5146" s="181" t="s">
        <v>8788</v>
      </c>
      <c r="C5146" s="182" t="s">
        <v>225</v>
      </c>
      <c r="D5146" s="183" t="s">
        <v>36</v>
      </c>
      <c r="E5146" s="181" t="s">
        <v>35</v>
      </c>
      <c r="F5146" s="183" t="s">
        <v>35</v>
      </c>
      <c r="G5146" s="181" t="s">
        <v>7393</v>
      </c>
      <c r="H5146" s="184" t="s">
        <v>7090</v>
      </c>
      <c r="I5146" s="185" t="s">
        <v>190</v>
      </c>
      <c r="J5146" s="181" t="s">
        <v>35</v>
      </c>
      <c r="K5146" s="181" t="s">
        <v>225</v>
      </c>
      <c r="L5146" s="186" t="s">
        <v>225</v>
      </c>
      <c r="M5146" s="187" t="s">
        <v>225</v>
      </c>
      <c r="N5146" s="183" t="s">
        <v>36</v>
      </c>
      <c r="O5146" s="181" t="s">
        <v>7393</v>
      </c>
      <c r="P5146" s="184" t="s">
        <v>7090</v>
      </c>
      <c r="Q5146" s="185" t="s">
        <v>190</v>
      </c>
      <c r="R5146" s="181" t="s">
        <v>35</v>
      </c>
      <c r="S5146" s="181" t="s">
        <v>225</v>
      </c>
      <c r="T5146" s="186" t="s">
        <v>225</v>
      </c>
      <c r="U5146" s="187" t="s">
        <v>225</v>
      </c>
      <c r="V5146" s="188" t="str" cm="1">
        <f t="array" ref="V5146">IF(SUM(LEN(A5146:U5146))=0,"",IF(OR(OR(ISBLANK(E5146),SUM(LEN(B5146),LEN(C5146))=0),AND(NOT(D5146="Unknown"),ISBLANK(I5146)),AND(NOT(N5146="Unknown"),ISBLANK(Q5146))),"Missing Information", INDEX(Table15[Entire Service Line Classification], MATCH(SUMIFS(Table15[Unique ID],Table15[System-Owned Portion],D5146,Table15[If Material Anything Other than "Lead" in Column E,Was Material Ever Previously Lead?],F5146,Table15[Customer-Owned Portion],N5146),Table15[Unique ID],0),0)))</f>
        <v>Non-lead</v>
      </c>
      <c r="W5146" s="189"/>
    </row>
    <row r="5147" spans="1:23" s="190" customFormat="1" ht="56.25" x14ac:dyDescent="0.25">
      <c r="A5147" s="180" t="s">
        <v>225</v>
      </c>
      <c r="B5147" s="181" t="s">
        <v>8789</v>
      </c>
      <c r="C5147" s="182" t="s">
        <v>225</v>
      </c>
      <c r="D5147" s="183" t="s">
        <v>36</v>
      </c>
      <c r="E5147" s="181" t="s">
        <v>35</v>
      </c>
      <c r="F5147" s="183" t="s">
        <v>35</v>
      </c>
      <c r="G5147" s="181" t="s">
        <v>7437</v>
      </c>
      <c r="H5147" s="184" t="s">
        <v>7090</v>
      </c>
      <c r="I5147" s="185" t="s">
        <v>190</v>
      </c>
      <c r="J5147" s="181" t="s">
        <v>35</v>
      </c>
      <c r="K5147" s="181" t="s">
        <v>225</v>
      </c>
      <c r="L5147" s="186" t="s">
        <v>225</v>
      </c>
      <c r="M5147" s="187" t="s">
        <v>225</v>
      </c>
      <c r="N5147" s="183" t="s">
        <v>36</v>
      </c>
      <c r="O5147" s="181" t="s">
        <v>7437</v>
      </c>
      <c r="P5147" s="184" t="s">
        <v>7090</v>
      </c>
      <c r="Q5147" s="185" t="s">
        <v>190</v>
      </c>
      <c r="R5147" s="181" t="s">
        <v>35</v>
      </c>
      <c r="S5147" s="181" t="s">
        <v>225</v>
      </c>
      <c r="T5147" s="186" t="s">
        <v>225</v>
      </c>
      <c r="U5147" s="187" t="s">
        <v>225</v>
      </c>
      <c r="V5147" s="188" t="str" cm="1">
        <f t="array" ref="V5147">IF(SUM(LEN(A5147:U5147))=0,"",IF(OR(OR(ISBLANK(E5147),SUM(LEN(B5147),LEN(C5147))=0),AND(NOT(D5147="Unknown"),ISBLANK(I5147)),AND(NOT(N5147="Unknown"),ISBLANK(Q5147))),"Missing Information", INDEX(Table15[Entire Service Line Classification], MATCH(SUMIFS(Table15[Unique ID],Table15[System-Owned Portion],D5147,Table15[If Material Anything Other than "Lead" in Column E,Was Material Ever Previously Lead?],F5147,Table15[Customer-Owned Portion],N5147),Table15[Unique ID],0),0)))</f>
        <v>Non-lead</v>
      </c>
      <c r="W5147" s="189"/>
    </row>
    <row r="5148" spans="1:23" s="190" customFormat="1" ht="56.25" x14ac:dyDescent="0.25">
      <c r="A5148" s="180" t="s">
        <v>225</v>
      </c>
      <c r="B5148" s="181" t="s">
        <v>8790</v>
      </c>
      <c r="C5148" s="182" t="s">
        <v>225</v>
      </c>
      <c r="D5148" s="183" t="s">
        <v>36</v>
      </c>
      <c r="E5148" s="181" t="s">
        <v>35</v>
      </c>
      <c r="F5148" s="183" t="s">
        <v>35</v>
      </c>
      <c r="G5148" s="181" t="s">
        <v>7393</v>
      </c>
      <c r="H5148" s="184" t="s">
        <v>7090</v>
      </c>
      <c r="I5148" s="185" t="s">
        <v>190</v>
      </c>
      <c r="J5148" s="181" t="s">
        <v>35</v>
      </c>
      <c r="K5148" s="181" t="s">
        <v>225</v>
      </c>
      <c r="L5148" s="186" t="s">
        <v>225</v>
      </c>
      <c r="M5148" s="187" t="s">
        <v>225</v>
      </c>
      <c r="N5148" s="183" t="s">
        <v>36</v>
      </c>
      <c r="O5148" s="181" t="s">
        <v>7393</v>
      </c>
      <c r="P5148" s="184" t="s">
        <v>7090</v>
      </c>
      <c r="Q5148" s="185" t="s">
        <v>190</v>
      </c>
      <c r="R5148" s="181" t="s">
        <v>35</v>
      </c>
      <c r="S5148" s="181" t="s">
        <v>225</v>
      </c>
      <c r="T5148" s="186" t="s">
        <v>225</v>
      </c>
      <c r="U5148" s="187" t="s">
        <v>225</v>
      </c>
      <c r="V5148" s="188" t="str" cm="1">
        <f t="array" ref="V5148">IF(SUM(LEN(A5148:U5148))=0,"",IF(OR(OR(ISBLANK(E5148),SUM(LEN(B5148),LEN(C5148))=0),AND(NOT(D5148="Unknown"),ISBLANK(I5148)),AND(NOT(N5148="Unknown"),ISBLANK(Q5148))),"Missing Information", INDEX(Table15[Entire Service Line Classification], MATCH(SUMIFS(Table15[Unique ID],Table15[System-Owned Portion],D5148,Table15[If Material Anything Other than "Lead" in Column E,Was Material Ever Previously Lead?],F5148,Table15[Customer-Owned Portion],N5148),Table15[Unique ID],0),0)))</f>
        <v>Non-lead</v>
      </c>
      <c r="W5148" s="189"/>
    </row>
    <row r="5149" spans="1:23" s="190" customFormat="1" ht="56.25" x14ac:dyDescent="0.25">
      <c r="A5149" s="180" t="s">
        <v>225</v>
      </c>
      <c r="B5149" s="181" t="s">
        <v>8791</v>
      </c>
      <c r="C5149" s="182" t="s">
        <v>225</v>
      </c>
      <c r="D5149" s="183" t="s">
        <v>36</v>
      </c>
      <c r="E5149" s="181" t="s">
        <v>35</v>
      </c>
      <c r="F5149" s="183" t="s">
        <v>35</v>
      </c>
      <c r="G5149" s="181" t="s">
        <v>7437</v>
      </c>
      <c r="H5149" s="184" t="s">
        <v>7090</v>
      </c>
      <c r="I5149" s="185" t="s">
        <v>190</v>
      </c>
      <c r="J5149" s="181" t="s">
        <v>35</v>
      </c>
      <c r="K5149" s="181" t="s">
        <v>225</v>
      </c>
      <c r="L5149" s="186" t="s">
        <v>225</v>
      </c>
      <c r="M5149" s="187" t="s">
        <v>225</v>
      </c>
      <c r="N5149" s="183" t="s">
        <v>36</v>
      </c>
      <c r="O5149" s="181" t="s">
        <v>7437</v>
      </c>
      <c r="P5149" s="184" t="s">
        <v>7090</v>
      </c>
      <c r="Q5149" s="185" t="s">
        <v>190</v>
      </c>
      <c r="R5149" s="181" t="s">
        <v>35</v>
      </c>
      <c r="S5149" s="181" t="s">
        <v>225</v>
      </c>
      <c r="T5149" s="186" t="s">
        <v>225</v>
      </c>
      <c r="U5149" s="187" t="s">
        <v>225</v>
      </c>
      <c r="V5149" s="188" t="str" cm="1">
        <f t="array" ref="V5149">IF(SUM(LEN(A5149:U5149))=0,"",IF(OR(OR(ISBLANK(E5149),SUM(LEN(B5149),LEN(C5149))=0),AND(NOT(D5149="Unknown"),ISBLANK(I5149)),AND(NOT(N5149="Unknown"),ISBLANK(Q5149))),"Missing Information", INDEX(Table15[Entire Service Line Classification], MATCH(SUMIFS(Table15[Unique ID],Table15[System-Owned Portion],D5149,Table15[If Material Anything Other than "Lead" in Column E,Was Material Ever Previously Lead?],F5149,Table15[Customer-Owned Portion],N5149),Table15[Unique ID],0),0)))</f>
        <v>Non-lead</v>
      </c>
      <c r="W5149" s="189"/>
    </row>
    <row r="5150" spans="1:23" s="190" customFormat="1" ht="56.25" x14ac:dyDescent="0.25">
      <c r="A5150" s="180" t="s">
        <v>225</v>
      </c>
      <c r="B5150" s="181" t="s">
        <v>8792</v>
      </c>
      <c r="C5150" s="182" t="s">
        <v>225</v>
      </c>
      <c r="D5150" s="183" t="s">
        <v>36</v>
      </c>
      <c r="E5150" s="181" t="s">
        <v>35</v>
      </c>
      <c r="F5150" s="183" t="s">
        <v>35</v>
      </c>
      <c r="G5150" s="181" t="s">
        <v>7437</v>
      </c>
      <c r="H5150" s="184" t="s">
        <v>7090</v>
      </c>
      <c r="I5150" s="185" t="s">
        <v>190</v>
      </c>
      <c r="J5150" s="181" t="s">
        <v>35</v>
      </c>
      <c r="K5150" s="181" t="s">
        <v>225</v>
      </c>
      <c r="L5150" s="186" t="s">
        <v>225</v>
      </c>
      <c r="M5150" s="187" t="s">
        <v>225</v>
      </c>
      <c r="N5150" s="183" t="s">
        <v>36</v>
      </c>
      <c r="O5150" s="181" t="s">
        <v>7437</v>
      </c>
      <c r="P5150" s="184" t="s">
        <v>7090</v>
      </c>
      <c r="Q5150" s="185" t="s">
        <v>190</v>
      </c>
      <c r="R5150" s="181" t="s">
        <v>35</v>
      </c>
      <c r="S5150" s="181" t="s">
        <v>225</v>
      </c>
      <c r="T5150" s="186" t="s">
        <v>225</v>
      </c>
      <c r="U5150" s="187" t="s">
        <v>225</v>
      </c>
      <c r="V5150" s="188" t="str" cm="1">
        <f t="array" ref="V5150">IF(SUM(LEN(A5150:U5150))=0,"",IF(OR(OR(ISBLANK(E5150),SUM(LEN(B5150),LEN(C5150))=0),AND(NOT(D5150="Unknown"),ISBLANK(I5150)),AND(NOT(N5150="Unknown"),ISBLANK(Q5150))),"Missing Information", INDEX(Table15[Entire Service Line Classification], MATCH(SUMIFS(Table15[Unique ID],Table15[System-Owned Portion],D5150,Table15[If Material Anything Other than "Lead" in Column E,Was Material Ever Previously Lead?],F5150,Table15[Customer-Owned Portion],N5150),Table15[Unique ID],0),0)))</f>
        <v>Non-lead</v>
      </c>
      <c r="W5150" s="189"/>
    </row>
    <row r="5151" spans="1:23" s="190" customFormat="1" ht="56.25" x14ac:dyDescent="0.25">
      <c r="A5151" s="180" t="s">
        <v>225</v>
      </c>
      <c r="B5151" s="181" t="s">
        <v>8793</v>
      </c>
      <c r="C5151" s="182" t="s">
        <v>225</v>
      </c>
      <c r="D5151" s="183" t="s">
        <v>36</v>
      </c>
      <c r="E5151" s="181" t="s">
        <v>35</v>
      </c>
      <c r="F5151" s="183" t="s">
        <v>35</v>
      </c>
      <c r="G5151" s="181" t="s">
        <v>7437</v>
      </c>
      <c r="H5151" s="184" t="s">
        <v>7090</v>
      </c>
      <c r="I5151" s="185" t="s">
        <v>190</v>
      </c>
      <c r="J5151" s="181" t="s">
        <v>35</v>
      </c>
      <c r="K5151" s="181" t="s">
        <v>225</v>
      </c>
      <c r="L5151" s="186" t="s">
        <v>225</v>
      </c>
      <c r="M5151" s="187" t="s">
        <v>225</v>
      </c>
      <c r="N5151" s="183" t="s">
        <v>36</v>
      </c>
      <c r="O5151" s="181" t="s">
        <v>7437</v>
      </c>
      <c r="P5151" s="184" t="s">
        <v>7090</v>
      </c>
      <c r="Q5151" s="185" t="s">
        <v>190</v>
      </c>
      <c r="R5151" s="181" t="s">
        <v>35</v>
      </c>
      <c r="S5151" s="181" t="s">
        <v>225</v>
      </c>
      <c r="T5151" s="186" t="s">
        <v>225</v>
      </c>
      <c r="U5151" s="187" t="s">
        <v>225</v>
      </c>
      <c r="V5151" s="188" t="str" cm="1">
        <f t="array" ref="V5151">IF(SUM(LEN(A5151:U5151))=0,"",IF(OR(OR(ISBLANK(E5151),SUM(LEN(B5151),LEN(C5151))=0),AND(NOT(D5151="Unknown"),ISBLANK(I5151)),AND(NOT(N5151="Unknown"),ISBLANK(Q5151))),"Missing Information", INDEX(Table15[Entire Service Line Classification], MATCH(SUMIFS(Table15[Unique ID],Table15[System-Owned Portion],D5151,Table15[If Material Anything Other than "Lead" in Column E,Was Material Ever Previously Lead?],F5151,Table15[Customer-Owned Portion],N5151),Table15[Unique ID],0),0)))</f>
        <v>Non-lead</v>
      </c>
      <c r="W5151" s="189"/>
    </row>
    <row r="5152" spans="1:23" s="190" customFormat="1" ht="56.25" x14ac:dyDescent="0.25">
      <c r="A5152" s="180" t="s">
        <v>225</v>
      </c>
      <c r="B5152" s="181" t="s">
        <v>8794</v>
      </c>
      <c r="C5152" s="182" t="s">
        <v>225</v>
      </c>
      <c r="D5152" s="183" t="s">
        <v>36</v>
      </c>
      <c r="E5152" s="181" t="s">
        <v>35</v>
      </c>
      <c r="F5152" s="183" t="s">
        <v>35</v>
      </c>
      <c r="G5152" s="181" t="s">
        <v>7442</v>
      </c>
      <c r="H5152" s="184" t="s">
        <v>7090</v>
      </c>
      <c r="I5152" s="185" t="s">
        <v>190</v>
      </c>
      <c r="J5152" s="181" t="s">
        <v>35</v>
      </c>
      <c r="K5152" s="181" t="s">
        <v>225</v>
      </c>
      <c r="L5152" s="186" t="s">
        <v>225</v>
      </c>
      <c r="M5152" s="187" t="s">
        <v>225</v>
      </c>
      <c r="N5152" s="183" t="s">
        <v>36</v>
      </c>
      <c r="O5152" s="181" t="s">
        <v>7442</v>
      </c>
      <c r="P5152" s="184" t="s">
        <v>7090</v>
      </c>
      <c r="Q5152" s="185" t="s">
        <v>190</v>
      </c>
      <c r="R5152" s="181" t="s">
        <v>35</v>
      </c>
      <c r="S5152" s="181" t="s">
        <v>225</v>
      </c>
      <c r="T5152" s="186" t="s">
        <v>225</v>
      </c>
      <c r="U5152" s="187" t="s">
        <v>225</v>
      </c>
      <c r="V5152" s="188" t="str" cm="1">
        <f t="array" ref="V5152">IF(SUM(LEN(A5152:U5152))=0,"",IF(OR(OR(ISBLANK(E5152),SUM(LEN(B5152),LEN(C5152))=0),AND(NOT(D5152="Unknown"),ISBLANK(I5152)),AND(NOT(N5152="Unknown"),ISBLANK(Q5152))),"Missing Information", INDEX(Table15[Entire Service Line Classification], MATCH(SUMIFS(Table15[Unique ID],Table15[System-Owned Portion],D5152,Table15[If Material Anything Other than "Lead" in Column E,Was Material Ever Previously Lead?],F5152,Table15[Customer-Owned Portion],N5152),Table15[Unique ID],0),0)))</f>
        <v>Non-lead</v>
      </c>
      <c r="W5152" s="189"/>
    </row>
    <row r="5153" spans="1:23" s="190" customFormat="1" ht="56.25" x14ac:dyDescent="0.25">
      <c r="A5153" s="180" t="s">
        <v>225</v>
      </c>
      <c r="B5153" s="181" t="s">
        <v>8795</v>
      </c>
      <c r="C5153" s="182" t="s">
        <v>225</v>
      </c>
      <c r="D5153" s="183" t="s">
        <v>36</v>
      </c>
      <c r="E5153" s="181" t="s">
        <v>35</v>
      </c>
      <c r="F5153" s="183" t="s">
        <v>35</v>
      </c>
      <c r="G5153" s="181" t="s">
        <v>7437</v>
      </c>
      <c r="H5153" s="184" t="s">
        <v>7090</v>
      </c>
      <c r="I5153" s="185" t="s">
        <v>190</v>
      </c>
      <c r="J5153" s="181" t="s">
        <v>35</v>
      </c>
      <c r="K5153" s="181" t="s">
        <v>225</v>
      </c>
      <c r="L5153" s="186" t="s">
        <v>225</v>
      </c>
      <c r="M5153" s="187" t="s">
        <v>225</v>
      </c>
      <c r="N5153" s="183" t="s">
        <v>36</v>
      </c>
      <c r="O5153" s="181" t="s">
        <v>7437</v>
      </c>
      <c r="P5153" s="184" t="s">
        <v>7090</v>
      </c>
      <c r="Q5153" s="185" t="s">
        <v>190</v>
      </c>
      <c r="R5153" s="181" t="s">
        <v>35</v>
      </c>
      <c r="S5153" s="181" t="s">
        <v>225</v>
      </c>
      <c r="T5153" s="186" t="s">
        <v>225</v>
      </c>
      <c r="U5153" s="187" t="s">
        <v>225</v>
      </c>
      <c r="V5153" s="188" t="str" cm="1">
        <f t="array" ref="V5153">IF(SUM(LEN(A5153:U5153))=0,"",IF(OR(OR(ISBLANK(E5153),SUM(LEN(B5153),LEN(C5153))=0),AND(NOT(D5153="Unknown"),ISBLANK(I5153)),AND(NOT(N5153="Unknown"),ISBLANK(Q5153))),"Missing Information", INDEX(Table15[Entire Service Line Classification], MATCH(SUMIFS(Table15[Unique ID],Table15[System-Owned Portion],D5153,Table15[If Material Anything Other than "Lead" in Column E,Was Material Ever Previously Lead?],F5153,Table15[Customer-Owned Portion],N5153),Table15[Unique ID],0),0)))</f>
        <v>Non-lead</v>
      </c>
      <c r="W5153" s="189"/>
    </row>
    <row r="5154" spans="1:23" s="190" customFormat="1" ht="56.25" x14ac:dyDescent="0.25">
      <c r="A5154" s="180" t="s">
        <v>225</v>
      </c>
      <c r="B5154" s="181" t="s">
        <v>8796</v>
      </c>
      <c r="C5154" s="182" t="s">
        <v>225</v>
      </c>
      <c r="D5154" s="183" t="s">
        <v>36</v>
      </c>
      <c r="E5154" s="181" t="s">
        <v>35</v>
      </c>
      <c r="F5154" s="183" t="s">
        <v>35</v>
      </c>
      <c r="G5154" s="181" t="s">
        <v>7437</v>
      </c>
      <c r="H5154" s="184" t="s">
        <v>7090</v>
      </c>
      <c r="I5154" s="185" t="s">
        <v>190</v>
      </c>
      <c r="J5154" s="181" t="s">
        <v>35</v>
      </c>
      <c r="K5154" s="181" t="s">
        <v>225</v>
      </c>
      <c r="L5154" s="186" t="s">
        <v>225</v>
      </c>
      <c r="M5154" s="187" t="s">
        <v>225</v>
      </c>
      <c r="N5154" s="183" t="s">
        <v>36</v>
      </c>
      <c r="O5154" s="181" t="s">
        <v>7437</v>
      </c>
      <c r="P5154" s="184" t="s">
        <v>7090</v>
      </c>
      <c r="Q5154" s="185" t="s">
        <v>190</v>
      </c>
      <c r="R5154" s="181" t="s">
        <v>35</v>
      </c>
      <c r="S5154" s="181" t="s">
        <v>225</v>
      </c>
      <c r="T5154" s="186" t="s">
        <v>225</v>
      </c>
      <c r="U5154" s="187" t="s">
        <v>225</v>
      </c>
      <c r="V5154" s="188" t="str" cm="1">
        <f t="array" ref="V5154">IF(SUM(LEN(A5154:U5154))=0,"",IF(OR(OR(ISBLANK(E5154),SUM(LEN(B5154),LEN(C5154))=0),AND(NOT(D5154="Unknown"),ISBLANK(I5154)),AND(NOT(N5154="Unknown"),ISBLANK(Q5154))),"Missing Information", INDEX(Table15[Entire Service Line Classification], MATCH(SUMIFS(Table15[Unique ID],Table15[System-Owned Portion],D5154,Table15[If Material Anything Other than "Lead" in Column E,Was Material Ever Previously Lead?],F5154,Table15[Customer-Owned Portion],N5154),Table15[Unique ID],0),0)))</f>
        <v>Non-lead</v>
      </c>
      <c r="W5154" s="189"/>
    </row>
    <row r="5155" spans="1:23" s="190" customFormat="1" ht="56.25" x14ac:dyDescent="0.25">
      <c r="A5155" s="180" t="s">
        <v>225</v>
      </c>
      <c r="B5155" s="181" t="s">
        <v>8797</v>
      </c>
      <c r="C5155" s="182" t="s">
        <v>225</v>
      </c>
      <c r="D5155" s="183" t="s">
        <v>36</v>
      </c>
      <c r="E5155" s="181" t="s">
        <v>35</v>
      </c>
      <c r="F5155" s="183" t="s">
        <v>35</v>
      </c>
      <c r="G5155" s="181" t="s">
        <v>7437</v>
      </c>
      <c r="H5155" s="184" t="s">
        <v>7090</v>
      </c>
      <c r="I5155" s="185" t="s">
        <v>190</v>
      </c>
      <c r="J5155" s="181" t="s">
        <v>35</v>
      </c>
      <c r="K5155" s="181" t="s">
        <v>225</v>
      </c>
      <c r="L5155" s="186" t="s">
        <v>225</v>
      </c>
      <c r="M5155" s="187" t="s">
        <v>225</v>
      </c>
      <c r="N5155" s="183" t="s">
        <v>36</v>
      </c>
      <c r="O5155" s="181" t="s">
        <v>7437</v>
      </c>
      <c r="P5155" s="184" t="s">
        <v>7090</v>
      </c>
      <c r="Q5155" s="185" t="s">
        <v>190</v>
      </c>
      <c r="R5155" s="181" t="s">
        <v>35</v>
      </c>
      <c r="S5155" s="181" t="s">
        <v>225</v>
      </c>
      <c r="T5155" s="186" t="s">
        <v>225</v>
      </c>
      <c r="U5155" s="187" t="s">
        <v>225</v>
      </c>
      <c r="V5155" s="188" t="str" cm="1">
        <f t="array" ref="V5155">IF(SUM(LEN(A5155:U5155))=0,"",IF(OR(OR(ISBLANK(E5155),SUM(LEN(B5155),LEN(C5155))=0),AND(NOT(D5155="Unknown"),ISBLANK(I5155)),AND(NOT(N5155="Unknown"),ISBLANK(Q5155))),"Missing Information", INDEX(Table15[Entire Service Line Classification], MATCH(SUMIFS(Table15[Unique ID],Table15[System-Owned Portion],D5155,Table15[If Material Anything Other than "Lead" in Column E,Was Material Ever Previously Lead?],F5155,Table15[Customer-Owned Portion],N5155),Table15[Unique ID],0),0)))</f>
        <v>Non-lead</v>
      </c>
      <c r="W5155" s="189"/>
    </row>
    <row r="5156" spans="1:23" s="190" customFormat="1" ht="56.25" x14ac:dyDescent="0.25">
      <c r="A5156" s="180" t="s">
        <v>225</v>
      </c>
      <c r="B5156" s="181" t="s">
        <v>8798</v>
      </c>
      <c r="C5156" s="182" t="s">
        <v>225</v>
      </c>
      <c r="D5156" s="183" t="s">
        <v>36</v>
      </c>
      <c r="E5156" s="181" t="s">
        <v>35</v>
      </c>
      <c r="F5156" s="183" t="s">
        <v>35</v>
      </c>
      <c r="G5156" s="181" t="s">
        <v>7437</v>
      </c>
      <c r="H5156" s="184" t="s">
        <v>7090</v>
      </c>
      <c r="I5156" s="185" t="s">
        <v>190</v>
      </c>
      <c r="J5156" s="181" t="s">
        <v>35</v>
      </c>
      <c r="K5156" s="181" t="s">
        <v>225</v>
      </c>
      <c r="L5156" s="186" t="s">
        <v>225</v>
      </c>
      <c r="M5156" s="187" t="s">
        <v>225</v>
      </c>
      <c r="N5156" s="183" t="s">
        <v>36</v>
      </c>
      <c r="O5156" s="181" t="s">
        <v>7437</v>
      </c>
      <c r="P5156" s="184" t="s">
        <v>7090</v>
      </c>
      <c r="Q5156" s="185" t="s">
        <v>190</v>
      </c>
      <c r="R5156" s="181" t="s">
        <v>35</v>
      </c>
      <c r="S5156" s="181" t="s">
        <v>225</v>
      </c>
      <c r="T5156" s="186" t="s">
        <v>225</v>
      </c>
      <c r="U5156" s="187" t="s">
        <v>225</v>
      </c>
      <c r="V5156" s="188" t="str" cm="1">
        <f t="array" ref="V5156">IF(SUM(LEN(A5156:U5156))=0,"",IF(OR(OR(ISBLANK(E5156),SUM(LEN(B5156),LEN(C5156))=0),AND(NOT(D5156="Unknown"),ISBLANK(I5156)),AND(NOT(N5156="Unknown"),ISBLANK(Q5156))),"Missing Information", INDEX(Table15[Entire Service Line Classification], MATCH(SUMIFS(Table15[Unique ID],Table15[System-Owned Portion],D5156,Table15[If Material Anything Other than "Lead" in Column E,Was Material Ever Previously Lead?],F5156,Table15[Customer-Owned Portion],N5156),Table15[Unique ID],0),0)))</f>
        <v>Non-lead</v>
      </c>
      <c r="W5156" s="189"/>
    </row>
    <row r="5157" spans="1:23" s="190" customFormat="1" ht="56.25" x14ac:dyDescent="0.25">
      <c r="A5157" s="180" t="s">
        <v>225</v>
      </c>
      <c r="B5157" s="181" t="s">
        <v>8799</v>
      </c>
      <c r="C5157" s="182" t="s">
        <v>225</v>
      </c>
      <c r="D5157" s="183" t="s">
        <v>36</v>
      </c>
      <c r="E5157" s="181" t="s">
        <v>35</v>
      </c>
      <c r="F5157" s="183" t="s">
        <v>35</v>
      </c>
      <c r="G5157" s="181" t="s">
        <v>7437</v>
      </c>
      <c r="H5157" s="184" t="s">
        <v>7090</v>
      </c>
      <c r="I5157" s="185" t="s">
        <v>190</v>
      </c>
      <c r="J5157" s="181" t="s">
        <v>35</v>
      </c>
      <c r="K5157" s="181" t="s">
        <v>225</v>
      </c>
      <c r="L5157" s="186" t="s">
        <v>225</v>
      </c>
      <c r="M5157" s="187" t="s">
        <v>225</v>
      </c>
      <c r="N5157" s="183" t="s">
        <v>36</v>
      </c>
      <c r="O5157" s="181" t="s">
        <v>7437</v>
      </c>
      <c r="P5157" s="184" t="s">
        <v>7090</v>
      </c>
      <c r="Q5157" s="185" t="s">
        <v>190</v>
      </c>
      <c r="R5157" s="181" t="s">
        <v>35</v>
      </c>
      <c r="S5157" s="181" t="s">
        <v>225</v>
      </c>
      <c r="T5157" s="186" t="s">
        <v>225</v>
      </c>
      <c r="U5157" s="187" t="s">
        <v>225</v>
      </c>
      <c r="V5157" s="188" t="str" cm="1">
        <f t="array" ref="V5157">IF(SUM(LEN(A5157:U5157))=0,"",IF(OR(OR(ISBLANK(E5157),SUM(LEN(B5157),LEN(C5157))=0),AND(NOT(D5157="Unknown"),ISBLANK(I5157)),AND(NOT(N5157="Unknown"),ISBLANK(Q5157))),"Missing Information", INDEX(Table15[Entire Service Line Classification], MATCH(SUMIFS(Table15[Unique ID],Table15[System-Owned Portion],D5157,Table15[If Material Anything Other than "Lead" in Column E,Was Material Ever Previously Lead?],F5157,Table15[Customer-Owned Portion],N5157),Table15[Unique ID],0),0)))</f>
        <v>Non-lead</v>
      </c>
      <c r="W5157" s="189"/>
    </row>
    <row r="5158" spans="1:23" s="190" customFormat="1" ht="56.25" x14ac:dyDescent="0.25">
      <c r="A5158" s="180" t="s">
        <v>225</v>
      </c>
      <c r="B5158" s="181" t="s">
        <v>8800</v>
      </c>
      <c r="C5158" s="182" t="s">
        <v>225</v>
      </c>
      <c r="D5158" s="183" t="s">
        <v>36</v>
      </c>
      <c r="E5158" s="181" t="s">
        <v>35</v>
      </c>
      <c r="F5158" s="183" t="s">
        <v>35</v>
      </c>
      <c r="G5158" s="181" t="s">
        <v>7437</v>
      </c>
      <c r="H5158" s="184" t="s">
        <v>7090</v>
      </c>
      <c r="I5158" s="185" t="s">
        <v>190</v>
      </c>
      <c r="J5158" s="181" t="s">
        <v>35</v>
      </c>
      <c r="K5158" s="181" t="s">
        <v>225</v>
      </c>
      <c r="L5158" s="186" t="s">
        <v>225</v>
      </c>
      <c r="M5158" s="187" t="s">
        <v>225</v>
      </c>
      <c r="N5158" s="183" t="s">
        <v>36</v>
      </c>
      <c r="O5158" s="181" t="s">
        <v>7437</v>
      </c>
      <c r="P5158" s="184" t="s">
        <v>7090</v>
      </c>
      <c r="Q5158" s="185" t="s">
        <v>190</v>
      </c>
      <c r="R5158" s="181" t="s">
        <v>35</v>
      </c>
      <c r="S5158" s="181" t="s">
        <v>225</v>
      </c>
      <c r="T5158" s="186" t="s">
        <v>225</v>
      </c>
      <c r="U5158" s="187" t="s">
        <v>225</v>
      </c>
      <c r="V5158" s="188" t="str" cm="1">
        <f t="array" ref="V5158">IF(SUM(LEN(A5158:U5158))=0,"",IF(OR(OR(ISBLANK(E5158),SUM(LEN(B5158),LEN(C5158))=0),AND(NOT(D5158="Unknown"),ISBLANK(I5158)),AND(NOT(N5158="Unknown"),ISBLANK(Q5158))),"Missing Information", INDEX(Table15[Entire Service Line Classification], MATCH(SUMIFS(Table15[Unique ID],Table15[System-Owned Portion],D5158,Table15[If Material Anything Other than "Lead" in Column E,Was Material Ever Previously Lead?],F5158,Table15[Customer-Owned Portion],N5158),Table15[Unique ID],0),0)))</f>
        <v>Non-lead</v>
      </c>
      <c r="W5158" s="189"/>
    </row>
    <row r="5159" spans="1:23" s="190" customFormat="1" ht="56.25" x14ac:dyDescent="0.25">
      <c r="A5159" s="180" t="s">
        <v>225</v>
      </c>
      <c r="B5159" s="181" t="s">
        <v>8801</v>
      </c>
      <c r="C5159" s="182" t="s">
        <v>225</v>
      </c>
      <c r="D5159" s="183" t="s">
        <v>36</v>
      </c>
      <c r="E5159" s="181" t="s">
        <v>35</v>
      </c>
      <c r="F5159" s="183" t="s">
        <v>35</v>
      </c>
      <c r="G5159" s="181" t="s">
        <v>7437</v>
      </c>
      <c r="H5159" s="184" t="s">
        <v>7090</v>
      </c>
      <c r="I5159" s="185" t="s">
        <v>190</v>
      </c>
      <c r="J5159" s="181" t="s">
        <v>35</v>
      </c>
      <c r="K5159" s="181" t="s">
        <v>225</v>
      </c>
      <c r="L5159" s="186" t="s">
        <v>225</v>
      </c>
      <c r="M5159" s="187" t="s">
        <v>225</v>
      </c>
      <c r="N5159" s="183" t="s">
        <v>36</v>
      </c>
      <c r="O5159" s="181" t="s">
        <v>7437</v>
      </c>
      <c r="P5159" s="184" t="s">
        <v>7090</v>
      </c>
      <c r="Q5159" s="185" t="s">
        <v>190</v>
      </c>
      <c r="R5159" s="181" t="s">
        <v>35</v>
      </c>
      <c r="S5159" s="181" t="s">
        <v>225</v>
      </c>
      <c r="T5159" s="186" t="s">
        <v>225</v>
      </c>
      <c r="U5159" s="187" t="s">
        <v>225</v>
      </c>
      <c r="V5159" s="188" t="str" cm="1">
        <f t="array" ref="V5159">IF(SUM(LEN(A5159:U5159))=0,"",IF(OR(OR(ISBLANK(E5159),SUM(LEN(B5159),LEN(C5159))=0),AND(NOT(D5159="Unknown"),ISBLANK(I5159)),AND(NOT(N5159="Unknown"),ISBLANK(Q5159))),"Missing Information", INDEX(Table15[Entire Service Line Classification], MATCH(SUMIFS(Table15[Unique ID],Table15[System-Owned Portion],D5159,Table15[If Material Anything Other than "Lead" in Column E,Was Material Ever Previously Lead?],F5159,Table15[Customer-Owned Portion],N5159),Table15[Unique ID],0),0)))</f>
        <v>Non-lead</v>
      </c>
      <c r="W5159" s="189"/>
    </row>
    <row r="5160" spans="1:23" s="190" customFormat="1" ht="56.25" x14ac:dyDescent="0.25">
      <c r="A5160" s="180" t="s">
        <v>225</v>
      </c>
      <c r="B5160" s="181" t="s">
        <v>8802</v>
      </c>
      <c r="C5160" s="182" t="s">
        <v>225</v>
      </c>
      <c r="D5160" s="183" t="s">
        <v>36</v>
      </c>
      <c r="E5160" s="181" t="s">
        <v>35</v>
      </c>
      <c r="F5160" s="183" t="s">
        <v>35</v>
      </c>
      <c r="G5160" s="181" t="s">
        <v>7437</v>
      </c>
      <c r="H5160" s="184" t="s">
        <v>7090</v>
      </c>
      <c r="I5160" s="185" t="s">
        <v>190</v>
      </c>
      <c r="J5160" s="181" t="s">
        <v>35</v>
      </c>
      <c r="K5160" s="181" t="s">
        <v>225</v>
      </c>
      <c r="L5160" s="186" t="s">
        <v>225</v>
      </c>
      <c r="M5160" s="187" t="s">
        <v>225</v>
      </c>
      <c r="N5160" s="183" t="s">
        <v>36</v>
      </c>
      <c r="O5160" s="181" t="s">
        <v>7437</v>
      </c>
      <c r="P5160" s="184" t="s">
        <v>7090</v>
      </c>
      <c r="Q5160" s="185" t="s">
        <v>190</v>
      </c>
      <c r="R5160" s="181" t="s">
        <v>35</v>
      </c>
      <c r="S5160" s="181" t="s">
        <v>225</v>
      </c>
      <c r="T5160" s="186" t="s">
        <v>225</v>
      </c>
      <c r="U5160" s="187" t="s">
        <v>225</v>
      </c>
      <c r="V5160" s="188" t="str" cm="1">
        <f t="array" ref="V5160">IF(SUM(LEN(A5160:U5160))=0,"",IF(OR(OR(ISBLANK(E5160),SUM(LEN(B5160),LEN(C5160))=0),AND(NOT(D5160="Unknown"),ISBLANK(I5160)),AND(NOT(N5160="Unknown"),ISBLANK(Q5160))),"Missing Information", INDEX(Table15[Entire Service Line Classification], MATCH(SUMIFS(Table15[Unique ID],Table15[System-Owned Portion],D5160,Table15[If Material Anything Other than "Lead" in Column E,Was Material Ever Previously Lead?],F5160,Table15[Customer-Owned Portion],N5160),Table15[Unique ID],0),0)))</f>
        <v>Non-lead</v>
      </c>
      <c r="W5160" s="189"/>
    </row>
    <row r="5161" spans="1:23" s="190" customFormat="1" ht="56.25" x14ac:dyDescent="0.25">
      <c r="A5161" s="180" t="s">
        <v>225</v>
      </c>
      <c r="B5161" s="181" t="s">
        <v>8803</v>
      </c>
      <c r="C5161" s="182" t="s">
        <v>225</v>
      </c>
      <c r="D5161" s="183" t="s">
        <v>36</v>
      </c>
      <c r="E5161" s="181" t="s">
        <v>35</v>
      </c>
      <c r="F5161" s="183" t="s">
        <v>35</v>
      </c>
      <c r="G5161" s="181" t="s">
        <v>7437</v>
      </c>
      <c r="H5161" s="184" t="s">
        <v>7090</v>
      </c>
      <c r="I5161" s="185" t="s">
        <v>190</v>
      </c>
      <c r="J5161" s="181" t="s">
        <v>35</v>
      </c>
      <c r="K5161" s="181" t="s">
        <v>225</v>
      </c>
      <c r="L5161" s="186" t="s">
        <v>225</v>
      </c>
      <c r="M5161" s="187" t="s">
        <v>225</v>
      </c>
      <c r="N5161" s="183" t="s">
        <v>36</v>
      </c>
      <c r="O5161" s="181" t="s">
        <v>7437</v>
      </c>
      <c r="P5161" s="184" t="s">
        <v>7090</v>
      </c>
      <c r="Q5161" s="185" t="s">
        <v>190</v>
      </c>
      <c r="R5161" s="181" t="s">
        <v>35</v>
      </c>
      <c r="S5161" s="181" t="s">
        <v>225</v>
      </c>
      <c r="T5161" s="186" t="s">
        <v>225</v>
      </c>
      <c r="U5161" s="187" t="s">
        <v>225</v>
      </c>
      <c r="V5161" s="188" t="str" cm="1">
        <f t="array" ref="V5161">IF(SUM(LEN(A5161:U5161))=0,"",IF(OR(OR(ISBLANK(E5161),SUM(LEN(B5161),LEN(C5161))=0),AND(NOT(D5161="Unknown"),ISBLANK(I5161)),AND(NOT(N5161="Unknown"),ISBLANK(Q5161))),"Missing Information", INDEX(Table15[Entire Service Line Classification], MATCH(SUMIFS(Table15[Unique ID],Table15[System-Owned Portion],D5161,Table15[If Material Anything Other than "Lead" in Column E,Was Material Ever Previously Lead?],F5161,Table15[Customer-Owned Portion],N5161),Table15[Unique ID],0),0)))</f>
        <v>Non-lead</v>
      </c>
      <c r="W5161" s="189"/>
    </row>
    <row r="5162" spans="1:23" s="190" customFormat="1" ht="56.25" x14ac:dyDescent="0.25">
      <c r="A5162" s="180" t="s">
        <v>225</v>
      </c>
      <c r="B5162" s="181" t="s">
        <v>8804</v>
      </c>
      <c r="C5162" s="182" t="s">
        <v>225</v>
      </c>
      <c r="D5162" s="183" t="s">
        <v>36</v>
      </c>
      <c r="E5162" s="181" t="s">
        <v>35</v>
      </c>
      <c r="F5162" s="183" t="s">
        <v>35</v>
      </c>
      <c r="G5162" s="181" t="s">
        <v>7393</v>
      </c>
      <c r="H5162" s="184" t="s">
        <v>7090</v>
      </c>
      <c r="I5162" s="185" t="s">
        <v>190</v>
      </c>
      <c r="J5162" s="181" t="s">
        <v>35</v>
      </c>
      <c r="K5162" s="181" t="s">
        <v>225</v>
      </c>
      <c r="L5162" s="186" t="s">
        <v>225</v>
      </c>
      <c r="M5162" s="187" t="s">
        <v>225</v>
      </c>
      <c r="N5162" s="183" t="s">
        <v>36</v>
      </c>
      <c r="O5162" s="181" t="s">
        <v>7393</v>
      </c>
      <c r="P5162" s="184" t="s">
        <v>7090</v>
      </c>
      <c r="Q5162" s="185" t="s">
        <v>190</v>
      </c>
      <c r="R5162" s="181" t="s">
        <v>35</v>
      </c>
      <c r="S5162" s="181" t="s">
        <v>225</v>
      </c>
      <c r="T5162" s="186" t="s">
        <v>225</v>
      </c>
      <c r="U5162" s="187" t="s">
        <v>225</v>
      </c>
      <c r="V5162" s="188" t="str" cm="1">
        <f t="array" ref="V5162">IF(SUM(LEN(A5162:U5162))=0,"",IF(OR(OR(ISBLANK(E5162),SUM(LEN(B5162),LEN(C5162))=0),AND(NOT(D5162="Unknown"),ISBLANK(I5162)),AND(NOT(N5162="Unknown"),ISBLANK(Q5162))),"Missing Information", INDEX(Table15[Entire Service Line Classification], MATCH(SUMIFS(Table15[Unique ID],Table15[System-Owned Portion],D5162,Table15[If Material Anything Other than "Lead" in Column E,Was Material Ever Previously Lead?],F5162,Table15[Customer-Owned Portion],N5162),Table15[Unique ID],0),0)))</f>
        <v>Non-lead</v>
      </c>
      <c r="W5162" s="189"/>
    </row>
    <row r="5163" spans="1:23" s="190" customFormat="1" ht="56.25" x14ac:dyDescent="0.25">
      <c r="A5163" s="180" t="s">
        <v>225</v>
      </c>
      <c r="B5163" s="181" t="s">
        <v>8805</v>
      </c>
      <c r="C5163" s="182" t="s">
        <v>225</v>
      </c>
      <c r="D5163" s="183" t="s">
        <v>36</v>
      </c>
      <c r="E5163" s="181" t="s">
        <v>35</v>
      </c>
      <c r="F5163" s="183" t="s">
        <v>35</v>
      </c>
      <c r="G5163" s="181" t="s">
        <v>7437</v>
      </c>
      <c r="H5163" s="184" t="s">
        <v>7090</v>
      </c>
      <c r="I5163" s="185" t="s">
        <v>190</v>
      </c>
      <c r="J5163" s="181" t="s">
        <v>35</v>
      </c>
      <c r="K5163" s="181" t="s">
        <v>225</v>
      </c>
      <c r="L5163" s="186" t="s">
        <v>225</v>
      </c>
      <c r="M5163" s="187" t="s">
        <v>225</v>
      </c>
      <c r="N5163" s="183" t="s">
        <v>36</v>
      </c>
      <c r="O5163" s="181" t="s">
        <v>7437</v>
      </c>
      <c r="P5163" s="184" t="s">
        <v>7090</v>
      </c>
      <c r="Q5163" s="185" t="s">
        <v>190</v>
      </c>
      <c r="R5163" s="181" t="s">
        <v>35</v>
      </c>
      <c r="S5163" s="181" t="s">
        <v>225</v>
      </c>
      <c r="T5163" s="186" t="s">
        <v>225</v>
      </c>
      <c r="U5163" s="187" t="s">
        <v>225</v>
      </c>
      <c r="V5163" s="188" t="str" cm="1">
        <f t="array" ref="V5163">IF(SUM(LEN(A5163:U5163))=0,"",IF(OR(OR(ISBLANK(E5163),SUM(LEN(B5163),LEN(C5163))=0),AND(NOT(D5163="Unknown"),ISBLANK(I5163)),AND(NOT(N5163="Unknown"),ISBLANK(Q5163))),"Missing Information", INDEX(Table15[Entire Service Line Classification], MATCH(SUMIFS(Table15[Unique ID],Table15[System-Owned Portion],D5163,Table15[If Material Anything Other than "Lead" in Column E,Was Material Ever Previously Lead?],F5163,Table15[Customer-Owned Portion],N5163),Table15[Unique ID],0),0)))</f>
        <v>Non-lead</v>
      </c>
      <c r="W5163" s="189"/>
    </row>
    <row r="5164" spans="1:23" s="190" customFormat="1" ht="56.25" x14ac:dyDescent="0.25">
      <c r="A5164" s="180" t="s">
        <v>225</v>
      </c>
      <c r="B5164" s="181" t="s">
        <v>8806</v>
      </c>
      <c r="C5164" s="182" t="s">
        <v>225</v>
      </c>
      <c r="D5164" s="183" t="s">
        <v>36</v>
      </c>
      <c r="E5164" s="181" t="s">
        <v>35</v>
      </c>
      <c r="F5164" s="183" t="s">
        <v>35</v>
      </c>
      <c r="G5164" s="181" t="s">
        <v>7437</v>
      </c>
      <c r="H5164" s="184" t="s">
        <v>7090</v>
      </c>
      <c r="I5164" s="185" t="s">
        <v>190</v>
      </c>
      <c r="J5164" s="181" t="s">
        <v>35</v>
      </c>
      <c r="K5164" s="181" t="s">
        <v>225</v>
      </c>
      <c r="L5164" s="186" t="s">
        <v>225</v>
      </c>
      <c r="M5164" s="187" t="s">
        <v>225</v>
      </c>
      <c r="N5164" s="183" t="s">
        <v>36</v>
      </c>
      <c r="O5164" s="181" t="s">
        <v>7437</v>
      </c>
      <c r="P5164" s="184" t="s">
        <v>7090</v>
      </c>
      <c r="Q5164" s="185" t="s">
        <v>190</v>
      </c>
      <c r="R5164" s="181" t="s">
        <v>35</v>
      </c>
      <c r="S5164" s="181" t="s">
        <v>225</v>
      </c>
      <c r="T5164" s="186" t="s">
        <v>225</v>
      </c>
      <c r="U5164" s="187" t="s">
        <v>225</v>
      </c>
      <c r="V5164" s="188" t="str" cm="1">
        <f t="array" ref="V5164">IF(SUM(LEN(A5164:U5164))=0,"",IF(OR(OR(ISBLANK(E5164),SUM(LEN(B5164),LEN(C5164))=0),AND(NOT(D5164="Unknown"),ISBLANK(I5164)),AND(NOT(N5164="Unknown"),ISBLANK(Q5164))),"Missing Information", INDEX(Table15[Entire Service Line Classification], MATCH(SUMIFS(Table15[Unique ID],Table15[System-Owned Portion],D5164,Table15[If Material Anything Other than "Lead" in Column E,Was Material Ever Previously Lead?],F5164,Table15[Customer-Owned Portion],N5164),Table15[Unique ID],0),0)))</f>
        <v>Non-lead</v>
      </c>
      <c r="W5164" s="189"/>
    </row>
    <row r="5165" spans="1:23" s="190" customFormat="1" ht="56.25" x14ac:dyDescent="0.25">
      <c r="A5165" s="180" t="s">
        <v>225</v>
      </c>
      <c r="B5165" s="181" t="s">
        <v>8807</v>
      </c>
      <c r="C5165" s="182" t="s">
        <v>225</v>
      </c>
      <c r="D5165" s="183" t="s">
        <v>36</v>
      </c>
      <c r="E5165" s="181" t="s">
        <v>35</v>
      </c>
      <c r="F5165" s="183" t="s">
        <v>35</v>
      </c>
      <c r="G5165" s="181" t="s">
        <v>7437</v>
      </c>
      <c r="H5165" s="184" t="s">
        <v>7090</v>
      </c>
      <c r="I5165" s="185" t="s">
        <v>190</v>
      </c>
      <c r="J5165" s="181" t="s">
        <v>35</v>
      </c>
      <c r="K5165" s="181" t="s">
        <v>225</v>
      </c>
      <c r="L5165" s="186" t="s">
        <v>225</v>
      </c>
      <c r="M5165" s="187" t="s">
        <v>225</v>
      </c>
      <c r="N5165" s="183" t="s">
        <v>36</v>
      </c>
      <c r="O5165" s="181" t="s">
        <v>7437</v>
      </c>
      <c r="P5165" s="184" t="s">
        <v>7090</v>
      </c>
      <c r="Q5165" s="185" t="s">
        <v>190</v>
      </c>
      <c r="R5165" s="181" t="s">
        <v>35</v>
      </c>
      <c r="S5165" s="181" t="s">
        <v>225</v>
      </c>
      <c r="T5165" s="186" t="s">
        <v>225</v>
      </c>
      <c r="U5165" s="187" t="s">
        <v>225</v>
      </c>
      <c r="V5165" s="188" t="str" cm="1">
        <f t="array" ref="V5165">IF(SUM(LEN(A5165:U5165))=0,"",IF(OR(OR(ISBLANK(E5165),SUM(LEN(B5165),LEN(C5165))=0),AND(NOT(D5165="Unknown"),ISBLANK(I5165)),AND(NOT(N5165="Unknown"),ISBLANK(Q5165))),"Missing Information", INDEX(Table15[Entire Service Line Classification], MATCH(SUMIFS(Table15[Unique ID],Table15[System-Owned Portion],D5165,Table15[If Material Anything Other than "Lead" in Column E,Was Material Ever Previously Lead?],F5165,Table15[Customer-Owned Portion],N5165),Table15[Unique ID],0),0)))</f>
        <v>Non-lead</v>
      </c>
      <c r="W5165" s="189"/>
    </row>
    <row r="5166" spans="1:23" s="190" customFormat="1" ht="56.25" x14ac:dyDescent="0.25">
      <c r="A5166" s="180" t="s">
        <v>225</v>
      </c>
      <c r="B5166" s="181" t="s">
        <v>8808</v>
      </c>
      <c r="C5166" s="182" t="s">
        <v>225</v>
      </c>
      <c r="D5166" s="183" t="s">
        <v>36</v>
      </c>
      <c r="E5166" s="181" t="s">
        <v>35</v>
      </c>
      <c r="F5166" s="183" t="s">
        <v>35</v>
      </c>
      <c r="G5166" s="181" t="s">
        <v>7437</v>
      </c>
      <c r="H5166" s="184" t="s">
        <v>7090</v>
      </c>
      <c r="I5166" s="185" t="s">
        <v>190</v>
      </c>
      <c r="J5166" s="181" t="s">
        <v>35</v>
      </c>
      <c r="K5166" s="181" t="s">
        <v>225</v>
      </c>
      <c r="L5166" s="186" t="s">
        <v>225</v>
      </c>
      <c r="M5166" s="187" t="s">
        <v>225</v>
      </c>
      <c r="N5166" s="183" t="s">
        <v>36</v>
      </c>
      <c r="O5166" s="181" t="s">
        <v>7437</v>
      </c>
      <c r="P5166" s="184" t="s">
        <v>7090</v>
      </c>
      <c r="Q5166" s="185" t="s">
        <v>190</v>
      </c>
      <c r="R5166" s="181" t="s">
        <v>35</v>
      </c>
      <c r="S5166" s="181" t="s">
        <v>225</v>
      </c>
      <c r="T5166" s="186" t="s">
        <v>225</v>
      </c>
      <c r="U5166" s="187" t="s">
        <v>225</v>
      </c>
      <c r="V5166" s="188" t="str" cm="1">
        <f t="array" ref="V5166">IF(SUM(LEN(A5166:U5166))=0,"",IF(OR(OR(ISBLANK(E5166),SUM(LEN(B5166),LEN(C5166))=0),AND(NOT(D5166="Unknown"),ISBLANK(I5166)),AND(NOT(N5166="Unknown"),ISBLANK(Q5166))),"Missing Information", INDEX(Table15[Entire Service Line Classification], MATCH(SUMIFS(Table15[Unique ID],Table15[System-Owned Portion],D5166,Table15[If Material Anything Other than "Lead" in Column E,Was Material Ever Previously Lead?],F5166,Table15[Customer-Owned Portion],N5166),Table15[Unique ID],0),0)))</f>
        <v>Non-lead</v>
      </c>
      <c r="W5166" s="189"/>
    </row>
    <row r="5167" spans="1:23" s="190" customFormat="1" ht="56.25" x14ac:dyDescent="0.25">
      <c r="A5167" s="180" t="s">
        <v>225</v>
      </c>
      <c r="B5167" s="181" t="s">
        <v>8809</v>
      </c>
      <c r="C5167" s="182" t="s">
        <v>225</v>
      </c>
      <c r="D5167" s="183" t="s">
        <v>36</v>
      </c>
      <c r="E5167" s="181" t="s">
        <v>35</v>
      </c>
      <c r="F5167" s="183" t="s">
        <v>35</v>
      </c>
      <c r="G5167" s="181" t="s">
        <v>7437</v>
      </c>
      <c r="H5167" s="184" t="s">
        <v>7090</v>
      </c>
      <c r="I5167" s="185" t="s">
        <v>190</v>
      </c>
      <c r="J5167" s="181" t="s">
        <v>35</v>
      </c>
      <c r="K5167" s="181" t="s">
        <v>225</v>
      </c>
      <c r="L5167" s="186" t="s">
        <v>225</v>
      </c>
      <c r="M5167" s="187" t="s">
        <v>225</v>
      </c>
      <c r="N5167" s="183" t="s">
        <v>36</v>
      </c>
      <c r="O5167" s="181" t="s">
        <v>7437</v>
      </c>
      <c r="P5167" s="184" t="s">
        <v>7090</v>
      </c>
      <c r="Q5167" s="185" t="s">
        <v>190</v>
      </c>
      <c r="R5167" s="181" t="s">
        <v>35</v>
      </c>
      <c r="S5167" s="181" t="s">
        <v>225</v>
      </c>
      <c r="T5167" s="186" t="s">
        <v>225</v>
      </c>
      <c r="U5167" s="187" t="s">
        <v>225</v>
      </c>
      <c r="V5167" s="188" t="str" cm="1">
        <f t="array" ref="V5167">IF(SUM(LEN(A5167:U5167))=0,"",IF(OR(OR(ISBLANK(E5167),SUM(LEN(B5167),LEN(C5167))=0),AND(NOT(D5167="Unknown"),ISBLANK(I5167)),AND(NOT(N5167="Unknown"),ISBLANK(Q5167))),"Missing Information", INDEX(Table15[Entire Service Line Classification], MATCH(SUMIFS(Table15[Unique ID],Table15[System-Owned Portion],D5167,Table15[If Material Anything Other than "Lead" in Column E,Was Material Ever Previously Lead?],F5167,Table15[Customer-Owned Portion],N5167),Table15[Unique ID],0),0)))</f>
        <v>Non-lead</v>
      </c>
      <c r="W5167" s="189"/>
    </row>
    <row r="5168" spans="1:23" s="190" customFormat="1" ht="56.25" x14ac:dyDescent="0.25">
      <c r="A5168" s="180" t="s">
        <v>225</v>
      </c>
      <c r="B5168" s="181" t="s">
        <v>8810</v>
      </c>
      <c r="C5168" s="182" t="s">
        <v>225</v>
      </c>
      <c r="D5168" s="183" t="s">
        <v>36</v>
      </c>
      <c r="E5168" s="181" t="s">
        <v>35</v>
      </c>
      <c r="F5168" s="183" t="s">
        <v>35</v>
      </c>
      <c r="G5168" s="181" t="s">
        <v>7437</v>
      </c>
      <c r="H5168" s="184" t="s">
        <v>7090</v>
      </c>
      <c r="I5168" s="185" t="s">
        <v>190</v>
      </c>
      <c r="J5168" s="181" t="s">
        <v>35</v>
      </c>
      <c r="K5168" s="181" t="s">
        <v>225</v>
      </c>
      <c r="L5168" s="186" t="s">
        <v>225</v>
      </c>
      <c r="M5168" s="187" t="s">
        <v>225</v>
      </c>
      <c r="N5168" s="183" t="s">
        <v>36</v>
      </c>
      <c r="O5168" s="181" t="s">
        <v>7437</v>
      </c>
      <c r="P5168" s="184" t="s">
        <v>7090</v>
      </c>
      <c r="Q5168" s="185" t="s">
        <v>190</v>
      </c>
      <c r="R5168" s="181" t="s">
        <v>35</v>
      </c>
      <c r="S5168" s="181" t="s">
        <v>225</v>
      </c>
      <c r="T5168" s="186" t="s">
        <v>225</v>
      </c>
      <c r="U5168" s="187" t="s">
        <v>225</v>
      </c>
      <c r="V5168" s="188" t="str" cm="1">
        <f t="array" ref="V5168">IF(SUM(LEN(A5168:U5168))=0,"",IF(OR(OR(ISBLANK(E5168),SUM(LEN(B5168),LEN(C5168))=0),AND(NOT(D5168="Unknown"),ISBLANK(I5168)),AND(NOT(N5168="Unknown"),ISBLANK(Q5168))),"Missing Information", INDEX(Table15[Entire Service Line Classification], MATCH(SUMIFS(Table15[Unique ID],Table15[System-Owned Portion],D5168,Table15[If Material Anything Other than "Lead" in Column E,Was Material Ever Previously Lead?],F5168,Table15[Customer-Owned Portion],N5168),Table15[Unique ID],0),0)))</f>
        <v>Non-lead</v>
      </c>
      <c r="W5168" s="189"/>
    </row>
    <row r="5169" spans="1:23" s="190" customFormat="1" ht="56.25" x14ac:dyDescent="0.25">
      <c r="A5169" s="180" t="s">
        <v>225</v>
      </c>
      <c r="B5169" s="181" t="s">
        <v>8811</v>
      </c>
      <c r="C5169" s="182" t="s">
        <v>225</v>
      </c>
      <c r="D5169" s="183" t="s">
        <v>36</v>
      </c>
      <c r="E5169" s="181" t="s">
        <v>35</v>
      </c>
      <c r="F5169" s="183" t="s">
        <v>35</v>
      </c>
      <c r="G5169" s="181" t="s">
        <v>7437</v>
      </c>
      <c r="H5169" s="184" t="s">
        <v>7090</v>
      </c>
      <c r="I5169" s="185" t="s">
        <v>190</v>
      </c>
      <c r="J5169" s="181" t="s">
        <v>35</v>
      </c>
      <c r="K5169" s="181" t="s">
        <v>225</v>
      </c>
      <c r="L5169" s="186" t="s">
        <v>225</v>
      </c>
      <c r="M5169" s="187" t="s">
        <v>225</v>
      </c>
      <c r="N5169" s="183" t="s">
        <v>36</v>
      </c>
      <c r="O5169" s="181" t="s">
        <v>7437</v>
      </c>
      <c r="P5169" s="184" t="s">
        <v>7090</v>
      </c>
      <c r="Q5169" s="185" t="s">
        <v>190</v>
      </c>
      <c r="R5169" s="181" t="s">
        <v>35</v>
      </c>
      <c r="S5169" s="181" t="s">
        <v>225</v>
      </c>
      <c r="T5169" s="186" t="s">
        <v>225</v>
      </c>
      <c r="U5169" s="187" t="s">
        <v>225</v>
      </c>
      <c r="V5169" s="188" t="str" cm="1">
        <f t="array" ref="V5169">IF(SUM(LEN(A5169:U5169))=0,"",IF(OR(OR(ISBLANK(E5169),SUM(LEN(B5169),LEN(C5169))=0),AND(NOT(D5169="Unknown"),ISBLANK(I5169)),AND(NOT(N5169="Unknown"),ISBLANK(Q5169))),"Missing Information", INDEX(Table15[Entire Service Line Classification], MATCH(SUMIFS(Table15[Unique ID],Table15[System-Owned Portion],D5169,Table15[If Material Anything Other than "Lead" in Column E,Was Material Ever Previously Lead?],F5169,Table15[Customer-Owned Portion],N5169),Table15[Unique ID],0),0)))</f>
        <v>Non-lead</v>
      </c>
      <c r="W5169" s="189"/>
    </row>
    <row r="5170" spans="1:23" s="190" customFormat="1" ht="56.25" x14ac:dyDescent="0.25">
      <c r="A5170" s="180" t="s">
        <v>225</v>
      </c>
      <c r="B5170" s="181" t="s">
        <v>8812</v>
      </c>
      <c r="C5170" s="182" t="s">
        <v>225</v>
      </c>
      <c r="D5170" s="183" t="s">
        <v>36</v>
      </c>
      <c r="E5170" s="181" t="s">
        <v>35</v>
      </c>
      <c r="F5170" s="183" t="s">
        <v>35</v>
      </c>
      <c r="G5170" s="181" t="s">
        <v>7437</v>
      </c>
      <c r="H5170" s="184" t="s">
        <v>7090</v>
      </c>
      <c r="I5170" s="185" t="s">
        <v>190</v>
      </c>
      <c r="J5170" s="181" t="s">
        <v>35</v>
      </c>
      <c r="K5170" s="181" t="s">
        <v>225</v>
      </c>
      <c r="L5170" s="186" t="s">
        <v>225</v>
      </c>
      <c r="M5170" s="187" t="s">
        <v>225</v>
      </c>
      <c r="N5170" s="183" t="s">
        <v>36</v>
      </c>
      <c r="O5170" s="181" t="s">
        <v>7437</v>
      </c>
      <c r="P5170" s="184" t="s">
        <v>7090</v>
      </c>
      <c r="Q5170" s="185" t="s">
        <v>190</v>
      </c>
      <c r="R5170" s="181" t="s">
        <v>35</v>
      </c>
      <c r="S5170" s="181" t="s">
        <v>225</v>
      </c>
      <c r="T5170" s="186" t="s">
        <v>225</v>
      </c>
      <c r="U5170" s="187" t="s">
        <v>225</v>
      </c>
      <c r="V5170" s="188" t="str" cm="1">
        <f t="array" ref="V5170">IF(SUM(LEN(A5170:U5170))=0,"",IF(OR(OR(ISBLANK(E5170),SUM(LEN(B5170),LEN(C5170))=0),AND(NOT(D5170="Unknown"),ISBLANK(I5170)),AND(NOT(N5170="Unknown"),ISBLANK(Q5170))),"Missing Information", INDEX(Table15[Entire Service Line Classification], MATCH(SUMIFS(Table15[Unique ID],Table15[System-Owned Portion],D5170,Table15[If Material Anything Other than "Lead" in Column E,Was Material Ever Previously Lead?],F5170,Table15[Customer-Owned Portion],N5170),Table15[Unique ID],0),0)))</f>
        <v>Non-lead</v>
      </c>
      <c r="W5170" s="189"/>
    </row>
    <row r="5171" spans="1:23" s="190" customFormat="1" ht="56.25" x14ac:dyDescent="0.25">
      <c r="A5171" s="180" t="s">
        <v>225</v>
      </c>
      <c r="B5171" s="181" t="s">
        <v>8813</v>
      </c>
      <c r="C5171" s="182" t="s">
        <v>225</v>
      </c>
      <c r="D5171" s="183" t="s">
        <v>36</v>
      </c>
      <c r="E5171" s="181" t="s">
        <v>35</v>
      </c>
      <c r="F5171" s="183" t="s">
        <v>35</v>
      </c>
      <c r="G5171" s="181" t="s">
        <v>7437</v>
      </c>
      <c r="H5171" s="184" t="s">
        <v>7090</v>
      </c>
      <c r="I5171" s="185" t="s">
        <v>190</v>
      </c>
      <c r="J5171" s="181" t="s">
        <v>35</v>
      </c>
      <c r="K5171" s="181" t="s">
        <v>225</v>
      </c>
      <c r="L5171" s="186" t="s">
        <v>225</v>
      </c>
      <c r="M5171" s="187" t="s">
        <v>225</v>
      </c>
      <c r="N5171" s="183" t="s">
        <v>36</v>
      </c>
      <c r="O5171" s="181" t="s">
        <v>7437</v>
      </c>
      <c r="P5171" s="184" t="s">
        <v>7090</v>
      </c>
      <c r="Q5171" s="185" t="s">
        <v>190</v>
      </c>
      <c r="R5171" s="181" t="s">
        <v>35</v>
      </c>
      <c r="S5171" s="181" t="s">
        <v>225</v>
      </c>
      <c r="T5171" s="186" t="s">
        <v>225</v>
      </c>
      <c r="U5171" s="187" t="s">
        <v>225</v>
      </c>
      <c r="V5171" s="188" t="str" cm="1">
        <f t="array" ref="V5171">IF(SUM(LEN(A5171:U5171))=0,"",IF(OR(OR(ISBLANK(E5171),SUM(LEN(B5171),LEN(C5171))=0),AND(NOT(D5171="Unknown"),ISBLANK(I5171)),AND(NOT(N5171="Unknown"),ISBLANK(Q5171))),"Missing Information", INDEX(Table15[Entire Service Line Classification], MATCH(SUMIFS(Table15[Unique ID],Table15[System-Owned Portion],D5171,Table15[If Material Anything Other than "Lead" in Column E,Was Material Ever Previously Lead?],F5171,Table15[Customer-Owned Portion],N5171),Table15[Unique ID],0),0)))</f>
        <v>Non-lead</v>
      </c>
      <c r="W5171" s="189"/>
    </row>
    <row r="5172" spans="1:23" s="190" customFormat="1" ht="56.25" x14ac:dyDescent="0.25">
      <c r="A5172" s="180" t="s">
        <v>225</v>
      </c>
      <c r="B5172" s="181" t="s">
        <v>8814</v>
      </c>
      <c r="C5172" s="182" t="s">
        <v>225</v>
      </c>
      <c r="D5172" s="183" t="s">
        <v>36</v>
      </c>
      <c r="E5172" s="181" t="s">
        <v>35</v>
      </c>
      <c r="F5172" s="183" t="s">
        <v>35</v>
      </c>
      <c r="G5172" s="181" t="s">
        <v>7442</v>
      </c>
      <c r="H5172" s="184" t="s">
        <v>7090</v>
      </c>
      <c r="I5172" s="185" t="s">
        <v>190</v>
      </c>
      <c r="J5172" s="181" t="s">
        <v>35</v>
      </c>
      <c r="K5172" s="181" t="s">
        <v>225</v>
      </c>
      <c r="L5172" s="186" t="s">
        <v>225</v>
      </c>
      <c r="M5172" s="187" t="s">
        <v>225</v>
      </c>
      <c r="N5172" s="183" t="s">
        <v>36</v>
      </c>
      <c r="O5172" s="181" t="s">
        <v>7442</v>
      </c>
      <c r="P5172" s="184" t="s">
        <v>7090</v>
      </c>
      <c r="Q5172" s="185" t="s">
        <v>190</v>
      </c>
      <c r="R5172" s="181" t="s">
        <v>35</v>
      </c>
      <c r="S5172" s="181" t="s">
        <v>225</v>
      </c>
      <c r="T5172" s="186" t="s">
        <v>225</v>
      </c>
      <c r="U5172" s="187" t="s">
        <v>225</v>
      </c>
      <c r="V5172" s="188" t="str" cm="1">
        <f t="array" ref="V5172">IF(SUM(LEN(A5172:U5172))=0,"",IF(OR(OR(ISBLANK(E5172),SUM(LEN(B5172),LEN(C5172))=0),AND(NOT(D5172="Unknown"),ISBLANK(I5172)),AND(NOT(N5172="Unknown"),ISBLANK(Q5172))),"Missing Information", INDEX(Table15[Entire Service Line Classification], MATCH(SUMIFS(Table15[Unique ID],Table15[System-Owned Portion],D5172,Table15[If Material Anything Other than "Lead" in Column E,Was Material Ever Previously Lead?],F5172,Table15[Customer-Owned Portion],N5172),Table15[Unique ID],0),0)))</f>
        <v>Non-lead</v>
      </c>
      <c r="W5172" s="189"/>
    </row>
    <row r="5173" spans="1:23" s="190" customFormat="1" ht="56.25" x14ac:dyDescent="0.25">
      <c r="A5173" s="180" t="s">
        <v>225</v>
      </c>
      <c r="B5173" s="181" t="s">
        <v>8815</v>
      </c>
      <c r="C5173" s="182" t="s">
        <v>225</v>
      </c>
      <c r="D5173" s="183" t="s">
        <v>36</v>
      </c>
      <c r="E5173" s="181" t="s">
        <v>35</v>
      </c>
      <c r="F5173" s="183" t="s">
        <v>35</v>
      </c>
      <c r="G5173" s="181" t="s">
        <v>7442</v>
      </c>
      <c r="H5173" s="184" t="s">
        <v>7090</v>
      </c>
      <c r="I5173" s="185" t="s">
        <v>190</v>
      </c>
      <c r="J5173" s="181" t="s">
        <v>35</v>
      </c>
      <c r="K5173" s="181" t="s">
        <v>225</v>
      </c>
      <c r="L5173" s="186" t="s">
        <v>225</v>
      </c>
      <c r="M5173" s="187" t="s">
        <v>225</v>
      </c>
      <c r="N5173" s="183" t="s">
        <v>36</v>
      </c>
      <c r="O5173" s="181" t="s">
        <v>7442</v>
      </c>
      <c r="P5173" s="184" t="s">
        <v>7090</v>
      </c>
      <c r="Q5173" s="185" t="s">
        <v>190</v>
      </c>
      <c r="R5173" s="181" t="s">
        <v>35</v>
      </c>
      <c r="S5173" s="181" t="s">
        <v>225</v>
      </c>
      <c r="T5173" s="186" t="s">
        <v>225</v>
      </c>
      <c r="U5173" s="187" t="s">
        <v>225</v>
      </c>
      <c r="V5173" s="188" t="str" cm="1">
        <f t="array" ref="V5173">IF(SUM(LEN(A5173:U5173))=0,"",IF(OR(OR(ISBLANK(E5173),SUM(LEN(B5173),LEN(C5173))=0),AND(NOT(D5173="Unknown"),ISBLANK(I5173)),AND(NOT(N5173="Unknown"),ISBLANK(Q5173))),"Missing Information", INDEX(Table15[Entire Service Line Classification], MATCH(SUMIFS(Table15[Unique ID],Table15[System-Owned Portion],D5173,Table15[If Material Anything Other than "Lead" in Column E,Was Material Ever Previously Lead?],F5173,Table15[Customer-Owned Portion],N5173),Table15[Unique ID],0),0)))</f>
        <v>Non-lead</v>
      </c>
      <c r="W5173" s="189"/>
    </row>
    <row r="5174" spans="1:23" s="190" customFormat="1" ht="56.25" x14ac:dyDescent="0.25">
      <c r="A5174" s="180" t="s">
        <v>225</v>
      </c>
      <c r="B5174" s="181" t="s">
        <v>8816</v>
      </c>
      <c r="C5174" s="182" t="s">
        <v>225</v>
      </c>
      <c r="D5174" s="183" t="s">
        <v>36</v>
      </c>
      <c r="E5174" s="181" t="s">
        <v>35</v>
      </c>
      <c r="F5174" s="183" t="s">
        <v>35</v>
      </c>
      <c r="G5174" s="181" t="s">
        <v>7442</v>
      </c>
      <c r="H5174" s="184" t="s">
        <v>7090</v>
      </c>
      <c r="I5174" s="185" t="s">
        <v>190</v>
      </c>
      <c r="J5174" s="181" t="s">
        <v>35</v>
      </c>
      <c r="K5174" s="181" t="s">
        <v>225</v>
      </c>
      <c r="L5174" s="186" t="s">
        <v>225</v>
      </c>
      <c r="M5174" s="187" t="s">
        <v>225</v>
      </c>
      <c r="N5174" s="183" t="s">
        <v>36</v>
      </c>
      <c r="O5174" s="181" t="s">
        <v>7442</v>
      </c>
      <c r="P5174" s="184" t="s">
        <v>7090</v>
      </c>
      <c r="Q5174" s="185" t="s">
        <v>190</v>
      </c>
      <c r="R5174" s="181" t="s">
        <v>35</v>
      </c>
      <c r="S5174" s="181" t="s">
        <v>225</v>
      </c>
      <c r="T5174" s="186" t="s">
        <v>225</v>
      </c>
      <c r="U5174" s="187" t="s">
        <v>225</v>
      </c>
      <c r="V5174" s="188" t="str" cm="1">
        <f t="array" ref="V5174">IF(SUM(LEN(A5174:U5174))=0,"",IF(OR(OR(ISBLANK(E5174),SUM(LEN(B5174),LEN(C5174))=0),AND(NOT(D5174="Unknown"),ISBLANK(I5174)),AND(NOT(N5174="Unknown"),ISBLANK(Q5174))),"Missing Information", INDEX(Table15[Entire Service Line Classification], MATCH(SUMIFS(Table15[Unique ID],Table15[System-Owned Portion],D5174,Table15[If Material Anything Other than "Lead" in Column E,Was Material Ever Previously Lead?],F5174,Table15[Customer-Owned Portion],N5174),Table15[Unique ID],0),0)))</f>
        <v>Non-lead</v>
      </c>
      <c r="W5174" s="189"/>
    </row>
    <row r="5175" spans="1:23" s="190" customFormat="1" ht="56.25" x14ac:dyDescent="0.25">
      <c r="A5175" s="180" t="s">
        <v>225</v>
      </c>
      <c r="B5175" s="181" t="s">
        <v>8817</v>
      </c>
      <c r="C5175" s="182" t="s">
        <v>225</v>
      </c>
      <c r="D5175" s="183" t="s">
        <v>36</v>
      </c>
      <c r="E5175" s="181" t="s">
        <v>35</v>
      </c>
      <c r="F5175" s="183" t="s">
        <v>35</v>
      </c>
      <c r="G5175" s="181" t="s">
        <v>7442</v>
      </c>
      <c r="H5175" s="184" t="s">
        <v>7090</v>
      </c>
      <c r="I5175" s="185" t="s">
        <v>190</v>
      </c>
      <c r="J5175" s="181" t="s">
        <v>35</v>
      </c>
      <c r="K5175" s="181" t="s">
        <v>225</v>
      </c>
      <c r="L5175" s="186" t="s">
        <v>225</v>
      </c>
      <c r="M5175" s="187" t="s">
        <v>225</v>
      </c>
      <c r="N5175" s="183" t="s">
        <v>36</v>
      </c>
      <c r="O5175" s="181" t="s">
        <v>7442</v>
      </c>
      <c r="P5175" s="184" t="s">
        <v>7090</v>
      </c>
      <c r="Q5175" s="185" t="s">
        <v>190</v>
      </c>
      <c r="R5175" s="181" t="s">
        <v>35</v>
      </c>
      <c r="S5175" s="181" t="s">
        <v>225</v>
      </c>
      <c r="T5175" s="186" t="s">
        <v>225</v>
      </c>
      <c r="U5175" s="187" t="s">
        <v>225</v>
      </c>
      <c r="V5175" s="188" t="str" cm="1">
        <f t="array" ref="V5175">IF(SUM(LEN(A5175:U5175))=0,"",IF(OR(OR(ISBLANK(E5175),SUM(LEN(B5175),LEN(C5175))=0),AND(NOT(D5175="Unknown"),ISBLANK(I5175)),AND(NOT(N5175="Unknown"),ISBLANK(Q5175))),"Missing Information", INDEX(Table15[Entire Service Line Classification], MATCH(SUMIFS(Table15[Unique ID],Table15[System-Owned Portion],D5175,Table15[If Material Anything Other than "Lead" in Column E,Was Material Ever Previously Lead?],F5175,Table15[Customer-Owned Portion],N5175),Table15[Unique ID],0),0)))</f>
        <v>Non-lead</v>
      </c>
      <c r="W5175" s="189"/>
    </row>
    <row r="5176" spans="1:23" s="190" customFormat="1" ht="56.25" x14ac:dyDescent="0.25">
      <c r="A5176" s="180" t="s">
        <v>225</v>
      </c>
      <c r="B5176" s="181" t="s">
        <v>8818</v>
      </c>
      <c r="C5176" s="182" t="s">
        <v>225</v>
      </c>
      <c r="D5176" s="183" t="s">
        <v>36</v>
      </c>
      <c r="E5176" s="181" t="s">
        <v>35</v>
      </c>
      <c r="F5176" s="183" t="s">
        <v>35</v>
      </c>
      <c r="G5176" s="181" t="s">
        <v>7442</v>
      </c>
      <c r="H5176" s="184" t="s">
        <v>7090</v>
      </c>
      <c r="I5176" s="185" t="s">
        <v>190</v>
      </c>
      <c r="J5176" s="181" t="s">
        <v>35</v>
      </c>
      <c r="K5176" s="181" t="s">
        <v>225</v>
      </c>
      <c r="L5176" s="186" t="s">
        <v>225</v>
      </c>
      <c r="M5176" s="187" t="s">
        <v>225</v>
      </c>
      <c r="N5176" s="183" t="s">
        <v>36</v>
      </c>
      <c r="O5176" s="181" t="s">
        <v>7442</v>
      </c>
      <c r="P5176" s="184" t="s">
        <v>7090</v>
      </c>
      <c r="Q5176" s="185" t="s">
        <v>190</v>
      </c>
      <c r="R5176" s="181" t="s">
        <v>35</v>
      </c>
      <c r="S5176" s="181" t="s">
        <v>225</v>
      </c>
      <c r="T5176" s="186" t="s">
        <v>225</v>
      </c>
      <c r="U5176" s="187" t="s">
        <v>225</v>
      </c>
      <c r="V5176" s="188" t="str" cm="1">
        <f t="array" ref="V5176">IF(SUM(LEN(A5176:U5176))=0,"",IF(OR(OR(ISBLANK(E5176),SUM(LEN(B5176),LEN(C5176))=0),AND(NOT(D5176="Unknown"),ISBLANK(I5176)),AND(NOT(N5176="Unknown"),ISBLANK(Q5176))),"Missing Information", INDEX(Table15[Entire Service Line Classification], MATCH(SUMIFS(Table15[Unique ID],Table15[System-Owned Portion],D5176,Table15[If Material Anything Other than "Lead" in Column E,Was Material Ever Previously Lead?],F5176,Table15[Customer-Owned Portion],N5176),Table15[Unique ID],0),0)))</f>
        <v>Non-lead</v>
      </c>
      <c r="W5176" s="189"/>
    </row>
    <row r="5177" spans="1:23" s="190" customFormat="1" ht="56.25" x14ac:dyDescent="0.25">
      <c r="A5177" s="180" t="s">
        <v>225</v>
      </c>
      <c r="B5177" s="181" t="s">
        <v>8819</v>
      </c>
      <c r="C5177" s="182" t="s">
        <v>225</v>
      </c>
      <c r="D5177" s="183" t="s">
        <v>36</v>
      </c>
      <c r="E5177" s="181" t="s">
        <v>35</v>
      </c>
      <c r="F5177" s="183" t="s">
        <v>35</v>
      </c>
      <c r="G5177" s="181" t="s">
        <v>7442</v>
      </c>
      <c r="H5177" s="184" t="s">
        <v>7090</v>
      </c>
      <c r="I5177" s="185" t="s">
        <v>190</v>
      </c>
      <c r="J5177" s="181" t="s">
        <v>35</v>
      </c>
      <c r="K5177" s="181" t="s">
        <v>225</v>
      </c>
      <c r="L5177" s="186" t="s">
        <v>225</v>
      </c>
      <c r="M5177" s="187" t="s">
        <v>225</v>
      </c>
      <c r="N5177" s="183" t="s">
        <v>36</v>
      </c>
      <c r="O5177" s="181" t="s">
        <v>7442</v>
      </c>
      <c r="P5177" s="184" t="s">
        <v>7090</v>
      </c>
      <c r="Q5177" s="185" t="s">
        <v>190</v>
      </c>
      <c r="R5177" s="181" t="s">
        <v>35</v>
      </c>
      <c r="S5177" s="181" t="s">
        <v>225</v>
      </c>
      <c r="T5177" s="186" t="s">
        <v>225</v>
      </c>
      <c r="U5177" s="187" t="s">
        <v>225</v>
      </c>
      <c r="V5177" s="188" t="str" cm="1">
        <f t="array" ref="V5177">IF(SUM(LEN(A5177:U5177))=0,"",IF(OR(OR(ISBLANK(E5177),SUM(LEN(B5177),LEN(C5177))=0),AND(NOT(D5177="Unknown"),ISBLANK(I5177)),AND(NOT(N5177="Unknown"),ISBLANK(Q5177))),"Missing Information", INDEX(Table15[Entire Service Line Classification], MATCH(SUMIFS(Table15[Unique ID],Table15[System-Owned Portion],D5177,Table15[If Material Anything Other than "Lead" in Column E,Was Material Ever Previously Lead?],F5177,Table15[Customer-Owned Portion],N5177),Table15[Unique ID],0),0)))</f>
        <v>Non-lead</v>
      </c>
      <c r="W5177" s="189"/>
    </row>
    <row r="5178" spans="1:23" s="190" customFormat="1" ht="56.25" x14ac:dyDescent="0.25">
      <c r="A5178" s="180" t="s">
        <v>225</v>
      </c>
      <c r="B5178" s="181" t="s">
        <v>8820</v>
      </c>
      <c r="C5178" s="182" t="s">
        <v>225</v>
      </c>
      <c r="D5178" s="183" t="s">
        <v>36</v>
      </c>
      <c r="E5178" s="181" t="s">
        <v>35</v>
      </c>
      <c r="F5178" s="183" t="s">
        <v>35</v>
      </c>
      <c r="G5178" s="181" t="s">
        <v>7350</v>
      </c>
      <c r="H5178" s="184" t="s">
        <v>7090</v>
      </c>
      <c r="I5178" s="185" t="s">
        <v>190</v>
      </c>
      <c r="J5178" s="181" t="s">
        <v>35</v>
      </c>
      <c r="K5178" s="181" t="s">
        <v>225</v>
      </c>
      <c r="L5178" s="186" t="s">
        <v>225</v>
      </c>
      <c r="M5178" s="187" t="s">
        <v>225</v>
      </c>
      <c r="N5178" s="183" t="s">
        <v>36</v>
      </c>
      <c r="O5178" s="181" t="s">
        <v>7350</v>
      </c>
      <c r="P5178" s="184" t="s">
        <v>7090</v>
      </c>
      <c r="Q5178" s="185" t="s">
        <v>190</v>
      </c>
      <c r="R5178" s="181" t="s">
        <v>35</v>
      </c>
      <c r="S5178" s="181" t="s">
        <v>225</v>
      </c>
      <c r="T5178" s="186" t="s">
        <v>225</v>
      </c>
      <c r="U5178" s="187" t="s">
        <v>225</v>
      </c>
      <c r="V5178" s="188" t="str" cm="1">
        <f t="array" ref="V5178">IF(SUM(LEN(A5178:U5178))=0,"",IF(OR(OR(ISBLANK(E5178),SUM(LEN(B5178),LEN(C5178))=0),AND(NOT(D5178="Unknown"),ISBLANK(I5178)),AND(NOT(N5178="Unknown"),ISBLANK(Q5178))),"Missing Information", INDEX(Table15[Entire Service Line Classification], MATCH(SUMIFS(Table15[Unique ID],Table15[System-Owned Portion],D5178,Table15[If Material Anything Other than "Lead" in Column E,Was Material Ever Previously Lead?],F5178,Table15[Customer-Owned Portion],N5178),Table15[Unique ID],0),0)))</f>
        <v>Non-lead</v>
      </c>
      <c r="W5178" s="189"/>
    </row>
    <row r="5179" spans="1:23" s="190" customFormat="1" ht="56.25" x14ac:dyDescent="0.25">
      <c r="A5179" s="180" t="s">
        <v>225</v>
      </c>
      <c r="B5179" s="181" t="s">
        <v>8821</v>
      </c>
      <c r="C5179" s="182" t="s">
        <v>225</v>
      </c>
      <c r="D5179" s="183" t="s">
        <v>36</v>
      </c>
      <c r="E5179" s="181" t="s">
        <v>35</v>
      </c>
      <c r="F5179" s="183" t="s">
        <v>35</v>
      </c>
      <c r="G5179" s="181" t="s">
        <v>7347</v>
      </c>
      <c r="H5179" s="184" t="s">
        <v>7090</v>
      </c>
      <c r="I5179" s="185" t="s">
        <v>190</v>
      </c>
      <c r="J5179" s="181" t="s">
        <v>35</v>
      </c>
      <c r="K5179" s="181" t="s">
        <v>225</v>
      </c>
      <c r="L5179" s="186" t="s">
        <v>225</v>
      </c>
      <c r="M5179" s="187" t="s">
        <v>225</v>
      </c>
      <c r="N5179" s="183" t="s">
        <v>36</v>
      </c>
      <c r="O5179" s="181" t="s">
        <v>7347</v>
      </c>
      <c r="P5179" s="184" t="s">
        <v>7090</v>
      </c>
      <c r="Q5179" s="185" t="s">
        <v>190</v>
      </c>
      <c r="R5179" s="181" t="s">
        <v>35</v>
      </c>
      <c r="S5179" s="181" t="s">
        <v>225</v>
      </c>
      <c r="T5179" s="186" t="s">
        <v>225</v>
      </c>
      <c r="U5179" s="187" t="s">
        <v>225</v>
      </c>
      <c r="V5179" s="188" t="str" cm="1">
        <f t="array" ref="V5179">IF(SUM(LEN(A5179:U5179))=0,"",IF(OR(OR(ISBLANK(E5179),SUM(LEN(B5179),LEN(C5179))=0),AND(NOT(D5179="Unknown"),ISBLANK(I5179)),AND(NOT(N5179="Unknown"),ISBLANK(Q5179))),"Missing Information", INDEX(Table15[Entire Service Line Classification], MATCH(SUMIFS(Table15[Unique ID],Table15[System-Owned Portion],D5179,Table15[If Material Anything Other than "Lead" in Column E,Was Material Ever Previously Lead?],F5179,Table15[Customer-Owned Portion],N5179),Table15[Unique ID],0),0)))</f>
        <v>Non-lead</v>
      </c>
      <c r="W5179" s="189"/>
    </row>
    <row r="5180" spans="1:23" s="190" customFormat="1" ht="56.25" x14ac:dyDescent="0.25">
      <c r="A5180" s="180" t="s">
        <v>225</v>
      </c>
      <c r="B5180" s="181" t="s">
        <v>8822</v>
      </c>
      <c r="C5180" s="182" t="s">
        <v>225</v>
      </c>
      <c r="D5180" s="183" t="s">
        <v>36</v>
      </c>
      <c r="E5180" s="181" t="s">
        <v>35</v>
      </c>
      <c r="F5180" s="183" t="s">
        <v>35</v>
      </c>
      <c r="G5180" s="181" t="s">
        <v>7354</v>
      </c>
      <c r="H5180" s="184" t="s">
        <v>7090</v>
      </c>
      <c r="I5180" s="185" t="s">
        <v>190</v>
      </c>
      <c r="J5180" s="181" t="s">
        <v>35</v>
      </c>
      <c r="K5180" s="181" t="s">
        <v>225</v>
      </c>
      <c r="L5180" s="186" t="s">
        <v>225</v>
      </c>
      <c r="M5180" s="187" t="s">
        <v>225</v>
      </c>
      <c r="N5180" s="183" t="s">
        <v>36</v>
      </c>
      <c r="O5180" s="181" t="s">
        <v>7354</v>
      </c>
      <c r="P5180" s="184" t="s">
        <v>7090</v>
      </c>
      <c r="Q5180" s="185" t="s">
        <v>190</v>
      </c>
      <c r="R5180" s="181" t="s">
        <v>35</v>
      </c>
      <c r="S5180" s="181" t="s">
        <v>225</v>
      </c>
      <c r="T5180" s="186" t="s">
        <v>225</v>
      </c>
      <c r="U5180" s="187" t="s">
        <v>225</v>
      </c>
      <c r="V5180" s="188" t="str" cm="1">
        <f t="array" ref="V5180">IF(SUM(LEN(A5180:U5180))=0,"",IF(OR(OR(ISBLANK(E5180),SUM(LEN(B5180),LEN(C5180))=0),AND(NOT(D5180="Unknown"),ISBLANK(I5180)),AND(NOT(N5180="Unknown"),ISBLANK(Q5180))),"Missing Information", INDEX(Table15[Entire Service Line Classification], MATCH(SUMIFS(Table15[Unique ID],Table15[System-Owned Portion],D5180,Table15[If Material Anything Other than "Lead" in Column E,Was Material Ever Previously Lead?],F5180,Table15[Customer-Owned Portion],N5180),Table15[Unique ID],0),0)))</f>
        <v>Non-lead</v>
      </c>
      <c r="W5180" s="189"/>
    </row>
    <row r="5181" spans="1:23" s="190" customFormat="1" ht="56.25" x14ac:dyDescent="0.25">
      <c r="A5181" s="180" t="s">
        <v>225</v>
      </c>
      <c r="B5181" s="181" t="s">
        <v>8823</v>
      </c>
      <c r="C5181" s="182" t="s">
        <v>225</v>
      </c>
      <c r="D5181" s="183" t="s">
        <v>36</v>
      </c>
      <c r="E5181" s="181" t="s">
        <v>35</v>
      </c>
      <c r="F5181" s="183" t="s">
        <v>35</v>
      </c>
      <c r="G5181" s="181" t="s">
        <v>7354</v>
      </c>
      <c r="H5181" s="184" t="s">
        <v>7090</v>
      </c>
      <c r="I5181" s="185" t="s">
        <v>190</v>
      </c>
      <c r="J5181" s="181" t="s">
        <v>35</v>
      </c>
      <c r="K5181" s="181" t="s">
        <v>225</v>
      </c>
      <c r="L5181" s="186" t="s">
        <v>225</v>
      </c>
      <c r="M5181" s="187" t="s">
        <v>225</v>
      </c>
      <c r="N5181" s="183" t="s">
        <v>36</v>
      </c>
      <c r="O5181" s="181" t="s">
        <v>7354</v>
      </c>
      <c r="P5181" s="184" t="s">
        <v>7090</v>
      </c>
      <c r="Q5181" s="185" t="s">
        <v>190</v>
      </c>
      <c r="R5181" s="181" t="s">
        <v>35</v>
      </c>
      <c r="S5181" s="181" t="s">
        <v>225</v>
      </c>
      <c r="T5181" s="186" t="s">
        <v>225</v>
      </c>
      <c r="U5181" s="187" t="s">
        <v>225</v>
      </c>
      <c r="V5181" s="188" t="str" cm="1">
        <f t="array" ref="V5181">IF(SUM(LEN(A5181:U5181))=0,"",IF(OR(OR(ISBLANK(E5181),SUM(LEN(B5181),LEN(C5181))=0),AND(NOT(D5181="Unknown"),ISBLANK(I5181)),AND(NOT(N5181="Unknown"),ISBLANK(Q5181))),"Missing Information", INDEX(Table15[Entire Service Line Classification], MATCH(SUMIFS(Table15[Unique ID],Table15[System-Owned Portion],D5181,Table15[If Material Anything Other than "Lead" in Column E,Was Material Ever Previously Lead?],F5181,Table15[Customer-Owned Portion],N5181),Table15[Unique ID],0),0)))</f>
        <v>Non-lead</v>
      </c>
      <c r="W5181" s="189"/>
    </row>
    <row r="5182" spans="1:23" s="190" customFormat="1" ht="56.25" x14ac:dyDescent="0.25">
      <c r="A5182" s="180" t="s">
        <v>225</v>
      </c>
      <c r="B5182" s="181" t="s">
        <v>8824</v>
      </c>
      <c r="C5182" s="182" t="s">
        <v>225</v>
      </c>
      <c r="D5182" s="183" t="s">
        <v>36</v>
      </c>
      <c r="E5182" s="181" t="s">
        <v>35</v>
      </c>
      <c r="F5182" s="183" t="s">
        <v>35</v>
      </c>
      <c r="G5182" s="181" t="s">
        <v>7354</v>
      </c>
      <c r="H5182" s="184" t="s">
        <v>7090</v>
      </c>
      <c r="I5182" s="185" t="s">
        <v>190</v>
      </c>
      <c r="J5182" s="181" t="s">
        <v>35</v>
      </c>
      <c r="K5182" s="181" t="s">
        <v>225</v>
      </c>
      <c r="L5182" s="186" t="s">
        <v>225</v>
      </c>
      <c r="M5182" s="187" t="s">
        <v>225</v>
      </c>
      <c r="N5182" s="183" t="s">
        <v>36</v>
      </c>
      <c r="O5182" s="181" t="s">
        <v>7354</v>
      </c>
      <c r="P5182" s="184" t="s">
        <v>7090</v>
      </c>
      <c r="Q5182" s="185" t="s">
        <v>190</v>
      </c>
      <c r="R5182" s="181" t="s">
        <v>35</v>
      </c>
      <c r="S5182" s="181" t="s">
        <v>225</v>
      </c>
      <c r="T5182" s="186" t="s">
        <v>225</v>
      </c>
      <c r="U5182" s="187" t="s">
        <v>225</v>
      </c>
      <c r="V5182" s="188" t="str" cm="1">
        <f t="array" ref="V5182">IF(SUM(LEN(A5182:U5182))=0,"",IF(OR(OR(ISBLANK(E5182),SUM(LEN(B5182),LEN(C5182))=0),AND(NOT(D5182="Unknown"),ISBLANK(I5182)),AND(NOT(N5182="Unknown"),ISBLANK(Q5182))),"Missing Information", INDEX(Table15[Entire Service Line Classification], MATCH(SUMIFS(Table15[Unique ID],Table15[System-Owned Portion],D5182,Table15[If Material Anything Other than "Lead" in Column E,Was Material Ever Previously Lead?],F5182,Table15[Customer-Owned Portion],N5182),Table15[Unique ID],0),0)))</f>
        <v>Non-lead</v>
      </c>
      <c r="W5182" s="189"/>
    </row>
    <row r="5183" spans="1:23" s="190" customFormat="1" ht="56.25" x14ac:dyDescent="0.25">
      <c r="A5183" s="180" t="s">
        <v>225</v>
      </c>
      <c r="B5183" s="181" t="s">
        <v>8825</v>
      </c>
      <c r="C5183" s="182" t="s">
        <v>225</v>
      </c>
      <c r="D5183" s="183" t="s">
        <v>36</v>
      </c>
      <c r="E5183" s="181" t="s">
        <v>35</v>
      </c>
      <c r="F5183" s="183" t="s">
        <v>35</v>
      </c>
      <c r="G5183" s="181" t="s">
        <v>7442</v>
      </c>
      <c r="H5183" s="184" t="s">
        <v>7090</v>
      </c>
      <c r="I5183" s="185" t="s">
        <v>190</v>
      </c>
      <c r="J5183" s="181" t="s">
        <v>35</v>
      </c>
      <c r="K5183" s="181" t="s">
        <v>225</v>
      </c>
      <c r="L5183" s="186" t="s">
        <v>225</v>
      </c>
      <c r="M5183" s="187" t="s">
        <v>225</v>
      </c>
      <c r="N5183" s="183" t="s">
        <v>36</v>
      </c>
      <c r="O5183" s="181" t="s">
        <v>7442</v>
      </c>
      <c r="P5183" s="184" t="s">
        <v>7090</v>
      </c>
      <c r="Q5183" s="185" t="s">
        <v>190</v>
      </c>
      <c r="R5183" s="181" t="s">
        <v>35</v>
      </c>
      <c r="S5183" s="181" t="s">
        <v>225</v>
      </c>
      <c r="T5183" s="186" t="s">
        <v>225</v>
      </c>
      <c r="U5183" s="187" t="s">
        <v>225</v>
      </c>
      <c r="V5183" s="188" t="str" cm="1">
        <f t="array" ref="V5183">IF(SUM(LEN(A5183:U5183))=0,"",IF(OR(OR(ISBLANK(E5183),SUM(LEN(B5183),LEN(C5183))=0),AND(NOT(D5183="Unknown"),ISBLANK(I5183)),AND(NOT(N5183="Unknown"),ISBLANK(Q5183))),"Missing Information", INDEX(Table15[Entire Service Line Classification], MATCH(SUMIFS(Table15[Unique ID],Table15[System-Owned Portion],D5183,Table15[If Material Anything Other than "Lead" in Column E,Was Material Ever Previously Lead?],F5183,Table15[Customer-Owned Portion],N5183),Table15[Unique ID],0),0)))</f>
        <v>Non-lead</v>
      </c>
      <c r="W5183" s="189"/>
    </row>
    <row r="5184" spans="1:23" s="190" customFormat="1" ht="56.25" x14ac:dyDescent="0.25">
      <c r="A5184" s="180" t="s">
        <v>225</v>
      </c>
      <c r="B5184" s="181" t="s">
        <v>8826</v>
      </c>
      <c r="C5184" s="182" t="s">
        <v>225</v>
      </c>
      <c r="D5184" s="183" t="s">
        <v>36</v>
      </c>
      <c r="E5184" s="181" t="s">
        <v>35</v>
      </c>
      <c r="F5184" s="183" t="s">
        <v>35</v>
      </c>
      <c r="G5184" s="181" t="s">
        <v>7442</v>
      </c>
      <c r="H5184" s="184" t="s">
        <v>7090</v>
      </c>
      <c r="I5184" s="185" t="s">
        <v>190</v>
      </c>
      <c r="J5184" s="181" t="s">
        <v>35</v>
      </c>
      <c r="K5184" s="181" t="s">
        <v>225</v>
      </c>
      <c r="L5184" s="186" t="s">
        <v>225</v>
      </c>
      <c r="M5184" s="187" t="s">
        <v>225</v>
      </c>
      <c r="N5184" s="183" t="s">
        <v>36</v>
      </c>
      <c r="O5184" s="181" t="s">
        <v>7442</v>
      </c>
      <c r="P5184" s="184" t="s">
        <v>7090</v>
      </c>
      <c r="Q5184" s="185" t="s">
        <v>190</v>
      </c>
      <c r="R5184" s="181" t="s">
        <v>35</v>
      </c>
      <c r="S5184" s="181" t="s">
        <v>225</v>
      </c>
      <c r="T5184" s="186" t="s">
        <v>225</v>
      </c>
      <c r="U5184" s="187" t="s">
        <v>225</v>
      </c>
      <c r="V5184" s="188" t="str" cm="1">
        <f t="array" ref="V5184">IF(SUM(LEN(A5184:U5184))=0,"",IF(OR(OR(ISBLANK(E5184),SUM(LEN(B5184),LEN(C5184))=0),AND(NOT(D5184="Unknown"),ISBLANK(I5184)),AND(NOT(N5184="Unknown"),ISBLANK(Q5184))),"Missing Information", INDEX(Table15[Entire Service Line Classification], MATCH(SUMIFS(Table15[Unique ID],Table15[System-Owned Portion],D5184,Table15[If Material Anything Other than "Lead" in Column E,Was Material Ever Previously Lead?],F5184,Table15[Customer-Owned Portion],N5184),Table15[Unique ID],0),0)))</f>
        <v>Non-lead</v>
      </c>
      <c r="W5184" s="189"/>
    </row>
    <row r="5185" spans="1:23" s="190" customFormat="1" ht="56.25" x14ac:dyDescent="0.25">
      <c r="A5185" s="180" t="s">
        <v>225</v>
      </c>
      <c r="B5185" s="181" t="s">
        <v>8827</v>
      </c>
      <c r="C5185" s="182" t="s">
        <v>225</v>
      </c>
      <c r="D5185" s="183" t="s">
        <v>36</v>
      </c>
      <c r="E5185" s="181" t="s">
        <v>35</v>
      </c>
      <c r="F5185" s="183" t="s">
        <v>35</v>
      </c>
      <c r="G5185" s="181" t="s">
        <v>7442</v>
      </c>
      <c r="H5185" s="184" t="s">
        <v>7090</v>
      </c>
      <c r="I5185" s="185" t="s">
        <v>190</v>
      </c>
      <c r="J5185" s="181" t="s">
        <v>35</v>
      </c>
      <c r="K5185" s="181" t="s">
        <v>225</v>
      </c>
      <c r="L5185" s="186" t="s">
        <v>225</v>
      </c>
      <c r="M5185" s="187" t="s">
        <v>225</v>
      </c>
      <c r="N5185" s="183" t="s">
        <v>36</v>
      </c>
      <c r="O5185" s="181" t="s">
        <v>7442</v>
      </c>
      <c r="P5185" s="184" t="s">
        <v>7090</v>
      </c>
      <c r="Q5185" s="185" t="s">
        <v>190</v>
      </c>
      <c r="R5185" s="181" t="s">
        <v>35</v>
      </c>
      <c r="S5185" s="181" t="s">
        <v>225</v>
      </c>
      <c r="T5185" s="186" t="s">
        <v>225</v>
      </c>
      <c r="U5185" s="187" t="s">
        <v>225</v>
      </c>
      <c r="V5185" s="188" t="str" cm="1">
        <f t="array" ref="V5185">IF(SUM(LEN(A5185:U5185))=0,"",IF(OR(OR(ISBLANK(E5185),SUM(LEN(B5185),LEN(C5185))=0),AND(NOT(D5185="Unknown"),ISBLANK(I5185)),AND(NOT(N5185="Unknown"),ISBLANK(Q5185))),"Missing Information", INDEX(Table15[Entire Service Line Classification], MATCH(SUMIFS(Table15[Unique ID],Table15[System-Owned Portion],D5185,Table15[If Material Anything Other than "Lead" in Column E,Was Material Ever Previously Lead?],F5185,Table15[Customer-Owned Portion],N5185),Table15[Unique ID],0),0)))</f>
        <v>Non-lead</v>
      </c>
      <c r="W5185" s="189"/>
    </row>
    <row r="5186" spans="1:23" s="190" customFormat="1" ht="56.25" x14ac:dyDescent="0.25">
      <c r="A5186" s="180" t="s">
        <v>225</v>
      </c>
      <c r="B5186" s="181" t="s">
        <v>8828</v>
      </c>
      <c r="C5186" s="182" t="s">
        <v>225</v>
      </c>
      <c r="D5186" s="183" t="s">
        <v>36</v>
      </c>
      <c r="E5186" s="181" t="s">
        <v>35</v>
      </c>
      <c r="F5186" s="183" t="s">
        <v>35</v>
      </c>
      <c r="G5186" s="181" t="s">
        <v>7442</v>
      </c>
      <c r="H5186" s="184" t="s">
        <v>7090</v>
      </c>
      <c r="I5186" s="185" t="s">
        <v>190</v>
      </c>
      <c r="J5186" s="181" t="s">
        <v>35</v>
      </c>
      <c r="K5186" s="181" t="s">
        <v>225</v>
      </c>
      <c r="L5186" s="186" t="s">
        <v>225</v>
      </c>
      <c r="M5186" s="187" t="s">
        <v>225</v>
      </c>
      <c r="N5186" s="183" t="s">
        <v>36</v>
      </c>
      <c r="O5186" s="181" t="s">
        <v>7442</v>
      </c>
      <c r="P5186" s="184" t="s">
        <v>7090</v>
      </c>
      <c r="Q5186" s="185" t="s">
        <v>190</v>
      </c>
      <c r="R5186" s="181" t="s">
        <v>35</v>
      </c>
      <c r="S5186" s="181" t="s">
        <v>225</v>
      </c>
      <c r="T5186" s="186" t="s">
        <v>225</v>
      </c>
      <c r="U5186" s="187" t="s">
        <v>225</v>
      </c>
      <c r="V5186" s="188" t="str" cm="1">
        <f t="array" ref="V5186">IF(SUM(LEN(A5186:U5186))=0,"",IF(OR(OR(ISBLANK(E5186),SUM(LEN(B5186),LEN(C5186))=0),AND(NOT(D5186="Unknown"),ISBLANK(I5186)),AND(NOT(N5186="Unknown"),ISBLANK(Q5186))),"Missing Information", INDEX(Table15[Entire Service Line Classification], MATCH(SUMIFS(Table15[Unique ID],Table15[System-Owned Portion],D5186,Table15[If Material Anything Other than "Lead" in Column E,Was Material Ever Previously Lead?],F5186,Table15[Customer-Owned Portion],N5186),Table15[Unique ID],0),0)))</f>
        <v>Non-lead</v>
      </c>
      <c r="W5186" s="189"/>
    </row>
    <row r="5187" spans="1:23" s="190" customFormat="1" ht="56.25" x14ac:dyDescent="0.25">
      <c r="A5187" s="180" t="s">
        <v>225</v>
      </c>
      <c r="B5187" s="181" t="s">
        <v>8829</v>
      </c>
      <c r="C5187" s="182" t="s">
        <v>225</v>
      </c>
      <c r="D5187" s="183" t="s">
        <v>36</v>
      </c>
      <c r="E5187" s="181" t="s">
        <v>35</v>
      </c>
      <c r="F5187" s="183" t="s">
        <v>35</v>
      </c>
      <c r="G5187" s="181" t="s">
        <v>7442</v>
      </c>
      <c r="H5187" s="184" t="s">
        <v>7090</v>
      </c>
      <c r="I5187" s="185" t="s">
        <v>190</v>
      </c>
      <c r="J5187" s="181" t="s">
        <v>35</v>
      </c>
      <c r="K5187" s="181" t="s">
        <v>225</v>
      </c>
      <c r="L5187" s="186" t="s">
        <v>225</v>
      </c>
      <c r="M5187" s="187" t="s">
        <v>225</v>
      </c>
      <c r="N5187" s="183" t="s">
        <v>36</v>
      </c>
      <c r="O5187" s="181" t="s">
        <v>7442</v>
      </c>
      <c r="P5187" s="184" t="s">
        <v>7090</v>
      </c>
      <c r="Q5187" s="185" t="s">
        <v>190</v>
      </c>
      <c r="R5187" s="181" t="s">
        <v>35</v>
      </c>
      <c r="S5187" s="181" t="s">
        <v>225</v>
      </c>
      <c r="T5187" s="186" t="s">
        <v>225</v>
      </c>
      <c r="U5187" s="187" t="s">
        <v>225</v>
      </c>
      <c r="V5187" s="188" t="str" cm="1">
        <f t="array" ref="V5187">IF(SUM(LEN(A5187:U5187))=0,"",IF(OR(OR(ISBLANK(E5187),SUM(LEN(B5187),LEN(C5187))=0),AND(NOT(D5187="Unknown"),ISBLANK(I5187)),AND(NOT(N5187="Unknown"),ISBLANK(Q5187))),"Missing Information", INDEX(Table15[Entire Service Line Classification], MATCH(SUMIFS(Table15[Unique ID],Table15[System-Owned Portion],D5187,Table15[If Material Anything Other than "Lead" in Column E,Was Material Ever Previously Lead?],F5187,Table15[Customer-Owned Portion],N5187),Table15[Unique ID],0),0)))</f>
        <v>Non-lead</v>
      </c>
      <c r="W5187" s="189"/>
    </row>
    <row r="5188" spans="1:23" s="190" customFormat="1" ht="56.25" x14ac:dyDescent="0.25">
      <c r="A5188" s="180" t="s">
        <v>225</v>
      </c>
      <c r="B5188" s="181" t="s">
        <v>8830</v>
      </c>
      <c r="C5188" s="182" t="s">
        <v>225</v>
      </c>
      <c r="D5188" s="183" t="s">
        <v>36</v>
      </c>
      <c r="E5188" s="181" t="s">
        <v>35</v>
      </c>
      <c r="F5188" s="183" t="s">
        <v>35</v>
      </c>
      <c r="G5188" s="181" t="s">
        <v>7442</v>
      </c>
      <c r="H5188" s="184" t="s">
        <v>7090</v>
      </c>
      <c r="I5188" s="185" t="s">
        <v>190</v>
      </c>
      <c r="J5188" s="181" t="s">
        <v>35</v>
      </c>
      <c r="K5188" s="181" t="s">
        <v>225</v>
      </c>
      <c r="L5188" s="186" t="s">
        <v>225</v>
      </c>
      <c r="M5188" s="187" t="s">
        <v>225</v>
      </c>
      <c r="N5188" s="183" t="s">
        <v>36</v>
      </c>
      <c r="O5188" s="181" t="s">
        <v>7442</v>
      </c>
      <c r="P5188" s="184" t="s">
        <v>7090</v>
      </c>
      <c r="Q5188" s="185" t="s">
        <v>190</v>
      </c>
      <c r="R5188" s="181" t="s">
        <v>35</v>
      </c>
      <c r="S5188" s="181" t="s">
        <v>225</v>
      </c>
      <c r="T5188" s="186" t="s">
        <v>225</v>
      </c>
      <c r="U5188" s="187" t="s">
        <v>225</v>
      </c>
      <c r="V5188" s="188" t="str" cm="1">
        <f t="array" ref="V5188">IF(SUM(LEN(A5188:U5188))=0,"",IF(OR(OR(ISBLANK(E5188),SUM(LEN(B5188),LEN(C5188))=0),AND(NOT(D5188="Unknown"),ISBLANK(I5188)),AND(NOT(N5188="Unknown"),ISBLANK(Q5188))),"Missing Information", INDEX(Table15[Entire Service Line Classification], MATCH(SUMIFS(Table15[Unique ID],Table15[System-Owned Portion],D5188,Table15[If Material Anything Other than "Lead" in Column E,Was Material Ever Previously Lead?],F5188,Table15[Customer-Owned Portion],N5188),Table15[Unique ID],0),0)))</f>
        <v>Non-lead</v>
      </c>
      <c r="W5188" s="189"/>
    </row>
    <row r="5189" spans="1:23" s="190" customFormat="1" ht="56.25" x14ac:dyDescent="0.25">
      <c r="A5189" s="180" t="s">
        <v>225</v>
      </c>
      <c r="B5189" s="181" t="s">
        <v>8831</v>
      </c>
      <c r="C5189" s="182" t="s">
        <v>225</v>
      </c>
      <c r="D5189" s="183" t="s">
        <v>36</v>
      </c>
      <c r="E5189" s="181" t="s">
        <v>35</v>
      </c>
      <c r="F5189" s="183" t="s">
        <v>35</v>
      </c>
      <c r="G5189" s="181" t="s">
        <v>7442</v>
      </c>
      <c r="H5189" s="184" t="s">
        <v>7090</v>
      </c>
      <c r="I5189" s="185" t="s">
        <v>190</v>
      </c>
      <c r="J5189" s="181" t="s">
        <v>35</v>
      </c>
      <c r="K5189" s="181" t="s">
        <v>225</v>
      </c>
      <c r="L5189" s="186" t="s">
        <v>225</v>
      </c>
      <c r="M5189" s="187" t="s">
        <v>225</v>
      </c>
      <c r="N5189" s="183" t="s">
        <v>36</v>
      </c>
      <c r="O5189" s="181" t="s">
        <v>7442</v>
      </c>
      <c r="P5189" s="184" t="s">
        <v>7090</v>
      </c>
      <c r="Q5189" s="185" t="s">
        <v>190</v>
      </c>
      <c r="R5189" s="181" t="s">
        <v>35</v>
      </c>
      <c r="S5189" s="181" t="s">
        <v>225</v>
      </c>
      <c r="T5189" s="186" t="s">
        <v>225</v>
      </c>
      <c r="U5189" s="187" t="s">
        <v>225</v>
      </c>
      <c r="V5189" s="188" t="str" cm="1">
        <f t="array" ref="V5189">IF(SUM(LEN(A5189:U5189))=0,"",IF(OR(OR(ISBLANK(E5189),SUM(LEN(B5189),LEN(C5189))=0),AND(NOT(D5189="Unknown"),ISBLANK(I5189)),AND(NOT(N5189="Unknown"),ISBLANK(Q5189))),"Missing Information", INDEX(Table15[Entire Service Line Classification], MATCH(SUMIFS(Table15[Unique ID],Table15[System-Owned Portion],D5189,Table15[If Material Anything Other than "Lead" in Column E,Was Material Ever Previously Lead?],F5189,Table15[Customer-Owned Portion],N5189),Table15[Unique ID],0),0)))</f>
        <v>Non-lead</v>
      </c>
      <c r="W5189" s="189"/>
    </row>
    <row r="5190" spans="1:23" s="190" customFormat="1" ht="56.25" x14ac:dyDescent="0.25">
      <c r="A5190" s="180" t="s">
        <v>225</v>
      </c>
      <c r="B5190" s="181" t="s">
        <v>8832</v>
      </c>
      <c r="C5190" s="182" t="s">
        <v>225</v>
      </c>
      <c r="D5190" s="183" t="s">
        <v>36</v>
      </c>
      <c r="E5190" s="181" t="s">
        <v>35</v>
      </c>
      <c r="F5190" s="183" t="s">
        <v>35</v>
      </c>
      <c r="G5190" s="181" t="s">
        <v>7393</v>
      </c>
      <c r="H5190" s="184" t="s">
        <v>7090</v>
      </c>
      <c r="I5190" s="185" t="s">
        <v>190</v>
      </c>
      <c r="J5190" s="181" t="s">
        <v>35</v>
      </c>
      <c r="K5190" s="181" t="s">
        <v>225</v>
      </c>
      <c r="L5190" s="186" t="s">
        <v>225</v>
      </c>
      <c r="M5190" s="187" t="s">
        <v>225</v>
      </c>
      <c r="N5190" s="183" t="s">
        <v>36</v>
      </c>
      <c r="O5190" s="181" t="s">
        <v>7393</v>
      </c>
      <c r="P5190" s="184" t="s">
        <v>7090</v>
      </c>
      <c r="Q5190" s="185" t="s">
        <v>190</v>
      </c>
      <c r="R5190" s="181" t="s">
        <v>35</v>
      </c>
      <c r="S5190" s="181" t="s">
        <v>225</v>
      </c>
      <c r="T5190" s="186" t="s">
        <v>225</v>
      </c>
      <c r="U5190" s="187" t="s">
        <v>225</v>
      </c>
      <c r="V5190" s="188" t="str" cm="1">
        <f t="array" ref="V5190">IF(SUM(LEN(A5190:U5190))=0,"",IF(OR(OR(ISBLANK(E5190),SUM(LEN(B5190),LEN(C5190))=0),AND(NOT(D5190="Unknown"),ISBLANK(I5190)),AND(NOT(N5190="Unknown"),ISBLANK(Q5190))),"Missing Information", INDEX(Table15[Entire Service Line Classification], MATCH(SUMIFS(Table15[Unique ID],Table15[System-Owned Portion],D5190,Table15[If Material Anything Other than "Lead" in Column E,Was Material Ever Previously Lead?],F5190,Table15[Customer-Owned Portion],N5190),Table15[Unique ID],0),0)))</f>
        <v>Non-lead</v>
      </c>
      <c r="W5190" s="189"/>
    </row>
    <row r="5191" spans="1:23" s="190" customFormat="1" ht="56.25" x14ac:dyDescent="0.25">
      <c r="A5191" s="180" t="s">
        <v>225</v>
      </c>
      <c r="B5191" s="181" t="s">
        <v>8833</v>
      </c>
      <c r="C5191" s="182" t="s">
        <v>225</v>
      </c>
      <c r="D5191" s="183" t="s">
        <v>36</v>
      </c>
      <c r="E5191" s="181" t="s">
        <v>35</v>
      </c>
      <c r="F5191" s="183" t="s">
        <v>35</v>
      </c>
      <c r="G5191" s="181" t="s">
        <v>7393</v>
      </c>
      <c r="H5191" s="184" t="s">
        <v>7090</v>
      </c>
      <c r="I5191" s="185" t="s">
        <v>190</v>
      </c>
      <c r="J5191" s="181" t="s">
        <v>35</v>
      </c>
      <c r="K5191" s="181" t="s">
        <v>225</v>
      </c>
      <c r="L5191" s="186" t="s">
        <v>225</v>
      </c>
      <c r="M5191" s="187" t="s">
        <v>225</v>
      </c>
      <c r="N5191" s="183" t="s">
        <v>36</v>
      </c>
      <c r="O5191" s="181" t="s">
        <v>7393</v>
      </c>
      <c r="P5191" s="184" t="s">
        <v>7090</v>
      </c>
      <c r="Q5191" s="185" t="s">
        <v>190</v>
      </c>
      <c r="R5191" s="181" t="s">
        <v>35</v>
      </c>
      <c r="S5191" s="181" t="s">
        <v>225</v>
      </c>
      <c r="T5191" s="186" t="s">
        <v>225</v>
      </c>
      <c r="U5191" s="187" t="s">
        <v>225</v>
      </c>
      <c r="V5191" s="188" t="str" cm="1">
        <f t="array" ref="V5191">IF(SUM(LEN(A5191:U5191))=0,"",IF(OR(OR(ISBLANK(E5191),SUM(LEN(B5191),LEN(C5191))=0),AND(NOT(D5191="Unknown"),ISBLANK(I5191)),AND(NOT(N5191="Unknown"),ISBLANK(Q5191))),"Missing Information", INDEX(Table15[Entire Service Line Classification], MATCH(SUMIFS(Table15[Unique ID],Table15[System-Owned Portion],D5191,Table15[If Material Anything Other than "Lead" in Column E,Was Material Ever Previously Lead?],F5191,Table15[Customer-Owned Portion],N5191),Table15[Unique ID],0),0)))</f>
        <v>Non-lead</v>
      </c>
      <c r="W5191" s="189"/>
    </row>
    <row r="5192" spans="1:23" s="190" customFormat="1" ht="56.25" x14ac:dyDescent="0.25">
      <c r="A5192" s="180" t="s">
        <v>225</v>
      </c>
      <c r="B5192" s="181" t="s">
        <v>8834</v>
      </c>
      <c r="C5192" s="182" t="s">
        <v>225</v>
      </c>
      <c r="D5192" s="183" t="s">
        <v>36</v>
      </c>
      <c r="E5192" s="181" t="s">
        <v>35</v>
      </c>
      <c r="F5192" s="183" t="s">
        <v>35</v>
      </c>
      <c r="G5192" s="181" t="s">
        <v>7393</v>
      </c>
      <c r="H5192" s="184" t="s">
        <v>7090</v>
      </c>
      <c r="I5192" s="185" t="s">
        <v>190</v>
      </c>
      <c r="J5192" s="181" t="s">
        <v>35</v>
      </c>
      <c r="K5192" s="181" t="s">
        <v>225</v>
      </c>
      <c r="L5192" s="186" t="s">
        <v>225</v>
      </c>
      <c r="M5192" s="187" t="s">
        <v>225</v>
      </c>
      <c r="N5192" s="183" t="s">
        <v>36</v>
      </c>
      <c r="O5192" s="181" t="s">
        <v>7393</v>
      </c>
      <c r="P5192" s="184" t="s">
        <v>7090</v>
      </c>
      <c r="Q5192" s="185" t="s">
        <v>190</v>
      </c>
      <c r="R5192" s="181" t="s">
        <v>35</v>
      </c>
      <c r="S5192" s="181" t="s">
        <v>225</v>
      </c>
      <c r="T5192" s="186" t="s">
        <v>225</v>
      </c>
      <c r="U5192" s="187" t="s">
        <v>225</v>
      </c>
      <c r="V5192" s="188" t="str" cm="1">
        <f t="array" ref="V5192">IF(SUM(LEN(A5192:U5192))=0,"",IF(OR(OR(ISBLANK(E5192),SUM(LEN(B5192),LEN(C5192))=0),AND(NOT(D5192="Unknown"),ISBLANK(I5192)),AND(NOT(N5192="Unknown"),ISBLANK(Q5192))),"Missing Information", INDEX(Table15[Entire Service Line Classification], MATCH(SUMIFS(Table15[Unique ID],Table15[System-Owned Portion],D5192,Table15[If Material Anything Other than "Lead" in Column E,Was Material Ever Previously Lead?],F5192,Table15[Customer-Owned Portion],N5192),Table15[Unique ID],0),0)))</f>
        <v>Non-lead</v>
      </c>
      <c r="W5192" s="189"/>
    </row>
    <row r="5193" spans="1:23" s="190" customFormat="1" ht="56.25" x14ac:dyDescent="0.25">
      <c r="A5193" s="180" t="s">
        <v>225</v>
      </c>
      <c r="B5193" s="181" t="s">
        <v>8835</v>
      </c>
      <c r="C5193" s="182" t="s">
        <v>225</v>
      </c>
      <c r="D5193" s="183" t="s">
        <v>36</v>
      </c>
      <c r="E5193" s="181" t="s">
        <v>35</v>
      </c>
      <c r="F5193" s="183" t="s">
        <v>35</v>
      </c>
      <c r="G5193" s="181" t="s">
        <v>7391</v>
      </c>
      <c r="H5193" s="184" t="s">
        <v>7090</v>
      </c>
      <c r="I5193" s="185" t="s">
        <v>190</v>
      </c>
      <c r="J5193" s="181" t="s">
        <v>35</v>
      </c>
      <c r="K5193" s="181" t="s">
        <v>225</v>
      </c>
      <c r="L5193" s="186" t="s">
        <v>225</v>
      </c>
      <c r="M5193" s="187" t="s">
        <v>225</v>
      </c>
      <c r="N5193" s="183" t="s">
        <v>36</v>
      </c>
      <c r="O5193" s="181" t="s">
        <v>7391</v>
      </c>
      <c r="P5193" s="184" t="s">
        <v>7090</v>
      </c>
      <c r="Q5193" s="185" t="s">
        <v>190</v>
      </c>
      <c r="R5193" s="181" t="s">
        <v>35</v>
      </c>
      <c r="S5193" s="181" t="s">
        <v>225</v>
      </c>
      <c r="T5193" s="186" t="s">
        <v>225</v>
      </c>
      <c r="U5193" s="187" t="s">
        <v>225</v>
      </c>
      <c r="V5193" s="188" t="str" cm="1">
        <f t="array" ref="V5193">IF(SUM(LEN(A5193:U5193))=0,"",IF(OR(OR(ISBLANK(E5193),SUM(LEN(B5193),LEN(C5193))=0),AND(NOT(D5193="Unknown"),ISBLANK(I5193)),AND(NOT(N5193="Unknown"),ISBLANK(Q5193))),"Missing Information", INDEX(Table15[Entire Service Line Classification], MATCH(SUMIFS(Table15[Unique ID],Table15[System-Owned Portion],D5193,Table15[If Material Anything Other than "Lead" in Column E,Was Material Ever Previously Lead?],F5193,Table15[Customer-Owned Portion],N5193),Table15[Unique ID],0),0)))</f>
        <v>Non-lead</v>
      </c>
      <c r="W5193" s="189"/>
    </row>
    <row r="5194" spans="1:23" s="190" customFormat="1" ht="56.25" x14ac:dyDescent="0.25">
      <c r="A5194" s="180" t="s">
        <v>225</v>
      </c>
      <c r="B5194" s="181" t="s">
        <v>8836</v>
      </c>
      <c r="C5194" s="182" t="s">
        <v>225</v>
      </c>
      <c r="D5194" s="183" t="s">
        <v>36</v>
      </c>
      <c r="E5194" s="181" t="s">
        <v>35</v>
      </c>
      <c r="F5194" s="183" t="s">
        <v>35</v>
      </c>
      <c r="G5194" s="181" t="s">
        <v>7388</v>
      </c>
      <c r="H5194" s="184" t="s">
        <v>7090</v>
      </c>
      <c r="I5194" s="185" t="s">
        <v>190</v>
      </c>
      <c r="J5194" s="181" t="s">
        <v>35</v>
      </c>
      <c r="K5194" s="181" t="s">
        <v>225</v>
      </c>
      <c r="L5194" s="186" t="s">
        <v>225</v>
      </c>
      <c r="M5194" s="187" t="s">
        <v>225</v>
      </c>
      <c r="N5194" s="183" t="s">
        <v>36</v>
      </c>
      <c r="O5194" s="181" t="s">
        <v>7388</v>
      </c>
      <c r="P5194" s="184" t="s">
        <v>7090</v>
      </c>
      <c r="Q5194" s="185" t="s">
        <v>190</v>
      </c>
      <c r="R5194" s="181" t="s">
        <v>35</v>
      </c>
      <c r="S5194" s="181" t="s">
        <v>225</v>
      </c>
      <c r="T5194" s="186" t="s">
        <v>225</v>
      </c>
      <c r="U5194" s="187" t="s">
        <v>225</v>
      </c>
      <c r="V5194" s="188" t="str" cm="1">
        <f t="array" ref="V5194">IF(SUM(LEN(A5194:U5194))=0,"",IF(OR(OR(ISBLANK(E5194),SUM(LEN(B5194),LEN(C5194))=0),AND(NOT(D5194="Unknown"),ISBLANK(I5194)),AND(NOT(N5194="Unknown"),ISBLANK(Q5194))),"Missing Information", INDEX(Table15[Entire Service Line Classification], MATCH(SUMIFS(Table15[Unique ID],Table15[System-Owned Portion],D5194,Table15[If Material Anything Other than "Lead" in Column E,Was Material Ever Previously Lead?],F5194,Table15[Customer-Owned Portion],N5194),Table15[Unique ID],0),0)))</f>
        <v>Non-lead</v>
      </c>
      <c r="W5194" s="189"/>
    </row>
    <row r="5195" spans="1:23" s="190" customFormat="1" ht="56.25" x14ac:dyDescent="0.25">
      <c r="A5195" s="180" t="s">
        <v>225</v>
      </c>
      <c r="B5195" s="181" t="s">
        <v>8837</v>
      </c>
      <c r="C5195" s="182" t="s">
        <v>225</v>
      </c>
      <c r="D5195" s="183" t="s">
        <v>36</v>
      </c>
      <c r="E5195" s="181" t="s">
        <v>35</v>
      </c>
      <c r="F5195" s="183" t="s">
        <v>35</v>
      </c>
      <c r="G5195" s="181" t="s">
        <v>7388</v>
      </c>
      <c r="H5195" s="184" t="s">
        <v>7090</v>
      </c>
      <c r="I5195" s="185" t="s">
        <v>190</v>
      </c>
      <c r="J5195" s="181" t="s">
        <v>35</v>
      </c>
      <c r="K5195" s="181" t="s">
        <v>225</v>
      </c>
      <c r="L5195" s="186" t="s">
        <v>225</v>
      </c>
      <c r="M5195" s="187" t="s">
        <v>225</v>
      </c>
      <c r="N5195" s="183" t="s">
        <v>36</v>
      </c>
      <c r="O5195" s="181" t="s">
        <v>7388</v>
      </c>
      <c r="P5195" s="184" t="s">
        <v>7090</v>
      </c>
      <c r="Q5195" s="185" t="s">
        <v>190</v>
      </c>
      <c r="R5195" s="181" t="s">
        <v>35</v>
      </c>
      <c r="S5195" s="181" t="s">
        <v>225</v>
      </c>
      <c r="T5195" s="186" t="s">
        <v>225</v>
      </c>
      <c r="U5195" s="187" t="s">
        <v>225</v>
      </c>
      <c r="V5195" s="188" t="str" cm="1">
        <f t="array" ref="V5195">IF(SUM(LEN(A5195:U5195))=0,"",IF(OR(OR(ISBLANK(E5195),SUM(LEN(B5195),LEN(C5195))=0),AND(NOT(D5195="Unknown"),ISBLANK(I5195)),AND(NOT(N5195="Unknown"),ISBLANK(Q5195))),"Missing Information", INDEX(Table15[Entire Service Line Classification], MATCH(SUMIFS(Table15[Unique ID],Table15[System-Owned Portion],D5195,Table15[If Material Anything Other than "Lead" in Column E,Was Material Ever Previously Lead?],F5195,Table15[Customer-Owned Portion],N5195),Table15[Unique ID],0),0)))</f>
        <v>Non-lead</v>
      </c>
      <c r="W5195" s="189"/>
    </row>
    <row r="5196" spans="1:23" s="190" customFormat="1" ht="56.25" x14ac:dyDescent="0.25">
      <c r="A5196" s="180" t="s">
        <v>225</v>
      </c>
      <c r="B5196" s="181" t="s">
        <v>8838</v>
      </c>
      <c r="C5196" s="182" t="s">
        <v>225</v>
      </c>
      <c r="D5196" s="183" t="s">
        <v>36</v>
      </c>
      <c r="E5196" s="181" t="s">
        <v>35</v>
      </c>
      <c r="F5196" s="183" t="s">
        <v>35</v>
      </c>
      <c r="G5196" s="181" t="s">
        <v>7388</v>
      </c>
      <c r="H5196" s="184" t="s">
        <v>7090</v>
      </c>
      <c r="I5196" s="185" t="s">
        <v>190</v>
      </c>
      <c r="J5196" s="181" t="s">
        <v>35</v>
      </c>
      <c r="K5196" s="181" t="s">
        <v>225</v>
      </c>
      <c r="L5196" s="186" t="s">
        <v>225</v>
      </c>
      <c r="M5196" s="187" t="s">
        <v>225</v>
      </c>
      <c r="N5196" s="183" t="s">
        <v>36</v>
      </c>
      <c r="O5196" s="181" t="s">
        <v>7388</v>
      </c>
      <c r="P5196" s="184" t="s">
        <v>7090</v>
      </c>
      <c r="Q5196" s="185" t="s">
        <v>190</v>
      </c>
      <c r="R5196" s="181" t="s">
        <v>35</v>
      </c>
      <c r="S5196" s="181" t="s">
        <v>225</v>
      </c>
      <c r="T5196" s="186" t="s">
        <v>225</v>
      </c>
      <c r="U5196" s="187" t="s">
        <v>225</v>
      </c>
      <c r="V5196" s="188" t="str" cm="1">
        <f t="array" ref="V5196">IF(SUM(LEN(A5196:U5196))=0,"",IF(OR(OR(ISBLANK(E5196),SUM(LEN(B5196),LEN(C5196))=0),AND(NOT(D5196="Unknown"),ISBLANK(I5196)),AND(NOT(N5196="Unknown"),ISBLANK(Q5196))),"Missing Information", INDEX(Table15[Entire Service Line Classification], MATCH(SUMIFS(Table15[Unique ID],Table15[System-Owned Portion],D5196,Table15[If Material Anything Other than "Lead" in Column E,Was Material Ever Previously Lead?],F5196,Table15[Customer-Owned Portion],N5196),Table15[Unique ID],0),0)))</f>
        <v>Non-lead</v>
      </c>
      <c r="W5196" s="189"/>
    </row>
    <row r="5197" spans="1:23" s="190" customFormat="1" ht="56.25" x14ac:dyDescent="0.25">
      <c r="A5197" s="180" t="s">
        <v>225</v>
      </c>
      <c r="B5197" s="181" t="s">
        <v>8839</v>
      </c>
      <c r="C5197" s="182" t="s">
        <v>225</v>
      </c>
      <c r="D5197" s="183" t="s">
        <v>36</v>
      </c>
      <c r="E5197" s="181" t="s">
        <v>35</v>
      </c>
      <c r="F5197" s="183" t="s">
        <v>35</v>
      </c>
      <c r="G5197" s="181" t="s">
        <v>7388</v>
      </c>
      <c r="H5197" s="184" t="s">
        <v>7090</v>
      </c>
      <c r="I5197" s="185" t="s">
        <v>190</v>
      </c>
      <c r="J5197" s="181" t="s">
        <v>35</v>
      </c>
      <c r="K5197" s="181" t="s">
        <v>225</v>
      </c>
      <c r="L5197" s="186" t="s">
        <v>225</v>
      </c>
      <c r="M5197" s="187" t="s">
        <v>225</v>
      </c>
      <c r="N5197" s="183" t="s">
        <v>36</v>
      </c>
      <c r="O5197" s="181" t="s">
        <v>7388</v>
      </c>
      <c r="P5197" s="184" t="s">
        <v>7090</v>
      </c>
      <c r="Q5197" s="185" t="s">
        <v>190</v>
      </c>
      <c r="R5197" s="181" t="s">
        <v>35</v>
      </c>
      <c r="S5197" s="181" t="s">
        <v>225</v>
      </c>
      <c r="T5197" s="186" t="s">
        <v>225</v>
      </c>
      <c r="U5197" s="187" t="s">
        <v>225</v>
      </c>
      <c r="V5197" s="188" t="str" cm="1">
        <f t="array" ref="V5197">IF(SUM(LEN(A5197:U5197))=0,"",IF(OR(OR(ISBLANK(E5197),SUM(LEN(B5197),LEN(C5197))=0),AND(NOT(D5197="Unknown"),ISBLANK(I5197)),AND(NOT(N5197="Unknown"),ISBLANK(Q5197))),"Missing Information", INDEX(Table15[Entire Service Line Classification], MATCH(SUMIFS(Table15[Unique ID],Table15[System-Owned Portion],D5197,Table15[If Material Anything Other than "Lead" in Column E,Was Material Ever Previously Lead?],F5197,Table15[Customer-Owned Portion],N5197),Table15[Unique ID],0),0)))</f>
        <v>Non-lead</v>
      </c>
      <c r="W5197" s="189"/>
    </row>
    <row r="5198" spans="1:23" s="190" customFormat="1" ht="56.25" x14ac:dyDescent="0.25">
      <c r="A5198" s="180" t="s">
        <v>225</v>
      </c>
      <c r="B5198" s="181" t="s">
        <v>8840</v>
      </c>
      <c r="C5198" s="182" t="s">
        <v>225</v>
      </c>
      <c r="D5198" s="183" t="s">
        <v>36</v>
      </c>
      <c r="E5198" s="181" t="s">
        <v>35</v>
      </c>
      <c r="F5198" s="183" t="s">
        <v>35</v>
      </c>
      <c r="G5198" s="181" t="s">
        <v>7388</v>
      </c>
      <c r="H5198" s="184" t="s">
        <v>7090</v>
      </c>
      <c r="I5198" s="185" t="s">
        <v>190</v>
      </c>
      <c r="J5198" s="181" t="s">
        <v>35</v>
      </c>
      <c r="K5198" s="181" t="s">
        <v>225</v>
      </c>
      <c r="L5198" s="186" t="s">
        <v>225</v>
      </c>
      <c r="M5198" s="187" t="s">
        <v>225</v>
      </c>
      <c r="N5198" s="183" t="s">
        <v>36</v>
      </c>
      <c r="O5198" s="181" t="s">
        <v>7388</v>
      </c>
      <c r="P5198" s="184" t="s">
        <v>7090</v>
      </c>
      <c r="Q5198" s="185" t="s">
        <v>190</v>
      </c>
      <c r="R5198" s="181" t="s">
        <v>35</v>
      </c>
      <c r="S5198" s="181" t="s">
        <v>225</v>
      </c>
      <c r="T5198" s="186" t="s">
        <v>225</v>
      </c>
      <c r="U5198" s="187" t="s">
        <v>225</v>
      </c>
      <c r="V5198" s="188" t="str" cm="1">
        <f t="array" ref="V5198">IF(SUM(LEN(A5198:U5198))=0,"",IF(OR(OR(ISBLANK(E5198),SUM(LEN(B5198),LEN(C5198))=0),AND(NOT(D5198="Unknown"),ISBLANK(I5198)),AND(NOT(N5198="Unknown"),ISBLANK(Q5198))),"Missing Information", INDEX(Table15[Entire Service Line Classification], MATCH(SUMIFS(Table15[Unique ID],Table15[System-Owned Portion],D5198,Table15[If Material Anything Other than "Lead" in Column E,Was Material Ever Previously Lead?],F5198,Table15[Customer-Owned Portion],N5198),Table15[Unique ID],0),0)))</f>
        <v>Non-lead</v>
      </c>
      <c r="W5198" s="189"/>
    </row>
    <row r="5199" spans="1:23" s="190" customFormat="1" ht="56.25" x14ac:dyDescent="0.25">
      <c r="A5199" s="180" t="s">
        <v>225</v>
      </c>
      <c r="B5199" s="181" t="s">
        <v>8841</v>
      </c>
      <c r="C5199" s="182" t="s">
        <v>225</v>
      </c>
      <c r="D5199" s="183" t="s">
        <v>36</v>
      </c>
      <c r="E5199" s="181" t="s">
        <v>35</v>
      </c>
      <c r="F5199" s="183" t="s">
        <v>35</v>
      </c>
      <c r="G5199" s="181" t="s">
        <v>7388</v>
      </c>
      <c r="H5199" s="184" t="s">
        <v>7090</v>
      </c>
      <c r="I5199" s="185" t="s">
        <v>190</v>
      </c>
      <c r="J5199" s="181" t="s">
        <v>35</v>
      </c>
      <c r="K5199" s="181" t="s">
        <v>225</v>
      </c>
      <c r="L5199" s="186" t="s">
        <v>225</v>
      </c>
      <c r="M5199" s="187" t="s">
        <v>225</v>
      </c>
      <c r="N5199" s="183" t="s">
        <v>36</v>
      </c>
      <c r="O5199" s="181" t="s">
        <v>7388</v>
      </c>
      <c r="P5199" s="184" t="s">
        <v>7090</v>
      </c>
      <c r="Q5199" s="185" t="s">
        <v>190</v>
      </c>
      <c r="R5199" s="181" t="s">
        <v>35</v>
      </c>
      <c r="S5199" s="181" t="s">
        <v>225</v>
      </c>
      <c r="T5199" s="186" t="s">
        <v>225</v>
      </c>
      <c r="U5199" s="187" t="s">
        <v>225</v>
      </c>
      <c r="V5199" s="188" t="str" cm="1">
        <f t="array" ref="V5199">IF(SUM(LEN(A5199:U5199))=0,"",IF(OR(OR(ISBLANK(E5199),SUM(LEN(B5199),LEN(C5199))=0),AND(NOT(D5199="Unknown"),ISBLANK(I5199)),AND(NOT(N5199="Unknown"),ISBLANK(Q5199))),"Missing Information", INDEX(Table15[Entire Service Line Classification], MATCH(SUMIFS(Table15[Unique ID],Table15[System-Owned Portion],D5199,Table15[If Material Anything Other than "Lead" in Column E,Was Material Ever Previously Lead?],F5199,Table15[Customer-Owned Portion],N5199),Table15[Unique ID],0),0)))</f>
        <v>Non-lead</v>
      </c>
      <c r="W5199" s="189"/>
    </row>
    <row r="5200" spans="1:23" s="190" customFormat="1" ht="56.25" x14ac:dyDescent="0.25">
      <c r="A5200" s="180" t="s">
        <v>225</v>
      </c>
      <c r="B5200" s="181" t="s">
        <v>8842</v>
      </c>
      <c r="C5200" s="182" t="s">
        <v>225</v>
      </c>
      <c r="D5200" s="183" t="s">
        <v>36</v>
      </c>
      <c r="E5200" s="181" t="s">
        <v>35</v>
      </c>
      <c r="F5200" s="183" t="s">
        <v>35</v>
      </c>
      <c r="G5200" s="181" t="s">
        <v>7388</v>
      </c>
      <c r="H5200" s="184" t="s">
        <v>7090</v>
      </c>
      <c r="I5200" s="185" t="s">
        <v>190</v>
      </c>
      <c r="J5200" s="181" t="s">
        <v>35</v>
      </c>
      <c r="K5200" s="181" t="s">
        <v>225</v>
      </c>
      <c r="L5200" s="186" t="s">
        <v>225</v>
      </c>
      <c r="M5200" s="187" t="s">
        <v>225</v>
      </c>
      <c r="N5200" s="183" t="s">
        <v>36</v>
      </c>
      <c r="O5200" s="181" t="s">
        <v>7388</v>
      </c>
      <c r="P5200" s="184" t="s">
        <v>7090</v>
      </c>
      <c r="Q5200" s="185" t="s">
        <v>190</v>
      </c>
      <c r="R5200" s="181" t="s">
        <v>35</v>
      </c>
      <c r="S5200" s="181" t="s">
        <v>225</v>
      </c>
      <c r="T5200" s="186" t="s">
        <v>225</v>
      </c>
      <c r="U5200" s="187" t="s">
        <v>225</v>
      </c>
      <c r="V5200" s="188" t="str" cm="1">
        <f t="array" ref="V5200">IF(SUM(LEN(A5200:U5200))=0,"",IF(OR(OR(ISBLANK(E5200),SUM(LEN(B5200),LEN(C5200))=0),AND(NOT(D5200="Unknown"),ISBLANK(I5200)),AND(NOT(N5200="Unknown"),ISBLANK(Q5200))),"Missing Information", INDEX(Table15[Entire Service Line Classification], MATCH(SUMIFS(Table15[Unique ID],Table15[System-Owned Portion],D5200,Table15[If Material Anything Other than "Lead" in Column E,Was Material Ever Previously Lead?],F5200,Table15[Customer-Owned Portion],N5200),Table15[Unique ID],0),0)))</f>
        <v>Non-lead</v>
      </c>
      <c r="W5200" s="189"/>
    </row>
    <row r="5201" spans="1:23" s="190" customFormat="1" ht="56.25" x14ac:dyDescent="0.25">
      <c r="A5201" s="180" t="s">
        <v>225</v>
      </c>
      <c r="B5201" s="181" t="s">
        <v>8843</v>
      </c>
      <c r="C5201" s="182" t="s">
        <v>225</v>
      </c>
      <c r="D5201" s="183" t="s">
        <v>36</v>
      </c>
      <c r="E5201" s="181" t="s">
        <v>35</v>
      </c>
      <c r="F5201" s="183" t="s">
        <v>35</v>
      </c>
      <c r="G5201" s="181" t="s">
        <v>7388</v>
      </c>
      <c r="H5201" s="184" t="s">
        <v>7090</v>
      </c>
      <c r="I5201" s="185" t="s">
        <v>190</v>
      </c>
      <c r="J5201" s="181" t="s">
        <v>35</v>
      </c>
      <c r="K5201" s="181" t="s">
        <v>225</v>
      </c>
      <c r="L5201" s="186" t="s">
        <v>225</v>
      </c>
      <c r="M5201" s="187" t="s">
        <v>225</v>
      </c>
      <c r="N5201" s="183" t="s">
        <v>36</v>
      </c>
      <c r="O5201" s="181" t="s">
        <v>7388</v>
      </c>
      <c r="P5201" s="184" t="s">
        <v>7090</v>
      </c>
      <c r="Q5201" s="185" t="s">
        <v>190</v>
      </c>
      <c r="R5201" s="181" t="s">
        <v>35</v>
      </c>
      <c r="S5201" s="181" t="s">
        <v>225</v>
      </c>
      <c r="T5201" s="186" t="s">
        <v>225</v>
      </c>
      <c r="U5201" s="187" t="s">
        <v>225</v>
      </c>
      <c r="V5201" s="188" t="str" cm="1">
        <f t="array" ref="V5201">IF(SUM(LEN(A5201:U5201))=0,"",IF(OR(OR(ISBLANK(E5201),SUM(LEN(B5201),LEN(C5201))=0),AND(NOT(D5201="Unknown"),ISBLANK(I5201)),AND(NOT(N5201="Unknown"),ISBLANK(Q5201))),"Missing Information", INDEX(Table15[Entire Service Line Classification], MATCH(SUMIFS(Table15[Unique ID],Table15[System-Owned Portion],D5201,Table15[If Material Anything Other than "Lead" in Column E,Was Material Ever Previously Lead?],F5201,Table15[Customer-Owned Portion],N5201),Table15[Unique ID],0),0)))</f>
        <v>Non-lead</v>
      </c>
      <c r="W5201" s="189"/>
    </row>
    <row r="5202" spans="1:23" s="190" customFormat="1" ht="56.25" x14ac:dyDescent="0.25">
      <c r="A5202" s="180" t="s">
        <v>225</v>
      </c>
      <c r="B5202" s="181" t="s">
        <v>8844</v>
      </c>
      <c r="C5202" s="182" t="s">
        <v>225</v>
      </c>
      <c r="D5202" s="183" t="s">
        <v>36</v>
      </c>
      <c r="E5202" s="181" t="s">
        <v>35</v>
      </c>
      <c r="F5202" s="183" t="s">
        <v>35</v>
      </c>
      <c r="G5202" s="181" t="s">
        <v>7388</v>
      </c>
      <c r="H5202" s="184" t="s">
        <v>7090</v>
      </c>
      <c r="I5202" s="185" t="s">
        <v>190</v>
      </c>
      <c r="J5202" s="181" t="s">
        <v>35</v>
      </c>
      <c r="K5202" s="181" t="s">
        <v>225</v>
      </c>
      <c r="L5202" s="186" t="s">
        <v>225</v>
      </c>
      <c r="M5202" s="187" t="s">
        <v>225</v>
      </c>
      <c r="N5202" s="183" t="s">
        <v>36</v>
      </c>
      <c r="O5202" s="181" t="s">
        <v>7388</v>
      </c>
      <c r="P5202" s="184" t="s">
        <v>7090</v>
      </c>
      <c r="Q5202" s="185" t="s">
        <v>190</v>
      </c>
      <c r="R5202" s="181" t="s">
        <v>35</v>
      </c>
      <c r="S5202" s="181" t="s">
        <v>225</v>
      </c>
      <c r="T5202" s="186" t="s">
        <v>225</v>
      </c>
      <c r="U5202" s="187" t="s">
        <v>225</v>
      </c>
      <c r="V5202" s="188" t="str" cm="1">
        <f t="array" ref="V5202">IF(SUM(LEN(A5202:U5202))=0,"",IF(OR(OR(ISBLANK(E5202),SUM(LEN(B5202),LEN(C5202))=0),AND(NOT(D5202="Unknown"),ISBLANK(I5202)),AND(NOT(N5202="Unknown"),ISBLANK(Q5202))),"Missing Information", INDEX(Table15[Entire Service Line Classification], MATCH(SUMIFS(Table15[Unique ID],Table15[System-Owned Portion],D5202,Table15[If Material Anything Other than "Lead" in Column E,Was Material Ever Previously Lead?],F5202,Table15[Customer-Owned Portion],N5202),Table15[Unique ID],0),0)))</f>
        <v>Non-lead</v>
      </c>
      <c r="W5202" s="189"/>
    </row>
    <row r="5203" spans="1:23" s="190" customFormat="1" ht="56.25" x14ac:dyDescent="0.25">
      <c r="A5203" s="180" t="s">
        <v>225</v>
      </c>
      <c r="B5203" s="181" t="s">
        <v>8845</v>
      </c>
      <c r="C5203" s="182" t="s">
        <v>225</v>
      </c>
      <c r="D5203" s="183" t="s">
        <v>36</v>
      </c>
      <c r="E5203" s="181" t="s">
        <v>35</v>
      </c>
      <c r="F5203" s="183" t="s">
        <v>35</v>
      </c>
      <c r="G5203" s="181" t="s">
        <v>7347</v>
      </c>
      <c r="H5203" s="184" t="s">
        <v>7090</v>
      </c>
      <c r="I5203" s="185" t="s">
        <v>190</v>
      </c>
      <c r="J5203" s="181" t="s">
        <v>35</v>
      </c>
      <c r="K5203" s="181" t="s">
        <v>225</v>
      </c>
      <c r="L5203" s="186" t="s">
        <v>225</v>
      </c>
      <c r="M5203" s="187" t="s">
        <v>225</v>
      </c>
      <c r="N5203" s="183" t="s">
        <v>36</v>
      </c>
      <c r="O5203" s="181" t="s">
        <v>7347</v>
      </c>
      <c r="P5203" s="184" t="s">
        <v>7090</v>
      </c>
      <c r="Q5203" s="185" t="s">
        <v>190</v>
      </c>
      <c r="R5203" s="181" t="s">
        <v>35</v>
      </c>
      <c r="S5203" s="181" t="s">
        <v>225</v>
      </c>
      <c r="T5203" s="186" t="s">
        <v>225</v>
      </c>
      <c r="U5203" s="187" t="s">
        <v>225</v>
      </c>
      <c r="V5203" s="188" t="str" cm="1">
        <f t="array" ref="V5203">IF(SUM(LEN(A5203:U5203))=0,"",IF(OR(OR(ISBLANK(E5203),SUM(LEN(B5203),LEN(C5203))=0),AND(NOT(D5203="Unknown"),ISBLANK(I5203)),AND(NOT(N5203="Unknown"),ISBLANK(Q5203))),"Missing Information", INDEX(Table15[Entire Service Line Classification], MATCH(SUMIFS(Table15[Unique ID],Table15[System-Owned Portion],D5203,Table15[If Material Anything Other than "Lead" in Column E,Was Material Ever Previously Lead?],F5203,Table15[Customer-Owned Portion],N5203),Table15[Unique ID],0),0)))</f>
        <v>Non-lead</v>
      </c>
      <c r="W5203" s="189"/>
    </row>
    <row r="5204" spans="1:23" s="190" customFormat="1" ht="56.25" x14ac:dyDescent="0.25">
      <c r="A5204" s="180" t="s">
        <v>225</v>
      </c>
      <c r="B5204" s="181" t="s">
        <v>8846</v>
      </c>
      <c r="C5204" s="182" t="s">
        <v>225</v>
      </c>
      <c r="D5204" s="183" t="s">
        <v>36</v>
      </c>
      <c r="E5204" s="181" t="s">
        <v>35</v>
      </c>
      <c r="F5204" s="183" t="s">
        <v>35</v>
      </c>
      <c r="G5204" s="181" t="s">
        <v>7388</v>
      </c>
      <c r="H5204" s="184" t="s">
        <v>7090</v>
      </c>
      <c r="I5204" s="185" t="s">
        <v>190</v>
      </c>
      <c r="J5204" s="181" t="s">
        <v>35</v>
      </c>
      <c r="K5204" s="181" t="s">
        <v>225</v>
      </c>
      <c r="L5204" s="186" t="s">
        <v>225</v>
      </c>
      <c r="M5204" s="187" t="s">
        <v>225</v>
      </c>
      <c r="N5204" s="183" t="s">
        <v>36</v>
      </c>
      <c r="O5204" s="181" t="s">
        <v>7388</v>
      </c>
      <c r="P5204" s="184" t="s">
        <v>7090</v>
      </c>
      <c r="Q5204" s="185" t="s">
        <v>190</v>
      </c>
      <c r="R5204" s="181" t="s">
        <v>35</v>
      </c>
      <c r="S5204" s="181" t="s">
        <v>225</v>
      </c>
      <c r="T5204" s="186" t="s">
        <v>225</v>
      </c>
      <c r="U5204" s="187" t="s">
        <v>225</v>
      </c>
      <c r="V5204" s="188" t="str" cm="1">
        <f t="array" ref="V5204">IF(SUM(LEN(A5204:U5204))=0,"",IF(OR(OR(ISBLANK(E5204),SUM(LEN(B5204),LEN(C5204))=0),AND(NOT(D5204="Unknown"),ISBLANK(I5204)),AND(NOT(N5204="Unknown"),ISBLANK(Q5204))),"Missing Information", INDEX(Table15[Entire Service Line Classification], MATCH(SUMIFS(Table15[Unique ID],Table15[System-Owned Portion],D5204,Table15[If Material Anything Other than "Lead" in Column E,Was Material Ever Previously Lead?],F5204,Table15[Customer-Owned Portion],N5204),Table15[Unique ID],0),0)))</f>
        <v>Non-lead</v>
      </c>
      <c r="W5204" s="189"/>
    </row>
    <row r="5205" spans="1:23" s="190" customFormat="1" ht="56.25" x14ac:dyDescent="0.25">
      <c r="A5205" s="180" t="s">
        <v>225</v>
      </c>
      <c r="B5205" s="181" t="s">
        <v>8847</v>
      </c>
      <c r="C5205" s="182" t="s">
        <v>225</v>
      </c>
      <c r="D5205" s="183" t="s">
        <v>36</v>
      </c>
      <c r="E5205" s="181" t="s">
        <v>35</v>
      </c>
      <c r="F5205" s="183" t="s">
        <v>35</v>
      </c>
      <c r="G5205" s="181" t="s">
        <v>7388</v>
      </c>
      <c r="H5205" s="184" t="s">
        <v>7090</v>
      </c>
      <c r="I5205" s="185" t="s">
        <v>190</v>
      </c>
      <c r="J5205" s="181" t="s">
        <v>35</v>
      </c>
      <c r="K5205" s="181" t="s">
        <v>225</v>
      </c>
      <c r="L5205" s="186" t="s">
        <v>225</v>
      </c>
      <c r="M5205" s="187" t="s">
        <v>225</v>
      </c>
      <c r="N5205" s="183" t="s">
        <v>36</v>
      </c>
      <c r="O5205" s="181" t="s">
        <v>7388</v>
      </c>
      <c r="P5205" s="184" t="s">
        <v>7090</v>
      </c>
      <c r="Q5205" s="185" t="s">
        <v>190</v>
      </c>
      <c r="R5205" s="181" t="s">
        <v>35</v>
      </c>
      <c r="S5205" s="181" t="s">
        <v>225</v>
      </c>
      <c r="T5205" s="186" t="s">
        <v>225</v>
      </c>
      <c r="U5205" s="187" t="s">
        <v>225</v>
      </c>
      <c r="V5205" s="188" t="str" cm="1">
        <f t="array" ref="V5205">IF(SUM(LEN(A5205:U5205))=0,"",IF(OR(OR(ISBLANK(E5205),SUM(LEN(B5205),LEN(C5205))=0),AND(NOT(D5205="Unknown"),ISBLANK(I5205)),AND(NOT(N5205="Unknown"),ISBLANK(Q5205))),"Missing Information", INDEX(Table15[Entire Service Line Classification], MATCH(SUMIFS(Table15[Unique ID],Table15[System-Owned Portion],D5205,Table15[If Material Anything Other than "Lead" in Column E,Was Material Ever Previously Lead?],F5205,Table15[Customer-Owned Portion],N5205),Table15[Unique ID],0),0)))</f>
        <v>Non-lead</v>
      </c>
      <c r="W5205" s="189"/>
    </row>
    <row r="5206" spans="1:23" s="190" customFormat="1" ht="56.25" x14ac:dyDescent="0.25">
      <c r="A5206" s="180" t="s">
        <v>225</v>
      </c>
      <c r="B5206" s="181" t="s">
        <v>8848</v>
      </c>
      <c r="C5206" s="182" t="s">
        <v>225</v>
      </c>
      <c r="D5206" s="183" t="s">
        <v>36</v>
      </c>
      <c r="E5206" s="181" t="s">
        <v>35</v>
      </c>
      <c r="F5206" s="183" t="s">
        <v>35</v>
      </c>
      <c r="G5206" s="181" t="s">
        <v>7388</v>
      </c>
      <c r="H5206" s="184" t="s">
        <v>7090</v>
      </c>
      <c r="I5206" s="185" t="s">
        <v>190</v>
      </c>
      <c r="J5206" s="181" t="s">
        <v>35</v>
      </c>
      <c r="K5206" s="181" t="s">
        <v>225</v>
      </c>
      <c r="L5206" s="186" t="s">
        <v>225</v>
      </c>
      <c r="M5206" s="187" t="s">
        <v>225</v>
      </c>
      <c r="N5206" s="183" t="s">
        <v>36</v>
      </c>
      <c r="O5206" s="181" t="s">
        <v>7388</v>
      </c>
      <c r="P5206" s="184" t="s">
        <v>7090</v>
      </c>
      <c r="Q5206" s="185" t="s">
        <v>190</v>
      </c>
      <c r="R5206" s="181" t="s">
        <v>35</v>
      </c>
      <c r="S5206" s="181" t="s">
        <v>225</v>
      </c>
      <c r="T5206" s="186" t="s">
        <v>225</v>
      </c>
      <c r="U5206" s="187" t="s">
        <v>225</v>
      </c>
      <c r="V5206" s="188" t="str" cm="1">
        <f t="array" ref="V5206">IF(SUM(LEN(A5206:U5206))=0,"",IF(OR(OR(ISBLANK(E5206),SUM(LEN(B5206),LEN(C5206))=0),AND(NOT(D5206="Unknown"),ISBLANK(I5206)),AND(NOT(N5206="Unknown"),ISBLANK(Q5206))),"Missing Information", INDEX(Table15[Entire Service Line Classification], MATCH(SUMIFS(Table15[Unique ID],Table15[System-Owned Portion],D5206,Table15[If Material Anything Other than "Lead" in Column E,Was Material Ever Previously Lead?],F5206,Table15[Customer-Owned Portion],N5206),Table15[Unique ID],0),0)))</f>
        <v>Non-lead</v>
      </c>
      <c r="W5206" s="189"/>
    </row>
    <row r="5207" spans="1:23" s="190" customFormat="1" ht="56.25" x14ac:dyDescent="0.25">
      <c r="A5207" s="180" t="s">
        <v>225</v>
      </c>
      <c r="B5207" s="181" t="s">
        <v>8849</v>
      </c>
      <c r="C5207" s="182" t="s">
        <v>225</v>
      </c>
      <c r="D5207" s="183" t="s">
        <v>36</v>
      </c>
      <c r="E5207" s="181" t="s">
        <v>35</v>
      </c>
      <c r="F5207" s="183" t="s">
        <v>35</v>
      </c>
      <c r="G5207" s="181" t="s">
        <v>7388</v>
      </c>
      <c r="H5207" s="184" t="s">
        <v>7090</v>
      </c>
      <c r="I5207" s="185" t="s">
        <v>190</v>
      </c>
      <c r="J5207" s="181" t="s">
        <v>35</v>
      </c>
      <c r="K5207" s="181" t="s">
        <v>225</v>
      </c>
      <c r="L5207" s="186" t="s">
        <v>225</v>
      </c>
      <c r="M5207" s="187" t="s">
        <v>225</v>
      </c>
      <c r="N5207" s="183" t="s">
        <v>36</v>
      </c>
      <c r="O5207" s="181" t="s">
        <v>7388</v>
      </c>
      <c r="P5207" s="184" t="s">
        <v>7090</v>
      </c>
      <c r="Q5207" s="185" t="s">
        <v>190</v>
      </c>
      <c r="R5207" s="181" t="s">
        <v>35</v>
      </c>
      <c r="S5207" s="181" t="s">
        <v>225</v>
      </c>
      <c r="T5207" s="186" t="s">
        <v>225</v>
      </c>
      <c r="U5207" s="187" t="s">
        <v>225</v>
      </c>
      <c r="V5207" s="188" t="str" cm="1">
        <f t="array" ref="V5207">IF(SUM(LEN(A5207:U5207))=0,"",IF(OR(OR(ISBLANK(E5207),SUM(LEN(B5207),LEN(C5207))=0),AND(NOT(D5207="Unknown"),ISBLANK(I5207)),AND(NOT(N5207="Unknown"),ISBLANK(Q5207))),"Missing Information", INDEX(Table15[Entire Service Line Classification], MATCH(SUMIFS(Table15[Unique ID],Table15[System-Owned Portion],D5207,Table15[If Material Anything Other than "Lead" in Column E,Was Material Ever Previously Lead?],F5207,Table15[Customer-Owned Portion],N5207),Table15[Unique ID],0),0)))</f>
        <v>Non-lead</v>
      </c>
      <c r="W5207" s="189"/>
    </row>
    <row r="5208" spans="1:23" s="190" customFormat="1" ht="56.25" x14ac:dyDescent="0.25">
      <c r="A5208" s="180" t="s">
        <v>225</v>
      </c>
      <c r="B5208" s="181" t="s">
        <v>8850</v>
      </c>
      <c r="C5208" s="182" t="s">
        <v>225</v>
      </c>
      <c r="D5208" s="183" t="s">
        <v>36</v>
      </c>
      <c r="E5208" s="181" t="s">
        <v>35</v>
      </c>
      <c r="F5208" s="183" t="s">
        <v>35</v>
      </c>
      <c r="G5208" s="181" t="s">
        <v>7388</v>
      </c>
      <c r="H5208" s="184" t="s">
        <v>7090</v>
      </c>
      <c r="I5208" s="185" t="s">
        <v>190</v>
      </c>
      <c r="J5208" s="181" t="s">
        <v>35</v>
      </c>
      <c r="K5208" s="181" t="s">
        <v>225</v>
      </c>
      <c r="L5208" s="186" t="s">
        <v>225</v>
      </c>
      <c r="M5208" s="187" t="s">
        <v>225</v>
      </c>
      <c r="N5208" s="183" t="s">
        <v>36</v>
      </c>
      <c r="O5208" s="181" t="s">
        <v>7388</v>
      </c>
      <c r="P5208" s="184" t="s">
        <v>7090</v>
      </c>
      <c r="Q5208" s="185" t="s">
        <v>190</v>
      </c>
      <c r="R5208" s="181" t="s">
        <v>35</v>
      </c>
      <c r="S5208" s="181" t="s">
        <v>225</v>
      </c>
      <c r="T5208" s="186" t="s">
        <v>225</v>
      </c>
      <c r="U5208" s="187" t="s">
        <v>225</v>
      </c>
      <c r="V5208" s="188" t="str" cm="1">
        <f t="array" ref="V5208">IF(SUM(LEN(A5208:U5208))=0,"",IF(OR(OR(ISBLANK(E5208),SUM(LEN(B5208),LEN(C5208))=0),AND(NOT(D5208="Unknown"),ISBLANK(I5208)),AND(NOT(N5208="Unknown"),ISBLANK(Q5208))),"Missing Information", INDEX(Table15[Entire Service Line Classification], MATCH(SUMIFS(Table15[Unique ID],Table15[System-Owned Portion],D5208,Table15[If Material Anything Other than "Lead" in Column E,Was Material Ever Previously Lead?],F5208,Table15[Customer-Owned Portion],N5208),Table15[Unique ID],0),0)))</f>
        <v>Non-lead</v>
      </c>
      <c r="W5208" s="189"/>
    </row>
    <row r="5209" spans="1:23" s="190" customFormat="1" ht="56.25" x14ac:dyDescent="0.25">
      <c r="A5209" s="180" t="s">
        <v>225</v>
      </c>
      <c r="B5209" s="181" t="s">
        <v>8851</v>
      </c>
      <c r="C5209" s="182" t="s">
        <v>225</v>
      </c>
      <c r="D5209" s="183" t="s">
        <v>36</v>
      </c>
      <c r="E5209" s="181" t="s">
        <v>35</v>
      </c>
      <c r="F5209" s="183" t="s">
        <v>35</v>
      </c>
      <c r="G5209" s="181" t="s">
        <v>7388</v>
      </c>
      <c r="H5209" s="184" t="s">
        <v>7090</v>
      </c>
      <c r="I5209" s="185" t="s">
        <v>190</v>
      </c>
      <c r="J5209" s="181" t="s">
        <v>35</v>
      </c>
      <c r="K5209" s="181" t="s">
        <v>225</v>
      </c>
      <c r="L5209" s="186" t="s">
        <v>225</v>
      </c>
      <c r="M5209" s="187" t="s">
        <v>225</v>
      </c>
      <c r="N5209" s="183" t="s">
        <v>36</v>
      </c>
      <c r="O5209" s="181" t="s">
        <v>7388</v>
      </c>
      <c r="P5209" s="184" t="s">
        <v>7090</v>
      </c>
      <c r="Q5209" s="185" t="s">
        <v>190</v>
      </c>
      <c r="R5209" s="181" t="s">
        <v>35</v>
      </c>
      <c r="S5209" s="181" t="s">
        <v>225</v>
      </c>
      <c r="T5209" s="186" t="s">
        <v>225</v>
      </c>
      <c r="U5209" s="187" t="s">
        <v>225</v>
      </c>
      <c r="V5209" s="188" t="str" cm="1">
        <f t="array" ref="V5209">IF(SUM(LEN(A5209:U5209))=0,"",IF(OR(OR(ISBLANK(E5209),SUM(LEN(B5209),LEN(C5209))=0),AND(NOT(D5209="Unknown"),ISBLANK(I5209)),AND(NOT(N5209="Unknown"),ISBLANK(Q5209))),"Missing Information", INDEX(Table15[Entire Service Line Classification], MATCH(SUMIFS(Table15[Unique ID],Table15[System-Owned Portion],D5209,Table15[If Material Anything Other than "Lead" in Column E,Was Material Ever Previously Lead?],F5209,Table15[Customer-Owned Portion],N5209),Table15[Unique ID],0),0)))</f>
        <v>Non-lead</v>
      </c>
      <c r="W5209" s="189"/>
    </row>
    <row r="5210" spans="1:23" s="190" customFormat="1" ht="56.25" x14ac:dyDescent="0.25">
      <c r="A5210" s="180" t="s">
        <v>225</v>
      </c>
      <c r="B5210" s="181" t="s">
        <v>8852</v>
      </c>
      <c r="C5210" s="182" t="s">
        <v>225</v>
      </c>
      <c r="D5210" s="183" t="s">
        <v>36</v>
      </c>
      <c r="E5210" s="181" t="s">
        <v>35</v>
      </c>
      <c r="F5210" s="183" t="s">
        <v>35</v>
      </c>
      <c r="G5210" s="181" t="s">
        <v>7388</v>
      </c>
      <c r="H5210" s="184" t="s">
        <v>7090</v>
      </c>
      <c r="I5210" s="185" t="s">
        <v>190</v>
      </c>
      <c r="J5210" s="181" t="s">
        <v>35</v>
      </c>
      <c r="K5210" s="181" t="s">
        <v>225</v>
      </c>
      <c r="L5210" s="186" t="s">
        <v>225</v>
      </c>
      <c r="M5210" s="187" t="s">
        <v>225</v>
      </c>
      <c r="N5210" s="183" t="s">
        <v>36</v>
      </c>
      <c r="O5210" s="181" t="s">
        <v>7388</v>
      </c>
      <c r="P5210" s="184" t="s">
        <v>7090</v>
      </c>
      <c r="Q5210" s="185" t="s">
        <v>190</v>
      </c>
      <c r="R5210" s="181" t="s">
        <v>35</v>
      </c>
      <c r="S5210" s="181" t="s">
        <v>225</v>
      </c>
      <c r="T5210" s="186" t="s">
        <v>225</v>
      </c>
      <c r="U5210" s="187" t="s">
        <v>225</v>
      </c>
      <c r="V5210" s="188" t="str" cm="1">
        <f t="array" ref="V5210">IF(SUM(LEN(A5210:U5210))=0,"",IF(OR(OR(ISBLANK(E5210),SUM(LEN(B5210),LEN(C5210))=0),AND(NOT(D5210="Unknown"),ISBLANK(I5210)),AND(NOT(N5210="Unknown"),ISBLANK(Q5210))),"Missing Information", INDEX(Table15[Entire Service Line Classification], MATCH(SUMIFS(Table15[Unique ID],Table15[System-Owned Portion],D5210,Table15[If Material Anything Other than "Lead" in Column E,Was Material Ever Previously Lead?],F5210,Table15[Customer-Owned Portion],N5210),Table15[Unique ID],0),0)))</f>
        <v>Non-lead</v>
      </c>
      <c r="W5210" s="189"/>
    </row>
    <row r="5211" spans="1:23" s="190" customFormat="1" ht="56.25" x14ac:dyDescent="0.25">
      <c r="A5211" s="180" t="s">
        <v>225</v>
      </c>
      <c r="B5211" s="181" t="s">
        <v>8853</v>
      </c>
      <c r="C5211" s="182" t="s">
        <v>225</v>
      </c>
      <c r="D5211" s="183" t="s">
        <v>36</v>
      </c>
      <c r="E5211" s="181" t="s">
        <v>35</v>
      </c>
      <c r="F5211" s="183" t="s">
        <v>35</v>
      </c>
      <c r="G5211" s="181" t="s">
        <v>7388</v>
      </c>
      <c r="H5211" s="184" t="s">
        <v>7090</v>
      </c>
      <c r="I5211" s="185" t="s">
        <v>190</v>
      </c>
      <c r="J5211" s="181" t="s">
        <v>35</v>
      </c>
      <c r="K5211" s="181" t="s">
        <v>225</v>
      </c>
      <c r="L5211" s="186" t="s">
        <v>225</v>
      </c>
      <c r="M5211" s="187" t="s">
        <v>225</v>
      </c>
      <c r="N5211" s="183" t="s">
        <v>36</v>
      </c>
      <c r="O5211" s="181" t="s">
        <v>7388</v>
      </c>
      <c r="P5211" s="184" t="s">
        <v>7090</v>
      </c>
      <c r="Q5211" s="185" t="s">
        <v>190</v>
      </c>
      <c r="R5211" s="181" t="s">
        <v>35</v>
      </c>
      <c r="S5211" s="181" t="s">
        <v>225</v>
      </c>
      <c r="T5211" s="186" t="s">
        <v>225</v>
      </c>
      <c r="U5211" s="187" t="s">
        <v>225</v>
      </c>
      <c r="V5211" s="188" t="str" cm="1">
        <f t="array" ref="V5211">IF(SUM(LEN(A5211:U5211))=0,"",IF(OR(OR(ISBLANK(E5211),SUM(LEN(B5211),LEN(C5211))=0),AND(NOT(D5211="Unknown"),ISBLANK(I5211)),AND(NOT(N5211="Unknown"),ISBLANK(Q5211))),"Missing Information", INDEX(Table15[Entire Service Line Classification], MATCH(SUMIFS(Table15[Unique ID],Table15[System-Owned Portion],D5211,Table15[If Material Anything Other than "Lead" in Column E,Was Material Ever Previously Lead?],F5211,Table15[Customer-Owned Portion],N5211),Table15[Unique ID],0),0)))</f>
        <v>Non-lead</v>
      </c>
      <c r="W5211" s="189"/>
    </row>
    <row r="5212" spans="1:23" s="190" customFormat="1" ht="56.25" x14ac:dyDescent="0.25">
      <c r="A5212" s="180" t="s">
        <v>225</v>
      </c>
      <c r="B5212" s="181" t="s">
        <v>8854</v>
      </c>
      <c r="C5212" s="182" t="s">
        <v>225</v>
      </c>
      <c r="D5212" s="183" t="s">
        <v>36</v>
      </c>
      <c r="E5212" s="181" t="s">
        <v>35</v>
      </c>
      <c r="F5212" s="183" t="s">
        <v>35</v>
      </c>
      <c r="G5212" s="181" t="s">
        <v>7388</v>
      </c>
      <c r="H5212" s="184" t="s">
        <v>7090</v>
      </c>
      <c r="I5212" s="185" t="s">
        <v>190</v>
      </c>
      <c r="J5212" s="181" t="s">
        <v>35</v>
      </c>
      <c r="K5212" s="181" t="s">
        <v>225</v>
      </c>
      <c r="L5212" s="186" t="s">
        <v>225</v>
      </c>
      <c r="M5212" s="187" t="s">
        <v>225</v>
      </c>
      <c r="N5212" s="183" t="s">
        <v>36</v>
      </c>
      <c r="O5212" s="181" t="s">
        <v>7388</v>
      </c>
      <c r="P5212" s="184" t="s">
        <v>7090</v>
      </c>
      <c r="Q5212" s="185" t="s">
        <v>190</v>
      </c>
      <c r="R5212" s="181" t="s">
        <v>35</v>
      </c>
      <c r="S5212" s="181" t="s">
        <v>225</v>
      </c>
      <c r="T5212" s="186" t="s">
        <v>225</v>
      </c>
      <c r="U5212" s="187" t="s">
        <v>225</v>
      </c>
      <c r="V5212" s="188" t="str" cm="1">
        <f t="array" ref="V5212">IF(SUM(LEN(A5212:U5212))=0,"",IF(OR(OR(ISBLANK(E5212),SUM(LEN(B5212),LEN(C5212))=0),AND(NOT(D5212="Unknown"),ISBLANK(I5212)),AND(NOT(N5212="Unknown"),ISBLANK(Q5212))),"Missing Information", INDEX(Table15[Entire Service Line Classification], MATCH(SUMIFS(Table15[Unique ID],Table15[System-Owned Portion],D5212,Table15[If Material Anything Other than "Lead" in Column E,Was Material Ever Previously Lead?],F5212,Table15[Customer-Owned Portion],N5212),Table15[Unique ID],0),0)))</f>
        <v>Non-lead</v>
      </c>
      <c r="W5212" s="189"/>
    </row>
    <row r="5213" spans="1:23" s="190" customFormat="1" ht="56.25" x14ac:dyDescent="0.25">
      <c r="A5213" s="180" t="s">
        <v>225</v>
      </c>
      <c r="B5213" s="181" t="s">
        <v>8855</v>
      </c>
      <c r="C5213" s="182" t="s">
        <v>225</v>
      </c>
      <c r="D5213" s="183" t="s">
        <v>36</v>
      </c>
      <c r="E5213" s="181" t="s">
        <v>35</v>
      </c>
      <c r="F5213" s="183" t="s">
        <v>35</v>
      </c>
      <c r="G5213" s="181" t="s">
        <v>7388</v>
      </c>
      <c r="H5213" s="184" t="s">
        <v>7090</v>
      </c>
      <c r="I5213" s="185" t="s">
        <v>190</v>
      </c>
      <c r="J5213" s="181" t="s">
        <v>35</v>
      </c>
      <c r="K5213" s="181" t="s">
        <v>225</v>
      </c>
      <c r="L5213" s="186" t="s">
        <v>225</v>
      </c>
      <c r="M5213" s="187" t="s">
        <v>225</v>
      </c>
      <c r="N5213" s="183" t="s">
        <v>36</v>
      </c>
      <c r="O5213" s="181" t="s">
        <v>7388</v>
      </c>
      <c r="P5213" s="184" t="s">
        <v>7090</v>
      </c>
      <c r="Q5213" s="185" t="s">
        <v>190</v>
      </c>
      <c r="R5213" s="181" t="s">
        <v>35</v>
      </c>
      <c r="S5213" s="181" t="s">
        <v>225</v>
      </c>
      <c r="T5213" s="186" t="s">
        <v>225</v>
      </c>
      <c r="U5213" s="187" t="s">
        <v>225</v>
      </c>
      <c r="V5213" s="188" t="str" cm="1">
        <f t="array" ref="V5213">IF(SUM(LEN(A5213:U5213))=0,"",IF(OR(OR(ISBLANK(E5213),SUM(LEN(B5213),LEN(C5213))=0),AND(NOT(D5213="Unknown"),ISBLANK(I5213)),AND(NOT(N5213="Unknown"),ISBLANK(Q5213))),"Missing Information", INDEX(Table15[Entire Service Line Classification], MATCH(SUMIFS(Table15[Unique ID],Table15[System-Owned Portion],D5213,Table15[If Material Anything Other than "Lead" in Column E,Was Material Ever Previously Lead?],F5213,Table15[Customer-Owned Portion],N5213),Table15[Unique ID],0),0)))</f>
        <v>Non-lead</v>
      </c>
      <c r="W5213" s="189"/>
    </row>
    <row r="5214" spans="1:23" s="190" customFormat="1" ht="56.25" x14ac:dyDescent="0.25">
      <c r="A5214" s="180" t="s">
        <v>225</v>
      </c>
      <c r="B5214" s="181" t="s">
        <v>8856</v>
      </c>
      <c r="C5214" s="182" t="s">
        <v>225</v>
      </c>
      <c r="D5214" s="183" t="s">
        <v>36</v>
      </c>
      <c r="E5214" s="181" t="s">
        <v>35</v>
      </c>
      <c r="F5214" s="183" t="s">
        <v>35</v>
      </c>
      <c r="G5214" s="181" t="s">
        <v>7388</v>
      </c>
      <c r="H5214" s="184" t="s">
        <v>7090</v>
      </c>
      <c r="I5214" s="185" t="s">
        <v>190</v>
      </c>
      <c r="J5214" s="181" t="s">
        <v>35</v>
      </c>
      <c r="K5214" s="181" t="s">
        <v>225</v>
      </c>
      <c r="L5214" s="186" t="s">
        <v>225</v>
      </c>
      <c r="M5214" s="187" t="s">
        <v>225</v>
      </c>
      <c r="N5214" s="183" t="s">
        <v>36</v>
      </c>
      <c r="O5214" s="181" t="s">
        <v>7388</v>
      </c>
      <c r="P5214" s="184" t="s">
        <v>7090</v>
      </c>
      <c r="Q5214" s="185" t="s">
        <v>190</v>
      </c>
      <c r="R5214" s="181" t="s">
        <v>35</v>
      </c>
      <c r="S5214" s="181" t="s">
        <v>225</v>
      </c>
      <c r="T5214" s="186" t="s">
        <v>225</v>
      </c>
      <c r="U5214" s="187" t="s">
        <v>225</v>
      </c>
      <c r="V5214" s="188" t="str" cm="1">
        <f t="array" ref="V5214">IF(SUM(LEN(A5214:U5214))=0,"",IF(OR(OR(ISBLANK(E5214),SUM(LEN(B5214),LEN(C5214))=0),AND(NOT(D5214="Unknown"),ISBLANK(I5214)),AND(NOT(N5214="Unknown"),ISBLANK(Q5214))),"Missing Information", INDEX(Table15[Entire Service Line Classification], MATCH(SUMIFS(Table15[Unique ID],Table15[System-Owned Portion],D5214,Table15[If Material Anything Other than "Lead" in Column E,Was Material Ever Previously Lead?],F5214,Table15[Customer-Owned Portion],N5214),Table15[Unique ID],0),0)))</f>
        <v>Non-lead</v>
      </c>
      <c r="W5214" s="189"/>
    </row>
    <row r="5215" spans="1:23" s="190" customFormat="1" ht="56.25" x14ac:dyDescent="0.25">
      <c r="A5215" s="180" t="s">
        <v>225</v>
      </c>
      <c r="B5215" s="181" t="s">
        <v>8857</v>
      </c>
      <c r="C5215" s="182" t="s">
        <v>225</v>
      </c>
      <c r="D5215" s="183" t="s">
        <v>36</v>
      </c>
      <c r="E5215" s="181" t="s">
        <v>35</v>
      </c>
      <c r="F5215" s="183" t="s">
        <v>35</v>
      </c>
      <c r="G5215" s="181" t="s">
        <v>7388</v>
      </c>
      <c r="H5215" s="184" t="s">
        <v>7090</v>
      </c>
      <c r="I5215" s="185" t="s">
        <v>190</v>
      </c>
      <c r="J5215" s="181" t="s">
        <v>35</v>
      </c>
      <c r="K5215" s="181" t="s">
        <v>225</v>
      </c>
      <c r="L5215" s="186" t="s">
        <v>225</v>
      </c>
      <c r="M5215" s="187" t="s">
        <v>225</v>
      </c>
      <c r="N5215" s="183" t="s">
        <v>36</v>
      </c>
      <c r="O5215" s="181" t="s">
        <v>7388</v>
      </c>
      <c r="P5215" s="184" t="s">
        <v>7090</v>
      </c>
      <c r="Q5215" s="185" t="s">
        <v>190</v>
      </c>
      <c r="R5215" s="181" t="s">
        <v>35</v>
      </c>
      <c r="S5215" s="181" t="s">
        <v>225</v>
      </c>
      <c r="T5215" s="186" t="s">
        <v>225</v>
      </c>
      <c r="U5215" s="187" t="s">
        <v>225</v>
      </c>
      <c r="V5215" s="188" t="str" cm="1">
        <f t="array" ref="V5215">IF(SUM(LEN(A5215:U5215))=0,"",IF(OR(OR(ISBLANK(E5215),SUM(LEN(B5215),LEN(C5215))=0),AND(NOT(D5215="Unknown"),ISBLANK(I5215)),AND(NOT(N5215="Unknown"),ISBLANK(Q5215))),"Missing Information", INDEX(Table15[Entire Service Line Classification], MATCH(SUMIFS(Table15[Unique ID],Table15[System-Owned Portion],D5215,Table15[If Material Anything Other than "Lead" in Column E,Was Material Ever Previously Lead?],F5215,Table15[Customer-Owned Portion],N5215),Table15[Unique ID],0),0)))</f>
        <v>Non-lead</v>
      </c>
      <c r="W5215" s="189"/>
    </row>
    <row r="5216" spans="1:23" s="190" customFormat="1" ht="56.25" x14ac:dyDescent="0.25">
      <c r="A5216" s="180" t="s">
        <v>225</v>
      </c>
      <c r="B5216" s="181" t="s">
        <v>8858</v>
      </c>
      <c r="C5216" s="182" t="s">
        <v>225</v>
      </c>
      <c r="D5216" s="183" t="s">
        <v>36</v>
      </c>
      <c r="E5216" s="181" t="s">
        <v>35</v>
      </c>
      <c r="F5216" s="183" t="s">
        <v>35</v>
      </c>
      <c r="G5216" s="181" t="s">
        <v>7388</v>
      </c>
      <c r="H5216" s="184" t="s">
        <v>7090</v>
      </c>
      <c r="I5216" s="185" t="s">
        <v>190</v>
      </c>
      <c r="J5216" s="181" t="s">
        <v>35</v>
      </c>
      <c r="K5216" s="181" t="s">
        <v>225</v>
      </c>
      <c r="L5216" s="186" t="s">
        <v>225</v>
      </c>
      <c r="M5216" s="187" t="s">
        <v>225</v>
      </c>
      <c r="N5216" s="183" t="s">
        <v>36</v>
      </c>
      <c r="O5216" s="181" t="s">
        <v>7388</v>
      </c>
      <c r="P5216" s="184" t="s">
        <v>7090</v>
      </c>
      <c r="Q5216" s="185" t="s">
        <v>190</v>
      </c>
      <c r="R5216" s="181" t="s">
        <v>35</v>
      </c>
      <c r="S5216" s="181" t="s">
        <v>225</v>
      </c>
      <c r="T5216" s="186" t="s">
        <v>225</v>
      </c>
      <c r="U5216" s="187" t="s">
        <v>225</v>
      </c>
      <c r="V5216" s="188" t="str" cm="1">
        <f t="array" ref="V5216">IF(SUM(LEN(A5216:U5216))=0,"",IF(OR(OR(ISBLANK(E5216),SUM(LEN(B5216),LEN(C5216))=0),AND(NOT(D5216="Unknown"),ISBLANK(I5216)),AND(NOT(N5216="Unknown"),ISBLANK(Q5216))),"Missing Information", INDEX(Table15[Entire Service Line Classification], MATCH(SUMIFS(Table15[Unique ID],Table15[System-Owned Portion],D5216,Table15[If Material Anything Other than "Lead" in Column E,Was Material Ever Previously Lead?],F5216,Table15[Customer-Owned Portion],N5216),Table15[Unique ID],0),0)))</f>
        <v>Non-lead</v>
      </c>
      <c r="W5216" s="189"/>
    </row>
    <row r="5217" spans="1:23" s="190" customFormat="1" ht="56.25" x14ac:dyDescent="0.25">
      <c r="A5217" s="180" t="s">
        <v>225</v>
      </c>
      <c r="B5217" s="181" t="s">
        <v>8859</v>
      </c>
      <c r="C5217" s="182" t="s">
        <v>225</v>
      </c>
      <c r="D5217" s="183" t="s">
        <v>36</v>
      </c>
      <c r="E5217" s="181" t="s">
        <v>35</v>
      </c>
      <c r="F5217" s="183" t="s">
        <v>35</v>
      </c>
      <c r="G5217" s="181" t="s">
        <v>7388</v>
      </c>
      <c r="H5217" s="184" t="s">
        <v>7090</v>
      </c>
      <c r="I5217" s="185" t="s">
        <v>190</v>
      </c>
      <c r="J5217" s="181" t="s">
        <v>35</v>
      </c>
      <c r="K5217" s="181" t="s">
        <v>225</v>
      </c>
      <c r="L5217" s="186" t="s">
        <v>225</v>
      </c>
      <c r="M5217" s="187" t="s">
        <v>225</v>
      </c>
      <c r="N5217" s="183" t="s">
        <v>36</v>
      </c>
      <c r="O5217" s="181" t="s">
        <v>7388</v>
      </c>
      <c r="P5217" s="184" t="s">
        <v>7090</v>
      </c>
      <c r="Q5217" s="185" t="s">
        <v>190</v>
      </c>
      <c r="R5217" s="181" t="s">
        <v>35</v>
      </c>
      <c r="S5217" s="181" t="s">
        <v>225</v>
      </c>
      <c r="T5217" s="186" t="s">
        <v>225</v>
      </c>
      <c r="U5217" s="187" t="s">
        <v>225</v>
      </c>
      <c r="V5217" s="188" t="str" cm="1">
        <f t="array" ref="V5217">IF(SUM(LEN(A5217:U5217))=0,"",IF(OR(OR(ISBLANK(E5217),SUM(LEN(B5217),LEN(C5217))=0),AND(NOT(D5217="Unknown"),ISBLANK(I5217)),AND(NOT(N5217="Unknown"),ISBLANK(Q5217))),"Missing Information", INDEX(Table15[Entire Service Line Classification], MATCH(SUMIFS(Table15[Unique ID],Table15[System-Owned Portion],D5217,Table15[If Material Anything Other than "Lead" in Column E,Was Material Ever Previously Lead?],F5217,Table15[Customer-Owned Portion],N5217),Table15[Unique ID],0),0)))</f>
        <v>Non-lead</v>
      </c>
      <c r="W5217" s="189"/>
    </row>
    <row r="5218" spans="1:23" s="190" customFormat="1" ht="56.25" x14ac:dyDescent="0.25">
      <c r="A5218" s="180" t="s">
        <v>225</v>
      </c>
      <c r="B5218" s="181" t="s">
        <v>8860</v>
      </c>
      <c r="C5218" s="182" t="s">
        <v>225</v>
      </c>
      <c r="D5218" s="183" t="s">
        <v>36</v>
      </c>
      <c r="E5218" s="181" t="s">
        <v>35</v>
      </c>
      <c r="F5218" s="183" t="s">
        <v>35</v>
      </c>
      <c r="G5218" s="181" t="s">
        <v>7391</v>
      </c>
      <c r="H5218" s="184" t="s">
        <v>7090</v>
      </c>
      <c r="I5218" s="185" t="s">
        <v>190</v>
      </c>
      <c r="J5218" s="181" t="s">
        <v>35</v>
      </c>
      <c r="K5218" s="181" t="s">
        <v>225</v>
      </c>
      <c r="L5218" s="186" t="s">
        <v>225</v>
      </c>
      <c r="M5218" s="187" t="s">
        <v>225</v>
      </c>
      <c r="N5218" s="183" t="s">
        <v>36</v>
      </c>
      <c r="O5218" s="181" t="s">
        <v>7391</v>
      </c>
      <c r="P5218" s="184" t="s">
        <v>7090</v>
      </c>
      <c r="Q5218" s="185" t="s">
        <v>190</v>
      </c>
      <c r="R5218" s="181" t="s">
        <v>35</v>
      </c>
      <c r="S5218" s="181" t="s">
        <v>225</v>
      </c>
      <c r="T5218" s="186" t="s">
        <v>225</v>
      </c>
      <c r="U5218" s="187" t="s">
        <v>225</v>
      </c>
      <c r="V5218" s="188" t="str" cm="1">
        <f t="array" ref="V5218">IF(SUM(LEN(A5218:U5218))=0,"",IF(OR(OR(ISBLANK(E5218),SUM(LEN(B5218),LEN(C5218))=0),AND(NOT(D5218="Unknown"),ISBLANK(I5218)),AND(NOT(N5218="Unknown"),ISBLANK(Q5218))),"Missing Information", INDEX(Table15[Entire Service Line Classification], MATCH(SUMIFS(Table15[Unique ID],Table15[System-Owned Portion],D5218,Table15[If Material Anything Other than "Lead" in Column E,Was Material Ever Previously Lead?],F5218,Table15[Customer-Owned Portion],N5218),Table15[Unique ID],0),0)))</f>
        <v>Non-lead</v>
      </c>
      <c r="W5218" s="189"/>
    </row>
    <row r="5219" spans="1:23" s="190" customFormat="1" ht="56.25" x14ac:dyDescent="0.25">
      <c r="A5219" s="180" t="s">
        <v>225</v>
      </c>
      <c r="B5219" s="181" t="s">
        <v>8861</v>
      </c>
      <c r="C5219" s="182" t="s">
        <v>225</v>
      </c>
      <c r="D5219" s="183" t="s">
        <v>36</v>
      </c>
      <c r="E5219" s="181" t="s">
        <v>35</v>
      </c>
      <c r="F5219" s="183" t="s">
        <v>35</v>
      </c>
      <c r="G5219" s="181" t="s">
        <v>7388</v>
      </c>
      <c r="H5219" s="184" t="s">
        <v>7090</v>
      </c>
      <c r="I5219" s="185" t="s">
        <v>190</v>
      </c>
      <c r="J5219" s="181" t="s">
        <v>35</v>
      </c>
      <c r="K5219" s="181" t="s">
        <v>225</v>
      </c>
      <c r="L5219" s="186" t="s">
        <v>225</v>
      </c>
      <c r="M5219" s="187" t="s">
        <v>225</v>
      </c>
      <c r="N5219" s="183" t="s">
        <v>36</v>
      </c>
      <c r="O5219" s="181" t="s">
        <v>7388</v>
      </c>
      <c r="P5219" s="184" t="s">
        <v>7090</v>
      </c>
      <c r="Q5219" s="185" t="s">
        <v>190</v>
      </c>
      <c r="R5219" s="181" t="s">
        <v>35</v>
      </c>
      <c r="S5219" s="181" t="s">
        <v>225</v>
      </c>
      <c r="T5219" s="186" t="s">
        <v>225</v>
      </c>
      <c r="U5219" s="187" t="s">
        <v>225</v>
      </c>
      <c r="V5219" s="188" t="str" cm="1">
        <f t="array" ref="V5219">IF(SUM(LEN(A5219:U5219))=0,"",IF(OR(OR(ISBLANK(E5219),SUM(LEN(B5219),LEN(C5219))=0),AND(NOT(D5219="Unknown"),ISBLANK(I5219)),AND(NOT(N5219="Unknown"),ISBLANK(Q5219))),"Missing Information", INDEX(Table15[Entire Service Line Classification], MATCH(SUMIFS(Table15[Unique ID],Table15[System-Owned Portion],D5219,Table15[If Material Anything Other than "Lead" in Column E,Was Material Ever Previously Lead?],F5219,Table15[Customer-Owned Portion],N5219),Table15[Unique ID],0),0)))</f>
        <v>Non-lead</v>
      </c>
      <c r="W5219" s="189"/>
    </row>
    <row r="5220" spans="1:23" s="190" customFormat="1" ht="56.25" x14ac:dyDescent="0.25">
      <c r="A5220" s="180" t="s">
        <v>225</v>
      </c>
      <c r="B5220" s="181" t="s">
        <v>8862</v>
      </c>
      <c r="C5220" s="182" t="s">
        <v>225</v>
      </c>
      <c r="D5220" s="183" t="s">
        <v>36</v>
      </c>
      <c r="E5220" s="181" t="s">
        <v>35</v>
      </c>
      <c r="F5220" s="183" t="s">
        <v>35</v>
      </c>
      <c r="G5220" s="181" t="s">
        <v>7388</v>
      </c>
      <c r="H5220" s="184" t="s">
        <v>7090</v>
      </c>
      <c r="I5220" s="185" t="s">
        <v>190</v>
      </c>
      <c r="J5220" s="181" t="s">
        <v>35</v>
      </c>
      <c r="K5220" s="181" t="s">
        <v>225</v>
      </c>
      <c r="L5220" s="186" t="s">
        <v>225</v>
      </c>
      <c r="M5220" s="187" t="s">
        <v>225</v>
      </c>
      <c r="N5220" s="183" t="s">
        <v>36</v>
      </c>
      <c r="O5220" s="181" t="s">
        <v>7388</v>
      </c>
      <c r="P5220" s="184" t="s">
        <v>7090</v>
      </c>
      <c r="Q5220" s="185" t="s">
        <v>190</v>
      </c>
      <c r="R5220" s="181" t="s">
        <v>35</v>
      </c>
      <c r="S5220" s="181" t="s">
        <v>225</v>
      </c>
      <c r="T5220" s="186" t="s">
        <v>225</v>
      </c>
      <c r="U5220" s="187" t="s">
        <v>225</v>
      </c>
      <c r="V5220" s="188" t="str" cm="1">
        <f t="array" ref="V5220">IF(SUM(LEN(A5220:U5220))=0,"",IF(OR(OR(ISBLANK(E5220),SUM(LEN(B5220),LEN(C5220))=0),AND(NOT(D5220="Unknown"),ISBLANK(I5220)),AND(NOT(N5220="Unknown"),ISBLANK(Q5220))),"Missing Information", INDEX(Table15[Entire Service Line Classification], MATCH(SUMIFS(Table15[Unique ID],Table15[System-Owned Portion],D5220,Table15[If Material Anything Other than "Lead" in Column E,Was Material Ever Previously Lead?],F5220,Table15[Customer-Owned Portion],N5220),Table15[Unique ID],0),0)))</f>
        <v>Non-lead</v>
      </c>
      <c r="W5220" s="189"/>
    </row>
    <row r="5221" spans="1:23" s="190" customFormat="1" ht="56.25" x14ac:dyDescent="0.25">
      <c r="A5221" s="180" t="s">
        <v>225</v>
      </c>
      <c r="B5221" s="181" t="s">
        <v>8863</v>
      </c>
      <c r="C5221" s="182" t="s">
        <v>225</v>
      </c>
      <c r="D5221" s="183" t="s">
        <v>36</v>
      </c>
      <c r="E5221" s="181" t="s">
        <v>35</v>
      </c>
      <c r="F5221" s="183" t="s">
        <v>35</v>
      </c>
      <c r="G5221" s="181" t="s">
        <v>7391</v>
      </c>
      <c r="H5221" s="184" t="s">
        <v>7090</v>
      </c>
      <c r="I5221" s="185" t="s">
        <v>190</v>
      </c>
      <c r="J5221" s="181" t="s">
        <v>35</v>
      </c>
      <c r="K5221" s="181" t="s">
        <v>225</v>
      </c>
      <c r="L5221" s="186" t="s">
        <v>225</v>
      </c>
      <c r="M5221" s="187" t="s">
        <v>225</v>
      </c>
      <c r="N5221" s="183" t="s">
        <v>36</v>
      </c>
      <c r="O5221" s="181" t="s">
        <v>7391</v>
      </c>
      <c r="P5221" s="184" t="s">
        <v>7090</v>
      </c>
      <c r="Q5221" s="185" t="s">
        <v>190</v>
      </c>
      <c r="R5221" s="181" t="s">
        <v>35</v>
      </c>
      <c r="S5221" s="181" t="s">
        <v>225</v>
      </c>
      <c r="T5221" s="186" t="s">
        <v>225</v>
      </c>
      <c r="U5221" s="187" t="s">
        <v>225</v>
      </c>
      <c r="V5221" s="188" t="str" cm="1">
        <f t="array" ref="V5221">IF(SUM(LEN(A5221:U5221))=0,"",IF(OR(OR(ISBLANK(E5221),SUM(LEN(B5221),LEN(C5221))=0),AND(NOT(D5221="Unknown"),ISBLANK(I5221)),AND(NOT(N5221="Unknown"),ISBLANK(Q5221))),"Missing Information", INDEX(Table15[Entire Service Line Classification], MATCH(SUMIFS(Table15[Unique ID],Table15[System-Owned Portion],D5221,Table15[If Material Anything Other than "Lead" in Column E,Was Material Ever Previously Lead?],F5221,Table15[Customer-Owned Portion],N5221),Table15[Unique ID],0),0)))</f>
        <v>Non-lead</v>
      </c>
      <c r="W5221" s="189"/>
    </row>
    <row r="5222" spans="1:23" s="190" customFormat="1" ht="56.25" x14ac:dyDescent="0.25">
      <c r="A5222" s="180" t="s">
        <v>225</v>
      </c>
      <c r="B5222" s="181" t="s">
        <v>8864</v>
      </c>
      <c r="C5222" s="182" t="s">
        <v>225</v>
      </c>
      <c r="D5222" s="183" t="s">
        <v>36</v>
      </c>
      <c r="E5222" s="181" t="s">
        <v>35</v>
      </c>
      <c r="F5222" s="183" t="s">
        <v>35</v>
      </c>
      <c r="G5222" s="181" t="s">
        <v>7391</v>
      </c>
      <c r="H5222" s="184" t="s">
        <v>7090</v>
      </c>
      <c r="I5222" s="185" t="s">
        <v>190</v>
      </c>
      <c r="J5222" s="181" t="s">
        <v>35</v>
      </c>
      <c r="K5222" s="181" t="s">
        <v>225</v>
      </c>
      <c r="L5222" s="186" t="s">
        <v>225</v>
      </c>
      <c r="M5222" s="187" t="s">
        <v>225</v>
      </c>
      <c r="N5222" s="183" t="s">
        <v>36</v>
      </c>
      <c r="O5222" s="181" t="s">
        <v>7391</v>
      </c>
      <c r="P5222" s="184" t="s">
        <v>7090</v>
      </c>
      <c r="Q5222" s="185" t="s">
        <v>190</v>
      </c>
      <c r="R5222" s="181" t="s">
        <v>35</v>
      </c>
      <c r="S5222" s="181" t="s">
        <v>225</v>
      </c>
      <c r="T5222" s="186" t="s">
        <v>225</v>
      </c>
      <c r="U5222" s="187" t="s">
        <v>225</v>
      </c>
      <c r="V5222" s="188" t="str" cm="1">
        <f t="array" ref="V5222">IF(SUM(LEN(A5222:U5222))=0,"",IF(OR(OR(ISBLANK(E5222),SUM(LEN(B5222),LEN(C5222))=0),AND(NOT(D5222="Unknown"),ISBLANK(I5222)),AND(NOT(N5222="Unknown"),ISBLANK(Q5222))),"Missing Information", INDEX(Table15[Entire Service Line Classification], MATCH(SUMIFS(Table15[Unique ID],Table15[System-Owned Portion],D5222,Table15[If Material Anything Other than "Lead" in Column E,Was Material Ever Previously Lead?],F5222,Table15[Customer-Owned Portion],N5222),Table15[Unique ID],0),0)))</f>
        <v>Non-lead</v>
      </c>
      <c r="W5222" s="189"/>
    </row>
    <row r="5223" spans="1:23" s="190" customFormat="1" ht="56.25" x14ac:dyDescent="0.25">
      <c r="A5223" s="180" t="s">
        <v>225</v>
      </c>
      <c r="B5223" s="181" t="s">
        <v>8865</v>
      </c>
      <c r="C5223" s="182" t="s">
        <v>225</v>
      </c>
      <c r="D5223" s="183" t="s">
        <v>36</v>
      </c>
      <c r="E5223" s="181" t="s">
        <v>35</v>
      </c>
      <c r="F5223" s="183" t="s">
        <v>35</v>
      </c>
      <c r="G5223" s="181" t="s">
        <v>7391</v>
      </c>
      <c r="H5223" s="184" t="s">
        <v>7090</v>
      </c>
      <c r="I5223" s="185" t="s">
        <v>190</v>
      </c>
      <c r="J5223" s="181" t="s">
        <v>35</v>
      </c>
      <c r="K5223" s="181" t="s">
        <v>225</v>
      </c>
      <c r="L5223" s="186" t="s">
        <v>225</v>
      </c>
      <c r="M5223" s="187" t="s">
        <v>225</v>
      </c>
      <c r="N5223" s="183" t="s">
        <v>36</v>
      </c>
      <c r="O5223" s="181" t="s">
        <v>7391</v>
      </c>
      <c r="P5223" s="184" t="s">
        <v>7090</v>
      </c>
      <c r="Q5223" s="185" t="s">
        <v>190</v>
      </c>
      <c r="R5223" s="181" t="s">
        <v>35</v>
      </c>
      <c r="S5223" s="181" t="s">
        <v>225</v>
      </c>
      <c r="T5223" s="186" t="s">
        <v>225</v>
      </c>
      <c r="U5223" s="187" t="s">
        <v>225</v>
      </c>
      <c r="V5223" s="188" t="str" cm="1">
        <f t="array" ref="V5223">IF(SUM(LEN(A5223:U5223))=0,"",IF(OR(OR(ISBLANK(E5223),SUM(LEN(B5223),LEN(C5223))=0),AND(NOT(D5223="Unknown"),ISBLANK(I5223)),AND(NOT(N5223="Unknown"),ISBLANK(Q5223))),"Missing Information", INDEX(Table15[Entire Service Line Classification], MATCH(SUMIFS(Table15[Unique ID],Table15[System-Owned Portion],D5223,Table15[If Material Anything Other than "Lead" in Column E,Was Material Ever Previously Lead?],F5223,Table15[Customer-Owned Portion],N5223),Table15[Unique ID],0),0)))</f>
        <v>Non-lead</v>
      </c>
      <c r="W5223" s="189"/>
    </row>
    <row r="5224" spans="1:23" s="190" customFormat="1" ht="56.25" x14ac:dyDescent="0.25">
      <c r="A5224" s="180" t="s">
        <v>225</v>
      </c>
      <c r="B5224" s="181" t="s">
        <v>8866</v>
      </c>
      <c r="C5224" s="182" t="s">
        <v>225</v>
      </c>
      <c r="D5224" s="183" t="s">
        <v>36</v>
      </c>
      <c r="E5224" s="181" t="s">
        <v>35</v>
      </c>
      <c r="F5224" s="183" t="s">
        <v>35</v>
      </c>
      <c r="G5224" s="181" t="s">
        <v>7391</v>
      </c>
      <c r="H5224" s="184" t="s">
        <v>7090</v>
      </c>
      <c r="I5224" s="185" t="s">
        <v>190</v>
      </c>
      <c r="J5224" s="181" t="s">
        <v>35</v>
      </c>
      <c r="K5224" s="181" t="s">
        <v>225</v>
      </c>
      <c r="L5224" s="186" t="s">
        <v>225</v>
      </c>
      <c r="M5224" s="187" t="s">
        <v>225</v>
      </c>
      <c r="N5224" s="183" t="s">
        <v>36</v>
      </c>
      <c r="O5224" s="181" t="s">
        <v>7391</v>
      </c>
      <c r="P5224" s="184" t="s">
        <v>7090</v>
      </c>
      <c r="Q5224" s="185" t="s">
        <v>190</v>
      </c>
      <c r="R5224" s="181" t="s">
        <v>35</v>
      </c>
      <c r="S5224" s="181" t="s">
        <v>225</v>
      </c>
      <c r="T5224" s="186" t="s">
        <v>225</v>
      </c>
      <c r="U5224" s="187" t="s">
        <v>225</v>
      </c>
      <c r="V5224" s="188" t="str" cm="1">
        <f t="array" ref="V5224">IF(SUM(LEN(A5224:U5224))=0,"",IF(OR(OR(ISBLANK(E5224),SUM(LEN(B5224),LEN(C5224))=0),AND(NOT(D5224="Unknown"),ISBLANK(I5224)),AND(NOT(N5224="Unknown"),ISBLANK(Q5224))),"Missing Information", INDEX(Table15[Entire Service Line Classification], MATCH(SUMIFS(Table15[Unique ID],Table15[System-Owned Portion],D5224,Table15[If Material Anything Other than "Lead" in Column E,Was Material Ever Previously Lead?],F5224,Table15[Customer-Owned Portion],N5224),Table15[Unique ID],0),0)))</f>
        <v>Non-lead</v>
      </c>
      <c r="W5224" s="189"/>
    </row>
    <row r="5225" spans="1:23" s="190" customFormat="1" ht="56.25" x14ac:dyDescent="0.25">
      <c r="A5225" s="180" t="s">
        <v>225</v>
      </c>
      <c r="B5225" s="181" t="s">
        <v>8867</v>
      </c>
      <c r="C5225" s="182" t="s">
        <v>225</v>
      </c>
      <c r="D5225" s="183" t="s">
        <v>36</v>
      </c>
      <c r="E5225" s="181" t="s">
        <v>35</v>
      </c>
      <c r="F5225" s="183" t="s">
        <v>35</v>
      </c>
      <c r="G5225" s="181" t="s">
        <v>7391</v>
      </c>
      <c r="H5225" s="184" t="s">
        <v>7090</v>
      </c>
      <c r="I5225" s="185" t="s">
        <v>190</v>
      </c>
      <c r="J5225" s="181" t="s">
        <v>35</v>
      </c>
      <c r="K5225" s="181" t="s">
        <v>225</v>
      </c>
      <c r="L5225" s="186" t="s">
        <v>225</v>
      </c>
      <c r="M5225" s="187" t="s">
        <v>225</v>
      </c>
      <c r="N5225" s="183" t="s">
        <v>36</v>
      </c>
      <c r="O5225" s="181" t="s">
        <v>7391</v>
      </c>
      <c r="P5225" s="184" t="s">
        <v>7090</v>
      </c>
      <c r="Q5225" s="185" t="s">
        <v>190</v>
      </c>
      <c r="R5225" s="181" t="s">
        <v>35</v>
      </c>
      <c r="S5225" s="181" t="s">
        <v>225</v>
      </c>
      <c r="T5225" s="186" t="s">
        <v>225</v>
      </c>
      <c r="U5225" s="187" t="s">
        <v>225</v>
      </c>
      <c r="V5225" s="188" t="str" cm="1">
        <f t="array" ref="V5225">IF(SUM(LEN(A5225:U5225))=0,"",IF(OR(OR(ISBLANK(E5225),SUM(LEN(B5225),LEN(C5225))=0),AND(NOT(D5225="Unknown"),ISBLANK(I5225)),AND(NOT(N5225="Unknown"),ISBLANK(Q5225))),"Missing Information", INDEX(Table15[Entire Service Line Classification], MATCH(SUMIFS(Table15[Unique ID],Table15[System-Owned Portion],D5225,Table15[If Material Anything Other than "Lead" in Column E,Was Material Ever Previously Lead?],F5225,Table15[Customer-Owned Portion],N5225),Table15[Unique ID],0),0)))</f>
        <v>Non-lead</v>
      </c>
      <c r="W5225" s="189"/>
    </row>
    <row r="5226" spans="1:23" s="190" customFormat="1" ht="56.25" x14ac:dyDescent="0.25">
      <c r="A5226" s="180" t="s">
        <v>225</v>
      </c>
      <c r="B5226" s="181" t="s">
        <v>8868</v>
      </c>
      <c r="C5226" s="182" t="s">
        <v>225</v>
      </c>
      <c r="D5226" s="183" t="s">
        <v>36</v>
      </c>
      <c r="E5226" s="181" t="s">
        <v>35</v>
      </c>
      <c r="F5226" s="183" t="s">
        <v>35</v>
      </c>
      <c r="G5226" s="181" t="s">
        <v>7391</v>
      </c>
      <c r="H5226" s="184" t="s">
        <v>7090</v>
      </c>
      <c r="I5226" s="185" t="s">
        <v>190</v>
      </c>
      <c r="J5226" s="181" t="s">
        <v>35</v>
      </c>
      <c r="K5226" s="181" t="s">
        <v>225</v>
      </c>
      <c r="L5226" s="186" t="s">
        <v>225</v>
      </c>
      <c r="M5226" s="187" t="s">
        <v>225</v>
      </c>
      <c r="N5226" s="183" t="s">
        <v>36</v>
      </c>
      <c r="O5226" s="181" t="s">
        <v>7391</v>
      </c>
      <c r="P5226" s="184" t="s">
        <v>7090</v>
      </c>
      <c r="Q5226" s="185" t="s">
        <v>190</v>
      </c>
      <c r="R5226" s="181" t="s">
        <v>35</v>
      </c>
      <c r="S5226" s="181" t="s">
        <v>225</v>
      </c>
      <c r="T5226" s="186" t="s">
        <v>225</v>
      </c>
      <c r="U5226" s="187" t="s">
        <v>225</v>
      </c>
      <c r="V5226" s="188" t="str" cm="1">
        <f t="array" ref="V5226">IF(SUM(LEN(A5226:U5226))=0,"",IF(OR(OR(ISBLANK(E5226),SUM(LEN(B5226),LEN(C5226))=0),AND(NOT(D5226="Unknown"),ISBLANK(I5226)),AND(NOT(N5226="Unknown"),ISBLANK(Q5226))),"Missing Information", INDEX(Table15[Entire Service Line Classification], MATCH(SUMIFS(Table15[Unique ID],Table15[System-Owned Portion],D5226,Table15[If Material Anything Other than "Lead" in Column E,Was Material Ever Previously Lead?],F5226,Table15[Customer-Owned Portion],N5226),Table15[Unique ID],0),0)))</f>
        <v>Non-lead</v>
      </c>
      <c r="W5226" s="189"/>
    </row>
    <row r="5227" spans="1:23" s="190" customFormat="1" ht="56.25" x14ac:dyDescent="0.25">
      <c r="A5227" s="180" t="s">
        <v>225</v>
      </c>
      <c r="B5227" s="181" t="s">
        <v>8869</v>
      </c>
      <c r="C5227" s="182" t="s">
        <v>225</v>
      </c>
      <c r="D5227" s="183" t="s">
        <v>36</v>
      </c>
      <c r="E5227" s="181" t="s">
        <v>35</v>
      </c>
      <c r="F5227" s="183" t="s">
        <v>35</v>
      </c>
      <c r="G5227" s="181" t="s">
        <v>7391</v>
      </c>
      <c r="H5227" s="184" t="s">
        <v>7090</v>
      </c>
      <c r="I5227" s="185" t="s">
        <v>190</v>
      </c>
      <c r="J5227" s="181" t="s">
        <v>35</v>
      </c>
      <c r="K5227" s="181" t="s">
        <v>225</v>
      </c>
      <c r="L5227" s="186" t="s">
        <v>225</v>
      </c>
      <c r="M5227" s="187" t="s">
        <v>225</v>
      </c>
      <c r="N5227" s="183" t="s">
        <v>36</v>
      </c>
      <c r="O5227" s="181" t="s">
        <v>7391</v>
      </c>
      <c r="P5227" s="184" t="s">
        <v>7090</v>
      </c>
      <c r="Q5227" s="185" t="s">
        <v>190</v>
      </c>
      <c r="R5227" s="181" t="s">
        <v>35</v>
      </c>
      <c r="S5227" s="181" t="s">
        <v>225</v>
      </c>
      <c r="T5227" s="186" t="s">
        <v>225</v>
      </c>
      <c r="U5227" s="187" t="s">
        <v>225</v>
      </c>
      <c r="V5227" s="188" t="str" cm="1">
        <f t="array" ref="V5227">IF(SUM(LEN(A5227:U5227))=0,"",IF(OR(OR(ISBLANK(E5227),SUM(LEN(B5227),LEN(C5227))=0),AND(NOT(D5227="Unknown"),ISBLANK(I5227)),AND(NOT(N5227="Unknown"),ISBLANK(Q5227))),"Missing Information", INDEX(Table15[Entire Service Line Classification], MATCH(SUMIFS(Table15[Unique ID],Table15[System-Owned Portion],D5227,Table15[If Material Anything Other than "Lead" in Column E,Was Material Ever Previously Lead?],F5227,Table15[Customer-Owned Portion],N5227),Table15[Unique ID],0),0)))</f>
        <v>Non-lead</v>
      </c>
      <c r="W5227" s="189"/>
    </row>
    <row r="5228" spans="1:23" s="190" customFormat="1" ht="56.25" x14ac:dyDescent="0.25">
      <c r="A5228" s="180" t="s">
        <v>225</v>
      </c>
      <c r="B5228" s="181" t="s">
        <v>8870</v>
      </c>
      <c r="C5228" s="182" t="s">
        <v>225</v>
      </c>
      <c r="D5228" s="183" t="s">
        <v>36</v>
      </c>
      <c r="E5228" s="181" t="s">
        <v>35</v>
      </c>
      <c r="F5228" s="183" t="s">
        <v>35</v>
      </c>
      <c r="G5228" s="181" t="s">
        <v>7391</v>
      </c>
      <c r="H5228" s="184" t="s">
        <v>7090</v>
      </c>
      <c r="I5228" s="185" t="s">
        <v>190</v>
      </c>
      <c r="J5228" s="181" t="s">
        <v>35</v>
      </c>
      <c r="K5228" s="181" t="s">
        <v>225</v>
      </c>
      <c r="L5228" s="186" t="s">
        <v>225</v>
      </c>
      <c r="M5228" s="187" t="s">
        <v>225</v>
      </c>
      <c r="N5228" s="183" t="s">
        <v>36</v>
      </c>
      <c r="O5228" s="181" t="s">
        <v>7391</v>
      </c>
      <c r="P5228" s="184" t="s">
        <v>7090</v>
      </c>
      <c r="Q5228" s="185" t="s">
        <v>190</v>
      </c>
      <c r="R5228" s="181" t="s">
        <v>35</v>
      </c>
      <c r="S5228" s="181" t="s">
        <v>225</v>
      </c>
      <c r="T5228" s="186" t="s">
        <v>225</v>
      </c>
      <c r="U5228" s="187" t="s">
        <v>225</v>
      </c>
      <c r="V5228" s="188" t="str" cm="1">
        <f t="array" ref="V5228">IF(SUM(LEN(A5228:U5228))=0,"",IF(OR(OR(ISBLANK(E5228),SUM(LEN(B5228),LEN(C5228))=0),AND(NOT(D5228="Unknown"),ISBLANK(I5228)),AND(NOT(N5228="Unknown"),ISBLANK(Q5228))),"Missing Information", INDEX(Table15[Entire Service Line Classification], MATCH(SUMIFS(Table15[Unique ID],Table15[System-Owned Portion],D5228,Table15[If Material Anything Other than "Lead" in Column E,Was Material Ever Previously Lead?],F5228,Table15[Customer-Owned Portion],N5228),Table15[Unique ID],0),0)))</f>
        <v>Non-lead</v>
      </c>
      <c r="W5228" s="189"/>
    </row>
    <row r="5229" spans="1:23" s="190" customFormat="1" ht="56.25" x14ac:dyDescent="0.25">
      <c r="A5229" s="180" t="s">
        <v>225</v>
      </c>
      <c r="B5229" s="181" t="s">
        <v>8871</v>
      </c>
      <c r="C5229" s="182" t="s">
        <v>225</v>
      </c>
      <c r="D5229" s="183" t="s">
        <v>36</v>
      </c>
      <c r="E5229" s="181" t="s">
        <v>35</v>
      </c>
      <c r="F5229" s="183" t="s">
        <v>35</v>
      </c>
      <c r="G5229" s="181" t="s">
        <v>7391</v>
      </c>
      <c r="H5229" s="184" t="s">
        <v>7090</v>
      </c>
      <c r="I5229" s="185" t="s">
        <v>190</v>
      </c>
      <c r="J5229" s="181" t="s">
        <v>35</v>
      </c>
      <c r="K5229" s="181" t="s">
        <v>225</v>
      </c>
      <c r="L5229" s="186" t="s">
        <v>225</v>
      </c>
      <c r="M5229" s="187" t="s">
        <v>225</v>
      </c>
      <c r="N5229" s="183" t="s">
        <v>36</v>
      </c>
      <c r="O5229" s="181" t="s">
        <v>7391</v>
      </c>
      <c r="P5229" s="184" t="s">
        <v>7090</v>
      </c>
      <c r="Q5229" s="185" t="s">
        <v>190</v>
      </c>
      <c r="R5229" s="181" t="s">
        <v>35</v>
      </c>
      <c r="S5229" s="181" t="s">
        <v>225</v>
      </c>
      <c r="T5229" s="186" t="s">
        <v>225</v>
      </c>
      <c r="U5229" s="187" t="s">
        <v>225</v>
      </c>
      <c r="V5229" s="188" t="str" cm="1">
        <f t="array" ref="V5229">IF(SUM(LEN(A5229:U5229))=0,"",IF(OR(OR(ISBLANK(E5229),SUM(LEN(B5229),LEN(C5229))=0),AND(NOT(D5229="Unknown"),ISBLANK(I5229)),AND(NOT(N5229="Unknown"),ISBLANK(Q5229))),"Missing Information", INDEX(Table15[Entire Service Line Classification], MATCH(SUMIFS(Table15[Unique ID],Table15[System-Owned Portion],D5229,Table15[If Material Anything Other than "Lead" in Column E,Was Material Ever Previously Lead?],F5229,Table15[Customer-Owned Portion],N5229),Table15[Unique ID],0),0)))</f>
        <v>Non-lead</v>
      </c>
      <c r="W5229" s="189"/>
    </row>
    <row r="5230" spans="1:23" s="190" customFormat="1" ht="56.25" x14ac:dyDescent="0.25">
      <c r="A5230" s="180" t="s">
        <v>225</v>
      </c>
      <c r="B5230" s="181" t="s">
        <v>8872</v>
      </c>
      <c r="C5230" s="182" t="s">
        <v>225</v>
      </c>
      <c r="D5230" s="183" t="s">
        <v>36</v>
      </c>
      <c r="E5230" s="181" t="s">
        <v>35</v>
      </c>
      <c r="F5230" s="183" t="s">
        <v>35</v>
      </c>
      <c r="G5230" s="181" t="s">
        <v>7391</v>
      </c>
      <c r="H5230" s="184" t="s">
        <v>7090</v>
      </c>
      <c r="I5230" s="185" t="s">
        <v>190</v>
      </c>
      <c r="J5230" s="181" t="s">
        <v>35</v>
      </c>
      <c r="K5230" s="181" t="s">
        <v>225</v>
      </c>
      <c r="L5230" s="186" t="s">
        <v>225</v>
      </c>
      <c r="M5230" s="187" t="s">
        <v>225</v>
      </c>
      <c r="N5230" s="183" t="s">
        <v>36</v>
      </c>
      <c r="O5230" s="181" t="s">
        <v>7391</v>
      </c>
      <c r="P5230" s="184" t="s">
        <v>7090</v>
      </c>
      <c r="Q5230" s="185" t="s">
        <v>190</v>
      </c>
      <c r="R5230" s="181" t="s">
        <v>35</v>
      </c>
      <c r="S5230" s="181" t="s">
        <v>225</v>
      </c>
      <c r="T5230" s="186" t="s">
        <v>225</v>
      </c>
      <c r="U5230" s="187" t="s">
        <v>225</v>
      </c>
      <c r="V5230" s="188" t="str" cm="1">
        <f t="array" ref="V5230">IF(SUM(LEN(A5230:U5230))=0,"",IF(OR(OR(ISBLANK(E5230),SUM(LEN(B5230),LEN(C5230))=0),AND(NOT(D5230="Unknown"),ISBLANK(I5230)),AND(NOT(N5230="Unknown"),ISBLANK(Q5230))),"Missing Information", INDEX(Table15[Entire Service Line Classification], MATCH(SUMIFS(Table15[Unique ID],Table15[System-Owned Portion],D5230,Table15[If Material Anything Other than "Lead" in Column E,Was Material Ever Previously Lead?],F5230,Table15[Customer-Owned Portion],N5230),Table15[Unique ID],0),0)))</f>
        <v>Non-lead</v>
      </c>
      <c r="W5230" s="189"/>
    </row>
    <row r="5231" spans="1:23" s="190" customFormat="1" ht="56.25" x14ac:dyDescent="0.25">
      <c r="A5231" s="180" t="s">
        <v>225</v>
      </c>
      <c r="B5231" s="181" t="s">
        <v>8873</v>
      </c>
      <c r="C5231" s="182" t="s">
        <v>225</v>
      </c>
      <c r="D5231" s="183" t="s">
        <v>36</v>
      </c>
      <c r="E5231" s="181" t="s">
        <v>35</v>
      </c>
      <c r="F5231" s="183" t="s">
        <v>35</v>
      </c>
      <c r="G5231" s="181" t="s">
        <v>7388</v>
      </c>
      <c r="H5231" s="184" t="s">
        <v>7090</v>
      </c>
      <c r="I5231" s="185" t="s">
        <v>190</v>
      </c>
      <c r="J5231" s="181" t="s">
        <v>35</v>
      </c>
      <c r="K5231" s="181" t="s">
        <v>225</v>
      </c>
      <c r="L5231" s="186" t="s">
        <v>225</v>
      </c>
      <c r="M5231" s="187" t="s">
        <v>225</v>
      </c>
      <c r="N5231" s="183" t="s">
        <v>36</v>
      </c>
      <c r="O5231" s="181" t="s">
        <v>7388</v>
      </c>
      <c r="P5231" s="184" t="s">
        <v>7090</v>
      </c>
      <c r="Q5231" s="185" t="s">
        <v>190</v>
      </c>
      <c r="R5231" s="181" t="s">
        <v>35</v>
      </c>
      <c r="S5231" s="181" t="s">
        <v>225</v>
      </c>
      <c r="T5231" s="186" t="s">
        <v>225</v>
      </c>
      <c r="U5231" s="187" t="s">
        <v>225</v>
      </c>
      <c r="V5231" s="188" t="str" cm="1">
        <f t="array" ref="V5231">IF(SUM(LEN(A5231:U5231))=0,"",IF(OR(OR(ISBLANK(E5231),SUM(LEN(B5231),LEN(C5231))=0),AND(NOT(D5231="Unknown"),ISBLANK(I5231)),AND(NOT(N5231="Unknown"),ISBLANK(Q5231))),"Missing Information", INDEX(Table15[Entire Service Line Classification], MATCH(SUMIFS(Table15[Unique ID],Table15[System-Owned Portion],D5231,Table15[If Material Anything Other than "Lead" in Column E,Was Material Ever Previously Lead?],F5231,Table15[Customer-Owned Portion],N5231),Table15[Unique ID],0),0)))</f>
        <v>Non-lead</v>
      </c>
      <c r="W5231" s="189"/>
    </row>
    <row r="5232" spans="1:23" s="190" customFormat="1" ht="56.25" x14ac:dyDescent="0.25">
      <c r="A5232" s="180" t="s">
        <v>225</v>
      </c>
      <c r="B5232" s="181" t="s">
        <v>8874</v>
      </c>
      <c r="C5232" s="182" t="s">
        <v>225</v>
      </c>
      <c r="D5232" s="183" t="s">
        <v>36</v>
      </c>
      <c r="E5232" s="181" t="s">
        <v>35</v>
      </c>
      <c r="F5232" s="183" t="s">
        <v>35</v>
      </c>
      <c r="G5232" s="181" t="s">
        <v>7388</v>
      </c>
      <c r="H5232" s="184" t="s">
        <v>7090</v>
      </c>
      <c r="I5232" s="185" t="s">
        <v>190</v>
      </c>
      <c r="J5232" s="181" t="s">
        <v>35</v>
      </c>
      <c r="K5232" s="181" t="s">
        <v>225</v>
      </c>
      <c r="L5232" s="186" t="s">
        <v>225</v>
      </c>
      <c r="M5232" s="187" t="s">
        <v>225</v>
      </c>
      <c r="N5232" s="183" t="s">
        <v>36</v>
      </c>
      <c r="O5232" s="181" t="s">
        <v>7388</v>
      </c>
      <c r="P5232" s="184" t="s">
        <v>7090</v>
      </c>
      <c r="Q5232" s="185" t="s">
        <v>190</v>
      </c>
      <c r="R5232" s="181" t="s">
        <v>35</v>
      </c>
      <c r="S5232" s="181" t="s">
        <v>225</v>
      </c>
      <c r="T5232" s="186" t="s">
        <v>225</v>
      </c>
      <c r="U5232" s="187" t="s">
        <v>225</v>
      </c>
      <c r="V5232" s="188" t="str" cm="1">
        <f t="array" ref="V5232">IF(SUM(LEN(A5232:U5232))=0,"",IF(OR(OR(ISBLANK(E5232),SUM(LEN(B5232),LEN(C5232))=0),AND(NOT(D5232="Unknown"),ISBLANK(I5232)),AND(NOT(N5232="Unknown"),ISBLANK(Q5232))),"Missing Information", INDEX(Table15[Entire Service Line Classification], MATCH(SUMIFS(Table15[Unique ID],Table15[System-Owned Portion],D5232,Table15[If Material Anything Other than "Lead" in Column E,Was Material Ever Previously Lead?],F5232,Table15[Customer-Owned Portion],N5232),Table15[Unique ID],0),0)))</f>
        <v>Non-lead</v>
      </c>
      <c r="W5232" s="189"/>
    </row>
    <row r="5233" spans="1:23" s="190" customFormat="1" ht="56.25" x14ac:dyDescent="0.25">
      <c r="A5233" s="180" t="s">
        <v>225</v>
      </c>
      <c r="B5233" s="181" t="s">
        <v>8875</v>
      </c>
      <c r="C5233" s="182" t="s">
        <v>225</v>
      </c>
      <c r="D5233" s="183" t="s">
        <v>36</v>
      </c>
      <c r="E5233" s="181" t="s">
        <v>35</v>
      </c>
      <c r="F5233" s="183" t="s">
        <v>35</v>
      </c>
      <c r="G5233" s="181" t="s">
        <v>7388</v>
      </c>
      <c r="H5233" s="184" t="s">
        <v>7090</v>
      </c>
      <c r="I5233" s="185" t="s">
        <v>190</v>
      </c>
      <c r="J5233" s="181" t="s">
        <v>35</v>
      </c>
      <c r="K5233" s="181" t="s">
        <v>225</v>
      </c>
      <c r="L5233" s="186" t="s">
        <v>225</v>
      </c>
      <c r="M5233" s="187" t="s">
        <v>225</v>
      </c>
      <c r="N5233" s="183" t="s">
        <v>36</v>
      </c>
      <c r="O5233" s="181" t="s">
        <v>7388</v>
      </c>
      <c r="P5233" s="184" t="s">
        <v>7090</v>
      </c>
      <c r="Q5233" s="185" t="s">
        <v>190</v>
      </c>
      <c r="R5233" s="181" t="s">
        <v>35</v>
      </c>
      <c r="S5233" s="181" t="s">
        <v>225</v>
      </c>
      <c r="T5233" s="186" t="s">
        <v>225</v>
      </c>
      <c r="U5233" s="187" t="s">
        <v>225</v>
      </c>
      <c r="V5233" s="188" t="str" cm="1">
        <f t="array" ref="V5233">IF(SUM(LEN(A5233:U5233))=0,"",IF(OR(OR(ISBLANK(E5233),SUM(LEN(B5233),LEN(C5233))=0),AND(NOT(D5233="Unknown"),ISBLANK(I5233)),AND(NOT(N5233="Unknown"),ISBLANK(Q5233))),"Missing Information", INDEX(Table15[Entire Service Line Classification], MATCH(SUMIFS(Table15[Unique ID],Table15[System-Owned Portion],D5233,Table15[If Material Anything Other than "Lead" in Column E,Was Material Ever Previously Lead?],F5233,Table15[Customer-Owned Portion],N5233),Table15[Unique ID],0),0)))</f>
        <v>Non-lead</v>
      </c>
      <c r="W5233" s="189"/>
    </row>
    <row r="5234" spans="1:23" s="190" customFormat="1" ht="56.25" x14ac:dyDescent="0.25">
      <c r="A5234" s="180" t="s">
        <v>225</v>
      </c>
      <c r="B5234" s="181" t="s">
        <v>8876</v>
      </c>
      <c r="C5234" s="182" t="s">
        <v>225</v>
      </c>
      <c r="D5234" s="183" t="s">
        <v>36</v>
      </c>
      <c r="E5234" s="181" t="s">
        <v>35</v>
      </c>
      <c r="F5234" s="183" t="s">
        <v>35</v>
      </c>
      <c r="G5234" s="181" t="s">
        <v>7388</v>
      </c>
      <c r="H5234" s="184" t="s">
        <v>7090</v>
      </c>
      <c r="I5234" s="185" t="s">
        <v>190</v>
      </c>
      <c r="J5234" s="181" t="s">
        <v>35</v>
      </c>
      <c r="K5234" s="181" t="s">
        <v>225</v>
      </c>
      <c r="L5234" s="186" t="s">
        <v>225</v>
      </c>
      <c r="M5234" s="187" t="s">
        <v>225</v>
      </c>
      <c r="N5234" s="183" t="s">
        <v>36</v>
      </c>
      <c r="O5234" s="181" t="s">
        <v>7388</v>
      </c>
      <c r="P5234" s="184" t="s">
        <v>7090</v>
      </c>
      <c r="Q5234" s="185" t="s">
        <v>190</v>
      </c>
      <c r="R5234" s="181" t="s">
        <v>35</v>
      </c>
      <c r="S5234" s="181" t="s">
        <v>225</v>
      </c>
      <c r="T5234" s="186" t="s">
        <v>225</v>
      </c>
      <c r="U5234" s="187" t="s">
        <v>225</v>
      </c>
      <c r="V5234" s="188" t="str" cm="1">
        <f t="array" ref="V5234">IF(SUM(LEN(A5234:U5234))=0,"",IF(OR(OR(ISBLANK(E5234),SUM(LEN(B5234),LEN(C5234))=0),AND(NOT(D5234="Unknown"),ISBLANK(I5234)),AND(NOT(N5234="Unknown"),ISBLANK(Q5234))),"Missing Information", INDEX(Table15[Entire Service Line Classification], MATCH(SUMIFS(Table15[Unique ID],Table15[System-Owned Portion],D5234,Table15[If Material Anything Other than "Lead" in Column E,Was Material Ever Previously Lead?],F5234,Table15[Customer-Owned Portion],N5234),Table15[Unique ID],0),0)))</f>
        <v>Non-lead</v>
      </c>
      <c r="W5234" s="189"/>
    </row>
    <row r="5235" spans="1:23" s="190" customFormat="1" ht="56.25" x14ac:dyDescent="0.25">
      <c r="A5235" s="180" t="s">
        <v>225</v>
      </c>
      <c r="B5235" s="181" t="s">
        <v>8877</v>
      </c>
      <c r="C5235" s="182" t="s">
        <v>225</v>
      </c>
      <c r="D5235" s="183" t="s">
        <v>36</v>
      </c>
      <c r="E5235" s="181" t="s">
        <v>35</v>
      </c>
      <c r="F5235" s="183" t="s">
        <v>35</v>
      </c>
      <c r="G5235" s="181" t="s">
        <v>7388</v>
      </c>
      <c r="H5235" s="184" t="s">
        <v>7090</v>
      </c>
      <c r="I5235" s="185" t="s">
        <v>190</v>
      </c>
      <c r="J5235" s="181" t="s">
        <v>35</v>
      </c>
      <c r="K5235" s="181" t="s">
        <v>225</v>
      </c>
      <c r="L5235" s="186" t="s">
        <v>225</v>
      </c>
      <c r="M5235" s="187" t="s">
        <v>225</v>
      </c>
      <c r="N5235" s="183" t="s">
        <v>36</v>
      </c>
      <c r="O5235" s="181" t="s">
        <v>7388</v>
      </c>
      <c r="P5235" s="184" t="s">
        <v>7090</v>
      </c>
      <c r="Q5235" s="185" t="s">
        <v>190</v>
      </c>
      <c r="R5235" s="181" t="s">
        <v>35</v>
      </c>
      <c r="S5235" s="181" t="s">
        <v>225</v>
      </c>
      <c r="T5235" s="186" t="s">
        <v>225</v>
      </c>
      <c r="U5235" s="187" t="s">
        <v>225</v>
      </c>
      <c r="V5235" s="188" t="str" cm="1">
        <f t="array" ref="V5235">IF(SUM(LEN(A5235:U5235))=0,"",IF(OR(OR(ISBLANK(E5235),SUM(LEN(B5235),LEN(C5235))=0),AND(NOT(D5235="Unknown"),ISBLANK(I5235)),AND(NOT(N5235="Unknown"),ISBLANK(Q5235))),"Missing Information", INDEX(Table15[Entire Service Line Classification], MATCH(SUMIFS(Table15[Unique ID],Table15[System-Owned Portion],D5235,Table15[If Material Anything Other than "Lead" in Column E,Was Material Ever Previously Lead?],F5235,Table15[Customer-Owned Portion],N5235),Table15[Unique ID],0),0)))</f>
        <v>Non-lead</v>
      </c>
      <c r="W5235" s="189"/>
    </row>
    <row r="5236" spans="1:23" s="190" customFormat="1" ht="56.25" x14ac:dyDescent="0.25">
      <c r="A5236" s="180" t="s">
        <v>225</v>
      </c>
      <c r="B5236" s="181" t="s">
        <v>8878</v>
      </c>
      <c r="C5236" s="182" t="s">
        <v>225</v>
      </c>
      <c r="D5236" s="183" t="s">
        <v>36</v>
      </c>
      <c r="E5236" s="181" t="s">
        <v>35</v>
      </c>
      <c r="F5236" s="183" t="s">
        <v>35</v>
      </c>
      <c r="G5236" s="181" t="s">
        <v>7388</v>
      </c>
      <c r="H5236" s="184" t="s">
        <v>7090</v>
      </c>
      <c r="I5236" s="185" t="s">
        <v>190</v>
      </c>
      <c r="J5236" s="181" t="s">
        <v>35</v>
      </c>
      <c r="K5236" s="181" t="s">
        <v>225</v>
      </c>
      <c r="L5236" s="186" t="s">
        <v>225</v>
      </c>
      <c r="M5236" s="187" t="s">
        <v>225</v>
      </c>
      <c r="N5236" s="183" t="s">
        <v>36</v>
      </c>
      <c r="O5236" s="181" t="s">
        <v>7388</v>
      </c>
      <c r="P5236" s="184" t="s">
        <v>7090</v>
      </c>
      <c r="Q5236" s="185" t="s">
        <v>190</v>
      </c>
      <c r="R5236" s="181" t="s">
        <v>35</v>
      </c>
      <c r="S5236" s="181" t="s">
        <v>225</v>
      </c>
      <c r="T5236" s="186" t="s">
        <v>225</v>
      </c>
      <c r="U5236" s="187" t="s">
        <v>225</v>
      </c>
      <c r="V5236" s="188" t="str" cm="1">
        <f t="array" ref="V5236">IF(SUM(LEN(A5236:U5236))=0,"",IF(OR(OR(ISBLANK(E5236),SUM(LEN(B5236),LEN(C5236))=0),AND(NOT(D5236="Unknown"),ISBLANK(I5236)),AND(NOT(N5236="Unknown"),ISBLANK(Q5236))),"Missing Information", INDEX(Table15[Entire Service Line Classification], MATCH(SUMIFS(Table15[Unique ID],Table15[System-Owned Portion],D5236,Table15[If Material Anything Other than "Lead" in Column E,Was Material Ever Previously Lead?],F5236,Table15[Customer-Owned Portion],N5236),Table15[Unique ID],0),0)))</f>
        <v>Non-lead</v>
      </c>
      <c r="W5236" s="189"/>
    </row>
    <row r="5237" spans="1:23" s="190" customFormat="1" ht="56.25" x14ac:dyDescent="0.25">
      <c r="A5237" s="180" t="s">
        <v>225</v>
      </c>
      <c r="B5237" s="181" t="s">
        <v>8879</v>
      </c>
      <c r="C5237" s="182" t="s">
        <v>225</v>
      </c>
      <c r="D5237" s="183" t="s">
        <v>36</v>
      </c>
      <c r="E5237" s="181" t="s">
        <v>35</v>
      </c>
      <c r="F5237" s="183" t="s">
        <v>35</v>
      </c>
      <c r="G5237" s="181" t="s">
        <v>7388</v>
      </c>
      <c r="H5237" s="184" t="s">
        <v>7090</v>
      </c>
      <c r="I5237" s="185" t="s">
        <v>190</v>
      </c>
      <c r="J5237" s="181" t="s">
        <v>35</v>
      </c>
      <c r="K5237" s="181" t="s">
        <v>225</v>
      </c>
      <c r="L5237" s="186" t="s">
        <v>225</v>
      </c>
      <c r="M5237" s="187" t="s">
        <v>225</v>
      </c>
      <c r="N5237" s="183" t="s">
        <v>36</v>
      </c>
      <c r="O5237" s="181" t="s">
        <v>7388</v>
      </c>
      <c r="P5237" s="184" t="s">
        <v>7090</v>
      </c>
      <c r="Q5237" s="185" t="s">
        <v>190</v>
      </c>
      <c r="R5237" s="181" t="s">
        <v>35</v>
      </c>
      <c r="S5237" s="181" t="s">
        <v>225</v>
      </c>
      <c r="T5237" s="186" t="s">
        <v>225</v>
      </c>
      <c r="U5237" s="187" t="s">
        <v>225</v>
      </c>
      <c r="V5237" s="188" t="str" cm="1">
        <f t="array" ref="V5237">IF(SUM(LEN(A5237:U5237))=0,"",IF(OR(OR(ISBLANK(E5237),SUM(LEN(B5237),LEN(C5237))=0),AND(NOT(D5237="Unknown"),ISBLANK(I5237)),AND(NOT(N5237="Unknown"),ISBLANK(Q5237))),"Missing Information", INDEX(Table15[Entire Service Line Classification], MATCH(SUMIFS(Table15[Unique ID],Table15[System-Owned Portion],D5237,Table15[If Material Anything Other than "Lead" in Column E,Was Material Ever Previously Lead?],F5237,Table15[Customer-Owned Portion],N5237),Table15[Unique ID],0),0)))</f>
        <v>Non-lead</v>
      </c>
      <c r="W5237" s="189"/>
    </row>
    <row r="5238" spans="1:23" s="190" customFormat="1" ht="56.25" x14ac:dyDescent="0.25">
      <c r="A5238" s="180" t="s">
        <v>225</v>
      </c>
      <c r="B5238" s="181" t="s">
        <v>8880</v>
      </c>
      <c r="C5238" s="182" t="s">
        <v>225</v>
      </c>
      <c r="D5238" s="183" t="s">
        <v>36</v>
      </c>
      <c r="E5238" s="181" t="s">
        <v>35</v>
      </c>
      <c r="F5238" s="183" t="s">
        <v>35</v>
      </c>
      <c r="G5238" s="181" t="s">
        <v>7388</v>
      </c>
      <c r="H5238" s="184" t="s">
        <v>7090</v>
      </c>
      <c r="I5238" s="185" t="s">
        <v>190</v>
      </c>
      <c r="J5238" s="181" t="s">
        <v>35</v>
      </c>
      <c r="K5238" s="181" t="s">
        <v>225</v>
      </c>
      <c r="L5238" s="186" t="s">
        <v>225</v>
      </c>
      <c r="M5238" s="187" t="s">
        <v>225</v>
      </c>
      <c r="N5238" s="183" t="s">
        <v>36</v>
      </c>
      <c r="O5238" s="181" t="s">
        <v>7388</v>
      </c>
      <c r="P5238" s="184" t="s">
        <v>7090</v>
      </c>
      <c r="Q5238" s="185" t="s">
        <v>190</v>
      </c>
      <c r="R5238" s="181" t="s">
        <v>35</v>
      </c>
      <c r="S5238" s="181" t="s">
        <v>225</v>
      </c>
      <c r="T5238" s="186" t="s">
        <v>225</v>
      </c>
      <c r="U5238" s="187" t="s">
        <v>225</v>
      </c>
      <c r="V5238" s="188" t="str" cm="1">
        <f t="array" ref="V5238">IF(SUM(LEN(A5238:U5238))=0,"",IF(OR(OR(ISBLANK(E5238),SUM(LEN(B5238),LEN(C5238))=0),AND(NOT(D5238="Unknown"),ISBLANK(I5238)),AND(NOT(N5238="Unknown"),ISBLANK(Q5238))),"Missing Information", INDEX(Table15[Entire Service Line Classification], MATCH(SUMIFS(Table15[Unique ID],Table15[System-Owned Portion],D5238,Table15[If Material Anything Other than "Lead" in Column E,Was Material Ever Previously Lead?],F5238,Table15[Customer-Owned Portion],N5238),Table15[Unique ID],0),0)))</f>
        <v>Non-lead</v>
      </c>
      <c r="W5238" s="189"/>
    </row>
    <row r="5239" spans="1:23" s="190" customFormat="1" ht="56.25" x14ac:dyDescent="0.25">
      <c r="A5239" s="180" t="s">
        <v>225</v>
      </c>
      <c r="B5239" s="181" t="s">
        <v>8881</v>
      </c>
      <c r="C5239" s="182" t="s">
        <v>225</v>
      </c>
      <c r="D5239" s="183" t="s">
        <v>36</v>
      </c>
      <c r="E5239" s="181" t="s">
        <v>35</v>
      </c>
      <c r="F5239" s="183" t="s">
        <v>35</v>
      </c>
      <c r="G5239" s="181" t="s">
        <v>7388</v>
      </c>
      <c r="H5239" s="184" t="s">
        <v>7090</v>
      </c>
      <c r="I5239" s="185" t="s">
        <v>190</v>
      </c>
      <c r="J5239" s="181" t="s">
        <v>35</v>
      </c>
      <c r="K5239" s="181" t="s">
        <v>225</v>
      </c>
      <c r="L5239" s="186" t="s">
        <v>225</v>
      </c>
      <c r="M5239" s="187" t="s">
        <v>225</v>
      </c>
      <c r="N5239" s="183" t="s">
        <v>36</v>
      </c>
      <c r="O5239" s="181" t="s">
        <v>7388</v>
      </c>
      <c r="P5239" s="184" t="s">
        <v>7090</v>
      </c>
      <c r="Q5239" s="185" t="s">
        <v>190</v>
      </c>
      <c r="R5239" s="181" t="s">
        <v>35</v>
      </c>
      <c r="S5239" s="181" t="s">
        <v>225</v>
      </c>
      <c r="T5239" s="186" t="s">
        <v>225</v>
      </c>
      <c r="U5239" s="187" t="s">
        <v>225</v>
      </c>
      <c r="V5239" s="188" t="str" cm="1">
        <f t="array" ref="V5239">IF(SUM(LEN(A5239:U5239))=0,"",IF(OR(OR(ISBLANK(E5239),SUM(LEN(B5239),LEN(C5239))=0),AND(NOT(D5239="Unknown"),ISBLANK(I5239)),AND(NOT(N5239="Unknown"),ISBLANK(Q5239))),"Missing Information", INDEX(Table15[Entire Service Line Classification], MATCH(SUMIFS(Table15[Unique ID],Table15[System-Owned Portion],D5239,Table15[If Material Anything Other than "Lead" in Column E,Was Material Ever Previously Lead?],F5239,Table15[Customer-Owned Portion],N5239),Table15[Unique ID],0),0)))</f>
        <v>Non-lead</v>
      </c>
      <c r="W5239" s="189"/>
    </row>
    <row r="5240" spans="1:23" s="190" customFormat="1" ht="56.25" x14ac:dyDescent="0.25">
      <c r="A5240" s="180" t="s">
        <v>225</v>
      </c>
      <c r="B5240" s="181" t="s">
        <v>8882</v>
      </c>
      <c r="C5240" s="182" t="s">
        <v>225</v>
      </c>
      <c r="D5240" s="183" t="s">
        <v>36</v>
      </c>
      <c r="E5240" s="181" t="s">
        <v>35</v>
      </c>
      <c r="F5240" s="183" t="s">
        <v>35</v>
      </c>
      <c r="G5240" s="181" t="s">
        <v>7388</v>
      </c>
      <c r="H5240" s="184" t="s">
        <v>7090</v>
      </c>
      <c r="I5240" s="185" t="s">
        <v>190</v>
      </c>
      <c r="J5240" s="181" t="s">
        <v>35</v>
      </c>
      <c r="K5240" s="181" t="s">
        <v>225</v>
      </c>
      <c r="L5240" s="186" t="s">
        <v>225</v>
      </c>
      <c r="M5240" s="187" t="s">
        <v>225</v>
      </c>
      <c r="N5240" s="183" t="s">
        <v>36</v>
      </c>
      <c r="O5240" s="181" t="s">
        <v>7388</v>
      </c>
      <c r="P5240" s="184" t="s">
        <v>7090</v>
      </c>
      <c r="Q5240" s="185" t="s">
        <v>190</v>
      </c>
      <c r="R5240" s="181" t="s">
        <v>35</v>
      </c>
      <c r="S5240" s="181" t="s">
        <v>225</v>
      </c>
      <c r="T5240" s="186" t="s">
        <v>225</v>
      </c>
      <c r="U5240" s="187" t="s">
        <v>225</v>
      </c>
      <c r="V5240" s="188" t="str" cm="1">
        <f t="array" ref="V5240">IF(SUM(LEN(A5240:U5240))=0,"",IF(OR(OR(ISBLANK(E5240),SUM(LEN(B5240),LEN(C5240))=0),AND(NOT(D5240="Unknown"),ISBLANK(I5240)),AND(NOT(N5240="Unknown"),ISBLANK(Q5240))),"Missing Information", INDEX(Table15[Entire Service Line Classification], MATCH(SUMIFS(Table15[Unique ID],Table15[System-Owned Portion],D5240,Table15[If Material Anything Other than "Lead" in Column E,Was Material Ever Previously Lead?],F5240,Table15[Customer-Owned Portion],N5240),Table15[Unique ID],0),0)))</f>
        <v>Non-lead</v>
      </c>
      <c r="W5240" s="189"/>
    </row>
    <row r="5241" spans="1:23" s="190" customFormat="1" ht="56.25" x14ac:dyDescent="0.25">
      <c r="A5241" s="180" t="s">
        <v>225</v>
      </c>
      <c r="B5241" s="181" t="s">
        <v>8883</v>
      </c>
      <c r="C5241" s="182" t="s">
        <v>225</v>
      </c>
      <c r="D5241" s="183" t="s">
        <v>36</v>
      </c>
      <c r="E5241" s="181" t="s">
        <v>35</v>
      </c>
      <c r="F5241" s="183" t="s">
        <v>35</v>
      </c>
      <c r="G5241" s="181" t="s">
        <v>7388</v>
      </c>
      <c r="H5241" s="184" t="s">
        <v>7090</v>
      </c>
      <c r="I5241" s="185" t="s">
        <v>190</v>
      </c>
      <c r="J5241" s="181" t="s">
        <v>35</v>
      </c>
      <c r="K5241" s="181" t="s">
        <v>225</v>
      </c>
      <c r="L5241" s="186" t="s">
        <v>225</v>
      </c>
      <c r="M5241" s="187" t="s">
        <v>225</v>
      </c>
      <c r="N5241" s="183" t="s">
        <v>36</v>
      </c>
      <c r="O5241" s="181" t="s">
        <v>7388</v>
      </c>
      <c r="P5241" s="184" t="s">
        <v>7090</v>
      </c>
      <c r="Q5241" s="185" t="s">
        <v>190</v>
      </c>
      <c r="R5241" s="181" t="s">
        <v>35</v>
      </c>
      <c r="S5241" s="181" t="s">
        <v>225</v>
      </c>
      <c r="T5241" s="186" t="s">
        <v>225</v>
      </c>
      <c r="U5241" s="187" t="s">
        <v>225</v>
      </c>
      <c r="V5241" s="188" t="str" cm="1">
        <f t="array" ref="V5241">IF(SUM(LEN(A5241:U5241))=0,"",IF(OR(OR(ISBLANK(E5241),SUM(LEN(B5241),LEN(C5241))=0),AND(NOT(D5241="Unknown"),ISBLANK(I5241)),AND(NOT(N5241="Unknown"),ISBLANK(Q5241))),"Missing Information", INDEX(Table15[Entire Service Line Classification], MATCH(SUMIFS(Table15[Unique ID],Table15[System-Owned Portion],D5241,Table15[If Material Anything Other than "Lead" in Column E,Was Material Ever Previously Lead?],F5241,Table15[Customer-Owned Portion],N5241),Table15[Unique ID],0),0)))</f>
        <v>Non-lead</v>
      </c>
      <c r="W5241" s="189"/>
    </row>
    <row r="5242" spans="1:23" s="190" customFormat="1" ht="56.25" x14ac:dyDescent="0.25">
      <c r="A5242" s="180" t="s">
        <v>225</v>
      </c>
      <c r="B5242" s="181" t="s">
        <v>8884</v>
      </c>
      <c r="C5242" s="182" t="s">
        <v>225</v>
      </c>
      <c r="D5242" s="183" t="s">
        <v>36</v>
      </c>
      <c r="E5242" s="181" t="s">
        <v>35</v>
      </c>
      <c r="F5242" s="183" t="s">
        <v>35</v>
      </c>
      <c r="G5242" s="181" t="s">
        <v>7388</v>
      </c>
      <c r="H5242" s="184" t="s">
        <v>7090</v>
      </c>
      <c r="I5242" s="185" t="s">
        <v>190</v>
      </c>
      <c r="J5242" s="181" t="s">
        <v>35</v>
      </c>
      <c r="K5242" s="181" t="s">
        <v>225</v>
      </c>
      <c r="L5242" s="186" t="s">
        <v>225</v>
      </c>
      <c r="M5242" s="187" t="s">
        <v>225</v>
      </c>
      <c r="N5242" s="183" t="s">
        <v>36</v>
      </c>
      <c r="O5242" s="181" t="s">
        <v>7388</v>
      </c>
      <c r="P5242" s="184" t="s">
        <v>7090</v>
      </c>
      <c r="Q5242" s="185" t="s">
        <v>190</v>
      </c>
      <c r="R5242" s="181" t="s">
        <v>35</v>
      </c>
      <c r="S5242" s="181" t="s">
        <v>225</v>
      </c>
      <c r="T5242" s="186" t="s">
        <v>225</v>
      </c>
      <c r="U5242" s="187" t="s">
        <v>225</v>
      </c>
      <c r="V5242" s="188" t="str" cm="1">
        <f t="array" ref="V5242">IF(SUM(LEN(A5242:U5242))=0,"",IF(OR(OR(ISBLANK(E5242),SUM(LEN(B5242),LEN(C5242))=0),AND(NOT(D5242="Unknown"),ISBLANK(I5242)),AND(NOT(N5242="Unknown"),ISBLANK(Q5242))),"Missing Information", INDEX(Table15[Entire Service Line Classification], MATCH(SUMIFS(Table15[Unique ID],Table15[System-Owned Portion],D5242,Table15[If Material Anything Other than "Lead" in Column E,Was Material Ever Previously Lead?],F5242,Table15[Customer-Owned Portion],N5242),Table15[Unique ID],0),0)))</f>
        <v>Non-lead</v>
      </c>
      <c r="W5242" s="189"/>
    </row>
    <row r="5243" spans="1:23" s="190" customFormat="1" ht="56.25" x14ac:dyDescent="0.25">
      <c r="A5243" s="180" t="s">
        <v>225</v>
      </c>
      <c r="B5243" s="181" t="s">
        <v>8885</v>
      </c>
      <c r="C5243" s="182" t="s">
        <v>225</v>
      </c>
      <c r="D5243" s="183" t="s">
        <v>36</v>
      </c>
      <c r="E5243" s="181" t="s">
        <v>35</v>
      </c>
      <c r="F5243" s="183" t="s">
        <v>35</v>
      </c>
      <c r="G5243" s="181" t="s">
        <v>7388</v>
      </c>
      <c r="H5243" s="184" t="s">
        <v>7090</v>
      </c>
      <c r="I5243" s="185" t="s">
        <v>190</v>
      </c>
      <c r="J5243" s="181" t="s">
        <v>35</v>
      </c>
      <c r="K5243" s="181" t="s">
        <v>225</v>
      </c>
      <c r="L5243" s="186" t="s">
        <v>225</v>
      </c>
      <c r="M5243" s="187" t="s">
        <v>225</v>
      </c>
      <c r="N5243" s="183" t="s">
        <v>36</v>
      </c>
      <c r="O5243" s="181" t="s">
        <v>7388</v>
      </c>
      <c r="P5243" s="184" t="s">
        <v>7090</v>
      </c>
      <c r="Q5243" s="185" t="s">
        <v>190</v>
      </c>
      <c r="R5243" s="181" t="s">
        <v>35</v>
      </c>
      <c r="S5243" s="181" t="s">
        <v>225</v>
      </c>
      <c r="T5243" s="186" t="s">
        <v>225</v>
      </c>
      <c r="U5243" s="187" t="s">
        <v>225</v>
      </c>
      <c r="V5243" s="188" t="str" cm="1">
        <f t="array" ref="V5243">IF(SUM(LEN(A5243:U5243))=0,"",IF(OR(OR(ISBLANK(E5243),SUM(LEN(B5243),LEN(C5243))=0),AND(NOT(D5243="Unknown"),ISBLANK(I5243)),AND(NOT(N5243="Unknown"),ISBLANK(Q5243))),"Missing Information", INDEX(Table15[Entire Service Line Classification], MATCH(SUMIFS(Table15[Unique ID],Table15[System-Owned Portion],D5243,Table15[If Material Anything Other than "Lead" in Column E,Was Material Ever Previously Lead?],F5243,Table15[Customer-Owned Portion],N5243),Table15[Unique ID],0),0)))</f>
        <v>Non-lead</v>
      </c>
      <c r="W5243" s="189"/>
    </row>
    <row r="5244" spans="1:23" s="190" customFormat="1" ht="56.25" x14ac:dyDescent="0.25">
      <c r="A5244" s="180" t="s">
        <v>225</v>
      </c>
      <c r="B5244" s="181" t="s">
        <v>8886</v>
      </c>
      <c r="C5244" s="182" t="s">
        <v>225</v>
      </c>
      <c r="D5244" s="183" t="s">
        <v>36</v>
      </c>
      <c r="E5244" s="181" t="s">
        <v>35</v>
      </c>
      <c r="F5244" s="183" t="s">
        <v>35</v>
      </c>
      <c r="G5244" s="181" t="s">
        <v>7388</v>
      </c>
      <c r="H5244" s="184" t="s">
        <v>7090</v>
      </c>
      <c r="I5244" s="185" t="s">
        <v>190</v>
      </c>
      <c r="J5244" s="181" t="s">
        <v>35</v>
      </c>
      <c r="K5244" s="181" t="s">
        <v>225</v>
      </c>
      <c r="L5244" s="186" t="s">
        <v>225</v>
      </c>
      <c r="M5244" s="187" t="s">
        <v>225</v>
      </c>
      <c r="N5244" s="183" t="s">
        <v>36</v>
      </c>
      <c r="O5244" s="181" t="s">
        <v>7388</v>
      </c>
      <c r="P5244" s="184" t="s">
        <v>7090</v>
      </c>
      <c r="Q5244" s="185" t="s">
        <v>190</v>
      </c>
      <c r="R5244" s="181" t="s">
        <v>35</v>
      </c>
      <c r="S5244" s="181" t="s">
        <v>225</v>
      </c>
      <c r="T5244" s="186" t="s">
        <v>225</v>
      </c>
      <c r="U5244" s="187" t="s">
        <v>225</v>
      </c>
      <c r="V5244" s="188" t="str" cm="1">
        <f t="array" ref="V5244">IF(SUM(LEN(A5244:U5244))=0,"",IF(OR(OR(ISBLANK(E5244),SUM(LEN(B5244),LEN(C5244))=0),AND(NOT(D5244="Unknown"),ISBLANK(I5244)),AND(NOT(N5244="Unknown"),ISBLANK(Q5244))),"Missing Information", INDEX(Table15[Entire Service Line Classification], MATCH(SUMIFS(Table15[Unique ID],Table15[System-Owned Portion],D5244,Table15[If Material Anything Other than "Lead" in Column E,Was Material Ever Previously Lead?],F5244,Table15[Customer-Owned Portion],N5244),Table15[Unique ID],0),0)))</f>
        <v>Non-lead</v>
      </c>
      <c r="W5244" s="189"/>
    </row>
    <row r="5245" spans="1:23" s="190" customFormat="1" ht="56.25" x14ac:dyDescent="0.25">
      <c r="A5245" s="180" t="s">
        <v>225</v>
      </c>
      <c r="B5245" s="181" t="s">
        <v>8887</v>
      </c>
      <c r="C5245" s="182" t="s">
        <v>225</v>
      </c>
      <c r="D5245" s="183" t="s">
        <v>36</v>
      </c>
      <c r="E5245" s="181" t="s">
        <v>35</v>
      </c>
      <c r="F5245" s="183" t="s">
        <v>35</v>
      </c>
      <c r="G5245" s="181" t="s">
        <v>7388</v>
      </c>
      <c r="H5245" s="184" t="s">
        <v>7090</v>
      </c>
      <c r="I5245" s="185" t="s">
        <v>190</v>
      </c>
      <c r="J5245" s="181" t="s">
        <v>35</v>
      </c>
      <c r="K5245" s="181" t="s">
        <v>225</v>
      </c>
      <c r="L5245" s="186" t="s">
        <v>225</v>
      </c>
      <c r="M5245" s="187" t="s">
        <v>225</v>
      </c>
      <c r="N5245" s="183" t="s">
        <v>36</v>
      </c>
      <c r="O5245" s="181" t="s">
        <v>7388</v>
      </c>
      <c r="P5245" s="184" t="s">
        <v>7090</v>
      </c>
      <c r="Q5245" s="185" t="s">
        <v>190</v>
      </c>
      <c r="R5245" s="181" t="s">
        <v>35</v>
      </c>
      <c r="S5245" s="181" t="s">
        <v>225</v>
      </c>
      <c r="T5245" s="186" t="s">
        <v>225</v>
      </c>
      <c r="U5245" s="187" t="s">
        <v>225</v>
      </c>
      <c r="V5245" s="188" t="str" cm="1">
        <f t="array" ref="V5245">IF(SUM(LEN(A5245:U5245))=0,"",IF(OR(OR(ISBLANK(E5245),SUM(LEN(B5245),LEN(C5245))=0),AND(NOT(D5245="Unknown"),ISBLANK(I5245)),AND(NOT(N5245="Unknown"),ISBLANK(Q5245))),"Missing Information", INDEX(Table15[Entire Service Line Classification], MATCH(SUMIFS(Table15[Unique ID],Table15[System-Owned Portion],D5245,Table15[If Material Anything Other than "Lead" in Column E,Was Material Ever Previously Lead?],F5245,Table15[Customer-Owned Portion],N5245),Table15[Unique ID],0),0)))</f>
        <v>Non-lead</v>
      </c>
      <c r="W5245" s="189"/>
    </row>
    <row r="5246" spans="1:23" s="190" customFormat="1" ht="56.25" x14ac:dyDescent="0.25">
      <c r="A5246" s="180" t="s">
        <v>225</v>
      </c>
      <c r="B5246" s="181" t="s">
        <v>8888</v>
      </c>
      <c r="C5246" s="182" t="s">
        <v>225</v>
      </c>
      <c r="D5246" s="183" t="s">
        <v>36</v>
      </c>
      <c r="E5246" s="181" t="s">
        <v>35</v>
      </c>
      <c r="F5246" s="183" t="s">
        <v>35</v>
      </c>
      <c r="G5246" s="181" t="s">
        <v>7391</v>
      </c>
      <c r="H5246" s="184" t="s">
        <v>7090</v>
      </c>
      <c r="I5246" s="185" t="s">
        <v>190</v>
      </c>
      <c r="J5246" s="181" t="s">
        <v>35</v>
      </c>
      <c r="K5246" s="181" t="s">
        <v>225</v>
      </c>
      <c r="L5246" s="186" t="s">
        <v>225</v>
      </c>
      <c r="M5246" s="187" t="s">
        <v>225</v>
      </c>
      <c r="N5246" s="183" t="s">
        <v>36</v>
      </c>
      <c r="O5246" s="181" t="s">
        <v>7391</v>
      </c>
      <c r="P5246" s="184" t="s">
        <v>7090</v>
      </c>
      <c r="Q5246" s="185" t="s">
        <v>190</v>
      </c>
      <c r="R5246" s="181" t="s">
        <v>35</v>
      </c>
      <c r="S5246" s="181" t="s">
        <v>225</v>
      </c>
      <c r="T5246" s="186" t="s">
        <v>225</v>
      </c>
      <c r="U5246" s="187" t="s">
        <v>225</v>
      </c>
      <c r="V5246" s="188" t="str" cm="1">
        <f t="array" ref="V5246">IF(SUM(LEN(A5246:U5246))=0,"",IF(OR(OR(ISBLANK(E5246),SUM(LEN(B5246),LEN(C5246))=0),AND(NOT(D5246="Unknown"),ISBLANK(I5246)),AND(NOT(N5246="Unknown"),ISBLANK(Q5246))),"Missing Information", INDEX(Table15[Entire Service Line Classification], MATCH(SUMIFS(Table15[Unique ID],Table15[System-Owned Portion],D5246,Table15[If Material Anything Other than "Lead" in Column E,Was Material Ever Previously Lead?],F5246,Table15[Customer-Owned Portion],N5246),Table15[Unique ID],0),0)))</f>
        <v>Non-lead</v>
      </c>
      <c r="W5246" s="189"/>
    </row>
    <row r="5247" spans="1:23" s="190" customFormat="1" ht="56.25" x14ac:dyDescent="0.25">
      <c r="A5247" s="180" t="s">
        <v>225</v>
      </c>
      <c r="B5247" s="181" t="s">
        <v>8889</v>
      </c>
      <c r="C5247" s="182" t="s">
        <v>225</v>
      </c>
      <c r="D5247" s="183" t="s">
        <v>36</v>
      </c>
      <c r="E5247" s="181" t="s">
        <v>35</v>
      </c>
      <c r="F5247" s="183" t="s">
        <v>35</v>
      </c>
      <c r="G5247" s="181" t="s">
        <v>7391</v>
      </c>
      <c r="H5247" s="184" t="s">
        <v>7090</v>
      </c>
      <c r="I5247" s="185" t="s">
        <v>190</v>
      </c>
      <c r="J5247" s="181" t="s">
        <v>35</v>
      </c>
      <c r="K5247" s="181" t="s">
        <v>225</v>
      </c>
      <c r="L5247" s="186" t="s">
        <v>225</v>
      </c>
      <c r="M5247" s="187" t="s">
        <v>225</v>
      </c>
      <c r="N5247" s="183" t="s">
        <v>36</v>
      </c>
      <c r="O5247" s="181" t="s">
        <v>7391</v>
      </c>
      <c r="P5247" s="184" t="s">
        <v>7090</v>
      </c>
      <c r="Q5247" s="185" t="s">
        <v>190</v>
      </c>
      <c r="R5247" s="181" t="s">
        <v>35</v>
      </c>
      <c r="S5247" s="181" t="s">
        <v>225</v>
      </c>
      <c r="T5247" s="186" t="s">
        <v>225</v>
      </c>
      <c r="U5247" s="187" t="s">
        <v>225</v>
      </c>
      <c r="V5247" s="188" t="str" cm="1">
        <f t="array" ref="V5247">IF(SUM(LEN(A5247:U5247))=0,"",IF(OR(OR(ISBLANK(E5247),SUM(LEN(B5247),LEN(C5247))=0),AND(NOT(D5247="Unknown"),ISBLANK(I5247)),AND(NOT(N5247="Unknown"),ISBLANK(Q5247))),"Missing Information", INDEX(Table15[Entire Service Line Classification], MATCH(SUMIFS(Table15[Unique ID],Table15[System-Owned Portion],D5247,Table15[If Material Anything Other than "Lead" in Column E,Was Material Ever Previously Lead?],F5247,Table15[Customer-Owned Portion],N5247),Table15[Unique ID],0),0)))</f>
        <v>Non-lead</v>
      </c>
      <c r="W5247" s="189"/>
    </row>
    <row r="5248" spans="1:23" s="190" customFormat="1" ht="56.25" x14ac:dyDescent="0.25">
      <c r="A5248" s="180" t="s">
        <v>225</v>
      </c>
      <c r="B5248" s="181" t="s">
        <v>8890</v>
      </c>
      <c r="C5248" s="182" t="s">
        <v>225</v>
      </c>
      <c r="D5248" s="183" t="s">
        <v>36</v>
      </c>
      <c r="E5248" s="181" t="s">
        <v>35</v>
      </c>
      <c r="F5248" s="183" t="s">
        <v>35</v>
      </c>
      <c r="G5248" s="181" t="s">
        <v>7391</v>
      </c>
      <c r="H5248" s="184" t="s">
        <v>7090</v>
      </c>
      <c r="I5248" s="185" t="s">
        <v>190</v>
      </c>
      <c r="J5248" s="181" t="s">
        <v>35</v>
      </c>
      <c r="K5248" s="181" t="s">
        <v>225</v>
      </c>
      <c r="L5248" s="186" t="s">
        <v>225</v>
      </c>
      <c r="M5248" s="187" t="s">
        <v>225</v>
      </c>
      <c r="N5248" s="183" t="s">
        <v>36</v>
      </c>
      <c r="O5248" s="181" t="s">
        <v>7391</v>
      </c>
      <c r="P5248" s="184" t="s">
        <v>7090</v>
      </c>
      <c r="Q5248" s="185" t="s">
        <v>190</v>
      </c>
      <c r="R5248" s="181" t="s">
        <v>35</v>
      </c>
      <c r="S5248" s="181" t="s">
        <v>225</v>
      </c>
      <c r="T5248" s="186" t="s">
        <v>225</v>
      </c>
      <c r="U5248" s="187" t="s">
        <v>225</v>
      </c>
      <c r="V5248" s="188" t="str" cm="1">
        <f t="array" ref="V5248">IF(SUM(LEN(A5248:U5248))=0,"",IF(OR(OR(ISBLANK(E5248),SUM(LEN(B5248),LEN(C5248))=0),AND(NOT(D5248="Unknown"),ISBLANK(I5248)),AND(NOT(N5248="Unknown"),ISBLANK(Q5248))),"Missing Information", INDEX(Table15[Entire Service Line Classification], MATCH(SUMIFS(Table15[Unique ID],Table15[System-Owned Portion],D5248,Table15[If Material Anything Other than "Lead" in Column E,Was Material Ever Previously Lead?],F5248,Table15[Customer-Owned Portion],N5248),Table15[Unique ID],0),0)))</f>
        <v>Non-lead</v>
      </c>
      <c r="W5248" s="189"/>
    </row>
    <row r="5249" spans="1:23" s="190" customFormat="1" ht="56.25" x14ac:dyDescent="0.25">
      <c r="A5249" s="180" t="s">
        <v>225</v>
      </c>
      <c r="B5249" s="181" t="s">
        <v>8891</v>
      </c>
      <c r="C5249" s="182" t="s">
        <v>225</v>
      </c>
      <c r="D5249" s="183" t="s">
        <v>36</v>
      </c>
      <c r="E5249" s="181" t="s">
        <v>35</v>
      </c>
      <c r="F5249" s="183" t="s">
        <v>35</v>
      </c>
      <c r="G5249" s="181" t="s">
        <v>7391</v>
      </c>
      <c r="H5249" s="184" t="s">
        <v>7090</v>
      </c>
      <c r="I5249" s="185" t="s">
        <v>190</v>
      </c>
      <c r="J5249" s="181" t="s">
        <v>35</v>
      </c>
      <c r="K5249" s="181" t="s">
        <v>225</v>
      </c>
      <c r="L5249" s="186" t="s">
        <v>225</v>
      </c>
      <c r="M5249" s="187" t="s">
        <v>225</v>
      </c>
      <c r="N5249" s="183" t="s">
        <v>36</v>
      </c>
      <c r="O5249" s="181" t="s">
        <v>7391</v>
      </c>
      <c r="P5249" s="184" t="s">
        <v>7090</v>
      </c>
      <c r="Q5249" s="185" t="s">
        <v>190</v>
      </c>
      <c r="R5249" s="181" t="s">
        <v>35</v>
      </c>
      <c r="S5249" s="181" t="s">
        <v>225</v>
      </c>
      <c r="T5249" s="186" t="s">
        <v>225</v>
      </c>
      <c r="U5249" s="187" t="s">
        <v>225</v>
      </c>
      <c r="V5249" s="188" t="str" cm="1">
        <f t="array" ref="V5249">IF(SUM(LEN(A5249:U5249))=0,"",IF(OR(OR(ISBLANK(E5249),SUM(LEN(B5249),LEN(C5249))=0),AND(NOT(D5249="Unknown"),ISBLANK(I5249)),AND(NOT(N5249="Unknown"),ISBLANK(Q5249))),"Missing Information", INDEX(Table15[Entire Service Line Classification], MATCH(SUMIFS(Table15[Unique ID],Table15[System-Owned Portion],D5249,Table15[If Material Anything Other than "Lead" in Column E,Was Material Ever Previously Lead?],F5249,Table15[Customer-Owned Portion],N5249),Table15[Unique ID],0),0)))</f>
        <v>Non-lead</v>
      </c>
      <c r="W5249" s="189"/>
    </row>
    <row r="5250" spans="1:23" s="190" customFormat="1" ht="56.25" x14ac:dyDescent="0.25">
      <c r="A5250" s="180" t="s">
        <v>225</v>
      </c>
      <c r="B5250" s="181" t="s">
        <v>8892</v>
      </c>
      <c r="C5250" s="182" t="s">
        <v>225</v>
      </c>
      <c r="D5250" s="183" t="s">
        <v>36</v>
      </c>
      <c r="E5250" s="181" t="s">
        <v>35</v>
      </c>
      <c r="F5250" s="183" t="s">
        <v>35</v>
      </c>
      <c r="G5250" s="181" t="s">
        <v>7391</v>
      </c>
      <c r="H5250" s="184" t="s">
        <v>7090</v>
      </c>
      <c r="I5250" s="185" t="s">
        <v>190</v>
      </c>
      <c r="J5250" s="181" t="s">
        <v>35</v>
      </c>
      <c r="K5250" s="181" t="s">
        <v>225</v>
      </c>
      <c r="L5250" s="186" t="s">
        <v>225</v>
      </c>
      <c r="M5250" s="187" t="s">
        <v>225</v>
      </c>
      <c r="N5250" s="183" t="s">
        <v>36</v>
      </c>
      <c r="O5250" s="181" t="s">
        <v>7391</v>
      </c>
      <c r="P5250" s="184" t="s">
        <v>7090</v>
      </c>
      <c r="Q5250" s="185" t="s">
        <v>190</v>
      </c>
      <c r="R5250" s="181" t="s">
        <v>35</v>
      </c>
      <c r="S5250" s="181" t="s">
        <v>225</v>
      </c>
      <c r="T5250" s="186" t="s">
        <v>225</v>
      </c>
      <c r="U5250" s="187" t="s">
        <v>225</v>
      </c>
      <c r="V5250" s="188" t="str" cm="1">
        <f t="array" ref="V5250">IF(SUM(LEN(A5250:U5250))=0,"",IF(OR(OR(ISBLANK(E5250),SUM(LEN(B5250),LEN(C5250))=0),AND(NOT(D5250="Unknown"),ISBLANK(I5250)),AND(NOT(N5250="Unknown"),ISBLANK(Q5250))),"Missing Information", INDEX(Table15[Entire Service Line Classification], MATCH(SUMIFS(Table15[Unique ID],Table15[System-Owned Portion],D5250,Table15[If Material Anything Other than "Lead" in Column E,Was Material Ever Previously Lead?],F5250,Table15[Customer-Owned Portion],N5250),Table15[Unique ID],0),0)))</f>
        <v>Non-lead</v>
      </c>
      <c r="W5250" s="189"/>
    </row>
    <row r="5251" spans="1:23" s="190" customFormat="1" ht="56.25" x14ac:dyDescent="0.25">
      <c r="A5251" s="180" t="s">
        <v>225</v>
      </c>
      <c r="B5251" s="181" t="s">
        <v>8893</v>
      </c>
      <c r="C5251" s="182" t="s">
        <v>225</v>
      </c>
      <c r="D5251" s="183" t="s">
        <v>36</v>
      </c>
      <c r="E5251" s="181" t="s">
        <v>35</v>
      </c>
      <c r="F5251" s="183" t="s">
        <v>35</v>
      </c>
      <c r="G5251" s="181" t="s">
        <v>7391</v>
      </c>
      <c r="H5251" s="184" t="s">
        <v>7090</v>
      </c>
      <c r="I5251" s="185" t="s">
        <v>190</v>
      </c>
      <c r="J5251" s="181" t="s">
        <v>35</v>
      </c>
      <c r="K5251" s="181" t="s">
        <v>225</v>
      </c>
      <c r="L5251" s="186" t="s">
        <v>225</v>
      </c>
      <c r="M5251" s="187" t="s">
        <v>225</v>
      </c>
      <c r="N5251" s="183" t="s">
        <v>36</v>
      </c>
      <c r="O5251" s="181" t="s">
        <v>7391</v>
      </c>
      <c r="P5251" s="184" t="s">
        <v>7090</v>
      </c>
      <c r="Q5251" s="185" t="s">
        <v>190</v>
      </c>
      <c r="R5251" s="181" t="s">
        <v>35</v>
      </c>
      <c r="S5251" s="181" t="s">
        <v>225</v>
      </c>
      <c r="T5251" s="186" t="s">
        <v>225</v>
      </c>
      <c r="U5251" s="187" t="s">
        <v>225</v>
      </c>
      <c r="V5251" s="188" t="str" cm="1">
        <f t="array" ref="V5251">IF(SUM(LEN(A5251:U5251))=0,"",IF(OR(OR(ISBLANK(E5251),SUM(LEN(B5251),LEN(C5251))=0),AND(NOT(D5251="Unknown"),ISBLANK(I5251)),AND(NOT(N5251="Unknown"),ISBLANK(Q5251))),"Missing Information", INDEX(Table15[Entire Service Line Classification], MATCH(SUMIFS(Table15[Unique ID],Table15[System-Owned Portion],D5251,Table15[If Material Anything Other than "Lead" in Column E,Was Material Ever Previously Lead?],F5251,Table15[Customer-Owned Portion],N5251),Table15[Unique ID],0),0)))</f>
        <v>Non-lead</v>
      </c>
      <c r="W5251" s="189"/>
    </row>
    <row r="5252" spans="1:23" s="190" customFormat="1" ht="56.25" x14ac:dyDescent="0.25">
      <c r="A5252" s="180" t="s">
        <v>225</v>
      </c>
      <c r="B5252" s="181" t="s">
        <v>8894</v>
      </c>
      <c r="C5252" s="182" t="s">
        <v>225</v>
      </c>
      <c r="D5252" s="183" t="s">
        <v>36</v>
      </c>
      <c r="E5252" s="181" t="s">
        <v>35</v>
      </c>
      <c r="F5252" s="183" t="s">
        <v>35</v>
      </c>
      <c r="G5252" s="181" t="s">
        <v>7391</v>
      </c>
      <c r="H5252" s="184" t="s">
        <v>7090</v>
      </c>
      <c r="I5252" s="185" t="s">
        <v>190</v>
      </c>
      <c r="J5252" s="181" t="s">
        <v>35</v>
      </c>
      <c r="K5252" s="181" t="s">
        <v>225</v>
      </c>
      <c r="L5252" s="186" t="s">
        <v>225</v>
      </c>
      <c r="M5252" s="187" t="s">
        <v>225</v>
      </c>
      <c r="N5252" s="183" t="s">
        <v>36</v>
      </c>
      <c r="O5252" s="181" t="s">
        <v>7391</v>
      </c>
      <c r="P5252" s="184" t="s">
        <v>7090</v>
      </c>
      <c r="Q5252" s="185" t="s">
        <v>190</v>
      </c>
      <c r="R5252" s="181" t="s">
        <v>35</v>
      </c>
      <c r="S5252" s="181" t="s">
        <v>225</v>
      </c>
      <c r="T5252" s="186" t="s">
        <v>225</v>
      </c>
      <c r="U5252" s="187" t="s">
        <v>225</v>
      </c>
      <c r="V5252" s="188" t="str" cm="1">
        <f t="array" ref="V5252">IF(SUM(LEN(A5252:U5252))=0,"",IF(OR(OR(ISBLANK(E5252),SUM(LEN(B5252),LEN(C5252))=0),AND(NOT(D5252="Unknown"),ISBLANK(I5252)),AND(NOT(N5252="Unknown"),ISBLANK(Q5252))),"Missing Information", INDEX(Table15[Entire Service Line Classification], MATCH(SUMIFS(Table15[Unique ID],Table15[System-Owned Portion],D5252,Table15[If Material Anything Other than "Lead" in Column E,Was Material Ever Previously Lead?],F5252,Table15[Customer-Owned Portion],N5252),Table15[Unique ID],0),0)))</f>
        <v>Non-lead</v>
      </c>
      <c r="W5252" s="189"/>
    </row>
    <row r="5253" spans="1:23" s="190" customFormat="1" ht="56.25" x14ac:dyDescent="0.25">
      <c r="A5253" s="180" t="s">
        <v>225</v>
      </c>
      <c r="B5253" s="181" t="s">
        <v>8895</v>
      </c>
      <c r="C5253" s="182" t="s">
        <v>225</v>
      </c>
      <c r="D5253" s="183" t="s">
        <v>36</v>
      </c>
      <c r="E5253" s="181" t="s">
        <v>35</v>
      </c>
      <c r="F5253" s="183" t="s">
        <v>35</v>
      </c>
      <c r="G5253" s="181" t="s">
        <v>7391</v>
      </c>
      <c r="H5253" s="184" t="s">
        <v>7090</v>
      </c>
      <c r="I5253" s="185" t="s">
        <v>190</v>
      </c>
      <c r="J5253" s="181" t="s">
        <v>35</v>
      </c>
      <c r="K5253" s="181" t="s">
        <v>225</v>
      </c>
      <c r="L5253" s="186" t="s">
        <v>225</v>
      </c>
      <c r="M5253" s="187" t="s">
        <v>225</v>
      </c>
      <c r="N5253" s="183" t="s">
        <v>36</v>
      </c>
      <c r="O5253" s="181" t="s">
        <v>7391</v>
      </c>
      <c r="P5253" s="184" t="s">
        <v>7090</v>
      </c>
      <c r="Q5253" s="185" t="s">
        <v>190</v>
      </c>
      <c r="R5253" s="181" t="s">
        <v>35</v>
      </c>
      <c r="S5253" s="181" t="s">
        <v>225</v>
      </c>
      <c r="T5253" s="186" t="s">
        <v>225</v>
      </c>
      <c r="U5253" s="187" t="s">
        <v>225</v>
      </c>
      <c r="V5253" s="188" t="str" cm="1">
        <f t="array" ref="V5253">IF(SUM(LEN(A5253:U5253))=0,"",IF(OR(OR(ISBLANK(E5253),SUM(LEN(B5253),LEN(C5253))=0),AND(NOT(D5253="Unknown"),ISBLANK(I5253)),AND(NOT(N5253="Unknown"),ISBLANK(Q5253))),"Missing Information", INDEX(Table15[Entire Service Line Classification], MATCH(SUMIFS(Table15[Unique ID],Table15[System-Owned Portion],D5253,Table15[If Material Anything Other than "Lead" in Column E,Was Material Ever Previously Lead?],F5253,Table15[Customer-Owned Portion],N5253),Table15[Unique ID],0),0)))</f>
        <v>Non-lead</v>
      </c>
      <c r="W5253" s="189"/>
    </row>
    <row r="5254" spans="1:23" s="190" customFormat="1" ht="56.25" x14ac:dyDescent="0.25">
      <c r="A5254" s="180" t="s">
        <v>225</v>
      </c>
      <c r="B5254" s="181" t="s">
        <v>8896</v>
      </c>
      <c r="C5254" s="182" t="s">
        <v>225</v>
      </c>
      <c r="D5254" s="183" t="s">
        <v>36</v>
      </c>
      <c r="E5254" s="181" t="s">
        <v>35</v>
      </c>
      <c r="F5254" s="183" t="s">
        <v>35</v>
      </c>
      <c r="G5254" s="181" t="s">
        <v>7391</v>
      </c>
      <c r="H5254" s="184" t="s">
        <v>7090</v>
      </c>
      <c r="I5254" s="185" t="s">
        <v>190</v>
      </c>
      <c r="J5254" s="181" t="s">
        <v>35</v>
      </c>
      <c r="K5254" s="181" t="s">
        <v>225</v>
      </c>
      <c r="L5254" s="186" t="s">
        <v>225</v>
      </c>
      <c r="M5254" s="187" t="s">
        <v>225</v>
      </c>
      <c r="N5254" s="183" t="s">
        <v>36</v>
      </c>
      <c r="O5254" s="181" t="s">
        <v>7391</v>
      </c>
      <c r="P5254" s="184" t="s">
        <v>7090</v>
      </c>
      <c r="Q5254" s="185" t="s">
        <v>190</v>
      </c>
      <c r="R5254" s="181" t="s">
        <v>35</v>
      </c>
      <c r="S5254" s="181" t="s">
        <v>225</v>
      </c>
      <c r="T5254" s="186" t="s">
        <v>225</v>
      </c>
      <c r="U5254" s="187" t="s">
        <v>225</v>
      </c>
      <c r="V5254" s="188" t="str" cm="1">
        <f t="array" ref="V5254">IF(SUM(LEN(A5254:U5254))=0,"",IF(OR(OR(ISBLANK(E5254),SUM(LEN(B5254),LEN(C5254))=0),AND(NOT(D5254="Unknown"),ISBLANK(I5254)),AND(NOT(N5254="Unknown"),ISBLANK(Q5254))),"Missing Information", INDEX(Table15[Entire Service Line Classification], MATCH(SUMIFS(Table15[Unique ID],Table15[System-Owned Portion],D5254,Table15[If Material Anything Other than "Lead" in Column E,Was Material Ever Previously Lead?],F5254,Table15[Customer-Owned Portion],N5254),Table15[Unique ID],0),0)))</f>
        <v>Non-lead</v>
      </c>
      <c r="W5254" s="189"/>
    </row>
    <row r="5255" spans="1:23" s="190" customFormat="1" ht="56.25" x14ac:dyDescent="0.25">
      <c r="A5255" s="180" t="s">
        <v>225</v>
      </c>
      <c r="B5255" s="181" t="s">
        <v>8897</v>
      </c>
      <c r="C5255" s="182" t="s">
        <v>225</v>
      </c>
      <c r="D5255" s="183" t="s">
        <v>36</v>
      </c>
      <c r="E5255" s="181" t="s">
        <v>35</v>
      </c>
      <c r="F5255" s="183" t="s">
        <v>35</v>
      </c>
      <c r="G5255" s="181" t="s">
        <v>7437</v>
      </c>
      <c r="H5255" s="184" t="s">
        <v>7090</v>
      </c>
      <c r="I5255" s="185" t="s">
        <v>190</v>
      </c>
      <c r="J5255" s="181" t="s">
        <v>35</v>
      </c>
      <c r="K5255" s="181" t="s">
        <v>225</v>
      </c>
      <c r="L5255" s="186" t="s">
        <v>225</v>
      </c>
      <c r="M5255" s="187" t="s">
        <v>225</v>
      </c>
      <c r="N5255" s="183" t="s">
        <v>36</v>
      </c>
      <c r="O5255" s="181" t="s">
        <v>7437</v>
      </c>
      <c r="P5255" s="184" t="s">
        <v>7090</v>
      </c>
      <c r="Q5255" s="185" t="s">
        <v>190</v>
      </c>
      <c r="R5255" s="181" t="s">
        <v>35</v>
      </c>
      <c r="S5255" s="181" t="s">
        <v>225</v>
      </c>
      <c r="T5255" s="186" t="s">
        <v>225</v>
      </c>
      <c r="U5255" s="187" t="s">
        <v>225</v>
      </c>
      <c r="V5255" s="188" t="str" cm="1">
        <f t="array" ref="V5255">IF(SUM(LEN(A5255:U5255))=0,"",IF(OR(OR(ISBLANK(E5255),SUM(LEN(B5255),LEN(C5255))=0),AND(NOT(D5255="Unknown"),ISBLANK(I5255)),AND(NOT(N5255="Unknown"),ISBLANK(Q5255))),"Missing Information", INDEX(Table15[Entire Service Line Classification], MATCH(SUMIFS(Table15[Unique ID],Table15[System-Owned Portion],D5255,Table15[If Material Anything Other than "Lead" in Column E,Was Material Ever Previously Lead?],F5255,Table15[Customer-Owned Portion],N5255),Table15[Unique ID],0),0)))</f>
        <v>Non-lead</v>
      </c>
      <c r="W5255" s="189"/>
    </row>
    <row r="5256" spans="1:23" s="190" customFormat="1" ht="56.25" x14ac:dyDescent="0.25">
      <c r="A5256" s="180" t="s">
        <v>225</v>
      </c>
      <c r="B5256" s="181" t="s">
        <v>8898</v>
      </c>
      <c r="C5256" s="182" t="s">
        <v>225</v>
      </c>
      <c r="D5256" s="183" t="s">
        <v>36</v>
      </c>
      <c r="E5256" s="181" t="s">
        <v>35</v>
      </c>
      <c r="F5256" s="183" t="s">
        <v>35</v>
      </c>
      <c r="G5256" s="181" t="s">
        <v>7437</v>
      </c>
      <c r="H5256" s="184" t="s">
        <v>7090</v>
      </c>
      <c r="I5256" s="185" t="s">
        <v>190</v>
      </c>
      <c r="J5256" s="181" t="s">
        <v>35</v>
      </c>
      <c r="K5256" s="181" t="s">
        <v>225</v>
      </c>
      <c r="L5256" s="186" t="s">
        <v>225</v>
      </c>
      <c r="M5256" s="187" t="s">
        <v>225</v>
      </c>
      <c r="N5256" s="183" t="s">
        <v>36</v>
      </c>
      <c r="O5256" s="181" t="s">
        <v>7437</v>
      </c>
      <c r="P5256" s="184" t="s">
        <v>7090</v>
      </c>
      <c r="Q5256" s="185" t="s">
        <v>190</v>
      </c>
      <c r="R5256" s="181" t="s">
        <v>35</v>
      </c>
      <c r="S5256" s="181" t="s">
        <v>225</v>
      </c>
      <c r="T5256" s="186" t="s">
        <v>225</v>
      </c>
      <c r="U5256" s="187" t="s">
        <v>225</v>
      </c>
      <c r="V5256" s="188" t="str" cm="1">
        <f t="array" ref="V5256">IF(SUM(LEN(A5256:U5256))=0,"",IF(OR(OR(ISBLANK(E5256),SUM(LEN(B5256),LEN(C5256))=0),AND(NOT(D5256="Unknown"),ISBLANK(I5256)),AND(NOT(N5256="Unknown"),ISBLANK(Q5256))),"Missing Information", INDEX(Table15[Entire Service Line Classification], MATCH(SUMIFS(Table15[Unique ID],Table15[System-Owned Portion],D5256,Table15[If Material Anything Other than "Lead" in Column E,Was Material Ever Previously Lead?],F5256,Table15[Customer-Owned Portion],N5256),Table15[Unique ID],0),0)))</f>
        <v>Non-lead</v>
      </c>
      <c r="W5256" s="189"/>
    </row>
    <row r="5257" spans="1:23" s="190" customFormat="1" ht="56.25" x14ac:dyDescent="0.25">
      <c r="A5257" s="180" t="s">
        <v>225</v>
      </c>
      <c r="B5257" s="181" t="s">
        <v>8899</v>
      </c>
      <c r="C5257" s="182" t="s">
        <v>225</v>
      </c>
      <c r="D5257" s="183" t="s">
        <v>36</v>
      </c>
      <c r="E5257" s="181" t="s">
        <v>35</v>
      </c>
      <c r="F5257" s="183" t="s">
        <v>35</v>
      </c>
      <c r="G5257" s="181" t="s">
        <v>7437</v>
      </c>
      <c r="H5257" s="184" t="s">
        <v>7090</v>
      </c>
      <c r="I5257" s="185" t="s">
        <v>190</v>
      </c>
      <c r="J5257" s="181" t="s">
        <v>35</v>
      </c>
      <c r="K5257" s="181" t="s">
        <v>225</v>
      </c>
      <c r="L5257" s="186" t="s">
        <v>225</v>
      </c>
      <c r="M5257" s="187" t="s">
        <v>225</v>
      </c>
      <c r="N5257" s="183" t="s">
        <v>36</v>
      </c>
      <c r="O5257" s="181" t="s">
        <v>7437</v>
      </c>
      <c r="P5257" s="184" t="s">
        <v>7090</v>
      </c>
      <c r="Q5257" s="185" t="s">
        <v>190</v>
      </c>
      <c r="R5257" s="181" t="s">
        <v>35</v>
      </c>
      <c r="S5257" s="181" t="s">
        <v>225</v>
      </c>
      <c r="T5257" s="186" t="s">
        <v>225</v>
      </c>
      <c r="U5257" s="187" t="s">
        <v>225</v>
      </c>
      <c r="V5257" s="188" t="str" cm="1">
        <f t="array" ref="V5257">IF(SUM(LEN(A5257:U5257))=0,"",IF(OR(OR(ISBLANK(E5257),SUM(LEN(B5257),LEN(C5257))=0),AND(NOT(D5257="Unknown"),ISBLANK(I5257)),AND(NOT(N5257="Unknown"),ISBLANK(Q5257))),"Missing Information", INDEX(Table15[Entire Service Line Classification], MATCH(SUMIFS(Table15[Unique ID],Table15[System-Owned Portion],D5257,Table15[If Material Anything Other than "Lead" in Column E,Was Material Ever Previously Lead?],F5257,Table15[Customer-Owned Portion],N5257),Table15[Unique ID],0),0)))</f>
        <v>Non-lead</v>
      </c>
      <c r="W5257" s="189"/>
    </row>
    <row r="5258" spans="1:23" s="190" customFormat="1" ht="56.25" x14ac:dyDescent="0.25">
      <c r="A5258" s="180" t="s">
        <v>225</v>
      </c>
      <c r="B5258" s="181" t="s">
        <v>8900</v>
      </c>
      <c r="C5258" s="182" t="s">
        <v>225</v>
      </c>
      <c r="D5258" s="183" t="s">
        <v>36</v>
      </c>
      <c r="E5258" s="181" t="s">
        <v>35</v>
      </c>
      <c r="F5258" s="183" t="s">
        <v>35</v>
      </c>
      <c r="G5258" s="181" t="s">
        <v>7437</v>
      </c>
      <c r="H5258" s="184" t="s">
        <v>7090</v>
      </c>
      <c r="I5258" s="185" t="s">
        <v>190</v>
      </c>
      <c r="J5258" s="181" t="s">
        <v>35</v>
      </c>
      <c r="K5258" s="181" t="s">
        <v>225</v>
      </c>
      <c r="L5258" s="186" t="s">
        <v>225</v>
      </c>
      <c r="M5258" s="187" t="s">
        <v>225</v>
      </c>
      <c r="N5258" s="183" t="s">
        <v>36</v>
      </c>
      <c r="O5258" s="181" t="s">
        <v>7437</v>
      </c>
      <c r="P5258" s="184" t="s">
        <v>7090</v>
      </c>
      <c r="Q5258" s="185" t="s">
        <v>190</v>
      </c>
      <c r="R5258" s="181" t="s">
        <v>35</v>
      </c>
      <c r="S5258" s="181" t="s">
        <v>225</v>
      </c>
      <c r="T5258" s="186" t="s">
        <v>225</v>
      </c>
      <c r="U5258" s="187" t="s">
        <v>225</v>
      </c>
      <c r="V5258" s="188" t="str" cm="1">
        <f t="array" ref="V5258">IF(SUM(LEN(A5258:U5258))=0,"",IF(OR(OR(ISBLANK(E5258),SUM(LEN(B5258),LEN(C5258))=0),AND(NOT(D5258="Unknown"),ISBLANK(I5258)),AND(NOT(N5258="Unknown"),ISBLANK(Q5258))),"Missing Information", INDEX(Table15[Entire Service Line Classification], MATCH(SUMIFS(Table15[Unique ID],Table15[System-Owned Portion],D5258,Table15[If Material Anything Other than "Lead" in Column E,Was Material Ever Previously Lead?],F5258,Table15[Customer-Owned Portion],N5258),Table15[Unique ID],0),0)))</f>
        <v>Non-lead</v>
      </c>
      <c r="W5258" s="189"/>
    </row>
    <row r="5259" spans="1:23" s="190" customFormat="1" ht="56.25" x14ac:dyDescent="0.25">
      <c r="A5259" s="180" t="s">
        <v>225</v>
      </c>
      <c r="B5259" s="181" t="s">
        <v>8901</v>
      </c>
      <c r="C5259" s="182" t="s">
        <v>225</v>
      </c>
      <c r="D5259" s="183" t="s">
        <v>36</v>
      </c>
      <c r="E5259" s="181" t="s">
        <v>35</v>
      </c>
      <c r="F5259" s="183" t="s">
        <v>35</v>
      </c>
      <c r="G5259" s="181" t="s">
        <v>7437</v>
      </c>
      <c r="H5259" s="184" t="s">
        <v>7090</v>
      </c>
      <c r="I5259" s="185" t="s">
        <v>190</v>
      </c>
      <c r="J5259" s="181" t="s">
        <v>35</v>
      </c>
      <c r="K5259" s="181" t="s">
        <v>225</v>
      </c>
      <c r="L5259" s="186" t="s">
        <v>225</v>
      </c>
      <c r="M5259" s="187" t="s">
        <v>225</v>
      </c>
      <c r="N5259" s="183" t="s">
        <v>36</v>
      </c>
      <c r="O5259" s="181" t="s">
        <v>7437</v>
      </c>
      <c r="P5259" s="184" t="s">
        <v>7090</v>
      </c>
      <c r="Q5259" s="185" t="s">
        <v>190</v>
      </c>
      <c r="R5259" s="181" t="s">
        <v>35</v>
      </c>
      <c r="S5259" s="181" t="s">
        <v>225</v>
      </c>
      <c r="T5259" s="186" t="s">
        <v>225</v>
      </c>
      <c r="U5259" s="187" t="s">
        <v>225</v>
      </c>
      <c r="V5259" s="188" t="str" cm="1">
        <f t="array" ref="V5259">IF(SUM(LEN(A5259:U5259))=0,"",IF(OR(OR(ISBLANK(E5259),SUM(LEN(B5259),LEN(C5259))=0),AND(NOT(D5259="Unknown"),ISBLANK(I5259)),AND(NOT(N5259="Unknown"),ISBLANK(Q5259))),"Missing Information", INDEX(Table15[Entire Service Line Classification], MATCH(SUMIFS(Table15[Unique ID],Table15[System-Owned Portion],D5259,Table15[If Material Anything Other than "Lead" in Column E,Was Material Ever Previously Lead?],F5259,Table15[Customer-Owned Portion],N5259),Table15[Unique ID],0),0)))</f>
        <v>Non-lead</v>
      </c>
      <c r="W5259" s="189"/>
    </row>
    <row r="5260" spans="1:23" s="190" customFormat="1" ht="56.25" x14ac:dyDescent="0.25">
      <c r="A5260" s="180" t="s">
        <v>225</v>
      </c>
      <c r="B5260" s="181" t="s">
        <v>8902</v>
      </c>
      <c r="C5260" s="182" t="s">
        <v>225</v>
      </c>
      <c r="D5260" s="183" t="s">
        <v>36</v>
      </c>
      <c r="E5260" s="181" t="s">
        <v>35</v>
      </c>
      <c r="F5260" s="183" t="s">
        <v>35</v>
      </c>
      <c r="G5260" s="181" t="s">
        <v>7437</v>
      </c>
      <c r="H5260" s="184" t="s">
        <v>7090</v>
      </c>
      <c r="I5260" s="185" t="s">
        <v>190</v>
      </c>
      <c r="J5260" s="181" t="s">
        <v>35</v>
      </c>
      <c r="K5260" s="181" t="s">
        <v>225</v>
      </c>
      <c r="L5260" s="186" t="s">
        <v>225</v>
      </c>
      <c r="M5260" s="187" t="s">
        <v>225</v>
      </c>
      <c r="N5260" s="183" t="s">
        <v>36</v>
      </c>
      <c r="O5260" s="181" t="s">
        <v>7437</v>
      </c>
      <c r="P5260" s="184" t="s">
        <v>7090</v>
      </c>
      <c r="Q5260" s="185" t="s">
        <v>190</v>
      </c>
      <c r="R5260" s="181" t="s">
        <v>35</v>
      </c>
      <c r="S5260" s="181" t="s">
        <v>225</v>
      </c>
      <c r="T5260" s="186" t="s">
        <v>225</v>
      </c>
      <c r="U5260" s="187" t="s">
        <v>225</v>
      </c>
      <c r="V5260" s="188" t="str" cm="1">
        <f t="array" ref="V5260">IF(SUM(LEN(A5260:U5260))=0,"",IF(OR(OR(ISBLANK(E5260),SUM(LEN(B5260),LEN(C5260))=0),AND(NOT(D5260="Unknown"),ISBLANK(I5260)),AND(NOT(N5260="Unknown"),ISBLANK(Q5260))),"Missing Information", INDEX(Table15[Entire Service Line Classification], MATCH(SUMIFS(Table15[Unique ID],Table15[System-Owned Portion],D5260,Table15[If Material Anything Other than "Lead" in Column E,Was Material Ever Previously Lead?],F5260,Table15[Customer-Owned Portion],N5260),Table15[Unique ID],0),0)))</f>
        <v>Non-lead</v>
      </c>
      <c r="W5260" s="189"/>
    </row>
    <row r="5261" spans="1:23" s="190" customFormat="1" ht="56.25" x14ac:dyDescent="0.25">
      <c r="A5261" s="180" t="s">
        <v>225</v>
      </c>
      <c r="B5261" s="181" t="s">
        <v>8903</v>
      </c>
      <c r="C5261" s="182" t="s">
        <v>225</v>
      </c>
      <c r="D5261" s="183" t="s">
        <v>36</v>
      </c>
      <c r="E5261" s="181" t="s">
        <v>35</v>
      </c>
      <c r="F5261" s="183" t="s">
        <v>35</v>
      </c>
      <c r="G5261" s="181" t="s">
        <v>7437</v>
      </c>
      <c r="H5261" s="184" t="s">
        <v>7090</v>
      </c>
      <c r="I5261" s="185" t="s">
        <v>190</v>
      </c>
      <c r="J5261" s="181" t="s">
        <v>35</v>
      </c>
      <c r="K5261" s="181" t="s">
        <v>225</v>
      </c>
      <c r="L5261" s="186" t="s">
        <v>225</v>
      </c>
      <c r="M5261" s="187" t="s">
        <v>225</v>
      </c>
      <c r="N5261" s="183" t="s">
        <v>36</v>
      </c>
      <c r="O5261" s="181" t="s">
        <v>7437</v>
      </c>
      <c r="P5261" s="184" t="s">
        <v>7090</v>
      </c>
      <c r="Q5261" s="185" t="s">
        <v>190</v>
      </c>
      <c r="R5261" s="181" t="s">
        <v>35</v>
      </c>
      <c r="S5261" s="181" t="s">
        <v>225</v>
      </c>
      <c r="T5261" s="186" t="s">
        <v>225</v>
      </c>
      <c r="U5261" s="187" t="s">
        <v>225</v>
      </c>
      <c r="V5261" s="188" t="str" cm="1">
        <f t="array" ref="V5261">IF(SUM(LEN(A5261:U5261))=0,"",IF(OR(OR(ISBLANK(E5261),SUM(LEN(B5261),LEN(C5261))=0),AND(NOT(D5261="Unknown"),ISBLANK(I5261)),AND(NOT(N5261="Unknown"),ISBLANK(Q5261))),"Missing Information", INDEX(Table15[Entire Service Line Classification], MATCH(SUMIFS(Table15[Unique ID],Table15[System-Owned Portion],D5261,Table15[If Material Anything Other than "Lead" in Column E,Was Material Ever Previously Lead?],F5261,Table15[Customer-Owned Portion],N5261),Table15[Unique ID],0),0)))</f>
        <v>Non-lead</v>
      </c>
      <c r="W5261" s="189"/>
    </row>
    <row r="5262" spans="1:23" s="190" customFormat="1" ht="56.25" x14ac:dyDescent="0.25">
      <c r="A5262" s="180" t="s">
        <v>225</v>
      </c>
      <c r="B5262" s="181" t="s">
        <v>8904</v>
      </c>
      <c r="C5262" s="182" t="s">
        <v>225</v>
      </c>
      <c r="D5262" s="183" t="s">
        <v>36</v>
      </c>
      <c r="E5262" s="181" t="s">
        <v>35</v>
      </c>
      <c r="F5262" s="183" t="s">
        <v>35</v>
      </c>
      <c r="G5262" s="181" t="s">
        <v>7437</v>
      </c>
      <c r="H5262" s="184" t="s">
        <v>7090</v>
      </c>
      <c r="I5262" s="185" t="s">
        <v>190</v>
      </c>
      <c r="J5262" s="181" t="s">
        <v>35</v>
      </c>
      <c r="K5262" s="181" t="s">
        <v>225</v>
      </c>
      <c r="L5262" s="186" t="s">
        <v>225</v>
      </c>
      <c r="M5262" s="187" t="s">
        <v>225</v>
      </c>
      <c r="N5262" s="183" t="s">
        <v>36</v>
      </c>
      <c r="O5262" s="181" t="s">
        <v>7437</v>
      </c>
      <c r="P5262" s="184" t="s">
        <v>7090</v>
      </c>
      <c r="Q5262" s="185" t="s">
        <v>190</v>
      </c>
      <c r="R5262" s="181" t="s">
        <v>35</v>
      </c>
      <c r="S5262" s="181" t="s">
        <v>225</v>
      </c>
      <c r="T5262" s="186" t="s">
        <v>225</v>
      </c>
      <c r="U5262" s="187" t="s">
        <v>225</v>
      </c>
      <c r="V5262" s="188" t="str" cm="1">
        <f t="array" ref="V5262">IF(SUM(LEN(A5262:U5262))=0,"",IF(OR(OR(ISBLANK(E5262),SUM(LEN(B5262),LEN(C5262))=0),AND(NOT(D5262="Unknown"),ISBLANK(I5262)),AND(NOT(N5262="Unknown"),ISBLANK(Q5262))),"Missing Information", INDEX(Table15[Entire Service Line Classification], MATCH(SUMIFS(Table15[Unique ID],Table15[System-Owned Portion],D5262,Table15[If Material Anything Other than "Lead" in Column E,Was Material Ever Previously Lead?],F5262,Table15[Customer-Owned Portion],N5262),Table15[Unique ID],0),0)))</f>
        <v>Non-lead</v>
      </c>
      <c r="W5262" s="189"/>
    </row>
    <row r="5263" spans="1:23" s="190" customFormat="1" ht="56.25" x14ac:dyDescent="0.25">
      <c r="A5263" s="180" t="s">
        <v>225</v>
      </c>
      <c r="B5263" s="181" t="s">
        <v>8905</v>
      </c>
      <c r="C5263" s="182" t="s">
        <v>225</v>
      </c>
      <c r="D5263" s="183" t="s">
        <v>36</v>
      </c>
      <c r="E5263" s="181" t="s">
        <v>35</v>
      </c>
      <c r="F5263" s="183" t="s">
        <v>35</v>
      </c>
      <c r="G5263" s="181" t="s">
        <v>7437</v>
      </c>
      <c r="H5263" s="184" t="s">
        <v>7090</v>
      </c>
      <c r="I5263" s="185" t="s">
        <v>190</v>
      </c>
      <c r="J5263" s="181" t="s">
        <v>35</v>
      </c>
      <c r="K5263" s="181" t="s">
        <v>225</v>
      </c>
      <c r="L5263" s="186" t="s">
        <v>225</v>
      </c>
      <c r="M5263" s="187" t="s">
        <v>225</v>
      </c>
      <c r="N5263" s="183" t="s">
        <v>36</v>
      </c>
      <c r="O5263" s="181" t="s">
        <v>7437</v>
      </c>
      <c r="P5263" s="184" t="s">
        <v>7090</v>
      </c>
      <c r="Q5263" s="185" t="s">
        <v>190</v>
      </c>
      <c r="R5263" s="181" t="s">
        <v>35</v>
      </c>
      <c r="S5263" s="181" t="s">
        <v>225</v>
      </c>
      <c r="T5263" s="186" t="s">
        <v>225</v>
      </c>
      <c r="U5263" s="187" t="s">
        <v>225</v>
      </c>
      <c r="V5263" s="188" t="str" cm="1">
        <f t="array" ref="V5263">IF(SUM(LEN(A5263:U5263))=0,"",IF(OR(OR(ISBLANK(E5263),SUM(LEN(B5263),LEN(C5263))=0),AND(NOT(D5263="Unknown"),ISBLANK(I5263)),AND(NOT(N5263="Unknown"),ISBLANK(Q5263))),"Missing Information", INDEX(Table15[Entire Service Line Classification], MATCH(SUMIFS(Table15[Unique ID],Table15[System-Owned Portion],D5263,Table15[If Material Anything Other than "Lead" in Column E,Was Material Ever Previously Lead?],F5263,Table15[Customer-Owned Portion],N5263),Table15[Unique ID],0),0)))</f>
        <v>Non-lead</v>
      </c>
      <c r="W5263" s="189"/>
    </row>
    <row r="5264" spans="1:23" s="190" customFormat="1" ht="56.25" x14ac:dyDescent="0.25">
      <c r="A5264" s="180" t="s">
        <v>225</v>
      </c>
      <c r="B5264" s="181" t="s">
        <v>8906</v>
      </c>
      <c r="C5264" s="182" t="s">
        <v>225</v>
      </c>
      <c r="D5264" s="183" t="s">
        <v>36</v>
      </c>
      <c r="E5264" s="181" t="s">
        <v>35</v>
      </c>
      <c r="F5264" s="183" t="s">
        <v>35</v>
      </c>
      <c r="G5264" s="181" t="s">
        <v>7437</v>
      </c>
      <c r="H5264" s="184" t="s">
        <v>7090</v>
      </c>
      <c r="I5264" s="185" t="s">
        <v>190</v>
      </c>
      <c r="J5264" s="181" t="s">
        <v>35</v>
      </c>
      <c r="K5264" s="181" t="s">
        <v>225</v>
      </c>
      <c r="L5264" s="186" t="s">
        <v>225</v>
      </c>
      <c r="M5264" s="187" t="s">
        <v>225</v>
      </c>
      <c r="N5264" s="183" t="s">
        <v>36</v>
      </c>
      <c r="O5264" s="181" t="s">
        <v>7437</v>
      </c>
      <c r="P5264" s="184" t="s">
        <v>7090</v>
      </c>
      <c r="Q5264" s="185" t="s">
        <v>190</v>
      </c>
      <c r="R5264" s="181" t="s">
        <v>35</v>
      </c>
      <c r="S5264" s="181" t="s">
        <v>225</v>
      </c>
      <c r="T5264" s="186" t="s">
        <v>225</v>
      </c>
      <c r="U5264" s="187" t="s">
        <v>225</v>
      </c>
      <c r="V5264" s="188" t="str" cm="1">
        <f t="array" ref="V5264">IF(SUM(LEN(A5264:U5264))=0,"",IF(OR(OR(ISBLANK(E5264),SUM(LEN(B5264),LEN(C5264))=0),AND(NOT(D5264="Unknown"),ISBLANK(I5264)),AND(NOT(N5264="Unknown"),ISBLANK(Q5264))),"Missing Information", INDEX(Table15[Entire Service Line Classification], MATCH(SUMIFS(Table15[Unique ID],Table15[System-Owned Portion],D5264,Table15[If Material Anything Other than "Lead" in Column E,Was Material Ever Previously Lead?],F5264,Table15[Customer-Owned Portion],N5264),Table15[Unique ID],0),0)))</f>
        <v>Non-lead</v>
      </c>
      <c r="W5264" s="189"/>
    </row>
    <row r="5265" spans="1:23" s="190" customFormat="1" ht="56.25" x14ac:dyDescent="0.25">
      <c r="A5265" s="180" t="s">
        <v>225</v>
      </c>
      <c r="B5265" s="181" t="s">
        <v>8907</v>
      </c>
      <c r="C5265" s="182" t="s">
        <v>225</v>
      </c>
      <c r="D5265" s="183" t="s">
        <v>36</v>
      </c>
      <c r="E5265" s="181" t="s">
        <v>35</v>
      </c>
      <c r="F5265" s="183" t="s">
        <v>35</v>
      </c>
      <c r="G5265" s="181" t="s">
        <v>7437</v>
      </c>
      <c r="H5265" s="184" t="s">
        <v>7090</v>
      </c>
      <c r="I5265" s="185" t="s">
        <v>190</v>
      </c>
      <c r="J5265" s="181" t="s">
        <v>35</v>
      </c>
      <c r="K5265" s="181" t="s">
        <v>225</v>
      </c>
      <c r="L5265" s="186" t="s">
        <v>225</v>
      </c>
      <c r="M5265" s="187" t="s">
        <v>225</v>
      </c>
      <c r="N5265" s="183" t="s">
        <v>36</v>
      </c>
      <c r="O5265" s="181" t="s">
        <v>7437</v>
      </c>
      <c r="P5265" s="184" t="s">
        <v>7090</v>
      </c>
      <c r="Q5265" s="185" t="s">
        <v>190</v>
      </c>
      <c r="R5265" s="181" t="s">
        <v>35</v>
      </c>
      <c r="S5265" s="181" t="s">
        <v>225</v>
      </c>
      <c r="T5265" s="186" t="s">
        <v>225</v>
      </c>
      <c r="U5265" s="187" t="s">
        <v>225</v>
      </c>
      <c r="V5265" s="188" t="str" cm="1">
        <f t="array" ref="V5265">IF(SUM(LEN(A5265:U5265))=0,"",IF(OR(OR(ISBLANK(E5265),SUM(LEN(B5265),LEN(C5265))=0),AND(NOT(D5265="Unknown"),ISBLANK(I5265)),AND(NOT(N5265="Unknown"),ISBLANK(Q5265))),"Missing Information", INDEX(Table15[Entire Service Line Classification], MATCH(SUMIFS(Table15[Unique ID],Table15[System-Owned Portion],D5265,Table15[If Material Anything Other than "Lead" in Column E,Was Material Ever Previously Lead?],F5265,Table15[Customer-Owned Portion],N5265),Table15[Unique ID],0),0)))</f>
        <v>Non-lead</v>
      </c>
      <c r="W5265" s="189"/>
    </row>
    <row r="5266" spans="1:23" s="190" customFormat="1" ht="56.25" x14ac:dyDescent="0.25">
      <c r="A5266" s="180" t="s">
        <v>225</v>
      </c>
      <c r="B5266" s="181" t="s">
        <v>8908</v>
      </c>
      <c r="C5266" s="182" t="s">
        <v>225</v>
      </c>
      <c r="D5266" s="183" t="s">
        <v>36</v>
      </c>
      <c r="E5266" s="181" t="s">
        <v>35</v>
      </c>
      <c r="F5266" s="183" t="s">
        <v>35</v>
      </c>
      <c r="G5266" s="181" t="s">
        <v>7437</v>
      </c>
      <c r="H5266" s="184" t="s">
        <v>7090</v>
      </c>
      <c r="I5266" s="185" t="s">
        <v>190</v>
      </c>
      <c r="J5266" s="181" t="s">
        <v>35</v>
      </c>
      <c r="K5266" s="181" t="s">
        <v>225</v>
      </c>
      <c r="L5266" s="186" t="s">
        <v>225</v>
      </c>
      <c r="M5266" s="187" t="s">
        <v>225</v>
      </c>
      <c r="N5266" s="183" t="s">
        <v>36</v>
      </c>
      <c r="O5266" s="181" t="s">
        <v>7437</v>
      </c>
      <c r="P5266" s="184" t="s">
        <v>7090</v>
      </c>
      <c r="Q5266" s="185" t="s">
        <v>190</v>
      </c>
      <c r="R5266" s="181" t="s">
        <v>35</v>
      </c>
      <c r="S5266" s="181" t="s">
        <v>225</v>
      </c>
      <c r="T5266" s="186" t="s">
        <v>225</v>
      </c>
      <c r="U5266" s="187" t="s">
        <v>225</v>
      </c>
      <c r="V5266" s="188" t="str" cm="1">
        <f t="array" ref="V5266">IF(SUM(LEN(A5266:U5266))=0,"",IF(OR(OR(ISBLANK(E5266),SUM(LEN(B5266),LEN(C5266))=0),AND(NOT(D5266="Unknown"),ISBLANK(I5266)),AND(NOT(N5266="Unknown"),ISBLANK(Q5266))),"Missing Information", INDEX(Table15[Entire Service Line Classification], MATCH(SUMIFS(Table15[Unique ID],Table15[System-Owned Portion],D5266,Table15[If Material Anything Other than "Lead" in Column E,Was Material Ever Previously Lead?],F5266,Table15[Customer-Owned Portion],N5266),Table15[Unique ID],0),0)))</f>
        <v>Non-lead</v>
      </c>
      <c r="W5266" s="189"/>
    </row>
    <row r="5267" spans="1:23" s="190" customFormat="1" ht="56.25" x14ac:dyDescent="0.25">
      <c r="A5267" s="180" t="s">
        <v>225</v>
      </c>
      <c r="B5267" s="181" t="s">
        <v>8909</v>
      </c>
      <c r="C5267" s="182" t="s">
        <v>225</v>
      </c>
      <c r="D5267" s="183" t="s">
        <v>36</v>
      </c>
      <c r="E5267" s="181" t="s">
        <v>35</v>
      </c>
      <c r="F5267" s="183" t="s">
        <v>35</v>
      </c>
      <c r="G5267" s="181" t="s">
        <v>7393</v>
      </c>
      <c r="H5267" s="184" t="s">
        <v>7090</v>
      </c>
      <c r="I5267" s="185" t="s">
        <v>190</v>
      </c>
      <c r="J5267" s="181" t="s">
        <v>35</v>
      </c>
      <c r="K5267" s="181" t="s">
        <v>225</v>
      </c>
      <c r="L5267" s="186" t="s">
        <v>225</v>
      </c>
      <c r="M5267" s="187" t="s">
        <v>225</v>
      </c>
      <c r="N5267" s="183" t="s">
        <v>36</v>
      </c>
      <c r="O5267" s="181" t="s">
        <v>7393</v>
      </c>
      <c r="P5267" s="184" t="s">
        <v>7090</v>
      </c>
      <c r="Q5267" s="185" t="s">
        <v>190</v>
      </c>
      <c r="R5267" s="181" t="s">
        <v>35</v>
      </c>
      <c r="S5267" s="181" t="s">
        <v>225</v>
      </c>
      <c r="T5267" s="186" t="s">
        <v>225</v>
      </c>
      <c r="U5267" s="187" t="s">
        <v>225</v>
      </c>
      <c r="V5267" s="188" t="str" cm="1">
        <f t="array" ref="V5267">IF(SUM(LEN(A5267:U5267))=0,"",IF(OR(OR(ISBLANK(E5267),SUM(LEN(B5267),LEN(C5267))=0),AND(NOT(D5267="Unknown"),ISBLANK(I5267)),AND(NOT(N5267="Unknown"),ISBLANK(Q5267))),"Missing Information", INDEX(Table15[Entire Service Line Classification], MATCH(SUMIFS(Table15[Unique ID],Table15[System-Owned Portion],D5267,Table15[If Material Anything Other than "Lead" in Column E,Was Material Ever Previously Lead?],F5267,Table15[Customer-Owned Portion],N5267),Table15[Unique ID],0),0)))</f>
        <v>Non-lead</v>
      </c>
      <c r="W5267" s="189"/>
    </row>
    <row r="5268" spans="1:23" s="190" customFormat="1" ht="56.25" x14ac:dyDescent="0.25">
      <c r="A5268" s="180" t="s">
        <v>225</v>
      </c>
      <c r="B5268" s="181" t="s">
        <v>8910</v>
      </c>
      <c r="C5268" s="182" t="s">
        <v>225</v>
      </c>
      <c r="D5268" s="183" t="s">
        <v>36</v>
      </c>
      <c r="E5268" s="181" t="s">
        <v>35</v>
      </c>
      <c r="F5268" s="183" t="s">
        <v>35</v>
      </c>
      <c r="G5268" s="181" t="s">
        <v>7437</v>
      </c>
      <c r="H5268" s="184" t="s">
        <v>7090</v>
      </c>
      <c r="I5268" s="185" t="s">
        <v>190</v>
      </c>
      <c r="J5268" s="181" t="s">
        <v>35</v>
      </c>
      <c r="K5268" s="181" t="s">
        <v>225</v>
      </c>
      <c r="L5268" s="186" t="s">
        <v>225</v>
      </c>
      <c r="M5268" s="187" t="s">
        <v>225</v>
      </c>
      <c r="N5268" s="183" t="s">
        <v>36</v>
      </c>
      <c r="O5268" s="181" t="s">
        <v>7437</v>
      </c>
      <c r="P5268" s="184" t="s">
        <v>7090</v>
      </c>
      <c r="Q5268" s="185" t="s">
        <v>190</v>
      </c>
      <c r="R5268" s="181" t="s">
        <v>35</v>
      </c>
      <c r="S5268" s="181" t="s">
        <v>225</v>
      </c>
      <c r="T5268" s="186" t="s">
        <v>225</v>
      </c>
      <c r="U5268" s="187" t="s">
        <v>225</v>
      </c>
      <c r="V5268" s="188" t="str" cm="1">
        <f t="array" ref="V5268">IF(SUM(LEN(A5268:U5268))=0,"",IF(OR(OR(ISBLANK(E5268),SUM(LEN(B5268),LEN(C5268))=0),AND(NOT(D5268="Unknown"),ISBLANK(I5268)),AND(NOT(N5268="Unknown"),ISBLANK(Q5268))),"Missing Information", INDEX(Table15[Entire Service Line Classification], MATCH(SUMIFS(Table15[Unique ID],Table15[System-Owned Portion],D5268,Table15[If Material Anything Other than "Lead" in Column E,Was Material Ever Previously Lead?],F5268,Table15[Customer-Owned Portion],N5268),Table15[Unique ID],0),0)))</f>
        <v>Non-lead</v>
      </c>
      <c r="W5268" s="189"/>
    </row>
    <row r="5269" spans="1:23" s="190" customFormat="1" ht="56.25" x14ac:dyDescent="0.25">
      <c r="A5269" s="180" t="s">
        <v>225</v>
      </c>
      <c r="B5269" s="181" t="s">
        <v>8911</v>
      </c>
      <c r="C5269" s="182" t="s">
        <v>225</v>
      </c>
      <c r="D5269" s="183" t="s">
        <v>36</v>
      </c>
      <c r="E5269" s="181" t="s">
        <v>35</v>
      </c>
      <c r="F5269" s="183" t="s">
        <v>35</v>
      </c>
      <c r="G5269" s="181" t="s">
        <v>7393</v>
      </c>
      <c r="H5269" s="184" t="s">
        <v>7090</v>
      </c>
      <c r="I5269" s="185" t="s">
        <v>190</v>
      </c>
      <c r="J5269" s="181" t="s">
        <v>35</v>
      </c>
      <c r="K5269" s="181" t="s">
        <v>225</v>
      </c>
      <c r="L5269" s="186" t="s">
        <v>225</v>
      </c>
      <c r="M5269" s="187" t="s">
        <v>225</v>
      </c>
      <c r="N5269" s="183" t="s">
        <v>36</v>
      </c>
      <c r="O5269" s="181" t="s">
        <v>7393</v>
      </c>
      <c r="P5269" s="184" t="s">
        <v>7090</v>
      </c>
      <c r="Q5269" s="185" t="s">
        <v>190</v>
      </c>
      <c r="R5269" s="181" t="s">
        <v>35</v>
      </c>
      <c r="S5269" s="181" t="s">
        <v>225</v>
      </c>
      <c r="T5269" s="186" t="s">
        <v>225</v>
      </c>
      <c r="U5269" s="187" t="s">
        <v>225</v>
      </c>
      <c r="V5269" s="188" t="str" cm="1">
        <f t="array" ref="V5269">IF(SUM(LEN(A5269:U5269))=0,"",IF(OR(OR(ISBLANK(E5269),SUM(LEN(B5269),LEN(C5269))=0),AND(NOT(D5269="Unknown"),ISBLANK(I5269)),AND(NOT(N5269="Unknown"),ISBLANK(Q5269))),"Missing Information", INDEX(Table15[Entire Service Line Classification], MATCH(SUMIFS(Table15[Unique ID],Table15[System-Owned Portion],D5269,Table15[If Material Anything Other than "Lead" in Column E,Was Material Ever Previously Lead?],F5269,Table15[Customer-Owned Portion],N5269),Table15[Unique ID],0),0)))</f>
        <v>Non-lead</v>
      </c>
      <c r="W5269" s="189"/>
    </row>
    <row r="5270" spans="1:23" s="190" customFormat="1" ht="56.25" x14ac:dyDescent="0.25">
      <c r="A5270" s="180" t="s">
        <v>225</v>
      </c>
      <c r="B5270" s="181" t="s">
        <v>8912</v>
      </c>
      <c r="C5270" s="182" t="s">
        <v>225</v>
      </c>
      <c r="D5270" s="183" t="s">
        <v>36</v>
      </c>
      <c r="E5270" s="181" t="s">
        <v>35</v>
      </c>
      <c r="F5270" s="183" t="s">
        <v>35</v>
      </c>
      <c r="G5270" s="181" t="s">
        <v>7393</v>
      </c>
      <c r="H5270" s="184" t="s">
        <v>7090</v>
      </c>
      <c r="I5270" s="185" t="s">
        <v>190</v>
      </c>
      <c r="J5270" s="181" t="s">
        <v>35</v>
      </c>
      <c r="K5270" s="181" t="s">
        <v>225</v>
      </c>
      <c r="L5270" s="186" t="s">
        <v>225</v>
      </c>
      <c r="M5270" s="187" t="s">
        <v>225</v>
      </c>
      <c r="N5270" s="183" t="s">
        <v>36</v>
      </c>
      <c r="O5270" s="181" t="s">
        <v>7393</v>
      </c>
      <c r="P5270" s="184" t="s">
        <v>7090</v>
      </c>
      <c r="Q5270" s="185" t="s">
        <v>190</v>
      </c>
      <c r="R5270" s="181" t="s">
        <v>35</v>
      </c>
      <c r="S5270" s="181" t="s">
        <v>225</v>
      </c>
      <c r="T5270" s="186" t="s">
        <v>225</v>
      </c>
      <c r="U5270" s="187" t="s">
        <v>225</v>
      </c>
      <c r="V5270" s="188" t="str" cm="1">
        <f t="array" ref="V5270">IF(SUM(LEN(A5270:U5270))=0,"",IF(OR(OR(ISBLANK(E5270),SUM(LEN(B5270),LEN(C5270))=0),AND(NOT(D5270="Unknown"),ISBLANK(I5270)),AND(NOT(N5270="Unknown"),ISBLANK(Q5270))),"Missing Information", INDEX(Table15[Entire Service Line Classification], MATCH(SUMIFS(Table15[Unique ID],Table15[System-Owned Portion],D5270,Table15[If Material Anything Other than "Lead" in Column E,Was Material Ever Previously Lead?],F5270,Table15[Customer-Owned Portion],N5270),Table15[Unique ID],0),0)))</f>
        <v>Non-lead</v>
      </c>
      <c r="W5270" s="189"/>
    </row>
    <row r="5271" spans="1:23" s="190" customFormat="1" ht="56.25" x14ac:dyDescent="0.25">
      <c r="A5271" s="180" t="s">
        <v>225</v>
      </c>
      <c r="B5271" s="181" t="s">
        <v>8913</v>
      </c>
      <c r="C5271" s="182" t="s">
        <v>225</v>
      </c>
      <c r="D5271" s="183" t="s">
        <v>36</v>
      </c>
      <c r="E5271" s="181" t="s">
        <v>35</v>
      </c>
      <c r="F5271" s="183" t="s">
        <v>35</v>
      </c>
      <c r="G5271" s="181" t="s">
        <v>7393</v>
      </c>
      <c r="H5271" s="184" t="s">
        <v>7090</v>
      </c>
      <c r="I5271" s="185" t="s">
        <v>190</v>
      </c>
      <c r="J5271" s="181" t="s">
        <v>35</v>
      </c>
      <c r="K5271" s="181" t="s">
        <v>225</v>
      </c>
      <c r="L5271" s="186" t="s">
        <v>225</v>
      </c>
      <c r="M5271" s="187" t="s">
        <v>225</v>
      </c>
      <c r="N5271" s="183" t="s">
        <v>36</v>
      </c>
      <c r="O5271" s="181" t="s">
        <v>7393</v>
      </c>
      <c r="P5271" s="184" t="s">
        <v>7090</v>
      </c>
      <c r="Q5271" s="185" t="s">
        <v>190</v>
      </c>
      <c r="R5271" s="181" t="s">
        <v>35</v>
      </c>
      <c r="S5271" s="181" t="s">
        <v>225</v>
      </c>
      <c r="T5271" s="186" t="s">
        <v>225</v>
      </c>
      <c r="U5271" s="187" t="s">
        <v>225</v>
      </c>
      <c r="V5271" s="188" t="str" cm="1">
        <f t="array" ref="V5271">IF(SUM(LEN(A5271:U5271))=0,"",IF(OR(OR(ISBLANK(E5271),SUM(LEN(B5271),LEN(C5271))=0),AND(NOT(D5271="Unknown"),ISBLANK(I5271)),AND(NOT(N5271="Unknown"),ISBLANK(Q5271))),"Missing Information", INDEX(Table15[Entire Service Line Classification], MATCH(SUMIFS(Table15[Unique ID],Table15[System-Owned Portion],D5271,Table15[If Material Anything Other than "Lead" in Column E,Was Material Ever Previously Lead?],F5271,Table15[Customer-Owned Portion],N5271),Table15[Unique ID],0),0)))</f>
        <v>Non-lead</v>
      </c>
      <c r="W5271" s="189"/>
    </row>
    <row r="5272" spans="1:23" s="190" customFormat="1" ht="56.25" x14ac:dyDescent="0.25">
      <c r="A5272" s="180" t="s">
        <v>225</v>
      </c>
      <c r="B5272" s="181" t="s">
        <v>8914</v>
      </c>
      <c r="C5272" s="182" t="s">
        <v>225</v>
      </c>
      <c r="D5272" s="183" t="s">
        <v>36</v>
      </c>
      <c r="E5272" s="181" t="s">
        <v>35</v>
      </c>
      <c r="F5272" s="183" t="s">
        <v>35</v>
      </c>
      <c r="G5272" s="181" t="s">
        <v>7393</v>
      </c>
      <c r="H5272" s="184" t="s">
        <v>7090</v>
      </c>
      <c r="I5272" s="185" t="s">
        <v>190</v>
      </c>
      <c r="J5272" s="181" t="s">
        <v>35</v>
      </c>
      <c r="K5272" s="181" t="s">
        <v>225</v>
      </c>
      <c r="L5272" s="186" t="s">
        <v>225</v>
      </c>
      <c r="M5272" s="187" t="s">
        <v>225</v>
      </c>
      <c r="N5272" s="183" t="s">
        <v>36</v>
      </c>
      <c r="O5272" s="181" t="s">
        <v>7393</v>
      </c>
      <c r="P5272" s="184" t="s">
        <v>7090</v>
      </c>
      <c r="Q5272" s="185" t="s">
        <v>190</v>
      </c>
      <c r="R5272" s="181" t="s">
        <v>35</v>
      </c>
      <c r="S5272" s="181" t="s">
        <v>225</v>
      </c>
      <c r="T5272" s="186" t="s">
        <v>225</v>
      </c>
      <c r="U5272" s="187" t="s">
        <v>225</v>
      </c>
      <c r="V5272" s="188" t="str" cm="1">
        <f t="array" ref="V5272">IF(SUM(LEN(A5272:U5272))=0,"",IF(OR(OR(ISBLANK(E5272),SUM(LEN(B5272),LEN(C5272))=0),AND(NOT(D5272="Unknown"),ISBLANK(I5272)),AND(NOT(N5272="Unknown"),ISBLANK(Q5272))),"Missing Information", INDEX(Table15[Entire Service Line Classification], MATCH(SUMIFS(Table15[Unique ID],Table15[System-Owned Portion],D5272,Table15[If Material Anything Other than "Lead" in Column E,Was Material Ever Previously Lead?],F5272,Table15[Customer-Owned Portion],N5272),Table15[Unique ID],0),0)))</f>
        <v>Non-lead</v>
      </c>
      <c r="W5272" s="189"/>
    </row>
    <row r="5273" spans="1:23" s="190" customFormat="1" ht="56.25" x14ac:dyDescent="0.25">
      <c r="A5273" s="180" t="s">
        <v>225</v>
      </c>
      <c r="B5273" s="181" t="s">
        <v>8915</v>
      </c>
      <c r="C5273" s="182" t="s">
        <v>225</v>
      </c>
      <c r="D5273" s="183" t="s">
        <v>36</v>
      </c>
      <c r="E5273" s="181" t="s">
        <v>35</v>
      </c>
      <c r="F5273" s="183" t="s">
        <v>35</v>
      </c>
      <c r="G5273" s="181" t="s">
        <v>7393</v>
      </c>
      <c r="H5273" s="184" t="s">
        <v>7090</v>
      </c>
      <c r="I5273" s="185" t="s">
        <v>190</v>
      </c>
      <c r="J5273" s="181" t="s">
        <v>35</v>
      </c>
      <c r="K5273" s="181" t="s">
        <v>225</v>
      </c>
      <c r="L5273" s="186" t="s">
        <v>225</v>
      </c>
      <c r="M5273" s="187" t="s">
        <v>225</v>
      </c>
      <c r="N5273" s="183" t="s">
        <v>36</v>
      </c>
      <c r="O5273" s="181" t="s">
        <v>7393</v>
      </c>
      <c r="P5273" s="184" t="s">
        <v>7090</v>
      </c>
      <c r="Q5273" s="185" t="s">
        <v>190</v>
      </c>
      <c r="R5273" s="181" t="s">
        <v>35</v>
      </c>
      <c r="S5273" s="181" t="s">
        <v>225</v>
      </c>
      <c r="T5273" s="186" t="s">
        <v>225</v>
      </c>
      <c r="U5273" s="187" t="s">
        <v>225</v>
      </c>
      <c r="V5273" s="188" t="str" cm="1">
        <f t="array" ref="V5273">IF(SUM(LEN(A5273:U5273))=0,"",IF(OR(OR(ISBLANK(E5273),SUM(LEN(B5273),LEN(C5273))=0),AND(NOT(D5273="Unknown"),ISBLANK(I5273)),AND(NOT(N5273="Unknown"),ISBLANK(Q5273))),"Missing Information", INDEX(Table15[Entire Service Line Classification], MATCH(SUMIFS(Table15[Unique ID],Table15[System-Owned Portion],D5273,Table15[If Material Anything Other than "Lead" in Column E,Was Material Ever Previously Lead?],F5273,Table15[Customer-Owned Portion],N5273),Table15[Unique ID],0),0)))</f>
        <v>Non-lead</v>
      </c>
      <c r="W5273" s="189"/>
    </row>
    <row r="5274" spans="1:23" s="190" customFormat="1" ht="56.25" x14ac:dyDescent="0.25">
      <c r="A5274" s="180" t="s">
        <v>225</v>
      </c>
      <c r="B5274" s="181" t="s">
        <v>8916</v>
      </c>
      <c r="C5274" s="182" t="s">
        <v>225</v>
      </c>
      <c r="D5274" s="183" t="s">
        <v>36</v>
      </c>
      <c r="E5274" s="181" t="s">
        <v>35</v>
      </c>
      <c r="F5274" s="183" t="s">
        <v>35</v>
      </c>
      <c r="G5274" s="181" t="s">
        <v>7393</v>
      </c>
      <c r="H5274" s="184" t="s">
        <v>7090</v>
      </c>
      <c r="I5274" s="185" t="s">
        <v>190</v>
      </c>
      <c r="J5274" s="181" t="s">
        <v>35</v>
      </c>
      <c r="K5274" s="181" t="s">
        <v>225</v>
      </c>
      <c r="L5274" s="186" t="s">
        <v>225</v>
      </c>
      <c r="M5274" s="187" t="s">
        <v>225</v>
      </c>
      <c r="N5274" s="183" t="s">
        <v>36</v>
      </c>
      <c r="O5274" s="181" t="s">
        <v>7393</v>
      </c>
      <c r="P5274" s="184" t="s">
        <v>7090</v>
      </c>
      <c r="Q5274" s="185" t="s">
        <v>190</v>
      </c>
      <c r="R5274" s="181" t="s">
        <v>35</v>
      </c>
      <c r="S5274" s="181" t="s">
        <v>225</v>
      </c>
      <c r="T5274" s="186" t="s">
        <v>225</v>
      </c>
      <c r="U5274" s="187" t="s">
        <v>225</v>
      </c>
      <c r="V5274" s="188" t="str" cm="1">
        <f t="array" ref="V5274">IF(SUM(LEN(A5274:U5274))=0,"",IF(OR(OR(ISBLANK(E5274),SUM(LEN(B5274),LEN(C5274))=0),AND(NOT(D5274="Unknown"),ISBLANK(I5274)),AND(NOT(N5274="Unknown"),ISBLANK(Q5274))),"Missing Information", INDEX(Table15[Entire Service Line Classification], MATCH(SUMIFS(Table15[Unique ID],Table15[System-Owned Portion],D5274,Table15[If Material Anything Other than "Lead" in Column E,Was Material Ever Previously Lead?],F5274,Table15[Customer-Owned Portion],N5274),Table15[Unique ID],0),0)))</f>
        <v>Non-lead</v>
      </c>
      <c r="W5274" s="189"/>
    </row>
    <row r="5275" spans="1:23" s="190" customFormat="1" ht="56.25" x14ac:dyDescent="0.25">
      <c r="A5275" s="180" t="s">
        <v>225</v>
      </c>
      <c r="B5275" s="181" t="s">
        <v>8917</v>
      </c>
      <c r="C5275" s="182" t="s">
        <v>225</v>
      </c>
      <c r="D5275" s="183" t="s">
        <v>36</v>
      </c>
      <c r="E5275" s="181" t="s">
        <v>35</v>
      </c>
      <c r="F5275" s="183" t="s">
        <v>35</v>
      </c>
      <c r="G5275" s="181" t="s">
        <v>7393</v>
      </c>
      <c r="H5275" s="184" t="s">
        <v>7090</v>
      </c>
      <c r="I5275" s="185" t="s">
        <v>190</v>
      </c>
      <c r="J5275" s="181" t="s">
        <v>35</v>
      </c>
      <c r="K5275" s="181" t="s">
        <v>225</v>
      </c>
      <c r="L5275" s="186" t="s">
        <v>225</v>
      </c>
      <c r="M5275" s="187" t="s">
        <v>225</v>
      </c>
      <c r="N5275" s="183" t="s">
        <v>36</v>
      </c>
      <c r="O5275" s="181" t="s">
        <v>7393</v>
      </c>
      <c r="P5275" s="184" t="s">
        <v>7090</v>
      </c>
      <c r="Q5275" s="185" t="s">
        <v>190</v>
      </c>
      <c r="R5275" s="181" t="s">
        <v>35</v>
      </c>
      <c r="S5275" s="181" t="s">
        <v>225</v>
      </c>
      <c r="T5275" s="186" t="s">
        <v>225</v>
      </c>
      <c r="U5275" s="187" t="s">
        <v>225</v>
      </c>
      <c r="V5275" s="188" t="str" cm="1">
        <f t="array" ref="V5275">IF(SUM(LEN(A5275:U5275))=0,"",IF(OR(OR(ISBLANK(E5275),SUM(LEN(B5275),LEN(C5275))=0),AND(NOT(D5275="Unknown"),ISBLANK(I5275)),AND(NOT(N5275="Unknown"),ISBLANK(Q5275))),"Missing Information", INDEX(Table15[Entire Service Line Classification], MATCH(SUMIFS(Table15[Unique ID],Table15[System-Owned Portion],D5275,Table15[If Material Anything Other than "Lead" in Column E,Was Material Ever Previously Lead?],F5275,Table15[Customer-Owned Portion],N5275),Table15[Unique ID],0),0)))</f>
        <v>Non-lead</v>
      </c>
      <c r="W5275" s="189"/>
    </row>
    <row r="5276" spans="1:23" s="190" customFormat="1" ht="56.25" x14ac:dyDescent="0.25">
      <c r="A5276" s="180" t="s">
        <v>225</v>
      </c>
      <c r="B5276" s="181" t="s">
        <v>8918</v>
      </c>
      <c r="C5276" s="182" t="s">
        <v>225</v>
      </c>
      <c r="D5276" s="183" t="s">
        <v>36</v>
      </c>
      <c r="E5276" s="181" t="s">
        <v>35</v>
      </c>
      <c r="F5276" s="183" t="s">
        <v>35</v>
      </c>
      <c r="G5276" s="181" t="s">
        <v>7393</v>
      </c>
      <c r="H5276" s="184" t="s">
        <v>7090</v>
      </c>
      <c r="I5276" s="185" t="s">
        <v>190</v>
      </c>
      <c r="J5276" s="181" t="s">
        <v>35</v>
      </c>
      <c r="K5276" s="181" t="s">
        <v>225</v>
      </c>
      <c r="L5276" s="186" t="s">
        <v>225</v>
      </c>
      <c r="M5276" s="187" t="s">
        <v>225</v>
      </c>
      <c r="N5276" s="183" t="s">
        <v>36</v>
      </c>
      <c r="O5276" s="181" t="s">
        <v>7393</v>
      </c>
      <c r="P5276" s="184" t="s">
        <v>7090</v>
      </c>
      <c r="Q5276" s="185" t="s">
        <v>190</v>
      </c>
      <c r="R5276" s="181" t="s">
        <v>35</v>
      </c>
      <c r="S5276" s="181" t="s">
        <v>225</v>
      </c>
      <c r="T5276" s="186" t="s">
        <v>225</v>
      </c>
      <c r="U5276" s="187" t="s">
        <v>225</v>
      </c>
      <c r="V5276" s="188" t="str" cm="1">
        <f t="array" ref="V5276">IF(SUM(LEN(A5276:U5276))=0,"",IF(OR(OR(ISBLANK(E5276),SUM(LEN(B5276),LEN(C5276))=0),AND(NOT(D5276="Unknown"),ISBLANK(I5276)),AND(NOT(N5276="Unknown"),ISBLANK(Q5276))),"Missing Information", INDEX(Table15[Entire Service Line Classification], MATCH(SUMIFS(Table15[Unique ID],Table15[System-Owned Portion],D5276,Table15[If Material Anything Other than "Lead" in Column E,Was Material Ever Previously Lead?],F5276,Table15[Customer-Owned Portion],N5276),Table15[Unique ID],0),0)))</f>
        <v>Non-lead</v>
      </c>
      <c r="W5276" s="189"/>
    </row>
    <row r="5277" spans="1:23" s="190" customFormat="1" ht="56.25" x14ac:dyDescent="0.25">
      <c r="A5277" s="180" t="s">
        <v>225</v>
      </c>
      <c r="B5277" s="181" t="s">
        <v>8919</v>
      </c>
      <c r="C5277" s="182" t="s">
        <v>225</v>
      </c>
      <c r="D5277" s="183" t="s">
        <v>36</v>
      </c>
      <c r="E5277" s="181" t="s">
        <v>35</v>
      </c>
      <c r="F5277" s="183" t="s">
        <v>35</v>
      </c>
      <c r="G5277" s="181" t="s">
        <v>7393</v>
      </c>
      <c r="H5277" s="184" t="s">
        <v>7090</v>
      </c>
      <c r="I5277" s="185" t="s">
        <v>190</v>
      </c>
      <c r="J5277" s="181" t="s">
        <v>35</v>
      </c>
      <c r="K5277" s="181" t="s">
        <v>225</v>
      </c>
      <c r="L5277" s="186" t="s">
        <v>225</v>
      </c>
      <c r="M5277" s="187" t="s">
        <v>225</v>
      </c>
      <c r="N5277" s="183" t="s">
        <v>36</v>
      </c>
      <c r="O5277" s="181" t="s">
        <v>7393</v>
      </c>
      <c r="P5277" s="184" t="s">
        <v>7090</v>
      </c>
      <c r="Q5277" s="185" t="s">
        <v>190</v>
      </c>
      <c r="R5277" s="181" t="s">
        <v>35</v>
      </c>
      <c r="S5277" s="181" t="s">
        <v>225</v>
      </c>
      <c r="T5277" s="186" t="s">
        <v>225</v>
      </c>
      <c r="U5277" s="187" t="s">
        <v>225</v>
      </c>
      <c r="V5277" s="188" t="str" cm="1">
        <f t="array" ref="V5277">IF(SUM(LEN(A5277:U5277))=0,"",IF(OR(OR(ISBLANK(E5277),SUM(LEN(B5277),LEN(C5277))=0),AND(NOT(D5277="Unknown"),ISBLANK(I5277)),AND(NOT(N5277="Unknown"),ISBLANK(Q5277))),"Missing Information", INDEX(Table15[Entire Service Line Classification], MATCH(SUMIFS(Table15[Unique ID],Table15[System-Owned Portion],D5277,Table15[If Material Anything Other than "Lead" in Column E,Was Material Ever Previously Lead?],F5277,Table15[Customer-Owned Portion],N5277),Table15[Unique ID],0),0)))</f>
        <v>Non-lead</v>
      </c>
      <c r="W5277" s="189"/>
    </row>
    <row r="5278" spans="1:23" s="190" customFormat="1" ht="56.25" x14ac:dyDescent="0.25">
      <c r="A5278" s="180" t="s">
        <v>225</v>
      </c>
      <c r="B5278" s="181" t="s">
        <v>8920</v>
      </c>
      <c r="C5278" s="182" t="s">
        <v>225</v>
      </c>
      <c r="D5278" s="183" t="s">
        <v>36</v>
      </c>
      <c r="E5278" s="181" t="s">
        <v>35</v>
      </c>
      <c r="F5278" s="183" t="s">
        <v>35</v>
      </c>
      <c r="G5278" s="181" t="s">
        <v>7393</v>
      </c>
      <c r="H5278" s="184" t="s">
        <v>7090</v>
      </c>
      <c r="I5278" s="185" t="s">
        <v>190</v>
      </c>
      <c r="J5278" s="181" t="s">
        <v>35</v>
      </c>
      <c r="K5278" s="181" t="s">
        <v>225</v>
      </c>
      <c r="L5278" s="186" t="s">
        <v>225</v>
      </c>
      <c r="M5278" s="187" t="s">
        <v>225</v>
      </c>
      <c r="N5278" s="183" t="s">
        <v>36</v>
      </c>
      <c r="O5278" s="181" t="s">
        <v>7393</v>
      </c>
      <c r="P5278" s="184" t="s">
        <v>7090</v>
      </c>
      <c r="Q5278" s="185" t="s">
        <v>190</v>
      </c>
      <c r="R5278" s="181" t="s">
        <v>35</v>
      </c>
      <c r="S5278" s="181" t="s">
        <v>225</v>
      </c>
      <c r="T5278" s="186" t="s">
        <v>225</v>
      </c>
      <c r="U5278" s="187" t="s">
        <v>225</v>
      </c>
      <c r="V5278" s="188" t="str" cm="1">
        <f t="array" ref="V5278">IF(SUM(LEN(A5278:U5278))=0,"",IF(OR(OR(ISBLANK(E5278),SUM(LEN(B5278),LEN(C5278))=0),AND(NOT(D5278="Unknown"),ISBLANK(I5278)),AND(NOT(N5278="Unknown"),ISBLANK(Q5278))),"Missing Information", INDEX(Table15[Entire Service Line Classification], MATCH(SUMIFS(Table15[Unique ID],Table15[System-Owned Portion],D5278,Table15[If Material Anything Other than "Lead" in Column E,Was Material Ever Previously Lead?],F5278,Table15[Customer-Owned Portion],N5278),Table15[Unique ID],0),0)))</f>
        <v>Non-lead</v>
      </c>
      <c r="W5278" s="189"/>
    </row>
    <row r="5279" spans="1:23" s="190" customFormat="1" ht="56.25" x14ac:dyDescent="0.25">
      <c r="A5279" s="180" t="s">
        <v>225</v>
      </c>
      <c r="B5279" s="181" t="s">
        <v>8921</v>
      </c>
      <c r="C5279" s="182" t="s">
        <v>225</v>
      </c>
      <c r="D5279" s="183" t="s">
        <v>36</v>
      </c>
      <c r="E5279" s="181" t="s">
        <v>35</v>
      </c>
      <c r="F5279" s="183" t="s">
        <v>35</v>
      </c>
      <c r="G5279" s="181" t="s">
        <v>7393</v>
      </c>
      <c r="H5279" s="184" t="s">
        <v>7090</v>
      </c>
      <c r="I5279" s="185" t="s">
        <v>190</v>
      </c>
      <c r="J5279" s="181" t="s">
        <v>35</v>
      </c>
      <c r="K5279" s="181" t="s">
        <v>225</v>
      </c>
      <c r="L5279" s="186" t="s">
        <v>225</v>
      </c>
      <c r="M5279" s="187" t="s">
        <v>225</v>
      </c>
      <c r="N5279" s="183" t="s">
        <v>36</v>
      </c>
      <c r="O5279" s="181" t="s">
        <v>7393</v>
      </c>
      <c r="P5279" s="184" t="s">
        <v>7090</v>
      </c>
      <c r="Q5279" s="185" t="s">
        <v>190</v>
      </c>
      <c r="R5279" s="181" t="s">
        <v>35</v>
      </c>
      <c r="S5279" s="181" t="s">
        <v>225</v>
      </c>
      <c r="T5279" s="186" t="s">
        <v>225</v>
      </c>
      <c r="U5279" s="187" t="s">
        <v>225</v>
      </c>
      <c r="V5279" s="188" t="str" cm="1">
        <f t="array" ref="V5279">IF(SUM(LEN(A5279:U5279))=0,"",IF(OR(OR(ISBLANK(E5279),SUM(LEN(B5279),LEN(C5279))=0),AND(NOT(D5279="Unknown"),ISBLANK(I5279)),AND(NOT(N5279="Unknown"),ISBLANK(Q5279))),"Missing Information", INDEX(Table15[Entire Service Line Classification], MATCH(SUMIFS(Table15[Unique ID],Table15[System-Owned Portion],D5279,Table15[If Material Anything Other than "Lead" in Column E,Was Material Ever Previously Lead?],F5279,Table15[Customer-Owned Portion],N5279),Table15[Unique ID],0),0)))</f>
        <v>Non-lead</v>
      </c>
      <c r="W5279" s="189"/>
    </row>
    <row r="5280" spans="1:23" s="190" customFormat="1" ht="56.25" x14ac:dyDescent="0.25">
      <c r="A5280" s="180" t="s">
        <v>225</v>
      </c>
      <c r="B5280" s="181" t="s">
        <v>8922</v>
      </c>
      <c r="C5280" s="182" t="s">
        <v>225</v>
      </c>
      <c r="D5280" s="183" t="s">
        <v>36</v>
      </c>
      <c r="E5280" s="181" t="s">
        <v>35</v>
      </c>
      <c r="F5280" s="183" t="s">
        <v>35</v>
      </c>
      <c r="G5280" s="181" t="s">
        <v>7437</v>
      </c>
      <c r="H5280" s="184" t="s">
        <v>7090</v>
      </c>
      <c r="I5280" s="185" t="s">
        <v>190</v>
      </c>
      <c r="J5280" s="181" t="s">
        <v>35</v>
      </c>
      <c r="K5280" s="181" t="s">
        <v>225</v>
      </c>
      <c r="L5280" s="186" t="s">
        <v>225</v>
      </c>
      <c r="M5280" s="187" t="s">
        <v>225</v>
      </c>
      <c r="N5280" s="183" t="s">
        <v>36</v>
      </c>
      <c r="O5280" s="181" t="s">
        <v>7437</v>
      </c>
      <c r="P5280" s="184" t="s">
        <v>7090</v>
      </c>
      <c r="Q5280" s="185" t="s">
        <v>190</v>
      </c>
      <c r="R5280" s="181" t="s">
        <v>35</v>
      </c>
      <c r="S5280" s="181" t="s">
        <v>225</v>
      </c>
      <c r="T5280" s="186" t="s">
        <v>225</v>
      </c>
      <c r="U5280" s="187" t="s">
        <v>225</v>
      </c>
      <c r="V5280" s="188" t="str" cm="1">
        <f t="array" ref="V5280">IF(SUM(LEN(A5280:U5280))=0,"",IF(OR(OR(ISBLANK(E5280),SUM(LEN(B5280),LEN(C5280))=0),AND(NOT(D5280="Unknown"),ISBLANK(I5280)),AND(NOT(N5280="Unknown"),ISBLANK(Q5280))),"Missing Information", INDEX(Table15[Entire Service Line Classification], MATCH(SUMIFS(Table15[Unique ID],Table15[System-Owned Portion],D5280,Table15[If Material Anything Other than "Lead" in Column E,Was Material Ever Previously Lead?],F5280,Table15[Customer-Owned Portion],N5280),Table15[Unique ID],0),0)))</f>
        <v>Non-lead</v>
      </c>
      <c r="W5280" s="189"/>
    </row>
    <row r="5281" spans="1:23" s="190" customFormat="1" ht="56.25" x14ac:dyDescent="0.25">
      <c r="A5281" s="180" t="s">
        <v>225</v>
      </c>
      <c r="B5281" s="181" t="s">
        <v>8923</v>
      </c>
      <c r="C5281" s="182" t="s">
        <v>225</v>
      </c>
      <c r="D5281" s="183" t="s">
        <v>36</v>
      </c>
      <c r="E5281" s="181" t="s">
        <v>35</v>
      </c>
      <c r="F5281" s="183" t="s">
        <v>35</v>
      </c>
      <c r="G5281" s="181" t="s">
        <v>7437</v>
      </c>
      <c r="H5281" s="184" t="s">
        <v>7090</v>
      </c>
      <c r="I5281" s="185" t="s">
        <v>190</v>
      </c>
      <c r="J5281" s="181" t="s">
        <v>35</v>
      </c>
      <c r="K5281" s="181" t="s">
        <v>225</v>
      </c>
      <c r="L5281" s="186" t="s">
        <v>225</v>
      </c>
      <c r="M5281" s="187" t="s">
        <v>225</v>
      </c>
      <c r="N5281" s="183" t="s">
        <v>36</v>
      </c>
      <c r="O5281" s="181" t="s">
        <v>7437</v>
      </c>
      <c r="P5281" s="184" t="s">
        <v>7090</v>
      </c>
      <c r="Q5281" s="185" t="s">
        <v>190</v>
      </c>
      <c r="R5281" s="181" t="s">
        <v>35</v>
      </c>
      <c r="S5281" s="181" t="s">
        <v>225</v>
      </c>
      <c r="T5281" s="186" t="s">
        <v>225</v>
      </c>
      <c r="U5281" s="187" t="s">
        <v>225</v>
      </c>
      <c r="V5281" s="188" t="str" cm="1">
        <f t="array" ref="V5281">IF(SUM(LEN(A5281:U5281))=0,"",IF(OR(OR(ISBLANK(E5281),SUM(LEN(B5281),LEN(C5281))=0),AND(NOT(D5281="Unknown"),ISBLANK(I5281)),AND(NOT(N5281="Unknown"),ISBLANK(Q5281))),"Missing Information", INDEX(Table15[Entire Service Line Classification], MATCH(SUMIFS(Table15[Unique ID],Table15[System-Owned Portion],D5281,Table15[If Material Anything Other than "Lead" in Column E,Was Material Ever Previously Lead?],F5281,Table15[Customer-Owned Portion],N5281),Table15[Unique ID],0),0)))</f>
        <v>Non-lead</v>
      </c>
      <c r="W5281" s="189"/>
    </row>
    <row r="5282" spans="1:23" s="190" customFormat="1" ht="56.25" x14ac:dyDescent="0.25">
      <c r="A5282" s="180" t="s">
        <v>225</v>
      </c>
      <c r="B5282" s="181" t="s">
        <v>8924</v>
      </c>
      <c r="C5282" s="182" t="s">
        <v>225</v>
      </c>
      <c r="D5282" s="183" t="s">
        <v>36</v>
      </c>
      <c r="E5282" s="181" t="s">
        <v>35</v>
      </c>
      <c r="F5282" s="183" t="s">
        <v>35</v>
      </c>
      <c r="G5282" s="181" t="s">
        <v>7437</v>
      </c>
      <c r="H5282" s="184" t="s">
        <v>7090</v>
      </c>
      <c r="I5282" s="185" t="s">
        <v>190</v>
      </c>
      <c r="J5282" s="181" t="s">
        <v>35</v>
      </c>
      <c r="K5282" s="181" t="s">
        <v>225</v>
      </c>
      <c r="L5282" s="186" t="s">
        <v>225</v>
      </c>
      <c r="M5282" s="187" t="s">
        <v>225</v>
      </c>
      <c r="N5282" s="183" t="s">
        <v>36</v>
      </c>
      <c r="O5282" s="181" t="s">
        <v>7437</v>
      </c>
      <c r="P5282" s="184" t="s">
        <v>7090</v>
      </c>
      <c r="Q5282" s="185" t="s">
        <v>190</v>
      </c>
      <c r="R5282" s="181" t="s">
        <v>35</v>
      </c>
      <c r="S5282" s="181" t="s">
        <v>225</v>
      </c>
      <c r="T5282" s="186" t="s">
        <v>225</v>
      </c>
      <c r="U5282" s="187" t="s">
        <v>225</v>
      </c>
      <c r="V5282" s="188" t="str" cm="1">
        <f t="array" ref="V5282">IF(SUM(LEN(A5282:U5282))=0,"",IF(OR(OR(ISBLANK(E5282),SUM(LEN(B5282),LEN(C5282))=0),AND(NOT(D5282="Unknown"),ISBLANK(I5282)),AND(NOT(N5282="Unknown"),ISBLANK(Q5282))),"Missing Information", INDEX(Table15[Entire Service Line Classification], MATCH(SUMIFS(Table15[Unique ID],Table15[System-Owned Portion],D5282,Table15[If Material Anything Other than "Lead" in Column E,Was Material Ever Previously Lead?],F5282,Table15[Customer-Owned Portion],N5282),Table15[Unique ID],0),0)))</f>
        <v>Non-lead</v>
      </c>
      <c r="W5282" s="189"/>
    </row>
    <row r="5283" spans="1:23" s="190" customFormat="1" ht="56.25" x14ac:dyDescent="0.25">
      <c r="A5283" s="180" t="s">
        <v>225</v>
      </c>
      <c r="B5283" s="181" t="s">
        <v>8925</v>
      </c>
      <c r="C5283" s="182" t="s">
        <v>225</v>
      </c>
      <c r="D5283" s="183" t="s">
        <v>36</v>
      </c>
      <c r="E5283" s="181" t="s">
        <v>35</v>
      </c>
      <c r="F5283" s="183" t="s">
        <v>35</v>
      </c>
      <c r="G5283" s="181" t="s">
        <v>7393</v>
      </c>
      <c r="H5283" s="184" t="s">
        <v>7090</v>
      </c>
      <c r="I5283" s="185" t="s">
        <v>190</v>
      </c>
      <c r="J5283" s="181" t="s">
        <v>35</v>
      </c>
      <c r="K5283" s="181" t="s">
        <v>225</v>
      </c>
      <c r="L5283" s="186" t="s">
        <v>225</v>
      </c>
      <c r="M5283" s="187" t="s">
        <v>225</v>
      </c>
      <c r="N5283" s="183" t="s">
        <v>36</v>
      </c>
      <c r="O5283" s="181" t="s">
        <v>7393</v>
      </c>
      <c r="P5283" s="184" t="s">
        <v>7090</v>
      </c>
      <c r="Q5283" s="185" t="s">
        <v>190</v>
      </c>
      <c r="R5283" s="181" t="s">
        <v>35</v>
      </c>
      <c r="S5283" s="181" t="s">
        <v>225</v>
      </c>
      <c r="T5283" s="186" t="s">
        <v>225</v>
      </c>
      <c r="U5283" s="187" t="s">
        <v>225</v>
      </c>
      <c r="V5283" s="188" t="str" cm="1">
        <f t="array" ref="V5283">IF(SUM(LEN(A5283:U5283))=0,"",IF(OR(OR(ISBLANK(E5283),SUM(LEN(B5283),LEN(C5283))=0),AND(NOT(D5283="Unknown"),ISBLANK(I5283)),AND(NOT(N5283="Unknown"),ISBLANK(Q5283))),"Missing Information", INDEX(Table15[Entire Service Line Classification], MATCH(SUMIFS(Table15[Unique ID],Table15[System-Owned Portion],D5283,Table15[If Material Anything Other than "Lead" in Column E,Was Material Ever Previously Lead?],F5283,Table15[Customer-Owned Portion],N5283),Table15[Unique ID],0),0)))</f>
        <v>Non-lead</v>
      </c>
      <c r="W5283" s="189"/>
    </row>
    <row r="5284" spans="1:23" s="190" customFormat="1" ht="56.25" x14ac:dyDescent="0.25">
      <c r="A5284" s="180" t="s">
        <v>225</v>
      </c>
      <c r="B5284" s="181" t="s">
        <v>8926</v>
      </c>
      <c r="C5284" s="182" t="s">
        <v>225</v>
      </c>
      <c r="D5284" s="183" t="s">
        <v>36</v>
      </c>
      <c r="E5284" s="181" t="s">
        <v>35</v>
      </c>
      <c r="F5284" s="183" t="s">
        <v>35</v>
      </c>
      <c r="G5284" s="181" t="s">
        <v>7393</v>
      </c>
      <c r="H5284" s="184" t="s">
        <v>7090</v>
      </c>
      <c r="I5284" s="185" t="s">
        <v>190</v>
      </c>
      <c r="J5284" s="181" t="s">
        <v>35</v>
      </c>
      <c r="K5284" s="181" t="s">
        <v>225</v>
      </c>
      <c r="L5284" s="186" t="s">
        <v>225</v>
      </c>
      <c r="M5284" s="187" t="s">
        <v>225</v>
      </c>
      <c r="N5284" s="183" t="s">
        <v>36</v>
      </c>
      <c r="O5284" s="181" t="s">
        <v>7393</v>
      </c>
      <c r="P5284" s="184" t="s">
        <v>7090</v>
      </c>
      <c r="Q5284" s="185" t="s">
        <v>190</v>
      </c>
      <c r="R5284" s="181" t="s">
        <v>35</v>
      </c>
      <c r="S5284" s="181" t="s">
        <v>225</v>
      </c>
      <c r="T5284" s="186" t="s">
        <v>225</v>
      </c>
      <c r="U5284" s="187" t="s">
        <v>225</v>
      </c>
      <c r="V5284" s="188" t="str" cm="1">
        <f t="array" ref="V5284">IF(SUM(LEN(A5284:U5284))=0,"",IF(OR(OR(ISBLANK(E5284),SUM(LEN(B5284),LEN(C5284))=0),AND(NOT(D5284="Unknown"),ISBLANK(I5284)),AND(NOT(N5284="Unknown"),ISBLANK(Q5284))),"Missing Information", INDEX(Table15[Entire Service Line Classification], MATCH(SUMIFS(Table15[Unique ID],Table15[System-Owned Portion],D5284,Table15[If Material Anything Other than "Lead" in Column E,Was Material Ever Previously Lead?],F5284,Table15[Customer-Owned Portion],N5284),Table15[Unique ID],0),0)))</f>
        <v>Non-lead</v>
      </c>
      <c r="W5284" s="189"/>
    </row>
    <row r="5285" spans="1:23" s="190" customFormat="1" ht="56.25" x14ac:dyDescent="0.25">
      <c r="A5285" s="180" t="s">
        <v>225</v>
      </c>
      <c r="B5285" s="181" t="s">
        <v>8927</v>
      </c>
      <c r="C5285" s="182" t="s">
        <v>225</v>
      </c>
      <c r="D5285" s="183" t="s">
        <v>36</v>
      </c>
      <c r="E5285" s="181" t="s">
        <v>35</v>
      </c>
      <c r="F5285" s="183" t="s">
        <v>35</v>
      </c>
      <c r="G5285" s="181" t="s">
        <v>7393</v>
      </c>
      <c r="H5285" s="184" t="s">
        <v>7090</v>
      </c>
      <c r="I5285" s="185" t="s">
        <v>190</v>
      </c>
      <c r="J5285" s="181" t="s">
        <v>35</v>
      </c>
      <c r="K5285" s="181" t="s">
        <v>225</v>
      </c>
      <c r="L5285" s="186" t="s">
        <v>225</v>
      </c>
      <c r="M5285" s="187" t="s">
        <v>225</v>
      </c>
      <c r="N5285" s="183" t="s">
        <v>36</v>
      </c>
      <c r="O5285" s="181" t="s">
        <v>7393</v>
      </c>
      <c r="P5285" s="184" t="s">
        <v>7090</v>
      </c>
      <c r="Q5285" s="185" t="s">
        <v>190</v>
      </c>
      <c r="R5285" s="181" t="s">
        <v>35</v>
      </c>
      <c r="S5285" s="181" t="s">
        <v>225</v>
      </c>
      <c r="T5285" s="186" t="s">
        <v>225</v>
      </c>
      <c r="U5285" s="187" t="s">
        <v>225</v>
      </c>
      <c r="V5285" s="188" t="str" cm="1">
        <f t="array" ref="V5285">IF(SUM(LEN(A5285:U5285))=0,"",IF(OR(OR(ISBLANK(E5285),SUM(LEN(B5285),LEN(C5285))=0),AND(NOT(D5285="Unknown"),ISBLANK(I5285)),AND(NOT(N5285="Unknown"),ISBLANK(Q5285))),"Missing Information", INDEX(Table15[Entire Service Line Classification], MATCH(SUMIFS(Table15[Unique ID],Table15[System-Owned Portion],D5285,Table15[If Material Anything Other than "Lead" in Column E,Was Material Ever Previously Lead?],F5285,Table15[Customer-Owned Portion],N5285),Table15[Unique ID],0),0)))</f>
        <v>Non-lead</v>
      </c>
      <c r="W5285" s="189"/>
    </row>
    <row r="5286" spans="1:23" s="190" customFormat="1" ht="56.25" x14ac:dyDescent="0.25">
      <c r="A5286" s="180" t="s">
        <v>225</v>
      </c>
      <c r="B5286" s="181" t="s">
        <v>8928</v>
      </c>
      <c r="C5286" s="182" t="s">
        <v>225</v>
      </c>
      <c r="D5286" s="183" t="s">
        <v>36</v>
      </c>
      <c r="E5286" s="181" t="s">
        <v>35</v>
      </c>
      <c r="F5286" s="183" t="s">
        <v>35</v>
      </c>
      <c r="G5286" s="181" t="s">
        <v>7393</v>
      </c>
      <c r="H5286" s="184" t="s">
        <v>7090</v>
      </c>
      <c r="I5286" s="185" t="s">
        <v>190</v>
      </c>
      <c r="J5286" s="181" t="s">
        <v>35</v>
      </c>
      <c r="K5286" s="181" t="s">
        <v>225</v>
      </c>
      <c r="L5286" s="186" t="s">
        <v>225</v>
      </c>
      <c r="M5286" s="187" t="s">
        <v>225</v>
      </c>
      <c r="N5286" s="183" t="s">
        <v>36</v>
      </c>
      <c r="O5286" s="181" t="s">
        <v>7393</v>
      </c>
      <c r="P5286" s="184" t="s">
        <v>7090</v>
      </c>
      <c r="Q5286" s="185" t="s">
        <v>190</v>
      </c>
      <c r="R5286" s="181" t="s">
        <v>35</v>
      </c>
      <c r="S5286" s="181" t="s">
        <v>225</v>
      </c>
      <c r="T5286" s="186" t="s">
        <v>225</v>
      </c>
      <c r="U5286" s="187" t="s">
        <v>225</v>
      </c>
      <c r="V5286" s="188" t="str" cm="1">
        <f t="array" ref="V5286">IF(SUM(LEN(A5286:U5286))=0,"",IF(OR(OR(ISBLANK(E5286),SUM(LEN(B5286),LEN(C5286))=0),AND(NOT(D5286="Unknown"),ISBLANK(I5286)),AND(NOT(N5286="Unknown"),ISBLANK(Q5286))),"Missing Information", INDEX(Table15[Entire Service Line Classification], MATCH(SUMIFS(Table15[Unique ID],Table15[System-Owned Portion],D5286,Table15[If Material Anything Other than "Lead" in Column E,Was Material Ever Previously Lead?],F5286,Table15[Customer-Owned Portion],N5286),Table15[Unique ID],0),0)))</f>
        <v>Non-lead</v>
      </c>
      <c r="W5286" s="189"/>
    </row>
    <row r="5287" spans="1:23" s="190" customFormat="1" ht="56.25" x14ac:dyDescent="0.25">
      <c r="A5287" s="180" t="s">
        <v>225</v>
      </c>
      <c r="B5287" s="181" t="s">
        <v>8929</v>
      </c>
      <c r="C5287" s="182" t="s">
        <v>225</v>
      </c>
      <c r="D5287" s="183" t="s">
        <v>36</v>
      </c>
      <c r="E5287" s="181" t="s">
        <v>35</v>
      </c>
      <c r="F5287" s="183" t="s">
        <v>35</v>
      </c>
      <c r="G5287" s="181" t="s">
        <v>7393</v>
      </c>
      <c r="H5287" s="184" t="s">
        <v>7090</v>
      </c>
      <c r="I5287" s="185" t="s">
        <v>190</v>
      </c>
      <c r="J5287" s="181" t="s">
        <v>35</v>
      </c>
      <c r="K5287" s="181" t="s">
        <v>225</v>
      </c>
      <c r="L5287" s="186" t="s">
        <v>225</v>
      </c>
      <c r="M5287" s="187" t="s">
        <v>225</v>
      </c>
      <c r="N5287" s="183" t="s">
        <v>36</v>
      </c>
      <c r="O5287" s="181" t="s">
        <v>7393</v>
      </c>
      <c r="P5287" s="184" t="s">
        <v>7090</v>
      </c>
      <c r="Q5287" s="185" t="s">
        <v>190</v>
      </c>
      <c r="R5287" s="181" t="s">
        <v>35</v>
      </c>
      <c r="S5287" s="181" t="s">
        <v>225</v>
      </c>
      <c r="T5287" s="186" t="s">
        <v>225</v>
      </c>
      <c r="U5287" s="187" t="s">
        <v>225</v>
      </c>
      <c r="V5287" s="188" t="str" cm="1">
        <f t="array" ref="V5287">IF(SUM(LEN(A5287:U5287))=0,"",IF(OR(OR(ISBLANK(E5287),SUM(LEN(B5287),LEN(C5287))=0),AND(NOT(D5287="Unknown"),ISBLANK(I5287)),AND(NOT(N5287="Unknown"),ISBLANK(Q5287))),"Missing Information", INDEX(Table15[Entire Service Line Classification], MATCH(SUMIFS(Table15[Unique ID],Table15[System-Owned Portion],D5287,Table15[If Material Anything Other than "Lead" in Column E,Was Material Ever Previously Lead?],F5287,Table15[Customer-Owned Portion],N5287),Table15[Unique ID],0),0)))</f>
        <v>Non-lead</v>
      </c>
      <c r="W5287" s="189"/>
    </row>
    <row r="5288" spans="1:23" s="190" customFormat="1" ht="56.25" x14ac:dyDescent="0.25">
      <c r="A5288" s="180" t="s">
        <v>225</v>
      </c>
      <c r="B5288" s="181" t="s">
        <v>8930</v>
      </c>
      <c r="C5288" s="182" t="s">
        <v>225</v>
      </c>
      <c r="D5288" s="183" t="s">
        <v>36</v>
      </c>
      <c r="E5288" s="181" t="s">
        <v>35</v>
      </c>
      <c r="F5288" s="183" t="s">
        <v>35</v>
      </c>
      <c r="G5288" s="181" t="s">
        <v>7393</v>
      </c>
      <c r="H5288" s="184" t="s">
        <v>7090</v>
      </c>
      <c r="I5288" s="185" t="s">
        <v>190</v>
      </c>
      <c r="J5288" s="181" t="s">
        <v>35</v>
      </c>
      <c r="K5288" s="181" t="s">
        <v>225</v>
      </c>
      <c r="L5288" s="186" t="s">
        <v>225</v>
      </c>
      <c r="M5288" s="187" t="s">
        <v>225</v>
      </c>
      <c r="N5288" s="183" t="s">
        <v>36</v>
      </c>
      <c r="O5288" s="181" t="s">
        <v>7393</v>
      </c>
      <c r="P5288" s="184" t="s">
        <v>7090</v>
      </c>
      <c r="Q5288" s="185" t="s">
        <v>190</v>
      </c>
      <c r="R5288" s="181" t="s">
        <v>35</v>
      </c>
      <c r="S5288" s="181" t="s">
        <v>225</v>
      </c>
      <c r="T5288" s="186" t="s">
        <v>225</v>
      </c>
      <c r="U5288" s="187" t="s">
        <v>225</v>
      </c>
      <c r="V5288" s="188" t="str" cm="1">
        <f t="array" ref="V5288">IF(SUM(LEN(A5288:U5288))=0,"",IF(OR(OR(ISBLANK(E5288),SUM(LEN(B5288),LEN(C5288))=0),AND(NOT(D5288="Unknown"),ISBLANK(I5288)),AND(NOT(N5288="Unknown"),ISBLANK(Q5288))),"Missing Information", INDEX(Table15[Entire Service Line Classification], MATCH(SUMIFS(Table15[Unique ID],Table15[System-Owned Portion],D5288,Table15[If Material Anything Other than "Lead" in Column E,Was Material Ever Previously Lead?],F5288,Table15[Customer-Owned Portion],N5288),Table15[Unique ID],0),0)))</f>
        <v>Non-lead</v>
      </c>
      <c r="W5288" s="189"/>
    </row>
    <row r="5289" spans="1:23" s="190" customFormat="1" ht="56.25" x14ac:dyDescent="0.25">
      <c r="A5289" s="180" t="s">
        <v>225</v>
      </c>
      <c r="B5289" s="181" t="s">
        <v>8931</v>
      </c>
      <c r="C5289" s="182" t="s">
        <v>225</v>
      </c>
      <c r="D5289" s="183" t="s">
        <v>36</v>
      </c>
      <c r="E5289" s="181" t="s">
        <v>35</v>
      </c>
      <c r="F5289" s="183" t="s">
        <v>35</v>
      </c>
      <c r="G5289" s="181" t="s">
        <v>7393</v>
      </c>
      <c r="H5289" s="184" t="s">
        <v>7090</v>
      </c>
      <c r="I5289" s="185" t="s">
        <v>190</v>
      </c>
      <c r="J5289" s="181" t="s">
        <v>35</v>
      </c>
      <c r="K5289" s="181" t="s">
        <v>225</v>
      </c>
      <c r="L5289" s="186" t="s">
        <v>225</v>
      </c>
      <c r="M5289" s="187" t="s">
        <v>225</v>
      </c>
      <c r="N5289" s="183" t="s">
        <v>36</v>
      </c>
      <c r="O5289" s="181" t="s">
        <v>7393</v>
      </c>
      <c r="P5289" s="184" t="s">
        <v>7090</v>
      </c>
      <c r="Q5289" s="185" t="s">
        <v>190</v>
      </c>
      <c r="R5289" s="181" t="s">
        <v>35</v>
      </c>
      <c r="S5289" s="181" t="s">
        <v>225</v>
      </c>
      <c r="T5289" s="186" t="s">
        <v>225</v>
      </c>
      <c r="U5289" s="187" t="s">
        <v>225</v>
      </c>
      <c r="V5289" s="188" t="str" cm="1">
        <f t="array" ref="V5289">IF(SUM(LEN(A5289:U5289))=0,"",IF(OR(OR(ISBLANK(E5289),SUM(LEN(B5289),LEN(C5289))=0),AND(NOT(D5289="Unknown"),ISBLANK(I5289)),AND(NOT(N5289="Unknown"),ISBLANK(Q5289))),"Missing Information", INDEX(Table15[Entire Service Line Classification], MATCH(SUMIFS(Table15[Unique ID],Table15[System-Owned Portion],D5289,Table15[If Material Anything Other than "Lead" in Column E,Was Material Ever Previously Lead?],F5289,Table15[Customer-Owned Portion],N5289),Table15[Unique ID],0),0)))</f>
        <v>Non-lead</v>
      </c>
      <c r="W5289" s="189"/>
    </row>
    <row r="5290" spans="1:23" s="190" customFormat="1" ht="56.25" x14ac:dyDescent="0.25">
      <c r="A5290" s="180" t="s">
        <v>225</v>
      </c>
      <c r="B5290" s="181" t="s">
        <v>8932</v>
      </c>
      <c r="C5290" s="182" t="s">
        <v>225</v>
      </c>
      <c r="D5290" s="183" t="s">
        <v>36</v>
      </c>
      <c r="E5290" s="181" t="s">
        <v>35</v>
      </c>
      <c r="F5290" s="183" t="s">
        <v>35</v>
      </c>
      <c r="G5290" s="181" t="s">
        <v>7393</v>
      </c>
      <c r="H5290" s="184" t="s">
        <v>7090</v>
      </c>
      <c r="I5290" s="185" t="s">
        <v>190</v>
      </c>
      <c r="J5290" s="181" t="s">
        <v>35</v>
      </c>
      <c r="K5290" s="181" t="s">
        <v>225</v>
      </c>
      <c r="L5290" s="186" t="s">
        <v>225</v>
      </c>
      <c r="M5290" s="187" t="s">
        <v>225</v>
      </c>
      <c r="N5290" s="183" t="s">
        <v>36</v>
      </c>
      <c r="O5290" s="181" t="s">
        <v>7393</v>
      </c>
      <c r="P5290" s="184" t="s">
        <v>7090</v>
      </c>
      <c r="Q5290" s="185" t="s">
        <v>190</v>
      </c>
      <c r="R5290" s="181" t="s">
        <v>35</v>
      </c>
      <c r="S5290" s="181" t="s">
        <v>225</v>
      </c>
      <c r="T5290" s="186" t="s">
        <v>225</v>
      </c>
      <c r="U5290" s="187" t="s">
        <v>225</v>
      </c>
      <c r="V5290" s="188" t="str" cm="1">
        <f t="array" ref="V5290">IF(SUM(LEN(A5290:U5290))=0,"",IF(OR(OR(ISBLANK(E5290),SUM(LEN(B5290),LEN(C5290))=0),AND(NOT(D5290="Unknown"),ISBLANK(I5290)),AND(NOT(N5290="Unknown"),ISBLANK(Q5290))),"Missing Information", INDEX(Table15[Entire Service Line Classification], MATCH(SUMIFS(Table15[Unique ID],Table15[System-Owned Portion],D5290,Table15[If Material Anything Other than "Lead" in Column E,Was Material Ever Previously Lead?],F5290,Table15[Customer-Owned Portion],N5290),Table15[Unique ID],0),0)))</f>
        <v>Non-lead</v>
      </c>
      <c r="W5290" s="189"/>
    </row>
    <row r="5291" spans="1:23" s="190" customFormat="1" ht="56.25" x14ac:dyDescent="0.25">
      <c r="A5291" s="180" t="s">
        <v>225</v>
      </c>
      <c r="B5291" s="181" t="s">
        <v>8933</v>
      </c>
      <c r="C5291" s="182" t="s">
        <v>225</v>
      </c>
      <c r="D5291" s="183" t="s">
        <v>36</v>
      </c>
      <c r="E5291" s="181" t="s">
        <v>35</v>
      </c>
      <c r="F5291" s="183" t="s">
        <v>35</v>
      </c>
      <c r="G5291" s="181" t="s">
        <v>7393</v>
      </c>
      <c r="H5291" s="184" t="s">
        <v>7090</v>
      </c>
      <c r="I5291" s="185" t="s">
        <v>190</v>
      </c>
      <c r="J5291" s="181" t="s">
        <v>35</v>
      </c>
      <c r="K5291" s="181" t="s">
        <v>225</v>
      </c>
      <c r="L5291" s="186" t="s">
        <v>225</v>
      </c>
      <c r="M5291" s="187" t="s">
        <v>225</v>
      </c>
      <c r="N5291" s="183" t="s">
        <v>36</v>
      </c>
      <c r="O5291" s="181" t="s">
        <v>7393</v>
      </c>
      <c r="P5291" s="184" t="s">
        <v>7090</v>
      </c>
      <c r="Q5291" s="185" t="s">
        <v>190</v>
      </c>
      <c r="R5291" s="181" t="s">
        <v>35</v>
      </c>
      <c r="S5291" s="181" t="s">
        <v>225</v>
      </c>
      <c r="T5291" s="186" t="s">
        <v>225</v>
      </c>
      <c r="U5291" s="187" t="s">
        <v>225</v>
      </c>
      <c r="V5291" s="188" t="str" cm="1">
        <f t="array" ref="V5291">IF(SUM(LEN(A5291:U5291))=0,"",IF(OR(OR(ISBLANK(E5291),SUM(LEN(B5291),LEN(C5291))=0),AND(NOT(D5291="Unknown"),ISBLANK(I5291)),AND(NOT(N5291="Unknown"),ISBLANK(Q5291))),"Missing Information", INDEX(Table15[Entire Service Line Classification], MATCH(SUMIFS(Table15[Unique ID],Table15[System-Owned Portion],D5291,Table15[If Material Anything Other than "Lead" in Column E,Was Material Ever Previously Lead?],F5291,Table15[Customer-Owned Portion],N5291),Table15[Unique ID],0),0)))</f>
        <v>Non-lead</v>
      </c>
      <c r="W5291" s="189"/>
    </row>
    <row r="5292" spans="1:23" s="190" customFormat="1" ht="56.25" x14ac:dyDescent="0.25">
      <c r="A5292" s="180" t="s">
        <v>225</v>
      </c>
      <c r="B5292" s="181" t="s">
        <v>8934</v>
      </c>
      <c r="C5292" s="182" t="s">
        <v>225</v>
      </c>
      <c r="D5292" s="183" t="s">
        <v>36</v>
      </c>
      <c r="E5292" s="181" t="s">
        <v>35</v>
      </c>
      <c r="F5292" s="183" t="s">
        <v>35</v>
      </c>
      <c r="G5292" s="181" t="s">
        <v>7393</v>
      </c>
      <c r="H5292" s="184" t="s">
        <v>7090</v>
      </c>
      <c r="I5292" s="185" t="s">
        <v>190</v>
      </c>
      <c r="J5292" s="181" t="s">
        <v>35</v>
      </c>
      <c r="K5292" s="181" t="s">
        <v>225</v>
      </c>
      <c r="L5292" s="186" t="s">
        <v>225</v>
      </c>
      <c r="M5292" s="187" t="s">
        <v>225</v>
      </c>
      <c r="N5292" s="183" t="s">
        <v>36</v>
      </c>
      <c r="O5292" s="181" t="s">
        <v>7393</v>
      </c>
      <c r="P5292" s="184" t="s">
        <v>7090</v>
      </c>
      <c r="Q5292" s="185" t="s">
        <v>190</v>
      </c>
      <c r="R5292" s="181" t="s">
        <v>35</v>
      </c>
      <c r="S5292" s="181" t="s">
        <v>225</v>
      </c>
      <c r="T5292" s="186" t="s">
        <v>225</v>
      </c>
      <c r="U5292" s="187" t="s">
        <v>225</v>
      </c>
      <c r="V5292" s="188" t="str" cm="1">
        <f t="array" ref="V5292">IF(SUM(LEN(A5292:U5292))=0,"",IF(OR(OR(ISBLANK(E5292),SUM(LEN(B5292),LEN(C5292))=0),AND(NOT(D5292="Unknown"),ISBLANK(I5292)),AND(NOT(N5292="Unknown"),ISBLANK(Q5292))),"Missing Information", INDEX(Table15[Entire Service Line Classification], MATCH(SUMIFS(Table15[Unique ID],Table15[System-Owned Portion],D5292,Table15[If Material Anything Other than "Lead" in Column E,Was Material Ever Previously Lead?],F5292,Table15[Customer-Owned Portion],N5292),Table15[Unique ID],0),0)))</f>
        <v>Non-lead</v>
      </c>
      <c r="W5292" s="189"/>
    </row>
    <row r="5293" spans="1:23" s="190" customFormat="1" ht="56.25" x14ac:dyDescent="0.25">
      <c r="A5293" s="180" t="s">
        <v>225</v>
      </c>
      <c r="B5293" s="181" t="s">
        <v>8935</v>
      </c>
      <c r="C5293" s="182" t="s">
        <v>225</v>
      </c>
      <c r="D5293" s="183" t="s">
        <v>36</v>
      </c>
      <c r="E5293" s="181" t="s">
        <v>35</v>
      </c>
      <c r="F5293" s="183" t="s">
        <v>35</v>
      </c>
      <c r="G5293" s="181" t="s">
        <v>7393</v>
      </c>
      <c r="H5293" s="184" t="s">
        <v>7090</v>
      </c>
      <c r="I5293" s="185" t="s">
        <v>190</v>
      </c>
      <c r="J5293" s="181" t="s">
        <v>35</v>
      </c>
      <c r="K5293" s="181" t="s">
        <v>225</v>
      </c>
      <c r="L5293" s="186" t="s">
        <v>225</v>
      </c>
      <c r="M5293" s="187" t="s">
        <v>225</v>
      </c>
      <c r="N5293" s="183" t="s">
        <v>36</v>
      </c>
      <c r="O5293" s="181" t="s">
        <v>7393</v>
      </c>
      <c r="P5293" s="184" t="s">
        <v>7090</v>
      </c>
      <c r="Q5293" s="185" t="s">
        <v>190</v>
      </c>
      <c r="R5293" s="181" t="s">
        <v>35</v>
      </c>
      <c r="S5293" s="181" t="s">
        <v>225</v>
      </c>
      <c r="T5293" s="186" t="s">
        <v>225</v>
      </c>
      <c r="U5293" s="187" t="s">
        <v>225</v>
      </c>
      <c r="V5293" s="188" t="str" cm="1">
        <f t="array" ref="V5293">IF(SUM(LEN(A5293:U5293))=0,"",IF(OR(OR(ISBLANK(E5293),SUM(LEN(B5293),LEN(C5293))=0),AND(NOT(D5293="Unknown"),ISBLANK(I5293)),AND(NOT(N5293="Unknown"),ISBLANK(Q5293))),"Missing Information", INDEX(Table15[Entire Service Line Classification], MATCH(SUMIFS(Table15[Unique ID],Table15[System-Owned Portion],D5293,Table15[If Material Anything Other than "Lead" in Column E,Was Material Ever Previously Lead?],F5293,Table15[Customer-Owned Portion],N5293),Table15[Unique ID],0),0)))</f>
        <v>Non-lead</v>
      </c>
      <c r="W5293" s="189"/>
    </row>
    <row r="5294" spans="1:23" s="190" customFormat="1" ht="56.25" x14ac:dyDescent="0.25">
      <c r="A5294" s="180" t="s">
        <v>225</v>
      </c>
      <c r="B5294" s="181" t="s">
        <v>8936</v>
      </c>
      <c r="C5294" s="182" t="s">
        <v>225</v>
      </c>
      <c r="D5294" s="183" t="s">
        <v>36</v>
      </c>
      <c r="E5294" s="181" t="s">
        <v>35</v>
      </c>
      <c r="F5294" s="183" t="s">
        <v>35</v>
      </c>
      <c r="G5294" s="181" t="s">
        <v>7393</v>
      </c>
      <c r="H5294" s="184" t="s">
        <v>7090</v>
      </c>
      <c r="I5294" s="185" t="s">
        <v>190</v>
      </c>
      <c r="J5294" s="181" t="s">
        <v>35</v>
      </c>
      <c r="K5294" s="181" t="s">
        <v>225</v>
      </c>
      <c r="L5294" s="186" t="s">
        <v>225</v>
      </c>
      <c r="M5294" s="187" t="s">
        <v>225</v>
      </c>
      <c r="N5294" s="183" t="s">
        <v>36</v>
      </c>
      <c r="O5294" s="181" t="s">
        <v>7393</v>
      </c>
      <c r="P5294" s="184" t="s">
        <v>7090</v>
      </c>
      <c r="Q5294" s="185" t="s">
        <v>190</v>
      </c>
      <c r="R5294" s="181" t="s">
        <v>35</v>
      </c>
      <c r="S5294" s="181" t="s">
        <v>225</v>
      </c>
      <c r="T5294" s="186" t="s">
        <v>225</v>
      </c>
      <c r="U5294" s="187" t="s">
        <v>225</v>
      </c>
      <c r="V5294" s="188" t="str" cm="1">
        <f t="array" ref="V5294">IF(SUM(LEN(A5294:U5294))=0,"",IF(OR(OR(ISBLANK(E5294),SUM(LEN(B5294),LEN(C5294))=0),AND(NOT(D5294="Unknown"),ISBLANK(I5294)),AND(NOT(N5294="Unknown"),ISBLANK(Q5294))),"Missing Information", INDEX(Table15[Entire Service Line Classification], MATCH(SUMIFS(Table15[Unique ID],Table15[System-Owned Portion],D5294,Table15[If Material Anything Other than "Lead" in Column E,Was Material Ever Previously Lead?],F5294,Table15[Customer-Owned Portion],N5294),Table15[Unique ID],0),0)))</f>
        <v>Non-lead</v>
      </c>
      <c r="W5294" s="189"/>
    </row>
    <row r="5295" spans="1:23" s="190" customFormat="1" ht="56.25" x14ac:dyDescent="0.25">
      <c r="A5295" s="180" t="s">
        <v>225</v>
      </c>
      <c r="B5295" s="181" t="s">
        <v>8937</v>
      </c>
      <c r="C5295" s="182" t="s">
        <v>225</v>
      </c>
      <c r="D5295" s="183" t="s">
        <v>36</v>
      </c>
      <c r="E5295" s="181" t="s">
        <v>35</v>
      </c>
      <c r="F5295" s="183" t="s">
        <v>35</v>
      </c>
      <c r="G5295" s="181" t="s">
        <v>7393</v>
      </c>
      <c r="H5295" s="184" t="s">
        <v>7090</v>
      </c>
      <c r="I5295" s="185" t="s">
        <v>190</v>
      </c>
      <c r="J5295" s="181" t="s">
        <v>35</v>
      </c>
      <c r="K5295" s="181" t="s">
        <v>225</v>
      </c>
      <c r="L5295" s="186" t="s">
        <v>225</v>
      </c>
      <c r="M5295" s="187" t="s">
        <v>225</v>
      </c>
      <c r="N5295" s="183" t="s">
        <v>36</v>
      </c>
      <c r="O5295" s="181" t="s">
        <v>7393</v>
      </c>
      <c r="P5295" s="184" t="s">
        <v>7090</v>
      </c>
      <c r="Q5295" s="185" t="s">
        <v>190</v>
      </c>
      <c r="R5295" s="181" t="s">
        <v>35</v>
      </c>
      <c r="S5295" s="181" t="s">
        <v>225</v>
      </c>
      <c r="T5295" s="186" t="s">
        <v>225</v>
      </c>
      <c r="U5295" s="187" t="s">
        <v>225</v>
      </c>
      <c r="V5295" s="188" t="str" cm="1">
        <f t="array" ref="V5295">IF(SUM(LEN(A5295:U5295))=0,"",IF(OR(OR(ISBLANK(E5295),SUM(LEN(B5295),LEN(C5295))=0),AND(NOT(D5295="Unknown"),ISBLANK(I5295)),AND(NOT(N5295="Unknown"),ISBLANK(Q5295))),"Missing Information", INDEX(Table15[Entire Service Line Classification], MATCH(SUMIFS(Table15[Unique ID],Table15[System-Owned Portion],D5295,Table15[If Material Anything Other than "Lead" in Column E,Was Material Ever Previously Lead?],F5295,Table15[Customer-Owned Portion],N5295),Table15[Unique ID],0),0)))</f>
        <v>Non-lead</v>
      </c>
      <c r="W5295" s="189"/>
    </row>
    <row r="5296" spans="1:23" s="190" customFormat="1" ht="56.25" x14ac:dyDescent="0.25">
      <c r="A5296" s="180" t="s">
        <v>225</v>
      </c>
      <c r="B5296" s="181" t="s">
        <v>8938</v>
      </c>
      <c r="C5296" s="182" t="s">
        <v>225</v>
      </c>
      <c r="D5296" s="183" t="s">
        <v>36</v>
      </c>
      <c r="E5296" s="181" t="s">
        <v>35</v>
      </c>
      <c r="F5296" s="183" t="s">
        <v>35</v>
      </c>
      <c r="G5296" s="181" t="s">
        <v>7393</v>
      </c>
      <c r="H5296" s="184" t="s">
        <v>7090</v>
      </c>
      <c r="I5296" s="185" t="s">
        <v>190</v>
      </c>
      <c r="J5296" s="181" t="s">
        <v>35</v>
      </c>
      <c r="K5296" s="181" t="s">
        <v>225</v>
      </c>
      <c r="L5296" s="186" t="s">
        <v>225</v>
      </c>
      <c r="M5296" s="187" t="s">
        <v>225</v>
      </c>
      <c r="N5296" s="183" t="s">
        <v>36</v>
      </c>
      <c r="O5296" s="181" t="s">
        <v>7393</v>
      </c>
      <c r="P5296" s="184" t="s">
        <v>7090</v>
      </c>
      <c r="Q5296" s="185" t="s">
        <v>190</v>
      </c>
      <c r="R5296" s="181" t="s">
        <v>35</v>
      </c>
      <c r="S5296" s="181" t="s">
        <v>225</v>
      </c>
      <c r="T5296" s="186" t="s">
        <v>225</v>
      </c>
      <c r="U5296" s="187" t="s">
        <v>225</v>
      </c>
      <c r="V5296" s="188" t="str" cm="1">
        <f t="array" ref="V5296">IF(SUM(LEN(A5296:U5296))=0,"",IF(OR(OR(ISBLANK(E5296),SUM(LEN(B5296),LEN(C5296))=0),AND(NOT(D5296="Unknown"),ISBLANK(I5296)),AND(NOT(N5296="Unknown"),ISBLANK(Q5296))),"Missing Information", INDEX(Table15[Entire Service Line Classification], MATCH(SUMIFS(Table15[Unique ID],Table15[System-Owned Portion],D5296,Table15[If Material Anything Other than "Lead" in Column E,Was Material Ever Previously Lead?],F5296,Table15[Customer-Owned Portion],N5296),Table15[Unique ID],0),0)))</f>
        <v>Non-lead</v>
      </c>
      <c r="W5296" s="189"/>
    </row>
    <row r="5297" spans="1:23" s="190" customFormat="1" ht="56.25" x14ac:dyDescent="0.25">
      <c r="A5297" s="180" t="s">
        <v>225</v>
      </c>
      <c r="B5297" s="181" t="s">
        <v>8939</v>
      </c>
      <c r="C5297" s="182" t="s">
        <v>225</v>
      </c>
      <c r="D5297" s="183" t="s">
        <v>36</v>
      </c>
      <c r="E5297" s="181" t="s">
        <v>35</v>
      </c>
      <c r="F5297" s="183" t="s">
        <v>35</v>
      </c>
      <c r="G5297" s="181" t="s">
        <v>7393</v>
      </c>
      <c r="H5297" s="184" t="s">
        <v>7090</v>
      </c>
      <c r="I5297" s="185" t="s">
        <v>190</v>
      </c>
      <c r="J5297" s="181" t="s">
        <v>35</v>
      </c>
      <c r="K5297" s="181" t="s">
        <v>225</v>
      </c>
      <c r="L5297" s="186" t="s">
        <v>225</v>
      </c>
      <c r="M5297" s="187" t="s">
        <v>225</v>
      </c>
      <c r="N5297" s="183" t="s">
        <v>36</v>
      </c>
      <c r="O5297" s="181" t="s">
        <v>7393</v>
      </c>
      <c r="P5297" s="184" t="s">
        <v>7090</v>
      </c>
      <c r="Q5297" s="185" t="s">
        <v>190</v>
      </c>
      <c r="R5297" s="181" t="s">
        <v>35</v>
      </c>
      <c r="S5297" s="181" t="s">
        <v>225</v>
      </c>
      <c r="T5297" s="186" t="s">
        <v>225</v>
      </c>
      <c r="U5297" s="187" t="s">
        <v>225</v>
      </c>
      <c r="V5297" s="188" t="str" cm="1">
        <f t="array" ref="V5297">IF(SUM(LEN(A5297:U5297))=0,"",IF(OR(OR(ISBLANK(E5297),SUM(LEN(B5297),LEN(C5297))=0),AND(NOT(D5297="Unknown"),ISBLANK(I5297)),AND(NOT(N5297="Unknown"),ISBLANK(Q5297))),"Missing Information", INDEX(Table15[Entire Service Line Classification], MATCH(SUMIFS(Table15[Unique ID],Table15[System-Owned Portion],D5297,Table15[If Material Anything Other than "Lead" in Column E,Was Material Ever Previously Lead?],F5297,Table15[Customer-Owned Portion],N5297),Table15[Unique ID],0),0)))</f>
        <v>Non-lead</v>
      </c>
      <c r="W5297" s="189"/>
    </row>
    <row r="5298" spans="1:23" s="190" customFormat="1" ht="56.25" x14ac:dyDescent="0.25">
      <c r="A5298" s="180" t="s">
        <v>225</v>
      </c>
      <c r="B5298" s="181" t="s">
        <v>8940</v>
      </c>
      <c r="C5298" s="182" t="s">
        <v>225</v>
      </c>
      <c r="D5298" s="183" t="s">
        <v>36</v>
      </c>
      <c r="E5298" s="181" t="s">
        <v>35</v>
      </c>
      <c r="F5298" s="183" t="s">
        <v>35</v>
      </c>
      <c r="G5298" s="181" t="s">
        <v>7437</v>
      </c>
      <c r="H5298" s="184" t="s">
        <v>7250</v>
      </c>
      <c r="I5298" s="185" t="s">
        <v>190</v>
      </c>
      <c r="J5298" s="181" t="s">
        <v>35</v>
      </c>
      <c r="K5298" s="181" t="s">
        <v>225</v>
      </c>
      <c r="L5298" s="186" t="s">
        <v>225</v>
      </c>
      <c r="M5298" s="187" t="s">
        <v>225</v>
      </c>
      <c r="N5298" s="183" t="s">
        <v>36</v>
      </c>
      <c r="O5298" s="181" t="s">
        <v>7437</v>
      </c>
      <c r="P5298" s="184" t="s">
        <v>7250</v>
      </c>
      <c r="Q5298" s="185" t="s">
        <v>190</v>
      </c>
      <c r="R5298" s="181" t="s">
        <v>35</v>
      </c>
      <c r="S5298" s="181" t="s">
        <v>225</v>
      </c>
      <c r="T5298" s="186" t="s">
        <v>225</v>
      </c>
      <c r="U5298" s="187" t="s">
        <v>225</v>
      </c>
      <c r="V5298" s="188" t="str" cm="1">
        <f t="array" ref="V5298">IF(SUM(LEN(A5298:U5298))=0,"",IF(OR(OR(ISBLANK(E5298),SUM(LEN(B5298),LEN(C5298))=0),AND(NOT(D5298="Unknown"),ISBLANK(I5298)),AND(NOT(N5298="Unknown"),ISBLANK(Q5298))),"Missing Information", INDEX(Table15[Entire Service Line Classification], MATCH(SUMIFS(Table15[Unique ID],Table15[System-Owned Portion],D5298,Table15[If Material Anything Other than "Lead" in Column E,Was Material Ever Previously Lead?],F5298,Table15[Customer-Owned Portion],N5298),Table15[Unique ID],0),0)))</f>
        <v>Non-lead</v>
      </c>
      <c r="W5298" s="189"/>
    </row>
    <row r="5299" spans="1:23" s="190" customFormat="1" ht="56.25" x14ac:dyDescent="0.25">
      <c r="A5299" s="180" t="s">
        <v>225</v>
      </c>
      <c r="B5299" s="181" t="s">
        <v>8941</v>
      </c>
      <c r="C5299" s="182" t="s">
        <v>225</v>
      </c>
      <c r="D5299" s="183" t="s">
        <v>36</v>
      </c>
      <c r="E5299" s="181" t="s">
        <v>35</v>
      </c>
      <c r="F5299" s="183" t="s">
        <v>35</v>
      </c>
      <c r="G5299" s="181" t="s">
        <v>7437</v>
      </c>
      <c r="H5299" s="184" t="s">
        <v>7250</v>
      </c>
      <c r="I5299" s="185" t="s">
        <v>190</v>
      </c>
      <c r="J5299" s="181" t="s">
        <v>35</v>
      </c>
      <c r="K5299" s="181" t="s">
        <v>225</v>
      </c>
      <c r="L5299" s="186" t="s">
        <v>225</v>
      </c>
      <c r="M5299" s="187" t="s">
        <v>225</v>
      </c>
      <c r="N5299" s="183" t="s">
        <v>36</v>
      </c>
      <c r="O5299" s="181" t="s">
        <v>7437</v>
      </c>
      <c r="P5299" s="184" t="s">
        <v>7250</v>
      </c>
      <c r="Q5299" s="185" t="s">
        <v>190</v>
      </c>
      <c r="R5299" s="181" t="s">
        <v>35</v>
      </c>
      <c r="S5299" s="181" t="s">
        <v>225</v>
      </c>
      <c r="T5299" s="186" t="s">
        <v>225</v>
      </c>
      <c r="U5299" s="187" t="s">
        <v>225</v>
      </c>
      <c r="V5299" s="188" t="str" cm="1">
        <f t="array" ref="V5299">IF(SUM(LEN(A5299:U5299))=0,"",IF(OR(OR(ISBLANK(E5299),SUM(LEN(B5299),LEN(C5299))=0),AND(NOT(D5299="Unknown"),ISBLANK(I5299)),AND(NOT(N5299="Unknown"),ISBLANK(Q5299))),"Missing Information", INDEX(Table15[Entire Service Line Classification], MATCH(SUMIFS(Table15[Unique ID],Table15[System-Owned Portion],D5299,Table15[If Material Anything Other than "Lead" in Column E,Was Material Ever Previously Lead?],F5299,Table15[Customer-Owned Portion],N5299),Table15[Unique ID],0),0)))</f>
        <v>Non-lead</v>
      </c>
      <c r="W5299" s="189"/>
    </row>
    <row r="5300" spans="1:23" s="190" customFormat="1" ht="56.25" x14ac:dyDescent="0.25">
      <c r="A5300" s="180" t="s">
        <v>225</v>
      </c>
      <c r="B5300" s="181" t="s">
        <v>8942</v>
      </c>
      <c r="C5300" s="182" t="s">
        <v>225</v>
      </c>
      <c r="D5300" s="183" t="s">
        <v>36</v>
      </c>
      <c r="E5300" s="181" t="s">
        <v>35</v>
      </c>
      <c r="F5300" s="183" t="s">
        <v>35</v>
      </c>
      <c r="G5300" s="181" t="s">
        <v>7437</v>
      </c>
      <c r="H5300" s="184" t="s">
        <v>7250</v>
      </c>
      <c r="I5300" s="185" t="s">
        <v>190</v>
      </c>
      <c r="J5300" s="181" t="s">
        <v>35</v>
      </c>
      <c r="K5300" s="181" t="s">
        <v>225</v>
      </c>
      <c r="L5300" s="186" t="s">
        <v>225</v>
      </c>
      <c r="M5300" s="187" t="s">
        <v>225</v>
      </c>
      <c r="N5300" s="183" t="s">
        <v>36</v>
      </c>
      <c r="O5300" s="181" t="s">
        <v>7437</v>
      </c>
      <c r="P5300" s="184" t="s">
        <v>7250</v>
      </c>
      <c r="Q5300" s="185" t="s">
        <v>190</v>
      </c>
      <c r="R5300" s="181" t="s">
        <v>35</v>
      </c>
      <c r="S5300" s="181" t="s">
        <v>225</v>
      </c>
      <c r="T5300" s="186" t="s">
        <v>225</v>
      </c>
      <c r="U5300" s="187" t="s">
        <v>225</v>
      </c>
      <c r="V5300" s="188" t="str" cm="1">
        <f t="array" ref="V5300">IF(SUM(LEN(A5300:U5300))=0,"",IF(OR(OR(ISBLANK(E5300),SUM(LEN(B5300),LEN(C5300))=0),AND(NOT(D5300="Unknown"),ISBLANK(I5300)),AND(NOT(N5300="Unknown"),ISBLANK(Q5300))),"Missing Information", INDEX(Table15[Entire Service Line Classification], MATCH(SUMIFS(Table15[Unique ID],Table15[System-Owned Portion],D5300,Table15[If Material Anything Other than "Lead" in Column E,Was Material Ever Previously Lead?],F5300,Table15[Customer-Owned Portion],N5300),Table15[Unique ID],0),0)))</f>
        <v>Non-lead</v>
      </c>
      <c r="W5300" s="189"/>
    </row>
    <row r="5301" spans="1:23" s="190" customFormat="1" ht="56.25" x14ac:dyDescent="0.25">
      <c r="A5301" s="180" t="s">
        <v>225</v>
      </c>
      <c r="B5301" s="181" t="s">
        <v>8943</v>
      </c>
      <c r="C5301" s="182" t="s">
        <v>225</v>
      </c>
      <c r="D5301" s="183" t="s">
        <v>36</v>
      </c>
      <c r="E5301" s="181" t="s">
        <v>35</v>
      </c>
      <c r="F5301" s="183" t="s">
        <v>35</v>
      </c>
      <c r="G5301" s="181" t="s">
        <v>7437</v>
      </c>
      <c r="H5301" s="184" t="s">
        <v>7090</v>
      </c>
      <c r="I5301" s="185" t="s">
        <v>190</v>
      </c>
      <c r="J5301" s="181" t="s">
        <v>35</v>
      </c>
      <c r="K5301" s="181" t="s">
        <v>225</v>
      </c>
      <c r="L5301" s="186" t="s">
        <v>225</v>
      </c>
      <c r="M5301" s="187" t="s">
        <v>225</v>
      </c>
      <c r="N5301" s="183" t="s">
        <v>36</v>
      </c>
      <c r="O5301" s="181" t="s">
        <v>7437</v>
      </c>
      <c r="P5301" s="184" t="s">
        <v>7090</v>
      </c>
      <c r="Q5301" s="185" t="s">
        <v>190</v>
      </c>
      <c r="R5301" s="181" t="s">
        <v>35</v>
      </c>
      <c r="S5301" s="181" t="s">
        <v>225</v>
      </c>
      <c r="T5301" s="186" t="s">
        <v>225</v>
      </c>
      <c r="U5301" s="187" t="s">
        <v>225</v>
      </c>
      <c r="V5301" s="188" t="str" cm="1">
        <f t="array" ref="V5301">IF(SUM(LEN(A5301:U5301))=0,"",IF(OR(OR(ISBLANK(E5301),SUM(LEN(B5301),LEN(C5301))=0),AND(NOT(D5301="Unknown"),ISBLANK(I5301)),AND(NOT(N5301="Unknown"),ISBLANK(Q5301))),"Missing Information", INDEX(Table15[Entire Service Line Classification], MATCH(SUMIFS(Table15[Unique ID],Table15[System-Owned Portion],D5301,Table15[If Material Anything Other than "Lead" in Column E,Was Material Ever Previously Lead?],F5301,Table15[Customer-Owned Portion],N5301),Table15[Unique ID],0),0)))</f>
        <v>Non-lead</v>
      </c>
      <c r="W5301" s="189"/>
    </row>
    <row r="5302" spans="1:23" s="190" customFormat="1" ht="56.25" x14ac:dyDescent="0.25">
      <c r="A5302" s="180" t="s">
        <v>225</v>
      </c>
      <c r="B5302" s="181" t="s">
        <v>8944</v>
      </c>
      <c r="C5302" s="182" t="s">
        <v>225</v>
      </c>
      <c r="D5302" s="183" t="s">
        <v>36</v>
      </c>
      <c r="E5302" s="181" t="s">
        <v>35</v>
      </c>
      <c r="F5302" s="183" t="s">
        <v>35</v>
      </c>
      <c r="G5302" s="181" t="s">
        <v>7437</v>
      </c>
      <c r="H5302" s="184" t="s">
        <v>7090</v>
      </c>
      <c r="I5302" s="185" t="s">
        <v>190</v>
      </c>
      <c r="J5302" s="181" t="s">
        <v>35</v>
      </c>
      <c r="K5302" s="181" t="s">
        <v>225</v>
      </c>
      <c r="L5302" s="186" t="s">
        <v>225</v>
      </c>
      <c r="M5302" s="187" t="s">
        <v>225</v>
      </c>
      <c r="N5302" s="183" t="s">
        <v>36</v>
      </c>
      <c r="O5302" s="181" t="s">
        <v>7437</v>
      </c>
      <c r="P5302" s="184" t="s">
        <v>7090</v>
      </c>
      <c r="Q5302" s="185" t="s">
        <v>190</v>
      </c>
      <c r="R5302" s="181" t="s">
        <v>35</v>
      </c>
      <c r="S5302" s="181" t="s">
        <v>225</v>
      </c>
      <c r="T5302" s="186" t="s">
        <v>225</v>
      </c>
      <c r="U5302" s="187" t="s">
        <v>225</v>
      </c>
      <c r="V5302" s="188" t="str" cm="1">
        <f t="array" ref="V5302">IF(SUM(LEN(A5302:U5302))=0,"",IF(OR(OR(ISBLANK(E5302),SUM(LEN(B5302),LEN(C5302))=0),AND(NOT(D5302="Unknown"),ISBLANK(I5302)),AND(NOT(N5302="Unknown"),ISBLANK(Q5302))),"Missing Information", INDEX(Table15[Entire Service Line Classification], MATCH(SUMIFS(Table15[Unique ID],Table15[System-Owned Portion],D5302,Table15[If Material Anything Other than "Lead" in Column E,Was Material Ever Previously Lead?],F5302,Table15[Customer-Owned Portion],N5302),Table15[Unique ID],0),0)))</f>
        <v>Non-lead</v>
      </c>
      <c r="W5302" s="189"/>
    </row>
    <row r="5303" spans="1:23" s="190" customFormat="1" ht="56.25" x14ac:dyDescent="0.25">
      <c r="A5303" s="180" t="s">
        <v>225</v>
      </c>
      <c r="B5303" s="181" t="s">
        <v>8945</v>
      </c>
      <c r="C5303" s="182" t="s">
        <v>225</v>
      </c>
      <c r="D5303" s="183" t="s">
        <v>36</v>
      </c>
      <c r="E5303" s="181" t="s">
        <v>35</v>
      </c>
      <c r="F5303" s="183" t="s">
        <v>35</v>
      </c>
      <c r="G5303" s="181" t="s">
        <v>7437</v>
      </c>
      <c r="H5303" s="184" t="s">
        <v>7090</v>
      </c>
      <c r="I5303" s="185" t="s">
        <v>190</v>
      </c>
      <c r="J5303" s="181" t="s">
        <v>35</v>
      </c>
      <c r="K5303" s="181" t="s">
        <v>225</v>
      </c>
      <c r="L5303" s="186" t="s">
        <v>225</v>
      </c>
      <c r="M5303" s="187" t="s">
        <v>225</v>
      </c>
      <c r="N5303" s="183" t="s">
        <v>36</v>
      </c>
      <c r="O5303" s="181" t="s">
        <v>7437</v>
      </c>
      <c r="P5303" s="184" t="s">
        <v>7090</v>
      </c>
      <c r="Q5303" s="185" t="s">
        <v>190</v>
      </c>
      <c r="R5303" s="181" t="s">
        <v>35</v>
      </c>
      <c r="S5303" s="181" t="s">
        <v>225</v>
      </c>
      <c r="T5303" s="186" t="s">
        <v>225</v>
      </c>
      <c r="U5303" s="187" t="s">
        <v>225</v>
      </c>
      <c r="V5303" s="188" t="str" cm="1">
        <f t="array" ref="V5303">IF(SUM(LEN(A5303:U5303))=0,"",IF(OR(OR(ISBLANK(E5303),SUM(LEN(B5303),LEN(C5303))=0),AND(NOT(D5303="Unknown"),ISBLANK(I5303)),AND(NOT(N5303="Unknown"),ISBLANK(Q5303))),"Missing Information", INDEX(Table15[Entire Service Line Classification], MATCH(SUMIFS(Table15[Unique ID],Table15[System-Owned Portion],D5303,Table15[If Material Anything Other than "Lead" in Column E,Was Material Ever Previously Lead?],F5303,Table15[Customer-Owned Portion],N5303),Table15[Unique ID],0),0)))</f>
        <v>Non-lead</v>
      </c>
      <c r="W5303" s="189"/>
    </row>
    <row r="5304" spans="1:23" s="190" customFormat="1" ht="56.25" x14ac:dyDescent="0.25">
      <c r="A5304" s="180" t="s">
        <v>225</v>
      </c>
      <c r="B5304" s="181" t="s">
        <v>8946</v>
      </c>
      <c r="C5304" s="182" t="s">
        <v>225</v>
      </c>
      <c r="D5304" s="183" t="s">
        <v>36</v>
      </c>
      <c r="E5304" s="181" t="s">
        <v>35</v>
      </c>
      <c r="F5304" s="183" t="s">
        <v>35</v>
      </c>
      <c r="G5304" s="181" t="s">
        <v>7437</v>
      </c>
      <c r="H5304" s="184" t="s">
        <v>7090</v>
      </c>
      <c r="I5304" s="185" t="s">
        <v>190</v>
      </c>
      <c r="J5304" s="181" t="s">
        <v>35</v>
      </c>
      <c r="K5304" s="181" t="s">
        <v>225</v>
      </c>
      <c r="L5304" s="186" t="s">
        <v>225</v>
      </c>
      <c r="M5304" s="187" t="s">
        <v>225</v>
      </c>
      <c r="N5304" s="183" t="s">
        <v>36</v>
      </c>
      <c r="O5304" s="181" t="s">
        <v>7437</v>
      </c>
      <c r="P5304" s="184" t="s">
        <v>7090</v>
      </c>
      <c r="Q5304" s="185" t="s">
        <v>190</v>
      </c>
      <c r="R5304" s="181" t="s">
        <v>35</v>
      </c>
      <c r="S5304" s="181" t="s">
        <v>225</v>
      </c>
      <c r="T5304" s="186" t="s">
        <v>225</v>
      </c>
      <c r="U5304" s="187" t="s">
        <v>225</v>
      </c>
      <c r="V5304" s="188" t="str" cm="1">
        <f t="array" ref="V5304">IF(SUM(LEN(A5304:U5304))=0,"",IF(OR(OR(ISBLANK(E5304),SUM(LEN(B5304),LEN(C5304))=0),AND(NOT(D5304="Unknown"),ISBLANK(I5304)),AND(NOT(N5304="Unknown"),ISBLANK(Q5304))),"Missing Information", INDEX(Table15[Entire Service Line Classification], MATCH(SUMIFS(Table15[Unique ID],Table15[System-Owned Portion],D5304,Table15[If Material Anything Other than "Lead" in Column E,Was Material Ever Previously Lead?],F5304,Table15[Customer-Owned Portion],N5304),Table15[Unique ID],0),0)))</f>
        <v>Non-lead</v>
      </c>
      <c r="W5304" s="189"/>
    </row>
    <row r="5305" spans="1:23" s="190" customFormat="1" ht="56.25" x14ac:dyDescent="0.25">
      <c r="A5305" s="180" t="s">
        <v>225</v>
      </c>
      <c r="B5305" s="181" t="s">
        <v>8947</v>
      </c>
      <c r="C5305" s="182" t="s">
        <v>225</v>
      </c>
      <c r="D5305" s="183" t="s">
        <v>36</v>
      </c>
      <c r="E5305" s="181" t="s">
        <v>35</v>
      </c>
      <c r="F5305" s="183" t="s">
        <v>35</v>
      </c>
      <c r="G5305" s="181" t="s">
        <v>7437</v>
      </c>
      <c r="H5305" s="184" t="s">
        <v>7090</v>
      </c>
      <c r="I5305" s="185" t="s">
        <v>190</v>
      </c>
      <c r="J5305" s="181" t="s">
        <v>35</v>
      </c>
      <c r="K5305" s="181" t="s">
        <v>225</v>
      </c>
      <c r="L5305" s="186" t="s">
        <v>225</v>
      </c>
      <c r="M5305" s="187" t="s">
        <v>225</v>
      </c>
      <c r="N5305" s="183" t="s">
        <v>36</v>
      </c>
      <c r="O5305" s="181" t="s">
        <v>7437</v>
      </c>
      <c r="P5305" s="184" t="s">
        <v>7090</v>
      </c>
      <c r="Q5305" s="185" t="s">
        <v>190</v>
      </c>
      <c r="R5305" s="181" t="s">
        <v>35</v>
      </c>
      <c r="S5305" s="181" t="s">
        <v>225</v>
      </c>
      <c r="T5305" s="186" t="s">
        <v>225</v>
      </c>
      <c r="U5305" s="187" t="s">
        <v>225</v>
      </c>
      <c r="V5305" s="188" t="str" cm="1">
        <f t="array" ref="V5305">IF(SUM(LEN(A5305:U5305))=0,"",IF(OR(OR(ISBLANK(E5305),SUM(LEN(B5305),LEN(C5305))=0),AND(NOT(D5305="Unknown"),ISBLANK(I5305)),AND(NOT(N5305="Unknown"),ISBLANK(Q5305))),"Missing Information", INDEX(Table15[Entire Service Line Classification], MATCH(SUMIFS(Table15[Unique ID],Table15[System-Owned Portion],D5305,Table15[If Material Anything Other than "Lead" in Column E,Was Material Ever Previously Lead?],F5305,Table15[Customer-Owned Portion],N5305),Table15[Unique ID],0),0)))</f>
        <v>Non-lead</v>
      </c>
      <c r="W5305" s="189"/>
    </row>
    <row r="5306" spans="1:23" s="190" customFormat="1" ht="56.25" x14ac:dyDescent="0.25">
      <c r="A5306" s="180" t="s">
        <v>225</v>
      </c>
      <c r="B5306" s="181" t="s">
        <v>8948</v>
      </c>
      <c r="C5306" s="182" t="s">
        <v>225</v>
      </c>
      <c r="D5306" s="183" t="s">
        <v>36</v>
      </c>
      <c r="E5306" s="181" t="s">
        <v>35</v>
      </c>
      <c r="F5306" s="183" t="s">
        <v>35</v>
      </c>
      <c r="G5306" s="181" t="s">
        <v>7437</v>
      </c>
      <c r="H5306" s="184" t="s">
        <v>7090</v>
      </c>
      <c r="I5306" s="185" t="s">
        <v>190</v>
      </c>
      <c r="J5306" s="181" t="s">
        <v>35</v>
      </c>
      <c r="K5306" s="181" t="s">
        <v>225</v>
      </c>
      <c r="L5306" s="186" t="s">
        <v>225</v>
      </c>
      <c r="M5306" s="187" t="s">
        <v>225</v>
      </c>
      <c r="N5306" s="183" t="s">
        <v>36</v>
      </c>
      <c r="O5306" s="181" t="s">
        <v>7437</v>
      </c>
      <c r="P5306" s="184" t="s">
        <v>7090</v>
      </c>
      <c r="Q5306" s="185" t="s">
        <v>190</v>
      </c>
      <c r="R5306" s="181" t="s">
        <v>35</v>
      </c>
      <c r="S5306" s="181" t="s">
        <v>225</v>
      </c>
      <c r="T5306" s="186" t="s">
        <v>225</v>
      </c>
      <c r="U5306" s="187" t="s">
        <v>225</v>
      </c>
      <c r="V5306" s="188" t="str" cm="1">
        <f t="array" ref="V5306">IF(SUM(LEN(A5306:U5306))=0,"",IF(OR(OR(ISBLANK(E5306),SUM(LEN(B5306),LEN(C5306))=0),AND(NOT(D5306="Unknown"),ISBLANK(I5306)),AND(NOT(N5306="Unknown"),ISBLANK(Q5306))),"Missing Information", INDEX(Table15[Entire Service Line Classification], MATCH(SUMIFS(Table15[Unique ID],Table15[System-Owned Portion],D5306,Table15[If Material Anything Other than "Lead" in Column E,Was Material Ever Previously Lead?],F5306,Table15[Customer-Owned Portion],N5306),Table15[Unique ID],0),0)))</f>
        <v>Non-lead</v>
      </c>
      <c r="W5306" s="189"/>
    </row>
    <row r="5307" spans="1:23" s="190" customFormat="1" ht="56.25" x14ac:dyDescent="0.25">
      <c r="A5307" s="180" t="s">
        <v>225</v>
      </c>
      <c r="B5307" s="181" t="s">
        <v>8949</v>
      </c>
      <c r="C5307" s="182" t="s">
        <v>225</v>
      </c>
      <c r="D5307" s="183" t="s">
        <v>36</v>
      </c>
      <c r="E5307" s="181" t="s">
        <v>35</v>
      </c>
      <c r="F5307" s="183" t="s">
        <v>35</v>
      </c>
      <c r="G5307" s="181" t="s">
        <v>7437</v>
      </c>
      <c r="H5307" s="184" t="s">
        <v>7090</v>
      </c>
      <c r="I5307" s="185" t="s">
        <v>190</v>
      </c>
      <c r="J5307" s="181" t="s">
        <v>35</v>
      </c>
      <c r="K5307" s="181" t="s">
        <v>225</v>
      </c>
      <c r="L5307" s="186" t="s">
        <v>225</v>
      </c>
      <c r="M5307" s="187" t="s">
        <v>225</v>
      </c>
      <c r="N5307" s="183" t="s">
        <v>36</v>
      </c>
      <c r="O5307" s="181" t="s">
        <v>7437</v>
      </c>
      <c r="P5307" s="184" t="s">
        <v>7090</v>
      </c>
      <c r="Q5307" s="185" t="s">
        <v>190</v>
      </c>
      <c r="R5307" s="181" t="s">
        <v>35</v>
      </c>
      <c r="S5307" s="181" t="s">
        <v>225</v>
      </c>
      <c r="T5307" s="186" t="s">
        <v>225</v>
      </c>
      <c r="U5307" s="187" t="s">
        <v>225</v>
      </c>
      <c r="V5307" s="188" t="str" cm="1">
        <f t="array" ref="V5307">IF(SUM(LEN(A5307:U5307))=0,"",IF(OR(OR(ISBLANK(E5307),SUM(LEN(B5307),LEN(C5307))=0),AND(NOT(D5307="Unknown"),ISBLANK(I5307)),AND(NOT(N5307="Unknown"),ISBLANK(Q5307))),"Missing Information", INDEX(Table15[Entire Service Line Classification], MATCH(SUMIFS(Table15[Unique ID],Table15[System-Owned Portion],D5307,Table15[If Material Anything Other than "Lead" in Column E,Was Material Ever Previously Lead?],F5307,Table15[Customer-Owned Portion],N5307),Table15[Unique ID],0),0)))</f>
        <v>Non-lead</v>
      </c>
      <c r="W5307" s="189"/>
    </row>
    <row r="5308" spans="1:23" s="190" customFormat="1" ht="56.25" x14ac:dyDescent="0.25">
      <c r="A5308" s="180" t="s">
        <v>225</v>
      </c>
      <c r="B5308" s="181" t="s">
        <v>8950</v>
      </c>
      <c r="C5308" s="182" t="s">
        <v>225</v>
      </c>
      <c r="D5308" s="183" t="s">
        <v>36</v>
      </c>
      <c r="E5308" s="181" t="s">
        <v>35</v>
      </c>
      <c r="F5308" s="183" t="s">
        <v>35</v>
      </c>
      <c r="G5308" s="181" t="s">
        <v>7437</v>
      </c>
      <c r="H5308" s="184" t="s">
        <v>7090</v>
      </c>
      <c r="I5308" s="185" t="s">
        <v>190</v>
      </c>
      <c r="J5308" s="181" t="s">
        <v>35</v>
      </c>
      <c r="K5308" s="181" t="s">
        <v>225</v>
      </c>
      <c r="L5308" s="186" t="s">
        <v>225</v>
      </c>
      <c r="M5308" s="187" t="s">
        <v>225</v>
      </c>
      <c r="N5308" s="183" t="s">
        <v>36</v>
      </c>
      <c r="O5308" s="181" t="s">
        <v>7437</v>
      </c>
      <c r="P5308" s="184" t="s">
        <v>7090</v>
      </c>
      <c r="Q5308" s="185" t="s">
        <v>190</v>
      </c>
      <c r="R5308" s="181" t="s">
        <v>35</v>
      </c>
      <c r="S5308" s="181" t="s">
        <v>225</v>
      </c>
      <c r="T5308" s="186" t="s">
        <v>225</v>
      </c>
      <c r="U5308" s="187" t="s">
        <v>225</v>
      </c>
      <c r="V5308" s="188" t="str" cm="1">
        <f t="array" ref="V5308">IF(SUM(LEN(A5308:U5308))=0,"",IF(OR(OR(ISBLANK(E5308),SUM(LEN(B5308),LEN(C5308))=0),AND(NOT(D5308="Unknown"),ISBLANK(I5308)),AND(NOT(N5308="Unknown"),ISBLANK(Q5308))),"Missing Information", INDEX(Table15[Entire Service Line Classification], MATCH(SUMIFS(Table15[Unique ID],Table15[System-Owned Portion],D5308,Table15[If Material Anything Other than "Lead" in Column E,Was Material Ever Previously Lead?],F5308,Table15[Customer-Owned Portion],N5308),Table15[Unique ID],0),0)))</f>
        <v>Non-lead</v>
      </c>
      <c r="W5308" s="189"/>
    </row>
    <row r="5309" spans="1:23" s="190" customFormat="1" ht="56.25" x14ac:dyDescent="0.25">
      <c r="A5309" s="180" t="s">
        <v>225</v>
      </c>
      <c r="B5309" s="181" t="s">
        <v>8951</v>
      </c>
      <c r="C5309" s="182" t="s">
        <v>225</v>
      </c>
      <c r="D5309" s="183" t="s">
        <v>36</v>
      </c>
      <c r="E5309" s="181" t="s">
        <v>35</v>
      </c>
      <c r="F5309" s="183" t="s">
        <v>35</v>
      </c>
      <c r="G5309" s="181" t="s">
        <v>7393</v>
      </c>
      <c r="H5309" s="184" t="s">
        <v>7090</v>
      </c>
      <c r="I5309" s="185" t="s">
        <v>190</v>
      </c>
      <c r="J5309" s="181" t="s">
        <v>35</v>
      </c>
      <c r="K5309" s="181" t="s">
        <v>225</v>
      </c>
      <c r="L5309" s="186" t="s">
        <v>225</v>
      </c>
      <c r="M5309" s="187" t="s">
        <v>225</v>
      </c>
      <c r="N5309" s="183" t="s">
        <v>36</v>
      </c>
      <c r="O5309" s="181" t="s">
        <v>7393</v>
      </c>
      <c r="P5309" s="184" t="s">
        <v>7090</v>
      </c>
      <c r="Q5309" s="185" t="s">
        <v>190</v>
      </c>
      <c r="R5309" s="181" t="s">
        <v>35</v>
      </c>
      <c r="S5309" s="181" t="s">
        <v>225</v>
      </c>
      <c r="T5309" s="186" t="s">
        <v>225</v>
      </c>
      <c r="U5309" s="187" t="s">
        <v>225</v>
      </c>
      <c r="V5309" s="188" t="str" cm="1">
        <f t="array" ref="V5309">IF(SUM(LEN(A5309:U5309))=0,"",IF(OR(OR(ISBLANK(E5309),SUM(LEN(B5309),LEN(C5309))=0),AND(NOT(D5309="Unknown"),ISBLANK(I5309)),AND(NOT(N5309="Unknown"),ISBLANK(Q5309))),"Missing Information", INDEX(Table15[Entire Service Line Classification], MATCH(SUMIFS(Table15[Unique ID],Table15[System-Owned Portion],D5309,Table15[If Material Anything Other than "Lead" in Column E,Was Material Ever Previously Lead?],F5309,Table15[Customer-Owned Portion],N5309),Table15[Unique ID],0),0)))</f>
        <v>Non-lead</v>
      </c>
      <c r="W5309" s="189"/>
    </row>
    <row r="5310" spans="1:23" s="190" customFormat="1" ht="56.25" x14ac:dyDescent="0.25">
      <c r="A5310" s="180" t="s">
        <v>225</v>
      </c>
      <c r="B5310" s="181" t="s">
        <v>8952</v>
      </c>
      <c r="C5310" s="182" t="s">
        <v>225</v>
      </c>
      <c r="D5310" s="183" t="s">
        <v>36</v>
      </c>
      <c r="E5310" s="181" t="s">
        <v>35</v>
      </c>
      <c r="F5310" s="183" t="s">
        <v>35</v>
      </c>
      <c r="G5310" s="181" t="s">
        <v>7437</v>
      </c>
      <c r="H5310" s="184" t="s">
        <v>7090</v>
      </c>
      <c r="I5310" s="185" t="s">
        <v>190</v>
      </c>
      <c r="J5310" s="181" t="s">
        <v>35</v>
      </c>
      <c r="K5310" s="181" t="s">
        <v>225</v>
      </c>
      <c r="L5310" s="186" t="s">
        <v>225</v>
      </c>
      <c r="M5310" s="187" t="s">
        <v>225</v>
      </c>
      <c r="N5310" s="183" t="s">
        <v>36</v>
      </c>
      <c r="O5310" s="181" t="s">
        <v>7437</v>
      </c>
      <c r="P5310" s="184" t="s">
        <v>7090</v>
      </c>
      <c r="Q5310" s="185" t="s">
        <v>190</v>
      </c>
      <c r="R5310" s="181" t="s">
        <v>35</v>
      </c>
      <c r="S5310" s="181" t="s">
        <v>225</v>
      </c>
      <c r="T5310" s="186" t="s">
        <v>225</v>
      </c>
      <c r="U5310" s="187" t="s">
        <v>225</v>
      </c>
      <c r="V5310" s="188" t="str" cm="1">
        <f t="array" ref="V5310">IF(SUM(LEN(A5310:U5310))=0,"",IF(OR(OR(ISBLANK(E5310),SUM(LEN(B5310),LEN(C5310))=0),AND(NOT(D5310="Unknown"),ISBLANK(I5310)),AND(NOT(N5310="Unknown"),ISBLANK(Q5310))),"Missing Information", INDEX(Table15[Entire Service Line Classification], MATCH(SUMIFS(Table15[Unique ID],Table15[System-Owned Portion],D5310,Table15[If Material Anything Other than "Lead" in Column E,Was Material Ever Previously Lead?],F5310,Table15[Customer-Owned Portion],N5310),Table15[Unique ID],0),0)))</f>
        <v>Non-lead</v>
      </c>
      <c r="W5310" s="189"/>
    </row>
    <row r="5311" spans="1:23" s="190" customFormat="1" ht="56.25" x14ac:dyDescent="0.25">
      <c r="A5311" s="180" t="s">
        <v>225</v>
      </c>
      <c r="B5311" s="181" t="s">
        <v>8953</v>
      </c>
      <c r="C5311" s="182" t="s">
        <v>225</v>
      </c>
      <c r="D5311" s="183" t="s">
        <v>36</v>
      </c>
      <c r="E5311" s="181" t="s">
        <v>35</v>
      </c>
      <c r="F5311" s="183" t="s">
        <v>35</v>
      </c>
      <c r="G5311" s="181" t="s">
        <v>7393</v>
      </c>
      <c r="H5311" s="184" t="s">
        <v>7090</v>
      </c>
      <c r="I5311" s="185" t="s">
        <v>190</v>
      </c>
      <c r="J5311" s="181" t="s">
        <v>35</v>
      </c>
      <c r="K5311" s="181" t="s">
        <v>225</v>
      </c>
      <c r="L5311" s="186" t="s">
        <v>225</v>
      </c>
      <c r="M5311" s="187" t="s">
        <v>225</v>
      </c>
      <c r="N5311" s="183" t="s">
        <v>36</v>
      </c>
      <c r="O5311" s="181" t="s">
        <v>7393</v>
      </c>
      <c r="P5311" s="184" t="s">
        <v>7090</v>
      </c>
      <c r="Q5311" s="185" t="s">
        <v>190</v>
      </c>
      <c r="R5311" s="181" t="s">
        <v>35</v>
      </c>
      <c r="S5311" s="181" t="s">
        <v>225</v>
      </c>
      <c r="T5311" s="186" t="s">
        <v>225</v>
      </c>
      <c r="U5311" s="187" t="s">
        <v>225</v>
      </c>
      <c r="V5311" s="188" t="str" cm="1">
        <f t="array" ref="V5311">IF(SUM(LEN(A5311:U5311))=0,"",IF(OR(OR(ISBLANK(E5311),SUM(LEN(B5311),LEN(C5311))=0),AND(NOT(D5311="Unknown"),ISBLANK(I5311)),AND(NOT(N5311="Unknown"),ISBLANK(Q5311))),"Missing Information", INDEX(Table15[Entire Service Line Classification], MATCH(SUMIFS(Table15[Unique ID],Table15[System-Owned Portion],D5311,Table15[If Material Anything Other than "Lead" in Column E,Was Material Ever Previously Lead?],F5311,Table15[Customer-Owned Portion],N5311),Table15[Unique ID],0),0)))</f>
        <v>Non-lead</v>
      </c>
      <c r="W5311" s="189"/>
    </row>
    <row r="5312" spans="1:23" s="190" customFormat="1" ht="56.25" x14ac:dyDescent="0.25">
      <c r="A5312" s="180" t="s">
        <v>225</v>
      </c>
      <c r="B5312" s="181" t="s">
        <v>8954</v>
      </c>
      <c r="C5312" s="182" t="s">
        <v>225</v>
      </c>
      <c r="D5312" s="183" t="s">
        <v>36</v>
      </c>
      <c r="E5312" s="181" t="s">
        <v>35</v>
      </c>
      <c r="F5312" s="183" t="s">
        <v>35</v>
      </c>
      <c r="G5312" s="181" t="s">
        <v>7437</v>
      </c>
      <c r="H5312" s="184" t="s">
        <v>7090</v>
      </c>
      <c r="I5312" s="185" t="s">
        <v>190</v>
      </c>
      <c r="J5312" s="181" t="s">
        <v>35</v>
      </c>
      <c r="K5312" s="181" t="s">
        <v>225</v>
      </c>
      <c r="L5312" s="186" t="s">
        <v>225</v>
      </c>
      <c r="M5312" s="187" t="s">
        <v>225</v>
      </c>
      <c r="N5312" s="183" t="s">
        <v>36</v>
      </c>
      <c r="O5312" s="181" t="s">
        <v>7437</v>
      </c>
      <c r="P5312" s="184" t="s">
        <v>7090</v>
      </c>
      <c r="Q5312" s="185" t="s">
        <v>190</v>
      </c>
      <c r="R5312" s="181" t="s">
        <v>35</v>
      </c>
      <c r="S5312" s="181" t="s">
        <v>225</v>
      </c>
      <c r="T5312" s="186" t="s">
        <v>225</v>
      </c>
      <c r="U5312" s="187" t="s">
        <v>225</v>
      </c>
      <c r="V5312" s="188" t="str" cm="1">
        <f t="array" ref="V5312">IF(SUM(LEN(A5312:U5312))=0,"",IF(OR(OR(ISBLANK(E5312),SUM(LEN(B5312),LEN(C5312))=0),AND(NOT(D5312="Unknown"),ISBLANK(I5312)),AND(NOT(N5312="Unknown"),ISBLANK(Q5312))),"Missing Information", INDEX(Table15[Entire Service Line Classification], MATCH(SUMIFS(Table15[Unique ID],Table15[System-Owned Portion],D5312,Table15[If Material Anything Other than "Lead" in Column E,Was Material Ever Previously Lead?],F5312,Table15[Customer-Owned Portion],N5312),Table15[Unique ID],0),0)))</f>
        <v>Non-lead</v>
      </c>
      <c r="W5312" s="189"/>
    </row>
    <row r="5313" spans="1:23" s="190" customFormat="1" ht="56.25" x14ac:dyDescent="0.25">
      <c r="A5313" s="180" t="s">
        <v>225</v>
      </c>
      <c r="B5313" s="181" t="s">
        <v>8955</v>
      </c>
      <c r="C5313" s="182" t="s">
        <v>225</v>
      </c>
      <c r="D5313" s="183" t="s">
        <v>36</v>
      </c>
      <c r="E5313" s="181" t="s">
        <v>35</v>
      </c>
      <c r="F5313" s="183" t="s">
        <v>35</v>
      </c>
      <c r="G5313" s="181" t="s">
        <v>7442</v>
      </c>
      <c r="H5313" s="184" t="s">
        <v>7090</v>
      </c>
      <c r="I5313" s="185" t="s">
        <v>190</v>
      </c>
      <c r="J5313" s="181" t="s">
        <v>35</v>
      </c>
      <c r="K5313" s="181" t="s">
        <v>225</v>
      </c>
      <c r="L5313" s="186" t="s">
        <v>225</v>
      </c>
      <c r="M5313" s="187" t="s">
        <v>225</v>
      </c>
      <c r="N5313" s="183" t="s">
        <v>36</v>
      </c>
      <c r="O5313" s="181" t="s">
        <v>7442</v>
      </c>
      <c r="P5313" s="184" t="s">
        <v>7090</v>
      </c>
      <c r="Q5313" s="185" t="s">
        <v>190</v>
      </c>
      <c r="R5313" s="181" t="s">
        <v>35</v>
      </c>
      <c r="S5313" s="181" t="s">
        <v>225</v>
      </c>
      <c r="T5313" s="186" t="s">
        <v>225</v>
      </c>
      <c r="U5313" s="187" t="s">
        <v>225</v>
      </c>
      <c r="V5313" s="188" t="str" cm="1">
        <f t="array" ref="V5313">IF(SUM(LEN(A5313:U5313))=0,"",IF(OR(OR(ISBLANK(E5313),SUM(LEN(B5313),LEN(C5313))=0),AND(NOT(D5313="Unknown"),ISBLANK(I5313)),AND(NOT(N5313="Unknown"),ISBLANK(Q5313))),"Missing Information", INDEX(Table15[Entire Service Line Classification], MATCH(SUMIFS(Table15[Unique ID],Table15[System-Owned Portion],D5313,Table15[If Material Anything Other than "Lead" in Column E,Was Material Ever Previously Lead?],F5313,Table15[Customer-Owned Portion],N5313),Table15[Unique ID],0),0)))</f>
        <v>Non-lead</v>
      </c>
      <c r="W5313" s="189"/>
    </row>
    <row r="5314" spans="1:23" s="190" customFormat="1" ht="56.25" x14ac:dyDescent="0.25">
      <c r="A5314" s="180" t="s">
        <v>225</v>
      </c>
      <c r="B5314" s="181" t="s">
        <v>8956</v>
      </c>
      <c r="C5314" s="182" t="s">
        <v>225</v>
      </c>
      <c r="D5314" s="183" t="s">
        <v>36</v>
      </c>
      <c r="E5314" s="181" t="s">
        <v>35</v>
      </c>
      <c r="F5314" s="183" t="s">
        <v>35</v>
      </c>
      <c r="G5314" s="181" t="s">
        <v>7944</v>
      </c>
      <c r="H5314" s="184" t="s">
        <v>7090</v>
      </c>
      <c r="I5314" s="185" t="s">
        <v>190</v>
      </c>
      <c r="J5314" s="181" t="s">
        <v>35</v>
      </c>
      <c r="K5314" s="181" t="s">
        <v>225</v>
      </c>
      <c r="L5314" s="186" t="s">
        <v>225</v>
      </c>
      <c r="M5314" s="187" t="s">
        <v>225</v>
      </c>
      <c r="N5314" s="183" t="s">
        <v>36</v>
      </c>
      <c r="O5314" s="181" t="s">
        <v>7944</v>
      </c>
      <c r="P5314" s="184" t="s">
        <v>7090</v>
      </c>
      <c r="Q5314" s="185" t="s">
        <v>190</v>
      </c>
      <c r="R5314" s="181" t="s">
        <v>35</v>
      </c>
      <c r="S5314" s="181" t="s">
        <v>225</v>
      </c>
      <c r="T5314" s="186" t="s">
        <v>225</v>
      </c>
      <c r="U5314" s="187" t="s">
        <v>225</v>
      </c>
      <c r="V5314" s="188" t="str" cm="1">
        <f t="array" ref="V5314">IF(SUM(LEN(A5314:U5314))=0,"",IF(OR(OR(ISBLANK(E5314),SUM(LEN(B5314),LEN(C5314))=0),AND(NOT(D5314="Unknown"),ISBLANK(I5314)),AND(NOT(N5314="Unknown"),ISBLANK(Q5314))),"Missing Information", INDEX(Table15[Entire Service Line Classification], MATCH(SUMIFS(Table15[Unique ID],Table15[System-Owned Portion],D5314,Table15[If Material Anything Other than "Lead" in Column E,Was Material Ever Previously Lead?],F5314,Table15[Customer-Owned Portion],N5314),Table15[Unique ID],0),0)))</f>
        <v>Non-lead</v>
      </c>
      <c r="W5314" s="189"/>
    </row>
    <row r="5315" spans="1:23" s="190" customFormat="1" ht="56.25" x14ac:dyDescent="0.25">
      <c r="A5315" s="180" t="s">
        <v>225</v>
      </c>
      <c r="B5315" s="181" t="s">
        <v>8957</v>
      </c>
      <c r="C5315" s="182" t="s">
        <v>225</v>
      </c>
      <c r="D5315" s="183" t="s">
        <v>36</v>
      </c>
      <c r="E5315" s="181" t="s">
        <v>35</v>
      </c>
      <c r="F5315" s="183" t="s">
        <v>35</v>
      </c>
      <c r="G5315" s="181" t="s">
        <v>7442</v>
      </c>
      <c r="H5315" s="184" t="s">
        <v>7090</v>
      </c>
      <c r="I5315" s="185" t="s">
        <v>190</v>
      </c>
      <c r="J5315" s="181" t="s">
        <v>35</v>
      </c>
      <c r="K5315" s="181" t="s">
        <v>225</v>
      </c>
      <c r="L5315" s="186" t="s">
        <v>225</v>
      </c>
      <c r="M5315" s="187" t="s">
        <v>225</v>
      </c>
      <c r="N5315" s="183" t="s">
        <v>36</v>
      </c>
      <c r="O5315" s="181" t="s">
        <v>7442</v>
      </c>
      <c r="P5315" s="184" t="s">
        <v>7090</v>
      </c>
      <c r="Q5315" s="185" t="s">
        <v>190</v>
      </c>
      <c r="R5315" s="181" t="s">
        <v>35</v>
      </c>
      <c r="S5315" s="181" t="s">
        <v>225</v>
      </c>
      <c r="T5315" s="186" t="s">
        <v>225</v>
      </c>
      <c r="U5315" s="187" t="s">
        <v>225</v>
      </c>
      <c r="V5315" s="188" t="str" cm="1">
        <f t="array" ref="V5315">IF(SUM(LEN(A5315:U5315))=0,"",IF(OR(OR(ISBLANK(E5315),SUM(LEN(B5315),LEN(C5315))=0),AND(NOT(D5315="Unknown"),ISBLANK(I5315)),AND(NOT(N5315="Unknown"),ISBLANK(Q5315))),"Missing Information", INDEX(Table15[Entire Service Line Classification], MATCH(SUMIFS(Table15[Unique ID],Table15[System-Owned Portion],D5315,Table15[If Material Anything Other than "Lead" in Column E,Was Material Ever Previously Lead?],F5315,Table15[Customer-Owned Portion],N5315),Table15[Unique ID],0),0)))</f>
        <v>Non-lead</v>
      </c>
      <c r="W5315" s="189"/>
    </row>
    <row r="5316" spans="1:23" s="190" customFormat="1" ht="56.25" x14ac:dyDescent="0.25">
      <c r="A5316" s="180" t="s">
        <v>225</v>
      </c>
      <c r="B5316" s="181" t="s">
        <v>8958</v>
      </c>
      <c r="C5316" s="182" t="s">
        <v>225</v>
      </c>
      <c r="D5316" s="183" t="s">
        <v>36</v>
      </c>
      <c r="E5316" s="181" t="s">
        <v>35</v>
      </c>
      <c r="F5316" s="183" t="s">
        <v>35</v>
      </c>
      <c r="G5316" s="181" t="s">
        <v>7437</v>
      </c>
      <c r="H5316" s="184" t="s">
        <v>7090</v>
      </c>
      <c r="I5316" s="185" t="s">
        <v>190</v>
      </c>
      <c r="J5316" s="181" t="s">
        <v>35</v>
      </c>
      <c r="K5316" s="181" t="s">
        <v>225</v>
      </c>
      <c r="L5316" s="186" t="s">
        <v>225</v>
      </c>
      <c r="M5316" s="187" t="s">
        <v>225</v>
      </c>
      <c r="N5316" s="183" t="s">
        <v>36</v>
      </c>
      <c r="O5316" s="181" t="s">
        <v>7437</v>
      </c>
      <c r="P5316" s="184" t="s">
        <v>7090</v>
      </c>
      <c r="Q5316" s="185" t="s">
        <v>190</v>
      </c>
      <c r="R5316" s="181" t="s">
        <v>35</v>
      </c>
      <c r="S5316" s="181" t="s">
        <v>225</v>
      </c>
      <c r="T5316" s="186" t="s">
        <v>225</v>
      </c>
      <c r="U5316" s="187" t="s">
        <v>225</v>
      </c>
      <c r="V5316" s="188" t="str" cm="1">
        <f t="array" ref="V5316">IF(SUM(LEN(A5316:U5316))=0,"",IF(OR(OR(ISBLANK(E5316),SUM(LEN(B5316),LEN(C5316))=0),AND(NOT(D5316="Unknown"),ISBLANK(I5316)),AND(NOT(N5316="Unknown"),ISBLANK(Q5316))),"Missing Information", INDEX(Table15[Entire Service Line Classification], MATCH(SUMIFS(Table15[Unique ID],Table15[System-Owned Portion],D5316,Table15[If Material Anything Other than "Lead" in Column E,Was Material Ever Previously Lead?],F5316,Table15[Customer-Owned Portion],N5316),Table15[Unique ID],0),0)))</f>
        <v>Non-lead</v>
      </c>
      <c r="W5316" s="189"/>
    </row>
    <row r="5317" spans="1:23" s="190" customFormat="1" ht="56.25" x14ac:dyDescent="0.25">
      <c r="A5317" s="180" t="s">
        <v>225</v>
      </c>
      <c r="B5317" s="181" t="s">
        <v>8959</v>
      </c>
      <c r="C5317" s="182" t="s">
        <v>225</v>
      </c>
      <c r="D5317" s="183" t="s">
        <v>36</v>
      </c>
      <c r="E5317" s="181" t="s">
        <v>35</v>
      </c>
      <c r="F5317" s="183" t="s">
        <v>35</v>
      </c>
      <c r="G5317" s="181" t="s">
        <v>7347</v>
      </c>
      <c r="H5317" s="184" t="s">
        <v>7090</v>
      </c>
      <c r="I5317" s="185" t="s">
        <v>190</v>
      </c>
      <c r="J5317" s="181" t="s">
        <v>35</v>
      </c>
      <c r="K5317" s="181" t="s">
        <v>225</v>
      </c>
      <c r="L5317" s="186" t="s">
        <v>225</v>
      </c>
      <c r="M5317" s="187" t="s">
        <v>225</v>
      </c>
      <c r="N5317" s="183" t="s">
        <v>36</v>
      </c>
      <c r="O5317" s="181" t="s">
        <v>7347</v>
      </c>
      <c r="P5317" s="184" t="s">
        <v>7090</v>
      </c>
      <c r="Q5317" s="185" t="s">
        <v>190</v>
      </c>
      <c r="R5317" s="181" t="s">
        <v>35</v>
      </c>
      <c r="S5317" s="181" t="s">
        <v>225</v>
      </c>
      <c r="T5317" s="186" t="s">
        <v>225</v>
      </c>
      <c r="U5317" s="187" t="s">
        <v>225</v>
      </c>
      <c r="V5317" s="188" t="str" cm="1">
        <f t="array" ref="V5317">IF(SUM(LEN(A5317:U5317))=0,"",IF(OR(OR(ISBLANK(E5317),SUM(LEN(B5317),LEN(C5317))=0),AND(NOT(D5317="Unknown"),ISBLANK(I5317)),AND(NOT(N5317="Unknown"),ISBLANK(Q5317))),"Missing Information", INDEX(Table15[Entire Service Line Classification], MATCH(SUMIFS(Table15[Unique ID],Table15[System-Owned Portion],D5317,Table15[If Material Anything Other than "Lead" in Column E,Was Material Ever Previously Lead?],F5317,Table15[Customer-Owned Portion],N5317),Table15[Unique ID],0),0)))</f>
        <v>Non-lead</v>
      </c>
      <c r="W5317" s="189"/>
    </row>
    <row r="5318" spans="1:23" s="190" customFormat="1" ht="56.25" x14ac:dyDescent="0.25">
      <c r="A5318" s="180" t="s">
        <v>225</v>
      </c>
      <c r="B5318" s="181" t="s">
        <v>8960</v>
      </c>
      <c r="C5318" s="182" t="s">
        <v>225</v>
      </c>
      <c r="D5318" s="183" t="s">
        <v>36</v>
      </c>
      <c r="E5318" s="181" t="s">
        <v>35</v>
      </c>
      <c r="F5318" s="183" t="s">
        <v>35</v>
      </c>
      <c r="G5318" s="181" t="s">
        <v>7393</v>
      </c>
      <c r="H5318" s="184" t="s">
        <v>7090</v>
      </c>
      <c r="I5318" s="185" t="s">
        <v>190</v>
      </c>
      <c r="J5318" s="181" t="s">
        <v>35</v>
      </c>
      <c r="K5318" s="181" t="s">
        <v>225</v>
      </c>
      <c r="L5318" s="186" t="s">
        <v>225</v>
      </c>
      <c r="M5318" s="187" t="s">
        <v>225</v>
      </c>
      <c r="N5318" s="183" t="s">
        <v>36</v>
      </c>
      <c r="O5318" s="181" t="s">
        <v>7393</v>
      </c>
      <c r="P5318" s="184" t="s">
        <v>7090</v>
      </c>
      <c r="Q5318" s="185" t="s">
        <v>190</v>
      </c>
      <c r="R5318" s="181" t="s">
        <v>35</v>
      </c>
      <c r="S5318" s="181" t="s">
        <v>225</v>
      </c>
      <c r="T5318" s="186" t="s">
        <v>225</v>
      </c>
      <c r="U5318" s="187" t="s">
        <v>225</v>
      </c>
      <c r="V5318" s="188" t="str" cm="1">
        <f t="array" ref="V5318">IF(SUM(LEN(A5318:U5318))=0,"",IF(OR(OR(ISBLANK(E5318),SUM(LEN(B5318),LEN(C5318))=0),AND(NOT(D5318="Unknown"),ISBLANK(I5318)),AND(NOT(N5318="Unknown"),ISBLANK(Q5318))),"Missing Information", INDEX(Table15[Entire Service Line Classification], MATCH(SUMIFS(Table15[Unique ID],Table15[System-Owned Portion],D5318,Table15[If Material Anything Other than "Lead" in Column E,Was Material Ever Previously Lead?],F5318,Table15[Customer-Owned Portion],N5318),Table15[Unique ID],0),0)))</f>
        <v>Non-lead</v>
      </c>
      <c r="W5318" s="189"/>
    </row>
    <row r="5319" spans="1:23" s="190" customFormat="1" ht="56.25" x14ac:dyDescent="0.25">
      <c r="A5319" s="180" t="s">
        <v>225</v>
      </c>
      <c r="B5319" s="181" t="s">
        <v>8961</v>
      </c>
      <c r="C5319" s="182" t="s">
        <v>225</v>
      </c>
      <c r="D5319" s="183" t="s">
        <v>36</v>
      </c>
      <c r="E5319" s="181" t="s">
        <v>35</v>
      </c>
      <c r="F5319" s="183" t="s">
        <v>35</v>
      </c>
      <c r="G5319" s="181" t="s">
        <v>7393</v>
      </c>
      <c r="H5319" s="184" t="s">
        <v>7090</v>
      </c>
      <c r="I5319" s="185" t="s">
        <v>190</v>
      </c>
      <c r="J5319" s="181" t="s">
        <v>35</v>
      </c>
      <c r="K5319" s="181" t="s">
        <v>225</v>
      </c>
      <c r="L5319" s="186" t="s">
        <v>225</v>
      </c>
      <c r="M5319" s="187" t="s">
        <v>225</v>
      </c>
      <c r="N5319" s="183" t="s">
        <v>36</v>
      </c>
      <c r="O5319" s="181" t="s">
        <v>7393</v>
      </c>
      <c r="P5319" s="184" t="s">
        <v>7090</v>
      </c>
      <c r="Q5319" s="185" t="s">
        <v>190</v>
      </c>
      <c r="R5319" s="181" t="s">
        <v>35</v>
      </c>
      <c r="S5319" s="181" t="s">
        <v>225</v>
      </c>
      <c r="T5319" s="186" t="s">
        <v>225</v>
      </c>
      <c r="U5319" s="187" t="s">
        <v>225</v>
      </c>
      <c r="V5319" s="188" t="str" cm="1">
        <f t="array" ref="V5319">IF(SUM(LEN(A5319:U5319))=0,"",IF(OR(OR(ISBLANK(E5319),SUM(LEN(B5319),LEN(C5319))=0),AND(NOT(D5319="Unknown"),ISBLANK(I5319)),AND(NOT(N5319="Unknown"),ISBLANK(Q5319))),"Missing Information", INDEX(Table15[Entire Service Line Classification], MATCH(SUMIFS(Table15[Unique ID],Table15[System-Owned Portion],D5319,Table15[If Material Anything Other than "Lead" in Column E,Was Material Ever Previously Lead?],F5319,Table15[Customer-Owned Portion],N5319),Table15[Unique ID],0),0)))</f>
        <v>Non-lead</v>
      </c>
      <c r="W5319" s="189"/>
    </row>
    <row r="5320" spans="1:23" s="190" customFormat="1" ht="56.25" x14ac:dyDescent="0.25">
      <c r="A5320" s="180" t="s">
        <v>225</v>
      </c>
      <c r="B5320" s="181" t="s">
        <v>8962</v>
      </c>
      <c r="C5320" s="182" t="s">
        <v>225</v>
      </c>
      <c r="D5320" s="183" t="s">
        <v>36</v>
      </c>
      <c r="E5320" s="181" t="s">
        <v>35</v>
      </c>
      <c r="F5320" s="183" t="s">
        <v>35</v>
      </c>
      <c r="G5320" s="181" t="s">
        <v>7437</v>
      </c>
      <c r="H5320" s="184" t="s">
        <v>7090</v>
      </c>
      <c r="I5320" s="185" t="s">
        <v>190</v>
      </c>
      <c r="J5320" s="181" t="s">
        <v>35</v>
      </c>
      <c r="K5320" s="181" t="s">
        <v>225</v>
      </c>
      <c r="L5320" s="186" t="s">
        <v>225</v>
      </c>
      <c r="M5320" s="187" t="s">
        <v>225</v>
      </c>
      <c r="N5320" s="183" t="s">
        <v>36</v>
      </c>
      <c r="O5320" s="181" t="s">
        <v>7437</v>
      </c>
      <c r="P5320" s="184" t="s">
        <v>7090</v>
      </c>
      <c r="Q5320" s="185" t="s">
        <v>190</v>
      </c>
      <c r="R5320" s="181" t="s">
        <v>35</v>
      </c>
      <c r="S5320" s="181" t="s">
        <v>225</v>
      </c>
      <c r="T5320" s="186" t="s">
        <v>225</v>
      </c>
      <c r="U5320" s="187" t="s">
        <v>225</v>
      </c>
      <c r="V5320" s="188" t="str" cm="1">
        <f t="array" ref="V5320">IF(SUM(LEN(A5320:U5320))=0,"",IF(OR(OR(ISBLANK(E5320),SUM(LEN(B5320),LEN(C5320))=0),AND(NOT(D5320="Unknown"),ISBLANK(I5320)),AND(NOT(N5320="Unknown"),ISBLANK(Q5320))),"Missing Information", INDEX(Table15[Entire Service Line Classification], MATCH(SUMIFS(Table15[Unique ID],Table15[System-Owned Portion],D5320,Table15[If Material Anything Other than "Lead" in Column E,Was Material Ever Previously Lead?],F5320,Table15[Customer-Owned Portion],N5320),Table15[Unique ID],0),0)))</f>
        <v>Non-lead</v>
      </c>
      <c r="W5320" s="189"/>
    </row>
    <row r="5321" spans="1:23" s="190" customFormat="1" ht="56.25" x14ac:dyDescent="0.25">
      <c r="A5321" s="180" t="s">
        <v>225</v>
      </c>
      <c r="B5321" s="181" t="s">
        <v>8963</v>
      </c>
      <c r="C5321" s="182" t="s">
        <v>225</v>
      </c>
      <c r="D5321" s="183" t="s">
        <v>36</v>
      </c>
      <c r="E5321" s="181" t="s">
        <v>35</v>
      </c>
      <c r="F5321" s="183" t="s">
        <v>35</v>
      </c>
      <c r="G5321" s="181" t="s">
        <v>7347</v>
      </c>
      <c r="H5321" s="184" t="s">
        <v>7090</v>
      </c>
      <c r="I5321" s="185" t="s">
        <v>190</v>
      </c>
      <c r="J5321" s="181" t="s">
        <v>35</v>
      </c>
      <c r="K5321" s="181" t="s">
        <v>225</v>
      </c>
      <c r="L5321" s="186" t="s">
        <v>225</v>
      </c>
      <c r="M5321" s="187" t="s">
        <v>225</v>
      </c>
      <c r="N5321" s="183" t="s">
        <v>36</v>
      </c>
      <c r="O5321" s="181" t="s">
        <v>7347</v>
      </c>
      <c r="P5321" s="184" t="s">
        <v>7090</v>
      </c>
      <c r="Q5321" s="185" t="s">
        <v>190</v>
      </c>
      <c r="R5321" s="181" t="s">
        <v>35</v>
      </c>
      <c r="S5321" s="181" t="s">
        <v>225</v>
      </c>
      <c r="T5321" s="186" t="s">
        <v>225</v>
      </c>
      <c r="U5321" s="187" t="s">
        <v>225</v>
      </c>
      <c r="V5321" s="188" t="str" cm="1">
        <f t="array" ref="V5321">IF(SUM(LEN(A5321:U5321))=0,"",IF(OR(OR(ISBLANK(E5321),SUM(LEN(B5321),LEN(C5321))=0),AND(NOT(D5321="Unknown"),ISBLANK(I5321)),AND(NOT(N5321="Unknown"),ISBLANK(Q5321))),"Missing Information", INDEX(Table15[Entire Service Line Classification], MATCH(SUMIFS(Table15[Unique ID],Table15[System-Owned Portion],D5321,Table15[If Material Anything Other than "Lead" in Column E,Was Material Ever Previously Lead?],F5321,Table15[Customer-Owned Portion],N5321),Table15[Unique ID],0),0)))</f>
        <v>Non-lead</v>
      </c>
      <c r="W5321" s="189"/>
    </row>
    <row r="5322" spans="1:23" s="190" customFormat="1" ht="56.25" x14ac:dyDescent="0.25">
      <c r="A5322" s="180" t="s">
        <v>225</v>
      </c>
      <c r="B5322" s="181" t="s">
        <v>8964</v>
      </c>
      <c r="C5322" s="182" t="s">
        <v>225</v>
      </c>
      <c r="D5322" s="183" t="s">
        <v>36</v>
      </c>
      <c r="E5322" s="181" t="s">
        <v>35</v>
      </c>
      <c r="F5322" s="183" t="s">
        <v>35</v>
      </c>
      <c r="G5322" s="181" t="s">
        <v>7347</v>
      </c>
      <c r="H5322" s="184" t="s">
        <v>7090</v>
      </c>
      <c r="I5322" s="185" t="s">
        <v>190</v>
      </c>
      <c r="J5322" s="181" t="s">
        <v>35</v>
      </c>
      <c r="K5322" s="181" t="s">
        <v>225</v>
      </c>
      <c r="L5322" s="186" t="s">
        <v>225</v>
      </c>
      <c r="M5322" s="187" t="s">
        <v>225</v>
      </c>
      <c r="N5322" s="183" t="s">
        <v>36</v>
      </c>
      <c r="O5322" s="181" t="s">
        <v>7347</v>
      </c>
      <c r="P5322" s="184" t="s">
        <v>7090</v>
      </c>
      <c r="Q5322" s="185" t="s">
        <v>190</v>
      </c>
      <c r="R5322" s="181" t="s">
        <v>35</v>
      </c>
      <c r="S5322" s="181" t="s">
        <v>225</v>
      </c>
      <c r="T5322" s="186" t="s">
        <v>225</v>
      </c>
      <c r="U5322" s="187" t="s">
        <v>225</v>
      </c>
      <c r="V5322" s="188" t="str" cm="1">
        <f t="array" ref="V5322">IF(SUM(LEN(A5322:U5322))=0,"",IF(OR(OR(ISBLANK(E5322),SUM(LEN(B5322),LEN(C5322))=0),AND(NOT(D5322="Unknown"),ISBLANK(I5322)),AND(NOT(N5322="Unknown"),ISBLANK(Q5322))),"Missing Information", INDEX(Table15[Entire Service Line Classification], MATCH(SUMIFS(Table15[Unique ID],Table15[System-Owned Portion],D5322,Table15[If Material Anything Other than "Lead" in Column E,Was Material Ever Previously Lead?],F5322,Table15[Customer-Owned Portion],N5322),Table15[Unique ID],0),0)))</f>
        <v>Non-lead</v>
      </c>
      <c r="W5322" s="189"/>
    </row>
    <row r="5323" spans="1:23" s="190" customFormat="1" ht="56.25" x14ac:dyDescent="0.25">
      <c r="A5323" s="180" t="s">
        <v>225</v>
      </c>
      <c r="B5323" s="181" t="s">
        <v>8965</v>
      </c>
      <c r="C5323" s="182" t="s">
        <v>225</v>
      </c>
      <c r="D5323" s="183" t="s">
        <v>36</v>
      </c>
      <c r="E5323" s="181" t="s">
        <v>35</v>
      </c>
      <c r="F5323" s="183" t="s">
        <v>35</v>
      </c>
      <c r="G5323" s="181" t="s">
        <v>7354</v>
      </c>
      <c r="H5323" s="184" t="s">
        <v>7090</v>
      </c>
      <c r="I5323" s="185" t="s">
        <v>190</v>
      </c>
      <c r="J5323" s="181" t="s">
        <v>35</v>
      </c>
      <c r="K5323" s="181" t="s">
        <v>225</v>
      </c>
      <c r="L5323" s="186" t="s">
        <v>225</v>
      </c>
      <c r="M5323" s="187" t="s">
        <v>225</v>
      </c>
      <c r="N5323" s="183" t="s">
        <v>36</v>
      </c>
      <c r="O5323" s="181" t="s">
        <v>7354</v>
      </c>
      <c r="P5323" s="184" t="s">
        <v>7090</v>
      </c>
      <c r="Q5323" s="185" t="s">
        <v>190</v>
      </c>
      <c r="R5323" s="181" t="s">
        <v>35</v>
      </c>
      <c r="S5323" s="181" t="s">
        <v>225</v>
      </c>
      <c r="T5323" s="186" t="s">
        <v>225</v>
      </c>
      <c r="U5323" s="187" t="s">
        <v>225</v>
      </c>
      <c r="V5323" s="188" t="str" cm="1">
        <f t="array" ref="V5323">IF(SUM(LEN(A5323:U5323))=0,"",IF(OR(OR(ISBLANK(E5323),SUM(LEN(B5323),LEN(C5323))=0),AND(NOT(D5323="Unknown"),ISBLANK(I5323)),AND(NOT(N5323="Unknown"),ISBLANK(Q5323))),"Missing Information", INDEX(Table15[Entire Service Line Classification], MATCH(SUMIFS(Table15[Unique ID],Table15[System-Owned Portion],D5323,Table15[If Material Anything Other than "Lead" in Column E,Was Material Ever Previously Lead?],F5323,Table15[Customer-Owned Portion],N5323),Table15[Unique ID],0),0)))</f>
        <v>Non-lead</v>
      </c>
      <c r="W5323" s="189"/>
    </row>
    <row r="5324" spans="1:23" s="190" customFormat="1" ht="56.25" x14ac:dyDescent="0.25">
      <c r="A5324" s="180" t="s">
        <v>225</v>
      </c>
      <c r="B5324" s="181" t="s">
        <v>8966</v>
      </c>
      <c r="C5324" s="182" t="s">
        <v>225</v>
      </c>
      <c r="D5324" s="183" t="s">
        <v>36</v>
      </c>
      <c r="E5324" s="181" t="s">
        <v>35</v>
      </c>
      <c r="F5324" s="183" t="s">
        <v>35</v>
      </c>
      <c r="G5324" s="181" t="s">
        <v>7354</v>
      </c>
      <c r="H5324" s="184" t="s">
        <v>7090</v>
      </c>
      <c r="I5324" s="185" t="s">
        <v>190</v>
      </c>
      <c r="J5324" s="181" t="s">
        <v>35</v>
      </c>
      <c r="K5324" s="181" t="s">
        <v>225</v>
      </c>
      <c r="L5324" s="186" t="s">
        <v>225</v>
      </c>
      <c r="M5324" s="187" t="s">
        <v>225</v>
      </c>
      <c r="N5324" s="183" t="s">
        <v>36</v>
      </c>
      <c r="O5324" s="181" t="s">
        <v>7354</v>
      </c>
      <c r="P5324" s="184" t="s">
        <v>7090</v>
      </c>
      <c r="Q5324" s="185" t="s">
        <v>190</v>
      </c>
      <c r="R5324" s="181" t="s">
        <v>35</v>
      </c>
      <c r="S5324" s="181" t="s">
        <v>225</v>
      </c>
      <c r="T5324" s="186" t="s">
        <v>225</v>
      </c>
      <c r="U5324" s="187" t="s">
        <v>225</v>
      </c>
      <c r="V5324" s="188" t="str" cm="1">
        <f t="array" ref="V5324">IF(SUM(LEN(A5324:U5324))=0,"",IF(OR(OR(ISBLANK(E5324),SUM(LEN(B5324),LEN(C5324))=0),AND(NOT(D5324="Unknown"),ISBLANK(I5324)),AND(NOT(N5324="Unknown"),ISBLANK(Q5324))),"Missing Information", INDEX(Table15[Entire Service Line Classification], MATCH(SUMIFS(Table15[Unique ID],Table15[System-Owned Portion],D5324,Table15[If Material Anything Other than "Lead" in Column E,Was Material Ever Previously Lead?],F5324,Table15[Customer-Owned Portion],N5324),Table15[Unique ID],0),0)))</f>
        <v>Non-lead</v>
      </c>
      <c r="W5324" s="189"/>
    </row>
    <row r="5325" spans="1:23" s="190" customFormat="1" ht="56.25" x14ac:dyDescent="0.25">
      <c r="A5325" s="180" t="s">
        <v>225</v>
      </c>
      <c r="B5325" s="181" t="s">
        <v>8967</v>
      </c>
      <c r="C5325" s="182" t="s">
        <v>225</v>
      </c>
      <c r="D5325" s="183" t="s">
        <v>36</v>
      </c>
      <c r="E5325" s="181" t="s">
        <v>35</v>
      </c>
      <c r="F5325" s="183" t="s">
        <v>35</v>
      </c>
      <c r="G5325" s="181" t="s">
        <v>7354</v>
      </c>
      <c r="H5325" s="184" t="s">
        <v>7090</v>
      </c>
      <c r="I5325" s="185" t="s">
        <v>190</v>
      </c>
      <c r="J5325" s="181" t="s">
        <v>35</v>
      </c>
      <c r="K5325" s="181" t="s">
        <v>225</v>
      </c>
      <c r="L5325" s="186" t="s">
        <v>225</v>
      </c>
      <c r="M5325" s="187" t="s">
        <v>225</v>
      </c>
      <c r="N5325" s="183" t="s">
        <v>36</v>
      </c>
      <c r="O5325" s="181" t="s">
        <v>7354</v>
      </c>
      <c r="P5325" s="184" t="s">
        <v>7090</v>
      </c>
      <c r="Q5325" s="185" t="s">
        <v>190</v>
      </c>
      <c r="R5325" s="181" t="s">
        <v>35</v>
      </c>
      <c r="S5325" s="181" t="s">
        <v>225</v>
      </c>
      <c r="T5325" s="186" t="s">
        <v>225</v>
      </c>
      <c r="U5325" s="187" t="s">
        <v>225</v>
      </c>
      <c r="V5325" s="188" t="str" cm="1">
        <f t="array" ref="V5325">IF(SUM(LEN(A5325:U5325))=0,"",IF(OR(OR(ISBLANK(E5325),SUM(LEN(B5325),LEN(C5325))=0),AND(NOT(D5325="Unknown"),ISBLANK(I5325)),AND(NOT(N5325="Unknown"),ISBLANK(Q5325))),"Missing Information", INDEX(Table15[Entire Service Line Classification], MATCH(SUMIFS(Table15[Unique ID],Table15[System-Owned Portion],D5325,Table15[If Material Anything Other than "Lead" in Column E,Was Material Ever Previously Lead?],F5325,Table15[Customer-Owned Portion],N5325),Table15[Unique ID],0),0)))</f>
        <v>Non-lead</v>
      </c>
      <c r="W5325" s="189"/>
    </row>
    <row r="5326" spans="1:23" s="190" customFormat="1" ht="56.25" x14ac:dyDescent="0.25">
      <c r="A5326" s="180" t="s">
        <v>225</v>
      </c>
      <c r="B5326" s="181" t="s">
        <v>8968</v>
      </c>
      <c r="C5326" s="182" t="s">
        <v>225</v>
      </c>
      <c r="D5326" s="183" t="s">
        <v>36</v>
      </c>
      <c r="E5326" s="181" t="s">
        <v>35</v>
      </c>
      <c r="F5326" s="183" t="s">
        <v>35</v>
      </c>
      <c r="G5326" s="181" t="s">
        <v>7944</v>
      </c>
      <c r="H5326" s="184" t="s">
        <v>7090</v>
      </c>
      <c r="I5326" s="185" t="s">
        <v>190</v>
      </c>
      <c r="J5326" s="181" t="s">
        <v>35</v>
      </c>
      <c r="K5326" s="181" t="s">
        <v>225</v>
      </c>
      <c r="L5326" s="186" t="s">
        <v>225</v>
      </c>
      <c r="M5326" s="187" t="s">
        <v>225</v>
      </c>
      <c r="N5326" s="183" t="s">
        <v>36</v>
      </c>
      <c r="O5326" s="181" t="s">
        <v>7944</v>
      </c>
      <c r="P5326" s="184" t="s">
        <v>7090</v>
      </c>
      <c r="Q5326" s="185" t="s">
        <v>190</v>
      </c>
      <c r="R5326" s="181" t="s">
        <v>35</v>
      </c>
      <c r="S5326" s="181" t="s">
        <v>225</v>
      </c>
      <c r="T5326" s="186" t="s">
        <v>225</v>
      </c>
      <c r="U5326" s="187" t="s">
        <v>225</v>
      </c>
      <c r="V5326" s="188" t="str" cm="1">
        <f t="array" ref="V5326">IF(SUM(LEN(A5326:U5326))=0,"",IF(OR(OR(ISBLANK(E5326),SUM(LEN(B5326),LEN(C5326))=0),AND(NOT(D5326="Unknown"),ISBLANK(I5326)),AND(NOT(N5326="Unknown"),ISBLANK(Q5326))),"Missing Information", INDEX(Table15[Entire Service Line Classification], MATCH(SUMIFS(Table15[Unique ID],Table15[System-Owned Portion],D5326,Table15[If Material Anything Other than "Lead" in Column E,Was Material Ever Previously Lead?],F5326,Table15[Customer-Owned Portion],N5326),Table15[Unique ID],0),0)))</f>
        <v>Non-lead</v>
      </c>
      <c r="W5326" s="189"/>
    </row>
    <row r="5327" spans="1:23" s="190" customFormat="1" ht="56.25" x14ac:dyDescent="0.25">
      <c r="A5327" s="180" t="s">
        <v>225</v>
      </c>
      <c r="B5327" s="181" t="s">
        <v>8969</v>
      </c>
      <c r="C5327" s="182" t="s">
        <v>225</v>
      </c>
      <c r="D5327" s="183" t="s">
        <v>36</v>
      </c>
      <c r="E5327" s="181" t="s">
        <v>35</v>
      </c>
      <c r="F5327" s="183" t="s">
        <v>35</v>
      </c>
      <c r="G5327" s="181" t="s">
        <v>7393</v>
      </c>
      <c r="H5327" s="184" t="s">
        <v>7090</v>
      </c>
      <c r="I5327" s="185" t="s">
        <v>190</v>
      </c>
      <c r="J5327" s="181" t="s">
        <v>35</v>
      </c>
      <c r="K5327" s="181" t="s">
        <v>225</v>
      </c>
      <c r="L5327" s="186" t="s">
        <v>225</v>
      </c>
      <c r="M5327" s="187" t="s">
        <v>225</v>
      </c>
      <c r="N5327" s="183" t="s">
        <v>36</v>
      </c>
      <c r="O5327" s="181" t="s">
        <v>7393</v>
      </c>
      <c r="P5327" s="184" t="s">
        <v>7090</v>
      </c>
      <c r="Q5327" s="185" t="s">
        <v>190</v>
      </c>
      <c r="R5327" s="181" t="s">
        <v>35</v>
      </c>
      <c r="S5327" s="181" t="s">
        <v>225</v>
      </c>
      <c r="T5327" s="186" t="s">
        <v>225</v>
      </c>
      <c r="U5327" s="187" t="s">
        <v>225</v>
      </c>
      <c r="V5327" s="188" t="str" cm="1">
        <f t="array" ref="V5327">IF(SUM(LEN(A5327:U5327))=0,"",IF(OR(OR(ISBLANK(E5327),SUM(LEN(B5327),LEN(C5327))=0),AND(NOT(D5327="Unknown"),ISBLANK(I5327)),AND(NOT(N5327="Unknown"),ISBLANK(Q5327))),"Missing Information", INDEX(Table15[Entire Service Line Classification], MATCH(SUMIFS(Table15[Unique ID],Table15[System-Owned Portion],D5327,Table15[If Material Anything Other than "Lead" in Column E,Was Material Ever Previously Lead?],F5327,Table15[Customer-Owned Portion],N5327),Table15[Unique ID],0),0)))</f>
        <v>Non-lead</v>
      </c>
      <c r="W5327" s="189"/>
    </row>
    <row r="5328" spans="1:23" s="190" customFormat="1" ht="56.25" x14ac:dyDescent="0.25">
      <c r="A5328" s="180" t="s">
        <v>225</v>
      </c>
      <c r="B5328" s="181" t="s">
        <v>8970</v>
      </c>
      <c r="C5328" s="182" t="s">
        <v>225</v>
      </c>
      <c r="D5328" s="183" t="s">
        <v>36</v>
      </c>
      <c r="E5328" s="181" t="s">
        <v>35</v>
      </c>
      <c r="F5328" s="183" t="s">
        <v>35</v>
      </c>
      <c r="G5328" s="181" t="s">
        <v>7437</v>
      </c>
      <c r="H5328" s="184" t="s">
        <v>7090</v>
      </c>
      <c r="I5328" s="185" t="s">
        <v>190</v>
      </c>
      <c r="J5328" s="181" t="s">
        <v>35</v>
      </c>
      <c r="K5328" s="181" t="s">
        <v>225</v>
      </c>
      <c r="L5328" s="186" t="s">
        <v>225</v>
      </c>
      <c r="M5328" s="187" t="s">
        <v>225</v>
      </c>
      <c r="N5328" s="183" t="s">
        <v>36</v>
      </c>
      <c r="O5328" s="181" t="s">
        <v>7437</v>
      </c>
      <c r="P5328" s="184" t="s">
        <v>7090</v>
      </c>
      <c r="Q5328" s="185" t="s">
        <v>190</v>
      </c>
      <c r="R5328" s="181" t="s">
        <v>35</v>
      </c>
      <c r="S5328" s="181" t="s">
        <v>225</v>
      </c>
      <c r="T5328" s="186" t="s">
        <v>225</v>
      </c>
      <c r="U5328" s="187" t="s">
        <v>225</v>
      </c>
      <c r="V5328" s="188" t="str" cm="1">
        <f t="array" ref="V5328">IF(SUM(LEN(A5328:U5328))=0,"",IF(OR(OR(ISBLANK(E5328),SUM(LEN(B5328),LEN(C5328))=0),AND(NOT(D5328="Unknown"),ISBLANK(I5328)),AND(NOT(N5328="Unknown"),ISBLANK(Q5328))),"Missing Information", INDEX(Table15[Entire Service Line Classification], MATCH(SUMIFS(Table15[Unique ID],Table15[System-Owned Portion],D5328,Table15[If Material Anything Other than "Lead" in Column E,Was Material Ever Previously Lead?],F5328,Table15[Customer-Owned Portion],N5328),Table15[Unique ID],0),0)))</f>
        <v>Non-lead</v>
      </c>
      <c r="W5328" s="189"/>
    </row>
    <row r="5329" spans="1:23" s="190" customFormat="1" ht="56.25" x14ac:dyDescent="0.25">
      <c r="A5329" s="180" t="s">
        <v>225</v>
      </c>
      <c r="B5329" s="181" t="s">
        <v>8971</v>
      </c>
      <c r="C5329" s="182" t="s">
        <v>225</v>
      </c>
      <c r="D5329" s="183" t="s">
        <v>36</v>
      </c>
      <c r="E5329" s="181" t="s">
        <v>35</v>
      </c>
      <c r="F5329" s="183" t="s">
        <v>35</v>
      </c>
      <c r="G5329" s="181" t="s">
        <v>7437</v>
      </c>
      <c r="H5329" s="184" t="s">
        <v>7090</v>
      </c>
      <c r="I5329" s="185" t="s">
        <v>190</v>
      </c>
      <c r="J5329" s="181" t="s">
        <v>35</v>
      </c>
      <c r="K5329" s="181" t="s">
        <v>225</v>
      </c>
      <c r="L5329" s="186" t="s">
        <v>225</v>
      </c>
      <c r="M5329" s="187" t="s">
        <v>225</v>
      </c>
      <c r="N5329" s="183" t="s">
        <v>36</v>
      </c>
      <c r="O5329" s="181" t="s">
        <v>7437</v>
      </c>
      <c r="P5329" s="184" t="s">
        <v>7090</v>
      </c>
      <c r="Q5329" s="185" t="s">
        <v>190</v>
      </c>
      <c r="R5329" s="181" t="s">
        <v>35</v>
      </c>
      <c r="S5329" s="181" t="s">
        <v>225</v>
      </c>
      <c r="T5329" s="186" t="s">
        <v>225</v>
      </c>
      <c r="U5329" s="187" t="s">
        <v>225</v>
      </c>
      <c r="V5329" s="188" t="str" cm="1">
        <f t="array" ref="V5329">IF(SUM(LEN(A5329:U5329))=0,"",IF(OR(OR(ISBLANK(E5329),SUM(LEN(B5329),LEN(C5329))=0),AND(NOT(D5329="Unknown"),ISBLANK(I5329)),AND(NOT(N5329="Unknown"),ISBLANK(Q5329))),"Missing Information", INDEX(Table15[Entire Service Line Classification], MATCH(SUMIFS(Table15[Unique ID],Table15[System-Owned Portion],D5329,Table15[If Material Anything Other than "Lead" in Column E,Was Material Ever Previously Lead?],F5329,Table15[Customer-Owned Portion],N5329),Table15[Unique ID],0),0)))</f>
        <v>Non-lead</v>
      </c>
      <c r="W5329" s="189"/>
    </row>
    <row r="5330" spans="1:23" s="190" customFormat="1" ht="56.25" x14ac:dyDescent="0.25">
      <c r="A5330" s="180" t="s">
        <v>225</v>
      </c>
      <c r="B5330" s="181" t="s">
        <v>8972</v>
      </c>
      <c r="C5330" s="182" t="s">
        <v>225</v>
      </c>
      <c r="D5330" s="183" t="s">
        <v>36</v>
      </c>
      <c r="E5330" s="181" t="s">
        <v>35</v>
      </c>
      <c r="F5330" s="183" t="s">
        <v>35</v>
      </c>
      <c r="G5330" s="181" t="s">
        <v>7393</v>
      </c>
      <c r="H5330" s="184" t="s">
        <v>7090</v>
      </c>
      <c r="I5330" s="185" t="s">
        <v>190</v>
      </c>
      <c r="J5330" s="181" t="s">
        <v>35</v>
      </c>
      <c r="K5330" s="181" t="s">
        <v>225</v>
      </c>
      <c r="L5330" s="186" t="s">
        <v>225</v>
      </c>
      <c r="M5330" s="187" t="s">
        <v>225</v>
      </c>
      <c r="N5330" s="183" t="s">
        <v>36</v>
      </c>
      <c r="O5330" s="181" t="s">
        <v>7393</v>
      </c>
      <c r="P5330" s="184" t="s">
        <v>7090</v>
      </c>
      <c r="Q5330" s="185" t="s">
        <v>190</v>
      </c>
      <c r="R5330" s="181" t="s">
        <v>35</v>
      </c>
      <c r="S5330" s="181" t="s">
        <v>225</v>
      </c>
      <c r="T5330" s="186" t="s">
        <v>225</v>
      </c>
      <c r="U5330" s="187" t="s">
        <v>225</v>
      </c>
      <c r="V5330" s="188" t="str" cm="1">
        <f t="array" ref="V5330">IF(SUM(LEN(A5330:U5330))=0,"",IF(OR(OR(ISBLANK(E5330),SUM(LEN(B5330),LEN(C5330))=0),AND(NOT(D5330="Unknown"),ISBLANK(I5330)),AND(NOT(N5330="Unknown"),ISBLANK(Q5330))),"Missing Information", INDEX(Table15[Entire Service Line Classification], MATCH(SUMIFS(Table15[Unique ID],Table15[System-Owned Portion],D5330,Table15[If Material Anything Other than "Lead" in Column E,Was Material Ever Previously Lead?],F5330,Table15[Customer-Owned Portion],N5330),Table15[Unique ID],0),0)))</f>
        <v>Non-lead</v>
      </c>
      <c r="W5330" s="189"/>
    </row>
    <row r="5331" spans="1:23" s="190" customFormat="1" ht="56.25" x14ac:dyDescent="0.25">
      <c r="A5331" s="180" t="s">
        <v>225</v>
      </c>
      <c r="B5331" s="181" t="s">
        <v>8973</v>
      </c>
      <c r="C5331" s="182" t="s">
        <v>225</v>
      </c>
      <c r="D5331" s="183" t="s">
        <v>36</v>
      </c>
      <c r="E5331" s="181" t="s">
        <v>35</v>
      </c>
      <c r="F5331" s="183" t="s">
        <v>35</v>
      </c>
      <c r="G5331" s="181" t="s">
        <v>7393</v>
      </c>
      <c r="H5331" s="184" t="s">
        <v>7090</v>
      </c>
      <c r="I5331" s="185" t="s">
        <v>190</v>
      </c>
      <c r="J5331" s="181" t="s">
        <v>35</v>
      </c>
      <c r="K5331" s="181" t="s">
        <v>225</v>
      </c>
      <c r="L5331" s="186" t="s">
        <v>225</v>
      </c>
      <c r="M5331" s="187" t="s">
        <v>225</v>
      </c>
      <c r="N5331" s="183" t="s">
        <v>36</v>
      </c>
      <c r="O5331" s="181" t="s">
        <v>7393</v>
      </c>
      <c r="P5331" s="184" t="s">
        <v>7090</v>
      </c>
      <c r="Q5331" s="185" t="s">
        <v>190</v>
      </c>
      <c r="R5331" s="181" t="s">
        <v>35</v>
      </c>
      <c r="S5331" s="181" t="s">
        <v>225</v>
      </c>
      <c r="T5331" s="186" t="s">
        <v>225</v>
      </c>
      <c r="U5331" s="187" t="s">
        <v>225</v>
      </c>
      <c r="V5331" s="188" t="str" cm="1">
        <f t="array" ref="V5331">IF(SUM(LEN(A5331:U5331))=0,"",IF(OR(OR(ISBLANK(E5331),SUM(LEN(B5331),LEN(C5331))=0),AND(NOT(D5331="Unknown"),ISBLANK(I5331)),AND(NOT(N5331="Unknown"),ISBLANK(Q5331))),"Missing Information", INDEX(Table15[Entire Service Line Classification], MATCH(SUMIFS(Table15[Unique ID],Table15[System-Owned Portion],D5331,Table15[If Material Anything Other than "Lead" in Column E,Was Material Ever Previously Lead?],F5331,Table15[Customer-Owned Portion],N5331),Table15[Unique ID],0),0)))</f>
        <v>Non-lead</v>
      </c>
      <c r="W5331" s="189"/>
    </row>
    <row r="5332" spans="1:23" s="190" customFormat="1" ht="56.25" x14ac:dyDescent="0.25">
      <c r="A5332" s="180" t="s">
        <v>225</v>
      </c>
      <c r="B5332" s="181" t="s">
        <v>8974</v>
      </c>
      <c r="C5332" s="182" t="s">
        <v>225</v>
      </c>
      <c r="D5332" s="183" t="s">
        <v>36</v>
      </c>
      <c r="E5332" s="181" t="s">
        <v>35</v>
      </c>
      <c r="F5332" s="183" t="s">
        <v>35</v>
      </c>
      <c r="G5332" s="181" t="s">
        <v>7350</v>
      </c>
      <c r="H5332" s="184" t="s">
        <v>7090</v>
      </c>
      <c r="I5332" s="185" t="s">
        <v>190</v>
      </c>
      <c r="J5332" s="181" t="s">
        <v>35</v>
      </c>
      <c r="K5332" s="181" t="s">
        <v>225</v>
      </c>
      <c r="L5332" s="186" t="s">
        <v>225</v>
      </c>
      <c r="M5332" s="187" t="s">
        <v>225</v>
      </c>
      <c r="N5332" s="183" t="s">
        <v>36</v>
      </c>
      <c r="O5332" s="181" t="s">
        <v>7350</v>
      </c>
      <c r="P5332" s="184" t="s">
        <v>7090</v>
      </c>
      <c r="Q5332" s="185" t="s">
        <v>190</v>
      </c>
      <c r="R5332" s="181" t="s">
        <v>35</v>
      </c>
      <c r="S5332" s="181" t="s">
        <v>225</v>
      </c>
      <c r="T5332" s="186" t="s">
        <v>225</v>
      </c>
      <c r="U5332" s="187" t="s">
        <v>225</v>
      </c>
      <c r="V5332" s="188" t="str" cm="1">
        <f t="array" ref="V5332">IF(SUM(LEN(A5332:U5332))=0,"",IF(OR(OR(ISBLANK(E5332),SUM(LEN(B5332),LEN(C5332))=0),AND(NOT(D5332="Unknown"),ISBLANK(I5332)),AND(NOT(N5332="Unknown"),ISBLANK(Q5332))),"Missing Information", INDEX(Table15[Entire Service Line Classification], MATCH(SUMIFS(Table15[Unique ID],Table15[System-Owned Portion],D5332,Table15[If Material Anything Other than "Lead" in Column E,Was Material Ever Previously Lead?],F5332,Table15[Customer-Owned Portion],N5332),Table15[Unique ID],0),0)))</f>
        <v>Non-lead</v>
      </c>
      <c r="W5332" s="189"/>
    </row>
    <row r="5333" spans="1:23" s="190" customFormat="1" ht="56.25" x14ac:dyDescent="0.25">
      <c r="A5333" s="180" t="s">
        <v>225</v>
      </c>
      <c r="B5333" s="181" t="s">
        <v>8975</v>
      </c>
      <c r="C5333" s="182" t="s">
        <v>225</v>
      </c>
      <c r="D5333" s="183" t="s">
        <v>36</v>
      </c>
      <c r="E5333" s="181" t="s">
        <v>35</v>
      </c>
      <c r="F5333" s="183" t="s">
        <v>35</v>
      </c>
      <c r="G5333" s="181" t="s">
        <v>7437</v>
      </c>
      <c r="H5333" s="184" t="s">
        <v>7090</v>
      </c>
      <c r="I5333" s="185" t="s">
        <v>190</v>
      </c>
      <c r="J5333" s="181" t="s">
        <v>35</v>
      </c>
      <c r="K5333" s="181" t="s">
        <v>225</v>
      </c>
      <c r="L5333" s="186" t="s">
        <v>225</v>
      </c>
      <c r="M5333" s="187" t="s">
        <v>225</v>
      </c>
      <c r="N5333" s="183" t="s">
        <v>36</v>
      </c>
      <c r="O5333" s="181" t="s">
        <v>7437</v>
      </c>
      <c r="P5333" s="184" t="s">
        <v>7090</v>
      </c>
      <c r="Q5333" s="185" t="s">
        <v>190</v>
      </c>
      <c r="R5333" s="181" t="s">
        <v>35</v>
      </c>
      <c r="S5333" s="181" t="s">
        <v>225</v>
      </c>
      <c r="T5333" s="186" t="s">
        <v>225</v>
      </c>
      <c r="U5333" s="187" t="s">
        <v>225</v>
      </c>
      <c r="V5333" s="188" t="str" cm="1">
        <f t="array" ref="V5333">IF(SUM(LEN(A5333:U5333))=0,"",IF(OR(OR(ISBLANK(E5333),SUM(LEN(B5333),LEN(C5333))=0),AND(NOT(D5333="Unknown"),ISBLANK(I5333)),AND(NOT(N5333="Unknown"),ISBLANK(Q5333))),"Missing Information", INDEX(Table15[Entire Service Line Classification], MATCH(SUMIFS(Table15[Unique ID],Table15[System-Owned Portion],D5333,Table15[If Material Anything Other than "Lead" in Column E,Was Material Ever Previously Lead?],F5333,Table15[Customer-Owned Portion],N5333),Table15[Unique ID],0),0)))</f>
        <v>Non-lead</v>
      </c>
      <c r="W5333" s="189"/>
    </row>
    <row r="5334" spans="1:23" s="190" customFormat="1" ht="56.25" x14ac:dyDescent="0.25">
      <c r="A5334" s="180" t="s">
        <v>225</v>
      </c>
      <c r="B5334" s="181" t="s">
        <v>8976</v>
      </c>
      <c r="C5334" s="182" t="s">
        <v>225</v>
      </c>
      <c r="D5334" s="183" t="s">
        <v>36</v>
      </c>
      <c r="E5334" s="181" t="s">
        <v>35</v>
      </c>
      <c r="F5334" s="183" t="s">
        <v>35</v>
      </c>
      <c r="G5334" s="181" t="s">
        <v>7437</v>
      </c>
      <c r="H5334" s="184" t="s">
        <v>7090</v>
      </c>
      <c r="I5334" s="185" t="s">
        <v>190</v>
      </c>
      <c r="J5334" s="181" t="s">
        <v>35</v>
      </c>
      <c r="K5334" s="181" t="s">
        <v>225</v>
      </c>
      <c r="L5334" s="186" t="s">
        <v>225</v>
      </c>
      <c r="M5334" s="187" t="s">
        <v>225</v>
      </c>
      <c r="N5334" s="183" t="s">
        <v>36</v>
      </c>
      <c r="O5334" s="181" t="s">
        <v>7437</v>
      </c>
      <c r="P5334" s="184" t="s">
        <v>7090</v>
      </c>
      <c r="Q5334" s="185" t="s">
        <v>190</v>
      </c>
      <c r="R5334" s="181" t="s">
        <v>35</v>
      </c>
      <c r="S5334" s="181" t="s">
        <v>225</v>
      </c>
      <c r="T5334" s="186" t="s">
        <v>225</v>
      </c>
      <c r="U5334" s="187" t="s">
        <v>225</v>
      </c>
      <c r="V5334" s="188" t="str" cm="1">
        <f t="array" ref="V5334">IF(SUM(LEN(A5334:U5334))=0,"",IF(OR(OR(ISBLANK(E5334),SUM(LEN(B5334),LEN(C5334))=0),AND(NOT(D5334="Unknown"),ISBLANK(I5334)),AND(NOT(N5334="Unknown"),ISBLANK(Q5334))),"Missing Information", INDEX(Table15[Entire Service Line Classification], MATCH(SUMIFS(Table15[Unique ID],Table15[System-Owned Portion],D5334,Table15[If Material Anything Other than "Lead" in Column E,Was Material Ever Previously Lead?],F5334,Table15[Customer-Owned Portion],N5334),Table15[Unique ID],0),0)))</f>
        <v>Non-lead</v>
      </c>
      <c r="W5334" s="189"/>
    </row>
    <row r="5335" spans="1:23" s="190" customFormat="1" ht="56.25" x14ac:dyDescent="0.25">
      <c r="A5335" s="180" t="s">
        <v>225</v>
      </c>
      <c r="B5335" s="181" t="s">
        <v>8977</v>
      </c>
      <c r="C5335" s="182" t="s">
        <v>225</v>
      </c>
      <c r="D5335" s="183" t="s">
        <v>36</v>
      </c>
      <c r="E5335" s="181" t="s">
        <v>35</v>
      </c>
      <c r="F5335" s="183" t="s">
        <v>35</v>
      </c>
      <c r="G5335" s="181" t="s">
        <v>7437</v>
      </c>
      <c r="H5335" s="184" t="s">
        <v>7090</v>
      </c>
      <c r="I5335" s="185" t="s">
        <v>190</v>
      </c>
      <c r="J5335" s="181" t="s">
        <v>35</v>
      </c>
      <c r="K5335" s="181" t="s">
        <v>225</v>
      </c>
      <c r="L5335" s="186" t="s">
        <v>225</v>
      </c>
      <c r="M5335" s="187" t="s">
        <v>225</v>
      </c>
      <c r="N5335" s="183" t="s">
        <v>36</v>
      </c>
      <c r="O5335" s="181" t="s">
        <v>7437</v>
      </c>
      <c r="P5335" s="184" t="s">
        <v>7090</v>
      </c>
      <c r="Q5335" s="185" t="s">
        <v>190</v>
      </c>
      <c r="R5335" s="181" t="s">
        <v>35</v>
      </c>
      <c r="S5335" s="181" t="s">
        <v>225</v>
      </c>
      <c r="T5335" s="186" t="s">
        <v>225</v>
      </c>
      <c r="U5335" s="187" t="s">
        <v>225</v>
      </c>
      <c r="V5335" s="188" t="str" cm="1">
        <f t="array" ref="V5335">IF(SUM(LEN(A5335:U5335))=0,"",IF(OR(OR(ISBLANK(E5335),SUM(LEN(B5335),LEN(C5335))=0),AND(NOT(D5335="Unknown"),ISBLANK(I5335)),AND(NOT(N5335="Unknown"),ISBLANK(Q5335))),"Missing Information", INDEX(Table15[Entire Service Line Classification], MATCH(SUMIFS(Table15[Unique ID],Table15[System-Owned Portion],D5335,Table15[If Material Anything Other than "Lead" in Column E,Was Material Ever Previously Lead?],F5335,Table15[Customer-Owned Portion],N5335),Table15[Unique ID],0),0)))</f>
        <v>Non-lead</v>
      </c>
      <c r="W5335" s="189"/>
    </row>
    <row r="5336" spans="1:23" s="190" customFormat="1" ht="56.25" x14ac:dyDescent="0.25">
      <c r="A5336" s="180" t="s">
        <v>225</v>
      </c>
      <c r="B5336" s="181" t="s">
        <v>8978</v>
      </c>
      <c r="C5336" s="182" t="s">
        <v>225</v>
      </c>
      <c r="D5336" s="183" t="s">
        <v>36</v>
      </c>
      <c r="E5336" s="181" t="s">
        <v>35</v>
      </c>
      <c r="F5336" s="183" t="s">
        <v>35</v>
      </c>
      <c r="G5336" s="181" t="s">
        <v>7437</v>
      </c>
      <c r="H5336" s="184" t="s">
        <v>7090</v>
      </c>
      <c r="I5336" s="185" t="s">
        <v>190</v>
      </c>
      <c r="J5336" s="181" t="s">
        <v>35</v>
      </c>
      <c r="K5336" s="181" t="s">
        <v>225</v>
      </c>
      <c r="L5336" s="186" t="s">
        <v>225</v>
      </c>
      <c r="M5336" s="187" t="s">
        <v>225</v>
      </c>
      <c r="N5336" s="183" t="s">
        <v>36</v>
      </c>
      <c r="O5336" s="181" t="s">
        <v>7437</v>
      </c>
      <c r="P5336" s="184" t="s">
        <v>7090</v>
      </c>
      <c r="Q5336" s="185" t="s">
        <v>190</v>
      </c>
      <c r="R5336" s="181" t="s">
        <v>35</v>
      </c>
      <c r="S5336" s="181" t="s">
        <v>225</v>
      </c>
      <c r="T5336" s="186" t="s">
        <v>225</v>
      </c>
      <c r="U5336" s="187" t="s">
        <v>225</v>
      </c>
      <c r="V5336" s="188" t="str" cm="1">
        <f t="array" ref="V5336">IF(SUM(LEN(A5336:U5336))=0,"",IF(OR(OR(ISBLANK(E5336),SUM(LEN(B5336),LEN(C5336))=0),AND(NOT(D5336="Unknown"),ISBLANK(I5336)),AND(NOT(N5336="Unknown"),ISBLANK(Q5336))),"Missing Information", INDEX(Table15[Entire Service Line Classification], MATCH(SUMIFS(Table15[Unique ID],Table15[System-Owned Portion],D5336,Table15[If Material Anything Other than "Lead" in Column E,Was Material Ever Previously Lead?],F5336,Table15[Customer-Owned Portion],N5336),Table15[Unique ID],0),0)))</f>
        <v>Non-lead</v>
      </c>
      <c r="W5336" s="189"/>
    </row>
    <row r="5337" spans="1:23" s="190" customFormat="1" ht="56.25" x14ac:dyDescent="0.25">
      <c r="A5337" s="180" t="s">
        <v>225</v>
      </c>
      <c r="B5337" s="181" t="s">
        <v>8979</v>
      </c>
      <c r="C5337" s="182" t="s">
        <v>225</v>
      </c>
      <c r="D5337" s="183" t="s">
        <v>36</v>
      </c>
      <c r="E5337" s="181" t="s">
        <v>35</v>
      </c>
      <c r="F5337" s="183" t="s">
        <v>35</v>
      </c>
      <c r="G5337" s="181" t="s">
        <v>7437</v>
      </c>
      <c r="H5337" s="184" t="s">
        <v>7092</v>
      </c>
      <c r="I5337" s="185" t="s">
        <v>190</v>
      </c>
      <c r="J5337" s="181" t="s">
        <v>35</v>
      </c>
      <c r="K5337" s="181" t="s">
        <v>225</v>
      </c>
      <c r="L5337" s="186" t="s">
        <v>225</v>
      </c>
      <c r="M5337" s="187" t="s">
        <v>225</v>
      </c>
      <c r="N5337" s="183" t="s">
        <v>36</v>
      </c>
      <c r="O5337" s="181" t="s">
        <v>7437</v>
      </c>
      <c r="P5337" s="184" t="s">
        <v>7092</v>
      </c>
      <c r="Q5337" s="185" t="s">
        <v>190</v>
      </c>
      <c r="R5337" s="181" t="s">
        <v>35</v>
      </c>
      <c r="S5337" s="181" t="s">
        <v>225</v>
      </c>
      <c r="T5337" s="186" t="s">
        <v>225</v>
      </c>
      <c r="U5337" s="187" t="s">
        <v>225</v>
      </c>
      <c r="V5337" s="188" t="str" cm="1">
        <f t="array" ref="V5337">IF(SUM(LEN(A5337:U5337))=0,"",IF(OR(OR(ISBLANK(E5337),SUM(LEN(B5337),LEN(C5337))=0),AND(NOT(D5337="Unknown"),ISBLANK(I5337)),AND(NOT(N5337="Unknown"),ISBLANK(Q5337))),"Missing Information", INDEX(Table15[Entire Service Line Classification], MATCH(SUMIFS(Table15[Unique ID],Table15[System-Owned Portion],D5337,Table15[If Material Anything Other than "Lead" in Column E,Was Material Ever Previously Lead?],F5337,Table15[Customer-Owned Portion],N5337),Table15[Unique ID],0),0)))</f>
        <v>Non-lead</v>
      </c>
      <c r="W5337" s="189"/>
    </row>
    <row r="5338" spans="1:23" s="190" customFormat="1" ht="56.25" x14ac:dyDescent="0.25">
      <c r="A5338" s="180" t="s">
        <v>225</v>
      </c>
      <c r="B5338" s="181" t="s">
        <v>8980</v>
      </c>
      <c r="C5338" s="182" t="s">
        <v>225</v>
      </c>
      <c r="D5338" s="183" t="s">
        <v>36</v>
      </c>
      <c r="E5338" s="181" t="s">
        <v>35</v>
      </c>
      <c r="F5338" s="183" t="s">
        <v>35</v>
      </c>
      <c r="G5338" s="181" t="s">
        <v>7442</v>
      </c>
      <c r="H5338" s="184" t="s">
        <v>7092</v>
      </c>
      <c r="I5338" s="185" t="s">
        <v>190</v>
      </c>
      <c r="J5338" s="181" t="s">
        <v>35</v>
      </c>
      <c r="K5338" s="181" t="s">
        <v>225</v>
      </c>
      <c r="L5338" s="186" t="s">
        <v>225</v>
      </c>
      <c r="M5338" s="187" t="s">
        <v>225</v>
      </c>
      <c r="N5338" s="183" t="s">
        <v>36</v>
      </c>
      <c r="O5338" s="181" t="s">
        <v>7442</v>
      </c>
      <c r="P5338" s="184" t="s">
        <v>7092</v>
      </c>
      <c r="Q5338" s="185" t="s">
        <v>190</v>
      </c>
      <c r="R5338" s="181" t="s">
        <v>35</v>
      </c>
      <c r="S5338" s="181" t="s">
        <v>225</v>
      </c>
      <c r="T5338" s="186" t="s">
        <v>225</v>
      </c>
      <c r="U5338" s="187" t="s">
        <v>225</v>
      </c>
      <c r="V5338" s="188" t="str" cm="1">
        <f t="array" ref="V5338">IF(SUM(LEN(A5338:U5338))=0,"",IF(OR(OR(ISBLANK(E5338),SUM(LEN(B5338),LEN(C5338))=0),AND(NOT(D5338="Unknown"),ISBLANK(I5338)),AND(NOT(N5338="Unknown"),ISBLANK(Q5338))),"Missing Information", INDEX(Table15[Entire Service Line Classification], MATCH(SUMIFS(Table15[Unique ID],Table15[System-Owned Portion],D5338,Table15[If Material Anything Other than "Lead" in Column E,Was Material Ever Previously Lead?],F5338,Table15[Customer-Owned Portion],N5338),Table15[Unique ID],0),0)))</f>
        <v>Non-lead</v>
      </c>
      <c r="W5338" s="189"/>
    </row>
    <row r="5339" spans="1:23" s="190" customFormat="1" ht="56.25" x14ac:dyDescent="0.25">
      <c r="A5339" s="180" t="s">
        <v>225</v>
      </c>
      <c r="B5339" s="181" t="s">
        <v>8981</v>
      </c>
      <c r="C5339" s="182" t="s">
        <v>225</v>
      </c>
      <c r="D5339" s="183" t="s">
        <v>36</v>
      </c>
      <c r="E5339" s="181" t="s">
        <v>35</v>
      </c>
      <c r="F5339" s="183" t="s">
        <v>35</v>
      </c>
      <c r="G5339" s="181" t="s">
        <v>7437</v>
      </c>
      <c r="H5339" s="184" t="s">
        <v>7092</v>
      </c>
      <c r="I5339" s="185" t="s">
        <v>190</v>
      </c>
      <c r="J5339" s="181" t="s">
        <v>35</v>
      </c>
      <c r="K5339" s="181" t="s">
        <v>225</v>
      </c>
      <c r="L5339" s="186" t="s">
        <v>225</v>
      </c>
      <c r="M5339" s="187" t="s">
        <v>225</v>
      </c>
      <c r="N5339" s="183" t="s">
        <v>36</v>
      </c>
      <c r="O5339" s="181" t="s">
        <v>7437</v>
      </c>
      <c r="P5339" s="184" t="s">
        <v>7092</v>
      </c>
      <c r="Q5339" s="185" t="s">
        <v>190</v>
      </c>
      <c r="R5339" s="181" t="s">
        <v>35</v>
      </c>
      <c r="S5339" s="181" t="s">
        <v>225</v>
      </c>
      <c r="T5339" s="186" t="s">
        <v>225</v>
      </c>
      <c r="U5339" s="187" t="s">
        <v>225</v>
      </c>
      <c r="V5339" s="188" t="str" cm="1">
        <f t="array" ref="V5339">IF(SUM(LEN(A5339:U5339))=0,"",IF(OR(OR(ISBLANK(E5339),SUM(LEN(B5339),LEN(C5339))=0),AND(NOT(D5339="Unknown"),ISBLANK(I5339)),AND(NOT(N5339="Unknown"),ISBLANK(Q5339))),"Missing Information", INDEX(Table15[Entire Service Line Classification], MATCH(SUMIFS(Table15[Unique ID],Table15[System-Owned Portion],D5339,Table15[If Material Anything Other than "Lead" in Column E,Was Material Ever Previously Lead?],F5339,Table15[Customer-Owned Portion],N5339),Table15[Unique ID],0),0)))</f>
        <v>Non-lead</v>
      </c>
      <c r="W5339" s="189"/>
    </row>
    <row r="5340" spans="1:23" s="190" customFormat="1" ht="56.25" x14ac:dyDescent="0.25">
      <c r="A5340" s="180" t="s">
        <v>225</v>
      </c>
      <c r="B5340" s="181" t="s">
        <v>8982</v>
      </c>
      <c r="C5340" s="182" t="s">
        <v>225</v>
      </c>
      <c r="D5340" s="183" t="s">
        <v>36</v>
      </c>
      <c r="E5340" s="181" t="s">
        <v>35</v>
      </c>
      <c r="F5340" s="183" t="s">
        <v>35</v>
      </c>
      <c r="G5340" s="181" t="s">
        <v>7393</v>
      </c>
      <c r="H5340" s="184" t="s">
        <v>7090</v>
      </c>
      <c r="I5340" s="185" t="s">
        <v>190</v>
      </c>
      <c r="J5340" s="181" t="s">
        <v>35</v>
      </c>
      <c r="K5340" s="181" t="s">
        <v>225</v>
      </c>
      <c r="L5340" s="186" t="s">
        <v>225</v>
      </c>
      <c r="M5340" s="187" t="s">
        <v>225</v>
      </c>
      <c r="N5340" s="183" t="s">
        <v>36</v>
      </c>
      <c r="O5340" s="181" t="s">
        <v>7393</v>
      </c>
      <c r="P5340" s="184" t="s">
        <v>7090</v>
      </c>
      <c r="Q5340" s="185" t="s">
        <v>190</v>
      </c>
      <c r="R5340" s="181" t="s">
        <v>35</v>
      </c>
      <c r="S5340" s="181" t="s">
        <v>225</v>
      </c>
      <c r="T5340" s="186" t="s">
        <v>225</v>
      </c>
      <c r="U5340" s="187" t="s">
        <v>225</v>
      </c>
      <c r="V5340" s="188" t="str" cm="1">
        <f t="array" ref="V5340">IF(SUM(LEN(A5340:U5340))=0,"",IF(OR(OR(ISBLANK(E5340),SUM(LEN(B5340),LEN(C5340))=0),AND(NOT(D5340="Unknown"),ISBLANK(I5340)),AND(NOT(N5340="Unknown"),ISBLANK(Q5340))),"Missing Information", INDEX(Table15[Entire Service Line Classification], MATCH(SUMIFS(Table15[Unique ID],Table15[System-Owned Portion],D5340,Table15[If Material Anything Other than "Lead" in Column E,Was Material Ever Previously Lead?],F5340,Table15[Customer-Owned Portion],N5340),Table15[Unique ID],0),0)))</f>
        <v>Non-lead</v>
      </c>
      <c r="W5340" s="189"/>
    </row>
    <row r="5341" spans="1:23" s="190" customFormat="1" ht="56.25" x14ac:dyDescent="0.25">
      <c r="A5341" s="180" t="s">
        <v>225</v>
      </c>
      <c r="B5341" s="181" t="s">
        <v>8983</v>
      </c>
      <c r="C5341" s="182" t="s">
        <v>225</v>
      </c>
      <c r="D5341" s="183" t="s">
        <v>36</v>
      </c>
      <c r="E5341" s="181" t="s">
        <v>35</v>
      </c>
      <c r="F5341" s="183" t="s">
        <v>35</v>
      </c>
      <c r="G5341" s="181" t="s">
        <v>7944</v>
      </c>
      <c r="H5341" s="184" t="s">
        <v>7090</v>
      </c>
      <c r="I5341" s="185" t="s">
        <v>190</v>
      </c>
      <c r="J5341" s="181" t="s">
        <v>35</v>
      </c>
      <c r="K5341" s="181" t="s">
        <v>225</v>
      </c>
      <c r="L5341" s="186" t="s">
        <v>225</v>
      </c>
      <c r="M5341" s="187" t="s">
        <v>225</v>
      </c>
      <c r="N5341" s="183" t="s">
        <v>36</v>
      </c>
      <c r="O5341" s="181" t="s">
        <v>7944</v>
      </c>
      <c r="P5341" s="184" t="s">
        <v>7090</v>
      </c>
      <c r="Q5341" s="185" t="s">
        <v>190</v>
      </c>
      <c r="R5341" s="181" t="s">
        <v>35</v>
      </c>
      <c r="S5341" s="181" t="s">
        <v>225</v>
      </c>
      <c r="T5341" s="186" t="s">
        <v>225</v>
      </c>
      <c r="U5341" s="187" t="s">
        <v>225</v>
      </c>
      <c r="V5341" s="188" t="str" cm="1">
        <f t="array" ref="V5341">IF(SUM(LEN(A5341:U5341))=0,"",IF(OR(OR(ISBLANK(E5341),SUM(LEN(B5341),LEN(C5341))=0),AND(NOT(D5341="Unknown"),ISBLANK(I5341)),AND(NOT(N5341="Unknown"),ISBLANK(Q5341))),"Missing Information", INDEX(Table15[Entire Service Line Classification], MATCH(SUMIFS(Table15[Unique ID],Table15[System-Owned Portion],D5341,Table15[If Material Anything Other than "Lead" in Column E,Was Material Ever Previously Lead?],F5341,Table15[Customer-Owned Portion],N5341),Table15[Unique ID],0),0)))</f>
        <v>Non-lead</v>
      </c>
      <c r="W5341" s="189"/>
    </row>
    <row r="5342" spans="1:23" s="190" customFormat="1" ht="56.25" x14ac:dyDescent="0.25">
      <c r="A5342" s="180" t="s">
        <v>225</v>
      </c>
      <c r="B5342" s="181" t="s">
        <v>8984</v>
      </c>
      <c r="C5342" s="182" t="s">
        <v>225</v>
      </c>
      <c r="D5342" s="183" t="s">
        <v>36</v>
      </c>
      <c r="E5342" s="181" t="s">
        <v>35</v>
      </c>
      <c r="F5342" s="183" t="s">
        <v>35</v>
      </c>
      <c r="G5342" s="181" t="s">
        <v>7393</v>
      </c>
      <c r="H5342" s="184" t="s">
        <v>7090</v>
      </c>
      <c r="I5342" s="185" t="s">
        <v>190</v>
      </c>
      <c r="J5342" s="181" t="s">
        <v>35</v>
      </c>
      <c r="K5342" s="181" t="s">
        <v>225</v>
      </c>
      <c r="L5342" s="186" t="s">
        <v>225</v>
      </c>
      <c r="M5342" s="187" t="s">
        <v>225</v>
      </c>
      <c r="N5342" s="183" t="s">
        <v>36</v>
      </c>
      <c r="O5342" s="181" t="s">
        <v>7393</v>
      </c>
      <c r="P5342" s="184" t="s">
        <v>7090</v>
      </c>
      <c r="Q5342" s="185" t="s">
        <v>190</v>
      </c>
      <c r="R5342" s="181" t="s">
        <v>35</v>
      </c>
      <c r="S5342" s="181" t="s">
        <v>225</v>
      </c>
      <c r="T5342" s="186" t="s">
        <v>225</v>
      </c>
      <c r="U5342" s="187" t="s">
        <v>225</v>
      </c>
      <c r="V5342" s="188" t="str" cm="1">
        <f t="array" ref="V5342">IF(SUM(LEN(A5342:U5342))=0,"",IF(OR(OR(ISBLANK(E5342),SUM(LEN(B5342),LEN(C5342))=0),AND(NOT(D5342="Unknown"),ISBLANK(I5342)),AND(NOT(N5342="Unknown"),ISBLANK(Q5342))),"Missing Information", INDEX(Table15[Entire Service Line Classification], MATCH(SUMIFS(Table15[Unique ID],Table15[System-Owned Portion],D5342,Table15[If Material Anything Other than "Lead" in Column E,Was Material Ever Previously Lead?],F5342,Table15[Customer-Owned Portion],N5342),Table15[Unique ID],0),0)))</f>
        <v>Non-lead</v>
      </c>
      <c r="W5342" s="189"/>
    </row>
    <row r="5343" spans="1:23" s="190" customFormat="1" ht="56.25" x14ac:dyDescent="0.25">
      <c r="A5343" s="180" t="s">
        <v>225</v>
      </c>
      <c r="B5343" s="181" t="s">
        <v>8985</v>
      </c>
      <c r="C5343" s="182" t="s">
        <v>225</v>
      </c>
      <c r="D5343" s="183" t="s">
        <v>36</v>
      </c>
      <c r="E5343" s="181" t="s">
        <v>35</v>
      </c>
      <c r="F5343" s="183" t="s">
        <v>35</v>
      </c>
      <c r="G5343" s="181" t="s">
        <v>7393</v>
      </c>
      <c r="H5343" s="184" t="s">
        <v>7090</v>
      </c>
      <c r="I5343" s="185" t="s">
        <v>190</v>
      </c>
      <c r="J5343" s="181" t="s">
        <v>35</v>
      </c>
      <c r="K5343" s="181" t="s">
        <v>225</v>
      </c>
      <c r="L5343" s="186" t="s">
        <v>225</v>
      </c>
      <c r="M5343" s="187" t="s">
        <v>225</v>
      </c>
      <c r="N5343" s="183" t="s">
        <v>36</v>
      </c>
      <c r="O5343" s="181" t="s">
        <v>7393</v>
      </c>
      <c r="P5343" s="184" t="s">
        <v>7090</v>
      </c>
      <c r="Q5343" s="185" t="s">
        <v>190</v>
      </c>
      <c r="R5343" s="181" t="s">
        <v>35</v>
      </c>
      <c r="S5343" s="181" t="s">
        <v>225</v>
      </c>
      <c r="T5343" s="186" t="s">
        <v>225</v>
      </c>
      <c r="U5343" s="187" t="s">
        <v>225</v>
      </c>
      <c r="V5343" s="188" t="str" cm="1">
        <f t="array" ref="V5343">IF(SUM(LEN(A5343:U5343))=0,"",IF(OR(OR(ISBLANK(E5343),SUM(LEN(B5343),LEN(C5343))=0),AND(NOT(D5343="Unknown"),ISBLANK(I5343)),AND(NOT(N5343="Unknown"),ISBLANK(Q5343))),"Missing Information", INDEX(Table15[Entire Service Line Classification], MATCH(SUMIFS(Table15[Unique ID],Table15[System-Owned Portion],D5343,Table15[If Material Anything Other than "Lead" in Column E,Was Material Ever Previously Lead?],F5343,Table15[Customer-Owned Portion],N5343),Table15[Unique ID],0),0)))</f>
        <v>Non-lead</v>
      </c>
      <c r="W5343" s="189"/>
    </row>
    <row r="5344" spans="1:23" s="190" customFormat="1" ht="56.25" x14ac:dyDescent="0.25">
      <c r="A5344" s="180" t="s">
        <v>225</v>
      </c>
      <c r="B5344" s="181" t="s">
        <v>8986</v>
      </c>
      <c r="C5344" s="182" t="s">
        <v>225</v>
      </c>
      <c r="D5344" s="183" t="s">
        <v>36</v>
      </c>
      <c r="E5344" s="181" t="s">
        <v>35</v>
      </c>
      <c r="F5344" s="183" t="s">
        <v>35</v>
      </c>
      <c r="G5344" s="181" t="s">
        <v>7393</v>
      </c>
      <c r="H5344" s="184" t="s">
        <v>7090</v>
      </c>
      <c r="I5344" s="185" t="s">
        <v>190</v>
      </c>
      <c r="J5344" s="181" t="s">
        <v>35</v>
      </c>
      <c r="K5344" s="181" t="s">
        <v>225</v>
      </c>
      <c r="L5344" s="186" t="s">
        <v>225</v>
      </c>
      <c r="M5344" s="187" t="s">
        <v>225</v>
      </c>
      <c r="N5344" s="183" t="s">
        <v>36</v>
      </c>
      <c r="O5344" s="181" t="s">
        <v>7393</v>
      </c>
      <c r="P5344" s="184" t="s">
        <v>7090</v>
      </c>
      <c r="Q5344" s="185" t="s">
        <v>190</v>
      </c>
      <c r="R5344" s="181" t="s">
        <v>35</v>
      </c>
      <c r="S5344" s="181" t="s">
        <v>225</v>
      </c>
      <c r="T5344" s="186" t="s">
        <v>225</v>
      </c>
      <c r="U5344" s="187" t="s">
        <v>225</v>
      </c>
      <c r="V5344" s="188" t="str" cm="1">
        <f t="array" ref="V5344">IF(SUM(LEN(A5344:U5344))=0,"",IF(OR(OR(ISBLANK(E5344),SUM(LEN(B5344),LEN(C5344))=0),AND(NOT(D5344="Unknown"),ISBLANK(I5344)),AND(NOT(N5344="Unknown"),ISBLANK(Q5344))),"Missing Information", INDEX(Table15[Entire Service Line Classification], MATCH(SUMIFS(Table15[Unique ID],Table15[System-Owned Portion],D5344,Table15[If Material Anything Other than "Lead" in Column E,Was Material Ever Previously Lead?],F5344,Table15[Customer-Owned Portion],N5344),Table15[Unique ID],0),0)))</f>
        <v>Non-lead</v>
      </c>
      <c r="W5344" s="189"/>
    </row>
    <row r="5345" spans="1:23" s="190" customFormat="1" ht="56.25" x14ac:dyDescent="0.25">
      <c r="A5345" s="180" t="s">
        <v>225</v>
      </c>
      <c r="B5345" s="181" t="s">
        <v>8987</v>
      </c>
      <c r="C5345" s="182" t="s">
        <v>225</v>
      </c>
      <c r="D5345" s="183" t="s">
        <v>36</v>
      </c>
      <c r="E5345" s="181" t="s">
        <v>35</v>
      </c>
      <c r="F5345" s="183" t="s">
        <v>35</v>
      </c>
      <c r="G5345" s="181" t="s">
        <v>7393</v>
      </c>
      <c r="H5345" s="184" t="s">
        <v>7090</v>
      </c>
      <c r="I5345" s="185" t="s">
        <v>190</v>
      </c>
      <c r="J5345" s="181" t="s">
        <v>35</v>
      </c>
      <c r="K5345" s="181" t="s">
        <v>225</v>
      </c>
      <c r="L5345" s="186" t="s">
        <v>225</v>
      </c>
      <c r="M5345" s="187" t="s">
        <v>225</v>
      </c>
      <c r="N5345" s="183" t="s">
        <v>36</v>
      </c>
      <c r="O5345" s="181" t="s">
        <v>7393</v>
      </c>
      <c r="P5345" s="184" t="s">
        <v>7090</v>
      </c>
      <c r="Q5345" s="185" t="s">
        <v>190</v>
      </c>
      <c r="R5345" s="181" t="s">
        <v>35</v>
      </c>
      <c r="S5345" s="181" t="s">
        <v>225</v>
      </c>
      <c r="T5345" s="186" t="s">
        <v>225</v>
      </c>
      <c r="U5345" s="187" t="s">
        <v>225</v>
      </c>
      <c r="V5345" s="188" t="str" cm="1">
        <f t="array" ref="V5345">IF(SUM(LEN(A5345:U5345))=0,"",IF(OR(OR(ISBLANK(E5345),SUM(LEN(B5345),LEN(C5345))=0),AND(NOT(D5345="Unknown"),ISBLANK(I5345)),AND(NOT(N5345="Unknown"),ISBLANK(Q5345))),"Missing Information", INDEX(Table15[Entire Service Line Classification], MATCH(SUMIFS(Table15[Unique ID],Table15[System-Owned Portion],D5345,Table15[If Material Anything Other than "Lead" in Column E,Was Material Ever Previously Lead?],F5345,Table15[Customer-Owned Portion],N5345),Table15[Unique ID],0),0)))</f>
        <v>Non-lead</v>
      </c>
      <c r="W5345" s="189"/>
    </row>
    <row r="5346" spans="1:23" s="190" customFormat="1" ht="56.25" x14ac:dyDescent="0.25">
      <c r="A5346" s="180" t="s">
        <v>225</v>
      </c>
      <c r="B5346" s="181" t="s">
        <v>8988</v>
      </c>
      <c r="C5346" s="182" t="s">
        <v>225</v>
      </c>
      <c r="D5346" s="183" t="s">
        <v>36</v>
      </c>
      <c r="E5346" s="181" t="s">
        <v>35</v>
      </c>
      <c r="F5346" s="183" t="s">
        <v>35</v>
      </c>
      <c r="G5346" s="181" t="s">
        <v>7393</v>
      </c>
      <c r="H5346" s="184" t="s">
        <v>7090</v>
      </c>
      <c r="I5346" s="185" t="s">
        <v>190</v>
      </c>
      <c r="J5346" s="181" t="s">
        <v>35</v>
      </c>
      <c r="K5346" s="181" t="s">
        <v>225</v>
      </c>
      <c r="L5346" s="186" t="s">
        <v>225</v>
      </c>
      <c r="M5346" s="187" t="s">
        <v>225</v>
      </c>
      <c r="N5346" s="183" t="s">
        <v>36</v>
      </c>
      <c r="O5346" s="181" t="s">
        <v>7393</v>
      </c>
      <c r="P5346" s="184" t="s">
        <v>7090</v>
      </c>
      <c r="Q5346" s="185" t="s">
        <v>190</v>
      </c>
      <c r="R5346" s="181" t="s">
        <v>35</v>
      </c>
      <c r="S5346" s="181" t="s">
        <v>225</v>
      </c>
      <c r="T5346" s="186" t="s">
        <v>225</v>
      </c>
      <c r="U5346" s="187" t="s">
        <v>225</v>
      </c>
      <c r="V5346" s="188" t="str" cm="1">
        <f t="array" ref="V5346">IF(SUM(LEN(A5346:U5346))=0,"",IF(OR(OR(ISBLANK(E5346),SUM(LEN(B5346),LEN(C5346))=0),AND(NOT(D5346="Unknown"),ISBLANK(I5346)),AND(NOT(N5346="Unknown"),ISBLANK(Q5346))),"Missing Information", INDEX(Table15[Entire Service Line Classification], MATCH(SUMIFS(Table15[Unique ID],Table15[System-Owned Portion],D5346,Table15[If Material Anything Other than "Lead" in Column E,Was Material Ever Previously Lead?],F5346,Table15[Customer-Owned Portion],N5346),Table15[Unique ID],0),0)))</f>
        <v>Non-lead</v>
      </c>
      <c r="W5346" s="189"/>
    </row>
    <row r="5347" spans="1:23" s="190" customFormat="1" ht="56.25" x14ac:dyDescent="0.25">
      <c r="A5347" s="180" t="s">
        <v>225</v>
      </c>
      <c r="B5347" s="181" t="s">
        <v>8989</v>
      </c>
      <c r="C5347" s="182" t="s">
        <v>225</v>
      </c>
      <c r="D5347" s="183" t="s">
        <v>36</v>
      </c>
      <c r="E5347" s="181" t="s">
        <v>35</v>
      </c>
      <c r="F5347" s="183" t="s">
        <v>35</v>
      </c>
      <c r="G5347" s="181" t="s">
        <v>7393</v>
      </c>
      <c r="H5347" s="184" t="s">
        <v>7090</v>
      </c>
      <c r="I5347" s="185" t="s">
        <v>190</v>
      </c>
      <c r="J5347" s="181" t="s">
        <v>35</v>
      </c>
      <c r="K5347" s="181" t="s">
        <v>225</v>
      </c>
      <c r="L5347" s="186" t="s">
        <v>225</v>
      </c>
      <c r="M5347" s="187" t="s">
        <v>225</v>
      </c>
      <c r="N5347" s="183" t="s">
        <v>36</v>
      </c>
      <c r="O5347" s="181" t="s">
        <v>7393</v>
      </c>
      <c r="P5347" s="184" t="s">
        <v>7090</v>
      </c>
      <c r="Q5347" s="185" t="s">
        <v>190</v>
      </c>
      <c r="R5347" s="181" t="s">
        <v>35</v>
      </c>
      <c r="S5347" s="181" t="s">
        <v>225</v>
      </c>
      <c r="T5347" s="186" t="s">
        <v>225</v>
      </c>
      <c r="U5347" s="187" t="s">
        <v>225</v>
      </c>
      <c r="V5347" s="188" t="str" cm="1">
        <f t="array" ref="V5347">IF(SUM(LEN(A5347:U5347))=0,"",IF(OR(OR(ISBLANK(E5347),SUM(LEN(B5347),LEN(C5347))=0),AND(NOT(D5347="Unknown"),ISBLANK(I5347)),AND(NOT(N5347="Unknown"),ISBLANK(Q5347))),"Missing Information", INDEX(Table15[Entire Service Line Classification], MATCH(SUMIFS(Table15[Unique ID],Table15[System-Owned Portion],D5347,Table15[If Material Anything Other than "Lead" in Column E,Was Material Ever Previously Lead?],F5347,Table15[Customer-Owned Portion],N5347),Table15[Unique ID],0),0)))</f>
        <v>Non-lead</v>
      </c>
      <c r="W5347" s="189"/>
    </row>
    <row r="5348" spans="1:23" s="190" customFormat="1" ht="56.25" x14ac:dyDescent="0.25">
      <c r="A5348" s="180" t="s">
        <v>225</v>
      </c>
      <c r="B5348" s="181" t="s">
        <v>8990</v>
      </c>
      <c r="C5348" s="182" t="s">
        <v>225</v>
      </c>
      <c r="D5348" s="183" t="s">
        <v>36</v>
      </c>
      <c r="E5348" s="181" t="s">
        <v>35</v>
      </c>
      <c r="F5348" s="183" t="s">
        <v>35</v>
      </c>
      <c r="G5348" s="181" t="s">
        <v>7393</v>
      </c>
      <c r="H5348" s="184" t="s">
        <v>7090</v>
      </c>
      <c r="I5348" s="185" t="s">
        <v>190</v>
      </c>
      <c r="J5348" s="181" t="s">
        <v>35</v>
      </c>
      <c r="K5348" s="181" t="s">
        <v>225</v>
      </c>
      <c r="L5348" s="186" t="s">
        <v>225</v>
      </c>
      <c r="M5348" s="187" t="s">
        <v>225</v>
      </c>
      <c r="N5348" s="183" t="s">
        <v>36</v>
      </c>
      <c r="O5348" s="181" t="s">
        <v>7393</v>
      </c>
      <c r="P5348" s="184" t="s">
        <v>7090</v>
      </c>
      <c r="Q5348" s="185" t="s">
        <v>190</v>
      </c>
      <c r="R5348" s="181" t="s">
        <v>35</v>
      </c>
      <c r="S5348" s="181" t="s">
        <v>225</v>
      </c>
      <c r="T5348" s="186" t="s">
        <v>225</v>
      </c>
      <c r="U5348" s="187" t="s">
        <v>225</v>
      </c>
      <c r="V5348" s="188" t="str" cm="1">
        <f t="array" ref="V5348">IF(SUM(LEN(A5348:U5348))=0,"",IF(OR(OR(ISBLANK(E5348),SUM(LEN(B5348),LEN(C5348))=0),AND(NOT(D5348="Unknown"),ISBLANK(I5348)),AND(NOT(N5348="Unknown"),ISBLANK(Q5348))),"Missing Information", INDEX(Table15[Entire Service Line Classification], MATCH(SUMIFS(Table15[Unique ID],Table15[System-Owned Portion],D5348,Table15[If Material Anything Other than "Lead" in Column E,Was Material Ever Previously Lead?],F5348,Table15[Customer-Owned Portion],N5348),Table15[Unique ID],0),0)))</f>
        <v>Non-lead</v>
      </c>
      <c r="W5348" s="189"/>
    </row>
    <row r="5349" spans="1:23" s="190" customFormat="1" ht="56.25" x14ac:dyDescent="0.25">
      <c r="A5349" s="180" t="s">
        <v>225</v>
      </c>
      <c r="B5349" s="181" t="s">
        <v>8991</v>
      </c>
      <c r="C5349" s="182" t="s">
        <v>225</v>
      </c>
      <c r="D5349" s="183" t="s">
        <v>36</v>
      </c>
      <c r="E5349" s="181" t="s">
        <v>35</v>
      </c>
      <c r="F5349" s="183" t="s">
        <v>35</v>
      </c>
      <c r="G5349" s="181" t="s">
        <v>7393</v>
      </c>
      <c r="H5349" s="184" t="s">
        <v>7090</v>
      </c>
      <c r="I5349" s="185" t="s">
        <v>190</v>
      </c>
      <c r="J5349" s="181" t="s">
        <v>35</v>
      </c>
      <c r="K5349" s="181" t="s">
        <v>225</v>
      </c>
      <c r="L5349" s="186" t="s">
        <v>225</v>
      </c>
      <c r="M5349" s="187" t="s">
        <v>225</v>
      </c>
      <c r="N5349" s="183" t="s">
        <v>36</v>
      </c>
      <c r="O5349" s="181" t="s">
        <v>7393</v>
      </c>
      <c r="P5349" s="184" t="s">
        <v>7090</v>
      </c>
      <c r="Q5349" s="185" t="s">
        <v>190</v>
      </c>
      <c r="R5349" s="181" t="s">
        <v>35</v>
      </c>
      <c r="S5349" s="181" t="s">
        <v>225</v>
      </c>
      <c r="T5349" s="186" t="s">
        <v>225</v>
      </c>
      <c r="U5349" s="187" t="s">
        <v>225</v>
      </c>
      <c r="V5349" s="188" t="str" cm="1">
        <f t="array" ref="V5349">IF(SUM(LEN(A5349:U5349))=0,"",IF(OR(OR(ISBLANK(E5349),SUM(LEN(B5349),LEN(C5349))=0),AND(NOT(D5349="Unknown"),ISBLANK(I5349)),AND(NOT(N5349="Unknown"),ISBLANK(Q5349))),"Missing Information", INDEX(Table15[Entire Service Line Classification], MATCH(SUMIFS(Table15[Unique ID],Table15[System-Owned Portion],D5349,Table15[If Material Anything Other than "Lead" in Column E,Was Material Ever Previously Lead?],F5349,Table15[Customer-Owned Portion],N5349),Table15[Unique ID],0),0)))</f>
        <v>Non-lead</v>
      </c>
      <c r="W5349" s="189"/>
    </row>
    <row r="5350" spans="1:23" s="190" customFormat="1" ht="56.25" x14ac:dyDescent="0.25">
      <c r="A5350" s="180" t="s">
        <v>225</v>
      </c>
      <c r="B5350" s="181" t="s">
        <v>8992</v>
      </c>
      <c r="C5350" s="182" t="s">
        <v>225</v>
      </c>
      <c r="D5350" s="183" t="s">
        <v>36</v>
      </c>
      <c r="E5350" s="181" t="s">
        <v>35</v>
      </c>
      <c r="F5350" s="183" t="s">
        <v>35</v>
      </c>
      <c r="G5350" s="181" t="s">
        <v>7393</v>
      </c>
      <c r="H5350" s="184" t="s">
        <v>7090</v>
      </c>
      <c r="I5350" s="185" t="s">
        <v>190</v>
      </c>
      <c r="J5350" s="181" t="s">
        <v>35</v>
      </c>
      <c r="K5350" s="181" t="s">
        <v>225</v>
      </c>
      <c r="L5350" s="186" t="s">
        <v>225</v>
      </c>
      <c r="M5350" s="187" t="s">
        <v>225</v>
      </c>
      <c r="N5350" s="183" t="s">
        <v>36</v>
      </c>
      <c r="O5350" s="181" t="s">
        <v>7393</v>
      </c>
      <c r="P5350" s="184" t="s">
        <v>7090</v>
      </c>
      <c r="Q5350" s="185" t="s">
        <v>190</v>
      </c>
      <c r="R5350" s="181" t="s">
        <v>35</v>
      </c>
      <c r="S5350" s="181" t="s">
        <v>225</v>
      </c>
      <c r="T5350" s="186" t="s">
        <v>225</v>
      </c>
      <c r="U5350" s="187" t="s">
        <v>225</v>
      </c>
      <c r="V5350" s="188" t="str" cm="1">
        <f t="array" ref="V5350">IF(SUM(LEN(A5350:U5350))=0,"",IF(OR(OR(ISBLANK(E5350),SUM(LEN(B5350),LEN(C5350))=0),AND(NOT(D5350="Unknown"),ISBLANK(I5350)),AND(NOT(N5350="Unknown"),ISBLANK(Q5350))),"Missing Information", INDEX(Table15[Entire Service Line Classification], MATCH(SUMIFS(Table15[Unique ID],Table15[System-Owned Portion],D5350,Table15[If Material Anything Other than "Lead" in Column E,Was Material Ever Previously Lead?],F5350,Table15[Customer-Owned Portion],N5350),Table15[Unique ID],0),0)))</f>
        <v>Non-lead</v>
      </c>
      <c r="W5350" s="189"/>
    </row>
    <row r="5351" spans="1:23" s="190" customFormat="1" ht="56.25" x14ac:dyDescent="0.25">
      <c r="A5351" s="180" t="s">
        <v>225</v>
      </c>
      <c r="B5351" s="181" t="s">
        <v>8993</v>
      </c>
      <c r="C5351" s="182" t="s">
        <v>225</v>
      </c>
      <c r="D5351" s="183" t="s">
        <v>36</v>
      </c>
      <c r="E5351" s="181" t="s">
        <v>35</v>
      </c>
      <c r="F5351" s="183" t="s">
        <v>35</v>
      </c>
      <c r="G5351" s="181" t="s">
        <v>7393</v>
      </c>
      <c r="H5351" s="184" t="s">
        <v>7090</v>
      </c>
      <c r="I5351" s="185" t="s">
        <v>190</v>
      </c>
      <c r="J5351" s="181" t="s">
        <v>35</v>
      </c>
      <c r="K5351" s="181" t="s">
        <v>225</v>
      </c>
      <c r="L5351" s="186" t="s">
        <v>225</v>
      </c>
      <c r="M5351" s="187" t="s">
        <v>225</v>
      </c>
      <c r="N5351" s="183" t="s">
        <v>36</v>
      </c>
      <c r="O5351" s="181" t="s">
        <v>7393</v>
      </c>
      <c r="P5351" s="184" t="s">
        <v>7090</v>
      </c>
      <c r="Q5351" s="185" t="s">
        <v>190</v>
      </c>
      <c r="R5351" s="181" t="s">
        <v>35</v>
      </c>
      <c r="S5351" s="181" t="s">
        <v>225</v>
      </c>
      <c r="T5351" s="186" t="s">
        <v>225</v>
      </c>
      <c r="U5351" s="187" t="s">
        <v>225</v>
      </c>
      <c r="V5351" s="188" t="str" cm="1">
        <f t="array" ref="V5351">IF(SUM(LEN(A5351:U5351))=0,"",IF(OR(OR(ISBLANK(E5351),SUM(LEN(B5351),LEN(C5351))=0),AND(NOT(D5351="Unknown"),ISBLANK(I5351)),AND(NOT(N5351="Unknown"),ISBLANK(Q5351))),"Missing Information", INDEX(Table15[Entire Service Line Classification], MATCH(SUMIFS(Table15[Unique ID],Table15[System-Owned Portion],D5351,Table15[If Material Anything Other than "Lead" in Column E,Was Material Ever Previously Lead?],F5351,Table15[Customer-Owned Portion],N5351),Table15[Unique ID],0),0)))</f>
        <v>Non-lead</v>
      </c>
      <c r="W5351" s="189"/>
    </row>
    <row r="5352" spans="1:23" s="190" customFormat="1" ht="56.25" x14ac:dyDescent="0.25">
      <c r="A5352" s="180" t="s">
        <v>225</v>
      </c>
      <c r="B5352" s="181" t="s">
        <v>8994</v>
      </c>
      <c r="C5352" s="182" t="s">
        <v>225</v>
      </c>
      <c r="D5352" s="183" t="s">
        <v>36</v>
      </c>
      <c r="E5352" s="181" t="s">
        <v>35</v>
      </c>
      <c r="F5352" s="183" t="s">
        <v>35</v>
      </c>
      <c r="G5352" s="181" t="s">
        <v>7442</v>
      </c>
      <c r="H5352" s="184" t="s">
        <v>7090</v>
      </c>
      <c r="I5352" s="185" t="s">
        <v>190</v>
      </c>
      <c r="J5352" s="181" t="s">
        <v>35</v>
      </c>
      <c r="K5352" s="181" t="s">
        <v>225</v>
      </c>
      <c r="L5352" s="186" t="s">
        <v>225</v>
      </c>
      <c r="M5352" s="187" t="s">
        <v>225</v>
      </c>
      <c r="N5352" s="183" t="s">
        <v>36</v>
      </c>
      <c r="O5352" s="181" t="s">
        <v>7442</v>
      </c>
      <c r="P5352" s="184" t="s">
        <v>7090</v>
      </c>
      <c r="Q5352" s="185" t="s">
        <v>190</v>
      </c>
      <c r="R5352" s="181" t="s">
        <v>35</v>
      </c>
      <c r="S5352" s="181" t="s">
        <v>225</v>
      </c>
      <c r="T5352" s="186" t="s">
        <v>225</v>
      </c>
      <c r="U5352" s="187" t="s">
        <v>225</v>
      </c>
      <c r="V5352" s="188" t="str" cm="1">
        <f t="array" ref="V5352">IF(SUM(LEN(A5352:U5352))=0,"",IF(OR(OR(ISBLANK(E5352),SUM(LEN(B5352),LEN(C5352))=0),AND(NOT(D5352="Unknown"),ISBLANK(I5352)),AND(NOT(N5352="Unknown"),ISBLANK(Q5352))),"Missing Information", INDEX(Table15[Entire Service Line Classification], MATCH(SUMIFS(Table15[Unique ID],Table15[System-Owned Portion],D5352,Table15[If Material Anything Other than "Lead" in Column E,Was Material Ever Previously Lead?],F5352,Table15[Customer-Owned Portion],N5352),Table15[Unique ID],0),0)))</f>
        <v>Non-lead</v>
      </c>
      <c r="W5352" s="189"/>
    </row>
    <row r="5353" spans="1:23" s="190" customFormat="1" ht="56.25" x14ac:dyDescent="0.25">
      <c r="A5353" s="180" t="s">
        <v>225</v>
      </c>
      <c r="B5353" s="181" t="s">
        <v>8995</v>
      </c>
      <c r="C5353" s="182" t="s">
        <v>225</v>
      </c>
      <c r="D5353" s="183" t="s">
        <v>36</v>
      </c>
      <c r="E5353" s="181" t="s">
        <v>35</v>
      </c>
      <c r="F5353" s="183" t="s">
        <v>35</v>
      </c>
      <c r="G5353" s="181" t="s">
        <v>7393</v>
      </c>
      <c r="H5353" s="184" t="s">
        <v>7090</v>
      </c>
      <c r="I5353" s="185" t="s">
        <v>190</v>
      </c>
      <c r="J5353" s="181" t="s">
        <v>35</v>
      </c>
      <c r="K5353" s="181" t="s">
        <v>225</v>
      </c>
      <c r="L5353" s="186" t="s">
        <v>225</v>
      </c>
      <c r="M5353" s="187" t="s">
        <v>225</v>
      </c>
      <c r="N5353" s="183" t="s">
        <v>36</v>
      </c>
      <c r="O5353" s="181" t="s">
        <v>7393</v>
      </c>
      <c r="P5353" s="184" t="s">
        <v>7090</v>
      </c>
      <c r="Q5353" s="185" t="s">
        <v>190</v>
      </c>
      <c r="R5353" s="181" t="s">
        <v>35</v>
      </c>
      <c r="S5353" s="181" t="s">
        <v>225</v>
      </c>
      <c r="T5353" s="186" t="s">
        <v>225</v>
      </c>
      <c r="U5353" s="187" t="s">
        <v>225</v>
      </c>
      <c r="V5353" s="188" t="str" cm="1">
        <f t="array" ref="V5353">IF(SUM(LEN(A5353:U5353))=0,"",IF(OR(OR(ISBLANK(E5353),SUM(LEN(B5353),LEN(C5353))=0),AND(NOT(D5353="Unknown"),ISBLANK(I5353)),AND(NOT(N5353="Unknown"),ISBLANK(Q5353))),"Missing Information", INDEX(Table15[Entire Service Line Classification], MATCH(SUMIFS(Table15[Unique ID],Table15[System-Owned Portion],D5353,Table15[If Material Anything Other than "Lead" in Column E,Was Material Ever Previously Lead?],F5353,Table15[Customer-Owned Portion],N5353),Table15[Unique ID],0),0)))</f>
        <v>Non-lead</v>
      </c>
      <c r="W5353" s="189"/>
    </row>
    <row r="5354" spans="1:23" s="190" customFormat="1" ht="56.25" x14ac:dyDescent="0.25">
      <c r="A5354" s="180" t="s">
        <v>225</v>
      </c>
      <c r="B5354" s="181" t="s">
        <v>8996</v>
      </c>
      <c r="C5354" s="182" t="s">
        <v>225</v>
      </c>
      <c r="D5354" s="183" t="s">
        <v>36</v>
      </c>
      <c r="E5354" s="181" t="s">
        <v>35</v>
      </c>
      <c r="F5354" s="183" t="s">
        <v>35</v>
      </c>
      <c r="G5354" s="181" t="s">
        <v>7393</v>
      </c>
      <c r="H5354" s="184" t="s">
        <v>7090</v>
      </c>
      <c r="I5354" s="185" t="s">
        <v>190</v>
      </c>
      <c r="J5354" s="181" t="s">
        <v>35</v>
      </c>
      <c r="K5354" s="181" t="s">
        <v>225</v>
      </c>
      <c r="L5354" s="186" t="s">
        <v>225</v>
      </c>
      <c r="M5354" s="187" t="s">
        <v>225</v>
      </c>
      <c r="N5354" s="183" t="s">
        <v>36</v>
      </c>
      <c r="O5354" s="181" t="s">
        <v>7393</v>
      </c>
      <c r="P5354" s="184" t="s">
        <v>7090</v>
      </c>
      <c r="Q5354" s="185" t="s">
        <v>190</v>
      </c>
      <c r="R5354" s="181" t="s">
        <v>35</v>
      </c>
      <c r="S5354" s="181" t="s">
        <v>225</v>
      </c>
      <c r="T5354" s="186" t="s">
        <v>225</v>
      </c>
      <c r="U5354" s="187" t="s">
        <v>225</v>
      </c>
      <c r="V5354" s="188" t="str" cm="1">
        <f t="array" ref="V5354">IF(SUM(LEN(A5354:U5354))=0,"",IF(OR(OR(ISBLANK(E5354),SUM(LEN(B5354),LEN(C5354))=0),AND(NOT(D5354="Unknown"),ISBLANK(I5354)),AND(NOT(N5354="Unknown"),ISBLANK(Q5354))),"Missing Information", INDEX(Table15[Entire Service Line Classification], MATCH(SUMIFS(Table15[Unique ID],Table15[System-Owned Portion],D5354,Table15[If Material Anything Other than "Lead" in Column E,Was Material Ever Previously Lead?],F5354,Table15[Customer-Owned Portion],N5354),Table15[Unique ID],0),0)))</f>
        <v>Non-lead</v>
      </c>
      <c r="W5354" s="189"/>
    </row>
    <row r="5355" spans="1:23" s="190" customFormat="1" ht="56.25" x14ac:dyDescent="0.25">
      <c r="A5355" s="180" t="s">
        <v>225</v>
      </c>
      <c r="B5355" s="181" t="s">
        <v>8997</v>
      </c>
      <c r="C5355" s="182" t="s">
        <v>225</v>
      </c>
      <c r="D5355" s="183" t="s">
        <v>36</v>
      </c>
      <c r="E5355" s="181" t="s">
        <v>35</v>
      </c>
      <c r="F5355" s="183" t="s">
        <v>35</v>
      </c>
      <c r="G5355" s="181" t="s">
        <v>7393</v>
      </c>
      <c r="H5355" s="184" t="s">
        <v>7090</v>
      </c>
      <c r="I5355" s="185" t="s">
        <v>190</v>
      </c>
      <c r="J5355" s="181" t="s">
        <v>35</v>
      </c>
      <c r="K5355" s="181" t="s">
        <v>225</v>
      </c>
      <c r="L5355" s="186" t="s">
        <v>225</v>
      </c>
      <c r="M5355" s="187" t="s">
        <v>225</v>
      </c>
      <c r="N5355" s="183" t="s">
        <v>36</v>
      </c>
      <c r="O5355" s="181" t="s">
        <v>7393</v>
      </c>
      <c r="P5355" s="184" t="s">
        <v>7090</v>
      </c>
      <c r="Q5355" s="185" t="s">
        <v>190</v>
      </c>
      <c r="R5355" s="181" t="s">
        <v>35</v>
      </c>
      <c r="S5355" s="181" t="s">
        <v>225</v>
      </c>
      <c r="T5355" s="186" t="s">
        <v>225</v>
      </c>
      <c r="U5355" s="187" t="s">
        <v>225</v>
      </c>
      <c r="V5355" s="188" t="str" cm="1">
        <f t="array" ref="V5355">IF(SUM(LEN(A5355:U5355))=0,"",IF(OR(OR(ISBLANK(E5355),SUM(LEN(B5355),LEN(C5355))=0),AND(NOT(D5355="Unknown"),ISBLANK(I5355)),AND(NOT(N5355="Unknown"),ISBLANK(Q5355))),"Missing Information", INDEX(Table15[Entire Service Line Classification], MATCH(SUMIFS(Table15[Unique ID],Table15[System-Owned Portion],D5355,Table15[If Material Anything Other than "Lead" in Column E,Was Material Ever Previously Lead?],F5355,Table15[Customer-Owned Portion],N5355),Table15[Unique ID],0),0)))</f>
        <v>Non-lead</v>
      </c>
      <c r="W5355" s="189"/>
    </row>
    <row r="5356" spans="1:23" s="190" customFormat="1" ht="56.25" x14ac:dyDescent="0.25">
      <c r="A5356" s="180" t="s">
        <v>225</v>
      </c>
      <c r="B5356" s="181" t="s">
        <v>8998</v>
      </c>
      <c r="C5356" s="182" t="s">
        <v>225</v>
      </c>
      <c r="D5356" s="183" t="s">
        <v>36</v>
      </c>
      <c r="E5356" s="181" t="s">
        <v>35</v>
      </c>
      <c r="F5356" s="183" t="s">
        <v>35</v>
      </c>
      <c r="G5356" s="181" t="s">
        <v>7393</v>
      </c>
      <c r="H5356" s="184" t="s">
        <v>7090</v>
      </c>
      <c r="I5356" s="185" t="s">
        <v>190</v>
      </c>
      <c r="J5356" s="181" t="s">
        <v>35</v>
      </c>
      <c r="K5356" s="181" t="s">
        <v>225</v>
      </c>
      <c r="L5356" s="186" t="s">
        <v>225</v>
      </c>
      <c r="M5356" s="187" t="s">
        <v>225</v>
      </c>
      <c r="N5356" s="183" t="s">
        <v>36</v>
      </c>
      <c r="O5356" s="181" t="s">
        <v>7393</v>
      </c>
      <c r="P5356" s="184" t="s">
        <v>7090</v>
      </c>
      <c r="Q5356" s="185" t="s">
        <v>190</v>
      </c>
      <c r="R5356" s="181" t="s">
        <v>35</v>
      </c>
      <c r="S5356" s="181" t="s">
        <v>225</v>
      </c>
      <c r="T5356" s="186" t="s">
        <v>225</v>
      </c>
      <c r="U5356" s="187" t="s">
        <v>225</v>
      </c>
      <c r="V5356" s="188" t="str" cm="1">
        <f t="array" ref="V5356">IF(SUM(LEN(A5356:U5356))=0,"",IF(OR(OR(ISBLANK(E5356),SUM(LEN(B5356),LEN(C5356))=0),AND(NOT(D5356="Unknown"),ISBLANK(I5356)),AND(NOT(N5356="Unknown"),ISBLANK(Q5356))),"Missing Information", INDEX(Table15[Entire Service Line Classification], MATCH(SUMIFS(Table15[Unique ID],Table15[System-Owned Portion],D5356,Table15[If Material Anything Other than "Lead" in Column E,Was Material Ever Previously Lead?],F5356,Table15[Customer-Owned Portion],N5356),Table15[Unique ID],0),0)))</f>
        <v>Non-lead</v>
      </c>
      <c r="W5356" s="189"/>
    </row>
    <row r="5357" spans="1:23" s="190" customFormat="1" ht="56.25" x14ac:dyDescent="0.25">
      <c r="A5357" s="180" t="s">
        <v>225</v>
      </c>
      <c r="B5357" s="181" t="s">
        <v>8999</v>
      </c>
      <c r="C5357" s="182" t="s">
        <v>225</v>
      </c>
      <c r="D5357" s="183" t="s">
        <v>36</v>
      </c>
      <c r="E5357" s="181" t="s">
        <v>35</v>
      </c>
      <c r="F5357" s="183" t="s">
        <v>35</v>
      </c>
      <c r="G5357" s="181" t="s">
        <v>7393</v>
      </c>
      <c r="H5357" s="184" t="s">
        <v>7090</v>
      </c>
      <c r="I5357" s="185" t="s">
        <v>190</v>
      </c>
      <c r="J5357" s="181" t="s">
        <v>35</v>
      </c>
      <c r="K5357" s="181" t="s">
        <v>225</v>
      </c>
      <c r="L5357" s="186" t="s">
        <v>225</v>
      </c>
      <c r="M5357" s="187" t="s">
        <v>225</v>
      </c>
      <c r="N5357" s="183" t="s">
        <v>36</v>
      </c>
      <c r="O5357" s="181" t="s">
        <v>7393</v>
      </c>
      <c r="P5357" s="184" t="s">
        <v>7090</v>
      </c>
      <c r="Q5357" s="185" t="s">
        <v>190</v>
      </c>
      <c r="R5357" s="181" t="s">
        <v>35</v>
      </c>
      <c r="S5357" s="181" t="s">
        <v>225</v>
      </c>
      <c r="T5357" s="186" t="s">
        <v>225</v>
      </c>
      <c r="U5357" s="187" t="s">
        <v>225</v>
      </c>
      <c r="V5357" s="188" t="str" cm="1">
        <f t="array" ref="V5357">IF(SUM(LEN(A5357:U5357))=0,"",IF(OR(OR(ISBLANK(E5357),SUM(LEN(B5357),LEN(C5357))=0),AND(NOT(D5357="Unknown"),ISBLANK(I5357)),AND(NOT(N5357="Unknown"),ISBLANK(Q5357))),"Missing Information", INDEX(Table15[Entire Service Line Classification], MATCH(SUMIFS(Table15[Unique ID],Table15[System-Owned Portion],D5357,Table15[If Material Anything Other than "Lead" in Column E,Was Material Ever Previously Lead?],F5357,Table15[Customer-Owned Portion],N5357),Table15[Unique ID],0),0)))</f>
        <v>Non-lead</v>
      </c>
      <c r="W5357" s="189"/>
    </row>
    <row r="5358" spans="1:23" s="190" customFormat="1" ht="56.25" x14ac:dyDescent="0.25">
      <c r="A5358" s="180" t="s">
        <v>225</v>
      </c>
      <c r="B5358" s="181" t="s">
        <v>9000</v>
      </c>
      <c r="C5358" s="182" t="s">
        <v>225</v>
      </c>
      <c r="D5358" s="183" t="s">
        <v>36</v>
      </c>
      <c r="E5358" s="181" t="s">
        <v>35</v>
      </c>
      <c r="F5358" s="183" t="s">
        <v>35</v>
      </c>
      <c r="G5358" s="181" t="s">
        <v>7354</v>
      </c>
      <c r="H5358" s="184" t="s">
        <v>7090</v>
      </c>
      <c r="I5358" s="185" t="s">
        <v>190</v>
      </c>
      <c r="J5358" s="181" t="s">
        <v>35</v>
      </c>
      <c r="K5358" s="181" t="s">
        <v>225</v>
      </c>
      <c r="L5358" s="186" t="s">
        <v>225</v>
      </c>
      <c r="M5358" s="187" t="s">
        <v>225</v>
      </c>
      <c r="N5358" s="183" t="s">
        <v>36</v>
      </c>
      <c r="O5358" s="181" t="s">
        <v>7354</v>
      </c>
      <c r="P5358" s="184" t="s">
        <v>7090</v>
      </c>
      <c r="Q5358" s="185" t="s">
        <v>190</v>
      </c>
      <c r="R5358" s="181" t="s">
        <v>35</v>
      </c>
      <c r="S5358" s="181" t="s">
        <v>225</v>
      </c>
      <c r="T5358" s="186" t="s">
        <v>225</v>
      </c>
      <c r="U5358" s="187" t="s">
        <v>225</v>
      </c>
      <c r="V5358" s="188" t="str" cm="1">
        <f t="array" ref="V5358">IF(SUM(LEN(A5358:U5358))=0,"",IF(OR(OR(ISBLANK(E5358),SUM(LEN(B5358),LEN(C5358))=0),AND(NOT(D5358="Unknown"),ISBLANK(I5358)),AND(NOT(N5358="Unknown"),ISBLANK(Q5358))),"Missing Information", INDEX(Table15[Entire Service Line Classification], MATCH(SUMIFS(Table15[Unique ID],Table15[System-Owned Portion],D5358,Table15[If Material Anything Other than "Lead" in Column E,Was Material Ever Previously Lead?],F5358,Table15[Customer-Owned Portion],N5358),Table15[Unique ID],0),0)))</f>
        <v>Non-lead</v>
      </c>
      <c r="W5358" s="189"/>
    </row>
    <row r="5359" spans="1:23" s="190" customFormat="1" ht="56.25" x14ac:dyDescent="0.25">
      <c r="A5359" s="180" t="s">
        <v>225</v>
      </c>
      <c r="B5359" s="181" t="s">
        <v>9001</v>
      </c>
      <c r="C5359" s="182" t="s">
        <v>225</v>
      </c>
      <c r="D5359" s="183" t="s">
        <v>36</v>
      </c>
      <c r="E5359" s="181" t="s">
        <v>35</v>
      </c>
      <c r="F5359" s="183" t="s">
        <v>35</v>
      </c>
      <c r="G5359" s="181" t="s">
        <v>7354</v>
      </c>
      <c r="H5359" s="184" t="s">
        <v>7090</v>
      </c>
      <c r="I5359" s="185" t="s">
        <v>190</v>
      </c>
      <c r="J5359" s="181" t="s">
        <v>35</v>
      </c>
      <c r="K5359" s="181" t="s">
        <v>225</v>
      </c>
      <c r="L5359" s="186" t="s">
        <v>225</v>
      </c>
      <c r="M5359" s="187" t="s">
        <v>225</v>
      </c>
      <c r="N5359" s="183" t="s">
        <v>36</v>
      </c>
      <c r="O5359" s="181" t="s">
        <v>7354</v>
      </c>
      <c r="P5359" s="184" t="s">
        <v>7090</v>
      </c>
      <c r="Q5359" s="185" t="s">
        <v>190</v>
      </c>
      <c r="R5359" s="181" t="s">
        <v>35</v>
      </c>
      <c r="S5359" s="181" t="s">
        <v>225</v>
      </c>
      <c r="T5359" s="186" t="s">
        <v>225</v>
      </c>
      <c r="U5359" s="187" t="s">
        <v>225</v>
      </c>
      <c r="V5359" s="188" t="str" cm="1">
        <f t="array" ref="V5359">IF(SUM(LEN(A5359:U5359))=0,"",IF(OR(OR(ISBLANK(E5359),SUM(LEN(B5359),LEN(C5359))=0),AND(NOT(D5359="Unknown"),ISBLANK(I5359)),AND(NOT(N5359="Unknown"),ISBLANK(Q5359))),"Missing Information", INDEX(Table15[Entire Service Line Classification], MATCH(SUMIFS(Table15[Unique ID],Table15[System-Owned Portion],D5359,Table15[If Material Anything Other than "Lead" in Column E,Was Material Ever Previously Lead?],F5359,Table15[Customer-Owned Portion],N5359),Table15[Unique ID],0),0)))</f>
        <v>Non-lead</v>
      </c>
      <c r="W5359" s="189"/>
    </row>
    <row r="5360" spans="1:23" s="190" customFormat="1" ht="56.25" x14ac:dyDescent="0.25">
      <c r="A5360" s="180" t="s">
        <v>225</v>
      </c>
      <c r="B5360" s="181" t="s">
        <v>9002</v>
      </c>
      <c r="C5360" s="182" t="s">
        <v>225</v>
      </c>
      <c r="D5360" s="183" t="s">
        <v>36</v>
      </c>
      <c r="E5360" s="181" t="s">
        <v>35</v>
      </c>
      <c r="F5360" s="183" t="s">
        <v>35</v>
      </c>
      <c r="G5360" s="181" t="s">
        <v>7393</v>
      </c>
      <c r="H5360" s="184" t="s">
        <v>7090</v>
      </c>
      <c r="I5360" s="185" t="s">
        <v>190</v>
      </c>
      <c r="J5360" s="181" t="s">
        <v>35</v>
      </c>
      <c r="K5360" s="181" t="s">
        <v>225</v>
      </c>
      <c r="L5360" s="186" t="s">
        <v>225</v>
      </c>
      <c r="M5360" s="187" t="s">
        <v>225</v>
      </c>
      <c r="N5360" s="183" t="s">
        <v>36</v>
      </c>
      <c r="O5360" s="181" t="s">
        <v>7393</v>
      </c>
      <c r="P5360" s="184" t="s">
        <v>7090</v>
      </c>
      <c r="Q5360" s="185" t="s">
        <v>190</v>
      </c>
      <c r="R5360" s="181" t="s">
        <v>35</v>
      </c>
      <c r="S5360" s="181" t="s">
        <v>225</v>
      </c>
      <c r="T5360" s="186" t="s">
        <v>225</v>
      </c>
      <c r="U5360" s="187" t="s">
        <v>225</v>
      </c>
      <c r="V5360" s="188" t="str" cm="1">
        <f t="array" ref="V5360">IF(SUM(LEN(A5360:U5360))=0,"",IF(OR(OR(ISBLANK(E5360),SUM(LEN(B5360),LEN(C5360))=0),AND(NOT(D5360="Unknown"),ISBLANK(I5360)),AND(NOT(N5360="Unknown"),ISBLANK(Q5360))),"Missing Information", INDEX(Table15[Entire Service Line Classification], MATCH(SUMIFS(Table15[Unique ID],Table15[System-Owned Portion],D5360,Table15[If Material Anything Other than "Lead" in Column E,Was Material Ever Previously Lead?],F5360,Table15[Customer-Owned Portion],N5360),Table15[Unique ID],0),0)))</f>
        <v>Non-lead</v>
      </c>
      <c r="W5360" s="189"/>
    </row>
    <row r="5361" spans="1:23" s="190" customFormat="1" ht="56.25" x14ac:dyDescent="0.25">
      <c r="A5361" s="180" t="s">
        <v>225</v>
      </c>
      <c r="B5361" s="181" t="s">
        <v>9003</v>
      </c>
      <c r="C5361" s="182" t="s">
        <v>225</v>
      </c>
      <c r="D5361" s="183" t="s">
        <v>36</v>
      </c>
      <c r="E5361" s="181" t="s">
        <v>35</v>
      </c>
      <c r="F5361" s="183" t="s">
        <v>35</v>
      </c>
      <c r="G5361" s="181" t="s">
        <v>7442</v>
      </c>
      <c r="H5361" s="184" t="s">
        <v>7090</v>
      </c>
      <c r="I5361" s="185" t="s">
        <v>190</v>
      </c>
      <c r="J5361" s="181" t="s">
        <v>35</v>
      </c>
      <c r="K5361" s="181" t="s">
        <v>225</v>
      </c>
      <c r="L5361" s="186" t="s">
        <v>225</v>
      </c>
      <c r="M5361" s="187" t="s">
        <v>225</v>
      </c>
      <c r="N5361" s="183" t="s">
        <v>36</v>
      </c>
      <c r="O5361" s="181" t="s">
        <v>7442</v>
      </c>
      <c r="P5361" s="184" t="s">
        <v>7090</v>
      </c>
      <c r="Q5361" s="185" t="s">
        <v>190</v>
      </c>
      <c r="R5361" s="181" t="s">
        <v>35</v>
      </c>
      <c r="S5361" s="181" t="s">
        <v>225</v>
      </c>
      <c r="T5361" s="186" t="s">
        <v>225</v>
      </c>
      <c r="U5361" s="187" t="s">
        <v>225</v>
      </c>
      <c r="V5361" s="188" t="str" cm="1">
        <f t="array" ref="V5361">IF(SUM(LEN(A5361:U5361))=0,"",IF(OR(OR(ISBLANK(E5361),SUM(LEN(B5361),LEN(C5361))=0),AND(NOT(D5361="Unknown"),ISBLANK(I5361)),AND(NOT(N5361="Unknown"),ISBLANK(Q5361))),"Missing Information", INDEX(Table15[Entire Service Line Classification], MATCH(SUMIFS(Table15[Unique ID],Table15[System-Owned Portion],D5361,Table15[If Material Anything Other than "Lead" in Column E,Was Material Ever Previously Lead?],F5361,Table15[Customer-Owned Portion],N5361),Table15[Unique ID],0),0)))</f>
        <v>Non-lead</v>
      </c>
      <c r="W5361" s="189"/>
    </row>
    <row r="5362" spans="1:23" s="190" customFormat="1" ht="56.25" x14ac:dyDescent="0.25">
      <c r="A5362" s="180" t="s">
        <v>225</v>
      </c>
      <c r="B5362" s="181" t="s">
        <v>9004</v>
      </c>
      <c r="C5362" s="182" t="s">
        <v>225</v>
      </c>
      <c r="D5362" s="183" t="s">
        <v>36</v>
      </c>
      <c r="E5362" s="181" t="s">
        <v>35</v>
      </c>
      <c r="F5362" s="183" t="s">
        <v>35</v>
      </c>
      <c r="G5362" s="181" t="s">
        <v>7393</v>
      </c>
      <c r="H5362" s="184" t="s">
        <v>7090</v>
      </c>
      <c r="I5362" s="185" t="s">
        <v>190</v>
      </c>
      <c r="J5362" s="181" t="s">
        <v>35</v>
      </c>
      <c r="K5362" s="181" t="s">
        <v>225</v>
      </c>
      <c r="L5362" s="186" t="s">
        <v>225</v>
      </c>
      <c r="M5362" s="187" t="s">
        <v>225</v>
      </c>
      <c r="N5362" s="183" t="s">
        <v>36</v>
      </c>
      <c r="O5362" s="181" t="s">
        <v>7393</v>
      </c>
      <c r="P5362" s="184" t="s">
        <v>7090</v>
      </c>
      <c r="Q5362" s="185" t="s">
        <v>190</v>
      </c>
      <c r="R5362" s="181" t="s">
        <v>35</v>
      </c>
      <c r="S5362" s="181" t="s">
        <v>225</v>
      </c>
      <c r="T5362" s="186" t="s">
        <v>225</v>
      </c>
      <c r="U5362" s="187" t="s">
        <v>225</v>
      </c>
      <c r="V5362" s="188" t="str" cm="1">
        <f t="array" ref="V5362">IF(SUM(LEN(A5362:U5362))=0,"",IF(OR(OR(ISBLANK(E5362),SUM(LEN(B5362),LEN(C5362))=0),AND(NOT(D5362="Unknown"),ISBLANK(I5362)),AND(NOT(N5362="Unknown"),ISBLANK(Q5362))),"Missing Information", INDEX(Table15[Entire Service Line Classification], MATCH(SUMIFS(Table15[Unique ID],Table15[System-Owned Portion],D5362,Table15[If Material Anything Other than "Lead" in Column E,Was Material Ever Previously Lead?],F5362,Table15[Customer-Owned Portion],N5362),Table15[Unique ID],0),0)))</f>
        <v>Non-lead</v>
      </c>
      <c r="W5362" s="189"/>
    </row>
    <row r="5363" spans="1:23" s="190" customFormat="1" ht="56.25" x14ac:dyDescent="0.25">
      <c r="A5363" s="180" t="s">
        <v>225</v>
      </c>
      <c r="B5363" s="181" t="s">
        <v>9005</v>
      </c>
      <c r="C5363" s="182" t="s">
        <v>225</v>
      </c>
      <c r="D5363" s="183" t="s">
        <v>36</v>
      </c>
      <c r="E5363" s="181" t="s">
        <v>35</v>
      </c>
      <c r="F5363" s="183" t="s">
        <v>35</v>
      </c>
      <c r="G5363" s="181" t="s">
        <v>7393</v>
      </c>
      <c r="H5363" s="184" t="s">
        <v>7090</v>
      </c>
      <c r="I5363" s="185" t="s">
        <v>190</v>
      </c>
      <c r="J5363" s="181" t="s">
        <v>35</v>
      </c>
      <c r="K5363" s="181" t="s">
        <v>225</v>
      </c>
      <c r="L5363" s="186" t="s">
        <v>225</v>
      </c>
      <c r="M5363" s="187" t="s">
        <v>225</v>
      </c>
      <c r="N5363" s="183" t="s">
        <v>36</v>
      </c>
      <c r="O5363" s="181" t="s">
        <v>7393</v>
      </c>
      <c r="P5363" s="184" t="s">
        <v>7090</v>
      </c>
      <c r="Q5363" s="185" t="s">
        <v>190</v>
      </c>
      <c r="R5363" s="181" t="s">
        <v>35</v>
      </c>
      <c r="S5363" s="181" t="s">
        <v>225</v>
      </c>
      <c r="T5363" s="186" t="s">
        <v>225</v>
      </c>
      <c r="U5363" s="187" t="s">
        <v>225</v>
      </c>
      <c r="V5363" s="188" t="str" cm="1">
        <f t="array" ref="V5363">IF(SUM(LEN(A5363:U5363))=0,"",IF(OR(OR(ISBLANK(E5363),SUM(LEN(B5363),LEN(C5363))=0),AND(NOT(D5363="Unknown"),ISBLANK(I5363)),AND(NOT(N5363="Unknown"),ISBLANK(Q5363))),"Missing Information", INDEX(Table15[Entire Service Line Classification], MATCH(SUMIFS(Table15[Unique ID],Table15[System-Owned Portion],D5363,Table15[If Material Anything Other than "Lead" in Column E,Was Material Ever Previously Lead?],F5363,Table15[Customer-Owned Portion],N5363),Table15[Unique ID],0),0)))</f>
        <v>Non-lead</v>
      </c>
      <c r="W5363" s="189"/>
    </row>
    <row r="5364" spans="1:23" s="190" customFormat="1" ht="56.25" x14ac:dyDescent="0.25">
      <c r="A5364" s="180" t="s">
        <v>225</v>
      </c>
      <c r="B5364" s="181" t="s">
        <v>9006</v>
      </c>
      <c r="C5364" s="182" t="s">
        <v>225</v>
      </c>
      <c r="D5364" s="183" t="s">
        <v>36</v>
      </c>
      <c r="E5364" s="181" t="s">
        <v>35</v>
      </c>
      <c r="F5364" s="183" t="s">
        <v>35</v>
      </c>
      <c r="G5364" s="181" t="s">
        <v>7393</v>
      </c>
      <c r="H5364" s="184" t="s">
        <v>7090</v>
      </c>
      <c r="I5364" s="185" t="s">
        <v>190</v>
      </c>
      <c r="J5364" s="181" t="s">
        <v>35</v>
      </c>
      <c r="K5364" s="181" t="s">
        <v>225</v>
      </c>
      <c r="L5364" s="186" t="s">
        <v>225</v>
      </c>
      <c r="M5364" s="187" t="s">
        <v>225</v>
      </c>
      <c r="N5364" s="183" t="s">
        <v>36</v>
      </c>
      <c r="O5364" s="181" t="s">
        <v>7393</v>
      </c>
      <c r="P5364" s="184" t="s">
        <v>7090</v>
      </c>
      <c r="Q5364" s="185" t="s">
        <v>190</v>
      </c>
      <c r="R5364" s="181" t="s">
        <v>35</v>
      </c>
      <c r="S5364" s="181" t="s">
        <v>225</v>
      </c>
      <c r="T5364" s="186" t="s">
        <v>225</v>
      </c>
      <c r="U5364" s="187" t="s">
        <v>225</v>
      </c>
      <c r="V5364" s="188" t="str" cm="1">
        <f t="array" ref="V5364">IF(SUM(LEN(A5364:U5364))=0,"",IF(OR(OR(ISBLANK(E5364),SUM(LEN(B5364),LEN(C5364))=0),AND(NOT(D5364="Unknown"),ISBLANK(I5364)),AND(NOT(N5364="Unknown"),ISBLANK(Q5364))),"Missing Information", INDEX(Table15[Entire Service Line Classification], MATCH(SUMIFS(Table15[Unique ID],Table15[System-Owned Portion],D5364,Table15[If Material Anything Other than "Lead" in Column E,Was Material Ever Previously Lead?],F5364,Table15[Customer-Owned Portion],N5364),Table15[Unique ID],0),0)))</f>
        <v>Non-lead</v>
      </c>
      <c r="W5364" s="189"/>
    </row>
    <row r="5365" spans="1:23" s="190" customFormat="1" ht="56.25" x14ac:dyDescent="0.25">
      <c r="A5365" s="180" t="s">
        <v>225</v>
      </c>
      <c r="B5365" s="181" t="s">
        <v>9007</v>
      </c>
      <c r="C5365" s="182" t="s">
        <v>225</v>
      </c>
      <c r="D5365" s="183" t="s">
        <v>36</v>
      </c>
      <c r="E5365" s="181" t="s">
        <v>35</v>
      </c>
      <c r="F5365" s="183" t="s">
        <v>35</v>
      </c>
      <c r="G5365" s="181" t="s">
        <v>7458</v>
      </c>
      <c r="H5365" s="184" t="s">
        <v>7121</v>
      </c>
      <c r="I5365" s="185" t="s">
        <v>190</v>
      </c>
      <c r="J5365" s="181" t="s">
        <v>35</v>
      </c>
      <c r="K5365" s="181" t="s">
        <v>225</v>
      </c>
      <c r="L5365" s="186" t="s">
        <v>225</v>
      </c>
      <c r="M5365" s="187" t="s">
        <v>225</v>
      </c>
      <c r="N5365" s="183" t="s">
        <v>36</v>
      </c>
      <c r="O5365" s="181" t="s">
        <v>7458</v>
      </c>
      <c r="P5365" s="184" t="s">
        <v>7121</v>
      </c>
      <c r="Q5365" s="185" t="s">
        <v>190</v>
      </c>
      <c r="R5365" s="181" t="s">
        <v>35</v>
      </c>
      <c r="S5365" s="181" t="s">
        <v>225</v>
      </c>
      <c r="T5365" s="186" t="s">
        <v>225</v>
      </c>
      <c r="U5365" s="187" t="s">
        <v>225</v>
      </c>
      <c r="V5365" s="188" t="str" cm="1">
        <f t="array" ref="V5365">IF(SUM(LEN(A5365:U5365))=0,"",IF(OR(OR(ISBLANK(E5365),SUM(LEN(B5365),LEN(C5365))=0),AND(NOT(D5365="Unknown"),ISBLANK(I5365)),AND(NOT(N5365="Unknown"),ISBLANK(Q5365))),"Missing Information", INDEX(Table15[Entire Service Line Classification], MATCH(SUMIFS(Table15[Unique ID],Table15[System-Owned Portion],D5365,Table15[If Material Anything Other than "Lead" in Column E,Was Material Ever Previously Lead?],F5365,Table15[Customer-Owned Portion],N5365),Table15[Unique ID],0),0)))</f>
        <v>Non-lead</v>
      </c>
      <c r="W5365" s="189"/>
    </row>
    <row r="5366" spans="1:23" s="190" customFormat="1" ht="56.25" x14ac:dyDescent="0.25">
      <c r="A5366" s="180" t="s">
        <v>225</v>
      </c>
      <c r="B5366" s="181" t="s">
        <v>9008</v>
      </c>
      <c r="C5366" s="182" t="s">
        <v>225</v>
      </c>
      <c r="D5366" s="183" t="s">
        <v>36</v>
      </c>
      <c r="E5366" s="181" t="s">
        <v>35</v>
      </c>
      <c r="F5366" s="183" t="s">
        <v>35</v>
      </c>
      <c r="G5366" s="181" t="s">
        <v>7400</v>
      </c>
      <c r="H5366" s="184" t="s">
        <v>7121</v>
      </c>
      <c r="I5366" s="185" t="s">
        <v>190</v>
      </c>
      <c r="J5366" s="181" t="s">
        <v>35</v>
      </c>
      <c r="K5366" s="181" t="s">
        <v>225</v>
      </c>
      <c r="L5366" s="186" t="s">
        <v>225</v>
      </c>
      <c r="M5366" s="187" t="s">
        <v>225</v>
      </c>
      <c r="N5366" s="183" t="s">
        <v>36</v>
      </c>
      <c r="O5366" s="181" t="s">
        <v>7400</v>
      </c>
      <c r="P5366" s="184" t="s">
        <v>7121</v>
      </c>
      <c r="Q5366" s="185" t="s">
        <v>190</v>
      </c>
      <c r="R5366" s="181" t="s">
        <v>35</v>
      </c>
      <c r="S5366" s="181" t="s">
        <v>225</v>
      </c>
      <c r="T5366" s="186" t="s">
        <v>225</v>
      </c>
      <c r="U5366" s="187" t="s">
        <v>225</v>
      </c>
      <c r="V5366" s="188" t="str" cm="1">
        <f t="array" ref="V5366">IF(SUM(LEN(A5366:U5366))=0,"",IF(OR(OR(ISBLANK(E5366),SUM(LEN(B5366),LEN(C5366))=0),AND(NOT(D5366="Unknown"),ISBLANK(I5366)),AND(NOT(N5366="Unknown"),ISBLANK(Q5366))),"Missing Information", INDEX(Table15[Entire Service Line Classification], MATCH(SUMIFS(Table15[Unique ID],Table15[System-Owned Portion],D5366,Table15[If Material Anything Other than "Lead" in Column E,Was Material Ever Previously Lead?],F5366,Table15[Customer-Owned Portion],N5366),Table15[Unique ID],0),0)))</f>
        <v>Non-lead</v>
      </c>
      <c r="W5366" s="189"/>
    </row>
    <row r="5367" spans="1:23" s="190" customFormat="1" ht="56.25" x14ac:dyDescent="0.25">
      <c r="A5367" s="180" t="s">
        <v>225</v>
      </c>
      <c r="B5367" s="181" t="s">
        <v>9009</v>
      </c>
      <c r="C5367" s="182" t="s">
        <v>225</v>
      </c>
      <c r="D5367" s="183" t="s">
        <v>36</v>
      </c>
      <c r="E5367" s="181" t="s">
        <v>35</v>
      </c>
      <c r="F5367" s="183" t="s">
        <v>35</v>
      </c>
      <c r="G5367" s="181" t="s">
        <v>7476</v>
      </c>
      <c r="H5367" s="184" t="s">
        <v>7121</v>
      </c>
      <c r="I5367" s="185" t="s">
        <v>190</v>
      </c>
      <c r="J5367" s="181" t="s">
        <v>35</v>
      </c>
      <c r="K5367" s="181" t="s">
        <v>225</v>
      </c>
      <c r="L5367" s="186" t="s">
        <v>225</v>
      </c>
      <c r="M5367" s="187" t="s">
        <v>225</v>
      </c>
      <c r="N5367" s="183" t="s">
        <v>36</v>
      </c>
      <c r="O5367" s="181" t="s">
        <v>7476</v>
      </c>
      <c r="P5367" s="184" t="s">
        <v>7121</v>
      </c>
      <c r="Q5367" s="185" t="s">
        <v>190</v>
      </c>
      <c r="R5367" s="181" t="s">
        <v>35</v>
      </c>
      <c r="S5367" s="181" t="s">
        <v>225</v>
      </c>
      <c r="T5367" s="186" t="s">
        <v>225</v>
      </c>
      <c r="U5367" s="187" t="s">
        <v>225</v>
      </c>
      <c r="V5367" s="188" t="str" cm="1">
        <f t="array" ref="V5367">IF(SUM(LEN(A5367:U5367))=0,"",IF(OR(OR(ISBLANK(E5367),SUM(LEN(B5367),LEN(C5367))=0),AND(NOT(D5367="Unknown"),ISBLANK(I5367)),AND(NOT(N5367="Unknown"),ISBLANK(Q5367))),"Missing Information", INDEX(Table15[Entire Service Line Classification], MATCH(SUMIFS(Table15[Unique ID],Table15[System-Owned Portion],D5367,Table15[If Material Anything Other than "Lead" in Column E,Was Material Ever Previously Lead?],F5367,Table15[Customer-Owned Portion],N5367),Table15[Unique ID],0),0)))</f>
        <v>Non-lead</v>
      </c>
      <c r="W5367" s="189"/>
    </row>
    <row r="5368" spans="1:23" s="190" customFormat="1" ht="56.25" x14ac:dyDescent="0.25">
      <c r="A5368" s="180" t="s">
        <v>225</v>
      </c>
      <c r="B5368" s="181" t="s">
        <v>9009</v>
      </c>
      <c r="C5368" s="182" t="s">
        <v>225</v>
      </c>
      <c r="D5368" s="183" t="s">
        <v>36</v>
      </c>
      <c r="E5368" s="181" t="s">
        <v>35</v>
      </c>
      <c r="F5368" s="183" t="s">
        <v>35</v>
      </c>
      <c r="G5368" s="181" t="s">
        <v>7476</v>
      </c>
      <c r="H5368" s="184" t="s">
        <v>7250</v>
      </c>
      <c r="I5368" s="185" t="s">
        <v>190</v>
      </c>
      <c r="J5368" s="181" t="s">
        <v>35</v>
      </c>
      <c r="K5368" s="181" t="s">
        <v>225</v>
      </c>
      <c r="L5368" s="186" t="s">
        <v>225</v>
      </c>
      <c r="M5368" s="187" t="s">
        <v>225</v>
      </c>
      <c r="N5368" s="183" t="s">
        <v>36</v>
      </c>
      <c r="O5368" s="181" t="s">
        <v>7476</v>
      </c>
      <c r="P5368" s="184" t="s">
        <v>7250</v>
      </c>
      <c r="Q5368" s="185" t="s">
        <v>190</v>
      </c>
      <c r="R5368" s="181" t="s">
        <v>35</v>
      </c>
      <c r="S5368" s="181" t="s">
        <v>225</v>
      </c>
      <c r="T5368" s="186" t="s">
        <v>225</v>
      </c>
      <c r="U5368" s="187" t="s">
        <v>225</v>
      </c>
      <c r="V5368" s="188" t="str" cm="1">
        <f t="array" ref="V5368">IF(SUM(LEN(A5368:U5368))=0,"",IF(OR(OR(ISBLANK(E5368),SUM(LEN(B5368),LEN(C5368))=0),AND(NOT(D5368="Unknown"),ISBLANK(I5368)),AND(NOT(N5368="Unknown"),ISBLANK(Q5368))),"Missing Information", INDEX(Table15[Entire Service Line Classification], MATCH(SUMIFS(Table15[Unique ID],Table15[System-Owned Portion],D5368,Table15[If Material Anything Other than "Lead" in Column E,Was Material Ever Previously Lead?],F5368,Table15[Customer-Owned Portion],N5368),Table15[Unique ID],0),0)))</f>
        <v>Non-lead</v>
      </c>
      <c r="W5368" s="189"/>
    </row>
    <row r="5369" spans="1:23" s="190" customFormat="1" ht="56.25" x14ac:dyDescent="0.25">
      <c r="A5369" s="180" t="s">
        <v>225</v>
      </c>
      <c r="B5369" s="181" t="s">
        <v>9010</v>
      </c>
      <c r="C5369" s="182" t="s">
        <v>225</v>
      </c>
      <c r="D5369" s="183" t="s">
        <v>36</v>
      </c>
      <c r="E5369" s="181" t="s">
        <v>35</v>
      </c>
      <c r="F5369" s="183" t="s">
        <v>35</v>
      </c>
      <c r="G5369" s="181" t="s">
        <v>7376</v>
      </c>
      <c r="H5369" s="184" t="s">
        <v>7090</v>
      </c>
      <c r="I5369" s="185" t="s">
        <v>190</v>
      </c>
      <c r="J5369" s="181" t="s">
        <v>35</v>
      </c>
      <c r="K5369" s="181" t="s">
        <v>225</v>
      </c>
      <c r="L5369" s="186" t="s">
        <v>225</v>
      </c>
      <c r="M5369" s="187" t="s">
        <v>225</v>
      </c>
      <c r="N5369" s="183" t="s">
        <v>36</v>
      </c>
      <c r="O5369" s="181" t="s">
        <v>7376</v>
      </c>
      <c r="P5369" s="184" t="s">
        <v>7090</v>
      </c>
      <c r="Q5369" s="185" t="s">
        <v>190</v>
      </c>
      <c r="R5369" s="181" t="s">
        <v>35</v>
      </c>
      <c r="S5369" s="181" t="s">
        <v>225</v>
      </c>
      <c r="T5369" s="186" t="s">
        <v>225</v>
      </c>
      <c r="U5369" s="187" t="s">
        <v>225</v>
      </c>
      <c r="V5369" s="188" t="str" cm="1">
        <f t="array" ref="V5369">IF(SUM(LEN(A5369:U5369))=0,"",IF(OR(OR(ISBLANK(E5369),SUM(LEN(B5369),LEN(C5369))=0),AND(NOT(D5369="Unknown"),ISBLANK(I5369)),AND(NOT(N5369="Unknown"),ISBLANK(Q5369))),"Missing Information", INDEX(Table15[Entire Service Line Classification], MATCH(SUMIFS(Table15[Unique ID],Table15[System-Owned Portion],D5369,Table15[If Material Anything Other than "Lead" in Column E,Was Material Ever Previously Lead?],F5369,Table15[Customer-Owned Portion],N5369),Table15[Unique ID],0),0)))</f>
        <v>Non-lead</v>
      </c>
      <c r="W5369" s="189"/>
    </row>
    <row r="5370" spans="1:23" s="190" customFormat="1" ht="56.25" x14ac:dyDescent="0.25">
      <c r="A5370" s="180" t="s">
        <v>225</v>
      </c>
      <c r="B5370" s="181" t="s">
        <v>9010</v>
      </c>
      <c r="C5370" s="182" t="s">
        <v>225</v>
      </c>
      <c r="D5370" s="183" t="s">
        <v>36</v>
      </c>
      <c r="E5370" s="181" t="s">
        <v>35</v>
      </c>
      <c r="F5370" s="183" t="s">
        <v>35</v>
      </c>
      <c r="G5370" s="181" t="s">
        <v>7376</v>
      </c>
      <c r="H5370" s="184" t="s">
        <v>7090</v>
      </c>
      <c r="I5370" s="185" t="s">
        <v>190</v>
      </c>
      <c r="J5370" s="181" t="s">
        <v>35</v>
      </c>
      <c r="K5370" s="181" t="s">
        <v>225</v>
      </c>
      <c r="L5370" s="186" t="s">
        <v>225</v>
      </c>
      <c r="M5370" s="187" t="s">
        <v>225</v>
      </c>
      <c r="N5370" s="183" t="s">
        <v>36</v>
      </c>
      <c r="O5370" s="181" t="s">
        <v>7376</v>
      </c>
      <c r="P5370" s="184" t="s">
        <v>7090</v>
      </c>
      <c r="Q5370" s="185" t="s">
        <v>190</v>
      </c>
      <c r="R5370" s="181" t="s">
        <v>35</v>
      </c>
      <c r="S5370" s="181" t="s">
        <v>225</v>
      </c>
      <c r="T5370" s="186" t="s">
        <v>225</v>
      </c>
      <c r="U5370" s="187" t="s">
        <v>225</v>
      </c>
      <c r="V5370" s="188" t="str" cm="1">
        <f t="array" ref="V5370">IF(SUM(LEN(A5370:U5370))=0,"",IF(OR(OR(ISBLANK(E5370),SUM(LEN(B5370),LEN(C5370))=0),AND(NOT(D5370="Unknown"),ISBLANK(I5370)),AND(NOT(N5370="Unknown"),ISBLANK(Q5370))),"Missing Information", INDEX(Table15[Entire Service Line Classification], MATCH(SUMIFS(Table15[Unique ID],Table15[System-Owned Portion],D5370,Table15[If Material Anything Other than "Lead" in Column E,Was Material Ever Previously Lead?],F5370,Table15[Customer-Owned Portion],N5370),Table15[Unique ID],0),0)))</f>
        <v>Non-lead</v>
      </c>
      <c r="W5370" s="189"/>
    </row>
    <row r="5371" spans="1:23" s="190" customFormat="1" ht="56.25" x14ac:dyDescent="0.25">
      <c r="A5371" s="180" t="s">
        <v>225</v>
      </c>
      <c r="B5371" s="181" t="s">
        <v>9011</v>
      </c>
      <c r="C5371" s="182" t="s">
        <v>225</v>
      </c>
      <c r="D5371" s="183" t="s">
        <v>36</v>
      </c>
      <c r="E5371" s="181" t="s">
        <v>35</v>
      </c>
      <c r="F5371" s="183" t="s">
        <v>35</v>
      </c>
      <c r="G5371" s="181" t="s">
        <v>9012</v>
      </c>
      <c r="H5371" s="184" t="s">
        <v>7121</v>
      </c>
      <c r="I5371" s="185" t="s">
        <v>190</v>
      </c>
      <c r="J5371" s="181" t="s">
        <v>35</v>
      </c>
      <c r="K5371" s="181" t="s">
        <v>225</v>
      </c>
      <c r="L5371" s="186" t="s">
        <v>225</v>
      </c>
      <c r="M5371" s="187" t="s">
        <v>225</v>
      </c>
      <c r="N5371" s="183" t="s">
        <v>36</v>
      </c>
      <c r="O5371" s="181" t="s">
        <v>9012</v>
      </c>
      <c r="P5371" s="184" t="s">
        <v>7121</v>
      </c>
      <c r="Q5371" s="185" t="s">
        <v>190</v>
      </c>
      <c r="R5371" s="181" t="s">
        <v>35</v>
      </c>
      <c r="S5371" s="181" t="s">
        <v>225</v>
      </c>
      <c r="T5371" s="186" t="s">
        <v>225</v>
      </c>
      <c r="U5371" s="187" t="s">
        <v>225</v>
      </c>
      <c r="V5371" s="188" t="str" cm="1">
        <f t="array" ref="V5371">IF(SUM(LEN(A5371:U5371))=0,"",IF(OR(OR(ISBLANK(E5371),SUM(LEN(B5371),LEN(C5371))=0),AND(NOT(D5371="Unknown"),ISBLANK(I5371)),AND(NOT(N5371="Unknown"),ISBLANK(Q5371))),"Missing Information", INDEX(Table15[Entire Service Line Classification], MATCH(SUMIFS(Table15[Unique ID],Table15[System-Owned Portion],D5371,Table15[If Material Anything Other than "Lead" in Column E,Was Material Ever Previously Lead?],F5371,Table15[Customer-Owned Portion],N5371),Table15[Unique ID],0),0)))</f>
        <v>Non-lead</v>
      </c>
      <c r="W5371" s="189"/>
    </row>
    <row r="5372" spans="1:23" s="190" customFormat="1" ht="56.25" x14ac:dyDescent="0.25">
      <c r="A5372" s="180" t="s">
        <v>225</v>
      </c>
      <c r="B5372" s="181" t="s">
        <v>9011</v>
      </c>
      <c r="C5372" s="182" t="s">
        <v>225</v>
      </c>
      <c r="D5372" s="183" t="s">
        <v>36</v>
      </c>
      <c r="E5372" s="181" t="s">
        <v>35</v>
      </c>
      <c r="F5372" s="183" t="s">
        <v>35</v>
      </c>
      <c r="G5372" s="181" t="s">
        <v>9012</v>
      </c>
      <c r="H5372" s="184" t="s">
        <v>7121</v>
      </c>
      <c r="I5372" s="185" t="s">
        <v>190</v>
      </c>
      <c r="J5372" s="181" t="s">
        <v>35</v>
      </c>
      <c r="K5372" s="181" t="s">
        <v>225</v>
      </c>
      <c r="L5372" s="186" t="s">
        <v>225</v>
      </c>
      <c r="M5372" s="187" t="s">
        <v>225</v>
      </c>
      <c r="N5372" s="183" t="s">
        <v>36</v>
      </c>
      <c r="O5372" s="181" t="s">
        <v>9012</v>
      </c>
      <c r="P5372" s="184" t="s">
        <v>7121</v>
      </c>
      <c r="Q5372" s="185" t="s">
        <v>190</v>
      </c>
      <c r="R5372" s="181" t="s">
        <v>35</v>
      </c>
      <c r="S5372" s="181" t="s">
        <v>225</v>
      </c>
      <c r="T5372" s="186" t="s">
        <v>225</v>
      </c>
      <c r="U5372" s="187" t="s">
        <v>225</v>
      </c>
      <c r="V5372" s="188" t="str" cm="1">
        <f t="array" ref="V5372">IF(SUM(LEN(A5372:U5372))=0,"",IF(OR(OR(ISBLANK(E5372),SUM(LEN(B5372),LEN(C5372))=0),AND(NOT(D5372="Unknown"),ISBLANK(I5372)),AND(NOT(N5372="Unknown"),ISBLANK(Q5372))),"Missing Information", INDEX(Table15[Entire Service Line Classification], MATCH(SUMIFS(Table15[Unique ID],Table15[System-Owned Portion],D5372,Table15[If Material Anything Other than "Lead" in Column E,Was Material Ever Previously Lead?],F5372,Table15[Customer-Owned Portion],N5372),Table15[Unique ID],0),0)))</f>
        <v>Non-lead</v>
      </c>
      <c r="W5372" s="189"/>
    </row>
    <row r="5373" spans="1:23" s="190" customFormat="1" ht="56.25" x14ac:dyDescent="0.25">
      <c r="A5373" s="180" t="s">
        <v>225</v>
      </c>
      <c r="B5373" s="181" t="s">
        <v>9013</v>
      </c>
      <c r="C5373" s="182" t="s">
        <v>225</v>
      </c>
      <c r="D5373" s="183" t="s">
        <v>36</v>
      </c>
      <c r="E5373" s="181" t="s">
        <v>35</v>
      </c>
      <c r="F5373" s="183" t="s">
        <v>35</v>
      </c>
      <c r="G5373" s="181" t="s">
        <v>7503</v>
      </c>
      <c r="H5373" s="184" t="s">
        <v>7121</v>
      </c>
      <c r="I5373" s="185" t="s">
        <v>190</v>
      </c>
      <c r="J5373" s="181" t="s">
        <v>35</v>
      </c>
      <c r="K5373" s="181" t="s">
        <v>225</v>
      </c>
      <c r="L5373" s="186" t="s">
        <v>225</v>
      </c>
      <c r="M5373" s="187" t="s">
        <v>225</v>
      </c>
      <c r="N5373" s="183" t="s">
        <v>36</v>
      </c>
      <c r="O5373" s="181" t="s">
        <v>7503</v>
      </c>
      <c r="P5373" s="184" t="s">
        <v>7121</v>
      </c>
      <c r="Q5373" s="185" t="s">
        <v>190</v>
      </c>
      <c r="R5373" s="181" t="s">
        <v>35</v>
      </c>
      <c r="S5373" s="181" t="s">
        <v>225</v>
      </c>
      <c r="T5373" s="186" t="s">
        <v>225</v>
      </c>
      <c r="U5373" s="187" t="s">
        <v>225</v>
      </c>
      <c r="V5373" s="188" t="str" cm="1">
        <f t="array" ref="V5373">IF(SUM(LEN(A5373:U5373))=0,"",IF(OR(OR(ISBLANK(E5373),SUM(LEN(B5373),LEN(C5373))=0),AND(NOT(D5373="Unknown"),ISBLANK(I5373)),AND(NOT(N5373="Unknown"),ISBLANK(Q5373))),"Missing Information", INDEX(Table15[Entire Service Line Classification], MATCH(SUMIFS(Table15[Unique ID],Table15[System-Owned Portion],D5373,Table15[If Material Anything Other than "Lead" in Column E,Was Material Ever Previously Lead?],F5373,Table15[Customer-Owned Portion],N5373),Table15[Unique ID],0),0)))</f>
        <v>Non-lead</v>
      </c>
      <c r="W5373" s="189"/>
    </row>
    <row r="5374" spans="1:23" s="190" customFormat="1" ht="56.25" x14ac:dyDescent="0.25">
      <c r="A5374" s="180" t="s">
        <v>225</v>
      </c>
      <c r="B5374" s="181" t="s">
        <v>9014</v>
      </c>
      <c r="C5374" s="182" t="s">
        <v>225</v>
      </c>
      <c r="D5374" s="183" t="s">
        <v>36</v>
      </c>
      <c r="E5374" s="181" t="s">
        <v>35</v>
      </c>
      <c r="F5374" s="183" t="s">
        <v>35</v>
      </c>
      <c r="G5374" s="181" t="s">
        <v>7503</v>
      </c>
      <c r="H5374" s="184" t="s">
        <v>7090</v>
      </c>
      <c r="I5374" s="185" t="s">
        <v>190</v>
      </c>
      <c r="J5374" s="181" t="s">
        <v>35</v>
      </c>
      <c r="K5374" s="181" t="s">
        <v>225</v>
      </c>
      <c r="L5374" s="186" t="s">
        <v>225</v>
      </c>
      <c r="M5374" s="187" t="s">
        <v>225</v>
      </c>
      <c r="N5374" s="183" t="s">
        <v>36</v>
      </c>
      <c r="O5374" s="181" t="s">
        <v>7503</v>
      </c>
      <c r="P5374" s="184" t="s">
        <v>7090</v>
      </c>
      <c r="Q5374" s="185" t="s">
        <v>190</v>
      </c>
      <c r="R5374" s="181" t="s">
        <v>35</v>
      </c>
      <c r="S5374" s="181" t="s">
        <v>225</v>
      </c>
      <c r="T5374" s="186" t="s">
        <v>225</v>
      </c>
      <c r="U5374" s="187" t="s">
        <v>225</v>
      </c>
      <c r="V5374" s="188" t="str" cm="1">
        <f t="array" ref="V5374">IF(SUM(LEN(A5374:U5374))=0,"",IF(OR(OR(ISBLANK(E5374),SUM(LEN(B5374),LEN(C5374))=0),AND(NOT(D5374="Unknown"),ISBLANK(I5374)),AND(NOT(N5374="Unknown"),ISBLANK(Q5374))),"Missing Information", INDEX(Table15[Entire Service Line Classification], MATCH(SUMIFS(Table15[Unique ID],Table15[System-Owned Portion],D5374,Table15[If Material Anything Other than "Lead" in Column E,Was Material Ever Previously Lead?],F5374,Table15[Customer-Owned Portion],N5374),Table15[Unique ID],0),0)))</f>
        <v>Non-lead</v>
      </c>
      <c r="W5374" s="189"/>
    </row>
    <row r="5375" spans="1:23" s="190" customFormat="1" ht="56.25" x14ac:dyDescent="0.25">
      <c r="A5375" s="180" t="s">
        <v>225</v>
      </c>
      <c r="B5375" s="181" t="s">
        <v>9015</v>
      </c>
      <c r="C5375" s="182" t="s">
        <v>225</v>
      </c>
      <c r="D5375" s="183" t="s">
        <v>36</v>
      </c>
      <c r="E5375" s="181" t="s">
        <v>35</v>
      </c>
      <c r="F5375" s="183" t="s">
        <v>35</v>
      </c>
      <c r="G5375" s="181" t="s">
        <v>7393</v>
      </c>
      <c r="H5375" s="184" t="s">
        <v>7090</v>
      </c>
      <c r="I5375" s="185" t="s">
        <v>190</v>
      </c>
      <c r="J5375" s="181" t="s">
        <v>35</v>
      </c>
      <c r="K5375" s="181" t="s">
        <v>225</v>
      </c>
      <c r="L5375" s="186" t="s">
        <v>225</v>
      </c>
      <c r="M5375" s="187" t="s">
        <v>225</v>
      </c>
      <c r="N5375" s="183" t="s">
        <v>36</v>
      </c>
      <c r="O5375" s="181" t="s">
        <v>7393</v>
      </c>
      <c r="P5375" s="184" t="s">
        <v>7090</v>
      </c>
      <c r="Q5375" s="185" t="s">
        <v>190</v>
      </c>
      <c r="R5375" s="181" t="s">
        <v>35</v>
      </c>
      <c r="S5375" s="181" t="s">
        <v>225</v>
      </c>
      <c r="T5375" s="186" t="s">
        <v>225</v>
      </c>
      <c r="U5375" s="187" t="s">
        <v>225</v>
      </c>
      <c r="V5375" s="188" t="str" cm="1">
        <f t="array" ref="V5375">IF(SUM(LEN(A5375:U5375))=0,"",IF(OR(OR(ISBLANK(E5375),SUM(LEN(B5375),LEN(C5375))=0),AND(NOT(D5375="Unknown"),ISBLANK(I5375)),AND(NOT(N5375="Unknown"),ISBLANK(Q5375))),"Missing Information", INDEX(Table15[Entire Service Line Classification], MATCH(SUMIFS(Table15[Unique ID],Table15[System-Owned Portion],D5375,Table15[If Material Anything Other than "Lead" in Column E,Was Material Ever Previously Lead?],F5375,Table15[Customer-Owned Portion],N5375),Table15[Unique ID],0),0)))</f>
        <v>Non-lead</v>
      </c>
      <c r="W5375" s="189"/>
    </row>
    <row r="5376" spans="1:23" s="190" customFormat="1" ht="56.25" x14ac:dyDescent="0.25">
      <c r="A5376" s="180" t="s">
        <v>225</v>
      </c>
      <c r="B5376" s="181" t="s">
        <v>9016</v>
      </c>
      <c r="C5376" s="182" t="s">
        <v>225</v>
      </c>
      <c r="D5376" s="183" t="s">
        <v>36</v>
      </c>
      <c r="E5376" s="181" t="s">
        <v>35</v>
      </c>
      <c r="F5376" s="183" t="s">
        <v>35</v>
      </c>
      <c r="G5376" s="181" t="s">
        <v>8153</v>
      </c>
      <c r="H5376" s="184" t="s">
        <v>7090</v>
      </c>
      <c r="I5376" s="185" t="s">
        <v>190</v>
      </c>
      <c r="J5376" s="181" t="s">
        <v>35</v>
      </c>
      <c r="K5376" s="181" t="s">
        <v>225</v>
      </c>
      <c r="L5376" s="186" t="s">
        <v>225</v>
      </c>
      <c r="M5376" s="187" t="s">
        <v>225</v>
      </c>
      <c r="N5376" s="183" t="s">
        <v>36</v>
      </c>
      <c r="O5376" s="181" t="s">
        <v>8153</v>
      </c>
      <c r="P5376" s="184" t="s">
        <v>7090</v>
      </c>
      <c r="Q5376" s="185" t="s">
        <v>190</v>
      </c>
      <c r="R5376" s="181" t="s">
        <v>35</v>
      </c>
      <c r="S5376" s="181" t="s">
        <v>225</v>
      </c>
      <c r="T5376" s="186" t="s">
        <v>225</v>
      </c>
      <c r="U5376" s="187" t="s">
        <v>225</v>
      </c>
      <c r="V5376" s="188" t="str" cm="1">
        <f t="array" ref="V5376">IF(SUM(LEN(A5376:U5376))=0,"",IF(OR(OR(ISBLANK(E5376),SUM(LEN(B5376),LEN(C5376))=0),AND(NOT(D5376="Unknown"),ISBLANK(I5376)),AND(NOT(N5376="Unknown"),ISBLANK(Q5376))),"Missing Information", INDEX(Table15[Entire Service Line Classification], MATCH(SUMIFS(Table15[Unique ID],Table15[System-Owned Portion],D5376,Table15[If Material Anything Other than "Lead" in Column E,Was Material Ever Previously Lead?],F5376,Table15[Customer-Owned Portion],N5376),Table15[Unique ID],0),0)))</f>
        <v>Non-lead</v>
      </c>
      <c r="W5376" s="189"/>
    </row>
    <row r="5377" spans="1:23" s="190" customFormat="1" ht="56.25" x14ac:dyDescent="0.25">
      <c r="A5377" s="180" t="s">
        <v>225</v>
      </c>
      <c r="B5377" s="181" t="s">
        <v>9017</v>
      </c>
      <c r="C5377" s="182" t="s">
        <v>225</v>
      </c>
      <c r="D5377" s="183" t="s">
        <v>36</v>
      </c>
      <c r="E5377" s="181" t="s">
        <v>35</v>
      </c>
      <c r="F5377" s="183" t="s">
        <v>35</v>
      </c>
      <c r="G5377" s="181" t="s">
        <v>8153</v>
      </c>
      <c r="H5377" s="184" t="s">
        <v>7090</v>
      </c>
      <c r="I5377" s="185" t="s">
        <v>190</v>
      </c>
      <c r="J5377" s="181" t="s">
        <v>35</v>
      </c>
      <c r="K5377" s="181" t="s">
        <v>225</v>
      </c>
      <c r="L5377" s="186" t="s">
        <v>225</v>
      </c>
      <c r="M5377" s="187" t="s">
        <v>225</v>
      </c>
      <c r="N5377" s="183" t="s">
        <v>36</v>
      </c>
      <c r="O5377" s="181" t="s">
        <v>8153</v>
      </c>
      <c r="P5377" s="184" t="s">
        <v>7090</v>
      </c>
      <c r="Q5377" s="185" t="s">
        <v>190</v>
      </c>
      <c r="R5377" s="181" t="s">
        <v>35</v>
      </c>
      <c r="S5377" s="181" t="s">
        <v>225</v>
      </c>
      <c r="T5377" s="186" t="s">
        <v>225</v>
      </c>
      <c r="U5377" s="187" t="s">
        <v>225</v>
      </c>
      <c r="V5377" s="188" t="str" cm="1">
        <f t="array" ref="V5377">IF(SUM(LEN(A5377:U5377))=0,"",IF(OR(OR(ISBLANK(E5377),SUM(LEN(B5377),LEN(C5377))=0),AND(NOT(D5377="Unknown"),ISBLANK(I5377)),AND(NOT(N5377="Unknown"),ISBLANK(Q5377))),"Missing Information", INDEX(Table15[Entire Service Line Classification], MATCH(SUMIFS(Table15[Unique ID],Table15[System-Owned Portion],D5377,Table15[If Material Anything Other than "Lead" in Column E,Was Material Ever Previously Lead?],F5377,Table15[Customer-Owned Portion],N5377),Table15[Unique ID],0),0)))</f>
        <v>Non-lead</v>
      </c>
      <c r="W5377" s="189"/>
    </row>
    <row r="5378" spans="1:23" s="190" customFormat="1" ht="56.25" x14ac:dyDescent="0.25">
      <c r="A5378" s="180" t="s">
        <v>225</v>
      </c>
      <c r="B5378" s="181" t="s">
        <v>9018</v>
      </c>
      <c r="C5378" s="182" t="s">
        <v>225</v>
      </c>
      <c r="D5378" s="183" t="s">
        <v>36</v>
      </c>
      <c r="E5378" s="181" t="s">
        <v>35</v>
      </c>
      <c r="F5378" s="183" t="s">
        <v>35</v>
      </c>
      <c r="G5378" s="181" t="s">
        <v>8153</v>
      </c>
      <c r="H5378" s="184" t="s">
        <v>7090</v>
      </c>
      <c r="I5378" s="185" t="s">
        <v>190</v>
      </c>
      <c r="J5378" s="181" t="s">
        <v>35</v>
      </c>
      <c r="K5378" s="181" t="s">
        <v>225</v>
      </c>
      <c r="L5378" s="186" t="s">
        <v>225</v>
      </c>
      <c r="M5378" s="187" t="s">
        <v>225</v>
      </c>
      <c r="N5378" s="183" t="s">
        <v>36</v>
      </c>
      <c r="O5378" s="181" t="s">
        <v>8153</v>
      </c>
      <c r="P5378" s="184" t="s">
        <v>7090</v>
      </c>
      <c r="Q5378" s="185" t="s">
        <v>190</v>
      </c>
      <c r="R5378" s="181" t="s">
        <v>35</v>
      </c>
      <c r="S5378" s="181" t="s">
        <v>225</v>
      </c>
      <c r="T5378" s="186" t="s">
        <v>225</v>
      </c>
      <c r="U5378" s="187" t="s">
        <v>225</v>
      </c>
      <c r="V5378" s="188" t="str" cm="1">
        <f t="array" ref="V5378">IF(SUM(LEN(A5378:U5378))=0,"",IF(OR(OR(ISBLANK(E5378),SUM(LEN(B5378),LEN(C5378))=0),AND(NOT(D5378="Unknown"),ISBLANK(I5378)),AND(NOT(N5378="Unknown"),ISBLANK(Q5378))),"Missing Information", INDEX(Table15[Entire Service Line Classification], MATCH(SUMIFS(Table15[Unique ID],Table15[System-Owned Portion],D5378,Table15[If Material Anything Other than "Lead" in Column E,Was Material Ever Previously Lead?],F5378,Table15[Customer-Owned Portion],N5378),Table15[Unique ID],0),0)))</f>
        <v>Non-lead</v>
      </c>
      <c r="W5378" s="189"/>
    </row>
    <row r="5379" spans="1:23" s="190" customFormat="1" ht="56.25" x14ac:dyDescent="0.25">
      <c r="A5379" s="180" t="s">
        <v>225</v>
      </c>
      <c r="B5379" s="181" t="s">
        <v>9019</v>
      </c>
      <c r="C5379" s="182" t="s">
        <v>225</v>
      </c>
      <c r="D5379" s="183" t="s">
        <v>36</v>
      </c>
      <c r="E5379" s="181" t="s">
        <v>35</v>
      </c>
      <c r="F5379" s="183" t="s">
        <v>35</v>
      </c>
      <c r="G5379" s="181" t="s">
        <v>7550</v>
      </c>
      <c r="H5379" s="184" t="s">
        <v>7090</v>
      </c>
      <c r="I5379" s="185" t="s">
        <v>190</v>
      </c>
      <c r="J5379" s="181" t="s">
        <v>35</v>
      </c>
      <c r="K5379" s="181" t="s">
        <v>225</v>
      </c>
      <c r="L5379" s="186" t="s">
        <v>225</v>
      </c>
      <c r="M5379" s="187" t="s">
        <v>225</v>
      </c>
      <c r="N5379" s="183" t="s">
        <v>36</v>
      </c>
      <c r="O5379" s="181" t="s">
        <v>7550</v>
      </c>
      <c r="P5379" s="184" t="s">
        <v>7090</v>
      </c>
      <c r="Q5379" s="185" t="s">
        <v>190</v>
      </c>
      <c r="R5379" s="181" t="s">
        <v>35</v>
      </c>
      <c r="S5379" s="181" t="s">
        <v>225</v>
      </c>
      <c r="T5379" s="186" t="s">
        <v>225</v>
      </c>
      <c r="U5379" s="187" t="s">
        <v>225</v>
      </c>
      <c r="V5379" s="188" t="str" cm="1">
        <f t="array" ref="V5379">IF(SUM(LEN(A5379:U5379))=0,"",IF(OR(OR(ISBLANK(E5379),SUM(LEN(B5379),LEN(C5379))=0),AND(NOT(D5379="Unknown"),ISBLANK(I5379)),AND(NOT(N5379="Unknown"),ISBLANK(Q5379))),"Missing Information", INDEX(Table15[Entire Service Line Classification], MATCH(SUMIFS(Table15[Unique ID],Table15[System-Owned Portion],D5379,Table15[If Material Anything Other than "Lead" in Column E,Was Material Ever Previously Lead?],F5379,Table15[Customer-Owned Portion],N5379),Table15[Unique ID],0),0)))</f>
        <v>Non-lead</v>
      </c>
      <c r="W5379" s="189"/>
    </row>
    <row r="5380" spans="1:23" s="190" customFormat="1" ht="56.25" x14ac:dyDescent="0.25">
      <c r="A5380" s="180" t="s">
        <v>225</v>
      </c>
      <c r="B5380" s="181" t="s">
        <v>9020</v>
      </c>
      <c r="C5380" s="182" t="s">
        <v>225</v>
      </c>
      <c r="D5380" s="183" t="s">
        <v>36</v>
      </c>
      <c r="E5380" s="181" t="s">
        <v>35</v>
      </c>
      <c r="F5380" s="183" t="s">
        <v>35</v>
      </c>
      <c r="G5380" s="181" t="s">
        <v>7550</v>
      </c>
      <c r="H5380" s="184" t="s">
        <v>7090</v>
      </c>
      <c r="I5380" s="185" t="s">
        <v>190</v>
      </c>
      <c r="J5380" s="181" t="s">
        <v>35</v>
      </c>
      <c r="K5380" s="181" t="s">
        <v>225</v>
      </c>
      <c r="L5380" s="186" t="s">
        <v>225</v>
      </c>
      <c r="M5380" s="187" t="s">
        <v>225</v>
      </c>
      <c r="N5380" s="183" t="s">
        <v>36</v>
      </c>
      <c r="O5380" s="181" t="s">
        <v>7550</v>
      </c>
      <c r="P5380" s="184" t="s">
        <v>7090</v>
      </c>
      <c r="Q5380" s="185" t="s">
        <v>190</v>
      </c>
      <c r="R5380" s="181" t="s">
        <v>35</v>
      </c>
      <c r="S5380" s="181" t="s">
        <v>225</v>
      </c>
      <c r="T5380" s="186" t="s">
        <v>225</v>
      </c>
      <c r="U5380" s="187" t="s">
        <v>225</v>
      </c>
      <c r="V5380" s="188" t="str" cm="1">
        <f t="array" ref="V5380">IF(SUM(LEN(A5380:U5380))=0,"",IF(OR(OR(ISBLANK(E5380),SUM(LEN(B5380),LEN(C5380))=0),AND(NOT(D5380="Unknown"),ISBLANK(I5380)),AND(NOT(N5380="Unknown"),ISBLANK(Q5380))),"Missing Information", INDEX(Table15[Entire Service Line Classification], MATCH(SUMIFS(Table15[Unique ID],Table15[System-Owned Portion],D5380,Table15[If Material Anything Other than "Lead" in Column E,Was Material Ever Previously Lead?],F5380,Table15[Customer-Owned Portion],N5380),Table15[Unique ID],0),0)))</f>
        <v>Non-lead</v>
      </c>
      <c r="W5380" s="189"/>
    </row>
    <row r="5381" spans="1:23" s="190" customFormat="1" ht="56.25" x14ac:dyDescent="0.25">
      <c r="A5381" s="180" t="s">
        <v>225</v>
      </c>
      <c r="B5381" s="181" t="s">
        <v>9021</v>
      </c>
      <c r="C5381" s="182" t="s">
        <v>225</v>
      </c>
      <c r="D5381" s="183" t="s">
        <v>36</v>
      </c>
      <c r="E5381" s="181" t="s">
        <v>35</v>
      </c>
      <c r="F5381" s="183" t="s">
        <v>35</v>
      </c>
      <c r="G5381" s="181" t="s">
        <v>7550</v>
      </c>
      <c r="H5381" s="184" t="s">
        <v>7090</v>
      </c>
      <c r="I5381" s="185" t="s">
        <v>190</v>
      </c>
      <c r="J5381" s="181" t="s">
        <v>35</v>
      </c>
      <c r="K5381" s="181" t="s">
        <v>225</v>
      </c>
      <c r="L5381" s="186" t="s">
        <v>225</v>
      </c>
      <c r="M5381" s="187" t="s">
        <v>225</v>
      </c>
      <c r="N5381" s="183" t="s">
        <v>36</v>
      </c>
      <c r="O5381" s="181" t="s">
        <v>7550</v>
      </c>
      <c r="P5381" s="184" t="s">
        <v>7090</v>
      </c>
      <c r="Q5381" s="185" t="s">
        <v>190</v>
      </c>
      <c r="R5381" s="181" t="s">
        <v>35</v>
      </c>
      <c r="S5381" s="181" t="s">
        <v>225</v>
      </c>
      <c r="T5381" s="186" t="s">
        <v>225</v>
      </c>
      <c r="U5381" s="187" t="s">
        <v>225</v>
      </c>
      <c r="V5381" s="188" t="str" cm="1">
        <f t="array" ref="V5381">IF(SUM(LEN(A5381:U5381))=0,"",IF(OR(OR(ISBLANK(E5381),SUM(LEN(B5381),LEN(C5381))=0),AND(NOT(D5381="Unknown"),ISBLANK(I5381)),AND(NOT(N5381="Unknown"),ISBLANK(Q5381))),"Missing Information", INDEX(Table15[Entire Service Line Classification], MATCH(SUMIFS(Table15[Unique ID],Table15[System-Owned Portion],D5381,Table15[If Material Anything Other than "Lead" in Column E,Was Material Ever Previously Lead?],F5381,Table15[Customer-Owned Portion],N5381),Table15[Unique ID],0),0)))</f>
        <v>Non-lead</v>
      </c>
      <c r="W5381" s="189"/>
    </row>
    <row r="5382" spans="1:23" s="190" customFormat="1" ht="56.25" x14ac:dyDescent="0.25">
      <c r="A5382" s="180" t="s">
        <v>225</v>
      </c>
      <c r="B5382" s="181" t="s">
        <v>9022</v>
      </c>
      <c r="C5382" s="182" t="s">
        <v>225</v>
      </c>
      <c r="D5382" s="183" t="s">
        <v>36</v>
      </c>
      <c r="E5382" s="181" t="s">
        <v>35</v>
      </c>
      <c r="F5382" s="183" t="s">
        <v>35</v>
      </c>
      <c r="G5382" s="181" t="s">
        <v>8153</v>
      </c>
      <c r="H5382" s="184" t="s">
        <v>7090</v>
      </c>
      <c r="I5382" s="185" t="s">
        <v>190</v>
      </c>
      <c r="J5382" s="181" t="s">
        <v>35</v>
      </c>
      <c r="K5382" s="181" t="s">
        <v>225</v>
      </c>
      <c r="L5382" s="186" t="s">
        <v>225</v>
      </c>
      <c r="M5382" s="187" t="s">
        <v>225</v>
      </c>
      <c r="N5382" s="183" t="s">
        <v>36</v>
      </c>
      <c r="O5382" s="181" t="s">
        <v>8153</v>
      </c>
      <c r="P5382" s="184" t="s">
        <v>7090</v>
      </c>
      <c r="Q5382" s="185" t="s">
        <v>190</v>
      </c>
      <c r="R5382" s="181" t="s">
        <v>35</v>
      </c>
      <c r="S5382" s="181" t="s">
        <v>225</v>
      </c>
      <c r="T5382" s="186" t="s">
        <v>225</v>
      </c>
      <c r="U5382" s="187" t="s">
        <v>225</v>
      </c>
      <c r="V5382" s="188" t="str" cm="1">
        <f t="array" ref="V5382">IF(SUM(LEN(A5382:U5382))=0,"",IF(OR(OR(ISBLANK(E5382),SUM(LEN(B5382),LEN(C5382))=0),AND(NOT(D5382="Unknown"),ISBLANK(I5382)),AND(NOT(N5382="Unknown"),ISBLANK(Q5382))),"Missing Information", INDEX(Table15[Entire Service Line Classification], MATCH(SUMIFS(Table15[Unique ID],Table15[System-Owned Portion],D5382,Table15[If Material Anything Other than "Lead" in Column E,Was Material Ever Previously Lead?],F5382,Table15[Customer-Owned Portion],N5382),Table15[Unique ID],0),0)))</f>
        <v>Non-lead</v>
      </c>
      <c r="W5382" s="189"/>
    </row>
    <row r="5383" spans="1:23" s="190" customFormat="1" ht="56.25" x14ac:dyDescent="0.25">
      <c r="A5383" s="180" t="s">
        <v>225</v>
      </c>
      <c r="B5383" s="181" t="s">
        <v>9023</v>
      </c>
      <c r="C5383" s="182" t="s">
        <v>225</v>
      </c>
      <c r="D5383" s="183" t="s">
        <v>36</v>
      </c>
      <c r="E5383" s="181" t="s">
        <v>35</v>
      </c>
      <c r="F5383" s="183" t="s">
        <v>35</v>
      </c>
      <c r="G5383" s="181" t="s">
        <v>8184</v>
      </c>
      <c r="H5383" s="184" t="s">
        <v>7090</v>
      </c>
      <c r="I5383" s="185" t="s">
        <v>190</v>
      </c>
      <c r="J5383" s="181" t="s">
        <v>35</v>
      </c>
      <c r="K5383" s="181" t="s">
        <v>225</v>
      </c>
      <c r="L5383" s="186" t="s">
        <v>225</v>
      </c>
      <c r="M5383" s="187" t="s">
        <v>225</v>
      </c>
      <c r="N5383" s="183" t="s">
        <v>36</v>
      </c>
      <c r="O5383" s="181" t="s">
        <v>8184</v>
      </c>
      <c r="P5383" s="184" t="s">
        <v>7090</v>
      </c>
      <c r="Q5383" s="185" t="s">
        <v>190</v>
      </c>
      <c r="R5383" s="181" t="s">
        <v>35</v>
      </c>
      <c r="S5383" s="181" t="s">
        <v>225</v>
      </c>
      <c r="T5383" s="186" t="s">
        <v>225</v>
      </c>
      <c r="U5383" s="187" t="s">
        <v>225</v>
      </c>
      <c r="V5383" s="188" t="str" cm="1">
        <f t="array" ref="V5383">IF(SUM(LEN(A5383:U5383))=0,"",IF(OR(OR(ISBLANK(E5383),SUM(LEN(B5383),LEN(C5383))=0),AND(NOT(D5383="Unknown"),ISBLANK(I5383)),AND(NOT(N5383="Unknown"),ISBLANK(Q5383))),"Missing Information", INDEX(Table15[Entire Service Line Classification], MATCH(SUMIFS(Table15[Unique ID],Table15[System-Owned Portion],D5383,Table15[If Material Anything Other than "Lead" in Column E,Was Material Ever Previously Lead?],F5383,Table15[Customer-Owned Portion],N5383),Table15[Unique ID],0),0)))</f>
        <v>Non-lead</v>
      </c>
      <c r="W5383" s="189"/>
    </row>
    <row r="5384" spans="1:23" s="190" customFormat="1" ht="56.25" x14ac:dyDescent="0.25">
      <c r="A5384" s="180" t="s">
        <v>225</v>
      </c>
      <c r="B5384" s="181" t="s">
        <v>9024</v>
      </c>
      <c r="C5384" s="182" t="s">
        <v>225</v>
      </c>
      <c r="D5384" s="183" t="s">
        <v>36</v>
      </c>
      <c r="E5384" s="181" t="s">
        <v>35</v>
      </c>
      <c r="F5384" s="183" t="s">
        <v>35</v>
      </c>
      <c r="G5384" s="181" t="s">
        <v>8118</v>
      </c>
      <c r="H5384" s="184" t="s">
        <v>7090</v>
      </c>
      <c r="I5384" s="185" t="s">
        <v>190</v>
      </c>
      <c r="J5384" s="181" t="s">
        <v>35</v>
      </c>
      <c r="K5384" s="181" t="s">
        <v>225</v>
      </c>
      <c r="L5384" s="186" t="s">
        <v>225</v>
      </c>
      <c r="M5384" s="187" t="s">
        <v>225</v>
      </c>
      <c r="N5384" s="183" t="s">
        <v>36</v>
      </c>
      <c r="O5384" s="181" t="s">
        <v>8118</v>
      </c>
      <c r="P5384" s="184" t="s">
        <v>7090</v>
      </c>
      <c r="Q5384" s="185" t="s">
        <v>190</v>
      </c>
      <c r="R5384" s="181" t="s">
        <v>35</v>
      </c>
      <c r="S5384" s="181" t="s">
        <v>225</v>
      </c>
      <c r="T5384" s="186" t="s">
        <v>225</v>
      </c>
      <c r="U5384" s="187" t="s">
        <v>225</v>
      </c>
      <c r="V5384" s="188" t="str" cm="1">
        <f t="array" ref="V5384">IF(SUM(LEN(A5384:U5384))=0,"",IF(OR(OR(ISBLANK(E5384),SUM(LEN(B5384),LEN(C5384))=0),AND(NOT(D5384="Unknown"),ISBLANK(I5384)),AND(NOT(N5384="Unknown"),ISBLANK(Q5384))),"Missing Information", INDEX(Table15[Entire Service Line Classification], MATCH(SUMIFS(Table15[Unique ID],Table15[System-Owned Portion],D5384,Table15[If Material Anything Other than "Lead" in Column E,Was Material Ever Previously Lead?],F5384,Table15[Customer-Owned Portion],N5384),Table15[Unique ID],0),0)))</f>
        <v>Non-lead</v>
      </c>
      <c r="W5384" s="189"/>
    </row>
    <row r="5385" spans="1:23" s="190" customFormat="1" ht="56.25" x14ac:dyDescent="0.25">
      <c r="A5385" s="180" t="s">
        <v>225</v>
      </c>
      <c r="B5385" s="181" t="s">
        <v>9025</v>
      </c>
      <c r="C5385" s="182" t="s">
        <v>225</v>
      </c>
      <c r="D5385" s="183" t="s">
        <v>36</v>
      </c>
      <c r="E5385" s="181" t="s">
        <v>35</v>
      </c>
      <c r="F5385" s="183" t="s">
        <v>35</v>
      </c>
      <c r="G5385" s="181" t="s">
        <v>7366</v>
      </c>
      <c r="H5385" s="184" t="s">
        <v>7090</v>
      </c>
      <c r="I5385" s="185" t="s">
        <v>190</v>
      </c>
      <c r="J5385" s="181" t="s">
        <v>35</v>
      </c>
      <c r="K5385" s="181" t="s">
        <v>225</v>
      </c>
      <c r="L5385" s="186" t="s">
        <v>225</v>
      </c>
      <c r="M5385" s="187" t="s">
        <v>225</v>
      </c>
      <c r="N5385" s="183" t="s">
        <v>36</v>
      </c>
      <c r="O5385" s="181" t="s">
        <v>7366</v>
      </c>
      <c r="P5385" s="184" t="s">
        <v>7090</v>
      </c>
      <c r="Q5385" s="185" t="s">
        <v>190</v>
      </c>
      <c r="R5385" s="181" t="s">
        <v>35</v>
      </c>
      <c r="S5385" s="181" t="s">
        <v>225</v>
      </c>
      <c r="T5385" s="186" t="s">
        <v>225</v>
      </c>
      <c r="U5385" s="187" t="s">
        <v>225</v>
      </c>
      <c r="V5385" s="188" t="str" cm="1">
        <f t="array" ref="V5385">IF(SUM(LEN(A5385:U5385))=0,"",IF(OR(OR(ISBLANK(E5385),SUM(LEN(B5385),LEN(C5385))=0),AND(NOT(D5385="Unknown"),ISBLANK(I5385)),AND(NOT(N5385="Unknown"),ISBLANK(Q5385))),"Missing Information", INDEX(Table15[Entire Service Line Classification], MATCH(SUMIFS(Table15[Unique ID],Table15[System-Owned Portion],D5385,Table15[If Material Anything Other than "Lead" in Column E,Was Material Ever Previously Lead?],F5385,Table15[Customer-Owned Portion],N5385),Table15[Unique ID],0),0)))</f>
        <v>Non-lead</v>
      </c>
      <c r="W5385" s="189"/>
    </row>
    <row r="5386" spans="1:23" s="190" customFormat="1" ht="56.25" x14ac:dyDescent="0.25">
      <c r="A5386" s="180" t="s">
        <v>225</v>
      </c>
      <c r="B5386" s="181" t="s">
        <v>9026</v>
      </c>
      <c r="C5386" s="182" t="s">
        <v>225</v>
      </c>
      <c r="D5386" s="183" t="s">
        <v>36</v>
      </c>
      <c r="E5386" s="181" t="s">
        <v>35</v>
      </c>
      <c r="F5386" s="183" t="s">
        <v>35</v>
      </c>
      <c r="G5386" s="181" t="s">
        <v>7366</v>
      </c>
      <c r="H5386" s="184" t="s">
        <v>7090</v>
      </c>
      <c r="I5386" s="185" t="s">
        <v>190</v>
      </c>
      <c r="J5386" s="181" t="s">
        <v>35</v>
      </c>
      <c r="K5386" s="181" t="s">
        <v>225</v>
      </c>
      <c r="L5386" s="186" t="s">
        <v>225</v>
      </c>
      <c r="M5386" s="187" t="s">
        <v>225</v>
      </c>
      <c r="N5386" s="183" t="s">
        <v>36</v>
      </c>
      <c r="O5386" s="181" t="s">
        <v>7366</v>
      </c>
      <c r="P5386" s="184" t="s">
        <v>7090</v>
      </c>
      <c r="Q5386" s="185" t="s">
        <v>190</v>
      </c>
      <c r="R5386" s="181" t="s">
        <v>35</v>
      </c>
      <c r="S5386" s="181" t="s">
        <v>225</v>
      </c>
      <c r="T5386" s="186" t="s">
        <v>225</v>
      </c>
      <c r="U5386" s="187" t="s">
        <v>225</v>
      </c>
      <c r="V5386" s="188" t="str" cm="1">
        <f t="array" ref="V5386">IF(SUM(LEN(A5386:U5386))=0,"",IF(OR(OR(ISBLANK(E5386),SUM(LEN(B5386),LEN(C5386))=0),AND(NOT(D5386="Unknown"),ISBLANK(I5386)),AND(NOT(N5386="Unknown"),ISBLANK(Q5386))),"Missing Information", INDEX(Table15[Entire Service Line Classification], MATCH(SUMIFS(Table15[Unique ID],Table15[System-Owned Portion],D5386,Table15[If Material Anything Other than "Lead" in Column E,Was Material Ever Previously Lead?],F5386,Table15[Customer-Owned Portion],N5386),Table15[Unique ID],0),0)))</f>
        <v>Non-lead</v>
      </c>
      <c r="W5386" s="189"/>
    </row>
    <row r="5387" spans="1:23" s="190" customFormat="1" ht="56.25" x14ac:dyDescent="0.25">
      <c r="A5387" s="180" t="s">
        <v>225</v>
      </c>
      <c r="B5387" s="181" t="s">
        <v>9027</v>
      </c>
      <c r="C5387" s="182" t="s">
        <v>225</v>
      </c>
      <c r="D5387" s="183" t="s">
        <v>36</v>
      </c>
      <c r="E5387" s="181" t="s">
        <v>35</v>
      </c>
      <c r="F5387" s="183" t="s">
        <v>35</v>
      </c>
      <c r="G5387" s="181" t="s">
        <v>8184</v>
      </c>
      <c r="H5387" s="184" t="s">
        <v>7090</v>
      </c>
      <c r="I5387" s="185" t="s">
        <v>190</v>
      </c>
      <c r="J5387" s="181" t="s">
        <v>35</v>
      </c>
      <c r="K5387" s="181" t="s">
        <v>225</v>
      </c>
      <c r="L5387" s="186" t="s">
        <v>225</v>
      </c>
      <c r="M5387" s="187" t="s">
        <v>225</v>
      </c>
      <c r="N5387" s="183" t="s">
        <v>36</v>
      </c>
      <c r="O5387" s="181" t="s">
        <v>8184</v>
      </c>
      <c r="P5387" s="184" t="s">
        <v>7090</v>
      </c>
      <c r="Q5387" s="185" t="s">
        <v>190</v>
      </c>
      <c r="R5387" s="181" t="s">
        <v>35</v>
      </c>
      <c r="S5387" s="181" t="s">
        <v>225</v>
      </c>
      <c r="T5387" s="186" t="s">
        <v>225</v>
      </c>
      <c r="U5387" s="187" t="s">
        <v>225</v>
      </c>
      <c r="V5387" s="188" t="str" cm="1">
        <f t="array" ref="V5387">IF(SUM(LEN(A5387:U5387))=0,"",IF(OR(OR(ISBLANK(E5387),SUM(LEN(B5387),LEN(C5387))=0),AND(NOT(D5387="Unknown"),ISBLANK(I5387)),AND(NOT(N5387="Unknown"),ISBLANK(Q5387))),"Missing Information", INDEX(Table15[Entire Service Line Classification], MATCH(SUMIFS(Table15[Unique ID],Table15[System-Owned Portion],D5387,Table15[If Material Anything Other than "Lead" in Column E,Was Material Ever Previously Lead?],F5387,Table15[Customer-Owned Portion],N5387),Table15[Unique ID],0),0)))</f>
        <v>Non-lead</v>
      </c>
      <c r="W5387" s="189"/>
    </row>
    <row r="5388" spans="1:23" s="190" customFormat="1" ht="56.25" x14ac:dyDescent="0.25">
      <c r="A5388" s="180" t="s">
        <v>225</v>
      </c>
      <c r="B5388" s="181" t="s">
        <v>9028</v>
      </c>
      <c r="C5388" s="182" t="s">
        <v>225</v>
      </c>
      <c r="D5388" s="183" t="s">
        <v>36</v>
      </c>
      <c r="E5388" s="181" t="s">
        <v>35</v>
      </c>
      <c r="F5388" s="183" t="s">
        <v>35</v>
      </c>
      <c r="G5388" s="181" t="s">
        <v>8184</v>
      </c>
      <c r="H5388" s="184" t="s">
        <v>7090</v>
      </c>
      <c r="I5388" s="185" t="s">
        <v>190</v>
      </c>
      <c r="J5388" s="181" t="s">
        <v>35</v>
      </c>
      <c r="K5388" s="181" t="s">
        <v>225</v>
      </c>
      <c r="L5388" s="186" t="s">
        <v>225</v>
      </c>
      <c r="M5388" s="187" t="s">
        <v>225</v>
      </c>
      <c r="N5388" s="183" t="s">
        <v>36</v>
      </c>
      <c r="O5388" s="181" t="s">
        <v>8184</v>
      </c>
      <c r="P5388" s="184" t="s">
        <v>7090</v>
      </c>
      <c r="Q5388" s="185" t="s">
        <v>190</v>
      </c>
      <c r="R5388" s="181" t="s">
        <v>35</v>
      </c>
      <c r="S5388" s="181" t="s">
        <v>225</v>
      </c>
      <c r="T5388" s="186" t="s">
        <v>225</v>
      </c>
      <c r="U5388" s="187" t="s">
        <v>225</v>
      </c>
      <c r="V5388" s="188" t="str" cm="1">
        <f t="array" ref="V5388">IF(SUM(LEN(A5388:U5388))=0,"",IF(OR(OR(ISBLANK(E5388),SUM(LEN(B5388),LEN(C5388))=0),AND(NOT(D5388="Unknown"),ISBLANK(I5388)),AND(NOT(N5388="Unknown"),ISBLANK(Q5388))),"Missing Information", INDEX(Table15[Entire Service Line Classification], MATCH(SUMIFS(Table15[Unique ID],Table15[System-Owned Portion],D5388,Table15[If Material Anything Other than "Lead" in Column E,Was Material Ever Previously Lead?],F5388,Table15[Customer-Owned Portion],N5388),Table15[Unique ID],0),0)))</f>
        <v>Non-lead</v>
      </c>
      <c r="W5388" s="189"/>
    </row>
    <row r="5389" spans="1:23" s="190" customFormat="1" ht="56.25" x14ac:dyDescent="0.25">
      <c r="A5389" s="180" t="s">
        <v>225</v>
      </c>
      <c r="B5389" s="181" t="s">
        <v>9029</v>
      </c>
      <c r="C5389" s="182" t="s">
        <v>225</v>
      </c>
      <c r="D5389" s="183" t="s">
        <v>36</v>
      </c>
      <c r="E5389" s="181" t="s">
        <v>35</v>
      </c>
      <c r="F5389" s="183" t="s">
        <v>35</v>
      </c>
      <c r="G5389" s="181" t="s">
        <v>8184</v>
      </c>
      <c r="H5389" s="184" t="s">
        <v>7092</v>
      </c>
      <c r="I5389" s="185" t="s">
        <v>190</v>
      </c>
      <c r="J5389" s="181" t="s">
        <v>35</v>
      </c>
      <c r="K5389" s="181" t="s">
        <v>225</v>
      </c>
      <c r="L5389" s="186" t="s">
        <v>225</v>
      </c>
      <c r="M5389" s="187" t="s">
        <v>225</v>
      </c>
      <c r="N5389" s="183" t="s">
        <v>36</v>
      </c>
      <c r="O5389" s="181" t="s">
        <v>8184</v>
      </c>
      <c r="P5389" s="184" t="s">
        <v>7092</v>
      </c>
      <c r="Q5389" s="185" t="s">
        <v>190</v>
      </c>
      <c r="R5389" s="181" t="s">
        <v>35</v>
      </c>
      <c r="S5389" s="181" t="s">
        <v>225</v>
      </c>
      <c r="T5389" s="186" t="s">
        <v>225</v>
      </c>
      <c r="U5389" s="187" t="s">
        <v>225</v>
      </c>
      <c r="V5389" s="188" t="str" cm="1">
        <f t="array" ref="V5389">IF(SUM(LEN(A5389:U5389))=0,"",IF(OR(OR(ISBLANK(E5389),SUM(LEN(B5389),LEN(C5389))=0),AND(NOT(D5389="Unknown"),ISBLANK(I5389)),AND(NOT(N5389="Unknown"),ISBLANK(Q5389))),"Missing Information", INDEX(Table15[Entire Service Line Classification], MATCH(SUMIFS(Table15[Unique ID],Table15[System-Owned Portion],D5389,Table15[If Material Anything Other than "Lead" in Column E,Was Material Ever Previously Lead?],F5389,Table15[Customer-Owned Portion],N5389),Table15[Unique ID],0),0)))</f>
        <v>Non-lead</v>
      </c>
      <c r="W5389" s="189"/>
    </row>
    <row r="5390" spans="1:23" s="190" customFormat="1" ht="56.25" x14ac:dyDescent="0.25">
      <c r="A5390" s="180" t="s">
        <v>225</v>
      </c>
      <c r="B5390" s="181" t="s">
        <v>9030</v>
      </c>
      <c r="C5390" s="182" t="s">
        <v>225</v>
      </c>
      <c r="D5390" s="183" t="s">
        <v>36</v>
      </c>
      <c r="E5390" s="181" t="s">
        <v>35</v>
      </c>
      <c r="F5390" s="183" t="s">
        <v>35</v>
      </c>
      <c r="G5390" s="181" t="s">
        <v>8184</v>
      </c>
      <c r="H5390" s="184" t="s">
        <v>7092</v>
      </c>
      <c r="I5390" s="185" t="s">
        <v>190</v>
      </c>
      <c r="J5390" s="181" t="s">
        <v>35</v>
      </c>
      <c r="K5390" s="181" t="s">
        <v>225</v>
      </c>
      <c r="L5390" s="186" t="s">
        <v>225</v>
      </c>
      <c r="M5390" s="187" t="s">
        <v>225</v>
      </c>
      <c r="N5390" s="183" t="s">
        <v>36</v>
      </c>
      <c r="O5390" s="181" t="s">
        <v>8184</v>
      </c>
      <c r="P5390" s="184" t="s">
        <v>7092</v>
      </c>
      <c r="Q5390" s="185" t="s">
        <v>190</v>
      </c>
      <c r="R5390" s="181" t="s">
        <v>35</v>
      </c>
      <c r="S5390" s="181" t="s">
        <v>225</v>
      </c>
      <c r="T5390" s="186" t="s">
        <v>225</v>
      </c>
      <c r="U5390" s="187" t="s">
        <v>225</v>
      </c>
      <c r="V5390" s="188" t="str" cm="1">
        <f t="array" ref="V5390">IF(SUM(LEN(A5390:U5390))=0,"",IF(OR(OR(ISBLANK(E5390),SUM(LEN(B5390),LEN(C5390))=0),AND(NOT(D5390="Unknown"),ISBLANK(I5390)),AND(NOT(N5390="Unknown"),ISBLANK(Q5390))),"Missing Information", INDEX(Table15[Entire Service Line Classification], MATCH(SUMIFS(Table15[Unique ID],Table15[System-Owned Portion],D5390,Table15[If Material Anything Other than "Lead" in Column E,Was Material Ever Previously Lead?],F5390,Table15[Customer-Owned Portion],N5390),Table15[Unique ID],0),0)))</f>
        <v>Non-lead</v>
      </c>
      <c r="W5390" s="189"/>
    </row>
    <row r="5391" spans="1:23" s="190" customFormat="1" ht="56.25" x14ac:dyDescent="0.25">
      <c r="A5391" s="180" t="s">
        <v>225</v>
      </c>
      <c r="B5391" s="181" t="s">
        <v>9031</v>
      </c>
      <c r="C5391" s="182" t="s">
        <v>225</v>
      </c>
      <c r="D5391" s="183" t="s">
        <v>36</v>
      </c>
      <c r="E5391" s="181" t="s">
        <v>35</v>
      </c>
      <c r="F5391" s="183" t="s">
        <v>35</v>
      </c>
      <c r="G5391" s="181" t="s">
        <v>8184</v>
      </c>
      <c r="H5391" s="184" t="s">
        <v>7092</v>
      </c>
      <c r="I5391" s="185" t="s">
        <v>190</v>
      </c>
      <c r="J5391" s="181" t="s">
        <v>35</v>
      </c>
      <c r="K5391" s="181" t="s">
        <v>225</v>
      </c>
      <c r="L5391" s="186" t="s">
        <v>225</v>
      </c>
      <c r="M5391" s="187" t="s">
        <v>225</v>
      </c>
      <c r="N5391" s="183" t="s">
        <v>36</v>
      </c>
      <c r="O5391" s="181" t="s">
        <v>8184</v>
      </c>
      <c r="P5391" s="184" t="s">
        <v>7092</v>
      </c>
      <c r="Q5391" s="185" t="s">
        <v>190</v>
      </c>
      <c r="R5391" s="181" t="s">
        <v>35</v>
      </c>
      <c r="S5391" s="181" t="s">
        <v>225</v>
      </c>
      <c r="T5391" s="186" t="s">
        <v>225</v>
      </c>
      <c r="U5391" s="187" t="s">
        <v>225</v>
      </c>
      <c r="V5391" s="188" t="str" cm="1">
        <f t="array" ref="V5391">IF(SUM(LEN(A5391:U5391))=0,"",IF(OR(OR(ISBLANK(E5391),SUM(LEN(B5391),LEN(C5391))=0),AND(NOT(D5391="Unknown"),ISBLANK(I5391)),AND(NOT(N5391="Unknown"),ISBLANK(Q5391))),"Missing Information", INDEX(Table15[Entire Service Line Classification], MATCH(SUMIFS(Table15[Unique ID],Table15[System-Owned Portion],D5391,Table15[If Material Anything Other than "Lead" in Column E,Was Material Ever Previously Lead?],F5391,Table15[Customer-Owned Portion],N5391),Table15[Unique ID],0),0)))</f>
        <v>Non-lead</v>
      </c>
      <c r="W5391" s="189"/>
    </row>
    <row r="5392" spans="1:23" s="190" customFormat="1" ht="56.25" x14ac:dyDescent="0.25">
      <c r="A5392" s="180" t="s">
        <v>225</v>
      </c>
      <c r="B5392" s="181" t="s">
        <v>9032</v>
      </c>
      <c r="C5392" s="182" t="s">
        <v>225</v>
      </c>
      <c r="D5392" s="183" t="s">
        <v>36</v>
      </c>
      <c r="E5392" s="181" t="s">
        <v>35</v>
      </c>
      <c r="F5392" s="183" t="s">
        <v>35</v>
      </c>
      <c r="G5392" s="181" t="s">
        <v>8184</v>
      </c>
      <c r="H5392" s="184" t="s">
        <v>7092</v>
      </c>
      <c r="I5392" s="185" t="s">
        <v>190</v>
      </c>
      <c r="J5392" s="181" t="s">
        <v>35</v>
      </c>
      <c r="K5392" s="181" t="s">
        <v>225</v>
      </c>
      <c r="L5392" s="186" t="s">
        <v>225</v>
      </c>
      <c r="M5392" s="187" t="s">
        <v>225</v>
      </c>
      <c r="N5392" s="183" t="s">
        <v>36</v>
      </c>
      <c r="O5392" s="181" t="s">
        <v>8184</v>
      </c>
      <c r="P5392" s="184" t="s">
        <v>7092</v>
      </c>
      <c r="Q5392" s="185" t="s">
        <v>190</v>
      </c>
      <c r="R5392" s="181" t="s">
        <v>35</v>
      </c>
      <c r="S5392" s="181" t="s">
        <v>225</v>
      </c>
      <c r="T5392" s="186" t="s">
        <v>225</v>
      </c>
      <c r="U5392" s="187" t="s">
        <v>225</v>
      </c>
      <c r="V5392" s="188" t="str" cm="1">
        <f t="array" ref="V5392">IF(SUM(LEN(A5392:U5392))=0,"",IF(OR(OR(ISBLANK(E5392),SUM(LEN(B5392),LEN(C5392))=0),AND(NOT(D5392="Unknown"),ISBLANK(I5392)),AND(NOT(N5392="Unknown"),ISBLANK(Q5392))),"Missing Information", INDEX(Table15[Entire Service Line Classification], MATCH(SUMIFS(Table15[Unique ID],Table15[System-Owned Portion],D5392,Table15[If Material Anything Other than "Lead" in Column E,Was Material Ever Previously Lead?],F5392,Table15[Customer-Owned Portion],N5392),Table15[Unique ID],0),0)))</f>
        <v>Non-lead</v>
      </c>
      <c r="W5392" s="189"/>
    </row>
    <row r="5393" spans="1:23" s="190" customFormat="1" ht="56.25" x14ac:dyDescent="0.25">
      <c r="A5393" s="180" t="s">
        <v>225</v>
      </c>
      <c r="B5393" s="181" t="s">
        <v>9033</v>
      </c>
      <c r="C5393" s="182" t="s">
        <v>225</v>
      </c>
      <c r="D5393" s="183" t="s">
        <v>36</v>
      </c>
      <c r="E5393" s="181" t="s">
        <v>35</v>
      </c>
      <c r="F5393" s="183" t="s">
        <v>35</v>
      </c>
      <c r="G5393" s="181" t="s">
        <v>7407</v>
      </c>
      <c r="H5393" s="184" t="s">
        <v>7121</v>
      </c>
      <c r="I5393" s="185" t="s">
        <v>190</v>
      </c>
      <c r="J5393" s="181" t="s">
        <v>35</v>
      </c>
      <c r="K5393" s="181" t="s">
        <v>225</v>
      </c>
      <c r="L5393" s="186" t="s">
        <v>225</v>
      </c>
      <c r="M5393" s="187" t="s">
        <v>225</v>
      </c>
      <c r="N5393" s="183" t="s">
        <v>36</v>
      </c>
      <c r="O5393" s="181" t="s">
        <v>7407</v>
      </c>
      <c r="P5393" s="184" t="s">
        <v>7121</v>
      </c>
      <c r="Q5393" s="185" t="s">
        <v>190</v>
      </c>
      <c r="R5393" s="181" t="s">
        <v>35</v>
      </c>
      <c r="S5393" s="181" t="s">
        <v>225</v>
      </c>
      <c r="T5393" s="186" t="s">
        <v>225</v>
      </c>
      <c r="U5393" s="187" t="s">
        <v>225</v>
      </c>
      <c r="V5393" s="188" t="str" cm="1">
        <f t="array" ref="V5393">IF(SUM(LEN(A5393:U5393))=0,"",IF(OR(OR(ISBLANK(E5393),SUM(LEN(B5393),LEN(C5393))=0),AND(NOT(D5393="Unknown"),ISBLANK(I5393)),AND(NOT(N5393="Unknown"),ISBLANK(Q5393))),"Missing Information", INDEX(Table15[Entire Service Line Classification], MATCH(SUMIFS(Table15[Unique ID],Table15[System-Owned Portion],D5393,Table15[If Material Anything Other than "Lead" in Column E,Was Material Ever Previously Lead?],F5393,Table15[Customer-Owned Portion],N5393),Table15[Unique ID],0),0)))</f>
        <v>Non-lead</v>
      </c>
      <c r="W5393" s="189"/>
    </row>
    <row r="5394" spans="1:23" s="190" customFormat="1" ht="56.25" x14ac:dyDescent="0.25">
      <c r="A5394" s="180" t="s">
        <v>225</v>
      </c>
      <c r="B5394" s="181" t="s">
        <v>9034</v>
      </c>
      <c r="C5394" s="182" t="s">
        <v>225</v>
      </c>
      <c r="D5394" s="183" t="s">
        <v>36</v>
      </c>
      <c r="E5394" s="181" t="s">
        <v>35</v>
      </c>
      <c r="F5394" s="183" t="s">
        <v>35</v>
      </c>
      <c r="G5394" s="181" t="s">
        <v>8118</v>
      </c>
      <c r="H5394" s="184" t="s">
        <v>7090</v>
      </c>
      <c r="I5394" s="185" t="s">
        <v>190</v>
      </c>
      <c r="J5394" s="181" t="s">
        <v>35</v>
      </c>
      <c r="K5394" s="181" t="s">
        <v>225</v>
      </c>
      <c r="L5394" s="186" t="s">
        <v>225</v>
      </c>
      <c r="M5394" s="187" t="s">
        <v>225</v>
      </c>
      <c r="N5394" s="183" t="s">
        <v>36</v>
      </c>
      <c r="O5394" s="181" t="s">
        <v>8118</v>
      </c>
      <c r="P5394" s="184" t="s">
        <v>7090</v>
      </c>
      <c r="Q5394" s="185" t="s">
        <v>190</v>
      </c>
      <c r="R5394" s="181" t="s">
        <v>35</v>
      </c>
      <c r="S5394" s="181" t="s">
        <v>225</v>
      </c>
      <c r="T5394" s="186" t="s">
        <v>225</v>
      </c>
      <c r="U5394" s="187" t="s">
        <v>225</v>
      </c>
      <c r="V5394" s="188" t="str" cm="1">
        <f t="array" ref="V5394">IF(SUM(LEN(A5394:U5394))=0,"",IF(OR(OR(ISBLANK(E5394),SUM(LEN(B5394),LEN(C5394))=0),AND(NOT(D5394="Unknown"),ISBLANK(I5394)),AND(NOT(N5394="Unknown"),ISBLANK(Q5394))),"Missing Information", INDEX(Table15[Entire Service Line Classification], MATCH(SUMIFS(Table15[Unique ID],Table15[System-Owned Portion],D5394,Table15[If Material Anything Other than "Lead" in Column E,Was Material Ever Previously Lead?],F5394,Table15[Customer-Owned Portion],N5394),Table15[Unique ID],0),0)))</f>
        <v>Non-lead</v>
      </c>
      <c r="W5394" s="189"/>
    </row>
    <row r="5395" spans="1:23" s="190" customFormat="1" ht="56.25" x14ac:dyDescent="0.25">
      <c r="A5395" s="180" t="s">
        <v>225</v>
      </c>
      <c r="B5395" s="181" t="s">
        <v>9035</v>
      </c>
      <c r="C5395" s="182" t="s">
        <v>225</v>
      </c>
      <c r="D5395" s="183" t="s">
        <v>36</v>
      </c>
      <c r="E5395" s="181" t="s">
        <v>35</v>
      </c>
      <c r="F5395" s="183" t="s">
        <v>35</v>
      </c>
      <c r="G5395" s="181" t="s">
        <v>8118</v>
      </c>
      <c r="H5395" s="184" t="s">
        <v>7090</v>
      </c>
      <c r="I5395" s="185" t="s">
        <v>190</v>
      </c>
      <c r="J5395" s="181" t="s">
        <v>35</v>
      </c>
      <c r="K5395" s="181" t="s">
        <v>225</v>
      </c>
      <c r="L5395" s="186" t="s">
        <v>225</v>
      </c>
      <c r="M5395" s="187" t="s">
        <v>225</v>
      </c>
      <c r="N5395" s="183" t="s">
        <v>36</v>
      </c>
      <c r="O5395" s="181" t="s">
        <v>8118</v>
      </c>
      <c r="P5395" s="184" t="s">
        <v>7090</v>
      </c>
      <c r="Q5395" s="185" t="s">
        <v>190</v>
      </c>
      <c r="R5395" s="181" t="s">
        <v>35</v>
      </c>
      <c r="S5395" s="181" t="s">
        <v>225</v>
      </c>
      <c r="T5395" s="186" t="s">
        <v>225</v>
      </c>
      <c r="U5395" s="187" t="s">
        <v>225</v>
      </c>
      <c r="V5395" s="188" t="str" cm="1">
        <f t="array" ref="V5395">IF(SUM(LEN(A5395:U5395))=0,"",IF(OR(OR(ISBLANK(E5395),SUM(LEN(B5395),LEN(C5395))=0),AND(NOT(D5395="Unknown"),ISBLANK(I5395)),AND(NOT(N5395="Unknown"),ISBLANK(Q5395))),"Missing Information", INDEX(Table15[Entire Service Line Classification], MATCH(SUMIFS(Table15[Unique ID],Table15[System-Owned Portion],D5395,Table15[If Material Anything Other than "Lead" in Column E,Was Material Ever Previously Lead?],F5395,Table15[Customer-Owned Portion],N5395),Table15[Unique ID],0),0)))</f>
        <v>Non-lead</v>
      </c>
      <c r="W5395" s="189"/>
    </row>
    <row r="5396" spans="1:23" s="190" customFormat="1" ht="56.25" x14ac:dyDescent="0.25">
      <c r="A5396" s="180" t="s">
        <v>225</v>
      </c>
      <c r="B5396" s="181" t="s">
        <v>9036</v>
      </c>
      <c r="C5396" s="182" t="s">
        <v>225</v>
      </c>
      <c r="D5396" s="183" t="s">
        <v>36</v>
      </c>
      <c r="E5396" s="181" t="s">
        <v>35</v>
      </c>
      <c r="F5396" s="183" t="s">
        <v>35</v>
      </c>
      <c r="G5396" s="181" t="s">
        <v>8184</v>
      </c>
      <c r="H5396" s="184" t="s">
        <v>7090</v>
      </c>
      <c r="I5396" s="185" t="s">
        <v>190</v>
      </c>
      <c r="J5396" s="181" t="s">
        <v>35</v>
      </c>
      <c r="K5396" s="181" t="s">
        <v>225</v>
      </c>
      <c r="L5396" s="186" t="s">
        <v>225</v>
      </c>
      <c r="M5396" s="187" t="s">
        <v>225</v>
      </c>
      <c r="N5396" s="183" t="s">
        <v>36</v>
      </c>
      <c r="O5396" s="181" t="s">
        <v>8184</v>
      </c>
      <c r="P5396" s="184" t="s">
        <v>7090</v>
      </c>
      <c r="Q5396" s="185" t="s">
        <v>190</v>
      </c>
      <c r="R5396" s="181" t="s">
        <v>35</v>
      </c>
      <c r="S5396" s="181" t="s">
        <v>225</v>
      </c>
      <c r="T5396" s="186" t="s">
        <v>225</v>
      </c>
      <c r="U5396" s="187" t="s">
        <v>225</v>
      </c>
      <c r="V5396" s="188" t="str" cm="1">
        <f t="array" ref="V5396">IF(SUM(LEN(A5396:U5396))=0,"",IF(OR(OR(ISBLANK(E5396),SUM(LEN(B5396),LEN(C5396))=0),AND(NOT(D5396="Unknown"),ISBLANK(I5396)),AND(NOT(N5396="Unknown"),ISBLANK(Q5396))),"Missing Information", INDEX(Table15[Entire Service Line Classification], MATCH(SUMIFS(Table15[Unique ID],Table15[System-Owned Portion],D5396,Table15[If Material Anything Other than "Lead" in Column E,Was Material Ever Previously Lead?],F5396,Table15[Customer-Owned Portion],N5396),Table15[Unique ID],0),0)))</f>
        <v>Non-lead</v>
      </c>
      <c r="W5396" s="189"/>
    </row>
    <row r="5397" spans="1:23" s="190" customFormat="1" ht="56.25" x14ac:dyDescent="0.25">
      <c r="A5397" s="180" t="s">
        <v>225</v>
      </c>
      <c r="B5397" s="181" t="s">
        <v>9037</v>
      </c>
      <c r="C5397" s="182" t="s">
        <v>225</v>
      </c>
      <c r="D5397" s="183" t="s">
        <v>36</v>
      </c>
      <c r="E5397" s="181" t="s">
        <v>35</v>
      </c>
      <c r="F5397" s="183" t="s">
        <v>35</v>
      </c>
      <c r="G5397" s="181" t="s">
        <v>8118</v>
      </c>
      <c r="H5397" s="184" t="s">
        <v>7090</v>
      </c>
      <c r="I5397" s="185" t="s">
        <v>190</v>
      </c>
      <c r="J5397" s="181" t="s">
        <v>35</v>
      </c>
      <c r="K5397" s="181" t="s">
        <v>225</v>
      </c>
      <c r="L5397" s="186" t="s">
        <v>225</v>
      </c>
      <c r="M5397" s="187" t="s">
        <v>225</v>
      </c>
      <c r="N5397" s="183" t="s">
        <v>36</v>
      </c>
      <c r="O5397" s="181" t="s">
        <v>8118</v>
      </c>
      <c r="P5397" s="184" t="s">
        <v>7090</v>
      </c>
      <c r="Q5397" s="185" t="s">
        <v>190</v>
      </c>
      <c r="R5397" s="181" t="s">
        <v>35</v>
      </c>
      <c r="S5397" s="181" t="s">
        <v>225</v>
      </c>
      <c r="T5397" s="186" t="s">
        <v>225</v>
      </c>
      <c r="U5397" s="187" t="s">
        <v>225</v>
      </c>
      <c r="V5397" s="188" t="str" cm="1">
        <f t="array" ref="V5397">IF(SUM(LEN(A5397:U5397))=0,"",IF(OR(OR(ISBLANK(E5397),SUM(LEN(B5397),LEN(C5397))=0),AND(NOT(D5397="Unknown"),ISBLANK(I5397)),AND(NOT(N5397="Unknown"),ISBLANK(Q5397))),"Missing Information", INDEX(Table15[Entire Service Line Classification], MATCH(SUMIFS(Table15[Unique ID],Table15[System-Owned Portion],D5397,Table15[If Material Anything Other than "Lead" in Column E,Was Material Ever Previously Lead?],F5397,Table15[Customer-Owned Portion],N5397),Table15[Unique ID],0),0)))</f>
        <v>Non-lead</v>
      </c>
      <c r="W5397" s="189"/>
    </row>
    <row r="5398" spans="1:23" s="190" customFormat="1" ht="56.25" x14ac:dyDescent="0.25">
      <c r="A5398" s="180" t="s">
        <v>225</v>
      </c>
      <c r="B5398" s="181" t="s">
        <v>9038</v>
      </c>
      <c r="C5398" s="182" t="s">
        <v>225</v>
      </c>
      <c r="D5398" s="183" t="s">
        <v>36</v>
      </c>
      <c r="E5398" s="181" t="s">
        <v>35</v>
      </c>
      <c r="F5398" s="183" t="s">
        <v>35</v>
      </c>
      <c r="G5398" s="181" t="s">
        <v>8184</v>
      </c>
      <c r="H5398" s="184" t="s">
        <v>7090</v>
      </c>
      <c r="I5398" s="185" t="s">
        <v>190</v>
      </c>
      <c r="J5398" s="181" t="s">
        <v>35</v>
      </c>
      <c r="K5398" s="181" t="s">
        <v>225</v>
      </c>
      <c r="L5398" s="186" t="s">
        <v>225</v>
      </c>
      <c r="M5398" s="187" t="s">
        <v>225</v>
      </c>
      <c r="N5398" s="183" t="s">
        <v>36</v>
      </c>
      <c r="O5398" s="181" t="s">
        <v>8184</v>
      </c>
      <c r="P5398" s="184" t="s">
        <v>7090</v>
      </c>
      <c r="Q5398" s="185" t="s">
        <v>190</v>
      </c>
      <c r="R5398" s="181" t="s">
        <v>35</v>
      </c>
      <c r="S5398" s="181" t="s">
        <v>225</v>
      </c>
      <c r="T5398" s="186" t="s">
        <v>225</v>
      </c>
      <c r="U5398" s="187" t="s">
        <v>225</v>
      </c>
      <c r="V5398" s="188" t="str" cm="1">
        <f t="array" ref="V5398">IF(SUM(LEN(A5398:U5398))=0,"",IF(OR(OR(ISBLANK(E5398),SUM(LEN(B5398),LEN(C5398))=0),AND(NOT(D5398="Unknown"),ISBLANK(I5398)),AND(NOT(N5398="Unknown"),ISBLANK(Q5398))),"Missing Information", INDEX(Table15[Entire Service Line Classification], MATCH(SUMIFS(Table15[Unique ID],Table15[System-Owned Portion],D5398,Table15[If Material Anything Other than "Lead" in Column E,Was Material Ever Previously Lead?],F5398,Table15[Customer-Owned Portion],N5398),Table15[Unique ID],0),0)))</f>
        <v>Non-lead</v>
      </c>
      <c r="W5398" s="189"/>
    </row>
    <row r="5399" spans="1:23" s="190" customFormat="1" ht="56.25" x14ac:dyDescent="0.25">
      <c r="A5399" s="180" t="s">
        <v>225</v>
      </c>
      <c r="B5399" s="181" t="s">
        <v>9039</v>
      </c>
      <c r="C5399" s="182" t="s">
        <v>225</v>
      </c>
      <c r="D5399" s="183" t="s">
        <v>36</v>
      </c>
      <c r="E5399" s="181" t="s">
        <v>35</v>
      </c>
      <c r="F5399" s="183" t="s">
        <v>35</v>
      </c>
      <c r="G5399" s="181" t="s">
        <v>8184</v>
      </c>
      <c r="H5399" s="184" t="s">
        <v>7090</v>
      </c>
      <c r="I5399" s="185" t="s">
        <v>190</v>
      </c>
      <c r="J5399" s="181" t="s">
        <v>35</v>
      </c>
      <c r="K5399" s="181" t="s">
        <v>225</v>
      </c>
      <c r="L5399" s="186" t="s">
        <v>225</v>
      </c>
      <c r="M5399" s="187" t="s">
        <v>225</v>
      </c>
      <c r="N5399" s="183" t="s">
        <v>36</v>
      </c>
      <c r="O5399" s="181" t="s">
        <v>8184</v>
      </c>
      <c r="P5399" s="184" t="s">
        <v>7090</v>
      </c>
      <c r="Q5399" s="185" t="s">
        <v>190</v>
      </c>
      <c r="R5399" s="181" t="s">
        <v>35</v>
      </c>
      <c r="S5399" s="181" t="s">
        <v>225</v>
      </c>
      <c r="T5399" s="186" t="s">
        <v>225</v>
      </c>
      <c r="U5399" s="187" t="s">
        <v>225</v>
      </c>
      <c r="V5399" s="188" t="str" cm="1">
        <f t="array" ref="V5399">IF(SUM(LEN(A5399:U5399))=0,"",IF(OR(OR(ISBLANK(E5399),SUM(LEN(B5399),LEN(C5399))=0),AND(NOT(D5399="Unknown"),ISBLANK(I5399)),AND(NOT(N5399="Unknown"),ISBLANK(Q5399))),"Missing Information", INDEX(Table15[Entire Service Line Classification], MATCH(SUMIFS(Table15[Unique ID],Table15[System-Owned Portion],D5399,Table15[If Material Anything Other than "Lead" in Column E,Was Material Ever Previously Lead?],F5399,Table15[Customer-Owned Portion],N5399),Table15[Unique ID],0),0)))</f>
        <v>Non-lead</v>
      </c>
      <c r="W5399" s="189"/>
    </row>
    <row r="5400" spans="1:23" s="190" customFormat="1" ht="56.25" x14ac:dyDescent="0.25">
      <c r="A5400" s="180" t="s">
        <v>225</v>
      </c>
      <c r="B5400" s="181" t="s">
        <v>9040</v>
      </c>
      <c r="C5400" s="182" t="s">
        <v>225</v>
      </c>
      <c r="D5400" s="183" t="s">
        <v>36</v>
      </c>
      <c r="E5400" s="181" t="s">
        <v>35</v>
      </c>
      <c r="F5400" s="183" t="s">
        <v>35</v>
      </c>
      <c r="G5400" s="181" t="s">
        <v>8184</v>
      </c>
      <c r="H5400" s="184" t="s">
        <v>7090</v>
      </c>
      <c r="I5400" s="185" t="s">
        <v>190</v>
      </c>
      <c r="J5400" s="181" t="s">
        <v>35</v>
      </c>
      <c r="K5400" s="181" t="s">
        <v>225</v>
      </c>
      <c r="L5400" s="186" t="s">
        <v>225</v>
      </c>
      <c r="M5400" s="187" t="s">
        <v>225</v>
      </c>
      <c r="N5400" s="183" t="s">
        <v>36</v>
      </c>
      <c r="O5400" s="181" t="s">
        <v>8184</v>
      </c>
      <c r="P5400" s="184" t="s">
        <v>7090</v>
      </c>
      <c r="Q5400" s="185" t="s">
        <v>190</v>
      </c>
      <c r="R5400" s="181" t="s">
        <v>35</v>
      </c>
      <c r="S5400" s="181" t="s">
        <v>225</v>
      </c>
      <c r="T5400" s="186" t="s">
        <v>225</v>
      </c>
      <c r="U5400" s="187" t="s">
        <v>225</v>
      </c>
      <c r="V5400" s="188" t="str" cm="1">
        <f t="array" ref="V5400">IF(SUM(LEN(A5400:U5400))=0,"",IF(OR(OR(ISBLANK(E5400),SUM(LEN(B5400),LEN(C5400))=0),AND(NOT(D5400="Unknown"),ISBLANK(I5400)),AND(NOT(N5400="Unknown"),ISBLANK(Q5400))),"Missing Information", INDEX(Table15[Entire Service Line Classification], MATCH(SUMIFS(Table15[Unique ID],Table15[System-Owned Portion],D5400,Table15[If Material Anything Other than "Lead" in Column E,Was Material Ever Previously Lead?],F5400,Table15[Customer-Owned Portion],N5400),Table15[Unique ID],0),0)))</f>
        <v>Non-lead</v>
      </c>
      <c r="W5400" s="189"/>
    </row>
    <row r="5401" spans="1:23" s="190" customFormat="1" ht="56.25" x14ac:dyDescent="0.25">
      <c r="A5401" s="180" t="s">
        <v>225</v>
      </c>
      <c r="B5401" s="181" t="s">
        <v>9041</v>
      </c>
      <c r="C5401" s="182" t="s">
        <v>225</v>
      </c>
      <c r="D5401" s="183" t="s">
        <v>36</v>
      </c>
      <c r="E5401" s="181" t="s">
        <v>35</v>
      </c>
      <c r="F5401" s="183" t="s">
        <v>35</v>
      </c>
      <c r="G5401" s="181" t="s">
        <v>8184</v>
      </c>
      <c r="H5401" s="184" t="s">
        <v>7092</v>
      </c>
      <c r="I5401" s="185" t="s">
        <v>190</v>
      </c>
      <c r="J5401" s="181" t="s">
        <v>35</v>
      </c>
      <c r="K5401" s="181" t="s">
        <v>225</v>
      </c>
      <c r="L5401" s="186" t="s">
        <v>225</v>
      </c>
      <c r="M5401" s="187" t="s">
        <v>225</v>
      </c>
      <c r="N5401" s="183" t="s">
        <v>36</v>
      </c>
      <c r="O5401" s="181" t="s">
        <v>8184</v>
      </c>
      <c r="P5401" s="184" t="s">
        <v>7092</v>
      </c>
      <c r="Q5401" s="185" t="s">
        <v>190</v>
      </c>
      <c r="R5401" s="181" t="s">
        <v>35</v>
      </c>
      <c r="S5401" s="181" t="s">
        <v>225</v>
      </c>
      <c r="T5401" s="186" t="s">
        <v>225</v>
      </c>
      <c r="U5401" s="187" t="s">
        <v>225</v>
      </c>
      <c r="V5401" s="188" t="str" cm="1">
        <f t="array" ref="V5401">IF(SUM(LEN(A5401:U5401))=0,"",IF(OR(OR(ISBLANK(E5401),SUM(LEN(B5401),LEN(C5401))=0),AND(NOT(D5401="Unknown"),ISBLANK(I5401)),AND(NOT(N5401="Unknown"),ISBLANK(Q5401))),"Missing Information", INDEX(Table15[Entire Service Line Classification], MATCH(SUMIFS(Table15[Unique ID],Table15[System-Owned Portion],D5401,Table15[If Material Anything Other than "Lead" in Column E,Was Material Ever Previously Lead?],F5401,Table15[Customer-Owned Portion],N5401),Table15[Unique ID],0),0)))</f>
        <v>Non-lead</v>
      </c>
      <c r="W5401" s="189"/>
    </row>
    <row r="5402" spans="1:23" s="190" customFormat="1" ht="56.25" x14ac:dyDescent="0.25">
      <c r="A5402" s="180" t="s">
        <v>225</v>
      </c>
      <c r="B5402" s="181" t="s">
        <v>9042</v>
      </c>
      <c r="C5402" s="182" t="s">
        <v>225</v>
      </c>
      <c r="D5402" s="183" t="s">
        <v>36</v>
      </c>
      <c r="E5402" s="181" t="s">
        <v>35</v>
      </c>
      <c r="F5402" s="183" t="s">
        <v>35</v>
      </c>
      <c r="G5402" s="181" t="s">
        <v>8184</v>
      </c>
      <c r="H5402" s="184" t="s">
        <v>7090</v>
      </c>
      <c r="I5402" s="185" t="s">
        <v>190</v>
      </c>
      <c r="J5402" s="181" t="s">
        <v>35</v>
      </c>
      <c r="K5402" s="181" t="s">
        <v>225</v>
      </c>
      <c r="L5402" s="186" t="s">
        <v>225</v>
      </c>
      <c r="M5402" s="187" t="s">
        <v>225</v>
      </c>
      <c r="N5402" s="183" t="s">
        <v>36</v>
      </c>
      <c r="O5402" s="181" t="s">
        <v>8184</v>
      </c>
      <c r="P5402" s="184" t="s">
        <v>7090</v>
      </c>
      <c r="Q5402" s="185" t="s">
        <v>190</v>
      </c>
      <c r="R5402" s="181" t="s">
        <v>35</v>
      </c>
      <c r="S5402" s="181" t="s">
        <v>225</v>
      </c>
      <c r="T5402" s="186" t="s">
        <v>225</v>
      </c>
      <c r="U5402" s="187" t="s">
        <v>225</v>
      </c>
      <c r="V5402" s="188" t="str" cm="1">
        <f t="array" ref="V5402">IF(SUM(LEN(A5402:U5402))=0,"",IF(OR(OR(ISBLANK(E5402),SUM(LEN(B5402),LEN(C5402))=0),AND(NOT(D5402="Unknown"),ISBLANK(I5402)),AND(NOT(N5402="Unknown"),ISBLANK(Q5402))),"Missing Information", INDEX(Table15[Entire Service Line Classification], MATCH(SUMIFS(Table15[Unique ID],Table15[System-Owned Portion],D5402,Table15[If Material Anything Other than "Lead" in Column E,Was Material Ever Previously Lead?],F5402,Table15[Customer-Owned Portion],N5402),Table15[Unique ID],0),0)))</f>
        <v>Non-lead</v>
      </c>
      <c r="W5402" s="189"/>
    </row>
    <row r="5403" spans="1:23" s="190" customFormat="1" ht="56.25" x14ac:dyDescent="0.25">
      <c r="A5403" s="180" t="s">
        <v>225</v>
      </c>
      <c r="B5403" s="181" t="s">
        <v>9043</v>
      </c>
      <c r="C5403" s="182" t="s">
        <v>225</v>
      </c>
      <c r="D5403" s="183" t="s">
        <v>36</v>
      </c>
      <c r="E5403" s="181" t="s">
        <v>35</v>
      </c>
      <c r="F5403" s="183" t="s">
        <v>35</v>
      </c>
      <c r="G5403" s="181" t="s">
        <v>8184</v>
      </c>
      <c r="H5403" s="184" t="s">
        <v>7090</v>
      </c>
      <c r="I5403" s="185" t="s">
        <v>190</v>
      </c>
      <c r="J5403" s="181" t="s">
        <v>35</v>
      </c>
      <c r="K5403" s="181" t="s">
        <v>225</v>
      </c>
      <c r="L5403" s="186" t="s">
        <v>225</v>
      </c>
      <c r="M5403" s="187" t="s">
        <v>225</v>
      </c>
      <c r="N5403" s="183" t="s">
        <v>36</v>
      </c>
      <c r="O5403" s="181" t="s">
        <v>8184</v>
      </c>
      <c r="P5403" s="184" t="s">
        <v>7090</v>
      </c>
      <c r="Q5403" s="185" t="s">
        <v>190</v>
      </c>
      <c r="R5403" s="181" t="s">
        <v>35</v>
      </c>
      <c r="S5403" s="181" t="s">
        <v>225</v>
      </c>
      <c r="T5403" s="186" t="s">
        <v>225</v>
      </c>
      <c r="U5403" s="187" t="s">
        <v>225</v>
      </c>
      <c r="V5403" s="188" t="str" cm="1">
        <f t="array" ref="V5403">IF(SUM(LEN(A5403:U5403))=0,"",IF(OR(OR(ISBLANK(E5403),SUM(LEN(B5403),LEN(C5403))=0),AND(NOT(D5403="Unknown"),ISBLANK(I5403)),AND(NOT(N5403="Unknown"),ISBLANK(Q5403))),"Missing Information", INDEX(Table15[Entire Service Line Classification], MATCH(SUMIFS(Table15[Unique ID],Table15[System-Owned Portion],D5403,Table15[If Material Anything Other than "Lead" in Column E,Was Material Ever Previously Lead?],F5403,Table15[Customer-Owned Portion],N5403),Table15[Unique ID],0),0)))</f>
        <v>Non-lead</v>
      </c>
      <c r="W5403" s="189"/>
    </row>
    <row r="5404" spans="1:23" s="190" customFormat="1" ht="56.25" x14ac:dyDescent="0.25">
      <c r="A5404" s="180" t="s">
        <v>225</v>
      </c>
      <c r="B5404" s="181" t="s">
        <v>9044</v>
      </c>
      <c r="C5404" s="182" t="s">
        <v>225</v>
      </c>
      <c r="D5404" s="183" t="s">
        <v>36</v>
      </c>
      <c r="E5404" s="181" t="s">
        <v>35</v>
      </c>
      <c r="F5404" s="183" t="s">
        <v>35</v>
      </c>
      <c r="G5404" s="181" t="s">
        <v>8118</v>
      </c>
      <c r="H5404" s="184" t="s">
        <v>7090</v>
      </c>
      <c r="I5404" s="185" t="s">
        <v>190</v>
      </c>
      <c r="J5404" s="181" t="s">
        <v>35</v>
      </c>
      <c r="K5404" s="181" t="s">
        <v>225</v>
      </c>
      <c r="L5404" s="186" t="s">
        <v>225</v>
      </c>
      <c r="M5404" s="187" t="s">
        <v>225</v>
      </c>
      <c r="N5404" s="183" t="s">
        <v>36</v>
      </c>
      <c r="O5404" s="181" t="s">
        <v>8118</v>
      </c>
      <c r="P5404" s="184" t="s">
        <v>7090</v>
      </c>
      <c r="Q5404" s="185" t="s">
        <v>190</v>
      </c>
      <c r="R5404" s="181" t="s">
        <v>35</v>
      </c>
      <c r="S5404" s="181" t="s">
        <v>225</v>
      </c>
      <c r="T5404" s="186" t="s">
        <v>225</v>
      </c>
      <c r="U5404" s="187" t="s">
        <v>225</v>
      </c>
      <c r="V5404" s="188" t="str" cm="1">
        <f t="array" ref="V5404">IF(SUM(LEN(A5404:U5404))=0,"",IF(OR(OR(ISBLANK(E5404),SUM(LEN(B5404),LEN(C5404))=0),AND(NOT(D5404="Unknown"),ISBLANK(I5404)),AND(NOT(N5404="Unknown"),ISBLANK(Q5404))),"Missing Information", INDEX(Table15[Entire Service Line Classification], MATCH(SUMIFS(Table15[Unique ID],Table15[System-Owned Portion],D5404,Table15[If Material Anything Other than "Lead" in Column E,Was Material Ever Previously Lead?],F5404,Table15[Customer-Owned Portion],N5404),Table15[Unique ID],0),0)))</f>
        <v>Non-lead</v>
      </c>
      <c r="W5404" s="189"/>
    </row>
    <row r="5405" spans="1:23" s="190" customFormat="1" ht="56.25" x14ac:dyDescent="0.25">
      <c r="A5405" s="180" t="s">
        <v>225</v>
      </c>
      <c r="B5405" s="181" t="s">
        <v>9045</v>
      </c>
      <c r="C5405" s="182" t="s">
        <v>225</v>
      </c>
      <c r="D5405" s="183" t="s">
        <v>36</v>
      </c>
      <c r="E5405" s="181" t="s">
        <v>35</v>
      </c>
      <c r="F5405" s="183" t="s">
        <v>35</v>
      </c>
      <c r="G5405" s="181" t="s">
        <v>8118</v>
      </c>
      <c r="H5405" s="184" t="s">
        <v>7090</v>
      </c>
      <c r="I5405" s="185" t="s">
        <v>190</v>
      </c>
      <c r="J5405" s="181" t="s">
        <v>35</v>
      </c>
      <c r="K5405" s="181" t="s">
        <v>225</v>
      </c>
      <c r="L5405" s="186" t="s">
        <v>225</v>
      </c>
      <c r="M5405" s="187" t="s">
        <v>225</v>
      </c>
      <c r="N5405" s="183" t="s">
        <v>36</v>
      </c>
      <c r="O5405" s="181" t="s">
        <v>8118</v>
      </c>
      <c r="P5405" s="184" t="s">
        <v>7090</v>
      </c>
      <c r="Q5405" s="185" t="s">
        <v>190</v>
      </c>
      <c r="R5405" s="181" t="s">
        <v>35</v>
      </c>
      <c r="S5405" s="181" t="s">
        <v>225</v>
      </c>
      <c r="T5405" s="186" t="s">
        <v>225</v>
      </c>
      <c r="U5405" s="187" t="s">
        <v>225</v>
      </c>
      <c r="V5405" s="188" t="str" cm="1">
        <f t="array" ref="V5405">IF(SUM(LEN(A5405:U5405))=0,"",IF(OR(OR(ISBLANK(E5405),SUM(LEN(B5405),LEN(C5405))=0),AND(NOT(D5405="Unknown"),ISBLANK(I5405)),AND(NOT(N5405="Unknown"),ISBLANK(Q5405))),"Missing Information", INDEX(Table15[Entire Service Line Classification], MATCH(SUMIFS(Table15[Unique ID],Table15[System-Owned Portion],D5405,Table15[If Material Anything Other than "Lead" in Column E,Was Material Ever Previously Lead?],F5405,Table15[Customer-Owned Portion],N5405),Table15[Unique ID],0),0)))</f>
        <v>Non-lead</v>
      </c>
      <c r="W5405" s="189"/>
    </row>
    <row r="5406" spans="1:23" s="190" customFormat="1" ht="56.25" x14ac:dyDescent="0.25">
      <c r="A5406" s="180" t="s">
        <v>225</v>
      </c>
      <c r="B5406" s="181" t="s">
        <v>9046</v>
      </c>
      <c r="C5406" s="182" t="s">
        <v>225</v>
      </c>
      <c r="D5406" s="183" t="s">
        <v>36</v>
      </c>
      <c r="E5406" s="181" t="s">
        <v>35</v>
      </c>
      <c r="F5406" s="183" t="s">
        <v>35</v>
      </c>
      <c r="G5406" s="181" t="s">
        <v>7407</v>
      </c>
      <c r="H5406" s="184" t="s">
        <v>7090</v>
      </c>
      <c r="I5406" s="185" t="s">
        <v>190</v>
      </c>
      <c r="J5406" s="181" t="s">
        <v>35</v>
      </c>
      <c r="K5406" s="181" t="s">
        <v>225</v>
      </c>
      <c r="L5406" s="186" t="s">
        <v>225</v>
      </c>
      <c r="M5406" s="187" t="s">
        <v>225</v>
      </c>
      <c r="N5406" s="183" t="s">
        <v>36</v>
      </c>
      <c r="O5406" s="181" t="s">
        <v>7407</v>
      </c>
      <c r="P5406" s="184" t="s">
        <v>7090</v>
      </c>
      <c r="Q5406" s="185" t="s">
        <v>190</v>
      </c>
      <c r="R5406" s="181" t="s">
        <v>35</v>
      </c>
      <c r="S5406" s="181" t="s">
        <v>225</v>
      </c>
      <c r="T5406" s="186" t="s">
        <v>225</v>
      </c>
      <c r="U5406" s="187" t="s">
        <v>225</v>
      </c>
      <c r="V5406" s="188" t="str" cm="1">
        <f t="array" ref="V5406">IF(SUM(LEN(A5406:U5406))=0,"",IF(OR(OR(ISBLANK(E5406),SUM(LEN(B5406),LEN(C5406))=0),AND(NOT(D5406="Unknown"),ISBLANK(I5406)),AND(NOT(N5406="Unknown"),ISBLANK(Q5406))),"Missing Information", INDEX(Table15[Entire Service Line Classification], MATCH(SUMIFS(Table15[Unique ID],Table15[System-Owned Portion],D5406,Table15[If Material Anything Other than "Lead" in Column E,Was Material Ever Previously Lead?],F5406,Table15[Customer-Owned Portion],N5406),Table15[Unique ID],0),0)))</f>
        <v>Non-lead</v>
      </c>
      <c r="W5406" s="189"/>
    </row>
    <row r="5407" spans="1:23" s="190" customFormat="1" ht="56.25" x14ac:dyDescent="0.25">
      <c r="A5407" s="180" t="s">
        <v>225</v>
      </c>
      <c r="B5407" s="181" t="s">
        <v>9047</v>
      </c>
      <c r="C5407" s="182" t="s">
        <v>225</v>
      </c>
      <c r="D5407" s="183" t="s">
        <v>36</v>
      </c>
      <c r="E5407" s="181" t="s">
        <v>35</v>
      </c>
      <c r="F5407" s="183" t="s">
        <v>35</v>
      </c>
      <c r="G5407" s="181" t="s">
        <v>8184</v>
      </c>
      <c r="H5407" s="184" t="s">
        <v>7090</v>
      </c>
      <c r="I5407" s="185" t="s">
        <v>190</v>
      </c>
      <c r="J5407" s="181" t="s">
        <v>35</v>
      </c>
      <c r="K5407" s="181" t="s">
        <v>225</v>
      </c>
      <c r="L5407" s="186" t="s">
        <v>225</v>
      </c>
      <c r="M5407" s="187" t="s">
        <v>225</v>
      </c>
      <c r="N5407" s="183" t="s">
        <v>36</v>
      </c>
      <c r="O5407" s="181" t="s">
        <v>8184</v>
      </c>
      <c r="P5407" s="184" t="s">
        <v>7090</v>
      </c>
      <c r="Q5407" s="185" t="s">
        <v>190</v>
      </c>
      <c r="R5407" s="181" t="s">
        <v>35</v>
      </c>
      <c r="S5407" s="181" t="s">
        <v>225</v>
      </c>
      <c r="T5407" s="186" t="s">
        <v>225</v>
      </c>
      <c r="U5407" s="187" t="s">
        <v>225</v>
      </c>
      <c r="V5407" s="188" t="str" cm="1">
        <f t="array" ref="V5407">IF(SUM(LEN(A5407:U5407))=0,"",IF(OR(OR(ISBLANK(E5407),SUM(LEN(B5407),LEN(C5407))=0),AND(NOT(D5407="Unknown"),ISBLANK(I5407)),AND(NOT(N5407="Unknown"),ISBLANK(Q5407))),"Missing Information", INDEX(Table15[Entire Service Line Classification], MATCH(SUMIFS(Table15[Unique ID],Table15[System-Owned Portion],D5407,Table15[If Material Anything Other than "Lead" in Column E,Was Material Ever Previously Lead?],F5407,Table15[Customer-Owned Portion],N5407),Table15[Unique ID],0),0)))</f>
        <v>Non-lead</v>
      </c>
      <c r="W5407" s="189"/>
    </row>
    <row r="5408" spans="1:23" s="190" customFormat="1" ht="56.25" x14ac:dyDescent="0.25">
      <c r="A5408" s="180" t="s">
        <v>225</v>
      </c>
      <c r="B5408" s="181" t="s">
        <v>9048</v>
      </c>
      <c r="C5408" s="182" t="s">
        <v>225</v>
      </c>
      <c r="D5408" s="183" t="s">
        <v>36</v>
      </c>
      <c r="E5408" s="181" t="s">
        <v>35</v>
      </c>
      <c r="F5408" s="183" t="s">
        <v>35</v>
      </c>
      <c r="G5408" s="181" t="s">
        <v>8184</v>
      </c>
      <c r="H5408" s="184" t="s">
        <v>7090</v>
      </c>
      <c r="I5408" s="185" t="s">
        <v>190</v>
      </c>
      <c r="J5408" s="181" t="s">
        <v>35</v>
      </c>
      <c r="K5408" s="181" t="s">
        <v>225</v>
      </c>
      <c r="L5408" s="186" t="s">
        <v>225</v>
      </c>
      <c r="M5408" s="187" t="s">
        <v>225</v>
      </c>
      <c r="N5408" s="183" t="s">
        <v>36</v>
      </c>
      <c r="O5408" s="181" t="s">
        <v>8184</v>
      </c>
      <c r="P5408" s="184" t="s">
        <v>7090</v>
      </c>
      <c r="Q5408" s="185" t="s">
        <v>190</v>
      </c>
      <c r="R5408" s="181" t="s">
        <v>35</v>
      </c>
      <c r="S5408" s="181" t="s">
        <v>225</v>
      </c>
      <c r="T5408" s="186" t="s">
        <v>225</v>
      </c>
      <c r="U5408" s="187" t="s">
        <v>225</v>
      </c>
      <c r="V5408" s="188" t="str" cm="1">
        <f t="array" ref="V5408">IF(SUM(LEN(A5408:U5408))=0,"",IF(OR(OR(ISBLANK(E5408),SUM(LEN(B5408),LEN(C5408))=0),AND(NOT(D5408="Unknown"),ISBLANK(I5408)),AND(NOT(N5408="Unknown"),ISBLANK(Q5408))),"Missing Information", INDEX(Table15[Entire Service Line Classification], MATCH(SUMIFS(Table15[Unique ID],Table15[System-Owned Portion],D5408,Table15[If Material Anything Other than "Lead" in Column E,Was Material Ever Previously Lead?],F5408,Table15[Customer-Owned Portion],N5408),Table15[Unique ID],0),0)))</f>
        <v>Non-lead</v>
      </c>
      <c r="W5408" s="189"/>
    </row>
    <row r="5409" spans="1:23" s="190" customFormat="1" ht="56.25" x14ac:dyDescent="0.25">
      <c r="A5409" s="180" t="s">
        <v>225</v>
      </c>
      <c r="B5409" s="181" t="s">
        <v>9049</v>
      </c>
      <c r="C5409" s="182" t="s">
        <v>225</v>
      </c>
      <c r="D5409" s="183" t="s">
        <v>36</v>
      </c>
      <c r="E5409" s="181" t="s">
        <v>35</v>
      </c>
      <c r="F5409" s="183" t="s">
        <v>35</v>
      </c>
      <c r="G5409" s="181" t="s">
        <v>8184</v>
      </c>
      <c r="H5409" s="184" t="s">
        <v>7090</v>
      </c>
      <c r="I5409" s="185" t="s">
        <v>190</v>
      </c>
      <c r="J5409" s="181" t="s">
        <v>35</v>
      </c>
      <c r="K5409" s="181" t="s">
        <v>225</v>
      </c>
      <c r="L5409" s="186" t="s">
        <v>225</v>
      </c>
      <c r="M5409" s="187" t="s">
        <v>225</v>
      </c>
      <c r="N5409" s="183" t="s">
        <v>36</v>
      </c>
      <c r="O5409" s="181" t="s">
        <v>8184</v>
      </c>
      <c r="P5409" s="184" t="s">
        <v>7090</v>
      </c>
      <c r="Q5409" s="185" t="s">
        <v>190</v>
      </c>
      <c r="R5409" s="181" t="s">
        <v>35</v>
      </c>
      <c r="S5409" s="181" t="s">
        <v>225</v>
      </c>
      <c r="T5409" s="186" t="s">
        <v>225</v>
      </c>
      <c r="U5409" s="187" t="s">
        <v>225</v>
      </c>
      <c r="V5409" s="188" t="str" cm="1">
        <f t="array" ref="V5409">IF(SUM(LEN(A5409:U5409))=0,"",IF(OR(OR(ISBLANK(E5409),SUM(LEN(B5409),LEN(C5409))=0),AND(NOT(D5409="Unknown"),ISBLANK(I5409)),AND(NOT(N5409="Unknown"),ISBLANK(Q5409))),"Missing Information", INDEX(Table15[Entire Service Line Classification], MATCH(SUMIFS(Table15[Unique ID],Table15[System-Owned Portion],D5409,Table15[If Material Anything Other than "Lead" in Column E,Was Material Ever Previously Lead?],F5409,Table15[Customer-Owned Portion],N5409),Table15[Unique ID],0),0)))</f>
        <v>Non-lead</v>
      </c>
      <c r="W5409" s="189"/>
    </row>
    <row r="5410" spans="1:23" s="190" customFormat="1" ht="56.25" x14ac:dyDescent="0.25">
      <c r="A5410" s="180" t="s">
        <v>225</v>
      </c>
      <c r="B5410" s="181" t="s">
        <v>9050</v>
      </c>
      <c r="C5410" s="182" t="s">
        <v>225</v>
      </c>
      <c r="D5410" s="183" t="s">
        <v>36</v>
      </c>
      <c r="E5410" s="181" t="s">
        <v>35</v>
      </c>
      <c r="F5410" s="183" t="s">
        <v>35</v>
      </c>
      <c r="G5410" s="181" t="s">
        <v>7366</v>
      </c>
      <c r="H5410" s="184" t="s">
        <v>7092</v>
      </c>
      <c r="I5410" s="185" t="s">
        <v>190</v>
      </c>
      <c r="J5410" s="181" t="s">
        <v>35</v>
      </c>
      <c r="K5410" s="181" t="s">
        <v>225</v>
      </c>
      <c r="L5410" s="186" t="s">
        <v>225</v>
      </c>
      <c r="M5410" s="187" t="s">
        <v>225</v>
      </c>
      <c r="N5410" s="183" t="s">
        <v>36</v>
      </c>
      <c r="O5410" s="181" t="s">
        <v>7366</v>
      </c>
      <c r="P5410" s="184" t="s">
        <v>7092</v>
      </c>
      <c r="Q5410" s="185" t="s">
        <v>190</v>
      </c>
      <c r="R5410" s="181" t="s">
        <v>35</v>
      </c>
      <c r="S5410" s="181" t="s">
        <v>225</v>
      </c>
      <c r="T5410" s="186" t="s">
        <v>225</v>
      </c>
      <c r="U5410" s="187" t="s">
        <v>225</v>
      </c>
      <c r="V5410" s="188" t="str" cm="1">
        <f t="array" ref="V5410">IF(SUM(LEN(A5410:U5410))=0,"",IF(OR(OR(ISBLANK(E5410),SUM(LEN(B5410),LEN(C5410))=0),AND(NOT(D5410="Unknown"),ISBLANK(I5410)),AND(NOT(N5410="Unknown"),ISBLANK(Q5410))),"Missing Information", INDEX(Table15[Entire Service Line Classification], MATCH(SUMIFS(Table15[Unique ID],Table15[System-Owned Portion],D5410,Table15[If Material Anything Other than "Lead" in Column E,Was Material Ever Previously Lead?],F5410,Table15[Customer-Owned Portion],N5410),Table15[Unique ID],0),0)))</f>
        <v>Non-lead</v>
      </c>
      <c r="W5410" s="189"/>
    </row>
    <row r="5411" spans="1:23" s="190" customFormat="1" ht="56.25" x14ac:dyDescent="0.25">
      <c r="A5411" s="180" t="s">
        <v>225</v>
      </c>
      <c r="B5411" s="181" t="s">
        <v>9051</v>
      </c>
      <c r="C5411" s="182" t="s">
        <v>225</v>
      </c>
      <c r="D5411" s="183" t="s">
        <v>36</v>
      </c>
      <c r="E5411" s="181" t="s">
        <v>35</v>
      </c>
      <c r="F5411" s="183" t="s">
        <v>35</v>
      </c>
      <c r="G5411" s="181" t="s">
        <v>7366</v>
      </c>
      <c r="H5411" s="184" t="s">
        <v>7092</v>
      </c>
      <c r="I5411" s="185" t="s">
        <v>190</v>
      </c>
      <c r="J5411" s="181" t="s">
        <v>35</v>
      </c>
      <c r="K5411" s="181" t="s">
        <v>225</v>
      </c>
      <c r="L5411" s="186" t="s">
        <v>225</v>
      </c>
      <c r="M5411" s="187" t="s">
        <v>225</v>
      </c>
      <c r="N5411" s="183" t="s">
        <v>36</v>
      </c>
      <c r="O5411" s="181" t="s">
        <v>7366</v>
      </c>
      <c r="P5411" s="184" t="s">
        <v>7092</v>
      </c>
      <c r="Q5411" s="185" t="s">
        <v>190</v>
      </c>
      <c r="R5411" s="181" t="s">
        <v>35</v>
      </c>
      <c r="S5411" s="181" t="s">
        <v>225</v>
      </c>
      <c r="T5411" s="186" t="s">
        <v>225</v>
      </c>
      <c r="U5411" s="187" t="s">
        <v>225</v>
      </c>
      <c r="V5411" s="188" t="str" cm="1">
        <f t="array" ref="V5411">IF(SUM(LEN(A5411:U5411))=0,"",IF(OR(OR(ISBLANK(E5411),SUM(LEN(B5411),LEN(C5411))=0),AND(NOT(D5411="Unknown"),ISBLANK(I5411)),AND(NOT(N5411="Unknown"),ISBLANK(Q5411))),"Missing Information", INDEX(Table15[Entire Service Line Classification], MATCH(SUMIFS(Table15[Unique ID],Table15[System-Owned Portion],D5411,Table15[If Material Anything Other than "Lead" in Column E,Was Material Ever Previously Lead?],F5411,Table15[Customer-Owned Portion],N5411),Table15[Unique ID],0),0)))</f>
        <v>Non-lead</v>
      </c>
      <c r="W5411" s="189"/>
    </row>
    <row r="5412" spans="1:23" s="190" customFormat="1" ht="56.25" x14ac:dyDescent="0.25">
      <c r="A5412" s="180" t="s">
        <v>225</v>
      </c>
      <c r="B5412" s="181" t="s">
        <v>9052</v>
      </c>
      <c r="C5412" s="182" t="s">
        <v>225</v>
      </c>
      <c r="D5412" s="183" t="s">
        <v>36</v>
      </c>
      <c r="E5412" s="181" t="s">
        <v>35</v>
      </c>
      <c r="F5412" s="183" t="s">
        <v>35</v>
      </c>
      <c r="G5412" s="181" t="s">
        <v>7366</v>
      </c>
      <c r="H5412" s="184" t="s">
        <v>7092</v>
      </c>
      <c r="I5412" s="185" t="s">
        <v>190</v>
      </c>
      <c r="J5412" s="181" t="s">
        <v>35</v>
      </c>
      <c r="K5412" s="181" t="s">
        <v>225</v>
      </c>
      <c r="L5412" s="186" t="s">
        <v>225</v>
      </c>
      <c r="M5412" s="187" t="s">
        <v>225</v>
      </c>
      <c r="N5412" s="183" t="s">
        <v>36</v>
      </c>
      <c r="O5412" s="181" t="s">
        <v>7366</v>
      </c>
      <c r="P5412" s="184" t="s">
        <v>7092</v>
      </c>
      <c r="Q5412" s="185" t="s">
        <v>190</v>
      </c>
      <c r="R5412" s="181" t="s">
        <v>35</v>
      </c>
      <c r="S5412" s="181" t="s">
        <v>225</v>
      </c>
      <c r="T5412" s="186" t="s">
        <v>225</v>
      </c>
      <c r="U5412" s="187" t="s">
        <v>225</v>
      </c>
      <c r="V5412" s="188" t="str" cm="1">
        <f t="array" ref="V5412">IF(SUM(LEN(A5412:U5412))=0,"",IF(OR(OR(ISBLANK(E5412),SUM(LEN(B5412),LEN(C5412))=0),AND(NOT(D5412="Unknown"),ISBLANK(I5412)),AND(NOT(N5412="Unknown"),ISBLANK(Q5412))),"Missing Information", INDEX(Table15[Entire Service Line Classification], MATCH(SUMIFS(Table15[Unique ID],Table15[System-Owned Portion],D5412,Table15[If Material Anything Other than "Lead" in Column E,Was Material Ever Previously Lead?],F5412,Table15[Customer-Owned Portion],N5412),Table15[Unique ID],0),0)))</f>
        <v>Non-lead</v>
      </c>
      <c r="W5412" s="189"/>
    </row>
    <row r="5413" spans="1:23" s="190" customFormat="1" ht="56.25" x14ac:dyDescent="0.25">
      <c r="A5413" s="180" t="s">
        <v>225</v>
      </c>
      <c r="B5413" s="181" t="s">
        <v>9053</v>
      </c>
      <c r="C5413" s="182" t="s">
        <v>225</v>
      </c>
      <c r="D5413" s="183" t="s">
        <v>36</v>
      </c>
      <c r="E5413" s="181" t="s">
        <v>35</v>
      </c>
      <c r="F5413" s="183" t="s">
        <v>35</v>
      </c>
      <c r="G5413" s="181" t="s">
        <v>7366</v>
      </c>
      <c r="H5413" s="184" t="s">
        <v>7092</v>
      </c>
      <c r="I5413" s="185" t="s">
        <v>190</v>
      </c>
      <c r="J5413" s="181" t="s">
        <v>35</v>
      </c>
      <c r="K5413" s="181" t="s">
        <v>225</v>
      </c>
      <c r="L5413" s="186" t="s">
        <v>225</v>
      </c>
      <c r="M5413" s="187" t="s">
        <v>225</v>
      </c>
      <c r="N5413" s="183" t="s">
        <v>36</v>
      </c>
      <c r="O5413" s="181" t="s">
        <v>7366</v>
      </c>
      <c r="P5413" s="184" t="s">
        <v>7092</v>
      </c>
      <c r="Q5413" s="185" t="s">
        <v>190</v>
      </c>
      <c r="R5413" s="181" t="s">
        <v>35</v>
      </c>
      <c r="S5413" s="181" t="s">
        <v>225</v>
      </c>
      <c r="T5413" s="186" t="s">
        <v>225</v>
      </c>
      <c r="U5413" s="187" t="s">
        <v>225</v>
      </c>
      <c r="V5413" s="188" t="str" cm="1">
        <f t="array" ref="V5413">IF(SUM(LEN(A5413:U5413))=0,"",IF(OR(OR(ISBLANK(E5413),SUM(LEN(B5413),LEN(C5413))=0),AND(NOT(D5413="Unknown"),ISBLANK(I5413)),AND(NOT(N5413="Unknown"),ISBLANK(Q5413))),"Missing Information", INDEX(Table15[Entire Service Line Classification], MATCH(SUMIFS(Table15[Unique ID],Table15[System-Owned Portion],D5413,Table15[If Material Anything Other than "Lead" in Column E,Was Material Ever Previously Lead?],F5413,Table15[Customer-Owned Portion],N5413),Table15[Unique ID],0),0)))</f>
        <v>Non-lead</v>
      </c>
      <c r="W5413" s="189"/>
    </row>
    <row r="5414" spans="1:23" s="190" customFormat="1" ht="56.25" x14ac:dyDescent="0.25">
      <c r="A5414" s="180" t="s">
        <v>225</v>
      </c>
      <c r="B5414" s="181" t="s">
        <v>9054</v>
      </c>
      <c r="C5414" s="182" t="s">
        <v>225</v>
      </c>
      <c r="D5414" s="183" t="s">
        <v>36</v>
      </c>
      <c r="E5414" s="181" t="s">
        <v>35</v>
      </c>
      <c r="F5414" s="183" t="s">
        <v>35</v>
      </c>
      <c r="G5414" s="181" t="s">
        <v>7366</v>
      </c>
      <c r="H5414" s="184" t="s">
        <v>7092</v>
      </c>
      <c r="I5414" s="185" t="s">
        <v>190</v>
      </c>
      <c r="J5414" s="181" t="s">
        <v>35</v>
      </c>
      <c r="K5414" s="181" t="s">
        <v>225</v>
      </c>
      <c r="L5414" s="186" t="s">
        <v>225</v>
      </c>
      <c r="M5414" s="187" t="s">
        <v>225</v>
      </c>
      <c r="N5414" s="183" t="s">
        <v>36</v>
      </c>
      <c r="O5414" s="181" t="s">
        <v>7366</v>
      </c>
      <c r="P5414" s="184" t="s">
        <v>7092</v>
      </c>
      <c r="Q5414" s="185" t="s">
        <v>190</v>
      </c>
      <c r="R5414" s="181" t="s">
        <v>35</v>
      </c>
      <c r="S5414" s="181" t="s">
        <v>225</v>
      </c>
      <c r="T5414" s="186" t="s">
        <v>225</v>
      </c>
      <c r="U5414" s="187" t="s">
        <v>225</v>
      </c>
      <c r="V5414" s="188" t="str" cm="1">
        <f t="array" ref="V5414">IF(SUM(LEN(A5414:U5414))=0,"",IF(OR(OR(ISBLANK(E5414),SUM(LEN(B5414),LEN(C5414))=0),AND(NOT(D5414="Unknown"),ISBLANK(I5414)),AND(NOT(N5414="Unknown"),ISBLANK(Q5414))),"Missing Information", INDEX(Table15[Entire Service Line Classification], MATCH(SUMIFS(Table15[Unique ID],Table15[System-Owned Portion],D5414,Table15[If Material Anything Other than "Lead" in Column E,Was Material Ever Previously Lead?],F5414,Table15[Customer-Owned Portion],N5414),Table15[Unique ID],0),0)))</f>
        <v>Non-lead</v>
      </c>
      <c r="W5414" s="189"/>
    </row>
    <row r="5415" spans="1:23" s="190" customFormat="1" ht="56.25" x14ac:dyDescent="0.25">
      <c r="A5415" s="180" t="s">
        <v>225</v>
      </c>
      <c r="B5415" s="181" t="s">
        <v>9055</v>
      </c>
      <c r="C5415" s="182" t="s">
        <v>225</v>
      </c>
      <c r="D5415" s="183" t="s">
        <v>36</v>
      </c>
      <c r="E5415" s="181" t="s">
        <v>35</v>
      </c>
      <c r="F5415" s="183" t="s">
        <v>35</v>
      </c>
      <c r="G5415" s="181" t="s">
        <v>7388</v>
      </c>
      <c r="H5415" s="184" t="s">
        <v>7090</v>
      </c>
      <c r="I5415" s="185" t="s">
        <v>190</v>
      </c>
      <c r="J5415" s="181" t="s">
        <v>35</v>
      </c>
      <c r="K5415" s="181" t="s">
        <v>225</v>
      </c>
      <c r="L5415" s="186" t="s">
        <v>225</v>
      </c>
      <c r="M5415" s="187" t="s">
        <v>225</v>
      </c>
      <c r="N5415" s="183" t="s">
        <v>36</v>
      </c>
      <c r="O5415" s="181" t="s">
        <v>7388</v>
      </c>
      <c r="P5415" s="184" t="s">
        <v>7090</v>
      </c>
      <c r="Q5415" s="185" t="s">
        <v>190</v>
      </c>
      <c r="R5415" s="181" t="s">
        <v>35</v>
      </c>
      <c r="S5415" s="181" t="s">
        <v>225</v>
      </c>
      <c r="T5415" s="186" t="s">
        <v>225</v>
      </c>
      <c r="U5415" s="187" t="s">
        <v>225</v>
      </c>
      <c r="V5415" s="188" t="str" cm="1">
        <f t="array" ref="V5415">IF(SUM(LEN(A5415:U5415))=0,"",IF(OR(OR(ISBLANK(E5415),SUM(LEN(B5415),LEN(C5415))=0),AND(NOT(D5415="Unknown"),ISBLANK(I5415)),AND(NOT(N5415="Unknown"),ISBLANK(Q5415))),"Missing Information", INDEX(Table15[Entire Service Line Classification], MATCH(SUMIFS(Table15[Unique ID],Table15[System-Owned Portion],D5415,Table15[If Material Anything Other than "Lead" in Column E,Was Material Ever Previously Lead?],F5415,Table15[Customer-Owned Portion],N5415),Table15[Unique ID],0),0)))</f>
        <v>Non-lead</v>
      </c>
      <c r="W5415" s="189"/>
    </row>
    <row r="5416" spans="1:23" s="190" customFormat="1" ht="56.25" x14ac:dyDescent="0.25">
      <c r="A5416" s="180" t="s">
        <v>225</v>
      </c>
      <c r="B5416" s="181" t="s">
        <v>9056</v>
      </c>
      <c r="C5416" s="182" t="s">
        <v>225</v>
      </c>
      <c r="D5416" s="183" t="s">
        <v>36</v>
      </c>
      <c r="E5416" s="181" t="s">
        <v>35</v>
      </c>
      <c r="F5416" s="183" t="s">
        <v>35</v>
      </c>
      <c r="G5416" s="181" t="s">
        <v>7366</v>
      </c>
      <c r="H5416" s="184" t="s">
        <v>7090</v>
      </c>
      <c r="I5416" s="185" t="s">
        <v>190</v>
      </c>
      <c r="J5416" s="181" t="s">
        <v>35</v>
      </c>
      <c r="K5416" s="181" t="s">
        <v>225</v>
      </c>
      <c r="L5416" s="186" t="s">
        <v>225</v>
      </c>
      <c r="M5416" s="187" t="s">
        <v>225</v>
      </c>
      <c r="N5416" s="183" t="s">
        <v>36</v>
      </c>
      <c r="O5416" s="181" t="s">
        <v>7366</v>
      </c>
      <c r="P5416" s="184" t="s">
        <v>7090</v>
      </c>
      <c r="Q5416" s="185" t="s">
        <v>190</v>
      </c>
      <c r="R5416" s="181" t="s">
        <v>35</v>
      </c>
      <c r="S5416" s="181" t="s">
        <v>225</v>
      </c>
      <c r="T5416" s="186" t="s">
        <v>225</v>
      </c>
      <c r="U5416" s="187" t="s">
        <v>225</v>
      </c>
      <c r="V5416" s="188" t="str" cm="1">
        <f t="array" ref="V5416">IF(SUM(LEN(A5416:U5416))=0,"",IF(OR(OR(ISBLANK(E5416),SUM(LEN(B5416),LEN(C5416))=0),AND(NOT(D5416="Unknown"),ISBLANK(I5416)),AND(NOT(N5416="Unknown"),ISBLANK(Q5416))),"Missing Information", INDEX(Table15[Entire Service Line Classification], MATCH(SUMIFS(Table15[Unique ID],Table15[System-Owned Portion],D5416,Table15[If Material Anything Other than "Lead" in Column E,Was Material Ever Previously Lead?],F5416,Table15[Customer-Owned Portion],N5416),Table15[Unique ID],0),0)))</f>
        <v>Non-lead</v>
      </c>
      <c r="W5416" s="189"/>
    </row>
    <row r="5417" spans="1:23" s="190" customFormat="1" ht="56.25" x14ac:dyDescent="0.25">
      <c r="A5417" s="180" t="s">
        <v>225</v>
      </c>
      <c r="B5417" s="181" t="s">
        <v>9057</v>
      </c>
      <c r="C5417" s="182" t="s">
        <v>225</v>
      </c>
      <c r="D5417" s="183" t="s">
        <v>36</v>
      </c>
      <c r="E5417" s="181" t="s">
        <v>35</v>
      </c>
      <c r="F5417" s="183" t="s">
        <v>35</v>
      </c>
      <c r="G5417" s="181" t="s">
        <v>7366</v>
      </c>
      <c r="H5417" s="184" t="s">
        <v>7090</v>
      </c>
      <c r="I5417" s="185" t="s">
        <v>190</v>
      </c>
      <c r="J5417" s="181" t="s">
        <v>35</v>
      </c>
      <c r="K5417" s="181" t="s">
        <v>225</v>
      </c>
      <c r="L5417" s="186" t="s">
        <v>225</v>
      </c>
      <c r="M5417" s="187" t="s">
        <v>225</v>
      </c>
      <c r="N5417" s="183" t="s">
        <v>36</v>
      </c>
      <c r="O5417" s="181" t="s">
        <v>7366</v>
      </c>
      <c r="P5417" s="184" t="s">
        <v>7090</v>
      </c>
      <c r="Q5417" s="185" t="s">
        <v>190</v>
      </c>
      <c r="R5417" s="181" t="s">
        <v>35</v>
      </c>
      <c r="S5417" s="181" t="s">
        <v>225</v>
      </c>
      <c r="T5417" s="186" t="s">
        <v>225</v>
      </c>
      <c r="U5417" s="187" t="s">
        <v>225</v>
      </c>
      <c r="V5417" s="188" t="str" cm="1">
        <f t="array" ref="V5417">IF(SUM(LEN(A5417:U5417))=0,"",IF(OR(OR(ISBLANK(E5417),SUM(LEN(B5417),LEN(C5417))=0),AND(NOT(D5417="Unknown"),ISBLANK(I5417)),AND(NOT(N5417="Unknown"),ISBLANK(Q5417))),"Missing Information", INDEX(Table15[Entire Service Line Classification], MATCH(SUMIFS(Table15[Unique ID],Table15[System-Owned Portion],D5417,Table15[If Material Anything Other than "Lead" in Column E,Was Material Ever Previously Lead?],F5417,Table15[Customer-Owned Portion],N5417),Table15[Unique ID],0),0)))</f>
        <v>Non-lead</v>
      </c>
      <c r="W5417" s="189"/>
    </row>
    <row r="5418" spans="1:23" s="190" customFormat="1" ht="56.25" x14ac:dyDescent="0.25">
      <c r="A5418" s="180" t="s">
        <v>225</v>
      </c>
      <c r="B5418" s="181" t="s">
        <v>9058</v>
      </c>
      <c r="C5418" s="182" t="s">
        <v>225</v>
      </c>
      <c r="D5418" s="183" t="s">
        <v>36</v>
      </c>
      <c r="E5418" s="181" t="s">
        <v>35</v>
      </c>
      <c r="F5418" s="183" t="s">
        <v>35</v>
      </c>
      <c r="G5418" s="181" t="s">
        <v>7366</v>
      </c>
      <c r="H5418" s="184" t="s">
        <v>7090</v>
      </c>
      <c r="I5418" s="185" t="s">
        <v>190</v>
      </c>
      <c r="J5418" s="181" t="s">
        <v>35</v>
      </c>
      <c r="K5418" s="181" t="s">
        <v>225</v>
      </c>
      <c r="L5418" s="186" t="s">
        <v>225</v>
      </c>
      <c r="M5418" s="187" t="s">
        <v>225</v>
      </c>
      <c r="N5418" s="183" t="s">
        <v>36</v>
      </c>
      <c r="O5418" s="181" t="s">
        <v>7366</v>
      </c>
      <c r="P5418" s="184" t="s">
        <v>7090</v>
      </c>
      <c r="Q5418" s="185" t="s">
        <v>190</v>
      </c>
      <c r="R5418" s="181" t="s">
        <v>35</v>
      </c>
      <c r="S5418" s="181" t="s">
        <v>225</v>
      </c>
      <c r="T5418" s="186" t="s">
        <v>225</v>
      </c>
      <c r="U5418" s="187" t="s">
        <v>225</v>
      </c>
      <c r="V5418" s="188" t="str" cm="1">
        <f t="array" ref="V5418">IF(SUM(LEN(A5418:U5418))=0,"",IF(OR(OR(ISBLANK(E5418),SUM(LEN(B5418),LEN(C5418))=0),AND(NOT(D5418="Unknown"),ISBLANK(I5418)),AND(NOT(N5418="Unknown"),ISBLANK(Q5418))),"Missing Information", INDEX(Table15[Entire Service Line Classification], MATCH(SUMIFS(Table15[Unique ID],Table15[System-Owned Portion],D5418,Table15[If Material Anything Other than "Lead" in Column E,Was Material Ever Previously Lead?],F5418,Table15[Customer-Owned Portion],N5418),Table15[Unique ID],0),0)))</f>
        <v>Non-lead</v>
      </c>
      <c r="W5418" s="189"/>
    </row>
    <row r="5419" spans="1:23" s="190" customFormat="1" ht="56.25" x14ac:dyDescent="0.25">
      <c r="A5419" s="180" t="s">
        <v>225</v>
      </c>
      <c r="B5419" s="181" t="s">
        <v>9059</v>
      </c>
      <c r="C5419" s="182" t="s">
        <v>225</v>
      </c>
      <c r="D5419" s="183" t="s">
        <v>36</v>
      </c>
      <c r="E5419" s="181" t="s">
        <v>35</v>
      </c>
      <c r="F5419" s="183" t="s">
        <v>35</v>
      </c>
      <c r="G5419" s="181" t="s">
        <v>7393</v>
      </c>
      <c r="H5419" s="184" t="s">
        <v>7090</v>
      </c>
      <c r="I5419" s="185" t="s">
        <v>190</v>
      </c>
      <c r="J5419" s="181" t="s">
        <v>35</v>
      </c>
      <c r="K5419" s="181" t="s">
        <v>225</v>
      </c>
      <c r="L5419" s="186" t="s">
        <v>225</v>
      </c>
      <c r="M5419" s="187" t="s">
        <v>225</v>
      </c>
      <c r="N5419" s="183" t="s">
        <v>36</v>
      </c>
      <c r="O5419" s="181" t="s">
        <v>7393</v>
      </c>
      <c r="P5419" s="184" t="s">
        <v>7090</v>
      </c>
      <c r="Q5419" s="185" t="s">
        <v>190</v>
      </c>
      <c r="R5419" s="181" t="s">
        <v>35</v>
      </c>
      <c r="S5419" s="181" t="s">
        <v>225</v>
      </c>
      <c r="T5419" s="186" t="s">
        <v>225</v>
      </c>
      <c r="U5419" s="187" t="s">
        <v>225</v>
      </c>
      <c r="V5419" s="188" t="str" cm="1">
        <f t="array" ref="V5419">IF(SUM(LEN(A5419:U5419))=0,"",IF(OR(OR(ISBLANK(E5419),SUM(LEN(B5419),LEN(C5419))=0),AND(NOT(D5419="Unknown"),ISBLANK(I5419)),AND(NOT(N5419="Unknown"),ISBLANK(Q5419))),"Missing Information", INDEX(Table15[Entire Service Line Classification], MATCH(SUMIFS(Table15[Unique ID],Table15[System-Owned Portion],D5419,Table15[If Material Anything Other than "Lead" in Column E,Was Material Ever Previously Lead?],F5419,Table15[Customer-Owned Portion],N5419),Table15[Unique ID],0),0)))</f>
        <v>Non-lead</v>
      </c>
      <c r="W5419" s="189"/>
    </row>
    <row r="5420" spans="1:23" s="190" customFormat="1" ht="56.25" x14ac:dyDescent="0.25">
      <c r="A5420" s="180" t="s">
        <v>225</v>
      </c>
      <c r="B5420" s="181" t="s">
        <v>9060</v>
      </c>
      <c r="C5420" s="182" t="s">
        <v>225</v>
      </c>
      <c r="D5420" s="183" t="s">
        <v>36</v>
      </c>
      <c r="E5420" s="181" t="s">
        <v>35</v>
      </c>
      <c r="F5420" s="183" t="s">
        <v>35</v>
      </c>
      <c r="G5420" s="181" t="s">
        <v>7393</v>
      </c>
      <c r="H5420" s="184" t="s">
        <v>7090</v>
      </c>
      <c r="I5420" s="185" t="s">
        <v>190</v>
      </c>
      <c r="J5420" s="181" t="s">
        <v>35</v>
      </c>
      <c r="K5420" s="181" t="s">
        <v>225</v>
      </c>
      <c r="L5420" s="186" t="s">
        <v>225</v>
      </c>
      <c r="M5420" s="187" t="s">
        <v>225</v>
      </c>
      <c r="N5420" s="183" t="s">
        <v>36</v>
      </c>
      <c r="O5420" s="181" t="s">
        <v>7393</v>
      </c>
      <c r="P5420" s="184" t="s">
        <v>7090</v>
      </c>
      <c r="Q5420" s="185" t="s">
        <v>190</v>
      </c>
      <c r="R5420" s="181" t="s">
        <v>35</v>
      </c>
      <c r="S5420" s="181" t="s">
        <v>225</v>
      </c>
      <c r="T5420" s="186" t="s">
        <v>225</v>
      </c>
      <c r="U5420" s="187" t="s">
        <v>225</v>
      </c>
      <c r="V5420" s="188" t="str" cm="1">
        <f t="array" ref="V5420">IF(SUM(LEN(A5420:U5420))=0,"",IF(OR(OR(ISBLANK(E5420),SUM(LEN(B5420),LEN(C5420))=0),AND(NOT(D5420="Unknown"),ISBLANK(I5420)),AND(NOT(N5420="Unknown"),ISBLANK(Q5420))),"Missing Information", INDEX(Table15[Entire Service Line Classification], MATCH(SUMIFS(Table15[Unique ID],Table15[System-Owned Portion],D5420,Table15[If Material Anything Other than "Lead" in Column E,Was Material Ever Previously Lead?],F5420,Table15[Customer-Owned Portion],N5420),Table15[Unique ID],0),0)))</f>
        <v>Non-lead</v>
      </c>
      <c r="W5420" s="189"/>
    </row>
    <row r="5421" spans="1:23" s="190" customFormat="1" ht="56.25" x14ac:dyDescent="0.25">
      <c r="A5421" s="180" t="s">
        <v>225</v>
      </c>
      <c r="B5421" s="181" t="s">
        <v>9061</v>
      </c>
      <c r="C5421" s="182" t="s">
        <v>225</v>
      </c>
      <c r="D5421" s="183" t="s">
        <v>36</v>
      </c>
      <c r="E5421" s="181" t="s">
        <v>35</v>
      </c>
      <c r="F5421" s="183" t="s">
        <v>35</v>
      </c>
      <c r="G5421" s="181" t="s">
        <v>7393</v>
      </c>
      <c r="H5421" s="184" t="s">
        <v>7090</v>
      </c>
      <c r="I5421" s="185" t="s">
        <v>190</v>
      </c>
      <c r="J5421" s="181" t="s">
        <v>35</v>
      </c>
      <c r="K5421" s="181" t="s">
        <v>225</v>
      </c>
      <c r="L5421" s="186" t="s">
        <v>225</v>
      </c>
      <c r="M5421" s="187" t="s">
        <v>225</v>
      </c>
      <c r="N5421" s="183" t="s">
        <v>36</v>
      </c>
      <c r="O5421" s="181" t="s">
        <v>7393</v>
      </c>
      <c r="P5421" s="184" t="s">
        <v>7090</v>
      </c>
      <c r="Q5421" s="185" t="s">
        <v>190</v>
      </c>
      <c r="R5421" s="181" t="s">
        <v>35</v>
      </c>
      <c r="S5421" s="181" t="s">
        <v>225</v>
      </c>
      <c r="T5421" s="186" t="s">
        <v>225</v>
      </c>
      <c r="U5421" s="187" t="s">
        <v>225</v>
      </c>
      <c r="V5421" s="188" t="str" cm="1">
        <f t="array" ref="V5421">IF(SUM(LEN(A5421:U5421))=0,"",IF(OR(OR(ISBLANK(E5421),SUM(LEN(B5421),LEN(C5421))=0),AND(NOT(D5421="Unknown"),ISBLANK(I5421)),AND(NOT(N5421="Unknown"),ISBLANK(Q5421))),"Missing Information", INDEX(Table15[Entire Service Line Classification], MATCH(SUMIFS(Table15[Unique ID],Table15[System-Owned Portion],D5421,Table15[If Material Anything Other than "Lead" in Column E,Was Material Ever Previously Lead?],F5421,Table15[Customer-Owned Portion],N5421),Table15[Unique ID],0),0)))</f>
        <v>Non-lead</v>
      </c>
      <c r="W5421" s="189"/>
    </row>
    <row r="5422" spans="1:23" s="190" customFormat="1" ht="56.25" x14ac:dyDescent="0.25">
      <c r="A5422" s="180" t="s">
        <v>225</v>
      </c>
      <c r="B5422" s="181" t="s">
        <v>9062</v>
      </c>
      <c r="C5422" s="182" t="s">
        <v>225</v>
      </c>
      <c r="D5422" s="183" t="s">
        <v>36</v>
      </c>
      <c r="E5422" s="181" t="s">
        <v>35</v>
      </c>
      <c r="F5422" s="183" t="s">
        <v>35</v>
      </c>
      <c r="G5422" s="181" t="s">
        <v>7354</v>
      </c>
      <c r="H5422" s="184" t="s">
        <v>7092</v>
      </c>
      <c r="I5422" s="185" t="s">
        <v>190</v>
      </c>
      <c r="J5422" s="181" t="s">
        <v>35</v>
      </c>
      <c r="K5422" s="181" t="s">
        <v>225</v>
      </c>
      <c r="L5422" s="186" t="s">
        <v>225</v>
      </c>
      <c r="M5422" s="187" t="s">
        <v>225</v>
      </c>
      <c r="N5422" s="183" t="s">
        <v>36</v>
      </c>
      <c r="O5422" s="181" t="s">
        <v>7354</v>
      </c>
      <c r="P5422" s="184" t="s">
        <v>7092</v>
      </c>
      <c r="Q5422" s="185" t="s">
        <v>190</v>
      </c>
      <c r="R5422" s="181" t="s">
        <v>35</v>
      </c>
      <c r="S5422" s="181" t="s">
        <v>225</v>
      </c>
      <c r="T5422" s="186" t="s">
        <v>225</v>
      </c>
      <c r="U5422" s="187" t="s">
        <v>225</v>
      </c>
      <c r="V5422" s="188" t="str" cm="1">
        <f t="array" ref="V5422">IF(SUM(LEN(A5422:U5422))=0,"",IF(OR(OR(ISBLANK(E5422),SUM(LEN(B5422),LEN(C5422))=0),AND(NOT(D5422="Unknown"),ISBLANK(I5422)),AND(NOT(N5422="Unknown"),ISBLANK(Q5422))),"Missing Information", INDEX(Table15[Entire Service Line Classification], MATCH(SUMIFS(Table15[Unique ID],Table15[System-Owned Portion],D5422,Table15[If Material Anything Other than "Lead" in Column E,Was Material Ever Previously Lead?],F5422,Table15[Customer-Owned Portion],N5422),Table15[Unique ID],0),0)))</f>
        <v>Non-lead</v>
      </c>
      <c r="W5422" s="189"/>
    </row>
    <row r="5423" spans="1:23" s="190" customFormat="1" ht="56.25" x14ac:dyDescent="0.25">
      <c r="A5423" s="180" t="s">
        <v>225</v>
      </c>
      <c r="B5423" s="181" t="s">
        <v>9063</v>
      </c>
      <c r="C5423" s="182" t="s">
        <v>225</v>
      </c>
      <c r="D5423" s="183" t="s">
        <v>36</v>
      </c>
      <c r="E5423" s="181" t="s">
        <v>35</v>
      </c>
      <c r="F5423" s="183" t="s">
        <v>35</v>
      </c>
      <c r="G5423" s="181" t="s">
        <v>7354</v>
      </c>
      <c r="H5423" s="184" t="s">
        <v>7092</v>
      </c>
      <c r="I5423" s="185" t="s">
        <v>190</v>
      </c>
      <c r="J5423" s="181" t="s">
        <v>35</v>
      </c>
      <c r="K5423" s="181" t="s">
        <v>225</v>
      </c>
      <c r="L5423" s="186" t="s">
        <v>225</v>
      </c>
      <c r="M5423" s="187" t="s">
        <v>225</v>
      </c>
      <c r="N5423" s="183" t="s">
        <v>36</v>
      </c>
      <c r="O5423" s="181" t="s">
        <v>7354</v>
      </c>
      <c r="P5423" s="184" t="s">
        <v>7092</v>
      </c>
      <c r="Q5423" s="185" t="s">
        <v>190</v>
      </c>
      <c r="R5423" s="181" t="s">
        <v>35</v>
      </c>
      <c r="S5423" s="181" t="s">
        <v>225</v>
      </c>
      <c r="T5423" s="186" t="s">
        <v>225</v>
      </c>
      <c r="U5423" s="187" t="s">
        <v>225</v>
      </c>
      <c r="V5423" s="188" t="str" cm="1">
        <f t="array" ref="V5423">IF(SUM(LEN(A5423:U5423))=0,"",IF(OR(OR(ISBLANK(E5423),SUM(LEN(B5423),LEN(C5423))=0),AND(NOT(D5423="Unknown"),ISBLANK(I5423)),AND(NOT(N5423="Unknown"),ISBLANK(Q5423))),"Missing Information", INDEX(Table15[Entire Service Line Classification], MATCH(SUMIFS(Table15[Unique ID],Table15[System-Owned Portion],D5423,Table15[If Material Anything Other than "Lead" in Column E,Was Material Ever Previously Lead?],F5423,Table15[Customer-Owned Portion],N5423),Table15[Unique ID],0),0)))</f>
        <v>Non-lead</v>
      </c>
      <c r="W5423" s="189"/>
    </row>
    <row r="5424" spans="1:23" s="190" customFormat="1" ht="56.25" x14ac:dyDescent="0.25">
      <c r="A5424" s="180" t="s">
        <v>225</v>
      </c>
      <c r="B5424" s="181" t="s">
        <v>9064</v>
      </c>
      <c r="C5424" s="182" t="s">
        <v>225</v>
      </c>
      <c r="D5424" s="183" t="s">
        <v>36</v>
      </c>
      <c r="E5424" s="181" t="s">
        <v>35</v>
      </c>
      <c r="F5424" s="183" t="s">
        <v>35</v>
      </c>
      <c r="G5424" s="181" t="s">
        <v>7357</v>
      </c>
      <c r="H5424" s="184" t="s">
        <v>7090</v>
      </c>
      <c r="I5424" s="185" t="s">
        <v>190</v>
      </c>
      <c r="J5424" s="181" t="s">
        <v>35</v>
      </c>
      <c r="K5424" s="181" t="s">
        <v>225</v>
      </c>
      <c r="L5424" s="186" t="s">
        <v>225</v>
      </c>
      <c r="M5424" s="187" t="s">
        <v>225</v>
      </c>
      <c r="N5424" s="183" t="s">
        <v>36</v>
      </c>
      <c r="O5424" s="181" t="s">
        <v>7357</v>
      </c>
      <c r="P5424" s="184" t="s">
        <v>7090</v>
      </c>
      <c r="Q5424" s="185" t="s">
        <v>190</v>
      </c>
      <c r="R5424" s="181" t="s">
        <v>35</v>
      </c>
      <c r="S5424" s="181" t="s">
        <v>225</v>
      </c>
      <c r="T5424" s="186" t="s">
        <v>225</v>
      </c>
      <c r="U5424" s="187" t="s">
        <v>225</v>
      </c>
      <c r="V5424" s="188" t="str" cm="1">
        <f t="array" ref="V5424">IF(SUM(LEN(A5424:U5424))=0,"",IF(OR(OR(ISBLANK(E5424),SUM(LEN(B5424),LEN(C5424))=0),AND(NOT(D5424="Unknown"),ISBLANK(I5424)),AND(NOT(N5424="Unknown"),ISBLANK(Q5424))),"Missing Information", INDEX(Table15[Entire Service Line Classification], MATCH(SUMIFS(Table15[Unique ID],Table15[System-Owned Portion],D5424,Table15[If Material Anything Other than "Lead" in Column E,Was Material Ever Previously Lead?],F5424,Table15[Customer-Owned Portion],N5424),Table15[Unique ID],0),0)))</f>
        <v>Non-lead</v>
      </c>
      <c r="W5424" s="189"/>
    </row>
    <row r="5425" spans="1:23" s="190" customFormat="1" ht="56.25" x14ac:dyDescent="0.25">
      <c r="A5425" s="180" t="s">
        <v>225</v>
      </c>
      <c r="B5425" s="181" t="s">
        <v>9065</v>
      </c>
      <c r="C5425" s="182" t="s">
        <v>225</v>
      </c>
      <c r="D5425" s="183" t="s">
        <v>36</v>
      </c>
      <c r="E5425" s="181" t="s">
        <v>35</v>
      </c>
      <c r="F5425" s="183" t="s">
        <v>35</v>
      </c>
      <c r="G5425" s="181" t="s">
        <v>7344</v>
      </c>
      <c r="H5425" s="184" t="s">
        <v>7090</v>
      </c>
      <c r="I5425" s="185" t="s">
        <v>190</v>
      </c>
      <c r="J5425" s="181" t="s">
        <v>35</v>
      </c>
      <c r="K5425" s="181" t="s">
        <v>225</v>
      </c>
      <c r="L5425" s="186" t="s">
        <v>225</v>
      </c>
      <c r="M5425" s="187" t="s">
        <v>225</v>
      </c>
      <c r="N5425" s="183" t="s">
        <v>36</v>
      </c>
      <c r="O5425" s="181" t="s">
        <v>7344</v>
      </c>
      <c r="P5425" s="184" t="s">
        <v>7090</v>
      </c>
      <c r="Q5425" s="185" t="s">
        <v>190</v>
      </c>
      <c r="R5425" s="181" t="s">
        <v>35</v>
      </c>
      <c r="S5425" s="181" t="s">
        <v>225</v>
      </c>
      <c r="T5425" s="186" t="s">
        <v>225</v>
      </c>
      <c r="U5425" s="187" t="s">
        <v>225</v>
      </c>
      <c r="V5425" s="188" t="str" cm="1">
        <f t="array" ref="V5425">IF(SUM(LEN(A5425:U5425))=0,"",IF(OR(OR(ISBLANK(E5425),SUM(LEN(B5425),LEN(C5425))=0),AND(NOT(D5425="Unknown"),ISBLANK(I5425)),AND(NOT(N5425="Unknown"),ISBLANK(Q5425))),"Missing Information", INDEX(Table15[Entire Service Line Classification], MATCH(SUMIFS(Table15[Unique ID],Table15[System-Owned Portion],D5425,Table15[If Material Anything Other than "Lead" in Column E,Was Material Ever Previously Lead?],F5425,Table15[Customer-Owned Portion],N5425),Table15[Unique ID],0),0)))</f>
        <v>Non-lead</v>
      </c>
      <c r="W5425" s="189"/>
    </row>
    <row r="5426" spans="1:23" s="190" customFormat="1" ht="56.25" x14ac:dyDescent="0.25">
      <c r="A5426" s="180" t="s">
        <v>225</v>
      </c>
      <c r="B5426" s="181" t="s">
        <v>9066</v>
      </c>
      <c r="C5426" s="182" t="s">
        <v>225</v>
      </c>
      <c r="D5426" s="183" t="s">
        <v>36</v>
      </c>
      <c r="E5426" s="181" t="s">
        <v>35</v>
      </c>
      <c r="F5426" s="183" t="s">
        <v>35</v>
      </c>
      <c r="G5426" s="181" t="s">
        <v>7344</v>
      </c>
      <c r="H5426" s="184" t="s">
        <v>7090</v>
      </c>
      <c r="I5426" s="185" t="s">
        <v>190</v>
      </c>
      <c r="J5426" s="181" t="s">
        <v>35</v>
      </c>
      <c r="K5426" s="181" t="s">
        <v>225</v>
      </c>
      <c r="L5426" s="186" t="s">
        <v>225</v>
      </c>
      <c r="M5426" s="187" t="s">
        <v>225</v>
      </c>
      <c r="N5426" s="183" t="s">
        <v>36</v>
      </c>
      <c r="O5426" s="181" t="s">
        <v>7344</v>
      </c>
      <c r="P5426" s="184" t="s">
        <v>7090</v>
      </c>
      <c r="Q5426" s="185" t="s">
        <v>190</v>
      </c>
      <c r="R5426" s="181" t="s">
        <v>35</v>
      </c>
      <c r="S5426" s="181" t="s">
        <v>225</v>
      </c>
      <c r="T5426" s="186" t="s">
        <v>225</v>
      </c>
      <c r="U5426" s="187" t="s">
        <v>225</v>
      </c>
      <c r="V5426" s="188" t="str" cm="1">
        <f t="array" ref="V5426">IF(SUM(LEN(A5426:U5426))=0,"",IF(OR(OR(ISBLANK(E5426),SUM(LEN(B5426),LEN(C5426))=0),AND(NOT(D5426="Unknown"),ISBLANK(I5426)),AND(NOT(N5426="Unknown"),ISBLANK(Q5426))),"Missing Information", INDEX(Table15[Entire Service Line Classification], MATCH(SUMIFS(Table15[Unique ID],Table15[System-Owned Portion],D5426,Table15[If Material Anything Other than "Lead" in Column E,Was Material Ever Previously Lead?],F5426,Table15[Customer-Owned Portion],N5426),Table15[Unique ID],0),0)))</f>
        <v>Non-lead</v>
      </c>
      <c r="W5426" s="189"/>
    </row>
    <row r="5427" spans="1:23" s="190" customFormat="1" ht="56.25" x14ac:dyDescent="0.25">
      <c r="A5427" s="180" t="s">
        <v>225</v>
      </c>
      <c r="B5427" s="181" t="s">
        <v>9067</v>
      </c>
      <c r="C5427" s="182" t="s">
        <v>225</v>
      </c>
      <c r="D5427" s="183" t="s">
        <v>36</v>
      </c>
      <c r="E5427" s="181" t="s">
        <v>35</v>
      </c>
      <c r="F5427" s="183" t="s">
        <v>35</v>
      </c>
      <c r="G5427" s="181" t="s">
        <v>7347</v>
      </c>
      <c r="H5427" s="184" t="s">
        <v>7090</v>
      </c>
      <c r="I5427" s="185" t="s">
        <v>190</v>
      </c>
      <c r="J5427" s="181" t="s">
        <v>35</v>
      </c>
      <c r="K5427" s="181" t="s">
        <v>225</v>
      </c>
      <c r="L5427" s="186" t="s">
        <v>225</v>
      </c>
      <c r="M5427" s="187" t="s">
        <v>225</v>
      </c>
      <c r="N5427" s="183" t="s">
        <v>36</v>
      </c>
      <c r="O5427" s="181" t="s">
        <v>7347</v>
      </c>
      <c r="P5427" s="184" t="s">
        <v>7090</v>
      </c>
      <c r="Q5427" s="185" t="s">
        <v>190</v>
      </c>
      <c r="R5427" s="181" t="s">
        <v>35</v>
      </c>
      <c r="S5427" s="181" t="s">
        <v>225</v>
      </c>
      <c r="T5427" s="186" t="s">
        <v>225</v>
      </c>
      <c r="U5427" s="187" t="s">
        <v>225</v>
      </c>
      <c r="V5427" s="188" t="str" cm="1">
        <f t="array" ref="V5427">IF(SUM(LEN(A5427:U5427))=0,"",IF(OR(OR(ISBLANK(E5427),SUM(LEN(B5427),LEN(C5427))=0),AND(NOT(D5427="Unknown"),ISBLANK(I5427)),AND(NOT(N5427="Unknown"),ISBLANK(Q5427))),"Missing Information", INDEX(Table15[Entire Service Line Classification], MATCH(SUMIFS(Table15[Unique ID],Table15[System-Owned Portion],D5427,Table15[If Material Anything Other than "Lead" in Column E,Was Material Ever Previously Lead?],F5427,Table15[Customer-Owned Portion],N5427),Table15[Unique ID],0),0)))</f>
        <v>Non-lead</v>
      </c>
      <c r="W5427" s="189"/>
    </row>
    <row r="5428" spans="1:23" s="190" customFormat="1" ht="56.25" x14ac:dyDescent="0.25">
      <c r="A5428" s="180" t="s">
        <v>225</v>
      </c>
      <c r="B5428" s="181" t="s">
        <v>9068</v>
      </c>
      <c r="C5428" s="182" t="s">
        <v>225</v>
      </c>
      <c r="D5428" s="183" t="s">
        <v>36</v>
      </c>
      <c r="E5428" s="181" t="s">
        <v>35</v>
      </c>
      <c r="F5428" s="183" t="s">
        <v>35</v>
      </c>
      <c r="G5428" s="181" t="s">
        <v>7603</v>
      </c>
      <c r="H5428" s="184" t="s">
        <v>7092</v>
      </c>
      <c r="I5428" s="185" t="s">
        <v>190</v>
      </c>
      <c r="J5428" s="181" t="s">
        <v>35</v>
      </c>
      <c r="K5428" s="181" t="s">
        <v>225</v>
      </c>
      <c r="L5428" s="186" t="s">
        <v>225</v>
      </c>
      <c r="M5428" s="187" t="s">
        <v>225</v>
      </c>
      <c r="N5428" s="183" t="s">
        <v>36</v>
      </c>
      <c r="O5428" s="181" t="s">
        <v>7603</v>
      </c>
      <c r="P5428" s="184" t="s">
        <v>7092</v>
      </c>
      <c r="Q5428" s="185" t="s">
        <v>190</v>
      </c>
      <c r="R5428" s="181" t="s">
        <v>35</v>
      </c>
      <c r="S5428" s="181" t="s">
        <v>225</v>
      </c>
      <c r="T5428" s="186" t="s">
        <v>225</v>
      </c>
      <c r="U5428" s="187" t="s">
        <v>225</v>
      </c>
      <c r="V5428" s="188" t="str" cm="1">
        <f t="array" ref="V5428">IF(SUM(LEN(A5428:U5428))=0,"",IF(OR(OR(ISBLANK(E5428),SUM(LEN(B5428),LEN(C5428))=0),AND(NOT(D5428="Unknown"),ISBLANK(I5428)),AND(NOT(N5428="Unknown"),ISBLANK(Q5428))),"Missing Information", INDEX(Table15[Entire Service Line Classification], MATCH(SUMIFS(Table15[Unique ID],Table15[System-Owned Portion],D5428,Table15[If Material Anything Other than "Lead" in Column E,Was Material Ever Previously Lead?],F5428,Table15[Customer-Owned Portion],N5428),Table15[Unique ID],0),0)))</f>
        <v>Non-lead</v>
      </c>
      <c r="W5428" s="189"/>
    </row>
    <row r="5429" spans="1:23" s="190" customFormat="1" ht="56.25" x14ac:dyDescent="0.25">
      <c r="A5429" s="180" t="s">
        <v>225</v>
      </c>
      <c r="B5429" s="181" t="s">
        <v>9069</v>
      </c>
      <c r="C5429" s="182" t="s">
        <v>225</v>
      </c>
      <c r="D5429" s="183" t="s">
        <v>36</v>
      </c>
      <c r="E5429" s="181" t="s">
        <v>35</v>
      </c>
      <c r="F5429" s="183" t="s">
        <v>35</v>
      </c>
      <c r="G5429" s="181" t="s">
        <v>7352</v>
      </c>
      <c r="H5429" s="184" t="s">
        <v>7121</v>
      </c>
      <c r="I5429" s="185" t="s">
        <v>190</v>
      </c>
      <c r="J5429" s="181" t="s">
        <v>35</v>
      </c>
      <c r="K5429" s="181" t="s">
        <v>225</v>
      </c>
      <c r="L5429" s="186" t="s">
        <v>225</v>
      </c>
      <c r="M5429" s="187" t="s">
        <v>225</v>
      </c>
      <c r="N5429" s="183" t="s">
        <v>36</v>
      </c>
      <c r="O5429" s="181" t="s">
        <v>7352</v>
      </c>
      <c r="P5429" s="184" t="s">
        <v>7121</v>
      </c>
      <c r="Q5429" s="185" t="s">
        <v>190</v>
      </c>
      <c r="R5429" s="181" t="s">
        <v>35</v>
      </c>
      <c r="S5429" s="181" t="s">
        <v>225</v>
      </c>
      <c r="T5429" s="186" t="s">
        <v>225</v>
      </c>
      <c r="U5429" s="187" t="s">
        <v>225</v>
      </c>
      <c r="V5429" s="188" t="str" cm="1">
        <f t="array" ref="V5429">IF(SUM(LEN(A5429:U5429))=0,"",IF(OR(OR(ISBLANK(E5429),SUM(LEN(B5429),LEN(C5429))=0),AND(NOT(D5429="Unknown"),ISBLANK(I5429)),AND(NOT(N5429="Unknown"),ISBLANK(Q5429))),"Missing Information", INDEX(Table15[Entire Service Line Classification], MATCH(SUMIFS(Table15[Unique ID],Table15[System-Owned Portion],D5429,Table15[If Material Anything Other than "Lead" in Column E,Was Material Ever Previously Lead?],F5429,Table15[Customer-Owned Portion],N5429),Table15[Unique ID],0),0)))</f>
        <v>Non-lead</v>
      </c>
      <c r="W5429" s="189"/>
    </row>
    <row r="5430" spans="1:23" s="190" customFormat="1" ht="56.25" x14ac:dyDescent="0.25">
      <c r="A5430" s="180" t="s">
        <v>225</v>
      </c>
      <c r="B5430" s="181" t="s">
        <v>9070</v>
      </c>
      <c r="C5430" s="182" t="s">
        <v>225</v>
      </c>
      <c r="D5430" s="183" t="s">
        <v>36</v>
      </c>
      <c r="E5430" s="181" t="s">
        <v>35</v>
      </c>
      <c r="F5430" s="183" t="s">
        <v>35</v>
      </c>
      <c r="G5430" s="181" t="s">
        <v>7366</v>
      </c>
      <c r="H5430" s="184" t="s">
        <v>7090</v>
      </c>
      <c r="I5430" s="185" t="s">
        <v>190</v>
      </c>
      <c r="J5430" s="181" t="s">
        <v>35</v>
      </c>
      <c r="K5430" s="181" t="s">
        <v>225</v>
      </c>
      <c r="L5430" s="186" t="s">
        <v>225</v>
      </c>
      <c r="M5430" s="187" t="s">
        <v>225</v>
      </c>
      <c r="N5430" s="183" t="s">
        <v>36</v>
      </c>
      <c r="O5430" s="181" t="s">
        <v>7366</v>
      </c>
      <c r="P5430" s="184" t="s">
        <v>7090</v>
      </c>
      <c r="Q5430" s="185" t="s">
        <v>190</v>
      </c>
      <c r="R5430" s="181" t="s">
        <v>35</v>
      </c>
      <c r="S5430" s="181" t="s">
        <v>225</v>
      </c>
      <c r="T5430" s="186" t="s">
        <v>225</v>
      </c>
      <c r="U5430" s="187" t="s">
        <v>225</v>
      </c>
      <c r="V5430" s="188" t="str" cm="1">
        <f t="array" ref="V5430">IF(SUM(LEN(A5430:U5430))=0,"",IF(OR(OR(ISBLANK(E5430),SUM(LEN(B5430),LEN(C5430))=0),AND(NOT(D5430="Unknown"),ISBLANK(I5430)),AND(NOT(N5430="Unknown"),ISBLANK(Q5430))),"Missing Information", INDEX(Table15[Entire Service Line Classification], MATCH(SUMIFS(Table15[Unique ID],Table15[System-Owned Portion],D5430,Table15[If Material Anything Other than "Lead" in Column E,Was Material Ever Previously Lead?],F5430,Table15[Customer-Owned Portion],N5430),Table15[Unique ID],0),0)))</f>
        <v>Non-lead</v>
      </c>
      <c r="W5430" s="189"/>
    </row>
    <row r="5431" spans="1:23" s="190" customFormat="1" ht="56.25" x14ac:dyDescent="0.25">
      <c r="A5431" s="180" t="s">
        <v>225</v>
      </c>
      <c r="B5431" s="181" t="s">
        <v>9071</v>
      </c>
      <c r="C5431" s="182" t="s">
        <v>225</v>
      </c>
      <c r="D5431" s="183" t="s">
        <v>36</v>
      </c>
      <c r="E5431" s="181" t="s">
        <v>35</v>
      </c>
      <c r="F5431" s="183" t="s">
        <v>35</v>
      </c>
      <c r="G5431" s="181" t="s">
        <v>7944</v>
      </c>
      <c r="H5431" s="184" t="s">
        <v>7090</v>
      </c>
      <c r="I5431" s="185" t="s">
        <v>190</v>
      </c>
      <c r="J5431" s="181" t="s">
        <v>35</v>
      </c>
      <c r="K5431" s="181" t="s">
        <v>225</v>
      </c>
      <c r="L5431" s="186" t="s">
        <v>225</v>
      </c>
      <c r="M5431" s="187" t="s">
        <v>225</v>
      </c>
      <c r="N5431" s="183" t="s">
        <v>36</v>
      </c>
      <c r="O5431" s="181" t="s">
        <v>7944</v>
      </c>
      <c r="P5431" s="184" t="s">
        <v>7090</v>
      </c>
      <c r="Q5431" s="185" t="s">
        <v>190</v>
      </c>
      <c r="R5431" s="181" t="s">
        <v>35</v>
      </c>
      <c r="S5431" s="181" t="s">
        <v>225</v>
      </c>
      <c r="T5431" s="186" t="s">
        <v>225</v>
      </c>
      <c r="U5431" s="187" t="s">
        <v>225</v>
      </c>
      <c r="V5431" s="188" t="str" cm="1">
        <f t="array" ref="V5431">IF(SUM(LEN(A5431:U5431))=0,"",IF(OR(OR(ISBLANK(E5431),SUM(LEN(B5431),LEN(C5431))=0),AND(NOT(D5431="Unknown"),ISBLANK(I5431)),AND(NOT(N5431="Unknown"),ISBLANK(Q5431))),"Missing Information", INDEX(Table15[Entire Service Line Classification], MATCH(SUMIFS(Table15[Unique ID],Table15[System-Owned Portion],D5431,Table15[If Material Anything Other than "Lead" in Column E,Was Material Ever Previously Lead?],F5431,Table15[Customer-Owned Portion],N5431),Table15[Unique ID],0),0)))</f>
        <v>Non-lead</v>
      </c>
      <c r="W5431" s="189"/>
    </row>
    <row r="5432" spans="1:23" s="190" customFormat="1" ht="56.25" x14ac:dyDescent="0.25">
      <c r="A5432" s="180" t="s">
        <v>225</v>
      </c>
      <c r="B5432" s="181" t="s">
        <v>9071</v>
      </c>
      <c r="C5432" s="182" t="s">
        <v>225</v>
      </c>
      <c r="D5432" s="183" t="s">
        <v>36</v>
      </c>
      <c r="E5432" s="181" t="s">
        <v>35</v>
      </c>
      <c r="F5432" s="183" t="s">
        <v>35</v>
      </c>
      <c r="G5432" s="181" t="s">
        <v>7944</v>
      </c>
      <c r="H5432" s="184" t="s">
        <v>7250</v>
      </c>
      <c r="I5432" s="185" t="s">
        <v>190</v>
      </c>
      <c r="J5432" s="181" t="s">
        <v>35</v>
      </c>
      <c r="K5432" s="181" t="s">
        <v>225</v>
      </c>
      <c r="L5432" s="186" t="s">
        <v>225</v>
      </c>
      <c r="M5432" s="187" t="s">
        <v>225</v>
      </c>
      <c r="N5432" s="183" t="s">
        <v>36</v>
      </c>
      <c r="O5432" s="181" t="s">
        <v>7944</v>
      </c>
      <c r="P5432" s="184" t="s">
        <v>7250</v>
      </c>
      <c r="Q5432" s="185" t="s">
        <v>190</v>
      </c>
      <c r="R5432" s="181" t="s">
        <v>35</v>
      </c>
      <c r="S5432" s="181" t="s">
        <v>225</v>
      </c>
      <c r="T5432" s="186" t="s">
        <v>225</v>
      </c>
      <c r="U5432" s="187" t="s">
        <v>225</v>
      </c>
      <c r="V5432" s="188" t="str" cm="1">
        <f t="array" ref="V5432">IF(SUM(LEN(A5432:U5432))=0,"",IF(OR(OR(ISBLANK(E5432),SUM(LEN(B5432),LEN(C5432))=0),AND(NOT(D5432="Unknown"),ISBLANK(I5432)),AND(NOT(N5432="Unknown"),ISBLANK(Q5432))),"Missing Information", INDEX(Table15[Entire Service Line Classification], MATCH(SUMIFS(Table15[Unique ID],Table15[System-Owned Portion],D5432,Table15[If Material Anything Other than "Lead" in Column E,Was Material Ever Previously Lead?],F5432,Table15[Customer-Owned Portion],N5432),Table15[Unique ID],0),0)))</f>
        <v>Non-lead</v>
      </c>
      <c r="W5432" s="189"/>
    </row>
    <row r="5433" spans="1:23" s="190" customFormat="1" ht="56.25" x14ac:dyDescent="0.25">
      <c r="A5433" s="180" t="s">
        <v>225</v>
      </c>
      <c r="B5433" s="181" t="s">
        <v>9072</v>
      </c>
      <c r="C5433" s="182" t="s">
        <v>225</v>
      </c>
      <c r="D5433" s="183" t="s">
        <v>36</v>
      </c>
      <c r="E5433" s="181" t="s">
        <v>35</v>
      </c>
      <c r="F5433" s="183" t="s">
        <v>35</v>
      </c>
      <c r="G5433" s="181" t="s">
        <v>7357</v>
      </c>
      <c r="H5433" s="184" t="s">
        <v>7090</v>
      </c>
      <c r="I5433" s="185" t="s">
        <v>190</v>
      </c>
      <c r="J5433" s="181" t="s">
        <v>35</v>
      </c>
      <c r="K5433" s="181" t="s">
        <v>225</v>
      </c>
      <c r="L5433" s="186" t="s">
        <v>225</v>
      </c>
      <c r="M5433" s="187" t="s">
        <v>225</v>
      </c>
      <c r="N5433" s="183" t="s">
        <v>36</v>
      </c>
      <c r="O5433" s="181" t="s">
        <v>7357</v>
      </c>
      <c r="P5433" s="184" t="s">
        <v>7090</v>
      </c>
      <c r="Q5433" s="185" t="s">
        <v>190</v>
      </c>
      <c r="R5433" s="181" t="s">
        <v>35</v>
      </c>
      <c r="S5433" s="181" t="s">
        <v>225</v>
      </c>
      <c r="T5433" s="186" t="s">
        <v>225</v>
      </c>
      <c r="U5433" s="187" t="s">
        <v>225</v>
      </c>
      <c r="V5433" s="188" t="str" cm="1">
        <f t="array" ref="V5433">IF(SUM(LEN(A5433:U5433))=0,"",IF(OR(OR(ISBLANK(E5433),SUM(LEN(B5433),LEN(C5433))=0),AND(NOT(D5433="Unknown"),ISBLANK(I5433)),AND(NOT(N5433="Unknown"),ISBLANK(Q5433))),"Missing Information", INDEX(Table15[Entire Service Line Classification], MATCH(SUMIFS(Table15[Unique ID],Table15[System-Owned Portion],D5433,Table15[If Material Anything Other than "Lead" in Column E,Was Material Ever Previously Lead?],F5433,Table15[Customer-Owned Portion],N5433),Table15[Unique ID],0),0)))</f>
        <v>Non-lead</v>
      </c>
      <c r="W5433" s="189"/>
    </row>
    <row r="5434" spans="1:23" s="190" customFormat="1" ht="56.25" x14ac:dyDescent="0.25">
      <c r="A5434" s="180" t="s">
        <v>225</v>
      </c>
      <c r="B5434" s="181" t="s">
        <v>9073</v>
      </c>
      <c r="C5434" s="182" t="s">
        <v>225</v>
      </c>
      <c r="D5434" s="183" t="s">
        <v>36</v>
      </c>
      <c r="E5434" s="181" t="s">
        <v>35</v>
      </c>
      <c r="F5434" s="183" t="s">
        <v>35</v>
      </c>
      <c r="G5434" s="181" t="s">
        <v>7352</v>
      </c>
      <c r="H5434" s="184" t="s">
        <v>7121</v>
      </c>
      <c r="I5434" s="185" t="s">
        <v>190</v>
      </c>
      <c r="J5434" s="181" t="s">
        <v>35</v>
      </c>
      <c r="K5434" s="181" t="s">
        <v>225</v>
      </c>
      <c r="L5434" s="186" t="s">
        <v>225</v>
      </c>
      <c r="M5434" s="187" t="s">
        <v>225</v>
      </c>
      <c r="N5434" s="183" t="s">
        <v>36</v>
      </c>
      <c r="O5434" s="181" t="s">
        <v>7352</v>
      </c>
      <c r="P5434" s="184" t="s">
        <v>7121</v>
      </c>
      <c r="Q5434" s="185" t="s">
        <v>190</v>
      </c>
      <c r="R5434" s="181" t="s">
        <v>35</v>
      </c>
      <c r="S5434" s="181" t="s">
        <v>225</v>
      </c>
      <c r="T5434" s="186" t="s">
        <v>225</v>
      </c>
      <c r="U5434" s="187" t="s">
        <v>225</v>
      </c>
      <c r="V5434" s="188" t="str" cm="1">
        <f t="array" ref="V5434">IF(SUM(LEN(A5434:U5434))=0,"",IF(OR(OR(ISBLANK(E5434),SUM(LEN(B5434),LEN(C5434))=0),AND(NOT(D5434="Unknown"),ISBLANK(I5434)),AND(NOT(N5434="Unknown"),ISBLANK(Q5434))),"Missing Information", INDEX(Table15[Entire Service Line Classification], MATCH(SUMIFS(Table15[Unique ID],Table15[System-Owned Portion],D5434,Table15[If Material Anything Other than "Lead" in Column E,Was Material Ever Previously Lead?],F5434,Table15[Customer-Owned Portion],N5434),Table15[Unique ID],0),0)))</f>
        <v>Non-lead</v>
      </c>
      <c r="W5434" s="189"/>
    </row>
    <row r="5435" spans="1:23" s="190" customFormat="1" ht="56.25" x14ac:dyDescent="0.25">
      <c r="A5435" s="180" t="s">
        <v>225</v>
      </c>
      <c r="B5435" s="181" t="s">
        <v>9074</v>
      </c>
      <c r="C5435" s="182" t="s">
        <v>225</v>
      </c>
      <c r="D5435" s="183" t="s">
        <v>36</v>
      </c>
      <c r="E5435" s="181" t="s">
        <v>35</v>
      </c>
      <c r="F5435" s="183" t="s">
        <v>35</v>
      </c>
      <c r="G5435" s="181" t="s">
        <v>7603</v>
      </c>
      <c r="H5435" s="184" t="s">
        <v>7121</v>
      </c>
      <c r="I5435" s="185" t="s">
        <v>190</v>
      </c>
      <c r="J5435" s="181" t="s">
        <v>35</v>
      </c>
      <c r="K5435" s="181" t="s">
        <v>225</v>
      </c>
      <c r="L5435" s="186" t="s">
        <v>225</v>
      </c>
      <c r="M5435" s="187" t="s">
        <v>225</v>
      </c>
      <c r="N5435" s="183" t="s">
        <v>36</v>
      </c>
      <c r="O5435" s="181" t="s">
        <v>7603</v>
      </c>
      <c r="P5435" s="184" t="s">
        <v>7121</v>
      </c>
      <c r="Q5435" s="185" t="s">
        <v>190</v>
      </c>
      <c r="R5435" s="181" t="s">
        <v>35</v>
      </c>
      <c r="S5435" s="181" t="s">
        <v>225</v>
      </c>
      <c r="T5435" s="186" t="s">
        <v>225</v>
      </c>
      <c r="U5435" s="187" t="s">
        <v>225</v>
      </c>
      <c r="V5435" s="188" t="str" cm="1">
        <f t="array" ref="V5435">IF(SUM(LEN(A5435:U5435))=0,"",IF(OR(OR(ISBLANK(E5435),SUM(LEN(B5435),LEN(C5435))=0),AND(NOT(D5435="Unknown"),ISBLANK(I5435)),AND(NOT(N5435="Unknown"),ISBLANK(Q5435))),"Missing Information", INDEX(Table15[Entire Service Line Classification], MATCH(SUMIFS(Table15[Unique ID],Table15[System-Owned Portion],D5435,Table15[If Material Anything Other than "Lead" in Column E,Was Material Ever Previously Lead?],F5435,Table15[Customer-Owned Portion],N5435),Table15[Unique ID],0),0)))</f>
        <v>Non-lead</v>
      </c>
      <c r="W5435" s="189"/>
    </row>
    <row r="5436" spans="1:23" s="190" customFormat="1" ht="56.25" x14ac:dyDescent="0.25">
      <c r="A5436" s="180" t="s">
        <v>225</v>
      </c>
      <c r="B5436" s="181" t="s">
        <v>9075</v>
      </c>
      <c r="C5436" s="182" t="s">
        <v>225</v>
      </c>
      <c r="D5436" s="183" t="s">
        <v>36</v>
      </c>
      <c r="E5436" s="181" t="s">
        <v>35</v>
      </c>
      <c r="F5436" s="183" t="s">
        <v>35</v>
      </c>
      <c r="G5436" s="181" t="s">
        <v>7393</v>
      </c>
      <c r="H5436" s="184" t="s">
        <v>7121</v>
      </c>
      <c r="I5436" s="185" t="s">
        <v>190</v>
      </c>
      <c r="J5436" s="181" t="s">
        <v>35</v>
      </c>
      <c r="K5436" s="181" t="s">
        <v>225</v>
      </c>
      <c r="L5436" s="186" t="s">
        <v>225</v>
      </c>
      <c r="M5436" s="187" t="s">
        <v>225</v>
      </c>
      <c r="N5436" s="183" t="s">
        <v>36</v>
      </c>
      <c r="O5436" s="181" t="s">
        <v>7393</v>
      </c>
      <c r="P5436" s="184" t="s">
        <v>7121</v>
      </c>
      <c r="Q5436" s="185" t="s">
        <v>190</v>
      </c>
      <c r="R5436" s="181" t="s">
        <v>35</v>
      </c>
      <c r="S5436" s="181" t="s">
        <v>225</v>
      </c>
      <c r="T5436" s="186" t="s">
        <v>225</v>
      </c>
      <c r="U5436" s="187" t="s">
        <v>225</v>
      </c>
      <c r="V5436" s="188" t="str" cm="1">
        <f t="array" ref="V5436">IF(SUM(LEN(A5436:U5436))=0,"",IF(OR(OR(ISBLANK(E5436),SUM(LEN(B5436),LEN(C5436))=0),AND(NOT(D5436="Unknown"),ISBLANK(I5436)),AND(NOT(N5436="Unknown"),ISBLANK(Q5436))),"Missing Information", INDEX(Table15[Entire Service Line Classification], MATCH(SUMIFS(Table15[Unique ID],Table15[System-Owned Portion],D5436,Table15[If Material Anything Other than "Lead" in Column E,Was Material Ever Previously Lead?],F5436,Table15[Customer-Owned Portion],N5436),Table15[Unique ID],0),0)))</f>
        <v>Non-lead</v>
      </c>
      <c r="W5436" s="189"/>
    </row>
    <row r="5437" spans="1:23" s="190" customFormat="1" ht="56.25" x14ac:dyDescent="0.25">
      <c r="A5437" s="180" t="s">
        <v>225</v>
      </c>
      <c r="B5437" s="181" t="s">
        <v>9075</v>
      </c>
      <c r="C5437" s="182" t="s">
        <v>225</v>
      </c>
      <c r="D5437" s="183" t="s">
        <v>36</v>
      </c>
      <c r="E5437" s="181" t="s">
        <v>35</v>
      </c>
      <c r="F5437" s="183" t="s">
        <v>35</v>
      </c>
      <c r="G5437" s="181" t="s">
        <v>7393</v>
      </c>
      <c r="H5437" s="184" t="s">
        <v>7121</v>
      </c>
      <c r="I5437" s="185" t="s">
        <v>190</v>
      </c>
      <c r="J5437" s="181" t="s">
        <v>35</v>
      </c>
      <c r="K5437" s="181" t="s">
        <v>225</v>
      </c>
      <c r="L5437" s="186" t="s">
        <v>225</v>
      </c>
      <c r="M5437" s="187" t="s">
        <v>225</v>
      </c>
      <c r="N5437" s="183" t="s">
        <v>36</v>
      </c>
      <c r="O5437" s="181" t="s">
        <v>7393</v>
      </c>
      <c r="P5437" s="184" t="s">
        <v>7121</v>
      </c>
      <c r="Q5437" s="185" t="s">
        <v>190</v>
      </c>
      <c r="R5437" s="181" t="s">
        <v>35</v>
      </c>
      <c r="S5437" s="181" t="s">
        <v>225</v>
      </c>
      <c r="T5437" s="186" t="s">
        <v>225</v>
      </c>
      <c r="U5437" s="187" t="s">
        <v>225</v>
      </c>
      <c r="V5437" s="188" t="str" cm="1">
        <f t="array" ref="V5437">IF(SUM(LEN(A5437:U5437))=0,"",IF(OR(OR(ISBLANK(E5437),SUM(LEN(B5437),LEN(C5437))=0),AND(NOT(D5437="Unknown"),ISBLANK(I5437)),AND(NOT(N5437="Unknown"),ISBLANK(Q5437))),"Missing Information", INDEX(Table15[Entire Service Line Classification], MATCH(SUMIFS(Table15[Unique ID],Table15[System-Owned Portion],D5437,Table15[If Material Anything Other than "Lead" in Column E,Was Material Ever Previously Lead?],F5437,Table15[Customer-Owned Portion],N5437),Table15[Unique ID],0),0)))</f>
        <v>Non-lead</v>
      </c>
      <c r="W5437" s="189"/>
    </row>
    <row r="5438" spans="1:23" s="190" customFormat="1" ht="56.25" x14ac:dyDescent="0.25">
      <c r="A5438" s="180" t="s">
        <v>225</v>
      </c>
      <c r="B5438" s="181" t="s">
        <v>9076</v>
      </c>
      <c r="C5438" s="182" t="s">
        <v>225</v>
      </c>
      <c r="D5438" s="183" t="s">
        <v>36</v>
      </c>
      <c r="E5438" s="181" t="s">
        <v>35</v>
      </c>
      <c r="F5438" s="183" t="s">
        <v>35</v>
      </c>
      <c r="G5438" s="181" t="s">
        <v>7388</v>
      </c>
      <c r="H5438" s="184" t="s">
        <v>7090</v>
      </c>
      <c r="I5438" s="185" t="s">
        <v>190</v>
      </c>
      <c r="J5438" s="181" t="s">
        <v>35</v>
      </c>
      <c r="K5438" s="181" t="s">
        <v>225</v>
      </c>
      <c r="L5438" s="186" t="s">
        <v>225</v>
      </c>
      <c r="M5438" s="187" t="s">
        <v>225</v>
      </c>
      <c r="N5438" s="183" t="s">
        <v>36</v>
      </c>
      <c r="O5438" s="181" t="s">
        <v>7388</v>
      </c>
      <c r="P5438" s="184" t="s">
        <v>7090</v>
      </c>
      <c r="Q5438" s="185" t="s">
        <v>190</v>
      </c>
      <c r="R5438" s="181" t="s">
        <v>35</v>
      </c>
      <c r="S5438" s="181" t="s">
        <v>225</v>
      </c>
      <c r="T5438" s="186" t="s">
        <v>225</v>
      </c>
      <c r="U5438" s="187" t="s">
        <v>225</v>
      </c>
      <c r="V5438" s="188" t="str" cm="1">
        <f t="array" ref="V5438">IF(SUM(LEN(A5438:U5438))=0,"",IF(OR(OR(ISBLANK(E5438),SUM(LEN(B5438),LEN(C5438))=0),AND(NOT(D5438="Unknown"),ISBLANK(I5438)),AND(NOT(N5438="Unknown"),ISBLANK(Q5438))),"Missing Information", INDEX(Table15[Entire Service Line Classification], MATCH(SUMIFS(Table15[Unique ID],Table15[System-Owned Portion],D5438,Table15[If Material Anything Other than "Lead" in Column E,Was Material Ever Previously Lead?],F5438,Table15[Customer-Owned Portion],N5438),Table15[Unique ID],0),0)))</f>
        <v>Non-lead</v>
      </c>
      <c r="W5438" s="189"/>
    </row>
    <row r="5439" spans="1:23" s="190" customFormat="1" ht="56.25" x14ac:dyDescent="0.25">
      <c r="A5439" s="180" t="s">
        <v>225</v>
      </c>
      <c r="B5439" s="181" t="s">
        <v>9077</v>
      </c>
      <c r="C5439" s="182" t="s">
        <v>225</v>
      </c>
      <c r="D5439" s="183" t="s">
        <v>36</v>
      </c>
      <c r="E5439" s="181" t="s">
        <v>35</v>
      </c>
      <c r="F5439" s="183" t="s">
        <v>35</v>
      </c>
      <c r="G5439" s="181" t="s">
        <v>7391</v>
      </c>
      <c r="H5439" s="184" t="s">
        <v>7090</v>
      </c>
      <c r="I5439" s="185" t="s">
        <v>190</v>
      </c>
      <c r="J5439" s="181" t="s">
        <v>35</v>
      </c>
      <c r="K5439" s="181" t="s">
        <v>225</v>
      </c>
      <c r="L5439" s="186" t="s">
        <v>225</v>
      </c>
      <c r="M5439" s="187" t="s">
        <v>225</v>
      </c>
      <c r="N5439" s="183" t="s">
        <v>36</v>
      </c>
      <c r="O5439" s="181" t="s">
        <v>7391</v>
      </c>
      <c r="P5439" s="184" t="s">
        <v>7090</v>
      </c>
      <c r="Q5439" s="185" t="s">
        <v>190</v>
      </c>
      <c r="R5439" s="181" t="s">
        <v>35</v>
      </c>
      <c r="S5439" s="181" t="s">
        <v>225</v>
      </c>
      <c r="T5439" s="186" t="s">
        <v>225</v>
      </c>
      <c r="U5439" s="187" t="s">
        <v>225</v>
      </c>
      <c r="V5439" s="188" t="str" cm="1">
        <f t="array" ref="V5439">IF(SUM(LEN(A5439:U5439))=0,"",IF(OR(OR(ISBLANK(E5439),SUM(LEN(B5439),LEN(C5439))=0),AND(NOT(D5439="Unknown"),ISBLANK(I5439)),AND(NOT(N5439="Unknown"),ISBLANK(Q5439))),"Missing Information", INDEX(Table15[Entire Service Line Classification], MATCH(SUMIFS(Table15[Unique ID],Table15[System-Owned Portion],D5439,Table15[If Material Anything Other than "Lead" in Column E,Was Material Ever Previously Lead?],F5439,Table15[Customer-Owned Portion],N5439),Table15[Unique ID],0),0)))</f>
        <v>Non-lead</v>
      </c>
      <c r="W5439" s="189"/>
    </row>
    <row r="5440" spans="1:23" s="190" customFormat="1" ht="56.25" x14ac:dyDescent="0.25">
      <c r="A5440" s="180" t="s">
        <v>225</v>
      </c>
      <c r="B5440" s="181" t="s">
        <v>9078</v>
      </c>
      <c r="C5440" s="182" t="s">
        <v>225</v>
      </c>
      <c r="D5440" s="183" t="s">
        <v>36</v>
      </c>
      <c r="E5440" s="181" t="s">
        <v>35</v>
      </c>
      <c r="F5440" s="183" t="s">
        <v>35</v>
      </c>
      <c r="G5440" s="181" t="s">
        <v>7376</v>
      </c>
      <c r="H5440" s="184" t="s">
        <v>7090</v>
      </c>
      <c r="I5440" s="185" t="s">
        <v>190</v>
      </c>
      <c r="J5440" s="181" t="s">
        <v>35</v>
      </c>
      <c r="K5440" s="181" t="s">
        <v>225</v>
      </c>
      <c r="L5440" s="186" t="s">
        <v>225</v>
      </c>
      <c r="M5440" s="187" t="s">
        <v>225</v>
      </c>
      <c r="N5440" s="183" t="s">
        <v>36</v>
      </c>
      <c r="O5440" s="181" t="s">
        <v>7376</v>
      </c>
      <c r="P5440" s="184" t="s">
        <v>7090</v>
      </c>
      <c r="Q5440" s="185" t="s">
        <v>190</v>
      </c>
      <c r="R5440" s="181" t="s">
        <v>35</v>
      </c>
      <c r="S5440" s="181" t="s">
        <v>225</v>
      </c>
      <c r="T5440" s="186" t="s">
        <v>225</v>
      </c>
      <c r="U5440" s="187" t="s">
        <v>225</v>
      </c>
      <c r="V5440" s="188" t="str" cm="1">
        <f t="array" ref="V5440">IF(SUM(LEN(A5440:U5440))=0,"",IF(OR(OR(ISBLANK(E5440),SUM(LEN(B5440),LEN(C5440))=0),AND(NOT(D5440="Unknown"),ISBLANK(I5440)),AND(NOT(N5440="Unknown"),ISBLANK(Q5440))),"Missing Information", INDEX(Table15[Entire Service Line Classification], MATCH(SUMIFS(Table15[Unique ID],Table15[System-Owned Portion],D5440,Table15[If Material Anything Other than "Lead" in Column E,Was Material Ever Previously Lead?],F5440,Table15[Customer-Owned Portion],N5440),Table15[Unique ID],0),0)))</f>
        <v>Non-lead</v>
      </c>
      <c r="W5440" s="189"/>
    </row>
    <row r="5441" spans="1:23" s="190" customFormat="1" ht="56.25" x14ac:dyDescent="0.25">
      <c r="A5441" s="180" t="s">
        <v>225</v>
      </c>
      <c r="B5441" s="181" t="s">
        <v>9079</v>
      </c>
      <c r="C5441" s="182" t="s">
        <v>225</v>
      </c>
      <c r="D5441" s="183" t="s">
        <v>36</v>
      </c>
      <c r="E5441" s="181" t="s">
        <v>35</v>
      </c>
      <c r="F5441" s="183" t="s">
        <v>35</v>
      </c>
      <c r="G5441" s="181" t="s">
        <v>7391</v>
      </c>
      <c r="H5441" s="184" t="s">
        <v>7090</v>
      </c>
      <c r="I5441" s="185" t="s">
        <v>190</v>
      </c>
      <c r="J5441" s="181" t="s">
        <v>35</v>
      </c>
      <c r="K5441" s="181" t="s">
        <v>225</v>
      </c>
      <c r="L5441" s="186" t="s">
        <v>225</v>
      </c>
      <c r="M5441" s="187" t="s">
        <v>225</v>
      </c>
      <c r="N5441" s="183" t="s">
        <v>36</v>
      </c>
      <c r="O5441" s="181" t="s">
        <v>7391</v>
      </c>
      <c r="P5441" s="184" t="s">
        <v>7090</v>
      </c>
      <c r="Q5441" s="185" t="s">
        <v>190</v>
      </c>
      <c r="R5441" s="181" t="s">
        <v>35</v>
      </c>
      <c r="S5441" s="181" t="s">
        <v>225</v>
      </c>
      <c r="T5441" s="186" t="s">
        <v>225</v>
      </c>
      <c r="U5441" s="187" t="s">
        <v>225</v>
      </c>
      <c r="V5441" s="188" t="str" cm="1">
        <f t="array" ref="V5441">IF(SUM(LEN(A5441:U5441))=0,"",IF(OR(OR(ISBLANK(E5441),SUM(LEN(B5441),LEN(C5441))=0),AND(NOT(D5441="Unknown"),ISBLANK(I5441)),AND(NOT(N5441="Unknown"),ISBLANK(Q5441))),"Missing Information", INDEX(Table15[Entire Service Line Classification], MATCH(SUMIFS(Table15[Unique ID],Table15[System-Owned Portion],D5441,Table15[If Material Anything Other than "Lead" in Column E,Was Material Ever Previously Lead?],F5441,Table15[Customer-Owned Portion],N5441),Table15[Unique ID],0),0)))</f>
        <v>Non-lead</v>
      </c>
      <c r="W5441" s="189"/>
    </row>
    <row r="5442" spans="1:23" s="190" customFormat="1" ht="56.25" x14ac:dyDescent="0.25">
      <c r="A5442" s="180" t="s">
        <v>225</v>
      </c>
      <c r="B5442" s="181" t="s">
        <v>9080</v>
      </c>
      <c r="C5442" s="182" t="s">
        <v>225</v>
      </c>
      <c r="D5442" s="183" t="s">
        <v>36</v>
      </c>
      <c r="E5442" s="181" t="s">
        <v>35</v>
      </c>
      <c r="F5442" s="183" t="s">
        <v>35</v>
      </c>
      <c r="G5442" s="181" t="s">
        <v>7376</v>
      </c>
      <c r="H5442" s="184" t="s">
        <v>7090</v>
      </c>
      <c r="I5442" s="185" t="s">
        <v>190</v>
      </c>
      <c r="J5442" s="181" t="s">
        <v>35</v>
      </c>
      <c r="K5442" s="181" t="s">
        <v>225</v>
      </c>
      <c r="L5442" s="186" t="s">
        <v>225</v>
      </c>
      <c r="M5442" s="187" t="s">
        <v>225</v>
      </c>
      <c r="N5442" s="183" t="s">
        <v>36</v>
      </c>
      <c r="O5442" s="181" t="s">
        <v>7376</v>
      </c>
      <c r="P5442" s="184" t="s">
        <v>7090</v>
      </c>
      <c r="Q5442" s="185" t="s">
        <v>190</v>
      </c>
      <c r="R5442" s="181" t="s">
        <v>35</v>
      </c>
      <c r="S5442" s="181" t="s">
        <v>225</v>
      </c>
      <c r="T5442" s="186" t="s">
        <v>225</v>
      </c>
      <c r="U5442" s="187" t="s">
        <v>225</v>
      </c>
      <c r="V5442" s="188" t="str" cm="1">
        <f t="array" ref="V5442">IF(SUM(LEN(A5442:U5442))=0,"",IF(OR(OR(ISBLANK(E5442),SUM(LEN(B5442),LEN(C5442))=0),AND(NOT(D5442="Unknown"),ISBLANK(I5442)),AND(NOT(N5442="Unknown"),ISBLANK(Q5442))),"Missing Information", INDEX(Table15[Entire Service Line Classification], MATCH(SUMIFS(Table15[Unique ID],Table15[System-Owned Portion],D5442,Table15[If Material Anything Other than "Lead" in Column E,Was Material Ever Previously Lead?],F5442,Table15[Customer-Owned Portion],N5442),Table15[Unique ID],0),0)))</f>
        <v>Non-lead</v>
      </c>
      <c r="W5442" s="189"/>
    </row>
    <row r="5443" spans="1:23" s="190" customFormat="1" ht="56.25" x14ac:dyDescent="0.25">
      <c r="A5443" s="180" t="s">
        <v>225</v>
      </c>
      <c r="B5443" s="181" t="s">
        <v>9081</v>
      </c>
      <c r="C5443" s="182" t="s">
        <v>225</v>
      </c>
      <c r="D5443" s="183" t="s">
        <v>36</v>
      </c>
      <c r="E5443" s="181" t="s">
        <v>35</v>
      </c>
      <c r="F5443" s="183" t="s">
        <v>35</v>
      </c>
      <c r="G5443" s="181" t="s">
        <v>7376</v>
      </c>
      <c r="H5443" s="184" t="s">
        <v>7090</v>
      </c>
      <c r="I5443" s="185" t="s">
        <v>190</v>
      </c>
      <c r="J5443" s="181" t="s">
        <v>35</v>
      </c>
      <c r="K5443" s="181" t="s">
        <v>225</v>
      </c>
      <c r="L5443" s="186" t="s">
        <v>225</v>
      </c>
      <c r="M5443" s="187" t="s">
        <v>225</v>
      </c>
      <c r="N5443" s="183" t="s">
        <v>36</v>
      </c>
      <c r="O5443" s="181" t="s">
        <v>7376</v>
      </c>
      <c r="P5443" s="184" t="s">
        <v>7090</v>
      </c>
      <c r="Q5443" s="185" t="s">
        <v>190</v>
      </c>
      <c r="R5443" s="181" t="s">
        <v>35</v>
      </c>
      <c r="S5443" s="181" t="s">
        <v>225</v>
      </c>
      <c r="T5443" s="186" t="s">
        <v>225</v>
      </c>
      <c r="U5443" s="187" t="s">
        <v>225</v>
      </c>
      <c r="V5443" s="188" t="str" cm="1">
        <f t="array" ref="V5443">IF(SUM(LEN(A5443:U5443))=0,"",IF(OR(OR(ISBLANK(E5443),SUM(LEN(B5443),LEN(C5443))=0),AND(NOT(D5443="Unknown"),ISBLANK(I5443)),AND(NOT(N5443="Unknown"),ISBLANK(Q5443))),"Missing Information", INDEX(Table15[Entire Service Line Classification], MATCH(SUMIFS(Table15[Unique ID],Table15[System-Owned Portion],D5443,Table15[If Material Anything Other than "Lead" in Column E,Was Material Ever Previously Lead?],F5443,Table15[Customer-Owned Portion],N5443),Table15[Unique ID],0),0)))</f>
        <v>Non-lead</v>
      </c>
      <c r="W5443" s="189"/>
    </row>
    <row r="5444" spans="1:23" s="190" customFormat="1" ht="56.25" x14ac:dyDescent="0.25">
      <c r="A5444" s="180" t="s">
        <v>225</v>
      </c>
      <c r="B5444" s="181" t="s">
        <v>9082</v>
      </c>
      <c r="C5444" s="182" t="s">
        <v>225</v>
      </c>
      <c r="D5444" s="183" t="s">
        <v>36</v>
      </c>
      <c r="E5444" s="181" t="s">
        <v>35</v>
      </c>
      <c r="F5444" s="183" t="s">
        <v>35</v>
      </c>
      <c r="G5444" s="181" t="s">
        <v>7391</v>
      </c>
      <c r="H5444" s="184" t="s">
        <v>7090</v>
      </c>
      <c r="I5444" s="185" t="s">
        <v>190</v>
      </c>
      <c r="J5444" s="181" t="s">
        <v>35</v>
      </c>
      <c r="K5444" s="181" t="s">
        <v>225</v>
      </c>
      <c r="L5444" s="186" t="s">
        <v>225</v>
      </c>
      <c r="M5444" s="187" t="s">
        <v>225</v>
      </c>
      <c r="N5444" s="183" t="s">
        <v>36</v>
      </c>
      <c r="O5444" s="181" t="s">
        <v>7391</v>
      </c>
      <c r="P5444" s="184" t="s">
        <v>7090</v>
      </c>
      <c r="Q5444" s="185" t="s">
        <v>190</v>
      </c>
      <c r="R5444" s="181" t="s">
        <v>35</v>
      </c>
      <c r="S5444" s="181" t="s">
        <v>225</v>
      </c>
      <c r="T5444" s="186" t="s">
        <v>225</v>
      </c>
      <c r="U5444" s="187" t="s">
        <v>225</v>
      </c>
      <c r="V5444" s="188" t="str" cm="1">
        <f t="array" ref="V5444">IF(SUM(LEN(A5444:U5444))=0,"",IF(OR(OR(ISBLANK(E5444),SUM(LEN(B5444),LEN(C5444))=0),AND(NOT(D5444="Unknown"),ISBLANK(I5444)),AND(NOT(N5444="Unknown"),ISBLANK(Q5444))),"Missing Information", INDEX(Table15[Entire Service Line Classification], MATCH(SUMIFS(Table15[Unique ID],Table15[System-Owned Portion],D5444,Table15[If Material Anything Other than "Lead" in Column E,Was Material Ever Previously Lead?],F5444,Table15[Customer-Owned Portion],N5444),Table15[Unique ID],0),0)))</f>
        <v>Non-lead</v>
      </c>
      <c r="W5444" s="189"/>
    </row>
    <row r="5445" spans="1:23" s="190" customFormat="1" ht="56.25" x14ac:dyDescent="0.25">
      <c r="A5445" s="180" t="s">
        <v>225</v>
      </c>
      <c r="B5445" s="181" t="s">
        <v>9083</v>
      </c>
      <c r="C5445" s="182" t="s">
        <v>225</v>
      </c>
      <c r="D5445" s="183" t="s">
        <v>36</v>
      </c>
      <c r="E5445" s="181" t="s">
        <v>35</v>
      </c>
      <c r="F5445" s="183" t="s">
        <v>35</v>
      </c>
      <c r="G5445" s="181" t="s">
        <v>7376</v>
      </c>
      <c r="H5445" s="184" t="s">
        <v>7090</v>
      </c>
      <c r="I5445" s="185" t="s">
        <v>190</v>
      </c>
      <c r="J5445" s="181" t="s">
        <v>35</v>
      </c>
      <c r="K5445" s="181" t="s">
        <v>225</v>
      </c>
      <c r="L5445" s="186" t="s">
        <v>225</v>
      </c>
      <c r="M5445" s="187" t="s">
        <v>225</v>
      </c>
      <c r="N5445" s="183" t="s">
        <v>36</v>
      </c>
      <c r="O5445" s="181" t="s">
        <v>7376</v>
      </c>
      <c r="P5445" s="184" t="s">
        <v>7090</v>
      </c>
      <c r="Q5445" s="185" t="s">
        <v>190</v>
      </c>
      <c r="R5445" s="181" t="s">
        <v>35</v>
      </c>
      <c r="S5445" s="181" t="s">
        <v>225</v>
      </c>
      <c r="T5445" s="186" t="s">
        <v>225</v>
      </c>
      <c r="U5445" s="187" t="s">
        <v>225</v>
      </c>
      <c r="V5445" s="188" t="str" cm="1">
        <f t="array" ref="V5445">IF(SUM(LEN(A5445:U5445))=0,"",IF(OR(OR(ISBLANK(E5445),SUM(LEN(B5445),LEN(C5445))=0),AND(NOT(D5445="Unknown"),ISBLANK(I5445)),AND(NOT(N5445="Unknown"),ISBLANK(Q5445))),"Missing Information", INDEX(Table15[Entire Service Line Classification], MATCH(SUMIFS(Table15[Unique ID],Table15[System-Owned Portion],D5445,Table15[If Material Anything Other than "Lead" in Column E,Was Material Ever Previously Lead?],F5445,Table15[Customer-Owned Portion],N5445),Table15[Unique ID],0),0)))</f>
        <v>Non-lead</v>
      </c>
      <c r="W5445" s="189"/>
    </row>
    <row r="5446" spans="1:23" s="190" customFormat="1" ht="56.25" x14ac:dyDescent="0.25">
      <c r="A5446" s="180" t="s">
        <v>225</v>
      </c>
      <c r="B5446" s="181" t="s">
        <v>9084</v>
      </c>
      <c r="C5446" s="182" t="s">
        <v>225</v>
      </c>
      <c r="D5446" s="183" t="s">
        <v>36</v>
      </c>
      <c r="E5446" s="181" t="s">
        <v>35</v>
      </c>
      <c r="F5446" s="183" t="s">
        <v>35</v>
      </c>
      <c r="G5446" s="181" t="s">
        <v>7376</v>
      </c>
      <c r="H5446" s="184" t="s">
        <v>7090</v>
      </c>
      <c r="I5446" s="185" t="s">
        <v>190</v>
      </c>
      <c r="J5446" s="181" t="s">
        <v>35</v>
      </c>
      <c r="K5446" s="181" t="s">
        <v>225</v>
      </c>
      <c r="L5446" s="186" t="s">
        <v>225</v>
      </c>
      <c r="M5446" s="187" t="s">
        <v>225</v>
      </c>
      <c r="N5446" s="183" t="s">
        <v>36</v>
      </c>
      <c r="O5446" s="181" t="s">
        <v>7376</v>
      </c>
      <c r="P5446" s="184" t="s">
        <v>7090</v>
      </c>
      <c r="Q5446" s="185" t="s">
        <v>190</v>
      </c>
      <c r="R5446" s="181" t="s">
        <v>35</v>
      </c>
      <c r="S5446" s="181" t="s">
        <v>225</v>
      </c>
      <c r="T5446" s="186" t="s">
        <v>225</v>
      </c>
      <c r="U5446" s="187" t="s">
        <v>225</v>
      </c>
      <c r="V5446" s="188" t="str" cm="1">
        <f t="array" ref="V5446">IF(SUM(LEN(A5446:U5446))=0,"",IF(OR(OR(ISBLANK(E5446),SUM(LEN(B5446),LEN(C5446))=0),AND(NOT(D5446="Unknown"),ISBLANK(I5446)),AND(NOT(N5446="Unknown"),ISBLANK(Q5446))),"Missing Information", INDEX(Table15[Entire Service Line Classification], MATCH(SUMIFS(Table15[Unique ID],Table15[System-Owned Portion],D5446,Table15[If Material Anything Other than "Lead" in Column E,Was Material Ever Previously Lead?],F5446,Table15[Customer-Owned Portion],N5446),Table15[Unique ID],0),0)))</f>
        <v>Non-lead</v>
      </c>
      <c r="W5446" s="189"/>
    </row>
    <row r="5447" spans="1:23" s="190" customFormat="1" ht="56.25" x14ac:dyDescent="0.25">
      <c r="A5447" s="180" t="s">
        <v>225</v>
      </c>
      <c r="B5447" s="181" t="s">
        <v>9085</v>
      </c>
      <c r="C5447" s="182" t="s">
        <v>225</v>
      </c>
      <c r="D5447" s="183" t="s">
        <v>36</v>
      </c>
      <c r="E5447" s="181" t="s">
        <v>35</v>
      </c>
      <c r="F5447" s="183" t="s">
        <v>35</v>
      </c>
      <c r="G5447" s="181" t="s">
        <v>7391</v>
      </c>
      <c r="H5447" s="184" t="s">
        <v>7090</v>
      </c>
      <c r="I5447" s="185" t="s">
        <v>190</v>
      </c>
      <c r="J5447" s="181" t="s">
        <v>35</v>
      </c>
      <c r="K5447" s="181" t="s">
        <v>225</v>
      </c>
      <c r="L5447" s="186" t="s">
        <v>225</v>
      </c>
      <c r="M5447" s="187" t="s">
        <v>225</v>
      </c>
      <c r="N5447" s="183" t="s">
        <v>36</v>
      </c>
      <c r="O5447" s="181" t="s">
        <v>7391</v>
      </c>
      <c r="P5447" s="184" t="s">
        <v>7090</v>
      </c>
      <c r="Q5447" s="185" t="s">
        <v>190</v>
      </c>
      <c r="R5447" s="181" t="s">
        <v>35</v>
      </c>
      <c r="S5447" s="181" t="s">
        <v>225</v>
      </c>
      <c r="T5447" s="186" t="s">
        <v>225</v>
      </c>
      <c r="U5447" s="187" t="s">
        <v>225</v>
      </c>
      <c r="V5447" s="188" t="str" cm="1">
        <f t="array" ref="V5447">IF(SUM(LEN(A5447:U5447))=0,"",IF(OR(OR(ISBLANK(E5447),SUM(LEN(B5447),LEN(C5447))=0),AND(NOT(D5447="Unknown"),ISBLANK(I5447)),AND(NOT(N5447="Unknown"),ISBLANK(Q5447))),"Missing Information", INDEX(Table15[Entire Service Line Classification], MATCH(SUMIFS(Table15[Unique ID],Table15[System-Owned Portion],D5447,Table15[If Material Anything Other than "Lead" in Column E,Was Material Ever Previously Lead?],F5447,Table15[Customer-Owned Portion],N5447),Table15[Unique ID],0),0)))</f>
        <v>Non-lead</v>
      </c>
      <c r="W5447" s="189"/>
    </row>
    <row r="5448" spans="1:23" s="190" customFormat="1" ht="56.25" x14ac:dyDescent="0.25">
      <c r="A5448" s="180" t="s">
        <v>225</v>
      </c>
      <c r="B5448" s="181" t="s">
        <v>9086</v>
      </c>
      <c r="C5448" s="182" t="s">
        <v>225</v>
      </c>
      <c r="D5448" s="183" t="s">
        <v>36</v>
      </c>
      <c r="E5448" s="181" t="s">
        <v>35</v>
      </c>
      <c r="F5448" s="183" t="s">
        <v>35</v>
      </c>
      <c r="G5448" s="181" t="s">
        <v>7376</v>
      </c>
      <c r="H5448" s="184" t="s">
        <v>7090</v>
      </c>
      <c r="I5448" s="185" t="s">
        <v>190</v>
      </c>
      <c r="J5448" s="181" t="s">
        <v>35</v>
      </c>
      <c r="K5448" s="181" t="s">
        <v>225</v>
      </c>
      <c r="L5448" s="186" t="s">
        <v>225</v>
      </c>
      <c r="M5448" s="187" t="s">
        <v>225</v>
      </c>
      <c r="N5448" s="183" t="s">
        <v>36</v>
      </c>
      <c r="O5448" s="181" t="s">
        <v>7376</v>
      </c>
      <c r="P5448" s="184" t="s">
        <v>7090</v>
      </c>
      <c r="Q5448" s="185" t="s">
        <v>190</v>
      </c>
      <c r="R5448" s="181" t="s">
        <v>35</v>
      </c>
      <c r="S5448" s="181" t="s">
        <v>225</v>
      </c>
      <c r="T5448" s="186" t="s">
        <v>225</v>
      </c>
      <c r="U5448" s="187" t="s">
        <v>225</v>
      </c>
      <c r="V5448" s="188" t="str" cm="1">
        <f t="array" ref="V5448">IF(SUM(LEN(A5448:U5448))=0,"",IF(OR(OR(ISBLANK(E5448),SUM(LEN(B5448),LEN(C5448))=0),AND(NOT(D5448="Unknown"),ISBLANK(I5448)),AND(NOT(N5448="Unknown"),ISBLANK(Q5448))),"Missing Information", INDEX(Table15[Entire Service Line Classification], MATCH(SUMIFS(Table15[Unique ID],Table15[System-Owned Portion],D5448,Table15[If Material Anything Other than "Lead" in Column E,Was Material Ever Previously Lead?],F5448,Table15[Customer-Owned Portion],N5448),Table15[Unique ID],0),0)))</f>
        <v>Non-lead</v>
      </c>
      <c r="W5448" s="189"/>
    </row>
    <row r="5449" spans="1:23" s="190" customFormat="1" ht="56.25" x14ac:dyDescent="0.25">
      <c r="A5449" s="180" t="s">
        <v>225</v>
      </c>
      <c r="B5449" s="181" t="s">
        <v>9087</v>
      </c>
      <c r="C5449" s="182" t="s">
        <v>225</v>
      </c>
      <c r="D5449" s="183" t="s">
        <v>36</v>
      </c>
      <c r="E5449" s="181" t="s">
        <v>35</v>
      </c>
      <c r="F5449" s="183" t="s">
        <v>35</v>
      </c>
      <c r="G5449" s="181" t="s">
        <v>7347</v>
      </c>
      <c r="H5449" s="184" t="s">
        <v>7090</v>
      </c>
      <c r="I5449" s="185" t="s">
        <v>190</v>
      </c>
      <c r="J5449" s="181" t="s">
        <v>35</v>
      </c>
      <c r="K5449" s="181" t="s">
        <v>225</v>
      </c>
      <c r="L5449" s="186" t="s">
        <v>225</v>
      </c>
      <c r="M5449" s="187" t="s">
        <v>225</v>
      </c>
      <c r="N5449" s="183" t="s">
        <v>36</v>
      </c>
      <c r="O5449" s="181" t="s">
        <v>7347</v>
      </c>
      <c r="P5449" s="184" t="s">
        <v>7090</v>
      </c>
      <c r="Q5449" s="185" t="s">
        <v>190</v>
      </c>
      <c r="R5449" s="181" t="s">
        <v>35</v>
      </c>
      <c r="S5449" s="181" t="s">
        <v>225</v>
      </c>
      <c r="T5449" s="186" t="s">
        <v>225</v>
      </c>
      <c r="U5449" s="187" t="s">
        <v>225</v>
      </c>
      <c r="V5449" s="188" t="str" cm="1">
        <f t="array" ref="V5449">IF(SUM(LEN(A5449:U5449))=0,"",IF(OR(OR(ISBLANK(E5449),SUM(LEN(B5449),LEN(C5449))=0),AND(NOT(D5449="Unknown"),ISBLANK(I5449)),AND(NOT(N5449="Unknown"),ISBLANK(Q5449))),"Missing Information", INDEX(Table15[Entire Service Line Classification], MATCH(SUMIFS(Table15[Unique ID],Table15[System-Owned Portion],D5449,Table15[If Material Anything Other than "Lead" in Column E,Was Material Ever Previously Lead?],F5449,Table15[Customer-Owned Portion],N5449),Table15[Unique ID],0),0)))</f>
        <v>Non-lead</v>
      </c>
      <c r="W5449" s="189"/>
    </row>
    <row r="5450" spans="1:23" s="190" customFormat="1" ht="56.25" x14ac:dyDescent="0.25">
      <c r="A5450" s="180" t="s">
        <v>225</v>
      </c>
      <c r="B5450" s="181" t="s">
        <v>9088</v>
      </c>
      <c r="C5450" s="182" t="s">
        <v>225</v>
      </c>
      <c r="D5450" s="183" t="s">
        <v>36</v>
      </c>
      <c r="E5450" s="181" t="s">
        <v>35</v>
      </c>
      <c r="F5450" s="183" t="s">
        <v>35</v>
      </c>
      <c r="G5450" s="181" t="s">
        <v>7347</v>
      </c>
      <c r="H5450" s="184" t="s">
        <v>7090</v>
      </c>
      <c r="I5450" s="185" t="s">
        <v>190</v>
      </c>
      <c r="J5450" s="181" t="s">
        <v>35</v>
      </c>
      <c r="K5450" s="181" t="s">
        <v>225</v>
      </c>
      <c r="L5450" s="186" t="s">
        <v>225</v>
      </c>
      <c r="M5450" s="187" t="s">
        <v>225</v>
      </c>
      <c r="N5450" s="183" t="s">
        <v>36</v>
      </c>
      <c r="O5450" s="181" t="s">
        <v>7347</v>
      </c>
      <c r="P5450" s="184" t="s">
        <v>7090</v>
      </c>
      <c r="Q5450" s="185" t="s">
        <v>190</v>
      </c>
      <c r="R5450" s="181" t="s">
        <v>35</v>
      </c>
      <c r="S5450" s="181" t="s">
        <v>225</v>
      </c>
      <c r="T5450" s="186" t="s">
        <v>225</v>
      </c>
      <c r="U5450" s="187" t="s">
        <v>225</v>
      </c>
      <c r="V5450" s="188" t="str" cm="1">
        <f t="array" ref="V5450">IF(SUM(LEN(A5450:U5450))=0,"",IF(OR(OR(ISBLANK(E5450),SUM(LEN(B5450),LEN(C5450))=0),AND(NOT(D5450="Unknown"),ISBLANK(I5450)),AND(NOT(N5450="Unknown"),ISBLANK(Q5450))),"Missing Information", INDEX(Table15[Entire Service Line Classification], MATCH(SUMIFS(Table15[Unique ID],Table15[System-Owned Portion],D5450,Table15[If Material Anything Other than "Lead" in Column E,Was Material Ever Previously Lead?],F5450,Table15[Customer-Owned Portion],N5450),Table15[Unique ID],0),0)))</f>
        <v>Non-lead</v>
      </c>
      <c r="W5450" s="189"/>
    </row>
    <row r="5451" spans="1:23" s="190" customFormat="1" ht="56.25" x14ac:dyDescent="0.25">
      <c r="A5451" s="180" t="s">
        <v>225</v>
      </c>
      <c r="B5451" s="181" t="s">
        <v>9089</v>
      </c>
      <c r="C5451" s="182" t="s">
        <v>225</v>
      </c>
      <c r="D5451" s="183" t="s">
        <v>36</v>
      </c>
      <c r="E5451" s="181" t="s">
        <v>35</v>
      </c>
      <c r="F5451" s="183" t="s">
        <v>35</v>
      </c>
      <c r="G5451" s="181" t="s">
        <v>8153</v>
      </c>
      <c r="H5451" s="184" t="s">
        <v>7090</v>
      </c>
      <c r="I5451" s="185" t="s">
        <v>190</v>
      </c>
      <c r="J5451" s="181" t="s">
        <v>35</v>
      </c>
      <c r="K5451" s="181" t="s">
        <v>225</v>
      </c>
      <c r="L5451" s="186" t="s">
        <v>225</v>
      </c>
      <c r="M5451" s="187" t="s">
        <v>225</v>
      </c>
      <c r="N5451" s="183" t="s">
        <v>36</v>
      </c>
      <c r="O5451" s="181" t="s">
        <v>8153</v>
      </c>
      <c r="P5451" s="184" t="s">
        <v>7090</v>
      </c>
      <c r="Q5451" s="185" t="s">
        <v>190</v>
      </c>
      <c r="R5451" s="181" t="s">
        <v>35</v>
      </c>
      <c r="S5451" s="181" t="s">
        <v>225</v>
      </c>
      <c r="T5451" s="186" t="s">
        <v>225</v>
      </c>
      <c r="U5451" s="187" t="s">
        <v>225</v>
      </c>
      <c r="V5451" s="188" t="str" cm="1">
        <f t="array" ref="V5451">IF(SUM(LEN(A5451:U5451))=0,"",IF(OR(OR(ISBLANK(E5451),SUM(LEN(B5451),LEN(C5451))=0),AND(NOT(D5451="Unknown"),ISBLANK(I5451)),AND(NOT(N5451="Unknown"),ISBLANK(Q5451))),"Missing Information", INDEX(Table15[Entire Service Line Classification], MATCH(SUMIFS(Table15[Unique ID],Table15[System-Owned Portion],D5451,Table15[If Material Anything Other than "Lead" in Column E,Was Material Ever Previously Lead?],F5451,Table15[Customer-Owned Portion],N5451),Table15[Unique ID],0),0)))</f>
        <v>Non-lead</v>
      </c>
      <c r="W5451" s="189"/>
    </row>
    <row r="5452" spans="1:23" s="190" customFormat="1" ht="56.25" x14ac:dyDescent="0.25">
      <c r="A5452" s="180" t="s">
        <v>225</v>
      </c>
      <c r="B5452" s="181" t="s">
        <v>9090</v>
      </c>
      <c r="C5452" s="182" t="s">
        <v>225</v>
      </c>
      <c r="D5452" s="183" t="s">
        <v>36</v>
      </c>
      <c r="E5452" s="181" t="s">
        <v>35</v>
      </c>
      <c r="F5452" s="183" t="s">
        <v>35</v>
      </c>
      <c r="G5452" s="181" t="s">
        <v>7350</v>
      </c>
      <c r="H5452" s="184" t="s">
        <v>7090</v>
      </c>
      <c r="I5452" s="185" t="s">
        <v>190</v>
      </c>
      <c r="J5452" s="181" t="s">
        <v>35</v>
      </c>
      <c r="K5452" s="181" t="s">
        <v>225</v>
      </c>
      <c r="L5452" s="186" t="s">
        <v>225</v>
      </c>
      <c r="M5452" s="187" t="s">
        <v>225</v>
      </c>
      <c r="N5452" s="183" t="s">
        <v>36</v>
      </c>
      <c r="O5452" s="181" t="s">
        <v>7350</v>
      </c>
      <c r="P5452" s="184" t="s">
        <v>7090</v>
      </c>
      <c r="Q5452" s="185" t="s">
        <v>190</v>
      </c>
      <c r="R5452" s="181" t="s">
        <v>35</v>
      </c>
      <c r="S5452" s="181" t="s">
        <v>225</v>
      </c>
      <c r="T5452" s="186" t="s">
        <v>225</v>
      </c>
      <c r="U5452" s="187" t="s">
        <v>225</v>
      </c>
      <c r="V5452" s="188" t="str" cm="1">
        <f t="array" ref="V5452">IF(SUM(LEN(A5452:U5452))=0,"",IF(OR(OR(ISBLANK(E5452),SUM(LEN(B5452),LEN(C5452))=0),AND(NOT(D5452="Unknown"),ISBLANK(I5452)),AND(NOT(N5452="Unknown"),ISBLANK(Q5452))),"Missing Information", INDEX(Table15[Entire Service Line Classification], MATCH(SUMIFS(Table15[Unique ID],Table15[System-Owned Portion],D5452,Table15[If Material Anything Other than "Lead" in Column E,Was Material Ever Previously Lead?],F5452,Table15[Customer-Owned Portion],N5452),Table15[Unique ID],0),0)))</f>
        <v>Non-lead</v>
      </c>
      <c r="W5452" s="189"/>
    </row>
    <row r="5453" spans="1:23" s="190" customFormat="1" ht="56.25" x14ac:dyDescent="0.25">
      <c r="A5453" s="180" t="s">
        <v>225</v>
      </c>
      <c r="B5453" s="181" t="s">
        <v>9091</v>
      </c>
      <c r="C5453" s="182" t="s">
        <v>225</v>
      </c>
      <c r="D5453" s="183" t="s">
        <v>36</v>
      </c>
      <c r="E5453" s="181" t="s">
        <v>35</v>
      </c>
      <c r="F5453" s="183" t="s">
        <v>35</v>
      </c>
      <c r="G5453" s="181" t="s">
        <v>7350</v>
      </c>
      <c r="H5453" s="184" t="s">
        <v>7090</v>
      </c>
      <c r="I5453" s="185" t="s">
        <v>190</v>
      </c>
      <c r="J5453" s="181" t="s">
        <v>35</v>
      </c>
      <c r="K5453" s="181" t="s">
        <v>225</v>
      </c>
      <c r="L5453" s="186" t="s">
        <v>225</v>
      </c>
      <c r="M5453" s="187" t="s">
        <v>225</v>
      </c>
      <c r="N5453" s="183" t="s">
        <v>36</v>
      </c>
      <c r="O5453" s="181" t="s">
        <v>7350</v>
      </c>
      <c r="P5453" s="184" t="s">
        <v>7090</v>
      </c>
      <c r="Q5453" s="185" t="s">
        <v>190</v>
      </c>
      <c r="R5453" s="181" t="s">
        <v>35</v>
      </c>
      <c r="S5453" s="181" t="s">
        <v>225</v>
      </c>
      <c r="T5453" s="186" t="s">
        <v>225</v>
      </c>
      <c r="U5453" s="187" t="s">
        <v>225</v>
      </c>
      <c r="V5453" s="188" t="str" cm="1">
        <f t="array" ref="V5453">IF(SUM(LEN(A5453:U5453))=0,"",IF(OR(OR(ISBLANK(E5453),SUM(LEN(B5453),LEN(C5453))=0),AND(NOT(D5453="Unknown"),ISBLANK(I5453)),AND(NOT(N5453="Unknown"),ISBLANK(Q5453))),"Missing Information", INDEX(Table15[Entire Service Line Classification], MATCH(SUMIFS(Table15[Unique ID],Table15[System-Owned Portion],D5453,Table15[If Material Anything Other than "Lead" in Column E,Was Material Ever Previously Lead?],F5453,Table15[Customer-Owned Portion],N5453),Table15[Unique ID],0),0)))</f>
        <v>Non-lead</v>
      </c>
      <c r="W5453" s="189"/>
    </row>
    <row r="5454" spans="1:23" s="190" customFormat="1" ht="56.25" x14ac:dyDescent="0.25">
      <c r="A5454" s="180" t="s">
        <v>225</v>
      </c>
      <c r="B5454" s="181" t="s">
        <v>9092</v>
      </c>
      <c r="C5454" s="182" t="s">
        <v>225</v>
      </c>
      <c r="D5454" s="183" t="s">
        <v>36</v>
      </c>
      <c r="E5454" s="181" t="s">
        <v>35</v>
      </c>
      <c r="F5454" s="183" t="s">
        <v>35</v>
      </c>
      <c r="G5454" s="181" t="s">
        <v>7350</v>
      </c>
      <c r="H5454" s="184" t="s">
        <v>7090</v>
      </c>
      <c r="I5454" s="185" t="s">
        <v>190</v>
      </c>
      <c r="J5454" s="181" t="s">
        <v>35</v>
      </c>
      <c r="K5454" s="181" t="s">
        <v>225</v>
      </c>
      <c r="L5454" s="186" t="s">
        <v>225</v>
      </c>
      <c r="M5454" s="187" t="s">
        <v>225</v>
      </c>
      <c r="N5454" s="183" t="s">
        <v>36</v>
      </c>
      <c r="O5454" s="181" t="s">
        <v>7350</v>
      </c>
      <c r="P5454" s="184" t="s">
        <v>7090</v>
      </c>
      <c r="Q5454" s="185" t="s">
        <v>190</v>
      </c>
      <c r="R5454" s="181" t="s">
        <v>35</v>
      </c>
      <c r="S5454" s="181" t="s">
        <v>225</v>
      </c>
      <c r="T5454" s="186" t="s">
        <v>225</v>
      </c>
      <c r="U5454" s="187" t="s">
        <v>225</v>
      </c>
      <c r="V5454" s="188" t="str" cm="1">
        <f t="array" ref="V5454">IF(SUM(LEN(A5454:U5454))=0,"",IF(OR(OR(ISBLANK(E5454),SUM(LEN(B5454),LEN(C5454))=0),AND(NOT(D5454="Unknown"),ISBLANK(I5454)),AND(NOT(N5454="Unknown"),ISBLANK(Q5454))),"Missing Information", INDEX(Table15[Entire Service Line Classification], MATCH(SUMIFS(Table15[Unique ID],Table15[System-Owned Portion],D5454,Table15[If Material Anything Other than "Lead" in Column E,Was Material Ever Previously Lead?],F5454,Table15[Customer-Owned Portion],N5454),Table15[Unique ID],0),0)))</f>
        <v>Non-lead</v>
      </c>
      <c r="W5454" s="189"/>
    </row>
    <row r="5455" spans="1:23" s="190" customFormat="1" ht="56.25" x14ac:dyDescent="0.25">
      <c r="A5455" s="180" t="s">
        <v>225</v>
      </c>
      <c r="B5455" s="181" t="s">
        <v>9093</v>
      </c>
      <c r="C5455" s="182" t="s">
        <v>225</v>
      </c>
      <c r="D5455" s="183" t="s">
        <v>36</v>
      </c>
      <c r="E5455" s="181" t="s">
        <v>35</v>
      </c>
      <c r="F5455" s="183" t="s">
        <v>35</v>
      </c>
      <c r="G5455" s="181" t="s">
        <v>7944</v>
      </c>
      <c r="H5455" s="184" t="s">
        <v>7090</v>
      </c>
      <c r="I5455" s="185" t="s">
        <v>190</v>
      </c>
      <c r="J5455" s="181" t="s">
        <v>35</v>
      </c>
      <c r="K5455" s="181" t="s">
        <v>225</v>
      </c>
      <c r="L5455" s="186" t="s">
        <v>225</v>
      </c>
      <c r="M5455" s="187" t="s">
        <v>225</v>
      </c>
      <c r="N5455" s="183" t="s">
        <v>36</v>
      </c>
      <c r="O5455" s="181" t="s">
        <v>7944</v>
      </c>
      <c r="P5455" s="184" t="s">
        <v>7090</v>
      </c>
      <c r="Q5455" s="185" t="s">
        <v>190</v>
      </c>
      <c r="R5455" s="181" t="s">
        <v>35</v>
      </c>
      <c r="S5455" s="181" t="s">
        <v>225</v>
      </c>
      <c r="T5455" s="186" t="s">
        <v>225</v>
      </c>
      <c r="U5455" s="187" t="s">
        <v>225</v>
      </c>
      <c r="V5455" s="188" t="str" cm="1">
        <f t="array" ref="V5455">IF(SUM(LEN(A5455:U5455))=0,"",IF(OR(OR(ISBLANK(E5455),SUM(LEN(B5455),LEN(C5455))=0),AND(NOT(D5455="Unknown"),ISBLANK(I5455)),AND(NOT(N5455="Unknown"),ISBLANK(Q5455))),"Missing Information", INDEX(Table15[Entire Service Line Classification], MATCH(SUMIFS(Table15[Unique ID],Table15[System-Owned Portion],D5455,Table15[If Material Anything Other than "Lead" in Column E,Was Material Ever Previously Lead?],F5455,Table15[Customer-Owned Portion],N5455),Table15[Unique ID],0),0)))</f>
        <v>Non-lead</v>
      </c>
      <c r="W5455" s="189"/>
    </row>
    <row r="5456" spans="1:23" s="190" customFormat="1" ht="56.25" x14ac:dyDescent="0.25">
      <c r="A5456" s="180" t="s">
        <v>225</v>
      </c>
      <c r="B5456" s="181" t="s">
        <v>9094</v>
      </c>
      <c r="C5456" s="182" t="s">
        <v>225</v>
      </c>
      <c r="D5456" s="183" t="s">
        <v>36</v>
      </c>
      <c r="E5456" s="181" t="s">
        <v>35</v>
      </c>
      <c r="F5456" s="183" t="s">
        <v>35</v>
      </c>
      <c r="G5456" s="181" t="s">
        <v>7350</v>
      </c>
      <c r="H5456" s="184" t="s">
        <v>7090</v>
      </c>
      <c r="I5456" s="185" t="s">
        <v>190</v>
      </c>
      <c r="J5456" s="181" t="s">
        <v>35</v>
      </c>
      <c r="K5456" s="181" t="s">
        <v>225</v>
      </c>
      <c r="L5456" s="186" t="s">
        <v>225</v>
      </c>
      <c r="M5456" s="187" t="s">
        <v>225</v>
      </c>
      <c r="N5456" s="183" t="s">
        <v>36</v>
      </c>
      <c r="O5456" s="181" t="s">
        <v>7350</v>
      </c>
      <c r="P5456" s="184" t="s">
        <v>7090</v>
      </c>
      <c r="Q5456" s="185" t="s">
        <v>190</v>
      </c>
      <c r="R5456" s="181" t="s">
        <v>35</v>
      </c>
      <c r="S5456" s="181" t="s">
        <v>225</v>
      </c>
      <c r="T5456" s="186" t="s">
        <v>225</v>
      </c>
      <c r="U5456" s="187" t="s">
        <v>225</v>
      </c>
      <c r="V5456" s="188" t="str" cm="1">
        <f t="array" ref="V5456">IF(SUM(LEN(A5456:U5456))=0,"",IF(OR(OR(ISBLANK(E5456),SUM(LEN(B5456),LEN(C5456))=0),AND(NOT(D5456="Unknown"),ISBLANK(I5456)),AND(NOT(N5456="Unknown"),ISBLANK(Q5456))),"Missing Information", INDEX(Table15[Entire Service Line Classification], MATCH(SUMIFS(Table15[Unique ID],Table15[System-Owned Portion],D5456,Table15[If Material Anything Other than "Lead" in Column E,Was Material Ever Previously Lead?],F5456,Table15[Customer-Owned Portion],N5456),Table15[Unique ID],0),0)))</f>
        <v>Non-lead</v>
      </c>
      <c r="W5456" s="189"/>
    </row>
    <row r="5457" spans="1:23" s="190" customFormat="1" ht="56.25" x14ac:dyDescent="0.25">
      <c r="A5457" s="180" t="s">
        <v>225</v>
      </c>
      <c r="B5457" s="181" t="s">
        <v>9095</v>
      </c>
      <c r="C5457" s="182" t="s">
        <v>225</v>
      </c>
      <c r="D5457" s="183" t="s">
        <v>36</v>
      </c>
      <c r="E5457" s="181" t="s">
        <v>35</v>
      </c>
      <c r="F5457" s="183" t="s">
        <v>35</v>
      </c>
      <c r="G5457" s="181" t="s">
        <v>7944</v>
      </c>
      <c r="H5457" s="184" t="s">
        <v>7090</v>
      </c>
      <c r="I5457" s="185" t="s">
        <v>190</v>
      </c>
      <c r="J5457" s="181" t="s">
        <v>35</v>
      </c>
      <c r="K5457" s="181" t="s">
        <v>225</v>
      </c>
      <c r="L5457" s="186" t="s">
        <v>225</v>
      </c>
      <c r="M5457" s="187" t="s">
        <v>225</v>
      </c>
      <c r="N5457" s="183" t="s">
        <v>36</v>
      </c>
      <c r="O5457" s="181" t="s">
        <v>7944</v>
      </c>
      <c r="P5457" s="184" t="s">
        <v>7090</v>
      </c>
      <c r="Q5457" s="185" t="s">
        <v>190</v>
      </c>
      <c r="R5457" s="181" t="s">
        <v>35</v>
      </c>
      <c r="S5457" s="181" t="s">
        <v>225</v>
      </c>
      <c r="T5457" s="186" t="s">
        <v>225</v>
      </c>
      <c r="U5457" s="187" t="s">
        <v>225</v>
      </c>
      <c r="V5457" s="188" t="str" cm="1">
        <f t="array" ref="V5457">IF(SUM(LEN(A5457:U5457))=0,"",IF(OR(OR(ISBLANK(E5457),SUM(LEN(B5457),LEN(C5457))=0),AND(NOT(D5457="Unknown"),ISBLANK(I5457)),AND(NOT(N5457="Unknown"),ISBLANK(Q5457))),"Missing Information", INDEX(Table15[Entire Service Line Classification], MATCH(SUMIFS(Table15[Unique ID],Table15[System-Owned Portion],D5457,Table15[If Material Anything Other than "Lead" in Column E,Was Material Ever Previously Lead?],F5457,Table15[Customer-Owned Portion],N5457),Table15[Unique ID],0),0)))</f>
        <v>Non-lead</v>
      </c>
      <c r="W5457" s="189"/>
    </row>
    <row r="5458" spans="1:23" s="190" customFormat="1" ht="56.25" x14ac:dyDescent="0.25">
      <c r="A5458" s="180" t="s">
        <v>225</v>
      </c>
      <c r="B5458" s="181" t="s">
        <v>9096</v>
      </c>
      <c r="C5458" s="182" t="s">
        <v>225</v>
      </c>
      <c r="D5458" s="183" t="s">
        <v>36</v>
      </c>
      <c r="E5458" s="181" t="s">
        <v>35</v>
      </c>
      <c r="F5458" s="183" t="s">
        <v>35</v>
      </c>
      <c r="G5458" s="181" t="s">
        <v>7347</v>
      </c>
      <c r="H5458" s="184" t="s">
        <v>7090</v>
      </c>
      <c r="I5458" s="185" t="s">
        <v>190</v>
      </c>
      <c r="J5458" s="181" t="s">
        <v>35</v>
      </c>
      <c r="K5458" s="181" t="s">
        <v>225</v>
      </c>
      <c r="L5458" s="186" t="s">
        <v>225</v>
      </c>
      <c r="M5458" s="187" t="s">
        <v>225</v>
      </c>
      <c r="N5458" s="183" t="s">
        <v>36</v>
      </c>
      <c r="O5458" s="181" t="s">
        <v>7347</v>
      </c>
      <c r="P5458" s="184" t="s">
        <v>7090</v>
      </c>
      <c r="Q5458" s="185" t="s">
        <v>190</v>
      </c>
      <c r="R5458" s="181" t="s">
        <v>35</v>
      </c>
      <c r="S5458" s="181" t="s">
        <v>225</v>
      </c>
      <c r="T5458" s="186" t="s">
        <v>225</v>
      </c>
      <c r="U5458" s="187" t="s">
        <v>225</v>
      </c>
      <c r="V5458" s="188" t="str" cm="1">
        <f t="array" ref="V5458">IF(SUM(LEN(A5458:U5458))=0,"",IF(OR(OR(ISBLANK(E5458),SUM(LEN(B5458),LEN(C5458))=0),AND(NOT(D5458="Unknown"),ISBLANK(I5458)),AND(NOT(N5458="Unknown"),ISBLANK(Q5458))),"Missing Information", INDEX(Table15[Entire Service Line Classification], MATCH(SUMIFS(Table15[Unique ID],Table15[System-Owned Portion],D5458,Table15[If Material Anything Other than "Lead" in Column E,Was Material Ever Previously Lead?],F5458,Table15[Customer-Owned Portion],N5458),Table15[Unique ID],0),0)))</f>
        <v>Non-lead</v>
      </c>
      <c r="W5458" s="189"/>
    </row>
    <row r="5459" spans="1:23" s="190" customFormat="1" ht="56.25" x14ac:dyDescent="0.25">
      <c r="A5459" s="180" t="s">
        <v>225</v>
      </c>
      <c r="B5459" s="181" t="s">
        <v>9097</v>
      </c>
      <c r="C5459" s="182" t="s">
        <v>225</v>
      </c>
      <c r="D5459" s="183" t="s">
        <v>36</v>
      </c>
      <c r="E5459" s="181" t="s">
        <v>35</v>
      </c>
      <c r="F5459" s="183" t="s">
        <v>35</v>
      </c>
      <c r="G5459" s="181" t="s">
        <v>7347</v>
      </c>
      <c r="H5459" s="184" t="s">
        <v>7090</v>
      </c>
      <c r="I5459" s="185" t="s">
        <v>190</v>
      </c>
      <c r="J5459" s="181" t="s">
        <v>35</v>
      </c>
      <c r="K5459" s="181" t="s">
        <v>225</v>
      </c>
      <c r="L5459" s="186" t="s">
        <v>225</v>
      </c>
      <c r="M5459" s="187" t="s">
        <v>225</v>
      </c>
      <c r="N5459" s="183" t="s">
        <v>36</v>
      </c>
      <c r="O5459" s="181" t="s">
        <v>7347</v>
      </c>
      <c r="P5459" s="184" t="s">
        <v>7090</v>
      </c>
      <c r="Q5459" s="185" t="s">
        <v>190</v>
      </c>
      <c r="R5459" s="181" t="s">
        <v>35</v>
      </c>
      <c r="S5459" s="181" t="s">
        <v>225</v>
      </c>
      <c r="T5459" s="186" t="s">
        <v>225</v>
      </c>
      <c r="U5459" s="187" t="s">
        <v>225</v>
      </c>
      <c r="V5459" s="188" t="str" cm="1">
        <f t="array" ref="V5459">IF(SUM(LEN(A5459:U5459))=0,"",IF(OR(OR(ISBLANK(E5459),SUM(LEN(B5459),LEN(C5459))=0),AND(NOT(D5459="Unknown"),ISBLANK(I5459)),AND(NOT(N5459="Unknown"),ISBLANK(Q5459))),"Missing Information", INDEX(Table15[Entire Service Line Classification], MATCH(SUMIFS(Table15[Unique ID],Table15[System-Owned Portion],D5459,Table15[If Material Anything Other than "Lead" in Column E,Was Material Ever Previously Lead?],F5459,Table15[Customer-Owned Portion],N5459),Table15[Unique ID],0),0)))</f>
        <v>Non-lead</v>
      </c>
      <c r="W5459" s="189"/>
    </row>
    <row r="5460" spans="1:23" s="190" customFormat="1" ht="56.25" x14ac:dyDescent="0.25">
      <c r="A5460" s="180" t="s">
        <v>225</v>
      </c>
      <c r="B5460" s="181" t="s">
        <v>9098</v>
      </c>
      <c r="C5460" s="182" t="s">
        <v>225</v>
      </c>
      <c r="D5460" s="183" t="s">
        <v>36</v>
      </c>
      <c r="E5460" s="181" t="s">
        <v>35</v>
      </c>
      <c r="F5460" s="183" t="s">
        <v>35</v>
      </c>
      <c r="G5460" s="181" t="s">
        <v>7347</v>
      </c>
      <c r="H5460" s="184" t="s">
        <v>7090</v>
      </c>
      <c r="I5460" s="185" t="s">
        <v>190</v>
      </c>
      <c r="J5460" s="181" t="s">
        <v>35</v>
      </c>
      <c r="K5460" s="181" t="s">
        <v>225</v>
      </c>
      <c r="L5460" s="186" t="s">
        <v>225</v>
      </c>
      <c r="M5460" s="187" t="s">
        <v>225</v>
      </c>
      <c r="N5460" s="183" t="s">
        <v>36</v>
      </c>
      <c r="O5460" s="181" t="s">
        <v>7347</v>
      </c>
      <c r="P5460" s="184" t="s">
        <v>7090</v>
      </c>
      <c r="Q5460" s="185" t="s">
        <v>190</v>
      </c>
      <c r="R5460" s="181" t="s">
        <v>35</v>
      </c>
      <c r="S5460" s="181" t="s">
        <v>225</v>
      </c>
      <c r="T5460" s="186" t="s">
        <v>225</v>
      </c>
      <c r="U5460" s="187" t="s">
        <v>225</v>
      </c>
      <c r="V5460" s="188" t="str" cm="1">
        <f t="array" ref="V5460">IF(SUM(LEN(A5460:U5460))=0,"",IF(OR(OR(ISBLANK(E5460),SUM(LEN(B5460),LEN(C5460))=0),AND(NOT(D5460="Unknown"),ISBLANK(I5460)),AND(NOT(N5460="Unknown"),ISBLANK(Q5460))),"Missing Information", INDEX(Table15[Entire Service Line Classification], MATCH(SUMIFS(Table15[Unique ID],Table15[System-Owned Portion],D5460,Table15[If Material Anything Other than "Lead" in Column E,Was Material Ever Previously Lead?],F5460,Table15[Customer-Owned Portion],N5460),Table15[Unique ID],0),0)))</f>
        <v>Non-lead</v>
      </c>
      <c r="W5460" s="189"/>
    </row>
    <row r="5461" spans="1:23" s="190" customFormat="1" ht="56.25" x14ac:dyDescent="0.25">
      <c r="A5461" s="180" t="s">
        <v>225</v>
      </c>
      <c r="B5461" s="181" t="s">
        <v>9099</v>
      </c>
      <c r="C5461" s="182" t="s">
        <v>225</v>
      </c>
      <c r="D5461" s="183" t="s">
        <v>36</v>
      </c>
      <c r="E5461" s="181" t="s">
        <v>35</v>
      </c>
      <c r="F5461" s="183" t="s">
        <v>35</v>
      </c>
      <c r="G5461" s="181" t="s">
        <v>7347</v>
      </c>
      <c r="H5461" s="184" t="s">
        <v>7090</v>
      </c>
      <c r="I5461" s="185" t="s">
        <v>190</v>
      </c>
      <c r="J5461" s="181" t="s">
        <v>35</v>
      </c>
      <c r="K5461" s="181" t="s">
        <v>225</v>
      </c>
      <c r="L5461" s="186" t="s">
        <v>225</v>
      </c>
      <c r="M5461" s="187" t="s">
        <v>225</v>
      </c>
      <c r="N5461" s="183" t="s">
        <v>36</v>
      </c>
      <c r="O5461" s="181" t="s">
        <v>7347</v>
      </c>
      <c r="P5461" s="184" t="s">
        <v>7090</v>
      </c>
      <c r="Q5461" s="185" t="s">
        <v>190</v>
      </c>
      <c r="R5461" s="181" t="s">
        <v>35</v>
      </c>
      <c r="S5461" s="181" t="s">
        <v>225</v>
      </c>
      <c r="T5461" s="186" t="s">
        <v>225</v>
      </c>
      <c r="U5461" s="187" t="s">
        <v>225</v>
      </c>
      <c r="V5461" s="188" t="str" cm="1">
        <f t="array" ref="V5461">IF(SUM(LEN(A5461:U5461))=0,"",IF(OR(OR(ISBLANK(E5461),SUM(LEN(B5461),LEN(C5461))=0),AND(NOT(D5461="Unknown"),ISBLANK(I5461)),AND(NOT(N5461="Unknown"),ISBLANK(Q5461))),"Missing Information", INDEX(Table15[Entire Service Line Classification], MATCH(SUMIFS(Table15[Unique ID],Table15[System-Owned Portion],D5461,Table15[If Material Anything Other than "Lead" in Column E,Was Material Ever Previously Lead?],F5461,Table15[Customer-Owned Portion],N5461),Table15[Unique ID],0),0)))</f>
        <v>Non-lead</v>
      </c>
      <c r="W5461" s="189"/>
    </row>
    <row r="5462" spans="1:23" s="190" customFormat="1" ht="56.25" x14ac:dyDescent="0.25">
      <c r="A5462" s="180" t="s">
        <v>225</v>
      </c>
      <c r="B5462" s="181" t="s">
        <v>9100</v>
      </c>
      <c r="C5462" s="182" t="s">
        <v>225</v>
      </c>
      <c r="D5462" s="183" t="s">
        <v>36</v>
      </c>
      <c r="E5462" s="181" t="s">
        <v>35</v>
      </c>
      <c r="F5462" s="183" t="s">
        <v>35</v>
      </c>
      <c r="G5462" s="181" t="s">
        <v>7354</v>
      </c>
      <c r="H5462" s="184" t="s">
        <v>7090</v>
      </c>
      <c r="I5462" s="185" t="s">
        <v>190</v>
      </c>
      <c r="J5462" s="181" t="s">
        <v>35</v>
      </c>
      <c r="K5462" s="181" t="s">
        <v>225</v>
      </c>
      <c r="L5462" s="186" t="s">
        <v>225</v>
      </c>
      <c r="M5462" s="187" t="s">
        <v>225</v>
      </c>
      <c r="N5462" s="183" t="s">
        <v>36</v>
      </c>
      <c r="O5462" s="181" t="s">
        <v>7354</v>
      </c>
      <c r="P5462" s="184" t="s">
        <v>7090</v>
      </c>
      <c r="Q5462" s="185" t="s">
        <v>190</v>
      </c>
      <c r="R5462" s="181" t="s">
        <v>35</v>
      </c>
      <c r="S5462" s="181" t="s">
        <v>225</v>
      </c>
      <c r="T5462" s="186" t="s">
        <v>225</v>
      </c>
      <c r="U5462" s="187" t="s">
        <v>225</v>
      </c>
      <c r="V5462" s="188" t="str" cm="1">
        <f t="array" ref="V5462">IF(SUM(LEN(A5462:U5462))=0,"",IF(OR(OR(ISBLANK(E5462),SUM(LEN(B5462),LEN(C5462))=0),AND(NOT(D5462="Unknown"),ISBLANK(I5462)),AND(NOT(N5462="Unknown"),ISBLANK(Q5462))),"Missing Information", INDEX(Table15[Entire Service Line Classification], MATCH(SUMIFS(Table15[Unique ID],Table15[System-Owned Portion],D5462,Table15[If Material Anything Other than "Lead" in Column E,Was Material Ever Previously Lead?],F5462,Table15[Customer-Owned Portion],N5462),Table15[Unique ID],0),0)))</f>
        <v>Non-lead</v>
      </c>
      <c r="W5462" s="189"/>
    </row>
    <row r="5463" spans="1:23" s="190" customFormat="1" ht="56.25" x14ac:dyDescent="0.25">
      <c r="A5463" s="180" t="s">
        <v>225</v>
      </c>
      <c r="B5463" s="181" t="s">
        <v>9101</v>
      </c>
      <c r="C5463" s="182" t="s">
        <v>225</v>
      </c>
      <c r="D5463" s="183" t="s">
        <v>36</v>
      </c>
      <c r="E5463" s="181" t="s">
        <v>35</v>
      </c>
      <c r="F5463" s="183" t="s">
        <v>35</v>
      </c>
      <c r="G5463" s="181" t="s">
        <v>7350</v>
      </c>
      <c r="H5463" s="184" t="s">
        <v>7090</v>
      </c>
      <c r="I5463" s="185" t="s">
        <v>190</v>
      </c>
      <c r="J5463" s="181" t="s">
        <v>35</v>
      </c>
      <c r="K5463" s="181" t="s">
        <v>225</v>
      </c>
      <c r="L5463" s="186" t="s">
        <v>225</v>
      </c>
      <c r="M5463" s="187" t="s">
        <v>225</v>
      </c>
      <c r="N5463" s="183" t="s">
        <v>36</v>
      </c>
      <c r="O5463" s="181" t="s">
        <v>7350</v>
      </c>
      <c r="P5463" s="184" t="s">
        <v>7090</v>
      </c>
      <c r="Q5463" s="185" t="s">
        <v>190</v>
      </c>
      <c r="R5463" s="181" t="s">
        <v>35</v>
      </c>
      <c r="S5463" s="181" t="s">
        <v>225</v>
      </c>
      <c r="T5463" s="186" t="s">
        <v>225</v>
      </c>
      <c r="U5463" s="187" t="s">
        <v>225</v>
      </c>
      <c r="V5463" s="188" t="str" cm="1">
        <f t="array" ref="V5463">IF(SUM(LEN(A5463:U5463))=0,"",IF(OR(OR(ISBLANK(E5463),SUM(LEN(B5463),LEN(C5463))=0),AND(NOT(D5463="Unknown"),ISBLANK(I5463)),AND(NOT(N5463="Unknown"),ISBLANK(Q5463))),"Missing Information", INDEX(Table15[Entire Service Line Classification], MATCH(SUMIFS(Table15[Unique ID],Table15[System-Owned Portion],D5463,Table15[If Material Anything Other than "Lead" in Column E,Was Material Ever Previously Lead?],F5463,Table15[Customer-Owned Portion],N5463),Table15[Unique ID],0),0)))</f>
        <v>Non-lead</v>
      </c>
      <c r="W5463" s="189"/>
    </row>
    <row r="5464" spans="1:23" s="190" customFormat="1" ht="56.25" x14ac:dyDescent="0.25">
      <c r="A5464" s="180" t="s">
        <v>225</v>
      </c>
      <c r="B5464" s="181" t="s">
        <v>9102</v>
      </c>
      <c r="C5464" s="182" t="s">
        <v>225</v>
      </c>
      <c r="D5464" s="183" t="s">
        <v>36</v>
      </c>
      <c r="E5464" s="181" t="s">
        <v>35</v>
      </c>
      <c r="F5464" s="183" t="s">
        <v>35</v>
      </c>
      <c r="G5464" s="181" t="s">
        <v>7350</v>
      </c>
      <c r="H5464" s="184" t="s">
        <v>7090</v>
      </c>
      <c r="I5464" s="185" t="s">
        <v>190</v>
      </c>
      <c r="J5464" s="181" t="s">
        <v>35</v>
      </c>
      <c r="K5464" s="181" t="s">
        <v>225</v>
      </c>
      <c r="L5464" s="186" t="s">
        <v>225</v>
      </c>
      <c r="M5464" s="187" t="s">
        <v>225</v>
      </c>
      <c r="N5464" s="183" t="s">
        <v>36</v>
      </c>
      <c r="O5464" s="181" t="s">
        <v>7350</v>
      </c>
      <c r="P5464" s="184" t="s">
        <v>7090</v>
      </c>
      <c r="Q5464" s="185" t="s">
        <v>190</v>
      </c>
      <c r="R5464" s="181" t="s">
        <v>35</v>
      </c>
      <c r="S5464" s="181" t="s">
        <v>225</v>
      </c>
      <c r="T5464" s="186" t="s">
        <v>225</v>
      </c>
      <c r="U5464" s="187" t="s">
        <v>225</v>
      </c>
      <c r="V5464" s="188" t="str" cm="1">
        <f t="array" ref="V5464">IF(SUM(LEN(A5464:U5464))=0,"",IF(OR(OR(ISBLANK(E5464),SUM(LEN(B5464),LEN(C5464))=0),AND(NOT(D5464="Unknown"),ISBLANK(I5464)),AND(NOT(N5464="Unknown"),ISBLANK(Q5464))),"Missing Information", INDEX(Table15[Entire Service Line Classification], MATCH(SUMIFS(Table15[Unique ID],Table15[System-Owned Portion],D5464,Table15[If Material Anything Other than "Lead" in Column E,Was Material Ever Previously Lead?],F5464,Table15[Customer-Owned Portion],N5464),Table15[Unique ID],0),0)))</f>
        <v>Non-lead</v>
      </c>
      <c r="W5464" s="189"/>
    </row>
    <row r="5465" spans="1:23" s="190" customFormat="1" ht="56.25" x14ac:dyDescent="0.25">
      <c r="A5465" s="180" t="s">
        <v>225</v>
      </c>
      <c r="B5465" s="181" t="s">
        <v>9103</v>
      </c>
      <c r="C5465" s="182" t="s">
        <v>225</v>
      </c>
      <c r="D5465" s="183" t="s">
        <v>36</v>
      </c>
      <c r="E5465" s="181" t="s">
        <v>35</v>
      </c>
      <c r="F5465" s="183" t="s">
        <v>35</v>
      </c>
      <c r="G5465" s="181" t="s">
        <v>7352</v>
      </c>
      <c r="H5465" s="184" t="s">
        <v>7090</v>
      </c>
      <c r="I5465" s="185" t="s">
        <v>190</v>
      </c>
      <c r="J5465" s="181" t="s">
        <v>35</v>
      </c>
      <c r="K5465" s="181" t="s">
        <v>225</v>
      </c>
      <c r="L5465" s="186" t="s">
        <v>225</v>
      </c>
      <c r="M5465" s="187" t="s">
        <v>225</v>
      </c>
      <c r="N5465" s="183" t="s">
        <v>36</v>
      </c>
      <c r="O5465" s="181" t="s">
        <v>7352</v>
      </c>
      <c r="P5465" s="184" t="s">
        <v>7090</v>
      </c>
      <c r="Q5465" s="185" t="s">
        <v>190</v>
      </c>
      <c r="R5465" s="181" t="s">
        <v>35</v>
      </c>
      <c r="S5465" s="181" t="s">
        <v>225</v>
      </c>
      <c r="T5465" s="186" t="s">
        <v>225</v>
      </c>
      <c r="U5465" s="187" t="s">
        <v>225</v>
      </c>
      <c r="V5465" s="188" t="str" cm="1">
        <f t="array" ref="V5465">IF(SUM(LEN(A5465:U5465))=0,"",IF(OR(OR(ISBLANK(E5465),SUM(LEN(B5465),LEN(C5465))=0),AND(NOT(D5465="Unknown"),ISBLANK(I5465)),AND(NOT(N5465="Unknown"),ISBLANK(Q5465))),"Missing Information", INDEX(Table15[Entire Service Line Classification], MATCH(SUMIFS(Table15[Unique ID],Table15[System-Owned Portion],D5465,Table15[If Material Anything Other than "Lead" in Column E,Was Material Ever Previously Lead?],F5465,Table15[Customer-Owned Portion],N5465),Table15[Unique ID],0),0)))</f>
        <v>Non-lead</v>
      </c>
      <c r="W5465" s="189"/>
    </row>
    <row r="5466" spans="1:23" s="190" customFormat="1" ht="56.25" x14ac:dyDescent="0.25">
      <c r="A5466" s="180" t="s">
        <v>225</v>
      </c>
      <c r="B5466" s="181" t="s">
        <v>9104</v>
      </c>
      <c r="C5466" s="182" t="s">
        <v>225</v>
      </c>
      <c r="D5466" s="183" t="s">
        <v>36</v>
      </c>
      <c r="E5466" s="181" t="s">
        <v>35</v>
      </c>
      <c r="F5466" s="183" t="s">
        <v>35</v>
      </c>
      <c r="G5466" s="181" t="s">
        <v>7352</v>
      </c>
      <c r="H5466" s="184" t="s">
        <v>7090</v>
      </c>
      <c r="I5466" s="185" t="s">
        <v>190</v>
      </c>
      <c r="J5466" s="181" t="s">
        <v>35</v>
      </c>
      <c r="K5466" s="181" t="s">
        <v>225</v>
      </c>
      <c r="L5466" s="186" t="s">
        <v>225</v>
      </c>
      <c r="M5466" s="187" t="s">
        <v>225</v>
      </c>
      <c r="N5466" s="183" t="s">
        <v>36</v>
      </c>
      <c r="O5466" s="181" t="s">
        <v>7352</v>
      </c>
      <c r="P5466" s="184" t="s">
        <v>7090</v>
      </c>
      <c r="Q5466" s="185" t="s">
        <v>190</v>
      </c>
      <c r="R5466" s="181" t="s">
        <v>35</v>
      </c>
      <c r="S5466" s="181" t="s">
        <v>225</v>
      </c>
      <c r="T5466" s="186" t="s">
        <v>225</v>
      </c>
      <c r="U5466" s="187" t="s">
        <v>225</v>
      </c>
      <c r="V5466" s="188" t="str" cm="1">
        <f t="array" ref="V5466">IF(SUM(LEN(A5466:U5466))=0,"",IF(OR(OR(ISBLANK(E5466),SUM(LEN(B5466),LEN(C5466))=0),AND(NOT(D5466="Unknown"),ISBLANK(I5466)),AND(NOT(N5466="Unknown"),ISBLANK(Q5466))),"Missing Information", INDEX(Table15[Entire Service Line Classification], MATCH(SUMIFS(Table15[Unique ID],Table15[System-Owned Portion],D5466,Table15[If Material Anything Other than "Lead" in Column E,Was Material Ever Previously Lead?],F5466,Table15[Customer-Owned Portion],N5466),Table15[Unique ID],0),0)))</f>
        <v>Non-lead</v>
      </c>
      <c r="W5466" s="189"/>
    </row>
    <row r="5467" spans="1:23" s="190" customFormat="1" ht="56.25" x14ac:dyDescent="0.25">
      <c r="A5467" s="180" t="s">
        <v>225</v>
      </c>
      <c r="B5467" s="181" t="s">
        <v>9105</v>
      </c>
      <c r="C5467" s="182" t="s">
        <v>225</v>
      </c>
      <c r="D5467" s="183" t="s">
        <v>36</v>
      </c>
      <c r="E5467" s="181" t="s">
        <v>35</v>
      </c>
      <c r="F5467" s="183" t="s">
        <v>35</v>
      </c>
      <c r="G5467" s="181" t="s">
        <v>7391</v>
      </c>
      <c r="H5467" s="184" t="s">
        <v>7090</v>
      </c>
      <c r="I5467" s="185" t="s">
        <v>190</v>
      </c>
      <c r="J5467" s="181" t="s">
        <v>35</v>
      </c>
      <c r="K5467" s="181" t="s">
        <v>225</v>
      </c>
      <c r="L5467" s="186" t="s">
        <v>225</v>
      </c>
      <c r="M5467" s="187" t="s">
        <v>225</v>
      </c>
      <c r="N5467" s="183" t="s">
        <v>36</v>
      </c>
      <c r="O5467" s="181" t="s">
        <v>7391</v>
      </c>
      <c r="P5467" s="184" t="s">
        <v>7090</v>
      </c>
      <c r="Q5467" s="185" t="s">
        <v>190</v>
      </c>
      <c r="R5467" s="181" t="s">
        <v>35</v>
      </c>
      <c r="S5467" s="181" t="s">
        <v>225</v>
      </c>
      <c r="T5467" s="186" t="s">
        <v>225</v>
      </c>
      <c r="U5467" s="187" t="s">
        <v>225</v>
      </c>
      <c r="V5467" s="188" t="str" cm="1">
        <f t="array" ref="V5467">IF(SUM(LEN(A5467:U5467))=0,"",IF(OR(OR(ISBLANK(E5467),SUM(LEN(B5467),LEN(C5467))=0),AND(NOT(D5467="Unknown"),ISBLANK(I5467)),AND(NOT(N5467="Unknown"),ISBLANK(Q5467))),"Missing Information", INDEX(Table15[Entire Service Line Classification], MATCH(SUMIFS(Table15[Unique ID],Table15[System-Owned Portion],D5467,Table15[If Material Anything Other than "Lead" in Column E,Was Material Ever Previously Lead?],F5467,Table15[Customer-Owned Portion],N5467),Table15[Unique ID],0),0)))</f>
        <v>Non-lead</v>
      </c>
      <c r="W5467" s="189"/>
    </row>
    <row r="5468" spans="1:23" s="190" customFormat="1" ht="56.25" x14ac:dyDescent="0.25">
      <c r="A5468" s="180" t="s">
        <v>225</v>
      </c>
      <c r="B5468" s="181" t="s">
        <v>9106</v>
      </c>
      <c r="C5468" s="182" t="s">
        <v>225</v>
      </c>
      <c r="D5468" s="183" t="s">
        <v>36</v>
      </c>
      <c r="E5468" s="181" t="s">
        <v>35</v>
      </c>
      <c r="F5468" s="183" t="s">
        <v>35</v>
      </c>
      <c r="G5468" s="181" t="s">
        <v>7357</v>
      </c>
      <c r="H5468" s="184" t="s">
        <v>7121</v>
      </c>
      <c r="I5468" s="185" t="s">
        <v>190</v>
      </c>
      <c r="J5468" s="181" t="s">
        <v>35</v>
      </c>
      <c r="K5468" s="181" t="s">
        <v>225</v>
      </c>
      <c r="L5468" s="186" t="s">
        <v>225</v>
      </c>
      <c r="M5468" s="187" t="s">
        <v>225</v>
      </c>
      <c r="N5468" s="183" t="s">
        <v>36</v>
      </c>
      <c r="O5468" s="181" t="s">
        <v>7357</v>
      </c>
      <c r="P5468" s="184" t="s">
        <v>7121</v>
      </c>
      <c r="Q5468" s="185" t="s">
        <v>190</v>
      </c>
      <c r="R5468" s="181" t="s">
        <v>35</v>
      </c>
      <c r="S5468" s="181" t="s">
        <v>225</v>
      </c>
      <c r="T5468" s="186" t="s">
        <v>225</v>
      </c>
      <c r="U5468" s="187" t="s">
        <v>225</v>
      </c>
      <c r="V5468" s="188" t="str" cm="1">
        <f t="array" ref="V5468">IF(SUM(LEN(A5468:U5468))=0,"",IF(OR(OR(ISBLANK(E5468),SUM(LEN(B5468),LEN(C5468))=0),AND(NOT(D5468="Unknown"),ISBLANK(I5468)),AND(NOT(N5468="Unknown"),ISBLANK(Q5468))),"Missing Information", INDEX(Table15[Entire Service Line Classification], MATCH(SUMIFS(Table15[Unique ID],Table15[System-Owned Portion],D5468,Table15[If Material Anything Other than "Lead" in Column E,Was Material Ever Previously Lead?],F5468,Table15[Customer-Owned Portion],N5468),Table15[Unique ID],0),0)))</f>
        <v>Non-lead</v>
      </c>
      <c r="W5468" s="189"/>
    </row>
    <row r="5469" spans="1:23" s="190" customFormat="1" ht="56.25" x14ac:dyDescent="0.25">
      <c r="A5469" s="180" t="s">
        <v>225</v>
      </c>
      <c r="B5469" s="181" t="s">
        <v>9107</v>
      </c>
      <c r="C5469" s="182" t="s">
        <v>225</v>
      </c>
      <c r="D5469" s="183" t="s">
        <v>36</v>
      </c>
      <c r="E5469" s="181" t="s">
        <v>35</v>
      </c>
      <c r="F5469" s="183" t="s">
        <v>35</v>
      </c>
      <c r="G5469" s="181" t="s">
        <v>7347</v>
      </c>
      <c r="H5469" s="184" t="s">
        <v>7092</v>
      </c>
      <c r="I5469" s="185" t="s">
        <v>190</v>
      </c>
      <c r="J5469" s="181" t="s">
        <v>35</v>
      </c>
      <c r="K5469" s="181" t="s">
        <v>225</v>
      </c>
      <c r="L5469" s="186" t="s">
        <v>225</v>
      </c>
      <c r="M5469" s="187" t="s">
        <v>225</v>
      </c>
      <c r="N5469" s="183" t="s">
        <v>36</v>
      </c>
      <c r="O5469" s="181" t="s">
        <v>7347</v>
      </c>
      <c r="P5469" s="184" t="s">
        <v>7092</v>
      </c>
      <c r="Q5469" s="185" t="s">
        <v>190</v>
      </c>
      <c r="R5469" s="181" t="s">
        <v>35</v>
      </c>
      <c r="S5469" s="181" t="s">
        <v>225</v>
      </c>
      <c r="T5469" s="186" t="s">
        <v>225</v>
      </c>
      <c r="U5469" s="187" t="s">
        <v>225</v>
      </c>
      <c r="V5469" s="188" t="str" cm="1">
        <f t="array" ref="V5469">IF(SUM(LEN(A5469:U5469))=0,"",IF(OR(OR(ISBLANK(E5469),SUM(LEN(B5469),LEN(C5469))=0),AND(NOT(D5469="Unknown"),ISBLANK(I5469)),AND(NOT(N5469="Unknown"),ISBLANK(Q5469))),"Missing Information", INDEX(Table15[Entire Service Line Classification], MATCH(SUMIFS(Table15[Unique ID],Table15[System-Owned Portion],D5469,Table15[If Material Anything Other than "Lead" in Column E,Was Material Ever Previously Lead?],F5469,Table15[Customer-Owned Portion],N5469),Table15[Unique ID],0),0)))</f>
        <v>Non-lead</v>
      </c>
      <c r="W5469" s="189"/>
    </row>
    <row r="5470" spans="1:23" s="190" customFormat="1" ht="56.25" x14ac:dyDescent="0.25">
      <c r="A5470" s="180" t="s">
        <v>225</v>
      </c>
      <c r="B5470" s="181" t="s">
        <v>9108</v>
      </c>
      <c r="C5470" s="182" t="s">
        <v>225</v>
      </c>
      <c r="D5470" s="183" t="s">
        <v>36</v>
      </c>
      <c r="E5470" s="181" t="s">
        <v>35</v>
      </c>
      <c r="F5470" s="183" t="s">
        <v>35</v>
      </c>
      <c r="G5470" s="181" t="s">
        <v>7347</v>
      </c>
      <c r="H5470" s="184" t="s">
        <v>7092</v>
      </c>
      <c r="I5470" s="185" t="s">
        <v>190</v>
      </c>
      <c r="J5470" s="181" t="s">
        <v>35</v>
      </c>
      <c r="K5470" s="181" t="s">
        <v>225</v>
      </c>
      <c r="L5470" s="186" t="s">
        <v>225</v>
      </c>
      <c r="M5470" s="187" t="s">
        <v>225</v>
      </c>
      <c r="N5470" s="183" t="s">
        <v>36</v>
      </c>
      <c r="O5470" s="181" t="s">
        <v>7347</v>
      </c>
      <c r="P5470" s="184" t="s">
        <v>7092</v>
      </c>
      <c r="Q5470" s="185" t="s">
        <v>190</v>
      </c>
      <c r="R5470" s="181" t="s">
        <v>35</v>
      </c>
      <c r="S5470" s="181" t="s">
        <v>225</v>
      </c>
      <c r="T5470" s="186" t="s">
        <v>225</v>
      </c>
      <c r="U5470" s="187" t="s">
        <v>225</v>
      </c>
      <c r="V5470" s="188" t="str" cm="1">
        <f t="array" ref="V5470">IF(SUM(LEN(A5470:U5470))=0,"",IF(OR(OR(ISBLANK(E5470),SUM(LEN(B5470),LEN(C5470))=0),AND(NOT(D5470="Unknown"),ISBLANK(I5470)),AND(NOT(N5470="Unknown"),ISBLANK(Q5470))),"Missing Information", INDEX(Table15[Entire Service Line Classification], MATCH(SUMIFS(Table15[Unique ID],Table15[System-Owned Portion],D5470,Table15[If Material Anything Other than "Lead" in Column E,Was Material Ever Previously Lead?],F5470,Table15[Customer-Owned Portion],N5470),Table15[Unique ID],0),0)))</f>
        <v>Non-lead</v>
      </c>
      <c r="W5470" s="189"/>
    </row>
    <row r="5471" spans="1:23" s="190" customFormat="1" ht="56.25" x14ac:dyDescent="0.25">
      <c r="A5471" s="180" t="s">
        <v>225</v>
      </c>
      <c r="B5471" s="181" t="s">
        <v>9109</v>
      </c>
      <c r="C5471" s="182" t="s">
        <v>225</v>
      </c>
      <c r="D5471" s="183" t="s">
        <v>36</v>
      </c>
      <c r="E5471" s="181" t="s">
        <v>35</v>
      </c>
      <c r="F5471" s="183" t="s">
        <v>35</v>
      </c>
      <c r="G5471" s="181" t="s">
        <v>7357</v>
      </c>
      <c r="H5471" s="184" t="s">
        <v>7092</v>
      </c>
      <c r="I5471" s="185" t="s">
        <v>190</v>
      </c>
      <c r="J5471" s="181" t="s">
        <v>35</v>
      </c>
      <c r="K5471" s="181" t="s">
        <v>225</v>
      </c>
      <c r="L5471" s="186" t="s">
        <v>225</v>
      </c>
      <c r="M5471" s="187" t="s">
        <v>225</v>
      </c>
      <c r="N5471" s="183" t="s">
        <v>36</v>
      </c>
      <c r="O5471" s="181" t="s">
        <v>7357</v>
      </c>
      <c r="P5471" s="184" t="s">
        <v>7092</v>
      </c>
      <c r="Q5471" s="185" t="s">
        <v>190</v>
      </c>
      <c r="R5471" s="181" t="s">
        <v>35</v>
      </c>
      <c r="S5471" s="181" t="s">
        <v>225</v>
      </c>
      <c r="T5471" s="186" t="s">
        <v>225</v>
      </c>
      <c r="U5471" s="187" t="s">
        <v>225</v>
      </c>
      <c r="V5471" s="188" t="str" cm="1">
        <f t="array" ref="V5471">IF(SUM(LEN(A5471:U5471))=0,"",IF(OR(OR(ISBLANK(E5471),SUM(LEN(B5471),LEN(C5471))=0),AND(NOT(D5471="Unknown"),ISBLANK(I5471)),AND(NOT(N5471="Unknown"),ISBLANK(Q5471))),"Missing Information", INDEX(Table15[Entire Service Line Classification], MATCH(SUMIFS(Table15[Unique ID],Table15[System-Owned Portion],D5471,Table15[If Material Anything Other than "Lead" in Column E,Was Material Ever Previously Lead?],F5471,Table15[Customer-Owned Portion],N5471),Table15[Unique ID],0),0)))</f>
        <v>Non-lead</v>
      </c>
      <c r="W5471" s="189"/>
    </row>
    <row r="5472" spans="1:23" s="190" customFormat="1" ht="56.25" x14ac:dyDescent="0.25">
      <c r="A5472" s="180" t="s">
        <v>225</v>
      </c>
      <c r="B5472" s="181" t="s">
        <v>9110</v>
      </c>
      <c r="C5472" s="182" t="s">
        <v>225</v>
      </c>
      <c r="D5472" s="183" t="s">
        <v>36</v>
      </c>
      <c r="E5472" s="181" t="s">
        <v>35</v>
      </c>
      <c r="F5472" s="183" t="s">
        <v>35</v>
      </c>
      <c r="G5472" s="181" t="s">
        <v>7352</v>
      </c>
      <c r="H5472" s="184" t="s">
        <v>7250</v>
      </c>
      <c r="I5472" s="185" t="s">
        <v>190</v>
      </c>
      <c r="J5472" s="181" t="s">
        <v>35</v>
      </c>
      <c r="K5472" s="181" t="s">
        <v>225</v>
      </c>
      <c r="L5472" s="186" t="s">
        <v>225</v>
      </c>
      <c r="M5472" s="187" t="s">
        <v>225</v>
      </c>
      <c r="N5472" s="183" t="s">
        <v>36</v>
      </c>
      <c r="O5472" s="181" t="s">
        <v>7352</v>
      </c>
      <c r="P5472" s="184" t="s">
        <v>7250</v>
      </c>
      <c r="Q5472" s="185" t="s">
        <v>190</v>
      </c>
      <c r="R5472" s="181" t="s">
        <v>35</v>
      </c>
      <c r="S5472" s="181" t="s">
        <v>225</v>
      </c>
      <c r="T5472" s="186" t="s">
        <v>225</v>
      </c>
      <c r="U5472" s="187" t="s">
        <v>225</v>
      </c>
      <c r="V5472" s="188" t="str" cm="1">
        <f t="array" ref="V5472">IF(SUM(LEN(A5472:U5472))=0,"",IF(OR(OR(ISBLANK(E5472),SUM(LEN(B5472),LEN(C5472))=0),AND(NOT(D5472="Unknown"),ISBLANK(I5472)),AND(NOT(N5472="Unknown"),ISBLANK(Q5472))),"Missing Information", INDEX(Table15[Entire Service Line Classification], MATCH(SUMIFS(Table15[Unique ID],Table15[System-Owned Portion],D5472,Table15[If Material Anything Other than "Lead" in Column E,Was Material Ever Previously Lead?],F5472,Table15[Customer-Owned Portion],N5472),Table15[Unique ID],0),0)))</f>
        <v>Non-lead</v>
      </c>
      <c r="W5472" s="189"/>
    </row>
    <row r="5473" spans="1:23" s="190" customFormat="1" ht="56.25" x14ac:dyDescent="0.25">
      <c r="A5473" s="180" t="s">
        <v>225</v>
      </c>
      <c r="B5473" s="181" t="s">
        <v>9111</v>
      </c>
      <c r="C5473" s="182" t="s">
        <v>225</v>
      </c>
      <c r="D5473" s="183" t="s">
        <v>36</v>
      </c>
      <c r="E5473" s="181" t="s">
        <v>35</v>
      </c>
      <c r="F5473" s="183" t="s">
        <v>35</v>
      </c>
      <c r="G5473" s="181" t="s">
        <v>7352</v>
      </c>
      <c r="H5473" s="184" t="s">
        <v>7250</v>
      </c>
      <c r="I5473" s="185" t="s">
        <v>190</v>
      </c>
      <c r="J5473" s="181" t="s">
        <v>35</v>
      </c>
      <c r="K5473" s="181" t="s">
        <v>225</v>
      </c>
      <c r="L5473" s="186" t="s">
        <v>225</v>
      </c>
      <c r="M5473" s="187" t="s">
        <v>225</v>
      </c>
      <c r="N5473" s="183" t="s">
        <v>36</v>
      </c>
      <c r="O5473" s="181" t="s">
        <v>7352</v>
      </c>
      <c r="P5473" s="184" t="s">
        <v>7250</v>
      </c>
      <c r="Q5473" s="185" t="s">
        <v>190</v>
      </c>
      <c r="R5473" s="181" t="s">
        <v>35</v>
      </c>
      <c r="S5473" s="181" t="s">
        <v>225</v>
      </c>
      <c r="T5473" s="186" t="s">
        <v>225</v>
      </c>
      <c r="U5473" s="187" t="s">
        <v>225</v>
      </c>
      <c r="V5473" s="188" t="str" cm="1">
        <f t="array" ref="V5473">IF(SUM(LEN(A5473:U5473))=0,"",IF(OR(OR(ISBLANK(E5473),SUM(LEN(B5473),LEN(C5473))=0),AND(NOT(D5473="Unknown"),ISBLANK(I5473)),AND(NOT(N5473="Unknown"),ISBLANK(Q5473))),"Missing Information", INDEX(Table15[Entire Service Line Classification], MATCH(SUMIFS(Table15[Unique ID],Table15[System-Owned Portion],D5473,Table15[If Material Anything Other than "Lead" in Column E,Was Material Ever Previously Lead?],F5473,Table15[Customer-Owned Portion],N5473),Table15[Unique ID],0),0)))</f>
        <v>Non-lead</v>
      </c>
      <c r="W5473" s="189"/>
    </row>
    <row r="5474" spans="1:23" s="190" customFormat="1" ht="56.25" x14ac:dyDescent="0.25">
      <c r="A5474" s="180" t="s">
        <v>225</v>
      </c>
      <c r="B5474" s="181" t="s">
        <v>9112</v>
      </c>
      <c r="C5474" s="182" t="s">
        <v>225</v>
      </c>
      <c r="D5474" s="183" t="s">
        <v>36</v>
      </c>
      <c r="E5474" s="181" t="s">
        <v>35</v>
      </c>
      <c r="F5474" s="183" t="s">
        <v>35</v>
      </c>
      <c r="G5474" s="181" t="s">
        <v>7344</v>
      </c>
      <c r="H5474" s="184" t="s">
        <v>7090</v>
      </c>
      <c r="I5474" s="185" t="s">
        <v>190</v>
      </c>
      <c r="J5474" s="181" t="s">
        <v>35</v>
      </c>
      <c r="K5474" s="181" t="s">
        <v>225</v>
      </c>
      <c r="L5474" s="186" t="s">
        <v>225</v>
      </c>
      <c r="M5474" s="187" t="s">
        <v>225</v>
      </c>
      <c r="N5474" s="183" t="s">
        <v>36</v>
      </c>
      <c r="O5474" s="181" t="s">
        <v>7344</v>
      </c>
      <c r="P5474" s="184" t="s">
        <v>7090</v>
      </c>
      <c r="Q5474" s="185" t="s">
        <v>190</v>
      </c>
      <c r="R5474" s="181" t="s">
        <v>35</v>
      </c>
      <c r="S5474" s="181" t="s">
        <v>225</v>
      </c>
      <c r="T5474" s="186" t="s">
        <v>225</v>
      </c>
      <c r="U5474" s="187" t="s">
        <v>225</v>
      </c>
      <c r="V5474" s="188" t="str" cm="1">
        <f t="array" ref="V5474">IF(SUM(LEN(A5474:U5474))=0,"",IF(OR(OR(ISBLANK(E5474),SUM(LEN(B5474),LEN(C5474))=0),AND(NOT(D5474="Unknown"),ISBLANK(I5474)),AND(NOT(N5474="Unknown"),ISBLANK(Q5474))),"Missing Information", INDEX(Table15[Entire Service Line Classification], MATCH(SUMIFS(Table15[Unique ID],Table15[System-Owned Portion],D5474,Table15[If Material Anything Other than "Lead" in Column E,Was Material Ever Previously Lead?],F5474,Table15[Customer-Owned Portion],N5474),Table15[Unique ID],0),0)))</f>
        <v>Non-lead</v>
      </c>
      <c r="W5474" s="189"/>
    </row>
    <row r="5475" spans="1:23" s="190" customFormat="1" ht="56.25" x14ac:dyDescent="0.25">
      <c r="A5475" s="180" t="s">
        <v>225</v>
      </c>
      <c r="B5475" s="181" t="s">
        <v>9113</v>
      </c>
      <c r="C5475" s="182" t="s">
        <v>225</v>
      </c>
      <c r="D5475" s="183" t="s">
        <v>36</v>
      </c>
      <c r="E5475" s="181" t="s">
        <v>35</v>
      </c>
      <c r="F5475" s="183" t="s">
        <v>35</v>
      </c>
      <c r="G5475" s="181" t="s">
        <v>7344</v>
      </c>
      <c r="H5475" s="184" t="s">
        <v>7090</v>
      </c>
      <c r="I5475" s="185" t="s">
        <v>190</v>
      </c>
      <c r="J5475" s="181" t="s">
        <v>35</v>
      </c>
      <c r="K5475" s="181" t="s">
        <v>225</v>
      </c>
      <c r="L5475" s="186" t="s">
        <v>225</v>
      </c>
      <c r="M5475" s="187" t="s">
        <v>225</v>
      </c>
      <c r="N5475" s="183" t="s">
        <v>36</v>
      </c>
      <c r="O5475" s="181" t="s">
        <v>7344</v>
      </c>
      <c r="P5475" s="184" t="s">
        <v>7090</v>
      </c>
      <c r="Q5475" s="185" t="s">
        <v>190</v>
      </c>
      <c r="R5475" s="181" t="s">
        <v>35</v>
      </c>
      <c r="S5475" s="181" t="s">
        <v>225</v>
      </c>
      <c r="T5475" s="186" t="s">
        <v>225</v>
      </c>
      <c r="U5475" s="187" t="s">
        <v>225</v>
      </c>
      <c r="V5475" s="188" t="str" cm="1">
        <f t="array" ref="V5475">IF(SUM(LEN(A5475:U5475))=0,"",IF(OR(OR(ISBLANK(E5475),SUM(LEN(B5475),LEN(C5475))=0),AND(NOT(D5475="Unknown"),ISBLANK(I5475)),AND(NOT(N5475="Unknown"),ISBLANK(Q5475))),"Missing Information", INDEX(Table15[Entire Service Line Classification], MATCH(SUMIFS(Table15[Unique ID],Table15[System-Owned Portion],D5475,Table15[If Material Anything Other than "Lead" in Column E,Was Material Ever Previously Lead?],F5475,Table15[Customer-Owned Portion],N5475),Table15[Unique ID],0),0)))</f>
        <v>Non-lead</v>
      </c>
      <c r="W5475" s="189"/>
    </row>
    <row r="5476" spans="1:23" s="190" customFormat="1" ht="56.25" x14ac:dyDescent="0.25">
      <c r="A5476" s="180" t="s">
        <v>225</v>
      </c>
      <c r="B5476" s="181" t="s">
        <v>9114</v>
      </c>
      <c r="C5476" s="182" t="s">
        <v>225</v>
      </c>
      <c r="D5476" s="183" t="s">
        <v>36</v>
      </c>
      <c r="E5476" s="181" t="s">
        <v>35</v>
      </c>
      <c r="F5476" s="183" t="s">
        <v>35</v>
      </c>
      <c r="G5476" s="181" t="s">
        <v>8118</v>
      </c>
      <c r="H5476" s="184" t="s">
        <v>7121</v>
      </c>
      <c r="I5476" s="185" t="s">
        <v>190</v>
      </c>
      <c r="J5476" s="181" t="s">
        <v>35</v>
      </c>
      <c r="K5476" s="181" t="s">
        <v>225</v>
      </c>
      <c r="L5476" s="186" t="s">
        <v>225</v>
      </c>
      <c r="M5476" s="187" t="s">
        <v>225</v>
      </c>
      <c r="N5476" s="183" t="s">
        <v>36</v>
      </c>
      <c r="O5476" s="181" t="s">
        <v>8118</v>
      </c>
      <c r="P5476" s="184" t="s">
        <v>7121</v>
      </c>
      <c r="Q5476" s="185" t="s">
        <v>190</v>
      </c>
      <c r="R5476" s="181" t="s">
        <v>35</v>
      </c>
      <c r="S5476" s="181" t="s">
        <v>225</v>
      </c>
      <c r="T5476" s="186" t="s">
        <v>225</v>
      </c>
      <c r="U5476" s="187" t="s">
        <v>225</v>
      </c>
      <c r="V5476" s="188" t="str" cm="1">
        <f t="array" ref="V5476">IF(SUM(LEN(A5476:U5476))=0,"",IF(OR(OR(ISBLANK(E5476),SUM(LEN(B5476),LEN(C5476))=0),AND(NOT(D5476="Unknown"),ISBLANK(I5476)),AND(NOT(N5476="Unknown"),ISBLANK(Q5476))),"Missing Information", INDEX(Table15[Entire Service Line Classification], MATCH(SUMIFS(Table15[Unique ID],Table15[System-Owned Portion],D5476,Table15[If Material Anything Other than "Lead" in Column E,Was Material Ever Previously Lead?],F5476,Table15[Customer-Owned Portion],N5476),Table15[Unique ID],0),0)))</f>
        <v>Non-lead</v>
      </c>
      <c r="W5476" s="189"/>
    </row>
    <row r="5477" spans="1:23" s="190" customFormat="1" ht="56.25" x14ac:dyDescent="0.25">
      <c r="A5477" s="180" t="s">
        <v>225</v>
      </c>
      <c r="B5477" s="181" t="s">
        <v>9114</v>
      </c>
      <c r="C5477" s="182" t="s">
        <v>225</v>
      </c>
      <c r="D5477" s="183" t="s">
        <v>36</v>
      </c>
      <c r="E5477" s="181" t="s">
        <v>35</v>
      </c>
      <c r="F5477" s="183" t="s">
        <v>35</v>
      </c>
      <c r="G5477" s="181" t="s">
        <v>8118</v>
      </c>
      <c r="H5477" s="184" t="s">
        <v>7121</v>
      </c>
      <c r="I5477" s="185" t="s">
        <v>190</v>
      </c>
      <c r="J5477" s="181" t="s">
        <v>35</v>
      </c>
      <c r="K5477" s="181" t="s">
        <v>225</v>
      </c>
      <c r="L5477" s="186" t="s">
        <v>225</v>
      </c>
      <c r="M5477" s="187" t="s">
        <v>225</v>
      </c>
      <c r="N5477" s="183" t="s">
        <v>36</v>
      </c>
      <c r="O5477" s="181" t="s">
        <v>8118</v>
      </c>
      <c r="P5477" s="184" t="s">
        <v>7121</v>
      </c>
      <c r="Q5477" s="185" t="s">
        <v>190</v>
      </c>
      <c r="R5477" s="181" t="s">
        <v>35</v>
      </c>
      <c r="S5477" s="181" t="s">
        <v>225</v>
      </c>
      <c r="T5477" s="186" t="s">
        <v>225</v>
      </c>
      <c r="U5477" s="187" t="s">
        <v>225</v>
      </c>
      <c r="V5477" s="188" t="str" cm="1">
        <f t="array" ref="V5477">IF(SUM(LEN(A5477:U5477))=0,"",IF(OR(OR(ISBLANK(E5477),SUM(LEN(B5477),LEN(C5477))=0),AND(NOT(D5477="Unknown"),ISBLANK(I5477)),AND(NOT(N5477="Unknown"),ISBLANK(Q5477))),"Missing Information", INDEX(Table15[Entire Service Line Classification], MATCH(SUMIFS(Table15[Unique ID],Table15[System-Owned Portion],D5477,Table15[If Material Anything Other than "Lead" in Column E,Was Material Ever Previously Lead?],F5477,Table15[Customer-Owned Portion],N5477),Table15[Unique ID],0),0)))</f>
        <v>Non-lead</v>
      </c>
      <c r="W5477" s="189"/>
    </row>
    <row r="5478" spans="1:23" s="190" customFormat="1" ht="56.25" x14ac:dyDescent="0.25">
      <c r="A5478" s="180" t="s">
        <v>225</v>
      </c>
      <c r="B5478" s="181" t="s">
        <v>9115</v>
      </c>
      <c r="C5478" s="182" t="s">
        <v>225</v>
      </c>
      <c r="D5478" s="183" t="s">
        <v>36</v>
      </c>
      <c r="E5478" s="181" t="s">
        <v>35</v>
      </c>
      <c r="F5478" s="183" t="s">
        <v>35</v>
      </c>
      <c r="G5478" s="181" t="s">
        <v>7344</v>
      </c>
      <c r="H5478" s="184" t="s">
        <v>7121</v>
      </c>
      <c r="I5478" s="185" t="s">
        <v>190</v>
      </c>
      <c r="J5478" s="181" t="s">
        <v>35</v>
      </c>
      <c r="K5478" s="181" t="s">
        <v>225</v>
      </c>
      <c r="L5478" s="186" t="s">
        <v>225</v>
      </c>
      <c r="M5478" s="187" t="s">
        <v>225</v>
      </c>
      <c r="N5478" s="183" t="s">
        <v>36</v>
      </c>
      <c r="O5478" s="181" t="s">
        <v>7344</v>
      </c>
      <c r="P5478" s="184" t="s">
        <v>7121</v>
      </c>
      <c r="Q5478" s="185" t="s">
        <v>190</v>
      </c>
      <c r="R5478" s="181" t="s">
        <v>35</v>
      </c>
      <c r="S5478" s="181" t="s">
        <v>225</v>
      </c>
      <c r="T5478" s="186" t="s">
        <v>225</v>
      </c>
      <c r="U5478" s="187" t="s">
        <v>225</v>
      </c>
      <c r="V5478" s="188" t="str" cm="1">
        <f t="array" ref="V5478">IF(SUM(LEN(A5478:U5478))=0,"",IF(OR(OR(ISBLANK(E5478),SUM(LEN(B5478),LEN(C5478))=0),AND(NOT(D5478="Unknown"),ISBLANK(I5478)),AND(NOT(N5478="Unknown"),ISBLANK(Q5478))),"Missing Information", INDEX(Table15[Entire Service Line Classification], MATCH(SUMIFS(Table15[Unique ID],Table15[System-Owned Portion],D5478,Table15[If Material Anything Other than "Lead" in Column E,Was Material Ever Previously Lead?],F5478,Table15[Customer-Owned Portion],N5478),Table15[Unique ID],0),0)))</f>
        <v>Non-lead</v>
      </c>
      <c r="W5478" s="189"/>
    </row>
    <row r="5479" spans="1:23" s="190" customFormat="1" ht="56.25" x14ac:dyDescent="0.25">
      <c r="A5479" s="180" t="s">
        <v>225</v>
      </c>
      <c r="B5479" s="181" t="s">
        <v>9116</v>
      </c>
      <c r="C5479" s="182" t="s">
        <v>225</v>
      </c>
      <c r="D5479" s="183" t="s">
        <v>36</v>
      </c>
      <c r="E5479" s="181" t="s">
        <v>35</v>
      </c>
      <c r="F5479" s="183" t="s">
        <v>35</v>
      </c>
      <c r="G5479" s="181" t="s">
        <v>7357</v>
      </c>
      <c r="H5479" s="184" t="s">
        <v>7092</v>
      </c>
      <c r="I5479" s="185" t="s">
        <v>190</v>
      </c>
      <c r="J5479" s="181" t="s">
        <v>35</v>
      </c>
      <c r="K5479" s="181" t="s">
        <v>225</v>
      </c>
      <c r="L5479" s="186" t="s">
        <v>225</v>
      </c>
      <c r="M5479" s="187" t="s">
        <v>225</v>
      </c>
      <c r="N5479" s="183" t="s">
        <v>36</v>
      </c>
      <c r="O5479" s="181" t="s">
        <v>7357</v>
      </c>
      <c r="P5479" s="184" t="s">
        <v>7092</v>
      </c>
      <c r="Q5479" s="185" t="s">
        <v>190</v>
      </c>
      <c r="R5479" s="181" t="s">
        <v>35</v>
      </c>
      <c r="S5479" s="181" t="s">
        <v>225</v>
      </c>
      <c r="T5479" s="186" t="s">
        <v>225</v>
      </c>
      <c r="U5479" s="187" t="s">
        <v>225</v>
      </c>
      <c r="V5479" s="188" t="str" cm="1">
        <f t="array" ref="V5479">IF(SUM(LEN(A5479:U5479))=0,"",IF(OR(OR(ISBLANK(E5479),SUM(LEN(B5479),LEN(C5479))=0),AND(NOT(D5479="Unknown"),ISBLANK(I5479)),AND(NOT(N5479="Unknown"),ISBLANK(Q5479))),"Missing Information", INDEX(Table15[Entire Service Line Classification], MATCH(SUMIFS(Table15[Unique ID],Table15[System-Owned Portion],D5479,Table15[If Material Anything Other than "Lead" in Column E,Was Material Ever Previously Lead?],F5479,Table15[Customer-Owned Portion],N5479),Table15[Unique ID],0),0)))</f>
        <v>Non-lead</v>
      </c>
      <c r="W5479" s="189"/>
    </row>
    <row r="5480" spans="1:23" s="190" customFormat="1" ht="56.25" x14ac:dyDescent="0.25">
      <c r="A5480" s="180" t="s">
        <v>225</v>
      </c>
      <c r="B5480" s="181" t="s">
        <v>9117</v>
      </c>
      <c r="C5480" s="182" t="s">
        <v>225</v>
      </c>
      <c r="D5480" s="183" t="s">
        <v>36</v>
      </c>
      <c r="E5480" s="181" t="s">
        <v>35</v>
      </c>
      <c r="F5480" s="183" t="s">
        <v>35</v>
      </c>
      <c r="G5480" s="181" t="s">
        <v>7366</v>
      </c>
      <c r="H5480" s="184" t="s">
        <v>7090</v>
      </c>
      <c r="I5480" s="185" t="s">
        <v>190</v>
      </c>
      <c r="J5480" s="181" t="s">
        <v>35</v>
      </c>
      <c r="K5480" s="181" t="s">
        <v>225</v>
      </c>
      <c r="L5480" s="186" t="s">
        <v>225</v>
      </c>
      <c r="M5480" s="187" t="s">
        <v>225</v>
      </c>
      <c r="N5480" s="183" t="s">
        <v>36</v>
      </c>
      <c r="O5480" s="181" t="s">
        <v>7366</v>
      </c>
      <c r="P5480" s="184" t="s">
        <v>7090</v>
      </c>
      <c r="Q5480" s="185" t="s">
        <v>190</v>
      </c>
      <c r="R5480" s="181" t="s">
        <v>35</v>
      </c>
      <c r="S5480" s="181" t="s">
        <v>225</v>
      </c>
      <c r="T5480" s="186" t="s">
        <v>225</v>
      </c>
      <c r="U5480" s="187" t="s">
        <v>225</v>
      </c>
      <c r="V5480" s="188" t="str" cm="1">
        <f t="array" ref="V5480">IF(SUM(LEN(A5480:U5480))=0,"",IF(OR(OR(ISBLANK(E5480),SUM(LEN(B5480),LEN(C5480))=0),AND(NOT(D5480="Unknown"),ISBLANK(I5480)),AND(NOT(N5480="Unknown"),ISBLANK(Q5480))),"Missing Information", INDEX(Table15[Entire Service Line Classification], MATCH(SUMIFS(Table15[Unique ID],Table15[System-Owned Portion],D5480,Table15[If Material Anything Other than "Lead" in Column E,Was Material Ever Previously Lead?],F5480,Table15[Customer-Owned Portion],N5480),Table15[Unique ID],0),0)))</f>
        <v>Non-lead</v>
      </c>
      <c r="W5480" s="189"/>
    </row>
    <row r="5481" spans="1:23" s="190" customFormat="1" ht="56.25" x14ac:dyDescent="0.25">
      <c r="A5481" s="180" t="s">
        <v>225</v>
      </c>
      <c r="B5481" s="181" t="s">
        <v>9118</v>
      </c>
      <c r="C5481" s="182" t="s">
        <v>225</v>
      </c>
      <c r="D5481" s="183" t="s">
        <v>36</v>
      </c>
      <c r="E5481" s="181" t="s">
        <v>35</v>
      </c>
      <c r="F5481" s="183" t="s">
        <v>35</v>
      </c>
      <c r="G5481" s="181" t="s">
        <v>7357</v>
      </c>
      <c r="H5481" s="184" t="s">
        <v>7092</v>
      </c>
      <c r="I5481" s="185" t="s">
        <v>190</v>
      </c>
      <c r="J5481" s="181" t="s">
        <v>35</v>
      </c>
      <c r="K5481" s="181" t="s">
        <v>225</v>
      </c>
      <c r="L5481" s="186" t="s">
        <v>225</v>
      </c>
      <c r="M5481" s="187" t="s">
        <v>225</v>
      </c>
      <c r="N5481" s="183" t="s">
        <v>36</v>
      </c>
      <c r="O5481" s="181" t="s">
        <v>7357</v>
      </c>
      <c r="P5481" s="184" t="s">
        <v>7092</v>
      </c>
      <c r="Q5481" s="185" t="s">
        <v>190</v>
      </c>
      <c r="R5481" s="181" t="s">
        <v>35</v>
      </c>
      <c r="S5481" s="181" t="s">
        <v>225</v>
      </c>
      <c r="T5481" s="186" t="s">
        <v>225</v>
      </c>
      <c r="U5481" s="187" t="s">
        <v>225</v>
      </c>
      <c r="V5481" s="188" t="str" cm="1">
        <f t="array" ref="V5481">IF(SUM(LEN(A5481:U5481))=0,"",IF(OR(OR(ISBLANK(E5481),SUM(LEN(B5481),LEN(C5481))=0),AND(NOT(D5481="Unknown"),ISBLANK(I5481)),AND(NOT(N5481="Unknown"),ISBLANK(Q5481))),"Missing Information", INDEX(Table15[Entire Service Line Classification], MATCH(SUMIFS(Table15[Unique ID],Table15[System-Owned Portion],D5481,Table15[If Material Anything Other than "Lead" in Column E,Was Material Ever Previously Lead?],F5481,Table15[Customer-Owned Portion],N5481),Table15[Unique ID],0),0)))</f>
        <v>Non-lead</v>
      </c>
      <c r="W5481" s="189"/>
    </row>
    <row r="5482" spans="1:23" s="190" customFormat="1" ht="56.25" x14ac:dyDescent="0.25">
      <c r="A5482" s="180" t="s">
        <v>225</v>
      </c>
      <c r="B5482" s="181" t="s">
        <v>9119</v>
      </c>
      <c r="C5482" s="182" t="s">
        <v>225</v>
      </c>
      <c r="D5482" s="183" t="s">
        <v>36</v>
      </c>
      <c r="E5482" s="181" t="s">
        <v>35</v>
      </c>
      <c r="F5482" s="183" t="s">
        <v>35</v>
      </c>
      <c r="G5482" s="181" t="s">
        <v>7391</v>
      </c>
      <c r="H5482" s="184" t="s">
        <v>7090</v>
      </c>
      <c r="I5482" s="185" t="s">
        <v>190</v>
      </c>
      <c r="J5482" s="181" t="s">
        <v>35</v>
      </c>
      <c r="K5482" s="181" t="s">
        <v>225</v>
      </c>
      <c r="L5482" s="186" t="s">
        <v>225</v>
      </c>
      <c r="M5482" s="187" t="s">
        <v>225</v>
      </c>
      <c r="N5482" s="183" t="s">
        <v>36</v>
      </c>
      <c r="O5482" s="181" t="s">
        <v>7391</v>
      </c>
      <c r="P5482" s="184" t="s">
        <v>7090</v>
      </c>
      <c r="Q5482" s="185" t="s">
        <v>190</v>
      </c>
      <c r="R5482" s="181" t="s">
        <v>35</v>
      </c>
      <c r="S5482" s="181" t="s">
        <v>225</v>
      </c>
      <c r="T5482" s="186" t="s">
        <v>225</v>
      </c>
      <c r="U5482" s="187" t="s">
        <v>225</v>
      </c>
      <c r="V5482" s="188" t="str" cm="1">
        <f t="array" ref="V5482">IF(SUM(LEN(A5482:U5482))=0,"",IF(OR(OR(ISBLANK(E5482),SUM(LEN(B5482),LEN(C5482))=0),AND(NOT(D5482="Unknown"),ISBLANK(I5482)),AND(NOT(N5482="Unknown"),ISBLANK(Q5482))),"Missing Information", INDEX(Table15[Entire Service Line Classification], MATCH(SUMIFS(Table15[Unique ID],Table15[System-Owned Portion],D5482,Table15[If Material Anything Other than "Lead" in Column E,Was Material Ever Previously Lead?],F5482,Table15[Customer-Owned Portion],N5482),Table15[Unique ID],0),0)))</f>
        <v>Non-lead</v>
      </c>
      <c r="W5482" s="189"/>
    </row>
    <row r="5483" spans="1:23" s="190" customFormat="1" ht="56.25" x14ac:dyDescent="0.25">
      <c r="A5483" s="180" t="s">
        <v>225</v>
      </c>
      <c r="B5483" s="181" t="s">
        <v>9120</v>
      </c>
      <c r="C5483" s="182" t="s">
        <v>225</v>
      </c>
      <c r="D5483" s="183" t="s">
        <v>36</v>
      </c>
      <c r="E5483" s="181" t="s">
        <v>35</v>
      </c>
      <c r="F5483" s="183" t="s">
        <v>35</v>
      </c>
      <c r="G5483" s="181" t="s">
        <v>7391</v>
      </c>
      <c r="H5483" s="184" t="s">
        <v>7090</v>
      </c>
      <c r="I5483" s="185" t="s">
        <v>190</v>
      </c>
      <c r="J5483" s="181" t="s">
        <v>35</v>
      </c>
      <c r="K5483" s="181" t="s">
        <v>225</v>
      </c>
      <c r="L5483" s="186" t="s">
        <v>225</v>
      </c>
      <c r="M5483" s="187" t="s">
        <v>225</v>
      </c>
      <c r="N5483" s="183" t="s">
        <v>36</v>
      </c>
      <c r="O5483" s="181" t="s">
        <v>7391</v>
      </c>
      <c r="P5483" s="184" t="s">
        <v>7090</v>
      </c>
      <c r="Q5483" s="185" t="s">
        <v>190</v>
      </c>
      <c r="R5483" s="181" t="s">
        <v>35</v>
      </c>
      <c r="S5483" s="181" t="s">
        <v>225</v>
      </c>
      <c r="T5483" s="186" t="s">
        <v>225</v>
      </c>
      <c r="U5483" s="187" t="s">
        <v>225</v>
      </c>
      <c r="V5483" s="188" t="str" cm="1">
        <f t="array" ref="V5483">IF(SUM(LEN(A5483:U5483))=0,"",IF(OR(OR(ISBLANK(E5483),SUM(LEN(B5483),LEN(C5483))=0),AND(NOT(D5483="Unknown"),ISBLANK(I5483)),AND(NOT(N5483="Unknown"),ISBLANK(Q5483))),"Missing Information", INDEX(Table15[Entire Service Line Classification], MATCH(SUMIFS(Table15[Unique ID],Table15[System-Owned Portion],D5483,Table15[If Material Anything Other than "Lead" in Column E,Was Material Ever Previously Lead?],F5483,Table15[Customer-Owned Portion],N5483),Table15[Unique ID],0),0)))</f>
        <v>Non-lead</v>
      </c>
      <c r="W5483" s="189"/>
    </row>
    <row r="5484" spans="1:23" s="190" customFormat="1" ht="56.25" x14ac:dyDescent="0.25">
      <c r="A5484" s="180" t="s">
        <v>225</v>
      </c>
      <c r="B5484" s="181" t="s">
        <v>9121</v>
      </c>
      <c r="C5484" s="182" t="s">
        <v>225</v>
      </c>
      <c r="D5484" s="183" t="s">
        <v>36</v>
      </c>
      <c r="E5484" s="181" t="s">
        <v>35</v>
      </c>
      <c r="F5484" s="183" t="s">
        <v>35</v>
      </c>
      <c r="G5484" s="181" t="s">
        <v>7360</v>
      </c>
      <c r="H5484" s="184" t="s">
        <v>7090</v>
      </c>
      <c r="I5484" s="185" t="s">
        <v>190</v>
      </c>
      <c r="J5484" s="181" t="s">
        <v>35</v>
      </c>
      <c r="K5484" s="181" t="s">
        <v>225</v>
      </c>
      <c r="L5484" s="186" t="s">
        <v>225</v>
      </c>
      <c r="M5484" s="187" t="s">
        <v>225</v>
      </c>
      <c r="N5484" s="183" t="s">
        <v>36</v>
      </c>
      <c r="O5484" s="181" t="s">
        <v>7360</v>
      </c>
      <c r="P5484" s="184" t="s">
        <v>7090</v>
      </c>
      <c r="Q5484" s="185" t="s">
        <v>190</v>
      </c>
      <c r="R5484" s="181" t="s">
        <v>35</v>
      </c>
      <c r="S5484" s="181" t="s">
        <v>225</v>
      </c>
      <c r="T5484" s="186" t="s">
        <v>225</v>
      </c>
      <c r="U5484" s="187" t="s">
        <v>225</v>
      </c>
      <c r="V5484" s="188" t="str" cm="1">
        <f t="array" ref="V5484">IF(SUM(LEN(A5484:U5484))=0,"",IF(OR(OR(ISBLANK(E5484),SUM(LEN(B5484),LEN(C5484))=0),AND(NOT(D5484="Unknown"),ISBLANK(I5484)),AND(NOT(N5484="Unknown"),ISBLANK(Q5484))),"Missing Information", INDEX(Table15[Entire Service Line Classification], MATCH(SUMIFS(Table15[Unique ID],Table15[System-Owned Portion],D5484,Table15[If Material Anything Other than "Lead" in Column E,Was Material Ever Previously Lead?],F5484,Table15[Customer-Owned Portion],N5484),Table15[Unique ID],0),0)))</f>
        <v>Non-lead</v>
      </c>
      <c r="W5484" s="189"/>
    </row>
    <row r="5485" spans="1:23" s="190" customFormat="1" ht="56.25" x14ac:dyDescent="0.25">
      <c r="A5485" s="180" t="s">
        <v>225</v>
      </c>
      <c r="B5485" s="181" t="s">
        <v>9122</v>
      </c>
      <c r="C5485" s="182" t="s">
        <v>225</v>
      </c>
      <c r="D5485" s="183" t="s">
        <v>36</v>
      </c>
      <c r="E5485" s="181" t="s">
        <v>35</v>
      </c>
      <c r="F5485" s="183" t="s">
        <v>35</v>
      </c>
      <c r="G5485" s="181" t="s">
        <v>7366</v>
      </c>
      <c r="H5485" s="184" t="s">
        <v>7090</v>
      </c>
      <c r="I5485" s="185" t="s">
        <v>190</v>
      </c>
      <c r="J5485" s="181" t="s">
        <v>35</v>
      </c>
      <c r="K5485" s="181" t="s">
        <v>225</v>
      </c>
      <c r="L5485" s="186" t="s">
        <v>225</v>
      </c>
      <c r="M5485" s="187" t="s">
        <v>225</v>
      </c>
      <c r="N5485" s="183" t="s">
        <v>36</v>
      </c>
      <c r="O5485" s="181" t="s">
        <v>7366</v>
      </c>
      <c r="P5485" s="184" t="s">
        <v>7090</v>
      </c>
      <c r="Q5485" s="185" t="s">
        <v>190</v>
      </c>
      <c r="R5485" s="181" t="s">
        <v>35</v>
      </c>
      <c r="S5485" s="181" t="s">
        <v>225</v>
      </c>
      <c r="T5485" s="186" t="s">
        <v>225</v>
      </c>
      <c r="U5485" s="187" t="s">
        <v>225</v>
      </c>
      <c r="V5485" s="188" t="str" cm="1">
        <f t="array" ref="V5485">IF(SUM(LEN(A5485:U5485))=0,"",IF(OR(OR(ISBLANK(E5485),SUM(LEN(B5485),LEN(C5485))=0),AND(NOT(D5485="Unknown"),ISBLANK(I5485)),AND(NOT(N5485="Unknown"),ISBLANK(Q5485))),"Missing Information", INDEX(Table15[Entire Service Line Classification], MATCH(SUMIFS(Table15[Unique ID],Table15[System-Owned Portion],D5485,Table15[If Material Anything Other than "Lead" in Column E,Was Material Ever Previously Lead?],F5485,Table15[Customer-Owned Portion],N5485),Table15[Unique ID],0),0)))</f>
        <v>Non-lead</v>
      </c>
      <c r="W5485" s="189"/>
    </row>
    <row r="5486" spans="1:23" s="190" customFormat="1" ht="56.25" x14ac:dyDescent="0.25">
      <c r="A5486" s="180" t="s">
        <v>225</v>
      </c>
      <c r="B5486" s="181" t="s">
        <v>9123</v>
      </c>
      <c r="C5486" s="182" t="s">
        <v>225</v>
      </c>
      <c r="D5486" s="183" t="s">
        <v>36</v>
      </c>
      <c r="E5486" s="181" t="s">
        <v>35</v>
      </c>
      <c r="F5486" s="183" t="s">
        <v>35</v>
      </c>
      <c r="G5486" s="181" t="s">
        <v>7366</v>
      </c>
      <c r="H5486" s="184" t="s">
        <v>7355</v>
      </c>
      <c r="I5486" s="185" t="s">
        <v>190</v>
      </c>
      <c r="J5486" s="181" t="s">
        <v>35</v>
      </c>
      <c r="K5486" s="181" t="s">
        <v>225</v>
      </c>
      <c r="L5486" s="186" t="s">
        <v>225</v>
      </c>
      <c r="M5486" s="187" t="s">
        <v>225</v>
      </c>
      <c r="N5486" s="183" t="s">
        <v>36</v>
      </c>
      <c r="O5486" s="181" t="s">
        <v>7366</v>
      </c>
      <c r="P5486" s="184" t="s">
        <v>7355</v>
      </c>
      <c r="Q5486" s="185" t="s">
        <v>190</v>
      </c>
      <c r="R5486" s="181" t="s">
        <v>35</v>
      </c>
      <c r="S5486" s="181" t="s">
        <v>225</v>
      </c>
      <c r="T5486" s="186" t="s">
        <v>225</v>
      </c>
      <c r="U5486" s="187" t="s">
        <v>225</v>
      </c>
      <c r="V5486" s="188" t="str" cm="1">
        <f t="array" ref="V5486">IF(SUM(LEN(A5486:U5486))=0,"",IF(OR(OR(ISBLANK(E5486),SUM(LEN(B5486),LEN(C5486))=0),AND(NOT(D5486="Unknown"),ISBLANK(I5486)),AND(NOT(N5486="Unknown"),ISBLANK(Q5486))),"Missing Information", INDEX(Table15[Entire Service Line Classification], MATCH(SUMIFS(Table15[Unique ID],Table15[System-Owned Portion],D5486,Table15[If Material Anything Other than "Lead" in Column E,Was Material Ever Previously Lead?],F5486,Table15[Customer-Owned Portion],N5486),Table15[Unique ID],0),0)))</f>
        <v>Non-lead</v>
      </c>
      <c r="W5486" s="189"/>
    </row>
    <row r="5487" spans="1:23" s="190" customFormat="1" ht="56.25" x14ac:dyDescent="0.25">
      <c r="A5487" s="180" t="s">
        <v>225</v>
      </c>
      <c r="B5487" s="181" t="s">
        <v>9123</v>
      </c>
      <c r="C5487" s="182" t="s">
        <v>225</v>
      </c>
      <c r="D5487" s="183" t="s">
        <v>36</v>
      </c>
      <c r="E5487" s="181" t="s">
        <v>35</v>
      </c>
      <c r="F5487" s="183" t="s">
        <v>35</v>
      </c>
      <c r="G5487" s="181" t="s">
        <v>7366</v>
      </c>
      <c r="H5487" s="184" t="s">
        <v>7121</v>
      </c>
      <c r="I5487" s="185" t="s">
        <v>190</v>
      </c>
      <c r="J5487" s="181" t="s">
        <v>35</v>
      </c>
      <c r="K5487" s="181" t="s">
        <v>225</v>
      </c>
      <c r="L5487" s="186" t="s">
        <v>225</v>
      </c>
      <c r="M5487" s="187" t="s">
        <v>225</v>
      </c>
      <c r="N5487" s="183" t="s">
        <v>36</v>
      </c>
      <c r="O5487" s="181" t="s">
        <v>7366</v>
      </c>
      <c r="P5487" s="184" t="s">
        <v>7121</v>
      </c>
      <c r="Q5487" s="185" t="s">
        <v>190</v>
      </c>
      <c r="R5487" s="181" t="s">
        <v>35</v>
      </c>
      <c r="S5487" s="181" t="s">
        <v>225</v>
      </c>
      <c r="T5487" s="186" t="s">
        <v>225</v>
      </c>
      <c r="U5487" s="187" t="s">
        <v>225</v>
      </c>
      <c r="V5487" s="188" t="str" cm="1">
        <f t="array" ref="V5487">IF(SUM(LEN(A5487:U5487))=0,"",IF(OR(OR(ISBLANK(E5487),SUM(LEN(B5487),LEN(C5487))=0),AND(NOT(D5487="Unknown"),ISBLANK(I5487)),AND(NOT(N5487="Unknown"),ISBLANK(Q5487))),"Missing Information", INDEX(Table15[Entire Service Line Classification], MATCH(SUMIFS(Table15[Unique ID],Table15[System-Owned Portion],D5487,Table15[If Material Anything Other than "Lead" in Column E,Was Material Ever Previously Lead?],F5487,Table15[Customer-Owned Portion],N5487),Table15[Unique ID],0),0)))</f>
        <v>Non-lead</v>
      </c>
      <c r="W5487" s="189"/>
    </row>
    <row r="5488" spans="1:23" s="190" customFormat="1" ht="56.25" x14ac:dyDescent="0.25">
      <c r="A5488" s="180" t="s">
        <v>225</v>
      </c>
      <c r="B5488" s="181" t="s">
        <v>9124</v>
      </c>
      <c r="C5488" s="182" t="s">
        <v>225</v>
      </c>
      <c r="D5488" s="183" t="s">
        <v>36</v>
      </c>
      <c r="E5488" s="181" t="s">
        <v>35</v>
      </c>
      <c r="F5488" s="183" t="s">
        <v>35</v>
      </c>
      <c r="G5488" s="181" t="s">
        <v>7476</v>
      </c>
      <c r="H5488" s="184" t="s">
        <v>7090</v>
      </c>
      <c r="I5488" s="185" t="s">
        <v>190</v>
      </c>
      <c r="J5488" s="181" t="s">
        <v>35</v>
      </c>
      <c r="K5488" s="181" t="s">
        <v>225</v>
      </c>
      <c r="L5488" s="186" t="s">
        <v>225</v>
      </c>
      <c r="M5488" s="187" t="s">
        <v>225</v>
      </c>
      <c r="N5488" s="183" t="s">
        <v>36</v>
      </c>
      <c r="O5488" s="181" t="s">
        <v>7476</v>
      </c>
      <c r="P5488" s="184" t="s">
        <v>7090</v>
      </c>
      <c r="Q5488" s="185" t="s">
        <v>190</v>
      </c>
      <c r="R5488" s="181" t="s">
        <v>35</v>
      </c>
      <c r="S5488" s="181" t="s">
        <v>225</v>
      </c>
      <c r="T5488" s="186" t="s">
        <v>225</v>
      </c>
      <c r="U5488" s="187" t="s">
        <v>225</v>
      </c>
      <c r="V5488" s="188" t="str" cm="1">
        <f t="array" ref="V5488">IF(SUM(LEN(A5488:U5488))=0,"",IF(OR(OR(ISBLANK(E5488),SUM(LEN(B5488),LEN(C5488))=0),AND(NOT(D5488="Unknown"),ISBLANK(I5488)),AND(NOT(N5488="Unknown"),ISBLANK(Q5488))),"Missing Information", INDEX(Table15[Entire Service Line Classification], MATCH(SUMIFS(Table15[Unique ID],Table15[System-Owned Portion],D5488,Table15[If Material Anything Other than "Lead" in Column E,Was Material Ever Previously Lead?],F5488,Table15[Customer-Owned Portion],N5488),Table15[Unique ID],0),0)))</f>
        <v>Non-lead</v>
      </c>
      <c r="W5488" s="189"/>
    </row>
    <row r="5489" spans="1:23" s="190" customFormat="1" ht="56.25" x14ac:dyDescent="0.25">
      <c r="A5489" s="180" t="s">
        <v>225</v>
      </c>
      <c r="B5489" s="181" t="s">
        <v>9125</v>
      </c>
      <c r="C5489" s="182" t="s">
        <v>225</v>
      </c>
      <c r="D5489" s="183" t="s">
        <v>36</v>
      </c>
      <c r="E5489" s="181" t="s">
        <v>35</v>
      </c>
      <c r="F5489" s="183" t="s">
        <v>35</v>
      </c>
      <c r="G5489" s="181" t="s">
        <v>7347</v>
      </c>
      <c r="H5489" s="184" t="s">
        <v>7090</v>
      </c>
      <c r="I5489" s="185" t="s">
        <v>190</v>
      </c>
      <c r="J5489" s="181" t="s">
        <v>35</v>
      </c>
      <c r="K5489" s="181" t="s">
        <v>225</v>
      </c>
      <c r="L5489" s="186" t="s">
        <v>225</v>
      </c>
      <c r="M5489" s="187" t="s">
        <v>225</v>
      </c>
      <c r="N5489" s="183" t="s">
        <v>36</v>
      </c>
      <c r="O5489" s="181" t="s">
        <v>7347</v>
      </c>
      <c r="P5489" s="184" t="s">
        <v>7090</v>
      </c>
      <c r="Q5489" s="185" t="s">
        <v>190</v>
      </c>
      <c r="R5489" s="181" t="s">
        <v>35</v>
      </c>
      <c r="S5489" s="181" t="s">
        <v>225</v>
      </c>
      <c r="T5489" s="186" t="s">
        <v>225</v>
      </c>
      <c r="U5489" s="187" t="s">
        <v>225</v>
      </c>
      <c r="V5489" s="188" t="str" cm="1">
        <f t="array" ref="V5489">IF(SUM(LEN(A5489:U5489))=0,"",IF(OR(OR(ISBLANK(E5489),SUM(LEN(B5489),LEN(C5489))=0),AND(NOT(D5489="Unknown"),ISBLANK(I5489)),AND(NOT(N5489="Unknown"),ISBLANK(Q5489))),"Missing Information", INDEX(Table15[Entire Service Line Classification], MATCH(SUMIFS(Table15[Unique ID],Table15[System-Owned Portion],D5489,Table15[If Material Anything Other than "Lead" in Column E,Was Material Ever Previously Lead?],F5489,Table15[Customer-Owned Portion],N5489),Table15[Unique ID],0),0)))</f>
        <v>Non-lead</v>
      </c>
      <c r="W5489" s="189"/>
    </row>
    <row r="5490" spans="1:23" s="190" customFormat="1" ht="56.25" x14ac:dyDescent="0.25">
      <c r="A5490" s="180" t="s">
        <v>225</v>
      </c>
      <c r="B5490" s="181" t="s">
        <v>9126</v>
      </c>
      <c r="C5490" s="182" t="s">
        <v>225</v>
      </c>
      <c r="D5490" s="183" t="s">
        <v>36</v>
      </c>
      <c r="E5490" s="181" t="s">
        <v>35</v>
      </c>
      <c r="F5490" s="183" t="s">
        <v>35</v>
      </c>
      <c r="G5490" s="181" t="s">
        <v>8153</v>
      </c>
      <c r="H5490" s="184" t="s">
        <v>7090</v>
      </c>
      <c r="I5490" s="185" t="s">
        <v>190</v>
      </c>
      <c r="J5490" s="181" t="s">
        <v>35</v>
      </c>
      <c r="K5490" s="181" t="s">
        <v>225</v>
      </c>
      <c r="L5490" s="186" t="s">
        <v>225</v>
      </c>
      <c r="M5490" s="187" t="s">
        <v>225</v>
      </c>
      <c r="N5490" s="183" t="s">
        <v>36</v>
      </c>
      <c r="O5490" s="181" t="s">
        <v>8153</v>
      </c>
      <c r="P5490" s="184" t="s">
        <v>7090</v>
      </c>
      <c r="Q5490" s="185" t="s">
        <v>190</v>
      </c>
      <c r="R5490" s="181" t="s">
        <v>35</v>
      </c>
      <c r="S5490" s="181" t="s">
        <v>225</v>
      </c>
      <c r="T5490" s="186" t="s">
        <v>225</v>
      </c>
      <c r="U5490" s="187" t="s">
        <v>225</v>
      </c>
      <c r="V5490" s="188" t="str" cm="1">
        <f t="array" ref="V5490">IF(SUM(LEN(A5490:U5490))=0,"",IF(OR(OR(ISBLANK(E5490),SUM(LEN(B5490),LEN(C5490))=0),AND(NOT(D5490="Unknown"),ISBLANK(I5490)),AND(NOT(N5490="Unknown"),ISBLANK(Q5490))),"Missing Information", INDEX(Table15[Entire Service Line Classification], MATCH(SUMIFS(Table15[Unique ID],Table15[System-Owned Portion],D5490,Table15[If Material Anything Other than "Lead" in Column E,Was Material Ever Previously Lead?],F5490,Table15[Customer-Owned Portion],N5490),Table15[Unique ID],0),0)))</f>
        <v>Non-lead</v>
      </c>
      <c r="W5490" s="189"/>
    </row>
    <row r="5491" spans="1:23" s="190" customFormat="1" ht="56.25" x14ac:dyDescent="0.25">
      <c r="A5491" s="180" t="s">
        <v>225</v>
      </c>
      <c r="B5491" s="181" t="s">
        <v>9126</v>
      </c>
      <c r="C5491" s="182" t="s">
        <v>225</v>
      </c>
      <c r="D5491" s="183" t="s">
        <v>36</v>
      </c>
      <c r="E5491" s="181" t="s">
        <v>35</v>
      </c>
      <c r="F5491" s="183" t="s">
        <v>35</v>
      </c>
      <c r="G5491" s="181" t="s">
        <v>8153</v>
      </c>
      <c r="H5491" s="184" t="s">
        <v>7090</v>
      </c>
      <c r="I5491" s="185" t="s">
        <v>190</v>
      </c>
      <c r="J5491" s="181" t="s">
        <v>35</v>
      </c>
      <c r="K5491" s="181" t="s">
        <v>225</v>
      </c>
      <c r="L5491" s="186" t="s">
        <v>225</v>
      </c>
      <c r="M5491" s="187" t="s">
        <v>225</v>
      </c>
      <c r="N5491" s="183" t="s">
        <v>36</v>
      </c>
      <c r="O5491" s="181" t="s">
        <v>8153</v>
      </c>
      <c r="P5491" s="184" t="s">
        <v>7090</v>
      </c>
      <c r="Q5491" s="185" t="s">
        <v>190</v>
      </c>
      <c r="R5491" s="181" t="s">
        <v>35</v>
      </c>
      <c r="S5491" s="181" t="s">
        <v>225</v>
      </c>
      <c r="T5491" s="186" t="s">
        <v>225</v>
      </c>
      <c r="U5491" s="187" t="s">
        <v>225</v>
      </c>
      <c r="V5491" s="188" t="str" cm="1">
        <f t="array" ref="V5491">IF(SUM(LEN(A5491:U5491))=0,"",IF(OR(OR(ISBLANK(E5491),SUM(LEN(B5491),LEN(C5491))=0),AND(NOT(D5491="Unknown"),ISBLANK(I5491)),AND(NOT(N5491="Unknown"),ISBLANK(Q5491))),"Missing Information", INDEX(Table15[Entire Service Line Classification], MATCH(SUMIFS(Table15[Unique ID],Table15[System-Owned Portion],D5491,Table15[If Material Anything Other than "Lead" in Column E,Was Material Ever Previously Lead?],F5491,Table15[Customer-Owned Portion],N5491),Table15[Unique ID],0),0)))</f>
        <v>Non-lead</v>
      </c>
      <c r="W5491" s="189"/>
    </row>
    <row r="5492" spans="1:23" s="190" customFormat="1" ht="56.25" x14ac:dyDescent="0.25">
      <c r="A5492" s="180" t="s">
        <v>225</v>
      </c>
      <c r="B5492" s="181" t="s">
        <v>9127</v>
      </c>
      <c r="C5492" s="182" t="s">
        <v>225</v>
      </c>
      <c r="D5492" s="183" t="s">
        <v>36</v>
      </c>
      <c r="E5492" s="181" t="s">
        <v>35</v>
      </c>
      <c r="F5492" s="183" t="s">
        <v>35</v>
      </c>
      <c r="G5492" s="181" t="s">
        <v>7391</v>
      </c>
      <c r="H5492" s="184" t="s">
        <v>7090</v>
      </c>
      <c r="I5492" s="185" t="s">
        <v>190</v>
      </c>
      <c r="J5492" s="181" t="s">
        <v>35</v>
      </c>
      <c r="K5492" s="181" t="s">
        <v>225</v>
      </c>
      <c r="L5492" s="186" t="s">
        <v>225</v>
      </c>
      <c r="M5492" s="187" t="s">
        <v>225</v>
      </c>
      <c r="N5492" s="183" t="s">
        <v>36</v>
      </c>
      <c r="O5492" s="181" t="s">
        <v>7391</v>
      </c>
      <c r="P5492" s="184" t="s">
        <v>7090</v>
      </c>
      <c r="Q5492" s="185" t="s">
        <v>190</v>
      </c>
      <c r="R5492" s="181" t="s">
        <v>35</v>
      </c>
      <c r="S5492" s="181" t="s">
        <v>225</v>
      </c>
      <c r="T5492" s="186" t="s">
        <v>225</v>
      </c>
      <c r="U5492" s="187" t="s">
        <v>225</v>
      </c>
      <c r="V5492" s="188" t="str" cm="1">
        <f t="array" ref="V5492">IF(SUM(LEN(A5492:U5492))=0,"",IF(OR(OR(ISBLANK(E5492),SUM(LEN(B5492),LEN(C5492))=0),AND(NOT(D5492="Unknown"),ISBLANK(I5492)),AND(NOT(N5492="Unknown"),ISBLANK(Q5492))),"Missing Information", INDEX(Table15[Entire Service Line Classification], MATCH(SUMIFS(Table15[Unique ID],Table15[System-Owned Portion],D5492,Table15[If Material Anything Other than "Lead" in Column E,Was Material Ever Previously Lead?],F5492,Table15[Customer-Owned Portion],N5492),Table15[Unique ID],0),0)))</f>
        <v>Non-lead</v>
      </c>
      <c r="W5492" s="189"/>
    </row>
    <row r="5493" spans="1:23" s="190" customFormat="1" ht="56.25" x14ac:dyDescent="0.25">
      <c r="A5493" s="180" t="s">
        <v>225</v>
      </c>
      <c r="B5493" s="181" t="s">
        <v>9128</v>
      </c>
      <c r="C5493" s="182" t="s">
        <v>225</v>
      </c>
      <c r="D5493" s="183" t="s">
        <v>36</v>
      </c>
      <c r="E5493" s="181" t="s">
        <v>35</v>
      </c>
      <c r="F5493" s="183" t="s">
        <v>35</v>
      </c>
      <c r="G5493" s="181" t="s">
        <v>7391</v>
      </c>
      <c r="H5493" s="184" t="s">
        <v>7090</v>
      </c>
      <c r="I5493" s="185" t="s">
        <v>190</v>
      </c>
      <c r="J5493" s="181" t="s">
        <v>35</v>
      </c>
      <c r="K5493" s="181" t="s">
        <v>225</v>
      </c>
      <c r="L5493" s="186" t="s">
        <v>225</v>
      </c>
      <c r="M5493" s="187" t="s">
        <v>225</v>
      </c>
      <c r="N5493" s="183" t="s">
        <v>36</v>
      </c>
      <c r="O5493" s="181" t="s">
        <v>7391</v>
      </c>
      <c r="P5493" s="184" t="s">
        <v>7090</v>
      </c>
      <c r="Q5493" s="185" t="s">
        <v>190</v>
      </c>
      <c r="R5493" s="181" t="s">
        <v>35</v>
      </c>
      <c r="S5493" s="181" t="s">
        <v>225</v>
      </c>
      <c r="T5493" s="186" t="s">
        <v>225</v>
      </c>
      <c r="U5493" s="187" t="s">
        <v>225</v>
      </c>
      <c r="V5493" s="188" t="str" cm="1">
        <f t="array" ref="V5493">IF(SUM(LEN(A5493:U5493))=0,"",IF(OR(OR(ISBLANK(E5493),SUM(LEN(B5493),LEN(C5493))=0),AND(NOT(D5493="Unknown"),ISBLANK(I5493)),AND(NOT(N5493="Unknown"),ISBLANK(Q5493))),"Missing Information", INDEX(Table15[Entire Service Line Classification], MATCH(SUMIFS(Table15[Unique ID],Table15[System-Owned Portion],D5493,Table15[If Material Anything Other than "Lead" in Column E,Was Material Ever Previously Lead?],F5493,Table15[Customer-Owned Portion],N5493),Table15[Unique ID],0),0)))</f>
        <v>Non-lead</v>
      </c>
      <c r="W5493" s="189"/>
    </row>
    <row r="5494" spans="1:23" s="190" customFormat="1" ht="56.25" x14ac:dyDescent="0.25">
      <c r="A5494" s="180" t="s">
        <v>225</v>
      </c>
      <c r="B5494" s="181" t="s">
        <v>9129</v>
      </c>
      <c r="C5494" s="182" t="s">
        <v>225</v>
      </c>
      <c r="D5494" s="183" t="s">
        <v>36</v>
      </c>
      <c r="E5494" s="181" t="s">
        <v>35</v>
      </c>
      <c r="F5494" s="183" t="s">
        <v>35</v>
      </c>
      <c r="G5494" s="181" t="s">
        <v>7376</v>
      </c>
      <c r="H5494" s="184" t="s">
        <v>7090</v>
      </c>
      <c r="I5494" s="185" t="s">
        <v>190</v>
      </c>
      <c r="J5494" s="181" t="s">
        <v>35</v>
      </c>
      <c r="K5494" s="181" t="s">
        <v>225</v>
      </c>
      <c r="L5494" s="186" t="s">
        <v>225</v>
      </c>
      <c r="M5494" s="187" t="s">
        <v>225</v>
      </c>
      <c r="N5494" s="183" t="s">
        <v>36</v>
      </c>
      <c r="O5494" s="181" t="s">
        <v>7376</v>
      </c>
      <c r="P5494" s="184" t="s">
        <v>7090</v>
      </c>
      <c r="Q5494" s="185" t="s">
        <v>190</v>
      </c>
      <c r="R5494" s="181" t="s">
        <v>35</v>
      </c>
      <c r="S5494" s="181" t="s">
        <v>225</v>
      </c>
      <c r="T5494" s="186" t="s">
        <v>225</v>
      </c>
      <c r="U5494" s="187" t="s">
        <v>225</v>
      </c>
      <c r="V5494" s="188" t="str" cm="1">
        <f t="array" ref="V5494">IF(SUM(LEN(A5494:U5494))=0,"",IF(OR(OR(ISBLANK(E5494),SUM(LEN(B5494),LEN(C5494))=0),AND(NOT(D5494="Unknown"),ISBLANK(I5494)),AND(NOT(N5494="Unknown"),ISBLANK(Q5494))),"Missing Information", INDEX(Table15[Entire Service Line Classification], MATCH(SUMIFS(Table15[Unique ID],Table15[System-Owned Portion],D5494,Table15[If Material Anything Other than "Lead" in Column E,Was Material Ever Previously Lead?],F5494,Table15[Customer-Owned Portion],N5494),Table15[Unique ID],0),0)))</f>
        <v>Non-lead</v>
      </c>
      <c r="W5494" s="189"/>
    </row>
    <row r="5495" spans="1:23" s="190" customFormat="1" ht="56.25" x14ac:dyDescent="0.25">
      <c r="A5495" s="180" t="s">
        <v>225</v>
      </c>
      <c r="B5495" s="181" t="s">
        <v>9130</v>
      </c>
      <c r="C5495" s="182" t="s">
        <v>225</v>
      </c>
      <c r="D5495" s="183" t="s">
        <v>36</v>
      </c>
      <c r="E5495" s="181" t="s">
        <v>35</v>
      </c>
      <c r="F5495" s="183" t="s">
        <v>35</v>
      </c>
      <c r="G5495" s="181" t="s">
        <v>7388</v>
      </c>
      <c r="H5495" s="184" t="s">
        <v>7090</v>
      </c>
      <c r="I5495" s="185" t="s">
        <v>190</v>
      </c>
      <c r="J5495" s="181" t="s">
        <v>35</v>
      </c>
      <c r="K5495" s="181" t="s">
        <v>225</v>
      </c>
      <c r="L5495" s="186" t="s">
        <v>225</v>
      </c>
      <c r="M5495" s="187" t="s">
        <v>225</v>
      </c>
      <c r="N5495" s="183" t="s">
        <v>36</v>
      </c>
      <c r="O5495" s="181" t="s">
        <v>7388</v>
      </c>
      <c r="P5495" s="184" t="s">
        <v>7090</v>
      </c>
      <c r="Q5495" s="185" t="s">
        <v>190</v>
      </c>
      <c r="R5495" s="181" t="s">
        <v>35</v>
      </c>
      <c r="S5495" s="181" t="s">
        <v>225</v>
      </c>
      <c r="T5495" s="186" t="s">
        <v>225</v>
      </c>
      <c r="U5495" s="187" t="s">
        <v>225</v>
      </c>
      <c r="V5495" s="188" t="str" cm="1">
        <f t="array" ref="V5495">IF(SUM(LEN(A5495:U5495))=0,"",IF(OR(OR(ISBLANK(E5495),SUM(LEN(B5495),LEN(C5495))=0),AND(NOT(D5495="Unknown"),ISBLANK(I5495)),AND(NOT(N5495="Unknown"),ISBLANK(Q5495))),"Missing Information", INDEX(Table15[Entire Service Line Classification], MATCH(SUMIFS(Table15[Unique ID],Table15[System-Owned Portion],D5495,Table15[If Material Anything Other than "Lead" in Column E,Was Material Ever Previously Lead?],F5495,Table15[Customer-Owned Portion],N5495),Table15[Unique ID],0),0)))</f>
        <v>Non-lead</v>
      </c>
      <c r="W5495" s="189"/>
    </row>
    <row r="5496" spans="1:23" s="190" customFormat="1" ht="56.25" x14ac:dyDescent="0.25">
      <c r="A5496" s="180" t="s">
        <v>225</v>
      </c>
      <c r="B5496" s="181" t="s">
        <v>9131</v>
      </c>
      <c r="C5496" s="182" t="s">
        <v>225</v>
      </c>
      <c r="D5496" s="183" t="s">
        <v>36</v>
      </c>
      <c r="E5496" s="181" t="s">
        <v>35</v>
      </c>
      <c r="F5496" s="183" t="s">
        <v>35</v>
      </c>
      <c r="G5496" s="181" t="s">
        <v>7344</v>
      </c>
      <c r="H5496" s="184" t="s">
        <v>7090</v>
      </c>
      <c r="I5496" s="185" t="s">
        <v>190</v>
      </c>
      <c r="J5496" s="181" t="s">
        <v>35</v>
      </c>
      <c r="K5496" s="181" t="s">
        <v>225</v>
      </c>
      <c r="L5496" s="186" t="s">
        <v>225</v>
      </c>
      <c r="M5496" s="187" t="s">
        <v>225</v>
      </c>
      <c r="N5496" s="183" t="s">
        <v>36</v>
      </c>
      <c r="O5496" s="181" t="s">
        <v>7344</v>
      </c>
      <c r="P5496" s="184" t="s">
        <v>7090</v>
      </c>
      <c r="Q5496" s="185" t="s">
        <v>190</v>
      </c>
      <c r="R5496" s="181" t="s">
        <v>35</v>
      </c>
      <c r="S5496" s="181" t="s">
        <v>225</v>
      </c>
      <c r="T5496" s="186" t="s">
        <v>225</v>
      </c>
      <c r="U5496" s="187" t="s">
        <v>225</v>
      </c>
      <c r="V5496" s="188" t="str" cm="1">
        <f t="array" ref="V5496">IF(SUM(LEN(A5496:U5496))=0,"",IF(OR(OR(ISBLANK(E5496),SUM(LEN(B5496),LEN(C5496))=0),AND(NOT(D5496="Unknown"),ISBLANK(I5496)),AND(NOT(N5496="Unknown"),ISBLANK(Q5496))),"Missing Information", INDEX(Table15[Entire Service Line Classification], MATCH(SUMIFS(Table15[Unique ID],Table15[System-Owned Portion],D5496,Table15[If Material Anything Other than "Lead" in Column E,Was Material Ever Previously Lead?],F5496,Table15[Customer-Owned Portion],N5496),Table15[Unique ID],0),0)))</f>
        <v>Non-lead</v>
      </c>
      <c r="W5496" s="189"/>
    </row>
    <row r="5497" spans="1:23" s="190" customFormat="1" ht="56.25" x14ac:dyDescent="0.25">
      <c r="A5497" s="180" t="s">
        <v>225</v>
      </c>
      <c r="B5497" s="181" t="s">
        <v>9132</v>
      </c>
      <c r="C5497" s="182" t="s">
        <v>225</v>
      </c>
      <c r="D5497" s="183" t="s">
        <v>36</v>
      </c>
      <c r="E5497" s="181" t="s">
        <v>35</v>
      </c>
      <c r="F5497" s="183" t="s">
        <v>35</v>
      </c>
      <c r="G5497" s="181" t="s">
        <v>7344</v>
      </c>
      <c r="H5497" s="184" t="s">
        <v>7090</v>
      </c>
      <c r="I5497" s="185" t="s">
        <v>190</v>
      </c>
      <c r="J5497" s="181" t="s">
        <v>35</v>
      </c>
      <c r="K5497" s="181" t="s">
        <v>225</v>
      </c>
      <c r="L5497" s="186" t="s">
        <v>225</v>
      </c>
      <c r="M5497" s="187" t="s">
        <v>225</v>
      </c>
      <c r="N5497" s="183" t="s">
        <v>36</v>
      </c>
      <c r="O5497" s="181" t="s">
        <v>7344</v>
      </c>
      <c r="P5497" s="184" t="s">
        <v>7090</v>
      </c>
      <c r="Q5497" s="185" t="s">
        <v>190</v>
      </c>
      <c r="R5497" s="181" t="s">
        <v>35</v>
      </c>
      <c r="S5497" s="181" t="s">
        <v>225</v>
      </c>
      <c r="T5497" s="186" t="s">
        <v>225</v>
      </c>
      <c r="U5497" s="187" t="s">
        <v>225</v>
      </c>
      <c r="V5497" s="188" t="str" cm="1">
        <f t="array" ref="V5497">IF(SUM(LEN(A5497:U5497))=0,"",IF(OR(OR(ISBLANK(E5497),SUM(LEN(B5497),LEN(C5497))=0),AND(NOT(D5497="Unknown"),ISBLANK(I5497)),AND(NOT(N5497="Unknown"),ISBLANK(Q5497))),"Missing Information", INDEX(Table15[Entire Service Line Classification], MATCH(SUMIFS(Table15[Unique ID],Table15[System-Owned Portion],D5497,Table15[If Material Anything Other than "Lead" in Column E,Was Material Ever Previously Lead?],F5497,Table15[Customer-Owned Portion],N5497),Table15[Unique ID],0),0)))</f>
        <v>Non-lead</v>
      </c>
      <c r="W5497" s="189"/>
    </row>
    <row r="5498" spans="1:23" s="190" customFormat="1" ht="56.25" x14ac:dyDescent="0.25">
      <c r="A5498" s="180" t="s">
        <v>225</v>
      </c>
      <c r="B5498" s="181" t="s">
        <v>9133</v>
      </c>
      <c r="C5498" s="182" t="s">
        <v>225</v>
      </c>
      <c r="D5498" s="183" t="s">
        <v>36</v>
      </c>
      <c r="E5498" s="181" t="s">
        <v>35</v>
      </c>
      <c r="F5498" s="183" t="s">
        <v>35</v>
      </c>
      <c r="G5498" s="181" t="s">
        <v>7393</v>
      </c>
      <c r="H5498" s="184" t="s">
        <v>7090</v>
      </c>
      <c r="I5498" s="185" t="s">
        <v>190</v>
      </c>
      <c r="J5498" s="181" t="s">
        <v>35</v>
      </c>
      <c r="K5498" s="181" t="s">
        <v>225</v>
      </c>
      <c r="L5498" s="186" t="s">
        <v>225</v>
      </c>
      <c r="M5498" s="187" t="s">
        <v>225</v>
      </c>
      <c r="N5498" s="183" t="s">
        <v>36</v>
      </c>
      <c r="O5498" s="181" t="s">
        <v>7393</v>
      </c>
      <c r="P5498" s="184" t="s">
        <v>7090</v>
      </c>
      <c r="Q5498" s="185" t="s">
        <v>190</v>
      </c>
      <c r="R5498" s="181" t="s">
        <v>35</v>
      </c>
      <c r="S5498" s="181" t="s">
        <v>225</v>
      </c>
      <c r="T5498" s="186" t="s">
        <v>225</v>
      </c>
      <c r="U5498" s="187" t="s">
        <v>225</v>
      </c>
      <c r="V5498" s="188" t="str" cm="1">
        <f t="array" ref="V5498">IF(SUM(LEN(A5498:U5498))=0,"",IF(OR(OR(ISBLANK(E5498),SUM(LEN(B5498),LEN(C5498))=0),AND(NOT(D5498="Unknown"),ISBLANK(I5498)),AND(NOT(N5498="Unknown"),ISBLANK(Q5498))),"Missing Information", INDEX(Table15[Entire Service Line Classification], MATCH(SUMIFS(Table15[Unique ID],Table15[System-Owned Portion],D5498,Table15[If Material Anything Other than "Lead" in Column E,Was Material Ever Previously Lead?],F5498,Table15[Customer-Owned Portion],N5498),Table15[Unique ID],0),0)))</f>
        <v>Non-lead</v>
      </c>
      <c r="W5498" s="189"/>
    </row>
    <row r="5499" spans="1:23" s="190" customFormat="1" ht="56.25" x14ac:dyDescent="0.25">
      <c r="A5499" s="180" t="s">
        <v>225</v>
      </c>
      <c r="B5499" s="181" t="s">
        <v>9134</v>
      </c>
      <c r="C5499" s="182" t="s">
        <v>225</v>
      </c>
      <c r="D5499" s="183" t="s">
        <v>36</v>
      </c>
      <c r="E5499" s="181" t="s">
        <v>35</v>
      </c>
      <c r="F5499" s="183" t="s">
        <v>35</v>
      </c>
      <c r="G5499" s="181" t="s">
        <v>7388</v>
      </c>
      <c r="H5499" s="184" t="s">
        <v>7250</v>
      </c>
      <c r="I5499" s="185" t="s">
        <v>190</v>
      </c>
      <c r="J5499" s="181" t="s">
        <v>35</v>
      </c>
      <c r="K5499" s="181" t="s">
        <v>225</v>
      </c>
      <c r="L5499" s="186" t="s">
        <v>225</v>
      </c>
      <c r="M5499" s="187" t="s">
        <v>225</v>
      </c>
      <c r="N5499" s="183" t="s">
        <v>36</v>
      </c>
      <c r="O5499" s="181" t="s">
        <v>7388</v>
      </c>
      <c r="P5499" s="184" t="s">
        <v>7250</v>
      </c>
      <c r="Q5499" s="185" t="s">
        <v>190</v>
      </c>
      <c r="R5499" s="181" t="s">
        <v>35</v>
      </c>
      <c r="S5499" s="181" t="s">
        <v>225</v>
      </c>
      <c r="T5499" s="186" t="s">
        <v>225</v>
      </c>
      <c r="U5499" s="187" t="s">
        <v>225</v>
      </c>
      <c r="V5499" s="188" t="str" cm="1">
        <f t="array" ref="V5499">IF(SUM(LEN(A5499:U5499))=0,"",IF(OR(OR(ISBLANK(E5499),SUM(LEN(B5499),LEN(C5499))=0),AND(NOT(D5499="Unknown"),ISBLANK(I5499)),AND(NOT(N5499="Unknown"),ISBLANK(Q5499))),"Missing Information", INDEX(Table15[Entire Service Line Classification], MATCH(SUMIFS(Table15[Unique ID],Table15[System-Owned Portion],D5499,Table15[If Material Anything Other than "Lead" in Column E,Was Material Ever Previously Lead?],F5499,Table15[Customer-Owned Portion],N5499),Table15[Unique ID],0),0)))</f>
        <v>Non-lead</v>
      </c>
      <c r="W5499" s="189"/>
    </row>
    <row r="5500" spans="1:23" s="190" customFormat="1" ht="56.25" x14ac:dyDescent="0.25">
      <c r="A5500" s="180" t="s">
        <v>225</v>
      </c>
      <c r="B5500" s="181" t="s">
        <v>9135</v>
      </c>
      <c r="C5500" s="182" t="s">
        <v>225</v>
      </c>
      <c r="D5500" s="183" t="s">
        <v>36</v>
      </c>
      <c r="E5500" s="181" t="s">
        <v>35</v>
      </c>
      <c r="F5500" s="183" t="s">
        <v>35</v>
      </c>
      <c r="G5500" s="181" t="s">
        <v>7400</v>
      </c>
      <c r="H5500" s="184" t="s">
        <v>7250</v>
      </c>
      <c r="I5500" s="185" t="s">
        <v>190</v>
      </c>
      <c r="J5500" s="181" t="s">
        <v>35</v>
      </c>
      <c r="K5500" s="181" t="s">
        <v>225</v>
      </c>
      <c r="L5500" s="186" t="s">
        <v>225</v>
      </c>
      <c r="M5500" s="187" t="s">
        <v>225</v>
      </c>
      <c r="N5500" s="183" t="s">
        <v>36</v>
      </c>
      <c r="O5500" s="181" t="s">
        <v>7400</v>
      </c>
      <c r="P5500" s="184" t="s">
        <v>7250</v>
      </c>
      <c r="Q5500" s="185" t="s">
        <v>190</v>
      </c>
      <c r="R5500" s="181" t="s">
        <v>35</v>
      </c>
      <c r="S5500" s="181" t="s">
        <v>225</v>
      </c>
      <c r="T5500" s="186" t="s">
        <v>225</v>
      </c>
      <c r="U5500" s="187" t="s">
        <v>225</v>
      </c>
      <c r="V5500" s="188" t="str" cm="1">
        <f t="array" ref="V5500">IF(SUM(LEN(A5500:U5500))=0,"",IF(OR(OR(ISBLANK(E5500),SUM(LEN(B5500),LEN(C5500))=0),AND(NOT(D5500="Unknown"),ISBLANK(I5500)),AND(NOT(N5500="Unknown"),ISBLANK(Q5500))),"Missing Information", INDEX(Table15[Entire Service Line Classification], MATCH(SUMIFS(Table15[Unique ID],Table15[System-Owned Portion],D5500,Table15[If Material Anything Other than "Lead" in Column E,Was Material Ever Previously Lead?],F5500,Table15[Customer-Owned Portion],N5500),Table15[Unique ID],0),0)))</f>
        <v>Non-lead</v>
      </c>
      <c r="W5500" s="189"/>
    </row>
    <row r="5501" spans="1:23" s="190" customFormat="1" ht="56.25" x14ac:dyDescent="0.25">
      <c r="A5501" s="180" t="s">
        <v>225</v>
      </c>
      <c r="B5501" s="181" t="s">
        <v>9135</v>
      </c>
      <c r="C5501" s="182" t="s">
        <v>225</v>
      </c>
      <c r="D5501" s="183" t="s">
        <v>36</v>
      </c>
      <c r="E5501" s="181" t="s">
        <v>35</v>
      </c>
      <c r="F5501" s="183" t="s">
        <v>35</v>
      </c>
      <c r="G5501" s="181" t="s">
        <v>7400</v>
      </c>
      <c r="H5501" s="184" t="s">
        <v>7090</v>
      </c>
      <c r="I5501" s="185" t="s">
        <v>190</v>
      </c>
      <c r="J5501" s="181" t="s">
        <v>35</v>
      </c>
      <c r="K5501" s="181" t="s">
        <v>225</v>
      </c>
      <c r="L5501" s="186" t="s">
        <v>225</v>
      </c>
      <c r="M5501" s="187" t="s">
        <v>225</v>
      </c>
      <c r="N5501" s="183" t="s">
        <v>36</v>
      </c>
      <c r="O5501" s="181" t="s">
        <v>7400</v>
      </c>
      <c r="P5501" s="184" t="s">
        <v>7090</v>
      </c>
      <c r="Q5501" s="185" t="s">
        <v>190</v>
      </c>
      <c r="R5501" s="181" t="s">
        <v>35</v>
      </c>
      <c r="S5501" s="181" t="s">
        <v>225</v>
      </c>
      <c r="T5501" s="186" t="s">
        <v>225</v>
      </c>
      <c r="U5501" s="187" t="s">
        <v>225</v>
      </c>
      <c r="V5501" s="188" t="str" cm="1">
        <f t="array" ref="V5501">IF(SUM(LEN(A5501:U5501))=0,"",IF(OR(OR(ISBLANK(E5501),SUM(LEN(B5501),LEN(C5501))=0),AND(NOT(D5501="Unknown"),ISBLANK(I5501)),AND(NOT(N5501="Unknown"),ISBLANK(Q5501))),"Missing Information", INDEX(Table15[Entire Service Line Classification], MATCH(SUMIFS(Table15[Unique ID],Table15[System-Owned Portion],D5501,Table15[If Material Anything Other than "Lead" in Column E,Was Material Ever Previously Lead?],F5501,Table15[Customer-Owned Portion],N5501),Table15[Unique ID],0),0)))</f>
        <v>Non-lead</v>
      </c>
      <c r="W5501" s="189"/>
    </row>
    <row r="5502" spans="1:23" s="190" customFormat="1" ht="56.25" x14ac:dyDescent="0.25">
      <c r="A5502" s="180" t="s">
        <v>225</v>
      </c>
      <c r="B5502" s="181" t="s">
        <v>9136</v>
      </c>
      <c r="C5502" s="182" t="s">
        <v>225</v>
      </c>
      <c r="D5502" s="183" t="s">
        <v>36</v>
      </c>
      <c r="E5502" s="181" t="s">
        <v>35</v>
      </c>
      <c r="F5502" s="183" t="s">
        <v>35</v>
      </c>
      <c r="G5502" s="181" t="s">
        <v>7357</v>
      </c>
      <c r="H5502" s="184" t="s">
        <v>7092</v>
      </c>
      <c r="I5502" s="185" t="s">
        <v>190</v>
      </c>
      <c r="J5502" s="181" t="s">
        <v>35</v>
      </c>
      <c r="K5502" s="181" t="s">
        <v>225</v>
      </c>
      <c r="L5502" s="186" t="s">
        <v>225</v>
      </c>
      <c r="M5502" s="187" t="s">
        <v>225</v>
      </c>
      <c r="N5502" s="183" t="s">
        <v>36</v>
      </c>
      <c r="O5502" s="181" t="s">
        <v>7357</v>
      </c>
      <c r="P5502" s="184" t="s">
        <v>7092</v>
      </c>
      <c r="Q5502" s="185" t="s">
        <v>190</v>
      </c>
      <c r="R5502" s="181" t="s">
        <v>35</v>
      </c>
      <c r="S5502" s="181" t="s">
        <v>225</v>
      </c>
      <c r="T5502" s="186" t="s">
        <v>225</v>
      </c>
      <c r="U5502" s="187" t="s">
        <v>225</v>
      </c>
      <c r="V5502" s="188" t="str" cm="1">
        <f t="array" ref="V5502">IF(SUM(LEN(A5502:U5502))=0,"",IF(OR(OR(ISBLANK(E5502),SUM(LEN(B5502),LEN(C5502))=0),AND(NOT(D5502="Unknown"),ISBLANK(I5502)),AND(NOT(N5502="Unknown"),ISBLANK(Q5502))),"Missing Information", INDEX(Table15[Entire Service Line Classification], MATCH(SUMIFS(Table15[Unique ID],Table15[System-Owned Portion],D5502,Table15[If Material Anything Other than "Lead" in Column E,Was Material Ever Previously Lead?],F5502,Table15[Customer-Owned Portion],N5502),Table15[Unique ID],0),0)))</f>
        <v>Non-lead</v>
      </c>
      <c r="W5502" s="189"/>
    </row>
    <row r="5503" spans="1:23" s="190" customFormat="1" ht="56.25" x14ac:dyDescent="0.25">
      <c r="A5503" s="180" t="s">
        <v>225</v>
      </c>
      <c r="B5503" s="181" t="s">
        <v>9137</v>
      </c>
      <c r="C5503" s="182" t="s">
        <v>225</v>
      </c>
      <c r="D5503" s="183" t="s">
        <v>36</v>
      </c>
      <c r="E5503" s="181" t="s">
        <v>35</v>
      </c>
      <c r="F5503" s="183" t="s">
        <v>35</v>
      </c>
      <c r="G5503" s="181" t="s">
        <v>9012</v>
      </c>
      <c r="H5503" s="184" t="s">
        <v>7121</v>
      </c>
      <c r="I5503" s="185" t="s">
        <v>190</v>
      </c>
      <c r="J5503" s="181" t="s">
        <v>35</v>
      </c>
      <c r="K5503" s="181" t="s">
        <v>225</v>
      </c>
      <c r="L5503" s="186" t="s">
        <v>225</v>
      </c>
      <c r="M5503" s="187" t="s">
        <v>225</v>
      </c>
      <c r="N5503" s="183" t="s">
        <v>36</v>
      </c>
      <c r="O5503" s="181" t="s">
        <v>9012</v>
      </c>
      <c r="P5503" s="184" t="s">
        <v>7121</v>
      </c>
      <c r="Q5503" s="185" t="s">
        <v>190</v>
      </c>
      <c r="R5503" s="181" t="s">
        <v>35</v>
      </c>
      <c r="S5503" s="181" t="s">
        <v>225</v>
      </c>
      <c r="T5503" s="186" t="s">
        <v>225</v>
      </c>
      <c r="U5503" s="187" t="s">
        <v>225</v>
      </c>
      <c r="V5503" s="188" t="str" cm="1">
        <f t="array" ref="V5503">IF(SUM(LEN(A5503:U5503))=0,"",IF(OR(OR(ISBLANK(E5503),SUM(LEN(B5503),LEN(C5503))=0),AND(NOT(D5503="Unknown"),ISBLANK(I5503)),AND(NOT(N5503="Unknown"),ISBLANK(Q5503))),"Missing Information", INDEX(Table15[Entire Service Line Classification], MATCH(SUMIFS(Table15[Unique ID],Table15[System-Owned Portion],D5503,Table15[If Material Anything Other than "Lead" in Column E,Was Material Ever Previously Lead?],F5503,Table15[Customer-Owned Portion],N5503),Table15[Unique ID],0),0)))</f>
        <v>Non-lead</v>
      </c>
      <c r="W5503" s="189"/>
    </row>
    <row r="5504" spans="1:23" s="190" customFormat="1" ht="56.25" x14ac:dyDescent="0.25">
      <c r="A5504" s="180" t="s">
        <v>225</v>
      </c>
      <c r="B5504" s="181" t="s">
        <v>9138</v>
      </c>
      <c r="C5504" s="182" t="s">
        <v>225</v>
      </c>
      <c r="D5504" s="183" t="s">
        <v>36</v>
      </c>
      <c r="E5504" s="181" t="s">
        <v>35</v>
      </c>
      <c r="F5504" s="183" t="s">
        <v>35</v>
      </c>
      <c r="G5504" s="181" t="s">
        <v>7357</v>
      </c>
      <c r="H5504" s="184" t="s">
        <v>7090</v>
      </c>
      <c r="I5504" s="185" t="s">
        <v>190</v>
      </c>
      <c r="J5504" s="181" t="s">
        <v>35</v>
      </c>
      <c r="K5504" s="181" t="s">
        <v>225</v>
      </c>
      <c r="L5504" s="186" t="s">
        <v>225</v>
      </c>
      <c r="M5504" s="187" t="s">
        <v>225</v>
      </c>
      <c r="N5504" s="183" t="s">
        <v>36</v>
      </c>
      <c r="O5504" s="181" t="s">
        <v>7357</v>
      </c>
      <c r="P5504" s="184" t="s">
        <v>7090</v>
      </c>
      <c r="Q5504" s="185" t="s">
        <v>190</v>
      </c>
      <c r="R5504" s="181" t="s">
        <v>35</v>
      </c>
      <c r="S5504" s="181" t="s">
        <v>225</v>
      </c>
      <c r="T5504" s="186" t="s">
        <v>225</v>
      </c>
      <c r="U5504" s="187" t="s">
        <v>225</v>
      </c>
      <c r="V5504" s="188" t="str" cm="1">
        <f t="array" ref="V5504">IF(SUM(LEN(A5504:U5504))=0,"",IF(OR(OR(ISBLANK(E5504),SUM(LEN(B5504),LEN(C5504))=0),AND(NOT(D5504="Unknown"),ISBLANK(I5504)),AND(NOT(N5504="Unknown"),ISBLANK(Q5504))),"Missing Information", INDEX(Table15[Entire Service Line Classification], MATCH(SUMIFS(Table15[Unique ID],Table15[System-Owned Portion],D5504,Table15[If Material Anything Other than "Lead" in Column E,Was Material Ever Previously Lead?],F5504,Table15[Customer-Owned Portion],N5504),Table15[Unique ID],0),0)))</f>
        <v>Non-lead</v>
      </c>
      <c r="W5504" s="189"/>
    </row>
    <row r="5505" spans="1:23" s="190" customFormat="1" ht="56.25" x14ac:dyDescent="0.25">
      <c r="A5505" s="180" t="s">
        <v>225</v>
      </c>
      <c r="B5505" s="181" t="s">
        <v>9139</v>
      </c>
      <c r="C5505" s="182" t="s">
        <v>225</v>
      </c>
      <c r="D5505" s="183" t="s">
        <v>36</v>
      </c>
      <c r="E5505" s="181" t="s">
        <v>35</v>
      </c>
      <c r="F5505" s="183" t="s">
        <v>35</v>
      </c>
      <c r="G5505" s="181" t="s">
        <v>7344</v>
      </c>
      <c r="H5505" s="184" t="s">
        <v>7121</v>
      </c>
      <c r="I5505" s="185" t="s">
        <v>190</v>
      </c>
      <c r="J5505" s="181" t="s">
        <v>35</v>
      </c>
      <c r="K5505" s="181" t="s">
        <v>225</v>
      </c>
      <c r="L5505" s="186" t="s">
        <v>225</v>
      </c>
      <c r="M5505" s="187" t="s">
        <v>225</v>
      </c>
      <c r="N5505" s="183" t="s">
        <v>36</v>
      </c>
      <c r="O5505" s="181" t="s">
        <v>7344</v>
      </c>
      <c r="P5505" s="184" t="s">
        <v>7121</v>
      </c>
      <c r="Q5505" s="185" t="s">
        <v>190</v>
      </c>
      <c r="R5505" s="181" t="s">
        <v>35</v>
      </c>
      <c r="S5505" s="181" t="s">
        <v>225</v>
      </c>
      <c r="T5505" s="186" t="s">
        <v>225</v>
      </c>
      <c r="U5505" s="187" t="s">
        <v>225</v>
      </c>
      <c r="V5505" s="188" t="str" cm="1">
        <f t="array" ref="V5505">IF(SUM(LEN(A5505:U5505))=0,"",IF(OR(OR(ISBLANK(E5505),SUM(LEN(B5505),LEN(C5505))=0),AND(NOT(D5505="Unknown"),ISBLANK(I5505)),AND(NOT(N5505="Unknown"),ISBLANK(Q5505))),"Missing Information", INDEX(Table15[Entire Service Line Classification], MATCH(SUMIFS(Table15[Unique ID],Table15[System-Owned Portion],D5505,Table15[If Material Anything Other than "Lead" in Column E,Was Material Ever Previously Lead?],F5505,Table15[Customer-Owned Portion],N5505),Table15[Unique ID],0),0)))</f>
        <v>Non-lead</v>
      </c>
      <c r="W5505" s="189"/>
    </row>
    <row r="5506" spans="1:23" s="190" customFormat="1" ht="56.25" x14ac:dyDescent="0.25">
      <c r="A5506" s="180" t="s">
        <v>225</v>
      </c>
      <c r="B5506" s="181" t="s">
        <v>9140</v>
      </c>
      <c r="C5506" s="182" t="s">
        <v>225</v>
      </c>
      <c r="D5506" s="183" t="s">
        <v>36</v>
      </c>
      <c r="E5506" s="181" t="s">
        <v>35</v>
      </c>
      <c r="F5506" s="183" t="s">
        <v>35</v>
      </c>
      <c r="G5506" s="181" t="s">
        <v>8184</v>
      </c>
      <c r="H5506" s="184" t="s">
        <v>7090</v>
      </c>
      <c r="I5506" s="185" t="s">
        <v>190</v>
      </c>
      <c r="J5506" s="181" t="s">
        <v>35</v>
      </c>
      <c r="K5506" s="181" t="s">
        <v>225</v>
      </c>
      <c r="L5506" s="186" t="s">
        <v>225</v>
      </c>
      <c r="M5506" s="187" t="s">
        <v>225</v>
      </c>
      <c r="N5506" s="183" t="s">
        <v>36</v>
      </c>
      <c r="O5506" s="181" t="s">
        <v>8184</v>
      </c>
      <c r="P5506" s="184" t="s">
        <v>7090</v>
      </c>
      <c r="Q5506" s="185" t="s">
        <v>190</v>
      </c>
      <c r="R5506" s="181" t="s">
        <v>35</v>
      </c>
      <c r="S5506" s="181" t="s">
        <v>225</v>
      </c>
      <c r="T5506" s="186" t="s">
        <v>225</v>
      </c>
      <c r="U5506" s="187" t="s">
        <v>225</v>
      </c>
      <c r="V5506" s="188" t="str" cm="1">
        <f t="array" ref="V5506">IF(SUM(LEN(A5506:U5506))=0,"",IF(OR(OR(ISBLANK(E5506),SUM(LEN(B5506),LEN(C5506))=0),AND(NOT(D5506="Unknown"),ISBLANK(I5506)),AND(NOT(N5506="Unknown"),ISBLANK(Q5506))),"Missing Information", INDEX(Table15[Entire Service Line Classification], MATCH(SUMIFS(Table15[Unique ID],Table15[System-Owned Portion],D5506,Table15[If Material Anything Other than "Lead" in Column E,Was Material Ever Previously Lead?],F5506,Table15[Customer-Owned Portion],N5506),Table15[Unique ID],0),0)))</f>
        <v>Non-lead</v>
      </c>
      <c r="W5506" s="189"/>
    </row>
    <row r="5507" spans="1:23" s="190" customFormat="1" ht="56.25" x14ac:dyDescent="0.25">
      <c r="A5507" s="180" t="s">
        <v>225</v>
      </c>
      <c r="B5507" s="181" t="s">
        <v>9141</v>
      </c>
      <c r="C5507" s="182" t="s">
        <v>225</v>
      </c>
      <c r="D5507" s="183" t="s">
        <v>36</v>
      </c>
      <c r="E5507" s="181" t="s">
        <v>35</v>
      </c>
      <c r="F5507" s="183" t="s">
        <v>35</v>
      </c>
      <c r="G5507" s="181" t="s">
        <v>7442</v>
      </c>
      <c r="H5507" s="184" t="s">
        <v>7090</v>
      </c>
      <c r="I5507" s="185" t="s">
        <v>190</v>
      </c>
      <c r="J5507" s="181" t="s">
        <v>35</v>
      </c>
      <c r="K5507" s="181" t="s">
        <v>225</v>
      </c>
      <c r="L5507" s="186" t="s">
        <v>225</v>
      </c>
      <c r="M5507" s="187" t="s">
        <v>225</v>
      </c>
      <c r="N5507" s="183" t="s">
        <v>36</v>
      </c>
      <c r="O5507" s="181" t="s">
        <v>7442</v>
      </c>
      <c r="P5507" s="184" t="s">
        <v>7090</v>
      </c>
      <c r="Q5507" s="185" t="s">
        <v>190</v>
      </c>
      <c r="R5507" s="181" t="s">
        <v>35</v>
      </c>
      <c r="S5507" s="181" t="s">
        <v>225</v>
      </c>
      <c r="T5507" s="186" t="s">
        <v>225</v>
      </c>
      <c r="U5507" s="187" t="s">
        <v>225</v>
      </c>
      <c r="V5507" s="188" t="str" cm="1">
        <f t="array" ref="V5507">IF(SUM(LEN(A5507:U5507))=0,"",IF(OR(OR(ISBLANK(E5507),SUM(LEN(B5507),LEN(C5507))=0),AND(NOT(D5507="Unknown"),ISBLANK(I5507)),AND(NOT(N5507="Unknown"),ISBLANK(Q5507))),"Missing Information", INDEX(Table15[Entire Service Line Classification], MATCH(SUMIFS(Table15[Unique ID],Table15[System-Owned Portion],D5507,Table15[If Material Anything Other than "Lead" in Column E,Was Material Ever Previously Lead?],F5507,Table15[Customer-Owned Portion],N5507),Table15[Unique ID],0),0)))</f>
        <v>Non-lead</v>
      </c>
      <c r="W5507" s="189"/>
    </row>
    <row r="5508" spans="1:23" s="190" customFormat="1" ht="56.25" x14ac:dyDescent="0.25">
      <c r="A5508" s="180" t="s">
        <v>225</v>
      </c>
      <c r="B5508" s="181" t="s">
        <v>9142</v>
      </c>
      <c r="C5508" s="182" t="s">
        <v>225</v>
      </c>
      <c r="D5508" s="183" t="s">
        <v>36</v>
      </c>
      <c r="E5508" s="181" t="s">
        <v>35</v>
      </c>
      <c r="F5508" s="183" t="s">
        <v>35</v>
      </c>
      <c r="G5508" s="181" t="s">
        <v>7400</v>
      </c>
      <c r="H5508" s="184" t="s">
        <v>7090</v>
      </c>
      <c r="I5508" s="185" t="s">
        <v>190</v>
      </c>
      <c r="J5508" s="181" t="s">
        <v>35</v>
      </c>
      <c r="K5508" s="181" t="s">
        <v>225</v>
      </c>
      <c r="L5508" s="186" t="s">
        <v>225</v>
      </c>
      <c r="M5508" s="187" t="s">
        <v>225</v>
      </c>
      <c r="N5508" s="183" t="s">
        <v>36</v>
      </c>
      <c r="O5508" s="181" t="s">
        <v>7400</v>
      </c>
      <c r="P5508" s="184" t="s">
        <v>7090</v>
      </c>
      <c r="Q5508" s="185" t="s">
        <v>190</v>
      </c>
      <c r="R5508" s="181" t="s">
        <v>35</v>
      </c>
      <c r="S5508" s="181" t="s">
        <v>225</v>
      </c>
      <c r="T5508" s="186" t="s">
        <v>225</v>
      </c>
      <c r="U5508" s="187" t="s">
        <v>225</v>
      </c>
      <c r="V5508" s="188" t="str" cm="1">
        <f t="array" ref="V5508">IF(SUM(LEN(A5508:U5508))=0,"",IF(OR(OR(ISBLANK(E5508),SUM(LEN(B5508),LEN(C5508))=0),AND(NOT(D5508="Unknown"),ISBLANK(I5508)),AND(NOT(N5508="Unknown"),ISBLANK(Q5508))),"Missing Information", INDEX(Table15[Entire Service Line Classification], MATCH(SUMIFS(Table15[Unique ID],Table15[System-Owned Portion],D5508,Table15[If Material Anything Other than "Lead" in Column E,Was Material Ever Previously Lead?],F5508,Table15[Customer-Owned Portion],N5508),Table15[Unique ID],0),0)))</f>
        <v>Non-lead</v>
      </c>
      <c r="W5508" s="189"/>
    </row>
    <row r="5509" spans="1:23" s="190" customFormat="1" ht="56.25" x14ac:dyDescent="0.25">
      <c r="A5509" s="180" t="s">
        <v>225</v>
      </c>
      <c r="B5509" s="181" t="s">
        <v>9143</v>
      </c>
      <c r="C5509" s="182" t="s">
        <v>225</v>
      </c>
      <c r="D5509" s="183" t="s">
        <v>36</v>
      </c>
      <c r="E5509" s="181" t="s">
        <v>35</v>
      </c>
      <c r="F5509" s="183" t="s">
        <v>35</v>
      </c>
      <c r="G5509" s="181" t="s">
        <v>7400</v>
      </c>
      <c r="H5509" s="184" t="s">
        <v>7090</v>
      </c>
      <c r="I5509" s="185" t="s">
        <v>190</v>
      </c>
      <c r="J5509" s="181" t="s">
        <v>35</v>
      </c>
      <c r="K5509" s="181" t="s">
        <v>225</v>
      </c>
      <c r="L5509" s="186" t="s">
        <v>225</v>
      </c>
      <c r="M5509" s="187" t="s">
        <v>225</v>
      </c>
      <c r="N5509" s="183" t="s">
        <v>36</v>
      </c>
      <c r="O5509" s="181" t="s">
        <v>7400</v>
      </c>
      <c r="P5509" s="184" t="s">
        <v>7090</v>
      </c>
      <c r="Q5509" s="185" t="s">
        <v>190</v>
      </c>
      <c r="R5509" s="181" t="s">
        <v>35</v>
      </c>
      <c r="S5509" s="181" t="s">
        <v>225</v>
      </c>
      <c r="T5509" s="186" t="s">
        <v>225</v>
      </c>
      <c r="U5509" s="187" t="s">
        <v>225</v>
      </c>
      <c r="V5509" s="188" t="str" cm="1">
        <f t="array" ref="V5509">IF(SUM(LEN(A5509:U5509))=0,"",IF(OR(OR(ISBLANK(E5509),SUM(LEN(B5509),LEN(C5509))=0),AND(NOT(D5509="Unknown"),ISBLANK(I5509)),AND(NOT(N5509="Unknown"),ISBLANK(Q5509))),"Missing Information", INDEX(Table15[Entire Service Line Classification], MATCH(SUMIFS(Table15[Unique ID],Table15[System-Owned Portion],D5509,Table15[If Material Anything Other than "Lead" in Column E,Was Material Ever Previously Lead?],F5509,Table15[Customer-Owned Portion],N5509),Table15[Unique ID],0),0)))</f>
        <v>Non-lead</v>
      </c>
      <c r="W5509" s="189"/>
    </row>
    <row r="5510" spans="1:23" s="190" customFormat="1" ht="56.25" x14ac:dyDescent="0.25">
      <c r="A5510" s="180" t="s">
        <v>225</v>
      </c>
      <c r="B5510" s="181" t="s">
        <v>9144</v>
      </c>
      <c r="C5510" s="182" t="s">
        <v>225</v>
      </c>
      <c r="D5510" s="183" t="s">
        <v>36</v>
      </c>
      <c r="E5510" s="181" t="s">
        <v>35</v>
      </c>
      <c r="F5510" s="183" t="s">
        <v>35</v>
      </c>
      <c r="G5510" s="181" t="s">
        <v>7400</v>
      </c>
      <c r="H5510" s="184" t="s">
        <v>7090</v>
      </c>
      <c r="I5510" s="185" t="s">
        <v>190</v>
      </c>
      <c r="J5510" s="181" t="s">
        <v>35</v>
      </c>
      <c r="K5510" s="181" t="s">
        <v>225</v>
      </c>
      <c r="L5510" s="186" t="s">
        <v>225</v>
      </c>
      <c r="M5510" s="187" t="s">
        <v>225</v>
      </c>
      <c r="N5510" s="183" t="s">
        <v>36</v>
      </c>
      <c r="O5510" s="181" t="s">
        <v>7400</v>
      </c>
      <c r="P5510" s="184" t="s">
        <v>7090</v>
      </c>
      <c r="Q5510" s="185" t="s">
        <v>190</v>
      </c>
      <c r="R5510" s="181" t="s">
        <v>35</v>
      </c>
      <c r="S5510" s="181" t="s">
        <v>225</v>
      </c>
      <c r="T5510" s="186" t="s">
        <v>225</v>
      </c>
      <c r="U5510" s="187" t="s">
        <v>225</v>
      </c>
      <c r="V5510" s="188" t="str" cm="1">
        <f t="array" ref="V5510">IF(SUM(LEN(A5510:U5510))=0,"",IF(OR(OR(ISBLANK(E5510),SUM(LEN(B5510),LEN(C5510))=0),AND(NOT(D5510="Unknown"),ISBLANK(I5510)),AND(NOT(N5510="Unknown"),ISBLANK(Q5510))),"Missing Information", INDEX(Table15[Entire Service Line Classification], MATCH(SUMIFS(Table15[Unique ID],Table15[System-Owned Portion],D5510,Table15[If Material Anything Other than "Lead" in Column E,Was Material Ever Previously Lead?],F5510,Table15[Customer-Owned Portion],N5510),Table15[Unique ID],0),0)))</f>
        <v>Non-lead</v>
      </c>
      <c r="W5510" s="189"/>
    </row>
    <row r="5511" spans="1:23" s="190" customFormat="1" ht="56.25" x14ac:dyDescent="0.25">
      <c r="A5511" s="180" t="s">
        <v>225</v>
      </c>
      <c r="B5511" s="181" t="s">
        <v>9145</v>
      </c>
      <c r="C5511" s="182" t="s">
        <v>225</v>
      </c>
      <c r="D5511" s="183" t="s">
        <v>36</v>
      </c>
      <c r="E5511" s="181" t="s">
        <v>35</v>
      </c>
      <c r="F5511" s="183" t="s">
        <v>35</v>
      </c>
      <c r="G5511" s="181" t="s">
        <v>7400</v>
      </c>
      <c r="H5511" s="184" t="s">
        <v>7090</v>
      </c>
      <c r="I5511" s="185" t="s">
        <v>190</v>
      </c>
      <c r="J5511" s="181" t="s">
        <v>35</v>
      </c>
      <c r="K5511" s="181" t="s">
        <v>225</v>
      </c>
      <c r="L5511" s="186" t="s">
        <v>225</v>
      </c>
      <c r="M5511" s="187" t="s">
        <v>225</v>
      </c>
      <c r="N5511" s="183" t="s">
        <v>36</v>
      </c>
      <c r="O5511" s="181" t="s">
        <v>7400</v>
      </c>
      <c r="P5511" s="184" t="s">
        <v>7090</v>
      </c>
      <c r="Q5511" s="185" t="s">
        <v>190</v>
      </c>
      <c r="R5511" s="181" t="s">
        <v>35</v>
      </c>
      <c r="S5511" s="181" t="s">
        <v>225</v>
      </c>
      <c r="T5511" s="186" t="s">
        <v>225</v>
      </c>
      <c r="U5511" s="187" t="s">
        <v>225</v>
      </c>
      <c r="V5511" s="188" t="str" cm="1">
        <f t="array" ref="V5511">IF(SUM(LEN(A5511:U5511))=0,"",IF(OR(OR(ISBLANK(E5511),SUM(LEN(B5511),LEN(C5511))=0),AND(NOT(D5511="Unknown"),ISBLANK(I5511)),AND(NOT(N5511="Unknown"),ISBLANK(Q5511))),"Missing Information", INDEX(Table15[Entire Service Line Classification], MATCH(SUMIFS(Table15[Unique ID],Table15[System-Owned Portion],D5511,Table15[If Material Anything Other than "Lead" in Column E,Was Material Ever Previously Lead?],F5511,Table15[Customer-Owned Portion],N5511),Table15[Unique ID],0),0)))</f>
        <v>Non-lead</v>
      </c>
      <c r="W5511" s="189"/>
    </row>
    <row r="5512" spans="1:23" s="190" customFormat="1" ht="56.25" x14ac:dyDescent="0.25">
      <c r="A5512" s="180" t="s">
        <v>225</v>
      </c>
      <c r="B5512" s="181" t="s">
        <v>9146</v>
      </c>
      <c r="C5512" s="182" t="s">
        <v>225</v>
      </c>
      <c r="D5512" s="183" t="s">
        <v>36</v>
      </c>
      <c r="E5512" s="181" t="s">
        <v>35</v>
      </c>
      <c r="F5512" s="183" t="s">
        <v>35</v>
      </c>
      <c r="G5512" s="181" t="s">
        <v>7400</v>
      </c>
      <c r="H5512" s="184" t="s">
        <v>7090</v>
      </c>
      <c r="I5512" s="185" t="s">
        <v>190</v>
      </c>
      <c r="J5512" s="181" t="s">
        <v>35</v>
      </c>
      <c r="K5512" s="181" t="s">
        <v>225</v>
      </c>
      <c r="L5512" s="186" t="s">
        <v>225</v>
      </c>
      <c r="M5512" s="187" t="s">
        <v>225</v>
      </c>
      <c r="N5512" s="183" t="s">
        <v>36</v>
      </c>
      <c r="O5512" s="181" t="s">
        <v>7400</v>
      </c>
      <c r="P5512" s="184" t="s">
        <v>7090</v>
      </c>
      <c r="Q5512" s="185" t="s">
        <v>190</v>
      </c>
      <c r="R5512" s="181" t="s">
        <v>35</v>
      </c>
      <c r="S5512" s="181" t="s">
        <v>225</v>
      </c>
      <c r="T5512" s="186" t="s">
        <v>225</v>
      </c>
      <c r="U5512" s="187" t="s">
        <v>225</v>
      </c>
      <c r="V5512" s="188" t="str" cm="1">
        <f t="array" ref="V5512">IF(SUM(LEN(A5512:U5512))=0,"",IF(OR(OR(ISBLANK(E5512),SUM(LEN(B5512),LEN(C5512))=0),AND(NOT(D5512="Unknown"),ISBLANK(I5512)),AND(NOT(N5512="Unknown"),ISBLANK(Q5512))),"Missing Information", INDEX(Table15[Entire Service Line Classification], MATCH(SUMIFS(Table15[Unique ID],Table15[System-Owned Portion],D5512,Table15[If Material Anything Other than "Lead" in Column E,Was Material Ever Previously Lead?],F5512,Table15[Customer-Owned Portion],N5512),Table15[Unique ID],0),0)))</f>
        <v>Non-lead</v>
      </c>
      <c r="W5512" s="189"/>
    </row>
    <row r="5513" spans="1:23" s="190" customFormat="1" ht="56.25" x14ac:dyDescent="0.25">
      <c r="A5513" s="180" t="s">
        <v>225</v>
      </c>
      <c r="B5513" s="181" t="s">
        <v>9147</v>
      </c>
      <c r="C5513" s="182" t="s">
        <v>225</v>
      </c>
      <c r="D5513" s="183" t="s">
        <v>36</v>
      </c>
      <c r="E5513" s="181" t="s">
        <v>35</v>
      </c>
      <c r="F5513" s="183" t="s">
        <v>35</v>
      </c>
      <c r="G5513" s="181" t="s">
        <v>7400</v>
      </c>
      <c r="H5513" s="184" t="s">
        <v>7090</v>
      </c>
      <c r="I5513" s="185" t="s">
        <v>190</v>
      </c>
      <c r="J5513" s="181" t="s">
        <v>35</v>
      </c>
      <c r="K5513" s="181" t="s">
        <v>225</v>
      </c>
      <c r="L5513" s="186" t="s">
        <v>225</v>
      </c>
      <c r="M5513" s="187" t="s">
        <v>225</v>
      </c>
      <c r="N5513" s="183" t="s">
        <v>36</v>
      </c>
      <c r="O5513" s="181" t="s">
        <v>7400</v>
      </c>
      <c r="P5513" s="184" t="s">
        <v>7090</v>
      </c>
      <c r="Q5513" s="185" t="s">
        <v>190</v>
      </c>
      <c r="R5513" s="181" t="s">
        <v>35</v>
      </c>
      <c r="S5513" s="181" t="s">
        <v>225</v>
      </c>
      <c r="T5513" s="186" t="s">
        <v>225</v>
      </c>
      <c r="U5513" s="187" t="s">
        <v>225</v>
      </c>
      <c r="V5513" s="188" t="str" cm="1">
        <f t="array" ref="V5513">IF(SUM(LEN(A5513:U5513))=0,"",IF(OR(OR(ISBLANK(E5513),SUM(LEN(B5513),LEN(C5513))=0),AND(NOT(D5513="Unknown"),ISBLANK(I5513)),AND(NOT(N5513="Unknown"),ISBLANK(Q5513))),"Missing Information", INDEX(Table15[Entire Service Line Classification], MATCH(SUMIFS(Table15[Unique ID],Table15[System-Owned Portion],D5513,Table15[If Material Anything Other than "Lead" in Column E,Was Material Ever Previously Lead?],F5513,Table15[Customer-Owned Portion],N5513),Table15[Unique ID],0),0)))</f>
        <v>Non-lead</v>
      </c>
      <c r="W5513" s="189"/>
    </row>
    <row r="5514" spans="1:23" s="190" customFormat="1" ht="56.25" x14ac:dyDescent="0.25">
      <c r="A5514" s="180" t="s">
        <v>225</v>
      </c>
      <c r="B5514" s="181" t="s">
        <v>9148</v>
      </c>
      <c r="C5514" s="182" t="s">
        <v>225</v>
      </c>
      <c r="D5514" s="183" t="s">
        <v>36</v>
      </c>
      <c r="E5514" s="181" t="s">
        <v>35</v>
      </c>
      <c r="F5514" s="183" t="s">
        <v>35</v>
      </c>
      <c r="G5514" s="181" t="s">
        <v>7400</v>
      </c>
      <c r="H5514" s="184" t="s">
        <v>7090</v>
      </c>
      <c r="I5514" s="185" t="s">
        <v>190</v>
      </c>
      <c r="J5514" s="181" t="s">
        <v>35</v>
      </c>
      <c r="K5514" s="181" t="s">
        <v>225</v>
      </c>
      <c r="L5514" s="186" t="s">
        <v>225</v>
      </c>
      <c r="M5514" s="187" t="s">
        <v>225</v>
      </c>
      <c r="N5514" s="183" t="s">
        <v>36</v>
      </c>
      <c r="O5514" s="181" t="s">
        <v>7400</v>
      </c>
      <c r="P5514" s="184" t="s">
        <v>7090</v>
      </c>
      <c r="Q5514" s="185" t="s">
        <v>190</v>
      </c>
      <c r="R5514" s="181" t="s">
        <v>35</v>
      </c>
      <c r="S5514" s="181" t="s">
        <v>225</v>
      </c>
      <c r="T5514" s="186" t="s">
        <v>225</v>
      </c>
      <c r="U5514" s="187" t="s">
        <v>225</v>
      </c>
      <c r="V5514" s="188" t="str" cm="1">
        <f t="array" ref="V5514">IF(SUM(LEN(A5514:U5514))=0,"",IF(OR(OR(ISBLANK(E5514),SUM(LEN(B5514),LEN(C5514))=0),AND(NOT(D5514="Unknown"),ISBLANK(I5514)),AND(NOT(N5514="Unknown"),ISBLANK(Q5514))),"Missing Information", INDEX(Table15[Entire Service Line Classification], MATCH(SUMIFS(Table15[Unique ID],Table15[System-Owned Portion],D5514,Table15[If Material Anything Other than "Lead" in Column E,Was Material Ever Previously Lead?],F5514,Table15[Customer-Owned Portion],N5514),Table15[Unique ID],0),0)))</f>
        <v>Non-lead</v>
      </c>
      <c r="W5514" s="189"/>
    </row>
    <row r="5515" spans="1:23" s="190" customFormat="1" ht="56.25" x14ac:dyDescent="0.25">
      <c r="A5515" s="180" t="s">
        <v>225</v>
      </c>
      <c r="B5515" s="181" t="s">
        <v>9149</v>
      </c>
      <c r="C5515" s="182" t="s">
        <v>225</v>
      </c>
      <c r="D5515" s="183" t="s">
        <v>36</v>
      </c>
      <c r="E5515" s="181" t="s">
        <v>35</v>
      </c>
      <c r="F5515" s="183" t="s">
        <v>35</v>
      </c>
      <c r="G5515" s="181" t="s">
        <v>7400</v>
      </c>
      <c r="H5515" s="184" t="s">
        <v>7090</v>
      </c>
      <c r="I5515" s="185" t="s">
        <v>190</v>
      </c>
      <c r="J5515" s="181" t="s">
        <v>35</v>
      </c>
      <c r="K5515" s="181" t="s">
        <v>225</v>
      </c>
      <c r="L5515" s="186" t="s">
        <v>225</v>
      </c>
      <c r="M5515" s="187" t="s">
        <v>225</v>
      </c>
      <c r="N5515" s="183" t="s">
        <v>36</v>
      </c>
      <c r="O5515" s="181" t="s">
        <v>7400</v>
      </c>
      <c r="P5515" s="184" t="s">
        <v>7090</v>
      </c>
      <c r="Q5515" s="185" t="s">
        <v>190</v>
      </c>
      <c r="R5515" s="181" t="s">
        <v>35</v>
      </c>
      <c r="S5515" s="181" t="s">
        <v>225</v>
      </c>
      <c r="T5515" s="186" t="s">
        <v>225</v>
      </c>
      <c r="U5515" s="187" t="s">
        <v>225</v>
      </c>
      <c r="V5515" s="188" t="str" cm="1">
        <f t="array" ref="V5515">IF(SUM(LEN(A5515:U5515))=0,"",IF(OR(OR(ISBLANK(E5515),SUM(LEN(B5515),LEN(C5515))=0),AND(NOT(D5515="Unknown"),ISBLANK(I5515)),AND(NOT(N5515="Unknown"),ISBLANK(Q5515))),"Missing Information", INDEX(Table15[Entire Service Line Classification], MATCH(SUMIFS(Table15[Unique ID],Table15[System-Owned Portion],D5515,Table15[If Material Anything Other than "Lead" in Column E,Was Material Ever Previously Lead?],F5515,Table15[Customer-Owned Portion],N5515),Table15[Unique ID],0),0)))</f>
        <v>Non-lead</v>
      </c>
      <c r="W5515" s="189"/>
    </row>
    <row r="5516" spans="1:23" s="190" customFormat="1" ht="56.25" x14ac:dyDescent="0.25">
      <c r="A5516" s="180" t="s">
        <v>225</v>
      </c>
      <c r="B5516" s="181" t="s">
        <v>9150</v>
      </c>
      <c r="C5516" s="182" t="s">
        <v>225</v>
      </c>
      <c r="D5516" s="183" t="s">
        <v>36</v>
      </c>
      <c r="E5516" s="181" t="s">
        <v>35</v>
      </c>
      <c r="F5516" s="183" t="s">
        <v>35</v>
      </c>
      <c r="G5516" s="181" t="s">
        <v>7603</v>
      </c>
      <c r="H5516" s="184" t="s">
        <v>7090</v>
      </c>
      <c r="I5516" s="185" t="s">
        <v>190</v>
      </c>
      <c r="J5516" s="181" t="s">
        <v>35</v>
      </c>
      <c r="K5516" s="181" t="s">
        <v>225</v>
      </c>
      <c r="L5516" s="186" t="s">
        <v>225</v>
      </c>
      <c r="M5516" s="187" t="s">
        <v>225</v>
      </c>
      <c r="N5516" s="183" t="s">
        <v>36</v>
      </c>
      <c r="O5516" s="181" t="s">
        <v>7603</v>
      </c>
      <c r="P5516" s="184" t="s">
        <v>7090</v>
      </c>
      <c r="Q5516" s="185" t="s">
        <v>190</v>
      </c>
      <c r="R5516" s="181" t="s">
        <v>35</v>
      </c>
      <c r="S5516" s="181" t="s">
        <v>225</v>
      </c>
      <c r="T5516" s="186" t="s">
        <v>225</v>
      </c>
      <c r="U5516" s="187" t="s">
        <v>225</v>
      </c>
      <c r="V5516" s="188" t="str" cm="1">
        <f t="array" ref="V5516">IF(SUM(LEN(A5516:U5516))=0,"",IF(OR(OR(ISBLANK(E5516),SUM(LEN(B5516),LEN(C5516))=0),AND(NOT(D5516="Unknown"),ISBLANK(I5516)),AND(NOT(N5516="Unknown"),ISBLANK(Q5516))),"Missing Information", INDEX(Table15[Entire Service Line Classification], MATCH(SUMIFS(Table15[Unique ID],Table15[System-Owned Portion],D5516,Table15[If Material Anything Other than "Lead" in Column E,Was Material Ever Previously Lead?],F5516,Table15[Customer-Owned Portion],N5516),Table15[Unique ID],0),0)))</f>
        <v>Non-lead</v>
      </c>
      <c r="W5516" s="189"/>
    </row>
    <row r="5517" spans="1:23" s="190" customFormat="1" ht="56.25" x14ac:dyDescent="0.25">
      <c r="A5517" s="180" t="s">
        <v>225</v>
      </c>
      <c r="B5517" s="181" t="s">
        <v>9151</v>
      </c>
      <c r="C5517" s="182" t="s">
        <v>225</v>
      </c>
      <c r="D5517" s="183" t="s">
        <v>36</v>
      </c>
      <c r="E5517" s="181" t="s">
        <v>35</v>
      </c>
      <c r="F5517" s="183" t="s">
        <v>35</v>
      </c>
      <c r="G5517" s="181" t="s">
        <v>7400</v>
      </c>
      <c r="H5517" s="184" t="s">
        <v>7090</v>
      </c>
      <c r="I5517" s="185" t="s">
        <v>190</v>
      </c>
      <c r="J5517" s="181" t="s">
        <v>35</v>
      </c>
      <c r="K5517" s="181" t="s">
        <v>225</v>
      </c>
      <c r="L5517" s="186" t="s">
        <v>225</v>
      </c>
      <c r="M5517" s="187" t="s">
        <v>225</v>
      </c>
      <c r="N5517" s="183" t="s">
        <v>36</v>
      </c>
      <c r="O5517" s="181" t="s">
        <v>7400</v>
      </c>
      <c r="P5517" s="184" t="s">
        <v>7090</v>
      </c>
      <c r="Q5517" s="185" t="s">
        <v>190</v>
      </c>
      <c r="R5517" s="181" t="s">
        <v>35</v>
      </c>
      <c r="S5517" s="181" t="s">
        <v>225</v>
      </c>
      <c r="T5517" s="186" t="s">
        <v>225</v>
      </c>
      <c r="U5517" s="187" t="s">
        <v>225</v>
      </c>
      <c r="V5517" s="188" t="str" cm="1">
        <f t="array" ref="V5517">IF(SUM(LEN(A5517:U5517))=0,"",IF(OR(OR(ISBLANK(E5517),SUM(LEN(B5517),LEN(C5517))=0),AND(NOT(D5517="Unknown"),ISBLANK(I5517)),AND(NOT(N5517="Unknown"),ISBLANK(Q5517))),"Missing Information", INDEX(Table15[Entire Service Line Classification], MATCH(SUMIFS(Table15[Unique ID],Table15[System-Owned Portion],D5517,Table15[If Material Anything Other than "Lead" in Column E,Was Material Ever Previously Lead?],F5517,Table15[Customer-Owned Portion],N5517),Table15[Unique ID],0),0)))</f>
        <v>Non-lead</v>
      </c>
      <c r="W5517" s="189"/>
    </row>
    <row r="5518" spans="1:23" s="190" customFormat="1" ht="56.25" x14ac:dyDescent="0.25">
      <c r="A5518" s="180" t="s">
        <v>225</v>
      </c>
      <c r="B5518" s="181" t="s">
        <v>9152</v>
      </c>
      <c r="C5518" s="182" t="s">
        <v>225</v>
      </c>
      <c r="D5518" s="183" t="s">
        <v>36</v>
      </c>
      <c r="E5518" s="181" t="s">
        <v>35</v>
      </c>
      <c r="F5518" s="183" t="s">
        <v>35</v>
      </c>
      <c r="G5518" s="181" t="s">
        <v>7350</v>
      </c>
      <c r="H5518" s="184" t="s">
        <v>7090</v>
      </c>
      <c r="I5518" s="185" t="s">
        <v>190</v>
      </c>
      <c r="J5518" s="181" t="s">
        <v>35</v>
      </c>
      <c r="K5518" s="181" t="s">
        <v>225</v>
      </c>
      <c r="L5518" s="186" t="s">
        <v>225</v>
      </c>
      <c r="M5518" s="187" t="s">
        <v>225</v>
      </c>
      <c r="N5518" s="183" t="s">
        <v>36</v>
      </c>
      <c r="O5518" s="181" t="s">
        <v>7350</v>
      </c>
      <c r="P5518" s="184" t="s">
        <v>7090</v>
      </c>
      <c r="Q5518" s="185" t="s">
        <v>190</v>
      </c>
      <c r="R5518" s="181" t="s">
        <v>35</v>
      </c>
      <c r="S5518" s="181" t="s">
        <v>225</v>
      </c>
      <c r="T5518" s="186" t="s">
        <v>225</v>
      </c>
      <c r="U5518" s="187" t="s">
        <v>225</v>
      </c>
      <c r="V5518" s="188" t="str" cm="1">
        <f t="array" ref="V5518">IF(SUM(LEN(A5518:U5518))=0,"",IF(OR(OR(ISBLANK(E5518),SUM(LEN(B5518),LEN(C5518))=0),AND(NOT(D5518="Unknown"),ISBLANK(I5518)),AND(NOT(N5518="Unknown"),ISBLANK(Q5518))),"Missing Information", INDEX(Table15[Entire Service Line Classification], MATCH(SUMIFS(Table15[Unique ID],Table15[System-Owned Portion],D5518,Table15[If Material Anything Other than "Lead" in Column E,Was Material Ever Previously Lead?],F5518,Table15[Customer-Owned Portion],N5518),Table15[Unique ID],0),0)))</f>
        <v>Non-lead</v>
      </c>
      <c r="W5518" s="189"/>
    </row>
    <row r="5519" spans="1:23" s="190" customFormat="1" ht="56.25" x14ac:dyDescent="0.25">
      <c r="A5519" s="180" t="s">
        <v>225</v>
      </c>
      <c r="B5519" s="181" t="s">
        <v>9153</v>
      </c>
      <c r="C5519" s="182" t="s">
        <v>225</v>
      </c>
      <c r="D5519" s="183" t="s">
        <v>36</v>
      </c>
      <c r="E5519" s="181" t="s">
        <v>35</v>
      </c>
      <c r="F5519" s="183" t="s">
        <v>35</v>
      </c>
      <c r="G5519" s="181" t="s">
        <v>7391</v>
      </c>
      <c r="H5519" s="184" t="s">
        <v>7121</v>
      </c>
      <c r="I5519" s="185" t="s">
        <v>190</v>
      </c>
      <c r="J5519" s="181" t="s">
        <v>35</v>
      </c>
      <c r="K5519" s="181" t="s">
        <v>225</v>
      </c>
      <c r="L5519" s="186" t="s">
        <v>225</v>
      </c>
      <c r="M5519" s="187" t="s">
        <v>225</v>
      </c>
      <c r="N5519" s="183" t="s">
        <v>36</v>
      </c>
      <c r="O5519" s="181" t="s">
        <v>7391</v>
      </c>
      <c r="P5519" s="184" t="s">
        <v>7121</v>
      </c>
      <c r="Q5519" s="185" t="s">
        <v>190</v>
      </c>
      <c r="R5519" s="181" t="s">
        <v>35</v>
      </c>
      <c r="S5519" s="181" t="s">
        <v>225</v>
      </c>
      <c r="T5519" s="186" t="s">
        <v>225</v>
      </c>
      <c r="U5519" s="187" t="s">
        <v>225</v>
      </c>
      <c r="V5519" s="188" t="str" cm="1">
        <f t="array" ref="V5519">IF(SUM(LEN(A5519:U5519))=0,"",IF(OR(OR(ISBLANK(E5519),SUM(LEN(B5519),LEN(C5519))=0),AND(NOT(D5519="Unknown"),ISBLANK(I5519)),AND(NOT(N5519="Unknown"),ISBLANK(Q5519))),"Missing Information", INDEX(Table15[Entire Service Line Classification], MATCH(SUMIFS(Table15[Unique ID],Table15[System-Owned Portion],D5519,Table15[If Material Anything Other than "Lead" in Column E,Was Material Ever Previously Lead?],F5519,Table15[Customer-Owned Portion],N5519),Table15[Unique ID],0),0)))</f>
        <v>Non-lead</v>
      </c>
      <c r="W5519" s="189"/>
    </row>
    <row r="5520" spans="1:23" s="190" customFormat="1" ht="56.25" x14ac:dyDescent="0.25">
      <c r="A5520" s="180" t="s">
        <v>225</v>
      </c>
      <c r="B5520" s="181" t="s">
        <v>9154</v>
      </c>
      <c r="C5520" s="182" t="s">
        <v>225</v>
      </c>
      <c r="D5520" s="183" t="s">
        <v>36</v>
      </c>
      <c r="E5520" s="181" t="s">
        <v>35</v>
      </c>
      <c r="F5520" s="183" t="s">
        <v>35</v>
      </c>
      <c r="G5520" s="181" t="s">
        <v>7354</v>
      </c>
      <c r="H5520" s="184" t="s">
        <v>7090</v>
      </c>
      <c r="I5520" s="185" t="s">
        <v>190</v>
      </c>
      <c r="J5520" s="181" t="s">
        <v>35</v>
      </c>
      <c r="K5520" s="181" t="s">
        <v>225</v>
      </c>
      <c r="L5520" s="186" t="s">
        <v>225</v>
      </c>
      <c r="M5520" s="187" t="s">
        <v>225</v>
      </c>
      <c r="N5520" s="183" t="s">
        <v>36</v>
      </c>
      <c r="O5520" s="181" t="s">
        <v>7354</v>
      </c>
      <c r="P5520" s="184" t="s">
        <v>7090</v>
      </c>
      <c r="Q5520" s="185" t="s">
        <v>190</v>
      </c>
      <c r="R5520" s="181" t="s">
        <v>35</v>
      </c>
      <c r="S5520" s="181" t="s">
        <v>225</v>
      </c>
      <c r="T5520" s="186" t="s">
        <v>225</v>
      </c>
      <c r="U5520" s="187" t="s">
        <v>225</v>
      </c>
      <c r="V5520" s="188" t="str" cm="1">
        <f t="array" ref="V5520">IF(SUM(LEN(A5520:U5520))=0,"",IF(OR(OR(ISBLANK(E5520),SUM(LEN(B5520),LEN(C5520))=0),AND(NOT(D5520="Unknown"),ISBLANK(I5520)),AND(NOT(N5520="Unknown"),ISBLANK(Q5520))),"Missing Information", INDEX(Table15[Entire Service Line Classification], MATCH(SUMIFS(Table15[Unique ID],Table15[System-Owned Portion],D5520,Table15[If Material Anything Other than "Lead" in Column E,Was Material Ever Previously Lead?],F5520,Table15[Customer-Owned Portion],N5520),Table15[Unique ID],0),0)))</f>
        <v>Non-lead</v>
      </c>
      <c r="W5520" s="189"/>
    </row>
    <row r="5521" spans="1:23" s="190" customFormat="1" ht="56.25" x14ac:dyDescent="0.25">
      <c r="A5521" s="180" t="s">
        <v>225</v>
      </c>
      <c r="B5521" s="181" t="s">
        <v>9155</v>
      </c>
      <c r="C5521" s="182" t="s">
        <v>225</v>
      </c>
      <c r="D5521" s="183" t="s">
        <v>36</v>
      </c>
      <c r="E5521" s="181" t="s">
        <v>35</v>
      </c>
      <c r="F5521" s="183" t="s">
        <v>35</v>
      </c>
      <c r="G5521" s="181" t="s">
        <v>7347</v>
      </c>
      <c r="H5521" s="184" t="s">
        <v>7090</v>
      </c>
      <c r="I5521" s="185" t="s">
        <v>190</v>
      </c>
      <c r="J5521" s="181" t="s">
        <v>35</v>
      </c>
      <c r="K5521" s="181" t="s">
        <v>225</v>
      </c>
      <c r="L5521" s="186" t="s">
        <v>225</v>
      </c>
      <c r="M5521" s="187" t="s">
        <v>225</v>
      </c>
      <c r="N5521" s="183" t="s">
        <v>36</v>
      </c>
      <c r="O5521" s="181" t="s">
        <v>7347</v>
      </c>
      <c r="P5521" s="184" t="s">
        <v>7090</v>
      </c>
      <c r="Q5521" s="185" t="s">
        <v>190</v>
      </c>
      <c r="R5521" s="181" t="s">
        <v>35</v>
      </c>
      <c r="S5521" s="181" t="s">
        <v>225</v>
      </c>
      <c r="T5521" s="186" t="s">
        <v>225</v>
      </c>
      <c r="U5521" s="187" t="s">
        <v>225</v>
      </c>
      <c r="V5521" s="188" t="str" cm="1">
        <f t="array" ref="V5521">IF(SUM(LEN(A5521:U5521))=0,"",IF(OR(OR(ISBLANK(E5521),SUM(LEN(B5521),LEN(C5521))=0),AND(NOT(D5521="Unknown"),ISBLANK(I5521)),AND(NOT(N5521="Unknown"),ISBLANK(Q5521))),"Missing Information", INDEX(Table15[Entire Service Line Classification], MATCH(SUMIFS(Table15[Unique ID],Table15[System-Owned Portion],D5521,Table15[If Material Anything Other than "Lead" in Column E,Was Material Ever Previously Lead?],F5521,Table15[Customer-Owned Portion],N5521),Table15[Unique ID],0),0)))</f>
        <v>Non-lead</v>
      </c>
      <c r="W5521" s="189"/>
    </row>
    <row r="5522" spans="1:23" s="190" customFormat="1" ht="56.25" x14ac:dyDescent="0.25">
      <c r="A5522" s="180" t="s">
        <v>225</v>
      </c>
      <c r="B5522" s="181" t="s">
        <v>9156</v>
      </c>
      <c r="C5522" s="182" t="s">
        <v>225</v>
      </c>
      <c r="D5522" s="183" t="s">
        <v>36</v>
      </c>
      <c r="E5522" s="181" t="s">
        <v>35</v>
      </c>
      <c r="F5522" s="183" t="s">
        <v>35</v>
      </c>
      <c r="G5522" s="181" t="s">
        <v>7347</v>
      </c>
      <c r="H5522" s="184" t="s">
        <v>7090</v>
      </c>
      <c r="I5522" s="185" t="s">
        <v>190</v>
      </c>
      <c r="J5522" s="181" t="s">
        <v>35</v>
      </c>
      <c r="K5522" s="181" t="s">
        <v>225</v>
      </c>
      <c r="L5522" s="186" t="s">
        <v>225</v>
      </c>
      <c r="M5522" s="187" t="s">
        <v>225</v>
      </c>
      <c r="N5522" s="183" t="s">
        <v>36</v>
      </c>
      <c r="O5522" s="181" t="s">
        <v>7347</v>
      </c>
      <c r="P5522" s="184" t="s">
        <v>7090</v>
      </c>
      <c r="Q5522" s="185" t="s">
        <v>190</v>
      </c>
      <c r="R5522" s="181" t="s">
        <v>35</v>
      </c>
      <c r="S5522" s="181" t="s">
        <v>225</v>
      </c>
      <c r="T5522" s="186" t="s">
        <v>225</v>
      </c>
      <c r="U5522" s="187" t="s">
        <v>225</v>
      </c>
      <c r="V5522" s="188" t="str" cm="1">
        <f t="array" ref="V5522">IF(SUM(LEN(A5522:U5522))=0,"",IF(OR(OR(ISBLANK(E5522),SUM(LEN(B5522),LEN(C5522))=0),AND(NOT(D5522="Unknown"),ISBLANK(I5522)),AND(NOT(N5522="Unknown"),ISBLANK(Q5522))),"Missing Information", INDEX(Table15[Entire Service Line Classification], MATCH(SUMIFS(Table15[Unique ID],Table15[System-Owned Portion],D5522,Table15[If Material Anything Other than "Lead" in Column E,Was Material Ever Previously Lead?],F5522,Table15[Customer-Owned Portion],N5522),Table15[Unique ID],0),0)))</f>
        <v>Non-lead</v>
      </c>
      <c r="W5522" s="189"/>
    </row>
    <row r="5523" spans="1:23" s="190" customFormat="1" ht="56.25" x14ac:dyDescent="0.25">
      <c r="A5523" s="180" t="s">
        <v>225</v>
      </c>
      <c r="B5523" s="181" t="s">
        <v>9157</v>
      </c>
      <c r="C5523" s="182" t="s">
        <v>225</v>
      </c>
      <c r="D5523" s="183" t="s">
        <v>36</v>
      </c>
      <c r="E5523" s="181" t="s">
        <v>35</v>
      </c>
      <c r="F5523" s="183" t="s">
        <v>35</v>
      </c>
      <c r="G5523" s="181" t="s">
        <v>7350</v>
      </c>
      <c r="H5523" s="184" t="s">
        <v>7090</v>
      </c>
      <c r="I5523" s="185" t="s">
        <v>190</v>
      </c>
      <c r="J5523" s="181" t="s">
        <v>35</v>
      </c>
      <c r="K5523" s="181" t="s">
        <v>225</v>
      </c>
      <c r="L5523" s="186" t="s">
        <v>225</v>
      </c>
      <c r="M5523" s="187" t="s">
        <v>225</v>
      </c>
      <c r="N5523" s="183" t="s">
        <v>36</v>
      </c>
      <c r="O5523" s="181" t="s">
        <v>7350</v>
      </c>
      <c r="P5523" s="184" t="s">
        <v>7090</v>
      </c>
      <c r="Q5523" s="185" t="s">
        <v>190</v>
      </c>
      <c r="R5523" s="181" t="s">
        <v>35</v>
      </c>
      <c r="S5523" s="181" t="s">
        <v>225</v>
      </c>
      <c r="T5523" s="186" t="s">
        <v>225</v>
      </c>
      <c r="U5523" s="187" t="s">
        <v>225</v>
      </c>
      <c r="V5523" s="188" t="str" cm="1">
        <f t="array" ref="V5523">IF(SUM(LEN(A5523:U5523))=0,"",IF(OR(OR(ISBLANK(E5523),SUM(LEN(B5523),LEN(C5523))=0),AND(NOT(D5523="Unknown"),ISBLANK(I5523)),AND(NOT(N5523="Unknown"),ISBLANK(Q5523))),"Missing Information", INDEX(Table15[Entire Service Line Classification], MATCH(SUMIFS(Table15[Unique ID],Table15[System-Owned Portion],D5523,Table15[If Material Anything Other than "Lead" in Column E,Was Material Ever Previously Lead?],F5523,Table15[Customer-Owned Portion],N5523),Table15[Unique ID],0),0)))</f>
        <v>Non-lead</v>
      </c>
      <c r="W5523" s="189"/>
    </row>
    <row r="5524" spans="1:23" s="190" customFormat="1" ht="56.25" x14ac:dyDescent="0.25">
      <c r="A5524" s="180" t="s">
        <v>225</v>
      </c>
      <c r="B5524" s="181" t="s">
        <v>9158</v>
      </c>
      <c r="C5524" s="182" t="s">
        <v>225</v>
      </c>
      <c r="D5524" s="183" t="s">
        <v>36</v>
      </c>
      <c r="E5524" s="181" t="s">
        <v>35</v>
      </c>
      <c r="F5524" s="183" t="s">
        <v>35</v>
      </c>
      <c r="G5524" s="181" t="s">
        <v>7350</v>
      </c>
      <c r="H5524" s="184" t="s">
        <v>7090</v>
      </c>
      <c r="I5524" s="185" t="s">
        <v>190</v>
      </c>
      <c r="J5524" s="181" t="s">
        <v>35</v>
      </c>
      <c r="K5524" s="181" t="s">
        <v>225</v>
      </c>
      <c r="L5524" s="186" t="s">
        <v>225</v>
      </c>
      <c r="M5524" s="187" t="s">
        <v>225</v>
      </c>
      <c r="N5524" s="183" t="s">
        <v>36</v>
      </c>
      <c r="O5524" s="181" t="s">
        <v>7350</v>
      </c>
      <c r="P5524" s="184" t="s">
        <v>7090</v>
      </c>
      <c r="Q5524" s="185" t="s">
        <v>190</v>
      </c>
      <c r="R5524" s="181" t="s">
        <v>35</v>
      </c>
      <c r="S5524" s="181" t="s">
        <v>225</v>
      </c>
      <c r="T5524" s="186" t="s">
        <v>225</v>
      </c>
      <c r="U5524" s="187" t="s">
        <v>225</v>
      </c>
      <c r="V5524" s="188" t="str" cm="1">
        <f t="array" ref="V5524">IF(SUM(LEN(A5524:U5524))=0,"",IF(OR(OR(ISBLANK(E5524),SUM(LEN(B5524),LEN(C5524))=0),AND(NOT(D5524="Unknown"),ISBLANK(I5524)),AND(NOT(N5524="Unknown"),ISBLANK(Q5524))),"Missing Information", INDEX(Table15[Entire Service Line Classification], MATCH(SUMIFS(Table15[Unique ID],Table15[System-Owned Portion],D5524,Table15[If Material Anything Other than "Lead" in Column E,Was Material Ever Previously Lead?],F5524,Table15[Customer-Owned Portion],N5524),Table15[Unique ID],0),0)))</f>
        <v>Non-lead</v>
      </c>
      <c r="W5524" s="189"/>
    </row>
    <row r="5525" spans="1:23" s="190" customFormat="1" ht="56.25" x14ac:dyDescent="0.25">
      <c r="A5525" s="180" t="s">
        <v>225</v>
      </c>
      <c r="B5525" s="181" t="s">
        <v>9159</v>
      </c>
      <c r="C5525" s="182" t="s">
        <v>225</v>
      </c>
      <c r="D5525" s="183" t="s">
        <v>36</v>
      </c>
      <c r="E5525" s="181" t="s">
        <v>35</v>
      </c>
      <c r="F5525" s="183" t="s">
        <v>35</v>
      </c>
      <c r="G5525" s="181" t="s">
        <v>7350</v>
      </c>
      <c r="H5525" s="184" t="s">
        <v>7090</v>
      </c>
      <c r="I5525" s="185" t="s">
        <v>190</v>
      </c>
      <c r="J5525" s="181" t="s">
        <v>35</v>
      </c>
      <c r="K5525" s="181" t="s">
        <v>225</v>
      </c>
      <c r="L5525" s="186" t="s">
        <v>225</v>
      </c>
      <c r="M5525" s="187" t="s">
        <v>225</v>
      </c>
      <c r="N5525" s="183" t="s">
        <v>36</v>
      </c>
      <c r="O5525" s="181" t="s">
        <v>7350</v>
      </c>
      <c r="P5525" s="184" t="s">
        <v>7090</v>
      </c>
      <c r="Q5525" s="185" t="s">
        <v>190</v>
      </c>
      <c r="R5525" s="181" t="s">
        <v>35</v>
      </c>
      <c r="S5525" s="181" t="s">
        <v>225</v>
      </c>
      <c r="T5525" s="186" t="s">
        <v>225</v>
      </c>
      <c r="U5525" s="187" t="s">
        <v>225</v>
      </c>
      <c r="V5525" s="188" t="str" cm="1">
        <f t="array" ref="V5525">IF(SUM(LEN(A5525:U5525))=0,"",IF(OR(OR(ISBLANK(E5525),SUM(LEN(B5525),LEN(C5525))=0),AND(NOT(D5525="Unknown"),ISBLANK(I5525)),AND(NOT(N5525="Unknown"),ISBLANK(Q5525))),"Missing Information", INDEX(Table15[Entire Service Line Classification], MATCH(SUMIFS(Table15[Unique ID],Table15[System-Owned Portion],D5525,Table15[If Material Anything Other than "Lead" in Column E,Was Material Ever Previously Lead?],F5525,Table15[Customer-Owned Portion],N5525),Table15[Unique ID],0),0)))</f>
        <v>Non-lead</v>
      </c>
      <c r="W5525" s="189"/>
    </row>
    <row r="5526" spans="1:23" s="190" customFormat="1" ht="56.25" x14ac:dyDescent="0.25">
      <c r="A5526" s="180" t="s">
        <v>225</v>
      </c>
      <c r="B5526" s="181" t="s">
        <v>9160</v>
      </c>
      <c r="C5526" s="182" t="s">
        <v>225</v>
      </c>
      <c r="D5526" s="183" t="s">
        <v>36</v>
      </c>
      <c r="E5526" s="181" t="s">
        <v>35</v>
      </c>
      <c r="F5526" s="183" t="s">
        <v>35</v>
      </c>
      <c r="G5526" s="181" t="s">
        <v>7350</v>
      </c>
      <c r="H5526" s="184" t="s">
        <v>7090</v>
      </c>
      <c r="I5526" s="185" t="s">
        <v>190</v>
      </c>
      <c r="J5526" s="181" t="s">
        <v>35</v>
      </c>
      <c r="K5526" s="181" t="s">
        <v>225</v>
      </c>
      <c r="L5526" s="186" t="s">
        <v>225</v>
      </c>
      <c r="M5526" s="187" t="s">
        <v>225</v>
      </c>
      <c r="N5526" s="183" t="s">
        <v>36</v>
      </c>
      <c r="O5526" s="181" t="s">
        <v>7350</v>
      </c>
      <c r="P5526" s="184" t="s">
        <v>7090</v>
      </c>
      <c r="Q5526" s="185" t="s">
        <v>190</v>
      </c>
      <c r="R5526" s="181" t="s">
        <v>35</v>
      </c>
      <c r="S5526" s="181" t="s">
        <v>225</v>
      </c>
      <c r="T5526" s="186" t="s">
        <v>225</v>
      </c>
      <c r="U5526" s="187" t="s">
        <v>225</v>
      </c>
      <c r="V5526" s="188" t="str" cm="1">
        <f t="array" ref="V5526">IF(SUM(LEN(A5526:U5526))=0,"",IF(OR(OR(ISBLANK(E5526),SUM(LEN(B5526),LEN(C5526))=0),AND(NOT(D5526="Unknown"),ISBLANK(I5526)),AND(NOT(N5526="Unknown"),ISBLANK(Q5526))),"Missing Information", INDEX(Table15[Entire Service Line Classification], MATCH(SUMIFS(Table15[Unique ID],Table15[System-Owned Portion],D5526,Table15[If Material Anything Other than "Lead" in Column E,Was Material Ever Previously Lead?],F5526,Table15[Customer-Owned Portion],N5526),Table15[Unique ID],0),0)))</f>
        <v>Non-lead</v>
      </c>
      <c r="W5526" s="189"/>
    </row>
    <row r="5527" spans="1:23" s="190" customFormat="1" ht="56.25" x14ac:dyDescent="0.25">
      <c r="A5527" s="180" t="s">
        <v>225</v>
      </c>
      <c r="B5527" s="181" t="s">
        <v>9161</v>
      </c>
      <c r="C5527" s="182" t="s">
        <v>225</v>
      </c>
      <c r="D5527" s="183" t="s">
        <v>36</v>
      </c>
      <c r="E5527" s="181" t="s">
        <v>35</v>
      </c>
      <c r="F5527" s="183" t="s">
        <v>35</v>
      </c>
      <c r="G5527" s="181" t="s">
        <v>7350</v>
      </c>
      <c r="H5527" s="184" t="s">
        <v>7090</v>
      </c>
      <c r="I5527" s="185" t="s">
        <v>190</v>
      </c>
      <c r="J5527" s="181" t="s">
        <v>35</v>
      </c>
      <c r="K5527" s="181" t="s">
        <v>225</v>
      </c>
      <c r="L5527" s="186" t="s">
        <v>225</v>
      </c>
      <c r="M5527" s="187" t="s">
        <v>225</v>
      </c>
      <c r="N5527" s="183" t="s">
        <v>36</v>
      </c>
      <c r="O5527" s="181" t="s">
        <v>7350</v>
      </c>
      <c r="P5527" s="184" t="s">
        <v>7090</v>
      </c>
      <c r="Q5527" s="185" t="s">
        <v>190</v>
      </c>
      <c r="R5527" s="181" t="s">
        <v>35</v>
      </c>
      <c r="S5527" s="181" t="s">
        <v>225</v>
      </c>
      <c r="T5527" s="186" t="s">
        <v>225</v>
      </c>
      <c r="U5527" s="187" t="s">
        <v>225</v>
      </c>
      <c r="V5527" s="188" t="str" cm="1">
        <f t="array" ref="V5527">IF(SUM(LEN(A5527:U5527))=0,"",IF(OR(OR(ISBLANK(E5527),SUM(LEN(B5527),LEN(C5527))=0),AND(NOT(D5527="Unknown"),ISBLANK(I5527)),AND(NOT(N5527="Unknown"),ISBLANK(Q5527))),"Missing Information", INDEX(Table15[Entire Service Line Classification], MATCH(SUMIFS(Table15[Unique ID],Table15[System-Owned Portion],D5527,Table15[If Material Anything Other than "Lead" in Column E,Was Material Ever Previously Lead?],F5527,Table15[Customer-Owned Portion],N5527),Table15[Unique ID],0),0)))</f>
        <v>Non-lead</v>
      </c>
      <c r="W5527" s="189"/>
    </row>
    <row r="5528" spans="1:23" s="190" customFormat="1" ht="56.25" x14ac:dyDescent="0.25">
      <c r="A5528" s="180" t="s">
        <v>225</v>
      </c>
      <c r="B5528" s="181" t="s">
        <v>9162</v>
      </c>
      <c r="C5528" s="182" t="s">
        <v>225</v>
      </c>
      <c r="D5528" s="183" t="s">
        <v>36</v>
      </c>
      <c r="E5528" s="181" t="s">
        <v>35</v>
      </c>
      <c r="F5528" s="183" t="s">
        <v>35</v>
      </c>
      <c r="G5528" s="181" t="s">
        <v>7350</v>
      </c>
      <c r="H5528" s="184" t="s">
        <v>7090</v>
      </c>
      <c r="I5528" s="185" t="s">
        <v>190</v>
      </c>
      <c r="J5528" s="181" t="s">
        <v>35</v>
      </c>
      <c r="K5528" s="181" t="s">
        <v>225</v>
      </c>
      <c r="L5528" s="186" t="s">
        <v>225</v>
      </c>
      <c r="M5528" s="187" t="s">
        <v>225</v>
      </c>
      <c r="N5528" s="183" t="s">
        <v>36</v>
      </c>
      <c r="O5528" s="181" t="s">
        <v>7350</v>
      </c>
      <c r="P5528" s="184" t="s">
        <v>7090</v>
      </c>
      <c r="Q5528" s="185" t="s">
        <v>190</v>
      </c>
      <c r="R5528" s="181" t="s">
        <v>35</v>
      </c>
      <c r="S5528" s="181" t="s">
        <v>225</v>
      </c>
      <c r="T5528" s="186" t="s">
        <v>225</v>
      </c>
      <c r="U5528" s="187" t="s">
        <v>225</v>
      </c>
      <c r="V5528" s="188" t="str" cm="1">
        <f t="array" ref="V5528">IF(SUM(LEN(A5528:U5528))=0,"",IF(OR(OR(ISBLANK(E5528),SUM(LEN(B5528),LEN(C5528))=0),AND(NOT(D5528="Unknown"),ISBLANK(I5528)),AND(NOT(N5528="Unknown"),ISBLANK(Q5528))),"Missing Information", INDEX(Table15[Entire Service Line Classification], MATCH(SUMIFS(Table15[Unique ID],Table15[System-Owned Portion],D5528,Table15[If Material Anything Other than "Lead" in Column E,Was Material Ever Previously Lead?],F5528,Table15[Customer-Owned Portion],N5528),Table15[Unique ID],0),0)))</f>
        <v>Non-lead</v>
      </c>
      <c r="W5528" s="189"/>
    </row>
    <row r="5529" spans="1:23" s="190" customFormat="1" ht="56.25" x14ac:dyDescent="0.25">
      <c r="A5529" s="180" t="s">
        <v>225</v>
      </c>
      <c r="B5529" s="181" t="s">
        <v>9163</v>
      </c>
      <c r="C5529" s="182" t="s">
        <v>225</v>
      </c>
      <c r="D5529" s="183" t="s">
        <v>36</v>
      </c>
      <c r="E5529" s="181" t="s">
        <v>35</v>
      </c>
      <c r="F5529" s="183" t="s">
        <v>35</v>
      </c>
      <c r="G5529" s="181" t="s">
        <v>7352</v>
      </c>
      <c r="H5529" s="184" t="s">
        <v>7090</v>
      </c>
      <c r="I5529" s="185" t="s">
        <v>190</v>
      </c>
      <c r="J5529" s="181" t="s">
        <v>35</v>
      </c>
      <c r="K5529" s="181" t="s">
        <v>225</v>
      </c>
      <c r="L5529" s="186" t="s">
        <v>225</v>
      </c>
      <c r="M5529" s="187" t="s">
        <v>225</v>
      </c>
      <c r="N5529" s="183" t="s">
        <v>36</v>
      </c>
      <c r="O5529" s="181" t="s">
        <v>7352</v>
      </c>
      <c r="P5529" s="184" t="s">
        <v>7090</v>
      </c>
      <c r="Q5529" s="185" t="s">
        <v>190</v>
      </c>
      <c r="R5529" s="181" t="s">
        <v>35</v>
      </c>
      <c r="S5529" s="181" t="s">
        <v>225</v>
      </c>
      <c r="T5529" s="186" t="s">
        <v>225</v>
      </c>
      <c r="U5529" s="187" t="s">
        <v>225</v>
      </c>
      <c r="V5529" s="188" t="str" cm="1">
        <f t="array" ref="V5529">IF(SUM(LEN(A5529:U5529))=0,"",IF(OR(OR(ISBLANK(E5529),SUM(LEN(B5529),LEN(C5529))=0),AND(NOT(D5529="Unknown"),ISBLANK(I5529)),AND(NOT(N5529="Unknown"),ISBLANK(Q5529))),"Missing Information", INDEX(Table15[Entire Service Line Classification], MATCH(SUMIFS(Table15[Unique ID],Table15[System-Owned Portion],D5529,Table15[If Material Anything Other than "Lead" in Column E,Was Material Ever Previously Lead?],F5529,Table15[Customer-Owned Portion],N5529),Table15[Unique ID],0),0)))</f>
        <v>Non-lead</v>
      </c>
      <c r="W5529" s="189"/>
    </row>
    <row r="5530" spans="1:23" s="190" customFormat="1" ht="56.25" x14ac:dyDescent="0.25">
      <c r="A5530" s="180" t="s">
        <v>225</v>
      </c>
      <c r="B5530" s="181" t="s">
        <v>9164</v>
      </c>
      <c r="C5530" s="182" t="s">
        <v>225</v>
      </c>
      <c r="D5530" s="183" t="s">
        <v>36</v>
      </c>
      <c r="E5530" s="181" t="s">
        <v>35</v>
      </c>
      <c r="F5530" s="183" t="s">
        <v>35</v>
      </c>
      <c r="G5530" s="181" t="s">
        <v>7352</v>
      </c>
      <c r="H5530" s="184" t="s">
        <v>7090</v>
      </c>
      <c r="I5530" s="185" t="s">
        <v>190</v>
      </c>
      <c r="J5530" s="181" t="s">
        <v>35</v>
      </c>
      <c r="K5530" s="181" t="s">
        <v>225</v>
      </c>
      <c r="L5530" s="186" t="s">
        <v>225</v>
      </c>
      <c r="M5530" s="187" t="s">
        <v>225</v>
      </c>
      <c r="N5530" s="183" t="s">
        <v>36</v>
      </c>
      <c r="O5530" s="181" t="s">
        <v>7352</v>
      </c>
      <c r="P5530" s="184" t="s">
        <v>7090</v>
      </c>
      <c r="Q5530" s="185" t="s">
        <v>190</v>
      </c>
      <c r="R5530" s="181" t="s">
        <v>35</v>
      </c>
      <c r="S5530" s="181" t="s">
        <v>225</v>
      </c>
      <c r="T5530" s="186" t="s">
        <v>225</v>
      </c>
      <c r="U5530" s="187" t="s">
        <v>225</v>
      </c>
      <c r="V5530" s="188" t="str" cm="1">
        <f t="array" ref="V5530">IF(SUM(LEN(A5530:U5530))=0,"",IF(OR(OR(ISBLANK(E5530),SUM(LEN(B5530),LEN(C5530))=0),AND(NOT(D5530="Unknown"),ISBLANK(I5530)),AND(NOT(N5530="Unknown"),ISBLANK(Q5530))),"Missing Information", INDEX(Table15[Entire Service Line Classification], MATCH(SUMIFS(Table15[Unique ID],Table15[System-Owned Portion],D5530,Table15[If Material Anything Other than "Lead" in Column E,Was Material Ever Previously Lead?],F5530,Table15[Customer-Owned Portion],N5530),Table15[Unique ID],0),0)))</f>
        <v>Non-lead</v>
      </c>
      <c r="W5530" s="189"/>
    </row>
    <row r="5531" spans="1:23" s="190" customFormat="1" ht="56.25" x14ac:dyDescent="0.25">
      <c r="A5531" s="180" t="s">
        <v>225</v>
      </c>
      <c r="B5531" s="181" t="s">
        <v>9165</v>
      </c>
      <c r="C5531" s="182" t="s">
        <v>225</v>
      </c>
      <c r="D5531" s="183" t="s">
        <v>36</v>
      </c>
      <c r="E5531" s="181" t="s">
        <v>35</v>
      </c>
      <c r="F5531" s="183" t="s">
        <v>35</v>
      </c>
      <c r="G5531" s="181" t="s">
        <v>7391</v>
      </c>
      <c r="H5531" s="184" t="s">
        <v>7090</v>
      </c>
      <c r="I5531" s="185" t="s">
        <v>190</v>
      </c>
      <c r="J5531" s="181" t="s">
        <v>35</v>
      </c>
      <c r="K5531" s="181" t="s">
        <v>225</v>
      </c>
      <c r="L5531" s="186" t="s">
        <v>225</v>
      </c>
      <c r="M5531" s="187" t="s">
        <v>225</v>
      </c>
      <c r="N5531" s="183" t="s">
        <v>36</v>
      </c>
      <c r="O5531" s="181" t="s">
        <v>7391</v>
      </c>
      <c r="P5531" s="184" t="s">
        <v>7090</v>
      </c>
      <c r="Q5531" s="185" t="s">
        <v>190</v>
      </c>
      <c r="R5531" s="181" t="s">
        <v>35</v>
      </c>
      <c r="S5531" s="181" t="s">
        <v>225</v>
      </c>
      <c r="T5531" s="186" t="s">
        <v>225</v>
      </c>
      <c r="U5531" s="187" t="s">
        <v>225</v>
      </c>
      <c r="V5531" s="188" t="str" cm="1">
        <f t="array" ref="V5531">IF(SUM(LEN(A5531:U5531))=0,"",IF(OR(OR(ISBLANK(E5531),SUM(LEN(B5531),LEN(C5531))=0),AND(NOT(D5531="Unknown"),ISBLANK(I5531)),AND(NOT(N5531="Unknown"),ISBLANK(Q5531))),"Missing Information", INDEX(Table15[Entire Service Line Classification], MATCH(SUMIFS(Table15[Unique ID],Table15[System-Owned Portion],D5531,Table15[If Material Anything Other than "Lead" in Column E,Was Material Ever Previously Lead?],F5531,Table15[Customer-Owned Portion],N5531),Table15[Unique ID],0),0)))</f>
        <v>Non-lead</v>
      </c>
      <c r="W5531" s="189"/>
    </row>
    <row r="5532" spans="1:23" s="190" customFormat="1" ht="56.25" x14ac:dyDescent="0.25">
      <c r="A5532" s="180" t="s">
        <v>225</v>
      </c>
      <c r="B5532" s="181" t="s">
        <v>9166</v>
      </c>
      <c r="C5532" s="182" t="s">
        <v>225</v>
      </c>
      <c r="D5532" s="183" t="s">
        <v>36</v>
      </c>
      <c r="E5532" s="181" t="s">
        <v>35</v>
      </c>
      <c r="F5532" s="183" t="s">
        <v>35</v>
      </c>
      <c r="G5532" s="181" t="s">
        <v>7376</v>
      </c>
      <c r="H5532" s="184" t="s">
        <v>7121</v>
      </c>
      <c r="I5532" s="185" t="s">
        <v>190</v>
      </c>
      <c r="J5532" s="181" t="s">
        <v>35</v>
      </c>
      <c r="K5532" s="181" t="s">
        <v>225</v>
      </c>
      <c r="L5532" s="186" t="s">
        <v>225</v>
      </c>
      <c r="M5532" s="187" t="s">
        <v>225</v>
      </c>
      <c r="N5532" s="183" t="s">
        <v>36</v>
      </c>
      <c r="O5532" s="181" t="s">
        <v>7376</v>
      </c>
      <c r="P5532" s="184" t="s">
        <v>7121</v>
      </c>
      <c r="Q5532" s="185" t="s">
        <v>190</v>
      </c>
      <c r="R5532" s="181" t="s">
        <v>35</v>
      </c>
      <c r="S5532" s="181" t="s">
        <v>225</v>
      </c>
      <c r="T5532" s="186" t="s">
        <v>225</v>
      </c>
      <c r="U5532" s="187" t="s">
        <v>225</v>
      </c>
      <c r="V5532" s="188" t="str" cm="1">
        <f t="array" ref="V5532">IF(SUM(LEN(A5532:U5532))=0,"",IF(OR(OR(ISBLANK(E5532),SUM(LEN(B5532),LEN(C5532))=0),AND(NOT(D5532="Unknown"),ISBLANK(I5532)),AND(NOT(N5532="Unknown"),ISBLANK(Q5532))),"Missing Information", INDEX(Table15[Entire Service Line Classification], MATCH(SUMIFS(Table15[Unique ID],Table15[System-Owned Portion],D5532,Table15[If Material Anything Other than "Lead" in Column E,Was Material Ever Previously Lead?],F5532,Table15[Customer-Owned Portion],N5532),Table15[Unique ID],0),0)))</f>
        <v>Non-lead</v>
      </c>
      <c r="W5532" s="189"/>
    </row>
    <row r="5533" spans="1:23" s="190" customFormat="1" ht="56.25" x14ac:dyDescent="0.25">
      <c r="A5533" s="180" t="s">
        <v>225</v>
      </c>
      <c r="B5533" s="181" t="s">
        <v>9166</v>
      </c>
      <c r="C5533" s="182" t="s">
        <v>225</v>
      </c>
      <c r="D5533" s="183" t="s">
        <v>36</v>
      </c>
      <c r="E5533" s="181" t="s">
        <v>35</v>
      </c>
      <c r="F5533" s="183" t="s">
        <v>35</v>
      </c>
      <c r="G5533" s="181" t="s">
        <v>7376</v>
      </c>
      <c r="H5533" s="184" t="s">
        <v>7121</v>
      </c>
      <c r="I5533" s="185" t="s">
        <v>190</v>
      </c>
      <c r="J5533" s="181" t="s">
        <v>35</v>
      </c>
      <c r="K5533" s="181" t="s">
        <v>225</v>
      </c>
      <c r="L5533" s="186" t="s">
        <v>225</v>
      </c>
      <c r="M5533" s="187" t="s">
        <v>225</v>
      </c>
      <c r="N5533" s="183" t="s">
        <v>36</v>
      </c>
      <c r="O5533" s="181" t="s">
        <v>7376</v>
      </c>
      <c r="P5533" s="184" t="s">
        <v>7121</v>
      </c>
      <c r="Q5533" s="185" t="s">
        <v>190</v>
      </c>
      <c r="R5533" s="181" t="s">
        <v>35</v>
      </c>
      <c r="S5533" s="181" t="s">
        <v>225</v>
      </c>
      <c r="T5533" s="186" t="s">
        <v>225</v>
      </c>
      <c r="U5533" s="187" t="s">
        <v>225</v>
      </c>
      <c r="V5533" s="188" t="str" cm="1">
        <f t="array" ref="V5533">IF(SUM(LEN(A5533:U5533))=0,"",IF(OR(OR(ISBLANK(E5533),SUM(LEN(B5533),LEN(C5533))=0),AND(NOT(D5533="Unknown"),ISBLANK(I5533)),AND(NOT(N5533="Unknown"),ISBLANK(Q5533))),"Missing Information", INDEX(Table15[Entire Service Line Classification], MATCH(SUMIFS(Table15[Unique ID],Table15[System-Owned Portion],D5533,Table15[If Material Anything Other than "Lead" in Column E,Was Material Ever Previously Lead?],F5533,Table15[Customer-Owned Portion],N5533),Table15[Unique ID],0),0)))</f>
        <v>Non-lead</v>
      </c>
      <c r="W5533" s="189"/>
    </row>
    <row r="5534" spans="1:23" s="190" customFormat="1" ht="56.25" x14ac:dyDescent="0.25">
      <c r="A5534" s="180" t="s">
        <v>225</v>
      </c>
      <c r="B5534" s="181" t="s">
        <v>9167</v>
      </c>
      <c r="C5534" s="182" t="s">
        <v>225</v>
      </c>
      <c r="D5534" s="183" t="s">
        <v>36</v>
      </c>
      <c r="E5534" s="181" t="s">
        <v>35</v>
      </c>
      <c r="F5534" s="183" t="s">
        <v>35</v>
      </c>
      <c r="G5534" s="181" t="s">
        <v>7357</v>
      </c>
      <c r="H5534" s="184" t="s">
        <v>7250</v>
      </c>
      <c r="I5534" s="185" t="s">
        <v>190</v>
      </c>
      <c r="J5534" s="181" t="s">
        <v>35</v>
      </c>
      <c r="K5534" s="181" t="s">
        <v>225</v>
      </c>
      <c r="L5534" s="186" t="s">
        <v>225</v>
      </c>
      <c r="M5534" s="187" t="s">
        <v>225</v>
      </c>
      <c r="N5534" s="183" t="s">
        <v>36</v>
      </c>
      <c r="O5534" s="181" t="s">
        <v>7357</v>
      </c>
      <c r="P5534" s="184" t="s">
        <v>7250</v>
      </c>
      <c r="Q5534" s="185" t="s">
        <v>190</v>
      </c>
      <c r="R5534" s="181" t="s">
        <v>35</v>
      </c>
      <c r="S5534" s="181" t="s">
        <v>225</v>
      </c>
      <c r="T5534" s="186" t="s">
        <v>225</v>
      </c>
      <c r="U5534" s="187" t="s">
        <v>225</v>
      </c>
      <c r="V5534" s="188" t="str" cm="1">
        <f t="array" ref="V5534">IF(SUM(LEN(A5534:U5534))=0,"",IF(OR(OR(ISBLANK(E5534),SUM(LEN(B5534),LEN(C5534))=0),AND(NOT(D5534="Unknown"),ISBLANK(I5534)),AND(NOT(N5534="Unknown"),ISBLANK(Q5534))),"Missing Information", INDEX(Table15[Entire Service Line Classification], MATCH(SUMIFS(Table15[Unique ID],Table15[System-Owned Portion],D5534,Table15[If Material Anything Other than "Lead" in Column E,Was Material Ever Previously Lead?],F5534,Table15[Customer-Owned Portion],N5534),Table15[Unique ID],0),0)))</f>
        <v>Non-lead</v>
      </c>
      <c r="W5534" s="189"/>
    </row>
    <row r="5535" spans="1:23" s="190" customFormat="1" ht="56.25" x14ac:dyDescent="0.25">
      <c r="A5535" s="180" t="s">
        <v>225</v>
      </c>
      <c r="B5535" s="181" t="s">
        <v>9168</v>
      </c>
      <c r="C5535" s="182" t="s">
        <v>225</v>
      </c>
      <c r="D5535" s="183" t="s">
        <v>36</v>
      </c>
      <c r="E5535" s="181" t="s">
        <v>35</v>
      </c>
      <c r="F5535" s="183" t="s">
        <v>35</v>
      </c>
      <c r="G5535" s="181" t="s">
        <v>7488</v>
      </c>
      <c r="H5535" s="184" t="s">
        <v>7092</v>
      </c>
      <c r="I5535" s="185" t="s">
        <v>190</v>
      </c>
      <c r="J5535" s="181" t="s">
        <v>35</v>
      </c>
      <c r="K5535" s="181" t="s">
        <v>225</v>
      </c>
      <c r="L5535" s="186" t="s">
        <v>225</v>
      </c>
      <c r="M5535" s="187" t="s">
        <v>225</v>
      </c>
      <c r="N5535" s="183" t="s">
        <v>36</v>
      </c>
      <c r="O5535" s="181" t="s">
        <v>7488</v>
      </c>
      <c r="P5535" s="184" t="s">
        <v>7092</v>
      </c>
      <c r="Q5535" s="185" t="s">
        <v>190</v>
      </c>
      <c r="R5535" s="181" t="s">
        <v>35</v>
      </c>
      <c r="S5535" s="181" t="s">
        <v>225</v>
      </c>
      <c r="T5535" s="186" t="s">
        <v>225</v>
      </c>
      <c r="U5535" s="187" t="s">
        <v>225</v>
      </c>
      <c r="V5535" s="188" t="str" cm="1">
        <f t="array" ref="V5535">IF(SUM(LEN(A5535:U5535))=0,"",IF(OR(OR(ISBLANK(E5535),SUM(LEN(B5535),LEN(C5535))=0),AND(NOT(D5535="Unknown"),ISBLANK(I5535)),AND(NOT(N5535="Unknown"),ISBLANK(Q5535))),"Missing Information", INDEX(Table15[Entire Service Line Classification], MATCH(SUMIFS(Table15[Unique ID],Table15[System-Owned Portion],D5535,Table15[If Material Anything Other than "Lead" in Column E,Was Material Ever Previously Lead?],F5535,Table15[Customer-Owned Portion],N5535),Table15[Unique ID],0),0)))</f>
        <v>Non-lead</v>
      </c>
      <c r="W5535" s="189"/>
    </row>
    <row r="5536" spans="1:23" s="190" customFormat="1" ht="56.25" x14ac:dyDescent="0.25">
      <c r="A5536" s="180" t="s">
        <v>225</v>
      </c>
      <c r="B5536" s="181" t="s">
        <v>9169</v>
      </c>
      <c r="C5536" s="182" t="s">
        <v>225</v>
      </c>
      <c r="D5536" s="183" t="s">
        <v>36</v>
      </c>
      <c r="E5536" s="181" t="s">
        <v>35</v>
      </c>
      <c r="F5536" s="183" t="s">
        <v>35</v>
      </c>
      <c r="G5536" s="181" t="s">
        <v>7488</v>
      </c>
      <c r="H5536" s="184" t="s">
        <v>7092</v>
      </c>
      <c r="I5536" s="185" t="s">
        <v>190</v>
      </c>
      <c r="J5536" s="181" t="s">
        <v>35</v>
      </c>
      <c r="K5536" s="181" t="s">
        <v>225</v>
      </c>
      <c r="L5536" s="186" t="s">
        <v>225</v>
      </c>
      <c r="M5536" s="187" t="s">
        <v>225</v>
      </c>
      <c r="N5536" s="183" t="s">
        <v>36</v>
      </c>
      <c r="O5536" s="181" t="s">
        <v>7488</v>
      </c>
      <c r="P5536" s="184" t="s">
        <v>7092</v>
      </c>
      <c r="Q5536" s="185" t="s">
        <v>190</v>
      </c>
      <c r="R5536" s="181" t="s">
        <v>35</v>
      </c>
      <c r="S5536" s="181" t="s">
        <v>225</v>
      </c>
      <c r="T5536" s="186" t="s">
        <v>225</v>
      </c>
      <c r="U5536" s="187" t="s">
        <v>225</v>
      </c>
      <c r="V5536" s="188" t="str" cm="1">
        <f t="array" ref="V5536">IF(SUM(LEN(A5536:U5536))=0,"",IF(OR(OR(ISBLANK(E5536),SUM(LEN(B5536),LEN(C5536))=0),AND(NOT(D5536="Unknown"),ISBLANK(I5536)),AND(NOT(N5536="Unknown"),ISBLANK(Q5536))),"Missing Information", INDEX(Table15[Entire Service Line Classification], MATCH(SUMIFS(Table15[Unique ID],Table15[System-Owned Portion],D5536,Table15[If Material Anything Other than "Lead" in Column E,Was Material Ever Previously Lead?],F5536,Table15[Customer-Owned Portion],N5536),Table15[Unique ID],0),0)))</f>
        <v>Non-lead</v>
      </c>
      <c r="W5536" s="189"/>
    </row>
    <row r="5537" spans="1:23" s="190" customFormat="1" ht="56.25" x14ac:dyDescent="0.25">
      <c r="A5537" s="180" t="s">
        <v>225</v>
      </c>
      <c r="B5537" s="181" t="s">
        <v>9170</v>
      </c>
      <c r="C5537" s="182" t="s">
        <v>225</v>
      </c>
      <c r="D5537" s="183" t="s">
        <v>36</v>
      </c>
      <c r="E5537" s="181" t="s">
        <v>35</v>
      </c>
      <c r="F5537" s="183" t="s">
        <v>35</v>
      </c>
      <c r="G5537" s="181" t="s">
        <v>7369</v>
      </c>
      <c r="H5537" s="184" t="s">
        <v>7121</v>
      </c>
      <c r="I5537" s="185" t="s">
        <v>190</v>
      </c>
      <c r="J5537" s="181" t="s">
        <v>35</v>
      </c>
      <c r="K5537" s="181" t="s">
        <v>225</v>
      </c>
      <c r="L5537" s="186" t="s">
        <v>225</v>
      </c>
      <c r="M5537" s="187" t="s">
        <v>225</v>
      </c>
      <c r="N5537" s="183" t="s">
        <v>36</v>
      </c>
      <c r="O5537" s="181" t="s">
        <v>7369</v>
      </c>
      <c r="P5537" s="184" t="s">
        <v>7121</v>
      </c>
      <c r="Q5537" s="185" t="s">
        <v>190</v>
      </c>
      <c r="R5537" s="181" t="s">
        <v>35</v>
      </c>
      <c r="S5537" s="181" t="s">
        <v>225</v>
      </c>
      <c r="T5537" s="186" t="s">
        <v>225</v>
      </c>
      <c r="U5537" s="187" t="s">
        <v>225</v>
      </c>
      <c r="V5537" s="188" t="str" cm="1">
        <f t="array" ref="V5537">IF(SUM(LEN(A5537:U5537))=0,"",IF(OR(OR(ISBLANK(E5537),SUM(LEN(B5537),LEN(C5537))=0),AND(NOT(D5537="Unknown"),ISBLANK(I5537)),AND(NOT(N5537="Unknown"),ISBLANK(Q5537))),"Missing Information", INDEX(Table15[Entire Service Line Classification], MATCH(SUMIFS(Table15[Unique ID],Table15[System-Owned Portion],D5537,Table15[If Material Anything Other than "Lead" in Column E,Was Material Ever Previously Lead?],F5537,Table15[Customer-Owned Portion],N5537),Table15[Unique ID],0),0)))</f>
        <v>Non-lead</v>
      </c>
      <c r="W5537" s="189"/>
    </row>
    <row r="5538" spans="1:23" s="190" customFormat="1" ht="56.25" x14ac:dyDescent="0.25">
      <c r="A5538" s="180" t="s">
        <v>225</v>
      </c>
      <c r="B5538" s="181" t="s">
        <v>9171</v>
      </c>
      <c r="C5538" s="182" t="s">
        <v>225</v>
      </c>
      <c r="D5538" s="183" t="s">
        <v>36</v>
      </c>
      <c r="E5538" s="181" t="s">
        <v>35</v>
      </c>
      <c r="F5538" s="183" t="s">
        <v>35</v>
      </c>
      <c r="G5538" s="181" t="s">
        <v>8184</v>
      </c>
      <c r="H5538" s="184" t="s">
        <v>7121</v>
      </c>
      <c r="I5538" s="185" t="s">
        <v>190</v>
      </c>
      <c r="J5538" s="181" t="s">
        <v>35</v>
      </c>
      <c r="K5538" s="181" t="s">
        <v>225</v>
      </c>
      <c r="L5538" s="186" t="s">
        <v>225</v>
      </c>
      <c r="M5538" s="187" t="s">
        <v>225</v>
      </c>
      <c r="N5538" s="183" t="s">
        <v>36</v>
      </c>
      <c r="O5538" s="181" t="s">
        <v>8184</v>
      </c>
      <c r="P5538" s="184" t="s">
        <v>7121</v>
      </c>
      <c r="Q5538" s="185" t="s">
        <v>190</v>
      </c>
      <c r="R5538" s="181" t="s">
        <v>35</v>
      </c>
      <c r="S5538" s="181" t="s">
        <v>225</v>
      </c>
      <c r="T5538" s="186" t="s">
        <v>225</v>
      </c>
      <c r="U5538" s="187" t="s">
        <v>225</v>
      </c>
      <c r="V5538" s="188" t="str" cm="1">
        <f t="array" ref="V5538">IF(SUM(LEN(A5538:U5538))=0,"",IF(OR(OR(ISBLANK(E5538),SUM(LEN(B5538),LEN(C5538))=0),AND(NOT(D5538="Unknown"),ISBLANK(I5538)),AND(NOT(N5538="Unknown"),ISBLANK(Q5538))),"Missing Information", INDEX(Table15[Entire Service Line Classification], MATCH(SUMIFS(Table15[Unique ID],Table15[System-Owned Portion],D5538,Table15[If Material Anything Other than "Lead" in Column E,Was Material Ever Previously Lead?],F5538,Table15[Customer-Owned Portion],N5538),Table15[Unique ID],0),0)))</f>
        <v>Non-lead</v>
      </c>
      <c r="W5538" s="189"/>
    </row>
    <row r="5539" spans="1:23" s="190" customFormat="1" ht="56.25" x14ac:dyDescent="0.25">
      <c r="A5539" s="180" t="s">
        <v>225</v>
      </c>
      <c r="B5539" s="181" t="s">
        <v>9171</v>
      </c>
      <c r="C5539" s="182" t="s">
        <v>225</v>
      </c>
      <c r="D5539" s="183" t="s">
        <v>36</v>
      </c>
      <c r="E5539" s="181" t="s">
        <v>35</v>
      </c>
      <c r="F5539" s="183" t="s">
        <v>35</v>
      </c>
      <c r="G5539" s="181" t="s">
        <v>8184</v>
      </c>
      <c r="H5539" s="184" t="s">
        <v>7090</v>
      </c>
      <c r="I5539" s="185" t="s">
        <v>190</v>
      </c>
      <c r="J5539" s="181" t="s">
        <v>35</v>
      </c>
      <c r="K5539" s="181" t="s">
        <v>225</v>
      </c>
      <c r="L5539" s="186" t="s">
        <v>225</v>
      </c>
      <c r="M5539" s="187" t="s">
        <v>225</v>
      </c>
      <c r="N5539" s="183" t="s">
        <v>36</v>
      </c>
      <c r="O5539" s="181" t="s">
        <v>8184</v>
      </c>
      <c r="P5539" s="184" t="s">
        <v>7090</v>
      </c>
      <c r="Q5539" s="185" t="s">
        <v>190</v>
      </c>
      <c r="R5539" s="181" t="s">
        <v>35</v>
      </c>
      <c r="S5539" s="181" t="s">
        <v>225</v>
      </c>
      <c r="T5539" s="186" t="s">
        <v>225</v>
      </c>
      <c r="U5539" s="187" t="s">
        <v>225</v>
      </c>
      <c r="V5539" s="188" t="str" cm="1">
        <f t="array" ref="V5539">IF(SUM(LEN(A5539:U5539))=0,"",IF(OR(OR(ISBLANK(E5539),SUM(LEN(B5539),LEN(C5539))=0),AND(NOT(D5539="Unknown"),ISBLANK(I5539)),AND(NOT(N5539="Unknown"),ISBLANK(Q5539))),"Missing Information", INDEX(Table15[Entire Service Line Classification], MATCH(SUMIFS(Table15[Unique ID],Table15[System-Owned Portion],D5539,Table15[If Material Anything Other than "Lead" in Column E,Was Material Ever Previously Lead?],F5539,Table15[Customer-Owned Portion],N5539),Table15[Unique ID],0),0)))</f>
        <v>Non-lead</v>
      </c>
      <c r="W5539" s="189"/>
    </row>
    <row r="5540" spans="1:23" s="190" customFormat="1" ht="56.25" x14ac:dyDescent="0.25">
      <c r="A5540" s="180" t="s">
        <v>225</v>
      </c>
      <c r="B5540" s="181" t="s">
        <v>9172</v>
      </c>
      <c r="C5540" s="182" t="s">
        <v>225</v>
      </c>
      <c r="D5540" s="183" t="s">
        <v>36</v>
      </c>
      <c r="E5540" s="181" t="s">
        <v>35</v>
      </c>
      <c r="F5540" s="183" t="s">
        <v>35</v>
      </c>
      <c r="G5540" s="181" t="s">
        <v>7357</v>
      </c>
      <c r="H5540" s="184" t="s">
        <v>7179</v>
      </c>
      <c r="I5540" s="185" t="s">
        <v>190</v>
      </c>
      <c r="J5540" s="181" t="s">
        <v>35</v>
      </c>
      <c r="K5540" s="181" t="s">
        <v>225</v>
      </c>
      <c r="L5540" s="186" t="s">
        <v>225</v>
      </c>
      <c r="M5540" s="187" t="s">
        <v>225</v>
      </c>
      <c r="N5540" s="183" t="s">
        <v>36</v>
      </c>
      <c r="O5540" s="181" t="s">
        <v>7357</v>
      </c>
      <c r="P5540" s="184" t="s">
        <v>7179</v>
      </c>
      <c r="Q5540" s="185" t="s">
        <v>190</v>
      </c>
      <c r="R5540" s="181" t="s">
        <v>35</v>
      </c>
      <c r="S5540" s="181" t="s">
        <v>225</v>
      </c>
      <c r="T5540" s="186" t="s">
        <v>225</v>
      </c>
      <c r="U5540" s="187" t="s">
        <v>225</v>
      </c>
      <c r="V5540" s="188" t="str" cm="1">
        <f t="array" ref="V5540">IF(SUM(LEN(A5540:U5540))=0,"",IF(OR(OR(ISBLANK(E5540),SUM(LEN(B5540),LEN(C5540))=0),AND(NOT(D5540="Unknown"),ISBLANK(I5540)),AND(NOT(N5540="Unknown"),ISBLANK(Q5540))),"Missing Information", INDEX(Table15[Entire Service Line Classification], MATCH(SUMIFS(Table15[Unique ID],Table15[System-Owned Portion],D5540,Table15[If Material Anything Other than "Lead" in Column E,Was Material Ever Previously Lead?],F5540,Table15[Customer-Owned Portion],N5540),Table15[Unique ID],0),0)))</f>
        <v>Non-lead</v>
      </c>
      <c r="W5540" s="189"/>
    </row>
    <row r="5541" spans="1:23" s="190" customFormat="1" ht="56.25" x14ac:dyDescent="0.25">
      <c r="A5541" s="180" t="s">
        <v>225</v>
      </c>
      <c r="B5541" s="181" t="s">
        <v>9173</v>
      </c>
      <c r="C5541" s="182" t="s">
        <v>225</v>
      </c>
      <c r="D5541" s="183" t="s">
        <v>36</v>
      </c>
      <c r="E5541" s="181" t="s">
        <v>35</v>
      </c>
      <c r="F5541" s="183" t="s">
        <v>35</v>
      </c>
      <c r="G5541" s="181" t="s">
        <v>7360</v>
      </c>
      <c r="H5541" s="184" t="s">
        <v>7121</v>
      </c>
      <c r="I5541" s="185" t="s">
        <v>190</v>
      </c>
      <c r="J5541" s="181" t="s">
        <v>35</v>
      </c>
      <c r="K5541" s="181" t="s">
        <v>225</v>
      </c>
      <c r="L5541" s="186" t="s">
        <v>225</v>
      </c>
      <c r="M5541" s="187" t="s">
        <v>225</v>
      </c>
      <c r="N5541" s="183" t="s">
        <v>36</v>
      </c>
      <c r="O5541" s="181" t="s">
        <v>7360</v>
      </c>
      <c r="P5541" s="184" t="s">
        <v>7121</v>
      </c>
      <c r="Q5541" s="185" t="s">
        <v>190</v>
      </c>
      <c r="R5541" s="181" t="s">
        <v>35</v>
      </c>
      <c r="S5541" s="181" t="s">
        <v>225</v>
      </c>
      <c r="T5541" s="186" t="s">
        <v>225</v>
      </c>
      <c r="U5541" s="187" t="s">
        <v>225</v>
      </c>
      <c r="V5541" s="188" t="str" cm="1">
        <f t="array" ref="V5541">IF(SUM(LEN(A5541:U5541))=0,"",IF(OR(OR(ISBLANK(E5541),SUM(LEN(B5541),LEN(C5541))=0),AND(NOT(D5541="Unknown"),ISBLANK(I5541)),AND(NOT(N5541="Unknown"),ISBLANK(Q5541))),"Missing Information", INDEX(Table15[Entire Service Line Classification], MATCH(SUMIFS(Table15[Unique ID],Table15[System-Owned Portion],D5541,Table15[If Material Anything Other than "Lead" in Column E,Was Material Ever Previously Lead?],F5541,Table15[Customer-Owned Portion],N5541),Table15[Unique ID],0),0)))</f>
        <v>Non-lead</v>
      </c>
      <c r="W5541" s="189"/>
    </row>
    <row r="5542" spans="1:23" s="190" customFormat="1" ht="56.25" x14ac:dyDescent="0.25">
      <c r="A5542" s="180" t="s">
        <v>225</v>
      </c>
      <c r="B5542" s="181" t="s">
        <v>9173</v>
      </c>
      <c r="C5542" s="182" t="s">
        <v>225</v>
      </c>
      <c r="D5542" s="183" t="s">
        <v>36</v>
      </c>
      <c r="E5542" s="181" t="s">
        <v>35</v>
      </c>
      <c r="F5542" s="183" t="s">
        <v>35</v>
      </c>
      <c r="G5542" s="181" t="s">
        <v>7360</v>
      </c>
      <c r="H5542" s="184" t="s">
        <v>7121</v>
      </c>
      <c r="I5542" s="185" t="s">
        <v>190</v>
      </c>
      <c r="J5542" s="181" t="s">
        <v>35</v>
      </c>
      <c r="K5542" s="181" t="s">
        <v>225</v>
      </c>
      <c r="L5542" s="186" t="s">
        <v>225</v>
      </c>
      <c r="M5542" s="187" t="s">
        <v>225</v>
      </c>
      <c r="N5542" s="183" t="s">
        <v>36</v>
      </c>
      <c r="O5542" s="181" t="s">
        <v>7360</v>
      </c>
      <c r="P5542" s="184" t="s">
        <v>7121</v>
      </c>
      <c r="Q5542" s="185" t="s">
        <v>190</v>
      </c>
      <c r="R5542" s="181" t="s">
        <v>35</v>
      </c>
      <c r="S5542" s="181" t="s">
        <v>225</v>
      </c>
      <c r="T5542" s="186" t="s">
        <v>225</v>
      </c>
      <c r="U5542" s="187" t="s">
        <v>225</v>
      </c>
      <c r="V5542" s="188" t="str" cm="1">
        <f t="array" ref="V5542">IF(SUM(LEN(A5542:U5542))=0,"",IF(OR(OR(ISBLANK(E5542),SUM(LEN(B5542),LEN(C5542))=0),AND(NOT(D5542="Unknown"),ISBLANK(I5542)),AND(NOT(N5542="Unknown"),ISBLANK(Q5542))),"Missing Information", INDEX(Table15[Entire Service Line Classification], MATCH(SUMIFS(Table15[Unique ID],Table15[System-Owned Portion],D5542,Table15[If Material Anything Other than "Lead" in Column E,Was Material Ever Previously Lead?],F5542,Table15[Customer-Owned Portion],N5542),Table15[Unique ID],0),0)))</f>
        <v>Non-lead</v>
      </c>
      <c r="W5542" s="189"/>
    </row>
    <row r="5543" spans="1:23" s="190" customFormat="1" ht="56.25" x14ac:dyDescent="0.25">
      <c r="A5543" s="180" t="s">
        <v>225</v>
      </c>
      <c r="B5543" s="181" t="s">
        <v>9174</v>
      </c>
      <c r="C5543" s="182" t="s">
        <v>225</v>
      </c>
      <c r="D5543" s="183" t="s">
        <v>36</v>
      </c>
      <c r="E5543" s="181" t="s">
        <v>35</v>
      </c>
      <c r="F5543" s="183" t="s">
        <v>35</v>
      </c>
      <c r="G5543" s="181" t="s">
        <v>7407</v>
      </c>
      <c r="H5543" s="184" t="s">
        <v>7121</v>
      </c>
      <c r="I5543" s="185" t="s">
        <v>190</v>
      </c>
      <c r="J5543" s="181" t="s">
        <v>35</v>
      </c>
      <c r="K5543" s="181" t="s">
        <v>225</v>
      </c>
      <c r="L5543" s="186" t="s">
        <v>225</v>
      </c>
      <c r="M5543" s="187" t="s">
        <v>225</v>
      </c>
      <c r="N5543" s="183" t="s">
        <v>36</v>
      </c>
      <c r="O5543" s="181" t="s">
        <v>7407</v>
      </c>
      <c r="P5543" s="184" t="s">
        <v>7121</v>
      </c>
      <c r="Q5543" s="185" t="s">
        <v>190</v>
      </c>
      <c r="R5543" s="181" t="s">
        <v>35</v>
      </c>
      <c r="S5543" s="181" t="s">
        <v>225</v>
      </c>
      <c r="T5543" s="186" t="s">
        <v>225</v>
      </c>
      <c r="U5543" s="187" t="s">
        <v>225</v>
      </c>
      <c r="V5543" s="188" t="str" cm="1">
        <f t="array" ref="V5543">IF(SUM(LEN(A5543:U5543))=0,"",IF(OR(OR(ISBLANK(E5543),SUM(LEN(B5543),LEN(C5543))=0),AND(NOT(D5543="Unknown"),ISBLANK(I5543)),AND(NOT(N5543="Unknown"),ISBLANK(Q5543))),"Missing Information", INDEX(Table15[Entire Service Line Classification], MATCH(SUMIFS(Table15[Unique ID],Table15[System-Owned Portion],D5543,Table15[If Material Anything Other than "Lead" in Column E,Was Material Ever Previously Lead?],F5543,Table15[Customer-Owned Portion],N5543),Table15[Unique ID],0),0)))</f>
        <v>Non-lead</v>
      </c>
      <c r="W5543" s="189"/>
    </row>
    <row r="5544" spans="1:23" s="190" customFormat="1" ht="56.25" x14ac:dyDescent="0.25">
      <c r="A5544" s="180" t="s">
        <v>225</v>
      </c>
      <c r="B5544" s="181" t="s">
        <v>9174</v>
      </c>
      <c r="C5544" s="182" t="s">
        <v>225</v>
      </c>
      <c r="D5544" s="183" t="s">
        <v>36</v>
      </c>
      <c r="E5544" s="181" t="s">
        <v>35</v>
      </c>
      <c r="F5544" s="183" t="s">
        <v>35</v>
      </c>
      <c r="G5544" s="181" t="s">
        <v>7407</v>
      </c>
      <c r="H5544" s="184" t="s">
        <v>7121</v>
      </c>
      <c r="I5544" s="185" t="s">
        <v>190</v>
      </c>
      <c r="J5544" s="181" t="s">
        <v>35</v>
      </c>
      <c r="K5544" s="181" t="s">
        <v>225</v>
      </c>
      <c r="L5544" s="186" t="s">
        <v>225</v>
      </c>
      <c r="M5544" s="187" t="s">
        <v>225</v>
      </c>
      <c r="N5544" s="183" t="s">
        <v>36</v>
      </c>
      <c r="O5544" s="181" t="s">
        <v>7407</v>
      </c>
      <c r="P5544" s="184" t="s">
        <v>7121</v>
      </c>
      <c r="Q5544" s="185" t="s">
        <v>190</v>
      </c>
      <c r="R5544" s="181" t="s">
        <v>35</v>
      </c>
      <c r="S5544" s="181" t="s">
        <v>225</v>
      </c>
      <c r="T5544" s="186" t="s">
        <v>225</v>
      </c>
      <c r="U5544" s="187" t="s">
        <v>225</v>
      </c>
      <c r="V5544" s="188" t="str" cm="1">
        <f t="array" ref="V5544">IF(SUM(LEN(A5544:U5544))=0,"",IF(OR(OR(ISBLANK(E5544),SUM(LEN(B5544),LEN(C5544))=0),AND(NOT(D5544="Unknown"),ISBLANK(I5544)),AND(NOT(N5544="Unknown"),ISBLANK(Q5544))),"Missing Information", INDEX(Table15[Entire Service Line Classification], MATCH(SUMIFS(Table15[Unique ID],Table15[System-Owned Portion],D5544,Table15[If Material Anything Other than "Lead" in Column E,Was Material Ever Previously Lead?],F5544,Table15[Customer-Owned Portion],N5544),Table15[Unique ID],0),0)))</f>
        <v>Non-lead</v>
      </c>
      <c r="W5544" s="189"/>
    </row>
    <row r="5545" spans="1:23" s="190" customFormat="1" ht="56.25" x14ac:dyDescent="0.25">
      <c r="A5545" s="180" t="s">
        <v>225</v>
      </c>
      <c r="B5545" s="181" t="s">
        <v>9175</v>
      </c>
      <c r="C5545" s="182" t="s">
        <v>225</v>
      </c>
      <c r="D5545" s="183" t="s">
        <v>36</v>
      </c>
      <c r="E5545" s="181" t="s">
        <v>35</v>
      </c>
      <c r="F5545" s="183" t="s">
        <v>35</v>
      </c>
      <c r="G5545" s="181" t="s">
        <v>8118</v>
      </c>
      <c r="H5545" s="184" t="s">
        <v>7090</v>
      </c>
      <c r="I5545" s="185" t="s">
        <v>190</v>
      </c>
      <c r="J5545" s="181" t="s">
        <v>35</v>
      </c>
      <c r="K5545" s="181" t="s">
        <v>225</v>
      </c>
      <c r="L5545" s="186" t="s">
        <v>225</v>
      </c>
      <c r="M5545" s="187" t="s">
        <v>225</v>
      </c>
      <c r="N5545" s="183" t="s">
        <v>36</v>
      </c>
      <c r="O5545" s="181" t="s">
        <v>8118</v>
      </c>
      <c r="P5545" s="184" t="s">
        <v>7090</v>
      </c>
      <c r="Q5545" s="185" t="s">
        <v>190</v>
      </c>
      <c r="R5545" s="181" t="s">
        <v>35</v>
      </c>
      <c r="S5545" s="181" t="s">
        <v>225</v>
      </c>
      <c r="T5545" s="186" t="s">
        <v>225</v>
      </c>
      <c r="U5545" s="187" t="s">
        <v>225</v>
      </c>
      <c r="V5545" s="188" t="str" cm="1">
        <f t="array" ref="V5545">IF(SUM(LEN(A5545:U5545))=0,"",IF(OR(OR(ISBLANK(E5545),SUM(LEN(B5545),LEN(C5545))=0),AND(NOT(D5545="Unknown"),ISBLANK(I5545)),AND(NOT(N5545="Unknown"),ISBLANK(Q5545))),"Missing Information", INDEX(Table15[Entire Service Line Classification], MATCH(SUMIFS(Table15[Unique ID],Table15[System-Owned Portion],D5545,Table15[If Material Anything Other than "Lead" in Column E,Was Material Ever Previously Lead?],F5545,Table15[Customer-Owned Portion],N5545),Table15[Unique ID],0),0)))</f>
        <v>Non-lead</v>
      </c>
      <c r="W5545" s="189"/>
    </row>
    <row r="5546" spans="1:23" s="190" customFormat="1" ht="56.25" x14ac:dyDescent="0.25">
      <c r="A5546" s="180" t="s">
        <v>225</v>
      </c>
      <c r="B5546" s="181" t="s">
        <v>9176</v>
      </c>
      <c r="C5546" s="182" t="s">
        <v>225</v>
      </c>
      <c r="D5546" s="183" t="s">
        <v>36</v>
      </c>
      <c r="E5546" s="181" t="s">
        <v>35</v>
      </c>
      <c r="F5546" s="183" t="s">
        <v>35</v>
      </c>
      <c r="G5546" s="181" t="s">
        <v>8118</v>
      </c>
      <c r="H5546" s="184" t="s">
        <v>7090</v>
      </c>
      <c r="I5546" s="185" t="s">
        <v>190</v>
      </c>
      <c r="J5546" s="181" t="s">
        <v>35</v>
      </c>
      <c r="K5546" s="181" t="s">
        <v>225</v>
      </c>
      <c r="L5546" s="186" t="s">
        <v>225</v>
      </c>
      <c r="M5546" s="187" t="s">
        <v>225</v>
      </c>
      <c r="N5546" s="183" t="s">
        <v>36</v>
      </c>
      <c r="O5546" s="181" t="s">
        <v>8118</v>
      </c>
      <c r="P5546" s="184" t="s">
        <v>7090</v>
      </c>
      <c r="Q5546" s="185" t="s">
        <v>190</v>
      </c>
      <c r="R5546" s="181" t="s">
        <v>35</v>
      </c>
      <c r="S5546" s="181" t="s">
        <v>225</v>
      </c>
      <c r="T5546" s="186" t="s">
        <v>225</v>
      </c>
      <c r="U5546" s="187" t="s">
        <v>225</v>
      </c>
      <c r="V5546" s="188" t="str" cm="1">
        <f t="array" ref="V5546">IF(SUM(LEN(A5546:U5546))=0,"",IF(OR(OR(ISBLANK(E5546),SUM(LEN(B5546),LEN(C5546))=0),AND(NOT(D5546="Unknown"),ISBLANK(I5546)),AND(NOT(N5546="Unknown"),ISBLANK(Q5546))),"Missing Information", INDEX(Table15[Entire Service Line Classification], MATCH(SUMIFS(Table15[Unique ID],Table15[System-Owned Portion],D5546,Table15[If Material Anything Other than "Lead" in Column E,Was Material Ever Previously Lead?],F5546,Table15[Customer-Owned Portion],N5546),Table15[Unique ID],0),0)))</f>
        <v>Non-lead</v>
      </c>
      <c r="W5546" s="189"/>
    </row>
    <row r="5547" spans="1:23" s="190" customFormat="1" ht="56.25" x14ac:dyDescent="0.25">
      <c r="A5547" s="180" t="s">
        <v>225</v>
      </c>
      <c r="B5547" s="181" t="s">
        <v>9177</v>
      </c>
      <c r="C5547" s="182" t="s">
        <v>225</v>
      </c>
      <c r="D5547" s="183" t="s">
        <v>36</v>
      </c>
      <c r="E5547" s="181" t="s">
        <v>35</v>
      </c>
      <c r="F5547" s="183" t="s">
        <v>35</v>
      </c>
      <c r="G5547" s="181" t="s">
        <v>8118</v>
      </c>
      <c r="H5547" s="184" t="s">
        <v>7090</v>
      </c>
      <c r="I5547" s="185" t="s">
        <v>190</v>
      </c>
      <c r="J5547" s="181" t="s">
        <v>35</v>
      </c>
      <c r="K5547" s="181" t="s">
        <v>225</v>
      </c>
      <c r="L5547" s="186" t="s">
        <v>225</v>
      </c>
      <c r="M5547" s="187" t="s">
        <v>225</v>
      </c>
      <c r="N5547" s="183" t="s">
        <v>36</v>
      </c>
      <c r="O5547" s="181" t="s">
        <v>8118</v>
      </c>
      <c r="P5547" s="184" t="s">
        <v>7090</v>
      </c>
      <c r="Q5547" s="185" t="s">
        <v>190</v>
      </c>
      <c r="R5547" s="181" t="s">
        <v>35</v>
      </c>
      <c r="S5547" s="181" t="s">
        <v>225</v>
      </c>
      <c r="T5547" s="186" t="s">
        <v>225</v>
      </c>
      <c r="U5547" s="187" t="s">
        <v>225</v>
      </c>
      <c r="V5547" s="188" t="str" cm="1">
        <f t="array" ref="V5547">IF(SUM(LEN(A5547:U5547))=0,"",IF(OR(OR(ISBLANK(E5547),SUM(LEN(B5547),LEN(C5547))=0),AND(NOT(D5547="Unknown"),ISBLANK(I5547)),AND(NOT(N5547="Unknown"),ISBLANK(Q5547))),"Missing Information", INDEX(Table15[Entire Service Line Classification], MATCH(SUMIFS(Table15[Unique ID],Table15[System-Owned Portion],D5547,Table15[If Material Anything Other than "Lead" in Column E,Was Material Ever Previously Lead?],F5547,Table15[Customer-Owned Portion],N5547),Table15[Unique ID],0),0)))</f>
        <v>Non-lead</v>
      </c>
      <c r="W5547" s="189"/>
    </row>
    <row r="5548" spans="1:23" s="190" customFormat="1" ht="56.25" x14ac:dyDescent="0.25">
      <c r="A5548" s="180" t="s">
        <v>225</v>
      </c>
      <c r="B5548" s="181" t="s">
        <v>9178</v>
      </c>
      <c r="C5548" s="182" t="s">
        <v>225</v>
      </c>
      <c r="D5548" s="183" t="s">
        <v>36</v>
      </c>
      <c r="E5548" s="181" t="s">
        <v>35</v>
      </c>
      <c r="F5548" s="183" t="s">
        <v>35</v>
      </c>
      <c r="G5548" s="181" t="s">
        <v>8118</v>
      </c>
      <c r="H5548" s="184" t="s">
        <v>7090</v>
      </c>
      <c r="I5548" s="185" t="s">
        <v>190</v>
      </c>
      <c r="J5548" s="181" t="s">
        <v>35</v>
      </c>
      <c r="K5548" s="181" t="s">
        <v>225</v>
      </c>
      <c r="L5548" s="186" t="s">
        <v>225</v>
      </c>
      <c r="M5548" s="187" t="s">
        <v>225</v>
      </c>
      <c r="N5548" s="183" t="s">
        <v>36</v>
      </c>
      <c r="O5548" s="181" t="s">
        <v>8118</v>
      </c>
      <c r="P5548" s="184" t="s">
        <v>7090</v>
      </c>
      <c r="Q5548" s="185" t="s">
        <v>190</v>
      </c>
      <c r="R5548" s="181" t="s">
        <v>35</v>
      </c>
      <c r="S5548" s="181" t="s">
        <v>225</v>
      </c>
      <c r="T5548" s="186" t="s">
        <v>225</v>
      </c>
      <c r="U5548" s="187" t="s">
        <v>225</v>
      </c>
      <c r="V5548" s="188" t="str" cm="1">
        <f t="array" ref="V5548">IF(SUM(LEN(A5548:U5548))=0,"",IF(OR(OR(ISBLANK(E5548),SUM(LEN(B5548),LEN(C5548))=0),AND(NOT(D5548="Unknown"),ISBLANK(I5548)),AND(NOT(N5548="Unknown"),ISBLANK(Q5548))),"Missing Information", INDEX(Table15[Entire Service Line Classification], MATCH(SUMIFS(Table15[Unique ID],Table15[System-Owned Portion],D5548,Table15[If Material Anything Other than "Lead" in Column E,Was Material Ever Previously Lead?],F5548,Table15[Customer-Owned Portion],N5548),Table15[Unique ID],0),0)))</f>
        <v>Non-lead</v>
      </c>
      <c r="W5548" s="189"/>
    </row>
    <row r="5549" spans="1:23" s="190" customFormat="1" ht="56.25" x14ac:dyDescent="0.25">
      <c r="A5549" s="180" t="s">
        <v>225</v>
      </c>
      <c r="B5549" s="181" t="s">
        <v>9179</v>
      </c>
      <c r="C5549" s="182" t="s">
        <v>225</v>
      </c>
      <c r="D5549" s="183" t="s">
        <v>36</v>
      </c>
      <c r="E5549" s="181" t="s">
        <v>35</v>
      </c>
      <c r="F5549" s="183" t="s">
        <v>35</v>
      </c>
      <c r="G5549" s="181" t="s">
        <v>8118</v>
      </c>
      <c r="H5549" s="184" t="s">
        <v>7090</v>
      </c>
      <c r="I5549" s="185" t="s">
        <v>190</v>
      </c>
      <c r="J5549" s="181" t="s">
        <v>35</v>
      </c>
      <c r="K5549" s="181" t="s">
        <v>225</v>
      </c>
      <c r="L5549" s="186" t="s">
        <v>225</v>
      </c>
      <c r="M5549" s="187" t="s">
        <v>225</v>
      </c>
      <c r="N5549" s="183" t="s">
        <v>36</v>
      </c>
      <c r="O5549" s="181" t="s">
        <v>8118</v>
      </c>
      <c r="P5549" s="184" t="s">
        <v>7090</v>
      </c>
      <c r="Q5549" s="185" t="s">
        <v>190</v>
      </c>
      <c r="R5549" s="181" t="s">
        <v>35</v>
      </c>
      <c r="S5549" s="181" t="s">
        <v>225</v>
      </c>
      <c r="T5549" s="186" t="s">
        <v>225</v>
      </c>
      <c r="U5549" s="187" t="s">
        <v>225</v>
      </c>
      <c r="V5549" s="188" t="str" cm="1">
        <f t="array" ref="V5549">IF(SUM(LEN(A5549:U5549))=0,"",IF(OR(OR(ISBLANK(E5549),SUM(LEN(B5549),LEN(C5549))=0),AND(NOT(D5549="Unknown"),ISBLANK(I5549)),AND(NOT(N5549="Unknown"),ISBLANK(Q5549))),"Missing Information", INDEX(Table15[Entire Service Line Classification], MATCH(SUMIFS(Table15[Unique ID],Table15[System-Owned Portion],D5549,Table15[If Material Anything Other than "Lead" in Column E,Was Material Ever Previously Lead?],F5549,Table15[Customer-Owned Portion],N5549),Table15[Unique ID],0),0)))</f>
        <v>Non-lead</v>
      </c>
      <c r="W5549" s="189"/>
    </row>
    <row r="5550" spans="1:23" s="190" customFormat="1" ht="56.25" x14ac:dyDescent="0.25">
      <c r="A5550" s="180" t="s">
        <v>225</v>
      </c>
      <c r="B5550" s="181" t="s">
        <v>9180</v>
      </c>
      <c r="C5550" s="182" t="s">
        <v>225</v>
      </c>
      <c r="D5550" s="183" t="s">
        <v>36</v>
      </c>
      <c r="E5550" s="181" t="s">
        <v>35</v>
      </c>
      <c r="F5550" s="183" t="s">
        <v>35</v>
      </c>
      <c r="G5550" s="181" t="s">
        <v>8184</v>
      </c>
      <c r="H5550" s="184" t="s">
        <v>7121</v>
      </c>
      <c r="I5550" s="185" t="s">
        <v>190</v>
      </c>
      <c r="J5550" s="181" t="s">
        <v>35</v>
      </c>
      <c r="K5550" s="181" t="s">
        <v>225</v>
      </c>
      <c r="L5550" s="186" t="s">
        <v>225</v>
      </c>
      <c r="M5550" s="187" t="s">
        <v>225</v>
      </c>
      <c r="N5550" s="183" t="s">
        <v>36</v>
      </c>
      <c r="O5550" s="181" t="s">
        <v>8184</v>
      </c>
      <c r="P5550" s="184" t="s">
        <v>7121</v>
      </c>
      <c r="Q5550" s="185" t="s">
        <v>190</v>
      </c>
      <c r="R5550" s="181" t="s">
        <v>35</v>
      </c>
      <c r="S5550" s="181" t="s">
        <v>225</v>
      </c>
      <c r="T5550" s="186" t="s">
        <v>225</v>
      </c>
      <c r="U5550" s="187" t="s">
        <v>225</v>
      </c>
      <c r="V5550" s="188" t="str" cm="1">
        <f t="array" ref="V5550">IF(SUM(LEN(A5550:U5550))=0,"",IF(OR(OR(ISBLANK(E5550),SUM(LEN(B5550),LEN(C5550))=0),AND(NOT(D5550="Unknown"),ISBLANK(I5550)),AND(NOT(N5550="Unknown"),ISBLANK(Q5550))),"Missing Information", INDEX(Table15[Entire Service Line Classification], MATCH(SUMIFS(Table15[Unique ID],Table15[System-Owned Portion],D5550,Table15[If Material Anything Other than "Lead" in Column E,Was Material Ever Previously Lead?],F5550,Table15[Customer-Owned Portion],N5550),Table15[Unique ID],0),0)))</f>
        <v>Non-lead</v>
      </c>
      <c r="W5550" s="189"/>
    </row>
    <row r="5551" spans="1:23" s="190" customFormat="1" ht="56.25" x14ac:dyDescent="0.25">
      <c r="A5551" s="180" t="s">
        <v>225</v>
      </c>
      <c r="B5551" s="181" t="s">
        <v>9180</v>
      </c>
      <c r="C5551" s="182" t="s">
        <v>225</v>
      </c>
      <c r="D5551" s="183" t="s">
        <v>36</v>
      </c>
      <c r="E5551" s="181" t="s">
        <v>35</v>
      </c>
      <c r="F5551" s="183" t="s">
        <v>35</v>
      </c>
      <c r="G5551" s="181" t="s">
        <v>8184</v>
      </c>
      <c r="H5551" s="184" t="s">
        <v>7090</v>
      </c>
      <c r="I5551" s="185" t="s">
        <v>190</v>
      </c>
      <c r="J5551" s="181" t="s">
        <v>35</v>
      </c>
      <c r="K5551" s="181" t="s">
        <v>225</v>
      </c>
      <c r="L5551" s="186" t="s">
        <v>225</v>
      </c>
      <c r="M5551" s="187" t="s">
        <v>225</v>
      </c>
      <c r="N5551" s="183" t="s">
        <v>36</v>
      </c>
      <c r="O5551" s="181" t="s">
        <v>8184</v>
      </c>
      <c r="P5551" s="184" t="s">
        <v>7090</v>
      </c>
      <c r="Q5551" s="185" t="s">
        <v>190</v>
      </c>
      <c r="R5551" s="181" t="s">
        <v>35</v>
      </c>
      <c r="S5551" s="181" t="s">
        <v>225</v>
      </c>
      <c r="T5551" s="186" t="s">
        <v>225</v>
      </c>
      <c r="U5551" s="187" t="s">
        <v>225</v>
      </c>
      <c r="V5551" s="188" t="str" cm="1">
        <f t="array" ref="V5551">IF(SUM(LEN(A5551:U5551))=0,"",IF(OR(OR(ISBLANK(E5551),SUM(LEN(B5551),LEN(C5551))=0),AND(NOT(D5551="Unknown"),ISBLANK(I5551)),AND(NOT(N5551="Unknown"),ISBLANK(Q5551))),"Missing Information", INDEX(Table15[Entire Service Line Classification], MATCH(SUMIFS(Table15[Unique ID],Table15[System-Owned Portion],D5551,Table15[If Material Anything Other than "Lead" in Column E,Was Material Ever Previously Lead?],F5551,Table15[Customer-Owned Portion],N5551),Table15[Unique ID],0),0)))</f>
        <v>Non-lead</v>
      </c>
      <c r="W5551" s="189"/>
    </row>
    <row r="5552" spans="1:23" s="190" customFormat="1" ht="56.25" x14ac:dyDescent="0.25">
      <c r="A5552" s="180" t="s">
        <v>225</v>
      </c>
      <c r="B5552" s="181" t="s">
        <v>9181</v>
      </c>
      <c r="C5552" s="182" t="s">
        <v>225</v>
      </c>
      <c r="D5552" s="183" t="s">
        <v>36</v>
      </c>
      <c r="E5552" s="181" t="s">
        <v>35</v>
      </c>
      <c r="F5552" s="183" t="s">
        <v>35</v>
      </c>
      <c r="G5552" s="181" t="s">
        <v>7476</v>
      </c>
      <c r="H5552" s="184" t="s">
        <v>7121</v>
      </c>
      <c r="I5552" s="185" t="s">
        <v>190</v>
      </c>
      <c r="J5552" s="181" t="s">
        <v>35</v>
      </c>
      <c r="K5552" s="181" t="s">
        <v>225</v>
      </c>
      <c r="L5552" s="186" t="s">
        <v>225</v>
      </c>
      <c r="M5552" s="187" t="s">
        <v>225</v>
      </c>
      <c r="N5552" s="183" t="s">
        <v>36</v>
      </c>
      <c r="O5552" s="181" t="s">
        <v>7476</v>
      </c>
      <c r="P5552" s="184" t="s">
        <v>7121</v>
      </c>
      <c r="Q5552" s="185" t="s">
        <v>190</v>
      </c>
      <c r="R5552" s="181" t="s">
        <v>35</v>
      </c>
      <c r="S5552" s="181" t="s">
        <v>225</v>
      </c>
      <c r="T5552" s="186" t="s">
        <v>225</v>
      </c>
      <c r="U5552" s="187" t="s">
        <v>225</v>
      </c>
      <c r="V5552" s="188" t="str" cm="1">
        <f t="array" ref="V5552">IF(SUM(LEN(A5552:U5552))=0,"",IF(OR(OR(ISBLANK(E5552),SUM(LEN(B5552),LEN(C5552))=0),AND(NOT(D5552="Unknown"),ISBLANK(I5552)),AND(NOT(N5552="Unknown"),ISBLANK(Q5552))),"Missing Information", INDEX(Table15[Entire Service Line Classification], MATCH(SUMIFS(Table15[Unique ID],Table15[System-Owned Portion],D5552,Table15[If Material Anything Other than "Lead" in Column E,Was Material Ever Previously Lead?],F5552,Table15[Customer-Owned Portion],N5552),Table15[Unique ID],0),0)))</f>
        <v>Non-lead</v>
      </c>
      <c r="W5552" s="189"/>
    </row>
    <row r="5553" spans="1:23" s="190" customFormat="1" ht="56.25" x14ac:dyDescent="0.25">
      <c r="A5553" s="180" t="s">
        <v>225</v>
      </c>
      <c r="B5553" s="181" t="s">
        <v>9182</v>
      </c>
      <c r="C5553" s="182" t="s">
        <v>225</v>
      </c>
      <c r="D5553" s="183" t="s">
        <v>36</v>
      </c>
      <c r="E5553" s="181" t="s">
        <v>35</v>
      </c>
      <c r="F5553" s="183" t="s">
        <v>35</v>
      </c>
      <c r="G5553" s="181" t="s">
        <v>7476</v>
      </c>
      <c r="H5553" s="184" t="s">
        <v>7121</v>
      </c>
      <c r="I5553" s="185" t="s">
        <v>190</v>
      </c>
      <c r="J5553" s="181" t="s">
        <v>35</v>
      </c>
      <c r="K5553" s="181" t="s">
        <v>225</v>
      </c>
      <c r="L5553" s="186" t="s">
        <v>225</v>
      </c>
      <c r="M5553" s="187" t="s">
        <v>225</v>
      </c>
      <c r="N5553" s="183" t="s">
        <v>36</v>
      </c>
      <c r="O5553" s="181" t="s">
        <v>7476</v>
      </c>
      <c r="P5553" s="184" t="s">
        <v>7121</v>
      </c>
      <c r="Q5553" s="185" t="s">
        <v>190</v>
      </c>
      <c r="R5553" s="181" t="s">
        <v>35</v>
      </c>
      <c r="S5553" s="181" t="s">
        <v>225</v>
      </c>
      <c r="T5553" s="186" t="s">
        <v>225</v>
      </c>
      <c r="U5553" s="187" t="s">
        <v>225</v>
      </c>
      <c r="V5553" s="188" t="str" cm="1">
        <f t="array" ref="V5553">IF(SUM(LEN(A5553:U5553))=0,"",IF(OR(OR(ISBLANK(E5553),SUM(LEN(B5553),LEN(C5553))=0),AND(NOT(D5553="Unknown"),ISBLANK(I5553)),AND(NOT(N5553="Unknown"),ISBLANK(Q5553))),"Missing Information", INDEX(Table15[Entire Service Line Classification], MATCH(SUMIFS(Table15[Unique ID],Table15[System-Owned Portion],D5553,Table15[If Material Anything Other than "Lead" in Column E,Was Material Ever Previously Lead?],F5553,Table15[Customer-Owned Portion],N5553),Table15[Unique ID],0),0)))</f>
        <v>Non-lead</v>
      </c>
      <c r="W5553" s="189"/>
    </row>
    <row r="5554" spans="1:23" s="190" customFormat="1" ht="56.25" x14ac:dyDescent="0.25">
      <c r="A5554" s="180" t="s">
        <v>225</v>
      </c>
      <c r="B5554" s="181" t="s">
        <v>9183</v>
      </c>
      <c r="C5554" s="182" t="s">
        <v>225</v>
      </c>
      <c r="D5554" s="183" t="s">
        <v>36</v>
      </c>
      <c r="E5554" s="181" t="s">
        <v>35</v>
      </c>
      <c r="F5554" s="183" t="s">
        <v>35</v>
      </c>
      <c r="G5554" s="181" t="s">
        <v>7476</v>
      </c>
      <c r="H5554" s="184" t="s">
        <v>7121</v>
      </c>
      <c r="I5554" s="185" t="s">
        <v>190</v>
      </c>
      <c r="J5554" s="181" t="s">
        <v>35</v>
      </c>
      <c r="K5554" s="181" t="s">
        <v>225</v>
      </c>
      <c r="L5554" s="186" t="s">
        <v>225</v>
      </c>
      <c r="M5554" s="187" t="s">
        <v>225</v>
      </c>
      <c r="N5554" s="183" t="s">
        <v>36</v>
      </c>
      <c r="O5554" s="181" t="s">
        <v>7476</v>
      </c>
      <c r="P5554" s="184" t="s">
        <v>7121</v>
      </c>
      <c r="Q5554" s="185" t="s">
        <v>190</v>
      </c>
      <c r="R5554" s="181" t="s">
        <v>35</v>
      </c>
      <c r="S5554" s="181" t="s">
        <v>225</v>
      </c>
      <c r="T5554" s="186" t="s">
        <v>225</v>
      </c>
      <c r="U5554" s="187" t="s">
        <v>225</v>
      </c>
      <c r="V5554" s="188" t="str" cm="1">
        <f t="array" ref="V5554">IF(SUM(LEN(A5554:U5554))=0,"",IF(OR(OR(ISBLANK(E5554),SUM(LEN(B5554),LEN(C5554))=0),AND(NOT(D5554="Unknown"),ISBLANK(I5554)),AND(NOT(N5554="Unknown"),ISBLANK(Q5554))),"Missing Information", INDEX(Table15[Entire Service Line Classification], MATCH(SUMIFS(Table15[Unique ID],Table15[System-Owned Portion],D5554,Table15[If Material Anything Other than "Lead" in Column E,Was Material Ever Previously Lead?],F5554,Table15[Customer-Owned Portion],N5554),Table15[Unique ID],0),0)))</f>
        <v>Non-lead</v>
      </c>
      <c r="W5554" s="189"/>
    </row>
    <row r="5555" spans="1:23" s="190" customFormat="1" ht="56.25" x14ac:dyDescent="0.25">
      <c r="A5555" s="180" t="s">
        <v>225</v>
      </c>
      <c r="B5555" s="181" t="s">
        <v>9184</v>
      </c>
      <c r="C5555" s="182" t="s">
        <v>225</v>
      </c>
      <c r="D5555" s="183" t="s">
        <v>36</v>
      </c>
      <c r="E5555" s="181" t="s">
        <v>35</v>
      </c>
      <c r="F5555" s="183" t="s">
        <v>35</v>
      </c>
      <c r="G5555" s="181" t="s">
        <v>8184</v>
      </c>
      <c r="H5555" s="184" t="s">
        <v>7121</v>
      </c>
      <c r="I5555" s="185" t="s">
        <v>190</v>
      </c>
      <c r="J5555" s="181" t="s">
        <v>35</v>
      </c>
      <c r="K5555" s="181" t="s">
        <v>225</v>
      </c>
      <c r="L5555" s="186" t="s">
        <v>225</v>
      </c>
      <c r="M5555" s="187" t="s">
        <v>225</v>
      </c>
      <c r="N5555" s="183" t="s">
        <v>36</v>
      </c>
      <c r="O5555" s="181" t="s">
        <v>8184</v>
      </c>
      <c r="P5555" s="184" t="s">
        <v>7121</v>
      </c>
      <c r="Q5555" s="185" t="s">
        <v>190</v>
      </c>
      <c r="R5555" s="181" t="s">
        <v>35</v>
      </c>
      <c r="S5555" s="181" t="s">
        <v>225</v>
      </c>
      <c r="T5555" s="186" t="s">
        <v>225</v>
      </c>
      <c r="U5555" s="187" t="s">
        <v>225</v>
      </c>
      <c r="V5555" s="188" t="str" cm="1">
        <f t="array" ref="V5555">IF(SUM(LEN(A5555:U5555))=0,"",IF(OR(OR(ISBLANK(E5555),SUM(LEN(B5555),LEN(C5555))=0),AND(NOT(D5555="Unknown"),ISBLANK(I5555)),AND(NOT(N5555="Unknown"),ISBLANK(Q5555))),"Missing Information", INDEX(Table15[Entire Service Line Classification], MATCH(SUMIFS(Table15[Unique ID],Table15[System-Owned Portion],D5555,Table15[If Material Anything Other than "Lead" in Column E,Was Material Ever Previously Lead?],F5555,Table15[Customer-Owned Portion],N5555),Table15[Unique ID],0),0)))</f>
        <v>Non-lead</v>
      </c>
      <c r="W5555" s="189"/>
    </row>
    <row r="5556" spans="1:23" s="190" customFormat="1" ht="56.25" x14ac:dyDescent="0.25">
      <c r="A5556" s="180" t="s">
        <v>225</v>
      </c>
      <c r="B5556" s="181" t="s">
        <v>9184</v>
      </c>
      <c r="C5556" s="182" t="s">
        <v>225</v>
      </c>
      <c r="D5556" s="183" t="s">
        <v>36</v>
      </c>
      <c r="E5556" s="181" t="s">
        <v>35</v>
      </c>
      <c r="F5556" s="183" t="s">
        <v>35</v>
      </c>
      <c r="G5556" s="181" t="s">
        <v>8184</v>
      </c>
      <c r="H5556" s="184" t="s">
        <v>7121</v>
      </c>
      <c r="I5556" s="185" t="s">
        <v>190</v>
      </c>
      <c r="J5556" s="181" t="s">
        <v>35</v>
      </c>
      <c r="K5556" s="181" t="s">
        <v>225</v>
      </c>
      <c r="L5556" s="186" t="s">
        <v>225</v>
      </c>
      <c r="M5556" s="187" t="s">
        <v>225</v>
      </c>
      <c r="N5556" s="183" t="s">
        <v>36</v>
      </c>
      <c r="O5556" s="181" t="s">
        <v>8184</v>
      </c>
      <c r="P5556" s="184" t="s">
        <v>7121</v>
      </c>
      <c r="Q5556" s="185" t="s">
        <v>190</v>
      </c>
      <c r="R5556" s="181" t="s">
        <v>35</v>
      </c>
      <c r="S5556" s="181" t="s">
        <v>225</v>
      </c>
      <c r="T5556" s="186" t="s">
        <v>225</v>
      </c>
      <c r="U5556" s="187" t="s">
        <v>225</v>
      </c>
      <c r="V5556" s="188" t="str" cm="1">
        <f t="array" ref="V5556">IF(SUM(LEN(A5556:U5556))=0,"",IF(OR(OR(ISBLANK(E5556),SUM(LEN(B5556),LEN(C5556))=0),AND(NOT(D5556="Unknown"),ISBLANK(I5556)),AND(NOT(N5556="Unknown"),ISBLANK(Q5556))),"Missing Information", INDEX(Table15[Entire Service Line Classification], MATCH(SUMIFS(Table15[Unique ID],Table15[System-Owned Portion],D5556,Table15[If Material Anything Other than "Lead" in Column E,Was Material Ever Previously Lead?],F5556,Table15[Customer-Owned Portion],N5556),Table15[Unique ID],0),0)))</f>
        <v>Non-lead</v>
      </c>
      <c r="W5556" s="189"/>
    </row>
    <row r="5557" spans="1:23" s="190" customFormat="1" ht="56.25" x14ac:dyDescent="0.25">
      <c r="A5557" s="180" t="s">
        <v>225</v>
      </c>
      <c r="B5557" s="181" t="s">
        <v>9185</v>
      </c>
      <c r="C5557" s="182" t="s">
        <v>225</v>
      </c>
      <c r="D5557" s="183" t="s">
        <v>36</v>
      </c>
      <c r="E5557" s="181" t="s">
        <v>35</v>
      </c>
      <c r="F5557" s="183" t="s">
        <v>35</v>
      </c>
      <c r="G5557" s="181" t="s">
        <v>7391</v>
      </c>
      <c r="H5557" s="184" t="s">
        <v>7090</v>
      </c>
      <c r="I5557" s="185" t="s">
        <v>190</v>
      </c>
      <c r="J5557" s="181" t="s">
        <v>35</v>
      </c>
      <c r="K5557" s="181" t="s">
        <v>225</v>
      </c>
      <c r="L5557" s="186" t="s">
        <v>225</v>
      </c>
      <c r="M5557" s="187" t="s">
        <v>225</v>
      </c>
      <c r="N5557" s="183" t="s">
        <v>36</v>
      </c>
      <c r="O5557" s="181" t="s">
        <v>7391</v>
      </c>
      <c r="P5557" s="184" t="s">
        <v>7090</v>
      </c>
      <c r="Q5557" s="185" t="s">
        <v>190</v>
      </c>
      <c r="R5557" s="181" t="s">
        <v>35</v>
      </c>
      <c r="S5557" s="181" t="s">
        <v>225</v>
      </c>
      <c r="T5557" s="186" t="s">
        <v>225</v>
      </c>
      <c r="U5557" s="187" t="s">
        <v>225</v>
      </c>
      <c r="V5557" s="188" t="str" cm="1">
        <f t="array" ref="V5557">IF(SUM(LEN(A5557:U5557))=0,"",IF(OR(OR(ISBLANK(E5557),SUM(LEN(B5557),LEN(C5557))=0),AND(NOT(D5557="Unknown"),ISBLANK(I5557)),AND(NOT(N5557="Unknown"),ISBLANK(Q5557))),"Missing Information", INDEX(Table15[Entire Service Line Classification], MATCH(SUMIFS(Table15[Unique ID],Table15[System-Owned Portion],D5557,Table15[If Material Anything Other than "Lead" in Column E,Was Material Ever Previously Lead?],F5557,Table15[Customer-Owned Portion],N5557),Table15[Unique ID],0),0)))</f>
        <v>Non-lead</v>
      </c>
      <c r="W5557" s="189"/>
    </row>
    <row r="5558" spans="1:23" s="190" customFormat="1" ht="56.25" x14ac:dyDescent="0.25">
      <c r="A5558" s="180" t="s">
        <v>225</v>
      </c>
      <c r="B5558" s="181" t="s">
        <v>9186</v>
      </c>
      <c r="C5558" s="182" t="s">
        <v>225</v>
      </c>
      <c r="D5558" s="183" t="s">
        <v>36</v>
      </c>
      <c r="E5558" s="181" t="s">
        <v>35</v>
      </c>
      <c r="F5558" s="183" t="s">
        <v>35</v>
      </c>
      <c r="G5558" s="181" t="s">
        <v>7391</v>
      </c>
      <c r="H5558" s="184" t="s">
        <v>7090</v>
      </c>
      <c r="I5558" s="185" t="s">
        <v>190</v>
      </c>
      <c r="J5558" s="181" t="s">
        <v>35</v>
      </c>
      <c r="K5558" s="181" t="s">
        <v>225</v>
      </c>
      <c r="L5558" s="186" t="s">
        <v>225</v>
      </c>
      <c r="M5558" s="187" t="s">
        <v>225</v>
      </c>
      <c r="N5558" s="183" t="s">
        <v>36</v>
      </c>
      <c r="O5558" s="181" t="s">
        <v>7391</v>
      </c>
      <c r="P5558" s="184" t="s">
        <v>7090</v>
      </c>
      <c r="Q5558" s="185" t="s">
        <v>190</v>
      </c>
      <c r="R5558" s="181" t="s">
        <v>35</v>
      </c>
      <c r="S5558" s="181" t="s">
        <v>225</v>
      </c>
      <c r="T5558" s="186" t="s">
        <v>225</v>
      </c>
      <c r="U5558" s="187" t="s">
        <v>225</v>
      </c>
      <c r="V5558" s="188" t="str" cm="1">
        <f t="array" ref="V5558">IF(SUM(LEN(A5558:U5558))=0,"",IF(OR(OR(ISBLANK(E5558),SUM(LEN(B5558),LEN(C5558))=0),AND(NOT(D5558="Unknown"),ISBLANK(I5558)),AND(NOT(N5558="Unknown"),ISBLANK(Q5558))),"Missing Information", INDEX(Table15[Entire Service Line Classification], MATCH(SUMIFS(Table15[Unique ID],Table15[System-Owned Portion],D5558,Table15[If Material Anything Other than "Lead" in Column E,Was Material Ever Previously Lead?],F5558,Table15[Customer-Owned Portion],N5558),Table15[Unique ID],0),0)))</f>
        <v>Non-lead</v>
      </c>
      <c r="W5558" s="189"/>
    </row>
    <row r="5559" spans="1:23" s="190" customFormat="1" ht="56.25" x14ac:dyDescent="0.25">
      <c r="A5559" s="180" t="s">
        <v>225</v>
      </c>
      <c r="B5559" s="181" t="s">
        <v>9187</v>
      </c>
      <c r="C5559" s="182" t="s">
        <v>225</v>
      </c>
      <c r="D5559" s="183" t="s">
        <v>36</v>
      </c>
      <c r="E5559" s="181" t="s">
        <v>35</v>
      </c>
      <c r="F5559" s="183" t="s">
        <v>35</v>
      </c>
      <c r="G5559" s="181" t="s">
        <v>7357</v>
      </c>
      <c r="H5559" s="184" t="s">
        <v>7090</v>
      </c>
      <c r="I5559" s="185" t="s">
        <v>190</v>
      </c>
      <c r="J5559" s="181" t="s">
        <v>35</v>
      </c>
      <c r="K5559" s="181" t="s">
        <v>225</v>
      </c>
      <c r="L5559" s="186" t="s">
        <v>225</v>
      </c>
      <c r="M5559" s="187" t="s">
        <v>225</v>
      </c>
      <c r="N5559" s="183" t="s">
        <v>36</v>
      </c>
      <c r="O5559" s="181" t="s">
        <v>7357</v>
      </c>
      <c r="P5559" s="184" t="s">
        <v>7090</v>
      </c>
      <c r="Q5559" s="185" t="s">
        <v>190</v>
      </c>
      <c r="R5559" s="181" t="s">
        <v>35</v>
      </c>
      <c r="S5559" s="181" t="s">
        <v>225</v>
      </c>
      <c r="T5559" s="186" t="s">
        <v>225</v>
      </c>
      <c r="U5559" s="187" t="s">
        <v>225</v>
      </c>
      <c r="V5559" s="188" t="str" cm="1">
        <f t="array" ref="V5559">IF(SUM(LEN(A5559:U5559))=0,"",IF(OR(OR(ISBLANK(E5559),SUM(LEN(B5559),LEN(C5559))=0),AND(NOT(D5559="Unknown"),ISBLANK(I5559)),AND(NOT(N5559="Unknown"),ISBLANK(Q5559))),"Missing Information", INDEX(Table15[Entire Service Line Classification], MATCH(SUMIFS(Table15[Unique ID],Table15[System-Owned Portion],D5559,Table15[If Material Anything Other than "Lead" in Column E,Was Material Ever Previously Lead?],F5559,Table15[Customer-Owned Portion],N5559),Table15[Unique ID],0),0)))</f>
        <v>Non-lead</v>
      </c>
      <c r="W5559" s="189"/>
    </row>
    <row r="5560" spans="1:23" s="190" customFormat="1" ht="56.25" x14ac:dyDescent="0.25">
      <c r="A5560" s="180" t="s">
        <v>225</v>
      </c>
      <c r="B5560" s="181" t="s">
        <v>9187</v>
      </c>
      <c r="C5560" s="182" t="s">
        <v>225</v>
      </c>
      <c r="D5560" s="183" t="s">
        <v>36</v>
      </c>
      <c r="E5560" s="181" t="s">
        <v>35</v>
      </c>
      <c r="F5560" s="183" t="s">
        <v>35</v>
      </c>
      <c r="G5560" s="181" t="s">
        <v>7357</v>
      </c>
      <c r="H5560" s="184" t="s">
        <v>7121</v>
      </c>
      <c r="I5560" s="185" t="s">
        <v>190</v>
      </c>
      <c r="J5560" s="181" t="s">
        <v>35</v>
      </c>
      <c r="K5560" s="181" t="s">
        <v>225</v>
      </c>
      <c r="L5560" s="186" t="s">
        <v>225</v>
      </c>
      <c r="M5560" s="187" t="s">
        <v>225</v>
      </c>
      <c r="N5560" s="183" t="s">
        <v>36</v>
      </c>
      <c r="O5560" s="181" t="s">
        <v>7357</v>
      </c>
      <c r="P5560" s="184" t="s">
        <v>7121</v>
      </c>
      <c r="Q5560" s="185" t="s">
        <v>190</v>
      </c>
      <c r="R5560" s="181" t="s">
        <v>35</v>
      </c>
      <c r="S5560" s="181" t="s">
        <v>225</v>
      </c>
      <c r="T5560" s="186" t="s">
        <v>225</v>
      </c>
      <c r="U5560" s="187" t="s">
        <v>225</v>
      </c>
      <c r="V5560" s="188" t="str" cm="1">
        <f t="array" ref="V5560">IF(SUM(LEN(A5560:U5560))=0,"",IF(OR(OR(ISBLANK(E5560),SUM(LEN(B5560),LEN(C5560))=0),AND(NOT(D5560="Unknown"),ISBLANK(I5560)),AND(NOT(N5560="Unknown"),ISBLANK(Q5560))),"Missing Information", INDEX(Table15[Entire Service Line Classification], MATCH(SUMIFS(Table15[Unique ID],Table15[System-Owned Portion],D5560,Table15[If Material Anything Other than "Lead" in Column E,Was Material Ever Previously Lead?],F5560,Table15[Customer-Owned Portion],N5560),Table15[Unique ID],0),0)))</f>
        <v>Non-lead</v>
      </c>
      <c r="W5560" s="189"/>
    </row>
    <row r="5561" spans="1:23" s="190" customFormat="1" ht="56.25" x14ac:dyDescent="0.25">
      <c r="A5561" s="180" t="s">
        <v>225</v>
      </c>
      <c r="B5561" s="181" t="s">
        <v>9188</v>
      </c>
      <c r="C5561" s="182" t="s">
        <v>225</v>
      </c>
      <c r="D5561" s="183" t="s">
        <v>36</v>
      </c>
      <c r="E5561" s="181" t="s">
        <v>35</v>
      </c>
      <c r="F5561" s="183" t="s">
        <v>35</v>
      </c>
      <c r="G5561" s="181" t="s">
        <v>7357</v>
      </c>
      <c r="H5561" s="184" t="s">
        <v>7090</v>
      </c>
      <c r="I5561" s="185" t="s">
        <v>190</v>
      </c>
      <c r="J5561" s="181" t="s">
        <v>35</v>
      </c>
      <c r="K5561" s="181" t="s">
        <v>225</v>
      </c>
      <c r="L5561" s="186" t="s">
        <v>225</v>
      </c>
      <c r="M5561" s="187" t="s">
        <v>225</v>
      </c>
      <c r="N5561" s="183" t="s">
        <v>36</v>
      </c>
      <c r="O5561" s="181" t="s">
        <v>7357</v>
      </c>
      <c r="P5561" s="184" t="s">
        <v>7090</v>
      </c>
      <c r="Q5561" s="185" t="s">
        <v>190</v>
      </c>
      <c r="R5561" s="181" t="s">
        <v>35</v>
      </c>
      <c r="S5561" s="181" t="s">
        <v>225</v>
      </c>
      <c r="T5561" s="186" t="s">
        <v>225</v>
      </c>
      <c r="U5561" s="187" t="s">
        <v>225</v>
      </c>
      <c r="V5561" s="188" t="str" cm="1">
        <f t="array" ref="V5561">IF(SUM(LEN(A5561:U5561))=0,"",IF(OR(OR(ISBLANK(E5561),SUM(LEN(B5561),LEN(C5561))=0),AND(NOT(D5561="Unknown"),ISBLANK(I5561)),AND(NOT(N5561="Unknown"),ISBLANK(Q5561))),"Missing Information", INDEX(Table15[Entire Service Line Classification], MATCH(SUMIFS(Table15[Unique ID],Table15[System-Owned Portion],D5561,Table15[If Material Anything Other than "Lead" in Column E,Was Material Ever Previously Lead?],F5561,Table15[Customer-Owned Portion],N5561),Table15[Unique ID],0),0)))</f>
        <v>Non-lead</v>
      </c>
      <c r="W5561" s="189"/>
    </row>
    <row r="5562" spans="1:23" s="190" customFormat="1" ht="56.25" x14ac:dyDescent="0.25">
      <c r="A5562" s="180" t="s">
        <v>225</v>
      </c>
      <c r="B5562" s="181" t="s">
        <v>9189</v>
      </c>
      <c r="C5562" s="182" t="s">
        <v>225</v>
      </c>
      <c r="D5562" s="183" t="s">
        <v>36</v>
      </c>
      <c r="E5562" s="181" t="s">
        <v>35</v>
      </c>
      <c r="F5562" s="183" t="s">
        <v>35</v>
      </c>
      <c r="G5562" s="181" t="s">
        <v>7458</v>
      </c>
      <c r="H5562" s="184" t="s">
        <v>7090</v>
      </c>
      <c r="I5562" s="185" t="s">
        <v>190</v>
      </c>
      <c r="J5562" s="181" t="s">
        <v>35</v>
      </c>
      <c r="K5562" s="181" t="s">
        <v>225</v>
      </c>
      <c r="L5562" s="186" t="s">
        <v>225</v>
      </c>
      <c r="M5562" s="187" t="s">
        <v>225</v>
      </c>
      <c r="N5562" s="183" t="s">
        <v>36</v>
      </c>
      <c r="O5562" s="181" t="s">
        <v>7458</v>
      </c>
      <c r="P5562" s="184" t="s">
        <v>7090</v>
      </c>
      <c r="Q5562" s="185" t="s">
        <v>190</v>
      </c>
      <c r="R5562" s="181" t="s">
        <v>35</v>
      </c>
      <c r="S5562" s="181" t="s">
        <v>225</v>
      </c>
      <c r="T5562" s="186" t="s">
        <v>225</v>
      </c>
      <c r="U5562" s="187" t="s">
        <v>225</v>
      </c>
      <c r="V5562" s="188" t="str" cm="1">
        <f t="array" ref="V5562">IF(SUM(LEN(A5562:U5562))=0,"",IF(OR(OR(ISBLANK(E5562),SUM(LEN(B5562),LEN(C5562))=0),AND(NOT(D5562="Unknown"),ISBLANK(I5562)),AND(NOT(N5562="Unknown"),ISBLANK(Q5562))),"Missing Information", INDEX(Table15[Entire Service Line Classification], MATCH(SUMIFS(Table15[Unique ID],Table15[System-Owned Portion],D5562,Table15[If Material Anything Other than "Lead" in Column E,Was Material Ever Previously Lead?],F5562,Table15[Customer-Owned Portion],N5562),Table15[Unique ID],0),0)))</f>
        <v>Non-lead</v>
      </c>
      <c r="W5562" s="189"/>
    </row>
    <row r="5563" spans="1:23" s="190" customFormat="1" ht="56.25" x14ac:dyDescent="0.25">
      <c r="A5563" s="180" t="s">
        <v>225</v>
      </c>
      <c r="B5563" s="181" t="s">
        <v>9190</v>
      </c>
      <c r="C5563" s="182" t="s">
        <v>225</v>
      </c>
      <c r="D5563" s="183" t="s">
        <v>36</v>
      </c>
      <c r="E5563" s="181" t="s">
        <v>35</v>
      </c>
      <c r="F5563" s="183" t="s">
        <v>35</v>
      </c>
      <c r="G5563" s="181" t="s">
        <v>7458</v>
      </c>
      <c r="H5563" s="184" t="s">
        <v>7090</v>
      </c>
      <c r="I5563" s="185" t="s">
        <v>190</v>
      </c>
      <c r="J5563" s="181" t="s">
        <v>35</v>
      </c>
      <c r="K5563" s="181" t="s">
        <v>225</v>
      </c>
      <c r="L5563" s="186" t="s">
        <v>225</v>
      </c>
      <c r="M5563" s="187" t="s">
        <v>225</v>
      </c>
      <c r="N5563" s="183" t="s">
        <v>36</v>
      </c>
      <c r="O5563" s="181" t="s">
        <v>7458</v>
      </c>
      <c r="P5563" s="184" t="s">
        <v>7090</v>
      </c>
      <c r="Q5563" s="185" t="s">
        <v>190</v>
      </c>
      <c r="R5563" s="181" t="s">
        <v>35</v>
      </c>
      <c r="S5563" s="181" t="s">
        <v>225</v>
      </c>
      <c r="T5563" s="186" t="s">
        <v>225</v>
      </c>
      <c r="U5563" s="187" t="s">
        <v>225</v>
      </c>
      <c r="V5563" s="188" t="str" cm="1">
        <f t="array" ref="V5563">IF(SUM(LEN(A5563:U5563))=0,"",IF(OR(OR(ISBLANK(E5563),SUM(LEN(B5563),LEN(C5563))=0),AND(NOT(D5563="Unknown"),ISBLANK(I5563)),AND(NOT(N5563="Unknown"),ISBLANK(Q5563))),"Missing Information", INDEX(Table15[Entire Service Line Classification], MATCH(SUMIFS(Table15[Unique ID],Table15[System-Owned Portion],D5563,Table15[If Material Anything Other than "Lead" in Column E,Was Material Ever Previously Lead?],F5563,Table15[Customer-Owned Portion],N5563),Table15[Unique ID],0),0)))</f>
        <v>Non-lead</v>
      </c>
      <c r="W5563" s="189"/>
    </row>
    <row r="5564" spans="1:23" s="190" customFormat="1" ht="56.25" x14ac:dyDescent="0.25">
      <c r="A5564" s="180" t="s">
        <v>225</v>
      </c>
      <c r="B5564" s="181" t="s">
        <v>9191</v>
      </c>
      <c r="C5564" s="182" t="s">
        <v>225</v>
      </c>
      <c r="D5564" s="183" t="s">
        <v>36</v>
      </c>
      <c r="E5564" s="181" t="s">
        <v>35</v>
      </c>
      <c r="F5564" s="183" t="s">
        <v>35</v>
      </c>
      <c r="G5564" s="181" t="s">
        <v>7352</v>
      </c>
      <c r="H5564" s="184" t="s">
        <v>7090</v>
      </c>
      <c r="I5564" s="185" t="s">
        <v>190</v>
      </c>
      <c r="J5564" s="181" t="s">
        <v>35</v>
      </c>
      <c r="K5564" s="181" t="s">
        <v>225</v>
      </c>
      <c r="L5564" s="186" t="s">
        <v>225</v>
      </c>
      <c r="M5564" s="187" t="s">
        <v>225</v>
      </c>
      <c r="N5564" s="183" t="s">
        <v>36</v>
      </c>
      <c r="O5564" s="181" t="s">
        <v>7352</v>
      </c>
      <c r="P5564" s="184" t="s">
        <v>7090</v>
      </c>
      <c r="Q5564" s="185" t="s">
        <v>190</v>
      </c>
      <c r="R5564" s="181" t="s">
        <v>35</v>
      </c>
      <c r="S5564" s="181" t="s">
        <v>225</v>
      </c>
      <c r="T5564" s="186" t="s">
        <v>225</v>
      </c>
      <c r="U5564" s="187" t="s">
        <v>225</v>
      </c>
      <c r="V5564" s="188" t="str" cm="1">
        <f t="array" ref="V5564">IF(SUM(LEN(A5564:U5564))=0,"",IF(OR(OR(ISBLANK(E5564),SUM(LEN(B5564),LEN(C5564))=0),AND(NOT(D5564="Unknown"),ISBLANK(I5564)),AND(NOT(N5564="Unknown"),ISBLANK(Q5564))),"Missing Information", INDEX(Table15[Entire Service Line Classification], MATCH(SUMIFS(Table15[Unique ID],Table15[System-Owned Portion],D5564,Table15[If Material Anything Other than "Lead" in Column E,Was Material Ever Previously Lead?],F5564,Table15[Customer-Owned Portion],N5564),Table15[Unique ID],0),0)))</f>
        <v>Non-lead</v>
      </c>
      <c r="W5564" s="189"/>
    </row>
    <row r="5565" spans="1:23" s="190" customFormat="1" ht="56.25" x14ac:dyDescent="0.25">
      <c r="A5565" s="180" t="s">
        <v>225</v>
      </c>
      <c r="B5565" s="181" t="s">
        <v>9191</v>
      </c>
      <c r="C5565" s="182" t="s">
        <v>225</v>
      </c>
      <c r="D5565" s="183" t="s">
        <v>36</v>
      </c>
      <c r="E5565" s="181" t="s">
        <v>35</v>
      </c>
      <c r="F5565" s="183" t="s">
        <v>35</v>
      </c>
      <c r="G5565" s="181" t="s">
        <v>7352</v>
      </c>
      <c r="H5565" s="184" t="s">
        <v>7090</v>
      </c>
      <c r="I5565" s="185" t="s">
        <v>190</v>
      </c>
      <c r="J5565" s="181" t="s">
        <v>35</v>
      </c>
      <c r="K5565" s="181" t="s">
        <v>225</v>
      </c>
      <c r="L5565" s="186" t="s">
        <v>225</v>
      </c>
      <c r="M5565" s="187" t="s">
        <v>225</v>
      </c>
      <c r="N5565" s="183" t="s">
        <v>36</v>
      </c>
      <c r="O5565" s="181" t="s">
        <v>7352</v>
      </c>
      <c r="P5565" s="184" t="s">
        <v>7090</v>
      </c>
      <c r="Q5565" s="185" t="s">
        <v>190</v>
      </c>
      <c r="R5565" s="181" t="s">
        <v>35</v>
      </c>
      <c r="S5565" s="181" t="s">
        <v>225</v>
      </c>
      <c r="T5565" s="186" t="s">
        <v>225</v>
      </c>
      <c r="U5565" s="187" t="s">
        <v>225</v>
      </c>
      <c r="V5565" s="188" t="str" cm="1">
        <f t="array" ref="V5565">IF(SUM(LEN(A5565:U5565))=0,"",IF(OR(OR(ISBLANK(E5565),SUM(LEN(B5565),LEN(C5565))=0),AND(NOT(D5565="Unknown"),ISBLANK(I5565)),AND(NOT(N5565="Unknown"),ISBLANK(Q5565))),"Missing Information", INDEX(Table15[Entire Service Line Classification], MATCH(SUMIFS(Table15[Unique ID],Table15[System-Owned Portion],D5565,Table15[If Material Anything Other than "Lead" in Column E,Was Material Ever Previously Lead?],F5565,Table15[Customer-Owned Portion],N5565),Table15[Unique ID],0),0)))</f>
        <v>Non-lead</v>
      </c>
      <c r="W5565" s="189"/>
    </row>
    <row r="5566" spans="1:23" s="190" customFormat="1" ht="56.25" x14ac:dyDescent="0.25">
      <c r="A5566" s="180" t="s">
        <v>225</v>
      </c>
      <c r="B5566" s="181" t="s">
        <v>9192</v>
      </c>
      <c r="C5566" s="182" t="s">
        <v>225</v>
      </c>
      <c r="D5566" s="183" t="s">
        <v>36</v>
      </c>
      <c r="E5566" s="181" t="s">
        <v>35</v>
      </c>
      <c r="F5566" s="183" t="s">
        <v>35</v>
      </c>
      <c r="G5566" s="181" t="s">
        <v>7376</v>
      </c>
      <c r="H5566" s="184" t="s">
        <v>7250</v>
      </c>
      <c r="I5566" s="185" t="s">
        <v>190</v>
      </c>
      <c r="J5566" s="181" t="s">
        <v>35</v>
      </c>
      <c r="K5566" s="181" t="s">
        <v>225</v>
      </c>
      <c r="L5566" s="186" t="s">
        <v>225</v>
      </c>
      <c r="M5566" s="187" t="s">
        <v>225</v>
      </c>
      <c r="N5566" s="183" t="s">
        <v>36</v>
      </c>
      <c r="O5566" s="181" t="s">
        <v>7376</v>
      </c>
      <c r="P5566" s="184" t="s">
        <v>7250</v>
      </c>
      <c r="Q5566" s="185" t="s">
        <v>190</v>
      </c>
      <c r="R5566" s="181" t="s">
        <v>35</v>
      </c>
      <c r="S5566" s="181" t="s">
        <v>225</v>
      </c>
      <c r="T5566" s="186" t="s">
        <v>225</v>
      </c>
      <c r="U5566" s="187" t="s">
        <v>225</v>
      </c>
      <c r="V5566" s="188" t="str" cm="1">
        <f t="array" ref="V5566">IF(SUM(LEN(A5566:U5566))=0,"",IF(OR(OR(ISBLANK(E5566),SUM(LEN(B5566),LEN(C5566))=0),AND(NOT(D5566="Unknown"),ISBLANK(I5566)),AND(NOT(N5566="Unknown"),ISBLANK(Q5566))),"Missing Information", INDEX(Table15[Entire Service Line Classification], MATCH(SUMIFS(Table15[Unique ID],Table15[System-Owned Portion],D5566,Table15[If Material Anything Other than "Lead" in Column E,Was Material Ever Previously Lead?],F5566,Table15[Customer-Owned Portion],N5566),Table15[Unique ID],0),0)))</f>
        <v>Non-lead</v>
      </c>
      <c r="W5566" s="189"/>
    </row>
    <row r="5567" spans="1:23" s="190" customFormat="1" ht="56.25" x14ac:dyDescent="0.25">
      <c r="A5567" s="180" t="s">
        <v>225</v>
      </c>
      <c r="B5567" s="181" t="s">
        <v>9192</v>
      </c>
      <c r="C5567" s="182" t="s">
        <v>225</v>
      </c>
      <c r="D5567" s="183" t="s">
        <v>36</v>
      </c>
      <c r="E5567" s="181" t="s">
        <v>35</v>
      </c>
      <c r="F5567" s="183" t="s">
        <v>35</v>
      </c>
      <c r="G5567" s="181" t="s">
        <v>7376</v>
      </c>
      <c r="H5567" s="184" t="s">
        <v>7090</v>
      </c>
      <c r="I5567" s="185" t="s">
        <v>190</v>
      </c>
      <c r="J5567" s="181" t="s">
        <v>35</v>
      </c>
      <c r="K5567" s="181" t="s">
        <v>225</v>
      </c>
      <c r="L5567" s="186" t="s">
        <v>225</v>
      </c>
      <c r="M5567" s="187" t="s">
        <v>225</v>
      </c>
      <c r="N5567" s="183" t="s">
        <v>36</v>
      </c>
      <c r="O5567" s="181" t="s">
        <v>7376</v>
      </c>
      <c r="P5567" s="184" t="s">
        <v>7090</v>
      </c>
      <c r="Q5567" s="185" t="s">
        <v>190</v>
      </c>
      <c r="R5567" s="181" t="s">
        <v>35</v>
      </c>
      <c r="S5567" s="181" t="s">
        <v>225</v>
      </c>
      <c r="T5567" s="186" t="s">
        <v>225</v>
      </c>
      <c r="U5567" s="187" t="s">
        <v>225</v>
      </c>
      <c r="V5567" s="188" t="str" cm="1">
        <f t="array" ref="V5567">IF(SUM(LEN(A5567:U5567))=0,"",IF(OR(OR(ISBLANK(E5567),SUM(LEN(B5567),LEN(C5567))=0),AND(NOT(D5567="Unknown"),ISBLANK(I5567)),AND(NOT(N5567="Unknown"),ISBLANK(Q5567))),"Missing Information", INDEX(Table15[Entire Service Line Classification], MATCH(SUMIFS(Table15[Unique ID],Table15[System-Owned Portion],D5567,Table15[If Material Anything Other than "Lead" in Column E,Was Material Ever Previously Lead?],F5567,Table15[Customer-Owned Portion],N5567),Table15[Unique ID],0),0)))</f>
        <v>Non-lead</v>
      </c>
      <c r="W5567" s="189"/>
    </row>
    <row r="5568" spans="1:23" s="190" customFormat="1" ht="56.25" x14ac:dyDescent="0.25">
      <c r="A5568" s="180" t="s">
        <v>225</v>
      </c>
      <c r="B5568" s="181" t="s">
        <v>9193</v>
      </c>
      <c r="C5568" s="182" t="s">
        <v>225</v>
      </c>
      <c r="D5568" s="183" t="s">
        <v>36</v>
      </c>
      <c r="E5568" s="181" t="s">
        <v>35</v>
      </c>
      <c r="F5568" s="183" t="s">
        <v>35</v>
      </c>
      <c r="G5568" s="181" t="s">
        <v>7388</v>
      </c>
      <c r="H5568" s="184" t="s">
        <v>7121</v>
      </c>
      <c r="I5568" s="185" t="s">
        <v>190</v>
      </c>
      <c r="J5568" s="181" t="s">
        <v>35</v>
      </c>
      <c r="K5568" s="181" t="s">
        <v>225</v>
      </c>
      <c r="L5568" s="186" t="s">
        <v>225</v>
      </c>
      <c r="M5568" s="187" t="s">
        <v>225</v>
      </c>
      <c r="N5568" s="183" t="s">
        <v>36</v>
      </c>
      <c r="O5568" s="181" t="s">
        <v>7388</v>
      </c>
      <c r="P5568" s="184" t="s">
        <v>7121</v>
      </c>
      <c r="Q5568" s="185" t="s">
        <v>190</v>
      </c>
      <c r="R5568" s="181" t="s">
        <v>35</v>
      </c>
      <c r="S5568" s="181" t="s">
        <v>225</v>
      </c>
      <c r="T5568" s="186" t="s">
        <v>225</v>
      </c>
      <c r="U5568" s="187" t="s">
        <v>225</v>
      </c>
      <c r="V5568" s="188" t="str" cm="1">
        <f t="array" ref="V5568">IF(SUM(LEN(A5568:U5568))=0,"",IF(OR(OR(ISBLANK(E5568),SUM(LEN(B5568),LEN(C5568))=0),AND(NOT(D5568="Unknown"),ISBLANK(I5568)),AND(NOT(N5568="Unknown"),ISBLANK(Q5568))),"Missing Information", INDEX(Table15[Entire Service Line Classification], MATCH(SUMIFS(Table15[Unique ID],Table15[System-Owned Portion],D5568,Table15[If Material Anything Other than "Lead" in Column E,Was Material Ever Previously Lead?],F5568,Table15[Customer-Owned Portion],N5568),Table15[Unique ID],0),0)))</f>
        <v>Non-lead</v>
      </c>
      <c r="W5568" s="189"/>
    </row>
    <row r="5569" spans="1:23" s="190" customFormat="1" ht="56.25" x14ac:dyDescent="0.25">
      <c r="A5569" s="180" t="s">
        <v>225</v>
      </c>
      <c r="B5569" s="181" t="s">
        <v>9193</v>
      </c>
      <c r="C5569" s="182" t="s">
        <v>225</v>
      </c>
      <c r="D5569" s="183" t="s">
        <v>36</v>
      </c>
      <c r="E5569" s="181" t="s">
        <v>35</v>
      </c>
      <c r="F5569" s="183" t="s">
        <v>35</v>
      </c>
      <c r="G5569" s="181" t="s">
        <v>7388</v>
      </c>
      <c r="H5569" s="184" t="s">
        <v>7250</v>
      </c>
      <c r="I5569" s="185" t="s">
        <v>190</v>
      </c>
      <c r="J5569" s="181" t="s">
        <v>35</v>
      </c>
      <c r="K5569" s="181" t="s">
        <v>225</v>
      </c>
      <c r="L5569" s="186" t="s">
        <v>225</v>
      </c>
      <c r="M5569" s="187" t="s">
        <v>225</v>
      </c>
      <c r="N5569" s="183" t="s">
        <v>36</v>
      </c>
      <c r="O5569" s="181" t="s">
        <v>7388</v>
      </c>
      <c r="P5569" s="184" t="s">
        <v>7250</v>
      </c>
      <c r="Q5569" s="185" t="s">
        <v>190</v>
      </c>
      <c r="R5569" s="181" t="s">
        <v>35</v>
      </c>
      <c r="S5569" s="181" t="s">
        <v>225</v>
      </c>
      <c r="T5569" s="186" t="s">
        <v>225</v>
      </c>
      <c r="U5569" s="187" t="s">
        <v>225</v>
      </c>
      <c r="V5569" s="188" t="str" cm="1">
        <f t="array" ref="V5569">IF(SUM(LEN(A5569:U5569))=0,"",IF(OR(OR(ISBLANK(E5569),SUM(LEN(B5569),LEN(C5569))=0),AND(NOT(D5569="Unknown"),ISBLANK(I5569)),AND(NOT(N5569="Unknown"),ISBLANK(Q5569))),"Missing Information", INDEX(Table15[Entire Service Line Classification], MATCH(SUMIFS(Table15[Unique ID],Table15[System-Owned Portion],D5569,Table15[If Material Anything Other than "Lead" in Column E,Was Material Ever Previously Lead?],F5569,Table15[Customer-Owned Portion],N5569),Table15[Unique ID],0),0)))</f>
        <v>Non-lead</v>
      </c>
      <c r="W5569" s="189"/>
    </row>
    <row r="5570" spans="1:23" s="190" customFormat="1" ht="56.25" x14ac:dyDescent="0.25">
      <c r="A5570" s="180" t="s">
        <v>225</v>
      </c>
      <c r="B5570" s="181" t="s">
        <v>9194</v>
      </c>
      <c r="C5570" s="182" t="s">
        <v>225</v>
      </c>
      <c r="D5570" s="183" t="s">
        <v>36</v>
      </c>
      <c r="E5570" s="181" t="s">
        <v>35</v>
      </c>
      <c r="F5570" s="183" t="s">
        <v>35</v>
      </c>
      <c r="G5570" s="181" t="s">
        <v>7352</v>
      </c>
      <c r="H5570" s="184" t="s">
        <v>7250</v>
      </c>
      <c r="I5570" s="185" t="s">
        <v>190</v>
      </c>
      <c r="J5570" s="181" t="s">
        <v>35</v>
      </c>
      <c r="K5570" s="181" t="s">
        <v>225</v>
      </c>
      <c r="L5570" s="186" t="s">
        <v>225</v>
      </c>
      <c r="M5570" s="187" t="s">
        <v>225</v>
      </c>
      <c r="N5570" s="183" t="s">
        <v>36</v>
      </c>
      <c r="O5570" s="181" t="s">
        <v>7352</v>
      </c>
      <c r="P5570" s="184" t="s">
        <v>7250</v>
      </c>
      <c r="Q5570" s="185" t="s">
        <v>190</v>
      </c>
      <c r="R5570" s="181" t="s">
        <v>35</v>
      </c>
      <c r="S5570" s="181" t="s">
        <v>225</v>
      </c>
      <c r="T5570" s="186" t="s">
        <v>225</v>
      </c>
      <c r="U5570" s="187" t="s">
        <v>225</v>
      </c>
      <c r="V5570" s="188" t="str" cm="1">
        <f t="array" ref="V5570">IF(SUM(LEN(A5570:U5570))=0,"",IF(OR(OR(ISBLANK(E5570),SUM(LEN(B5570),LEN(C5570))=0),AND(NOT(D5570="Unknown"),ISBLANK(I5570)),AND(NOT(N5570="Unknown"),ISBLANK(Q5570))),"Missing Information", INDEX(Table15[Entire Service Line Classification], MATCH(SUMIFS(Table15[Unique ID],Table15[System-Owned Portion],D5570,Table15[If Material Anything Other than "Lead" in Column E,Was Material Ever Previously Lead?],F5570,Table15[Customer-Owned Portion],N5570),Table15[Unique ID],0),0)))</f>
        <v>Non-lead</v>
      </c>
      <c r="W5570" s="189"/>
    </row>
    <row r="5571" spans="1:23" s="190" customFormat="1" ht="56.25" x14ac:dyDescent="0.25">
      <c r="A5571" s="180" t="s">
        <v>225</v>
      </c>
      <c r="B5571" s="181" t="s">
        <v>9194</v>
      </c>
      <c r="C5571" s="182" t="s">
        <v>225</v>
      </c>
      <c r="D5571" s="183" t="s">
        <v>36</v>
      </c>
      <c r="E5571" s="181" t="s">
        <v>35</v>
      </c>
      <c r="F5571" s="183" t="s">
        <v>35</v>
      </c>
      <c r="G5571" s="181" t="s">
        <v>7352</v>
      </c>
      <c r="H5571" s="184" t="s">
        <v>7250</v>
      </c>
      <c r="I5571" s="185" t="s">
        <v>190</v>
      </c>
      <c r="J5571" s="181" t="s">
        <v>35</v>
      </c>
      <c r="K5571" s="181" t="s">
        <v>225</v>
      </c>
      <c r="L5571" s="186" t="s">
        <v>225</v>
      </c>
      <c r="M5571" s="187" t="s">
        <v>225</v>
      </c>
      <c r="N5571" s="183" t="s">
        <v>36</v>
      </c>
      <c r="O5571" s="181" t="s">
        <v>7352</v>
      </c>
      <c r="P5571" s="184" t="s">
        <v>7250</v>
      </c>
      <c r="Q5571" s="185" t="s">
        <v>190</v>
      </c>
      <c r="R5571" s="181" t="s">
        <v>35</v>
      </c>
      <c r="S5571" s="181" t="s">
        <v>225</v>
      </c>
      <c r="T5571" s="186" t="s">
        <v>225</v>
      </c>
      <c r="U5571" s="187" t="s">
        <v>225</v>
      </c>
      <c r="V5571" s="188" t="str" cm="1">
        <f t="array" ref="V5571">IF(SUM(LEN(A5571:U5571))=0,"",IF(OR(OR(ISBLANK(E5571),SUM(LEN(B5571),LEN(C5571))=0),AND(NOT(D5571="Unknown"),ISBLANK(I5571)),AND(NOT(N5571="Unknown"),ISBLANK(Q5571))),"Missing Information", INDEX(Table15[Entire Service Line Classification], MATCH(SUMIFS(Table15[Unique ID],Table15[System-Owned Portion],D5571,Table15[If Material Anything Other than "Lead" in Column E,Was Material Ever Previously Lead?],F5571,Table15[Customer-Owned Portion],N5571),Table15[Unique ID],0),0)))</f>
        <v>Non-lead</v>
      </c>
      <c r="W5571" s="189"/>
    </row>
    <row r="5572" spans="1:23" s="190" customFormat="1" ht="56.25" x14ac:dyDescent="0.25">
      <c r="A5572" s="180" t="s">
        <v>225</v>
      </c>
      <c r="B5572" s="181" t="s">
        <v>9195</v>
      </c>
      <c r="C5572" s="182" t="s">
        <v>225</v>
      </c>
      <c r="D5572" s="183" t="s">
        <v>36</v>
      </c>
      <c r="E5572" s="181" t="s">
        <v>35</v>
      </c>
      <c r="F5572" s="183" t="s">
        <v>35</v>
      </c>
      <c r="G5572" s="181" t="s">
        <v>7391</v>
      </c>
      <c r="H5572" s="184" t="s">
        <v>7250</v>
      </c>
      <c r="I5572" s="185" t="s">
        <v>190</v>
      </c>
      <c r="J5572" s="181" t="s">
        <v>35</v>
      </c>
      <c r="K5572" s="181" t="s">
        <v>225</v>
      </c>
      <c r="L5572" s="186" t="s">
        <v>225</v>
      </c>
      <c r="M5572" s="187" t="s">
        <v>225</v>
      </c>
      <c r="N5572" s="183" t="s">
        <v>36</v>
      </c>
      <c r="O5572" s="181" t="s">
        <v>7391</v>
      </c>
      <c r="P5572" s="184" t="s">
        <v>7250</v>
      </c>
      <c r="Q5572" s="185" t="s">
        <v>190</v>
      </c>
      <c r="R5572" s="181" t="s">
        <v>35</v>
      </c>
      <c r="S5572" s="181" t="s">
        <v>225</v>
      </c>
      <c r="T5572" s="186" t="s">
        <v>225</v>
      </c>
      <c r="U5572" s="187" t="s">
        <v>225</v>
      </c>
      <c r="V5572" s="188" t="str" cm="1">
        <f t="array" ref="V5572">IF(SUM(LEN(A5572:U5572))=0,"",IF(OR(OR(ISBLANK(E5572),SUM(LEN(B5572),LEN(C5572))=0),AND(NOT(D5572="Unknown"),ISBLANK(I5572)),AND(NOT(N5572="Unknown"),ISBLANK(Q5572))),"Missing Information", INDEX(Table15[Entire Service Line Classification], MATCH(SUMIFS(Table15[Unique ID],Table15[System-Owned Portion],D5572,Table15[If Material Anything Other than "Lead" in Column E,Was Material Ever Previously Lead?],F5572,Table15[Customer-Owned Portion],N5572),Table15[Unique ID],0),0)))</f>
        <v>Non-lead</v>
      </c>
      <c r="W5572" s="189"/>
    </row>
    <row r="5573" spans="1:23" s="190" customFormat="1" ht="56.25" x14ac:dyDescent="0.25">
      <c r="A5573" s="180" t="s">
        <v>225</v>
      </c>
      <c r="B5573" s="181" t="s">
        <v>9195</v>
      </c>
      <c r="C5573" s="182" t="s">
        <v>225</v>
      </c>
      <c r="D5573" s="183" t="s">
        <v>36</v>
      </c>
      <c r="E5573" s="181" t="s">
        <v>35</v>
      </c>
      <c r="F5573" s="183" t="s">
        <v>35</v>
      </c>
      <c r="G5573" s="181" t="s">
        <v>7391</v>
      </c>
      <c r="H5573" s="184" t="s">
        <v>7250</v>
      </c>
      <c r="I5573" s="185" t="s">
        <v>190</v>
      </c>
      <c r="J5573" s="181" t="s">
        <v>35</v>
      </c>
      <c r="K5573" s="181" t="s">
        <v>225</v>
      </c>
      <c r="L5573" s="186" t="s">
        <v>225</v>
      </c>
      <c r="M5573" s="187" t="s">
        <v>225</v>
      </c>
      <c r="N5573" s="183" t="s">
        <v>36</v>
      </c>
      <c r="O5573" s="181" t="s">
        <v>7391</v>
      </c>
      <c r="P5573" s="184" t="s">
        <v>7250</v>
      </c>
      <c r="Q5573" s="185" t="s">
        <v>190</v>
      </c>
      <c r="R5573" s="181" t="s">
        <v>35</v>
      </c>
      <c r="S5573" s="181" t="s">
        <v>225</v>
      </c>
      <c r="T5573" s="186" t="s">
        <v>225</v>
      </c>
      <c r="U5573" s="187" t="s">
        <v>225</v>
      </c>
      <c r="V5573" s="188" t="str" cm="1">
        <f t="array" ref="V5573">IF(SUM(LEN(A5573:U5573))=0,"",IF(OR(OR(ISBLANK(E5573),SUM(LEN(B5573),LEN(C5573))=0),AND(NOT(D5573="Unknown"),ISBLANK(I5573)),AND(NOT(N5573="Unknown"),ISBLANK(Q5573))),"Missing Information", INDEX(Table15[Entire Service Line Classification], MATCH(SUMIFS(Table15[Unique ID],Table15[System-Owned Portion],D5573,Table15[If Material Anything Other than "Lead" in Column E,Was Material Ever Previously Lead?],F5573,Table15[Customer-Owned Portion],N5573),Table15[Unique ID],0),0)))</f>
        <v>Non-lead</v>
      </c>
      <c r="W5573" s="189"/>
    </row>
    <row r="5574" spans="1:23" s="190" customFormat="1" ht="56.25" x14ac:dyDescent="0.25">
      <c r="A5574" s="180" t="s">
        <v>225</v>
      </c>
      <c r="B5574" s="181" t="s">
        <v>9196</v>
      </c>
      <c r="C5574" s="182" t="s">
        <v>225</v>
      </c>
      <c r="D5574" s="183" t="s">
        <v>36</v>
      </c>
      <c r="E5574" s="181" t="s">
        <v>35</v>
      </c>
      <c r="F5574" s="183" t="s">
        <v>35</v>
      </c>
      <c r="G5574" s="181" t="s">
        <v>7352</v>
      </c>
      <c r="H5574" s="184" t="s">
        <v>7090</v>
      </c>
      <c r="I5574" s="185" t="s">
        <v>190</v>
      </c>
      <c r="J5574" s="181" t="s">
        <v>35</v>
      </c>
      <c r="K5574" s="181" t="s">
        <v>225</v>
      </c>
      <c r="L5574" s="186" t="s">
        <v>225</v>
      </c>
      <c r="M5574" s="187" t="s">
        <v>225</v>
      </c>
      <c r="N5574" s="183" t="s">
        <v>36</v>
      </c>
      <c r="O5574" s="181" t="s">
        <v>7352</v>
      </c>
      <c r="P5574" s="184" t="s">
        <v>7090</v>
      </c>
      <c r="Q5574" s="185" t="s">
        <v>190</v>
      </c>
      <c r="R5574" s="181" t="s">
        <v>35</v>
      </c>
      <c r="S5574" s="181" t="s">
        <v>225</v>
      </c>
      <c r="T5574" s="186" t="s">
        <v>225</v>
      </c>
      <c r="U5574" s="187" t="s">
        <v>225</v>
      </c>
      <c r="V5574" s="188" t="str" cm="1">
        <f t="array" ref="V5574">IF(SUM(LEN(A5574:U5574))=0,"",IF(OR(OR(ISBLANK(E5574),SUM(LEN(B5574),LEN(C5574))=0),AND(NOT(D5574="Unknown"),ISBLANK(I5574)),AND(NOT(N5574="Unknown"),ISBLANK(Q5574))),"Missing Information", INDEX(Table15[Entire Service Line Classification], MATCH(SUMIFS(Table15[Unique ID],Table15[System-Owned Portion],D5574,Table15[If Material Anything Other than "Lead" in Column E,Was Material Ever Previously Lead?],F5574,Table15[Customer-Owned Portion],N5574),Table15[Unique ID],0),0)))</f>
        <v>Non-lead</v>
      </c>
      <c r="W5574" s="189"/>
    </row>
    <row r="5575" spans="1:23" s="190" customFormat="1" ht="56.25" x14ac:dyDescent="0.25">
      <c r="A5575" s="180" t="s">
        <v>225</v>
      </c>
      <c r="B5575" s="181" t="s">
        <v>9197</v>
      </c>
      <c r="C5575" s="182" t="s">
        <v>225</v>
      </c>
      <c r="D5575" s="183" t="s">
        <v>36</v>
      </c>
      <c r="E5575" s="181" t="s">
        <v>35</v>
      </c>
      <c r="F5575" s="183" t="s">
        <v>35</v>
      </c>
      <c r="G5575" s="181" t="s">
        <v>7458</v>
      </c>
      <c r="H5575" s="184" t="s">
        <v>7121</v>
      </c>
      <c r="I5575" s="185" t="s">
        <v>190</v>
      </c>
      <c r="J5575" s="181" t="s">
        <v>35</v>
      </c>
      <c r="K5575" s="181" t="s">
        <v>225</v>
      </c>
      <c r="L5575" s="186" t="s">
        <v>225</v>
      </c>
      <c r="M5575" s="187" t="s">
        <v>225</v>
      </c>
      <c r="N5575" s="183" t="s">
        <v>36</v>
      </c>
      <c r="O5575" s="181" t="s">
        <v>7458</v>
      </c>
      <c r="P5575" s="184" t="s">
        <v>7121</v>
      </c>
      <c r="Q5575" s="185" t="s">
        <v>190</v>
      </c>
      <c r="R5575" s="181" t="s">
        <v>35</v>
      </c>
      <c r="S5575" s="181" t="s">
        <v>225</v>
      </c>
      <c r="T5575" s="186" t="s">
        <v>225</v>
      </c>
      <c r="U5575" s="187" t="s">
        <v>225</v>
      </c>
      <c r="V5575" s="188" t="str" cm="1">
        <f t="array" ref="V5575">IF(SUM(LEN(A5575:U5575))=0,"",IF(OR(OR(ISBLANK(E5575),SUM(LEN(B5575),LEN(C5575))=0),AND(NOT(D5575="Unknown"),ISBLANK(I5575)),AND(NOT(N5575="Unknown"),ISBLANK(Q5575))),"Missing Information", INDEX(Table15[Entire Service Line Classification], MATCH(SUMIFS(Table15[Unique ID],Table15[System-Owned Portion],D5575,Table15[If Material Anything Other than "Lead" in Column E,Was Material Ever Previously Lead?],F5575,Table15[Customer-Owned Portion],N5575),Table15[Unique ID],0),0)))</f>
        <v>Non-lead</v>
      </c>
      <c r="W5575" s="189"/>
    </row>
    <row r="5576" spans="1:23" s="190" customFormat="1" ht="56.25" x14ac:dyDescent="0.25">
      <c r="A5576" s="180" t="s">
        <v>225</v>
      </c>
      <c r="B5576" s="181" t="s">
        <v>9198</v>
      </c>
      <c r="C5576" s="182" t="s">
        <v>225</v>
      </c>
      <c r="D5576" s="183" t="s">
        <v>36</v>
      </c>
      <c r="E5576" s="181" t="s">
        <v>35</v>
      </c>
      <c r="F5576" s="183" t="s">
        <v>35</v>
      </c>
      <c r="G5576" s="181" t="s">
        <v>7352</v>
      </c>
      <c r="H5576" s="184" t="s">
        <v>7090</v>
      </c>
      <c r="I5576" s="185" t="s">
        <v>190</v>
      </c>
      <c r="J5576" s="181" t="s">
        <v>35</v>
      </c>
      <c r="K5576" s="181" t="s">
        <v>225</v>
      </c>
      <c r="L5576" s="186" t="s">
        <v>225</v>
      </c>
      <c r="M5576" s="187" t="s">
        <v>225</v>
      </c>
      <c r="N5576" s="183" t="s">
        <v>36</v>
      </c>
      <c r="O5576" s="181" t="s">
        <v>7352</v>
      </c>
      <c r="P5576" s="184" t="s">
        <v>7090</v>
      </c>
      <c r="Q5576" s="185" t="s">
        <v>190</v>
      </c>
      <c r="R5576" s="181" t="s">
        <v>35</v>
      </c>
      <c r="S5576" s="181" t="s">
        <v>225</v>
      </c>
      <c r="T5576" s="186" t="s">
        <v>225</v>
      </c>
      <c r="U5576" s="187" t="s">
        <v>225</v>
      </c>
      <c r="V5576" s="188" t="str" cm="1">
        <f t="array" ref="V5576">IF(SUM(LEN(A5576:U5576))=0,"",IF(OR(OR(ISBLANK(E5576),SUM(LEN(B5576),LEN(C5576))=0),AND(NOT(D5576="Unknown"),ISBLANK(I5576)),AND(NOT(N5576="Unknown"),ISBLANK(Q5576))),"Missing Information", INDEX(Table15[Entire Service Line Classification], MATCH(SUMIFS(Table15[Unique ID],Table15[System-Owned Portion],D5576,Table15[If Material Anything Other than "Lead" in Column E,Was Material Ever Previously Lead?],F5576,Table15[Customer-Owned Portion],N5576),Table15[Unique ID],0),0)))</f>
        <v>Non-lead</v>
      </c>
      <c r="W5576" s="189"/>
    </row>
    <row r="5577" spans="1:23" s="190" customFormat="1" ht="56.25" x14ac:dyDescent="0.25">
      <c r="A5577" s="180" t="s">
        <v>225</v>
      </c>
      <c r="B5577" s="181" t="s">
        <v>9199</v>
      </c>
      <c r="C5577" s="182" t="s">
        <v>225</v>
      </c>
      <c r="D5577" s="183" t="s">
        <v>36</v>
      </c>
      <c r="E5577" s="181" t="s">
        <v>35</v>
      </c>
      <c r="F5577" s="183" t="s">
        <v>35</v>
      </c>
      <c r="G5577" s="181" t="s">
        <v>7352</v>
      </c>
      <c r="H5577" s="184" t="s">
        <v>7090</v>
      </c>
      <c r="I5577" s="185" t="s">
        <v>190</v>
      </c>
      <c r="J5577" s="181" t="s">
        <v>35</v>
      </c>
      <c r="K5577" s="181" t="s">
        <v>225</v>
      </c>
      <c r="L5577" s="186" t="s">
        <v>225</v>
      </c>
      <c r="M5577" s="187" t="s">
        <v>225</v>
      </c>
      <c r="N5577" s="183" t="s">
        <v>36</v>
      </c>
      <c r="O5577" s="181" t="s">
        <v>7352</v>
      </c>
      <c r="P5577" s="184" t="s">
        <v>7090</v>
      </c>
      <c r="Q5577" s="185" t="s">
        <v>190</v>
      </c>
      <c r="R5577" s="181" t="s">
        <v>35</v>
      </c>
      <c r="S5577" s="181" t="s">
        <v>225</v>
      </c>
      <c r="T5577" s="186" t="s">
        <v>225</v>
      </c>
      <c r="U5577" s="187" t="s">
        <v>225</v>
      </c>
      <c r="V5577" s="188" t="str" cm="1">
        <f t="array" ref="V5577">IF(SUM(LEN(A5577:U5577))=0,"",IF(OR(OR(ISBLANK(E5577),SUM(LEN(B5577),LEN(C5577))=0),AND(NOT(D5577="Unknown"),ISBLANK(I5577)),AND(NOT(N5577="Unknown"),ISBLANK(Q5577))),"Missing Information", INDEX(Table15[Entire Service Line Classification], MATCH(SUMIFS(Table15[Unique ID],Table15[System-Owned Portion],D5577,Table15[If Material Anything Other than "Lead" in Column E,Was Material Ever Previously Lead?],F5577,Table15[Customer-Owned Portion],N5577),Table15[Unique ID],0),0)))</f>
        <v>Non-lead</v>
      </c>
      <c r="W5577" s="189"/>
    </row>
    <row r="5578" spans="1:23" s="190" customFormat="1" ht="56.25" x14ac:dyDescent="0.25">
      <c r="A5578" s="180" t="s">
        <v>225</v>
      </c>
      <c r="B5578" s="181" t="s">
        <v>9200</v>
      </c>
      <c r="C5578" s="182" t="s">
        <v>225</v>
      </c>
      <c r="D5578" s="183" t="s">
        <v>36</v>
      </c>
      <c r="E5578" s="181" t="s">
        <v>35</v>
      </c>
      <c r="F5578" s="183" t="s">
        <v>35</v>
      </c>
      <c r="G5578" s="181" t="s">
        <v>7458</v>
      </c>
      <c r="H5578" s="184" t="s">
        <v>7090</v>
      </c>
      <c r="I5578" s="185" t="s">
        <v>190</v>
      </c>
      <c r="J5578" s="181" t="s">
        <v>35</v>
      </c>
      <c r="K5578" s="181" t="s">
        <v>225</v>
      </c>
      <c r="L5578" s="186" t="s">
        <v>225</v>
      </c>
      <c r="M5578" s="187" t="s">
        <v>225</v>
      </c>
      <c r="N5578" s="183" t="s">
        <v>36</v>
      </c>
      <c r="O5578" s="181" t="s">
        <v>7458</v>
      </c>
      <c r="P5578" s="184" t="s">
        <v>7090</v>
      </c>
      <c r="Q5578" s="185" t="s">
        <v>190</v>
      </c>
      <c r="R5578" s="181" t="s">
        <v>35</v>
      </c>
      <c r="S5578" s="181" t="s">
        <v>225</v>
      </c>
      <c r="T5578" s="186" t="s">
        <v>225</v>
      </c>
      <c r="U5578" s="187" t="s">
        <v>225</v>
      </c>
      <c r="V5578" s="188" t="str" cm="1">
        <f t="array" ref="V5578">IF(SUM(LEN(A5578:U5578))=0,"",IF(OR(OR(ISBLANK(E5578),SUM(LEN(B5578),LEN(C5578))=0),AND(NOT(D5578="Unknown"),ISBLANK(I5578)),AND(NOT(N5578="Unknown"),ISBLANK(Q5578))),"Missing Information", INDEX(Table15[Entire Service Line Classification], MATCH(SUMIFS(Table15[Unique ID],Table15[System-Owned Portion],D5578,Table15[If Material Anything Other than "Lead" in Column E,Was Material Ever Previously Lead?],F5578,Table15[Customer-Owned Portion],N5578),Table15[Unique ID],0),0)))</f>
        <v>Non-lead</v>
      </c>
      <c r="W5578" s="189"/>
    </row>
    <row r="5579" spans="1:23" s="190" customFormat="1" ht="56.25" x14ac:dyDescent="0.25">
      <c r="A5579" s="180" t="s">
        <v>225</v>
      </c>
      <c r="B5579" s="181" t="s">
        <v>9201</v>
      </c>
      <c r="C5579" s="182" t="s">
        <v>225</v>
      </c>
      <c r="D5579" s="183" t="s">
        <v>36</v>
      </c>
      <c r="E5579" s="181" t="s">
        <v>35</v>
      </c>
      <c r="F5579" s="183" t="s">
        <v>35</v>
      </c>
      <c r="G5579" s="181" t="s">
        <v>7391</v>
      </c>
      <c r="H5579" s="184" t="s">
        <v>7090</v>
      </c>
      <c r="I5579" s="185" t="s">
        <v>190</v>
      </c>
      <c r="J5579" s="181" t="s">
        <v>35</v>
      </c>
      <c r="K5579" s="181" t="s">
        <v>225</v>
      </c>
      <c r="L5579" s="186" t="s">
        <v>225</v>
      </c>
      <c r="M5579" s="187" t="s">
        <v>225</v>
      </c>
      <c r="N5579" s="183" t="s">
        <v>36</v>
      </c>
      <c r="O5579" s="181" t="s">
        <v>7391</v>
      </c>
      <c r="P5579" s="184" t="s">
        <v>7090</v>
      </c>
      <c r="Q5579" s="185" t="s">
        <v>190</v>
      </c>
      <c r="R5579" s="181" t="s">
        <v>35</v>
      </c>
      <c r="S5579" s="181" t="s">
        <v>225</v>
      </c>
      <c r="T5579" s="186" t="s">
        <v>225</v>
      </c>
      <c r="U5579" s="187" t="s">
        <v>225</v>
      </c>
      <c r="V5579" s="188" t="str" cm="1">
        <f t="array" ref="V5579">IF(SUM(LEN(A5579:U5579))=0,"",IF(OR(OR(ISBLANK(E5579),SUM(LEN(B5579),LEN(C5579))=0),AND(NOT(D5579="Unknown"),ISBLANK(I5579)),AND(NOT(N5579="Unknown"),ISBLANK(Q5579))),"Missing Information", INDEX(Table15[Entire Service Line Classification], MATCH(SUMIFS(Table15[Unique ID],Table15[System-Owned Portion],D5579,Table15[If Material Anything Other than "Lead" in Column E,Was Material Ever Previously Lead?],F5579,Table15[Customer-Owned Portion],N5579),Table15[Unique ID],0),0)))</f>
        <v>Non-lead</v>
      </c>
      <c r="W5579" s="189"/>
    </row>
    <row r="5580" spans="1:23" s="190" customFormat="1" ht="56.25" x14ac:dyDescent="0.25">
      <c r="A5580" s="180" t="s">
        <v>225</v>
      </c>
      <c r="B5580" s="181" t="s">
        <v>9202</v>
      </c>
      <c r="C5580" s="182" t="s">
        <v>225</v>
      </c>
      <c r="D5580" s="183" t="s">
        <v>36</v>
      </c>
      <c r="E5580" s="181" t="s">
        <v>35</v>
      </c>
      <c r="F5580" s="183" t="s">
        <v>35</v>
      </c>
      <c r="G5580" s="181" t="s">
        <v>7603</v>
      </c>
      <c r="H5580" s="184" t="s">
        <v>7090</v>
      </c>
      <c r="I5580" s="185" t="s">
        <v>190</v>
      </c>
      <c r="J5580" s="181" t="s">
        <v>35</v>
      </c>
      <c r="K5580" s="181" t="s">
        <v>225</v>
      </c>
      <c r="L5580" s="186" t="s">
        <v>225</v>
      </c>
      <c r="M5580" s="187" t="s">
        <v>225</v>
      </c>
      <c r="N5580" s="183" t="s">
        <v>36</v>
      </c>
      <c r="O5580" s="181" t="s">
        <v>7603</v>
      </c>
      <c r="P5580" s="184" t="s">
        <v>7090</v>
      </c>
      <c r="Q5580" s="185" t="s">
        <v>190</v>
      </c>
      <c r="R5580" s="181" t="s">
        <v>35</v>
      </c>
      <c r="S5580" s="181" t="s">
        <v>225</v>
      </c>
      <c r="T5580" s="186" t="s">
        <v>225</v>
      </c>
      <c r="U5580" s="187" t="s">
        <v>225</v>
      </c>
      <c r="V5580" s="188" t="str" cm="1">
        <f t="array" ref="V5580">IF(SUM(LEN(A5580:U5580))=0,"",IF(OR(OR(ISBLANK(E5580),SUM(LEN(B5580),LEN(C5580))=0),AND(NOT(D5580="Unknown"),ISBLANK(I5580)),AND(NOT(N5580="Unknown"),ISBLANK(Q5580))),"Missing Information", INDEX(Table15[Entire Service Line Classification], MATCH(SUMIFS(Table15[Unique ID],Table15[System-Owned Portion],D5580,Table15[If Material Anything Other than "Lead" in Column E,Was Material Ever Previously Lead?],F5580,Table15[Customer-Owned Portion],N5580),Table15[Unique ID],0),0)))</f>
        <v>Non-lead</v>
      </c>
      <c r="W5580" s="189"/>
    </row>
    <row r="5581" spans="1:23" s="190" customFormat="1" ht="56.25" x14ac:dyDescent="0.25">
      <c r="A5581" s="180" t="s">
        <v>225</v>
      </c>
      <c r="B5581" s="181" t="s">
        <v>9202</v>
      </c>
      <c r="C5581" s="182" t="s">
        <v>225</v>
      </c>
      <c r="D5581" s="183" t="s">
        <v>36</v>
      </c>
      <c r="E5581" s="181" t="s">
        <v>35</v>
      </c>
      <c r="F5581" s="183" t="s">
        <v>35</v>
      </c>
      <c r="G5581" s="181" t="s">
        <v>7603</v>
      </c>
      <c r="H5581" s="184" t="s">
        <v>7090</v>
      </c>
      <c r="I5581" s="185" t="s">
        <v>190</v>
      </c>
      <c r="J5581" s="181" t="s">
        <v>35</v>
      </c>
      <c r="K5581" s="181" t="s">
        <v>225</v>
      </c>
      <c r="L5581" s="186" t="s">
        <v>225</v>
      </c>
      <c r="M5581" s="187" t="s">
        <v>225</v>
      </c>
      <c r="N5581" s="183" t="s">
        <v>36</v>
      </c>
      <c r="O5581" s="181" t="s">
        <v>7603</v>
      </c>
      <c r="P5581" s="184" t="s">
        <v>7090</v>
      </c>
      <c r="Q5581" s="185" t="s">
        <v>190</v>
      </c>
      <c r="R5581" s="181" t="s">
        <v>35</v>
      </c>
      <c r="S5581" s="181" t="s">
        <v>225</v>
      </c>
      <c r="T5581" s="186" t="s">
        <v>225</v>
      </c>
      <c r="U5581" s="187" t="s">
        <v>225</v>
      </c>
      <c r="V5581" s="188" t="str" cm="1">
        <f t="array" ref="V5581">IF(SUM(LEN(A5581:U5581))=0,"",IF(OR(OR(ISBLANK(E5581),SUM(LEN(B5581),LEN(C5581))=0),AND(NOT(D5581="Unknown"),ISBLANK(I5581)),AND(NOT(N5581="Unknown"),ISBLANK(Q5581))),"Missing Information", INDEX(Table15[Entire Service Line Classification], MATCH(SUMIFS(Table15[Unique ID],Table15[System-Owned Portion],D5581,Table15[If Material Anything Other than "Lead" in Column E,Was Material Ever Previously Lead?],F5581,Table15[Customer-Owned Portion],N5581),Table15[Unique ID],0),0)))</f>
        <v>Non-lead</v>
      </c>
      <c r="W5581" s="189"/>
    </row>
    <row r="5582" spans="1:23" s="190" customFormat="1" ht="56.25" x14ac:dyDescent="0.25">
      <c r="A5582" s="180" t="s">
        <v>225</v>
      </c>
      <c r="B5582" s="181" t="s">
        <v>9203</v>
      </c>
      <c r="C5582" s="182" t="s">
        <v>225</v>
      </c>
      <c r="D5582" s="183" t="s">
        <v>36</v>
      </c>
      <c r="E5582" s="181" t="s">
        <v>35</v>
      </c>
      <c r="F5582" s="183" t="s">
        <v>35</v>
      </c>
      <c r="G5582" s="181" t="s">
        <v>7944</v>
      </c>
      <c r="H5582" s="184" t="s">
        <v>7090</v>
      </c>
      <c r="I5582" s="185" t="s">
        <v>190</v>
      </c>
      <c r="J5582" s="181" t="s">
        <v>35</v>
      </c>
      <c r="K5582" s="181" t="s">
        <v>225</v>
      </c>
      <c r="L5582" s="186" t="s">
        <v>225</v>
      </c>
      <c r="M5582" s="187" t="s">
        <v>225</v>
      </c>
      <c r="N5582" s="183" t="s">
        <v>36</v>
      </c>
      <c r="O5582" s="181" t="s">
        <v>7944</v>
      </c>
      <c r="P5582" s="184" t="s">
        <v>7090</v>
      </c>
      <c r="Q5582" s="185" t="s">
        <v>190</v>
      </c>
      <c r="R5582" s="181" t="s">
        <v>35</v>
      </c>
      <c r="S5582" s="181" t="s">
        <v>225</v>
      </c>
      <c r="T5582" s="186" t="s">
        <v>225</v>
      </c>
      <c r="U5582" s="187" t="s">
        <v>225</v>
      </c>
      <c r="V5582" s="188" t="str" cm="1">
        <f t="array" ref="V5582">IF(SUM(LEN(A5582:U5582))=0,"",IF(OR(OR(ISBLANK(E5582),SUM(LEN(B5582),LEN(C5582))=0),AND(NOT(D5582="Unknown"),ISBLANK(I5582)),AND(NOT(N5582="Unknown"),ISBLANK(Q5582))),"Missing Information", INDEX(Table15[Entire Service Line Classification], MATCH(SUMIFS(Table15[Unique ID],Table15[System-Owned Portion],D5582,Table15[If Material Anything Other than "Lead" in Column E,Was Material Ever Previously Lead?],F5582,Table15[Customer-Owned Portion],N5582),Table15[Unique ID],0),0)))</f>
        <v>Non-lead</v>
      </c>
      <c r="W5582" s="189"/>
    </row>
    <row r="5583" spans="1:23" s="190" customFormat="1" ht="56.25" x14ac:dyDescent="0.25">
      <c r="A5583" s="180" t="s">
        <v>225</v>
      </c>
      <c r="B5583" s="181" t="s">
        <v>9204</v>
      </c>
      <c r="C5583" s="182" t="s">
        <v>225</v>
      </c>
      <c r="D5583" s="183" t="s">
        <v>36</v>
      </c>
      <c r="E5583" s="181" t="s">
        <v>35</v>
      </c>
      <c r="F5583" s="183" t="s">
        <v>35</v>
      </c>
      <c r="G5583" s="181" t="s">
        <v>7347</v>
      </c>
      <c r="H5583" s="184" t="s">
        <v>7090</v>
      </c>
      <c r="I5583" s="185" t="s">
        <v>190</v>
      </c>
      <c r="J5583" s="181" t="s">
        <v>35</v>
      </c>
      <c r="K5583" s="181" t="s">
        <v>225</v>
      </c>
      <c r="L5583" s="186" t="s">
        <v>225</v>
      </c>
      <c r="M5583" s="187" t="s">
        <v>225</v>
      </c>
      <c r="N5583" s="183" t="s">
        <v>36</v>
      </c>
      <c r="O5583" s="181" t="s">
        <v>7347</v>
      </c>
      <c r="P5583" s="184" t="s">
        <v>7090</v>
      </c>
      <c r="Q5583" s="185" t="s">
        <v>190</v>
      </c>
      <c r="R5583" s="181" t="s">
        <v>35</v>
      </c>
      <c r="S5583" s="181" t="s">
        <v>225</v>
      </c>
      <c r="T5583" s="186" t="s">
        <v>225</v>
      </c>
      <c r="U5583" s="187" t="s">
        <v>225</v>
      </c>
      <c r="V5583" s="188" t="str" cm="1">
        <f t="array" ref="V5583">IF(SUM(LEN(A5583:U5583))=0,"",IF(OR(OR(ISBLANK(E5583),SUM(LEN(B5583),LEN(C5583))=0),AND(NOT(D5583="Unknown"),ISBLANK(I5583)),AND(NOT(N5583="Unknown"),ISBLANK(Q5583))),"Missing Information", INDEX(Table15[Entire Service Line Classification], MATCH(SUMIFS(Table15[Unique ID],Table15[System-Owned Portion],D5583,Table15[If Material Anything Other than "Lead" in Column E,Was Material Ever Previously Lead?],F5583,Table15[Customer-Owned Portion],N5583),Table15[Unique ID],0),0)))</f>
        <v>Non-lead</v>
      </c>
      <c r="W5583" s="189"/>
    </row>
    <row r="5584" spans="1:23" s="190" customFormat="1" ht="56.25" x14ac:dyDescent="0.25">
      <c r="A5584" s="180" t="s">
        <v>225</v>
      </c>
      <c r="B5584" s="181" t="s">
        <v>9205</v>
      </c>
      <c r="C5584" s="182" t="s">
        <v>225</v>
      </c>
      <c r="D5584" s="183" t="s">
        <v>36</v>
      </c>
      <c r="E5584" s="181" t="s">
        <v>35</v>
      </c>
      <c r="F5584" s="183" t="s">
        <v>35</v>
      </c>
      <c r="G5584" s="181" t="s">
        <v>7391</v>
      </c>
      <c r="H5584" s="184" t="s">
        <v>7090</v>
      </c>
      <c r="I5584" s="185" t="s">
        <v>190</v>
      </c>
      <c r="J5584" s="181" t="s">
        <v>35</v>
      </c>
      <c r="K5584" s="181" t="s">
        <v>225</v>
      </c>
      <c r="L5584" s="186" t="s">
        <v>225</v>
      </c>
      <c r="M5584" s="187" t="s">
        <v>225</v>
      </c>
      <c r="N5584" s="183" t="s">
        <v>36</v>
      </c>
      <c r="O5584" s="181" t="s">
        <v>7391</v>
      </c>
      <c r="P5584" s="184" t="s">
        <v>7090</v>
      </c>
      <c r="Q5584" s="185" t="s">
        <v>190</v>
      </c>
      <c r="R5584" s="181" t="s">
        <v>35</v>
      </c>
      <c r="S5584" s="181" t="s">
        <v>225</v>
      </c>
      <c r="T5584" s="186" t="s">
        <v>225</v>
      </c>
      <c r="U5584" s="187" t="s">
        <v>225</v>
      </c>
      <c r="V5584" s="188" t="str" cm="1">
        <f t="array" ref="V5584">IF(SUM(LEN(A5584:U5584))=0,"",IF(OR(OR(ISBLANK(E5584),SUM(LEN(B5584),LEN(C5584))=0),AND(NOT(D5584="Unknown"),ISBLANK(I5584)),AND(NOT(N5584="Unknown"),ISBLANK(Q5584))),"Missing Information", INDEX(Table15[Entire Service Line Classification], MATCH(SUMIFS(Table15[Unique ID],Table15[System-Owned Portion],D5584,Table15[If Material Anything Other than "Lead" in Column E,Was Material Ever Previously Lead?],F5584,Table15[Customer-Owned Portion],N5584),Table15[Unique ID],0),0)))</f>
        <v>Non-lead</v>
      </c>
      <c r="W5584" s="189"/>
    </row>
    <row r="5585" spans="1:23" s="190" customFormat="1" ht="56.25" x14ac:dyDescent="0.25">
      <c r="A5585" s="180" t="s">
        <v>225</v>
      </c>
      <c r="B5585" s="181" t="s">
        <v>9206</v>
      </c>
      <c r="C5585" s="182" t="s">
        <v>225</v>
      </c>
      <c r="D5585" s="183" t="s">
        <v>36</v>
      </c>
      <c r="E5585" s="181" t="s">
        <v>35</v>
      </c>
      <c r="F5585" s="183" t="s">
        <v>35</v>
      </c>
      <c r="G5585" s="181" t="s">
        <v>7347</v>
      </c>
      <c r="H5585" s="184" t="s">
        <v>7090</v>
      </c>
      <c r="I5585" s="185" t="s">
        <v>190</v>
      </c>
      <c r="J5585" s="181" t="s">
        <v>35</v>
      </c>
      <c r="K5585" s="181" t="s">
        <v>225</v>
      </c>
      <c r="L5585" s="186" t="s">
        <v>225</v>
      </c>
      <c r="M5585" s="187" t="s">
        <v>225</v>
      </c>
      <c r="N5585" s="183" t="s">
        <v>36</v>
      </c>
      <c r="O5585" s="181" t="s">
        <v>7347</v>
      </c>
      <c r="P5585" s="184" t="s">
        <v>7090</v>
      </c>
      <c r="Q5585" s="185" t="s">
        <v>190</v>
      </c>
      <c r="R5585" s="181" t="s">
        <v>35</v>
      </c>
      <c r="S5585" s="181" t="s">
        <v>225</v>
      </c>
      <c r="T5585" s="186" t="s">
        <v>225</v>
      </c>
      <c r="U5585" s="187" t="s">
        <v>225</v>
      </c>
      <c r="V5585" s="188" t="str" cm="1">
        <f t="array" ref="V5585">IF(SUM(LEN(A5585:U5585))=0,"",IF(OR(OR(ISBLANK(E5585),SUM(LEN(B5585),LEN(C5585))=0),AND(NOT(D5585="Unknown"),ISBLANK(I5585)),AND(NOT(N5585="Unknown"),ISBLANK(Q5585))),"Missing Information", INDEX(Table15[Entire Service Line Classification], MATCH(SUMIFS(Table15[Unique ID],Table15[System-Owned Portion],D5585,Table15[If Material Anything Other than "Lead" in Column E,Was Material Ever Previously Lead?],F5585,Table15[Customer-Owned Portion],N5585),Table15[Unique ID],0),0)))</f>
        <v>Non-lead</v>
      </c>
      <c r="W5585" s="189"/>
    </row>
    <row r="5586" spans="1:23" s="190" customFormat="1" ht="56.25" x14ac:dyDescent="0.25">
      <c r="A5586" s="180" t="s">
        <v>225</v>
      </c>
      <c r="B5586" s="181" t="s">
        <v>9207</v>
      </c>
      <c r="C5586" s="182" t="s">
        <v>225</v>
      </c>
      <c r="D5586" s="183" t="s">
        <v>36</v>
      </c>
      <c r="E5586" s="181" t="s">
        <v>35</v>
      </c>
      <c r="F5586" s="183" t="s">
        <v>35</v>
      </c>
      <c r="G5586" s="181" t="s">
        <v>7350</v>
      </c>
      <c r="H5586" s="184" t="s">
        <v>7090</v>
      </c>
      <c r="I5586" s="185" t="s">
        <v>190</v>
      </c>
      <c r="J5586" s="181" t="s">
        <v>35</v>
      </c>
      <c r="K5586" s="181" t="s">
        <v>225</v>
      </c>
      <c r="L5586" s="186" t="s">
        <v>225</v>
      </c>
      <c r="M5586" s="187" t="s">
        <v>225</v>
      </c>
      <c r="N5586" s="183" t="s">
        <v>36</v>
      </c>
      <c r="O5586" s="181" t="s">
        <v>7350</v>
      </c>
      <c r="P5586" s="184" t="s">
        <v>7090</v>
      </c>
      <c r="Q5586" s="185" t="s">
        <v>190</v>
      </c>
      <c r="R5586" s="181" t="s">
        <v>35</v>
      </c>
      <c r="S5586" s="181" t="s">
        <v>225</v>
      </c>
      <c r="T5586" s="186" t="s">
        <v>225</v>
      </c>
      <c r="U5586" s="187" t="s">
        <v>225</v>
      </c>
      <c r="V5586" s="188" t="str" cm="1">
        <f t="array" ref="V5586">IF(SUM(LEN(A5586:U5586))=0,"",IF(OR(OR(ISBLANK(E5586),SUM(LEN(B5586),LEN(C5586))=0),AND(NOT(D5586="Unknown"),ISBLANK(I5586)),AND(NOT(N5586="Unknown"),ISBLANK(Q5586))),"Missing Information", INDEX(Table15[Entire Service Line Classification], MATCH(SUMIFS(Table15[Unique ID],Table15[System-Owned Portion],D5586,Table15[If Material Anything Other than "Lead" in Column E,Was Material Ever Previously Lead?],F5586,Table15[Customer-Owned Portion],N5586),Table15[Unique ID],0),0)))</f>
        <v>Non-lead</v>
      </c>
      <c r="W5586" s="189"/>
    </row>
    <row r="5587" spans="1:23" s="190" customFormat="1" ht="56.25" x14ac:dyDescent="0.25">
      <c r="A5587" s="180" t="s">
        <v>225</v>
      </c>
      <c r="B5587" s="181" t="s">
        <v>9208</v>
      </c>
      <c r="C5587" s="182" t="s">
        <v>225</v>
      </c>
      <c r="D5587" s="183" t="s">
        <v>36</v>
      </c>
      <c r="E5587" s="181" t="s">
        <v>35</v>
      </c>
      <c r="F5587" s="183" t="s">
        <v>35</v>
      </c>
      <c r="G5587" s="181" t="s">
        <v>7388</v>
      </c>
      <c r="H5587" s="184" t="s">
        <v>7090</v>
      </c>
      <c r="I5587" s="185" t="s">
        <v>190</v>
      </c>
      <c r="J5587" s="181" t="s">
        <v>35</v>
      </c>
      <c r="K5587" s="181" t="s">
        <v>225</v>
      </c>
      <c r="L5587" s="186" t="s">
        <v>225</v>
      </c>
      <c r="M5587" s="187" t="s">
        <v>225</v>
      </c>
      <c r="N5587" s="183" t="s">
        <v>36</v>
      </c>
      <c r="O5587" s="181" t="s">
        <v>7388</v>
      </c>
      <c r="P5587" s="184" t="s">
        <v>7090</v>
      </c>
      <c r="Q5587" s="185" t="s">
        <v>190</v>
      </c>
      <c r="R5587" s="181" t="s">
        <v>35</v>
      </c>
      <c r="S5587" s="181" t="s">
        <v>225</v>
      </c>
      <c r="T5587" s="186" t="s">
        <v>225</v>
      </c>
      <c r="U5587" s="187" t="s">
        <v>225</v>
      </c>
      <c r="V5587" s="188" t="str" cm="1">
        <f t="array" ref="V5587">IF(SUM(LEN(A5587:U5587))=0,"",IF(OR(OR(ISBLANK(E5587),SUM(LEN(B5587),LEN(C5587))=0),AND(NOT(D5587="Unknown"),ISBLANK(I5587)),AND(NOT(N5587="Unknown"),ISBLANK(Q5587))),"Missing Information", INDEX(Table15[Entire Service Line Classification], MATCH(SUMIFS(Table15[Unique ID],Table15[System-Owned Portion],D5587,Table15[If Material Anything Other than "Lead" in Column E,Was Material Ever Previously Lead?],F5587,Table15[Customer-Owned Portion],N5587),Table15[Unique ID],0),0)))</f>
        <v>Non-lead</v>
      </c>
      <c r="W5587" s="189"/>
    </row>
    <row r="5588" spans="1:23" s="190" customFormat="1" ht="56.25" x14ac:dyDescent="0.25">
      <c r="A5588" s="180" t="s">
        <v>225</v>
      </c>
      <c r="B5588" s="181" t="s">
        <v>9209</v>
      </c>
      <c r="C5588" s="182" t="s">
        <v>225</v>
      </c>
      <c r="D5588" s="183" t="s">
        <v>36</v>
      </c>
      <c r="E5588" s="181" t="s">
        <v>35</v>
      </c>
      <c r="F5588" s="183" t="s">
        <v>35</v>
      </c>
      <c r="G5588" s="181" t="s">
        <v>7458</v>
      </c>
      <c r="H5588" s="184" t="s">
        <v>7250</v>
      </c>
      <c r="I5588" s="185" t="s">
        <v>190</v>
      </c>
      <c r="J5588" s="181" t="s">
        <v>35</v>
      </c>
      <c r="K5588" s="181" t="s">
        <v>225</v>
      </c>
      <c r="L5588" s="186" t="s">
        <v>225</v>
      </c>
      <c r="M5588" s="187" t="s">
        <v>225</v>
      </c>
      <c r="N5588" s="183" t="s">
        <v>36</v>
      </c>
      <c r="O5588" s="181" t="s">
        <v>7458</v>
      </c>
      <c r="P5588" s="184" t="s">
        <v>7250</v>
      </c>
      <c r="Q5588" s="185" t="s">
        <v>190</v>
      </c>
      <c r="R5588" s="181" t="s">
        <v>35</v>
      </c>
      <c r="S5588" s="181" t="s">
        <v>225</v>
      </c>
      <c r="T5588" s="186" t="s">
        <v>225</v>
      </c>
      <c r="U5588" s="187" t="s">
        <v>225</v>
      </c>
      <c r="V5588" s="188" t="str" cm="1">
        <f t="array" ref="V5588">IF(SUM(LEN(A5588:U5588))=0,"",IF(OR(OR(ISBLANK(E5588),SUM(LEN(B5588),LEN(C5588))=0),AND(NOT(D5588="Unknown"),ISBLANK(I5588)),AND(NOT(N5588="Unknown"),ISBLANK(Q5588))),"Missing Information", INDEX(Table15[Entire Service Line Classification], MATCH(SUMIFS(Table15[Unique ID],Table15[System-Owned Portion],D5588,Table15[If Material Anything Other than "Lead" in Column E,Was Material Ever Previously Lead?],F5588,Table15[Customer-Owned Portion],N5588),Table15[Unique ID],0),0)))</f>
        <v>Non-lead</v>
      </c>
      <c r="W5588" s="189"/>
    </row>
    <row r="5589" spans="1:23" s="190" customFormat="1" ht="56.25" x14ac:dyDescent="0.25">
      <c r="A5589" s="180" t="s">
        <v>225</v>
      </c>
      <c r="B5589" s="181" t="s">
        <v>9210</v>
      </c>
      <c r="C5589" s="182" t="s">
        <v>225</v>
      </c>
      <c r="D5589" s="183" t="s">
        <v>36</v>
      </c>
      <c r="E5589" s="181" t="s">
        <v>35</v>
      </c>
      <c r="F5589" s="183" t="s">
        <v>35</v>
      </c>
      <c r="G5589" s="181" t="s">
        <v>7488</v>
      </c>
      <c r="H5589" s="184" t="s">
        <v>7121</v>
      </c>
      <c r="I5589" s="185" t="s">
        <v>190</v>
      </c>
      <c r="J5589" s="181" t="s">
        <v>35</v>
      </c>
      <c r="K5589" s="181" t="s">
        <v>225</v>
      </c>
      <c r="L5589" s="186" t="s">
        <v>225</v>
      </c>
      <c r="M5589" s="187" t="s">
        <v>225</v>
      </c>
      <c r="N5589" s="183" t="s">
        <v>36</v>
      </c>
      <c r="O5589" s="181" t="s">
        <v>7488</v>
      </c>
      <c r="P5589" s="184" t="s">
        <v>7121</v>
      </c>
      <c r="Q5589" s="185" t="s">
        <v>190</v>
      </c>
      <c r="R5589" s="181" t="s">
        <v>35</v>
      </c>
      <c r="S5589" s="181" t="s">
        <v>225</v>
      </c>
      <c r="T5589" s="186" t="s">
        <v>225</v>
      </c>
      <c r="U5589" s="187" t="s">
        <v>225</v>
      </c>
      <c r="V5589" s="188" t="str" cm="1">
        <f t="array" ref="V5589">IF(SUM(LEN(A5589:U5589))=0,"",IF(OR(OR(ISBLANK(E5589),SUM(LEN(B5589),LEN(C5589))=0),AND(NOT(D5589="Unknown"),ISBLANK(I5589)),AND(NOT(N5589="Unknown"),ISBLANK(Q5589))),"Missing Information", INDEX(Table15[Entire Service Line Classification], MATCH(SUMIFS(Table15[Unique ID],Table15[System-Owned Portion],D5589,Table15[If Material Anything Other than "Lead" in Column E,Was Material Ever Previously Lead?],F5589,Table15[Customer-Owned Portion],N5589),Table15[Unique ID],0),0)))</f>
        <v>Non-lead</v>
      </c>
      <c r="W5589" s="189"/>
    </row>
    <row r="5590" spans="1:23" s="190" customFormat="1" ht="56.25" x14ac:dyDescent="0.25">
      <c r="A5590" s="180" t="s">
        <v>225</v>
      </c>
      <c r="B5590" s="181" t="s">
        <v>9211</v>
      </c>
      <c r="C5590" s="182" t="s">
        <v>225</v>
      </c>
      <c r="D5590" s="183" t="s">
        <v>36</v>
      </c>
      <c r="E5590" s="181" t="s">
        <v>35</v>
      </c>
      <c r="F5590" s="183" t="s">
        <v>35</v>
      </c>
      <c r="G5590" s="181" t="s">
        <v>7407</v>
      </c>
      <c r="H5590" s="184" t="s">
        <v>7090</v>
      </c>
      <c r="I5590" s="185" t="s">
        <v>190</v>
      </c>
      <c r="J5590" s="181" t="s">
        <v>35</v>
      </c>
      <c r="K5590" s="181" t="s">
        <v>225</v>
      </c>
      <c r="L5590" s="186" t="s">
        <v>225</v>
      </c>
      <c r="M5590" s="187" t="s">
        <v>225</v>
      </c>
      <c r="N5590" s="183" t="s">
        <v>36</v>
      </c>
      <c r="O5590" s="181" t="s">
        <v>7407</v>
      </c>
      <c r="P5590" s="184" t="s">
        <v>7090</v>
      </c>
      <c r="Q5590" s="185" t="s">
        <v>190</v>
      </c>
      <c r="R5590" s="181" t="s">
        <v>35</v>
      </c>
      <c r="S5590" s="181" t="s">
        <v>225</v>
      </c>
      <c r="T5590" s="186" t="s">
        <v>225</v>
      </c>
      <c r="U5590" s="187" t="s">
        <v>225</v>
      </c>
      <c r="V5590" s="188" t="str" cm="1">
        <f t="array" ref="V5590">IF(SUM(LEN(A5590:U5590))=0,"",IF(OR(OR(ISBLANK(E5590),SUM(LEN(B5590),LEN(C5590))=0),AND(NOT(D5590="Unknown"),ISBLANK(I5590)),AND(NOT(N5590="Unknown"),ISBLANK(Q5590))),"Missing Information", INDEX(Table15[Entire Service Line Classification], MATCH(SUMIFS(Table15[Unique ID],Table15[System-Owned Portion],D5590,Table15[If Material Anything Other than "Lead" in Column E,Was Material Ever Previously Lead?],F5590,Table15[Customer-Owned Portion],N5590),Table15[Unique ID],0),0)))</f>
        <v>Non-lead</v>
      </c>
      <c r="W5590" s="189"/>
    </row>
    <row r="5591" spans="1:23" s="190" customFormat="1" ht="56.25" x14ac:dyDescent="0.25">
      <c r="A5591" s="180" t="s">
        <v>225</v>
      </c>
      <c r="B5591" s="181" t="s">
        <v>9211</v>
      </c>
      <c r="C5591" s="182" t="s">
        <v>225</v>
      </c>
      <c r="D5591" s="183" t="s">
        <v>36</v>
      </c>
      <c r="E5591" s="181" t="s">
        <v>35</v>
      </c>
      <c r="F5591" s="183" t="s">
        <v>35</v>
      </c>
      <c r="G5591" s="181" t="s">
        <v>7407</v>
      </c>
      <c r="H5591" s="184" t="s">
        <v>7090</v>
      </c>
      <c r="I5591" s="185" t="s">
        <v>190</v>
      </c>
      <c r="J5591" s="181" t="s">
        <v>35</v>
      </c>
      <c r="K5591" s="181" t="s">
        <v>225</v>
      </c>
      <c r="L5591" s="186" t="s">
        <v>225</v>
      </c>
      <c r="M5591" s="187" t="s">
        <v>225</v>
      </c>
      <c r="N5591" s="183" t="s">
        <v>36</v>
      </c>
      <c r="O5591" s="181" t="s">
        <v>7407</v>
      </c>
      <c r="P5591" s="184" t="s">
        <v>7090</v>
      </c>
      <c r="Q5591" s="185" t="s">
        <v>190</v>
      </c>
      <c r="R5591" s="181" t="s">
        <v>35</v>
      </c>
      <c r="S5591" s="181" t="s">
        <v>225</v>
      </c>
      <c r="T5591" s="186" t="s">
        <v>225</v>
      </c>
      <c r="U5591" s="187" t="s">
        <v>225</v>
      </c>
      <c r="V5591" s="188" t="str" cm="1">
        <f t="array" ref="V5591">IF(SUM(LEN(A5591:U5591))=0,"",IF(OR(OR(ISBLANK(E5591),SUM(LEN(B5591),LEN(C5591))=0),AND(NOT(D5591="Unknown"),ISBLANK(I5591)),AND(NOT(N5591="Unknown"),ISBLANK(Q5591))),"Missing Information", INDEX(Table15[Entire Service Line Classification], MATCH(SUMIFS(Table15[Unique ID],Table15[System-Owned Portion],D5591,Table15[If Material Anything Other than "Lead" in Column E,Was Material Ever Previously Lead?],F5591,Table15[Customer-Owned Portion],N5591),Table15[Unique ID],0),0)))</f>
        <v>Non-lead</v>
      </c>
      <c r="W5591" s="189"/>
    </row>
    <row r="5592" spans="1:23" s="190" customFormat="1" ht="56.25" x14ac:dyDescent="0.25">
      <c r="A5592" s="180" t="s">
        <v>225</v>
      </c>
      <c r="B5592" s="181" t="s">
        <v>9212</v>
      </c>
      <c r="C5592" s="182" t="s">
        <v>225</v>
      </c>
      <c r="D5592" s="183" t="s">
        <v>36</v>
      </c>
      <c r="E5592" s="181" t="s">
        <v>35</v>
      </c>
      <c r="F5592" s="183" t="s">
        <v>35</v>
      </c>
      <c r="G5592" s="181" t="s">
        <v>7360</v>
      </c>
      <c r="H5592" s="184" t="s">
        <v>7250</v>
      </c>
      <c r="I5592" s="185" t="s">
        <v>190</v>
      </c>
      <c r="J5592" s="181" t="s">
        <v>35</v>
      </c>
      <c r="K5592" s="181" t="s">
        <v>225</v>
      </c>
      <c r="L5592" s="186" t="s">
        <v>225</v>
      </c>
      <c r="M5592" s="187" t="s">
        <v>225</v>
      </c>
      <c r="N5592" s="183" t="s">
        <v>36</v>
      </c>
      <c r="O5592" s="181" t="s">
        <v>7360</v>
      </c>
      <c r="P5592" s="184" t="s">
        <v>7250</v>
      </c>
      <c r="Q5592" s="185" t="s">
        <v>190</v>
      </c>
      <c r="R5592" s="181" t="s">
        <v>35</v>
      </c>
      <c r="S5592" s="181" t="s">
        <v>225</v>
      </c>
      <c r="T5592" s="186" t="s">
        <v>225</v>
      </c>
      <c r="U5592" s="187" t="s">
        <v>225</v>
      </c>
      <c r="V5592" s="188" t="str" cm="1">
        <f t="array" ref="V5592">IF(SUM(LEN(A5592:U5592))=0,"",IF(OR(OR(ISBLANK(E5592),SUM(LEN(B5592),LEN(C5592))=0),AND(NOT(D5592="Unknown"),ISBLANK(I5592)),AND(NOT(N5592="Unknown"),ISBLANK(Q5592))),"Missing Information", INDEX(Table15[Entire Service Line Classification], MATCH(SUMIFS(Table15[Unique ID],Table15[System-Owned Portion],D5592,Table15[If Material Anything Other than "Lead" in Column E,Was Material Ever Previously Lead?],F5592,Table15[Customer-Owned Portion],N5592),Table15[Unique ID],0),0)))</f>
        <v>Non-lead</v>
      </c>
      <c r="W5592" s="189"/>
    </row>
    <row r="5593" spans="1:23" s="190" customFormat="1" ht="56.25" x14ac:dyDescent="0.25">
      <c r="A5593" s="180" t="s">
        <v>225</v>
      </c>
      <c r="B5593" s="181" t="s">
        <v>9212</v>
      </c>
      <c r="C5593" s="182" t="s">
        <v>225</v>
      </c>
      <c r="D5593" s="183" t="s">
        <v>36</v>
      </c>
      <c r="E5593" s="181" t="s">
        <v>35</v>
      </c>
      <c r="F5593" s="183" t="s">
        <v>35</v>
      </c>
      <c r="G5593" s="181" t="s">
        <v>7360</v>
      </c>
      <c r="H5593" s="184" t="s">
        <v>7090</v>
      </c>
      <c r="I5593" s="185" t="s">
        <v>190</v>
      </c>
      <c r="J5593" s="181" t="s">
        <v>35</v>
      </c>
      <c r="K5593" s="181" t="s">
        <v>225</v>
      </c>
      <c r="L5593" s="186" t="s">
        <v>225</v>
      </c>
      <c r="M5593" s="187" t="s">
        <v>225</v>
      </c>
      <c r="N5593" s="183" t="s">
        <v>36</v>
      </c>
      <c r="O5593" s="181" t="s">
        <v>7360</v>
      </c>
      <c r="P5593" s="184" t="s">
        <v>7090</v>
      </c>
      <c r="Q5593" s="185" t="s">
        <v>190</v>
      </c>
      <c r="R5593" s="181" t="s">
        <v>35</v>
      </c>
      <c r="S5593" s="181" t="s">
        <v>225</v>
      </c>
      <c r="T5593" s="186" t="s">
        <v>225</v>
      </c>
      <c r="U5593" s="187" t="s">
        <v>225</v>
      </c>
      <c r="V5593" s="188" t="str" cm="1">
        <f t="array" ref="V5593">IF(SUM(LEN(A5593:U5593))=0,"",IF(OR(OR(ISBLANK(E5593),SUM(LEN(B5593),LEN(C5593))=0),AND(NOT(D5593="Unknown"),ISBLANK(I5593)),AND(NOT(N5593="Unknown"),ISBLANK(Q5593))),"Missing Information", INDEX(Table15[Entire Service Line Classification], MATCH(SUMIFS(Table15[Unique ID],Table15[System-Owned Portion],D5593,Table15[If Material Anything Other than "Lead" in Column E,Was Material Ever Previously Lead?],F5593,Table15[Customer-Owned Portion],N5593),Table15[Unique ID],0),0)))</f>
        <v>Non-lead</v>
      </c>
      <c r="W5593" s="189"/>
    </row>
    <row r="5594" spans="1:23" s="190" customFormat="1" ht="56.25" x14ac:dyDescent="0.25">
      <c r="A5594" s="180" t="s">
        <v>225</v>
      </c>
      <c r="B5594" s="181" t="s">
        <v>9213</v>
      </c>
      <c r="C5594" s="182" t="s">
        <v>225</v>
      </c>
      <c r="D5594" s="183" t="s">
        <v>36</v>
      </c>
      <c r="E5594" s="181" t="s">
        <v>35</v>
      </c>
      <c r="F5594" s="183" t="s">
        <v>35</v>
      </c>
      <c r="G5594" s="181" t="s">
        <v>7458</v>
      </c>
      <c r="H5594" s="184" t="s">
        <v>7121</v>
      </c>
      <c r="I5594" s="185" t="s">
        <v>190</v>
      </c>
      <c r="J5594" s="181" t="s">
        <v>35</v>
      </c>
      <c r="K5594" s="181" t="s">
        <v>225</v>
      </c>
      <c r="L5594" s="186" t="s">
        <v>225</v>
      </c>
      <c r="M5594" s="187" t="s">
        <v>225</v>
      </c>
      <c r="N5594" s="183" t="s">
        <v>36</v>
      </c>
      <c r="O5594" s="181" t="s">
        <v>7458</v>
      </c>
      <c r="P5594" s="184" t="s">
        <v>7121</v>
      </c>
      <c r="Q5594" s="185" t="s">
        <v>190</v>
      </c>
      <c r="R5594" s="181" t="s">
        <v>35</v>
      </c>
      <c r="S5594" s="181" t="s">
        <v>225</v>
      </c>
      <c r="T5594" s="186" t="s">
        <v>225</v>
      </c>
      <c r="U5594" s="187" t="s">
        <v>225</v>
      </c>
      <c r="V5594" s="188" t="str" cm="1">
        <f t="array" ref="V5594">IF(SUM(LEN(A5594:U5594))=0,"",IF(OR(OR(ISBLANK(E5594),SUM(LEN(B5594),LEN(C5594))=0),AND(NOT(D5594="Unknown"),ISBLANK(I5594)),AND(NOT(N5594="Unknown"),ISBLANK(Q5594))),"Missing Information", INDEX(Table15[Entire Service Line Classification], MATCH(SUMIFS(Table15[Unique ID],Table15[System-Owned Portion],D5594,Table15[If Material Anything Other than "Lead" in Column E,Was Material Ever Previously Lead?],F5594,Table15[Customer-Owned Portion],N5594),Table15[Unique ID],0),0)))</f>
        <v>Non-lead</v>
      </c>
      <c r="W5594" s="189"/>
    </row>
    <row r="5595" spans="1:23" s="190" customFormat="1" ht="56.25" x14ac:dyDescent="0.25">
      <c r="A5595" s="180" t="s">
        <v>225</v>
      </c>
      <c r="B5595" s="181" t="s">
        <v>9214</v>
      </c>
      <c r="C5595" s="182" t="s">
        <v>225</v>
      </c>
      <c r="D5595" s="183" t="s">
        <v>36</v>
      </c>
      <c r="E5595" s="181" t="s">
        <v>35</v>
      </c>
      <c r="F5595" s="183" t="s">
        <v>35</v>
      </c>
      <c r="G5595" s="181" t="s">
        <v>7458</v>
      </c>
      <c r="H5595" s="184" t="s">
        <v>7090</v>
      </c>
      <c r="I5595" s="185" t="s">
        <v>190</v>
      </c>
      <c r="J5595" s="181" t="s">
        <v>35</v>
      </c>
      <c r="K5595" s="181" t="s">
        <v>225</v>
      </c>
      <c r="L5595" s="186" t="s">
        <v>225</v>
      </c>
      <c r="M5595" s="187" t="s">
        <v>225</v>
      </c>
      <c r="N5595" s="183" t="s">
        <v>36</v>
      </c>
      <c r="O5595" s="181" t="s">
        <v>7458</v>
      </c>
      <c r="P5595" s="184" t="s">
        <v>7090</v>
      </c>
      <c r="Q5595" s="185" t="s">
        <v>190</v>
      </c>
      <c r="R5595" s="181" t="s">
        <v>35</v>
      </c>
      <c r="S5595" s="181" t="s">
        <v>225</v>
      </c>
      <c r="T5595" s="186" t="s">
        <v>225</v>
      </c>
      <c r="U5595" s="187" t="s">
        <v>225</v>
      </c>
      <c r="V5595" s="188" t="str" cm="1">
        <f t="array" ref="V5595">IF(SUM(LEN(A5595:U5595))=0,"",IF(OR(OR(ISBLANK(E5595),SUM(LEN(B5595),LEN(C5595))=0),AND(NOT(D5595="Unknown"),ISBLANK(I5595)),AND(NOT(N5595="Unknown"),ISBLANK(Q5595))),"Missing Information", INDEX(Table15[Entire Service Line Classification], MATCH(SUMIFS(Table15[Unique ID],Table15[System-Owned Portion],D5595,Table15[If Material Anything Other than "Lead" in Column E,Was Material Ever Previously Lead?],F5595,Table15[Customer-Owned Portion],N5595),Table15[Unique ID],0),0)))</f>
        <v>Non-lead</v>
      </c>
      <c r="W5595" s="189"/>
    </row>
    <row r="5596" spans="1:23" s="190" customFormat="1" ht="56.25" x14ac:dyDescent="0.25">
      <c r="A5596" s="180" t="s">
        <v>225</v>
      </c>
      <c r="B5596" s="181" t="s">
        <v>9215</v>
      </c>
      <c r="C5596" s="182" t="s">
        <v>225</v>
      </c>
      <c r="D5596" s="183" t="s">
        <v>36</v>
      </c>
      <c r="E5596" s="181" t="s">
        <v>35</v>
      </c>
      <c r="F5596" s="183" t="s">
        <v>35</v>
      </c>
      <c r="G5596" s="181" t="s">
        <v>7340</v>
      </c>
      <c r="H5596" s="184" t="s">
        <v>7090</v>
      </c>
      <c r="I5596" s="185" t="s">
        <v>190</v>
      </c>
      <c r="J5596" s="181" t="s">
        <v>35</v>
      </c>
      <c r="K5596" s="181" t="s">
        <v>225</v>
      </c>
      <c r="L5596" s="186" t="s">
        <v>225</v>
      </c>
      <c r="M5596" s="187" t="s">
        <v>225</v>
      </c>
      <c r="N5596" s="183" t="s">
        <v>36</v>
      </c>
      <c r="O5596" s="181" t="s">
        <v>7340</v>
      </c>
      <c r="P5596" s="184" t="s">
        <v>7090</v>
      </c>
      <c r="Q5596" s="185" t="s">
        <v>190</v>
      </c>
      <c r="R5596" s="181" t="s">
        <v>35</v>
      </c>
      <c r="S5596" s="181" t="s">
        <v>225</v>
      </c>
      <c r="T5596" s="186" t="s">
        <v>225</v>
      </c>
      <c r="U5596" s="187" t="s">
        <v>225</v>
      </c>
      <c r="V5596" s="188" t="str" cm="1">
        <f t="array" ref="V5596">IF(SUM(LEN(A5596:U5596))=0,"",IF(OR(OR(ISBLANK(E5596),SUM(LEN(B5596),LEN(C5596))=0),AND(NOT(D5596="Unknown"),ISBLANK(I5596)),AND(NOT(N5596="Unknown"),ISBLANK(Q5596))),"Missing Information", INDEX(Table15[Entire Service Line Classification], MATCH(SUMIFS(Table15[Unique ID],Table15[System-Owned Portion],D5596,Table15[If Material Anything Other than "Lead" in Column E,Was Material Ever Previously Lead?],F5596,Table15[Customer-Owned Portion],N5596),Table15[Unique ID],0),0)))</f>
        <v>Non-lead</v>
      </c>
      <c r="W5596" s="189"/>
    </row>
    <row r="5597" spans="1:23" s="190" customFormat="1" ht="56.25" x14ac:dyDescent="0.25">
      <c r="A5597" s="180" t="s">
        <v>225</v>
      </c>
      <c r="B5597" s="181" t="s">
        <v>9216</v>
      </c>
      <c r="C5597" s="182" t="s">
        <v>225</v>
      </c>
      <c r="D5597" s="183" t="s">
        <v>36</v>
      </c>
      <c r="E5597" s="181" t="s">
        <v>35</v>
      </c>
      <c r="F5597" s="183" t="s">
        <v>35</v>
      </c>
      <c r="G5597" s="181" t="s">
        <v>7354</v>
      </c>
      <c r="H5597" s="184" t="s">
        <v>7250</v>
      </c>
      <c r="I5597" s="185" t="s">
        <v>190</v>
      </c>
      <c r="J5597" s="181" t="s">
        <v>35</v>
      </c>
      <c r="K5597" s="181" t="s">
        <v>225</v>
      </c>
      <c r="L5597" s="186" t="s">
        <v>225</v>
      </c>
      <c r="M5597" s="187" t="s">
        <v>225</v>
      </c>
      <c r="N5597" s="183" t="s">
        <v>36</v>
      </c>
      <c r="O5597" s="181" t="s">
        <v>7354</v>
      </c>
      <c r="P5597" s="184" t="s">
        <v>7250</v>
      </c>
      <c r="Q5597" s="185" t="s">
        <v>190</v>
      </c>
      <c r="R5597" s="181" t="s">
        <v>35</v>
      </c>
      <c r="S5597" s="181" t="s">
        <v>225</v>
      </c>
      <c r="T5597" s="186" t="s">
        <v>225</v>
      </c>
      <c r="U5597" s="187" t="s">
        <v>225</v>
      </c>
      <c r="V5597" s="188" t="str" cm="1">
        <f t="array" ref="V5597">IF(SUM(LEN(A5597:U5597))=0,"",IF(OR(OR(ISBLANK(E5597),SUM(LEN(B5597),LEN(C5597))=0),AND(NOT(D5597="Unknown"),ISBLANK(I5597)),AND(NOT(N5597="Unknown"),ISBLANK(Q5597))),"Missing Information", INDEX(Table15[Entire Service Line Classification], MATCH(SUMIFS(Table15[Unique ID],Table15[System-Owned Portion],D5597,Table15[If Material Anything Other than "Lead" in Column E,Was Material Ever Previously Lead?],F5597,Table15[Customer-Owned Portion],N5597),Table15[Unique ID],0),0)))</f>
        <v>Non-lead</v>
      </c>
      <c r="W5597" s="189"/>
    </row>
    <row r="5598" spans="1:23" s="190" customFormat="1" ht="56.25" x14ac:dyDescent="0.25">
      <c r="A5598" s="180" t="s">
        <v>225</v>
      </c>
      <c r="B5598" s="181" t="s">
        <v>9217</v>
      </c>
      <c r="C5598" s="182" t="s">
        <v>225</v>
      </c>
      <c r="D5598" s="183" t="s">
        <v>36</v>
      </c>
      <c r="E5598" s="181" t="s">
        <v>35</v>
      </c>
      <c r="F5598" s="183" t="s">
        <v>35</v>
      </c>
      <c r="G5598" s="181" t="s">
        <v>7391</v>
      </c>
      <c r="H5598" s="184" t="s">
        <v>7250</v>
      </c>
      <c r="I5598" s="185" t="s">
        <v>190</v>
      </c>
      <c r="J5598" s="181" t="s">
        <v>35</v>
      </c>
      <c r="K5598" s="181" t="s">
        <v>225</v>
      </c>
      <c r="L5598" s="186" t="s">
        <v>225</v>
      </c>
      <c r="M5598" s="187" t="s">
        <v>225</v>
      </c>
      <c r="N5598" s="183" t="s">
        <v>36</v>
      </c>
      <c r="O5598" s="181" t="s">
        <v>7391</v>
      </c>
      <c r="P5598" s="184" t="s">
        <v>7250</v>
      </c>
      <c r="Q5598" s="185" t="s">
        <v>190</v>
      </c>
      <c r="R5598" s="181" t="s">
        <v>35</v>
      </c>
      <c r="S5598" s="181" t="s">
        <v>225</v>
      </c>
      <c r="T5598" s="186" t="s">
        <v>225</v>
      </c>
      <c r="U5598" s="187" t="s">
        <v>225</v>
      </c>
      <c r="V5598" s="188" t="str" cm="1">
        <f t="array" ref="V5598">IF(SUM(LEN(A5598:U5598))=0,"",IF(OR(OR(ISBLANK(E5598),SUM(LEN(B5598),LEN(C5598))=0),AND(NOT(D5598="Unknown"),ISBLANK(I5598)),AND(NOT(N5598="Unknown"),ISBLANK(Q5598))),"Missing Information", INDEX(Table15[Entire Service Line Classification], MATCH(SUMIFS(Table15[Unique ID],Table15[System-Owned Portion],D5598,Table15[If Material Anything Other than "Lead" in Column E,Was Material Ever Previously Lead?],F5598,Table15[Customer-Owned Portion],N5598),Table15[Unique ID],0),0)))</f>
        <v>Non-lead</v>
      </c>
      <c r="W5598" s="189"/>
    </row>
    <row r="5599" spans="1:23" s="190" customFormat="1" ht="56.25" x14ac:dyDescent="0.25">
      <c r="A5599" s="180" t="s">
        <v>225</v>
      </c>
      <c r="B5599" s="181" t="s">
        <v>9218</v>
      </c>
      <c r="C5599" s="182" t="s">
        <v>225</v>
      </c>
      <c r="D5599" s="183" t="s">
        <v>36</v>
      </c>
      <c r="E5599" s="181" t="s">
        <v>35</v>
      </c>
      <c r="F5599" s="183" t="s">
        <v>35</v>
      </c>
      <c r="G5599" s="181" t="s">
        <v>7391</v>
      </c>
      <c r="H5599" s="184" t="s">
        <v>7121</v>
      </c>
      <c r="I5599" s="185" t="s">
        <v>190</v>
      </c>
      <c r="J5599" s="181" t="s">
        <v>35</v>
      </c>
      <c r="K5599" s="181" t="s">
        <v>225</v>
      </c>
      <c r="L5599" s="186" t="s">
        <v>225</v>
      </c>
      <c r="M5599" s="187" t="s">
        <v>225</v>
      </c>
      <c r="N5599" s="183" t="s">
        <v>36</v>
      </c>
      <c r="O5599" s="181" t="s">
        <v>7391</v>
      </c>
      <c r="P5599" s="184" t="s">
        <v>7121</v>
      </c>
      <c r="Q5599" s="185" t="s">
        <v>190</v>
      </c>
      <c r="R5599" s="181" t="s">
        <v>35</v>
      </c>
      <c r="S5599" s="181" t="s">
        <v>225</v>
      </c>
      <c r="T5599" s="186" t="s">
        <v>225</v>
      </c>
      <c r="U5599" s="187" t="s">
        <v>225</v>
      </c>
      <c r="V5599" s="188" t="str" cm="1">
        <f t="array" ref="V5599">IF(SUM(LEN(A5599:U5599))=0,"",IF(OR(OR(ISBLANK(E5599),SUM(LEN(B5599),LEN(C5599))=0),AND(NOT(D5599="Unknown"),ISBLANK(I5599)),AND(NOT(N5599="Unknown"),ISBLANK(Q5599))),"Missing Information", INDEX(Table15[Entire Service Line Classification], MATCH(SUMIFS(Table15[Unique ID],Table15[System-Owned Portion],D5599,Table15[If Material Anything Other than "Lead" in Column E,Was Material Ever Previously Lead?],F5599,Table15[Customer-Owned Portion],N5599),Table15[Unique ID],0),0)))</f>
        <v>Non-lead</v>
      </c>
      <c r="W5599" s="189"/>
    </row>
    <row r="5600" spans="1:23" s="190" customFormat="1" ht="56.25" x14ac:dyDescent="0.25">
      <c r="A5600" s="180" t="s">
        <v>225</v>
      </c>
      <c r="B5600" s="181" t="s">
        <v>9219</v>
      </c>
      <c r="C5600" s="182" t="s">
        <v>225</v>
      </c>
      <c r="D5600" s="183" t="s">
        <v>36</v>
      </c>
      <c r="E5600" s="181" t="s">
        <v>35</v>
      </c>
      <c r="F5600" s="183" t="s">
        <v>35</v>
      </c>
      <c r="G5600" s="181" t="s">
        <v>7391</v>
      </c>
      <c r="H5600" s="184" t="s">
        <v>7250</v>
      </c>
      <c r="I5600" s="185" t="s">
        <v>190</v>
      </c>
      <c r="J5600" s="181" t="s">
        <v>35</v>
      </c>
      <c r="K5600" s="181" t="s">
        <v>225</v>
      </c>
      <c r="L5600" s="186" t="s">
        <v>225</v>
      </c>
      <c r="M5600" s="187" t="s">
        <v>225</v>
      </c>
      <c r="N5600" s="183" t="s">
        <v>36</v>
      </c>
      <c r="O5600" s="181" t="s">
        <v>7391</v>
      </c>
      <c r="P5600" s="184" t="s">
        <v>7250</v>
      </c>
      <c r="Q5600" s="185" t="s">
        <v>190</v>
      </c>
      <c r="R5600" s="181" t="s">
        <v>35</v>
      </c>
      <c r="S5600" s="181" t="s">
        <v>225</v>
      </c>
      <c r="T5600" s="186" t="s">
        <v>225</v>
      </c>
      <c r="U5600" s="187" t="s">
        <v>225</v>
      </c>
      <c r="V5600" s="188" t="str" cm="1">
        <f t="array" ref="V5600">IF(SUM(LEN(A5600:U5600))=0,"",IF(OR(OR(ISBLANK(E5600),SUM(LEN(B5600),LEN(C5600))=0),AND(NOT(D5600="Unknown"),ISBLANK(I5600)),AND(NOT(N5600="Unknown"),ISBLANK(Q5600))),"Missing Information", INDEX(Table15[Entire Service Line Classification], MATCH(SUMIFS(Table15[Unique ID],Table15[System-Owned Portion],D5600,Table15[If Material Anything Other than "Lead" in Column E,Was Material Ever Previously Lead?],F5600,Table15[Customer-Owned Portion],N5600),Table15[Unique ID],0),0)))</f>
        <v>Non-lead</v>
      </c>
      <c r="W5600" s="189"/>
    </row>
    <row r="5601" spans="1:23" s="190" customFormat="1" ht="56.25" x14ac:dyDescent="0.25">
      <c r="A5601" s="180" t="s">
        <v>225</v>
      </c>
      <c r="B5601" s="181" t="s">
        <v>9219</v>
      </c>
      <c r="C5601" s="182" t="s">
        <v>225</v>
      </c>
      <c r="D5601" s="183" t="s">
        <v>36</v>
      </c>
      <c r="E5601" s="181" t="s">
        <v>35</v>
      </c>
      <c r="F5601" s="183" t="s">
        <v>35</v>
      </c>
      <c r="G5601" s="181" t="s">
        <v>7391</v>
      </c>
      <c r="H5601" s="184" t="s">
        <v>7090</v>
      </c>
      <c r="I5601" s="185" t="s">
        <v>190</v>
      </c>
      <c r="J5601" s="181" t="s">
        <v>35</v>
      </c>
      <c r="K5601" s="181" t="s">
        <v>225</v>
      </c>
      <c r="L5601" s="186" t="s">
        <v>225</v>
      </c>
      <c r="M5601" s="187" t="s">
        <v>225</v>
      </c>
      <c r="N5601" s="183" t="s">
        <v>36</v>
      </c>
      <c r="O5601" s="181" t="s">
        <v>7391</v>
      </c>
      <c r="P5601" s="184" t="s">
        <v>7090</v>
      </c>
      <c r="Q5601" s="185" t="s">
        <v>190</v>
      </c>
      <c r="R5601" s="181" t="s">
        <v>35</v>
      </c>
      <c r="S5601" s="181" t="s">
        <v>225</v>
      </c>
      <c r="T5601" s="186" t="s">
        <v>225</v>
      </c>
      <c r="U5601" s="187" t="s">
        <v>225</v>
      </c>
      <c r="V5601" s="188" t="str" cm="1">
        <f t="array" ref="V5601">IF(SUM(LEN(A5601:U5601))=0,"",IF(OR(OR(ISBLANK(E5601),SUM(LEN(B5601),LEN(C5601))=0),AND(NOT(D5601="Unknown"),ISBLANK(I5601)),AND(NOT(N5601="Unknown"),ISBLANK(Q5601))),"Missing Information", INDEX(Table15[Entire Service Line Classification], MATCH(SUMIFS(Table15[Unique ID],Table15[System-Owned Portion],D5601,Table15[If Material Anything Other than "Lead" in Column E,Was Material Ever Previously Lead?],F5601,Table15[Customer-Owned Portion],N5601),Table15[Unique ID],0),0)))</f>
        <v>Non-lead</v>
      </c>
      <c r="W5601" s="189"/>
    </row>
    <row r="5602" spans="1:23" s="190" customFormat="1" ht="56.25" x14ac:dyDescent="0.25">
      <c r="A5602" s="180" t="s">
        <v>225</v>
      </c>
      <c r="B5602" s="181" t="s">
        <v>9222</v>
      </c>
      <c r="C5602" s="182" t="s">
        <v>225</v>
      </c>
      <c r="D5602" s="183" t="s">
        <v>36</v>
      </c>
      <c r="E5602" s="181" t="s">
        <v>35</v>
      </c>
      <c r="F5602" s="183" t="s">
        <v>35</v>
      </c>
      <c r="G5602" s="181" t="s">
        <v>7391</v>
      </c>
      <c r="H5602" s="184" t="s">
        <v>7121</v>
      </c>
      <c r="I5602" s="185" t="s">
        <v>190</v>
      </c>
      <c r="J5602" s="181" t="s">
        <v>35</v>
      </c>
      <c r="K5602" s="181" t="s">
        <v>225</v>
      </c>
      <c r="L5602" s="186" t="s">
        <v>225</v>
      </c>
      <c r="M5602" s="187" t="s">
        <v>225</v>
      </c>
      <c r="N5602" s="183" t="s">
        <v>36</v>
      </c>
      <c r="O5602" s="181" t="s">
        <v>7391</v>
      </c>
      <c r="P5602" s="184" t="s">
        <v>7121</v>
      </c>
      <c r="Q5602" s="185" t="s">
        <v>190</v>
      </c>
      <c r="R5602" s="181" t="s">
        <v>35</v>
      </c>
      <c r="S5602" s="181" t="s">
        <v>225</v>
      </c>
      <c r="T5602" s="186" t="s">
        <v>225</v>
      </c>
      <c r="U5602" s="187" t="s">
        <v>225</v>
      </c>
      <c r="V5602" s="188" t="str" cm="1">
        <f t="array" ref="V5602">IF(SUM(LEN(A5602:U5602))=0,"",IF(OR(OR(ISBLANK(E5602),SUM(LEN(B5602),LEN(C5602))=0),AND(NOT(D5602="Unknown"),ISBLANK(I5602)),AND(NOT(N5602="Unknown"),ISBLANK(Q5602))),"Missing Information", INDEX(Table15[Entire Service Line Classification], MATCH(SUMIFS(Table15[Unique ID],Table15[System-Owned Portion],D5602,Table15[If Material Anything Other than "Lead" in Column E,Was Material Ever Previously Lead?],F5602,Table15[Customer-Owned Portion],N5602),Table15[Unique ID],0),0)))</f>
        <v>Non-lead</v>
      </c>
      <c r="W5602" s="189"/>
    </row>
    <row r="5603" spans="1:23" s="190" customFormat="1" ht="56.25" x14ac:dyDescent="0.25">
      <c r="A5603" s="180" t="s">
        <v>225</v>
      </c>
      <c r="B5603" s="181" t="s">
        <v>9222</v>
      </c>
      <c r="C5603" s="182" t="s">
        <v>225</v>
      </c>
      <c r="D5603" s="183" t="s">
        <v>36</v>
      </c>
      <c r="E5603" s="181" t="s">
        <v>35</v>
      </c>
      <c r="F5603" s="183" t="s">
        <v>35</v>
      </c>
      <c r="G5603" s="181" t="s">
        <v>7391</v>
      </c>
      <c r="H5603" s="184" t="s">
        <v>7121</v>
      </c>
      <c r="I5603" s="185" t="s">
        <v>190</v>
      </c>
      <c r="J5603" s="181" t="s">
        <v>35</v>
      </c>
      <c r="K5603" s="181" t="s">
        <v>225</v>
      </c>
      <c r="L5603" s="186" t="s">
        <v>225</v>
      </c>
      <c r="M5603" s="187" t="s">
        <v>225</v>
      </c>
      <c r="N5603" s="183" t="s">
        <v>36</v>
      </c>
      <c r="O5603" s="181" t="s">
        <v>7391</v>
      </c>
      <c r="P5603" s="184" t="s">
        <v>7121</v>
      </c>
      <c r="Q5603" s="185" t="s">
        <v>190</v>
      </c>
      <c r="R5603" s="181" t="s">
        <v>35</v>
      </c>
      <c r="S5603" s="181" t="s">
        <v>225</v>
      </c>
      <c r="T5603" s="186" t="s">
        <v>225</v>
      </c>
      <c r="U5603" s="187" t="s">
        <v>225</v>
      </c>
      <c r="V5603" s="188" t="str" cm="1">
        <f t="array" ref="V5603">IF(SUM(LEN(A5603:U5603))=0,"",IF(OR(OR(ISBLANK(E5603),SUM(LEN(B5603),LEN(C5603))=0),AND(NOT(D5603="Unknown"),ISBLANK(I5603)),AND(NOT(N5603="Unknown"),ISBLANK(Q5603))),"Missing Information", INDEX(Table15[Entire Service Line Classification], MATCH(SUMIFS(Table15[Unique ID],Table15[System-Owned Portion],D5603,Table15[If Material Anything Other than "Lead" in Column E,Was Material Ever Previously Lead?],F5603,Table15[Customer-Owned Portion],N5603),Table15[Unique ID],0),0)))</f>
        <v>Non-lead</v>
      </c>
      <c r="W5603" s="189"/>
    </row>
    <row r="5604" spans="1:23" s="190" customFormat="1" ht="56.25" x14ac:dyDescent="0.25">
      <c r="A5604" s="180" t="s">
        <v>225</v>
      </c>
      <c r="B5604" s="181" t="s">
        <v>9222</v>
      </c>
      <c r="C5604" s="182" t="s">
        <v>225</v>
      </c>
      <c r="D5604" s="183" t="s">
        <v>36</v>
      </c>
      <c r="E5604" s="181" t="s">
        <v>35</v>
      </c>
      <c r="F5604" s="183" t="s">
        <v>35</v>
      </c>
      <c r="G5604" s="181" t="s">
        <v>7391</v>
      </c>
      <c r="H5604" s="184" t="s">
        <v>7121</v>
      </c>
      <c r="I5604" s="185" t="s">
        <v>190</v>
      </c>
      <c r="J5604" s="181" t="s">
        <v>35</v>
      </c>
      <c r="K5604" s="181" t="s">
        <v>225</v>
      </c>
      <c r="L5604" s="186" t="s">
        <v>225</v>
      </c>
      <c r="M5604" s="187" t="s">
        <v>225</v>
      </c>
      <c r="N5604" s="183" t="s">
        <v>36</v>
      </c>
      <c r="O5604" s="181" t="s">
        <v>7391</v>
      </c>
      <c r="P5604" s="184" t="s">
        <v>7121</v>
      </c>
      <c r="Q5604" s="185" t="s">
        <v>190</v>
      </c>
      <c r="R5604" s="181" t="s">
        <v>35</v>
      </c>
      <c r="S5604" s="181" t="s">
        <v>225</v>
      </c>
      <c r="T5604" s="186" t="s">
        <v>225</v>
      </c>
      <c r="U5604" s="187" t="s">
        <v>225</v>
      </c>
      <c r="V5604" s="188" t="str" cm="1">
        <f t="array" ref="V5604">IF(SUM(LEN(A5604:U5604))=0,"",IF(OR(OR(ISBLANK(E5604),SUM(LEN(B5604),LEN(C5604))=0),AND(NOT(D5604="Unknown"),ISBLANK(I5604)),AND(NOT(N5604="Unknown"),ISBLANK(Q5604))),"Missing Information", INDEX(Table15[Entire Service Line Classification], MATCH(SUMIFS(Table15[Unique ID],Table15[System-Owned Portion],D5604,Table15[If Material Anything Other than "Lead" in Column E,Was Material Ever Previously Lead?],F5604,Table15[Customer-Owned Portion],N5604),Table15[Unique ID],0),0)))</f>
        <v>Non-lead</v>
      </c>
      <c r="W5604" s="189"/>
    </row>
    <row r="5605" spans="1:23" s="190" customFormat="1" ht="56.25" x14ac:dyDescent="0.25">
      <c r="A5605" s="180" t="s">
        <v>225</v>
      </c>
      <c r="B5605" s="181" t="s">
        <v>9223</v>
      </c>
      <c r="C5605" s="182" t="s">
        <v>225</v>
      </c>
      <c r="D5605" s="183" t="s">
        <v>36</v>
      </c>
      <c r="E5605" s="181" t="s">
        <v>35</v>
      </c>
      <c r="F5605" s="183" t="s">
        <v>35</v>
      </c>
      <c r="G5605" s="181" t="s">
        <v>7391</v>
      </c>
      <c r="H5605" s="184" t="s">
        <v>7090</v>
      </c>
      <c r="I5605" s="185" t="s">
        <v>190</v>
      </c>
      <c r="J5605" s="181" t="s">
        <v>35</v>
      </c>
      <c r="K5605" s="181" t="s">
        <v>225</v>
      </c>
      <c r="L5605" s="186" t="s">
        <v>225</v>
      </c>
      <c r="M5605" s="187" t="s">
        <v>225</v>
      </c>
      <c r="N5605" s="183" t="s">
        <v>36</v>
      </c>
      <c r="O5605" s="181" t="s">
        <v>7391</v>
      </c>
      <c r="P5605" s="184" t="s">
        <v>7090</v>
      </c>
      <c r="Q5605" s="185" t="s">
        <v>190</v>
      </c>
      <c r="R5605" s="181" t="s">
        <v>35</v>
      </c>
      <c r="S5605" s="181" t="s">
        <v>225</v>
      </c>
      <c r="T5605" s="186" t="s">
        <v>225</v>
      </c>
      <c r="U5605" s="187" t="s">
        <v>225</v>
      </c>
      <c r="V5605" s="188" t="str" cm="1">
        <f t="array" ref="V5605">IF(SUM(LEN(A5605:U5605))=0,"",IF(OR(OR(ISBLANK(E5605),SUM(LEN(B5605),LEN(C5605))=0),AND(NOT(D5605="Unknown"),ISBLANK(I5605)),AND(NOT(N5605="Unknown"),ISBLANK(Q5605))),"Missing Information", INDEX(Table15[Entire Service Line Classification], MATCH(SUMIFS(Table15[Unique ID],Table15[System-Owned Portion],D5605,Table15[If Material Anything Other than "Lead" in Column E,Was Material Ever Previously Lead?],F5605,Table15[Customer-Owned Portion],N5605),Table15[Unique ID],0),0)))</f>
        <v>Non-lead</v>
      </c>
      <c r="W5605" s="189"/>
    </row>
    <row r="5606" spans="1:23" s="190" customFormat="1" ht="56.25" x14ac:dyDescent="0.25">
      <c r="A5606" s="180" t="s">
        <v>225</v>
      </c>
      <c r="B5606" s="181" t="s">
        <v>9223</v>
      </c>
      <c r="C5606" s="182" t="s">
        <v>225</v>
      </c>
      <c r="D5606" s="183" t="s">
        <v>36</v>
      </c>
      <c r="E5606" s="181" t="s">
        <v>35</v>
      </c>
      <c r="F5606" s="183" t="s">
        <v>35</v>
      </c>
      <c r="G5606" s="181" t="s">
        <v>7391</v>
      </c>
      <c r="H5606" s="184" t="s">
        <v>7090</v>
      </c>
      <c r="I5606" s="185" t="s">
        <v>190</v>
      </c>
      <c r="J5606" s="181" t="s">
        <v>35</v>
      </c>
      <c r="K5606" s="181" t="s">
        <v>225</v>
      </c>
      <c r="L5606" s="186" t="s">
        <v>225</v>
      </c>
      <c r="M5606" s="187" t="s">
        <v>225</v>
      </c>
      <c r="N5606" s="183" t="s">
        <v>36</v>
      </c>
      <c r="O5606" s="181" t="s">
        <v>7391</v>
      </c>
      <c r="P5606" s="184" t="s">
        <v>7090</v>
      </c>
      <c r="Q5606" s="185" t="s">
        <v>190</v>
      </c>
      <c r="R5606" s="181" t="s">
        <v>35</v>
      </c>
      <c r="S5606" s="181" t="s">
        <v>225</v>
      </c>
      <c r="T5606" s="186" t="s">
        <v>225</v>
      </c>
      <c r="U5606" s="187" t="s">
        <v>225</v>
      </c>
      <c r="V5606" s="188" t="str" cm="1">
        <f t="array" ref="V5606">IF(SUM(LEN(A5606:U5606))=0,"",IF(OR(OR(ISBLANK(E5606),SUM(LEN(B5606),LEN(C5606))=0),AND(NOT(D5606="Unknown"),ISBLANK(I5606)),AND(NOT(N5606="Unknown"),ISBLANK(Q5606))),"Missing Information", INDEX(Table15[Entire Service Line Classification], MATCH(SUMIFS(Table15[Unique ID],Table15[System-Owned Portion],D5606,Table15[If Material Anything Other than "Lead" in Column E,Was Material Ever Previously Lead?],F5606,Table15[Customer-Owned Portion],N5606),Table15[Unique ID],0),0)))</f>
        <v>Non-lead</v>
      </c>
      <c r="W5606" s="189"/>
    </row>
    <row r="5607" spans="1:23" s="190" customFormat="1" ht="56.25" x14ac:dyDescent="0.25">
      <c r="A5607" s="180" t="s">
        <v>225</v>
      </c>
      <c r="B5607" s="181" t="s">
        <v>9224</v>
      </c>
      <c r="C5607" s="182" t="s">
        <v>225</v>
      </c>
      <c r="D5607" s="183" t="s">
        <v>36</v>
      </c>
      <c r="E5607" s="181" t="s">
        <v>35</v>
      </c>
      <c r="F5607" s="183" t="s">
        <v>35</v>
      </c>
      <c r="G5607" s="181" t="s">
        <v>7354</v>
      </c>
      <c r="H5607" s="184" t="s">
        <v>7250</v>
      </c>
      <c r="I5607" s="185" t="s">
        <v>190</v>
      </c>
      <c r="J5607" s="181" t="s">
        <v>35</v>
      </c>
      <c r="K5607" s="181" t="s">
        <v>225</v>
      </c>
      <c r="L5607" s="186" t="s">
        <v>225</v>
      </c>
      <c r="M5607" s="187" t="s">
        <v>225</v>
      </c>
      <c r="N5607" s="183" t="s">
        <v>36</v>
      </c>
      <c r="O5607" s="181" t="s">
        <v>7354</v>
      </c>
      <c r="P5607" s="184" t="s">
        <v>7250</v>
      </c>
      <c r="Q5607" s="185" t="s">
        <v>190</v>
      </c>
      <c r="R5607" s="181" t="s">
        <v>35</v>
      </c>
      <c r="S5607" s="181" t="s">
        <v>225</v>
      </c>
      <c r="T5607" s="186" t="s">
        <v>225</v>
      </c>
      <c r="U5607" s="187" t="s">
        <v>225</v>
      </c>
      <c r="V5607" s="188" t="str" cm="1">
        <f t="array" ref="V5607">IF(SUM(LEN(A5607:U5607))=0,"",IF(OR(OR(ISBLANK(E5607),SUM(LEN(B5607),LEN(C5607))=0),AND(NOT(D5607="Unknown"),ISBLANK(I5607)),AND(NOT(N5607="Unknown"),ISBLANK(Q5607))),"Missing Information", INDEX(Table15[Entire Service Line Classification], MATCH(SUMIFS(Table15[Unique ID],Table15[System-Owned Portion],D5607,Table15[If Material Anything Other than "Lead" in Column E,Was Material Ever Previously Lead?],F5607,Table15[Customer-Owned Portion],N5607),Table15[Unique ID],0),0)))</f>
        <v>Non-lead</v>
      </c>
      <c r="W5607" s="189"/>
    </row>
    <row r="5608" spans="1:23" s="190" customFormat="1" ht="56.25" x14ac:dyDescent="0.25">
      <c r="A5608" s="180" t="s">
        <v>225</v>
      </c>
      <c r="B5608" s="181" t="s">
        <v>9225</v>
      </c>
      <c r="C5608" s="182" t="s">
        <v>225</v>
      </c>
      <c r="D5608" s="183" t="s">
        <v>36</v>
      </c>
      <c r="E5608" s="181" t="s">
        <v>35</v>
      </c>
      <c r="F5608" s="183" t="s">
        <v>35</v>
      </c>
      <c r="G5608" s="181" t="s">
        <v>7352</v>
      </c>
      <c r="H5608" s="184" t="s">
        <v>7250</v>
      </c>
      <c r="I5608" s="185" t="s">
        <v>190</v>
      </c>
      <c r="J5608" s="181" t="s">
        <v>35</v>
      </c>
      <c r="K5608" s="181" t="s">
        <v>225</v>
      </c>
      <c r="L5608" s="186" t="s">
        <v>225</v>
      </c>
      <c r="M5608" s="187" t="s">
        <v>225</v>
      </c>
      <c r="N5608" s="183" t="s">
        <v>36</v>
      </c>
      <c r="O5608" s="181" t="s">
        <v>7352</v>
      </c>
      <c r="P5608" s="184" t="s">
        <v>7250</v>
      </c>
      <c r="Q5608" s="185" t="s">
        <v>190</v>
      </c>
      <c r="R5608" s="181" t="s">
        <v>35</v>
      </c>
      <c r="S5608" s="181" t="s">
        <v>225</v>
      </c>
      <c r="T5608" s="186" t="s">
        <v>225</v>
      </c>
      <c r="U5608" s="187" t="s">
        <v>225</v>
      </c>
      <c r="V5608" s="188" t="str" cm="1">
        <f t="array" ref="V5608">IF(SUM(LEN(A5608:U5608))=0,"",IF(OR(OR(ISBLANK(E5608),SUM(LEN(B5608),LEN(C5608))=0),AND(NOT(D5608="Unknown"),ISBLANK(I5608)),AND(NOT(N5608="Unknown"),ISBLANK(Q5608))),"Missing Information", INDEX(Table15[Entire Service Line Classification], MATCH(SUMIFS(Table15[Unique ID],Table15[System-Owned Portion],D5608,Table15[If Material Anything Other than "Lead" in Column E,Was Material Ever Previously Lead?],F5608,Table15[Customer-Owned Portion],N5608),Table15[Unique ID],0),0)))</f>
        <v>Non-lead</v>
      </c>
      <c r="W5608" s="189"/>
    </row>
    <row r="5609" spans="1:23" s="190" customFormat="1" ht="56.25" x14ac:dyDescent="0.25">
      <c r="A5609" s="180" t="s">
        <v>225</v>
      </c>
      <c r="B5609" s="181" t="s">
        <v>9225</v>
      </c>
      <c r="C5609" s="182" t="s">
        <v>225</v>
      </c>
      <c r="D5609" s="183" t="s">
        <v>36</v>
      </c>
      <c r="E5609" s="181" t="s">
        <v>35</v>
      </c>
      <c r="F5609" s="183" t="s">
        <v>35</v>
      </c>
      <c r="G5609" s="181" t="s">
        <v>7352</v>
      </c>
      <c r="H5609" s="184" t="s">
        <v>7250</v>
      </c>
      <c r="I5609" s="185" t="s">
        <v>190</v>
      </c>
      <c r="J5609" s="181" t="s">
        <v>35</v>
      </c>
      <c r="K5609" s="181" t="s">
        <v>225</v>
      </c>
      <c r="L5609" s="186" t="s">
        <v>225</v>
      </c>
      <c r="M5609" s="187" t="s">
        <v>225</v>
      </c>
      <c r="N5609" s="183" t="s">
        <v>36</v>
      </c>
      <c r="O5609" s="181" t="s">
        <v>7352</v>
      </c>
      <c r="P5609" s="184" t="s">
        <v>7250</v>
      </c>
      <c r="Q5609" s="185" t="s">
        <v>190</v>
      </c>
      <c r="R5609" s="181" t="s">
        <v>35</v>
      </c>
      <c r="S5609" s="181" t="s">
        <v>225</v>
      </c>
      <c r="T5609" s="186" t="s">
        <v>225</v>
      </c>
      <c r="U5609" s="187" t="s">
        <v>225</v>
      </c>
      <c r="V5609" s="188" t="str" cm="1">
        <f t="array" ref="V5609">IF(SUM(LEN(A5609:U5609))=0,"",IF(OR(OR(ISBLANK(E5609),SUM(LEN(B5609),LEN(C5609))=0),AND(NOT(D5609="Unknown"),ISBLANK(I5609)),AND(NOT(N5609="Unknown"),ISBLANK(Q5609))),"Missing Information", INDEX(Table15[Entire Service Line Classification], MATCH(SUMIFS(Table15[Unique ID],Table15[System-Owned Portion],D5609,Table15[If Material Anything Other than "Lead" in Column E,Was Material Ever Previously Lead?],F5609,Table15[Customer-Owned Portion],N5609),Table15[Unique ID],0),0)))</f>
        <v>Non-lead</v>
      </c>
      <c r="W5609" s="189"/>
    </row>
    <row r="5610" spans="1:23" s="190" customFormat="1" ht="56.25" x14ac:dyDescent="0.25">
      <c r="A5610" s="180" t="s">
        <v>225</v>
      </c>
      <c r="B5610" s="181" t="s">
        <v>9226</v>
      </c>
      <c r="C5610" s="182" t="s">
        <v>225</v>
      </c>
      <c r="D5610" s="183" t="s">
        <v>36</v>
      </c>
      <c r="E5610" s="181" t="s">
        <v>35</v>
      </c>
      <c r="F5610" s="183" t="s">
        <v>35</v>
      </c>
      <c r="G5610" s="181" t="s">
        <v>7944</v>
      </c>
      <c r="H5610" s="184" t="s">
        <v>7250</v>
      </c>
      <c r="I5610" s="185" t="s">
        <v>190</v>
      </c>
      <c r="J5610" s="181" t="s">
        <v>35</v>
      </c>
      <c r="K5610" s="181" t="s">
        <v>225</v>
      </c>
      <c r="L5610" s="186" t="s">
        <v>225</v>
      </c>
      <c r="M5610" s="187" t="s">
        <v>225</v>
      </c>
      <c r="N5610" s="183" t="s">
        <v>36</v>
      </c>
      <c r="O5610" s="181" t="s">
        <v>7944</v>
      </c>
      <c r="P5610" s="184" t="s">
        <v>7250</v>
      </c>
      <c r="Q5610" s="185" t="s">
        <v>190</v>
      </c>
      <c r="R5610" s="181" t="s">
        <v>35</v>
      </c>
      <c r="S5610" s="181" t="s">
        <v>225</v>
      </c>
      <c r="T5610" s="186" t="s">
        <v>225</v>
      </c>
      <c r="U5610" s="187" t="s">
        <v>225</v>
      </c>
      <c r="V5610" s="188" t="str" cm="1">
        <f t="array" ref="V5610">IF(SUM(LEN(A5610:U5610))=0,"",IF(OR(OR(ISBLANK(E5610),SUM(LEN(B5610),LEN(C5610))=0),AND(NOT(D5610="Unknown"),ISBLANK(I5610)),AND(NOT(N5610="Unknown"),ISBLANK(Q5610))),"Missing Information", INDEX(Table15[Entire Service Line Classification], MATCH(SUMIFS(Table15[Unique ID],Table15[System-Owned Portion],D5610,Table15[If Material Anything Other than "Lead" in Column E,Was Material Ever Previously Lead?],F5610,Table15[Customer-Owned Portion],N5610),Table15[Unique ID],0),0)))</f>
        <v>Non-lead</v>
      </c>
      <c r="W5610" s="189"/>
    </row>
    <row r="5611" spans="1:23" s="190" customFormat="1" ht="56.25" x14ac:dyDescent="0.25">
      <c r="A5611" s="180" t="s">
        <v>225</v>
      </c>
      <c r="B5611" s="181" t="s">
        <v>9226</v>
      </c>
      <c r="C5611" s="182" t="s">
        <v>225</v>
      </c>
      <c r="D5611" s="183" t="s">
        <v>36</v>
      </c>
      <c r="E5611" s="181" t="s">
        <v>35</v>
      </c>
      <c r="F5611" s="183" t="s">
        <v>35</v>
      </c>
      <c r="G5611" s="181" t="s">
        <v>7944</v>
      </c>
      <c r="H5611" s="184" t="s">
        <v>7090</v>
      </c>
      <c r="I5611" s="185" t="s">
        <v>190</v>
      </c>
      <c r="J5611" s="181" t="s">
        <v>35</v>
      </c>
      <c r="K5611" s="181" t="s">
        <v>225</v>
      </c>
      <c r="L5611" s="186" t="s">
        <v>225</v>
      </c>
      <c r="M5611" s="187" t="s">
        <v>225</v>
      </c>
      <c r="N5611" s="183" t="s">
        <v>36</v>
      </c>
      <c r="O5611" s="181" t="s">
        <v>7944</v>
      </c>
      <c r="P5611" s="184" t="s">
        <v>7090</v>
      </c>
      <c r="Q5611" s="185" t="s">
        <v>190</v>
      </c>
      <c r="R5611" s="181" t="s">
        <v>35</v>
      </c>
      <c r="S5611" s="181" t="s">
        <v>225</v>
      </c>
      <c r="T5611" s="186" t="s">
        <v>225</v>
      </c>
      <c r="U5611" s="187" t="s">
        <v>225</v>
      </c>
      <c r="V5611" s="188" t="str" cm="1">
        <f t="array" ref="V5611">IF(SUM(LEN(A5611:U5611))=0,"",IF(OR(OR(ISBLANK(E5611),SUM(LEN(B5611),LEN(C5611))=0),AND(NOT(D5611="Unknown"),ISBLANK(I5611)),AND(NOT(N5611="Unknown"),ISBLANK(Q5611))),"Missing Information", INDEX(Table15[Entire Service Line Classification], MATCH(SUMIFS(Table15[Unique ID],Table15[System-Owned Portion],D5611,Table15[If Material Anything Other than "Lead" in Column E,Was Material Ever Previously Lead?],F5611,Table15[Customer-Owned Portion],N5611),Table15[Unique ID],0),0)))</f>
        <v>Non-lead</v>
      </c>
      <c r="W5611" s="189"/>
    </row>
    <row r="5612" spans="1:23" s="190" customFormat="1" ht="56.25" x14ac:dyDescent="0.25">
      <c r="A5612" s="180" t="s">
        <v>225</v>
      </c>
      <c r="B5612" s="181" t="s">
        <v>9227</v>
      </c>
      <c r="C5612" s="182" t="s">
        <v>225</v>
      </c>
      <c r="D5612" s="183" t="s">
        <v>36</v>
      </c>
      <c r="E5612" s="181" t="s">
        <v>35</v>
      </c>
      <c r="F5612" s="183" t="s">
        <v>35</v>
      </c>
      <c r="G5612" s="181" t="s">
        <v>7388</v>
      </c>
      <c r="H5612" s="184" t="s">
        <v>7090</v>
      </c>
      <c r="I5612" s="185" t="s">
        <v>190</v>
      </c>
      <c r="J5612" s="181" t="s">
        <v>35</v>
      </c>
      <c r="K5612" s="181" t="s">
        <v>225</v>
      </c>
      <c r="L5612" s="186" t="s">
        <v>225</v>
      </c>
      <c r="M5612" s="187" t="s">
        <v>225</v>
      </c>
      <c r="N5612" s="183" t="s">
        <v>36</v>
      </c>
      <c r="O5612" s="181" t="s">
        <v>7388</v>
      </c>
      <c r="P5612" s="184" t="s">
        <v>7090</v>
      </c>
      <c r="Q5612" s="185" t="s">
        <v>190</v>
      </c>
      <c r="R5612" s="181" t="s">
        <v>35</v>
      </c>
      <c r="S5612" s="181" t="s">
        <v>225</v>
      </c>
      <c r="T5612" s="186" t="s">
        <v>225</v>
      </c>
      <c r="U5612" s="187" t="s">
        <v>225</v>
      </c>
      <c r="V5612" s="188" t="str" cm="1">
        <f t="array" ref="V5612">IF(SUM(LEN(A5612:U5612))=0,"",IF(OR(OR(ISBLANK(E5612),SUM(LEN(B5612),LEN(C5612))=0),AND(NOT(D5612="Unknown"),ISBLANK(I5612)),AND(NOT(N5612="Unknown"),ISBLANK(Q5612))),"Missing Information", INDEX(Table15[Entire Service Line Classification], MATCH(SUMIFS(Table15[Unique ID],Table15[System-Owned Portion],D5612,Table15[If Material Anything Other than "Lead" in Column E,Was Material Ever Previously Lead?],F5612,Table15[Customer-Owned Portion],N5612),Table15[Unique ID],0),0)))</f>
        <v>Non-lead</v>
      </c>
      <c r="W5612" s="189"/>
    </row>
    <row r="5613" spans="1:23" s="190" customFormat="1" ht="56.25" x14ac:dyDescent="0.25">
      <c r="A5613" s="180" t="s">
        <v>225</v>
      </c>
      <c r="B5613" s="181" t="s">
        <v>9228</v>
      </c>
      <c r="C5613" s="182" t="s">
        <v>225</v>
      </c>
      <c r="D5613" s="183" t="s">
        <v>36</v>
      </c>
      <c r="E5613" s="181" t="s">
        <v>35</v>
      </c>
      <c r="F5613" s="183" t="s">
        <v>35</v>
      </c>
      <c r="G5613" s="181" t="s">
        <v>7458</v>
      </c>
      <c r="H5613" s="184" t="s">
        <v>7090</v>
      </c>
      <c r="I5613" s="185" t="s">
        <v>190</v>
      </c>
      <c r="J5613" s="181" t="s">
        <v>35</v>
      </c>
      <c r="K5613" s="181" t="s">
        <v>225</v>
      </c>
      <c r="L5613" s="186" t="s">
        <v>225</v>
      </c>
      <c r="M5613" s="187" t="s">
        <v>225</v>
      </c>
      <c r="N5613" s="183" t="s">
        <v>36</v>
      </c>
      <c r="O5613" s="181" t="s">
        <v>7458</v>
      </c>
      <c r="P5613" s="184" t="s">
        <v>7090</v>
      </c>
      <c r="Q5613" s="185" t="s">
        <v>190</v>
      </c>
      <c r="R5613" s="181" t="s">
        <v>35</v>
      </c>
      <c r="S5613" s="181" t="s">
        <v>225</v>
      </c>
      <c r="T5613" s="186" t="s">
        <v>225</v>
      </c>
      <c r="U5613" s="187" t="s">
        <v>225</v>
      </c>
      <c r="V5613" s="188" t="str" cm="1">
        <f t="array" ref="V5613">IF(SUM(LEN(A5613:U5613))=0,"",IF(OR(OR(ISBLANK(E5613),SUM(LEN(B5613),LEN(C5613))=0),AND(NOT(D5613="Unknown"),ISBLANK(I5613)),AND(NOT(N5613="Unknown"),ISBLANK(Q5613))),"Missing Information", INDEX(Table15[Entire Service Line Classification], MATCH(SUMIFS(Table15[Unique ID],Table15[System-Owned Portion],D5613,Table15[If Material Anything Other than "Lead" in Column E,Was Material Ever Previously Lead?],F5613,Table15[Customer-Owned Portion],N5613),Table15[Unique ID],0),0)))</f>
        <v>Non-lead</v>
      </c>
      <c r="W5613" s="189"/>
    </row>
    <row r="5614" spans="1:23" s="190" customFormat="1" ht="56.25" x14ac:dyDescent="0.25">
      <c r="A5614" s="180" t="s">
        <v>225</v>
      </c>
      <c r="B5614" s="181" t="s">
        <v>9229</v>
      </c>
      <c r="C5614" s="182" t="s">
        <v>225</v>
      </c>
      <c r="D5614" s="183" t="s">
        <v>36</v>
      </c>
      <c r="E5614" s="181" t="s">
        <v>35</v>
      </c>
      <c r="F5614" s="183" t="s">
        <v>35</v>
      </c>
      <c r="G5614" s="181" t="s">
        <v>7354</v>
      </c>
      <c r="H5614" s="184" t="s">
        <v>7090</v>
      </c>
      <c r="I5614" s="185" t="s">
        <v>190</v>
      </c>
      <c r="J5614" s="181" t="s">
        <v>35</v>
      </c>
      <c r="K5614" s="181" t="s">
        <v>225</v>
      </c>
      <c r="L5614" s="186" t="s">
        <v>225</v>
      </c>
      <c r="M5614" s="187" t="s">
        <v>225</v>
      </c>
      <c r="N5614" s="183" t="s">
        <v>36</v>
      </c>
      <c r="O5614" s="181" t="s">
        <v>7354</v>
      </c>
      <c r="P5614" s="184" t="s">
        <v>7090</v>
      </c>
      <c r="Q5614" s="185" t="s">
        <v>190</v>
      </c>
      <c r="R5614" s="181" t="s">
        <v>35</v>
      </c>
      <c r="S5614" s="181" t="s">
        <v>225</v>
      </c>
      <c r="T5614" s="186" t="s">
        <v>225</v>
      </c>
      <c r="U5614" s="187" t="s">
        <v>225</v>
      </c>
      <c r="V5614" s="188" t="str" cm="1">
        <f t="array" ref="V5614">IF(SUM(LEN(A5614:U5614))=0,"",IF(OR(OR(ISBLANK(E5614),SUM(LEN(B5614),LEN(C5614))=0),AND(NOT(D5614="Unknown"),ISBLANK(I5614)),AND(NOT(N5614="Unknown"),ISBLANK(Q5614))),"Missing Information", INDEX(Table15[Entire Service Line Classification], MATCH(SUMIFS(Table15[Unique ID],Table15[System-Owned Portion],D5614,Table15[If Material Anything Other than "Lead" in Column E,Was Material Ever Previously Lead?],F5614,Table15[Customer-Owned Portion],N5614),Table15[Unique ID],0),0)))</f>
        <v>Non-lead</v>
      </c>
      <c r="W5614" s="189"/>
    </row>
    <row r="5615" spans="1:23" s="190" customFormat="1" ht="56.25" x14ac:dyDescent="0.25">
      <c r="A5615" s="180" t="s">
        <v>225</v>
      </c>
      <c r="B5615" s="181" t="s">
        <v>9230</v>
      </c>
      <c r="C5615" s="182" t="s">
        <v>225</v>
      </c>
      <c r="D5615" s="183" t="s">
        <v>36</v>
      </c>
      <c r="E5615" s="181" t="s">
        <v>35</v>
      </c>
      <c r="F5615" s="183" t="s">
        <v>35</v>
      </c>
      <c r="G5615" s="181" t="s">
        <v>8184</v>
      </c>
      <c r="H5615" s="184" t="s">
        <v>7090</v>
      </c>
      <c r="I5615" s="185" t="s">
        <v>190</v>
      </c>
      <c r="J5615" s="181" t="s">
        <v>35</v>
      </c>
      <c r="K5615" s="181" t="s">
        <v>225</v>
      </c>
      <c r="L5615" s="186" t="s">
        <v>225</v>
      </c>
      <c r="M5615" s="187" t="s">
        <v>225</v>
      </c>
      <c r="N5615" s="183" t="s">
        <v>36</v>
      </c>
      <c r="O5615" s="181" t="s">
        <v>8184</v>
      </c>
      <c r="P5615" s="184" t="s">
        <v>7090</v>
      </c>
      <c r="Q5615" s="185" t="s">
        <v>190</v>
      </c>
      <c r="R5615" s="181" t="s">
        <v>35</v>
      </c>
      <c r="S5615" s="181" t="s">
        <v>225</v>
      </c>
      <c r="T5615" s="186" t="s">
        <v>225</v>
      </c>
      <c r="U5615" s="187" t="s">
        <v>225</v>
      </c>
      <c r="V5615" s="188" t="str" cm="1">
        <f t="array" ref="V5615">IF(SUM(LEN(A5615:U5615))=0,"",IF(OR(OR(ISBLANK(E5615),SUM(LEN(B5615),LEN(C5615))=0),AND(NOT(D5615="Unknown"),ISBLANK(I5615)),AND(NOT(N5615="Unknown"),ISBLANK(Q5615))),"Missing Information", INDEX(Table15[Entire Service Line Classification], MATCH(SUMIFS(Table15[Unique ID],Table15[System-Owned Portion],D5615,Table15[If Material Anything Other than "Lead" in Column E,Was Material Ever Previously Lead?],F5615,Table15[Customer-Owned Portion],N5615),Table15[Unique ID],0),0)))</f>
        <v>Non-lead</v>
      </c>
      <c r="W5615" s="189"/>
    </row>
    <row r="5616" spans="1:23" s="190" customFormat="1" ht="56.25" x14ac:dyDescent="0.25">
      <c r="A5616" s="180" t="s">
        <v>225</v>
      </c>
      <c r="B5616" s="181" t="s">
        <v>9231</v>
      </c>
      <c r="C5616" s="182" t="s">
        <v>225</v>
      </c>
      <c r="D5616" s="183" t="s">
        <v>36</v>
      </c>
      <c r="E5616" s="181" t="s">
        <v>35</v>
      </c>
      <c r="F5616" s="183" t="s">
        <v>35</v>
      </c>
      <c r="G5616" s="181" t="s">
        <v>7944</v>
      </c>
      <c r="H5616" s="184" t="s">
        <v>7090</v>
      </c>
      <c r="I5616" s="185" t="s">
        <v>190</v>
      </c>
      <c r="J5616" s="181" t="s">
        <v>35</v>
      </c>
      <c r="K5616" s="181" t="s">
        <v>225</v>
      </c>
      <c r="L5616" s="186" t="s">
        <v>225</v>
      </c>
      <c r="M5616" s="187" t="s">
        <v>225</v>
      </c>
      <c r="N5616" s="183" t="s">
        <v>36</v>
      </c>
      <c r="O5616" s="181" t="s">
        <v>7944</v>
      </c>
      <c r="P5616" s="184" t="s">
        <v>7090</v>
      </c>
      <c r="Q5616" s="185" t="s">
        <v>190</v>
      </c>
      <c r="R5616" s="181" t="s">
        <v>35</v>
      </c>
      <c r="S5616" s="181" t="s">
        <v>225</v>
      </c>
      <c r="T5616" s="186" t="s">
        <v>225</v>
      </c>
      <c r="U5616" s="187" t="s">
        <v>225</v>
      </c>
      <c r="V5616" s="188" t="str" cm="1">
        <f t="array" ref="V5616">IF(SUM(LEN(A5616:U5616))=0,"",IF(OR(OR(ISBLANK(E5616),SUM(LEN(B5616),LEN(C5616))=0),AND(NOT(D5616="Unknown"),ISBLANK(I5616)),AND(NOT(N5616="Unknown"),ISBLANK(Q5616))),"Missing Information", INDEX(Table15[Entire Service Line Classification], MATCH(SUMIFS(Table15[Unique ID],Table15[System-Owned Portion],D5616,Table15[If Material Anything Other than "Lead" in Column E,Was Material Ever Previously Lead?],F5616,Table15[Customer-Owned Portion],N5616),Table15[Unique ID],0),0)))</f>
        <v>Non-lead</v>
      </c>
      <c r="W5616" s="189"/>
    </row>
    <row r="5617" spans="1:23" s="190" customFormat="1" ht="56.25" x14ac:dyDescent="0.25">
      <c r="A5617" s="180" t="s">
        <v>225</v>
      </c>
      <c r="B5617" s="181" t="s">
        <v>9232</v>
      </c>
      <c r="C5617" s="182" t="s">
        <v>225</v>
      </c>
      <c r="D5617" s="183" t="s">
        <v>36</v>
      </c>
      <c r="E5617" s="181" t="s">
        <v>35</v>
      </c>
      <c r="F5617" s="183" t="s">
        <v>35</v>
      </c>
      <c r="G5617" s="181" t="s">
        <v>7350</v>
      </c>
      <c r="H5617" s="184" t="s">
        <v>7090</v>
      </c>
      <c r="I5617" s="185" t="s">
        <v>190</v>
      </c>
      <c r="J5617" s="181" t="s">
        <v>35</v>
      </c>
      <c r="K5617" s="181" t="s">
        <v>225</v>
      </c>
      <c r="L5617" s="186" t="s">
        <v>225</v>
      </c>
      <c r="M5617" s="187" t="s">
        <v>225</v>
      </c>
      <c r="N5617" s="183" t="s">
        <v>36</v>
      </c>
      <c r="O5617" s="181" t="s">
        <v>7350</v>
      </c>
      <c r="P5617" s="184" t="s">
        <v>7090</v>
      </c>
      <c r="Q5617" s="185" t="s">
        <v>190</v>
      </c>
      <c r="R5617" s="181" t="s">
        <v>35</v>
      </c>
      <c r="S5617" s="181" t="s">
        <v>225</v>
      </c>
      <c r="T5617" s="186" t="s">
        <v>225</v>
      </c>
      <c r="U5617" s="187" t="s">
        <v>225</v>
      </c>
      <c r="V5617" s="188" t="str" cm="1">
        <f t="array" ref="V5617">IF(SUM(LEN(A5617:U5617))=0,"",IF(OR(OR(ISBLANK(E5617),SUM(LEN(B5617),LEN(C5617))=0),AND(NOT(D5617="Unknown"),ISBLANK(I5617)),AND(NOT(N5617="Unknown"),ISBLANK(Q5617))),"Missing Information", INDEX(Table15[Entire Service Line Classification], MATCH(SUMIFS(Table15[Unique ID],Table15[System-Owned Portion],D5617,Table15[If Material Anything Other than "Lead" in Column E,Was Material Ever Previously Lead?],F5617,Table15[Customer-Owned Portion],N5617),Table15[Unique ID],0),0)))</f>
        <v>Non-lead</v>
      </c>
      <c r="W5617" s="189"/>
    </row>
    <row r="5618" spans="1:23" s="190" customFormat="1" ht="56.25" x14ac:dyDescent="0.25">
      <c r="A5618" s="180" t="s">
        <v>225</v>
      </c>
      <c r="B5618" s="181" t="s">
        <v>9233</v>
      </c>
      <c r="C5618" s="182" t="s">
        <v>225</v>
      </c>
      <c r="D5618" s="183" t="s">
        <v>36</v>
      </c>
      <c r="E5618" s="181" t="s">
        <v>35</v>
      </c>
      <c r="F5618" s="183" t="s">
        <v>35</v>
      </c>
      <c r="G5618" s="181" t="s">
        <v>7369</v>
      </c>
      <c r="H5618" s="184" t="s">
        <v>7090</v>
      </c>
      <c r="I5618" s="185" t="s">
        <v>190</v>
      </c>
      <c r="J5618" s="181" t="s">
        <v>35</v>
      </c>
      <c r="K5618" s="181" t="s">
        <v>225</v>
      </c>
      <c r="L5618" s="186" t="s">
        <v>225</v>
      </c>
      <c r="M5618" s="187" t="s">
        <v>225</v>
      </c>
      <c r="N5618" s="183" t="s">
        <v>36</v>
      </c>
      <c r="O5618" s="181" t="s">
        <v>7369</v>
      </c>
      <c r="P5618" s="184" t="s">
        <v>7090</v>
      </c>
      <c r="Q5618" s="185" t="s">
        <v>190</v>
      </c>
      <c r="R5618" s="181" t="s">
        <v>35</v>
      </c>
      <c r="S5618" s="181" t="s">
        <v>225</v>
      </c>
      <c r="T5618" s="186" t="s">
        <v>225</v>
      </c>
      <c r="U5618" s="187" t="s">
        <v>225</v>
      </c>
      <c r="V5618" s="188" t="str" cm="1">
        <f t="array" ref="V5618">IF(SUM(LEN(A5618:U5618))=0,"",IF(OR(OR(ISBLANK(E5618),SUM(LEN(B5618),LEN(C5618))=0),AND(NOT(D5618="Unknown"),ISBLANK(I5618)),AND(NOT(N5618="Unknown"),ISBLANK(Q5618))),"Missing Information", INDEX(Table15[Entire Service Line Classification], MATCH(SUMIFS(Table15[Unique ID],Table15[System-Owned Portion],D5618,Table15[If Material Anything Other than "Lead" in Column E,Was Material Ever Previously Lead?],F5618,Table15[Customer-Owned Portion],N5618),Table15[Unique ID],0),0)))</f>
        <v>Non-lead</v>
      </c>
      <c r="W5618" s="189"/>
    </row>
    <row r="5619" spans="1:23" s="190" customFormat="1" ht="56.25" x14ac:dyDescent="0.25">
      <c r="A5619" s="180" t="s">
        <v>225</v>
      </c>
      <c r="B5619" s="181" t="s">
        <v>9234</v>
      </c>
      <c r="C5619" s="182" t="s">
        <v>225</v>
      </c>
      <c r="D5619" s="183" t="s">
        <v>36</v>
      </c>
      <c r="E5619" s="181" t="s">
        <v>35</v>
      </c>
      <c r="F5619" s="183" t="s">
        <v>35</v>
      </c>
      <c r="G5619" s="181" t="s">
        <v>7369</v>
      </c>
      <c r="H5619" s="184" t="s">
        <v>7090</v>
      </c>
      <c r="I5619" s="185" t="s">
        <v>190</v>
      </c>
      <c r="J5619" s="181" t="s">
        <v>35</v>
      </c>
      <c r="K5619" s="181" t="s">
        <v>225</v>
      </c>
      <c r="L5619" s="186" t="s">
        <v>225</v>
      </c>
      <c r="M5619" s="187" t="s">
        <v>225</v>
      </c>
      <c r="N5619" s="183" t="s">
        <v>36</v>
      </c>
      <c r="O5619" s="181" t="s">
        <v>7369</v>
      </c>
      <c r="P5619" s="184" t="s">
        <v>7090</v>
      </c>
      <c r="Q5619" s="185" t="s">
        <v>190</v>
      </c>
      <c r="R5619" s="181" t="s">
        <v>35</v>
      </c>
      <c r="S5619" s="181" t="s">
        <v>225</v>
      </c>
      <c r="T5619" s="186" t="s">
        <v>225</v>
      </c>
      <c r="U5619" s="187" t="s">
        <v>225</v>
      </c>
      <c r="V5619" s="188" t="str" cm="1">
        <f t="array" ref="V5619">IF(SUM(LEN(A5619:U5619))=0,"",IF(OR(OR(ISBLANK(E5619),SUM(LEN(B5619),LEN(C5619))=0),AND(NOT(D5619="Unknown"),ISBLANK(I5619)),AND(NOT(N5619="Unknown"),ISBLANK(Q5619))),"Missing Information", INDEX(Table15[Entire Service Line Classification], MATCH(SUMIFS(Table15[Unique ID],Table15[System-Owned Portion],D5619,Table15[If Material Anything Other than "Lead" in Column E,Was Material Ever Previously Lead?],F5619,Table15[Customer-Owned Portion],N5619),Table15[Unique ID],0),0)))</f>
        <v>Non-lead</v>
      </c>
      <c r="W5619" s="189"/>
    </row>
    <row r="5620" spans="1:23" s="190" customFormat="1" ht="56.25" x14ac:dyDescent="0.25">
      <c r="A5620" s="180" t="s">
        <v>225</v>
      </c>
      <c r="B5620" s="181" t="s">
        <v>9235</v>
      </c>
      <c r="C5620" s="182" t="s">
        <v>225</v>
      </c>
      <c r="D5620" s="183" t="s">
        <v>36</v>
      </c>
      <c r="E5620" s="181" t="s">
        <v>35</v>
      </c>
      <c r="F5620" s="183" t="s">
        <v>35</v>
      </c>
      <c r="G5620" s="181" t="s">
        <v>7458</v>
      </c>
      <c r="H5620" s="184" t="s">
        <v>7090</v>
      </c>
      <c r="I5620" s="185" t="s">
        <v>190</v>
      </c>
      <c r="J5620" s="181" t="s">
        <v>35</v>
      </c>
      <c r="K5620" s="181" t="s">
        <v>225</v>
      </c>
      <c r="L5620" s="186" t="s">
        <v>225</v>
      </c>
      <c r="M5620" s="187" t="s">
        <v>225</v>
      </c>
      <c r="N5620" s="183" t="s">
        <v>36</v>
      </c>
      <c r="O5620" s="181" t="s">
        <v>7458</v>
      </c>
      <c r="P5620" s="184" t="s">
        <v>7090</v>
      </c>
      <c r="Q5620" s="185" t="s">
        <v>190</v>
      </c>
      <c r="R5620" s="181" t="s">
        <v>35</v>
      </c>
      <c r="S5620" s="181" t="s">
        <v>225</v>
      </c>
      <c r="T5620" s="186" t="s">
        <v>225</v>
      </c>
      <c r="U5620" s="187" t="s">
        <v>225</v>
      </c>
      <c r="V5620" s="188" t="str" cm="1">
        <f t="array" ref="V5620">IF(SUM(LEN(A5620:U5620))=0,"",IF(OR(OR(ISBLANK(E5620),SUM(LEN(B5620),LEN(C5620))=0),AND(NOT(D5620="Unknown"),ISBLANK(I5620)),AND(NOT(N5620="Unknown"),ISBLANK(Q5620))),"Missing Information", INDEX(Table15[Entire Service Line Classification], MATCH(SUMIFS(Table15[Unique ID],Table15[System-Owned Portion],D5620,Table15[If Material Anything Other than "Lead" in Column E,Was Material Ever Previously Lead?],F5620,Table15[Customer-Owned Portion],N5620),Table15[Unique ID],0),0)))</f>
        <v>Non-lead</v>
      </c>
      <c r="W5620" s="189"/>
    </row>
    <row r="5621" spans="1:23" s="190" customFormat="1" ht="56.25" x14ac:dyDescent="0.25">
      <c r="A5621" s="180" t="s">
        <v>225</v>
      </c>
      <c r="B5621" s="181" t="s">
        <v>9236</v>
      </c>
      <c r="C5621" s="182" t="s">
        <v>225</v>
      </c>
      <c r="D5621" s="183" t="s">
        <v>36</v>
      </c>
      <c r="E5621" s="181" t="s">
        <v>35</v>
      </c>
      <c r="F5621" s="183" t="s">
        <v>35</v>
      </c>
      <c r="G5621" s="181" t="s">
        <v>7354</v>
      </c>
      <c r="H5621" s="184" t="s">
        <v>7090</v>
      </c>
      <c r="I5621" s="185" t="s">
        <v>190</v>
      </c>
      <c r="J5621" s="181" t="s">
        <v>35</v>
      </c>
      <c r="K5621" s="181" t="s">
        <v>225</v>
      </c>
      <c r="L5621" s="186" t="s">
        <v>225</v>
      </c>
      <c r="M5621" s="187" t="s">
        <v>225</v>
      </c>
      <c r="N5621" s="183" t="s">
        <v>36</v>
      </c>
      <c r="O5621" s="181" t="s">
        <v>7354</v>
      </c>
      <c r="P5621" s="184" t="s">
        <v>7090</v>
      </c>
      <c r="Q5621" s="185" t="s">
        <v>190</v>
      </c>
      <c r="R5621" s="181" t="s">
        <v>35</v>
      </c>
      <c r="S5621" s="181" t="s">
        <v>225</v>
      </c>
      <c r="T5621" s="186" t="s">
        <v>225</v>
      </c>
      <c r="U5621" s="187" t="s">
        <v>225</v>
      </c>
      <c r="V5621" s="188" t="str" cm="1">
        <f t="array" ref="V5621">IF(SUM(LEN(A5621:U5621))=0,"",IF(OR(OR(ISBLANK(E5621),SUM(LEN(B5621),LEN(C5621))=0),AND(NOT(D5621="Unknown"),ISBLANK(I5621)),AND(NOT(N5621="Unknown"),ISBLANK(Q5621))),"Missing Information", INDEX(Table15[Entire Service Line Classification], MATCH(SUMIFS(Table15[Unique ID],Table15[System-Owned Portion],D5621,Table15[If Material Anything Other than "Lead" in Column E,Was Material Ever Previously Lead?],F5621,Table15[Customer-Owned Portion],N5621),Table15[Unique ID],0),0)))</f>
        <v>Non-lead</v>
      </c>
      <c r="W5621" s="189"/>
    </row>
    <row r="5622" spans="1:23" s="190" customFormat="1" ht="56.25" x14ac:dyDescent="0.25">
      <c r="A5622" s="180" t="s">
        <v>225</v>
      </c>
      <c r="B5622" s="181" t="s">
        <v>9237</v>
      </c>
      <c r="C5622" s="182" t="s">
        <v>225</v>
      </c>
      <c r="D5622" s="183" t="s">
        <v>36</v>
      </c>
      <c r="E5622" s="181" t="s">
        <v>35</v>
      </c>
      <c r="F5622" s="183" t="s">
        <v>35</v>
      </c>
      <c r="G5622" s="181" t="s">
        <v>7350</v>
      </c>
      <c r="H5622" s="184" t="s">
        <v>7090</v>
      </c>
      <c r="I5622" s="185" t="s">
        <v>190</v>
      </c>
      <c r="J5622" s="181" t="s">
        <v>35</v>
      </c>
      <c r="K5622" s="181" t="s">
        <v>225</v>
      </c>
      <c r="L5622" s="186" t="s">
        <v>225</v>
      </c>
      <c r="M5622" s="187" t="s">
        <v>225</v>
      </c>
      <c r="N5622" s="183" t="s">
        <v>36</v>
      </c>
      <c r="O5622" s="181" t="s">
        <v>7350</v>
      </c>
      <c r="P5622" s="184" t="s">
        <v>7090</v>
      </c>
      <c r="Q5622" s="185" t="s">
        <v>190</v>
      </c>
      <c r="R5622" s="181" t="s">
        <v>35</v>
      </c>
      <c r="S5622" s="181" t="s">
        <v>225</v>
      </c>
      <c r="T5622" s="186" t="s">
        <v>225</v>
      </c>
      <c r="U5622" s="187" t="s">
        <v>225</v>
      </c>
      <c r="V5622" s="188" t="str" cm="1">
        <f t="array" ref="V5622">IF(SUM(LEN(A5622:U5622))=0,"",IF(OR(OR(ISBLANK(E5622),SUM(LEN(B5622),LEN(C5622))=0),AND(NOT(D5622="Unknown"),ISBLANK(I5622)),AND(NOT(N5622="Unknown"),ISBLANK(Q5622))),"Missing Information", INDEX(Table15[Entire Service Line Classification], MATCH(SUMIFS(Table15[Unique ID],Table15[System-Owned Portion],D5622,Table15[If Material Anything Other than "Lead" in Column E,Was Material Ever Previously Lead?],F5622,Table15[Customer-Owned Portion],N5622),Table15[Unique ID],0),0)))</f>
        <v>Non-lead</v>
      </c>
      <c r="W5622" s="189"/>
    </row>
    <row r="5623" spans="1:23" s="190" customFormat="1" ht="56.25" x14ac:dyDescent="0.25">
      <c r="A5623" s="180" t="s">
        <v>225</v>
      </c>
      <c r="B5623" s="181" t="s">
        <v>9238</v>
      </c>
      <c r="C5623" s="182" t="s">
        <v>225</v>
      </c>
      <c r="D5623" s="183" t="s">
        <v>36</v>
      </c>
      <c r="E5623" s="181" t="s">
        <v>35</v>
      </c>
      <c r="F5623" s="183" t="s">
        <v>35</v>
      </c>
      <c r="G5623" s="181" t="s">
        <v>7354</v>
      </c>
      <c r="H5623" s="184" t="s">
        <v>7090</v>
      </c>
      <c r="I5623" s="185" t="s">
        <v>190</v>
      </c>
      <c r="J5623" s="181" t="s">
        <v>35</v>
      </c>
      <c r="K5623" s="181" t="s">
        <v>225</v>
      </c>
      <c r="L5623" s="186" t="s">
        <v>225</v>
      </c>
      <c r="M5623" s="187" t="s">
        <v>225</v>
      </c>
      <c r="N5623" s="183" t="s">
        <v>36</v>
      </c>
      <c r="O5623" s="181" t="s">
        <v>7354</v>
      </c>
      <c r="P5623" s="184" t="s">
        <v>7090</v>
      </c>
      <c r="Q5623" s="185" t="s">
        <v>190</v>
      </c>
      <c r="R5623" s="181" t="s">
        <v>35</v>
      </c>
      <c r="S5623" s="181" t="s">
        <v>225</v>
      </c>
      <c r="T5623" s="186" t="s">
        <v>225</v>
      </c>
      <c r="U5623" s="187" t="s">
        <v>225</v>
      </c>
      <c r="V5623" s="188" t="str" cm="1">
        <f t="array" ref="V5623">IF(SUM(LEN(A5623:U5623))=0,"",IF(OR(OR(ISBLANK(E5623),SUM(LEN(B5623),LEN(C5623))=0),AND(NOT(D5623="Unknown"),ISBLANK(I5623)),AND(NOT(N5623="Unknown"),ISBLANK(Q5623))),"Missing Information", INDEX(Table15[Entire Service Line Classification], MATCH(SUMIFS(Table15[Unique ID],Table15[System-Owned Portion],D5623,Table15[If Material Anything Other than "Lead" in Column E,Was Material Ever Previously Lead?],F5623,Table15[Customer-Owned Portion],N5623),Table15[Unique ID],0),0)))</f>
        <v>Non-lead</v>
      </c>
      <c r="W5623" s="189"/>
    </row>
    <row r="5624" spans="1:23" s="190" customFormat="1" ht="56.25" x14ac:dyDescent="0.25">
      <c r="A5624" s="180" t="s">
        <v>225</v>
      </c>
      <c r="B5624" s="181" t="s">
        <v>9239</v>
      </c>
      <c r="C5624" s="182" t="s">
        <v>225</v>
      </c>
      <c r="D5624" s="183" t="s">
        <v>36</v>
      </c>
      <c r="E5624" s="181" t="s">
        <v>35</v>
      </c>
      <c r="F5624" s="183" t="s">
        <v>35</v>
      </c>
      <c r="G5624" s="181" t="s">
        <v>7354</v>
      </c>
      <c r="H5624" s="184" t="s">
        <v>7090</v>
      </c>
      <c r="I5624" s="185" t="s">
        <v>190</v>
      </c>
      <c r="J5624" s="181" t="s">
        <v>35</v>
      </c>
      <c r="K5624" s="181" t="s">
        <v>225</v>
      </c>
      <c r="L5624" s="186" t="s">
        <v>225</v>
      </c>
      <c r="M5624" s="187" t="s">
        <v>225</v>
      </c>
      <c r="N5624" s="183" t="s">
        <v>36</v>
      </c>
      <c r="O5624" s="181" t="s">
        <v>7354</v>
      </c>
      <c r="P5624" s="184" t="s">
        <v>7090</v>
      </c>
      <c r="Q5624" s="185" t="s">
        <v>190</v>
      </c>
      <c r="R5624" s="181" t="s">
        <v>35</v>
      </c>
      <c r="S5624" s="181" t="s">
        <v>225</v>
      </c>
      <c r="T5624" s="186" t="s">
        <v>225</v>
      </c>
      <c r="U5624" s="187" t="s">
        <v>225</v>
      </c>
      <c r="V5624" s="188" t="str" cm="1">
        <f t="array" ref="V5624">IF(SUM(LEN(A5624:U5624))=0,"",IF(OR(OR(ISBLANK(E5624),SUM(LEN(B5624),LEN(C5624))=0),AND(NOT(D5624="Unknown"),ISBLANK(I5624)),AND(NOT(N5624="Unknown"),ISBLANK(Q5624))),"Missing Information", INDEX(Table15[Entire Service Line Classification], MATCH(SUMIFS(Table15[Unique ID],Table15[System-Owned Portion],D5624,Table15[If Material Anything Other than "Lead" in Column E,Was Material Ever Previously Lead?],F5624,Table15[Customer-Owned Portion],N5624),Table15[Unique ID],0),0)))</f>
        <v>Non-lead</v>
      </c>
      <c r="W5624" s="189"/>
    </row>
    <row r="5625" spans="1:23" s="190" customFormat="1" ht="56.25" x14ac:dyDescent="0.25">
      <c r="A5625" s="180" t="s">
        <v>225</v>
      </c>
      <c r="B5625" s="181" t="s">
        <v>9240</v>
      </c>
      <c r="C5625" s="182" t="s">
        <v>225</v>
      </c>
      <c r="D5625" s="183" t="s">
        <v>36</v>
      </c>
      <c r="E5625" s="181" t="s">
        <v>35</v>
      </c>
      <c r="F5625" s="183" t="s">
        <v>35</v>
      </c>
      <c r="G5625" s="181" t="s">
        <v>7340</v>
      </c>
      <c r="H5625" s="184" t="s">
        <v>7090</v>
      </c>
      <c r="I5625" s="185" t="s">
        <v>190</v>
      </c>
      <c r="J5625" s="181" t="s">
        <v>35</v>
      </c>
      <c r="K5625" s="181" t="s">
        <v>225</v>
      </c>
      <c r="L5625" s="186" t="s">
        <v>225</v>
      </c>
      <c r="M5625" s="187" t="s">
        <v>225</v>
      </c>
      <c r="N5625" s="183" t="s">
        <v>36</v>
      </c>
      <c r="O5625" s="181" t="s">
        <v>7340</v>
      </c>
      <c r="P5625" s="184" t="s">
        <v>7090</v>
      </c>
      <c r="Q5625" s="185" t="s">
        <v>190</v>
      </c>
      <c r="R5625" s="181" t="s">
        <v>35</v>
      </c>
      <c r="S5625" s="181" t="s">
        <v>225</v>
      </c>
      <c r="T5625" s="186" t="s">
        <v>225</v>
      </c>
      <c r="U5625" s="187" t="s">
        <v>225</v>
      </c>
      <c r="V5625" s="188" t="str" cm="1">
        <f t="array" ref="V5625">IF(SUM(LEN(A5625:U5625))=0,"",IF(OR(OR(ISBLANK(E5625),SUM(LEN(B5625),LEN(C5625))=0),AND(NOT(D5625="Unknown"),ISBLANK(I5625)),AND(NOT(N5625="Unknown"),ISBLANK(Q5625))),"Missing Information", INDEX(Table15[Entire Service Line Classification], MATCH(SUMIFS(Table15[Unique ID],Table15[System-Owned Portion],D5625,Table15[If Material Anything Other than "Lead" in Column E,Was Material Ever Previously Lead?],F5625,Table15[Customer-Owned Portion],N5625),Table15[Unique ID],0),0)))</f>
        <v>Non-lead</v>
      </c>
      <c r="W5625" s="189"/>
    </row>
    <row r="5626" spans="1:23" s="190" customFormat="1" ht="56.25" x14ac:dyDescent="0.25">
      <c r="A5626" s="180" t="s">
        <v>225</v>
      </c>
      <c r="B5626" s="181" t="s">
        <v>9241</v>
      </c>
      <c r="C5626" s="182" t="s">
        <v>225</v>
      </c>
      <c r="D5626" s="183" t="s">
        <v>36</v>
      </c>
      <c r="E5626" s="181" t="s">
        <v>35</v>
      </c>
      <c r="F5626" s="183" t="s">
        <v>35</v>
      </c>
      <c r="G5626" s="181" t="s">
        <v>7437</v>
      </c>
      <c r="H5626" s="184" t="s">
        <v>7090</v>
      </c>
      <c r="I5626" s="185" t="s">
        <v>190</v>
      </c>
      <c r="J5626" s="181" t="s">
        <v>35</v>
      </c>
      <c r="K5626" s="181" t="s">
        <v>225</v>
      </c>
      <c r="L5626" s="186" t="s">
        <v>225</v>
      </c>
      <c r="M5626" s="187" t="s">
        <v>225</v>
      </c>
      <c r="N5626" s="183" t="s">
        <v>36</v>
      </c>
      <c r="O5626" s="181" t="s">
        <v>7437</v>
      </c>
      <c r="P5626" s="184" t="s">
        <v>7090</v>
      </c>
      <c r="Q5626" s="185" t="s">
        <v>190</v>
      </c>
      <c r="R5626" s="181" t="s">
        <v>35</v>
      </c>
      <c r="S5626" s="181" t="s">
        <v>225</v>
      </c>
      <c r="T5626" s="186" t="s">
        <v>225</v>
      </c>
      <c r="U5626" s="187" t="s">
        <v>225</v>
      </c>
      <c r="V5626" s="188" t="str" cm="1">
        <f t="array" ref="V5626">IF(SUM(LEN(A5626:U5626))=0,"",IF(OR(OR(ISBLANK(E5626),SUM(LEN(B5626),LEN(C5626))=0),AND(NOT(D5626="Unknown"),ISBLANK(I5626)),AND(NOT(N5626="Unknown"),ISBLANK(Q5626))),"Missing Information", INDEX(Table15[Entire Service Line Classification], MATCH(SUMIFS(Table15[Unique ID],Table15[System-Owned Portion],D5626,Table15[If Material Anything Other than "Lead" in Column E,Was Material Ever Previously Lead?],F5626,Table15[Customer-Owned Portion],N5626),Table15[Unique ID],0),0)))</f>
        <v>Non-lead</v>
      </c>
      <c r="W5626" s="189"/>
    </row>
    <row r="5627" spans="1:23" s="190" customFormat="1" ht="56.25" x14ac:dyDescent="0.25">
      <c r="A5627" s="180" t="s">
        <v>225</v>
      </c>
      <c r="B5627" s="181" t="s">
        <v>9242</v>
      </c>
      <c r="C5627" s="182" t="s">
        <v>225</v>
      </c>
      <c r="D5627" s="183" t="s">
        <v>36</v>
      </c>
      <c r="E5627" s="181" t="s">
        <v>35</v>
      </c>
      <c r="F5627" s="183" t="s">
        <v>35</v>
      </c>
      <c r="G5627" s="181" t="s">
        <v>7369</v>
      </c>
      <c r="H5627" s="184" t="s">
        <v>7250</v>
      </c>
      <c r="I5627" s="185" t="s">
        <v>190</v>
      </c>
      <c r="J5627" s="181" t="s">
        <v>35</v>
      </c>
      <c r="K5627" s="181" t="s">
        <v>225</v>
      </c>
      <c r="L5627" s="186" t="s">
        <v>225</v>
      </c>
      <c r="M5627" s="187" t="s">
        <v>225</v>
      </c>
      <c r="N5627" s="183" t="s">
        <v>36</v>
      </c>
      <c r="O5627" s="181" t="s">
        <v>7369</v>
      </c>
      <c r="P5627" s="184" t="s">
        <v>7250</v>
      </c>
      <c r="Q5627" s="185" t="s">
        <v>190</v>
      </c>
      <c r="R5627" s="181" t="s">
        <v>35</v>
      </c>
      <c r="S5627" s="181" t="s">
        <v>225</v>
      </c>
      <c r="T5627" s="186" t="s">
        <v>225</v>
      </c>
      <c r="U5627" s="187" t="s">
        <v>225</v>
      </c>
      <c r="V5627" s="188" t="str" cm="1">
        <f t="array" ref="V5627">IF(SUM(LEN(A5627:U5627))=0,"",IF(OR(OR(ISBLANK(E5627),SUM(LEN(B5627),LEN(C5627))=0),AND(NOT(D5627="Unknown"),ISBLANK(I5627)),AND(NOT(N5627="Unknown"),ISBLANK(Q5627))),"Missing Information", INDEX(Table15[Entire Service Line Classification], MATCH(SUMIFS(Table15[Unique ID],Table15[System-Owned Portion],D5627,Table15[If Material Anything Other than "Lead" in Column E,Was Material Ever Previously Lead?],F5627,Table15[Customer-Owned Portion],N5627),Table15[Unique ID],0),0)))</f>
        <v>Non-lead</v>
      </c>
      <c r="W5627" s="189"/>
    </row>
    <row r="5628" spans="1:23" s="190" customFormat="1" ht="56.25" x14ac:dyDescent="0.25">
      <c r="A5628" s="180" t="s">
        <v>225</v>
      </c>
      <c r="B5628" s="181" t="s">
        <v>9242</v>
      </c>
      <c r="C5628" s="182" t="s">
        <v>225</v>
      </c>
      <c r="D5628" s="183" t="s">
        <v>36</v>
      </c>
      <c r="E5628" s="181" t="s">
        <v>35</v>
      </c>
      <c r="F5628" s="183" t="s">
        <v>35</v>
      </c>
      <c r="G5628" s="181" t="s">
        <v>7369</v>
      </c>
      <c r="H5628" s="184" t="s">
        <v>7250</v>
      </c>
      <c r="I5628" s="185" t="s">
        <v>190</v>
      </c>
      <c r="J5628" s="181" t="s">
        <v>35</v>
      </c>
      <c r="K5628" s="181" t="s">
        <v>225</v>
      </c>
      <c r="L5628" s="186" t="s">
        <v>225</v>
      </c>
      <c r="M5628" s="187" t="s">
        <v>225</v>
      </c>
      <c r="N5628" s="183" t="s">
        <v>36</v>
      </c>
      <c r="O5628" s="181" t="s">
        <v>7369</v>
      </c>
      <c r="P5628" s="184" t="s">
        <v>7250</v>
      </c>
      <c r="Q5628" s="185" t="s">
        <v>190</v>
      </c>
      <c r="R5628" s="181" t="s">
        <v>35</v>
      </c>
      <c r="S5628" s="181" t="s">
        <v>225</v>
      </c>
      <c r="T5628" s="186" t="s">
        <v>225</v>
      </c>
      <c r="U5628" s="187" t="s">
        <v>225</v>
      </c>
      <c r="V5628" s="188" t="str" cm="1">
        <f t="array" ref="V5628">IF(SUM(LEN(A5628:U5628))=0,"",IF(OR(OR(ISBLANK(E5628),SUM(LEN(B5628),LEN(C5628))=0),AND(NOT(D5628="Unknown"),ISBLANK(I5628)),AND(NOT(N5628="Unknown"),ISBLANK(Q5628))),"Missing Information", INDEX(Table15[Entire Service Line Classification], MATCH(SUMIFS(Table15[Unique ID],Table15[System-Owned Portion],D5628,Table15[If Material Anything Other than "Lead" in Column E,Was Material Ever Previously Lead?],F5628,Table15[Customer-Owned Portion],N5628),Table15[Unique ID],0),0)))</f>
        <v>Non-lead</v>
      </c>
      <c r="W5628" s="189"/>
    </row>
    <row r="5629" spans="1:23" s="190" customFormat="1" ht="56.25" x14ac:dyDescent="0.25">
      <c r="A5629" s="180" t="s">
        <v>225</v>
      </c>
      <c r="B5629" s="181" t="s">
        <v>9243</v>
      </c>
      <c r="C5629" s="182" t="s">
        <v>225</v>
      </c>
      <c r="D5629" s="183" t="s">
        <v>36</v>
      </c>
      <c r="E5629" s="181" t="s">
        <v>35</v>
      </c>
      <c r="F5629" s="183" t="s">
        <v>35</v>
      </c>
      <c r="G5629" s="181" t="s">
        <v>7369</v>
      </c>
      <c r="H5629" s="184" t="s">
        <v>7250</v>
      </c>
      <c r="I5629" s="185" t="s">
        <v>190</v>
      </c>
      <c r="J5629" s="181" t="s">
        <v>35</v>
      </c>
      <c r="K5629" s="181" t="s">
        <v>225</v>
      </c>
      <c r="L5629" s="186" t="s">
        <v>225</v>
      </c>
      <c r="M5629" s="187" t="s">
        <v>225</v>
      </c>
      <c r="N5629" s="183" t="s">
        <v>36</v>
      </c>
      <c r="O5629" s="181" t="s">
        <v>7369</v>
      </c>
      <c r="P5629" s="184" t="s">
        <v>7250</v>
      </c>
      <c r="Q5629" s="185" t="s">
        <v>190</v>
      </c>
      <c r="R5629" s="181" t="s">
        <v>35</v>
      </c>
      <c r="S5629" s="181" t="s">
        <v>225</v>
      </c>
      <c r="T5629" s="186" t="s">
        <v>225</v>
      </c>
      <c r="U5629" s="187" t="s">
        <v>225</v>
      </c>
      <c r="V5629" s="188" t="str" cm="1">
        <f t="array" ref="V5629">IF(SUM(LEN(A5629:U5629))=0,"",IF(OR(OR(ISBLANK(E5629),SUM(LEN(B5629),LEN(C5629))=0),AND(NOT(D5629="Unknown"),ISBLANK(I5629)),AND(NOT(N5629="Unknown"),ISBLANK(Q5629))),"Missing Information", INDEX(Table15[Entire Service Line Classification], MATCH(SUMIFS(Table15[Unique ID],Table15[System-Owned Portion],D5629,Table15[If Material Anything Other than "Lead" in Column E,Was Material Ever Previously Lead?],F5629,Table15[Customer-Owned Portion],N5629),Table15[Unique ID],0),0)))</f>
        <v>Non-lead</v>
      </c>
      <c r="W5629" s="189"/>
    </row>
    <row r="5630" spans="1:23" s="190" customFormat="1" ht="56.25" x14ac:dyDescent="0.25">
      <c r="A5630" s="180" t="s">
        <v>225</v>
      </c>
      <c r="B5630" s="181" t="s">
        <v>9243</v>
      </c>
      <c r="C5630" s="182" t="s">
        <v>225</v>
      </c>
      <c r="D5630" s="183" t="s">
        <v>36</v>
      </c>
      <c r="E5630" s="181" t="s">
        <v>35</v>
      </c>
      <c r="F5630" s="183" t="s">
        <v>35</v>
      </c>
      <c r="G5630" s="181" t="s">
        <v>7369</v>
      </c>
      <c r="H5630" s="184" t="s">
        <v>7090</v>
      </c>
      <c r="I5630" s="185" t="s">
        <v>190</v>
      </c>
      <c r="J5630" s="181" t="s">
        <v>35</v>
      </c>
      <c r="K5630" s="181" t="s">
        <v>225</v>
      </c>
      <c r="L5630" s="186" t="s">
        <v>225</v>
      </c>
      <c r="M5630" s="187" t="s">
        <v>225</v>
      </c>
      <c r="N5630" s="183" t="s">
        <v>36</v>
      </c>
      <c r="O5630" s="181" t="s">
        <v>7369</v>
      </c>
      <c r="P5630" s="184" t="s">
        <v>7090</v>
      </c>
      <c r="Q5630" s="185" t="s">
        <v>190</v>
      </c>
      <c r="R5630" s="181" t="s">
        <v>35</v>
      </c>
      <c r="S5630" s="181" t="s">
        <v>225</v>
      </c>
      <c r="T5630" s="186" t="s">
        <v>225</v>
      </c>
      <c r="U5630" s="187" t="s">
        <v>225</v>
      </c>
      <c r="V5630" s="188" t="str" cm="1">
        <f t="array" ref="V5630">IF(SUM(LEN(A5630:U5630))=0,"",IF(OR(OR(ISBLANK(E5630),SUM(LEN(B5630),LEN(C5630))=0),AND(NOT(D5630="Unknown"),ISBLANK(I5630)),AND(NOT(N5630="Unknown"),ISBLANK(Q5630))),"Missing Information", INDEX(Table15[Entire Service Line Classification], MATCH(SUMIFS(Table15[Unique ID],Table15[System-Owned Portion],D5630,Table15[If Material Anything Other than "Lead" in Column E,Was Material Ever Previously Lead?],F5630,Table15[Customer-Owned Portion],N5630),Table15[Unique ID],0),0)))</f>
        <v>Non-lead</v>
      </c>
      <c r="W5630" s="189"/>
    </row>
    <row r="5631" spans="1:23" s="190" customFormat="1" ht="56.25" x14ac:dyDescent="0.25">
      <c r="A5631" s="180" t="s">
        <v>225</v>
      </c>
      <c r="B5631" s="181" t="s">
        <v>9244</v>
      </c>
      <c r="C5631" s="182" t="s">
        <v>225</v>
      </c>
      <c r="D5631" s="183" t="s">
        <v>36</v>
      </c>
      <c r="E5631" s="181" t="s">
        <v>35</v>
      </c>
      <c r="F5631" s="183" t="s">
        <v>35</v>
      </c>
      <c r="G5631" s="181" t="s">
        <v>7369</v>
      </c>
      <c r="H5631" s="184" t="s">
        <v>7250</v>
      </c>
      <c r="I5631" s="185" t="s">
        <v>190</v>
      </c>
      <c r="J5631" s="181" t="s">
        <v>35</v>
      </c>
      <c r="K5631" s="181" t="s">
        <v>225</v>
      </c>
      <c r="L5631" s="186" t="s">
        <v>225</v>
      </c>
      <c r="M5631" s="187" t="s">
        <v>225</v>
      </c>
      <c r="N5631" s="183" t="s">
        <v>36</v>
      </c>
      <c r="O5631" s="181" t="s">
        <v>7369</v>
      </c>
      <c r="P5631" s="184" t="s">
        <v>7250</v>
      </c>
      <c r="Q5631" s="185" t="s">
        <v>190</v>
      </c>
      <c r="R5631" s="181" t="s">
        <v>35</v>
      </c>
      <c r="S5631" s="181" t="s">
        <v>225</v>
      </c>
      <c r="T5631" s="186" t="s">
        <v>225</v>
      </c>
      <c r="U5631" s="187" t="s">
        <v>225</v>
      </c>
      <c r="V5631" s="188" t="str" cm="1">
        <f t="array" ref="V5631">IF(SUM(LEN(A5631:U5631))=0,"",IF(OR(OR(ISBLANK(E5631),SUM(LEN(B5631),LEN(C5631))=0),AND(NOT(D5631="Unknown"),ISBLANK(I5631)),AND(NOT(N5631="Unknown"),ISBLANK(Q5631))),"Missing Information", INDEX(Table15[Entire Service Line Classification], MATCH(SUMIFS(Table15[Unique ID],Table15[System-Owned Portion],D5631,Table15[If Material Anything Other than "Lead" in Column E,Was Material Ever Previously Lead?],F5631,Table15[Customer-Owned Portion],N5631),Table15[Unique ID],0),0)))</f>
        <v>Non-lead</v>
      </c>
      <c r="W5631" s="189"/>
    </row>
    <row r="5632" spans="1:23" s="190" customFormat="1" ht="56.25" x14ac:dyDescent="0.25">
      <c r="A5632" s="180" t="s">
        <v>225</v>
      </c>
      <c r="B5632" s="181" t="s">
        <v>9244</v>
      </c>
      <c r="C5632" s="182" t="s">
        <v>225</v>
      </c>
      <c r="D5632" s="183" t="s">
        <v>36</v>
      </c>
      <c r="E5632" s="181" t="s">
        <v>35</v>
      </c>
      <c r="F5632" s="183" t="s">
        <v>35</v>
      </c>
      <c r="G5632" s="181" t="s">
        <v>7369</v>
      </c>
      <c r="H5632" s="184" t="s">
        <v>7090</v>
      </c>
      <c r="I5632" s="185" t="s">
        <v>190</v>
      </c>
      <c r="J5632" s="181" t="s">
        <v>35</v>
      </c>
      <c r="K5632" s="181" t="s">
        <v>225</v>
      </c>
      <c r="L5632" s="186" t="s">
        <v>225</v>
      </c>
      <c r="M5632" s="187" t="s">
        <v>225</v>
      </c>
      <c r="N5632" s="183" t="s">
        <v>36</v>
      </c>
      <c r="O5632" s="181" t="s">
        <v>7369</v>
      </c>
      <c r="P5632" s="184" t="s">
        <v>7090</v>
      </c>
      <c r="Q5632" s="185" t="s">
        <v>190</v>
      </c>
      <c r="R5632" s="181" t="s">
        <v>35</v>
      </c>
      <c r="S5632" s="181" t="s">
        <v>225</v>
      </c>
      <c r="T5632" s="186" t="s">
        <v>225</v>
      </c>
      <c r="U5632" s="187" t="s">
        <v>225</v>
      </c>
      <c r="V5632" s="188" t="str" cm="1">
        <f t="array" ref="V5632">IF(SUM(LEN(A5632:U5632))=0,"",IF(OR(OR(ISBLANK(E5632),SUM(LEN(B5632),LEN(C5632))=0),AND(NOT(D5632="Unknown"),ISBLANK(I5632)),AND(NOT(N5632="Unknown"),ISBLANK(Q5632))),"Missing Information", INDEX(Table15[Entire Service Line Classification], MATCH(SUMIFS(Table15[Unique ID],Table15[System-Owned Portion],D5632,Table15[If Material Anything Other than "Lead" in Column E,Was Material Ever Previously Lead?],F5632,Table15[Customer-Owned Portion],N5632),Table15[Unique ID],0),0)))</f>
        <v>Non-lead</v>
      </c>
      <c r="W5632" s="189"/>
    </row>
    <row r="5633" spans="1:23" s="190" customFormat="1" ht="56.25" x14ac:dyDescent="0.25">
      <c r="A5633" s="180" t="s">
        <v>225</v>
      </c>
      <c r="B5633" s="181" t="s">
        <v>9245</v>
      </c>
      <c r="C5633" s="182" t="s">
        <v>225</v>
      </c>
      <c r="D5633" s="183" t="s">
        <v>36</v>
      </c>
      <c r="E5633" s="181" t="s">
        <v>35</v>
      </c>
      <c r="F5633" s="183" t="s">
        <v>35</v>
      </c>
      <c r="G5633" s="181" t="s">
        <v>7391</v>
      </c>
      <c r="H5633" s="184" t="s">
        <v>7250</v>
      </c>
      <c r="I5633" s="185" t="s">
        <v>190</v>
      </c>
      <c r="J5633" s="181" t="s">
        <v>35</v>
      </c>
      <c r="K5633" s="181" t="s">
        <v>225</v>
      </c>
      <c r="L5633" s="186" t="s">
        <v>225</v>
      </c>
      <c r="M5633" s="187" t="s">
        <v>225</v>
      </c>
      <c r="N5633" s="183" t="s">
        <v>36</v>
      </c>
      <c r="O5633" s="181" t="s">
        <v>7391</v>
      </c>
      <c r="P5633" s="184" t="s">
        <v>7250</v>
      </c>
      <c r="Q5633" s="185" t="s">
        <v>190</v>
      </c>
      <c r="R5633" s="181" t="s">
        <v>35</v>
      </c>
      <c r="S5633" s="181" t="s">
        <v>225</v>
      </c>
      <c r="T5633" s="186" t="s">
        <v>225</v>
      </c>
      <c r="U5633" s="187" t="s">
        <v>225</v>
      </c>
      <c r="V5633" s="188" t="str" cm="1">
        <f t="array" ref="V5633">IF(SUM(LEN(A5633:U5633))=0,"",IF(OR(OR(ISBLANK(E5633),SUM(LEN(B5633),LEN(C5633))=0),AND(NOT(D5633="Unknown"),ISBLANK(I5633)),AND(NOT(N5633="Unknown"),ISBLANK(Q5633))),"Missing Information", INDEX(Table15[Entire Service Line Classification], MATCH(SUMIFS(Table15[Unique ID],Table15[System-Owned Portion],D5633,Table15[If Material Anything Other than "Lead" in Column E,Was Material Ever Previously Lead?],F5633,Table15[Customer-Owned Portion],N5633),Table15[Unique ID],0),0)))</f>
        <v>Non-lead</v>
      </c>
      <c r="W5633" s="189"/>
    </row>
    <row r="5634" spans="1:23" s="190" customFormat="1" ht="56.25" x14ac:dyDescent="0.25">
      <c r="A5634" s="180" t="s">
        <v>225</v>
      </c>
      <c r="B5634" s="181" t="s">
        <v>9245</v>
      </c>
      <c r="C5634" s="182" t="s">
        <v>225</v>
      </c>
      <c r="D5634" s="183" t="s">
        <v>36</v>
      </c>
      <c r="E5634" s="181" t="s">
        <v>35</v>
      </c>
      <c r="F5634" s="183" t="s">
        <v>35</v>
      </c>
      <c r="G5634" s="181" t="s">
        <v>8153</v>
      </c>
      <c r="H5634" s="184" t="s">
        <v>7250</v>
      </c>
      <c r="I5634" s="185" t="s">
        <v>190</v>
      </c>
      <c r="J5634" s="181" t="s">
        <v>35</v>
      </c>
      <c r="K5634" s="181" t="s">
        <v>225</v>
      </c>
      <c r="L5634" s="186" t="s">
        <v>225</v>
      </c>
      <c r="M5634" s="187" t="s">
        <v>225</v>
      </c>
      <c r="N5634" s="183" t="s">
        <v>36</v>
      </c>
      <c r="O5634" s="181" t="s">
        <v>8153</v>
      </c>
      <c r="P5634" s="184" t="s">
        <v>7250</v>
      </c>
      <c r="Q5634" s="185" t="s">
        <v>190</v>
      </c>
      <c r="R5634" s="181" t="s">
        <v>35</v>
      </c>
      <c r="S5634" s="181" t="s">
        <v>225</v>
      </c>
      <c r="T5634" s="186" t="s">
        <v>225</v>
      </c>
      <c r="U5634" s="187" t="s">
        <v>225</v>
      </c>
      <c r="V5634" s="188" t="str" cm="1">
        <f t="array" ref="V5634">IF(SUM(LEN(A5634:U5634))=0,"",IF(OR(OR(ISBLANK(E5634),SUM(LEN(B5634),LEN(C5634))=0),AND(NOT(D5634="Unknown"),ISBLANK(I5634)),AND(NOT(N5634="Unknown"),ISBLANK(Q5634))),"Missing Information", INDEX(Table15[Entire Service Line Classification], MATCH(SUMIFS(Table15[Unique ID],Table15[System-Owned Portion],D5634,Table15[If Material Anything Other than "Lead" in Column E,Was Material Ever Previously Lead?],F5634,Table15[Customer-Owned Portion],N5634),Table15[Unique ID],0),0)))</f>
        <v>Non-lead</v>
      </c>
      <c r="W5634" s="189"/>
    </row>
    <row r="5635" spans="1:23" s="190" customFormat="1" ht="56.25" x14ac:dyDescent="0.25">
      <c r="A5635" s="180" t="s">
        <v>225</v>
      </c>
      <c r="B5635" s="181" t="s">
        <v>9246</v>
      </c>
      <c r="C5635" s="182" t="s">
        <v>225</v>
      </c>
      <c r="D5635" s="183" t="s">
        <v>36</v>
      </c>
      <c r="E5635" s="181" t="s">
        <v>35</v>
      </c>
      <c r="F5635" s="183" t="s">
        <v>35</v>
      </c>
      <c r="G5635" s="181" t="s">
        <v>7603</v>
      </c>
      <c r="H5635" s="184" t="s">
        <v>7121</v>
      </c>
      <c r="I5635" s="185" t="s">
        <v>190</v>
      </c>
      <c r="J5635" s="181" t="s">
        <v>35</v>
      </c>
      <c r="K5635" s="181" t="s">
        <v>225</v>
      </c>
      <c r="L5635" s="186" t="s">
        <v>225</v>
      </c>
      <c r="M5635" s="187" t="s">
        <v>225</v>
      </c>
      <c r="N5635" s="183" t="s">
        <v>36</v>
      </c>
      <c r="O5635" s="181" t="s">
        <v>7603</v>
      </c>
      <c r="P5635" s="184" t="s">
        <v>7121</v>
      </c>
      <c r="Q5635" s="185" t="s">
        <v>190</v>
      </c>
      <c r="R5635" s="181" t="s">
        <v>35</v>
      </c>
      <c r="S5635" s="181" t="s">
        <v>225</v>
      </c>
      <c r="T5635" s="186" t="s">
        <v>225</v>
      </c>
      <c r="U5635" s="187" t="s">
        <v>225</v>
      </c>
      <c r="V5635" s="188" t="str" cm="1">
        <f t="array" ref="V5635">IF(SUM(LEN(A5635:U5635))=0,"",IF(OR(OR(ISBLANK(E5635),SUM(LEN(B5635),LEN(C5635))=0),AND(NOT(D5635="Unknown"),ISBLANK(I5635)),AND(NOT(N5635="Unknown"),ISBLANK(Q5635))),"Missing Information", INDEX(Table15[Entire Service Line Classification], MATCH(SUMIFS(Table15[Unique ID],Table15[System-Owned Portion],D5635,Table15[If Material Anything Other than "Lead" in Column E,Was Material Ever Previously Lead?],F5635,Table15[Customer-Owned Portion],N5635),Table15[Unique ID],0),0)))</f>
        <v>Non-lead</v>
      </c>
      <c r="W5635" s="189"/>
    </row>
    <row r="5636" spans="1:23" s="190" customFormat="1" ht="56.25" x14ac:dyDescent="0.25">
      <c r="A5636" s="180" t="s">
        <v>225</v>
      </c>
      <c r="B5636" s="181" t="s">
        <v>9246</v>
      </c>
      <c r="C5636" s="182" t="s">
        <v>225</v>
      </c>
      <c r="D5636" s="183" t="s">
        <v>36</v>
      </c>
      <c r="E5636" s="181" t="s">
        <v>35</v>
      </c>
      <c r="F5636" s="183" t="s">
        <v>35</v>
      </c>
      <c r="G5636" s="181" t="s">
        <v>7603</v>
      </c>
      <c r="H5636" s="184" t="s">
        <v>7090</v>
      </c>
      <c r="I5636" s="185" t="s">
        <v>190</v>
      </c>
      <c r="J5636" s="181" t="s">
        <v>35</v>
      </c>
      <c r="K5636" s="181" t="s">
        <v>225</v>
      </c>
      <c r="L5636" s="186" t="s">
        <v>225</v>
      </c>
      <c r="M5636" s="187" t="s">
        <v>225</v>
      </c>
      <c r="N5636" s="183" t="s">
        <v>36</v>
      </c>
      <c r="O5636" s="181" t="s">
        <v>7603</v>
      </c>
      <c r="P5636" s="184" t="s">
        <v>7090</v>
      </c>
      <c r="Q5636" s="185" t="s">
        <v>190</v>
      </c>
      <c r="R5636" s="181" t="s">
        <v>35</v>
      </c>
      <c r="S5636" s="181" t="s">
        <v>225</v>
      </c>
      <c r="T5636" s="186" t="s">
        <v>225</v>
      </c>
      <c r="U5636" s="187" t="s">
        <v>225</v>
      </c>
      <c r="V5636" s="188" t="str" cm="1">
        <f t="array" ref="V5636">IF(SUM(LEN(A5636:U5636))=0,"",IF(OR(OR(ISBLANK(E5636),SUM(LEN(B5636),LEN(C5636))=0),AND(NOT(D5636="Unknown"),ISBLANK(I5636)),AND(NOT(N5636="Unknown"),ISBLANK(Q5636))),"Missing Information", INDEX(Table15[Entire Service Line Classification], MATCH(SUMIFS(Table15[Unique ID],Table15[System-Owned Portion],D5636,Table15[If Material Anything Other than "Lead" in Column E,Was Material Ever Previously Lead?],F5636,Table15[Customer-Owned Portion],N5636),Table15[Unique ID],0),0)))</f>
        <v>Non-lead</v>
      </c>
      <c r="W5636" s="189"/>
    </row>
    <row r="5637" spans="1:23" s="190" customFormat="1" ht="56.25" x14ac:dyDescent="0.25">
      <c r="A5637" s="180" t="s">
        <v>225</v>
      </c>
      <c r="B5637" s="181" t="s">
        <v>9247</v>
      </c>
      <c r="C5637" s="182" t="s">
        <v>225</v>
      </c>
      <c r="D5637" s="183" t="s">
        <v>36</v>
      </c>
      <c r="E5637" s="181" t="s">
        <v>35</v>
      </c>
      <c r="F5637" s="183" t="s">
        <v>35</v>
      </c>
      <c r="G5637" s="181" t="s">
        <v>7400</v>
      </c>
      <c r="H5637" s="184" t="s">
        <v>7250</v>
      </c>
      <c r="I5637" s="185" t="s">
        <v>190</v>
      </c>
      <c r="J5637" s="181" t="s">
        <v>35</v>
      </c>
      <c r="K5637" s="181" t="s">
        <v>225</v>
      </c>
      <c r="L5637" s="186" t="s">
        <v>225</v>
      </c>
      <c r="M5637" s="187" t="s">
        <v>225</v>
      </c>
      <c r="N5637" s="183" t="s">
        <v>36</v>
      </c>
      <c r="O5637" s="181" t="s">
        <v>7400</v>
      </c>
      <c r="P5637" s="184" t="s">
        <v>7250</v>
      </c>
      <c r="Q5637" s="185" t="s">
        <v>190</v>
      </c>
      <c r="R5637" s="181" t="s">
        <v>35</v>
      </c>
      <c r="S5637" s="181" t="s">
        <v>225</v>
      </c>
      <c r="T5637" s="186" t="s">
        <v>225</v>
      </c>
      <c r="U5637" s="187" t="s">
        <v>225</v>
      </c>
      <c r="V5637" s="188" t="str" cm="1">
        <f t="array" ref="V5637">IF(SUM(LEN(A5637:U5637))=0,"",IF(OR(OR(ISBLANK(E5637),SUM(LEN(B5637),LEN(C5637))=0),AND(NOT(D5637="Unknown"),ISBLANK(I5637)),AND(NOT(N5637="Unknown"),ISBLANK(Q5637))),"Missing Information", INDEX(Table15[Entire Service Line Classification], MATCH(SUMIFS(Table15[Unique ID],Table15[System-Owned Portion],D5637,Table15[If Material Anything Other than "Lead" in Column E,Was Material Ever Previously Lead?],F5637,Table15[Customer-Owned Portion],N5637),Table15[Unique ID],0),0)))</f>
        <v>Non-lead</v>
      </c>
      <c r="W5637" s="189"/>
    </row>
    <row r="5638" spans="1:23" s="190" customFormat="1" ht="56.25" x14ac:dyDescent="0.25">
      <c r="A5638" s="180" t="s">
        <v>225</v>
      </c>
      <c r="B5638" s="181" t="s">
        <v>9247</v>
      </c>
      <c r="C5638" s="182" t="s">
        <v>225</v>
      </c>
      <c r="D5638" s="183" t="s">
        <v>36</v>
      </c>
      <c r="E5638" s="181" t="s">
        <v>35</v>
      </c>
      <c r="F5638" s="183" t="s">
        <v>35</v>
      </c>
      <c r="G5638" s="181" t="s">
        <v>7400</v>
      </c>
      <c r="H5638" s="184" t="s">
        <v>7090</v>
      </c>
      <c r="I5638" s="185" t="s">
        <v>190</v>
      </c>
      <c r="J5638" s="181" t="s">
        <v>35</v>
      </c>
      <c r="K5638" s="181" t="s">
        <v>225</v>
      </c>
      <c r="L5638" s="186" t="s">
        <v>225</v>
      </c>
      <c r="M5638" s="187" t="s">
        <v>225</v>
      </c>
      <c r="N5638" s="183" t="s">
        <v>36</v>
      </c>
      <c r="O5638" s="181" t="s">
        <v>7400</v>
      </c>
      <c r="P5638" s="184" t="s">
        <v>7090</v>
      </c>
      <c r="Q5638" s="185" t="s">
        <v>190</v>
      </c>
      <c r="R5638" s="181" t="s">
        <v>35</v>
      </c>
      <c r="S5638" s="181" t="s">
        <v>225</v>
      </c>
      <c r="T5638" s="186" t="s">
        <v>225</v>
      </c>
      <c r="U5638" s="187" t="s">
        <v>225</v>
      </c>
      <c r="V5638" s="188" t="str" cm="1">
        <f t="array" ref="V5638">IF(SUM(LEN(A5638:U5638))=0,"",IF(OR(OR(ISBLANK(E5638),SUM(LEN(B5638),LEN(C5638))=0),AND(NOT(D5638="Unknown"),ISBLANK(I5638)),AND(NOT(N5638="Unknown"),ISBLANK(Q5638))),"Missing Information", INDEX(Table15[Entire Service Line Classification], MATCH(SUMIFS(Table15[Unique ID],Table15[System-Owned Portion],D5638,Table15[If Material Anything Other than "Lead" in Column E,Was Material Ever Previously Lead?],F5638,Table15[Customer-Owned Portion],N5638),Table15[Unique ID],0),0)))</f>
        <v>Non-lead</v>
      </c>
      <c r="W5638" s="189"/>
    </row>
    <row r="5639" spans="1:23" s="190" customFormat="1" ht="56.25" x14ac:dyDescent="0.25">
      <c r="A5639" s="180" t="s">
        <v>225</v>
      </c>
      <c r="B5639" s="181" t="s">
        <v>9248</v>
      </c>
      <c r="C5639" s="182" t="s">
        <v>225</v>
      </c>
      <c r="D5639" s="183" t="s">
        <v>36</v>
      </c>
      <c r="E5639" s="181" t="s">
        <v>35</v>
      </c>
      <c r="F5639" s="183" t="s">
        <v>35</v>
      </c>
      <c r="G5639" s="181" t="s">
        <v>7603</v>
      </c>
      <c r="H5639" s="184" t="s">
        <v>7121</v>
      </c>
      <c r="I5639" s="185" t="s">
        <v>190</v>
      </c>
      <c r="J5639" s="181" t="s">
        <v>35</v>
      </c>
      <c r="K5639" s="181" t="s">
        <v>225</v>
      </c>
      <c r="L5639" s="186" t="s">
        <v>225</v>
      </c>
      <c r="M5639" s="187" t="s">
        <v>225</v>
      </c>
      <c r="N5639" s="183" t="s">
        <v>36</v>
      </c>
      <c r="O5639" s="181" t="s">
        <v>7603</v>
      </c>
      <c r="P5639" s="184" t="s">
        <v>7121</v>
      </c>
      <c r="Q5639" s="185" t="s">
        <v>190</v>
      </c>
      <c r="R5639" s="181" t="s">
        <v>35</v>
      </c>
      <c r="S5639" s="181" t="s">
        <v>225</v>
      </c>
      <c r="T5639" s="186" t="s">
        <v>225</v>
      </c>
      <c r="U5639" s="187" t="s">
        <v>225</v>
      </c>
      <c r="V5639" s="188" t="str" cm="1">
        <f t="array" ref="V5639">IF(SUM(LEN(A5639:U5639))=0,"",IF(OR(OR(ISBLANK(E5639),SUM(LEN(B5639),LEN(C5639))=0),AND(NOT(D5639="Unknown"),ISBLANK(I5639)),AND(NOT(N5639="Unknown"),ISBLANK(Q5639))),"Missing Information", INDEX(Table15[Entire Service Line Classification], MATCH(SUMIFS(Table15[Unique ID],Table15[System-Owned Portion],D5639,Table15[If Material Anything Other than "Lead" in Column E,Was Material Ever Previously Lead?],F5639,Table15[Customer-Owned Portion],N5639),Table15[Unique ID],0),0)))</f>
        <v>Non-lead</v>
      </c>
      <c r="W5639" s="189"/>
    </row>
    <row r="5640" spans="1:23" s="190" customFormat="1" ht="56.25" x14ac:dyDescent="0.25">
      <c r="A5640" s="180" t="s">
        <v>225</v>
      </c>
      <c r="B5640" s="181" t="s">
        <v>9248</v>
      </c>
      <c r="C5640" s="182" t="s">
        <v>225</v>
      </c>
      <c r="D5640" s="183" t="s">
        <v>36</v>
      </c>
      <c r="E5640" s="181" t="s">
        <v>35</v>
      </c>
      <c r="F5640" s="183" t="s">
        <v>35</v>
      </c>
      <c r="G5640" s="181" t="s">
        <v>7603</v>
      </c>
      <c r="H5640" s="184" t="s">
        <v>7250</v>
      </c>
      <c r="I5640" s="185" t="s">
        <v>190</v>
      </c>
      <c r="J5640" s="181" t="s">
        <v>35</v>
      </c>
      <c r="K5640" s="181" t="s">
        <v>225</v>
      </c>
      <c r="L5640" s="186" t="s">
        <v>225</v>
      </c>
      <c r="M5640" s="187" t="s">
        <v>225</v>
      </c>
      <c r="N5640" s="183" t="s">
        <v>36</v>
      </c>
      <c r="O5640" s="181" t="s">
        <v>7603</v>
      </c>
      <c r="P5640" s="184" t="s">
        <v>7250</v>
      </c>
      <c r="Q5640" s="185" t="s">
        <v>190</v>
      </c>
      <c r="R5640" s="181" t="s">
        <v>35</v>
      </c>
      <c r="S5640" s="181" t="s">
        <v>225</v>
      </c>
      <c r="T5640" s="186" t="s">
        <v>225</v>
      </c>
      <c r="U5640" s="187" t="s">
        <v>225</v>
      </c>
      <c r="V5640" s="188" t="str" cm="1">
        <f t="array" ref="V5640">IF(SUM(LEN(A5640:U5640))=0,"",IF(OR(OR(ISBLANK(E5640),SUM(LEN(B5640),LEN(C5640))=0),AND(NOT(D5640="Unknown"),ISBLANK(I5640)),AND(NOT(N5640="Unknown"),ISBLANK(Q5640))),"Missing Information", INDEX(Table15[Entire Service Line Classification], MATCH(SUMIFS(Table15[Unique ID],Table15[System-Owned Portion],D5640,Table15[If Material Anything Other than "Lead" in Column E,Was Material Ever Previously Lead?],F5640,Table15[Customer-Owned Portion],N5640),Table15[Unique ID],0),0)))</f>
        <v>Non-lead</v>
      </c>
      <c r="W5640" s="189"/>
    </row>
    <row r="5641" spans="1:23" s="190" customFormat="1" ht="56.25" x14ac:dyDescent="0.25">
      <c r="A5641" s="180" t="s">
        <v>225</v>
      </c>
      <c r="B5641" s="181" t="s">
        <v>9249</v>
      </c>
      <c r="C5641" s="182" t="s">
        <v>225</v>
      </c>
      <c r="D5641" s="183" t="s">
        <v>36</v>
      </c>
      <c r="E5641" s="181" t="s">
        <v>35</v>
      </c>
      <c r="F5641" s="183" t="s">
        <v>35</v>
      </c>
      <c r="G5641" s="181" t="s">
        <v>7400</v>
      </c>
      <c r="H5641" s="184" t="s">
        <v>7250</v>
      </c>
      <c r="I5641" s="185" t="s">
        <v>190</v>
      </c>
      <c r="J5641" s="181" t="s">
        <v>35</v>
      </c>
      <c r="K5641" s="181" t="s">
        <v>225</v>
      </c>
      <c r="L5641" s="186" t="s">
        <v>225</v>
      </c>
      <c r="M5641" s="187" t="s">
        <v>225</v>
      </c>
      <c r="N5641" s="183" t="s">
        <v>36</v>
      </c>
      <c r="O5641" s="181" t="s">
        <v>7400</v>
      </c>
      <c r="P5641" s="184" t="s">
        <v>7250</v>
      </c>
      <c r="Q5641" s="185" t="s">
        <v>190</v>
      </c>
      <c r="R5641" s="181" t="s">
        <v>35</v>
      </c>
      <c r="S5641" s="181" t="s">
        <v>225</v>
      </c>
      <c r="T5641" s="186" t="s">
        <v>225</v>
      </c>
      <c r="U5641" s="187" t="s">
        <v>225</v>
      </c>
      <c r="V5641" s="188" t="str" cm="1">
        <f t="array" ref="V5641">IF(SUM(LEN(A5641:U5641))=0,"",IF(OR(OR(ISBLANK(E5641),SUM(LEN(B5641),LEN(C5641))=0),AND(NOT(D5641="Unknown"),ISBLANK(I5641)),AND(NOT(N5641="Unknown"),ISBLANK(Q5641))),"Missing Information", INDEX(Table15[Entire Service Line Classification], MATCH(SUMIFS(Table15[Unique ID],Table15[System-Owned Portion],D5641,Table15[If Material Anything Other than "Lead" in Column E,Was Material Ever Previously Lead?],F5641,Table15[Customer-Owned Portion],N5641),Table15[Unique ID],0),0)))</f>
        <v>Non-lead</v>
      </c>
      <c r="W5641" s="189"/>
    </row>
    <row r="5642" spans="1:23" s="190" customFormat="1" ht="56.25" x14ac:dyDescent="0.25">
      <c r="A5642" s="180" t="s">
        <v>225</v>
      </c>
      <c r="B5642" s="181" t="s">
        <v>9249</v>
      </c>
      <c r="C5642" s="182" t="s">
        <v>225</v>
      </c>
      <c r="D5642" s="183" t="s">
        <v>36</v>
      </c>
      <c r="E5642" s="181" t="s">
        <v>35</v>
      </c>
      <c r="F5642" s="183" t="s">
        <v>35</v>
      </c>
      <c r="G5642" s="181" t="s">
        <v>7400</v>
      </c>
      <c r="H5642" s="184" t="s">
        <v>7090</v>
      </c>
      <c r="I5642" s="185" t="s">
        <v>190</v>
      </c>
      <c r="J5642" s="181" t="s">
        <v>35</v>
      </c>
      <c r="K5642" s="181" t="s">
        <v>225</v>
      </c>
      <c r="L5642" s="186" t="s">
        <v>225</v>
      </c>
      <c r="M5642" s="187" t="s">
        <v>225</v>
      </c>
      <c r="N5642" s="183" t="s">
        <v>36</v>
      </c>
      <c r="O5642" s="181" t="s">
        <v>7400</v>
      </c>
      <c r="P5642" s="184" t="s">
        <v>7090</v>
      </c>
      <c r="Q5642" s="185" t="s">
        <v>190</v>
      </c>
      <c r="R5642" s="181" t="s">
        <v>35</v>
      </c>
      <c r="S5642" s="181" t="s">
        <v>225</v>
      </c>
      <c r="T5642" s="186" t="s">
        <v>225</v>
      </c>
      <c r="U5642" s="187" t="s">
        <v>225</v>
      </c>
      <c r="V5642" s="188" t="str" cm="1">
        <f t="array" ref="V5642">IF(SUM(LEN(A5642:U5642))=0,"",IF(OR(OR(ISBLANK(E5642),SUM(LEN(B5642),LEN(C5642))=0),AND(NOT(D5642="Unknown"),ISBLANK(I5642)),AND(NOT(N5642="Unknown"),ISBLANK(Q5642))),"Missing Information", INDEX(Table15[Entire Service Line Classification], MATCH(SUMIFS(Table15[Unique ID],Table15[System-Owned Portion],D5642,Table15[If Material Anything Other than "Lead" in Column E,Was Material Ever Previously Lead?],F5642,Table15[Customer-Owned Portion],N5642),Table15[Unique ID],0),0)))</f>
        <v>Non-lead</v>
      </c>
      <c r="W5642" s="189"/>
    </row>
    <row r="5643" spans="1:23" s="190" customFormat="1" ht="56.25" x14ac:dyDescent="0.25">
      <c r="A5643" s="180" t="s">
        <v>225</v>
      </c>
      <c r="B5643" s="181" t="s">
        <v>9250</v>
      </c>
      <c r="C5643" s="182" t="s">
        <v>225</v>
      </c>
      <c r="D5643" s="183" t="s">
        <v>36</v>
      </c>
      <c r="E5643" s="181" t="s">
        <v>35</v>
      </c>
      <c r="F5643" s="183" t="s">
        <v>35</v>
      </c>
      <c r="G5643" s="181" t="s">
        <v>7369</v>
      </c>
      <c r="H5643" s="184" t="s">
        <v>7090</v>
      </c>
      <c r="I5643" s="185" t="s">
        <v>190</v>
      </c>
      <c r="J5643" s="181" t="s">
        <v>35</v>
      </c>
      <c r="K5643" s="181" t="s">
        <v>225</v>
      </c>
      <c r="L5643" s="186" t="s">
        <v>225</v>
      </c>
      <c r="M5643" s="187" t="s">
        <v>225</v>
      </c>
      <c r="N5643" s="183" t="s">
        <v>36</v>
      </c>
      <c r="O5643" s="181" t="s">
        <v>7369</v>
      </c>
      <c r="P5643" s="184" t="s">
        <v>7090</v>
      </c>
      <c r="Q5643" s="185" t="s">
        <v>190</v>
      </c>
      <c r="R5643" s="181" t="s">
        <v>35</v>
      </c>
      <c r="S5643" s="181" t="s">
        <v>225</v>
      </c>
      <c r="T5643" s="186" t="s">
        <v>225</v>
      </c>
      <c r="U5643" s="187" t="s">
        <v>225</v>
      </c>
      <c r="V5643" s="188" t="str" cm="1">
        <f t="array" ref="V5643">IF(SUM(LEN(A5643:U5643))=0,"",IF(OR(OR(ISBLANK(E5643),SUM(LEN(B5643),LEN(C5643))=0),AND(NOT(D5643="Unknown"),ISBLANK(I5643)),AND(NOT(N5643="Unknown"),ISBLANK(Q5643))),"Missing Information", INDEX(Table15[Entire Service Line Classification], MATCH(SUMIFS(Table15[Unique ID],Table15[System-Owned Portion],D5643,Table15[If Material Anything Other than "Lead" in Column E,Was Material Ever Previously Lead?],F5643,Table15[Customer-Owned Portion],N5643),Table15[Unique ID],0),0)))</f>
        <v>Non-lead</v>
      </c>
      <c r="W5643" s="189"/>
    </row>
    <row r="5644" spans="1:23" s="190" customFormat="1" ht="56.25" x14ac:dyDescent="0.25">
      <c r="A5644" s="180" t="s">
        <v>225</v>
      </c>
      <c r="B5644" s="181" t="s">
        <v>9250</v>
      </c>
      <c r="C5644" s="182" t="s">
        <v>225</v>
      </c>
      <c r="D5644" s="183" t="s">
        <v>36</v>
      </c>
      <c r="E5644" s="181" t="s">
        <v>35</v>
      </c>
      <c r="F5644" s="183" t="s">
        <v>35</v>
      </c>
      <c r="G5644" s="181" t="s">
        <v>7369</v>
      </c>
      <c r="H5644" s="184" t="s">
        <v>7090</v>
      </c>
      <c r="I5644" s="185" t="s">
        <v>190</v>
      </c>
      <c r="J5644" s="181" t="s">
        <v>35</v>
      </c>
      <c r="K5644" s="181" t="s">
        <v>225</v>
      </c>
      <c r="L5644" s="186" t="s">
        <v>225</v>
      </c>
      <c r="M5644" s="187" t="s">
        <v>225</v>
      </c>
      <c r="N5644" s="183" t="s">
        <v>36</v>
      </c>
      <c r="O5644" s="181" t="s">
        <v>7369</v>
      </c>
      <c r="P5644" s="184" t="s">
        <v>7090</v>
      </c>
      <c r="Q5644" s="185" t="s">
        <v>190</v>
      </c>
      <c r="R5644" s="181" t="s">
        <v>35</v>
      </c>
      <c r="S5644" s="181" t="s">
        <v>225</v>
      </c>
      <c r="T5644" s="186" t="s">
        <v>225</v>
      </c>
      <c r="U5644" s="187" t="s">
        <v>225</v>
      </c>
      <c r="V5644" s="188" t="str" cm="1">
        <f t="array" ref="V5644">IF(SUM(LEN(A5644:U5644))=0,"",IF(OR(OR(ISBLANK(E5644),SUM(LEN(B5644),LEN(C5644))=0),AND(NOT(D5644="Unknown"),ISBLANK(I5644)),AND(NOT(N5644="Unknown"),ISBLANK(Q5644))),"Missing Information", INDEX(Table15[Entire Service Line Classification], MATCH(SUMIFS(Table15[Unique ID],Table15[System-Owned Portion],D5644,Table15[If Material Anything Other than "Lead" in Column E,Was Material Ever Previously Lead?],F5644,Table15[Customer-Owned Portion],N5644),Table15[Unique ID],0),0)))</f>
        <v>Non-lead</v>
      </c>
      <c r="W5644" s="189"/>
    </row>
    <row r="5645" spans="1:23" s="190" customFormat="1" ht="56.25" x14ac:dyDescent="0.25">
      <c r="A5645" s="180" t="s">
        <v>225</v>
      </c>
      <c r="B5645" s="181" t="s">
        <v>9251</v>
      </c>
      <c r="C5645" s="182" t="s">
        <v>225</v>
      </c>
      <c r="D5645" s="183" t="s">
        <v>36</v>
      </c>
      <c r="E5645" s="181" t="s">
        <v>35</v>
      </c>
      <c r="F5645" s="183" t="s">
        <v>35</v>
      </c>
      <c r="G5645" s="181" t="s">
        <v>7944</v>
      </c>
      <c r="H5645" s="184" t="s">
        <v>7090</v>
      </c>
      <c r="I5645" s="185" t="s">
        <v>190</v>
      </c>
      <c r="J5645" s="181" t="s">
        <v>35</v>
      </c>
      <c r="K5645" s="181" t="s">
        <v>225</v>
      </c>
      <c r="L5645" s="186" t="s">
        <v>225</v>
      </c>
      <c r="M5645" s="187" t="s">
        <v>225</v>
      </c>
      <c r="N5645" s="183" t="s">
        <v>36</v>
      </c>
      <c r="O5645" s="181" t="s">
        <v>7944</v>
      </c>
      <c r="P5645" s="184" t="s">
        <v>7090</v>
      </c>
      <c r="Q5645" s="185" t="s">
        <v>190</v>
      </c>
      <c r="R5645" s="181" t="s">
        <v>35</v>
      </c>
      <c r="S5645" s="181" t="s">
        <v>225</v>
      </c>
      <c r="T5645" s="186" t="s">
        <v>225</v>
      </c>
      <c r="U5645" s="187" t="s">
        <v>225</v>
      </c>
      <c r="V5645" s="188" t="str" cm="1">
        <f t="array" ref="V5645">IF(SUM(LEN(A5645:U5645))=0,"",IF(OR(OR(ISBLANK(E5645),SUM(LEN(B5645),LEN(C5645))=0),AND(NOT(D5645="Unknown"),ISBLANK(I5645)),AND(NOT(N5645="Unknown"),ISBLANK(Q5645))),"Missing Information", INDEX(Table15[Entire Service Line Classification], MATCH(SUMIFS(Table15[Unique ID],Table15[System-Owned Portion],D5645,Table15[If Material Anything Other than "Lead" in Column E,Was Material Ever Previously Lead?],F5645,Table15[Customer-Owned Portion],N5645),Table15[Unique ID],0),0)))</f>
        <v>Non-lead</v>
      </c>
      <c r="W5645" s="189"/>
    </row>
    <row r="5646" spans="1:23" s="190" customFormat="1" ht="56.25" x14ac:dyDescent="0.25">
      <c r="A5646" s="180" t="s">
        <v>225</v>
      </c>
      <c r="B5646" s="181" t="s">
        <v>9251</v>
      </c>
      <c r="C5646" s="182" t="s">
        <v>225</v>
      </c>
      <c r="D5646" s="183" t="s">
        <v>36</v>
      </c>
      <c r="E5646" s="181" t="s">
        <v>35</v>
      </c>
      <c r="F5646" s="183" t="s">
        <v>35</v>
      </c>
      <c r="G5646" s="181" t="s">
        <v>7944</v>
      </c>
      <c r="H5646" s="184" t="s">
        <v>7121</v>
      </c>
      <c r="I5646" s="185" t="s">
        <v>190</v>
      </c>
      <c r="J5646" s="181" t="s">
        <v>35</v>
      </c>
      <c r="K5646" s="181" t="s">
        <v>225</v>
      </c>
      <c r="L5646" s="186" t="s">
        <v>225</v>
      </c>
      <c r="M5646" s="187" t="s">
        <v>225</v>
      </c>
      <c r="N5646" s="183" t="s">
        <v>36</v>
      </c>
      <c r="O5646" s="181" t="s">
        <v>7944</v>
      </c>
      <c r="P5646" s="184" t="s">
        <v>7121</v>
      </c>
      <c r="Q5646" s="185" t="s">
        <v>190</v>
      </c>
      <c r="R5646" s="181" t="s">
        <v>35</v>
      </c>
      <c r="S5646" s="181" t="s">
        <v>225</v>
      </c>
      <c r="T5646" s="186" t="s">
        <v>225</v>
      </c>
      <c r="U5646" s="187" t="s">
        <v>225</v>
      </c>
      <c r="V5646" s="188" t="str" cm="1">
        <f t="array" ref="V5646">IF(SUM(LEN(A5646:U5646))=0,"",IF(OR(OR(ISBLANK(E5646),SUM(LEN(B5646),LEN(C5646))=0),AND(NOT(D5646="Unknown"),ISBLANK(I5646)),AND(NOT(N5646="Unknown"),ISBLANK(Q5646))),"Missing Information", INDEX(Table15[Entire Service Line Classification], MATCH(SUMIFS(Table15[Unique ID],Table15[System-Owned Portion],D5646,Table15[If Material Anything Other than "Lead" in Column E,Was Material Ever Previously Lead?],F5646,Table15[Customer-Owned Portion],N5646),Table15[Unique ID],0),0)))</f>
        <v>Non-lead</v>
      </c>
      <c r="W5646" s="189"/>
    </row>
    <row r="5647" spans="1:23" s="190" customFormat="1" ht="56.25" x14ac:dyDescent="0.25">
      <c r="A5647" s="180" t="s">
        <v>225</v>
      </c>
      <c r="B5647" s="181" t="s">
        <v>9252</v>
      </c>
      <c r="C5647" s="182" t="s">
        <v>225</v>
      </c>
      <c r="D5647" s="183" t="s">
        <v>36</v>
      </c>
      <c r="E5647" s="181" t="s">
        <v>35</v>
      </c>
      <c r="F5647" s="183" t="s">
        <v>35</v>
      </c>
      <c r="G5647" s="181" t="s">
        <v>7488</v>
      </c>
      <c r="H5647" s="184" t="s">
        <v>7090</v>
      </c>
      <c r="I5647" s="185" t="s">
        <v>190</v>
      </c>
      <c r="J5647" s="181" t="s">
        <v>35</v>
      </c>
      <c r="K5647" s="181" t="s">
        <v>225</v>
      </c>
      <c r="L5647" s="186" t="s">
        <v>225</v>
      </c>
      <c r="M5647" s="187" t="s">
        <v>225</v>
      </c>
      <c r="N5647" s="183" t="s">
        <v>36</v>
      </c>
      <c r="O5647" s="181" t="s">
        <v>7488</v>
      </c>
      <c r="P5647" s="184" t="s">
        <v>7090</v>
      </c>
      <c r="Q5647" s="185" t="s">
        <v>190</v>
      </c>
      <c r="R5647" s="181" t="s">
        <v>35</v>
      </c>
      <c r="S5647" s="181" t="s">
        <v>225</v>
      </c>
      <c r="T5647" s="186" t="s">
        <v>225</v>
      </c>
      <c r="U5647" s="187" t="s">
        <v>225</v>
      </c>
      <c r="V5647" s="188" t="str" cm="1">
        <f t="array" ref="V5647">IF(SUM(LEN(A5647:U5647))=0,"",IF(OR(OR(ISBLANK(E5647),SUM(LEN(B5647),LEN(C5647))=0),AND(NOT(D5647="Unknown"),ISBLANK(I5647)),AND(NOT(N5647="Unknown"),ISBLANK(Q5647))),"Missing Information", INDEX(Table15[Entire Service Line Classification], MATCH(SUMIFS(Table15[Unique ID],Table15[System-Owned Portion],D5647,Table15[If Material Anything Other than "Lead" in Column E,Was Material Ever Previously Lead?],F5647,Table15[Customer-Owned Portion],N5647),Table15[Unique ID],0),0)))</f>
        <v>Non-lead</v>
      </c>
      <c r="W5647" s="189"/>
    </row>
    <row r="5648" spans="1:23" s="190" customFormat="1" ht="56.25" x14ac:dyDescent="0.25">
      <c r="A5648" s="180" t="s">
        <v>225</v>
      </c>
      <c r="B5648" s="181" t="s">
        <v>9253</v>
      </c>
      <c r="C5648" s="182" t="s">
        <v>225</v>
      </c>
      <c r="D5648" s="183" t="s">
        <v>36</v>
      </c>
      <c r="E5648" s="181" t="s">
        <v>35</v>
      </c>
      <c r="F5648" s="183" t="s">
        <v>35</v>
      </c>
      <c r="G5648" s="181" t="s">
        <v>7437</v>
      </c>
      <c r="H5648" s="184" t="s">
        <v>7090</v>
      </c>
      <c r="I5648" s="185" t="s">
        <v>190</v>
      </c>
      <c r="J5648" s="181" t="s">
        <v>35</v>
      </c>
      <c r="K5648" s="181" t="s">
        <v>225</v>
      </c>
      <c r="L5648" s="186" t="s">
        <v>225</v>
      </c>
      <c r="M5648" s="187" t="s">
        <v>225</v>
      </c>
      <c r="N5648" s="183" t="s">
        <v>36</v>
      </c>
      <c r="O5648" s="181" t="s">
        <v>7437</v>
      </c>
      <c r="P5648" s="184" t="s">
        <v>7090</v>
      </c>
      <c r="Q5648" s="185" t="s">
        <v>190</v>
      </c>
      <c r="R5648" s="181" t="s">
        <v>35</v>
      </c>
      <c r="S5648" s="181" t="s">
        <v>225</v>
      </c>
      <c r="T5648" s="186" t="s">
        <v>225</v>
      </c>
      <c r="U5648" s="187" t="s">
        <v>225</v>
      </c>
      <c r="V5648" s="188" t="str" cm="1">
        <f t="array" ref="V5648">IF(SUM(LEN(A5648:U5648))=0,"",IF(OR(OR(ISBLANK(E5648),SUM(LEN(B5648),LEN(C5648))=0),AND(NOT(D5648="Unknown"),ISBLANK(I5648)),AND(NOT(N5648="Unknown"),ISBLANK(Q5648))),"Missing Information", INDEX(Table15[Entire Service Line Classification], MATCH(SUMIFS(Table15[Unique ID],Table15[System-Owned Portion],D5648,Table15[If Material Anything Other than "Lead" in Column E,Was Material Ever Previously Lead?],F5648,Table15[Customer-Owned Portion],N5648),Table15[Unique ID],0),0)))</f>
        <v>Non-lead</v>
      </c>
      <c r="W5648" s="189"/>
    </row>
    <row r="5649" spans="1:23" s="190" customFormat="1" ht="56.25" x14ac:dyDescent="0.25">
      <c r="A5649" s="180" t="s">
        <v>225</v>
      </c>
      <c r="B5649" s="181" t="s">
        <v>9254</v>
      </c>
      <c r="C5649" s="182" t="s">
        <v>225</v>
      </c>
      <c r="D5649" s="183" t="s">
        <v>36</v>
      </c>
      <c r="E5649" s="181" t="s">
        <v>35</v>
      </c>
      <c r="F5649" s="183" t="s">
        <v>35</v>
      </c>
      <c r="G5649" s="181" t="s">
        <v>7357</v>
      </c>
      <c r="H5649" s="184" t="s">
        <v>7121</v>
      </c>
      <c r="I5649" s="185" t="s">
        <v>190</v>
      </c>
      <c r="J5649" s="181" t="s">
        <v>35</v>
      </c>
      <c r="K5649" s="181" t="s">
        <v>225</v>
      </c>
      <c r="L5649" s="186" t="s">
        <v>225</v>
      </c>
      <c r="M5649" s="187" t="s">
        <v>225</v>
      </c>
      <c r="N5649" s="183" t="s">
        <v>36</v>
      </c>
      <c r="O5649" s="181" t="s">
        <v>7357</v>
      </c>
      <c r="P5649" s="184" t="s">
        <v>7121</v>
      </c>
      <c r="Q5649" s="185" t="s">
        <v>190</v>
      </c>
      <c r="R5649" s="181" t="s">
        <v>35</v>
      </c>
      <c r="S5649" s="181" t="s">
        <v>225</v>
      </c>
      <c r="T5649" s="186" t="s">
        <v>225</v>
      </c>
      <c r="U5649" s="187" t="s">
        <v>225</v>
      </c>
      <c r="V5649" s="188" t="str" cm="1">
        <f t="array" ref="V5649">IF(SUM(LEN(A5649:U5649))=0,"",IF(OR(OR(ISBLANK(E5649),SUM(LEN(B5649),LEN(C5649))=0),AND(NOT(D5649="Unknown"),ISBLANK(I5649)),AND(NOT(N5649="Unknown"),ISBLANK(Q5649))),"Missing Information", INDEX(Table15[Entire Service Line Classification], MATCH(SUMIFS(Table15[Unique ID],Table15[System-Owned Portion],D5649,Table15[If Material Anything Other than "Lead" in Column E,Was Material Ever Previously Lead?],F5649,Table15[Customer-Owned Portion],N5649),Table15[Unique ID],0),0)))</f>
        <v>Non-lead</v>
      </c>
      <c r="W5649" s="189"/>
    </row>
    <row r="5650" spans="1:23" s="190" customFormat="1" ht="56.25" x14ac:dyDescent="0.25">
      <c r="A5650" s="180" t="s">
        <v>225</v>
      </c>
      <c r="B5650" s="181" t="s">
        <v>9254</v>
      </c>
      <c r="C5650" s="182" t="s">
        <v>225</v>
      </c>
      <c r="D5650" s="183" t="s">
        <v>36</v>
      </c>
      <c r="E5650" s="181" t="s">
        <v>35</v>
      </c>
      <c r="F5650" s="183" t="s">
        <v>35</v>
      </c>
      <c r="G5650" s="181" t="s">
        <v>7388</v>
      </c>
      <c r="H5650" s="184" t="s">
        <v>7090</v>
      </c>
      <c r="I5650" s="185" t="s">
        <v>190</v>
      </c>
      <c r="J5650" s="181" t="s">
        <v>35</v>
      </c>
      <c r="K5650" s="181" t="s">
        <v>225</v>
      </c>
      <c r="L5650" s="186" t="s">
        <v>225</v>
      </c>
      <c r="M5650" s="187" t="s">
        <v>225</v>
      </c>
      <c r="N5650" s="183" t="s">
        <v>36</v>
      </c>
      <c r="O5650" s="181" t="s">
        <v>7388</v>
      </c>
      <c r="P5650" s="184" t="s">
        <v>7090</v>
      </c>
      <c r="Q5650" s="185" t="s">
        <v>190</v>
      </c>
      <c r="R5650" s="181" t="s">
        <v>35</v>
      </c>
      <c r="S5650" s="181" t="s">
        <v>225</v>
      </c>
      <c r="T5650" s="186" t="s">
        <v>225</v>
      </c>
      <c r="U5650" s="187" t="s">
        <v>225</v>
      </c>
      <c r="V5650" s="188" t="str" cm="1">
        <f t="array" ref="V5650">IF(SUM(LEN(A5650:U5650))=0,"",IF(OR(OR(ISBLANK(E5650),SUM(LEN(B5650),LEN(C5650))=0),AND(NOT(D5650="Unknown"),ISBLANK(I5650)),AND(NOT(N5650="Unknown"),ISBLANK(Q5650))),"Missing Information", INDEX(Table15[Entire Service Line Classification], MATCH(SUMIFS(Table15[Unique ID],Table15[System-Owned Portion],D5650,Table15[If Material Anything Other than "Lead" in Column E,Was Material Ever Previously Lead?],F5650,Table15[Customer-Owned Portion],N5650),Table15[Unique ID],0),0)))</f>
        <v>Non-lead</v>
      </c>
      <c r="W5650" s="189"/>
    </row>
    <row r="5651" spans="1:23" s="190" customFormat="1" ht="56.25" x14ac:dyDescent="0.25">
      <c r="A5651" s="180" t="s">
        <v>225</v>
      </c>
      <c r="B5651" s="181" t="s">
        <v>9255</v>
      </c>
      <c r="C5651" s="182" t="s">
        <v>225</v>
      </c>
      <c r="D5651" s="183" t="s">
        <v>36</v>
      </c>
      <c r="E5651" s="181" t="s">
        <v>35</v>
      </c>
      <c r="F5651" s="183" t="s">
        <v>35</v>
      </c>
      <c r="G5651" s="181" t="s">
        <v>7366</v>
      </c>
      <c r="H5651" s="184" t="s">
        <v>7090</v>
      </c>
      <c r="I5651" s="185" t="s">
        <v>190</v>
      </c>
      <c r="J5651" s="181" t="s">
        <v>35</v>
      </c>
      <c r="K5651" s="181" t="s">
        <v>225</v>
      </c>
      <c r="L5651" s="186" t="s">
        <v>225</v>
      </c>
      <c r="M5651" s="187" t="s">
        <v>225</v>
      </c>
      <c r="N5651" s="183" t="s">
        <v>36</v>
      </c>
      <c r="O5651" s="181" t="s">
        <v>7366</v>
      </c>
      <c r="P5651" s="184" t="s">
        <v>7090</v>
      </c>
      <c r="Q5651" s="185" t="s">
        <v>190</v>
      </c>
      <c r="R5651" s="181" t="s">
        <v>35</v>
      </c>
      <c r="S5651" s="181" t="s">
        <v>225</v>
      </c>
      <c r="T5651" s="186" t="s">
        <v>225</v>
      </c>
      <c r="U5651" s="187" t="s">
        <v>225</v>
      </c>
      <c r="V5651" s="188" t="str" cm="1">
        <f t="array" ref="V5651">IF(SUM(LEN(A5651:U5651))=0,"",IF(OR(OR(ISBLANK(E5651),SUM(LEN(B5651),LEN(C5651))=0),AND(NOT(D5651="Unknown"),ISBLANK(I5651)),AND(NOT(N5651="Unknown"),ISBLANK(Q5651))),"Missing Information", INDEX(Table15[Entire Service Line Classification], MATCH(SUMIFS(Table15[Unique ID],Table15[System-Owned Portion],D5651,Table15[If Material Anything Other than "Lead" in Column E,Was Material Ever Previously Lead?],F5651,Table15[Customer-Owned Portion],N5651),Table15[Unique ID],0),0)))</f>
        <v>Non-lead</v>
      </c>
      <c r="W5651" s="189"/>
    </row>
    <row r="5652" spans="1:23" s="190" customFormat="1" ht="56.25" x14ac:dyDescent="0.25">
      <c r="A5652" s="180" t="s">
        <v>225</v>
      </c>
      <c r="B5652" s="181" t="s">
        <v>9256</v>
      </c>
      <c r="C5652" s="182" t="s">
        <v>225</v>
      </c>
      <c r="D5652" s="183" t="s">
        <v>36</v>
      </c>
      <c r="E5652" s="181" t="s">
        <v>35</v>
      </c>
      <c r="F5652" s="183" t="s">
        <v>35</v>
      </c>
      <c r="G5652" s="181" t="s">
        <v>7344</v>
      </c>
      <c r="H5652" s="184" t="s">
        <v>7090</v>
      </c>
      <c r="I5652" s="185" t="s">
        <v>190</v>
      </c>
      <c r="J5652" s="181" t="s">
        <v>35</v>
      </c>
      <c r="K5652" s="181" t="s">
        <v>225</v>
      </c>
      <c r="L5652" s="186" t="s">
        <v>225</v>
      </c>
      <c r="M5652" s="187" t="s">
        <v>225</v>
      </c>
      <c r="N5652" s="183" t="s">
        <v>36</v>
      </c>
      <c r="O5652" s="181" t="s">
        <v>7344</v>
      </c>
      <c r="P5652" s="184" t="s">
        <v>7090</v>
      </c>
      <c r="Q5652" s="185" t="s">
        <v>190</v>
      </c>
      <c r="R5652" s="181" t="s">
        <v>35</v>
      </c>
      <c r="S5652" s="181" t="s">
        <v>225</v>
      </c>
      <c r="T5652" s="186" t="s">
        <v>225</v>
      </c>
      <c r="U5652" s="187" t="s">
        <v>225</v>
      </c>
      <c r="V5652" s="188" t="str" cm="1">
        <f t="array" ref="V5652">IF(SUM(LEN(A5652:U5652))=0,"",IF(OR(OR(ISBLANK(E5652),SUM(LEN(B5652),LEN(C5652))=0),AND(NOT(D5652="Unknown"),ISBLANK(I5652)),AND(NOT(N5652="Unknown"),ISBLANK(Q5652))),"Missing Information", INDEX(Table15[Entire Service Line Classification], MATCH(SUMIFS(Table15[Unique ID],Table15[System-Owned Portion],D5652,Table15[If Material Anything Other than "Lead" in Column E,Was Material Ever Previously Lead?],F5652,Table15[Customer-Owned Portion],N5652),Table15[Unique ID],0),0)))</f>
        <v>Non-lead</v>
      </c>
      <c r="W5652" s="189"/>
    </row>
    <row r="5653" spans="1:23" s="190" customFormat="1" ht="56.25" x14ac:dyDescent="0.25">
      <c r="A5653" s="180" t="s">
        <v>225</v>
      </c>
      <c r="B5653" s="181" t="s">
        <v>9257</v>
      </c>
      <c r="C5653" s="182" t="s">
        <v>225</v>
      </c>
      <c r="D5653" s="183" t="s">
        <v>36</v>
      </c>
      <c r="E5653" s="181" t="s">
        <v>35</v>
      </c>
      <c r="F5653" s="183" t="s">
        <v>35</v>
      </c>
      <c r="G5653" s="181" t="s">
        <v>7350</v>
      </c>
      <c r="H5653" s="184" t="s">
        <v>7250</v>
      </c>
      <c r="I5653" s="185" t="s">
        <v>190</v>
      </c>
      <c r="J5653" s="181" t="s">
        <v>35</v>
      </c>
      <c r="K5653" s="181" t="s">
        <v>225</v>
      </c>
      <c r="L5653" s="186" t="s">
        <v>225</v>
      </c>
      <c r="M5653" s="187" t="s">
        <v>225</v>
      </c>
      <c r="N5653" s="183" t="s">
        <v>36</v>
      </c>
      <c r="O5653" s="181" t="s">
        <v>7350</v>
      </c>
      <c r="P5653" s="184" t="s">
        <v>7250</v>
      </c>
      <c r="Q5653" s="185" t="s">
        <v>190</v>
      </c>
      <c r="R5653" s="181" t="s">
        <v>35</v>
      </c>
      <c r="S5653" s="181" t="s">
        <v>225</v>
      </c>
      <c r="T5653" s="186" t="s">
        <v>225</v>
      </c>
      <c r="U5653" s="187" t="s">
        <v>225</v>
      </c>
      <c r="V5653" s="188" t="str" cm="1">
        <f t="array" ref="V5653">IF(SUM(LEN(A5653:U5653))=0,"",IF(OR(OR(ISBLANK(E5653),SUM(LEN(B5653),LEN(C5653))=0),AND(NOT(D5653="Unknown"),ISBLANK(I5653)),AND(NOT(N5653="Unknown"),ISBLANK(Q5653))),"Missing Information", INDEX(Table15[Entire Service Line Classification], MATCH(SUMIFS(Table15[Unique ID],Table15[System-Owned Portion],D5653,Table15[If Material Anything Other than "Lead" in Column E,Was Material Ever Previously Lead?],F5653,Table15[Customer-Owned Portion],N5653),Table15[Unique ID],0),0)))</f>
        <v>Non-lead</v>
      </c>
      <c r="W5653" s="189"/>
    </row>
    <row r="5654" spans="1:23" s="190" customFormat="1" ht="56.25" x14ac:dyDescent="0.25">
      <c r="A5654" s="180" t="s">
        <v>225</v>
      </c>
      <c r="B5654" s="181" t="s">
        <v>9258</v>
      </c>
      <c r="C5654" s="182" t="s">
        <v>225</v>
      </c>
      <c r="D5654" s="183" t="s">
        <v>36</v>
      </c>
      <c r="E5654" s="181" t="s">
        <v>35</v>
      </c>
      <c r="F5654" s="183" t="s">
        <v>35</v>
      </c>
      <c r="G5654" s="181" t="s">
        <v>7357</v>
      </c>
      <c r="H5654" s="184" t="s">
        <v>7090</v>
      </c>
      <c r="I5654" s="185" t="s">
        <v>190</v>
      </c>
      <c r="J5654" s="181" t="s">
        <v>35</v>
      </c>
      <c r="K5654" s="181" t="s">
        <v>225</v>
      </c>
      <c r="L5654" s="186" t="s">
        <v>225</v>
      </c>
      <c r="M5654" s="187" t="s">
        <v>225</v>
      </c>
      <c r="N5654" s="183" t="s">
        <v>36</v>
      </c>
      <c r="O5654" s="181" t="s">
        <v>7357</v>
      </c>
      <c r="P5654" s="184" t="s">
        <v>7090</v>
      </c>
      <c r="Q5654" s="185" t="s">
        <v>190</v>
      </c>
      <c r="R5654" s="181" t="s">
        <v>35</v>
      </c>
      <c r="S5654" s="181" t="s">
        <v>225</v>
      </c>
      <c r="T5654" s="186" t="s">
        <v>225</v>
      </c>
      <c r="U5654" s="187" t="s">
        <v>225</v>
      </c>
      <c r="V5654" s="188" t="str" cm="1">
        <f t="array" ref="V5654">IF(SUM(LEN(A5654:U5654))=0,"",IF(OR(OR(ISBLANK(E5654),SUM(LEN(B5654),LEN(C5654))=0),AND(NOT(D5654="Unknown"),ISBLANK(I5654)),AND(NOT(N5654="Unknown"),ISBLANK(Q5654))),"Missing Information", INDEX(Table15[Entire Service Line Classification], MATCH(SUMIFS(Table15[Unique ID],Table15[System-Owned Portion],D5654,Table15[If Material Anything Other than "Lead" in Column E,Was Material Ever Previously Lead?],F5654,Table15[Customer-Owned Portion],N5654),Table15[Unique ID],0),0)))</f>
        <v>Non-lead</v>
      </c>
      <c r="W5654" s="189"/>
    </row>
    <row r="5655" spans="1:23" s="190" customFormat="1" ht="56.25" x14ac:dyDescent="0.25">
      <c r="A5655" s="180" t="s">
        <v>225</v>
      </c>
      <c r="B5655" s="181" t="s">
        <v>9259</v>
      </c>
      <c r="C5655" s="182" t="s">
        <v>225</v>
      </c>
      <c r="D5655" s="183" t="s">
        <v>36</v>
      </c>
      <c r="E5655" s="181" t="s">
        <v>35</v>
      </c>
      <c r="F5655" s="183" t="s">
        <v>35</v>
      </c>
      <c r="G5655" s="181" t="s">
        <v>7366</v>
      </c>
      <c r="H5655" s="184" t="s">
        <v>7090</v>
      </c>
      <c r="I5655" s="185" t="s">
        <v>190</v>
      </c>
      <c r="J5655" s="181" t="s">
        <v>35</v>
      </c>
      <c r="K5655" s="181" t="s">
        <v>225</v>
      </c>
      <c r="L5655" s="186" t="s">
        <v>225</v>
      </c>
      <c r="M5655" s="187" t="s">
        <v>225</v>
      </c>
      <c r="N5655" s="183" t="s">
        <v>36</v>
      </c>
      <c r="O5655" s="181" t="s">
        <v>7366</v>
      </c>
      <c r="P5655" s="184" t="s">
        <v>7090</v>
      </c>
      <c r="Q5655" s="185" t="s">
        <v>190</v>
      </c>
      <c r="R5655" s="181" t="s">
        <v>35</v>
      </c>
      <c r="S5655" s="181" t="s">
        <v>225</v>
      </c>
      <c r="T5655" s="186" t="s">
        <v>225</v>
      </c>
      <c r="U5655" s="187" t="s">
        <v>225</v>
      </c>
      <c r="V5655" s="188" t="str" cm="1">
        <f t="array" ref="V5655">IF(SUM(LEN(A5655:U5655))=0,"",IF(OR(OR(ISBLANK(E5655),SUM(LEN(B5655),LEN(C5655))=0),AND(NOT(D5655="Unknown"),ISBLANK(I5655)),AND(NOT(N5655="Unknown"),ISBLANK(Q5655))),"Missing Information", INDEX(Table15[Entire Service Line Classification], MATCH(SUMIFS(Table15[Unique ID],Table15[System-Owned Portion],D5655,Table15[If Material Anything Other than "Lead" in Column E,Was Material Ever Previously Lead?],F5655,Table15[Customer-Owned Portion],N5655),Table15[Unique ID],0),0)))</f>
        <v>Non-lead</v>
      </c>
      <c r="W5655" s="189"/>
    </row>
    <row r="5656" spans="1:23" s="190" customFormat="1" ht="56.25" x14ac:dyDescent="0.25">
      <c r="A5656" s="180" t="s">
        <v>225</v>
      </c>
      <c r="B5656" s="181" t="s">
        <v>9260</v>
      </c>
      <c r="C5656" s="182" t="s">
        <v>225</v>
      </c>
      <c r="D5656" s="183" t="s">
        <v>36</v>
      </c>
      <c r="E5656" s="181" t="s">
        <v>35</v>
      </c>
      <c r="F5656" s="183" t="s">
        <v>35</v>
      </c>
      <c r="G5656" s="181" t="s">
        <v>7407</v>
      </c>
      <c r="H5656" s="184" t="s">
        <v>7090</v>
      </c>
      <c r="I5656" s="185" t="s">
        <v>190</v>
      </c>
      <c r="J5656" s="181" t="s">
        <v>35</v>
      </c>
      <c r="K5656" s="181" t="s">
        <v>225</v>
      </c>
      <c r="L5656" s="186" t="s">
        <v>225</v>
      </c>
      <c r="M5656" s="187" t="s">
        <v>225</v>
      </c>
      <c r="N5656" s="183" t="s">
        <v>36</v>
      </c>
      <c r="O5656" s="181" t="s">
        <v>7407</v>
      </c>
      <c r="P5656" s="184" t="s">
        <v>7090</v>
      </c>
      <c r="Q5656" s="185" t="s">
        <v>190</v>
      </c>
      <c r="R5656" s="181" t="s">
        <v>35</v>
      </c>
      <c r="S5656" s="181" t="s">
        <v>225</v>
      </c>
      <c r="T5656" s="186" t="s">
        <v>225</v>
      </c>
      <c r="U5656" s="187" t="s">
        <v>225</v>
      </c>
      <c r="V5656" s="188" t="str" cm="1">
        <f t="array" ref="V5656">IF(SUM(LEN(A5656:U5656))=0,"",IF(OR(OR(ISBLANK(E5656),SUM(LEN(B5656),LEN(C5656))=0),AND(NOT(D5656="Unknown"),ISBLANK(I5656)),AND(NOT(N5656="Unknown"),ISBLANK(Q5656))),"Missing Information", INDEX(Table15[Entire Service Line Classification], MATCH(SUMIFS(Table15[Unique ID],Table15[System-Owned Portion],D5656,Table15[If Material Anything Other than "Lead" in Column E,Was Material Ever Previously Lead?],F5656,Table15[Customer-Owned Portion],N5656),Table15[Unique ID],0),0)))</f>
        <v>Non-lead</v>
      </c>
      <c r="W5656" s="189"/>
    </row>
    <row r="5657" spans="1:23" s="190" customFormat="1" ht="56.25" x14ac:dyDescent="0.25">
      <c r="A5657" s="180" t="s">
        <v>225</v>
      </c>
      <c r="B5657" s="181" t="s">
        <v>9261</v>
      </c>
      <c r="C5657" s="182" t="s">
        <v>225</v>
      </c>
      <c r="D5657" s="183" t="s">
        <v>36</v>
      </c>
      <c r="E5657" s="181" t="s">
        <v>35</v>
      </c>
      <c r="F5657" s="183" t="s">
        <v>35</v>
      </c>
      <c r="G5657" s="181" t="s">
        <v>7393</v>
      </c>
      <c r="H5657" s="184" t="s">
        <v>7090</v>
      </c>
      <c r="I5657" s="185" t="s">
        <v>190</v>
      </c>
      <c r="J5657" s="181" t="s">
        <v>35</v>
      </c>
      <c r="K5657" s="181" t="s">
        <v>225</v>
      </c>
      <c r="L5657" s="186" t="s">
        <v>225</v>
      </c>
      <c r="M5657" s="187" t="s">
        <v>225</v>
      </c>
      <c r="N5657" s="183" t="s">
        <v>36</v>
      </c>
      <c r="O5657" s="181" t="s">
        <v>7393</v>
      </c>
      <c r="P5657" s="184" t="s">
        <v>7090</v>
      </c>
      <c r="Q5657" s="185" t="s">
        <v>190</v>
      </c>
      <c r="R5657" s="181" t="s">
        <v>35</v>
      </c>
      <c r="S5657" s="181" t="s">
        <v>225</v>
      </c>
      <c r="T5657" s="186" t="s">
        <v>225</v>
      </c>
      <c r="U5657" s="187" t="s">
        <v>225</v>
      </c>
      <c r="V5657" s="188" t="str" cm="1">
        <f t="array" ref="V5657">IF(SUM(LEN(A5657:U5657))=0,"",IF(OR(OR(ISBLANK(E5657),SUM(LEN(B5657),LEN(C5657))=0),AND(NOT(D5657="Unknown"),ISBLANK(I5657)),AND(NOT(N5657="Unknown"),ISBLANK(Q5657))),"Missing Information", INDEX(Table15[Entire Service Line Classification], MATCH(SUMIFS(Table15[Unique ID],Table15[System-Owned Portion],D5657,Table15[If Material Anything Other than "Lead" in Column E,Was Material Ever Previously Lead?],F5657,Table15[Customer-Owned Portion],N5657),Table15[Unique ID],0),0)))</f>
        <v>Non-lead</v>
      </c>
      <c r="W5657" s="189"/>
    </row>
    <row r="5658" spans="1:23" s="190" customFormat="1" ht="56.25" x14ac:dyDescent="0.25">
      <c r="A5658" s="180" t="s">
        <v>225</v>
      </c>
      <c r="B5658" s="181" t="s">
        <v>9262</v>
      </c>
      <c r="C5658" s="182" t="s">
        <v>225</v>
      </c>
      <c r="D5658" s="183" t="s">
        <v>36</v>
      </c>
      <c r="E5658" s="181" t="s">
        <v>35</v>
      </c>
      <c r="F5658" s="183" t="s">
        <v>35</v>
      </c>
      <c r="G5658" s="181" t="s">
        <v>7388</v>
      </c>
      <c r="H5658" s="184" t="s">
        <v>7090</v>
      </c>
      <c r="I5658" s="185" t="s">
        <v>190</v>
      </c>
      <c r="J5658" s="181" t="s">
        <v>35</v>
      </c>
      <c r="K5658" s="181" t="s">
        <v>225</v>
      </c>
      <c r="L5658" s="186" t="s">
        <v>225</v>
      </c>
      <c r="M5658" s="187" t="s">
        <v>225</v>
      </c>
      <c r="N5658" s="183" t="s">
        <v>36</v>
      </c>
      <c r="O5658" s="181" t="s">
        <v>7388</v>
      </c>
      <c r="P5658" s="184" t="s">
        <v>7090</v>
      </c>
      <c r="Q5658" s="185" t="s">
        <v>190</v>
      </c>
      <c r="R5658" s="181" t="s">
        <v>35</v>
      </c>
      <c r="S5658" s="181" t="s">
        <v>225</v>
      </c>
      <c r="T5658" s="186" t="s">
        <v>225</v>
      </c>
      <c r="U5658" s="187" t="s">
        <v>225</v>
      </c>
      <c r="V5658" s="188" t="str" cm="1">
        <f t="array" ref="V5658">IF(SUM(LEN(A5658:U5658))=0,"",IF(OR(OR(ISBLANK(E5658),SUM(LEN(B5658),LEN(C5658))=0),AND(NOT(D5658="Unknown"),ISBLANK(I5658)),AND(NOT(N5658="Unknown"),ISBLANK(Q5658))),"Missing Information", INDEX(Table15[Entire Service Line Classification], MATCH(SUMIFS(Table15[Unique ID],Table15[System-Owned Portion],D5658,Table15[If Material Anything Other than "Lead" in Column E,Was Material Ever Previously Lead?],F5658,Table15[Customer-Owned Portion],N5658),Table15[Unique ID],0),0)))</f>
        <v>Non-lead</v>
      </c>
      <c r="W5658" s="189"/>
    </row>
    <row r="5659" spans="1:23" s="190" customFormat="1" ht="56.25" x14ac:dyDescent="0.25">
      <c r="A5659" s="180" t="s">
        <v>225</v>
      </c>
      <c r="B5659" s="181" t="s">
        <v>9263</v>
      </c>
      <c r="C5659" s="182" t="s">
        <v>225</v>
      </c>
      <c r="D5659" s="183" t="s">
        <v>36</v>
      </c>
      <c r="E5659" s="181" t="s">
        <v>35</v>
      </c>
      <c r="F5659" s="183" t="s">
        <v>35</v>
      </c>
      <c r="G5659" s="181" t="s">
        <v>7366</v>
      </c>
      <c r="H5659" s="184" t="s">
        <v>7250</v>
      </c>
      <c r="I5659" s="185" t="s">
        <v>190</v>
      </c>
      <c r="J5659" s="181" t="s">
        <v>35</v>
      </c>
      <c r="K5659" s="181" t="s">
        <v>225</v>
      </c>
      <c r="L5659" s="186" t="s">
        <v>225</v>
      </c>
      <c r="M5659" s="187" t="s">
        <v>225</v>
      </c>
      <c r="N5659" s="183" t="s">
        <v>36</v>
      </c>
      <c r="O5659" s="181" t="s">
        <v>7366</v>
      </c>
      <c r="P5659" s="184" t="s">
        <v>7250</v>
      </c>
      <c r="Q5659" s="185" t="s">
        <v>190</v>
      </c>
      <c r="R5659" s="181" t="s">
        <v>35</v>
      </c>
      <c r="S5659" s="181" t="s">
        <v>225</v>
      </c>
      <c r="T5659" s="186" t="s">
        <v>225</v>
      </c>
      <c r="U5659" s="187" t="s">
        <v>225</v>
      </c>
      <c r="V5659" s="188" t="str" cm="1">
        <f t="array" ref="V5659">IF(SUM(LEN(A5659:U5659))=0,"",IF(OR(OR(ISBLANK(E5659),SUM(LEN(B5659),LEN(C5659))=0),AND(NOT(D5659="Unknown"),ISBLANK(I5659)),AND(NOT(N5659="Unknown"),ISBLANK(Q5659))),"Missing Information", INDEX(Table15[Entire Service Line Classification], MATCH(SUMIFS(Table15[Unique ID],Table15[System-Owned Portion],D5659,Table15[If Material Anything Other than "Lead" in Column E,Was Material Ever Previously Lead?],F5659,Table15[Customer-Owned Portion],N5659),Table15[Unique ID],0),0)))</f>
        <v>Non-lead</v>
      </c>
      <c r="W5659" s="189"/>
    </row>
    <row r="5660" spans="1:23" s="190" customFormat="1" ht="56.25" x14ac:dyDescent="0.25">
      <c r="A5660" s="180" t="s">
        <v>225</v>
      </c>
      <c r="B5660" s="181" t="s">
        <v>9264</v>
      </c>
      <c r="C5660" s="182" t="s">
        <v>225</v>
      </c>
      <c r="D5660" s="183" t="s">
        <v>36</v>
      </c>
      <c r="E5660" s="181" t="s">
        <v>35</v>
      </c>
      <c r="F5660" s="183" t="s">
        <v>35</v>
      </c>
      <c r="G5660" s="181" t="s">
        <v>7393</v>
      </c>
      <c r="H5660" s="184" t="s">
        <v>7090</v>
      </c>
      <c r="I5660" s="185" t="s">
        <v>190</v>
      </c>
      <c r="J5660" s="181" t="s">
        <v>35</v>
      </c>
      <c r="K5660" s="181" t="s">
        <v>225</v>
      </c>
      <c r="L5660" s="186" t="s">
        <v>225</v>
      </c>
      <c r="M5660" s="187" t="s">
        <v>225</v>
      </c>
      <c r="N5660" s="183" t="s">
        <v>36</v>
      </c>
      <c r="O5660" s="181" t="s">
        <v>7393</v>
      </c>
      <c r="P5660" s="184" t="s">
        <v>7090</v>
      </c>
      <c r="Q5660" s="185" t="s">
        <v>190</v>
      </c>
      <c r="R5660" s="181" t="s">
        <v>35</v>
      </c>
      <c r="S5660" s="181" t="s">
        <v>225</v>
      </c>
      <c r="T5660" s="186" t="s">
        <v>225</v>
      </c>
      <c r="U5660" s="187" t="s">
        <v>225</v>
      </c>
      <c r="V5660" s="188" t="str" cm="1">
        <f t="array" ref="V5660">IF(SUM(LEN(A5660:U5660))=0,"",IF(OR(OR(ISBLANK(E5660),SUM(LEN(B5660),LEN(C5660))=0),AND(NOT(D5660="Unknown"),ISBLANK(I5660)),AND(NOT(N5660="Unknown"),ISBLANK(Q5660))),"Missing Information", INDEX(Table15[Entire Service Line Classification], MATCH(SUMIFS(Table15[Unique ID],Table15[System-Owned Portion],D5660,Table15[If Material Anything Other than "Lead" in Column E,Was Material Ever Previously Lead?],F5660,Table15[Customer-Owned Portion],N5660),Table15[Unique ID],0),0)))</f>
        <v>Non-lead</v>
      </c>
      <c r="W5660" s="189"/>
    </row>
    <row r="5661" spans="1:23" s="190" customFormat="1" ht="56.25" x14ac:dyDescent="0.25">
      <c r="A5661" s="180" t="s">
        <v>225</v>
      </c>
      <c r="B5661" s="181" t="s">
        <v>9265</v>
      </c>
      <c r="C5661" s="182" t="s">
        <v>225</v>
      </c>
      <c r="D5661" s="183" t="s">
        <v>36</v>
      </c>
      <c r="E5661" s="181" t="s">
        <v>35</v>
      </c>
      <c r="F5661" s="183" t="s">
        <v>35</v>
      </c>
      <c r="G5661" s="181" t="s">
        <v>7344</v>
      </c>
      <c r="H5661" s="184" t="s">
        <v>7090</v>
      </c>
      <c r="I5661" s="185" t="s">
        <v>190</v>
      </c>
      <c r="J5661" s="181" t="s">
        <v>35</v>
      </c>
      <c r="K5661" s="181" t="s">
        <v>225</v>
      </c>
      <c r="L5661" s="186" t="s">
        <v>225</v>
      </c>
      <c r="M5661" s="187" t="s">
        <v>225</v>
      </c>
      <c r="N5661" s="183" t="s">
        <v>36</v>
      </c>
      <c r="O5661" s="181" t="s">
        <v>7344</v>
      </c>
      <c r="P5661" s="184" t="s">
        <v>7090</v>
      </c>
      <c r="Q5661" s="185" t="s">
        <v>190</v>
      </c>
      <c r="R5661" s="181" t="s">
        <v>35</v>
      </c>
      <c r="S5661" s="181" t="s">
        <v>225</v>
      </c>
      <c r="T5661" s="186" t="s">
        <v>225</v>
      </c>
      <c r="U5661" s="187" t="s">
        <v>225</v>
      </c>
      <c r="V5661" s="188" t="str" cm="1">
        <f t="array" ref="V5661">IF(SUM(LEN(A5661:U5661))=0,"",IF(OR(OR(ISBLANK(E5661),SUM(LEN(B5661),LEN(C5661))=0),AND(NOT(D5661="Unknown"),ISBLANK(I5661)),AND(NOT(N5661="Unknown"),ISBLANK(Q5661))),"Missing Information", INDEX(Table15[Entire Service Line Classification], MATCH(SUMIFS(Table15[Unique ID],Table15[System-Owned Portion],D5661,Table15[If Material Anything Other than "Lead" in Column E,Was Material Ever Previously Lead?],F5661,Table15[Customer-Owned Portion],N5661),Table15[Unique ID],0),0)))</f>
        <v>Non-lead</v>
      </c>
      <c r="W5661" s="189"/>
    </row>
    <row r="5662" spans="1:23" s="190" customFormat="1" ht="56.25" x14ac:dyDescent="0.25">
      <c r="A5662" s="180" t="s">
        <v>225</v>
      </c>
      <c r="B5662" s="181" t="s">
        <v>9266</v>
      </c>
      <c r="C5662" s="182" t="s">
        <v>225</v>
      </c>
      <c r="D5662" s="183" t="s">
        <v>36</v>
      </c>
      <c r="E5662" s="181" t="s">
        <v>35</v>
      </c>
      <c r="F5662" s="183" t="s">
        <v>35</v>
      </c>
      <c r="G5662" s="181" t="s">
        <v>7388</v>
      </c>
      <c r="H5662" s="184" t="s">
        <v>7121</v>
      </c>
      <c r="I5662" s="185" t="s">
        <v>190</v>
      </c>
      <c r="J5662" s="181" t="s">
        <v>35</v>
      </c>
      <c r="K5662" s="181" t="s">
        <v>225</v>
      </c>
      <c r="L5662" s="186" t="s">
        <v>225</v>
      </c>
      <c r="M5662" s="187" t="s">
        <v>225</v>
      </c>
      <c r="N5662" s="183" t="s">
        <v>36</v>
      </c>
      <c r="O5662" s="181" t="s">
        <v>7388</v>
      </c>
      <c r="P5662" s="184" t="s">
        <v>7121</v>
      </c>
      <c r="Q5662" s="185" t="s">
        <v>190</v>
      </c>
      <c r="R5662" s="181" t="s">
        <v>35</v>
      </c>
      <c r="S5662" s="181" t="s">
        <v>225</v>
      </c>
      <c r="T5662" s="186" t="s">
        <v>225</v>
      </c>
      <c r="U5662" s="187" t="s">
        <v>225</v>
      </c>
      <c r="V5662" s="188" t="str" cm="1">
        <f t="array" ref="V5662">IF(SUM(LEN(A5662:U5662))=0,"",IF(OR(OR(ISBLANK(E5662),SUM(LEN(B5662),LEN(C5662))=0),AND(NOT(D5662="Unknown"),ISBLANK(I5662)),AND(NOT(N5662="Unknown"),ISBLANK(Q5662))),"Missing Information", INDEX(Table15[Entire Service Line Classification], MATCH(SUMIFS(Table15[Unique ID],Table15[System-Owned Portion],D5662,Table15[If Material Anything Other than "Lead" in Column E,Was Material Ever Previously Lead?],F5662,Table15[Customer-Owned Portion],N5662),Table15[Unique ID],0),0)))</f>
        <v>Non-lead</v>
      </c>
      <c r="W5662" s="189"/>
    </row>
    <row r="5663" spans="1:23" s="190" customFormat="1" ht="56.25" x14ac:dyDescent="0.25">
      <c r="A5663" s="180" t="s">
        <v>225</v>
      </c>
      <c r="B5663" s="181" t="s">
        <v>9266</v>
      </c>
      <c r="C5663" s="182" t="s">
        <v>225</v>
      </c>
      <c r="D5663" s="183" t="s">
        <v>36</v>
      </c>
      <c r="E5663" s="181" t="s">
        <v>35</v>
      </c>
      <c r="F5663" s="183" t="s">
        <v>35</v>
      </c>
      <c r="G5663" s="181" t="s">
        <v>7388</v>
      </c>
      <c r="H5663" s="184" t="s">
        <v>7090</v>
      </c>
      <c r="I5663" s="185" t="s">
        <v>190</v>
      </c>
      <c r="J5663" s="181" t="s">
        <v>35</v>
      </c>
      <c r="K5663" s="181" t="s">
        <v>225</v>
      </c>
      <c r="L5663" s="186" t="s">
        <v>225</v>
      </c>
      <c r="M5663" s="187" t="s">
        <v>225</v>
      </c>
      <c r="N5663" s="183" t="s">
        <v>36</v>
      </c>
      <c r="O5663" s="181" t="s">
        <v>7388</v>
      </c>
      <c r="P5663" s="184" t="s">
        <v>7090</v>
      </c>
      <c r="Q5663" s="185" t="s">
        <v>190</v>
      </c>
      <c r="R5663" s="181" t="s">
        <v>35</v>
      </c>
      <c r="S5663" s="181" t="s">
        <v>225</v>
      </c>
      <c r="T5663" s="186" t="s">
        <v>225</v>
      </c>
      <c r="U5663" s="187" t="s">
        <v>225</v>
      </c>
      <c r="V5663" s="188" t="str" cm="1">
        <f t="array" ref="V5663">IF(SUM(LEN(A5663:U5663))=0,"",IF(OR(OR(ISBLANK(E5663),SUM(LEN(B5663),LEN(C5663))=0),AND(NOT(D5663="Unknown"),ISBLANK(I5663)),AND(NOT(N5663="Unknown"),ISBLANK(Q5663))),"Missing Information", INDEX(Table15[Entire Service Line Classification], MATCH(SUMIFS(Table15[Unique ID],Table15[System-Owned Portion],D5663,Table15[If Material Anything Other than "Lead" in Column E,Was Material Ever Previously Lead?],F5663,Table15[Customer-Owned Portion],N5663),Table15[Unique ID],0),0)))</f>
        <v>Non-lead</v>
      </c>
      <c r="W5663" s="189"/>
    </row>
    <row r="5664" spans="1:23" s="190" customFormat="1" ht="56.25" x14ac:dyDescent="0.25">
      <c r="A5664" s="180" t="s">
        <v>225</v>
      </c>
      <c r="B5664" s="181" t="s">
        <v>9267</v>
      </c>
      <c r="C5664" s="182" t="s">
        <v>225</v>
      </c>
      <c r="D5664" s="183" t="s">
        <v>36</v>
      </c>
      <c r="E5664" s="181" t="s">
        <v>35</v>
      </c>
      <c r="F5664" s="183" t="s">
        <v>35</v>
      </c>
      <c r="G5664" s="181" t="s">
        <v>7357</v>
      </c>
      <c r="H5664" s="184" t="s">
        <v>7090</v>
      </c>
      <c r="I5664" s="185" t="s">
        <v>190</v>
      </c>
      <c r="J5664" s="181" t="s">
        <v>35</v>
      </c>
      <c r="K5664" s="181" t="s">
        <v>225</v>
      </c>
      <c r="L5664" s="186" t="s">
        <v>225</v>
      </c>
      <c r="M5664" s="187" t="s">
        <v>225</v>
      </c>
      <c r="N5664" s="183" t="s">
        <v>36</v>
      </c>
      <c r="O5664" s="181" t="s">
        <v>7357</v>
      </c>
      <c r="P5664" s="184" t="s">
        <v>7090</v>
      </c>
      <c r="Q5664" s="185" t="s">
        <v>190</v>
      </c>
      <c r="R5664" s="181" t="s">
        <v>35</v>
      </c>
      <c r="S5664" s="181" t="s">
        <v>225</v>
      </c>
      <c r="T5664" s="186" t="s">
        <v>225</v>
      </c>
      <c r="U5664" s="187" t="s">
        <v>225</v>
      </c>
      <c r="V5664" s="188" t="str" cm="1">
        <f t="array" ref="V5664">IF(SUM(LEN(A5664:U5664))=0,"",IF(OR(OR(ISBLANK(E5664),SUM(LEN(B5664),LEN(C5664))=0),AND(NOT(D5664="Unknown"),ISBLANK(I5664)),AND(NOT(N5664="Unknown"),ISBLANK(Q5664))),"Missing Information", INDEX(Table15[Entire Service Line Classification], MATCH(SUMIFS(Table15[Unique ID],Table15[System-Owned Portion],D5664,Table15[If Material Anything Other than "Lead" in Column E,Was Material Ever Previously Lead?],F5664,Table15[Customer-Owned Portion],N5664),Table15[Unique ID],0),0)))</f>
        <v>Non-lead</v>
      </c>
      <c r="W5664" s="189"/>
    </row>
    <row r="5665" spans="1:23" s="190" customFormat="1" ht="56.25" x14ac:dyDescent="0.25">
      <c r="A5665" s="180" t="s">
        <v>225</v>
      </c>
      <c r="B5665" s="181" t="s">
        <v>9268</v>
      </c>
      <c r="C5665" s="182" t="s">
        <v>225</v>
      </c>
      <c r="D5665" s="183" t="s">
        <v>36</v>
      </c>
      <c r="E5665" s="181" t="s">
        <v>35</v>
      </c>
      <c r="F5665" s="183" t="s">
        <v>35</v>
      </c>
      <c r="G5665" s="181" t="s">
        <v>7388</v>
      </c>
      <c r="H5665" s="184" t="s">
        <v>7179</v>
      </c>
      <c r="I5665" s="185" t="s">
        <v>190</v>
      </c>
      <c r="J5665" s="181" t="s">
        <v>35</v>
      </c>
      <c r="K5665" s="181" t="s">
        <v>225</v>
      </c>
      <c r="L5665" s="186" t="s">
        <v>225</v>
      </c>
      <c r="M5665" s="187" t="s">
        <v>225</v>
      </c>
      <c r="N5665" s="183" t="s">
        <v>36</v>
      </c>
      <c r="O5665" s="181" t="s">
        <v>7388</v>
      </c>
      <c r="P5665" s="184" t="s">
        <v>7179</v>
      </c>
      <c r="Q5665" s="185" t="s">
        <v>190</v>
      </c>
      <c r="R5665" s="181" t="s">
        <v>35</v>
      </c>
      <c r="S5665" s="181" t="s">
        <v>225</v>
      </c>
      <c r="T5665" s="186" t="s">
        <v>225</v>
      </c>
      <c r="U5665" s="187" t="s">
        <v>225</v>
      </c>
      <c r="V5665" s="188" t="str" cm="1">
        <f t="array" ref="V5665">IF(SUM(LEN(A5665:U5665))=0,"",IF(OR(OR(ISBLANK(E5665),SUM(LEN(B5665),LEN(C5665))=0),AND(NOT(D5665="Unknown"),ISBLANK(I5665)),AND(NOT(N5665="Unknown"),ISBLANK(Q5665))),"Missing Information", INDEX(Table15[Entire Service Line Classification], MATCH(SUMIFS(Table15[Unique ID],Table15[System-Owned Portion],D5665,Table15[If Material Anything Other than "Lead" in Column E,Was Material Ever Previously Lead?],F5665,Table15[Customer-Owned Portion],N5665),Table15[Unique ID],0),0)))</f>
        <v>Non-lead</v>
      </c>
      <c r="W5665" s="189"/>
    </row>
    <row r="5666" spans="1:23" s="190" customFormat="1" ht="56.25" x14ac:dyDescent="0.25">
      <c r="A5666" s="180" t="s">
        <v>225</v>
      </c>
      <c r="B5666" s="181" t="s">
        <v>9269</v>
      </c>
      <c r="C5666" s="182" t="s">
        <v>225</v>
      </c>
      <c r="D5666" s="183" t="s">
        <v>36</v>
      </c>
      <c r="E5666" s="181" t="s">
        <v>35</v>
      </c>
      <c r="F5666" s="183" t="s">
        <v>35</v>
      </c>
      <c r="G5666" s="181" t="s">
        <v>7488</v>
      </c>
      <c r="H5666" s="184" t="s">
        <v>7250</v>
      </c>
      <c r="I5666" s="185" t="s">
        <v>190</v>
      </c>
      <c r="J5666" s="181" t="s">
        <v>35</v>
      </c>
      <c r="K5666" s="181" t="s">
        <v>225</v>
      </c>
      <c r="L5666" s="186" t="s">
        <v>225</v>
      </c>
      <c r="M5666" s="187" t="s">
        <v>225</v>
      </c>
      <c r="N5666" s="183" t="s">
        <v>36</v>
      </c>
      <c r="O5666" s="181" t="s">
        <v>7488</v>
      </c>
      <c r="P5666" s="184" t="s">
        <v>7250</v>
      </c>
      <c r="Q5666" s="185" t="s">
        <v>190</v>
      </c>
      <c r="R5666" s="181" t="s">
        <v>35</v>
      </c>
      <c r="S5666" s="181" t="s">
        <v>225</v>
      </c>
      <c r="T5666" s="186" t="s">
        <v>225</v>
      </c>
      <c r="U5666" s="187" t="s">
        <v>225</v>
      </c>
      <c r="V5666" s="188" t="str" cm="1">
        <f t="array" ref="V5666">IF(SUM(LEN(A5666:U5666))=0,"",IF(OR(OR(ISBLANK(E5666),SUM(LEN(B5666),LEN(C5666))=0),AND(NOT(D5666="Unknown"),ISBLANK(I5666)),AND(NOT(N5666="Unknown"),ISBLANK(Q5666))),"Missing Information", INDEX(Table15[Entire Service Line Classification], MATCH(SUMIFS(Table15[Unique ID],Table15[System-Owned Portion],D5666,Table15[If Material Anything Other than "Lead" in Column E,Was Material Ever Previously Lead?],F5666,Table15[Customer-Owned Portion],N5666),Table15[Unique ID],0),0)))</f>
        <v>Non-lead</v>
      </c>
      <c r="W5666" s="189"/>
    </row>
    <row r="5667" spans="1:23" s="190" customFormat="1" ht="56.25" x14ac:dyDescent="0.25">
      <c r="A5667" s="180" t="s">
        <v>225</v>
      </c>
      <c r="B5667" s="181" t="s">
        <v>9269</v>
      </c>
      <c r="C5667" s="182" t="s">
        <v>225</v>
      </c>
      <c r="D5667" s="183" t="s">
        <v>36</v>
      </c>
      <c r="E5667" s="181" t="s">
        <v>35</v>
      </c>
      <c r="F5667" s="183" t="s">
        <v>35</v>
      </c>
      <c r="G5667" s="181" t="s">
        <v>7488</v>
      </c>
      <c r="H5667" s="184" t="s">
        <v>7090</v>
      </c>
      <c r="I5667" s="185" t="s">
        <v>190</v>
      </c>
      <c r="J5667" s="181" t="s">
        <v>35</v>
      </c>
      <c r="K5667" s="181" t="s">
        <v>225</v>
      </c>
      <c r="L5667" s="186" t="s">
        <v>225</v>
      </c>
      <c r="M5667" s="187" t="s">
        <v>225</v>
      </c>
      <c r="N5667" s="183" t="s">
        <v>36</v>
      </c>
      <c r="O5667" s="181" t="s">
        <v>7488</v>
      </c>
      <c r="P5667" s="184" t="s">
        <v>7090</v>
      </c>
      <c r="Q5667" s="185" t="s">
        <v>190</v>
      </c>
      <c r="R5667" s="181" t="s">
        <v>35</v>
      </c>
      <c r="S5667" s="181" t="s">
        <v>225</v>
      </c>
      <c r="T5667" s="186" t="s">
        <v>225</v>
      </c>
      <c r="U5667" s="187" t="s">
        <v>225</v>
      </c>
      <c r="V5667" s="188" t="str" cm="1">
        <f t="array" ref="V5667">IF(SUM(LEN(A5667:U5667))=0,"",IF(OR(OR(ISBLANK(E5667),SUM(LEN(B5667),LEN(C5667))=0),AND(NOT(D5667="Unknown"),ISBLANK(I5667)),AND(NOT(N5667="Unknown"),ISBLANK(Q5667))),"Missing Information", INDEX(Table15[Entire Service Line Classification], MATCH(SUMIFS(Table15[Unique ID],Table15[System-Owned Portion],D5667,Table15[If Material Anything Other than "Lead" in Column E,Was Material Ever Previously Lead?],F5667,Table15[Customer-Owned Portion],N5667),Table15[Unique ID],0),0)))</f>
        <v>Non-lead</v>
      </c>
      <c r="W5667" s="189"/>
    </row>
    <row r="5668" spans="1:23" s="190" customFormat="1" ht="56.25" x14ac:dyDescent="0.25">
      <c r="A5668" s="180" t="s">
        <v>225</v>
      </c>
      <c r="B5668" s="181" t="s">
        <v>9270</v>
      </c>
      <c r="C5668" s="182" t="s">
        <v>225</v>
      </c>
      <c r="D5668" s="183" t="s">
        <v>36</v>
      </c>
      <c r="E5668" s="181" t="s">
        <v>35</v>
      </c>
      <c r="F5668" s="183" t="s">
        <v>35</v>
      </c>
      <c r="G5668" s="181" t="s">
        <v>7480</v>
      </c>
      <c r="H5668" s="184" t="s">
        <v>7090</v>
      </c>
      <c r="I5668" s="185" t="s">
        <v>190</v>
      </c>
      <c r="J5668" s="181" t="s">
        <v>35</v>
      </c>
      <c r="K5668" s="181" t="s">
        <v>225</v>
      </c>
      <c r="L5668" s="186" t="s">
        <v>225</v>
      </c>
      <c r="M5668" s="187" t="s">
        <v>225</v>
      </c>
      <c r="N5668" s="183" t="s">
        <v>36</v>
      </c>
      <c r="O5668" s="181" t="s">
        <v>7480</v>
      </c>
      <c r="P5668" s="184" t="s">
        <v>7090</v>
      </c>
      <c r="Q5668" s="185" t="s">
        <v>190</v>
      </c>
      <c r="R5668" s="181" t="s">
        <v>35</v>
      </c>
      <c r="S5668" s="181" t="s">
        <v>225</v>
      </c>
      <c r="T5668" s="186" t="s">
        <v>225</v>
      </c>
      <c r="U5668" s="187" t="s">
        <v>225</v>
      </c>
      <c r="V5668" s="188" t="str" cm="1">
        <f t="array" ref="V5668">IF(SUM(LEN(A5668:U5668))=0,"",IF(OR(OR(ISBLANK(E5668),SUM(LEN(B5668),LEN(C5668))=0),AND(NOT(D5668="Unknown"),ISBLANK(I5668)),AND(NOT(N5668="Unknown"),ISBLANK(Q5668))),"Missing Information", INDEX(Table15[Entire Service Line Classification], MATCH(SUMIFS(Table15[Unique ID],Table15[System-Owned Portion],D5668,Table15[If Material Anything Other than "Lead" in Column E,Was Material Ever Previously Lead?],F5668,Table15[Customer-Owned Portion],N5668),Table15[Unique ID],0),0)))</f>
        <v>Non-lead</v>
      </c>
      <c r="W5668" s="189"/>
    </row>
    <row r="5669" spans="1:23" s="190" customFormat="1" ht="56.25" x14ac:dyDescent="0.25">
      <c r="A5669" s="180" t="s">
        <v>225</v>
      </c>
      <c r="B5669" s="181" t="s">
        <v>9271</v>
      </c>
      <c r="C5669" s="182" t="s">
        <v>225</v>
      </c>
      <c r="D5669" s="183" t="s">
        <v>36</v>
      </c>
      <c r="E5669" s="181" t="s">
        <v>35</v>
      </c>
      <c r="F5669" s="183" t="s">
        <v>35</v>
      </c>
      <c r="G5669" s="181" t="s">
        <v>7480</v>
      </c>
      <c r="H5669" s="184" t="s">
        <v>7090</v>
      </c>
      <c r="I5669" s="185" t="s">
        <v>190</v>
      </c>
      <c r="J5669" s="181" t="s">
        <v>35</v>
      </c>
      <c r="K5669" s="181" t="s">
        <v>225</v>
      </c>
      <c r="L5669" s="186" t="s">
        <v>225</v>
      </c>
      <c r="M5669" s="187" t="s">
        <v>225</v>
      </c>
      <c r="N5669" s="183" t="s">
        <v>36</v>
      </c>
      <c r="O5669" s="181" t="s">
        <v>7480</v>
      </c>
      <c r="P5669" s="184" t="s">
        <v>7090</v>
      </c>
      <c r="Q5669" s="185" t="s">
        <v>190</v>
      </c>
      <c r="R5669" s="181" t="s">
        <v>35</v>
      </c>
      <c r="S5669" s="181" t="s">
        <v>225</v>
      </c>
      <c r="T5669" s="186" t="s">
        <v>225</v>
      </c>
      <c r="U5669" s="187" t="s">
        <v>225</v>
      </c>
      <c r="V5669" s="188" t="str" cm="1">
        <f t="array" ref="V5669">IF(SUM(LEN(A5669:U5669))=0,"",IF(OR(OR(ISBLANK(E5669),SUM(LEN(B5669),LEN(C5669))=0),AND(NOT(D5669="Unknown"),ISBLANK(I5669)),AND(NOT(N5669="Unknown"),ISBLANK(Q5669))),"Missing Information", INDEX(Table15[Entire Service Line Classification], MATCH(SUMIFS(Table15[Unique ID],Table15[System-Owned Portion],D5669,Table15[If Material Anything Other than "Lead" in Column E,Was Material Ever Previously Lead?],F5669,Table15[Customer-Owned Portion],N5669),Table15[Unique ID],0),0)))</f>
        <v>Non-lead</v>
      </c>
      <c r="W5669" s="189"/>
    </row>
    <row r="5670" spans="1:23" s="190" customFormat="1" ht="56.25" x14ac:dyDescent="0.25">
      <c r="A5670" s="180" t="s">
        <v>225</v>
      </c>
      <c r="B5670" s="181" t="s">
        <v>9272</v>
      </c>
      <c r="C5670" s="182" t="s">
        <v>225</v>
      </c>
      <c r="D5670" s="183" t="s">
        <v>36</v>
      </c>
      <c r="E5670" s="181" t="s">
        <v>35</v>
      </c>
      <c r="F5670" s="183" t="s">
        <v>35</v>
      </c>
      <c r="G5670" s="181" t="s">
        <v>9273</v>
      </c>
      <c r="H5670" s="184" t="s">
        <v>7090</v>
      </c>
      <c r="I5670" s="185" t="s">
        <v>190</v>
      </c>
      <c r="J5670" s="181" t="s">
        <v>35</v>
      </c>
      <c r="K5670" s="181" t="s">
        <v>225</v>
      </c>
      <c r="L5670" s="186" t="s">
        <v>225</v>
      </c>
      <c r="M5670" s="187" t="s">
        <v>225</v>
      </c>
      <c r="N5670" s="183" t="s">
        <v>36</v>
      </c>
      <c r="O5670" s="181" t="s">
        <v>9273</v>
      </c>
      <c r="P5670" s="184" t="s">
        <v>7090</v>
      </c>
      <c r="Q5670" s="185" t="s">
        <v>190</v>
      </c>
      <c r="R5670" s="181" t="s">
        <v>35</v>
      </c>
      <c r="S5670" s="181" t="s">
        <v>225</v>
      </c>
      <c r="T5670" s="186" t="s">
        <v>225</v>
      </c>
      <c r="U5670" s="187" t="s">
        <v>225</v>
      </c>
      <c r="V5670" s="188" t="str" cm="1">
        <f t="array" ref="V5670">IF(SUM(LEN(A5670:U5670))=0,"",IF(OR(OR(ISBLANK(E5670),SUM(LEN(B5670),LEN(C5670))=0),AND(NOT(D5670="Unknown"),ISBLANK(I5670)),AND(NOT(N5670="Unknown"),ISBLANK(Q5670))),"Missing Information", INDEX(Table15[Entire Service Line Classification], MATCH(SUMIFS(Table15[Unique ID],Table15[System-Owned Portion],D5670,Table15[If Material Anything Other than "Lead" in Column E,Was Material Ever Previously Lead?],F5670,Table15[Customer-Owned Portion],N5670),Table15[Unique ID],0),0)))</f>
        <v>Non-lead</v>
      </c>
      <c r="W5670" s="189"/>
    </row>
    <row r="5671" spans="1:23" s="190" customFormat="1" ht="56.25" x14ac:dyDescent="0.25">
      <c r="A5671" s="180" t="s">
        <v>225</v>
      </c>
      <c r="B5671" s="181" t="s">
        <v>9274</v>
      </c>
      <c r="C5671" s="182" t="s">
        <v>225</v>
      </c>
      <c r="D5671" s="183" t="s">
        <v>36</v>
      </c>
      <c r="E5671" s="181" t="s">
        <v>35</v>
      </c>
      <c r="F5671" s="183" t="s">
        <v>35</v>
      </c>
      <c r="G5671" s="181" t="s">
        <v>7480</v>
      </c>
      <c r="H5671" s="184" t="s">
        <v>7090</v>
      </c>
      <c r="I5671" s="185" t="s">
        <v>190</v>
      </c>
      <c r="J5671" s="181" t="s">
        <v>35</v>
      </c>
      <c r="K5671" s="181" t="s">
        <v>225</v>
      </c>
      <c r="L5671" s="186" t="s">
        <v>225</v>
      </c>
      <c r="M5671" s="187" t="s">
        <v>225</v>
      </c>
      <c r="N5671" s="183" t="s">
        <v>36</v>
      </c>
      <c r="O5671" s="181" t="s">
        <v>7480</v>
      </c>
      <c r="P5671" s="184" t="s">
        <v>7090</v>
      </c>
      <c r="Q5671" s="185" t="s">
        <v>190</v>
      </c>
      <c r="R5671" s="181" t="s">
        <v>35</v>
      </c>
      <c r="S5671" s="181" t="s">
        <v>225</v>
      </c>
      <c r="T5671" s="186" t="s">
        <v>225</v>
      </c>
      <c r="U5671" s="187" t="s">
        <v>225</v>
      </c>
      <c r="V5671" s="188" t="str" cm="1">
        <f t="array" ref="V5671">IF(SUM(LEN(A5671:U5671))=0,"",IF(OR(OR(ISBLANK(E5671),SUM(LEN(B5671),LEN(C5671))=0),AND(NOT(D5671="Unknown"),ISBLANK(I5671)),AND(NOT(N5671="Unknown"),ISBLANK(Q5671))),"Missing Information", INDEX(Table15[Entire Service Line Classification], MATCH(SUMIFS(Table15[Unique ID],Table15[System-Owned Portion],D5671,Table15[If Material Anything Other than "Lead" in Column E,Was Material Ever Previously Lead?],F5671,Table15[Customer-Owned Portion],N5671),Table15[Unique ID],0),0)))</f>
        <v>Non-lead</v>
      </c>
      <c r="W5671" s="189"/>
    </row>
    <row r="5672" spans="1:23" s="190" customFormat="1" ht="56.25" x14ac:dyDescent="0.25">
      <c r="A5672" s="180" t="s">
        <v>225</v>
      </c>
      <c r="B5672" s="181" t="s">
        <v>9275</v>
      </c>
      <c r="C5672" s="182" t="s">
        <v>225</v>
      </c>
      <c r="D5672" s="183" t="s">
        <v>36</v>
      </c>
      <c r="E5672" s="181" t="s">
        <v>35</v>
      </c>
      <c r="F5672" s="183" t="s">
        <v>35</v>
      </c>
      <c r="G5672" s="181" t="s">
        <v>7480</v>
      </c>
      <c r="H5672" s="184" t="s">
        <v>7090</v>
      </c>
      <c r="I5672" s="185" t="s">
        <v>190</v>
      </c>
      <c r="J5672" s="181" t="s">
        <v>35</v>
      </c>
      <c r="K5672" s="181" t="s">
        <v>225</v>
      </c>
      <c r="L5672" s="186" t="s">
        <v>225</v>
      </c>
      <c r="M5672" s="187" t="s">
        <v>225</v>
      </c>
      <c r="N5672" s="183" t="s">
        <v>36</v>
      </c>
      <c r="O5672" s="181" t="s">
        <v>7480</v>
      </c>
      <c r="P5672" s="184" t="s">
        <v>7090</v>
      </c>
      <c r="Q5672" s="185" t="s">
        <v>190</v>
      </c>
      <c r="R5672" s="181" t="s">
        <v>35</v>
      </c>
      <c r="S5672" s="181" t="s">
        <v>225</v>
      </c>
      <c r="T5672" s="186" t="s">
        <v>225</v>
      </c>
      <c r="U5672" s="187" t="s">
        <v>225</v>
      </c>
      <c r="V5672" s="188" t="str" cm="1">
        <f t="array" ref="V5672">IF(SUM(LEN(A5672:U5672))=0,"",IF(OR(OR(ISBLANK(E5672),SUM(LEN(B5672),LEN(C5672))=0),AND(NOT(D5672="Unknown"),ISBLANK(I5672)),AND(NOT(N5672="Unknown"),ISBLANK(Q5672))),"Missing Information", INDEX(Table15[Entire Service Line Classification], MATCH(SUMIFS(Table15[Unique ID],Table15[System-Owned Portion],D5672,Table15[If Material Anything Other than "Lead" in Column E,Was Material Ever Previously Lead?],F5672,Table15[Customer-Owned Portion],N5672),Table15[Unique ID],0),0)))</f>
        <v>Non-lead</v>
      </c>
      <c r="W5672" s="189"/>
    </row>
    <row r="5673" spans="1:23" s="190" customFormat="1" ht="56.25" x14ac:dyDescent="0.25">
      <c r="A5673" s="180" t="s">
        <v>225</v>
      </c>
      <c r="B5673" s="181" t="s">
        <v>9276</v>
      </c>
      <c r="C5673" s="182" t="s">
        <v>225</v>
      </c>
      <c r="D5673" s="183" t="s">
        <v>36</v>
      </c>
      <c r="E5673" s="181" t="s">
        <v>35</v>
      </c>
      <c r="F5673" s="183" t="s">
        <v>35</v>
      </c>
      <c r="G5673" s="181" t="s">
        <v>7503</v>
      </c>
      <c r="H5673" s="184" t="s">
        <v>7090</v>
      </c>
      <c r="I5673" s="185" t="s">
        <v>190</v>
      </c>
      <c r="J5673" s="181" t="s">
        <v>35</v>
      </c>
      <c r="K5673" s="181" t="s">
        <v>225</v>
      </c>
      <c r="L5673" s="186" t="s">
        <v>225</v>
      </c>
      <c r="M5673" s="187" t="s">
        <v>225</v>
      </c>
      <c r="N5673" s="183" t="s">
        <v>36</v>
      </c>
      <c r="O5673" s="181" t="s">
        <v>7503</v>
      </c>
      <c r="P5673" s="184" t="s">
        <v>7090</v>
      </c>
      <c r="Q5673" s="185" t="s">
        <v>190</v>
      </c>
      <c r="R5673" s="181" t="s">
        <v>35</v>
      </c>
      <c r="S5673" s="181" t="s">
        <v>225</v>
      </c>
      <c r="T5673" s="186" t="s">
        <v>225</v>
      </c>
      <c r="U5673" s="187" t="s">
        <v>225</v>
      </c>
      <c r="V5673" s="188" t="str" cm="1">
        <f t="array" ref="V5673">IF(SUM(LEN(A5673:U5673))=0,"",IF(OR(OR(ISBLANK(E5673),SUM(LEN(B5673),LEN(C5673))=0),AND(NOT(D5673="Unknown"),ISBLANK(I5673)),AND(NOT(N5673="Unknown"),ISBLANK(Q5673))),"Missing Information", INDEX(Table15[Entire Service Line Classification], MATCH(SUMIFS(Table15[Unique ID],Table15[System-Owned Portion],D5673,Table15[If Material Anything Other than "Lead" in Column E,Was Material Ever Previously Lead?],F5673,Table15[Customer-Owned Portion],N5673),Table15[Unique ID],0),0)))</f>
        <v>Non-lead</v>
      </c>
      <c r="W5673" s="189"/>
    </row>
    <row r="5674" spans="1:23" s="190" customFormat="1" ht="56.25" x14ac:dyDescent="0.25">
      <c r="A5674" s="180" t="s">
        <v>225</v>
      </c>
      <c r="B5674" s="181" t="s">
        <v>9277</v>
      </c>
      <c r="C5674" s="182" t="s">
        <v>225</v>
      </c>
      <c r="D5674" s="183" t="s">
        <v>36</v>
      </c>
      <c r="E5674" s="181" t="s">
        <v>35</v>
      </c>
      <c r="F5674" s="183" t="s">
        <v>35</v>
      </c>
      <c r="G5674" s="181" t="s">
        <v>7503</v>
      </c>
      <c r="H5674" s="184" t="s">
        <v>7090</v>
      </c>
      <c r="I5674" s="185" t="s">
        <v>190</v>
      </c>
      <c r="J5674" s="181" t="s">
        <v>35</v>
      </c>
      <c r="K5674" s="181" t="s">
        <v>225</v>
      </c>
      <c r="L5674" s="186" t="s">
        <v>225</v>
      </c>
      <c r="M5674" s="187" t="s">
        <v>225</v>
      </c>
      <c r="N5674" s="183" t="s">
        <v>36</v>
      </c>
      <c r="O5674" s="181" t="s">
        <v>7503</v>
      </c>
      <c r="P5674" s="184" t="s">
        <v>7090</v>
      </c>
      <c r="Q5674" s="185" t="s">
        <v>190</v>
      </c>
      <c r="R5674" s="181" t="s">
        <v>35</v>
      </c>
      <c r="S5674" s="181" t="s">
        <v>225</v>
      </c>
      <c r="T5674" s="186" t="s">
        <v>225</v>
      </c>
      <c r="U5674" s="187" t="s">
        <v>225</v>
      </c>
      <c r="V5674" s="188" t="str" cm="1">
        <f t="array" ref="V5674">IF(SUM(LEN(A5674:U5674))=0,"",IF(OR(OR(ISBLANK(E5674),SUM(LEN(B5674),LEN(C5674))=0),AND(NOT(D5674="Unknown"),ISBLANK(I5674)),AND(NOT(N5674="Unknown"),ISBLANK(Q5674))),"Missing Information", INDEX(Table15[Entire Service Line Classification], MATCH(SUMIFS(Table15[Unique ID],Table15[System-Owned Portion],D5674,Table15[If Material Anything Other than "Lead" in Column E,Was Material Ever Previously Lead?],F5674,Table15[Customer-Owned Portion],N5674),Table15[Unique ID],0),0)))</f>
        <v>Non-lead</v>
      </c>
      <c r="W5674" s="189"/>
    </row>
    <row r="5675" spans="1:23" s="190" customFormat="1" ht="56.25" x14ac:dyDescent="0.25">
      <c r="A5675" s="180" t="s">
        <v>225</v>
      </c>
      <c r="B5675" s="181" t="s">
        <v>9278</v>
      </c>
      <c r="C5675" s="182" t="s">
        <v>225</v>
      </c>
      <c r="D5675" s="183" t="s">
        <v>36</v>
      </c>
      <c r="E5675" s="181" t="s">
        <v>35</v>
      </c>
      <c r="F5675" s="183" t="s">
        <v>35</v>
      </c>
      <c r="G5675" s="181" t="s">
        <v>7503</v>
      </c>
      <c r="H5675" s="184" t="s">
        <v>7090</v>
      </c>
      <c r="I5675" s="185" t="s">
        <v>190</v>
      </c>
      <c r="J5675" s="181" t="s">
        <v>35</v>
      </c>
      <c r="K5675" s="181" t="s">
        <v>225</v>
      </c>
      <c r="L5675" s="186" t="s">
        <v>225</v>
      </c>
      <c r="M5675" s="187" t="s">
        <v>225</v>
      </c>
      <c r="N5675" s="183" t="s">
        <v>36</v>
      </c>
      <c r="O5675" s="181" t="s">
        <v>7503</v>
      </c>
      <c r="P5675" s="184" t="s">
        <v>7090</v>
      </c>
      <c r="Q5675" s="185" t="s">
        <v>190</v>
      </c>
      <c r="R5675" s="181" t="s">
        <v>35</v>
      </c>
      <c r="S5675" s="181" t="s">
        <v>225</v>
      </c>
      <c r="T5675" s="186" t="s">
        <v>225</v>
      </c>
      <c r="U5675" s="187" t="s">
        <v>225</v>
      </c>
      <c r="V5675" s="188" t="str" cm="1">
        <f t="array" ref="V5675">IF(SUM(LEN(A5675:U5675))=0,"",IF(OR(OR(ISBLANK(E5675),SUM(LEN(B5675),LEN(C5675))=0),AND(NOT(D5675="Unknown"),ISBLANK(I5675)),AND(NOT(N5675="Unknown"),ISBLANK(Q5675))),"Missing Information", INDEX(Table15[Entire Service Line Classification], MATCH(SUMIFS(Table15[Unique ID],Table15[System-Owned Portion],D5675,Table15[If Material Anything Other than "Lead" in Column E,Was Material Ever Previously Lead?],F5675,Table15[Customer-Owned Portion],N5675),Table15[Unique ID],0),0)))</f>
        <v>Non-lead</v>
      </c>
      <c r="W5675" s="189"/>
    </row>
    <row r="5676" spans="1:23" s="190" customFormat="1" ht="56.25" x14ac:dyDescent="0.25">
      <c r="A5676" s="180" t="s">
        <v>225</v>
      </c>
      <c r="B5676" s="181" t="s">
        <v>9279</v>
      </c>
      <c r="C5676" s="182" t="s">
        <v>225</v>
      </c>
      <c r="D5676" s="183" t="s">
        <v>36</v>
      </c>
      <c r="E5676" s="181" t="s">
        <v>35</v>
      </c>
      <c r="F5676" s="183" t="s">
        <v>35</v>
      </c>
      <c r="G5676" s="181" t="s">
        <v>7503</v>
      </c>
      <c r="H5676" s="184" t="s">
        <v>7090</v>
      </c>
      <c r="I5676" s="185" t="s">
        <v>190</v>
      </c>
      <c r="J5676" s="181" t="s">
        <v>35</v>
      </c>
      <c r="K5676" s="181" t="s">
        <v>225</v>
      </c>
      <c r="L5676" s="186" t="s">
        <v>225</v>
      </c>
      <c r="M5676" s="187" t="s">
        <v>225</v>
      </c>
      <c r="N5676" s="183" t="s">
        <v>36</v>
      </c>
      <c r="O5676" s="181" t="s">
        <v>7503</v>
      </c>
      <c r="P5676" s="184" t="s">
        <v>7090</v>
      </c>
      <c r="Q5676" s="185" t="s">
        <v>190</v>
      </c>
      <c r="R5676" s="181" t="s">
        <v>35</v>
      </c>
      <c r="S5676" s="181" t="s">
        <v>225</v>
      </c>
      <c r="T5676" s="186" t="s">
        <v>225</v>
      </c>
      <c r="U5676" s="187" t="s">
        <v>225</v>
      </c>
      <c r="V5676" s="188" t="str" cm="1">
        <f t="array" ref="V5676">IF(SUM(LEN(A5676:U5676))=0,"",IF(OR(OR(ISBLANK(E5676),SUM(LEN(B5676),LEN(C5676))=0),AND(NOT(D5676="Unknown"),ISBLANK(I5676)),AND(NOT(N5676="Unknown"),ISBLANK(Q5676))),"Missing Information", INDEX(Table15[Entire Service Line Classification], MATCH(SUMIFS(Table15[Unique ID],Table15[System-Owned Portion],D5676,Table15[If Material Anything Other than "Lead" in Column E,Was Material Ever Previously Lead?],F5676,Table15[Customer-Owned Portion],N5676),Table15[Unique ID],0),0)))</f>
        <v>Non-lead</v>
      </c>
      <c r="W5676" s="189"/>
    </row>
    <row r="5677" spans="1:23" s="190" customFormat="1" ht="56.25" x14ac:dyDescent="0.25">
      <c r="A5677" s="180" t="s">
        <v>225</v>
      </c>
      <c r="B5677" s="181" t="s">
        <v>9280</v>
      </c>
      <c r="C5677" s="182" t="s">
        <v>225</v>
      </c>
      <c r="D5677" s="183" t="s">
        <v>36</v>
      </c>
      <c r="E5677" s="181" t="s">
        <v>35</v>
      </c>
      <c r="F5677" s="183" t="s">
        <v>35</v>
      </c>
      <c r="G5677" s="181" t="s">
        <v>7503</v>
      </c>
      <c r="H5677" s="184" t="s">
        <v>7090</v>
      </c>
      <c r="I5677" s="185" t="s">
        <v>190</v>
      </c>
      <c r="J5677" s="181" t="s">
        <v>35</v>
      </c>
      <c r="K5677" s="181" t="s">
        <v>225</v>
      </c>
      <c r="L5677" s="186" t="s">
        <v>225</v>
      </c>
      <c r="M5677" s="187" t="s">
        <v>225</v>
      </c>
      <c r="N5677" s="183" t="s">
        <v>36</v>
      </c>
      <c r="O5677" s="181" t="s">
        <v>7503</v>
      </c>
      <c r="P5677" s="184" t="s">
        <v>7090</v>
      </c>
      <c r="Q5677" s="185" t="s">
        <v>190</v>
      </c>
      <c r="R5677" s="181" t="s">
        <v>35</v>
      </c>
      <c r="S5677" s="181" t="s">
        <v>225</v>
      </c>
      <c r="T5677" s="186" t="s">
        <v>225</v>
      </c>
      <c r="U5677" s="187" t="s">
        <v>225</v>
      </c>
      <c r="V5677" s="188" t="str" cm="1">
        <f t="array" ref="V5677">IF(SUM(LEN(A5677:U5677))=0,"",IF(OR(OR(ISBLANK(E5677),SUM(LEN(B5677),LEN(C5677))=0),AND(NOT(D5677="Unknown"),ISBLANK(I5677)),AND(NOT(N5677="Unknown"),ISBLANK(Q5677))),"Missing Information", INDEX(Table15[Entire Service Line Classification], MATCH(SUMIFS(Table15[Unique ID],Table15[System-Owned Portion],D5677,Table15[If Material Anything Other than "Lead" in Column E,Was Material Ever Previously Lead?],F5677,Table15[Customer-Owned Portion],N5677),Table15[Unique ID],0),0)))</f>
        <v>Non-lead</v>
      </c>
      <c r="W5677" s="189"/>
    </row>
    <row r="5678" spans="1:23" s="190" customFormat="1" ht="56.25" x14ac:dyDescent="0.25">
      <c r="A5678" s="180" t="s">
        <v>225</v>
      </c>
      <c r="B5678" s="181" t="s">
        <v>9281</v>
      </c>
      <c r="C5678" s="182" t="s">
        <v>225</v>
      </c>
      <c r="D5678" s="183" t="s">
        <v>36</v>
      </c>
      <c r="E5678" s="181" t="s">
        <v>35</v>
      </c>
      <c r="F5678" s="183" t="s">
        <v>35</v>
      </c>
      <c r="G5678" s="181" t="s">
        <v>7503</v>
      </c>
      <c r="H5678" s="184" t="s">
        <v>7090</v>
      </c>
      <c r="I5678" s="185" t="s">
        <v>190</v>
      </c>
      <c r="J5678" s="181" t="s">
        <v>35</v>
      </c>
      <c r="K5678" s="181" t="s">
        <v>225</v>
      </c>
      <c r="L5678" s="186" t="s">
        <v>225</v>
      </c>
      <c r="M5678" s="187" t="s">
        <v>225</v>
      </c>
      <c r="N5678" s="183" t="s">
        <v>36</v>
      </c>
      <c r="O5678" s="181" t="s">
        <v>7503</v>
      </c>
      <c r="P5678" s="184" t="s">
        <v>7090</v>
      </c>
      <c r="Q5678" s="185" t="s">
        <v>190</v>
      </c>
      <c r="R5678" s="181" t="s">
        <v>35</v>
      </c>
      <c r="S5678" s="181" t="s">
        <v>225</v>
      </c>
      <c r="T5678" s="186" t="s">
        <v>225</v>
      </c>
      <c r="U5678" s="187" t="s">
        <v>225</v>
      </c>
      <c r="V5678" s="188" t="str" cm="1">
        <f t="array" ref="V5678">IF(SUM(LEN(A5678:U5678))=0,"",IF(OR(OR(ISBLANK(E5678),SUM(LEN(B5678),LEN(C5678))=0),AND(NOT(D5678="Unknown"),ISBLANK(I5678)),AND(NOT(N5678="Unknown"),ISBLANK(Q5678))),"Missing Information", INDEX(Table15[Entire Service Line Classification], MATCH(SUMIFS(Table15[Unique ID],Table15[System-Owned Portion],D5678,Table15[If Material Anything Other than "Lead" in Column E,Was Material Ever Previously Lead?],F5678,Table15[Customer-Owned Portion],N5678),Table15[Unique ID],0),0)))</f>
        <v>Non-lead</v>
      </c>
      <c r="W5678" s="189"/>
    </row>
    <row r="5679" spans="1:23" s="190" customFormat="1" ht="56.25" x14ac:dyDescent="0.25">
      <c r="A5679" s="180" t="s">
        <v>225</v>
      </c>
      <c r="B5679" s="181" t="s">
        <v>9282</v>
      </c>
      <c r="C5679" s="182" t="s">
        <v>225</v>
      </c>
      <c r="D5679" s="183" t="s">
        <v>36</v>
      </c>
      <c r="E5679" s="181" t="s">
        <v>35</v>
      </c>
      <c r="F5679" s="183" t="s">
        <v>35</v>
      </c>
      <c r="G5679" s="181" t="s">
        <v>7503</v>
      </c>
      <c r="H5679" s="184" t="s">
        <v>7090</v>
      </c>
      <c r="I5679" s="185" t="s">
        <v>190</v>
      </c>
      <c r="J5679" s="181" t="s">
        <v>35</v>
      </c>
      <c r="K5679" s="181" t="s">
        <v>225</v>
      </c>
      <c r="L5679" s="186" t="s">
        <v>225</v>
      </c>
      <c r="M5679" s="187" t="s">
        <v>225</v>
      </c>
      <c r="N5679" s="183" t="s">
        <v>36</v>
      </c>
      <c r="O5679" s="181" t="s">
        <v>7503</v>
      </c>
      <c r="P5679" s="184" t="s">
        <v>7090</v>
      </c>
      <c r="Q5679" s="185" t="s">
        <v>190</v>
      </c>
      <c r="R5679" s="181" t="s">
        <v>35</v>
      </c>
      <c r="S5679" s="181" t="s">
        <v>225</v>
      </c>
      <c r="T5679" s="186" t="s">
        <v>225</v>
      </c>
      <c r="U5679" s="187" t="s">
        <v>225</v>
      </c>
      <c r="V5679" s="188" t="str" cm="1">
        <f t="array" ref="V5679">IF(SUM(LEN(A5679:U5679))=0,"",IF(OR(OR(ISBLANK(E5679),SUM(LEN(B5679),LEN(C5679))=0),AND(NOT(D5679="Unknown"),ISBLANK(I5679)),AND(NOT(N5679="Unknown"),ISBLANK(Q5679))),"Missing Information", INDEX(Table15[Entire Service Line Classification], MATCH(SUMIFS(Table15[Unique ID],Table15[System-Owned Portion],D5679,Table15[If Material Anything Other than "Lead" in Column E,Was Material Ever Previously Lead?],F5679,Table15[Customer-Owned Portion],N5679),Table15[Unique ID],0),0)))</f>
        <v>Non-lead</v>
      </c>
      <c r="W5679" s="189"/>
    </row>
    <row r="5680" spans="1:23" s="190" customFormat="1" ht="56.25" x14ac:dyDescent="0.25">
      <c r="A5680" s="180" t="s">
        <v>225</v>
      </c>
      <c r="B5680" s="181" t="s">
        <v>9283</v>
      </c>
      <c r="C5680" s="182" t="s">
        <v>225</v>
      </c>
      <c r="D5680" s="183" t="s">
        <v>36</v>
      </c>
      <c r="E5680" s="181" t="s">
        <v>35</v>
      </c>
      <c r="F5680" s="183" t="s">
        <v>35</v>
      </c>
      <c r="G5680" s="181" t="s">
        <v>7476</v>
      </c>
      <c r="H5680" s="184" t="s">
        <v>7090</v>
      </c>
      <c r="I5680" s="185" t="s">
        <v>190</v>
      </c>
      <c r="J5680" s="181" t="s">
        <v>35</v>
      </c>
      <c r="K5680" s="181" t="s">
        <v>225</v>
      </c>
      <c r="L5680" s="186" t="s">
        <v>225</v>
      </c>
      <c r="M5680" s="187" t="s">
        <v>225</v>
      </c>
      <c r="N5680" s="183" t="s">
        <v>36</v>
      </c>
      <c r="O5680" s="181" t="s">
        <v>7476</v>
      </c>
      <c r="P5680" s="184" t="s">
        <v>7090</v>
      </c>
      <c r="Q5680" s="185" t="s">
        <v>190</v>
      </c>
      <c r="R5680" s="181" t="s">
        <v>35</v>
      </c>
      <c r="S5680" s="181" t="s">
        <v>225</v>
      </c>
      <c r="T5680" s="186" t="s">
        <v>225</v>
      </c>
      <c r="U5680" s="187" t="s">
        <v>225</v>
      </c>
      <c r="V5680" s="188" t="str" cm="1">
        <f t="array" ref="V5680">IF(SUM(LEN(A5680:U5680))=0,"",IF(OR(OR(ISBLANK(E5680),SUM(LEN(B5680),LEN(C5680))=0),AND(NOT(D5680="Unknown"),ISBLANK(I5680)),AND(NOT(N5680="Unknown"),ISBLANK(Q5680))),"Missing Information", INDEX(Table15[Entire Service Line Classification], MATCH(SUMIFS(Table15[Unique ID],Table15[System-Owned Portion],D5680,Table15[If Material Anything Other than "Lead" in Column E,Was Material Ever Previously Lead?],F5680,Table15[Customer-Owned Portion],N5680),Table15[Unique ID],0),0)))</f>
        <v>Non-lead</v>
      </c>
      <c r="W5680" s="189"/>
    </row>
    <row r="5681" spans="1:23" s="190" customFormat="1" ht="56.25" x14ac:dyDescent="0.25">
      <c r="A5681" s="180" t="s">
        <v>225</v>
      </c>
      <c r="B5681" s="181" t="s">
        <v>9284</v>
      </c>
      <c r="C5681" s="182" t="s">
        <v>225</v>
      </c>
      <c r="D5681" s="183" t="s">
        <v>36</v>
      </c>
      <c r="E5681" s="181" t="s">
        <v>35</v>
      </c>
      <c r="F5681" s="183" t="s">
        <v>35</v>
      </c>
      <c r="G5681" s="181" t="s">
        <v>8161</v>
      </c>
      <c r="H5681" s="184" t="s">
        <v>7090</v>
      </c>
      <c r="I5681" s="185" t="s">
        <v>190</v>
      </c>
      <c r="J5681" s="181" t="s">
        <v>35</v>
      </c>
      <c r="K5681" s="181" t="s">
        <v>225</v>
      </c>
      <c r="L5681" s="186" t="s">
        <v>225</v>
      </c>
      <c r="M5681" s="187" t="s">
        <v>225</v>
      </c>
      <c r="N5681" s="183" t="s">
        <v>36</v>
      </c>
      <c r="O5681" s="181" t="s">
        <v>8161</v>
      </c>
      <c r="P5681" s="184" t="s">
        <v>7090</v>
      </c>
      <c r="Q5681" s="185" t="s">
        <v>190</v>
      </c>
      <c r="R5681" s="181" t="s">
        <v>35</v>
      </c>
      <c r="S5681" s="181" t="s">
        <v>225</v>
      </c>
      <c r="T5681" s="186" t="s">
        <v>225</v>
      </c>
      <c r="U5681" s="187" t="s">
        <v>225</v>
      </c>
      <c r="V5681" s="188" t="str" cm="1">
        <f t="array" ref="V5681">IF(SUM(LEN(A5681:U5681))=0,"",IF(OR(OR(ISBLANK(E5681),SUM(LEN(B5681),LEN(C5681))=0),AND(NOT(D5681="Unknown"),ISBLANK(I5681)),AND(NOT(N5681="Unknown"),ISBLANK(Q5681))),"Missing Information", INDEX(Table15[Entire Service Line Classification], MATCH(SUMIFS(Table15[Unique ID],Table15[System-Owned Portion],D5681,Table15[If Material Anything Other than "Lead" in Column E,Was Material Ever Previously Lead?],F5681,Table15[Customer-Owned Portion],N5681),Table15[Unique ID],0),0)))</f>
        <v>Non-lead</v>
      </c>
      <c r="W5681" s="189"/>
    </row>
    <row r="5682" spans="1:23" s="190" customFormat="1" ht="56.25" x14ac:dyDescent="0.25">
      <c r="A5682" s="180" t="s">
        <v>225</v>
      </c>
      <c r="B5682" s="181" t="s">
        <v>9285</v>
      </c>
      <c r="C5682" s="182" t="s">
        <v>225</v>
      </c>
      <c r="D5682" s="183" t="s">
        <v>36</v>
      </c>
      <c r="E5682" s="181" t="s">
        <v>35</v>
      </c>
      <c r="F5682" s="183" t="s">
        <v>35</v>
      </c>
      <c r="G5682" s="181" t="s">
        <v>8161</v>
      </c>
      <c r="H5682" s="184" t="s">
        <v>7090</v>
      </c>
      <c r="I5682" s="185" t="s">
        <v>190</v>
      </c>
      <c r="J5682" s="181" t="s">
        <v>35</v>
      </c>
      <c r="K5682" s="181" t="s">
        <v>225</v>
      </c>
      <c r="L5682" s="186" t="s">
        <v>225</v>
      </c>
      <c r="M5682" s="187" t="s">
        <v>225</v>
      </c>
      <c r="N5682" s="183" t="s">
        <v>36</v>
      </c>
      <c r="O5682" s="181" t="s">
        <v>8161</v>
      </c>
      <c r="P5682" s="184" t="s">
        <v>7090</v>
      </c>
      <c r="Q5682" s="185" t="s">
        <v>190</v>
      </c>
      <c r="R5682" s="181" t="s">
        <v>35</v>
      </c>
      <c r="S5682" s="181" t="s">
        <v>225</v>
      </c>
      <c r="T5682" s="186" t="s">
        <v>225</v>
      </c>
      <c r="U5682" s="187" t="s">
        <v>225</v>
      </c>
      <c r="V5682" s="188" t="str" cm="1">
        <f t="array" ref="V5682">IF(SUM(LEN(A5682:U5682))=0,"",IF(OR(OR(ISBLANK(E5682),SUM(LEN(B5682),LEN(C5682))=0),AND(NOT(D5682="Unknown"),ISBLANK(I5682)),AND(NOT(N5682="Unknown"),ISBLANK(Q5682))),"Missing Information", INDEX(Table15[Entire Service Line Classification], MATCH(SUMIFS(Table15[Unique ID],Table15[System-Owned Portion],D5682,Table15[If Material Anything Other than "Lead" in Column E,Was Material Ever Previously Lead?],F5682,Table15[Customer-Owned Portion],N5682),Table15[Unique ID],0),0)))</f>
        <v>Non-lead</v>
      </c>
      <c r="W5682" s="189"/>
    </row>
    <row r="5683" spans="1:23" s="190" customFormat="1" ht="56.25" x14ac:dyDescent="0.25">
      <c r="A5683" s="180" t="s">
        <v>225</v>
      </c>
      <c r="B5683" s="181" t="s">
        <v>9286</v>
      </c>
      <c r="C5683" s="182" t="s">
        <v>225</v>
      </c>
      <c r="D5683" s="183" t="s">
        <v>36</v>
      </c>
      <c r="E5683" s="181" t="s">
        <v>35</v>
      </c>
      <c r="F5683" s="183" t="s">
        <v>35</v>
      </c>
      <c r="G5683" s="181" t="s">
        <v>8161</v>
      </c>
      <c r="H5683" s="184" t="s">
        <v>7090</v>
      </c>
      <c r="I5683" s="185" t="s">
        <v>190</v>
      </c>
      <c r="J5683" s="181" t="s">
        <v>35</v>
      </c>
      <c r="K5683" s="181" t="s">
        <v>225</v>
      </c>
      <c r="L5683" s="186" t="s">
        <v>225</v>
      </c>
      <c r="M5683" s="187" t="s">
        <v>225</v>
      </c>
      <c r="N5683" s="183" t="s">
        <v>36</v>
      </c>
      <c r="O5683" s="181" t="s">
        <v>8161</v>
      </c>
      <c r="P5683" s="184" t="s">
        <v>7090</v>
      </c>
      <c r="Q5683" s="185" t="s">
        <v>190</v>
      </c>
      <c r="R5683" s="181" t="s">
        <v>35</v>
      </c>
      <c r="S5683" s="181" t="s">
        <v>225</v>
      </c>
      <c r="T5683" s="186" t="s">
        <v>225</v>
      </c>
      <c r="U5683" s="187" t="s">
        <v>225</v>
      </c>
      <c r="V5683" s="188" t="str" cm="1">
        <f t="array" ref="V5683">IF(SUM(LEN(A5683:U5683))=0,"",IF(OR(OR(ISBLANK(E5683),SUM(LEN(B5683),LEN(C5683))=0),AND(NOT(D5683="Unknown"),ISBLANK(I5683)),AND(NOT(N5683="Unknown"),ISBLANK(Q5683))),"Missing Information", INDEX(Table15[Entire Service Line Classification], MATCH(SUMIFS(Table15[Unique ID],Table15[System-Owned Portion],D5683,Table15[If Material Anything Other than "Lead" in Column E,Was Material Ever Previously Lead?],F5683,Table15[Customer-Owned Portion],N5683),Table15[Unique ID],0),0)))</f>
        <v>Non-lead</v>
      </c>
      <c r="W5683" s="189"/>
    </row>
    <row r="5684" spans="1:23" s="190" customFormat="1" ht="56.25" x14ac:dyDescent="0.25">
      <c r="A5684" s="180" t="s">
        <v>225</v>
      </c>
      <c r="B5684" s="181" t="s">
        <v>9287</v>
      </c>
      <c r="C5684" s="182" t="s">
        <v>225</v>
      </c>
      <c r="D5684" s="183" t="s">
        <v>36</v>
      </c>
      <c r="E5684" s="181" t="s">
        <v>35</v>
      </c>
      <c r="F5684" s="183" t="s">
        <v>35</v>
      </c>
      <c r="G5684" s="181" t="s">
        <v>8161</v>
      </c>
      <c r="H5684" s="184" t="s">
        <v>7090</v>
      </c>
      <c r="I5684" s="185" t="s">
        <v>190</v>
      </c>
      <c r="J5684" s="181" t="s">
        <v>35</v>
      </c>
      <c r="K5684" s="181" t="s">
        <v>225</v>
      </c>
      <c r="L5684" s="186" t="s">
        <v>225</v>
      </c>
      <c r="M5684" s="187" t="s">
        <v>225</v>
      </c>
      <c r="N5684" s="183" t="s">
        <v>36</v>
      </c>
      <c r="O5684" s="181" t="s">
        <v>8161</v>
      </c>
      <c r="P5684" s="184" t="s">
        <v>7090</v>
      </c>
      <c r="Q5684" s="185" t="s">
        <v>190</v>
      </c>
      <c r="R5684" s="181" t="s">
        <v>35</v>
      </c>
      <c r="S5684" s="181" t="s">
        <v>225</v>
      </c>
      <c r="T5684" s="186" t="s">
        <v>225</v>
      </c>
      <c r="U5684" s="187" t="s">
        <v>225</v>
      </c>
      <c r="V5684" s="188" t="str" cm="1">
        <f t="array" ref="V5684">IF(SUM(LEN(A5684:U5684))=0,"",IF(OR(OR(ISBLANK(E5684),SUM(LEN(B5684),LEN(C5684))=0),AND(NOT(D5684="Unknown"),ISBLANK(I5684)),AND(NOT(N5684="Unknown"),ISBLANK(Q5684))),"Missing Information", INDEX(Table15[Entire Service Line Classification], MATCH(SUMIFS(Table15[Unique ID],Table15[System-Owned Portion],D5684,Table15[If Material Anything Other than "Lead" in Column E,Was Material Ever Previously Lead?],F5684,Table15[Customer-Owned Portion],N5684),Table15[Unique ID],0),0)))</f>
        <v>Non-lead</v>
      </c>
      <c r="W5684" s="189"/>
    </row>
    <row r="5685" spans="1:23" s="190" customFormat="1" ht="56.25" x14ac:dyDescent="0.25">
      <c r="A5685" s="180" t="s">
        <v>225</v>
      </c>
      <c r="B5685" s="181" t="s">
        <v>9288</v>
      </c>
      <c r="C5685" s="182" t="s">
        <v>225</v>
      </c>
      <c r="D5685" s="183" t="s">
        <v>36</v>
      </c>
      <c r="E5685" s="181" t="s">
        <v>35</v>
      </c>
      <c r="F5685" s="183" t="s">
        <v>35</v>
      </c>
      <c r="G5685" s="181" t="s">
        <v>8161</v>
      </c>
      <c r="H5685" s="184" t="s">
        <v>7090</v>
      </c>
      <c r="I5685" s="185" t="s">
        <v>190</v>
      </c>
      <c r="J5685" s="181" t="s">
        <v>35</v>
      </c>
      <c r="K5685" s="181" t="s">
        <v>225</v>
      </c>
      <c r="L5685" s="186" t="s">
        <v>225</v>
      </c>
      <c r="M5685" s="187" t="s">
        <v>225</v>
      </c>
      <c r="N5685" s="183" t="s">
        <v>36</v>
      </c>
      <c r="O5685" s="181" t="s">
        <v>8161</v>
      </c>
      <c r="P5685" s="184" t="s">
        <v>7090</v>
      </c>
      <c r="Q5685" s="185" t="s">
        <v>190</v>
      </c>
      <c r="R5685" s="181" t="s">
        <v>35</v>
      </c>
      <c r="S5685" s="181" t="s">
        <v>225</v>
      </c>
      <c r="T5685" s="186" t="s">
        <v>225</v>
      </c>
      <c r="U5685" s="187" t="s">
        <v>225</v>
      </c>
      <c r="V5685" s="188" t="str" cm="1">
        <f t="array" ref="V5685">IF(SUM(LEN(A5685:U5685))=0,"",IF(OR(OR(ISBLANK(E5685),SUM(LEN(B5685),LEN(C5685))=0),AND(NOT(D5685="Unknown"),ISBLANK(I5685)),AND(NOT(N5685="Unknown"),ISBLANK(Q5685))),"Missing Information", INDEX(Table15[Entire Service Line Classification], MATCH(SUMIFS(Table15[Unique ID],Table15[System-Owned Portion],D5685,Table15[If Material Anything Other than "Lead" in Column E,Was Material Ever Previously Lead?],F5685,Table15[Customer-Owned Portion],N5685),Table15[Unique ID],0),0)))</f>
        <v>Non-lead</v>
      </c>
      <c r="W5685" s="189"/>
    </row>
    <row r="5686" spans="1:23" s="190" customFormat="1" ht="56.25" x14ac:dyDescent="0.25">
      <c r="A5686" s="180" t="s">
        <v>225</v>
      </c>
      <c r="B5686" s="181" t="s">
        <v>9289</v>
      </c>
      <c r="C5686" s="182" t="s">
        <v>225</v>
      </c>
      <c r="D5686" s="183" t="s">
        <v>36</v>
      </c>
      <c r="E5686" s="181" t="s">
        <v>35</v>
      </c>
      <c r="F5686" s="183" t="s">
        <v>35</v>
      </c>
      <c r="G5686" s="181" t="s">
        <v>8161</v>
      </c>
      <c r="H5686" s="184" t="s">
        <v>7090</v>
      </c>
      <c r="I5686" s="185" t="s">
        <v>190</v>
      </c>
      <c r="J5686" s="181" t="s">
        <v>35</v>
      </c>
      <c r="K5686" s="181" t="s">
        <v>225</v>
      </c>
      <c r="L5686" s="186" t="s">
        <v>225</v>
      </c>
      <c r="M5686" s="187" t="s">
        <v>225</v>
      </c>
      <c r="N5686" s="183" t="s">
        <v>36</v>
      </c>
      <c r="O5686" s="181" t="s">
        <v>8161</v>
      </c>
      <c r="P5686" s="184" t="s">
        <v>7090</v>
      </c>
      <c r="Q5686" s="185" t="s">
        <v>190</v>
      </c>
      <c r="R5686" s="181" t="s">
        <v>35</v>
      </c>
      <c r="S5686" s="181" t="s">
        <v>225</v>
      </c>
      <c r="T5686" s="186" t="s">
        <v>225</v>
      </c>
      <c r="U5686" s="187" t="s">
        <v>225</v>
      </c>
      <c r="V5686" s="188" t="str" cm="1">
        <f t="array" ref="V5686">IF(SUM(LEN(A5686:U5686))=0,"",IF(OR(OR(ISBLANK(E5686),SUM(LEN(B5686),LEN(C5686))=0),AND(NOT(D5686="Unknown"),ISBLANK(I5686)),AND(NOT(N5686="Unknown"),ISBLANK(Q5686))),"Missing Information", INDEX(Table15[Entire Service Line Classification], MATCH(SUMIFS(Table15[Unique ID],Table15[System-Owned Portion],D5686,Table15[If Material Anything Other than "Lead" in Column E,Was Material Ever Previously Lead?],F5686,Table15[Customer-Owned Portion],N5686),Table15[Unique ID],0),0)))</f>
        <v>Non-lead</v>
      </c>
      <c r="W5686" s="189"/>
    </row>
    <row r="5687" spans="1:23" s="190" customFormat="1" ht="56.25" x14ac:dyDescent="0.25">
      <c r="A5687" s="180" t="s">
        <v>225</v>
      </c>
      <c r="B5687" s="181" t="s">
        <v>9290</v>
      </c>
      <c r="C5687" s="182" t="s">
        <v>225</v>
      </c>
      <c r="D5687" s="183" t="s">
        <v>36</v>
      </c>
      <c r="E5687" s="181" t="s">
        <v>35</v>
      </c>
      <c r="F5687" s="183" t="s">
        <v>35</v>
      </c>
      <c r="G5687" s="181" t="s">
        <v>8161</v>
      </c>
      <c r="H5687" s="184" t="s">
        <v>7090</v>
      </c>
      <c r="I5687" s="185" t="s">
        <v>190</v>
      </c>
      <c r="J5687" s="181" t="s">
        <v>35</v>
      </c>
      <c r="K5687" s="181" t="s">
        <v>225</v>
      </c>
      <c r="L5687" s="186" t="s">
        <v>225</v>
      </c>
      <c r="M5687" s="187" t="s">
        <v>225</v>
      </c>
      <c r="N5687" s="183" t="s">
        <v>36</v>
      </c>
      <c r="O5687" s="181" t="s">
        <v>8161</v>
      </c>
      <c r="P5687" s="184" t="s">
        <v>7090</v>
      </c>
      <c r="Q5687" s="185" t="s">
        <v>190</v>
      </c>
      <c r="R5687" s="181" t="s">
        <v>35</v>
      </c>
      <c r="S5687" s="181" t="s">
        <v>225</v>
      </c>
      <c r="T5687" s="186" t="s">
        <v>225</v>
      </c>
      <c r="U5687" s="187" t="s">
        <v>225</v>
      </c>
      <c r="V5687" s="188" t="str" cm="1">
        <f t="array" ref="V5687">IF(SUM(LEN(A5687:U5687))=0,"",IF(OR(OR(ISBLANK(E5687),SUM(LEN(B5687),LEN(C5687))=0),AND(NOT(D5687="Unknown"),ISBLANK(I5687)),AND(NOT(N5687="Unknown"),ISBLANK(Q5687))),"Missing Information", INDEX(Table15[Entire Service Line Classification], MATCH(SUMIFS(Table15[Unique ID],Table15[System-Owned Portion],D5687,Table15[If Material Anything Other than "Lead" in Column E,Was Material Ever Previously Lead?],F5687,Table15[Customer-Owned Portion],N5687),Table15[Unique ID],0),0)))</f>
        <v>Non-lead</v>
      </c>
      <c r="W5687" s="189"/>
    </row>
    <row r="5688" spans="1:23" s="190" customFormat="1" ht="56.25" x14ac:dyDescent="0.25">
      <c r="A5688" s="180" t="s">
        <v>225</v>
      </c>
      <c r="B5688" s="181" t="s">
        <v>9291</v>
      </c>
      <c r="C5688" s="182" t="s">
        <v>225</v>
      </c>
      <c r="D5688" s="183" t="s">
        <v>36</v>
      </c>
      <c r="E5688" s="181" t="s">
        <v>35</v>
      </c>
      <c r="F5688" s="183" t="s">
        <v>35</v>
      </c>
      <c r="G5688" s="181" t="s">
        <v>8161</v>
      </c>
      <c r="H5688" s="184" t="s">
        <v>7090</v>
      </c>
      <c r="I5688" s="185" t="s">
        <v>190</v>
      </c>
      <c r="J5688" s="181" t="s">
        <v>35</v>
      </c>
      <c r="K5688" s="181" t="s">
        <v>225</v>
      </c>
      <c r="L5688" s="186" t="s">
        <v>225</v>
      </c>
      <c r="M5688" s="187" t="s">
        <v>225</v>
      </c>
      <c r="N5688" s="183" t="s">
        <v>36</v>
      </c>
      <c r="O5688" s="181" t="s">
        <v>8161</v>
      </c>
      <c r="P5688" s="184" t="s">
        <v>7090</v>
      </c>
      <c r="Q5688" s="185" t="s">
        <v>190</v>
      </c>
      <c r="R5688" s="181" t="s">
        <v>35</v>
      </c>
      <c r="S5688" s="181" t="s">
        <v>225</v>
      </c>
      <c r="T5688" s="186" t="s">
        <v>225</v>
      </c>
      <c r="U5688" s="187" t="s">
        <v>225</v>
      </c>
      <c r="V5688" s="188" t="str" cm="1">
        <f t="array" ref="V5688">IF(SUM(LEN(A5688:U5688))=0,"",IF(OR(OR(ISBLANK(E5688),SUM(LEN(B5688),LEN(C5688))=0),AND(NOT(D5688="Unknown"),ISBLANK(I5688)),AND(NOT(N5688="Unknown"),ISBLANK(Q5688))),"Missing Information", INDEX(Table15[Entire Service Line Classification], MATCH(SUMIFS(Table15[Unique ID],Table15[System-Owned Portion],D5688,Table15[If Material Anything Other than "Lead" in Column E,Was Material Ever Previously Lead?],F5688,Table15[Customer-Owned Portion],N5688),Table15[Unique ID],0),0)))</f>
        <v>Non-lead</v>
      </c>
      <c r="W5688" s="189"/>
    </row>
    <row r="5689" spans="1:23" s="190" customFormat="1" ht="56.25" x14ac:dyDescent="0.25">
      <c r="A5689" s="180" t="s">
        <v>225</v>
      </c>
      <c r="B5689" s="181" t="s">
        <v>9292</v>
      </c>
      <c r="C5689" s="182" t="s">
        <v>225</v>
      </c>
      <c r="D5689" s="183" t="s">
        <v>36</v>
      </c>
      <c r="E5689" s="181" t="s">
        <v>35</v>
      </c>
      <c r="F5689" s="183" t="s">
        <v>35</v>
      </c>
      <c r="G5689" s="181" t="s">
        <v>7342</v>
      </c>
      <c r="H5689" s="184" t="s">
        <v>7090</v>
      </c>
      <c r="I5689" s="185" t="s">
        <v>190</v>
      </c>
      <c r="J5689" s="181" t="s">
        <v>35</v>
      </c>
      <c r="K5689" s="181" t="s">
        <v>225</v>
      </c>
      <c r="L5689" s="186" t="s">
        <v>225</v>
      </c>
      <c r="M5689" s="187" t="s">
        <v>225</v>
      </c>
      <c r="N5689" s="183" t="s">
        <v>36</v>
      </c>
      <c r="O5689" s="181" t="s">
        <v>7342</v>
      </c>
      <c r="P5689" s="184" t="s">
        <v>7090</v>
      </c>
      <c r="Q5689" s="185" t="s">
        <v>190</v>
      </c>
      <c r="R5689" s="181" t="s">
        <v>35</v>
      </c>
      <c r="S5689" s="181" t="s">
        <v>225</v>
      </c>
      <c r="T5689" s="186" t="s">
        <v>225</v>
      </c>
      <c r="U5689" s="187" t="s">
        <v>225</v>
      </c>
      <c r="V5689" s="188" t="str" cm="1">
        <f t="array" ref="V5689">IF(SUM(LEN(A5689:U5689))=0,"",IF(OR(OR(ISBLANK(E5689),SUM(LEN(B5689),LEN(C5689))=0),AND(NOT(D5689="Unknown"),ISBLANK(I5689)),AND(NOT(N5689="Unknown"),ISBLANK(Q5689))),"Missing Information", INDEX(Table15[Entire Service Line Classification], MATCH(SUMIFS(Table15[Unique ID],Table15[System-Owned Portion],D5689,Table15[If Material Anything Other than "Lead" in Column E,Was Material Ever Previously Lead?],F5689,Table15[Customer-Owned Portion],N5689),Table15[Unique ID],0),0)))</f>
        <v>Non-lead</v>
      </c>
      <c r="W5689" s="189"/>
    </row>
    <row r="5690" spans="1:23" s="190" customFormat="1" ht="56.25" x14ac:dyDescent="0.25">
      <c r="A5690" s="180" t="s">
        <v>225</v>
      </c>
      <c r="B5690" s="181" t="s">
        <v>9293</v>
      </c>
      <c r="C5690" s="182" t="s">
        <v>225</v>
      </c>
      <c r="D5690" s="183" t="s">
        <v>36</v>
      </c>
      <c r="E5690" s="181" t="s">
        <v>35</v>
      </c>
      <c r="F5690" s="183" t="s">
        <v>35</v>
      </c>
      <c r="G5690" s="181" t="s">
        <v>7342</v>
      </c>
      <c r="H5690" s="184" t="s">
        <v>7090</v>
      </c>
      <c r="I5690" s="185" t="s">
        <v>190</v>
      </c>
      <c r="J5690" s="181" t="s">
        <v>35</v>
      </c>
      <c r="K5690" s="181" t="s">
        <v>225</v>
      </c>
      <c r="L5690" s="186" t="s">
        <v>225</v>
      </c>
      <c r="M5690" s="187" t="s">
        <v>225</v>
      </c>
      <c r="N5690" s="183" t="s">
        <v>36</v>
      </c>
      <c r="O5690" s="181" t="s">
        <v>7342</v>
      </c>
      <c r="P5690" s="184" t="s">
        <v>7090</v>
      </c>
      <c r="Q5690" s="185" t="s">
        <v>190</v>
      </c>
      <c r="R5690" s="181" t="s">
        <v>35</v>
      </c>
      <c r="S5690" s="181" t="s">
        <v>225</v>
      </c>
      <c r="T5690" s="186" t="s">
        <v>225</v>
      </c>
      <c r="U5690" s="187" t="s">
        <v>225</v>
      </c>
      <c r="V5690" s="188" t="str" cm="1">
        <f t="array" ref="V5690">IF(SUM(LEN(A5690:U5690))=0,"",IF(OR(OR(ISBLANK(E5690),SUM(LEN(B5690),LEN(C5690))=0),AND(NOT(D5690="Unknown"),ISBLANK(I5690)),AND(NOT(N5690="Unknown"),ISBLANK(Q5690))),"Missing Information", INDEX(Table15[Entire Service Line Classification], MATCH(SUMIFS(Table15[Unique ID],Table15[System-Owned Portion],D5690,Table15[If Material Anything Other than "Lead" in Column E,Was Material Ever Previously Lead?],F5690,Table15[Customer-Owned Portion],N5690),Table15[Unique ID],0),0)))</f>
        <v>Non-lead</v>
      </c>
      <c r="W5690" s="189"/>
    </row>
    <row r="5691" spans="1:23" s="190" customFormat="1" ht="56.25" x14ac:dyDescent="0.25">
      <c r="A5691" s="180" t="s">
        <v>225</v>
      </c>
      <c r="B5691" s="181" t="s">
        <v>9294</v>
      </c>
      <c r="C5691" s="182" t="s">
        <v>225</v>
      </c>
      <c r="D5691" s="183" t="s">
        <v>36</v>
      </c>
      <c r="E5691" s="181" t="s">
        <v>35</v>
      </c>
      <c r="F5691" s="183" t="s">
        <v>35</v>
      </c>
      <c r="G5691" s="181" t="s">
        <v>7342</v>
      </c>
      <c r="H5691" s="184" t="s">
        <v>7090</v>
      </c>
      <c r="I5691" s="185" t="s">
        <v>190</v>
      </c>
      <c r="J5691" s="181" t="s">
        <v>35</v>
      </c>
      <c r="K5691" s="181" t="s">
        <v>225</v>
      </c>
      <c r="L5691" s="186" t="s">
        <v>225</v>
      </c>
      <c r="M5691" s="187" t="s">
        <v>225</v>
      </c>
      <c r="N5691" s="183" t="s">
        <v>36</v>
      </c>
      <c r="O5691" s="181" t="s">
        <v>7342</v>
      </c>
      <c r="P5691" s="184" t="s">
        <v>7090</v>
      </c>
      <c r="Q5691" s="185" t="s">
        <v>190</v>
      </c>
      <c r="R5691" s="181" t="s">
        <v>35</v>
      </c>
      <c r="S5691" s="181" t="s">
        <v>225</v>
      </c>
      <c r="T5691" s="186" t="s">
        <v>225</v>
      </c>
      <c r="U5691" s="187" t="s">
        <v>225</v>
      </c>
      <c r="V5691" s="188" t="str" cm="1">
        <f t="array" ref="V5691">IF(SUM(LEN(A5691:U5691))=0,"",IF(OR(OR(ISBLANK(E5691),SUM(LEN(B5691),LEN(C5691))=0),AND(NOT(D5691="Unknown"),ISBLANK(I5691)),AND(NOT(N5691="Unknown"),ISBLANK(Q5691))),"Missing Information", INDEX(Table15[Entire Service Line Classification], MATCH(SUMIFS(Table15[Unique ID],Table15[System-Owned Portion],D5691,Table15[If Material Anything Other than "Lead" in Column E,Was Material Ever Previously Lead?],F5691,Table15[Customer-Owned Portion],N5691),Table15[Unique ID],0),0)))</f>
        <v>Non-lead</v>
      </c>
      <c r="W5691" s="189"/>
    </row>
    <row r="5692" spans="1:23" s="190" customFormat="1" ht="56.25" x14ac:dyDescent="0.25">
      <c r="A5692" s="180" t="s">
        <v>225</v>
      </c>
      <c r="B5692" s="181" t="s">
        <v>9295</v>
      </c>
      <c r="C5692" s="182" t="s">
        <v>225</v>
      </c>
      <c r="D5692" s="183" t="s">
        <v>36</v>
      </c>
      <c r="E5692" s="181" t="s">
        <v>35</v>
      </c>
      <c r="F5692" s="183" t="s">
        <v>35</v>
      </c>
      <c r="G5692" s="181" t="s">
        <v>7342</v>
      </c>
      <c r="H5692" s="184" t="s">
        <v>7090</v>
      </c>
      <c r="I5692" s="185" t="s">
        <v>190</v>
      </c>
      <c r="J5692" s="181" t="s">
        <v>35</v>
      </c>
      <c r="K5692" s="181" t="s">
        <v>225</v>
      </c>
      <c r="L5692" s="186" t="s">
        <v>225</v>
      </c>
      <c r="M5692" s="187" t="s">
        <v>225</v>
      </c>
      <c r="N5692" s="183" t="s">
        <v>36</v>
      </c>
      <c r="O5692" s="181" t="s">
        <v>7342</v>
      </c>
      <c r="P5692" s="184" t="s">
        <v>7090</v>
      </c>
      <c r="Q5692" s="185" t="s">
        <v>190</v>
      </c>
      <c r="R5692" s="181" t="s">
        <v>35</v>
      </c>
      <c r="S5692" s="181" t="s">
        <v>225</v>
      </c>
      <c r="T5692" s="186" t="s">
        <v>225</v>
      </c>
      <c r="U5692" s="187" t="s">
        <v>225</v>
      </c>
      <c r="V5692" s="188" t="str" cm="1">
        <f t="array" ref="V5692">IF(SUM(LEN(A5692:U5692))=0,"",IF(OR(OR(ISBLANK(E5692),SUM(LEN(B5692),LEN(C5692))=0),AND(NOT(D5692="Unknown"),ISBLANK(I5692)),AND(NOT(N5692="Unknown"),ISBLANK(Q5692))),"Missing Information", INDEX(Table15[Entire Service Line Classification], MATCH(SUMIFS(Table15[Unique ID],Table15[System-Owned Portion],D5692,Table15[If Material Anything Other than "Lead" in Column E,Was Material Ever Previously Lead?],F5692,Table15[Customer-Owned Portion],N5692),Table15[Unique ID],0),0)))</f>
        <v>Non-lead</v>
      </c>
      <c r="W5692" s="189"/>
    </row>
    <row r="5693" spans="1:23" s="190" customFormat="1" ht="56.25" x14ac:dyDescent="0.25">
      <c r="A5693" s="180" t="s">
        <v>225</v>
      </c>
      <c r="B5693" s="181" t="s">
        <v>9296</v>
      </c>
      <c r="C5693" s="182" t="s">
        <v>225</v>
      </c>
      <c r="D5693" s="183" t="s">
        <v>36</v>
      </c>
      <c r="E5693" s="181" t="s">
        <v>35</v>
      </c>
      <c r="F5693" s="183" t="s">
        <v>35</v>
      </c>
      <c r="G5693" s="181" t="s">
        <v>7342</v>
      </c>
      <c r="H5693" s="184" t="s">
        <v>7090</v>
      </c>
      <c r="I5693" s="185" t="s">
        <v>190</v>
      </c>
      <c r="J5693" s="181" t="s">
        <v>35</v>
      </c>
      <c r="K5693" s="181" t="s">
        <v>225</v>
      </c>
      <c r="L5693" s="186" t="s">
        <v>225</v>
      </c>
      <c r="M5693" s="187" t="s">
        <v>225</v>
      </c>
      <c r="N5693" s="183" t="s">
        <v>36</v>
      </c>
      <c r="O5693" s="181" t="s">
        <v>7342</v>
      </c>
      <c r="P5693" s="184" t="s">
        <v>7090</v>
      </c>
      <c r="Q5693" s="185" t="s">
        <v>190</v>
      </c>
      <c r="R5693" s="181" t="s">
        <v>35</v>
      </c>
      <c r="S5693" s="181" t="s">
        <v>225</v>
      </c>
      <c r="T5693" s="186" t="s">
        <v>225</v>
      </c>
      <c r="U5693" s="187" t="s">
        <v>225</v>
      </c>
      <c r="V5693" s="188" t="str" cm="1">
        <f t="array" ref="V5693">IF(SUM(LEN(A5693:U5693))=0,"",IF(OR(OR(ISBLANK(E5693),SUM(LEN(B5693),LEN(C5693))=0),AND(NOT(D5693="Unknown"),ISBLANK(I5693)),AND(NOT(N5693="Unknown"),ISBLANK(Q5693))),"Missing Information", INDEX(Table15[Entire Service Line Classification], MATCH(SUMIFS(Table15[Unique ID],Table15[System-Owned Portion],D5693,Table15[If Material Anything Other than "Lead" in Column E,Was Material Ever Previously Lead?],F5693,Table15[Customer-Owned Portion],N5693),Table15[Unique ID],0),0)))</f>
        <v>Non-lead</v>
      </c>
      <c r="W5693" s="189"/>
    </row>
    <row r="5694" spans="1:23" s="190" customFormat="1" ht="56.25" x14ac:dyDescent="0.25">
      <c r="A5694" s="180" t="s">
        <v>225</v>
      </c>
      <c r="B5694" s="181" t="s">
        <v>9297</v>
      </c>
      <c r="C5694" s="182" t="s">
        <v>225</v>
      </c>
      <c r="D5694" s="183" t="s">
        <v>36</v>
      </c>
      <c r="E5694" s="181" t="s">
        <v>35</v>
      </c>
      <c r="F5694" s="183" t="s">
        <v>35</v>
      </c>
      <c r="G5694" s="181" t="s">
        <v>7342</v>
      </c>
      <c r="H5694" s="184" t="s">
        <v>7090</v>
      </c>
      <c r="I5694" s="185" t="s">
        <v>190</v>
      </c>
      <c r="J5694" s="181" t="s">
        <v>35</v>
      </c>
      <c r="K5694" s="181" t="s">
        <v>225</v>
      </c>
      <c r="L5694" s="186" t="s">
        <v>225</v>
      </c>
      <c r="M5694" s="187" t="s">
        <v>225</v>
      </c>
      <c r="N5694" s="183" t="s">
        <v>36</v>
      </c>
      <c r="O5694" s="181" t="s">
        <v>7342</v>
      </c>
      <c r="P5694" s="184" t="s">
        <v>7090</v>
      </c>
      <c r="Q5694" s="185" t="s">
        <v>190</v>
      </c>
      <c r="R5694" s="181" t="s">
        <v>35</v>
      </c>
      <c r="S5694" s="181" t="s">
        <v>225</v>
      </c>
      <c r="T5694" s="186" t="s">
        <v>225</v>
      </c>
      <c r="U5694" s="187" t="s">
        <v>225</v>
      </c>
      <c r="V5694" s="188" t="str" cm="1">
        <f t="array" ref="V5694">IF(SUM(LEN(A5694:U5694))=0,"",IF(OR(OR(ISBLANK(E5694),SUM(LEN(B5694),LEN(C5694))=0),AND(NOT(D5694="Unknown"),ISBLANK(I5694)),AND(NOT(N5694="Unknown"),ISBLANK(Q5694))),"Missing Information", INDEX(Table15[Entire Service Line Classification], MATCH(SUMIFS(Table15[Unique ID],Table15[System-Owned Portion],D5694,Table15[If Material Anything Other than "Lead" in Column E,Was Material Ever Previously Lead?],F5694,Table15[Customer-Owned Portion],N5694),Table15[Unique ID],0),0)))</f>
        <v>Non-lead</v>
      </c>
      <c r="W5694" s="189"/>
    </row>
    <row r="5695" spans="1:23" s="190" customFormat="1" ht="56.25" x14ac:dyDescent="0.25">
      <c r="A5695" s="180" t="s">
        <v>225</v>
      </c>
      <c r="B5695" s="181" t="s">
        <v>9298</v>
      </c>
      <c r="C5695" s="182" t="s">
        <v>225</v>
      </c>
      <c r="D5695" s="183" t="s">
        <v>36</v>
      </c>
      <c r="E5695" s="181" t="s">
        <v>35</v>
      </c>
      <c r="F5695" s="183" t="s">
        <v>35</v>
      </c>
      <c r="G5695" s="181" t="s">
        <v>7342</v>
      </c>
      <c r="H5695" s="184" t="s">
        <v>7090</v>
      </c>
      <c r="I5695" s="185" t="s">
        <v>190</v>
      </c>
      <c r="J5695" s="181" t="s">
        <v>35</v>
      </c>
      <c r="K5695" s="181" t="s">
        <v>225</v>
      </c>
      <c r="L5695" s="186" t="s">
        <v>225</v>
      </c>
      <c r="M5695" s="187" t="s">
        <v>225</v>
      </c>
      <c r="N5695" s="183" t="s">
        <v>36</v>
      </c>
      <c r="O5695" s="181" t="s">
        <v>7342</v>
      </c>
      <c r="P5695" s="184" t="s">
        <v>7090</v>
      </c>
      <c r="Q5695" s="185" t="s">
        <v>190</v>
      </c>
      <c r="R5695" s="181" t="s">
        <v>35</v>
      </c>
      <c r="S5695" s="181" t="s">
        <v>225</v>
      </c>
      <c r="T5695" s="186" t="s">
        <v>225</v>
      </c>
      <c r="U5695" s="187" t="s">
        <v>225</v>
      </c>
      <c r="V5695" s="188" t="str" cm="1">
        <f t="array" ref="V5695">IF(SUM(LEN(A5695:U5695))=0,"",IF(OR(OR(ISBLANK(E5695),SUM(LEN(B5695),LEN(C5695))=0),AND(NOT(D5695="Unknown"),ISBLANK(I5695)),AND(NOT(N5695="Unknown"),ISBLANK(Q5695))),"Missing Information", INDEX(Table15[Entire Service Line Classification], MATCH(SUMIFS(Table15[Unique ID],Table15[System-Owned Portion],D5695,Table15[If Material Anything Other than "Lead" in Column E,Was Material Ever Previously Lead?],F5695,Table15[Customer-Owned Portion],N5695),Table15[Unique ID],0),0)))</f>
        <v>Non-lead</v>
      </c>
      <c r="W5695" s="189"/>
    </row>
    <row r="5696" spans="1:23" s="190" customFormat="1" ht="56.25" x14ac:dyDescent="0.25">
      <c r="A5696" s="180" t="s">
        <v>225</v>
      </c>
      <c r="B5696" s="181" t="s">
        <v>9299</v>
      </c>
      <c r="C5696" s="182" t="s">
        <v>225</v>
      </c>
      <c r="D5696" s="183" t="s">
        <v>36</v>
      </c>
      <c r="E5696" s="181" t="s">
        <v>35</v>
      </c>
      <c r="F5696" s="183" t="s">
        <v>35</v>
      </c>
      <c r="G5696" s="181" t="s">
        <v>8161</v>
      </c>
      <c r="H5696" s="184" t="s">
        <v>7090</v>
      </c>
      <c r="I5696" s="185" t="s">
        <v>190</v>
      </c>
      <c r="J5696" s="181" t="s">
        <v>35</v>
      </c>
      <c r="K5696" s="181" t="s">
        <v>225</v>
      </c>
      <c r="L5696" s="186" t="s">
        <v>225</v>
      </c>
      <c r="M5696" s="187" t="s">
        <v>225</v>
      </c>
      <c r="N5696" s="183" t="s">
        <v>36</v>
      </c>
      <c r="O5696" s="181" t="s">
        <v>8161</v>
      </c>
      <c r="P5696" s="184" t="s">
        <v>7090</v>
      </c>
      <c r="Q5696" s="185" t="s">
        <v>190</v>
      </c>
      <c r="R5696" s="181" t="s">
        <v>35</v>
      </c>
      <c r="S5696" s="181" t="s">
        <v>225</v>
      </c>
      <c r="T5696" s="186" t="s">
        <v>225</v>
      </c>
      <c r="U5696" s="187" t="s">
        <v>225</v>
      </c>
      <c r="V5696" s="188" t="str" cm="1">
        <f t="array" ref="V5696">IF(SUM(LEN(A5696:U5696))=0,"",IF(OR(OR(ISBLANK(E5696),SUM(LEN(B5696),LEN(C5696))=0),AND(NOT(D5696="Unknown"),ISBLANK(I5696)),AND(NOT(N5696="Unknown"),ISBLANK(Q5696))),"Missing Information", INDEX(Table15[Entire Service Line Classification], MATCH(SUMIFS(Table15[Unique ID],Table15[System-Owned Portion],D5696,Table15[If Material Anything Other than "Lead" in Column E,Was Material Ever Previously Lead?],F5696,Table15[Customer-Owned Portion],N5696),Table15[Unique ID],0),0)))</f>
        <v>Non-lead</v>
      </c>
      <c r="W5696" s="189"/>
    </row>
    <row r="5697" spans="1:23" s="190" customFormat="1" ht="56.25" x14ac:dyDescent="0.25">
      <c r="A5697" s="180" t="s">
        <v>225</v>
      </c>
      <c r="B5697" s="181" t="s">
        <v>9300</v>
      </c>
      <c r="C5697" s="182" t="s">
        <v>225</v>
      </c>
      <c r="D5697" s="183" t="s">
        <v>36</v>
      </c>
      <c r="E5697" s="181" t="s">
        <v>35</v>
      </c>
      <c r="F5697" s="183" t="s">
        <v>35</v>
      </c>
      <c r="G5697" s="181" t="s">
        <v>7360</v>
      </c>
      <c r="H5697" s="184" t="s">
        <v>7090</v>
      </c>
      <c r="I5697" s="185" t="s">
        <v>190</v>
      </c>
      <c r="J5697" s="181" t="s">
        <v>35</v>
      </c>
      <c r="K5697" s="181" t="s">
        <v>225</v>
      </c>
      <c r="L5697" s="186" t="s">
        <v>225</v>
      </c>
      <c r="M5697" s="187" t="s">
        <v>225</v>
      </c>
      <c r="N5697" s="183" t="s">
        <v>36</v>
      </c>
      <c r="O5697" s="181" t="s">
        <v>7360</v>
      </c>
      <c r="P5697" s="184" t="s">
        <v>7090</v>
      </c>
      <c r="Q5697" s="185" t="s">
        <v>190</v>
      </c>
      <c r="R5697" s="181" t="s">
        <v>35</v>
      </c>
      <c r="S5697" s="181" t="s">
        <v>225</v>
      </c>
      <c r="T5697" s="186" t="s">
        <v>225</v>
      </c>
      <c r="U5697" s="187" t="s">
        <v>225</v>
      </c>
      <c r="V5697" s="188" t="str" cm="1">
        <f t="array" ref="V5697">IF(SUM(LEN(A5697:U5697))=0,"",IF(OR(OR(ISBLANK(E5697),SUM(LEN(B5697),LEN(C5697))=0),AND(NOT(D5697="Unknown"),ISBLANK(I5697)),AND(NOT(N5697="Unknown"),ISBLANK(Q5697))),"Missing Information", INDEX(Table15[Entire Service Line Classification], MATCH(SUMIFS(Table15[Unique ID],Table15[System-Owned Portion],D5697,Table15[If Material Anything Other than "Lead" in Column E,Was Material Ever Previously Lead?],F5697,Table15[Customer-Owned Portion],N5697),Table15[Unique ID],0),0)))</f>
        <v>Non-lead</v>
      </c>
      <c r="W5697" s="189"/>
    </row>
    <row r="5698" spans="1:23" s="190" customFormat="1" ht="56.25" x14ac:dyDescent="0.25">
      <c r="A5698" s="180" t="s">
        <v>225</v>
      </c>
      <c r="B5698" s="181" t="s">
        <v>9301</v>
      </c>
      <c r="C5698" s="182" t="s">
        <v>225</v>
      </c>
      <c r="D5698" s="183" t="s">
        <v>36</v>
      </c>
      <c r="E5698" s="181" t="s">
        <v>35</v>
      </c>
      <c r="F5698" s="183" t="s">
        <v>35</v>
      </c>
      <c r="G5698" s="181" t="s">
        <v>7360</v>
      </c>
      <c r="H5698" s="184" t="s">
        <v>7090</v>
      </c>
      <c r="I5698" s="185" t="s">
        <v>190</v>
      </c>
      <c r="J5698" s="181" t="s">
        <v>35</v>
      </c>
      <c r="K5698" s="181" t="s">
        <v>225</v>
      </c>
      <c r="L5698" s="186" t="s">
        <v>225</v>
      </c>
      <c r="M5698" s="187" t="s">
        <v>225</v>
      </c>
      <c r="N5698" s="183" t="s">
        <v>36</v>
      </c>
      <c r="O5698" s="181" t="s">
        <v>7360</v>
      </c>
      <c r="P5698" s="184" t="s">
        <v>7090</v>
      </c>
      <c r="Q5698" s="185" t="s">
        <v>190</v>
      </c>
      <c r="R5698" s="181" t="s">
        <v>35</v>
      </c>
      <c r="S5698" s="181" t="s">
        <v>225</v>
      </c>
      <c r="T5698" s="186" t="s">
        <v>225</v>
      </c>
      <c r="U5698" s="187" t="s">
        <v>225</v>
      </c>
      <c r="V5698" s="188" t="str" cm="1">
        <f t="array" ref="V5698">IF(SUM(LEN(A5698:U5698))=0,"",IF(OR(OR(ISBLANK(E5698),SUM(LEN(B5698),LEN(C5698))=0),AND(NOT(D5698="Unknown"),ISBLANK(I5698)),AND(NOT(N5698="Unknown"),ISBLANK(Q5698))),"Missing Information", INDEX(Table15[Entire Service Line Classification], MATCH(SUMIFS(Table15[Unique ID],Table15[System-Owned Portion],D5698,Table15[If Material Anything Other than "Lead" in Column E,Was Material Ever Previously Lead?],F5698,Table15[Customer-Owned Portion],N5698),Table15[Unique ID],0),0)))</f>
        <v>Non-lead</v>
      </c>
      <c r="W5698" s="189"/>
    </row>
    <row r="5699" spans="1:23" s="190" customFormat="1" ht="56.25" x14ac:dyDescent="0.25">
      <c r="A5699" s="180" t="s">
        <v>225</v>
      </c>
      <c r="B5699" s="181" t="s">
        <v>9302</v>
      </c>
      <c r="C5699" s="182" t="s">
        <v>225</v>
      </c>
      <c r="D5699" s="183" t="s">
        <v>36</v>
      </c>
      <c r="E5699" s="181" t="s">
        <v>35</v>
      </c>
      <c r="F5699" s="183" t="s">
        <v>35</v>
      </c>
      <c r="G5699" s="181" t="s">
        <v>8118</v>
      </c>
      <c r="H5699" s="184" t="s">
        <v>7121</v>
      </c>
      <c r="I5699" s="185" t="s">
        <v>190</v>
      </c>
      <c r="J5699" s="181" t="s">
        <v>35</v>
      </c>
      <c r="K5699" s="181" t="s">
        <v>225</v>
      </c>
      <c r="L5699" s="186" t="s">
        <v>225</v>
      </c>
      <c r="M5699" s="187" t="s">
        <v>225</v>
      </c>
      <c r="N5699" s="183" t="s">
        <v>36</v>
      </c>
      <c r="O5699" s="181" t="s">
        <v>8118</v>
      </c>
      <c r="P5699" s="184" t="s">
        <v>7121</v>
      </c>
      <c r="Q5699" s="185" t="s">
        <v>190</v>
      </c>
      <c r="R5699" s="181" t="s">
        <v>35</v>
      </c>
      <c r="S5699" s="181" t="s">
        <v>225</v>
      </c>
      <c r="T5699" s="186" t="s">
        <v>225</v>
      </c>
      <c r="U5699" s="187" t="s">
        <v>225</v>
      </c>
      <c r="V5699" s="188" t="str" cm="1">
        <f t="array" ref="V5699">IF(SUM(LEN(A5699:U5699))=0,"",IF(OR(OR(ISBLANK(E5699),SUM(LEN(B5699),LEN(C5699))=0),AND(NOT(D5699="Unknown"),ISBLANK(I5699)),AND(NOT(N5699="Unknown"),ISBLANK(Q5699))),"Missing Information", INDEX(Table15[Entire Service Line Classification], MATCH(SUMIFS(Table15[Unique ID],Table15[System-Owned Portion],D5699,Table15[If Material Anything Other than "Lead" in Column E,Was Material Ever Previously Lead?],F5699,Table15[Customer-Owned Portion],N5699),Table15[Unique ID],0),0)))</f>
        <v>Non-lead</v>
      </c>
      <c r="W5699" s="189"/>
    </row>
    <row r="5700" spans="1:23" s="190" customFormat="1" ht="56.25" x14ac:dyDescent="0.25">
      <c r="A5700" s="180" t="s">
        <v>225</v>
      </c>
      <c r="B5700" s="181" t="s">
        <v>9303</v>
      </c>
      <c r="C5700" s="182" t="s">
        <v>225</v>
      </c>
      <c r="D5700" s="183" t="s">
        <v>36</v>
      </c>
      <c r="E5700" s="181" t="s">
        <v>35</v>
      </c>
      <c r="F5700" s="183" t="s">
        <v>35</v>
      </c>
      <c r="G5700" s="181" t="s">
        <v>7476</v>
      </c>
      <c r="H5700" s="184" t="s">
        <v>7121</v>
      </c>
      <c r="I5700" s="185" t="s">
        <v>190</v>
      </c>
      <c r="J5700" s="181" t="s">
        <v>35</v>
      </c>
      <c r="K5700" s="181" t="s">
        <v>225</v>
      </c>
      <c r="L5700" s="186" t="s">
        <v>225</v>
      </c>
      <c r="M5700" s="187" t="s">
        <v>225</v>
      </c>
      <c r="N5700" s="183" t="s">
        <v>36</v>
      </c>
      <c r="O5700" s="181" t="s">
        <v>7476</v>
      </c>
      <c r="P5700" s="184" t="s">
        <v>7121</v>
      </c>
      <c r="Q5700" s="185" t="s">
        <v>190</v>
      </c>
      <c r="R5700" s="181" t="s">
        <v>35</v>
      </c>
      <c r="S5700" s="181" t="s">
        <v>225</v>
      </c>
      <c r="T5700" s="186" t="s">
        <v>225</v>
      </c>
      <c r="U5700" s="187" t="s">
        <v>225</v>
      </c>
      <c r="V5700" s="188" t="str" cm="1">
        <f t="array" ref="V5700">IF(SUM(LEN(A5700:U5700))=0,"",IF(OR(OR(ISBLANK(E5700),SUM(LEN(B5700),LEN(C5700))=0),AND(NOT(D5700="Unknown"),ISBLANK(I5700)),AND(NOT(N5700="Unknown"),ISBLANK(Q5700))),"Missing Information", INDEX(Table15[Entire Service Line Classification], MATCH(SUMIFS(Table15[Unique ID],Table15[System-Owned Portion],D5700,Table15[If Material Anything Other than "Lead" in Column E,Was Material Ever Previously Lead?],F5700,Table15[Customer-Owned Portion],N5700),Table15[Unique ID],0),0)))</f>
        <v>Non-lead</v>
      </c>
      <c r="W5700" s="189"/>
    </row>
    <row r="5701" spans="1:23" s="190" customFormat="1" ht="56.25" x14ac:dyDescent="0.25">
      <c r="A5701" s="180" t="s">
        <v>225</v>
      </c>
      <c r="B5701" s="181" t="s">
        <v>9304</v>
      </c>
      <c r="C5701" s="182" t="s">
        <v>225</v>
      </c>
      <c r="D5701" s="183" t="s">
        <v>36</v>
      </c>
      <c r="E5701" s="181" t="s">
        <v>35</v>
      </c>
      <c r="F5701" s="183" t="s">
        <v>35</v>
      </c>
      <c r="G5701" s="181" t="s">
        <v>7476</v>
      </c>
      <c r="H5701" s="184" t="s">
        <v>7090</v>
      </c>
      <c r="I5701" s="185" t="s">
        <v>190</v>
      </c>
      <c r="J5701" s="181" t="s">
        <v>35</v>
      </c>
      <c r="K5701" s="181" t="s">
        <v>225</v>
      </c>
      <c r="L5701" s="186" t="s">
        <v>225</v>
      </c>
      <c r="M5701" s="187" t="s">
        <v>225</v>
      </c>
      <c r="N5701" s="183" t="s">
        <v>36</v>
      </c>
      <c r="O5701" s="181" t="s">
        <v>7476</v>
      </c>
      <c r="P5701" s="184" t="s">
        <v>7090</v>
      </c>
      <c r="Q5701" s="185" t="s">
        <v>190</v>
      </c>
      <c r="R5701" s="181" t="s">
        <v>35</v>
      </c>
      <c r="S5701" s="181" t="s">
        <v>225</v>
      </c>
      <c r="T5701" s="186" t="s">
        <v>225</v>
      </c>
      <c r="U5701" s="187" t="s">
        <v>225</v>
      </c>
      <c r="V5701" s="188" t="str" cm="1">
        <f t="array" ref="V5701">IF(SUM(LEN(A5701:U5701))=0,"",IF(OR(OR(ISBLANK(E5701),SUM(LEN(B5701),LEN(C5701))=0),AND(NOT(D5701="Unknown"),ISBLANK(I5701)),AND(NOT(N5701="Unknown"),ISBLANK(Q5701))),"Missing Information", INDEX(Table15[Entire Service Line Classification], MATCH(SUMIFS(Table15[Unique ID],Table15[System-Owned Portion],D5701,Table15[If Material Anything Other than "Lead" in Column E,Was Material Ever Previously Lead?],F5701,Table15[Customer-Owned Portion],N5701),Table15[Unique ID],0),0)))</f>
        <v>Non-lead</v>
      </c>
      <c r="W5701" s="189"/>
    </row>
    <row r="5702" spans="1:23" s="190" customFormat="1" ht="56.25" x14ac:dyDescent="0.25">
      <c r="A5702" s="180" t="s">
        <v>225</v>
      </c>
      <c r="B5702" s="181" t="s">
        <v>9305</v>
      </c>
      <c r="C5702" s="182" t="s">
        <v>225</v>
      </c>
      <c r="D5702" s="183" t="s">
        <v>36</v>
      </c>
      <c r="E5702" s="181" t="s">
        <v>35</v>
      </c>
      <c r="F5702" s="183" t="s">
        <v>35</v>
      </c>
      <c r="G5702" s="181" t="s">
        <v>7476</v>
      </c>
      <c r="H5702" s="184" t="s">
        <v>7090</v>
      </c>
      <c r="I5702" s="185" t="s">
        <v>190</v>
      </c>
      <c r="J5702" s="181" t="s">
        <v>35</v>
      </c>
      <c r="K5702" s="181" t="s">
        <v>225</v>
      </c>
      <c r="L5702" s="186" t="s">
        <v>225</v>
      </c>
      <c r="M5702" s="187" t="s">
        <v>225</v>
      </c>
      <c r="N5702" s="183" t="s">
        <v>36</v>
      </c>
      <c r="O5702" s="181" t="s">
        <v>7476</v>
      </c>
      <c r="P5702" s="184" t="s">
        <v>7090</v>
      </c>
      <c r="Q5702" s="185" t="s">
        <v>190</v>
      </c>
      <c r="R5702" s="181" t="s">
        <v>35</v>
      </c>
      <c r="S5702" s="181" t="s">
        <v>225</v>
      </c>
      <c r="T5702" s="186" t="s">
        <v>225</v>
      </c>
      <c r="U5702" s="187" t="s">
        <v>225</v>
      </c>
      <c r="V5702" s="188" t="str" cm="1">
        <f t="array" ref="V5702">IF(SUM(LEN(A5702:U5702))=0,"",IF(OR(OR(ISBLANK(E5702),SUM(LEN(B5702),LEN(C5702))=0),AND(NOT(D5702="Unknown"),ISBLANK(I5702)),AND(NOT(N5702="Unknown"),ISBLANK(Q5702))),"Missing Information", INDEX(Table15[Entire Service Line Classification], MATCH(SUMIFS(Table15[Unique ID],Table15[System-Owned Portion],D5702,Table15[If Material Anything Other than "Lead" in Column E,Was Material Ever Previously Lead?],F5702,Table15[Customer-Owned Portion],N5702),Table15[Unique ID],0),0)))</f>
        <v>Non-lead</v>
      </c>
      <c r="W5702" s="189"/>
    </row>
    <row r="5703" spans="1:23" s="190" customFormat="1" ht="56.25" x14ac:dyDescent="0.25">
      <c r="A5703" s="180" t="s">
        <v>225</v>
      </c>
      <c r="B5703" s="181" t="s">
        <v>9306</v>
      </c>
      <c r="C5703" s="182" t="s">
        <v>225</v>
      </c>
      <c r="D5703" s="183" t="s">
        <v>36</v>
      </c>
      <c r="E5703" s="181" t="s">
        <v>35</v>
      </c>
      <c r="F5703" s="183" t="s">
        <v>35</v>
      </c>
      <c r="G5703" s="181" t="s">
        <v>8118</v>
      </c>
      <c r="H5703" s="184" t="s">
        <v>7090</v>
      </c>
      <c r="I5703" s="185" t="s">
        <v>190</v>
      </c>
      <c r="J5703" s="181" t="s">
        <v>35</v>
      </c>
      <c r="K5703" s="181" t="s">
        <v>225</v>
      </c>
      <c r="L5703" s="186" t="s">
        <v>225</v>
      </c>
      <c r="M5703" s="187" t="s">
        <v>225</v>
      </c>
      <c r="N5703" s="183" t="s">
        <v>36</v>
      </c>
      <c r="O5703" s="181" t="s">
        <v>8118</v>
      </c>
      <c r="P5703" s="184" t="s">
        <v>7090</v>
      </c>
      <c r="Q5703" s="185" t="s">
        <v>190</v>
      </c>
      <c r="R5703" s="181" t="s">
        <v>35</v>
      </c>
      <c r="S5703" s="181" t="s">
        <v>225</v>
      </c>
      <c r="T5703" s="186" t="s">
        <v>225</v>
      </c>
      <c r="U5703" s="187" t="s">
        <v>225</v>
      </c>
      <c r="V5703" s="188" t="str" cm="1">
        <f t="array" ref="V5703">IF(SUM(LEN(A5703:U5703))=0,"",IF(OR(OR(ISBLANK(E5703),SUM(LEN(B5703),LEN(C5703))=0),AND(NOT(D5703="Unknown"),ISBLANK(I5703)),AND(NOT(N5703="Unknown"),ISBLANK(Q5703))),"Missing Information", INDEX(Table15[Entire Service Line Classification], MATCH(SUMIFS(Table15[Unique ID],Table15[System-Owned Portion],D5703,Table15[If Material Anything Other than "Lead" in Column E,Was Material Ever Previously Lead?],F5703,Table15[Customer-Owned Portion],N5703),Table15[Unique ID],0),0)))</f>
        <v>Non-lead</v>
      </c>
      <c r="W5703" s="189"/>
    </row>
    <row r="5704" spans="1:23" s="190" customFormat="1" ht="56.25" x14ac:dyDescent="0.25">
      <c r="A5704" s="180" t="s">
        <v>225</v>
      </c>
      <c r="B5704" s="181" t="s">
        <v>9307</v>
      </c>
      <c r="C5704" s="182" t="s">
        <v>225</v>
      </c>
      <c r="D5704" s="183" t="s">
        <v>36</v>
      </c>
      <c r="E5704" s="181" t="s">
        <v>35</v>
      </c>
      <c r="F5704" s="183" t="s">
        <v>35</v>
      </c>
      <c r="G5704" s="181" t="s">
        <v>8118</v>
      </c>
      <c r="H5704" s="184" t="s">
        <v>7090</v>
      </c>
      <c r="I5704" s="185" t="s">
        <v>190</v>
      </c>
      <c r="J5704" s="181" t="s">
        <v>35</v>
      </c>
      <c r="K5704" s="181" t="s">
        <v>225</v>
      </c>
      <c r="L5704" s="186" t="s">
        <v>225</v>
      </c>
      <c r="M5704" s="187" t="s">
        <v>225</v>
      </c>
      <c r="N5704" s="183" t="s">
        <v>36</v>
      </c>
      <c r="O5704" s="181" t="s">
        <v>8118</v>
      </c>
      <c r="P5704" s="184" t="s">
        <v>7090</v>
      </c>
      <c r="Q5704" s="185" t="s">
        <v>190</v>
      </c>
      <c r="R5704" s="181" t="s">
        <v>35</v>
      </c>
      <c r="S5704" s="181" t="s">
        <v>225</v>
      </c>
      <c r="T5704" s="186" t="s">
        <v>225</v>
      </c>
      <c r="U5704" s="187" t="s">
        <v>225</v>
      </c>
      <c r="V5704" s="188" t="str" cm="1">
        <f t="array" ref="V5704">IF(SUM(LEN(A5704:U5704))=0,"",IF(OR(OR(ISBLANK(E5704),SUM(LEN(B5704),LEN(C5704))=0),AND(NOT(D5704="Unknown"),ISBLANK(I5704)),AND(NOT(N5704="Unknown"),ISBLANK(Q5704))),"Missing Information", INDEX(Table15[Entire Service Line Classification], MATCH(SUMIFS(Table15[Unique ID],Table15[System-Owned Portion],D5704,Table15[If Material Anything Other than "Lead" in Column E,Was Material Ever Previously Lead?],F5704,Table15[Customer-Owned Portion],N5704),Table15[Unique ID],0),0)))</f>
        <v>Non-lead</v>
      </c>
      <c r="W5704" s="189"/>
    </row>
    <row r="5705" spans="1:23" s="190" customFormat="1" ht="56.25" x14ac:dyDescent="0.25">
      <c r="A5705" s="180" t="s">
        <v>225</v>
      </c>
      <c r="B5705" s="181" t="s">
        <v>9308</v>
      </c>
      <c r="C5705" s="182" t="s">
        <v>225</v>
      </c>
      <c r="D5705" s="183" t="s">
        <v>36</v>
      </c>
      <c r="E5705" s="181" t="s">
        <v>35</v>
      </c>
      <c r="F5705" s="183" t="s">
        <v>35</v>
      </c>
      <c r="G5705" s="181" t="s">
        <v>8118</v>
      </c>
      <c r="H5705" s="184" t="s">
        <v>7090</v>
      </c>
      <c r="I5705" s="185" t="s">
        <v>190</v>
      </c>
      <c r="J5705" s="181" t="s">
        <v>35</v>
      </c>
      <c r="K5705" s="181" t="s">
        <v>225</v>
      </c>
      <c r="L5705" s="186" t="s">
        <v>225</v>
      </c>
      <c r="M5705" s="187" t="s">
        <v>225</v>
      </c>
      <c r="N5705" s="183" t="s">
        <v>36</v>
      </c>
      <c r="O5705" s="181" t="s">
        <v>8118</v>
      </c>
      <c r="P5705" s="184" t="s">
        <v>7090</v>
      </c>
      <c r="Q5705" s="185" t="s">
        <v>190</v>
      </c>
      <c r="R5705" s="181" t="s">
        <v>35</v>
      </c>
      <c r="S5705" s="181" t="s">
        <v>225</v>
      </c>
      <c r="T5705" s="186" t="s">
        <v>225</v>
      </c>
      <c r="U5705" s="187" t="s">
        <v>225</v>
      </c>
      <c r="V5705" s="188" t="str" cm="1">
        <f t="array" ref="V5705">IF(SUM(LEN(A5705:U5705))=0,"",IF(OR(OR(ISBLANK(E5705),SUM(LEN(B5705),LEN(C5705))=0),AND(NOT(D5705="Unknown"),ISBLANK(I5705)),AND(NOT(N5705="Unknown"),ISBLANK(Q5705))),"Missing Information", INDEX(Table15[Entire Service Line Classification], MATCH(SUMIFS(Table15[Unique ID],Table15[System-Owned Portion],D5705,Table15[If Material Anything Other than "Lead" in Column E,Was Material Ever Previously Lead?],F5705,Table15[Customer-Owned Portion],N5705),Table15[Unique ID],0),0)))</f>
        <v>Non-lead</v>
      </c>
      <c r="W5705" s="189"/>
    </row>
    <row r="5706" spans="1:23" s="190" customFormat="1" ht="56.25" x14ac:dyDescent="0.25">
      <c r="A5706" s="180" t="s">
        <v>225</v>
      </c>
      <c r="B5706" s="181" t="s">
        <v>9309</v>
      </c>
      <c r="C5706" s="182" t="s">
        <v>225</v>
      </c>
      <c r="D5706" s="183" t="s">
        <v>36</v>
      </c>
      <c r="E5706" s="181" t="s">
        <v>35</v>
      </c>
      <c r="F5706" s="183" t="s">
        <v>35</v>
      </c>
      <c r="G5706" s="181" t="s">
        <v>8118</v>
      </c>
      <c r="H5706" s="184" t="s">
        <v>7090</v>
      </c>
      <c r="I5706" s="185" t="s">
        <v>190</v>
      </c>
      <c r="J5706" s="181" t="s">
        <v>35</v>
      </c>
      <c r="K5706" s="181" t="s">
        <v>225</v>
      </c>
      <c r="L5706" s="186" t="s">
        <v>225</v>
      </c>
      <c r="M5706" s="187" t="s">
        <v>225</v>
      </c>
      <c r="N5706" s="183" t="s">
        <v>36</v>
      </c>
      <c r="O5706" s="181" t="s">
        <v>8118</v>
      </c>
      <c r="P5706" s="184" t="s">
        <v>7090</v>
      </c>
      <c r="Q5706" s="185" t="s">
        <v>190</v>
      </c>
      <c r="R5706" s="181" t="s">
        <v>35</v>
      </c>
      <c r="S5706" s="181" t="s">
        <v>225</v>
      </c>
      <c r="T5706" s="186" t="s">
        <v>225</v>
      </c>
      <c r="U5706" s="187" t="s">
        <v>225</v>
      </c>
      <c r="V5706" s="188" t="str" cm="1">
        <f t="array" ref="V5706">IF(SUM(LEN(A5706:U5706))=0,"",IF(OR(OR(ISBLANK(E5706),SUM(LEN(B5706),LEN(C5706))=0),AND(NOT(D5706="Unknown"),ISBLANK(I5706)),AND(NOT(N5706="Unknown"),ISBLANK(Q5706))),"Missing Information", INDEX(Table15[Entire Service Line Classification], MATCH(SUMIFS(Table15[Unique ID],Table15[System-Owned Portion],D5706,Table15[If Material Anything Other than "Lead" in Column E,Was Material Ever Previously Lead?],F5706,Table15[Customer-Owned Portion],N5706),Table15[Unique ID],0),0)))</f>
        <v>Non-lead</v>
      </c>
      <c r="W5706" s="189"/>
    </row>
    <row r="5707" spans="1:23" s="190" customFormat="1" ht="56.25" x14ac:dyDescent="0.25">
      <c r="A5707" s="180" t="s">
        <v>225</v>
      </c>
      <c r="B5707" s="181" t="s">
        <v>9310</v>
      </c>
      <c r="C5707" s="182" t="s">
        <v>225</v>
      </c>
      <c r="D5707" s="183" t="s">
        <v>36</v>
      </c>
      <c r="E5707" s="181" t="s">
        <v>35</v>
      </c>
      <c r="F5707" s="183" t="s">
        <v>35</v>
      </c>
      <c r="G5707" s="181" t="s">
        <v>8118</v>
      </c>
      <c r="H5707" s="184" t="s">
        <v>7090</v>
      </c>
      <c r="I5707" s="185" t="s">
        <v>190</v>
      </c>
      <c r="J5707" s="181" t="s">
        <v>35</v>
      </c>
      <c r="K5707" s="181" t="s">
        <v>225</v>
      </c>
      <c r="L5707" s="186" t="s">
        <v>225</v>
      </c>
      <c r="M5707" s="187" t="s">
        <v>225</v>
      </c>
      <c r="N5707" s="183" t="s">
        <v>36</v>
      </c>
      <c r="O5707" s="181" t="s">
        <v>8118</v>
      </c>
      <c r="P5707" s="184" t="s">
        <v>7090</v>
      </c>
      <c r="Q5707" s="185" t="s">
        <v>190</v>
      </c>
      <c r="R5707" s="181" t="s">
        <v>35</v>
      </c>
      <c r="S5707" s="181" t="s">
        <v>225</v>
      </c>
      <c r="T5707" s="186" t="s">
        <v>225</v>
      </c>
      <c r="U5707" s="187" t="s">
        <v>225</v>
      </c>
      <c r="V5707" s="188" t="str" cm="1">
        <f t="array" ref="V5707">IF(SUM(LEN(A5707:U5707))=0,"",IF(OR(OR(ISBLANK(E5707),SUM(LEN(B5707),LEN(C5707))=0),AND(NOT(D5707="Unknown"),ISBLANK(I5707)),AND(NOT(N5707="Unknown"),ISBLANK(Q5707))),"Missing Information", INDEX(Table15[Entire Service Line Classification], MATCH(SUMIFS(Table15[Unique ID],Table15[System-Owned Portion],D5707,Table15[If Material Anything Other than "Lead" in Column E,Was Material Ever Previously Lead?],F5707,Table15[Customer-Owned Portion],N5707),Table15[Unique ID],0),0)))</f>
        <v>Non-lead</v>
      </c>
      <c r="W5707" s="189"/>
    </row>
    <row r="5708" spans="1:23" s="190" customFormat="1" ht="56.25" x14ac:dyDescent="0.25">
      <c r="A5708" s="180" t="s">
        <v>225</v>
      </c>
      <c r="B5708" s="181" t="s">
        <v>9311</v>
      </c>
      <c r="C5708" s="182" t="s">
        <v>225</v>
      </c>
      <c r="D5708" s="183" t="s">
        <v>36</v>
      </c>
      <c r="E5708" s="181" t="s">
        <v>35</v>
      </c>
      <c r="F5708" s="183" t="s">
        <v>35</v>
      </c>
      <c r="G5708" s="181" t="s">
        <v>8118</v>
      </c>
      <c r="H5708" s="184" t="s">
        <v>7090</v>
      </c>
      <c r="I5708" s="185" t="s">
        <v>190</v>
      </c>
      <c r="J5708" s="181" t="s">
        <v>35</v>
      </c>
      <c r="K5708" s="181" t="s">
        <v>225</v>
      </c>
      <c r="L5708" s="186" t="s">
        <v>225</v>
      </c>
      <c r="M5708" s="187" t="s">
        <v>225</v>
      </c>
      <c r="N5708" s="183" t="s">
        <v>36</v>
      </c>
      <c r="O5708" s="181" t="s">
        <v>8118</v>
      </c>
      <c r="P5708" s="184" t="s">
        <v>7090</v>
      </c>
      <c r="Q5708" s="185" t="s">
        <v>190</v>
      </c>
      <c r="R5708" s="181" t="s">
        <v>35</v>
      </c>
      <c r="S5708" s="181" t="s">
        <v>225</v>
      </c>
      <c r="T5708" s="186" t="s">
        <v>225</v>
      </c>
      <c r="U5708" s="187" t="s">
        <v>225</v>
      </c>
      <c r="V5708" s="188" t="str" cm="1">
        <f t="array" ref="V5708">IF(SUM(LEN(A5708:U5708))=0,"",IF(OR(OR(ISBLANK(E5708),SUM(LEN(B5708),LEN(C5708))=0),AND(NOT(D5708="Unknown"),ISBLANK(I5708)),AND(NOT(N5708="Unknown"),ISBLANK(Q5708))),"Missing Information", INDEX(Table15[Entire Service Line Classification], MATCH(SUMIFS(Table15[Unique ID],Table15[System-Owned Portion],D5708,Table15[If Material Anything Other than "Lead" in Column E,Was Material Ever Previously Lead?],F5708,Table15[Customer-Owned Portion],N5708),Table15[Unique ID],0),0)))</f>
        <v>Non-lead</v>
      </c>
      <c r="W5708" s="189"/>
    </row>
    <row r="5709" spans="1:23" s="190" customFormat="1" ht="56.25" x14ac:dyDescent="0.25">
      <c r="A5709" s="180" t="s">
        <v>225</v>
      </c>
      <c r="B5709" s="181" t="s">
        <v>9312</v>
      </c>
      <c r="C5709" s="182" t="s">
        <v>225</v>
      </c>
      <c r="D5709" s="183" t="s">
        <v>36</v>
      </c>
      <c r="E5709" s="181" t="s">
        <v>35</v>
      </c>
      <c r="F5709" s="183" t="s">
        <v>35</v>
      </c>
      <c r="G5709" s="181" t="s">
        <v>8118</v>
      </c>
      <c r="H5709" s="184" t="s">
        <v>7090</v>
      </c>
      <c r="I5709" s="185" t="s">
        <v>190</v>
      </c>
      <c r="J5709" s="181" t="s">
        <v>35</v>
      </c>
      <c r="K5709" s="181" t="s">
        <v>225</v>
      </c>
      <c r="L5709" s="186" t="s">
        <v>225</v>
      </c>
      <c r="M5709" s="187" t="s">
        <v>225</v>
      </c>
      <c r="N5709" s="183" t="s">
        <v>36</v>
      </c>
      <c r="O5709" s="181" t="s">
        <v>8118</v>
      </c>
      <c r="P5709" s="184" t="s">
        <v>7090</v>
      </c>
      <c r="Q5709" s="185" t="s">
        <v>190</v>
      </c>
      <c r="R5709" s="181" t="s">
        <v>35</v>
      </c>
      <c r="S5709" s="181" t="s">
        <v>225</v>
      </c>
      <c r="T5709" s="186" t="s">
        <v>225</v>
      </c>
      <c r="U5709" s="187" t="s">
        <v>225</v>
      </c>
      <c r="V5709" s="188" t="str" cm="1">
        <f t="array" ref="V5709">IF(SUM(LEN(A5709:U5709))=0,"",IF(OR(OR(ISBLANK(E5709),SUM(LEN(B5709),LEN(C5709))=0),AND(NOT(D5709="Unknown"),ISBLANK(I5709)),AND(NOT(N5709="Unknown"),ISBLANK(Q5709))),"Missing Information", INDEX(Table15[Entire Service Line Classification], MATCH(SUMIFS(Table15[Unique ID],Table15[System-Owned Portion],D5709,Table15[If Material Anything Other than "Lead" in Column E,Was Material Ever Previously Lead?],F5709,Table15[Customer-Owned Portion],N5709),Table15[Unique ID],0),0)))</f>
        <v>Non-lead</v>
      </c>
      <c r="W5709" s="189"/>
    </row>
    <row r="5710" spans="1:23" s="190" customFormat="1" ht="56.25" x14ac:dyDescent="0.25">
      <c r="A5710" s="180" t="s">
        <v>225</v>
      </c>
      <c r="B5710" s="181" t="s">
        <v>9313</v>
      </c>
      <c r="C5710" s="182" t="s">
        <v>225</v>
      </c>
      <c r="D5710" s="183" t="s">
        <v>36</v>
      </c>
      <c r="E5710" s="181" t="s">
        <v>35</v>
      </c>
      <c r="F5710" s="183" t="s">
        <v>35</v>
      </c>
      <c r="G5710" s="181" t="s">
        <v>8118</v>
      </c>
      <c r="H5710" s="184" t="s">
        <v>7090</v>
      </c>
      <c r="I5710" s="185" t="s">
        <v>190</v>
      </c>
      <c r="J5710" s="181" t="s">
        <v>35</v>
      </c>
      <c r="K5710" s="181" t="s">
        <v>225</v>
      </c>
      <c r="L5710" s="186" t="s">
        <v>225</v>
      </c>
      <c r="M5710" s="187" t="s">
        <v>225</v>
      </c>
      <c r="N5710" s="183" t="s">
        <v>36</v>
      </c>
      <c r="O5710" s="181" t="s">
        <v>8118</v>
      </c>
      <c r="P5710" s="184" t="s">
        <v>7090</v>
      </c>
      <c r="Q5710" s="185" t="s">
        <v>190</v>
      </c>
      <c r="R5710" s="181" t="s">
        <v>35</v>
      </c>
      <c r="S5710" s="181" t="s">
        <v>225</v>
      </c>
      <c r="T5710" s="186" t="s">
        <v>225</v>
      </c>
      <c r="U5710" s="187" t="s">
        <v>225</v>
      </c>
      <c r="V5710" s="188" t="str" cm="1">
        <f t="array" ref="V5710">IF(SUM(LEN(A5710:U5710))=0,"",IF(OR(OR(ISBLANK(E5710),SUM(LEN(B5710),LEN(C5710))=0),AND(NOT(D5710="Unknown"),ISBLANK(I5710)),AND(NOT(N5710="Unknown"),ISBLANK(Q5710))),"Missing Information", INDEX(Table15[Entire Service Line Classification], MATCH(SUMIFS(Table15[Unique ID],Table15[System-Owned Portion],D5710,Table15[If Material Anything Other than "Lead" in Column E,Was Material Ever Previously Lead?],F5710,Table15[Customer-Owned Portion],N5710),Table15[Unique ID],0),0)))</f>
        <v>Non-lead</v>
      </c>
      <c r="W5710" s="189"/>
    </row>
    <row r="5711" spans="1:23" s="190" customFormat="1" ht="56.25" x14ac:dyDescent="0.25">
      <c r="A5711" s="180" t="s">
        <v>225</v>
      </c>
      <c r="B5711" s="181" t="s">
        <v>9314</v>
      </c>
      <c r="C5711" s="182" t="s">
        <v>225</v>
      </c>
      <c r="D5711" s="183" t="s">
        <v>36</v>
      </c>
      <c r="E5711" s="181" t="s">
        <v>35</v>
      </c>
      <c r="F5711" s="183" t="s">
        <v>35</v>
      </c>
      <c r="G5711" s="181" t="s">
        <v>8118</v>
      </c>
      <c r="H5711" s="184" t="s">
        <v>7090</v>
      </c>
      <c r="I5711" s="185" t="s">
        <v>190</v>
      </c>
      <c r="J5711" s="181" t="s">
        <v>35</v>
      </c>
      <c r="K5711" s="181" t="s">
        <v>225</v>
      </c>
      <c r="L5711" s="186" t="s">
        <v>225</v>
      </c>
      <c r="M5711" s="187" t="s">
        <v>225</v>
      </c>
      <c r="N5711" s="183" t="s">
        <v>36</v>
      </c>
      <c r="O5711" s="181" t="s">
        <v>8118</v>
      </c>
      <c r="P5711" s="184" t="s">
        <v>7090</v>
      </c>
      <c r="Q5711" s="185" t="s">
        <v>190</v>
      </c>
      <c r="R5711" s="181" t="s">
        <v>35</v>
      </c>
      <c r="S5711" s="181" t="s">
        <v>225</v>
      </c>
      <c r="T5711" s="186" t="s">
        <v>225</v>
      </c>
      <c r="U5711" s="187" t="s">
        <v>225</v>
      </c>
      <c r="V5711" s="188" t="str" cm="1">
        <f t="array" ref="V5711">IF(SUM(LEN(A5711:U5711))=0,"",IF(OR(OR(ISBLANK(E5711),SUM(LEN(B5711),LEN(C5711))=0),AND(NOT(D5711="Unknown"),ISBLANK(I5711)),AND(NOT(N5711="Unknown"),ISBLANK(Q5711))),"Missing Information", INDEX(Table15[Entire Service Line Classification], MATCH(SUMIFS(Table15[Unique ID],Table15[System-Owned Portion],D5711,Table15[If Material Anything Other than "Lead" in Column E,Was Material Ever Previously Lead?],F5711,Table15[Customer-Owned Portion],N5711),Table15[Unique ID],0),0)))</f>
        <v>Non-lead</v>
      </c>
      <c r="W5711" s="189"/>
    </row>
    <row r="5712" spans="1:23" s="190" customFormat="1" ht="56.25" x14ac:dyDescent="0.25">
      <c r="A5712" s="180" t="s">
        <v>225</v>
      </c>
      <c r="B5712" s="181" t="s">
        <v>9315</v>
      </c>
      <c r="C5712" s="182" t="s">
        <v>225</v>
      </c>
      <c r="D5712" s="183" t="s">
        <v>36</v>
      </c>
      <c r="E5712" s="181" t="s">
        <v>35</v>
      </c>
      <c r="F5712" s="183" t="s">
        <v>35</v>
      </c>
      <c r="G5712" s="181" t="s">
        <v>8118</v>
      </c>
      <c r="H5712" s="184" t="s">
        <v>7090</v>
      </c>
      <c r="I5712" s="185" t="s">
        <v>190</v>
      </c>
      <c r="J5712" s="181" t="s">
        <v>35</v>
      </c>
      <c r="K5712" s="181" t="s">
        <v>225</v>
      </c>
      <c r="L5712" s="186" t="s">
        <v>225</v>
      </c>
      <c r="M5712" s="187" t="s">
        <v>225</v>
      </c>
      <c r="N5712" s="183" t="s">
        <v>36</v>
      </c>
      <c r="O5712" s="181" t="s">
        <v>8118</v>
      </c>
      <c r="P5712" s="184" t="s">
        <v>7090</v>
      </c>
      <c r="Q5712" s="185" t="s">
        <v>190</v>
      </c>
      <c r="R5712" s="181" t="s">
        <v>35</v>
      </c>
      <c r="S5712" s="181" t="s">
        <v>225</v>
      </c>
      <c r="T5712" s="186" t="s">
        <v>225</v>
      </c>
      <c r="U5712" s="187" t="s">
        <v>225</v>
      </c>
      <c r="V5712" s="188" t="str" cm="1">
        <f t="array" ref="V5712">IF(SUM(LEN(A5712:U5712))=0,"",IF(OR(OR(ISBLANK(E5712),SUM(LEN(B5712),LEN(C5712))=0),AND(NOT(D5712="Unknown"),ISBLANK(I5712)),AND(NOT(N5712="Unknown"),ISBLANK(Q5712))),"Missing Information", INDEX(Table15[Entire Service Line Classification], MATCH(SUMIFS(Table15[Unique ID],Table15[System-Owned Portion],D5712,Table15[If Material Anything Other than "Lead" in Column E,Was Material Ever Previously Lead?],F5712,Table15[Customer-Owned Portion],N5712),Table15[Unique ID],0),0)))</f>
        <v>Non-lead</v>
      </c>
      <c r="W5712" s="189"/>
    </row>
    <row r="5713" spans="1:23" s="190" customFormat="1" ht="56.25" x14ac:dyDescent="0.25">
      <c r="A5713" s="180" t="s">
        <v>225</v>
      </c>
      <c r="B5713" s="181" t="s">
        <v>9316</v>
      </c>
      <c r="C5713" s="182" t="s">
        <v>225</v>
      </c>
      <c r="D5713" s="183" t="s">
        <v>36</v>
      </c>
      <c r="E5713" s="181" t="s">
        <v>35</v>
      </c>
      <c r="F5713" s="183" t="s">
        <v>35</v>
      </c>
      <c r="G5713" s="181" t="s">
        <v>8118</v>
      </c>
      <c r="H5713" s="184" t="s">
        <v>7090</v>
      </c>
      <c r="I5713" s="185" t="s">
        <v>190</v>
      </c>
      <c r="J5713" s="181" t="s">
        <v>35</v>
      </c>
      <c r="K5713" s="181" t="s">
        <v>225</v>
      </c>
      <c r="L5713" s="186" t="s">
        <v>225</v>
      </c>
      <c r="M5713" s="187" t="s">
        <v>225</v>
      </c>
      <c r="N5713" s="183" t="s">
        <v>36</v>
      </c>
      <c r="O5713" s="181" t="s">
        <v>8118</v>
      </c>
      <c r="P5713" s="184" t="s">
        <v>7090</v>
      </c>
      <c r="Q5713" s="185" t="s">
        <v>190</v>
      </c>
      <c r="R5713" s="181" t="s">
        <v>35</v>
      </c>
      <c r="S5713" s="181" t="s">
        <v>225</v>
      </c>
      <c r="T5713" s="186" t="s">
        <v>225</v>
      </c>
      <c r="U5713" s="187" t="s">
        <v>225</v>
      </c>
      <c r="V5713" s="188" t="str" cm="1">
        <f t="array" ref="V5713">IF(SUM(LEN(A5713:U5713))=0,"",IF(OR(OR(ISBLANK(E5713),SUM(LEN(B5713),LEN(C5713))=0),AND(NOT(D5713="Unknown"),ISBLANK(I5713)),AND(NOT(N5713="Unknown"),ISBLANK(Q5713))),"Missing Information", INDEX(Table15[Entire Service Line Classification], MATCH(SUMIFS(Table15[Unique ID],Table15[System-Owned Portion],D5713,Table15[If Material Anything Other than "Lead" in Column E,Was Material Ever Previously Lead?],F5713,Table15[Customer-Owned Portion],N5713),Table15[Unique ID],0),0)))</f>
        <v>Non-lead</v>
      </c>
      <c r="W5713" s="189"/>
    </row>
    <row r="5714" spans="1:23" s="190" customFormat="1" ht="56.25" x14ac:dyDescent="0.25">
      <c r="A5714" s="180" t="s">
        <v>225</v>
      </c>
      <c r="B5714" s="181" t="s">
        <v>9317</v>
      </c>
      <c r="C5714" s="182" t="s">
        <v>225</v>
      </c>
      <c r="D5714" s="183" t="s">
        <v>36</v>
      </c>
      <c r="E5714" s="181" t="s">
        <v>35</v>
      </c>
      <c r="F5714" s="183" t="s">
        <v>35</v>
      </c>
      <c r="G5714" s="181" t="s">
        <v>8118</v>
      </c>
      <c r="H5714" s="184" t="s">
        <v>7090</v>
      </c>
      <c r="I5714" s="185" t="s">
        <v>190</v>
      </c>
      <c r="J5714" s="181" t="s">
        <v>35</v>
      </c>
      <c r="K5714" s="181" t="s">
        <v>225</v>
      </c>
      <c r="L5714" s="186" t="s">
        <v>225</v>
      </c>
      <c r="M5714" s="187" t="s">
        <v>225</v>
      </c>
      <c r="N5714" s="183" t="s">
        <v>36</v>
      </c>
      <c r="O5714" s="181" t="s">
        <v>8118</v>
      </c>
      <c r="P5714" s="184" t="s">
        <v>7090</v>
      </c>
      <c r="Q5714" s="185" t="s">
        <v>190</v>
      </c>
      <c r="R5714" s="181" t="s">
        <v>35</v>
      </c>
      <c r="S5714" s="181" t="s">
        <v>225</v>
      </c>
      <c r="T5714" s="186" t="s">
        <v>225</v>
      </c>
      <c r="U5714" s="187" t="s">
        <v>225</v>
      </c>
      <c r="V5714" s="188" t="str" cm="1">
        <f t="array" ref="V5714">IF(SUM(LEN(A5714:U5714))=0,"",IF(OR(OR(ISBLANK(E5714),SUM(LEN(B5714),LEN(C5714))=0),AND(NOT(D5714="Unknown"),ISBLANK(I5714)),AND(NOT(N5714="Unknown"),ISBLANK(Q5714))),"Missing Information", INDEX(Table15[Entire Service Line Classification], MATCH(SUMIFS(Table15[Unique ID],Table15[System-Owned Portion],D5714,Table15[If Material Anything Other than "Lead" in Column E,Was Material Ever Previously Lead?],F5714,Table15[Customer-Owned Portion],N5714),Table15[Unique ID],0),0)))</f>
        <v>Non-lead</v>
      </c>
      <c r="W5714" s="189"/>
    </row>
    <row r="5715" spans="1:23" s="190" customFormat="1" ht="56.25" x14ac:dyDescent="0.25">
      <c r="A5715" s="180" t="s">
        <v>225</v>
      </c>
      <c r="B5715" s="181" t="s">
        <v>9318</v>
      </c>
      <c r="C5715" s="182" t="s">
        <v>225</v>
      </c>
      <c r="D5715" s="183" t="s">
        <v>36</v>
      </c>
      <c r="E5715" s="181" t="s">
        <v>35</v>
      </c>
      <c r="F5715" s="183" t="s">
        <v>35</v>
      </c>
      <c r="G5715" s="181" t="s">
        <v>8118</v>
      </c>
      <c r="H5715" s="184" t="s">
        <v>7090</v>
      </c>
      <c r="I5715" s="185" t="s">
        <v>190</v>
      </c>
      <c r="J5715" s="181" t="s">
        <v>35</v>
      </c>
      <c r="K5715" s="181" t="s">
        <v>225</v>
      </c>
      <c r="L5715" s="186" t="s">
        <v>225</v>
      </c>
      <c r="M5715" s="187" t="s">
        <v>225</v>
      </c>
      <c r="N5715" s="183" t="s">
        <v>36</v>
      </c>
      <c r="O5715" s="181" t="s">
        <v>8118</v>
      </c>
      <c r="P5715" s="184" t="s">
        <v>7090</v>
      </c>
      <c r="Q5715" s="185" t="s">
        <v>190</v>
      </c>
      <c r="R5715" s="181" t="s">
        <v>35</v>
      </c>
      <c r="S5715" s="181" t="s">
        <v>225</v>
      </c>
      <c r="T5715" s="186" t="s">
        <v>225</v>
      </c>
      <c r="U5715" s="187" t="s">
        <v>225</v>
      </c>
      <c r="V5715" s="188" t="str" cm="1">
        <f t="array" ref="V5715">IF(SUM(LEN(A5715:U5715))=0,"",IF(OR(OR(ISBLANK(E5715),SUM(LEN(B5715),LEN(C5715))=0),AND(NOT(D5715="Unknown"),ISBLANK(I5715)),AND(NOT(N5715="Unknown"),ISBLANK(Q5715))),"Missing Information", INDEX(Table15[Entire Service Line Classification], MATCH(SUMIFS(Table15[Unique ID],Table15[System-Owned Portion],D5715,Table15[If Material Anything Other than "Lead" in Column E,Was Material Ever Previously Lead?],F5715,Table15[Customer-Owned Portion],N5715),Table15[Unique ID],0),0)))</f>
        <v>Non-lead</v>
      </c>
      <c r="W5715" s="189"/>
    </row>
    <row r="5716" spans="1:23" s="190" customFormat="1" ht="56.25" x14ac:dyDescent="0.25">
      <c r="A5716" s="180" t="s">
        <v>225</v>
      </c>
      <c r="B5716" s="181" t="s">
        <v>9319</v>
      </c>
      <c r="C5716" s="182" t="s">
        <v>225</v>
      </c>
      <c r="D5716" s="183" t="s">
        <v>36</v>
      </c>
      <c r="E5716" s="181" t="s">
        <v>35</v>
      </c>
      <c r="F5716" s="183" t="s">
        <v>35</v>
      </c>
      <c r="G5716" s="181" t="s">
        <v>8118</v>
      </c>
      <c r="H5716" s="184" t="s">
        <v>7090</v>
      </c>
      <c r="I5716" s="185" t="s">
        <v>190</v>
      </c>
      <c r="J5716" s="181" t="s">
        <v>35</v>
      </c>
      <c r="K5716" s="181" t="s">
        <v>225</v>
      </c>
      <c r="L5716" s="186" t="s">
        <v>225</v>
      </c>
      <c r="M5716" s="187" t="s">
        <v>225</v>
      </c>
      <c r="N5716" s="183" t="s">
        <v>36</v>
      </c>
      <c r="O5716" s="181" t="s">
        <v>8118</v>
      </c>
      <c r="P5716" s="184" t="s">
        <v>7090</v>
      </c>
      <c r="Q5716" s="185" t="s">
        <v>190</v>
      </c>
      <c r="R5716" s="181" t="s">
        <v>35</v>
      </c>
      <c r="S5716" s="181" t="s">
        <v>225</v>
      </c>
      <c r="T5716" s="186" t="s">
        <v>225</v>
      </c>
      <c r="U5716" s="187" t="s">
        <v>225</v>
      </c>
      <c r="V5716" s="188" t="str" cm="1">
        <f t="array" ref="V5716">IF(SUM(LEN(A5716:U5716))=0,"",IF(OR(OR(ISBLANK(E5716),SUM(LEN(B5716),LEN(C5716))=0),AND(NOT(D5716="Unknown"),ISBLANK(I5716)),AND(NOT(N5716="Unknown"),ISBLANK(Q5716))),"Missing Information", INDEX(Table15[Entire Service Line Classification], MATCH(SUMIFS(Table15[Unique ID],Table15[System-Owned Portion],D5716,Table15[If Material Anything Other than "Lead" in Column E,Was Material Ever Previously Lead?],F5716,Table15[Customer-Owned Portion],N5716),Table15[Unique ID],0),0)))</f>
        <v>Non-lead</v>
      </c>
      <c r="W5716" s="189"/>
    </row>
    <row r="5717" spans="1:23" s="190" customFormat="1" ht="56.25" x14ac:dyDescent="0.25">
      <c r="A5717" s="180" t="s">
        <v>225</v>
      </c>
      <c r="B5717" s="181" t="s">
        <v>9320</v>
      </c>
      <c r="C5717" s="182" t="s">
        <v>225</v>
      </c>
      <c r="D5717" s="183" t="s">
        <v>36</v>
      </c>
      <c r="E5717" s="181" t="s">
        <v>35</v>
      </c>
      <c r="F5717" s="183" t="s">
        <v>35</v>
      </c>
      <c r="G5717" s="181" t="s">
        <v>8118</v>
      </c>
      <c r="H5717" s="184" t="s">
        <v>7090</v>
      </c>
      <c r="I5717" s="185" t="s">
        <v>190</v>
      </c>
      <c r="J5717" s="181" t="s">
        <v>35</v>
      </c>
      <c r="K5717" s="181" t="s">
        <v>225</v>
      </c>
      <c r="L5717" s="186" t="s">
        <v>225</v>
      </c>
      <c r="M5717" s="187" t="s">
        <v>225</v>
      </c>
      <c r="N5717" s="183" t="s">
        <v>36</v>
      </c>
      <c r="O5717" s="181" t="s">
        <v>8118</v>
      </c>
      <c r="P5717" s="184" t="s">
        <v>7090</v>
      </c>
      <c r="Q5717" s="185" t="s">
        <v>190</v>
      </c>
      <c r="R5717" s="181" t="s">
        <v>35</v>
      </c>
      <c r="S5717" s="181" t="s">
        <v>225</v>
      </c>
      <c r="T5717" s="186" t="s">
        <v>225</v>
      </c>
      <c r="U5717" s="187" t="s">
        <v>225</v>
      </c>
      <c r="V5717" s="188" t="str" cm="1">
        <f t="array" ref="V5717">IF(SUM(LEN(A5717:U5717))=0,"",IF(OR(OR(ISBLANK(E5717),SUM(LEN(B5717),LEN(C5717))=0),AND(NOT(D5717="Unknown"),ISBLANK(I5717)),AND(NOT(N5717="Unknown"),ISBLANK(Q5717))),"Missing Information", INDEX(Table15[Entire Service Line Classification], MATCH(SUMIFS(Table15[Unique ID],Table15[System-Owned Portion],D5717,Table15[If Material Anything Other than "Lead" in Column E,Was Material Ever Previously Lead?],F5717,Table15[Customer-Owned Portion],N5717),Table15[Unique ID],0),0)))</f>
        <v>Non-lead</v>
      </c>
      <c r="W5717" s="189"/>
    </row>
    <row r="5718" spans="1:23" s="190" customFormat="1" ht="56.25" x14ac:dyDescent="0.25">
      <c r="A5718" s="180" t="s">
        <v>225</v>
      </c>
      <c r="B5718" s="181" t="s">
        <v>9321</v>
      </c>
      <c r="C5718" s="182" t="s">
        <v>225</v>
      </c>
      <c r="D5718" s="183" t="s">
        <v>36</v>
      </c>
      <c r="E5718" s="181" t="s">
        <v>35</v>
      </c>
      <c r="F5718" s="183" t="s">
        <v>35</v>
      </c>
      <c r="G5718" s="181" t="s">
        <v>8118</v>
      </c>
      <c r="H5718" s="184" t="s">
        <v>7090</v>
      </c>
      <c r="I5718" s="185" t="s">
        <v>190</v>
      </c>
      <c r="J5718" s="181" t="s">
        <v>35</v>
      </c>
      <c r="K5718" s="181" t="s">
        <v>225</v>
      </c>
      <c r="L5718" s="186" t="s">
        <v>225</v>
      </c>
      <c r="M5718" s="187" t="s">
        <v>225</v>
      </c>
      <c r="N5718" s="183" t="s">
        <v>36</v>
      </c>
      <c r="O5718" s="181" t="s">
        <v>8118</v>
      </c>
      <c r="P5718" s="184" t="s">
        <v>7090</v>
      </c>
      <c r="Q5718" s="185" t="s">
        <v>190</v>
      </c>
      <c r="R5718" s="181" t="s">
        <v>35</v>
      </c>
      <c r="S5718" s="181" t="s">
        <v>225</v>
      </c>
      <c r="T5718" s="186" t="s">
        <v>225</v>
      </c>
      <c r="U5718" s="187" t="s">
        <v>225</v>
      </c>
      <c r="V5718" s="188" t="str" cm="1">
        <f t="array" ref="V5718">IF(SUM(LEN(A5718:U5718))=0,"",IF(OR(OR(ISBLANK(E5718),SUM(LEN(B5718),LEN(C5718))=0),AND(NOT(D5718="Unknown"),ISBLANK(I5718)),AND(NOT(N5718="Unknown"),ISBLANK(Q5718))),"Missing Information", INDEX(Table15[Entire Service Line Classification], MATCH(SUMIFS(Table15[Unique ID],Table15[System-Owned Portion],D5718,Table15[If Material Anything Other than "Lead" in Column E,Was Material Ever Previously Lead?],F5718,Table15[Customer-Owned Portion],N5718),Table15[Unique ID],0),0)))</f>
        <v>Non-lead</v>
      </c>
      <c r="W5718" s="189"/>
    </row>
    <row r="5719" spans="1:23" s="190" customFormat="1" ht="56.25" x14ac:dyDescent="0.25">
      <c r="A5719" s="180" t="s">
        <v>225</v>
      </c>
      <c r="B5719" s="181" t="s">
        <v>9322</v>
      </c>
      <c r="C5719" s="182" t="s">
        <v>225</v>
      </c>
      <c r="D5719" s="183" t="s">
        <v>36</v>
      </c>
      <c r="E5719" s="181" t="s">
        <v>35</v>
      </c>
      <c r="F5719" s="183" t="s">
        <v>35</v>
      </c>
      <c r="G5719" s="181" t="s">
        <v>8118</v>
      </c>
      <c r="H5719" s="184" t="s">
        <v>7090</v>
      </c>
      <c r="I5719" s="185" t="s">
        <v>190</v>
      </c>
      <c r="J5719" s="181" t="s">
        <v>35</v>
      </c>
      <c r="K5719" s="181" t="s">
        <v>225</v>
      </c>
      <c r="L5719" s="186" t="s">
        <v>225</v>
      </c>
      <c r="M5719" s="187" t="s">
        <v>225</v>
      </c>
      <c r="N5719" s="183" t="s">
        <v>36</v>
      </c>
      <c r="O5719" s="181" t="s">
        <v>8118</v>
      </c>
      <c r="P5719" s="184" t="s">
        <v>7090</v>
      </c>
      <c r="Q5719" s="185" t="s">
        <v>190</v>
      </c>
      <c r="R5719" s="181" t="s">
        <v>35</v>
      </c>
      <c r="S5719" s="181" t="s">
        <v>225</v>
      </c>
      <c r="T5719" s="186" t="s">
        <v>225</v>
      </c>
      <c r="U5719" s="187" t="s">
        <v>225</v>
      </c>
      <c r="V5719" s="188" t="str" cm="1">
        <f t="array" ref="V5719">IF(SUM(LEN(A5719:U5719))=0,"",IF(OR(OR(ISBLANK(E5719),SUM(LEN(B5719),LEN(C5719))=0),AND(NOT(D5719="Unknown"),ISBLANK(I5719)),AND(NOT(N5719="Unknown"),ISBLANK(Q5719))),"Missing Information", INDEX(Table15[Entire Service Line Classification], MATCH(SUMIFS(Table15[Unique ID],Table15[System-Owned Portion],D5719,Table15[If Material Anything Other than "Lead" in Column E,Was Material Ever Previously Lead?],F5719,Table15[Customer-Owned Portion],N5719),Table15[Unique ID],0),0)))</f>
        <v>Non-lead</v>
      </c>
      <c r="W5719" s="189"/>
    </row>
    <row r="5720" spans="1:23" s="190" customFormat="1" ht="56.25" x14ac:dyDescent="0.25">
      <c r="A5720" s="180" t="s">
        <v>225</v>
      </c>
      <c r="B5720" s="181" t="s">
        <v>9323</v>
      </c>
      <c r="C5720" s="182" t="s">
        <v>225</v>
      </c>
      <c r="D5720" s="183" t="s">
        <v>36</v>
      </c>
      <c r="E5720" s="181" t="s">
        <v>35</v>
      </c>
      <c r="F5720" s="183" t="s">
        <v>35</v>
      </c>
      <c r="G5720" s="181" t="s">
        <v>8118</v>
      </c>
      <c r="H5720" s="184" t="s">
        <v>7090</v>
      </c>
      <c r="I5720" s="185" t="s">
        <v>190</v>
      </c>
      <c r="J5720" s="181" t="s">
        <v>35</v>
      </c>
      <c r="K5720" s="181" t="s">
        <v>225</v>
      </c>
      <c r="L5720" s="186" t="s">
        <v>225</v>
      </c>
      <c r="M5720" s="187" t="s">
        <v>225</v>
      </c>
      <c r="N5720" s="183" t="s">
        <v>36</v>
      </c>
      <c r="O5720" s="181" t="s">
        <v>8118</v>
      </c>
      <c r="P5720" s="184" t="s">
        <v>7090</v>
      </c>
      <c r="Q5720" s="185" t="s">
        <v>190</v>
      </c>
      <c r="R5720" s="181" t="s">
        <v>35</v>
      </c>
      <c r="S5720" s="181" t="s">
        <v>225</v>
      </c>
      <c r="T5720" s="186" t="s">
        <v>225</v>
      </c>
      <c r="U5720" s="187" t="s">
        <v>225</v>
      </c>
      <c r="V5720" s="188" t="str" cm="1">
        <f t="array" ref="V5720">IF(SUM(LEN(A5720:U5720))=0,"",IF(OR(OR(ISBLANK(E5720),SUM(LEN(B5720),LEN(C5720))=0),AND(NOT(D5720="Unknown"),ISBLANK(I5720)),AND(NOT(N5720="Unknown"),ISBLANK(Q5720))),"Missing Information", INDEX(Table15[Entire Service Line Classification], MATCH(SUMIFS(Table15[Unique ID],Table15[System-Owned Portion],D5720,Table15[If Material Anything Other than "Lead" in Column E,Was Material Ever Previously Lead?],F5720,Table15[Customer-Owned Portion],N5720),Table15[Unique ID],0),0)))</f>
        <v>Non-lead</v>
      </c>
      <c r="W5720" s="189"/>
    </row>
    <row r="5721" spans="1:23" s="190" customFormat="1" ht="56.25" x14ac:dyDescent="0.25">
      <c r="A5721" s="180" t="s">
        <v>225</v>
      </c>
      <c r="B5721" s="181" t="s">
        <v>9324</v>
      </c>
      <c r="C5721" s="182" t="s">
        <v>225</v>
      </c>
      <c r="D5721" s="183" t="s">
        <v>36</v>
      </c>
      <c r="E5721" s="181" t="s">
        <v>35</v>
      </c>
      <c r="F5721" s="183" t="s">
        <v>35</v>
      </c>
      <c r="G5721" s="181" t="s">
        <v>8118</v>
      </c>
      <c r="H5721" s="184" t="s">
        <v>7090</v>
      </c>
      <c r="I5721" s="185" t="s">
        <v>190</v>
      </c>
      <c r="J5721" s="181" t="s">
        <v>35</v>
      </c>
      <c r="K5721" s="181" t="s">
        <v>225</v>
      </c>
      <c r="L5721" s="186" t="s">
        <v>225</v>
      </c>
      <c r="M5721" s="187" t="s">
        <v>225</v>
      </c>
      <c r="N5721" s="183" t="s">
        <v>36</v>
      </c>
      <c r="O5721" s="181" t="s">
        <v>8118</v>
      </c>
      <c r="P5721" s="184" t="s">
        <v>7090</v>
      </c>
      <c r="Q5721" s="185" t="s">
        <v>190</v>
      </c>
      <c r="R5721" s="181" t="s">
        <v>35</v>
      </c>
      <c r="S5721" s="181" t="s">
        <v>225</v>
      </c>
      <c r="T5721" s="186" t="s">
        <v>225</v>
      </c>
      <c r="U5721" s="187" t="s">
        <v>225</v>
      </c>
      <c r="V5721" s="188" t="str" cm="1">
        <f t="array" ref="V5721">IF(SUM(LEN(A5721:U5721))=0,"",IF(OR(OR(ISBLANK(E5721),SUM(LEN(B5721),LEN(C5721))=0),AND(NOT(D5721="Unknown"),ISBLANK(I5721)),AND(NOT(N5721="Unknown"),ISBLANK(Q5721))),"Missing Information", INDEX(Table15[Entire Service Line Classification], MATCH(SUMIFS(Table15[Unique ID],Table15[System-Owned Portion],D5721,Table15[If Material Anything Other than "Lead" in Column E,Was Material Ever Previously Lead?],F5721,Table15[Customer-Owned Portion],N5721),Table15[Unique ID],0),0)))</f>
        <v>Non-lead</v>
      </c>
      <c r="W5721" s="189"/>
    </row>
    <row r="5722" spans="1:23" s="190" customFormat="1" ht="56.25" x14ac:dyDescent="0.25">
      <c r="A5722" s="180" t="s">
        <v>225</v>
      </c>
      <c r="B5722" s="181" t="s">
        <v>9325</v>
      </c>
      <c r="C5722" s="182" t="s">
        <v>225</v>
      </c>
      <c r="D5722" s="183" t="s">
        <v>36</v>
      </c>
      <c r="E5722" s="181" t="s">
        <v>35</v>
      </c>
      <c r="F5722" s="183" t="s">
        <v>35</v>
      </c>
      <c r="G5722" s="181" t="s">
        <v>8118</v>
      </c>
      <c r="H5722" s="184" t="s">
        <v>7090</v>
      </c>
      <c r="I5722" s="185" t="s">
        <v>190</v>
      </c>
      <c r="J5722" s="181" t="s">
        <v>35</v>
      </c>
      <c r="K5722" s="181" t="s">
        <v>225</v>
      </c>
      <c r="L5722" s="186" t="s">
        <v>225</v>
      </c>
      <c r="M5722" s="187" t="s">
        <v>225</v>
      </c>
      <c r="N5722" s="183" t="s">
        <v>36</v>
      </c>
      <c r="O5722" s="181" t="s">
        <v>8118</v>
      </c>
      <c r="P5722" s="184" t="s">
        <v>7090</v>
      </c>
      <c r="Q5722" s="185" t="s">
        <v>190</v>
      </c>
      <c r="R5722" s="181" t="s">
        <v>35</v>
      </c>
      <c r="S5722" s="181" t="s">
        <v>225</v>
      </c>
      <c r="T5722" s="186" t="s">
        <v>225</v>
      </c>
      <c r="U5722" s="187" t="s">
        <v>225</v>
      </c>
      <c r="V5722" s="188" t="str" cm="1">
        <f t="array" ref="V5722">IF(SUM(LEN(A5722:U5722))=0,"",IF(OR(OR(ISBLANK(E5722),SUM(LEN(B5722),LEN(C5722))=0),AND(NOT(D5722="Unknown"),ISBLANK(I5722)),AND(NOT(N5722="Unknown"),ISBLANK(Q5722))),"Missing Information", INDEX(Table15[Entire Service Line Classification], MATCH(SUMIFS(Table15[Unique ID],Table15[System-Owned Portion],D5722,Table15[If Material Anything Other than "Lead" in Column E,Was Material Ever Previously Lead?],F5722,Table15[Customer-Owned Portion],N5722),Table15[Unique ID],0),0)))</f>
        <v>Non-lead</v>
      </c>
      <c r="W5722" s="189"/>
    </row>
    <row r="5723" spans="1:23" s="190" customFormat="1" ht="56.25" x14ac:dyDescent="0.25">
      <c r="A5723" s="180" t="s">
        <v>225</v>
      </c>
      <c r="B5723" s="181" t="s">
        <v>9326</v>
      </c>
      <c r="C5723" s="182" t="s">
        <v>225</v>
      </c>
      <c r="D5723" s="183" t="s">
        <v>36</v>
      </c>
      <c r="E5723" s="181" t="s">
        <v>35</v>
      </c>
      <c r="F5723" s="183" t="s">
        <v>35</v>
      </c>
      <c r="G5723" s="181" t="s">
        <v>8118</v>
      </c>
      <c r="H5723" s="184" t="s">
        <v>7090</v>
      </c>
      <c r="I5723" s="185" t="s">
        <v>190</v>
      </c>
      <c r="J5723" s="181" t="s">
        <v>35</v>
      </c>
      <c r="K5723" s="181" t="s">
        <v>225</v>
      </c>
      <c r="L5723" s="186" t="s">
        <v>225</v>
      </c>
      <c r="M5723" s="187" t="s">
        <v>225</v>
      </c>
      <c r="N5723" s="183" t="s">
        <v>36</v>
      </c>
      <c r="O5723" s="181" t="s">
        <v>8118</v>
      </c>
      <c r="P5723" s="184" t="s">
        <v>7090</v>
      </c>
      <c r="Q5723" s="185" t="s">
        <v>190</v>
      </c>
      <c r="R5723" s="181" t="s">
        <v>35</v>
      </c>
      <c r="S5723" s="181" t="s">
        <v>225</v>
      </c>
      <c r="T5723" s="186" t="s">
        <v>225</v>
      </c>
      <c r="U5723" s="187" t="s">
        <v>225</v>
      </c>
      <c r="V5723" s="188" t="str" cm="1">
        <f t="array" ref="V5723">IF(SUM(LEN(A5723:U5723))=0,"",IF(OR(OR(ISBLANK(E5723),SUM(LEN(B5723),LEN(C5723))=0),AND(NOT(D5723="Unknown"),ISBLANK(I5723)),AND(NOT(N5723="Unknown"),ISBLANK(Q5723))),"Missing Information", INDEX(Table15[Entire Service Line Classification], MATCH(SUMIFS(Table15[Unique ID],Table15[System-Owned Portion],D5723,Table15[If Material Anything Other than "Lead" in Column E,Was Material Ever Previously Lead?],F5723,Table15[Customer-Owned Portion],N5723),Table15[Unique ID],0),0)))</f>
        <v>Non-lead</v>
      </c>
      <c r="W5723" s="189"/>
    </row>
    <row r="5724" spans="1:23" s="190" customFormat="1" ht="56.25" x14ac:dyDescent="0.25">
      <c r="A5724" s="180" t="s">
        <v>225</v>
      </c>
      <c r="B5724" s="181" t="s">
        <v>9327</v>
      </c>
      <c r="C5724" s="182" t="s">
        <v>225</v>
      </c>
      <c r="D5724" s="183" t="s">
        <v>36</v>
      </c>
      <c r="E5724" s="181" t="s">
        <v>35</v>
      </c>
      <c r="F5724" s="183" t="s">
        <v>35</v>
      </c>
      <c r="G5724" s="181" t="s">
        <v>8118</v>
      </c>
      <c r="H5724" s="184" t="s">
        <v>7090</v>
      </c>
      <c r="I5724" s="185" t="s">
        <v>190</v>
      </c>
      <c r="J5724" s="181" t="s">
        <v>35</v>
      </c>
      <c r="K5724" s="181" t="s">
        <v>225</v>
      </c>
      <c r="L5724" s="186" t="s">
        <v>225</v>
      </c>
      <c r="M5724" s="187" t="s">
        <v>225</v>
      </c>
      <c r="N5724" s="183" t="s">
        <v>36</v>
      </c>
      <c r="O5724" s="181" t="s">
        <v>8118</v>
      </c>
      <c r="P5724" s="184" t="s">
        <v>7090</v>
      </c>
      <c r="Q5724" s="185" t="s">
        <v>190</v>
      </c>
      <c r="R5724" s="181" t="s">
        <v>35</v>
      </c>
      <c r="S5724" s="181" t="s">
        <v>225</v>
      </c>
      <c r="T5724" s="186" t="s">
        <v>225</v>
      </c>
      <c r="U5724" s="187" t="s">
        <v>225</v>
      </c>
      <c r="V5724" s="188" t="str" cm="1">
        <f t="array" ref="V5724">IF(SUM(LEN(A5724:U5724))=0,"",IF(OR(OR(ISBLANK(E5724),SUM(LEN(B5724),LEN(C5724))=0),AND(NOT(D5724="Unknown"),ISBLANK(I5724)),AND(NOT(N5724="Unknown"),ISBLANK(Q5724))),"Missing Information", INDEX(Table15[Entire Service Line Classification], MATCH(SUMIFS(Table15[Unique ID],Table15[System-Owned Portion],D5724,Table15[If Material Anything Other than "Lead" in Column E,Was Material Ever Previously Lead?],F5724,Table15[Customer-Owned Portion],N5724),Table15[Unique ID],0),0)))</f>
        <v>Non-lead</v>
      </c>
      <c r="W5724" s="189"/>
    </row>
    <row r="5725" spans="1:23" s="190" customFormat="1" ht="56.25" x14ac:dyDescent="0.25">
      <c r="A5725" s="180" t="s">
        <v>225</v>
      </c>
      <c r="B5725" s="181" t="s">
        <v>9328</v>
      </c>
      <c r="C5725" s="182" t="s">
        <v>225</v>
      </c>
      <c r="D5725" s="183" t="s">
        <v>36</v>
      </c>
      <c r="E5725" s="181" t="s">
        <v>35</v>
      </c>
      <c r="F5725" s="183" t="s">
        <v>35</v>
      </c>
      <c r="G5725" s="181" t="s">
        <v>8118</v>
      </c>
      <c r="H5725" s="184" t="s">
        <v>7090</v>
      </c>
      <c r="I5725" s="185" t="s">
        <v>190</v>
      </c>
      <c r="J5725" s="181" t="s">
        <v>35</v>
      </c>
      <c r="K5725" s="181" t="s">
        <v>225</v>
      </c>
      <c r="L5725" s="186" t="s">
        <v>225</v>
      </c>
      <c r="M5725" s="187" t="s">
        <v>225</v>
      </c>
      <c r="N5725" s="183" t="s">
        <v>36</v>
      </c>
      <c r="O5725" s="181" t="s">
        <v>8118</v>
      </c>
      <c r="P5725" s="184" t="s">
        <v>7090</v>
      </c>
      <c r="Q5725" s="185" t="s">
        <v>190</v>
      </c>
      <c r="R5725" s="181" t="s">
        <v>35</v>
      </c>
      <c r="S5725" s="181" t="s">
        <v>225</v>
      </c>
      <c r="T5725" s="186" t="s">
        <v>225</v>
      </c>
      <c r="U5725" s="187" t="s">
        <v>225</v>
      </c>
      <c r="V5725" s="188" t="str" cm="1">
        <f t="array" ref="V5725">IF(SUM(LEN(A5725:U5725))=0,"",IF(OR(OR(ISBLANK(E5725),SUM(LEN(B5725),LEN(C5725))=0),AND(NOT(D5725="Unknown"),ISBLANK(I5725)),AND(NOT(N5725="Unknown"),ISBLANK(Q5725))),"Missing Information", INDEX(Table15[Entire Service Line Classification], MATCH(SUMIFS(Table15[Unique ID],Table15[System-Owned Portion],D5725,Table15[If Material Anything Other than "Lead" in Column E,Was Material Ever Previously Lead?],F5725,Table15[Customer-Owned Portion],N5725),Table15[Unique ID],0),0)))</f>
        <v>Non-lead</v>
      </c>
      <c r="W5725" s="189"/>
    </row>
    <row r="5726" spans="1:23" s="190" customFormat="1" ht="56.25" x14ac:dyDescent="0.25">
      <c r="A5726" s="180" t="s">
        <v>225</v>
      </c>
      <c r="B5726" s="181" t="s">
        <v>9329</v>
      </c>
      <c r="C5726" s="182" t="s">
        <v>225</v>
      </c>
      <c r="D5726" s="183" t="s">
        <v>36</v>
      </c>
      <c r="E5726" s="181" t="s">
        <v>35</v>
      </c>
      <c r="F5726" s="183" t="s">
        <v>35</v>
      </c>
      <c r="G5726" s="181" t="s">
        <v>8118</v>
      </c>
      <c r="H5726" s="184" t="s">
        <v>7090</v>
      </c>
      <c r="I5726" s="185" t="s">
        <v>190</v>
      </c>
      <c r="J5726" s="181" t="s">
        <v>35</v>
      </c>
      <c r="K5726" s="181" t="s">
        <v>225</v>
      </c>
      <c r="L5726" s="186" t="s">
        <v>225</v>
      </c>
      <c r="M5726" s="187" t="s">
        <v>225</v>
      </c>
      <c r="N5726" s="183" t="s">
        <v>36</v>
      </c>
      <c r="O5726" s="181" t="s">
        <v>8118</v>
      </c>
      <c r="P5726" s="184" t="s">
        <v>7090</v>
      </c>
      <c r="Q5726" s="185" t="s">
        <v>190</v>
      </c>
      <c r="R5726" s="181" t="s">
        <v>35</v>
      </c>
      <c r="S5726" s="181" t="s">
        <v>225</v>
      </c>
      <c r="T5726" s="186" t="s">
        <v>225</v>
      </c>
      <c r="U5726" s="187" t="s">
        <v>225</v>
      </c>
      <c r="V5726" s="188" t="str" cm="1">
        <f t="array" ref="V5726">IF(SUM(LEN(A5726:U5726))=0,"",IF(OR(OR(ISBLANK(E5726),SUM(LEN(B5726),LEN(C5726))=0),AND(NOT(D5726="Unknown"),ISBLANK(I5726)),AND(NOT(N5726="Unknown"),ISBLANK(Q5726))),"Missing Information", INDEX(Table15[Entire Service Line Classification], MATCH(SUMIFS(Table15[Unique ID],Table15[System-Owned Portion],D5726,Table15[If Material Anything Other than "Lead" in Column E,Was Material Ever Previously Lead?],F5726,Table15[Customer-Owned Portion],N5726),Table15[Unique ID],0),0)))</f>
        <v>Non-lead</v>
      </c>
      <c r="W5726" s="189"/>
    </row>
    <row r="5727" spans="1:23" s="190" customFormat="1" ht="56.25" x14ac:dyDescent="0.25">
      <c r="A5727" s="180" t="s">
        <v>225</v>
      </c>
      <c r="B5727" s="181" t="s">
        <v>9330</v>
      </c>
      <c r="C5727" s="182" t="s">
        <v>225</v>
      </c>
      <c r="D5727" s="183" t="s">
        <v>36</v>
      </c>
      <c r="E5727" s="181" t="s">
        <v>35</v>
      </c>
      <c r="F5727" s="183" t="s">
        <v>35</v>
      </c>
      <c r="G5727" s="181" t="s">
        <v>8118</v>
      </c>
      <c r="H5727" s="184" t="s">
        <v>7090</v>
      </c>
      <c r="I5727" s="185" t="s">
        <v>190</v>
      </c>
      <c r="J5727" s="181" t="s">
        <v>35</v>
      </c>
      <c r="K5727" s="181" t="s">
        <v>225</v>
      </c>
      <c r="L5727" s="186" t="s">
        <v>225</v>
      </c>
      <c r="M5727" s="187" t="s">
        <v>225</v>
      </c>
      <c r="N5727" s="183" t="s">
        <v>36</v>
      </c>
      <c r="O5727" s="181" t="s">
        <v>8118</v>
      </c>
      <c r="P5727" s="184" t="s">
        <v>7090</v>
      </c>
      <c r="Q5727" s="185" t="s">
        <v>190</v>
      </c>
      <c r="R5727" s="181" t="s">
        <v>35</v>
      </c>
      <c r="S5727" s="181" t="s">
        <v>225</v>
      </c>
      <c r="T5727" s="186" t="s">
        <v>225</v>
      </c>
      <c r="U5727" s="187" t="s">
        <v>225</v>
      </c>
      <c r="V5727" s="188" t="str" cm="1">
        <f t="array" ref="V5727">IF(SUM(LEN(A5727:U5727))=0,"",IF(OR(OR(ISBLANK(E5727),SUM(LEN(B5727),LEN(C5727))=0),AND(NOT(D5727="Unknown"),ISBLANK(I5727)),AND(NOT(N5727="Unknown"),ISBLANK(Q5727))),"Missing Information", INDEX(Table15[Entire Service Line Classification], MATCH(SUMIFS(Table15[Unique ID],Table15[System-Owned Portion],D5727,Table15[If Material Anything Other than "Lead" in Column E,Was Material Ever Previously Lead?],F5727,Table15[Customer-Owned Portion],N5727),Table15[Unique ID],0),0)))</f>
        <v>Non-lead</v>
      </c>
      <c r="W5727" s="189"/>
    </row>
    <row r="5728" spans="1:23" s="190" customFormat="1" ht="56.25" x14ac:dyDescent="0.25">
      <c r="A5728" s="180" t="s">
        <v>225</v>
      </c>
      <c r="B5728" s="181" t="s">
        <v>9331</v>
      </c>
      <c r="C5728" s="182" t="s">
        <v>225</v>
      </c>
      <c r="D5728" s="183" t="s">
        <v>36</v>
      </c>
      <c r="E5728" s="181" t="s">
        <v>35</v>
      </c>
      <c r="F5728" s="183" t="s">
        <v>35</v>
      </c>
      <c r="G5728" s="181" t="s">
        <v>8118</v>
      </c>
      <c r="H5728" s="184" t="s">
        <v>7090</v>
      </c>
      <c r="I5728" s="185" t="s">
        <v>190</v>
      </c>
      <c r="J5728" s="181" t="s">
        <v>35</v>
      </c>
      <c r="K5728" s="181" t="s">
        <v>225</v>
      </c>
      <c r="L5728" s="186" t="s">
        <v>225</v>
      </c>
      <c r="M5728" s="187" t="s">
        <v>225</v>
      </c>
      <c r="N5728" s="183" t="s">
        <v>36</v>
      </c>
      <c r="O5728" s="181" t="s">
        <v>8118</v>
      </c>
      <c r="P5728" s="184" t="s">
        <v>7090</v>
      </c>
      <c r="Q5728" s="185" t="s">
        <v>190</v>
      </c>
      <c r="R5728" s="181" t="s">
        <v>35</v>
      </c>
      <c r="S5728" s="181" t="s">
        <v>225</v>
      </c>
      <c r="T5728" s="186" t="s">
        <v>225</v>
      </c>
      <c r="U5728" s="187" t="s">
        <v>225</v>
      </c>
      <c r="V5728" s="188" t="str" cm="1">
        <f t="array" ref="V5728">IF(SUM(LEN(A5728:U5728))=0,"",IF(OR(OR(ISBLANK(E5728),SUM(LEN(B5728),LEN(C5728))=0),AND(NOT(D5728="Unknown"),ISBLANK(I5728)),AND(NOT(N5728="Unknown"),ISBLANK(Q5728))),"Missing Information", INDEX(Table15[Entire Service Line Classification], MATCH(SUMIFS(Table15[Unique ID],Table15[System-Owned Portion],D5728,Table15[If Material Anything Other than "Lead" in Column E,Was Material Ever Previously Lead?],F5728,Table15[Customer-Owned Portion],N5728),Table15[Unique ID],0),0)))</f>
        <v>Non-lead</v>
      </c>
      <c r="W5728" s="189"/>
    </row>
    <row r="5729" spans="1:23" s="190" customFormat="1" ht="56.25" x14ac:dyDescent="0.25">
      <c r="A5729" s="180" t="s">
        <v>225</v>
      </c>
      <c r="B5729" s="181" t="s">
        <v>9332</v>
      </c>
      <c r="C5729" s="182" t="s">
        <v>225</v>
      </c>
      <c r="D5729" s="183" t="s">
        <v>36</v>
      </c>
      <c r="E5729" s="181" t="s">
        <v>35</v>
      </c>
      <c r="F5729" s="183" t="s">
        <v>35</v>
      </c>
      <c r="G5729" s="181" t="s">
        <v>8118</v>
      </c>
      <c r="H5729" s="184" t="s">
        <v>7090</v>
      </c>
      <c r="I5729" s="185" t="s">
        <v>190</v>
      </c>
      <c r="J5729" s="181" t="s">
        <v>35</v>
      </c>
      <c r="K5729" s="181" t="s">
        <v>225</v>
      </c>
      <c r="L5729" s="186" t="s">
        <v>225</v>
      </c>
      <c r="M5729" s="187" t="s">
        <v>225</v>
      </c>
      <c r="N5729" s="183" t="s">
        <v>36</v>
      </c>
      <c r="O5729" s="181" t="s">
        <v>8118</v>
      </c>
      <c r="P5729" s="184" t="s">
        <v>7090</v>
      </c>
      <c r="Q5729" s="185" t="s">
        <v>190</v>
      </c>
      <c r="R5729" s="181" t="s">
        <v>35</v>
      </c>
      <c r="S5729" s="181" t="s">
        <v>225</v>
      </c>
      <c r="T5729" s="186" t="s">
        <v>225</v>
      </c>
      <c r="U5729" s="187" t="s">
        <v>225</v>
      </c>
      <c r="V5729" s="188" t="str" cm="1">
        <f t="array" ref="V5729">IF(SUM(LEN(A5729:U5729))=0,"",IF(OR(OR(ISBLANK(E5729),SUM(LEN(B5729),LEN(C5729))=0),AND(NOT(D5729="Unknown"),ISBLANK(I5729)),AND(NOT(N5729="Unknown"),ISBLANK(Q5729))),"Missing Information", INDEX(Table15[Entire Service Line Classification], MATCH(SUMIFS(Table15[Unique ID],Table15[System-Owned Portion],D5729,Table15[If Material Anything Other than "Lead" in Column E,Was Material Ever Previously Lead?],F5729,Table15[Customer-Owned Portion],N5729),Table15[Unique ID],0),0)))</f>
        <v>Non-lead</v>
      </c>
      <c r="W5729" s="189"/>
    </row>
    <row r="5730" spans="1:23" s="190" customFormat="1" ht="56.25" x14ac:dyDescent="0.25">
      <c r="A5730" s="180" t="s">
        <v>225</v>
      </c>
      <c r="B5730" s="181" t="s">
        <v>9333</v>
      </c>
      <c r="C5730" s="182" t="s">
        <v>225</v>
      </c>
      <c r="D5730" s="183" t="s">
        <v>36</v>
      </c>
      <c r="E5730" s="181" t="s">
        <v>35</v>
      </c>
      <c r="F5730" s="183" t="s">
        <v>35</v>
      </c>
      <c r="G5730" s="181" t="s">
        <v>8118</v>
      </c>
      <c r="H5730" s="184" t="s">
        <v>7090</v>
      </c>
      <c r="I5730" s="185" t="s">
        <v>190</v>
      </c>
      <c r="J5730" s="181" t="s">
        <v>35</v>
      </c>
      <c r="K5730" s="181" t="s">
        <v>225</v>
      </c>
      <c r="L5730" s="186" t="s">
        <v>225</v>
      </c>
      <c r="M5730" s="187" t="s">
        <v>225</v>
      </c>
      <c r="N5730" s="183" t="s">
        <v>36</v>
      </c>
      <c r="O5730" s="181" t="s">
        <v>8118</v>
      </c>
      <c r="P5730" s="184" t="s">
        <v>7090</v>
      </c>
      <c r="Q5730" s="185" t="s">
        <v>190</v>
      </c>
      <c r="R5730" s="181" t="s">
        <v>35</v>
      </c>
      <c r="S5730" s="181" t="s">
        <v>225</v>
      </c>
      <c r="T5730" s="186" t="s">
        <v>225</v>
      </c>
      <c r="U5730" s="187" t="s">
        <v>225</v>
      </c>
      <c r="V5730" s="188" t="str" cm="1">
        <f t="array" ref="V5730">IF(SUM(LEN(A5730:U5730))=0,"",IF(OR(OR(ISBLANK(E5730),SUM(LEN(B5730),LEN(C5730))=0),AND(NOT(D5730="Unknown"),ISBLANK(I5730)),AND(NOT(N5730="Unknown"),ISBLANK(Q5730))),"Missing Information", INDEX(Table15[Entire Service Line Classification], MATCH(SUMIFS(Table15[Unique ID],Table15[System-Owned Portion],D5730,Table15[If Material Anything Other than "Lead" in Column E,Was Material Ever Previously Lead?],F5730,Table15[Customer-Owned Portion],N5730),Table15[Unique ID],0),0)))</f>
        <v>Non-lead</v>
      </c>
      <c r="W5730" s="189"/>
    </row>
    <row r="5731" spans="1:23" s="190" customFormat="1" ht="56.25" x14ac:dyDescent="0.25">
      <c r="A5731" s="180" t="s">
        <v>225</v>
      </c>
      <c r="B5731" s="181" t="s">
        <v>9334</v>
      </c>
      <c r="C5731" s="182" t="s">
        <v>225</v>
      </c>
      <c r="D5731" s="183" t="s">
        <v>36</v>
      </c>
      <c r="E5731" s="181" t="s">
        <v>35</v>
      </c>
      <c r="F5731" s="183" t="s">
        <v>35</v>
      </c>
      <c r="G5731" s="181" t="s">
        <v>7407</v>
      </c>
      <c r="H5731" s="184" t="s">
        <v>7090</v>
      </c>
      <c r="I5731" s="185" t="s">
        <v>190</v>
      </c>
      <c r="J5731" s="181" t="s">
        <v>35</v>
      </c>
      <c r="K5731" s="181" t="s">
        <v>225</v>
      </c>
      <c r="L5731" s="186" t="s">
        <v>225</v>
      </c>
      <c r="M5731" s="187" t="s">
        <v>225</v>
      </c>
      <c r="N5731" s="183" t="s">
        <v>36</v>
      </c>
      <c r="O5731" s="181" t="s">
        <v>7407</v>
      </c>
      <c r="P5731" s="184" t="s">
        <v>7090</v>
      </c>
      <c r="Q5731" s="185" t="s">
        <v>190</v>
      </c>
      <c r="R5731" s="181" t="s">
        <v>35</v>
      </c>
      <c r="S5731" s="181" t="s">
        <v>225</v>
      </c>
      <c r="T5731" s="186" t="s">
        <v>225</v>
      </c>
      <c r="U5731" s="187" t="s">
        <v>225</v>
      </c>
      <c r="V5731" s="188" t="str" cm="1">
        <f t="array" ref="V5731">IF(SUM(LEN(A5731:U5731))=0,"",IF(OR(OR(ISBLANK(E5731),SUM(LEN(B5731),LEN(C5731))=0),AND(NOT(D5731="Unknown"),ISBLANK(I5731)),AND(NOT(N5731="Unknown"),ISBLANK(Q5731))),"Missing Information", INDEX(Table15[Entire Service Line Classification], MATCH(SUMIFS(Table15[Unique ID],Table15[System-Owned Portion],D5731,Table15[If Material Anything Other than "Lead" in Column E,Was Material Ever Previously Lead?],F5731,Table15[Customer-Owned Portion],N5731),Table15[Unique ID],0),0)))</f>
        <v>Non-lead</v>
      </c>
      <c r="W5731" s="189"/>
    </row>
    <row r="5732" spans="1:23" s="190" customFormat="1" ht="56.25" x14ac:dyDescent="0.25">
      <c r="A5732" s="180" t="s">
        <v>225</v>
      </c>
      <c r="B5732" s="181" t="s">
        <v>9335</v>
      </c>
      <c r="C5732" s="182" t="s">
        <v>225</v>
      </c>
      <c r="D5732" s="183" t="s">
        <v>36</v>
      </c>
      <c r="E5732" s="181" t="s">
        <v>35</v>
      </c>
      <c r="F5732" s="183" t="s">
        <v>35</v>
      </c>
      <c r="G5732" s="181" t="s">
        <v>7407</v>
      </c>
      <c r="H5732" s="184" t="s">
        <v>7090</v>
      </c>
      <c r="I5732" s="185" t="s">
        <v>190</v>
      </c>
      <c r="J5732" s="181" t="s">
        <v>35</v>
      </c>
      <c r="K5732" s="181" t="s">
        <v>225</v>
      </c>
      <c r="L5732" s="186" t="s">
        <v>225</v>
      </c>
      <c r="M5732" s="187" t="s">
        <v>225</v>
      </c>
      <c r="N5732" s="183" t="s">
        <v>36</v>
      </c>
      <c r="O5732" s="181" t="s">
        <v>7407</v>
      </c>
      <c r="P5732" s="184" t="s">
        <v>7090</v>
      </c>
      <c r="Q5732" s="185" t="s">
        <v>190</v>
      </c>
      <c r="R5732" s="181" t="s">
        <v>35</v>
      </c>
      <c r="S5732" s="181" t="s">
        <v>225</v>
      </c>
      <c r="T5732" s="186" t="s">
        <v>225</v>
      </c>
      <c r="U5732" s="187" t="s">
        <v>225</v>
      </c>
      <c r="V5732" s="188" t="str" cm="1">
        <f t="array" ref="V5732">IF(SUM(LEN(A5732:U5732))=0,"",IF(OR(OR(ISBLANK(E5732),SUM(LEN(B5732),LEN(C5732))=0),AND(NOT(D5732="Unknown"),ISBLANK(I5732)),AND(NOT(N5732="Unknown"),ISBLANK(Q5732))),"Missing Information", INDEX(Table15[Entire Service Line Classification], MATCH(SUMIFS(Table15[Unique ID],Table15[System-Owned Portion],D5732,Table15[If Material Anything Other than "Lead" in Column E,Was Material Ever Previously Lead?],F5732,Table15[Customer-Owned Portion],N5732),Table15[Unique ID],0),0)))</f>
        <v>Non-lead</v>
      </c>
      <c r="W5732" s="189"/>
    </row>
    <row r="5733" spans="1:23" s="190" customFormat="1" ht="56.25" x14ac:dyDescent="0.25">
      <c r="A5733" s="180" t="s">
        <v>225</v>
      </c>
      <c r="B5733" s="181" t="s">
        <v>9336</v>
      </c>
      <c r="C5733" s="182" t="s">
        <v>225</v>
      </c>
      <c r="D5733" s="183" t="s">
        <v>36</v>
      </c>
      <c r="E5733" s="181" t="s">
        <v>35</v>
      </c>
      <c r="F5733" s="183" t="s">
        <v>35</v>
      </c>
      <c r="G5733" s="181" t="s">
        <v>7407</v>
      </c>
      <c r="H5733" s="184" t="s">
        <v>7090</v>
      </c>
      <c r="I5733" s="185" t="s">
        <v>190</v>
      </c>
      <c r="J5733" s="181" t="s">
        <v>35</v>
      </c>
      <c r="K5733" s="181" t="s">
        <v>225</v>
      </c>
      <c r="L5733" s="186" t="s">
        <v>225</v>
      </c>
      <c r="M5733" s="187" t="s">
        <v>225</v>
      </c>
      <c r="N5733" s="183" t="s">
        <v>36</v>
      </c>
      <c r="O5733" s="181" t="s">
        <v>7407</v>
      </c>
      <c r="P5733" s="184" t="s">
        <v>7090</v>
      </c>
      <c r="Q5733" s="185" t="s">
        <v>190</v>
      </c>
      <c r="R5733" s="181" t="s">
        <v>35</v>
      </c>
      <c r="S5733" s="181" t="s">
        <v>225</v>
      </c>
      <c r="T5733" s="186" t="s">
        <v>225</v>
      </c>
      <c r="U5733" s="187" t="s">
        <v>225</v>
      </c>
      <c r="V5733" s="188" t="str" cm="1">
        <f t="array" ref="V5733">IF(SUM(LEN(A5733:U5733))=0,"",IF(OR(OR(ISBLANK(E5733),SUM(LEN(B5733),LEN(C5733))=0),AND(NOT(D5733="Unknown"),ISBLANK(I5733)),AND(NOT(N5733="Unknown"),ISBLANK(Q5733))),"Missing Information", INDEX(Table15[Entire Service Line Classification], MATCH(SUMIFS(Table15[Unique ID],Table15[System-Owned Portion],D5733,Table15[If Material Anything Other than "Lead" in Column E,Was Material Ever Previously Lead?],F5733,Table15[Customer-Owned Portion],N5733),Table15[Unique ID],0),0)))</f>
        <v>Non-lead</v>
      </c>
      <c r="W5733" s="189"/>
    </row>
    <row r="5734" spans="1:23" s="190" customFormat="1" ht="56.25" x14ac:dyDescent="0.25">
      <c r="A5734" s="180" t="s">
        <v>225</v>
      </c>
      <c r="B5734" s="181" t="s">
        <v>9337</v>
      </c>
      <c r="C5734" s="182" t="s">
        <v>225</v>
      </c>
      <c r="D5734" s="183" t="s">
        <v>36</v>
      </c>
      <c r="E5734" s="181" t="s">
        <v>35</v>
      </c>
      <c r="F5734" s="183" t="s">
        <v>35</v>
      </c>
      <c r="G5734" s="181" t="s">
        <v>7407</v>
      </c>
      <c r="H5734" s="184" t="s">
        <v>7090</v>
      </c>
      <c r="I5734" s="185" t="s">
        <v>190</v>
      </c>
      <c r="J5734" s="181" t="s">
        <v>35</v>
      </c>
      <c r="K5734" s="181" t="s">
        <v>225</v>
      </c>
      <c r="L5734" s="186" t="s">
        <v>225</v>
      </c>
      <c r="M5734" s="187" t="s">
        <v>225</v>
      </c>
      <c r="N5734" s="183" t="s">
        <v>36</v>
      </c>
      <c r="O5734" s="181" t="s">
        <v>7407</v>
      </c>
      <c r="P5734" s="184" t="s">
        <v>7090</v>
      </c>
      <c r="Q5734" s="185" t="s">
        <v>190</v>
      </c>
      <c r="R5734" s="181" t="s">
        <v>35</v>
      </c>
      <c r="S5734" s="181" t="s">
        <v>225</v>
      </c>
      <c r="T5734" s="186" t="s">
        <v>225</v>
      </c>
      <c r="U5734" s="187" t="s">
        <v>225</v>
      </c>
      <c r="V5734" s="188" t="str" cm="1">
        <f t="array" ref="V5734">IF(SUM(LEN(A5734:U5734))=0,"",IF(OR(OR(ISBLANK(E5734),SUM(LEN(B5734),LEN(C5734))=0),AND(NOT(D5734="Unknown"),ISBLANK(I5734)),AND(NOT(N5734="Unknown"),ISBLANK(Q5734))),"Missing Information", INDEX(Table15[Entire Service Line Classification], MATCH(SUMIFS(Table15[Unique ID],Table15[System-Owned Portion],D5734,Table15[If Material Anything Other than "Lead" in Column E,Was Material Ever Previously Lead?],F5734,Table15[Customer-Owned Portion],N5734),Table15[Unique ID],0),0)))</f>
        <v>Non-lead</v>
      </c>
      <c r="W5734" s="189"/>
    </row>
    <row r="5735" spans="1:23" s="190" customFormat="1" ht="56.25" x14ac:dyDescent="0.25">
      <c r="A5735" s="180" t="s">
        <v>225</v>
      </c>
      <c r="B5735" s="181" t="s">
        <v>9338</v>
      </c>
      <c r="C5735" s="182" t="s">
        <v>225</v>
      </c>
      <c r="D5735" s="183" t="s">
        <v>36</v>
      </c>
      <c r="E5735" s="181" t="s">
        <v>35</v>
      </c>
      <c r="F5735" s="183" t="s">
        <v>35</v>
      </c>
      <c r="G5735" s="181" t="s">
        <v>9339</v>
      </c>
      <c r="H5735" s="184" t="s">
        <v>7090</v>
      </c>
      <c r="I5735" s="185" t="s">
        <v>190</v>
      </c>
      <c r="J5735" s="181" t="s">
        <v>35</v>
      </c>
      <c r="K5735" s="181" t="s">
        <v>225</v>
      </c>
      <c r="L5735" s="186" t="s">
        <v>225</v>
      </c>
      <c r="M5735" s="187" t="s">
        <v>225</v>
      </c>
      <c r="N5735" s="183" t="s">
        <v>36</v>
      </c>
      <c r="O5735" s="181" t="s">
        <v>9339</v>
      </c>
      <c r="P5735" s="184" t="s">
        <v>7090</v>
      </c>
      <c r="Q5735" s="185" t="s">
        <v>190</v>
      </c>
      <c r="R5735" s="181" t="s">
        <v>35</v>
      </c>
      <c r="S5735" s="181" t="s">
        <v>225</v>
      </c>
      <c r="T5735" s="186" t="s">
        <v>225</v>
      </c>
      <c r="U5735" s="187" t="s">
        <v>225</v>
      </c>
      <c r="V5735" s="188" t="str" cm="1">
        <f t="array" ref="V5735">IF(SUM(LEN(A5735:U5735))=0,"",IF(OR(OR(ISBLANK(E5735),SUM(LEN(B5735),LEN(C5735))=0),AND(NOT(D5735="Unknown"),ISBLANK(I5735)),AND(NOT(N5735="Unknown"),ISBLANK(Q5735))),"Missing Information", INDEX(Table15[Entire Service Line Classification], MATCH(SUMIFS(Table15[Unique ID],Table15[System-Owned Portion],D5735,Table15[If Material Anything Other than "Lead" in Column E,Was Material Ever Previously Lead?],F5735,Table15[Customer-Owned Portion],N5735),Table15[Unique ID],0),0)))</f>
        <v>Non-lead</v>
      </c>
      <c r="W5735" s="189"/>
    </row>
    <row r="5736" spans="1:23" s="190" customFormat="1" ht="56.25" x14ac:dyDescent="0.25">
      <c r="A5736" s="180" t="s">
        <v>225</v>
      </c>
      <c r="B5736" s="181" t="s">
        <v>9340</v>
      </c>
      <c r="C5736" s="182" t="s">
        <v>225</v>
      </c>
      <c r="D5736" s="183" t="s">
        <v>36</v>
      </c>
      <c r="E5736" s="181" t="s">
        <v>35</v>
      </c>
      <c r="F5736" s="183" t="s">
        <v>35</v>
      </c>
      <c r="G5736" s="181" t="s">
        <v>9339</v>
      </c>
      <c r="H5736" s="184" t="s">
        <v>7090</v>
      </c>
      <c r="I5736" s="185" t="s">
        <v>190</v>
      </c>
      <c r="J5736" s="181" t="s">
        <v>35</v>
      </c>
      <c r="K5736" s="181" t="s">
        <v>225</v>
      </c>
      <c r="L5736" s="186" t="s">
        <v>225</v>
      </c>
      <c r="M5736" s="187" t="s">
        <v>225</v>
      </c>
      <c r="N5736" s="183" t="s">
        <v>36</v>
      </c>
      <c r="O5736" s="181" t="s">
        <v>9339</v>
      </c>
      <c r="P5736" s="184" t="s">
        <v>7090</v>
      </c>
      <c r="Q5736" s="185" t="s">
        <v>190</v>
      </c>
      <c r="R5736" s="181" t="s">
        <v>35</v>
      </c>
      <c r="S5736" s="181" t="s">
        <v>225</v>
      </c>
      <c r="T5736" s="186" t="s">
        <v>225</v>
      </c>
      <c r="U5736" s="187" t="s">
        <v>225</v>
      </c>
      <c r="V5736" s="188" t="str" cm="1">
        <f t="array" ref="V5736">IF(SUM(LEN(A5736:U5736))=0,"",IF(OR(OR(ISBLANK(E5736),SUM(LEN(B5736),LEN(C5736))=0),AND(NOT(D5736="Unknown"),ISBLANK(I5736)),AND(NOT(N5736="Unknown"),ISBLANK(Q5736))),"Missing Information", INDEX(Table15[Entire Service Line Classification], MATCH(SUMIFS(Table15[Unique ID],Table15[System-Owned Portion],D5736,Table15[If Material Anything Other than "Lead" in Column E,Was Material Ever Previously Lead?],F5736,Table15[Customer-Owned Portion],N5736),Table15[Unique ID],0),0)))</f>
        <v>Non-lead</v>
      </c>
      <c r="W5736" s="189"/>
    </row>
    <row r="5737" spans="1:23" s="190" customFormat="1" ht="56.25" x14ac:dyDescent="0.25">
      <c r="A5737" s="180" t="s">
        <v>225</v>
      </c>
      <c r="B5737" s="181" t="s">
        <v>9341</v>
      </c>
      <c r="C5737" s="182" t="s">
        <v>225</v>
      </c>
      <c r="D5737" s="183" t="s">
        <v>36</v>
      </c>
      <c r="E5737" s="181" t="s">
        <v>35</v>
      </c>
      <c r="F5737" s="183" t="s">
        <v>35</v>
      </c>
      <c r="G5737" s="181" t="s">
        <v>9339</v>
      </c>
      <c r="H5737" s="184" t="s">
        <v>7090</v>
      </c>
      <c r="I5737" s="185" t="s">
        <v>190</v>
      </c>
      <c r="J5737" s="181" t="s">
        <v>35</v>
      </c>
      <c r="K5737" s="181" t="s">
        <v>225</v>
      </c>
      <c r="L5737" s="186" t="s">
        <v>225</v>
      </c>
      <c r="M5737" s="187" t="s">
        <v>225</v>
      </c>
      <c r="N5737" s="183" t="s">
        <v>36</v>
      </c>
      <c r="O5737" s="181" t="s">
        <v>9339</v>
      </c>
      <c r="P5737" s="184" t="s">
        <v>7090</v>
      </c>
      <c r="Q5737" s="185" t="s">
        <v>190</v>
      </c>
      <c r="R5737" s="181" t="s">
        <v>35</v>
      </c>
      <c r="S5737" s="181" t="s">
        <v>225</v>
      </c>
      <c r="T5737" s="186" t="s">
        <v>225</v>
      </c>
      <c r="U5737" s="187" t="s">
        <v>225</v>
      </c>
      <c r="V5737" s="188" t="str" cm="1">
        <f t="array" ref="V5737">IF(SUM(LEN(A5737:U5737))=0,"",IF(OR(OR(ISBLANK(E5737),SUM(LEN(B5737),LEN(C5737))=0),AND(NOT(D5737="Unknown"),ISBLANK(I5737)),AND(NOT(N5737="Unknown"),ISBLANK(Q5737))),"Missing Information", INDEX(Table15[Entire Service Line Classification], MATCH(SUMIFS(Table15[Unique ID],Table15[System-Owned Portion],D5737,Table15[If Material Anything Other than "Lead" in Column E,Was Material Ever Previously Lead?],F5737,Table15[Customer-Owned Portion],N5737),Table15[Unique ID],0),0)))</f>
        <v>Non-lead</v>
      </c>
      <c r="W5737" s="189"/>
    </row>
    <row r="5738" spans="1:23" s="190" customFormat="1" ht="56.25" x14ac:dyDescent="0.25">
      <c r="A5738" s="180" t="s">
        <v>225</v>
      </c>
      <c r="B5738" s="181" t="s">
        <v>9342</v>
      </c>
      <c r="C5738" s="182" t="s">
        <v>225</v>
      </c>
      <c r="D5738" s="183" t="s">
        <v>36</v>
      </c>
      <c r="E5738" s="181" t="s">
        <v>35</v>
      </c>
      <c r="F5738" s="183" t="s">
        <v>35</v>
      </c>
      <c r="G5738" s="181" t="s">
        <v>9339</v>
      </c>
      <c r="H5738" s="184" t="s">
        <v>7090</v>
      </c>
      <c r="I5738" s="185" t="s">
        <v>190</v>
      </c>
      <c r="J5738" s="181" t="s">
        <v>35</v>
      </c>
      <c r="K5738" s="181" t="s">
        <v>225</v>
      </c>
      <c r="L5738" s="186" t="s">
        <v>225</v>
      </c>
      <c r="M5738" s="187" t="s">
        <v>225</v>
      </c>
      <c r="N5738" s="183" t="s">
        <v>36</v>
      </c>
      <c r="O5738" s="181" t="s">
        <v>9339</v>
      </c>
      <c r="P5738" s="184" t="s">
        <v>7090</v>
      </c>
      <c r="Q5738" s="185" t="s">
        <v>190</v>
      </c>
      <c r="R5738" s="181" t="s">
        <v>35</v>
      </c>
      <c r="S5738" s="181" t="s">
        <v>225</v>
      </c>
      <c r="T5738" s="186" t="s">
        <v>225</v>
      </c>
      <c r="U5738" s="187" t="s">
        <v>225</v>
      </c>
      <c r="V5738" s="188" t="str" cm="1">
        <f t="array" ref="V5738">IF(SUM(LEN(A5738:U5738))=0,"",IF(OR(OR(ISBLANK(E5738),SUM(LEN(B5738),LEN(C5738))=0),AND(NOT(D5738="Unknown"),ISBLANK(I5738)),AND(NOT(N5738="Unknown"),ISBLANK(Q5738))),"Missing Information", INDEX(Table15[Entire Service Line Classification], MATCH(SUMIFS(Table15[Unique ID],Table15[System-Owned Portion],D5738,Table15[If Material Anything Other than "Lead" in Column E,Was Material Ever Previously Lead?],F5738,Table15[Customer-Owned Portion],N5738),Table15[Unique ID],0),0)))</f>
        <v>Non-lead</v>
      </c>
      <c r="W5738" s="189"/>
    </row>
    <row r="5739" spans="1:23" s="190" customFormat="1" ht="56.25" x14ac:dyDescent="0.25">
      <c r="A5739" s="180" t="s">
        <v>225</v>
      </c>
      <c r="B5739" s="181" t="s">
        <v>9343</v>
      </c>
      <c r="C5739" s="182" t="s">
        <v>225</v>
      </c>
      <c r="D5739" s="183" t="s">
        <v>36</v>
      </c>
      <c r="E5739" s="181" t="s">
        <v>35</v>
      </c>
      <c r="F5739" s="183" t="s">
        <v>35</v>
      </c>
      <c r="G5739" s="181" t="s">
        <v>9339</v>
      </c>
      <c r="H5739" s="184" t="s">
        <v>7090</v>
      </c>
      <c r="I5739" s="185" t="s">
        <v>190</v>
      </c>
      <c r="J5739" s="181" t="s">
        <v>35</v>
      </c>
      <c r="K5739" s="181" t="s">
        <v>225</v>
      </c>
      <c r="L5739" s="186" t="s">
        <v>225</v>
      </c>
      <c r="M5739" s="187" t="s">
        <v>225</v>
      </c>
      <c r="N5739" s="183" t="s">
        <v>36</v>
      </c>
      <c r="O5739" s="181" t="s">
        <v>9339</v>
      </c>
      <c r="P5739" s="184" t="s">
        <v>7090</v>
      </c>
      <c r="Q5739" s="185" t="s">
        <v>190</v>
      </c>
      <c r="R5739" s="181" t="s">
        <v>35</v>
      </c>
      <c r="S5739" s="181" t="s">
        <v>225</v>
      </c>
      <c r="T5739" s="186" t="s">
        <v>225</v>
      </c>
      <c r="U5739" s="187" t="s">
        <v>225</v>
      </c>
      <c r="V5739" s="188" t="str" cm="1">
        <f t="array" ref="V5739">IF(SUM(LEN(A5739:U5739))=0,"",IF(OR(OR(ISBLANK(E5739),SUM(LEN(B5739),LEN(C5739))=0),AND(NOT(D5739="Unknown"),ISBLANK(I5739)),AND(NOT(N5739="Unknown"),ISBLANK(Q5739))),"Missing Information", INDEX(Table15[Entire Service Line Classification], MATCH(SUMIFS(Table15[Unique ID],Table15[System-Owned Portion],D5739,Table15[If Material Anything Other than "Lead" in Column E,Was Material Ever Previously Lead?],F5739,Table15[Customer-Owned Portion],N5739),Table15[Unique ID],0),0)))</f>
        <v>Non-lead</v>
      </c>
      <c r="W5739" s="189"/>
    </row>
    <row r="5740" spans="1:23" s="190" customFormat="1" ht="56.25" x14ac:dyDescent="0.25">
      <c r="A5740" s="180" t="s">
        <v>225</v>
      </c>
      <c r="B5740" s="181" t="s">
        <v>9344</v>
      </c>
      <c r="C5740" s="182" t="s">
        <v>225</v>
      </c>
      <c r="D5740" s="183" t="s">
        <v>36</v>
      </c>
      <c r="E5740" s="181" t="s">
        <v>35</v>
      </c>
      <c r="F5740" s="183" t="s">
        <v>35</v>
      </c>
      <c r="G5740" s="181" t="s">
        <v>9339</v>
      </c>
      <c r="H5740" s="184" t="s">
        <v>7090</v>
      </c>
      <c r="I5740" s="185" t="s">
        <v>190</v>
      </c>
      <c r="J5740" s="181" t="s">
        <v>35</v>
      </c>
      <c r="K5740" s="181" t="s">
        <v>225</v>
      </c>
      <c r="L5740" s="186" t="s">
        <v>225</v>
      </c>
      <c r="M5740" s="187" t="s">
        <v>225</v>
      </c>
      <c r="N5740" s="183" t="s">
        <v>36</v>
      </c>
      <c r="O5740" s="181" t="s">
        <v>9339</v>
      </c>
      <c r="P5740" s="184" t="s">
        <v>7090</v>
      </c>
      <c r="Q5740" s="185" t="s">
        <v>190</v>
      </c>
      <c r="R5740" s="181" t="s">
        <v>35</v>
      </c>
      <c r="S5740" s="181" t="s">
        <v>225</v>
      </c>
      <c r="T5740" s="186" t="s">
        <v>225</v>
      </c>
      <c r="U5740" s="187" t="s">
        <v>225</v>
      </c>
      <c r="V5740" s="188" t="str" cm="1">
        <f t="array" ref="V5740">IF(SUM(LEN(A5740:U5740))=0,"",IF(OR(OR(ISBLANK(E5740),SUM(LEN(B5740),LEN(C5740))=0),AND(NOT(D5740="Unknown"),ISBLANK(I5740)),AND(NOT(N5740="Unknown"),ISBLANK(Q5740))),"Missing Information", INDEX(Table15[Entire Service Line Classification], MATCH(SUMIFS(Table15[Unique ID],Table15[System-Owned Portion],D5740,Table15[If Material Anything Other than "Lead" in Column E,Was Material Ever Previously Lead?],F5740,Table15[Customer-Owned Portion],N5740),Table15[Unique ID],0),0)))</f>
        <v>Non-lead</v>
      </c>
      <c r="W5740" s="189"/>
    </row>
    <row r="5741" spans="1:23" s="190" customFormat="1" ht="56.25" x14ac:dyDescent="0.25">
      <c r="A5741" s="180" t="s">
        <v>225</v>
      </c>
      <c r="B5741" s="181" t="s">
        <v>9345</v>
      </c>
      <c r="C5741" s="182" t="s">
        <v>225</v>
      </c>
      <c r="D5741" s="183" t="s">
        <v>36</v>
      </c>
      <c r="E5741" s="181" t="s">
        <v>35</v>
      </c>
      <c r="F5741" s="183" t="s">
        <v>35</v>
      </c>
      <c r="G5741" s="181" t="s">
        <v>9339</v>
      </c>
      <c r="H5741" s="184" t="s">
        <v>7090</v>
      </c>
      <c r="I5741" s="185" t="s">
        <v>190</v>
      </c>
      <c r="J5741" s="181" t="s">
        <v>35</v>
      </c>
      <c r="K5741" s="181" t="s">
        <v>225</v>
      </c>
      <c r="L5741" s="186" t="s">
        <v>225</v>
      </c>
      <c r="M5741" s="187" t="s">
        <v>225</v>
      </c>
      <c r="N5741" s="183" t="s">
        <v>36</v>
      </c>
      <c r="O5741" s="181" t="s">
        <v>9339</v>
      </c>
      <c r="P5741" s="184" t="s">
        <v>7090</v>
      </c>
      <c r="Q5741" s="185" t="s">
        <v>190</v>
      </c>
      <c r="R5741" s="181" t="s">
        <v>35</v>
      </c>
      <c r="S5741" s="181" t="s">
        <v>225</v>
      </c>
      <c r="T5741" s="186" t="s">
        <v>225</v>
      </c>
      <c r="U5741" s="187" t="s">
        <v>225</v>
      </c>
      <c r="V5741" s="188" t="str" cm="1">
        <f t="array" ref="V5741">IF(SUM(LEN(A5741:U5741))=0,"",IF(OR(OR(ISBLANK(E5741),SUM(LEN(B5741),LEN(C5741))=0),AND(NOT(D5741="Unknown"),ISBLANK(I5741)),AND(NOT(N5741="Unknown"),ISBLANK(Q5741))),"Missing Information", INDEX(Table15[Entire Service Line Classification], MATCH(SUMIFS(Table15[Unique ID],Table15[System-Owned Portion],D5741,Table15[If Material Anything Other than "Lead" in Column E,Was Material Ever Previously Lead?],F5741,Table15[Customer-Owned Portion],N5741),Table15[Unique ID],0),0)))</f>
        <v>Non-lead</v>
      </c>
      <c r="W5741" s="189"/>
    </row>
    <row r="5742" spans="1:23" s="190" customFormat="1" ht="56.25" x14ac:dyDescent="0.25">
      <c r="A5742" s="180" t="s">
        <v>225</v>
      </c>
      <c r="B5742" s="181" t="s">
        <v>9346</v>
      </c>
      <c r="C5742" s="182" t="s">
        <v>225</v>
      </c>
      <c r="D5742" s="183" t="s">
        <v>36</v>
      </c>
      <c r="E5742" s="181" t="s">
        <v>35</v>
      </c>
      <c r="F5742" s="183" t="s">
        <v>35</v>
      </c>
      <c r="G5742" s="181" t="s">
        <v>9339</v>
      </c>
      <c r="H5742" s="184" t="s">
        <v>7090</v>
      </c>
      <c r="I5742" s="185" t="s">
        <v>190</v>
      </c>
      <c r="J5742" s="181" t="s">
        <v>35</v>
      </c>
      <c r="K5742" s="181" t="s">
        <v>225</v>
      </c>
      <c r="L5742" s="186" t="s">
        <v>225</v>
      </c>
      <c r="M5742" s="187" t="s">
        <v>225</v>
      </c>
      <c r="N5742" s="183" t="s">
        <v>36</v>
      </c>
      <c r="O5742" s="181" t="s">
        <v>9339</v>
      </c>
      <c r="P5742" s="184" t="s">
        <v>7090</v>
      </c>
      <c r="Q5742" s="185" t="s">
        <v>190</v>
      </c>
      <c r="R5742" s="181" t="s">
        <v>35</v>
      </c>
      <c r="S5742" s="181" t="s">
        <v>225</v>
      </c>
      <c r="T5742" s="186" t="s">
        <v>225</v>
      </c>
      <c r="U5742" s="187" t="s">
        <v>225</v>
      </c>
      <c r="V5742" s="188" t="str" cm="1">
        <f t="array" ref="V5742">IF(SUM(LEN(A5742:U5742))=0,"",IF(OR(OR(ISBLANK(E5742),SUM(LEN(B5742),LEN(C5742))=0),AND(NOT(D5742="Unknown"),ISBLANK(I5742)),AND(NOT(N5742="Unknown"),ISBLANK(Q5742))),"Missing Information", INDEX(Table15[Entire Service Line Classification], MATCH(SUMIFS(Table15[Unique ID],Table15[System-Owned Portion],D5742,Table15[If Material Anything Other than "Lead" in Column E,Was Material Ever Previously Lead?],F5742,Table15[Customer-Owned Portion],N5742),Table15[Unique ID],0),0)))</f>
        <v>Non-lead</v>
      </c>
      <c r="W5742" s="189"/>
    </row>
    <row r="5743" spans="1:23" s="190" customFormat="1" ht="56.25" x14ac:dyDescent="0.25">
      <c r="A5743" s="180" t="s">
        <v>225</v>
      </c>
      <c r="B5743" s="181" t="s">
        <v>9347</v>
      </c>
      <c r="C5743" s="182" t="s">
        <v>225</v>
      </c>
      <c r="D5743" s="183" t="s">
        <v>36</v>
      </c>
      <c r="E5743" s="181" t="s">
        <v>35</v>
      </c>
      <c r="F5743" s="183" t="s">
        <v>35</v>
      </c>
      <c r="G5743" s="181" t="s">
        <v>7407</v>
      </c>
      <c r="H5743" s="184" t="s">
        <v>7090</v>
      </c>
      <c r="I5743" s="185" t="s">
        <v>190</v>
      </c>
      <c r="J5743" s="181" t="s">
        <v>35</v>
      </c>
      <c r="K5743" s="181" t="s">
        <v>225</v>
      </c>
      <c r="L5743" s="186" t="s">
        <v>225</v>
      </c>
      <c r="M5743" s="187" t="s">
        <v>225</v>
      </c>
      <c r="N5743" s="183" t="s">
        <v>36</v>
      </c>
      <c r="O5743" s="181" t="s">
        <v>7407</v>
      </c>
      <c r="P5743" s="184" t="s">
        <v>7090</v>
      </c>
      <c r="Q5743" s="185" t="s">
        <v>190</v>
      </c>
      <c r="R5743" s="181" t="s">
        <v>35</v>
      </c>
      <c r="S5743" s="181" t="s">
        <v>225</v>
      </c>
      <c r="T5743" s="186" t="s">
        <v>225</v>
      </c>
      <c r="U5743" s="187" t="s">
        <v>225</v>
      </c>
      <c r="V5743" s="188" t="str" cm="1">
        <f t="array" ref="V5743">IF(SUM(LEN(A5743:U5743))=0,"",IF(OR(OR(ISBLANK(E5743),SUM(LEN(B5743),LEN(C5743))=0),AND(NOT(D5743="Unknown"),ISBLANK(I5743)),AND(NOT(N5743="Unknown"),ISBLANK(Q5743))),"Missing Information", INDEX(Table15[Entire Service Line Classification], MATCH(SUMIFS(Table15[Unique ID],Table15[System-Owned Portion],D5743,Table15[If Material Anything Other than "Lead" in Column E,Was Material Ever Previously Lead?],F5743,Table15[Customer-Owned Portion],N5743),Table15[Unique ID],0),0)))</f>
        <v>Non-lead</v>
      </c>
      <c r="W5743" s="189"/>
    </row>
    <row r="5744" spans="1:23" s="190" customFormat="1" ht="56.25" x14ac:dyDescent="0.25">
      <c r="A5744" s="180" t="s">
        <v>225</v>
      </c>
      <c r="B5744" s="181" t="s">
        <v>9348</v>
      </c>
      <c r="C5744" s="182" t="s">
        <v>225</v>
      </c>
      <c r="D5744" s="183" t="s">
        <v>36</v>
      </c>
      <c r="E5744" s="181" t="s">
        <v>35</v>
      </c>
      <c r="F5744" s="183" t="s">
        <v>35</v>
      </c>
      <c r="G5744" s="181" t="s">
        <v>7407</v>
      </c>
      <c r="H5744" s="184" t="s">
        <v>7090</v>
      </c>
      <c r="I5744" s="185" t="s">
        <v>190</v>
      </c>
      <c r="J5744" s="181" t="s">
        <v>35</v>
      </c>
      <c r="K5744" s="181" t="s">
        <v>225</v>
      </c>
      <c r="L5744" s="186" t="s">
        <v>225</v>
      </c>
      <c r="M5744" s="187" t="s">
        <v>225</v>
      </c>
      <c r="N5744" s="183" t="s">
        <v>36</v>
      </c>
      <c r="O5744" s="181" t="s">
        <v>7407</v>
      </c>
      <c r="P5744" s="184" t="s">
        <v>7090</v>
      </c>
      <c r="Q5744" s="185" t="s">
        <v>190</v>
      </c>
      <c r="R5744" s="181" t="s">
        <v>35</v>
      </c>
      <c r="S5744" s="181" t="s">
        <v>225</v>
      </c>
      <c r="T5744" s="186" t="s">
        <v>225</v>
      </c>
      <c r="U5744" s="187" t="s">
        <v>225</v>
      </c>
      <c r="V5744" s="188" t="str" cm="1">
        <f t="array" ref="V5744">IF(SUM(LEN(A5744:U5744))=0,"",IF(OR(OR(ISBLANK(E5744),SUM(LEN(B5744),LEN(C5744))=0),AND(NOT(D5744="Unknown"),ISBLANK(I5744)),AND(NOT(N5744="Unknown"),ISBLANK(Q5744))),"Missing Information", INDEX(Table15[Entire Service Line Classification], MATCH(SUMIFS(Table15[Unique ID],Table15[System-Owned Portion],D5744,Table15[If Material Anything Other than "Lead" in Column E,Was Material Ever Previously Lead?],F5744,Table15[Customer-Owned Portion],N5744),Table15[Unique ID],0),0)))</f>
        <v>Non-lead</v>
      </c>
      <c r="W5744" s="189"/>
    </row>
    <row r="5745" spans="1:23" s="190" customFormat="1" ht="56.25" x14ac:dyDescent="0.25">
      <c r="A5745" s="180" t="s">
        <v>225</v>
      </c>
      <c r="B5745" s="181" t="s">
        <v>9349</v>
      </c>
      <c r="C5745" s="182" t="s">
        <v>225</v>
      </c>
      <c r="D5745" s="183" t="s">
        <v>36</v>
      </c>
      <c r="E5745" s="181" t="s">
        <v>35</v>
      </c>
      <c r="F5745" s="183" t="s">
        <v>35</v>
      </c>
      <c r="G5745" s="181" t="s">
        <v>7407</v>
      </c>
      <c r="H5745" s="184" t="s">
        <v>7090</v>
      </c>
      <c r="I5745" s="185" t="s">
        <v>190</v>
      </c>
      <c r="J5745" s="181" t="s">
        <v>35</v>
      </c>
      <c r="K5745" s="181" t="s">
        <v>225</v>
      </c>
      <c r="L5745" s="186" t="s">
        <v>225</v>
      </c>
      <c r="M5745" s="187" t="s">
        <v>225</v>
      </c>
      <c r="N5745" s="183" t="s">
        <v>36</v>
      </c>
      <c r="O5745" s="181" t="s">
        <v>7407</v>
      </c>
      <c r="P5745" s="184" t="s">
        <v>7090</v>
      </c>
      <c r="Q5745" s="185" t="s">
        <v>190</v>
      </c>
      <c r="R5745" s="181" t="s">
        <v>35</v>
      </c>
      <c r="S5745" s="181" t="s">
        <v>225</v>
      </c>
      <c r="T5745" s="186" t="s">
        <v>225</v>
      </c>
      <c r="U5745" s="187" t="s">
        <v>225</v>
      </c>
      <c r="V5745" s="188" t="str" cm="1">
        <f t="array" ref="V5745">IF(SUM(LEN(A5745:U5745))=0,"",IF(OR(OR(ISBLANK(E5745),SUM(LEN(B5745),LEN(C5745))=0),AND(NOT(D5745="Unknown"),ISBLANK(I5745)),AND(NOT(N5745="Unknown"),ISBLANK(Q5745))),"Missing Information", INDEX(Table15[Entire Service Line Classification], MATCH(SUMIFS(Table15[Unique ID],Table15[System-Owned Portion],D5745,Table15[If Material Anything Other than "Lead" in Column E,Was Material Ever Previously Lead?],F5745,Table15[Customer-Owned Portion],N5745),Table15[Unique ID],0),0)))</f>
        <v>Non-lead</v>
      </c>
      <c r="W5745" s="189"/>
    </row>
    <row r="5746" spans="1:23" s="190" customFormat="1" ht="56.25" x14ac:dyDescent="0.25">
      <c r="A5746" s="180" t="s">
        <v>225</v>
      </c>
      <c r="B5746" s="181" t="s">
        <v>9350</v>
      </c>
      <c r="C5746" s="182" t="s">
        <v>225</v>
      </c>
      <c r="D5746" s="183" t="s">
        <v>36</v>
      </c>
      <c r="E5746" s="181" t="s">
        <v>35</v>
      </c>
      <c r="F5746" s="183" t="s">
        <v>35</v>
      </c>
      <c r="G5746" s="181" t="s">
        <v>7407</v>
      </c>
      <c r="H5746" s="184" t="s">
        <v>7090</v>
      </c>
      <c r="I5746" s="185" t="s">
        <v>190</v>
      </c>
      <c r="J5746" s="181" t="s">
        <v>35</v>
      </c>
      <c r="K5746" s="181" t="s">
        <v>225</v>
      </c>
      <c r="L5746" s="186" t="s">
        <v>225</v>
      </c>
      <c r="M5746" s="187" t="s">
        <v>225</v>
      </c>
      <c r="N5746" s="183" t="s">
        <v>36</v>
      </c>
      <c r="O5746" s="181" t="s">
        <v>7407</v>
      </c>
      <c r="P5746" s="184" t="s">
        <v>7090</v>
      </c>
      <c r="Q5746" s="185" t="s">
        <v>190</v>
      </c>
      <c r="R5746" s="181" t="s">
        <v>35</v>
      </c>
      <c r="S5746" s="181" t="s">
        <v>225</v>
      </c>
      <c r="T5746" s="186" t="s">
        <v>225</v>
      </c>
      <c r="U5746" s="187" t="s">
        <v>225</v>
      </c>
      <c r="V5746" s="188" t="str" cm="1">
        <f t="array" ref="V5746">IF(SUM(LEN(A5746:U5746))=0,"",IF(OR(OR(ISBLANK(E5746),SUM(LEN(B5746),LEN(C5746))=0),AND(NOT(D5746="Unknown"),ISBLANK(I5746)),AND(NOT(N5746="Unknown"),ISBLANK(Q5746))),"Missing Information", INDEX(Table15[Entire Service Line Classification], MATCH(SUMIFS(Table15[Unique ID],Table15[System-Owned Portion],D5746,Table15[If Material Anything Other than "Lead" in Column E,Was Material Ever Previously Lead?],F5746,Table15[Customer-Owned Portion],N5746),Table15[Unique ID],0),0)))</f>
        <v>Non-lead</v>
      </c>
      <c r="W5746" s="189"/>
    </row>
    <row r="5747" spans="1:23" s="190" customFormat="1" ht="56.25" x14ac:dyDescent="0.25">
      <c r="A5747" s="180" t="s">
        <v>225</v>
      </c>
      <c r="B5747" s="181" t="s">
        <v>9351</v>
      </c>
      <c r="C5747" s="182" t="s">
        <v>225</v>
      </c>
      <c r="D5747" s="183" t="s">
        <v>36</v>
      </c>
      <c r="E5747" s="181" t="s">
        <v>35</v>
      </c>
      <c r="F5747" s="183" t="s">
        <v>35</v>
      </c>
      <c r="G5747" s="181" t="s">
        <v>7407</v>
      </c>
      <c r="H5747" s="184" t="s">
        <v>7090</v>
      </c>
      <c r="I5747" s="185" t="s">
        <v>190</v>
      </c>
      <c r="J5747" s="181" t="s">
        <v>35</v>
      </c>
      <c r="K5747" s="181" t="s">
        <v>225</v>
      </c>
      <c r="L5747" s="186" t="s">
        <v>225</v>
      </c>
      <c r="M5747" s="187" t="s">
        <v>225</v>
      </c>
      <c r="N5747" s="183" t="s">
        <v>36</v>
      </c>
      <c r="O5747" s="181" t="s">
        <v>7407</v>
      </c>
      <c r="P5747" s="184" t="s">
        <v>7090</v>
      </c>
      <c r="Q5747" s="185" t="s">
        <v>190</v>
      </c>
      <c r="R5747" s="181" t="s">
        <v>35</v>
      </c>
      <c r="S5747" s="181" t="s">
        <v>225</v>
      </c>
      <c r="T5747" s="186" t="s">
        <v>225</v>
      </c>
      <c r="U5747" s="187" t="s">
        <v>225</v>
      </c>
      <c r="V5747" s="188" t="str" cm="1">
        <f t="array" ref="V5747">IF(SUM(LEN(A5747:U5747))=0,"",IF(OR(OR(ISBLANK(E5747),SUM(LEN(B5747),LEN(C5747))=0),AND(NOT(D5747="Unknown"),ISBLANK(I5747)),AND(NOT(N5747="Unknown"),ISBLANK(Q5747))),"Missing Information", INDEX(Table15[Entire Service Line Classification], MATCH(SUMIFS(Table15[Unique ID],Table15[System-Owned Portion],D5747,Table15[If Material Anything Other than "Lead" in Column E,Was Material Ever Previously Lead?],F5747,Table15[Customer-Owned Portion],N5747),Table15[Unique ID],0),0)))</f>
        <v>Non-lead</v>
      </c>
      <c r="W5747" s="189"/>
    </row>
    <row r="5748" spans="1:23" s="190" customFormat="1" ht="56.25" x14ac:dyDescent="0.25">
      <c r="A5748" s="180" t="s">
        <v>225</v>
      </c>
      <c r="B5748" s="181" t="s">
        <v>9352</v>
      </c>
      <c r="C5748" s="182" t="s">
        <v>225</v>
      </c>
      <c r="D5748" s="183" t="s">
        <v>36</v>
      </c>
      <c r="E5748" s="181" t="s">
        <v>35</v>
      </c>
      <c r="F5748" s="183" t="s">
        <v>35</v>
      </c>
      <c r="G5748" s="181" t="s">
        <v>8118</v>
      </c>
      <c r="H5748" s="184" t="s">
        <v>7090</v>
      </c>
      <c r="I5748" s="185" t="s">
        <v>190</v>
      </c>
      <c r="J5748" s="181" t="s">
        <v>35</v>
      </c>
      <c r="K5748" s="181" t="s">
        <v>225</v>
      </c>
      <c r="L5748" s="186" t="s">
        <v>225</v>
      </c>
      <c r="M5748" s="187" t="s">
        <v>225</v>
      </c>
      <c r="N5748" s="183" t="s">
        <v>36</v>
      </c>
      <c r="O5748" s="181" t="s">
        <v>8118</v>
      </c>
      <c r="P5748" s="184" t="s">
        <v>7090</v>
      </c>
      <c r="Q5748" s="185" t="s">
        <v>190</v>
      </c>
      <c r="R5748" s="181" t="s">
        <v>35</v>
      </c>
      <c r="S5748" s="181" t="s">
        <v>225</v>
      </c>
      <c r="T5748" s="186" t="s">
        <v>225</v>
      </c>
      <c r="U5748" s="187" t="s">
        <v>225</v>
      </c>
      <c r="V5748" s="188" t="str" cm="1">
        <f t="array" ref="V5748">IF(SUM(LEN(A5748:U5748))=0,"",IF(OR(OR(ISBLANK(E5748),SUM(LEN(B5748),LEN(C5748))=0),AND(NOT(D5748="Unknown"),ISBLANK(I5748)),AND(NOT(N5748="Unknown"),ISBLANK(Q5748))),"Missing Information", INDEX(Table15[Entire Service Line Classification], MATCH(SUMIFS(Table15[Unique ID],Table15[System-Owned Portion],D5748,Table15[If Material Anything Other than "Lead" in Column E,Was Material Ever Previously Lead?],F5748,Table15[Customer-Owned Portion],N5748),Table15[Unique ID],0),0)))</f>
        <v>Non-lead</v>
      </c>
      <c r="W5748" s="189"/>
    </row>
    <row r="5749" spans="1:23" s="190" customFormat="1" ht="56.25" x14ac:dyDescent="0.25">
      <c r="A5749" s="180" t="s">
        <v>225</v>
      </c>
      <c r="B5749" s="181" t="s">
        <v>9353</v>
      </c>
      <c r="C5749" s="182" t="s">
        <v>225</v>
      </c>
      <c r="D5749" s="183" t="s">
        <v>36</v>
      </c>
      <c r="E5749" s="181" t="s">
        <v>35</v>
      </c>
      <c r="F5749" s="183" t="s">
        <v>35</v>
      </c>
      <c r="G5749" s="181" t="s">
        <v>8118</v>
      </c>
      <c r="H5749" s="184" t="s">
        <v>7090</v>
      </c>
      <c r="I5749" s="185" t="s">
        <v>190</v>
      </c>
      <c r="J5749" s="181" t="s">
        <v>35</v>
      </c>
      <c r="K5749" s="181" t="s">
        <v>225</v>
      </c>
      <c r="L5749" s="186" t="s">
        <v>225</v>
      </c>
      <c r="M5749" s="187" t="s">
        <v>225</v>
      </c>
      <c r="N5749" s="183" t="s">
        <v>36</v>
      </c>
      <c r="O5749" s="181" t="s">
        <v>8118</v>
      </c>
      <c r="P5749" s="184" t="s">
        <v>7090</v>
      </c>
      <c r="Q5749" s="185" t="s">
        <v>190</v>
      </c>
      <c r="R5749" s="181" t="s">
        <v>35</v>
      </c>
      <c r="S5749" s="181" t="s">
        <v>225</v>
      </c>
      <c r="T5749" s="186" t="s">
        <v>225</v>
      </c>
      <c r="U5749" s="187" t="s">
        <v>225</v>
      </c>
      <c r="V5749" s="188" t="str" cm="1">
        <f t="array" ref="V5749">IF(SUM(LEN(A5749:U5749))=0,"",IF(OR(OR(ISBLANK(E5749),SUM(LEN(B5749),LEN(C5749))=0),AND(NOT(D5749="Unknown"),ISBLANK(I5749)),AND(NOT(N5749="Unknown"),ISBLANK(Q5749))),"Missing Information", INDEX(Table15[Entire Service Line Classification], MATCH(SUMIFS(Table15[Unique ID],Table15[System-Owned Portion],D5749,Table15[If Material Anything Other than "Lead" in Column E,Was Material Ever Previously Lead?],F5749,Table15[Customer-Owned Portion],N5749),Table15[Unique ID],0),0)))</f>
        <v>Non-lead</v>
      </c>
      <c r="W5749" s="189"/>
    </row>
    <row r="5750" spans="1:23" s="190" customFormat="1" ht="56.25" x14ac:dyDescent="0.25">
      <c r="A5750" s="180" t="s">
        <v>225</v>
      </c>
      <c r="B5750" s="181" t="s">
        <v>9354</v>
      </c>
      <c r="C5750" s="182" t="s">
        <v>225</v>
      </c>
      <c r="D5750" s="183" t="s">
        <v>36</v>
      </c>
      <c r="E5750" s="181" t="s">
        <v>35</v>
      </c>
      <c r="F5750" s="183" t="s">
        <v>35</v>
      </c>
      <c r="G5750" s="181" t="s">
        <v>8118</v>
      </c>
      <c r="H5750" s="184" t="s">
        <v>7090</v>
      </c>
      <c r="I5750" s="185" t="s">
        <v>190</v>
      </c>
      <c r="J5750" s="181" t="s">
        <v>35</v>
      </c>
      <c r="K5750" s="181" t="s">
        <v>225</v>
      </c>
      <c r="L5750" s="186" t="s">
        <v>225</v>
      </c>
      <c r="M5750" s="187" t="s">
        <v>225</v>
      </c>
      <c r="N5750" s="183" t="s">
        <v>36</v>
      </c>
      <c r="O5750" s="181" t="s">
        <v>8118</v>
      </c>
      <c r="P5750" s="184" t="s">
        <v>7090</v>
      </c>
      <c r="Q5750" s="185" t="s">
        <v>190</v>
      </c>
      <c r="R5750" s="181" t="s">
        <v>35</v>
      </c>
      <c r="S5750" s="181" t="s">
        <v>225</v>
      </c>
      <c r="T5750" s="186" t="s">
        <v>225</v>
      </c>
      <c r="U5750" s="187" t="s">
        <v>225</v>
      </c>
      <c r="V5750" s="188" t="str" cm="1">
        <f t="array" ref="V5750">IF(SUM(LEN(A5750:U5750))=0,"",IF(OR(OR(ISBLANK(E5750),SUM(LEN(B5750),LEN(C5750))=0),AND(NOT(D5750="Unknown"),ISBLANK(I5750)),AND(NOT(N5750="Unknown"),ISBLANK(Q5750))),"Missing Information", INDEX(Table15[Entire Service Line Classification], MATCH(SUMIFS(Table15[Unique ID],Table15[System-Owned Portion],D5750,Table15[If Material Anything Other than "Lead" in Column E,Was Material Ever Previously Lead?],F5750,Table15[Customer-Owned Portion],N5750),Table15[Unique ID],0),0)))</f>
        <v>Non-lead</v>
      </c>
      <c r="W5750" s="189"/>
    </row>
    <row r="5751" spans="1:23" s="190" customFormat="1" ht="56.25" x14ac:dyDescent="0.25">
      <c r="A5751" s="180" t="s">
        <v>225</v>
      </c>
      <c r="B5751" s="181" t="s">
        <v>9355</v>
      </c>
      <c r="C5751" s="182" t="s">
        <v>225</v>
      </c>
      <c r="D5751" s="183" t="s">
        <v>36</v>
      </c>
      <c r="E5751" s="181" t="s">
        <v>35</v>
      </c>
      <c r="F5751" s="183" t="s">
        <v>35</v>
      </c>
      <c r="G5751" s="181" t="s">
        <v>8118</v>
      </c>
      <c r="H5751" s="184" t="s">
        <v>7090</v>
      </c>
      <c r="I5751" s="185" t="s">
        <v>190</v>
      </c>
      <c r="J5751" s="181" t="s">
        <v>35</v>
      </c>
      <c r="K5751" s="181" t="s">
        <v>225</v>
      </c>
      <c r="L5751" s="186" t="s">
        <v>225</v>
      </c>
      <c r="M5751" s="187" t="s">
        <v>225</v>
      </c>
      <c r="N5751" s="183" t="s">
        <v>36</v>
      </c>
      <c r="O5751" s="181" t="s">
        <v>8118</v>
      </c>
      <c r="P5751" s="184" t="s">
        <v>7090</v>
      </c>
      <c r="Q5751" s="185" t="s">
        <v>190</v>
      </c>
      <c r="R5751" s="181" t="s">
        <v>35</v>
      </c>
      <c r="S5751" s="181" t="s">
        <v>225</v>
      </c>
      <c r="T5751" s="186" t="s">
        <v>225</v>
      </c>
      <c r="U5751" s="187" t="s">
        <v>225</v>
      </c>
      <c r="V5751" s="188" t="str" cm="1">
        <f t="array" ref="V5751">IF(SUM(LEN(A5751:U5751))=0,"",IF(OR(OR(ISBLANK(E5751),SUM(LEN(B5751),LEN(C5751))=0),AND(NOT(D5751="Unknown"),ISBLANK(I5751)),AND(NOT(N5751="Unknown"),ISBLANK(Q5751))),"Missing Information", INDEX(Table15[Entire Service Line Classification], MATCH(SUMIFS(Table15[Unique ID],Table15[System-Owned Portion],D5751,Table15[If Material Anything Other than "Lead" in Column E,Was Material Ever Previously Lead?],F5751,Table15[Customer-Owned Portion],N5751),Table15[Unique ID],0),0)))</f>
        <v>Non-lead</v>
      </c>
      <c r="W5751" s="189"/>
    </row>
    <row r="5752" spans="1:23" s="190" customFormat="1" ht="56.25" x14ac:dyDescent="0.25">
      <c r="A5752" s="180" t="s">
        <v>225</v>
      </c>
      <c r="B5752" s="181" t="s">
        <v>9356</v>
      </c>
      <c r="C5752" s="182" t="s">
        <v>225</v>
      </c>
      <c r="D5752" s="183" t="s">
        <v>36</v>
      </c>
      <c r="E5752" s="181" t="s">
        <v>35</v>
      </c>
      <c r="F5752" s="183" t="s">
        <v>35</v>
      </c>
      <c r="G5752" s="181" t="s">
        <v>7407</v>
      </c>
      <c r="H5752" s="184" t="s">
        <v>7090</v>
      </c>
      <c r="I5752" s="185" t="s">
        <v>190</v>
      </c>
      <c r="J5752" s="181" t="s">
        <v>35</v>
      </c>
      <c r="K5752" s="181" t="s">
        <v>225</v>
      </c>
      <c r="L5752" s="186" t="s">
        <v>225</v>
      </c>
      <c r="M5752" s="187" t="s">
        <v>225</v>
      </c>
      <c r="N5752" s="183" t="s">
        <v>36</v>
      </c>
      <c r="O5752" s="181" t="s">
        <v>7407</v>
      </c>
      <c r="P5752" s="184" t="s">
        <v>7090</v>
      </c>
      <c r="Q5752" s="185" t="s">
        <v>190</v>
      </c>
      <c r="R5752" s="181" t="s">
        <v>35</v>
      </c>
      <c r="S5752" s="181" t="s">
        <v>225</v>
      </c>
      <c r="T5752" s="186" t="s">
        <v>225</v>
      </c>
      <c r="U5752" s="187" t="s">
        <v>225</v>
      </c>
      <c r="V5752" s="188" t="str" cm="1">
        <f t="array" ref="V5752">IF(SUM(LEN(A5752:U5752))=0,"",IF(OR(OR(ISBLANK(E5752),SUM(LEN(B5752),LEN(C5752))=0),AND(NOT(D5752="Unknown"),ISBLANK(I5752)),AND(NOT(N5752="Unknown"),ISBLANK(Q5752))),"Missing Information", INDEX(Table15[Entire Service Line Classification], MATCH(SUMIFS(Table15[Unique ID],Table15[System-Owned Portion],D5752,Table15[If Material Anything Other than "Lead" in Column E,Was Material Ever Previously Lead?],F5752,Table15[Customer-Owned Portion],N5752),Table15[Unique ID],0),0)))</f>
        <v>Non-lead</v>
      </c>
      <c r="W5752" s="189"/>
    </row>
    <row r="5753" spans="1:23" s="190" customFormat="1" ht="56.25" x14ac:dyDescent="0.25">
      <c r="A5753" s="180" t="s">
        <v>225</v>
      </c>
      <c r="B5753" s="181" t="s">
        <v>9357</v>
      </c>
      <c r="C5753" s="182" t="s">
        <v>225</v>
      </c>
      <c r="D5753" s="183" t="s">
        <v>36</v>
      </c>
      <c r="E5753" s="181" t="s">
        <v>35</v>
      </c>
      <c r="F5753" s="183" t="s">
        <v>35</v>
      </c>
      <c r="G5753" s="181" t="s">
        <v>7407</v>
      </c>
      <c r="H5753" s="184" t="s">
        <v>7090</v>
      </c>
      <c r="I5753" s="185" t="s">
        <v>190</v>
      </c>
      <c r="J5753" s="181" t="s">
        <v>35</v>
      </c>
      <c r="K5753" s="181" t="s">
        <v>225</v>
      </c>
      <c r="L5753" s="186" t="s">
        <v>225</v>
      </c>
      <c r="M5753" s="187" t="s">
        <v>225</v>
      </c>
      <c r="N5753" s="183" t="s">
        <v>36</v>
      </c>
      <c r="O5753" s="181" t="s">
        <v>7407</v>
      </c>
      <c r="P5753" s="184" t="s">
        <v>7090</v>
      </c>
      <c r="Q5753" s="185" t="s">
        <v>190</v>
      </c>
      <c r="R5753" s="181" t="s">
        <v>35</v>
      </c>
      <c r="S5753" s="181" t="s">
        <v>225</v>
      </c>
      <c r="T5753" s="186" t="s">
        <v>225</v>
      </c>
      <c r="U5753" s="187" t="s">
        <v>225</v>
      </c>
      <c r="V5753" s="188" t="str" cm="1">
        <f t="array" ref="V5753">IF(SUM(LEN(A5753:U5753))=0,"",IF(OR(OR(ISBLANK(E5753),SUM(LEN(B5753),LEN(C5753))=0),AND(NOT(D5753="Unknown"),ISBLANK(I5753)),AND(NOT(N5753="Unknown"),ISBLANK(Q5753))),"Missing Information", INDEX(Table15[Entire Service Line Classification], MATCH(SUMIFS(Table15[Unique ID],Table15[System-Owned Portion],D5753,Table15[If Material Anything Other than "Lead" in Column E,Was Material Ever Previously Lead?],F5753,Table15[Customer-Owned Portion],N5753),Table15[Unique ID],0),0)))</f>
        <v>Non-lead</v>
      </c>
      <c r="W5753" s="189"/>
    </row>
    <row r="5754" spans="1:23" s="190" customFormat="1" ht="56.25" x14ac:dyDescent="0.25">
      <c r="A5754" s="180" t="s">
        <v>225</v>
      </c>
      <c r="B5754" s="181" t="s">
        <v>9358</v>
      </c>
      <c r="C5754" s="182" t="s">
        <v>225</v>
      </c>
      <c r="D5754" s="183" t="s">
        <v>36</v>
      </c>
      <c r="E5754" s="181" t="s">
        <v>35</v>
      </c>
      <c r="F5754" s="183" t="s">
        <v>35</v>
      </c>
      <c r="G5754" s="181" t="s">
        <v>7407</v>
      </c>
      <c r="H5754" s="184" t="s">
        <v>7090</v>
      </c>
      <c r="I5754" s="185" t="s">
        <v>190</v>
      </c>
      <c r="J5754" s="181" t="s">
        <v>35</v>
      </c>
      <c r="K5754" s="181" t="s">
        <v>225</v>
      </c>
      <c r="L5754" s="186" t="s">
        <v>225</v>
      </c>
      <c r="M5754" s="187" t="s">
        <v>225</v>
      </c>
      <c r="N5754" s="183" t="s">
        <v>36</v>
      </c>
      <c r="O5754" s="181" t="s">
        <v>7407</v>
      </c>
      <c r="P5754" s="184" t="s">
        <v>7090</v>
      </c>
      <c r="Q5754" s="185" t="s">
        <v>190</v>
      </c>
      <c r="R5754" s="181" t="s">
        <v>35</v>
      </c>
      <c r="S5754" s="181" t="s">
        <v>225</v>
      </c>
      <c r="T5754" s="186" t="s">
        <v>225</v>
      </c>
      <c r="U5754" s="187" t="s">
        <v>225</v>
      </c>
      <c r="V5754" s="188" t="str" cm="1">
        <f t="array" ref="V5754">IF(SUM(LEN(A5754:U5754))=0,"",IF(OR(OR(ISBLANK(E5754),SUM(LEN(B5754),LEN(C5754))=0),AND(NOT(D5754="Unknown"),ISBLANK(I5754)),AND(NOT(N5754="Unknown"),ISBLANK(Q5754))),"Missing Information", INDEX(Table15[Entire Service Line Classification], MATCH(SUMIFS(Table15[Unique ID],Table15[System-Owned Portion],D5754,Table15[If Material Anything Other than "Lead" in Column E,Was Material Ever Previously Lead?],F5754,Table15[Customer-Owned Portion],N5754),Table15[Unique ID],0),0)))</f>
        <v>Non-lead</v>
      </c>
      <c r="W5754" s="189"/>
    </row>
    <row r="5755" spans="1:23" s="190" customFormat="1" ht="56.25" x14ac:dyDescent="0.25">
      <c r="A5755" s="180" t="s">
        <v>225</v>
      </c>
      <c r="B5755" s="181" t="s">
        <v>9359</v>
      </c>
      <c r="C5755" s="182" t="s">
        <v>225</v>
      </c>
      <c r="D5755" s="183" t="s">
        <v>36</v>
      </c>
      <c r="E5755" s="181" t="s">
        <v>35</v>
      </c>
      <c r="F5755" s="183" t="s">
        <v>35</v>
      </c>
      <c r="G5755" s="181" t="s">
        <v>7342</v>
      </c>
      <c r="H5755" s="184" t="s">
        <v>7090</v>
      </c>
      <c r="I5755" s="185" t="s">
        <v>190</v>
      </c>
      <c r="J5755" s="181" t="s">
        <v>35</v>
      </c>
      <c r="K5755" s="181" t="s">
        <v>225</v>
      </c>
      <c r="L5755" s="186" t="s">
        <v>225</v>
      </c>
      <c r="M5755" s="187" t="s">
        <v>225</v>
      </c>
      <c r="N5755" s="183" t="s">
        <v>36</v>
      </c>
      <c r="O5755" s="181" t="s">
        <v>7342</v>
      </c>
      <c r="P5755" s="184" t="s">
        <v>7090</v>
      </c>
      <c r="Q5755" s="185" t="s">
        <v>190</v>
      </c>
      <c r="R5755" s="181" t="s">
        <v>35</v>
      </c>
      <c r="S5755" s="181" t="s">
        <v>225</v>
      </c>
      <c r="T5755" s="186" t="s">
        <v>225</v>
      </c>
      <c r="U5755" s="187" t="s">
        <v>225</v>
      </c>
      <c r="V5755" s="188" t="str" cm="1">
        <f t="array" ref="V5755">IF(SUM(LEN(A5755:U5755))=0,"",IF(OR(OR(ISBLANK(E5755),SUM(LEN(B5755),LEN(C5755))=0),AND(NOT(D5755="Unknown"),ISBLANK(I5755)),AND(NOT(N5755="Unknown"),ISBLANK(Q5755))),"Missing Information", INDEX(Table15[Entire Service Line Classification], MATCH(SUMIFS(Table15[Unique ID],Table15[System-Owned Portion],D5755,Table15[If Material Anything Other than "Lead" in Column E,Was Material Ever Previously Lead?],F5755,Table15[Customer-Owned Portion],N5755),Table15[Unique ID],0),0)))</f>
        <v>Non-lead</v>
      </c>
      <c r="W5755" s="189"/>
    </row>
    <row r="5756" spans="1:23" s="190" customFormat="1" ht="56.25" x14ac:dyDescent="0.25">
      <c r="A5756" s="180" t="s">
        <v>225</v>
      </c>
      <c r="B5756" s="181" t="s">
        <v>9360</v>
      </c>
      <c r="C5756" s="182" t="s">
        <v>225</v>
      </c>
      <c r="D5756" s="183" t="s">
        <v>36</v>
      </c>
      <c r="E5756" s="181" t="s">
        <v>35</v>
      </c>
      <c r="F5756" s="183" t="s">
        <v>35</v>
      </c>
      <c r="G5756" s="181" t="s">
        <v>7407</v>
      </c>
      <c r="H5756" s="184" t="s">
        <v>7090</v>
      </c>
      <c r="I5756" s="185" t="s">
        <v>190</v>
      </c>
      <c r="J5756" s="181" t="s">
        <v>35</v>
      </c>
      <c r="K5756" s="181" t="s">
        <v>225</v>
      </c>
      <c r="L5756" s="186" t="s">
        <v>225</v>
      </c>
      <c r="M5756" s="187" t="s">
        <v>225</v>
      </c>
      <c r="N5756" s="183" t="s">
        <v>36</v>
      </c>
      <c r="O5756" s="181" t="s">
        <v>7407</v>
      </c>
      <c r="P5756" s="184" t="s">
        <v>7090</v>
      </c>
      <c r="Q5756" s="185" t="s">
        <v>190</v>
      </c>
      <c r="R5756" s="181" t="s">
        <v>35</v>
      </c>
      <c r="S5756" s="181" t="s">
        <v>225</v>
      </c>
      <c r="T5756" s="186" t="s">
        <v>225</v>
      </c>
      <c r="U5756" s="187" t="s">
        <v>225</v>
      </c>
      <c r="V5756" s="188" t="str" cm="1">
        <f t="array" ref="V5756">IF(SUM(LEN(A5756:U5756))=0,"",IF(OR(OR(ISBLANK(E5756),SUM(LEN(B5756),LEN(C5756))=0),AND(NOT(D5756="Unknown"),ISBLANK(I5756)),AND(NOT(N5756="Unknown"),ISBLANK(Q5756))),"Missing Information", INDEX(Table15[Entire Service Line Classification], MATCH(SUMIFS(Table15[Unique ID],Table15[System-Owned Portion],D5756,Table15[If Material Anything Other than "Lead" in Column E,Was Material Ever Previously Lead?],F5756,Table15[Customer-Owned Portion],N5756),Table15[Unique ID],0),0)))</f>
        <v>Non-lead</v>
      </c>
      <c r="W5756" s="189"/>
    </row>
    <row r="5757" spans="1:23" s="190" customFormat="1" ht="56.25" x14ac:dyDescent="0.25">
      <c r="A5757" s="180" t="s">
        <v>225</v>
      </c>
      <c r="B5757" s="181" t="s">
        <v>9361</v>
      </c>
      <c r="C5757" s="182" t="s">
        <v>225</v>
      </c>
      <c r="D5757" s="183" t="s">
        <v>36</v>
      </c>
      <c r="E5757" s="181" t="s">
        <v>35</v>
      </c>
      <c r="F5757" s="183" t="s">
        <v>35</v>
      </c>
      <c r="G5757" s="181" t="s">
        <v>7407</v>
      </c>
      <c r="H5757" s="184" t="s">
        <v>7090</v>
      </c>
      <c r="I5757" s="185" t="s">
        <v>190</v>
      </c>
      <c r="J5757" s="181" t="s">
        <v>35</v>
      </c>
      <c r="K5757" s="181" t="s">
        <v>225</v>
      </c>
      <c r="L5757" s="186" t="s">
        <v>225</v>
      </c>
      <c r="M5757" s="187" t="s">
        <v>225</v>
      </c>
      <c r="N5757" s="183" t="s">
        <v>36</v>
      </c>
      <c r="O5757" s="181" t="s">
        <v>7407</v>
      </c>
      <c r="P5757" s="184" t="s">
        <v>7090</v>
      </c>
      <c r="Q5757" s="185" t="s">
        <v>190</v>
      </c>
      <c r="R5757" s="181" t="s">
        <v>35</v>
      </c>
      <c r="S5757" s="181" t="s">
        <v>225</v>
      </c>
      <c r="T5757" s="186" t="s">
        <v>225</v>
      </c>
      <c r="U5757" s="187" t="s">
        <v>225</v>
      </c>
      <c r="V5757" s="188" t="str" cm="1">
        <f t="array" ref="V5757">IF(SUM(LEN(A5757:U5757))=0,"",IF(OR(OR(ISBLANK(E5757),SUM(LEN(B5757),LEN(C5757))=0),AND(NOT(D5757="Unknown"),ISBLANK(I5757)),AND(NOT(N5757="Unknown"),ISBLANK(Q5757))),"Missing Information", INDEX(Table15[Entire Service Line Classification], MATCH(SUMIFS(Table15[Unique ID],Table15[System-Owned Portion],D5757,Table15[If Material Anything Other than "Lead" in Column E,Was Material Ever Previously Lead?],F5757,Table15[Customer-Owned Portion],N5757),Table15[Unique ID],0),0)))</f>
        <v>Non-lead</v>
      </c>
      <c r="W5757" s="189"/>
    </row>
    <row r="5758" spans="1:23" s="190" customFormat="1" ht="56.25" x14ac:dyDescent="0.25">
      <c r="A5758" s="180" t="s">
        <v>225</v>
      </c>
      <c r="B5758" s="181" t="s">
        <v>9362</v>
      </c>
      <c r="C5758" s="182" t="s">
        <v>225</v>
      </c>
      <c r="D5758" s="183" t="s">
        <v>36</v>
      </c>
      <c r="E5758" s="181" t="s">
        <v>35</v>
      </c>
      <c r="F5758" s="183" t="s">
        <v>35</v>
      </c>
      <c r="G5758" s="181" t="s">
        <v>7407</v>
      </c>
      <c r="H5758" s="184" t="s">
        <v>7090</v>
      </c>
      <c r="I5758" s="185" t="s">
        <v>190</v>
      </c>
      <c r="J5758" s="181" t="s">
        <v>35</v>
      </c>
      <c r="K5758" s="181" t="s">
        <v>225</v>
      </c>
      <c r="L5758" s="186" t="s">
        <v>225</v>
      </c>
      <c r="M5758" s="187" t="s">
        <v>225</v>
      </c>
      <c r="N5758" s="183" t="s">
        <v>36</v>
      </c>
      <c r="O5758" s="181" t="s">
        <v>7407</v>
      </c>
      <c r="P5758" s="184" t="s">
        <v>7090</v>
      </c>
      <c r="Q5758" s="185" t="s">
        <v>190</v>
      </c>
      <c r="R5758" s="181" t="s">
        <v>35</v>
      </c>
      <c r="S5758" s="181" t="s">
        <v>225</v>
      </c>
      <c r="T5758" s="186" t="s">
        <v>225</v>
      </c>
      <c r="U5758" s="187" t="s">
        <v>225</v>
      </c>
      <c r="V5758" s="188" t="str" cm="1">
        <f t="array" ref="V5758">IF(SUM(LEN(A5758:U5758))=0,"",IF(OR(OR(ISBLANK(E5758),SUM(LEN(B5758),LEN(C5758))=0),AND(NOT(D5758="Unknown"),ISBLANK(I5758)),AND(NOT(N5758="Unknown"),ISBLANK(Q5758))),"Missing Information", INDEX(Table15[Entire Service Line Classification], MATCH(SUMIFS(Table15[Unique ID],Table15[System-Owned Portion],D5758,Table15[If Material Anything Other than "Lead" in Column E,Was Material Ever Previously Lead?],F5758,Table15[Customer-Owned Portion],N5758),Table15[Unique ID],0),0)))</f>
        <v>Non-lead</v>
      </c>
      <c r="W5758" s="189"/>
    </row>
    <row r="5759" spans="1:23" s="190" customFormat="1" ht="56.25" x14ac:dyDescent="0.25">
      <c r="A5759" s="180" t="s">
        <v>225</v>
      </c>
      <c r="B5759" s="181" t="s">
        <v>9363</v>
      </c>
      <c r="C5759" s="182" t="s">
        <v>225</v>
      </c>
      <c r="D5759" s="183" t="s">
        <v>36</v>
      </c>
      <c r="E5759" s="181" t="s">
        <v>35</v>
      </c>
      <c r="F5759" s="183" t="s">
        <v>35</v>
      </c>
      <c r="G5759" s="181" t="s">
        <v>7407</v>
      </c>
      <c r="H5759" s="184" t="s">
        <v>7090</v>
      </c>
      <c r="I5759" s="185" t="s">
        <v>190</v>
      </c>
      <c r="J5759" s="181" t="s">
        <v>35</v>
      </c>
      <c r="K5759" s="181" t="s">
        <v>225</v>
      </c>
      <c r="L5759" s="186" t="s">
        <v>225</v>
      </c>
      <c r="M5759" s="187" t="s">
        <v>225</v>
      </c>
      <c r="N5759" s="183" t="s">
        <v>36</v>
      </c>
      <c r="O5759" s="181" t="s">
        <v>7407</v>
      </c>
      <c r="P5759" s="184" t="s">
        <v>7090</v>
      </c>
      <c r="Q5759" s="185" t="s">
        <v>190</v>
      </c>
      <c r="R5759" s="181" t="s">
        <v>35</v>
      </c>
      <c r="S5759" s="181" t="s">
        <v>225</v>
      </c>
      <c r="T5759" s="186" t="s">
        <v>225</v>
      </c>
      <c r="U5759" s="187" t="s">
        <v>225</v>
      </c>
      <c r="V5759" s="188" t="str" cm="1">
        <f t="array" ref="V5759">IF(SUM(LEN(A5759:U5759))=0,"",IF(OR(OR(ISBLANK(E5759),SUM(LEN(B5759),LEN(C5759))=0),AND(NOT(D5759="Unknown"),ISBLANK(I5759)),AND(NOT(N5759="Unknown"),ISBLANK(Q5759))),"Missing Information", INDEX(Table15[Entire Service Line Classification], MATCH(SUMIFS(Table15[Unique ID],Table15[System-Owned Portion],D5759,Table15[If Material Anything Other than "Lead" in Column E,Was Material Ever Previously Lead?],F5759,Table15[Customer-Owned Portion],N5759),Table15[Unique ID],0),0)))</f>
        <v>Non-lead</v>
      </c>
      <c r="W5759" s="189"/>
    </row>
    <row r="5760" spans="1:23" s="190" customFormat="1" ht="56.25" x14ac:dyDescent="0.25">
      <c r="A5760" s="180" t="s">
        <v>225</v>
      </c>
      <c r="B5760" s="181" t="s">
        <v>9364</v>
      </c>
      <c r="C5760" s="182" t="s">
        <v>225</v>
      </c>
      <c r="D5760" s="183" t="s">
        <v>36</v>
      </c>
      <c r="E5760" s="181" t="s">
        <v>35</v>
      </c>
      <c r="F5760" s="183" t="s">
        <v>35</v>
      </c>
      <c r="G5760" s="181" t="s">
        <v>7407</v>
      </c>
      <c r="H5760" s="184" t="s">
        <v>7090</v>
      </c>
      <c r="I5760" s="185" t="s">
        <v>190</v>
      </c>
      <c r="J5760" s="181" t="s">
        <v>35</v>
      </c>
      <c r="K5760" s="181" t="s">
        <v>225</v>
      </c>
      <c r="L5760" s="186" t="s">
        <v>225</v>
      </c>
      <c r="M5760" s="187" t="s">
        <v>225</v>
      </c>
      <c r="N5760" s="183" t="s">
        <v>36</v>
      </c>
      <c r="O5760" s="181" t="s">
        <v>7407</v>
      </c>
      <c r="P5760" s="184" t="s">
        <v>7090</v>
      </c>
      <c r="Q5760" s="185" t="s">
        <v>190</v>
      </c>
      <c r="R5760" s="181" t="s">
        <v>35</v>
      </c>
      <c r="S5760" s="181" t="s">
        <v>225</v>
      </c>
      <c r="T5760" s="186" t="s">
        <v>225</v>
      </c>
      <c r="U5760" s="187" t="s">
        <v>225</v>
      </c>
      <c r="V5760" s="188" t="str" cm="1">
        <f t="array" ref="V5760">IF(SUM(LEN(A5760:U5760))=0,"",IF(OR(OR(ISBLANK(E5760),SUM(LEN(B5760),LEN(C5760))=0),AND(NOT(D5760="Unknown"),ISBLANK(I5760)),AND(NOT(N5760="Unknown"),ISBLANK(Q5760))),"Missing Information", INDEX(Table15[Entire Service Line Classification], MATCH(SUMIFS(Table15[Unique ID],Table15[System-Owned Portion],D5760,Table15[If Material Anything Other than "Lead" in Column E,Was Material Ever Previously Lead?],F5760,Table15[Customer-Owned Portion],N5760),Table15[Unique ID],0),0)))</f>
        <v>Non-lead</v>
      </c>
      <c r="W5760" s="189"/>
    </row>
    <row r="5761" spans="1:23" s="190" customFormat="1" ht="56.25" x14ac:dyDescent="0.25">
      <c r="A5761" s="180" t="s">
        <v>225</v>
      </c>
      <c r="B5761" s="181" t="s">
        <v>9365</v>
      </c>
      <c r="C5761" s="182" t="s">
        <v>225</v>
      </c>
      <c r="D5761" s="183" t="s">
        <v>36</v>
      </c>
      <c r="E5761" s="181" t="s">
        <v>35</v>
      </c>
      <c r="F5761" s="183" t="s">
        <v>35</v>
      </c>
      <c r="G5761" s="181" t="s">
        <v>7407</v>
      </c>
      <c r="H5761" s="184" t="s">
        <v>7090</v>
      </c>
      <c r="I5761" s="185" t="s">
        <v>190</v>
      </c>
      <c r="J5761" s="181" t="s">
        <v>35</v>
      </c>
      <c r="K5761" s="181" t="s">
        <v>225</v>
      </c>
      <c r="L5761" s="186" t="s">
        <v>225</v>
      </c>
      <c r="M5761" s="187" t="s">
        <v>225</v>
      </c>
      <c r="N5761" s="183" t="s">
        <v>36</v>
      </c>
      <c r="O5761" s="181" t="s">
        <v>7407</v>
      </c>
      <c r="P5761" s="184" t="s">
        <v>7090</v>
      </c>
      <c r="Q5761" s="185" t="s">
        <v>190</v>
      </c>
      <c r="R5761" s="181" t="s">
        <v>35</v>
      </c>
      <c r="S5761" s="181" t="s">
        <v>225</v>
      </c>
      <c r="T5761" s="186" t="s">
        <v>225</v>
      </c>
      <c r="U5761" s="187" t="s">
        <v>225</v>
      </c>
      <c r="V5761" s="188" t="str" cm="1">
        <f t="array" ref="V5761">IF(SUM(LEN(A5761:U5761))=0,"",IF(OR(OR(ISBLANK(E5761),SUM(LEN(B5761),LEN(C5761))=0),AND(NOT(D5761="Unknown"),ISBLANK(I5761)),AND(NOT(N5761="Unknown"),ISBLANK(Q5761))),"Missing Information", INDEX(Table15[Entire Service Line Classification], MATCH(SUMIFS(Table15[Unique ID],Table15[System-Owned Portion],D5761,Table15[If Material Anything Other than "Lead" in Column E,Was Material Ever Previously Lead?],F5761,Table15[Customer-Owned Portion],N5761),Table15[Unique ID],0),0)))</f>
        <v>Non-lead</v>
      </c>
      <c r="W5761" s="189"/>
    </row>
    <row r="5762" spans="1:23" s="190" customFormat="1" ht="56.25" x14ac:dyDescent="0.25">
      <c r="A5762" s="180" t="s">
        <v>225</v>
      </c>
      <c r="B5762" s="181" t="s">
        <v>9366</v>
      </c>
      <c r="C5762" s="182" t="s">
        <v>225</v>
      </c>
      <c r="D5762" s="183" t="s">
        <v>36</v>
      </c>
      <c r="E5762" s="181" t="s">
        <v>35</v>
      </c>
      <c r="F5762" s="183" t="s">
        <v>35</v>
      </c>
      <c r="G5762" s="181" t="s">
        <v>7407</v>
      </c>
      <c r="H5762" s="184" t="s">
        <v>7090</v>
      </c>
      <c r="I5762" s="185" t="s">
        <v>190</v>
      </c>
      <c r="J5762" s="181" t="s">
        <v>35</v>
      </c>
      <c r="K5762" s="181" t="s">
        <v>225</v>
      </c>
      <c r="L5762" s="186" t="s">
        <v>225</v>
      </c>
      <c r="M5762" s="187" t="s">
        <v>225</v>
      </c>
      <c r="N5762" s="183" t="s">
        <v>36</v>
      </c>
      <c r="O5762" s="181" t="s">
        <v>7407</v>
      </c>
      <c r="P5762" s="184" t="s">
        <v>7090</v>
      </c>
      <c r="Q5762" s="185" t="s">
        <v>190</v>
      </c>
      <c r="R5762" s="181" t="s">
        <v>35</v>
      </c>
      <c r="S5762" s="181" t="s">
        <v>225</v>
      </c>
      <c r="T5762" s="186" t="s">
        <v>225</v>
      </c>
      <c r="U5762" s="187" t="s">
        <v>225</v>
      </c>
      <c r="V5762" s="188" t="str" cm="1">
        <f t="array" ref="V5762">IF(SUM(LEN(A5762:U5762))=0,"",IF(OR(OR(ISBLANK(E5762),SUM(LEN(B5762),LEN(C5762))=0),AND(NOT(D5762="Unknown"),ISBLANK(I5762)),AND(NOT(N5762="Unknown"),ISBLANK(Q5762))),"Missing Information", INDEX(Table15[Entire Service Line Classification], MATCH(SUMIFS(Table15[Unique ID],Table15[System-Owned Portion],D5762,Table15[If Material Anything Other than "Lead" in Column E,Was Material Ever Previously Lead?],F5762,Table15[Customer-Owned Portion],N5762),Table15[Unique ID],0),0)))</f>
        <v>Non-lead</v>
      </c>
      <c r="W5762" s="189"/>
    </row>
    <row r="5763" spans="1:23" s="190" customFormat="1" ht="56.25" x14ac:dyDescent="0.25">
      <c r="A5763" s="180" t="s">
        <v>225</v>
      </c>
      <c r="B5763" s="181" t="s">
        <v>9367</v>
      </c>
      <c r="C5763" s="182" t="s">
        <v>225</v>
      </c>
      <c r="D5763" s="183" t="s">
        <v>36</v>
      </c>
      <c r="E5763" s="181" t="s">
        <v>35</v>
      </c>
      <c r="F5763" s="183" t="s">
        <v>35</v>
      </c>
      <c r="G5763" s="181" t="s">
        <v>7407</v>
      </c>
      <c r="H5763" s="184" t="s">
        <v>7090</v>
      </c>
      <c r="I5763" s="185" t="s">
        <v>190</v>
      </c>
      <c r="J5763" s="181" t="s">
        <v>35</v>
      </c>
      <c r="K5763" s="181" t="s">
        <v>225</v>
      </c>
      <c r="L5763" s="186" t="s">
        <v>225</v>
      </c>
      <c r="M5763" s="187" t="s">
        <v>225</v>
      </c>
      <c r="N5763" s="183" t="s">
        <v>36</v>
      </c>
      <c r="O5763" s="181" t="s">
        <v>7407</v>
      </c>
      <c r="P5763" s="184" t="s">
        <v>7090</v>
      </c>
      <c r="Q5763" s="185" t="s">
        <v>190</v>
      </c>
      <c r="R5763" s="181" t="s">
        <v>35</v>
      </c>
      <c r="S5763" s="181" t="s">
        <v>225</v>
      </c>
      <c r="T5763" s="186" t="s">
        <v>225</v>
      </c>
      <c r="U5763" s="187" t="s">
        <v>225</v>
      </c>
      <c r="V5763" s="188" t="str" cm="1">
        <f t="array" ref="V5763">IF(SUM(LEN(A5763:U5763))=0,"",IF(OR(OR(ISBLANK(E5763),SUM(LEN(B5763),LEN(C5763))=0),AND(NOT(D5763="Unknown"),ISBLANK(I5763)),AND(NOT(N5763="Unknown"),ISBLANK(Q5763))),"Missing Information", INDEX(Table15[Entire Service Line Classification], MATCH(SUMIFS(Table15[Unique ID],Table15[System-Owned Portion],D5763,Table15[If Material Anything Other than "Lead" in Column E,Was Material Ever Previously Lead?],F5763,Table15[Customer-Owned Portion],N5763),Table15[Unique ID],0),0)))</f>
        <v>Non-lead</v>
      </c>
      <c r="W5763" s="189"/>
    </row>
    <row r="5764" spans="1:23" s="190" customFormat="1" ht="56.25" x14ac:dyDescent="0.25">
      <c r="A5764" s="180" t="s">
        <v>225</v>
      </c>
      <c r="B5764" s="181" t="s">
        <v>9368</v>
      </c>
      <c r="C5764" s="182" t="s">
        <v>225</v>
      </c>
      <c r="D5764" s="183" t="s">
        <v>36</v>
      </c>
      <c r="E5764" s="181" t="s">
        <v>35</v>
      </c>
      <c r="F5764" s="183" t="s">
        <v>35</v>
      </c>
      <c r="G5764" s="181" t="s">
        <v>7407</v>
      </c>
      <c r="H5764" s="184" t="s">
        <v>7090</v>
      </c>
      <c r="I5764" s="185" t="s">
        <v>190</v>
      </c>
      <c r="J5764" s="181" t="s">
        <v>35</v>
      </c>
      <c r="K5764" s="181" t="s">
        <v>225</v>
      </c>
      <c r="L5764" s="186" t="s">
        <v>225</v>
      </c>
      <c r="M5764" s="187" t="s">
        <v>225</v>
      </c>
      <c r="N5764" s="183" t="s">
        <v>36</v>
      </c>
      <c r="O5764" s="181" t="s">
        <v>7407</v>
      </c>
      <c r="P5764" s="184" t="s">
        <v>7090</v>
      </c>
      <c r="Q5764" s="185" t="s">
        <v>190</v>
      </c>
      <c r="R5764" s="181" t="s">
        <v>35</v>
      </c>
      <c r="S5764" s="181" t="s">
        <v>225</v>
      </c>
      <c r="T5764" s="186" t="s">
        <v>225</v>
      </c>
      <c r="U5764" s="187" t="s">
        <v>225</v>
      </c>
      <c r="V5764" s="188" t="str" cm="1">
        <f t="array" ref="V5764">IF(SUM(LEN(A5764:U5764))=0,"",IF(OR(OR(ISBLANK(E5764),SUM(LEN(B5764),LEN(C5764))=0),AND(NOT(D5764="Unknown"),ISBLANK(I5764)),AND(NOT(N5764="Unknown"),ISBLANK(Q5764))),"Missing Information", INDEX(Table15[Entire Service Line Classification], MATCH(SUMIFS(Table15[Unique ID],Table15[System-Owned Portion],D5764,Table15[If Material Anything Other than "Lead" in Column E,Was Material Ever Previously Lead?],F5764,Table15[Customer-Owned Portion],N5764),Table15[Unique ID],0),0)))</f>
        <v>Non-lead</v>
      </c>
      <c r="W5764" s="189"/>
    </row>
    <row r="5765" spans="1:23" s="190" customFormat="1" ht="56.25" x14ac:dyDescent="0.25">
      <c r="A5765" s="180" t="s">
        <v>225</v>
      </c>
      <c r="B5765" s="181" t="s">
        <v>9369</v>
      </c>
      <c r="C5765" s="182" t="s">
        <v>225</v>
      </c>
      <c r="D5765" s="183" t="s">
        <v>36</v>
      </c>
      <c r="E5765" s="181" t="s">
        <v>35</v>
      </c>
      <c r="F5765" s="183" t="s">
        <v>35</v>
      </c>
      <c r="G5765" s="181" t="s">
        <v>7407</v>
      </c>
      <c r="H5765" s="184" t="s">
        <v>7121</v>
      </c>
      <c r="I5765" s="185" t="s">
        <v>190</v>
      </c>
      <c r="J5765" s="181" t="s">
        <v>35</v>
      </c>
      <c r="K5765" s="181" t="s">
        <v>225</v>
      </c>
      <c r="L5765" s="186" t="s">
        <v>225</v>
      </c>
      <c r="M5765" s="187" t="s">
        <v>225</v>
      </c>
      <c r="N5765" s="183" t="s">
        <v>36</v>
      </c>
      <c r="O5765" s="181" t="s">
        <v>7407</v>
      </c>
      <c r="P5765" s="184" t="s">
        <v>7121</v>
      </c>
      <c r="Q5765" s="185" t="s">
        <v>190</v>
      </c>
      <c r="R5765" s="181" t="s">
        <v>35</v>
      </c>
      <c r="S5765" s="181" t="s">
        <v>225</v>
      </c>
      <c r="T5765" s="186" t="s">
        <v>225</v>
      </c>
      <c r="U5765" s="187" t="s">
        <v>225</v>
      </c>
      <c r="V5765" s="188" t="str" cm="1">
        <f t="array" ref="V5765">IF(SUM(LEN(A5765:U5765))=0,"",IF(OR(OR(ISBLANK(E5765),SUM(LEN(B5765),LEN(C5765))=0),AND(NOT(D5765="Unknown"),ISBLANK(I5765)),AND(NOT(N5765="Unknown"),ISBLANK(Q5765))),"Missing Information", INDEX(Table15[Entire Service Line Classification], MATCH(SUMIFS(Table15[Unique ID],Table15[System-Owned Portion],D5765,Table15[If Material Anything Other than "Lead" in Column E,Was Material Ever Previously Lead?],F5765,Table15[Customer-Owned Portion],N5765),Table15[Unique ID],0),0)))</f>
        <v>Non-lead</v>
      </c>
      <c r="W5765" s="189"/>
    </row>
    <row r="5766" spans="1:23" s="190" customFormat="1" ht="56.25" x14ac:dyDescent="0.25">
      <c r="A5766" s="180" t="s">
        <v>225</v>
      </c>
      <c r="B5766" s="181" t="s">
        <v>9370</v>
      </c>
      <c r="C5766" s="182" t="s">
        <v>225</v>
      </c>
      <c r="D5766" s="183" t="s">
        <v>36</v>
      </c>
      <c r="E5766" s="181" t="s">
        <v>35</v>
      </c>
      <c r="F5766" s="183" t="s">
        <v>35</v>
      </c>
      <c r="G5766" s="181" t="s">
        <v>7407</v>
      </c>
      <c r="H5766" s="184" t="s">
        <v>7090</v>
      </c>
      <c r="I5766" s="185" t="s">
        <v>190</v>
      </c>
      <c r="J5766" s="181" t="s">
        <v>35</v>
      </c>
      <c r="K5766" s="181" t="s">
        <v>225</v>
      </c>
      <c r="L5766" s="186" t="s">
        <v>225</v>
      </c>
      <c r="M5766" s="187" t="s">
        <v>225</v>
      </c>
      <c r="N5766" s="183" t="s">
        <v>36</v>
      </c>
      <c r="O5766" s="181" t="s">
        <v>7407</v>
      </c>
      <c r="P5766" s="184" t="s">
        <v>7090</v>
      </c>
      <c r="Q5766" s="185" t="s">
        <v>190</v>
      </c>
      <c r="R5766" s="181" t="s">
        <v>35</v>
      </c>
      <c r="S5766" s="181" t="s">
        <v>225</v>
      </c>
      <c r="T5766" s="186" t="s">
        <v>225</v>
      </c>
      <c r="U5766" s="187" t="s">
        <v>225</v>
      </c>
      <c r="V5766" s="188" t="str" cm="1">
        <f t="array" ref="V5766">IF(SUM(LEN(A5766:U5766))=0,"",IF(OR(OR(ISBLANK(E5766),SUM(LEN(B5766),LEN(C5766))=0),AND(NOT(D5766="Unknown"),ISBLANK(I5766)),AND(NOT(N5766="Unknown"),ISBLANK(Q5766))),"Missing Information", INDEX(Table15[Entire Service Line Classification], MATCH(SUMIFS(Table15[Unique ID],Table15[System-Owned Portion],D5766,Table15[If Material Anything Other than "Lead" in Column E,Was Material Ever Previously Lead?],F5766,Table15[Customer-Owned Portion],N5766),Table15[Unique ID],0),0)))</f>
        <v>Non-lead</v>
      </c>
      <c r="W5766" s="189"/>
    </row>
    <row r="5767" spans="1:23" s="190" customFormat="1" ht="56.25" x14ac:dyDescent="0.25">
      <c r="A5767" s="180" t="s">
        <v>225</v>
      </c>
      <c r="B5767" s="181" t="s">
        <v>9371</v>
      </c>
      <c r="C5767" s="182" t="s">
        <v>225</v>
      </c>
      <c r="D5767" s="183" t="s">
        <v>36</v>
      </c>
      <c r="E5767" s="181" t="s">
        <v>35</v>
      </c>
      <c r="F5767" s="183" t="s">
        <v>35</v>
      </c>
      <c r="G5767" s="181" t="s">
        <v>7407</v>
      </c>
      <c r="H5767" s="184" t="s">
        <v>7090</v>
      </c>
      <c r="I5767" s="185" t="s">
        <v>190</v>
      </c>
      <c r="J5767" s="181" t="s">
        <v>35</v>
      </c>
      <c r="K5767" s="181" t="s">
        <v>225</v>
      </c>
      <c r="L5767" s="186" t="s">
        <v>225</v>
      </c>
      <c r="M5767" s="187" t="s">
        <v>225</v>
      </c>
      <c r="N5767" s="183" t="s">
        <v>36</v>
      </c>
      <c r="O5767" s="181" t="s">
        <v>7407</v>
      </c>
      <c r="P5767" s="184" t="s">
        <v>7090</v>
      </c>
      <c r="Q5767" s="185" t="s">
        <v>190</v>
      </c>
      <c r="R5767" s="181" t="s">
        <v>35</v>
      </c>
      <c r="S5767" s="181" t="s">
        <v>225</v>
      </c>
      <c r="T5767" s="186" t="s">
        <v>225</v>
      </c>
      <c r="U5767" s="187" t="s">
        <v>225</v>
      </c>
      <c r="V5767" s="188" t="str" cm="1">
        <f t="array" ref="V5767">IF(SUM(LEN(A5767:U5767))=0,"",IF(OR(OR(ISBLANK(E5767),SUM(LEN(B5767),LEN(C5767))=0),AND(NOT(D5767="Unknown"),ISBLANK(I5767)),AND(NOT(N5767="Unknown"),ISBLANK(Q5767))),"Missing Information", INDEX(Table15[Entire Service Line Classification], MATCH(SUMIFS(Table15[Unique ID],Table15[System-Owned Portion],D5767,Table15[If Material Anything Other than "Lead" in Column E,Was Material Ever Previously Lead?],F5767,Table15[Customer-Owned Portion],N5767),Table15[Unique ID],0),0)))</f>
        <v>Non-lead</v>
      </c>
      <c r="W5767" s="189"/>
    </row>
    <row r="5768" spans="1:23" s="190" customFormat="1" ht="56.25" x14ac:dyDescent="0.25">
      <c r="A5768" s="180" t="s">
        <v>225</v>
      </c>
      <c r="B5768" s="181" t="s">
        <v>9372</v>
      </c>
      <c r="C5768" s="182" t="s">
        <v>225</v>
      </c>
      <c r="D5768" s="183" t="s">
        <v>36</v>
      </c>
      <c r="E5768" s="181" t="s">
        <v>35</v>
      </c>
      <c r="F5768" s="183" t="s">
        <v>35</v>
      </c>
      <c r="G5768" s="181" t="s">
        <v>7407</v>
      </c>
      <c r="H5768" s="184" t="s">
        <v>7090</v>
      </c>
      <c r="I5768" s="185" t="s">
        <v>190</v>
      </c>
      <c r="J5768" s="181" t="s">
        <v>35</v>
      </c>
      <c r="K5768" s="181" t="s">
        <v>225</v>
      </c>
      <c r="L5768" s="186" t="s">
        <v>225</v>
      </c>
      <c r="M5768" s="187" t="s">
        <v>225</v>
      </c>
      <c r="N5768" s="183" t="s">
        <v>36</v>
      </c>
      <c r="O5768" s="181" t="s">
        <v>7407</v>
      </c>
      <c r="P5768" s="184" t="s">
        <v>7090</v>
      </c>
      <c r="Q5768" s="185" t="s">
        <v>190</v>
      </c>
      <c r="R5768" s="181" t="s">
        <v>35</v>
      </c>
      <c r="S5768" s="181" t="s">
        <v>225</v>
      </c>
      <c r="T5768" s="186" t="s">
        <v>225</v>
      </c>
      <c r="U5768" s="187" t="s">
        <v>225</v>
      </c>
      <c r="V5768" s="188" t="str" cm="1">
        <f t="array" ref="V5768">IF(SUM(LEN(A5768:U5768))=0,"",IF(OR(OR(ISBLANK(E5768),SUM(LEN(B5768),LEN(C5768))=0),AND(NOT(D5768="Unknown"),ISBLANK(I5768)),AND(NOT(N5768="Unknown"),ISBLANK(Q5768))),"Missing Information", INDEX(Table15[Entire Service Line Classification], MATCH(SUMIFS(Table15[Unique ID],Table15[System-Owned Portion],D5768,Table15[If Material Anything Other than "Lead" in Column E,Was Material Ever Previously Lead?],F5768,Table15[Customer-Owned Portion],N5768),Table15[Unique ID],0),0)))</f>
        <v>Non-lead</v>
      </c>
      <c r="W5768" s="189"/>
    </row>
    <row r="5769" spans="1:23" s="190" customFormat="1" ht="56.25" x14ac:dyDescent="0.25">
      <c r="A5769" s="180" t="s">
        <v>225</v>
      </c>
      <c r="B5769" s="181" t="s">
        <v>9373</v>
      </c>
      <c r="C5769" s="182" t="s">
        <v>225</v>
      </c>
      <c r="D5769" s="183" t="s">
        <v>36</v>
      </c>
      <c r="E5769" s="181" t="s">
        <v>35</v>
      </c>
      <c r="F5769" s="183" t="s">
        <v>35</v>
      </c>
      <c r="G5769" s="181" t="s">
        <v>8184</v>
      </c>
      <c r="H5769" s="184" t="s">
        <v>7090</v>
      </c>
      <c r="I5769" s="185" t="s">
        <v>190</v>
      </c>
      <c r="J5769" s="181" t="s">
        <v>35</v>
      </c>
      <c r="K5769" s="181" t="s">
        <v>225</v>
      </c>
      <c r="L5769" s="186" t="s">
        <v>225</v>
      </c>
      <c r="M5769" s="187" t="s">
        <v>225</v>
      </c>
      <c r="N5769" s="183" t="s">
        <v>36</v>
      </c>
      <c r="O5769" s="181" t="s">
        <v>8184</v>
      </c>
      <c r="P5769" s="184" t="s">
        <v>7090</v>
      </c>
      <c r="Q5769" s="185" t="s">
        <v>190</v>
      </c>
      <c r="R5769" s="181" t="s">
        <v>35</v>
      </c>
      <c r="S5769" s="181" t="s">
        <v>225</v>
      </c>
      <c r="T5769" s="186" t="s">
        <v>225</v>
      </c>
      <c r="U5769" s="187" t="s">
        <v>225</v>
      </c>
      <c r="V5769" s="188" t="str" cm="1">
        <f t="array" ref="V5769">IF(SUM(LEN(A5769:U5769))=0,"",IF(OR(OR(ISBLANK(E5769),SUM(LEN(B5769),LEN(C5769))=0),AND(NOT(D5769="Unknown"),ISBLANK(I5769)),AND(NOT(N5769="Unknown"),ISBLANK(Q5769))),"Missing Information", INDEX(Table15[Entire Service Line Classification], MATCH(SUMIFS(Table15[Unique ID],Table15[System-Owned Portion],D5769,Table15[If Material Anything Other than "Lead" in Column E,Was Material Ever Previously Lead?],F5769,Table15[Customer-Owned Portion],N5769),Table15[Unique ID],0),0)))</f>
        <v>Non-lead</v>
      </c>
      <c r="W5769" s="189"/>
    </row>
    <row r="5770" spans="1:23" s="190" customFormat="1" ht="56.25" x14ac:dyDescent="0.25">
      <c r="A5770" s="180" t="s">
        <v>225</v>
      </c>
      <c r="B5770" s="181" t="s">
        <v>9374</v>
      </c>
      <c r="C5770" s="182" t="s">
        <v>225</v>
      </c>
      <c r="D5770" s="183" t="s">
        <v>36</v>
      </c>
      <c r="E5770" s="181" t="s">
        <v>35</v>
      </c>
      <c r="F5770" s="183" t="s">
        <v>35</v>
      </c>
      <c r="G5770" s="181" t="s">
        <v>8184</v>
      </c>
      <c r="H5770" s="184" t="s">
        <v>7090</v>
      </c>
      <c r="I5770" s="185" t="s">
        <v>190</v>
      </c>
      <c r="J5770" s="181" t="s">
        <v>35</v>
      </c>
      <c r="K5770" s="181" t="s">
        <v>225</v>
      </c>
      <c r="L5770" s="186" t="s">
        <v>225</v>
      </c>
      <c r="M5770" s="187" t="s">
        <v>225</v>
      </c>
      <c r="N5770" s="183" t="s">
        <v>36</v>
      </c>
      <c r="O5770" s="181" t="s">
        <v>8184</v>
      </c>
      <c r="P5770" s="184" t="s">
        <v>7090</v>
      </c>
      <c r="Q5770" s="185" t="s">
        <v>190</v>
      </c>
      <c r="R5770" s="181" t="s">
        <v>35</v>
      </c>
      <c r="S5770" s="181" t="s">
        <v>225</v>
      </c>
      <c r="T5770" s="186" t="s">
        <v>225</v>
      </c>
      <c r="U5770" s="187" t="s">
        <v>225</v>
      </c>
      <c r="V5770" s="188" t="str" cm="1">
        <f t="array" ref="V5770">IF(SUM(LEN(A5770:U5770))=0,"",IF(OR(OR(ISBLANK(E5770),SUM(LEN(B5770),LEN(C5770))=0),AND(NOT(D5770="Unknown"),ISBLANK(I5770)),AND(NOT(N5770="Unknown"),ISBLANK(Q5770))),"Missing Information", INDEX(Table15[Entire Service Line Classification], MATCH(SUMIFS(Table15[Unique ID],Table15[System-Owned Portion],D5770,Table15[If Material Anything Other than "Lead" in Column E,Was Material Ever Previously Lead?],F5770,Table15[Customer-Owned Portion],N5770),Table15[Unique ID],0),0)))</f>
        <v>Non-lead</v>
      </c>
      <c r="W5770" s="189"/>
    </row>
    <row r="5771" spans="1:23" s="190" customFormat="1" ht="56.25" x14ac:dyDescent="0.25">
      <c r="A5771" s="180" t="s">
        <v>225</v>
      </c>
      <c r="B5771" s="181" t="s">
        <v>9375</v>
      </c>
      <c r="C5771" s="182" t="s">
        <v>225</v>
      </c>
      <c r="D5771" s="183" t="s">
        <v>36</v>
      </c>
      <c r="E5771" s="181" t="s">
        <v>35</v>
      </c>
      <c r="F5771" s="183" t="s">
        <v>35</v>
      </c>
      <c r="G5771" s="181" t="s">
        <v>8184</v>
      </c>
      <c r="H5771" s="184" t="s">
        <v>7090</v>
      </c>
      <c r="I5771" s="185" t="s">
        <v>190</v>
      </c>
      <c r="J5771" s="181" t="s">
        <v>35</v>
      </c>
      <c r="K5771" s="181" t="s">
        <v>225</v>
      </c>
      <c r="L5771" s="186" t="s">
        <v>225</v>
      </c>
      <c r="M5771" s="187" t="s">
        <v>225</v>
      </c>
      <c r="N5771" s="183" t="s">
        <v>36</v>
      </c>
      <c r="O5771" s="181" t="s">
        <v>8184</v>
      </c>
      <c r="P5771" s="184" t="s">
        <v>7090</v>
      </c>
      <c r="Q5771" s="185" t="s">
        <v>190</v>
      </c>
      <c r="R5771" s="181" t="s">
        <v>35</v>
      </c>
      <c r="S5771" s="181" t="s">
        <v>225</v>
      </c>
      <c r="T5771" s="186" t="s">
        <v>225</v>
      </c>
      <c r="U5771" s="187" t="s">
        <v>225</v>
      </c>
      <c r="V5771" s="188" t="str" cm="1">
        <f t="array" ref="V5771">IF(SUM(LEN(A5771:U5771))=0,"",IF(OR(OR(ISBLANK(E5771),SUM(LEN(B5771),LEN(C5771))=0),AND(NOT(D5771="Unknown"),ISBLANK(I5771)),AND(NOT(N5771="Unknown"),ISBLANK(Q5771))),"Missing Information", INDEX(Table15[Entire Service Line Classification], MATCH(SUMIFS(Table15[Unique ID],Table15[System-Owned Portion],D5771,Table15[If Material Anything Other than "Lead" in Column E,Was Material Ever Previously Lead?],F5771,Table15[Customer-Owned Portion],N5771),Table15[Unique ID],0),0)))</f>
        <v>Non-lead</v>
      </c>
      <c r="W5771" s="189"/>
    </row>
    <row r="5772" spans="1:23" s="190" customFormat="1" ht="56.25" x14ac:dyDescent="0.25">
      <c r="A5772" s="180" t="s">
        <v>225</v>
      </c>
      <c r="B5772" s="181" t="s">
        <v>9376</v>
      </c>
      <c r="C5772" s="182" t="s">
        <v>225</v>
      </c>
      <c r="D5772" s="183" t="s">
        <v>36</v>
      </c>
      <c r="E5772" s="181" t="s">
        <v>35</v>
      </c>
      <c r="F5772" s="183" t="s">
        <v>35</v>
      </c>
      <c r="G5772" s="181" t="s">
        <v>8184</v>
      </c>
      <c r="H5772" s="184" t="s">
        <v>7090</v>
      </c>
      <c r="I5772" s="185" t="s">
        <v>190</v>
      </c>
      <c r="J5772" s="181" t="s">
        <v>35</v>
      </c>
      <c r="K5772" s="181" t="s">
        <v>225</v>
      </c>
      <c r="L5772" s="186" t="s">
        <v>225</v>
      </c>
      <c r="M5772" s="187" t="s">
        <v>225</v>
      </c>
      <c r="N5772" s="183" t="s">
        <v>36</v>
      </c>
      <c r="O5772" s="181" t="s">
        <v>8184</v>
      </c>
      <c r="P5772" s="184" t="s">
        <v>7090</v>
      </c>
      <c r="Q5772" s="185" t="s">
        <v>190</v>
      </c>
      <c r="R5772" s="181" t="s">
        <v>35</v>
      </c>
      <c r="S5772" s="181" t="s">
        <v>225</v>
      </c>
      <c r="T5772" s="186" t="s">
        <v>225</v>
      </c>
      <c r="U5772" s="187" t="s">
        <v>225</v>
      </c>
      <c r="V5772" s="188" t="str" cm="1">
        <f t="array" ref="V5772">IF(SUM(LEN(A5772:U5772))=0,"",IF(OR(OR(ISBLANK(E5772),SUM(LEN(B5772),LEN(C5772))=0),AND(NOT(D5772="Unknown"),ISBLANK(I5772)),AND(NOT(N5772="Unknown"),ISBLANK(Q5772))),"Missing Information", INDEX(Table15[Entire Service Line Classification], MATCH(SUMIFS(Table15[Unique ID],Table15[System-Owned Portion],D5772,Table15[If Material Anything Other than "Lead" in Column E,Was Material Ever Previously Lead?],F5772,Table15[Customer-Owned Portion],N5772),Table15[Unique ID],0),0)))</f>
        <v>Non-lead</v>
      </c>
      <c r="W5772" s="189"/>
    </row>
    <row r="5773" spans="1:23" s="190" customFormat="1" ht="56.25" x14ac:dyDescent="0.25">
      <c r="A5773" s="180" t="s">
        <v>225</v>
      </c>
      <c r="B5773" s="181" t="s">
        <v>9377</v>
      </c>
      <c r="C5773" s="182" t="s">
        <v>225</v>
      </c>
      <c r="D5773" s="183" t="s">
        <v>36</v>
      </c>
      <c r="E5773" s="181" t="s">
        <v>35</v>
      </c>
      <c r="F5773" s="183" t="s">
        <v>35</v>
      </c>
      <c r="G5773" s="181" t="s">
        <v>8184</v>
      </c>
      <c r="H5773" s="184" t="s">
        <v>7090</v>
      </c>
      <c r="I5773" s="185" t="s">
        <v>190</v>
      </c>
      <c r="J5773" s="181" t="s">
        <v>35</v>
      </c>
      <c r="K5773" s="181" t="s">
        <v>225</v>
      </c>
      <c r="L5773" s="186" t="s">
        <v>225</v>
      </c>
      <c r="M5773" s="187" t="s">
        <v>225</v>
      </c>
      <c r="N5773" s="183" t="s">
        <v>36</v>
      </c>
      <c r="O5773" s="181" t="s">
        <v>8184</v>
      </c>
      <c r="P5773" s="184" t="s">
        <v>7090</v>
      </c>
      <c r="Q5773" s="185" t="s">
        <v>190</v>
      </c>
      <c r="R5773" s="181" t="s">
        <v>35</v>
      </c>
      <c r="S5773" s="181" t="s">
        <v>225</v>
      </c>
      <c r="T5773" s="186" t="s">
        <v>225</v>
      </c>
      <c r="U5773" s="187" t="s">
        <v>225</v>
      </c>
      <c r="V5773" s="188" t="str" cm="1">
        <f t="array" ref="V5773">IF(SUM(LEN(A5773:U5773))=0,"",IF(OR(OR(ISBLANK(E5773),SUM(LEN(B5773),LEN(C5773))=0),AND(NOT(D5773="Unknown"),ISBLANK(I5773)),AND(NOT(N5773="Unknown"),ISBLANK(Q5773))),"Missing Information", INDEX(Table15[Entire Service Line Classification], MATCH(SUMIFS(Table15[Unique ID],Table15[System-Owned Portion],D5773,Table15[If Material Anything Other than "Lead" in Column E,Was Material Ever Previously Lead?],F5773,Table15[Customer-Owned Portion],N5773),Table15[Unique ID],0),0)))</f>
        <v>Non-lead</v>
      </c>
      <c r="W5773" s="189"/>
    </row>
    <row r="5774" spans="1:23" s="190" customFormat="1" ht="56.25" x14ac:dyDescent="0.25">
      <c r="A5774" s="180" t="s">
        <v>225</v>
      </c>
      <c r="B5774" s="181" t="s">
        <v>9378</v>
      </c>
      <c r="C5774" s="182" t="s">
        <v>225</v>
      </c>
      <c r="D5774" s="183" t="s">
        <v>36</v>
      </c>
      <c r="E5774" s="181" t="s">
        <v>35</v>
      </c>
      <c r="F5774" s="183" t="s">
        <v>35</v>
      </c>
      <c r="G5774" s="181" t="s">
        <v>8184</v>
      </c>
      <c r="H5774" s="184" t="s">
        <v>7090</v>
      </c>
      <c r="I5774" s="185" t="s">
        <v>190</v>
      </c>
      <c r="J5774" s="181" t="s">
        <v>35</v>
      </c>
      <c r="K5774" s="181" t="s">
        <v>225</v>
      </c>
      <c r="L5774" s="186" t="s">
        <v>225</v>
      </c>
      <c r="M5774" s="187" t="s">
        <v>225</v>
      </c>
      <c r="N5774" s="183" t="s">
        <v>36</v>
      </c>
      <c r="O5774" s="181" t="s">
        <v>8184</v>
      </c>
      <c r="P5774" s="184" t="s">
        <v>7090</v>
      </c>
      <c r="Q5774" s="185" t="s">
        <v>190</v>
      </c>
      <c r="R5774" s="181" t="s">
        <v>35</v>
      </c>
      <c r="S5774" s="181" t="s">
        <v>225</v>
      </c>
      <c r="T5774" s="186" t="s">
        <v>225</v>
      </c>
      <c r="U5774" s="187" t="s">
        <v>225</v>
      </c>
      <c r="V5774" s="188" t="str" cm="1">
        <f t="array" ref="V5774">IF(SUM(LEN(A5774:U5774))=0,"",IF(OR(OR(ISBLANK(E5774),SUM(LEN(B5774),LEN(C5774))=0),AND(NOT(D5774="Unknown"),ISBLANK(I5774)),AND(NOT(N5774="Unknown"),ISBLANK(Q5774))),"Missing Information", INDEX(Table15[Entire Service Line Classification], MATCH(SUMIFS(Table15[Unique ID],Table15[System-Owned Portion],D5774,Table15[If Material Anything Other than "Lead" in Column E,Was Material Ever Previously Lead?],F5774,Table15[Customer-Owned Portion],N5774),Table15[Unique ID],0),0)))</f>
        <v>Non-lead</v>
      </c>
      <c r="W5774" s="189"/>
    </row>
    <row r="5775" spans="1:23" s="190" customFormat="1" ht="56.25" x14ac:dyDescent="0.25">
      <c r="A5775" s="180" t="s">
        <v>225</v>
      </c>
      <c r="B5775" s="181" t="s">
        <v>9379</v>
      </c>
      <c r="C5775" s="182" t="s">
        <v>225</v>
      </c>
      <c r="D5775" s="183" t="s">
        <v>36</v>
      </c>
      <c r="E5775" s="181" t="s">
        <v>35</v>
      </c>
      <c r="F5775" s="183" t="s">
        <v>35</v>
      </c>
      <c r="G5775" s="181" t="s">
        <v>7407</v>
      </c>
      <c r="H5775" s="184" t="s">
        <v>7090</v>
      </c>
      <c r="I5775" s="185" t="s">
        <v>190</v>
      </c>
      <c r="J5775" s="181" t="s">
        <v>35</v>
      </c>
      <c r="K5775" s="181" t="s">
        <v>225</v>
      </c>
      <c r="L5775" s="186" t="s">
        <v>225</v>
      </c>
      <c r="M5775" s="187" t="s">
        <v>225</v>
      </c>
      <c r="N5775" s="183" t="s">
        <v>36</v>
      </c>
      <c r="O5775" s="181" t="s">
        <v>7407</v>
      </c>
      <c r="P5775" s="184" t="s">
        <v>7090</v>
      </c>
      <c r="Q5775" s="185" t="s">
        <v>190</v>
      </c>
      <c r="R5775" s="181" t="s">
        <v>35</v>
      </c>
      <c r="S5775" s="181" t="s">
        <v>225</v>
      </c>
      <c r="T5775" s="186" t="s">
        <v>225</v>
      </c>
      <c r="U5775" s="187" t="s">
        <v>225</v>
      </c>
      <c r="V5775" s="188" t="str" cm="1">
        <f t="array" ref="V5775">IF(SUM(LEN(A5775:U5775))=0,"",IF(OR(OR(ISBLANK(E5775),SUM(LEN(B5775),LEN(C5775))=0),AND(NOT(D5775="Unknown"),ISBLANK(I5775)),AND(NOT(N5775="Unknown"),ISBLANK(Q5775))),"Missing Information", INDEX(Table15[Entire Service Line Classification], MATCH(SUMIFS(Table15[Unique ID],Table15[System-Owned Portion],D5775,Table15[If Material Anything Other than "Lead" in Column E,Was Material Ever Previously Lead?],F5775,Table15[Customer-Owned Portion],N5775),Table15[Unique ID],0),0)))</f>
        <v>Non-lead</v>
      </c>
      <c r="W5775" s="189"/>
    </row>
    <row r="5776" spans="1:23" s="190" customFormat="1" ht="56.25" x14ac:dyDescent="0.25">
      <c r="A5776" s="180" t="s">
        <v>225</v>
      </c>
      <c r="B5776" s="181" t="s">
        <v>9380</v>
      </c>
      <c r="C5776" s="182" t="s">
        <v>225</v>
      </c>
      <c r="D5776" s="183" t="s">
        <v>36</v>
      </c>
      <c r="E5776" s="181" t="s">
        <v>35</v>
      </c>
      <c r="F5776" s="183" t="s">
        <v>35</v>
      </c>
      <c r="G5776" s="181" t="s">
        <v>7407</v>
      </c>
      <c r="H5776" s="184" t="s">
        <v>7090</v>
      </c>
      <c r="I5776" s="185" t="s">
        <v>190</v>
      </c>
      <c r="J5776" s="181" t="s">
        <v>35</v>
      </c>
      <c r="K5776" s="181" t="s">
        <v>225</v>
      </c>
      <c r="L5776" s="186" t="s">
        <v>225</v>
      </c>
      <c r="M5776" s="187" t="s">
        <v>225</v>
      </c>
      <c r="N5776" s="183" t="s">
        <v>36</v>
      </c>
      <c r="O5776" s="181" t="s">
        <v>7407</v>
      </c>
      <c r="P5776" s="184" t="s">
        <v>7090</v>
      </c>
      <c r="Q5776" s="185" t="s">
        <v>190</v>
      </c>
      <c r="R5776" s="181" t="s">
        <v>35</v>
      </c>
      <c r="S5776" s="181" t="s">
        <v>225</v>
      </c>
      <c r="T5776" s="186" t="s">
        <v>225</v>
      </c>
      <c r="U5776" s="187" t="s">
        <v>225</v>
      </c>
      <c r="V5776" s="188" t="str" cm="1">
        <f t="array" ref="V5776">IF(SUM(LEN(A5776:U5776))=0,"",IF(OR(OR(ISBLANK(E5776),SUM(LEN(B5776),LEN(C5776))=0),AND(NOT(D5776="Unknown"),ISBLANK(I5776)),AND(NOT(N5776="Unknown"),ISBLANK(Q5776))),"Missing Information", INDEX(Table15[Entire Service Line Classification], MATCH(SUMIFS(Table15[Unique ID],Table15[System-Owned Portion],D5776,Table15[If Material Anything Other than "Lead" in Column E,Was Material Ever Previously Lead?],F5776,Table15[Customer-Owned Portion],N5776),Table15[Unique ID],0),0)))</f>
        <v>Non-lead</v>
      </c>
      <c r="W5776" s="189"/>
    </row>
    <row r="5777" spans="1:23" s="190" customFormat="1" ht="56.25" x14ac:dyDescent="0.25">
      <c r="A5777" s="180" t="s">
        <v>225</v>
      </c>
      <c r="B5777" s="181" t="s">
        <v>9381</v>
      </c>
      <c r="C5777" s="182" t="s">
        <v>225</v>
      </c>
      <c r="D5777" s="183" t="s">
        <v>36</v>
      </c>
      <c r="E5777" s="181" t="s">
        <v>35</v>
      </c>
      <c r="F5777" s="183" t="s">
        <v>35</v>
      </c>
      <c r="G5777" s="181" t="s">
        <v>7407</v>
      </c>
      <c r="H5777" s="184" t="s">
        <v>7090</v>
      </c>
      <c r="I5777" s="185" t="s">
        <v>190</v>
      </c>
      <c r="J5777" s="181" t="s">
        <v>35</v>
      </c>
      <c r="K5777" s="181" t="s">
        <v>225</v>
      </c>
      <c r="L5777" s="186" t="s">
        <v>225</v>
      </c>
      <c r="M5777" s="187" t="s">
        <v>225</v>
      </c>
      <c r="N5777" s="183" t="s">
        <v>36</v>
      </c>
      <c r="O5777" s="181" t="s">
        <v>7407</v>
      </c>
      <c r="P5777" s="184" t="s">
        <v>7090</v>
      </c>
      <c r="Q5777" s="185" t="s">
        <v>190</v>
      </c>
      <c r="R5777" s="181" t="s">
        <v>35</v>
      </c>
      <c r="S5777" s="181" t="s">
        <v>225</v>
      </c>
      <c r="T5777" s="186" t="s">
        <v>225</v>
      </c>
      <c r="U5777" s="187" t="s">
        <v>225</v>
      </c>
      <c r="V5777" s="188" t="str" cm="1">
        <f t="array" ref="V5777">IF(SUM(LEN(A5777:U5777))=0,"",IF(OR(OR(ISBLANK(E5777),SUM(LEN(B5777),LEN(C5777))=0),AND(NOT(D5777="Unknown"),ISBLANK(I5777)),AND(NOT(N5777="Unknown"),ISBLANK(Q5777))),"Missing Information", INDEX(Table15[Entire Service Line Classification], MATCH(SUMIFS(Table15[Unique ID],Table15[System-Owned Portion],D5777,Table15[If Material Anything Other than "Lead" in Column E,Was Material Ever Previously Lead?],F5777,Table15[Customer-Owned Portion],N5777),Table15[Unique ID],0),0)))</f>
        <v>Non-lead</v>
      </c>
      <c r="W5777" s="189"/>
    </row>
    <row r="5778" spans="1:23" s="190" customFormat="1" ht="56.25" x14ac:dyDescent="0.25">
      <c r="A5778" s="180" t="s">
        <v>225</v>
      </c>
      <c r="B5778" s="181" t="s">
        <v>9382</v>
      </c>
      <c r="C5778" s="182" t="s">
        <v>225</v>
      </c>
      <c r="D5778" s="183" t="s">
        <v>36</v>
      </c>
      <c r="E5778" s="181" t="s">
        <v>35</v>
      </c>
      <c r="F5778" s="183" t="s">
        <v>35</v>
      </c>
      <c r="G5778" s="181" t="s">
        <v>7407</v>
      </c>
      <c r="H5778" s="184" t="s">
        <v>7090</v>
      </c>
      <c r="I5778" s="185" t="s">
        <v>190</v>
      </c>
      <c r="J5778" s="181" t="s">
        <v>35</v>
      </c>
      <c r="K5778" s="181" t="s">
        <v>225</v>
      </c>
      <c r="L5778" s="186" t="s">
        <v>225</v>
      </c>
      <c r="M5778" s="187" t="s">
        <v>225</v>
      </c>
      <c r="N5778" s="183" t="s">
        <v>36</v>
      </c>
      <c r="O5778" s="181" t="s">
        <v>7407</v>
      </c>
      <c r="P5778" s="184" t="s">
        <v>7090</v>
      </c>
      <c r="Q5778" s="185" t="s">
        <v>190</v>
      </c>
      <c r="R5778" s="181" t="s">
        <v>35</v>
      </c>
      <c r="S5778" s="181" t="s">
        <v>225</v>
      </c>
      <c r="T5778" s="186" t="s">
        <v>225</v>
      </c>
      <c r="U5778" s="187" t="s">
        <v>225</v>
      </c>
      <c r="V5778" s="188" t="str" cm="1">
        <f t="array" ref="V5778">IF(SUM(LEN(A5778:U5778))=0,"",IF(OR(OR(ISBLANK(E5778),SUM(LEN(B5778),LEN(C5778))=0),AND(NOT(D5778="Unknown"),ISBLANK(I5778)),AND(NOT(N5778="Unknown"),ISBLANK(Q5778))),"Missing Information", INDEX(Table15[Entire Service Line Classification], MATCH(SUMIFS(Table15[Unique ID],Table15[System-Owned Portion],D5778,Table15[If Material Anything Other than "Lead" in Column E,Was Material Ever Previously Lead?],F5778,Table15[Customer-Owned Portion],N5778),Table15[Unique ID],0),0)))</f>
        <v>Non-lead</v>
      </c>
      <c r="W5778" s="189"/>
    </row>
    <row r="5779" spans="1:23" s="190" customFormat="1" ht="56.25" x14ac:dyDescent="0.25">
      <c r="A5779" s="180" t="s">
        <v>225</v>
      </c>
      <c r="B5779" s="181" t="s">
        <v>9383</v>
      </c>
      <c r="C5779" s="182" t="s">
        <v>225</v>
      </c>
      <c r="D5779" s="183" t="s">
        <v>36</v>
      </c>
      <c r="E5779" s="181" t="s">
        <v>35</v>
      </c>
      <c r="F5779" s="183" t="s">
        <v>35</v>
      </c>
      <c r="G5779" s="181" t="s">
        <v>7407</v>
      </c>
      <c r="H5779" s="184" t="s">
        <v>7090</v>
      </c>
      <c r="I5779" s="185" t="s">
        <v>190</v>
      </c>
      <c r="J5779" s="181" t="s">
        <v>35</v>
      </c>
      <c r="K5779" s="181" t="s">
        <v>225</v>
      </c>
      <c r="L5779" s="186" t="s">
        <v>225</v>
      </c>
      <c r="M5779" s="187" t="s">
        <v>225</v>
      </c>
      <c r="N5779" s="183" t="s">
        <v>36</v>
      </c>
      <c r="O5779" s="181" t="s">
        <v>7407</v>
      </c>
      <c r="P5779" s="184" t="s">
        <v>7090</v>
      </c>
      <c r="Q5779" s="185" t="s">
        <v>190</v>
      </c>
      <c r="R5779" s="181" t="s">
        <v>35</v>
      </c>
      <c r="S5779" s="181" t="s">
        <v>225</v>
      </c>
      <c r="T5779" s="186" t="s">
        <v>225</v>
      </c>
      <c r="U5779" s="187" t="s">
        <v>225</v>
      </c>
      <c r="V5779" s="188" t="str" cm="1">
        <f t="array" ref="V5779">IF(SUM(LEN(A5779:U5779))=0,"",IF(OR(OR(ISBLANK(E5779),SUM(LEN(B5779),LEN(C5779))=0),AND(NOT(D5779="Unknown"),ISBLANK(I5779)),AND(NOT(N5779="Unknown"),ISBLANK(Q5779))),"Missing Information", INDEX(Table15[Entire Service Line Classification], MATCH(SUMIFS(Table15[Unique ID],Table15[System-Owned Portion],D5779,Table15[If Material Anything Other than "Lead" in Column E,Was Material Ever Previously Lead?],F5779,Table15[Customer-Owned Portion],N5779),Table15[Unique ID],0),0)))</f>
        <v>Non-lead</v>
      </c>
      <c r="W5779" s="189"/>
    </row>
    <row r="5780" spans="1:23" s="190" customFormat="1" ht="56.25" x14ac:dyDescent="0.25">
      <c r="A5780" s="180" t="s">
        <v>225</v>
      </c>
      <c r="B5780" s="181" t="s">
        <v>9384</v>
      </c>
      <c r="C5780" s="182" t="s">
        <v>225</v>
      </c>
      <c r="D5780" s="183" t="s">
        <v>36</v>
      </c>
      <c r="E5780" s="181" t="s">
        <v>35</v>
      </c>
      <c r="F5780" s="183" t="s">
        <v>35</v>
      </c>
      <c r="G5780" s="181" t="s">
        <v>7407</v>
      </c>
      <c r="H5780" s="184" t="s">
        <v>7090</v>
      </c>
      <c r="I5780" s="185" t="s">
        <v>190</v>
      </c>
      <c r="J5780" s="181" t="s">
        <v>35</v>
      </c>
      <c r="K5780" s="181" t="s">
        <v>225</v>
      </c>
      <c r="L5780" s="186" t="s">
        <v>225</v>
      </c>
      <c r="M5780" s="187" t="s">
        <v>225</v>
      </c>
      <c r="N5780" s="183" t="s">
        <v>36</v>
      </c>
      <c r="O5780" s="181" t="s">
        <v>7407</v>
      </c>
      <c r="P5780" s="184" t="s">
        <v>7090</v>
      </c>
      <c r="Q5780" s="185" t="s">
        <v>190</v>
      </c>
      <c r="R5780" s="181" t="s">
        <v>35</v>
      </c>
      <c r="S5780" s="181" t="s">
        <v>225</v>
      </c>
      <c r="T5780" s="186" t="s">
        <v>225</v>
      </c>
      <c r="U5780" s="187" t="s">
        <v>225</v>
      </c>
      <c r="V5780" s="188" t="str" cm="1">
        <f t="array" ref="V5780">IF(SUM(LEN(A5780:U5780))=0,"",IF(OR(OR(ISBLANK(E5780),SUM(LEN(B5780),LEN(C5780))=0),AND(NOT(D5780="Unknown"),ISBLANK(I5780)),AND(NOT(N5780="Unknown"),ISBLANK(Q5780))),"Missing Information", INDEX(Table15[Entire Service Line Classification], MATCH(SUMIFS(Table15[Unique ID],Table15[System-Owned Portion],D5780,Table15[If Material Anything Other than "Lead" in Column E,Was Material Ever Previously Lead?],F5780,Table15[Customer-Owned Portion],N5780),Table15[Unique ID],0),0)))</f>
        <v>Non-lead</v>
      </c>
      <c r="W5780" s="189"/>
    </row>
    <row r="5781" spans="1:23" s="190" customFormat="1" ht="56.25" x14ac:dyDescent="0.25">
      <c r="A5781" s="180" t="s">
        <v>225</v>
      </c>
      <c r="B5781" s="181" t="s">
        <v>9385</v>
      </c>
      <c r="C5781" s="182" t="s">
        <v>225</v>
      </c>
      <c r="D5781" s="183" t="s">
        <v>36</v>
      </c>
      <c r="E5781" s="181" t="s">
        <v>35</v>
      </c>
      <c r="F5781" s="183" t="s">
        <v>35</v>
      </c>
      <c r="G5781" s="181" t="s">
        <v>7407</v>
      </c>
      <c r="H5781" s="184" t="s">
        <v>7090</v>
      </c>
      <c r="I5781" s="185" t="s">
        <v>190</v>
      </c>
      <c r="J5781" s="181" t="s">
        <v>35</v>
      </c>
      <c r="K5781" s="181" t="s">
        <v>225</v>
      </c>
      <c r="L5781" s="186" t="s">
        <v>225</v>
      </c>
      <c r="M5781" s="187" t="s">
        <v>225</v>
      </c>
      <c r="N5781" s="183" t="s">
        <v>36</v>
      </c>
      <c r="O5781" s="181" t="s">
        <v>7407</v>
      </c>
      <c r="P5781" s="184" t="s">
        <v>7090</v>
      </c>
      <c r="Q5781" s="185" t="s">
        <v>190</v>
      </c>
      <c r="R5781" s="181" t="s">
        <v>35</v>
      </c>
      <c r="S5781" s="181" t="s">
        <v>225</v>
      </c>
      <c r="T5781" s="186" t="s">
        <v>225</v>
      </c>
      <c r="U5781" s="187" t="s">
        <v>225</v>
      </c>
      <c r="V5781" s="188" t="str" cm="1">
        <f t="array" ref="V5781">IF(SUM(LEN(A5781:U5781))=0,"",IF(OR(OR(ISBLANK(E5781),SUM(LEN(B5781),LEN(C5781))=0),AND(NOT(D5781="Unknown"),ISBLANK(I5781)),AND(NOT(N5781="Unknown"),ISBLANK(Q5781))),"Missing Information", INDEX(Table15[Entire Service Line Classification], MATCH(SUMIFS(Table15[Unique ID],Table15[System-Owned Portion],D5781,Table15[If Material Anything Other than "Lead" in Column E,Was Material Ever Previously Lead?],F5781,Table15[Customer-Owned Portion],N5781),Table15[Unique ID],0),0)))</f>
        <v>Non-lead</v>
      </c>
      <c r="W5781" s="189"/>
    </row>
    <row r="5782" spans="1:23" s="190" customFormat="1" ht="56.25" x14ac:dyDescent="0.25">
      <c r="A5782" s="180" t="s">
        <v>225</v>
      </c>
      <c r="B5782" s="181" t="s">
        <v>9386</v>
      </c>
      <c r="C5782" s="182" t="s">
        <v>225</v>
      </c>
      <c r="D5782" s="183" t="s">
        <v>36</v>
      </c>
      <c r="E5782" s="181" t="s">
        <v>35</v>
      </c>
      <c r="F5782" s="183" t="s">
        <v>35</v>
      </c>
      <c r="G5782" s="181" t="s">
        <v>7407</v>
      </c>
      <c r="H5782" s="184" t="s">
        <v>7090</v>
      </c>
      <c r="I5782" s="185" t="s">
        <v>190</v>
      </c>
      <c r="J5782" s="181" t="s">
        <v>35</v>
      </c>
      <c r="K5782" s="181" t="s">
        <v>225</v>
      </c>
      <c r="L5782" s="186" t="s">
        <v>225</v>
      </c>
      <c r="M5782" s="187" t="s">
        <v>225</v>
      </c>
      <c r="N5782" s="183" t="s">
        <v>36</v>
      </c>
      <c r="O5782" s="181" t="s">
        <v>7407</v>
      </c>
      <c r="P5782" s="184" t="s">
        <v>7090</v>
      </c>
      <c r="Q5782" s="185" t="s">
        <v>190</v>
      </c>
      <c r="R5782" s="181" t="s">
        <v>35</v>
      </c>
      <c r="S5782" s="181" t="s">
        <v>225</v>
      </c>
      <c r="T5782" s="186" t="s">
        <v>225</v>
      </c>
      <c r="U5782" s="187" t="s">
        <v>225</v>
      </c>
      <c r="V5782" s="188" t="str" cm="1">
        <f t="array" ref="V5782">IF(SUM(LEN(A5782:U5782))=0,"",IF(OR(OR(ISBLANK(E5782),SUM(LEN(B5782),LEN(C5782))=0),AND(NOT(D5782="Unknown"),ISBLANK(I5782)),AND(NOT(N5782="Unknown"),ISBLANK(Q5782))),"Missing Information", INDEX(Table15[Entire Service Line Classification], MATCH(SUMIFS(Table15[Unique ID],Table15[System-Owned Portion],D5782,Table15[If Material Anything Other than "Lead" in Column E,Was Material Ever Previously Lead?],F5782,Table15[Customer-Owned Portion],N5782),Table15[Unique ID],0),0)))</f>
        <v>Non-lead</v>
      </c>
      <c r="W5782" s="189"/>
    </row>
    <row r="5783" spans="1:23" s="190" customFormat="1" ht="56.25" x14ac:dyDescent="0.25">
      <c r="A5783" s="180" t="s">
        <v>225</v>
      </c>
      <c r="B5783" s="181" t="s">
        <v>9387</v>
      </c>
      <c r="C5783" s="182" t="s">
        <v>225</v>
      </c>
      <c r="D5783" s="183" t="s">
        <v>36</v>
      </c>
      <c r="E5783" s="181" t="s">
        <v>35</v>
      </c>
      <c r="F5783" s="183" t="s">
        <v>35</v>
      </c>
      <c r="G5783" s="181" t="s">
        <v>7407</v>
      </c>
      <c r="H5783" s="184" t="s">
        <v>7090</v>
      </c>
      <c r="I5783" s="185" t="s">
        <v>190</v>
      </c>
      <c r="J5783" s="181" t="s">
        <v>35</v>
      </c>
      <c r="K5783" s="181" t="s">
        <v>225</v>
      </c>
      <c r="L5783" s="186" t="s">
        <v>225</v>
      </c>
      <c r="M5783" s="187" t="s">
        <v>225</v>
      </c>
      <c r="N5783" s="183" t="s">
        <v>36</v>
      </c>
      <c r="O5783" s="181" t="s">
        <v>7407</v>
      </c>
      <c r="P5783" s="184" t="s">
        <v>7090</v>
      </c>
      <c r="Q5783" s="185" t="s">
        <v>190</v>
      </c>
      <c r="R5783" s="181" t="s">
        <v>35</v>
      </c>
      <c r="S5783" s="181" t="s">
        <v>225</v>
      </c>
      <c r="T5783" s="186" t="s">
        <v>225</v>
      </c>
      <c r="U5783" s="187" t="s">
        <v>225</v>
      </c>
      <c r="V5783" s="188" t="str" cm="1">
        <f t="array" ref="V5783">IF(SUM(LEN(A5783:U5783))=0,"",IF(OR(OR(ISBLANK(E5783),SUM(LEN(B5783),LEN(C5783))=0),AND(NOT(D5783="Unknown"),ISBLANK(I5783)),AND(NOT(N5783="Unknown"),ISBLANK(Q5783))),"Missing Information", INDEX(Table15[Entire Service Line Classification], MATCH(SUMIFS(Table15[Unique ID],Table15[System-Owned Portion],D5783,Table15[If Material Anything Other than "Lead" in Column E,Was Material Ever Previously Lead?],F5783,Table15[Customer-Owned Portion],N5783),Table15[Unique ID],0),0)))</f>
        <v>Non-lead</v>
      </c>
      <c r="W5783" s="189"/>
    </row>
    <row r="5784" spans="1:23" s="190" customFormat="1" ht="56.25" x14ac:dyDescent="0.25">
      <c r="A5784" s="180" t="s">
        <v>225</v>
      </c>
      <c r="B5784" s="181" t="s">
        <v>9388</v>
      </c>
      <c r="C5784" s="182" t="s">
        <v>225</v>
      </c>
      <c r="D5784" s="183" t="s">
        <v>36</v>
      </c>
      <c r="E5784" s="181" t="s">
        <v>35</v>
      </c>
      <c r="F5784" s="183" t="s">
        <v>35</v>
      </c>
      <c r="G5784" s="181" t="s">
        <v>7407</v>
      </c>
      <c r="H5784" s="184" t="s">
        <v>7090</v>
      </c>
      <c r="I5784" s="185" t="s">
        <v>190</v>
      </c>
      <c r="J5784" s="181" t="s">
        <v>35</v>
      </c>
      <c r="K5784" s="181" t="s">
        <v>225</v>
      </c>
      <c r="L5784" s="186" t="s">
        <v>225</v>
      </c>
      <c r="M5784" s="187" t="s">
        <v>225</v>
      </c>
      <c r="N5784" s="183" t="s">
        <v>36</v>
      </c>
      <c r="O5784" s="181" t="s">
        <v>7407</v>
      </c>
      <c r="P5784" s="184" t="s">
        <v>7090</v>
      </c>
      <c r="Q5784" s="185" t="s">
        <v>190</v>
      </c>
      <c r="R5784" s="181" t="s">
        <v>35</v>
      </c>
      <c r="S5784" s="181" t="s">
        <v>225</v>
      </c>
      <c r="T5784" s="186" t="s">
        <v>225</v>
      </c>
      <c r="U5784" s="187" t="s">
        <v>225</v>
      </c>
      <c r="V5784" s="188" t="str" cm="1">
        <f t="array" ref="V5784">IF(SUM(LEN(A5784:U5784))=0,"",IF(OR(OR(ISBLANK(E5784),SUM(LEN(B5784),LEN(C5784))=0),AND(NOT(D5784="Unknown"),ISBLANK(I5784)),AND(NOT(N5784="Unknown"),ISBLANK(Q5784))),"Missing Information", INDEX(Table15[Entire Service Line Classification], MATCH(SUMIFS(Table15[Unique ID],Table15[System-Owned Portion],D5784,Table15[If Material Anything Other than "Lead" in Column E,Was Material Ever Previously Lead?],F5784,Table15[Customer-Owned Portion],N5784),Table15[Unique ID],0),0)))</f>
        <v>Non-lead</v>
      </c>
      <c r="W5784" s="189"/>
    </row>
    <row r="5785" spans="1:23" s="190" customFormat="1" ht="56.25" x14ac:dyDescent="0.25">
      <c r="A5785" s="180" t="s">
        <v>225</v>
      </c>
      <c r="B5785" s="181" t="s">
        <v>9389</v>
      </c>
      <c r="C5785" s="182" t="s">
        <v>225</v>
      </c>
      <c r="D5785" s="183" t="s">
        <v>36</v>
      </c>
      <c r="E5785" s="181" t="s">
        <v>35</v>
      </c>
      <c r="F5785" s="183" t="s">
        <v>35</v>
      </c>
      <c r="G5785" s="181" t="s">
        <v>7407</v>
      </c>
      <c r="H5785" s="184" t="s">
        <v>7090</v>
      </c>
      <c r="I5785" s="185" t="s">
        <v>190</v>
      </c>
      <c r="J5785" s="181" t="s">
        <v>35</v>
      </c>
      <c r="K5785" s="181" t="s">
        <v>225</v>
      </c>
      <c r="L5785" s="186" t="s">
        <v>225</v>
      </c>
      <c r="M5785" s="187" t="s">
        <v>225</v>
      </c>
      <c r="N5785" s="183" t="s">
        <v>36</v>
      </c>
      <c r="O5785" s="181" t="s">
        <v>7407</v>
      </c>
      <c r="P5785" s="184" t="s">
        <v>7090</v>
      </c>
      <c r="Q5785" s="185" t="s">
        <v>190</v>
      </c>
      <c r="R5785" s="181" t="s">
        <v>35</v>
      </c>
      <c r="S5785" s="181" t="s">
        <v>225</v>
      </c>
      <c r="T5785" s="186" t="s">
        <v>225</v>
      </c>
      <c r="U5785" s="187" t="s">
        <v>225</v>
      </c>
      <c r="V5785" s="188" t="str" cm="1">
        <f t="array" ref="V5785">IF(SUM(LEN(A5785:U5785))=0,"",IF(OR(OR(ISBLANK(E5785),SUM(LEN(B5785),LEN(C5785))=0),AND(NOT(D5785="Unknown"),ISBLANK(I5785)),AND(NOT(N5785="Unknown"),ISBLANK(Q5785))),"Missing Information", INDEX(Table15[Entire Service Line Classification], MATCH(SUMIFS(Table15[Unique ID],Table15[System-Owned Portion],D5785,Table15[If Material Anything Other than "Lead" in Column E,Was Material Ever Previously Lead?],F5785,Table15[Customer-Owned Portion],N5785),Table15[Unique ID],0),0)))</f>
        <v>Non-lead</v>
      </c>
      <c r="W5785" s="189"/>
    </row>
    <row r="5786" spans="1:23" s="190" customFormat="1" ht="56.25" x14ac:dyDescent="0.25">
      <c r="A5786" s="180" t="s">
        <v>225</v>
      </c>
      <c r="B5786" s="181" t="s">
        <v>9390</v>
      </c>
      <c r="C5786" s="182" t="s">
        <v>225</v>
      </c>
      <c r="D5786" s="183" t="s">
        <v>36</v>
      </c>
      <c r="E5786" s="181" t="s">
        <v>35</v>
      </c>
      <c r="F5786" s="183" t="s">
        <v>35</v>
      </c>
      <c r="G5786" s="181" t="s">
        <v>7407</v>
      </c>
      <c r="H5786" s="184" t="s">
        <v>7090</v>
      </c>
      <c r="I5786" s="185" t="s">
        <v>190</v>
      </c>
      <c r="J5786" s="181" t="s">
        <v>35</v>
      </c>
      <c r="K5786" s="181" t="s">
        <v>225</v>
      </c>
      <c r="L5786" s="186" t="s">
        <v>225</v>
      </c>
      <c r="M5786" s="187" t="s">
        <v>225</v>
      </c>
      <c r="N5786" s="183" t="s">
        <v>36</v>
      </c>
      <c r="O5786" s="181" t="s">
        <v>7407</v>
      </c>
      <c r="P5786" s="184" t="s">
        <v>7090</v>
      </c>
      <c r="Q5786" s="185" t="s">
        <v>190</v>
      </c>
      <c r="R5786" s="181" t="s">
        <v>35</v>
      </c>
      <c r="S5786" s="181" t="s">
        <v>225</v>
      </c>
      <c r="T5786" s="186" t="s">
        <v>225</v>
      </c>
      <c r="U5786" s="187" t="s">
        <v>225</v>
      </c>
      <c r="V5786" s="188" t="str" cm="1">
        <f t="array" ref="V5786">IF(SUM(LEN(A5786:U5786))=0,"",IF(OR(OR(ISBLANK(E5786),SUM(LEN(B5786),LEN(C5786))=0),AND(NOT(D5786="Unknown"),ISBLANK(I5786)),AND(NOT(N5786="Unknown"),ISBLANK(Q5786))),"Missing Information", INDEX(Table15[Entire Service Line Classification], MATCH(SUMIFS(Table15[Unique ID],Table15[System-Owned Portion],D5786,Table15[If Material Anything Other than "Lead" in Column E,Was Material Ever Previously Lead?],F5786,Table15[Customer-Owned Portion],N5786),Table15[Unique ID],0),0)))</f>
        <v>Non-lead</v>
      </c>
      <c r="W5786" s="189"/>
    </row>
    <row r="5787" spans="1:23" s="190" customFormat="1" ht="56.25" x14ac:dyDescent="0.25">
      <c r="A5787" s="180" t="s">
        <v>225</v>
      </c>
      <c r="B5787" s="181" t="s">
        <v>9391</v>
      </c>
      <c r="C5787" s="182" t="s">
        <v>225</v>
      </c>
      <c r="D5787" s="183" t="s">
        <v>36</v>
      </c>
      <c r="E5787" s="181" t="s">
        <v>35</v>
      </c>
      <c r="F5787" s="183" t="s">
        <v>35</v>
      </c>
      <c r="G5787" s="181" t="s">
        <v>7407</v>
      </c>
      <c r="H5787" s="184" t="s">
        <v>7090</v>
      </c>
      <c r="I5787" s="185" t="s">
        <v>190</v>
      </c>
      <c r="J5787" s="181" t="s">
        <v>35</v>
      </c>
      <c r="K5787" s="181" t="s">
        <v>225</v>
      </c>
      <c r="L5787" s="186" t="s">
        <v>225</v>
      </c>
      <c r="M5787" s="187" t="s">
        <v>225</v>
      </c>
      <c r="N5787" s="183" t="s">
        <v>36</v>
      </c>
      <c r="O5787" s="181" t="s">
        <v>7407</v>
      </c>
      <c r="P5787" s="184" t="s">
        <v>7090</v>
      </c>
      <c r="Q5787" s="185" t="s">
        <v>190</v>
      </c>
      <c r="R5787" s="181" t="s">
        <v>35</v>
      </c>
      <c r="S5787" s="181" t="s">
        <v>225</v>
      </c>
      <c r="T5787" s="186" t="s">
        <v>225</v>
      </c>
      <c r="U5787" s="187" t="s">
        <v>225</v>
      </c>
      <c r="V5787" s="188" t="str" cm="1">
        <f t="array" ref="V5787">IF(SUM(LEN(A5787:U5787))=0,"",IF(OR(OR(ISBLANK(E5787),SUM(LEN(B5787),LEN(C5787))=0),AND(NOT(D5787="Unknown"),ISBLANK(I5787)),AND(NOT(N5787="Unknown"),ISBLANK(Q5787))),"Missing Information", INDEX(Table15[Entire Service Line Classification], MATCH(SUMIFS(Table15[Unique ID],Table15[System-Owned Portion],D5787,Table15[If Material Anything Other than "Lead" in Column E,Was Material Ever Previously Lead?],F5787,Table15[Customer-Owned Portion],N5787),Table15[Unique ID],0),0)))</f>
        <v>Non-lead</v>
      </c>
      <c r="W5787" s="189"/>
    </row>
    <row r="5788" spans="1:23" s="190" customFormat="1" ht="56.25" x14ac:dyDescent="0.25">
      <c r="A5788" s="180" t="s">
        <v>225</v>
      </c>
      <c r="B5788" s="181" t="s">
        <v>9392</v>
      </c>
      <c r="C5788" s="182" t="s">
        <v>225</v>
      </c>
      <c r="D5788" s="183" t="s">
        <v>36</v>
      </c>
      <c r="E5788" s="181" t="s">
        <v>35</v>
      </c>
      <c r="F5788" s="183" t="s">
        <v>35</v>
      </c>
      <c r="G5788" s="181" t="s">
        <v>7407</v>
      </c>
      <c r="H5788" s="184" t="s">
        <v>7090</v>
      </c>
      <c r="I5788" s="185" t="s">
        <v>190</v>
      </c>
      <c r="J5788" s="181" t="s">
        <v>35</v>
      </c>
      <c r="K5788" s="181" t="s">
        <v>225</v>
      </c>
      <c r="L5788" s="186" t="s">
        <v>225</v>
      </c>
      <c r="M5788" s="187" t="s">
        <v>225</v>
      </c>
      <c r="N5788" s="183" t="s">
        <v>36</v>
      </c>
      <c r="O5788" s="181" t="s">
        <v>7407</v>
      </c>
      <c r="P5788" s="184" t="s">
        <v>7090</v>
      </c>
      <c r="Q5788" s="185" t="s">
        <v>190</v>
      </c>
      <c r="R5788" s="181" t="s">
        <v>35</v>
      </c>
      <c r="S5788" s="181" t="s">
        <v>225</v>
      </c>
      <c r="T5788" s="186" t="s">
        <v>225</v>
      </c>
      <c r="U5788" s="187" t="s">
        <v>225</v>
      </c>
      <c r="V5788" s="188" t="str" cm="1">
        <f t="array" ref="V5788">IF(SUM(LEN(A5788:U5788))=0,"",IF(OR(OR(ISBLANK(E5788),SUM(LEN(B5788),LEN(C5788))=0),AND(NOT(D5788="Unknown"),ISBLANK(I5788)),AND(NOT(N5788="Unknown"),ISBLANK(Q5788))),"Missing Information", INDEX(Table15[Entire Service Line Classification], MATCH(SUMIFS(Table15[Unique ID],Table15[System-Owned Portion],D5788,Table15[If Material Anything Other than "Lead" in Column E,Was Material Ever Previously Lead?],F5788,Table15[Customer-Owned Portion],N5788),Table15[Unique ID],0),0)))</f>
        <v>Non-lead</v>
      </c>
      <c r="W5788" s="189"/>
    </row>
    <row r="5789" spans="1:23" s="190" customFormat="1" ht="56.25" x14ac:dyDescent="0.25">
      <c r="A5789" s="180" t="s">
        <v>225</v>
      </c>
      <c r="B5789" s="181" t="s">
        <v>9393</v>
      </c>
      <c r="C5789" s="182" t="s">
        <v>225</v>
      </c>
      <c r="D5789" s="183" t="s">
        <v>36</v>
      </c>
      <c r="E5789" s="181" t="s">
        <v>35</v>
      </c>
      <c r="F5789" s="183" t="s">
        <v>35</v>
      </c>
      <c r="G5789" s="181" t="s">
        <v>7407</v>
      </c>
      <c r="H5789" s="184" t="s">
        <v>7090</v>
      </c>
      <c r="I5789" s="185" t="s">
        <v>190</v>
      </c>
      <c r="J5789" s="181" t="s">
        <v>35</v>
      </c>
      <c r="K5789" s="181" t="s">
        <v>225</v>
      </c>
      <c r="L5789" s="186" t="s">
        <v>225</v>
      </c>
      <c r="M5789" s="187" t="s">
        <v>225</v>
      </c>
      <c r="N5789" s="183" t="s">
        <v>36</v>
      </c>
      <c r="O5789" s="181" t="s">
        <v>7407</v>
      </c>
      <c r="P5789" s="184" t="s">
        <v>7090</v>
      </c>
      <c r="Q5789" s="185" t="s">
        <v>190</v>
      </c>
      <c r="R5789" s="181" t="s">
        <v>35</v>
      </c>
      <c r="S5789" s="181" t="s">
        <v>225</v>
      </c>
      <c r="T5789" s="186" t="s">
        <v>225</v>
      </c>
      <c r="U5789" s="187" t="s">
        <v>225</v>
      </c>
      <c r="V5789" s="188" t="str" cm="1">
        <f t="array" ref="V5789">IF(SUM(LEN(A5789:U5789))=0,"",IF(OR(OR(ISBLANK(E5789),SUM(LEN(B5789),LEN(C5789))=0),AND(NOT(D5789="Unknown"),ISBLANK(I5789)),AND(NOT(N5789="Unknown"),ISBLANK(Q5789))),"Missing Information", INDEX(Table15[Entire Service Line Classification], MATCH(SUMIFS(Table15[Unique ID],Table15[System-Owned Portion],D5789,Table15[If Material Anything Other than "Lead" in Column E,Was Material Ever Previously Lead?],F5789,Table15[Customer-Owned Portion],N5789),Table15[Unique ID],0),0)))</f>
        <v>Non-lead</v>
      </c>
      <c r="W5789" s="189"/>
    </row>
    <row r="5790" spans="1:23" s="190" customFormat="1" ht="56.25" x14ac:dyDescent="0.25">
      <c r="A5790" s="180" t="s">
        <v>225</v>
      </c>
      <c r="B5790" s="181" t="s">
        <v>9394</v>
      </c>
      <c r="C5790" s="182" t="s">
        <v>225</v>
      </c>
      <c r="D5790" s="183" t="s">
        <v>36</v>
      </c>
      <c r="E5790" s="181" t="s">
        <v>35</v>
      </c>
      <c r="F5790" s="183" t="s">
        <v>35</v>
      </c>
      <c r="G5790" s="181" t="s">
        <v>7407</v>
      </c>
      <c r="H5790" s="184" t="s">
        <v>7090</v>
      </c>
      <c r="I5790" s="185" t="s">
        <v>190</v>
      </c>
      <c r="J5790" s="181" t="s">
        <v>35</v>
      </c>
      <c r="K5790" s="181" t="s">
        <v>225</v>
      </c>
      <c r="L5790" s="186" t="s">
        <v>225</v>
      </c>
      <c r="M5790" s="187" t="s">
        <v>225</v>
      </c>
      <c r="N5790" s="183" t="s">
        <v>36</v>
      </c>
      <c r="O5790" s="181" t="s">
        <v>7407</v>
      </c>
      <c r="P5790" s="184" t="s">
        <v>7090</v>
      </c>
      <c r="Q5790" s="185" t="s">
        <v>190</v>
      </c>
      <c r="R5790" s="181" t="s">
        <v>35</v>
      </c>
      <c r="S5790" s="181" t="s">
        <v>225</v>
      </c>
      <c r="T5790" s="186" t="s">
        <v>225</v>
      </c>
      <c r="U5790" s="187" t="s">
        <v>225</v>
      </c>
      <c r="V5790" s="188" t="str" cm="1">
        <f t="array" ref="V5790">IF(SUM(LEN(A5790:U5790))=0,"",IF(OR(OR(ISBLANK(E5790),SUM(LEN(B5790),LEN(C5790))=0),AND(NOT(D5790="Unknown"),ISBLANK(I5790)),AND(NOT(N5790="Unknown"),ISBLANK(Q5790))),"Missing Information", INDEX(Table15[Entire Service Line Classification], MATCH(SUMIFS(Table15[Unique ID],Table15[System-Owned Portion],D5790,Table15[If Material Anything Other than "Lead" in Column E,Was Material Ever Previously Lead?],F5790,Table15[Customer-Owned Portion],N5790),Table15[Unique ID],0),0)))</f>
        <v>Non-lead</v>
      </c>
      <c r="W5790" s="189"/>
    </row>
    <row r="5791" spans="1:23" s="190" customFormat="1" ht="56.25" x14ac:dyDescent="0.25">
      <c r="A5791" s="180" t="s">
        <v>225</v>
      </c>
      <c r="B5791" s="181" t="s">
        <v>9395</v>
      </c>
      <c r="C5791" s="182" t="s">
        <v>225</v>
      </c>
      <c r="D5791" s="183" t="s">
        <v>36</v>
      </c>
      <c r="E5791" s="181" t="s">
        <v>35</v>
      </c>
      <c r="F5791" s="183" t="s">
        <v>35</v>
      </c>
      <c r="G5791" s="181" t="s">
        <v>7407</v>
      </c>
      <c r="H5791" s="184" t="s">
        <v>7090</v>
      </c>
      <c r="I5791" s="185" t="s">
        <v>190</v>
      </c>
      <c r="J5791" s="181" t="s">
        <v>35</v>
      </c>
      <c r="K5791" s="181" t="s">
        <v>225</v>
      </c>
      <c r="L5791" s="186" t="s">
        <v>225</v>
      </c>
      <c r="M5791" s="187" t="s">
        <v>225</v>
      </c>
      <c r="N5791" s="183" t="s">
        <v>36</v>
      </c>
      <c r="O5791" s="181" t="s">
        <v>7407</v>
      </c>
      <c r="P5791" s="184" t="s">
        <v>7090</v>
      </c>
      <c r="Q5791" s="185" t="s">
        <v>190</v>
      </c>
      <c r="R5791" s="181" t="s">
        <v>35</v>
      </c>
      <c r="S5791" s="181" t="s">
        <v>225</v>
      </c>
      <c r="T5791" s="186" t="s">
        <v>225</v>
      </c>
      <c r="U5791" s="187" t="s">
        <v>225</v>
      </c>
      <c r="V5791" s="188" t="str" cm="1">
        <f t="array" ref="V5791">IF(SUM(LEN(A5791:U5791))=0,"",IF(OR(OR(ISBLANK(E5791),SUM(LEN(B5791),LEN(C5791))=0),AND(NOT(D5791="Unknown"),ISBLANK(I5791)),AND(NOT(N5791="Unknown"),ISBLANK(Q5791))),"Missing Information", INDEX(Table15[Entire Service Line Classification], MATCH(SUMIFS(Table15[Unique ID],Table15[System-Owned Portion],D5791,Table15[If Material Anything Other than "Lead" in Column E,Was Material Ever Previously Lead?],F5791,Table15[Customer-Owned Portion],N5791),Table15[Unique ID],0),0)))</f>
        <v>Non-lead</v>
      </c>
      <c r="W5791" s="189"/>
    </row>
    <row r="5792" spans="1:23" s="190" customFormat="1" ht="56.25" x14ac:dyDescent="0.25">
      <c r="A5792" s="180" t="s">
        <v>225</v>
      </c>
      <c r="B5792" s="181" t="s">
        <v>9396</v>
      </c>
      <c r="C5792" s="182" t="s">
        <v>225</v>
      </c>
      <c r="D5792" s="183" t="s">
        <v>36</v>
      </c>
      <c r="E5792" s="181" t="s">
        <v>35</v>
      </c>
      <c r="F5792" s="183" t="s">
        <v>35</v>
      </c>
      <c r="G5792" s="181" t="s">
        <v>7407</v>
      </c>
      <c r="H5792" s="184" t="s">
        <v>7090</v>
      </c>
      <c r="I5792" s="185" t="s">
        <v>190</v>
      </c>
      <c r="J5792" s="181" t="s">
        <v>35</v>
      </c>
      <c r="K5792" s="181" t="s">
        <v>225</v>
      </c>
      <c r="L5792" s="186" t="s">
        <v>225</v>
      </c>
      <c r="M5792" s="187" t="s">
        <v>225</v>
      </c>
      <c r="N5792" s="183" t="s">
        <v>36</v>
      </c>
      <c r="O5792" s="181" t="s">
        <v>7407</v>
      </c>
      <c r="P5792" s="184" t="s">
        <v>7090</v>
      </c>
      <c r="Q5792" s="185" t="s">
        <v>190</v>
      </c>
      <c r="R5792" s="181" t="s">
        <v>35</v>
      </c>
      <c r="S5792" s="181" t="s">
        <v>225</v>
      </c>
      <c r="T5792" s="186" t="s">
        <v>225</v>
      </c>
      <c r="U5792" s="187" t="s">
        <v>225</v>
      </c>
      <c r="V5792" s="188" t="str" cm="1">
        <f t="array" ref="V5792">IF(SUM(LEN(A5792:U5792))=0,"",IF(OR(OR(ISBLANK(E5792),SUM(LEN(B5792),LEN(C5792))=0),AND(NOT(D5792="Unknown"),ISBLANK(I5792)),AND(NOT(N5792="Unknown"),ISBLANK(Q5792))),"Missing Information", INDEX(Table15[Entire Service Line Classification], MATCH(SUMIFS(Table15[Unique ID],Table15[System-Owned Portion],D5792,Table15[If Material Anything Other than "Lead" in Column E,Was Material Ever Previously Lead?],F5792,Table15[Customer-Owned Portion],N5792),Table15[Unique ID],0),0)))</f>
        <v>Non-lead</v>
      </c>
      <c r="W5792" s="189"/>
    </row>
    <row r="5793" spans="1:23" s="190" customFormat="1" ht="56.25" x14ac:dyDescent="0.25">
      <c r="A5793" s="180" t="s">
        <v>225</v>
      </c>
      <c r="B5793" s="181" t="s">
        <v>9397</v>
      </c>
      <c r="C5793" s="182" t="s">
        <v>225</v>
      </c>
      <c r="D5793" s="183" t="s">
        <v>36</v>
      </c>
      <c r="E5793" s="181" t="s">
        <v>35</v>
      </c>
      <c r="F5793" s="183" t="s">
        <v>35</v>
      </c>
      <c r="G5793" s="181" t="s">
        <v>7407</v>
      </c>
      <c r="H5793" s="184" t="s">
        <v>7090</v>
      </c>
      <c r="I5793" s="185" t="s">
        <v>190</v>
      </c>
      <c r="J5793" s="181" t="s">
        <v>35</v>
      </c>
      <c r="K5793" s="181" t="s">
        <v>225</v>
      </c>
      <c r="L5793" s="186" t="s">
        <v>225</v>
      </c>
      <c r="M5793" s="187" t="s">
        <v>225</v>
      </c>
      <c r="N5793" s="183" t="s">
        <v>36</v>
      </c>
      <c r="O5793" s="181" t="s">
        <v>7407</v>
      </c>
      <c r="P5793" s="184" t="s">
        <v>7090</v>
      </c>
      <c r="Q5793" s="185" t="s">
        <v>190</v>
      </c>
      <c r="R5793" s="181" t="s">
        <v>35</v>
      </c>
      <c r="S5793" s="181" t="s">
        <v>225</v>
      </c>
      <c r="T5793" s="186" t="s">
        <v>225</v>
      </c>
      <c r="U5793" s="187" t="s">
        <v>225</v>
      </c>
      <c r="V5793" s="188" t="str" cm="1">
        <f t="array" ref="V5793">IF(SUM(LEN(A5793:U5793))=0,"",IF(OR(OR(ISBLANK(E5793),SUM(LEN(B5793),LEN(C5793))=0),AND(NOT(D5793="Unknown"),ISBLANK(I5793)),AND(NOT(N5793="Unknown"),ISBLANK(Q5793))),"Missing Information", INDEX(Table15[Entire Service Line Classification], MATCH(SUMIFS(Table15[Unique ID],Table15[System-Owned Portion],D5793,Table15[If Material Anything Other than "Lead" in Column E,Was Material Ever Previously Lead?],F5793,Table15[Customer-Owned Portion],N5793),Table15[Unique ID],0),0)))</f>
        <v>Non-lead</v>
      </c>
      <c r="W5793" s="189"/>
    </row>
    <row r="5794" spans="1:23" s="190" customFormat="1" ht="56.25" x14ac:dyDescent="0.25">
      <c r="A5794" s="180" t="s">
        <v>225</v>
      </c>
      <c r="B5794" s="181" t="s">
        <v>9398</v>
      </c>
      <c r="C5794" s="182" t="s">
        <v>225</v>
      </c>
      <c r="D5794" s="183" t="s">
        <v>36</v>
      </c>
      <c r="E5794" s="181" t="s">
        <v>35</v>
      </c>
      <c r="F5794" s="183" t="s">
        <v>35</v>
      </c>
      <c r="G5794" s="181" t="s">
        <v>7407</v>
      </c>
      <c r="H5794" s="184" t="s">
        <v>7090</v>
      </c>
      <c r="I5794" s="185" t="s">
        <v>190</v>
      </c>
      <c r="J5794" s="181" t="s">
        <v>35</v>
      </c>
      <c r="K5794" s="181" t="s">
        <v>225</v>
      </c>
      <c r="L5794" s="186" t="s">
        <v>225</v>
      </c>
      <c r="M5794" s="187" t="s">
        <v>225</v>
      </c>
      <c r="N5794" s="183" t="s">
        <v>36</v>
      </c>
      <c r="O5794" s="181" t="s">
        <v>7407</v>
      </c>
      <c r="P5794" s="184" t="s">
        <v>7090</v>
      </c>
      <c r="Q5794" s="185" t="s">
        <v>190</v>
      </c>
      <c r="R5794" s="181" t="s">
        <v>35</v>
      </c>
      <c r="S5794" s="181" t="s">
        <v>225</v>
      </c>
      <c r="T5794" s="186" t="s">
        <v>225</v>
      </c>
      <c r="U5794" s="187" t="s">
        <v>225</v>
      </c>
      <c r="V5794" s="188" t="str" cm="1">
        <f t="array" ref="V5794">IF(SUM(LEN(A5794:U5794))=0,"",IF(OR(OR(ISBLANK(E5794),SUM(LEN(B5794),LEN(C5794))=0),AND(NOT(D5794="Unknown"),ISBLANK(I5794)),AND(NOT(N5794="Unknown"),ISBLANK(Q5794))),"Missing Information", INDEX(Table15[Entire Service Line Classification], MATCH(SUMIFS(Table15[Unique ID],Table15[System-Owned Portion],D5794,Table15[If Material Anything Other than "Lead" in Column E,Was Material Ever Previously Lead?],F5794,Table15[Customer-Owned Portion],N5794),Table15[Unique ID],0),0)))</f>
        <v>Non-lead</v>
      </c>
      <c r="W5794" s="189"/>
    </row>
    <row r="5795" spans="1:23" s="190" customFormat="1" ht="56.25" x14ac:dyDescent="0.25">
      <c r="A5795" s="180" t="s">
        <v>225</v>
      </c>
      <c r="B5795" s="181" t="s">
        <v>9399</v>
      </c>
      <c r="C5795" s="182" t="s">
        <v>225</v>
      </c>
      <c r="D5795" s="183" t="s">
        <v>36</v>
      </c>
      <c r="E5795" s="181" t="s">
        <v>35</v>
      </c>
      <c r="F5795" s="183" t="s">
        <v>35</v>
      </c>
      <c r="G5795" s="181" t="s">
        <v>7407</v>
      </c>
      <c r="H5795" s="184" t="s">
        <v>7090</v>
      </c>
      <c r="I5795" s="185" t="s">
        <v>190</v>
      </c>
      <c r="J5795" s="181" t="s">
        <v>35</v>
      </c>
      <c r="K5795" s="181" t="s">
        <v>225</v>
      </c>
      <c r="L5795" s="186" t="s">
        <v>225</v>
      </c>
      <c r="M5795" s="187" t="s">
        <v>225</v>
      </c>
      <c r="N5795" s="183" t="s">
        <v>36</v>
      </c>
      <c r="O5795" s="181" t="s">
        <v>7407</v>
      </c>
      <c r="P5795" s="184" t="s">
        <v>7090</v>
      </c>
      <c r="Q5795" s="185" t="s">
        <v>190</v>
      </c>
      <c r="R5795" s="181" t="s">
        <v>35</v>
      </c>
      <c r="S5795" s="181" t="s">
        <v>225</v>
      </c>
      <c r="T5795" s="186" t="s">
        <v>225</v>
      </c>
      <c r="U5795" s="187" t="s">
        <v>225</v>
      </c>
      <c r="V5795" s="188" t="str" cm="1">
        <f t="array" ref="V5795">IF(SUM(LEN(A5795:U5795))=0,"",IF(OR(OR(ISBLANK(E5795),SUM(LEN(B5795),LEN(C5795))=0),AND(NOT(D5795="Unknown"),ISBLANK(I5795)),AND(NOT(N5795="Unknown"),ISBLANK(Q5795))),"Missing Information", INDEX(Table15[Entire Service Line Classification], MATCH(SUMIFS(Table15[Unique ID],Table15[System-Owned Portion],D5795,Table15[If Material Anything Other than "Lead" in Column E,Was Material Ever Previously Lead?],F5795,Table15[Customer-Owned Portion],N5795),Table15[Unique ID],0),0)))</f>
        <v>Non-lead</v>
      </c>
      <c r="W5795" s="189"/>
    </row>
    <row r="5796" spans="1:23" s="190" customFormat="1" ht="56.25" x14ac:dyDescent="0.25">
      <c r="A5796" s="180" t="s">
        <v>225</v>
      </c>
      <c r="B5796" s="181" t="s">
        <v>9400</v>
      </c>
      <c r="C5796" s="182" t="s">
        <v>225</v>
      </c>
      <c r="D5796" s="183" t="s">
        <v>36</v>
      </c>
      <c r="E5796" s="181" t="s">
        <v>35</v>
      </c>
      <c r="F5796" s="183" t="s">
        <v>35</v>
      </c>
      <c r="G5796" s="181" t="s">
        <v>7407</v>
      </c>
      <c r="H5796" s="184" t="s">
        <v>7090</v>
      </c>
      <c r="I5796" s="185" t="s">
        <v>190</v>
      </c>
      <c r="J5796" s="181" t="s">
        <v>35</v>
      </c>
      <c r="K5796" s="181" t="s">
        <v>225</v>
      </c>
      <c r="L5796" s="186" t="s">
        <v>225</v>
      </c>
      <c r="M5796" s="187" t="s">
        <v>225</v>
      </c>
      <c r="N5796" s="183" t="s">
        <v>36</v>
      </c>
      <c r="O5796" s="181" t="s">
        <v>7407</v>
      </c>
      <c r="P5796" s="184" t="s">
        <v>7090</v>
      </c>
      <c r="Q5796" s="185" t="s">
        <v>190</v>
      </c>
      <c r="R5796" s="181" t="s">
        <v>35</v>
      </c>
      <c r="S5796" s="181" t="s">
        <v>225</v>
      </c>
      <c r="T5796" s="186" t="s">
        <v>225</v>
      </c>
      <c r="U5796" s="187" t="s">
        <v>225</v>
      </c>
      <c r="V5796" s="188" t="str" cm="1">
        <f t="array" ref="V5796">IF(SUM(LEN(A5796:U5796))=0,"",IF(OR(OR(ISBLANK(E5796),SUM(LEN(B5796),LEN(C5796))=0),AND(NOT(D5796="Unknown"),ISBLANK(I5796)),AND(NOT(N5796="Unknown"),ISBLANK(Q5796))),"Missing Information", INDEX(Table15[Entire Service Line Classification], MATCH(SUMIFS(Table15[Unique ID],Table15[System-Owned Portion],D5796,Table15[If Material Anything Other than "Lead" in Column E,Was Material Ever Previously Lead?],F5796,Table15[Customer-Owned Portion],N5796),Table15[Unique ID],0),0)))</f>
        <v>Non-lead</v>
      </c>
      <c r="W5796" s="189"/>
    </row>
    <row r="5797" spans="1:23" s="190" customFormat="1" ht="56.25" x14ac:dyDescent="0.25">
      <c r="A5797" s="180" t="s">
        <v>225</v>
      </c>
      <c r="B5797" s="181" t="s">
        <v>9401</v>
      </c>
      <c r="C5797" s="182" t="s">
        <v>225</v>
      </c>
      <c r="D5797" s="183" t="s">
        <v>36</v>
      </c>
      <c r="E5797" s="181" t="s">
        <v>35</v>
      </c>
      <c r="F5797" s="183" t="s">
        <v>35</v>
      </c>
      <c r="G5797" s="181" t="s">
        <v>7407</v>
      </c>
      <c r="H5797" s="184" t="s">
        <v>7090</v>
      </c>
      <c r="I5797" s="185" t="s">
        <v>190</v>
      </c>
      <c r="J5797" s="181" t="s">
        <v>35</v>
      </c>
      <c r="K5797" s="181" t="s">
        <v>225</v>
      </c>
      <c r="L5797" s="186" t="s">
        <v>225</v>
      </c>
      <c r="M5797" s="187" t="s">
        <v>225</v>
      </c>
      <c r="N5797" s="183" t="s">
        <v>36</v>
      </c>
      <c r="O5797" s="181" t="s">
        <v>7407</v>
      </c>
      <c r="P5797" s="184" t="s">
        <v>7090</v>
      </c>
      <c r="Q5797" s="185" t="s">
        <v>190</v>
      </c>
      <c r="R5797" s="181" t="s">
        <v>35</v>
      </c>
      <c r="S5797" s="181" t="s">
        <v>225</v>
      </c>
      <c r="T5797" s="186" t="s">
        <v>225</v>
      </c>
      <c r="U5797" s="187" t="s">
        <v>225</v>
      </c>
      <c r="V5797" s="188" t="str" cm="1">
        <f t="array" ref="V5797">IF(SUM(LEN(A5797:U5797))=0,"",IF(OR(OR(ISBLANK(E5797),SUM(LEN(B5797),LEN(C5797))=0),AND(NOT(D5797="Unknown"),ISBLANK(I5797)),AND(NOT(N5797="Unknown"),ISBLANK(Q5797))),"Missing Information", INDEX(Table15[Entire Service Line Classification], MATCH(SUMIFS(Table15[Unique ID],Table15[System-Owned Portion],D5797,Table15[If Material Anything Other than "Lead" in Column E,Was Material Ever Previously Lead?],F5797,Table15[Customer-Owned Portion],N5797),Table15[Unique ID],0),0)))</f>
        <v>Non-lead</v>
      </c>
      <c r="W5797" s="189"/>
    </row>
    <row r="5798" spans="1:23" s="190" customFormat="1" ht="56.25" x14ac:dyDescent="0.25">
      <c r="A5798" s="180" t="s">
        <v>225</v>
      </c>
      <c r="B5798" s="181" t="s">
        <v>9402</v>
      </c>
      <c r="C5798" s="182" t="s">
        <v>225</v>
      </c>
      <c r="D5798" s="183" t="s">
        <v>36</v>
      </c>
      <c r="E5798" s="181" t="s">
        <v>35</v>
      </c>
      <c r="F5798" s="183" t="s">
        <v>35</v>
      </c>
      <c r="G5798" s="181" t="s">
        <v>7407</v>
      </c>
      <c r="H5798" s="184" t="s">
        <v>7090</v>
      </c>
      <c r="I5798" s="185" t="s">
        <v>190</v>
      </c>
      <c r="J5798" s="181" t="s">
        <v>35</v>
      </c>
      <c r="K5798" s="181" t="s">
        <v>225</v>
      </c>
      <c r="L5798" s="186" t="s">
        <v>225</v>
      </c>
      <c r="M5798" s="187" t="s">
        <v>225</v>
      </c>
      <c r="N5798" s="183" t="s">
        <v>36</v>
      </c>
      <c r="O5798" s="181" t="s">
        <v>7407</v>
      </c>
      <c r="P5798" s="184" t="s">
        <v>7090</v>
      </c>
      <c r="Q5798" s="185" t="s">
        <v>190</v>
      </c>
      <c r="R5798" s="181" t="s">
        <v>35</v>
      </c>
      <c r="S5798" s="181" t="s">
        <v>225</v>
      </c>
      <c r="T5798" s="186" t="s">
        <v>225</v>
      </c>
      <c r="U5798" s="187" t="s">
        <v>225</v>
      </c>
      <c r="V5798" s="188" t="str" cm="1">
        <f t="array" ref="V5798">IF(SUM(LEN(A5798:U5798))=0,"",IF(OR(OR(ISBLANK(E5798),SUM(LEN(B5798),LEN(C5798))=0),AND(NOT(D5798="Unknown"),ISBLANK(I5798)),AND(NOT(N5798="Unknown"),ISBLANK(Q5798))),"Missing Information", INDEX(Table15[Entire Service Line Classification], MATCH(SUMIFS(Table15[Unique ID],Table15[System-Owned Portion],D5798,Table15[If Material Anything Other than "Lead" in Column E,Was Material Ever Previously Lead?],F5798,Table15[Customer-Owned Portion],N5798),Table15[Unique ID],0),0)))</f>
        <v>Non-lead</v>
      </c>
      <c r="W5798" s="189"/>
    </row>
    <row r="5799" spans="1:23" s="190" customFormat="1" ht="56.25" x14ac:dyDescent="0.25">
      <c r="A5799" s="180" t="s">
        <v>225</v>
      </c>
      <c r="B5799" s="181" t="s">
        <v>9403</v>
      </c>
      <c r="C5799" s="182" t="s">
        <v>225</v>
      </c>
      <c r="D5799" s="183" t="s">
        <v>36</v>
      </c>
      <c r="E5799" s="181" t="s">
        <v>35</v>
      </c>
      <c r="F5799" s="183" t="s">
        <v>35</v>
      </c>
      <c r="G5799" s="181" t="s">
        <v>7407</v>
      </c>
      <c r="H5799" s="184" t="s">
        <v>7090</v>
      </c>
      <c r="I5799" s="185" t="s">
        <v>190</v>
      </c>
      <c r="J5799" s="181" t="s">
        <v>35</v>
      </c>
      <c r="K5799" s="181" t="s">
        <v>225</v>
      </c>
      <c r="L5799" s="186" t="s">
        <v>225</v>
      </c>
      <c r="M5799" s="187" t="s">
        <v>225</v>
      </c>
      <c r="N5799" s="183" t="s">
        <v>36</v>
      </c>
      <c r="O5799" s="181" t="s">
        <v>7407</v>
      </c>
      <c r="P5799" s="184" t="s">
        <v>7090</v>
      </c>
      <c r="Q5799" s="185" t="s">
        <v>190</v>
      </c>
      <c r="R5799" s="181" t="s">
        <v>35</v>
      </c>
      <c r="S5799" s="181" t="s">
        <v>225</v>
      </c>
      <c r="T5799" s="186" t="s">
        <v>225</v>
      </c>
      <c r="U5799" s="187" t="s">
        <v>225</v>
      </c>
      <c r="V5799" s="188" t="str" cm="1">
        <f t="array" ref="V5799">IF(SUM(LEN(A5799:U5799))=0,"",IF(OR(OR(ISBLANK(E5799),SUM(LEN(B5799),LEN(C5799))=0),AND(NOT(D5799="Unknown"),ISBLANK(I5799)),AND(NOT(N5799="Unknown"),ISBLANK(Q5799))),"Missing Information", INDEX(Table15[Entire Service Line Classification], MATCH(SUMIFS(Table15[Unique ID],Table15[System-Owned Portion],D5799,Table15[If Material Anything Other than "Lead" in Column E,Was Material Ever Previously Lead?],F5799,Table15[Customer-Owned Portion],N5799),Table15[Unique ID],0),0)))</f>
        <v>Non-lead</v>
      </c>
      <c r="W5799" s="189"/>
    </row>
    <row r="5800" spans="1:23" s="190" customFormat="1" ht="56.25" x14ac:dyDescent="0.25">
      <c r="A5800" s="180" t="s">
        <v>225</v>
      </c>
      <c r="B5800" s="181" t="s">
        <v>9404</v>
      </c>
      <c r="C5800" s="182" t="s">
        <v>225</v>
      </c>
      <c r="D5800" s="183" t="s">
        <v>36</v>
      </c>
      <c r="E5800" s="181" t="s">
        <v>35</v>
      </c>
      <c r="F5800" s="183" t="s">
        <v>35</v>
      </c>
      <c r="G5800" s="181" t="s">
        <v>8184</v>
      </c>
      <c r="H5800" s="184" t="s">
        <v>7090</v>
      </c>
      <c r="I5800" s="185" t="s">
        <v>190</v>
      </c>
      <c r="J5800" s="181" t="s">
        <v>35</v>
      </c>
      <c r="K5800" s="181" t="s">
        <v>225</v>
      </c>
      <c r="L5800" s="186" t="s">
        <v>225</v>
      </c>
      <c r="M5800" s="187" t="s">
        <v>225</v>
      </c>
      <c r="N5800" s="183" t="s">
        <v>36</v>
      </c>
      <c r="O5800" s="181" t="s">
        <v>8184</v>
      </c>
      <c r="P5800" s="184" t="s">
        <v>7090</v>
      </c>
      <c r="Q5800" s="185" t="s">
        <v>190</v>
      </c>
      <c r="R5800" s="181" t="s">
        <v>35</v>
      </c>
      <c r="S5800" s="181" t="s">
        <v>225</v>
      </c>
      <c r="T5800" s="186" t="s">
        <v>225</v>
      </c>
      <c r="U5800" s="187" t="s">
        <v>225</v>
      </c>
      <c r="V5800" s="188" t="str" cm="1">
        <f t="array" ref="V5800">IF(SUM(LEN(A5800:U5800))=0,"",IF(OR(OR(ISBLANK(E5800),SUM(LEN(B5800),LEN(C5800))=0),AND(NOT(D5800="Unknown"),ISBLANK(I5800)),AND(NOT(N5800="Unknown"),ISBLANK(Q5800))),"Missing Information", INDEX(Table15[Entire Service Line Classification], MATCH(SUMIFS(Table15[Unique ID],Table15[System-Owned Portion],D5800,Table15[If Material Anything Other than "Lead" in Column E,Was Material Ever Previously Lead?],F5800,Table15[Customer-Owned Portion],N5800),Table15[Unique ID],0),0)))</f>
        <v>Non-lead</v>
      </c>
      <c r="W5800" s="189"/>
    </row>
    <row r="5801" spans="1:23" s="190" customFormat="1" ht="56.25" x14ac:dyDescent="0.25">
      <c r="A5801" s="180" t="s">
        <v>225</v>
      </c>
      <c r="B5801" s="181" t="s">
        <v>9405</v>
      </c>
      <c r="C5801" s="182" t="s">
        <v>225</v>
      </c>
      <c r="D5801" s="183" t="s">
        <v>36</v>
      </c>
      <c r="E5801" s="181" t="s">
        <v>35</v>
      </c>
      <c r="F5801" s="183" t="s">
        <v>35</v>
      </c>
      <c r="G5801" s="181" t="s">
        <v>7407</v>
      </c>
      <c r="H5801" s="184" t="s">
        <v>7090</v>
      </c>
      <c r="I5801" s="185" t="s">
        <v>190</v>
      </c>
      <c r="J5801" s="181" t="s">
        <v>35</v>
      </c>
      <c r="K5801" s="181" t="s">
        <v>225</v>
      </c>
      <c r="L5801" s="186" t="s">
        <v>225</v>
      </c>
      <c r="M5801" s="187" t="s">
        <v>225</v>
      </c>
      <c r="N5801" s="183" t="s">
        <v>36</v>
      </c>
      <c r="O5801" s="181" t="s">
        <v>7407</v>
      </c>
      <c r="P5801" s="184" t="s">
        <v>7090</v>
      </c>
      <c r="Q5801" s="185" t="s">
        <v>190</v>
      </c>
      <c r="R5801" s="181" t="s">
        <v>35</v>
      </c>
      <c r="S5801" s="181" t="s">
        <v>225</v>
      </c>
      <c r="T5801" s="186" t="s">
        <v>225</v>
      </c>
      <c r="U5801" s="187" t="s">
        <v>225</v>
      </c>
      <c r="V5801" s="188" t="str" cm="1">
        <f t="array" ref="V5801">IF(SUM(LEN(A5801:U5801))=0,"",IF(OR(OR(ISBLANK(E5801),SUM(LEN(B5801),LEN(C5801))=0),AND(NOT(D5801="Unknown"),ISBLANK(I5801)),AND(NOT(N5801="Unknown"),ISBLANK(Q5801))),"Missing Information", INDEX(Table15[Entire Service Line Classification], MATCH(SUMIFS(Table15[Unique ID],Table15[System-Owned Portion],D5801,Table15[If Material Anything Other than "Lead" in Column E,Was Material Ever Previously Lead?],F5801,Table15[Customer-Owned Portion],N5801),Table15[Unique ID],0),0)))</f>
        <v>Non-lead</v>
      </c>
      <c r="W5801" s="189"/>
    </row>
    <row r="5802" spans="1:23" s="190" customFormat="1" ht="56.25" x14ac:dyDescent="0.25">
      <c r="A5802" s="180" t="s">
        <v>225</v>
      </c>
      <c r="B5802" s="181" t="s">
        <v>9406</v>
      </c>
      <c r="C5802" s="182" t="s">
        <v>225</v>
      </c>
      <c r="D5802" s="183" t="s">
        <v>36</v>
      </c>
      <c r="E5802" s="181" t="s">
        <v>35</v>
      </c>
      <c r="F5802" s="183" t="s">
        <v>35</v>
      </c>
      <c r="G5802" s="181" t="s">
        <v>8184</v>
      </c>
      <c r="H5802" s="184" t="s">
        <v>7090</v>
      </c>
      <c r="I5802" s="185" t="s">
        <v>190</v>
      </c>
      <c r="J5802" s="181" t="s">
        <v>35</v>
      </c>
      <c r="K5802" s="181" t="s">
        <v>225</v>
      </c>
      <c r="L5802" s="186" t="s">
        <v>225</v>
      </c>
      <c r="M5802" s="187" t="s">
        <v>225</v>
      </c>
      <c r="N5802" s="183" t="s">
        <v>36</v>
      </c>
      <c r="O5802" s="181" t="s">
        <v>8184</v>
      </c>
      <c r="P5802" s="184" t="s">
        <v>7090</v>
      </c>
      <c r="Q5802" s="185" t="s">
        <v>190</v>
      </c>
      <c r="R5802" s="181" t="s">
        <v>35</v>
      </c>
      <c r="S5802" s="181" t="s">
        <v>225</v>
      </c>
      <c r="T5802" s="186" t="s">
        <v>225</v>
      </c>
      <c r="U5802" s="187" t="s">
        <v>225</v>
      </c>
      <c r="V5802" s="188" t="str" cm="1">
        <f t="array" ref="V5802">IF(SUM(LEN(A5802:U5802))=0,"",IF(OR(OR(ISBLANK(E5802),SUM(LEN(B5802),LEN(C5802))=0),AND(NOT(D5802="Unknown"),ISBLANK(I5802)),AND(NOT(N5802="Unknown"),ISBLANK(Q5802))),"Missing Information", INDEX(Table15[Entire Service Line Classification], MATCH(SUMIFS(Table15[Unique ID],Table15[System-Owned Portion],D5802,Table15[If Material Anything Other than "Lead" in Column E,Was Material Ever Previously Lead?],F5802,Table15[Customer-Owned Portion],N5802),Table15[Unique ID],0),0)))</f>
        <v>Non-lead</v>
      </c>
      <c r="W5802" s="189"/>
    </row>
    <row r="5803" spans="1:23" s="190" customFormat="1" ht="56.25" x14ac:dyDescent="0.25">
      <c r="A5803" s="180" t="s">
        <v>225</v>
      </c>
      <c r="B5803" s="181" t="s">
        <v>9407</v>
      </c>
      <c r="C5803" s="182" t="s">
        <v>225</v>
      </c>
      <c r="D5803" s="183" t="s">
        <v>36</v>
      </c>
      <c r="E5803" s="181" t="s">
        <v>35</v>
      </c>
      <c r="F5803" s="183" t="s">
        <v>35</v>
      </c>
      <c r="G5803" s="181" t="s">
        <v>7388</v>
      </c>
      <c r="H5803" s="184" t="s">
        <v>7121</v>
      </c>
      <c r="I5803" s="185" t="s">
        <v>190</v>
      </c>
      <c r="J5803" s="181" t="s">
        <v>35</v>
      </c>
      <c r="K5803" s="181" t="s">
        <v>225</v>
      </c>
      <c r="L5803" s="186" t="s">
        <v>225</v>
      </c>
      <c r="M5803" s="187" t="s">
        <v>225</v>
      </c>
      <c r="N5803" s="183" t="s">
        <v>36</v>
      </c>
      <c r="O5803" s="181" t="s">
        <v>7388</v>
      </c>
      <c r="P5803" s="184" t="s">
        <v>7121</v>
      </c>
      <c r="Q5803" s="185" t="s">
        <v>190</v>
      </c>
      <c r="R5803" s="181" t="s">
        <v>35</v>
      </c>
      <c r="S5803" s="181" t="s">
        <v>225</v>
      </c>
      <c r="T5803" s="186" t="s">
        <v>225</v>
      </c>
      <c r="U5803" s="187" t="s">
        <v>225</v>
      </c>
      <c r="V5803" s="188" t="str" cm="1">
        <f t="array" ref="V5803">IF(SUM(LEN(A5803:U5803))=0,"",IF(OR(OR(ISBLANK(E5803),SUM(LEN(B5803),LEN(C5803))=0),AND(NOT(D5803="Unknown"),ISBLANK(I5803)),AND(NOT(N5803="Unknown"),ISBLANK(Q5803))),"Missing Information", INDEX(Table15[Entire Service Line Classification], MATCH(SUMIFS(Table15[Unique ID],Table15[System-Owned Portion],D5803,Table15[If Material Anything Other than "Lead" in Column E,Was Material Ever Previously Lead?],F5803,Table15[Customer-Owned Portion],N5803),Table15[Unique ID],0),0)))</f>
        <v>Non-lead</v>
      </c>
      <c r="W5803" s="189"/>
    </row>
    <row r="5804" spans="1:23" s="190" customFormat="1" ht="56.25" x14ac:dyDescent="0.25">
      <c r="A5804" s="180" t="s">
        <v>225</v>
      </c>
      <c r="B5804" s="181" t="s">
        <v>9408</v>
      </c>
      <c r="C5804" s="182" t="s">
        <v>225</v>
      </c>
      <c r="D5804" s="183" t="s">
        <v>36</v>
      </c>
      <c r="E5804" s="181" t="s">
        <v>35</v>
      </c>
      <c r="F5804" s="183" t="s">
        <v>35</v>
      </c>
      <c r="G5804" s="181" t="s">
        <v>7476</v>
      </c>
      <c r="H5804" s="184" t="s">
        <v>7121</v>
      </c>
      <c r="I5804" s="185" t="s">
        <v>190</v>
      </c>
      <c r="J5804" s="181" t="s">
        <v>35</v>
      </c>
      <c r="K5804" s="181" t="s">
        <v>225</v>
      </c>
      <c r="L5804" s="186" t="s">
        <v>225</v>
      </c>
      <c r="M5804" s="187" t="s">
        <v>225</v>
      </c>
      <c r="N5804" s="183" t="s">
        <v>36</v>
      </c>
      <c r="O5804" s="181" t="s">
        <v>7476</v>
      </c>
      <c r="P5804" s="184" t="s">
        <v>7121</v>
      </c>
      <c r="Q5804" s="185" t="s">
        <v>190</v>
      </c>
      <c r="R5804" s="181" t="s">
        <v>35</v>
      </c>
      <c r="S5804" s="181" t="s">
        <v>225</v>
      </c>
      <c r="T5804" s="186" t="s">
        <v>225</v>
      </c>
      <c r="U5804" s="187" t="s">
        <v>225</v>
      </c>
      <c r="V5804" s="188" t="str" cm="1">
        <f t="array" ref="V5804">IF(SUM(LEN(A5804:U5804))=0,"",IF(OR(OR(ISBLANK(E5804),SUM(LEN(B5804),LEN(C5804))=0),AND(NOT(D5804="Unknown"),ISBLANK(I5804)),AND(NOT(N5804="Unknown"),ISBLANK(Q5804))),"Missing Information", INDEX(Table15[Entire Service Line Classification], MATCH(SUMIFS(Table15[Unique ID],Table15[System-Owned Portion],D5804,Table15[If Material Anything Other than "Lead" in Column E,Was Material Ever Previously Lead?],F5804,Table15[Customer-Owned Portion],N5804),Table15[Unique ID],0),0)))</f>
        <v>Non-lead</v>
      </c>
      <c r="W5804" s="189"/>
    </row>
    <row r="5805" spans="1:23" s="190" customFormat="1" ht="56.25" x14ac:dyDescent="0.25">
      <c r="A5805" s="180" t="s">
        <v>225</v>
      </c>
      <c r="B5805" s="181" t="s">
        <v>9409</v>
      </c>
      <c r="C5805" s="182" t="s">
        <v>225</v>
      </c>
      <c r="D5805" s="183" t="s">
        <v>36</v>
      </c>
      <c r="E5805" s="181" t="s">
        <v>35</v>
      </c>
      <c r="F5805" s="183" t="s">
        <v>35</v>
      </c>
      <c r="G5805" s="181" t="s">
        <v>7388</v>
      </c>
      <c r="H5805" s="184" t="s">
        <v>7121</v>
      </c>
      <c r="I5805" s="185" t="s">
        <v>190</v>
      </c>
      <c r="J5805" s="181" t="s">
        <v>35</v>
      </c>
      <c r="K5805" s="181" t="s">
        <v>225</v>
      </c>
      <c r="L5805" s="186" t="s">
        <v>225</v>
      </c>
      <c r="M5805" s="187" t="s">
        <v>225</v>
      </c>
      <c r="N5805" s="183" t="s">
        <v>36</v>
      </c>
      <c r="O5805" s="181" t="s">
        <v>7388</v>
      </c>
      <c r="P5805" s="184" t="s">
        <v>7121</v>
      </c>
      <c r="Q5805" s="185" t="s">
        <v>190</v>
      </c>
      <c r="R5805" s="181" t="s">
        <v>35</v>
      </c>
      <c r="S5805" s="181" t="s">
        <v>225</v>
      </c>
      <c r="T5805" s="186" t="s">
        <v>225</v>
      </c>
      <c r="U5805" s="187" t="s">
        <v>225</v>
      </c>
      <c r="V5805" s="188" t="str" cm="1">
        <f t="array" ref="V5805">IF(SUM(LEN(A5805:U5805))=0,"",IF(OR(OR(ISBLANK(E5805),SUM(LEN(B5805),LEN(C5805))=0),AND(NOT(D5805="Unknown"),ISBLANK(I5805)),AND(NOT(N5805="Unknown"),ISBLANK(Q5805))),"Missing Information", INDEX(Table15[Entire Service Line Classification], MATCH(SUMIFS(Table15[Unique ID],Table15[System-Owned Portion],D5805,Table15[If Material Anything Other than "Lead" in Column E,Was Material Ever Previously Lead?],F5805,Table15[Customer-Owned Portion],N5805),Table15[Unique ID],0),0)))</f>
        <v>Non-lead</v>
      </c>
      <c r="W5805" s="189"/>
    </row>
    <row r="5806" spans="1:23" s="190" customFormat="1" ht="56.25" x14ac:dyDescent="0.25">
      <c r="A5806" s="180" t="s">
        <v>225</v>
      </c>
      <c r="B5806" s="181" t="s">
        <v>9410</v>
      </c>
      <c r="C5806" s="182" t="s">
        <v>225</v>
      </c>
      <c r="D5806" s="183" t="s">
        <v>36</v>
      </c>
      <c r="E5806" s="181" t="s">
        <v>35</v>
      </c>
      <c r="F5806" s="183" t="s">
        <v>35</v>
      </c>
      <c r="G5806" s="181" t="s">
        <v>7388</v>
      </c>
      <c r="H5806" s="184" t="s">
        <v>7121</v>
      </c>
      <c r="I5806" s="185" t="s">
        <v>190</v>
      </c>
      <c r="J5806" s="181" t="s">
        <v>35</v>
      </c>
      <c r="K5806" s="181" t="s">
        <v>225</v>
      </c>
      <c r="L5806" s="186" t="s">
        <v>225</v>
      </c>
      <c r="M5806" s="187" t="s">
        <v>225</v>
      </c>
      <c r="N5806" s="183" t="s">
        <v>36</v>
      </c>
      <c r="O5806" s="181" t="s">
        <v>7388</v>
      </c>
      <c r="P5806" s="184" t="s">
        <v>7121</v>
      </c>
      <c r="Q5806" s="185" t="s">
        <v>190</v>
      </c>
      <c r="R5806" s="181" t="s">
        <v>35</v>
      </c>
      <c r="S5806" s="181" t="s">
        <v>225</v>
      </c>
      <c r="T5806" s="186" t="s">
        <v>225</v>
      </c>
      <c r="U5806" s="187" t="s">
        <v>225</v>
      </c>
      <c r="V5806" s="188" t="str" cm="1">
        <f t="array" ref="V5806">IF(SUM(LEN(A5806:U5806))=0,"",IF(OR(OR(ISBLANK(E5806),SUM(LEN(B5806),LEN(C5806))=0),AND(NOT(D5806="Unknown"),ISBLANK(I5806)),AND(NOT(N5806="Unknown"),ISBLANK(Q5806))),"Missing Information", INDEX(Table15[Entire Service Line Classification], MATCH(SUMIFS(Table15[Unique ID],Table15[System-Owned Portion],D5806,Table15[If Material Anything Other than "Lead" in Column E,Was Material Ever Previously Lead?],F5806,Table15[Customer-Owned Portion],N5806),Table15[Unique ID],0),0)))</f>
        <v>Non-lead</v>
      </c>
      <c r="W5806" s="189"/>
    </row>
    <row r="5807" spans="1:23" s="190" customFormat="1" ht="56.25" x14ac:dyDescent="0.25">
      <c r="A5807" s="180" t="s">
        <v>225</v>
      </c>
      <c r="B5807" s="181" t="s">
        <v>9411</v>
      </c>
      <c r="C5807" s="182" t="s">
        <v>225</v>
      </c>
      <c r="D5807" s="183" t="s">
        <v>36</v>
      </c>
      <c r="E5807" s="181" t="s">
        <v>35</v>
      </c>
      <c r="F5807" s="183" t="s">
        <v>35</v>
      </c>
      <c r="G5807" s="181" t="s">
        <v>8184</v>
      </c>
      <c r="H5807" s="184" t="s">
        <v>7090</v>
      </c>
      <c r="I5807" s="185" t="s">
        <v>190</v>
      </c>
      <c r="J5807" s="181" t="s">
        <v>35</v>
      </c>
      <c r="K5807" s="181" t="s">
        <v>225</v>
      </c>
      <c r="L5807" s="186" t="s">
        <v>225</v>
      </c>
      <c r="M5807" s="187" t="s">
        <v>225</v>
      </c>
      <c r="N5807" s="183" t="s">
        <v>36</v>
      </c>
      <c r="O5807" s="181" t="s">
        <v>8184</v>
      </c>
      <c r="P5807" s="184" t="s">
        <v>7090</v>
      </c>
      <c r="Q5807" s="185" t="s">
        <v>190</v>
      </c>
      <c r="R5807" s="181" t="s">
        <v>35</v>
      </c>
      <c r="S5807" s="181" t="s">
        <v>225</v>
      </c>
      <c r="T5807" s="186" t="s">
        <v>225</v>
      </c>
      <c r="U5807" s="187" t="s">
        <v>225</v>
      </c>
      <c r="V5807" s="188" t="str" cm="1">
        <f t="array" ref="V5807">IF(SUM(LEN(A5807:U5807))=0,"",IF(OR(OR(ISBLANK(E5807),SUM(LEN(B5807),LEN(C5807))=0),AND(NOT(D5807="Unknown"),ISBLANK(I5807)),AND(NOT(N5807="Unknown"),ISBLANK(Q5807))),"Missing Information", INDEX(Table15[Entire Service Line Classification], MATCH(SUMIFS(Table15[Unique ID],Table15[System-Owned Portion],D5807,Table15[If Material Anything Other than "Lead" in Column E,Was Material Ever Previously Lead?],F5807,Table15[Customer-Owned Portion],N5807),Table15[Unique ID],0),0)))</f>
        <v>Non-lead</v>
      </c>
      <c r="W5807" s="189"/>
    </row>
    <row r="5808" spans="1:23" s="190" customFormat="1" ht="56.25" x14ac:dyDescent="0.25">
      <c r="A5808" s="180" t="s">
        <v>225</v>
      </c>
      <c r="B5808" s="181" t="s">
        <v>9412</v>
      </c>
      <c r="C5808" s="182" t="s">
        <v>225</v>
      </c>
      <c r="D5808" s="183" t="s">
        <v>36</v>
      </c>
      <c r="E5808" s="181" t="s">
        <v>35</v>
      </c>
      <c r="F5808" s="183" t="s">
        <v>35</v>
      </c>
      <c r="G5808" s="181" t="s">
        <v>8184</v>
      </c>
      <c r="H5808" s="184" t="s">
        <v>7090</v>
      </c>
      <c r="I5808" s="185" t="s">
        <v>190</v>
      </c>
      <c r="J5808" s="181" t="s">
        <v>35</v>
      </c>
      <c r="K5808" s="181" t="s">
        <v>225</v>
      </c>
      <c r="L5808" s="186" t="s">
        <v>225</v>
      </c>
      <c r="M5808" s="187" t="s">
        <v>225</v>
      </c>
      <c r="N5808" s="183" t="s">
        <v>36</v>
      </c>
      <c r="O5808" s="181" t="s">
        <v>8184</v>
      </c>
      <c r="P5808" s="184" t="s">
        <v>7090</v>
      </c>
      <c r="Q5808" s="185" t="s">
        <v>190</v>
      </c>
      <c r="R5808" s="181" t="s">
        <v>35</v>
      </c>
      <c r="S5808" s="181" t="s">
        <v>225</v>
      </c>
      <c r="T5808" s="186" t="s">
        <v>225</v>
      </c>
      <c r="U5808" s="187" t="s">
        <v>225</v>
      </c>
      <c r="V5808" s="188" t="str" cm="1">
        <f t="array" ref="V5808">IF(SUM(LEN(A5808:U5808))=0,"",IF(OR(OR(ISBLANK(E5808),SUM(LEN(B5808),LEN(C5808))=0),AND(NOT(D5808="Unknown"),ISBLANK(I5808)),AND(NOT(N5808="Unknown"),ISBLANK(Q5808))),"Missing Information", INDEX(Table15[Entire Service Line Classification], MATCH(SUMIFS(Table15[Unique ID],Table15[System-Owned Portion],D5808,Table15[If Material Anything Other than "Lead" in Column E,Was Material Ever Previously Lead?],F5808,Table15[Customer-Owned Portion],N5808),Table15[Unique ID],0),0)))</f>
        <v>Non-lead</v>
      </c>
      <c r="W5808" s="189"/>
    </row>
    <row r="5809" spans="1:23" s="190" customFormat="1" ht="56.25" x14ac:dyDescent="0.25">
      <c r="A5809" s="180" t="s">
        <v>225</v>
      </c>
      <c r="B5809" s="181" t="s">
        <v>9413</v>
      </c>
      <c r="C5809" s="182" t="s">
        <v>225</v>
      </c>
      <c r="D5809" s="183" t="s">
        <v>36</v>
      </c>
      <c r="E5809" s="181" t="s">
        <v>35</v>
      </c>
      <c r="F5809" s="183" t="s">
        <v>35</v>
      </c>
      <c r="G5809" s="181" t="s">
        <v>8184</v>
      </c>
      <c r="H5809" s="184" t="s">
        <v>7121</v>
      </c>
      <c r="I5809" s="185" t="s">
        <v>190</v>
      </c>
      <c r="J5809" s="181" t="s">
        <v>35</v>
      </c>
      <c r="K5809" s="181" t="s">
        <v>225</v>
      </c>
      <c r="L5809" s="186" t="s">
        <v>225</v>
      </c>
      <c r="M5809" s="187" t="s">
        <v>225</v>
      </c>
      <c r="N5809" s="183" t="s">
        <v>36</v>
      </c>
      <c r="O5809" s="181" t="s">
        <v>8184</v>
      </c>
      <c r="P5809" s="184" t="s">
        <v>7121</v>
      </c>
      <c r="Q5809" s="185" t="s">
        <v>190</v>
      </c>
      <c r="R5809" s="181" t="s">
        <v>35</v>
      </c>
      <c r="S5809" s="181" t="s">
        <v>225</v>
      </c>
      <c r="T5809" s="186" t="s">
        <v>225</v>
      </c>
      <c r="U5809" s="187" t="s">
        <v>225</v>
      </c>
      <c r="V5809" s="188" t="str" cm="1">
        <f t="array" ref="V5809">IF(SUM(LEN(A5809:U5809))=0,"",IF(OR(OR(ISBLANK(E5809),SUM(LEN(B5809),LEN(C5809))=0),AND(NOT(D5809="Unknown"),ISBLANK(I5809)),AND(NOT(N5809="Unknown"),ISBLANK(Q5809))),"Missing Information", INDEX(Table15[Entire Service Line Classification], MATCH(SUMIFS(Table15[Unique ID],Table15[System-Owned Portion],D5809,Table15[If Material Anything Other than "Lead" in Column E,Was Material Ever Previously Lead?],F5809,Table15[Customer-Owned Portion],N5809),Table15[Unique ID],0),0)))</f>
        <v>Non-lead</v>
      </c>
      <c r="W5809" s="189"/>
    </row>
    <row r="5810" spans="1:23" s="190" customFormat="1" ht="56.25" x14ac:dyDescent="0.25">
      <c r="A5810" s="180" t="s">
        <v>225</v>
      </c>
      <c r="B5810" s="181" t="s">
        <v>9414</v>
      </c>
      <c r="C5810" s="182" t="s">
        <v>225</v>
      </c>
      <c r="D5810" s="183" t="s">
        <v>36</v>
      </c>
      <c r="E5810" s="181" t="s">
        <v>35</v>
      </c>
      <c r="F5810" s="183" t="s">
        <v>35</v>
      </c>
      <c r="G5810" s="181" t="s">
        <v>7476</v>
      </c>
      <c r="H5810" s="184" t="s">
        <v>7090</v>
      </c>
      <c r="I5810" s="185" t="s">
        <v>190</v>
      </c>
      <c r="J5810" s="181" t="s">
        <v>35</v>
      </c>
      <c r="K5810" s="181" t="s">
        <v>225</v>
      </c>
      <c r="L5810" s="186" t="s">
        <v>225</v>
      </c>
      <c r="M5810" s="187" t="s">
        <v>225</v>
      </c>
      <c r="N5810" s="183" t="s">
        <v>36</v>
      </c>
      <c r="O5810" s="181" t="s">
        <v>7476</v>
      </c>
      <c r="P5810" s="184" t="s">
        <v>7090</v>
      </c>
      <c r="Q5810" s="185" t="s">
        <v>190</v>
      </c>
      <c r="R5810" s="181" t="s">
        <v>35</v>
      </c>
      <c r="S5810" s="181" t="s">
        <v>225</v>
      </c>
      <c r="T5810" s="186" t="s">
        <v>225</v>
      </c>
      <c r="U5810" s="187" t="s">
        <v>225</v>
      </c>
      <c r="V5810" s="188" t="str" cm="1">
        <f t="array" ref="V5810">IF(SUM(LEN(A5810:U5810))=0,"",IF(OR(OR(ISBLANK(E5810),SUM(LEN(B5810),LEN(C5810))=0),AND(NOT(D5810="Unknown"),ISBLANK(I5810)),AND(NOT(N5810="Unknown"),ISBLANK(Q5810))),"Missing Information", INDEX(Table15[Entire Service Line Classification], MATCH(SUMIFS(Table15[Unique ID],Table15[System-Owned Portion],D5810,Table15[If Material Anything Other than "Lead" in Column E,Was Material Ever Previously Lead?],F5810,Table15[Customer-Owned Portion],N5810),Table15[Unique ID],0),0)))</f>
        <v>Non-lead</v>
      </c>
      <c r="W5810" s="189"/>
    </row>
    <row r="5811" spans="1:23" s="190" customFormat="1" ht="56.25" x14ac:dyDescent="0.25">
      <c r="A5811" s="180" t="s">
        <v>225</v>
      </c>
      <c r="B5811" s="181" t="s">
        <v>9415</v>
      </c>
      <c r="C5811" s="182" t="s">
        <v>225</v>
      </c>
      <c r="D5811" s="183" t="s">
        <v>36</v>
      </c>
      <c r="E5811" s="181" t="s">
        <v>35</v>
      </c>
      <c r="F5811" s="183" t="s">
        <v>35</v>
      </c>
      <c r="G5811" s="181" t="s">
        <v>8161</v>
      </c>
      <c r="H5811" s="184" t="s">
        <v>7121</v>
      </c>
      <c r="I5811" s="185" t="s">
        <v>190</v>
      </c>
      <c r="J5811" s="181" t="s">
        <v>35</v>
      </c>
      <c r="K5811" s="181" t="s">
        <v>225</v>
      </c>
      <c r="L5811" s="186" t="s">
        <v>225</v>
      </c>
      <c r="M5811" s="187" t="s">
        <v>225</v>
      </c>
      <c r="N5811" s="183" t="s">
        <v>36</v>
      </c>
      <c r="O5811" s="181" t="s">
        <v>8161</v>
      </c>
      <c r="P5811" s="184" t="s">
        <v>7121</v>
      </c>
      <c r="Q5811" s="185" t="s">
        <v>190</v>
      </c>
      <c r="R5811" s="181" t="s">
        <v>35</v>
      </c>
      <c r="S5811" s="181" t="s">
        <v>225</v>
      </c>
      <c r="T5811" s="186" t="s">
        <v>225</v>
      </c>
      <c r="U5811" s="187" t="s">
        <v>225</v>
      </c>
      <c r="V5811" s="188" t="str" cm="1">
        <f t="array" ref="V5811">IF(SUM(LEN(A5811:U5811))=0,"",IF(OR(OR(ISBLANK(E5811),SUM(LEN(B5811),LEN(C5811))=0),AND(NOT(D5811="Unknown"),ISBLANK(I5811)),AND(NOT(N5811="Unknown"),ISBLANK(Q5811))),"Missing Information", INDEX(Table15[Entire Service Line Classification], MATCH(SUMIFS(Table15[Unique ID],Table15[System-Owned Portion],D5811,Table15[If Material Anything Other than "Lead" in Column E,Was Material Ever Previously Lead?],F5811,Table15[Customer-Owned Portion],N5811),Table15[Unique ID],0),0)))</f>
        <v>Non-lead</v>
      </c>
      <c r="W5811" s="189"/>
    </row>
    <row r="5812" spans="1:23" s="190" customFormat="1" ht="56.25" x14ac:dyDescent="0.25">
      <c r="A5812" s="180" t="s">
        <v>225</v>
      </c>
      <c r="B5812" s="181" t="s">
        <v>9416</v>
      </c>
      <c r="C5812" s="182" t="s">
        <v>225</v>
      </c>
      <c r="D5812" s="183" t="s">
        <v>36</v>
      </c>
      <c r="E5812" s="181" t="s">
        <v>35</v>
      </c>
      <c r="F5812" s="183" t="s">
        <v>35</v>
      </c>
      <c r="G5812" s="181" t="s">
        <v>7388</v>
      </c>
      <c r="H5812" s="184" t="s">
        <v>7121</v>
      </c>
      <c r="I5812" s="185" t="s">
        <v>190</v>
      </c>
      <c r="J5812" s="181" t="s">
        <v>35</v>
      </c>
      <c r="K5812" s="181" t="s">
        <v>225</v>
      </c>
      <c r="L5812" s="186" t="s">
        <v>225</v>
      </c>
      <c r="M5812" s="187" t="s">
        <v>225</v>
      </c>
      <c r="N5812" s="183" t="s">
        <v>36</v>
      </c>
      <c r="O5812" s="181" t="s">
        <v>7388</v>
      </c>
      <c r="P5812" s="184" t="s">
        <v>7121</v>
      </c>
      <c r="Q5812" s="185" t="s">
        <v>190</v>
      </c>
      <c r="R5812" s="181" t="s">
        <v>35</v>
      </c>
      <c r="S5812" s="181" t="s">
        <v>225</v>
      </c>
      <c r="T5812" s="186" t="s">
        <v>225</v>
      </c>
      <c r="U5812" s="187" t="s">
        <v>225</v>
      </c>
      <c r="V5812" s="188" t="str" cm="1">
        <f t="array" ref="V5812">IF(SUM(LEN(A5812:U5812))=0,"",IF(OR(OR(ISBLANK(E5812),SUM(LEN(B5812),LEN(C5812))=0),AND(NOT(D5812="Unknown"),ISBLANK(I5812)),AND(NOT(N5812="Unknown"),ISBLANK(Q5812))),"Missing Information", INDEX(Table15[Entire Service Line Classification], MATCH(SUMIFS(Table15[Unique ID],Table15[System-Owned Portion],D5812,Table15[If Material Anything Other than "Lead" in Column E,Was Material Ever Previously Lead?],F5812,Table15[Customer-Owned Portion],N5812),Table15[Unique ID],0),0)))</f>
        <v>Non-lead</v>
      </c>
      <c r="W5812" s="189"/>
    </row>
    <row r="5813" spans="1:23" s="190" customFormat="1" ht="56.25" x14ac:dyDescent="0.25">
      <c r="A5813" s="180" t="s">
        <v>225</v>
      </c>
      <c r="B5813" s="181" t="s">
        <v>9417</v>
      </c>
      <c r="C5813" s="182" t="s">
        <v>225</v>
      </c>
      <c r="D5813" s="183" t="s">
        <v>36</v>
      </c>
      <c r="E5813" s="181" t="s">
        <v>35</v>
      </c>
      <c r="F5813" s="183" t="s">
        <v>35</v>
      </c>
      <c r="G5813" s="181" t="s">
        <v>7476</v>
      </c>
      <c r="H5813" s="184" t="s">
        <v>7121</v>
      </c>
      <c r="I5813" s="185" t="s">
        <v>190</v>
      </c>
      <c r="J5813" s="181" t="s">
        <v>35</v>
      </c>
      <c r="K5813" s="181" t="s">
        <v>225</v>
      </c>
      <c r="L5813" s="186" t="s">
        <v>225</v>
      </c>
      <c r="M5813" s="187" t="s">
        <v>225</v>
      </c>
      <c r="N5813" s="183" t="s">
        <v>36</v>
      </c>
      <c r="O5813" s="181" t="s">
        <v>7476</v>
      </c>
      <c r="P5813" s="184" t="s">
        <v>7121</v>
      </c>
      <c r="Q5813" s="185" t="s">
        <v>190</v>
      </c>
      <c r="R5813" s="181" t="s">
        <v>35</v>
      </c>
      <c r="S5813" s="181" t="s">
        <v>225</v>
      </c>
      <c r="T5813" s="186" t="s">
        <v>225</v>
      </c>
      <c r="U5813" s="187" t="s">
        <v>225</v>
      </c>
      <c r="V5813" s="188" t="str" cm="1">
        <f t="array" ref="V5813">IF(SUM(LEN(A5813:U5813))=0,"",IF(OR(OR(ISBLANK(E5813),SUM(LEN(B5813),LEN(C5813))=0),AND(NOT(D5813="Unknown"),ISBLANK(I5813)),AND(NOT(N5813="Unknown"),ISBLANK(Q5813))),"Missing Information", INDEX(Table15[Entire Service Line Classification], MATCH(SUMIFS(Table15[Unique ID],Table15[System-Owned Portion],D5813,Table15[If Material Anything Other than "Lead" in Column E,Was Material Ever Previously Lead?],F5813,Table15[Customer-Owned Portion],N5813),Table15[Unique ID],0),0)))</f>
        <v>Non-lead</v>
      </c>
      <c r="W5813" s="189"/>
    </row>
    <row r="5814" spans="1:23" s="190" customFormat="1" ht="56.25" x14ac:dyDescent="0.25">
      <c r="A5814" s="180" t="s">
        <v>225</v>
      </c>
      <c r="B5814" s="181" t="s">
        <v>9418</v>
      </c>
      <c r="C5814" s="182" t="s">
        <v>225</v>
      </c>
      <c r="D5814" s="183" t="s">
        <v>36</v>
      </c>
      <c r="E5814" s="181" t="s">
        <v>35</v>
      </c>
      <c r="F5814" s="183" t="s">
        <v>35</v>
      </c>
      <c r="G5814" s="181" t="s">
        <v>7388</v>
      </c>
      <c r="H5814" s="184" t="s">
        <v>7090</v>
      </c>
      <c r="I5814" s="185" t="s">
        <v>190</v>
      </c>
      <c r="J5814" s="181" t="s">
        <v>35</v>
      </c>
      <c r="K5814" s="181" t="s">
        <v>225</v>
      </c>
      <c r="L5814" s="186" t="s">
        <v>225</v>
      </c>
      <c r="M5814" s="187" t="s">
        <v>225</v>
      </c>
      <c r="N5814" s="183" t="s">
        <v>36</v>
      </c>
      <c r="O5814" s="181" t="s">
        <v>7388</v>
      </c>
      <c r="P5814" s="184" t="s">
        <v>7090</v>
      </c>
      <c r="Q5814" s="185" t="s">
        <v>190</v>
      </c>
      <c r="R5814" s="181" t="s">
        <v>35</v>
      </c>
      <c r="S5814" s="181" t="s">
        <v>225</v>
      </c>
      <c r="T5814" s="186" t="s">
        <v>225</v>
      </c>
      <c r="U5814" s="187" t="s">
        <v>225</v>
      </c>
      <c r="V5814" s="188" t="str" cm="1">
        <f t="array" ref="V5814">IF(SUM(LEN(A5814:U5814))=0,"",IF(OR(OR(ISBLANK(E5814),SUM(LEN(B5814),LEN(C5814))=0),AND(NOT(D5814="Unknown"),ISBLANK(I5814)),AND(NOT(N5814="Unknown"),ISBLANK(Q5814))),"Missing Information", INDEX(Table15[Entire Service Line Classification], MATCH(SUMIFS(Table15[Unique ID],Table15[System-Owned Portion],D5814,Table15[If Material Anything Other than "Lead" in Column E,Was Material Ever Previously Lead?],F5814,Table15[Customer-Owned Portion],N5814),Table15[Unique ID],0),0)))</f>
        <v>Non-lead</v>
      </c>
      <c r="W5814" s="189"/>
    </row>
    <row r="5815" spans="1:23" s="190" customFormat="1" ht="56.25" x14ac:dyDescent="0.25">
      <c r="A5815" s="180" t="s">
        <v>225</v>
      </c>
      <c r="B5815" s="181" t="s">
        <v>9419</v>
      </c>
      <c r="C5815" s="182" t="s">
        <v>225</v>
      </c>
      <c r="D5815" s="183" t="s">
        <v>36</v>
      </c>
      <c r="E5815" s="181" t="s">
        <v>35</v>
      </c>
      <c r="F5815" s="183" t="s">
        <v>35</v>
      </c>
      <c r="G5815" s="181" t="s">
        <v>7476</v>
      </c>
      <c r="H5815" s="184" t="s">
        <v>7121</v>
      </c>
      <c r="I5815" s="185" t="s">
        <v>190</v>
      </c>
      <c r="J5815" s="181" t="s">
        <v>35</v>
      </c>
      <c r="K5815" s="181" t="s">
        <v>225</v>
      </c>
      <c r="L5815" s="186" t="s">
        <v>225</v>
      </c>
      <c r="M5815" s="187" t="s">
        <v>225</v>
      </c>
      <c r="N5815" s="183" t="s">
        <v>36</v>
      </c>
      <c r="O5815" s="181" t="s">
        <v>7476</v>
      </c>
      <c r="P5815" s="184" t="s">
        <v>7121</v>
      </c>
      <c r="Q5815" s="185" t="s">
        <v>190</v>
      </c>
      <c r="R5815" s="181" t="s">
        <v>35</v>
      </c>
      <c r="S5815" s="181" t="s">
        <v>225</v>
      </c>
      <c r="T5815" s="186" t="s">
        <v>225</v>
      </c>
      <c r="U5815" s="187" t="s">
        <v>225</v>
      </c>
      <c r="V5815" s="188" t="str" cm="1">
        <f t="array" ref="V5815">IF(SUM(LEN(A5815:U5815))=0,"",IF(OR(OR(ISBLANK(E5815),SUM(LEN(B5815),LEN(C5815))=0),AND(NOT(D5815="Unknown"),ISBLANK(I5815)),AND(NOT(N5815="Unknown"),ISBLANK(Q5815))),"Missing Information", INDEX(Table15[Entire Service Line Classification], MATCH(SUMIFS(Table15[Unique ID],Table15[System-Owned Portion],D5815,Table15[If Material Anything Other than "Lead" in Column E,Was Material Ever Previously Lead?],F5815,Table15[Customer-Owned Portion],N5815),Table15[Unique ID],0),0)))</f>
        <v>Non-lead</v>
      </c>
      <c r="W5815" s="189"/>
    </row>
    <row r="5816" spans="1:23" s="190" customFormat="1" ht="56.25" x14ac:dyDescent="0.25">
      <c r="A5816" s="180" t="s">
        <v>225</v>
      </c>
      <c r="B5816" s="181" t="s">
        <v>9420</v>
      </c>
      <c r="C5816" s="182" t="s">
        <v>225</v>
      </c>
      <c r="D5816" s="183" t="s">
        <v>36</v>
      </c>
      <c r="E5816" s="181" t="s">
        <v>35</v>
      </c>
      <c r="F5816" s="183" t="s">
        <v>35</v>
      </c>
      <c r="G5816" s="181" t="s">
        <v>7476</v>
      </c>
      <c r="H5816" s="184" t="s">
        <v>7090</v>
      </c>
      <c r="I5816" s="185" t="s">
        <v>190</v>
      </c>
      <c r="J5816" s="181" t="s">
        <v>35</v>
      </c>
      <c r="K5816" s="181" t="s">
        <v>225</v>
      </c>
      <c r="L5816" s="186" t="s">
        <v>225</v>
      </c>
      <c r="M5816" s="187" t="s">
        <v>225</v>
      </c>
      <c r="N5816" s="183" t="s">
        <v>36</v>
      </c>
      <c r="O5816" s="181" t="s">
        <v>7476</v>
      </c>
      <c r="P5816" s="184" t="s">
        <v>7090</v>
      </c>
      <c r="Q5816" s="185" t="s">
        <v>190</v>
      </c>
      <c r="R5816" s="181" t="s">
        <v>35</v>
      </c>
      <c r="S5816" s="181" t="s">
        <v>225</v>
      </c>
      <c r="T5816" s="186" t="s">
        <v>225</v>
      </c>
      <c r="U5816" s="187" t="s">
        <v>225</v>
      </c>
      <c r="V5816" s="188" t="str" cm="1">
        <f t="array" ref="V5816">IF(SUM(LEN(A5816:U5816))=0,"",IF(OR(OR(ISBLANK(E5816),SUM(LEN(B5816),LEN(C5816))=0),AND(NOT(D5816="Unknown"),ISBLANK(I5816)),AND(NOT(N5816="Unknown"),ISBLANK(Q5816))),"Missing Information", INDEX(Table15[Entire Service Line Classification], MATCH(SUMIFS(Table15[Unique ID],Table15[System-Owned Portion],D5816,Table15[If Material Anything Other than "Lead" in Column E,Was Material Ever Previously Lead?],F5816,Table15[Customer-Owned Portion],N5816),Table15[Unique ID],0),0)))</f>
        <v>Non-lead</v>
      </c>
      <c r="W5816" s="189"/>
    </row>
    <row r="5817" spans="1:23" s="190" customFormat="1" ht="56.25" x14ac:dyDescent="0.25">
      <c r="A5817" s="180" t="s">
        <v>225</v>
      </c>
      <c r="B5817" s="181" t="s">
        <v>9421</v>
      </c>
      <c r="C5817" s="182" t="s">
        <v>225</v>
      </c>
      <c r="D5817" s="183" t="s">
        <v>36</v>
      </c>
      <c r="E5817" s="181" t="s">
        <v>35</v>
      </c>
      <c r="F5817" s="183" t="s">
        <v>35</v>
      </c>
      <c r="G5817" s="181" t="s">
        <v>7476</v>
      </c>
      <c r="H5817" s="184" t="s">
        <v>7121</v>
      </c>
      <c r="I5817" s="185" t="s">
        <v>190</v>
      </c>
      <c r="J5817" s="181" t="s">
        <v>35</v>
      </c>
      <c r="K5817" s="181" t="s">
        <v>225</v>
      </c>
      <c r="L5817" s="186" t="s">
        <v>225</v>
      </c>
      <c r="M5817" s="187" t="s">
        <v>225</v>
      </c>
      <c r="N5817" s="183" t="s">
        <v>36</v>
      </c>
      <c r="O5817" s="181" t="s">
        <v>7476</v>
      </c>
      <c r="P5817" s="184" t="s">
        <v>7121</v>
      </c>
      <c r="Q5817" s="185" t="s">
        <v>190</v>
      </c>
      <c r="R5817" s="181" t="s">
        <v>35</v>
      </c>
      <c r="S5817" s="181" t="s">
        <v>225</v>
      </c>
      <c r="T5817" s="186" t="s">
        <v>225</v>
      </c>
      <c r="U5817" s="187" t="s">
        <v>225</v>
      </c>
      <c r="V5817" s="188" t="str" cm="1">
        <f t="array" ref="V5817">IF(SUM(LEN(A5817:U5817))=0,"",IF(OR(OR(ISBLANK(E5817),SUM(LEN(B5817),LEN(C5817))=0),AND(NOT(D5817="Unknown"),ISBLANK(I5817)),AND(NOT(N5817="Unknown"),ISBLANK(Q5817))),"Missing Information", INDEX(Table15[Entire Service Line Classification], MATCH(SUMIFS(Table15[Unique ID],Table15[System-Owned Portion],D5817,Table15[If Material Anything Other than "Lead" in Column E,Was Material Ever Previously Lead?],F5817,Table15[Customer-Owned Portion],N5817),Table15[Unique ID],0),0)))</f>
        <v>Non-lead</v>
      </c>
      <c r="W5817" s="189"/>
    </row>
    <row r="5818" spans="1:23" s="190" customFormat="1" ht="56.25" x14ac:dyDescent="0.25">
      <c r="A5818" s="180" t="s">
        <v>225</v>
      </c>
      <c r="B5818" s="181" t="s">
        <v>9422</v>
      </c>
      <c r="C5818" s="182" t="s">
        <v>225</v>
      </c>
      <c r="D5818" s="183" t="s">
        <v>36</v>
      </c>
      <c r="E5818" s="181" t="s">
        <v>35</v>
      </c>
      <c r="F5818" s="183" t="s">
        <v>35</v>
      </c>
      <c r="G5818" s="181" t="s">
        <v>7388</v>
      </c>
      <c r="H5818" s="184" t="s">
        <v>7090</v>
      </c>
      <c r="I5818" s="185" t="s">
        <v>190</v>
      </c>
      <c r="J5818" s="181" t="s">
        <v>35</v>
      </c>
      <c r="K5818" s="181" t="s">
        <v>225</v>
      </c>
      <c r="L5818" s="186" t="s">
        <v>225</v>
      </c>
      <c r="M5818" s="187" t="s">
        <v>225</v>
      </c>
      <c r="N5818" s="183" t="s">
        <v>36</v>
      </c>
      <c r="O5818" s="181" t="s">
        <v>7388</v>
      </c>
      <c r="P5818" s="184" t="s">
        <v>7090</v>
      </c>
      <c r="Q5818" s="185" t="s">
        <v>190</v>
      </c>
      <c r="R5818" s="181" t="s">
        <v>35</v>
      </c>
      <c r="S5818" s="181" t="s">
        <v>225</v>
      </c>
      <c r="T5818" s="186" t="s">
        <v>225</v>
      </c>
      <c r="U5818" s="187" t="s">
        <v>225</v>
      </c>
      <c r="V5818" s="188" t="str" cm="1">
        <f t="array" ref="V5818">IF(SUM(LEN(A5818:U5818))=0,"",IF(OR(OR(ISBLANK(E5818),SUM(LEN(B5818),LEN(C5818))=0),AND(NOT(D5818="Unknown"),ISBLANK(I5818)),AND(NOT(N5818="Unknown"),ISBLANK(Q5818))),"Missing Information", INDEX(Table15[Entire Service Line Classification], MATCH(SUMIFS(Table15[Unique ID],Table15[System-Owned Portion],D5818,Table15[If Material Anything Other than "Lead" in Column E,Was Material Ever Previously Lead?],F5818,Table15[Customer-Owned Portion],N5818),Table15[Unique ID],0),0)))</f>
        <v>Non-lead</v>
      </c>
      <c r="W5818" s="189"/>
    </row>
    <row r="5819" spans="1:23" s="190" customFormat="1" ht="56.25" x14ac:dyDescent="0.25">
      <c r="A5819" s="180" t="s">
        <v>225</v>
      </c>
      <c r="B5819" s="181" t="s">
        <v>9423</v>
      </c>
      <c r="C5819" s="182" t="s">
        <v>225</v>
      </c>
      <c r="D5819" s="183" t="s">
        <v>36</v>
      </c>
      <c r="E5819" s="181" t="s">
        <v>35</v>
      </c>
      <c r="F5819" s="183" t="s">
        <v>35</v>
      </c>
      <c r="G5819" s="181" t="s">
        <v>8184</v>
      </c>
      <c r="H5819" s="184" t="s">
        <v>7090</v>
      </c>
      <c r="I5819" s="185" t="s">
        <v>190</v>
      </c>
      <c r="J5819" s="181" t="s">
        <v>35</v>
      </c>
      <c r="K5819" s="181" t="s">
        <v>225</v>
      </c>
      <c r="L5819" s="186" t="s">
        <v>225</v>
      </c>
      <c r="M5819" s="187" t="s">
        <v>225</v>
      </c>
      <c r="N5819" s="183" t="s">
        <v>36</v>
      </c>
      <c r="O5819" s="181" t="s">
        <v>8184</v>
      </c>
      <c r="P5819" s="184" t="s">
        <v>7090</v>
      </c>
      <c r="Q5819" s="185" t="s">
        <v>190</v>
      </c>
      <c r="R5819" s="181" t="s">
        <v>35</v>
      </c>
      <c r="S5819" s="181" t="s">
        <v>225</v>
      </c>
      <c r="T5819" s="186" t="s">
        <v>225</v>
      </c>
      <c r="U5819" s="187" t="s">
        <v>225</v>
      </c>
      <c r="V5819" s="188" t="str" cm="1">
        <f t="array" ref="V5819">IF(SUM(LEN(A5819:U5819))=0,"",IF(OR(OR(ISBLANK(E5819),SUM(LEN(B5819),LEN(C5819))=0),AND(NOT(D5819="Unknown"),ISBLANK(I5819)),AND(NOT(N5819="Unknown"),ISBLANK(Q5819))),"Missing Information", INDEX(Table15[Entire Service Line Classification], MATCH(SUMIFS(Table15[Unique ID],Table15[System-Owned Portion],D5819,Table15[If Material Anything Other than "Lead" in Column E,Was Material Ever Previously Lead?],F5819,Table15[Customer-Owned Portion],N5819),Table15[Unique ID],0),0)))</f>
        <v>Non-lead</v>
      </c>
      <c r="W5819" s="189"/>
    </row>
    <row r="5820" spans="1:23" s="190" customFormat="1" ht="56.25" x14ac:dyDescent="0.25">
      <c r="A5820" s="180" t="s">
        <v>225</v>
      </c>
      <c r="B5820" s="181" t="s">
        <v>9424</v>
      </c>
      <c r="C5820" s="182" t="s">
        <v>225</v>
      </c>
      <c r="D5820" s="183" t="s">
        <v>36</v>
      </c>
      <c r="E5820" s="181" t="s">
        <v>35</v>
      </c>
      <c r="F5820" s="183" t="s">
        <v>35</v>
      </c>
      <c r="G5820" s="181" t="s">
        <v>7407</v>
      </c>
      <c r="H5820" s="184" t="s">
        <v>7090</v>
      </c>
      <c r="I5820" s="185" t="s">
        <v>190</v>
      </c>
      <c r="J5820" s="181" t="s">
        <v>35</v>
      </c>
      <c r="K5820" s="181" t="s">
        <v>225</v>
      </c>
      <c r="L5820" s="186" t="s">
        <v>225</v>
      </c>
      <c r="M5820" s="187" t="s">
        <v>225</v>
      </c>
      <c r="N5820" s="183" t="s">
        <v>36</v>
      </c>
      <c r="O5820" s="181" t="s">
        <v>7407</v>
      </c>
      <c r="P5820" s="184" t="s">
        <v>7090</v>
      </c>
      <c r="Q5820" s="185" t="s">
        <v>190</v>
      </c>
      <c r="R5820" s="181" t="s">
        <v>35</v>
      </c>
      <c r="S5820" s="181" t="s">
        <v>225</v>
      </c>
      <c r="T5820" s="186" t="s">
        <v>225</v>
      </c>
      <c r="U5820" s="187" t="s">
        <v>225</v>
      </c>
      <c r="V5820" s="188" t="str" cm="1">
        <f t="array" ref="V5820">IF(SUM(LEN(A5820:U5820))=0,"",IF(OR(OR(ISBLANK(E5820),SUM(LEN(B5820),LEN(C5820))=0),AND(NOT(D5820="Unknown"),ISBLANK(I5820)),AND(NOT(N5820="Unknown"),ISBLANK(Q5820))),"Missing Information", INDEX(Table15[Entire Service Line Classification], MATCH(SUMIFS(Table15[Unique ID],Table15[System-Owned Portion],D5820,Table15[If Material Anything Other than "Lead" in Column E,Was Material Ever Previously Lead?],F5820,Table15[Customer-Owned Portion],N5820),Table15[Unique ID],0),0)))</f>
        <v>Non-lead</v>
      </c>
      <c r="W5820" s="189"/>
    </row>
    <row r="5821" spans="1:23" s="190" customFormat="1" ht="56.25" x14ac:dyDescent="0.25">
      <c r="A5821" s="180" t="s">
        <v>225</v>
      </c>
      <c r="B5821" s="181" t="s">
        <v>9425</v>
      </c>
      <c r="C5821" s="182" t="s">
        <v>225</v>
      </c>
      <c r="D5821" s="183" t="s">
        <v>36</v>
      </c>
      <c r="E5821" s="181" t="s">
        <v>35</v>
      </c>
      <c r="F5821" s="183" t="s">
        <v>35</v>
      </c>
      <c r="G5821" s="181" t="s">
        <v>7407</v>
      </c>
      <c r="H5821" s="184" t="s">
        <v>7090</v>
      </c>
      <c r="I5821" s="185" t="s">
        <v>190</v>
      </c>
      <c r="J5821" s="181" t="s">
        <v>35</v>
      </c>
      <c r="K5821" s="181" t="s">
        <v>225</v>
      </c>
      <c r="L5821" s="186" t="s">
        <v>225</v>
      </c>
      <c r="M5821" s="187" t="s">
        <v>225</v>
      </c>
      <c r="N5821" s="183" t="s">
        <v>36</v>
      </c>
      <c r="O5821" s="181" t="s">
        <v>7407</v>
      </c>
      <c r="P5821" s="184" t="s">
        <v>7090</v>
      </c>
      <c r="Q5821" s="185" t="s">
        <v>190</v>
      </c>
      <c r="R5821" s="181" t="s">
        <v>35</v>
      </c>
      <c r="S5821" s="181" t="s">
        <v>225</v>
      </c>
      <c r="T5821" s="186" t="s">
        <v>225</v>
      </c>
      <c r="U5821" s="187" t="s">
        <v>225</v>
      </c>
      <c r="V5821" s="188" t="str" cm="1">
        <f t="array" ref="V5821">IF(SUM(LEN(A5821:U5821))=0,"",IF(OR(OR(ISBLANK(E5821),SUM(LEN(B5821),LEN(C5821))=0),AND(NOT(D5821="Unknown"),ISBLANK(I5821)),AND(NOT(N5821="Unknown"),ISBLANK(Q5821))),"Missing Information", INDEX(Table15[Entire Service Line Classification], MATCH(SUMIFS(Table15[Unique ID],Table15[System-Owned Portion],D5821,Table15[If Material Anything Other than "Lead" in Column E,Was Material Ever Previously Lead?],F5821,Table15[Customer-Owned Portion],N5821),Table15[Unique ID],0),0)))</f>
        <v>Non-lead</v>
      </c>
      <c r="W5821" s="189"/>
    </row>
    <row r="5822" spans="1:23" s="190" customFormat="1" ht="56.25" x14ac:dyDescent="0.25">
      <c r="A5822" s="180" t="s">
        <v>225</v>
      </c>
      <c r="B5822" s="181" t="s">
        <v>9426</v>
      </c>
      <c r="C5822" s="182" t="s">
        <v>225</v>
      </c>
      <c r="D5822" s="183" t="s">
        <v>36</v>
      </c>
      <c r="E5822" s="181" t="s">
        <v>35</v>
      </c>
      <c r="F5822" s="183" t="s">
        <v>35</v>
      </c>
      <c r="G5822" s="181" t="s">
        <v>7407</v>
      </c>
      <c r="H5822" s="184" t="s">
        <v>7090</v>
      </c>
      <c r="I5822" s="185" t="s">
        <v>190</v>
      </c>
      <c r="J5822" s="181" t="s">
        <v>35</v>
      </c>
      <c r="K5822" s="181" t="s">
        <v>225</v>
      </c>
      <c r="L5822" s="186" t="s">
        <v>225</v>
      </c>
      <c r="M5822" s="187" t="s">
        <v>225</v>
      </c>
      <c r="N5822" s="183" t="s">
        <v>36</v>
      </c>
      <c r="O5822" s="181" t="s">
        <v>7407</v>
      </c>
      <c r="P5822" s="184" t="s">
        <v>7090</v>
      </c>
      <c r="Q5822" s="185" t="s">
        <v>190</v>
      </c>
      <c r="R5822" s="181" t="s">
        <v>35</v>
      </c>
      <c r="S5822" s="181" t="s">
        <v>225</v>
      </c>
      <c r="T5822" s="186" t="s">
        <v>225</v>
      </c>
      <c r="U5822" s="187" t="s">
        <v>225</v>
      </c>
      <c r="V5822" s="188" t="str" cm="1">
        <f t="array" ref="V5822">IF(SUM(LEN(A5822:U5822))=0,"",IF(OR(OR(ISBLANK(E5822),SUM(LEN(B5822),LEN(C5822))=0),AND(NOT(D5822="Unknown"),ISBLANK(I5822)),AND(NOT(N5822="Unknown"),ISBLANK(Q5822))),"Missing Information", INDEX(Table15[Entire Service Line Classification], MATCH(SUMIFS(Table15[Unique ID],Table15[System-Owned Portion],D5822,Table15[If Material Anything Other than "Lead" in Column E,Was Material Ever Previously Lead?],F5822,Table15[Customer-Owned Portion],N5822),Table15[Unique ID],0),0)))</f>
        <v>Non-lead</v>
      </c>
      <c r="W5822" s="189"/>
    </row>
    <row r="5823" spans="1:23" s="190" customFormat="1" ht="56.25" x14ac:dyDescent="0.25">
      <c r="A5823" s="180" t="s">
        <v>225</v>
      </c>
      <c r="B5823" s="181" t="s">
        <v>9427</v>
      </c>
      <c r="C5823" s="182" t="s">
        <v>225</v>
      </c>
      <c r="D5823" s="183" t="s">
        <v>36</v>
      </c>
      <c r="E5823" s="181" t="s">
        <v>35</v>
      </c>
      <c r="F5823" s="183" t="s">
        <v>35</v>
      </c>
      <c r="G5823" s="181" t="s">
        <v>8184</v>
      </c>
      <c r="H5823" s="184" t="s">
        <v>7090</v>
      </c>
      <c r="I5823" s="185" t="s">
        <v>190</v>
      </c>
      <c r="J5823" s="181" t="s">
        <v>35</v>
      </c>
      <c r="K5823" s="181" t="s">
        <v>225</v>
      </c>
      <c r="L5823" s="186" t="s">
        <v>225</v>
      </c>
      <c r="M5823" s="187" t="s">
        <v>225</v>
      </c>
      <c r="N5823" s="183" t="s">
        <v>36</v>
      </c>
      <c r="O5823" s="181" t="s">
        <v>8184</v>
      </c>
      <c r="P5823" s="184" t="s">
        <v>7090</v>
      </c>
      <c r="Q5823" s="185" t="s">
        <v>190</v>
      </c>
      <c r="R5823" s="181" t="s">
        <v>35</v>
      </c>
      <c r="S5823" s="181" t="s">
        <v>225</v>
      </c>
      <c r="T5823" s="186" t="s">
        <v>225</v>
      </c>
      <c r="U5823" s="187" t="s">
        <v>225</v>
      </c>
      <c r="V5823" s="188" t="str" cm="1">
        <f t="array" ref="V5823">IF(SUM(LEN(A5823:U5823))=0,"",IF(OR(OR(ISBLANK(E5823),SUM(LEN(B5823),LEN(C5823))=0),AND(NOT(D5823="Unknown"),ISBLANK(I5823)),AND(NOT(N5823="Unknown"),ISBLANK(Q5823))),"Missing Information", INDEX(Table15[Entire Service Line Classification], MATCH(SUMIFS(Table15[Unique ID],Table15[System-Owned Portion],D5823,Table15[If Material Anything Other than "Lead" in Column E,Was Material Ever Previously Lead?],F5823,Table15[Customer-Owned Portion],N5823),Table15[Unique ID],0),0)))</f>
        <v>Non-lead</v>
      </c>
      <c r="W5823" s="189"/>
    </row>
    <row r="5824" spans="1:23" s="190" customFormat="1" ht="56.25" x14ac:dyDescent="0.25">
      <c r="A5824" s="180" t="s">
        <v>225</v>
      </c>
      <c r="B5824" s="181" t="s">
        <v>9428</v>
      </c>
      <c r="C5824" s="182" t="s">
        <v>225</v>
      </c>
      <c r="D5824" s="183" t="s">
        <v>36</v>
      </c>
      <c r="E5824" s="181" t="s">
        <v>35</v>
      </c>
      <c r="F5824" s="183" t="s">
        <v>35</v>
      </c>
      <c r="G5824" s="181" t="s">
        <v>8184</v>
      </c>
      <c r="H5824" s="184" t="s">
        <v>7090</v>
      </c>
      <c r="I5824" s="185" t="s">
        <v>190</v>
      </c>
      <c r="J5824" s="181" t="s">
        <v>35</v>
      </c>
      <c r="K5824" s="181" t="s">
        <v>225</v>
      </c>
      <c r="L5824" s="186" t="s">
        <v>225</v>
      </c>
      <c r="M5824" s="187" t="s">
        <v>225</v>
      </c>
      <c r="N5824" s="183" t="s">
        <v>36</v>
      </c>
      <c r="O5824" s="181" t="s">
        <v>8184</v>
      </c>
      <c r="P5824" s="184" t="s">
        <v>7090</v>
      </c>
      <c r="Q5824" s="185" t="s">
        <v>190</v>
      </c>
      <c r="R5824" s="181" t="s">
        <v>35</v>
      </c>
      <c r="S5824" s="181" t="s">
        <v>225</v>
      </c>
      <c r="T5824" s="186" t="s">
        <v>225</v>
      </c>
      <c r="U5824" s="187" t="s">
        <v>225</v>
      </c>
      <c r="V5824" s="188" t="str" cm="1">
        <f t="array" ref="V5824">IF(SUM(LEN(A5824:U5824))=0,"",IF(OR(OR(ISBLANK(E5824),SUM(LEN(B5824),LEN(C5824))=0),AND(NOT(D5824="Unknown"),ISBLANK(I5824)),AND(NOT(N5824="Unknown"),ISBLANK(Q5824))),"Missing Information", INDEX(Table15[Entire Service Line Classification], MATCH(SUMIFS(Table15[Unique ID],Table15[System-Owned Portion],D5824,Table15[If Material Anything Other than "Lead" in Column E,Was Material Ever Previously Lead?],F5824,Table15[Customer-Owned Portion],N5824),Table15[Unique ID],0),0)))</f>
        <v>Non-lead</v>
      </c>
      <c r="W5824" s="189"/>
    </row>
    <row r="5825" spans="1:23" s="190" customFormat="1" ht="56.25" x14ac:dyDescent="0.25">
      <c r="A5825" s="180" t="s">
        <v>225</v>
      </c>
      <c r="B5825" s="181" t="s">
        <v>9429</v>
      </c>
      <c r="C5825" s="182" t="s">
        <v>225</v>
      </c>
      <c r="D5825" s="183" t="s">
        <v>36</v>
      </c>
      <c r="E5825" s="181" t="s">
        <v>35</v>
      </c>
      <c r="F5825" s="183" t="s">
        <v>35</v>
      </c>
      <c r="G5825" s="181" t="s">
        <v>8184</v>
      </c>
      <c r="H5825" s="184" t="s">
        <v>7090</v>
      </c>
      <c r="I5825" s="185" t="s">
        <v>190</v>
      </c>
      <c r="J5825" s="181" t="s">
        <v>35</v>
      </c>
      <c r="K5825" s="181" t="s">
        <v>225</v>
      </c>
      <c r="L5825" s="186" t="s">
        <v>225</v>
      </c>
      <c r="M5825" s="187" t="s">
        <v>225</v>
      </c>
      <c r="N5825" s="183" t="s">
        <v>36</v>
      </c>
      <c r="O5825" s="181" t="s">
        <v>8184</v>
      </c>
      <c r="P5825" s="184" t="s">
        <v>7090</v>
      </c>
      <c r="Q5825" s="185" t="s">
        <v>190</v>
      </c>
      <c r="R5825" s="181" t="s">
        <v>35</v>
      </c>
      <c r="S5825" s="181" t="s">
        <v>225</v>
      </c>
      <c r="T5825" s="186" t="s">
        <v>225</v>
      </c>
      <c r="U5825" s="187" t="s">
        <v>225</v>
      </c>
      <c r="V5825" s="188" t="str" cm="1">
        <f t="array" ref="V5825">IF(SUM(LEN(A5825:U5825))=0,"",IF(OR(OR(ISBLANK(E5825),SUM(LEN(B5825),LEN(C5825))=0),AND(NOT(D5825="Unknown"),ISBLANK(I5825)),AND(NOT(N5825="Unknown"),ISBLANK(Q5825))),"Missing Information", INDEX(Table15[Entire Service Line Classification], MATCH(SUMIFS(Table15[Unique ID],Table15[System-Owned Portion],D5825,Table15[If Material Anything Other than "Lead" in Column E,Was Material Ever Previously Lead?],F5825,Table15[Customer-Owned Portion],N5825),Table15[Unique ID],0),0)))</f>
        <v>Non-lead</v>
      </c>
      <c r="W5825" s="189"/>
    </row>
    <row r="5826" spans="1:23" s="190" customFormat="1" ht="56.25" x14ac:dyDescent="0.25">
      <c r="A5826" s="180" t="s">
        <v>225</v>
      </c>
      <c r="B5826" s="181" t="s">
        <v>9430</v>
      </c>
      <c r="C5826" s="182" t="s">
        <v>225</v>
      </c>
      <c r="D5826" s="183" t="s">
        <v>36</v>
      </c>
      <c r="E5826" s="181" t="s">
        <v>35</v>
      </c>
      <c r="F5826" s="183" t="s">
        <v>35</v>
      </c>
      <c r="G5826" s="181" t="s">
        <v>8184</v>
      </c>
      <c r="H5826" s="184" t="s">
        <v>7090</v>
      </c>
      <c r="I5826" s="185" t="s">
        <v>190</v>
      </c>
      <c r="J5826" s="181" t="s">
        <v>35</v>
      </c>
      <c r="K5826" s="181" t="s">
        <v>225</v>
      </c>
      <c r="L5826" s="186" t="s">
        <v>225</v>
      </c>
      <c r="M5826" s="187" t="s">
        <v>225</v>
      </c>
      <c r="N5826" s="183" t="s">
        <v>36</v>
      </c>
      <c r="O5826" s="181" t="s">
        <v>8184</v>
      </c>
      <c r="P5826" s="184" t="s">
        <v>7090</v>
      </c>
      <c r="Q5826" s="185" t="s">
        <v>190</v>
      </c>
      <c r="R5826" s="181" t="s">
        <v>35</v>
      </c>
      <c r="S5826" s="181" t="s">
        <v>225</v>
      </c>
      <c r="T5826" s="186" t="s">
        <v>225</v>
      </c>
      <c r="U5826" s="187" t="s">
        <v>225</v>
      </c>
      <c r="V5826" s="188" t="str" cm="1">
        <f t="array" ref="V5826">IF(SUM(LEN(A5826:U5826))=0,"",IF(OR(OR(ISBLANK(E5826),SUM(LEN(B5826),LEN(C5826))=0),AND(NOT(D5826="Unknown"),ISBLANK(I5826)),AND(NOT(N5826="Unknown"),ISBLANK(Q5826))),"Missing Information", INDEX(Table15[Entire Service Line Classification], MATCH(SUMIFS(Table15[Unique ID],Table15[System-Owned Portion],D5826,Table15[If Material Anything Other than "Lead" in Column E,Was Material Ever Previously Lead?],F5826,Table15[Customer-Owned Portion],N5826),Table15[Unique ID],0),0)))</f>
        <v>Non-lead</v>
      </c>
      <c r="W5826" s="189"/>
    </row>
    <row r="5827" spans="1:23" s="190" customFormat="1" ht="56.25" x14ac:dyDescent="0.25">
      <c r="A5827" s="180" t="s">
        <v>225</v>
      </c>
      <c r="B5827" s="181" t="s">
        <v>9431</v>
      </c>
      <c r="C5827" s="182" t="s">
        <v>225</v>
      </c>
      <c r="D5827" s="183" t="s">
        <v>36</v>
      </c>
      <c r="E5827" s="181" t="s">
        <v>35</v>
      </c>
      <c r="F5827" s="183" t="s">
        <v>35</v>
      </c>
      <c r="G5827" s="181" t="s">
        <v>8184</v>
      </c>
      <c r="H5827" s="184" t="s">
        <v>7090</v>
      </c>
      <c r="I5827" s="185" t="s">
        <v>190</v>
      </c>
      <c r="J5827" s="181" t="s">
        <v>35</v>
      </c>
      <c r="K5827" s="181" t="s">
        <v>225</v>
      </c>
      <c r="L5827" s="186" t="s">
        <v>225</v>
      </c>
      <c r="M5827" s="187" t="s">
        <v>225</v>
      </c>
      <c r="N5827" s="183" t="s">
        <v>36</v>
      </c>
      <c r="O5827" s="181" t="s">
        <v>8184</v>
      </c>
      <c r="P5827" s="184" t="s">
        <v>7090</v>
      </c>
      <c r="Q5827" s="185" t="s">
        <v>190</v>
      </c>
      <c r="R5827" s="181" t="s">
        <v>35</v>
      </c>
      <c r="S5827" s="181" t="s">
        <v>225</v>
      </c>
      <c r="T5827" s="186" t="s">
        <v>225</v>
      </c>
      <c r="U5827" s="187" t="s">
        <v>225</v>
      </c>
      <c r="V5827" s="188" t="str" cm="1">
        <f t="array" ref="V5827">IF(SUM(LEN(A5827:U5827))=0,"",IF(OR(OR(ISBLANK(E5827),SUM(LEN(B5827),LEN(C5827))=0),AND(NOT(D5827="Unknown"),ISBLANK(I5827)),AND(NOT(N5827="Unknown"),ISBLANK(Q5827))),"Missing Information", INDEX(Table15[Entire Service Line Classification], MATCH(SUMIFS(Table15[Unique ID],Table15[System-Owned Portion],D5827,Table15[If Material Anything Other than "Lead" in Column E,Was Material Ever Previously Lead?],F5827,Table15[Customer-Owned Portion],N5827),Table15[Unique ID],0),0)))</f>
        <v>Non-lead</v>
      </c>
      <c r="W5827" s="189"/>
    </row>
    <row r="5828" spans="1:23" s="190" customFormat="1" ht="56.25" x14ac:dyDescent="0.25">
      <c r="A5828" s="180" t="s">
        <v>225</v>
      </c>
      <c r="B5828" s="181" t="s">
        <v>9432</v>
      </c>
      <c r="C5828" s="182" t="s">
        <v>225</v>
      </c>
      <c r="D5828" s="183" t="s">
        <v>36</v>
      </c>
      <c r="E5828" s="181" t="s">
        <v>35</v>
      </c>
      <c r="F5828" s="183" t="s">
        <v>35</v>
      </c>
      <c r="G5828" s="181" t="s">
        <v>8184</v>
      </c>
      <c r="H5828" s="184" t="s">
        <v>7090</v>
      </c>
      <c r="I5828" s="185" t="s">
        <v>190</v>
      </c>
      <c r="J5828" s="181" t="s">
        <v>35</v>
      </c>
      <c r="K5828" s="181" t="s">
        <v>225</v>
      </c>
      <c r="L5828" s="186" t="s">
        <v>225</v>
      </c>
      <c r="M5828" s="187" t="s">
        <v>225</v>
      </c>
      <c r="N5828" s="183" t="s">
        <v>36</v>
      </c>
      <c r="O5828" s="181" t="s">
        <v>8184</v>
      </c>
      <c r="P5828" s="184" t="s">
        <v>7090</v>
      </c>
      <c r="Q5828" s="185" t="s">
        <v>190</v>
      </c>
      <c r="R5828" s="181" t="s">
        <v>35</v>
      </c>
      <c r="S5828" s="181" t="s">
        <v>225</v>
      </c>
      <c r="T5828" s="186" t="s">
        <v>225</v>
      </c>
      <c r="U5828" s="187" t="s">
        <v>225</v>
      </c>
      <c r="V5828" s="188" t="str" cm="1">
        <f t="array" ref="V5828">IF(SUM(LEN(A5828:U5828))=0,"",IF(OR(OR(ISBLANK(E5828),SUM(LEN(B5828),LEN(C5828))=0),AND(NOT(D5828="Unknown"),ISBLANK(I5828)),AND(NOT(N5828="Unknown"),ISBLANK(Q5828))),"Missing Information", INDEX(Table15[Entire Service Line Classification], MATCH(SUMIFS(Table15[Unique ID],Table15[System-Owned Portion],D5828,Table15[If Material Anything Other than "Lead" in Column E,Was Material Ever Previously Lead?],F5828,Table15[Customer-Owned Portion],N5828),Table15[Unique ID],0),0)))</f>
        <v>Non-lead</v>
      </c>
      <c r="W5828" s="189"/>
    </row>
    <row r="5829" spans="1:23" s="190" customFormat="1" ht="56.25" x14ac:dyDescent="0.25">
      <c r="A5829" s="180" t="s">
        <v>225</v>
      </c>
      <c r="B5829" s="181" t="s">
        <v>9433</v>
      </c>
      <c r="C5829" s="182" t="s">
        <v>225</v>
      </c>
      <c r="D5829" s="183" t="s">
        <v>36</v>
      </c>
      <c r="E5829" s="181" t="s">
        <v>35</v>
      </c>
      <c r="F5829" s="183" t="s">
        <v>35</v>
      </c>
      <c r="G5829" s="181" t="s">
        <v>7488</v>
      </c>
      <c r="H5829" s="184" t="s">
        <v>7090</v>
      </c>
      <c r="I5829" s="185" t="s">
        <v>190</v>
      </c>
      <c r="J5829" s="181" t="s">
        <v>35</v>
      </c>
      <c r="K5829" s="181" t="s">
        <v>225</v>
      </c>
      <c r="L5829" s="186" t="s">
        <v>225</v>
      </c>
      <c r="M5829" s="187" t="s">
        <v>225</v>
      </c>
      <c r="N5829" s="183" t="s">
        <v>36</v>
      </c>
      <c r="O5829" s="181" t="s">
        <v>7488</v>
      </c>
      <c r="P5829" s="184" t="s">
        <v>7090</v>
      </c>
      <c r="Q5829" s="185" t="s">
        <v>190</v>
      </c>
      <c r="R5829" s="181" t="s">
        <v>35</v>
      </c>
      <c r="S5829" s="181" t="s">
        <v>225</v>
      </c>
      <c r="T5829" s="186" t="s">
        <v>225</v>
      </c>
      <c r="U5829" s="187" t="s">
        <v>225</v>
      </c>
      <c r="V5829" s="188" t="str" cm="1">
        <f t="array" ref="V5829">IF(SUM(LEN(A5829:U5829))=0,"",IF(OR(OR(ISBLANK(E5829),SUM(LEN(B5829),LEN(C5829))=0),AND(NOT(D5829="Unknown"),ISBLANK(I5829)),AND(NOT(N5829="Unknown"),ISBLANK(Q5829))),"Missing Information", INDEX(Table15[Entire Service Line Classification], MATCH(SUMIFS(Table15[Unique ID],Table15[System-Owned Portion],D5829,Table15[If Material Anything Other than "Lead" in Column E,Was Material Ever Previously Lead?],F5829,Table15[Customer-Owned Portion],N5829),Table15[Unique ID],0),0)))</f>
        <v>Non-lead</v>
      </c>
      <c r="W5829" s="189"/>
    </row>
    <row r="5830" spans="1:23" s="190" customFormat="1" ht="56.25" x14ac:dyDescent="0.25">
      <c r="A5830" s="180" t="s">
        <v>225</v>
      </c>
      <c r="B5830" s="181" t="s">
        <v>9434</v>
      </c>
      <c r="C5830" s="182" t="s">
        <v>225</v>
      </c>
      <c r="D5830" s="183" t="s">
        <v>36</v>
      </c>
      <c r="E5830" s="181" t="s">
        <v>35</v>
      </c>
      <c r="F5830" s="183" t="s">
        <v>35</v>
      </c>
      <c r="G5830" s="181" t="s">
        <v>8184</v>
      </c>
      <c r="H5830" s="184" t="s">
        <v>7090</v>
      </c>
      <c r="I5830" s="185" t="s">
        <v>190</v>
      </c>
      <c r="J5830" s="181" t="s">
        <v>35</v>
      </c>
      <c r="K5830" s="181" t="s">
        <v>225</v>
      </c>
      <c r="L5830" s="186" t="s">
        <v>225</v>
      </c>
      <c r="M5830" s="187" t="s">
        <v>225</v>
      </c>
      <c r="N5830" s="183" t="s">
        <v>36</v>
      </c>
      <c r="O5830" s="181" t="s">
        <v>8184</v>
      </c>
      <c r="P5830" s="184" t="s">
        <v>7090</v>
      </c>
      <c r="Q5830" s="185" t="s">
        <v>190</v>
      </c>
      <c r="R5830" s="181" t="s">
        <v>35</v>
      </c>
      <c r="S5830" s="181" t="s">
        <v>225</v>
      </c>
      <c r="T5830" s="186" t="s">
        <v>225</v>
      </c>
      <c r="U5830" s="187" t="s">
        <v>225</v>
      </c>
      <c r="V5830" s="188" t="str" cm="1">
        <f t="array" ref="V5830">IF(SUM(LEN(A5830:U5830))=0,"",IF(OR(OR(ISBLANK(E5830),SUM(LEN(B5830),LEN(C5830))=0),AND(NOT(D5830="Unknown"),ISBLANK(I5830)),AND(NOT(N5830="Unknown"),ISBLANK(Q5830))),"Missing Information", INDEX(Table15[Entire Service Line Classification], MATCH(SUMIFS(Table15[Unique ID],Table15[System-Owned Portion],D5830,Table15[If Material Anything Other than "Lead" in Column E,Was Material Ever Previously Lead?],F5830,Table15[Customer-Owned Portion],N5830),Table15[Unique ID],0),0)))</f>
        <v>Non-lead</v>
      </c>
      <c r="W5830" s="189"/>
    </row>
    <row r="5831" spans="1:23" s="190" customFormat="1" ht="56.25" x14ac:dyDescent="0.25">
      <c r="A5831" s="180" t="s">
        <v>225</v>
      </c>
      <c r="B5831" s="181" t="s">
        <v>9435</v>
      </c>
      <c r="C5831" s="182" t="s">
        <v>225</v>
      </c>
      <c r="D5831" s="183" t="s">
        <v>36</v>
      </c>
      <c r="E5831" s="181" t="s">
        <v>35</v>
      </c>
      <c r="F5831" s="183" t="s">
        <v>35</v>
      </c>
      <c r="G5831" s="181" t="s">
        <v>8184</v>
      </c>
      <c r="H5831" s="184" t="s">
        <v>7090</v>
      </c>
      <c r="I5831" s="185" t="s">
        <v>190</v>
      </c>
      <c r="J5831" s="181" t="s">
        <v>35</v>
      </c>
      <c r="K5831" s="181" t="s">
        <v>225</v>
      </c>
      <c r="L5831" s="186" t="s">
        <v>225</v>
      </c>
      <c r="M5831" s="187" t="s">
        <v>225</v>
      </c>
      <c r="N5831" s="183" t="s">
        <v>36</v>
      </c>
      <c r="O5831" s="181" t="s">
        <v>8184</v>
      </c>
      <c r="P5831" s="184" t="s">
        <v>7090</v>
      </c>
      <c r="Q5831" s="185" t="s">
        <v>190</v>
      </c>
      <c r="R5831" s="181" t="s">
        <v>35</v>
      </c>
      <c r="S5831" s="181" t="s">
        <v>225</v>
      </c>
      <c r="T5831" s="186" t="s">
        <v>225</v>
      </c>
      <c r="U5831" s="187" t="s">
        <v>225</v>
      </c>
      <c r="V5831" s="188" t="str" cm="1">
        <f t="array" ref="V5831">IF(SUM(LEN(A5831:U5831))=0,"",IF(OR(OR(ISBLANK(E5831),SUM(LEN(B5831),LEN(C5831))=0),AND(NOT(D5831="Unknown"),ISBLANK(I5831)),AND(NOT(N5831="Unknown"),ISBLANK(Q5831))),"Missing Information", INDEX(Table15[Entire Service Line Classification], MATCH(SUMIFS(Table15[Unique ID],Table15[System-Owned Portion],D5831,Table15[If Material Anything Other than "Lead" in Column E,Was Material Ever Previously Lead?],F5831,Table15[Customer-Owned Portion],N5831),Table15[Unique ID],0),0)))</f>
        <v>Non-lead</v>
      </c>
      <c r="W5831" s="189"/>
    </row>
    <row r="5832" spans="1:23" s="190" customFormat="1" ht="56.25" x14ac:dyDescent="0.25">
      <c r="A5832" s="180" t="s">
        <v>225</v>
      </c>
      <c r="B5832" s="181" t="s">
        <v>9436</v>
      </c>
      <c r="C5832" s="182" t="s">
        <v>225</v>
      </c>
      <c r="D5832" s="183" t="s">
        <v>36</v>
      </c>
      <c r="E5832" s="181" t="s">
        <v>35</v>
      </c>
      <c r="F5832" s="183" t="s">
        <v>35</v>
      </c>
      <c r="G5832" s="181" t="s">
        <v>8184</v>
      </c>
      <c r="H5832" s="184" t="s">
        <v>7090</v>
      </c>
      <c r="I5832" s="185" t="s">
        <v>190</v>
      </c>
      <c r="J5832" s="181" t="s">
        <v>35</v>
      </c>
      <c r="K5832" s="181" t="s">
        <v>225</v>
      </c>
      <c r="L5832" s="186" t="s">
        <v>225</v>
      </c>
      <c r="M5832" s="187" t="s">
        <v>225</v>
      </c>
      <c r="N5832" s="183" t="s">
        <v>36</v>
      </c>
      <c r="O5832" s="181" t="s">
        <v>8184</v>
      </c>
      <c r="P5832" s="184" t="s">
        <v>7090</v>
      </c>
      <c r="Q5832" s="185" t="s">
        <v>190</v>
      </c>
      <c r="R5832" s="181" t="s">
        <v>35</v>
      </c>
      <c r="S5832" s="181" t="s">
        <v>225</v>
      </c>
      <c r="T5832" s="186" t="s">
        <v>225</v>
      </c>
      <c r="U5832" s="187" t="s">
        <v>225</v>
      </c>
      <c r="V5832" s="188" t="str" cm="1">
        <f t="array" ref="V5832">IF(SUM(LEN(A5832:U5832))=0,"",IF(OR(OR(ISBLANK(E5832),SUM(LEN(B5832),LEN(C5832))=0),AND(NOT(D5832="Unknown"),ISBLANK(I5832)),AND(NOT(N5832="Unknown"),ISBLANK(Q5832))),"Missing Information", INDEX(Table15[Entire Service Line Classification], MATCH(SUMIFS(Table15[Unique ID],Table15[System-Owned Portion],D5832,Table15[If Material Anything Other than "Lead" in Column E,Was Material Ever Previously Lead?],F5832,Table15[Customer-Owned Portion],N5832),Table15[Unique ID],0),0)))</f>
        <v>Non-lead</v>
      </c>
      <c r="W5832" s="189"/>
    </row>
    <row r="5833" spans="1:23" s="190" customFormat="1" ht="56.25" x14ac:dyDescent="0.25">
      <c r="A5833" s="180" t="s">
        <v>225</v>
      </c>
      <c r="B5833" s="181" t="s">
        <v>9437</v>
      </c>
      <c r="C5833" s="182" t="s">
        <v>225</v>
      </c>
      <c r="D5833" s="183" t="s">
        <v>36</v>
      </c>
      <c r="E5833" s="181" t="s">
        <v>35</v>
      </c>
      <c r="F5833" s="183" t="s">
        <v>35</v>
      </c>
      <c r="G5833" s="181" t="s">
        <v>8184</v>
      </c>
      <c r="H5833" s="184" t="s">
        <v>7090</v>
      </c>
      <c r="I5833" s="185" t="s">
        <v>190</v>
      </c>
      <c r="J5833" s="181" t="s">
        <v>35</v>
      </c>
      <c r="K5833" s="181" t="s">
        <v>225</v>
      </c>
      <c r="L5833" s="186" t="s">
        <v>225</v>
      </c>
      <c r="M5833" s="187" t="s">
        <v>225</v>
      </c>
      <c r="N5833" s="183" t="s">
        <v>36</v>
      </c>
      <c r="O5833" s="181" t="s">
        <v>8184</v>
      </c>
      <c r="P5833" s="184" t="s">
        <v>7090</v>
      </c>
      <c r="Q5833" s="185" t="s">
        <v>190</v>
      </c>
      <c r="R5833" s="181" t="s">
        <v>35</v>
      </c>
      <c r="S5833" s="181" t="s">
        <v>225</v>
      </c>
      <c r="T5833" s="186" t="s">
        <v>225</v>
      </c>
      <c r="U5833" s="187" t="s">
        <v>225</v>
      </c>
      <c r="V5833" s="188" t="str" cm="1">
        <f t="array" ref="V5833">IF(SUM(LEN(A5833:U5833))=0,"",IF(OR(OR(ISBLANK(E5833),SUM(LEN(B5833),LEN(C5833))=0),AND(NOT(D5833="Unknown"),ISBLANK(I5833)),AND(NOT(N5833="Unknown"),ISBLANK(Q5833))),"Missing Information", INDEX(Table15[Entire Service Line Classification], MATCH(SUMIFS(Table15[Unique ID],Table15[System-Owned Portion],D5833,Table15[If Material Anything Other than "Lead" in Column E,Was Material Ever Previously Lead?],F5833,Table15[Customer-Owned Portion],N5833),Table15[Unique ID],0),0)))</f>
        <v>Non-lead</v>
      </c>
      <c r="W5833" s="189"/>
    </row>
    <row r="5834" spans="1:23" s="190" customFormat="1" ht="56.25" x14ac:dyDescent="0.25">
      <c r="A5834" s="180" t="s">
        <v>225</v>
      </c>
      <c r="B5834" s="181" t="s">
        <v>9438</v>
      </c>
      <c r="C5834" s="182" t="s">
        <v>225</v>
      </c>
      <c r="D5834" s="183" t="s">
        <v>36</v>
      </c>
      <c r="E5834" s="181" t="s">
        <v>35</v>
      </c>
      <c r="F5834" s="183" t="s">
        <v>35</v>
      </c>
      <c r="G5834" s="181" t="s">
        <v>8184</v>
      </c>
      <c r="H5834" s="184" t="s">
        <v>7090</v>
      </c>
      <c r="I5834" s="185" t="s">
        <v>190</v>
      </c>
      <c r="J5834" s="181" t="s">
        <v>35</v>
      </c>
      <c r="K5834" s="181" t="s">
        <v>225</v>
      </c>
      <c r="L5834" s="186" t="s">
        <v>225</v>
      </c>
      <c r="M5834" s="187" t="s">
        <v>225</v>
      </c>
      <c r="N5834" s="183" t="s">
        <v>36</v>
      </c>
      <c r="O5834" s="181" t="s">
        <v>8184</v>
      </c>
      <c r="P5834" s="184" t="s">
        <v>7090</v>
      </c>
      <c r="Q5834" s="185" t="s">
        <v>190</v>
      </c>
      <c r="R5834" s="181" t="s">
        <v>35</v>
      </c>
      <c r="S5834" s="181" t="s">
        <v>225</v>
      </c>
      <c r="T5834" s="186" t="s">
        <v>225</v>
      </c>
      <c r="U5834" s="187" t="s">
        <v>225</v>
      </c>
      <c r="V5834" s="188" t="str" cm="1">
        <f t="array" ref="V5834">IF(SUM(LEN(A5834:U5834))=0,"",IF(OR(OR(ISBLANK(E5834),SUM(LEN(B5834),LEN(C5834))=0),AND(NOT(D5834="Unknown"),ISBLANK(I5834)),AND(NOT(N5834="Unknown"),ISBLANK(Q5834))),"Missing Information", INDEX(Table15[Entire Service Line Classification], MATCH(SUMIFS(Table15[Unique ID],Table15[System-Owned Portion],D5834,Table15[If Material Anything Other than "Lead" in Column E,Was Material Ever Previously Lead?],F5834,Table15[Customer-Owned Portion],N5834),Table15[Unique ID],0),0)))</f>
        <v>Non-lead</v>
      </c>
      <c r="W5834" s="189"/>
    </row>
    <row r="5835" spans="1:23" s="190" customFormat="1" ht="56.25" x14ac:dyDescent="0.25">
      <c r="A5835" s="180" t="s">
        <v>225</v>
      </c>
      <c r="B5835" s="181" t="s">
        <v>9439</v>
      </c>
      <c r="C5835" s="182" t="s">
        <v>225</v>
      </c>
      <c r="D5835" s="183" t="s">
        <v>36</v>
      </c>
      <c r="E5835" s="181" t="s">
        <v>35</v>
      </c>
      <c r="F5835" s="183" t="s">
        <v>35</v>
      </c>
      <c r="G5835" s="181" t="s">
        <v>8184</v>
      </c>
      <c r="H5835" s="184" t="s">
        <v>7090</v>
      </c>
      <c r="I5835" s="185" t="s">
        <v>190</v>
      </c>
      <c r="J5835" s="181" t="s">
        <v>35</v>
      </c>
      <c r="K5835" s="181" t="s">
        <v>225</v>
      </c>
      <c r="L5835" s="186" t="s">
        <v>225</v>
      </c>
      <c r="M5835" s="187" t="s">
        <v>225</v>
      </c>
      <c r="N5835" s="183" t="s">
        <v>36</v>
      </c>
      <c r="O5835" s="181" t="s">
        <v>8184</v>
      </c>
      <c r="P5835" s="184" t="s">
        <v>7090</v>
      </c>
      <c r="Q5835" s="185" t="s">
        <v>190</v>
      </c>
      <c r="R5835" s="181" t="s">
        <v>35</v>
      </c>
      <c r="S5835" s="181" t="s">
        <v>225</v>
      </c>
      <c r="T5835" s="186" t="s">
        <v>225</v>
      </c>
      <c r="U5835" s="187" t="s">
        <v>225</v>
      </c>
      <c r="V5835" s="188" t="str" cm="1">
        <f t="array" ref="V5835">IF(SUM(LEN(A5835:U5835))=0,"",IF(OR(OR(ISBLANK(E5835),SUM(LEN(B5835),LEN(C5835))=0),AND(NOT(D5835="Unknown"),ISBLANK(I5835)),AND(NOT(N5835="Unknown"),ISBLANK(Q5835))),"Missing Information", INDEX(Table15[Entire Service Line Classification], MATCH(SUMIFS(Table15[Unique ID],Table15[System-Owned Portion],D5835,Table15[If Material Anything Other than "Lead" in Column E,Was Material Ever Previously Lead?],F5835,Table15[Customer-Owned Portion],N5835),Table15[Unique ID],0),0)))</f>
        <v>Non-lead</v>
      </c>
      <c r="W5835" s="189"/>
    </row>
    <row r="5836" spans="1:23" s="190" customFormat="1" ht="56.25" x14ac:dyDescent="0.25">
      <c r="A5836" s="180" t="s">
        <v>225</v>
      </c>
      <c r="B5836" s="181" t="s">
        <v>9440</v>
      </c>
      <c r="C5836" s="182" t="s">
        <v>225</v>
      </c>
      <c r="D5836" s="183" t="s">
        <v>36</v>
      </c>
      <c r="E5836" s="181" t="s">
        <v>35</v>
      </c>
      <c r="F5836" s="183" t="s">
        <v>35</v>
      </c>
      <c r="G5836" s="181" t="s">
        <v>8184</v>
      </c>
      <c r="H5836" s="184" t="s">
        <v>7090</v>
      </c>
      <c r="I5836" s="185" t="s">
        <v>190</v>
      </c>
      <c r="J5836" s="181" t="s">
        <v>35</v>
      </c>
      <c r="K5836" s="181" t="s">
        <v>225</v>
      </c>
      <c r="L5836" s="186" t="s">
        <v>225</v>
      </c>
      <c r="M5836" s="187" t="s">
        <v>225</v>
      </c>
      <c r="N5836" s="183" t="s">
        <v>36</v>
      </c>
      <c r="O5836" s="181" t="s">
        <v>8184</v>
      </c>
      <c r="P5836" s="184" t="s">
        <v>7090</v>
      </c>
      <c r="Q5836" s="185" t="s">
        <v>190</v>
      </c>
      <c r="R5836" s="181" t="s">
        <v>35</v>
      </c>
      <c r="S5836" s="181" t="s">
        <v>225</v>
      </c>
      <c r="T5836" s="186" t="s">
        <v>225</v>
      </c>
      <c r="U5836" s="187" t="s">
        <v>225</v>
      </c>
      <c r="V5836" s="188" t="str" cm="1">
        <f t="array" ref="V5836">IF(SUM(LEN(A5836:U5836))=0,"",IF(OR(OR(ISBLANK(E5836),SUM(LEN(B5836),LEN(C5836))=0),AND(NOT(D5836="Unknown"),ISBLANK(I5836)),AND(NOT(N5836="Unknown"),ISBLANK(Q5836))),"Missing Information", INDEX(Table15[Entire Service Line Classification], MATCH(SUMIFS(Table15[Unique ID],Table15[System-Owned Portion],D5836,Table15[If Material Anything Other than "Lead" in Column E,Was Material Ever Previously Lead?],F5836,Table15[Customer-Owned Portion],N5836),Table15[Unique ID],0),0)))</f>
        <v>Non-lead</v>
      </c>
      <c r="W5836" s="189"/>
    </row>
    <row r="5837" spans="1:23" s="190" customFormat="1" ht="56.25" x14ac:dyDescent="0.25">
      <c r="A5837" s="180" t="s">
        <v>225</v>
      </c>
      <c r="B5837" s="181" t="s">
        <v>9441</v>
      </c>
      <c r="C5837" s="182" t="s">
        <v>225</v>
      </c>
      <c r="D5837" s="183" t="s">
        <v>36</v>
      </c>
      <c r="E5837" s="181" t="s">
        <v>35</v>
      </c>
      <c r="F5837" s="183" t="s">
        <v>35</v>
      </c>
      <c r="G5837" s="181" t="s">
        <v>7476</v>
      </c>
      <c r="H5837" s="184" t="s">
        <v>7090</v>
      </c>
      <c r="I5837" s="185" t="s">
        <v>190</v>
      </c>
      <c r="J5837" s="181" t="s">
        <v>35</v>
      </c>
      <c r="K5837" s="181" t="s">
        <v>225</v>
      </c>
      <c r="L5837" s="186" t="s">
        <v>225</v>
      </c>
      <c r="M5837" s="187" t="s">
        <v>225</v>
      </c>
      <c r="N5837" s="183" t="s">
        <v>36</v>
      </c>
      <c r="O5837" s="181" t="s">
        <v>7476</v>
      </c>
      <c r="P5837" s="184" t="s">
        <v>7090</v>
      </c>
      <c r="Q5837" s="185" t="s">
        <v>190</v>
      </c>
      <c r="R5837" s="181" t="s">
        <v>35</v>
      </c>
      <c r="S5837" s="181" t="s">
        <v>225</v>
      </c>
      <c r="T5837" s="186" t="s">
        <v>225</v>
      </c>
      <c r="U5837" s="187" t="s">
        <v>225</v>
      </c>
      <c r="V5837" s="188" t="str" cm="1">
        <f t="array" ref="V5837">IF(SUM(LEN(A5837:U5837))=0,"",IF(OR(OR(ISBLANK(E5837),SUM(LEN(B5837),LEN(C5837))=0),AND(NOT(D5837="Unknown"),ISBLANK(I5837)),AND(NOT(N5837="Unknown"),ISBLANK(Q5837))),"Missing Information", INDEX(Table15[Entire Service Line Classification], MATCH(SUMIFS(Table15[Unique ID],Table15[System-Owned Portion],D5837,Table15[If Material Anything Other than "Lead" in Column E,Was Material Ever Previously Lead?],F5837,Table15[Customer-Owned Portion],N5837),Table15[Unique ID],0),0)))</f>
        <v>Non-lead</v>
      </c>
      <c r="W5837" s="189"/>
    </row>
    <row r="5838" spans="1:23" s="190" customFormat="1" ht="56.25" x14ac:dyDescent="0.25">
      <c r="A5838" s="180" t="s">
        <v>225</v>
      </c>
      <c r="B5838" s="181" t="s">
        <v>9442</v>
      </c>
      <c r="C5838" s="182" t="s">
        <v>225</v>
      </c>
      <c r="D5838" s="183" t="s">
        <v>36</v>
      </c>
      <c r="E5838" s="181" t="s">
        <v>35</v>
      </c>
      <c r="F5838" s="183" t="s">
        <v>35</v>
      </c>
      <c r="G5838" s="181" t="s">
        <v>8184</v>
      </c>
      <c r="H5838" s="184" t="s">
        <v>7090</v>
      </c>
      <c r="I5838" s="185" t="s">
        <v>190</v>
      </c>
      <c r="J5838" s="181" t="s">
        <v>35</v>
      </c>
      <c r="K5838" s="181" t="s">
        <v>225</v>
      </c>
      <c r="L5838" s="186" t="s">
        <v>225</v>
      </c>
      <c r="M5838" s="187" t="s">
        <v>225</v>
      </c>
      <c r="N5838" s="183" t="s">
        <v>36</v>
      </c>
      <c r="O5838" s="181" t="s">
        <v>8184</v>
      </c>
      <c r="P5838" s="184" t="s">
        <v>7090</v>
      </c>
      <c r="Q5838" s="185" t="s">
        <v>190</v>
      </c>
      <c r="R5838" s="181" t="s">
        <v>35</v>
      </c>
      <c r="S5838" s="181" t="s">
        <v>225</v>
      </c>
      <c r="T5838" s="186" t="s">
        <v>225</v>
      </c>
      <c r="U5838" s="187" t="s">
        <v>225</v>
      </c>
      <c r="V5838" s="188" t="str" cm="1">
        <f t="array" ref="V5838">IF(SUM(LEN(A5838:U5838))=0,"",IF(OR(OR(ISBLANK(E5838),SUM(LEN(B5838),LEN(C5838))=0),AND(NOT(D5838="Unknown"),ISBLANK(I5838)),AND(NOT(N5838="Unknown"),ISBLANK(Q5838))),"Missing Information", INDEX(Table15[Entire Service Line Classification], MATCH(SUMIFS(Table15[Unique ID],Table15[System-Owned Portion],D5838,Table15[If Material Anything Other than "Lead" in Column E,Was Material Ever Previously Lead?],F5838,Table15[Customer-Owned Portion],N5838),Table15[Unique ID],0),0)))</f>
        <v>Non-lead</v>
      </c>
      <c r="W5838" s="189"/>
    </row>
    <row r="5839" spans="1:23" s="190" customFormat="1" ht="56.25" x14ac:dyDescent="0.25">
      <c r="A5839" s="180" t="s">
        <v>225</v>
      </c>
      <c r="B5839" s="181" t="s">
        <v>9443</v>
      </c>
      <c r="C5839" s="182" t="s">
        <v>225</v>
      </c>
      <c r="D5839" s="183" t="s">
        <v>36</v>
      </c>
      <c r="E5839" s="181" t="s">
        <v>35</v>
      </c>
      <c r="F5839" s="183" t="s">
        <v>35</v>
      </c>
      <c r="G5839" s="181" t="s">
        <v>7476</v>
      </c>
      <c r="H5839" s="184" t="s">
        <v>7090</v>
      </c>
      <c r="I5839" s="185" t="s">
        <v>190</v>
      </c>
      <c r="J5839" s="181" t="s">
        <v>35</v>
      </c>
      <c r="K5839" s="181" t="s">
        <v>225</v>
      </c>
      <c r="L5839" s="186" t="s">
        <v>225</v>
      </c>
      <c r="M5839" s="187" t="s">
        <v>225</v>
      </c>
      <c r="N5839" s="183" t="s">
        <v>36</v>
      </c>
      <c r="O5839" s="181" t="s">
        <v>7476</v>
      </c>
      <c r="P5839" s="184" t="s">
        <v>7090</v>
      </c>
      <c r="Q5839" s="185" t="s">
        <v>190</v>
      </c>
      <c r="R5839" s="181" t="s">
        <v>35</v>
      </c>
      <c r="S5839" s="181" t="s">
        <v>225</v>
      </c>
      <c r="T5839" s="186" t="s">
        <v>225</v>
      </c>
      <c r="U5839" s="187" t="s">
        <v>225</v>
      </c>
      <c r="V5839" s="188" t="str" cm="1">
        <f t="array" ref="V5839">IF(SUM(LEN(A5839:U5839))=0,"",IF(OR(OR(ISBLANK(E5839),SUM(LEN(B5839),LEN(C5839))=0),AND(NOT(D5839="Unknown"),ISBLANK(I5839)),AND(NOT(N5839="Unknown"),ISBLANK(Q5839))),"Missing Information", INDEX(Table15[Entire Service Line Classification], MATCH(SUMIFS(Table15[Unique ID],Table15[System-Owned Portion],D5839,Table15[If Material Anything Other than "Lead" in Column E,Was Material Ever Previously Lead?],F5839,Table15[Customer-Owned Portion],N5839),Table15[Unique ID],0),0)))</f>
        <v>Non-lead</v>
      </c>
      <c r="W5839" s="189"/>
    </row>
    <row r="5840" spans="1:23" s="190" customFormat="1" ht="56.25" x14ac:dyDescent="0.25">
      <c r="A5840" s="180" t="s">
        <v>225</v>
      </c>
      <c r="B5840" s="181" t="s">
        <v>9444</v>
      </c>
      <c r="C5840" s="182" t="s">
        <v>225</v>
      </c>
      <c r="D5840" s="183" t="s">
        <v>36</v>
      </c>
      <c r="E5840" s="181" t="s">
        <v>35</v>
      </c>
      <c r="F5840" s="183" t="s">
        <v>35</v>
      </c>
      <c r="G5840" s="181" t="s">
        <v>7476</v>
      </c>
      <c r="H5840" s="184" t="s">
        <v>7090</v>
      </c>
      <c r="I5840" s="185" t="s">
        <v>190</v>
      </c>
      <c r="J5840" s="181" t="s">
        <v>35</v>
      </c>
      <c r="K5840" s="181" t="s">
        <v>225</v>
      </c>
      <c r="L5840" s="186" t="s">
        <v>225</v>
      </c>
      <c r="M5840" s="187" t="s">
        <v>225</v>
      </c>
      <c r="N5840" s="183" t="s">
        <v>36</v>
      </c>
      <c r="O5840" s="181" t="s">
        <v>7476</v>
      </c>
      <c r="P5840" s="184" t="s">
        <v>7090</v>
      </c>
      <c r="Q5840" s="185" t="s">
        <v>190</v>
      </c>
      <c r="R5840" s="181" t="s">
        <v>35</v>
      </c>
      <c r="S5840" s="181" t="s">
        <v>225</v>
      </c>
      <c r="T5840" s="186" t="s">
        <v>225</v>
      </c>
      <c r="U5840" s="187" t="s">
        <v>225</v>
      </c>
      <c r="V5840" s="188" t="str" cm="1">
        <f t="array" ref="V5840">IF(SUM(LEN(A5840:U5840))=0,"",IF(OR(OR(ISBLANK(E5840),SUM(LEN(B5840),LEN(C5840))=0),AND(NOT(D5840="Unknown"),ISBLANK(I5840)),AND(NOT(N5840="Unknown"),ISBLANK(Q5840))),"Missing Information", INDEX(Table15[Entire Service Line Classification], MATCH(SUMIFS(Table15[Unique ID],Table15[System-Owned Portion],D5840,Table15[If Material Anything Other than "Lead" in Column E,Was Material Ever Previously Lead?],F5840,Table15[Customer-Owned Portion],N5840),Table15[Unique ID],0),0)))</f>
        <v>Non-lead</v>
      </c>
      <c r="W5840" s="189"/>
    </row>
    <row r="5841" spans="1:23" s="190" customFormat="1" ht="56.25" x14ac:dyDescent="0.25">
      <c r="A5841" s="180" t="s">
        <v>225</v>
      </c>
      <c r="B5841" s="181" t="s">
        <v>9445</v>
      </c>
      <c r="C5841" s="182" t="s">
        <v>225</v>
      </c>
      <c r="D5841" s="183" t="s">
        <v>36</v>
      </c>
      <c r="E5841" s="181" t="s">
        <v>35</v>
      </c>
      <c r="F5841" s="183" t="s">
        <v>35</v>
      </c>
      <c r="G5841" s="181" t="s">
        <v>8184</v>
      </c>
      <c r="H5841" s="184" t="s">
        <v>7090</v>
      </c>
      <c r="I5841" s="185" t="s">
        <v>190</v>
      </c>
      <c r="J5841" s="181" t="s">
        <v>35</v>
      </c>
      <c r="K5841" s="181" t="s">
        <v>225</v>
      </c>
      <c r="L5841" s="186" t="s">
        <v>225</v>
      </c>
      <c r="M5841" s="187" t="s">
        <v>225</v>
      </c>
      <c r="N5841" s="183" t="s">
        <v>36</v>
      </c>
      <c r="O5841" s="181" t="s">
        <v>8184</v>
      </c>
      <c r="P5841" s="184" t="s">
        <v>7090</v>
      </c>
      <c r="Q5841" s="185" t="s">
        <v>190</v>
      </c>
      <c r="R5841" s="181" t="s">
        <v>35</v>
      </c>
      <c r="S5841" s="181" t="s">
        <v>225</v>
      </c>
      <c r="T5841" s="186" t="s">
        <v>225</v>
      </c>
      <c r="U5841" s="187" t="s">
        <v>225</v>
      </c>
      <c r="V5841" s="188" t="str" cm="1">
        <f t="array" ref="V5841">IF(SUM(LEN(A5841:U5841))=0,"",IF(OR(OR(ISBLANK(E5841),SUM(LEN(B5841),LEN(C5841))=0),AND(NOT(D5841="Unknown"),ISBLANK(I5841)),AND(NOT(N5841="Unknown"),ISBLANK(Q5841))),"Missing Information", INDEX(Table15[Entire Service Line Classification], MATCH(SUMIFS(Table15[Unique ID],Table15[System-Owned Portion],D5841,Table15[If Material Anything Other than "Lead" in Column E,Was Material Ever Previously Lead?],F5841,Table15[Customer-Owned Portion],N5841),Table15[Unique ID],0),0)))</f>
        <v>Non-lead</v>
      </c>
      <c r="W5841" s="189"/>
    </row>
    <row r="5842" spans="1:23" s="190" customFormat="1" ht="56.25" x14ac:dyDescent="0.25">
      <c r="A5842" s="180" t="s">
        <v>225</v>
      </c>
      <c r="B5842" s="181" t="s">
        <v>9446</v>
      </c>
      <c r="C5842" s="182" t="s">
        <v>225</v>
      </c>
      <c r="D5842" s="183" t="s">
        <v>36</v>
      </c>
      <c r="E5842" s="181" t="s">
        <v>35</v>
      </c>
      <c r="F5842" s="183" t="s">
        <v>35</v>
      </c>
      <c r="G5842" s="181" t="s">
        <v>8184</v>
      </c>
      <c r="H5842" s="184" t="s">
        <v>7090</v>
      </c>
      <c r="I5842" s="185" t="s">
        <v>190</v>
      </c>
      <c r="J5842" s="181" t="s">
        <v>35</v>
      </c>
      <c r="K5842" s="181" t="s">
        <v>225</v>
      </c>
      <c r="L5842" s="186" t="s">
        <v>225</v>
      </c>
      <c r="M5842" s="187" t="s">
        <v>225</v>
      </c>
      <c r="N5842" s="183" t="s">
        <v>36</v>
      </c>
      <c r="O5842" s="181" t="s">
        <v>8184</v>
      </c>
      <c r="P5842" s="184" t="s">
        <v>7090</v>
      </c>
      <c r="Q5842" s="185" t="s">
        <v>190</v>
      </c>
      <c r="R5842" s="181" t="s">
        <v>35</v>
      </c>
      <c r="S5842" s="181" t="s">
        <v>225</v>
      </c>
      <c r="T5842" s="186" t="s">
        <v>225</v>
      </c>
      <c r="U5842" s="187" t="s">
        <v>225</v>
      </c>
      <c r="V5842" s="188" t="str" cm="1">
        <f t="array" ref="V5842">IF(SUM(LEN(A5842:U5842))=0,"",IF(OR(OR(ISBLANK(E5842),SUM(LEN(B5842),LEN(C5842))=0),AND(NOT(D5842="Unknown"),ISBLANK(I5842)),AND(NOT(N5842="Unknown"),ISBLANK(Q5842))),"Missing Information", INDEX(Table15[Entire Service Line Classification], MATCH(SUMIFS(Table15[Unique ID],Table15[System-Owned Portion],D5842,Table15[If Material Anything Other than "Lead" in Column E,Was Material Ever Previously Lead?],F5842,Table15[Customer-Owned Portion],N5842),Table15[Unique ID],0),0)))</f>
        <v>Non-lead</v>
      </c>
      <c r="W5842" s="189"/>
    </row>
    <row r="5843" spans="1:23" s="190" customFormat="1" ht="56.25" x14ac:dyDescent="0.25">
      <c r="A5843" s="180" t="s">
        <v>225</v>
      </c>
      <c r="B5843" s="181" t="s">
        <v>9447</v>
      </c>
      <c r="C5843" s="182" t="s">
        <v>225</v>
      </c>
      <c r="D5843" s="183" t="s">
        <v>36</v>
      </c>
      <c r="E5843" s="181" t="s">
        <v>35</v>
      </c>
      <c r="F5843" s="183" t="s">
        <v>35</v>
      </c>
      <c r="G5843" s="181" t="s">
        <v>8184</v>
      </c>
      <c r="H5843" s="184" t="s">
        <v>7090</v>
      </c>
      <c r="I5843" s="185" t="s">
        <v>190</v>
      </c>
      <c r="J5843" s="181" t="s">
        <v>35</v>
      </c>
      <c r="K5843" s="181" t="s">
        <v>225</v>
      </c>
      <c r="L5843" s="186" t="s">
        <v>225</v>
      </c>
      <c r="M5843" s="187" t="s">
        <v>225</v>
      </c>
      <c r="N5843" s="183" t="s">
        <v>36</v>
      </c>
      <c r="O5843" s="181" t="s">
        <v>8184</v>
      </c>
      <c r="P5843" s="184" t="s">
        <v>7090</v>
      </c>
      <c r="Q5843" s="185" t="s">
        <v>190</v>
      </c>
      <c r="R5843" s="181" t="s">
        <v>35</v>
      </c>
      <c r="S5843" s="181" t="s">
        <v>225</v>
      </c>
      <c r="T5843" s="186" t="s">
        <v>225</v>
      </c>
      <c r="U5843" s="187" t="s">
        <v>225</v>
      </c>
      <c r="V5843" s="188" t="str" cm="1">
        <f t="array" ref="V5843">IF(SUM(LEN(A5843:U5843))=0,"",IF(OR(OR(ISBLANK(E5843),SUM(LEN(B5843),LEN(C5843))=0),AND(NOT(D5843="Unknown"),ISBLANK(I5843)),AND(NOT(N5843="Unknown"),ISBLANK(Q5843))),"Missing Information", INDEX(Table15[Entire Service Line Classification], MATCH(SUMIFS(Table15[Unique ID],Table15[System-Owned Portion],D5843,Table15[If Material Anything Other than "Lead" in Column E,Was Material Ever Previously Lead?],F5843,Table15[Customer-Owned Portion],N5843),Table15[Unique ID],0),0)))</f>
        <v>Non-lead</v>
      </c>
      <c r="W5843" s="189"/>
    </row>
    <row r="5844" spans="1:23" s="190" customFormat="1" ht="56.25" x14ac:dyDescent="0.25">
      <c r="A5844" s="180" t="s">
        <v>225</v>
      </c>
      <c r="B5844" s="181" t="s">
        <v>9448</v>
      </c>
      <c r="C5844" s="182" t="s">
        <v>225</v>
      </c>
      <c r="D5844" s="183" t="s">
        <v>36</v>
      </c>
      <c r="E5844" s="181" t="s">
        <v>35</v>
      </c>
      <c r="F5844" s="183" t="s">
        <v>35</v>
      </c>
      <c r="G5844" s="181" t="s">
        <v>8184</v>
      </c>
      <c r="H5844" s="184" t="s">
        <v>7090</v>
      </c>
      <c r="I5844" s="185" t="s">
        <v>190</v>
      </c>
      <c r="J5844" s="181" t="s">
        <v>35</v>
      </c>
      <c r="K5844" s="181" t="s">
        <v>225</v>
      </c>
      <c r="L5844" s="186" t="s">
        <v>225</v>
      </c>
      <c r="M5844" s="187" t="s">
        <v>225</v>
      </c>
      <c r="N5844" s="183" t="s">
        <v>36</v>
      </c>
      <c r="O5844" s="181" t="s">
        <v>8184</v>
      </c>
      <c r="P5844" s="184" t="s">
        <v>7090</v>
      </c>
      <c r="Q5844" s="185" t="s">
        <v>190</v>
      </c>
      <c r="R5844" s="181" t="s">
        <v>35</v>
      </c>
      <c r="S5844" s="181" t="s">
        <v>225</v>
      </c>
      <c r="T5844" s="186" t="s">
        <v>225</v>
      </c>
      <c r="U5844" s="187" t="s">
        <v>225</v>
      </c>
      <c r="V5844" s="188" t="str" cm="1">
        <f t="array" ref="V5844">IF(SUM(LEN(A5844:U5844))=0,"",IF(OR(OR(ISBLANK(E5844),SUM(LEN(B5844),LEN(C5844))=0),AND(NOT(D5844="Unknown"),ISBLANK(I5844)),AND(NOT(N5844="Unknown"),ISBLANK(Q5844))),"Missing Information", INDEX(Table15[Entire Service Line Classification], MATCH(SUMIFS(Table15[Unique ID],Table15[System-Owned Portion],D5844,Table15[If Material Anything Other than "Lead" in Column E,Was Material Ever Previously Lead?],F5844,Table15[Customer-Owned Portion],N5844),Table15[Unique ID],0),0)))</f>
        <v>Non-lead</v>
      </c>
      <c r="W5844" s="189"/>
    </row>
    <row r="5845" spans="1:23" s="190" customFormat="1" ht="56.25" x14ac:dyDescent="0.25">
      <c r="A5845" s="180" t="s">
        <v>225</v>
      </c>
      <c r="B5845" s="181" t="s">
        <v>9449</v>
      </c>
      <c r="C5845" s="182" t="s">
        <v>225</v>
      </c>
      <c r="D5845" s="183" t="s">
        <v>36</v>
      </c>
      <c r="E5845" s="181" t="s">
        <v>35</v>
      </c>
      <c r="F5845" s="183" t="s">
        <v>35</v>
      </c>
      <c r="G5845" s="181" t="s">
        <v>8184</v>
      </c>
      <c r="H5845" s="184" t="s">
        <v>7090</v>
      </c>
      <c r="I5845" s="185" t="s">
        <v>190</v>
      </c>
      <c r="J5845" s="181" t="s">
        <v>35</v>
      </c>
      <c r="K5845" s="181" t="s">
        <v>225</v>
      </c>
      <c r="L5845" s="186" t="s">
        <v>225</v>
      </c>
      <c r="M5845" s="187" t="s">
        <v>225</v>
      </c>
      <c r="N5845" s="183" t="s">
        <v>36</v>
      </c>
      <c r="O5845" s="181" t="s">
        <v>8184</v>
      </c>
      <c r="P5845" s="184" t="s">
        <v>7090</v>
      </c>
      <c r="Q5845" s="185" t="s">
        <v>190</v>
      </c>
      <c r="R5845" s="181" t="s">
        <v>35</v>
      </c>
      <c r="S5845" s="181" t="s">
        <v>225</v>
      </c>
      <c r="T5845" s="186" t="s">
        <v>225</v>
      </c>
      <c r="U5845" s="187" t="s">
        <v>225</v>
      </c>
      <c r="V5845" s="188" t="str" cm="1">
        <f t="array" ref="V5845">IF(SUM(LEN(A5845:U5845))=0,"",IF(OR(OR(ISBLANK(E5845),SUM(LEN(B5845),LEN(C5845))=0),AND(NOT(D5845="Unknown"),ISBLANK(I5845)),AND(NOT(N5845="Unknown"),ISBLANK(Q5845))),"Missing Information", INDEX(Table15[Entire Service Line Classification], MATCH(SUMIFS(Table15[Unique ID],Table15[System-Owned Portion],D5845,Table15[If Material Anything Other than "Lead" in Column E,Was Material Ever Previously Lead?],F5845,Table15[Customer-Owned Portion],N5845),Table15[Unique ID],0),0)))</f>
        <v>Non-lead</v>
      </c>
      <c r="W5845" s="189"/>
    </row>
    <row r="5846" spans="1:23" s="190" customFormat="1" ht="56.25" x14ac:dyDescent="0.25">
      <c r="A5846" s="180" t="s">
        <v>225</v>
      </c>
      <c r="B5846" s="181" t="s">
        <v>9450</v>
      </c>
      <c r="C5846" s="182" t="s">
        <v>225</v>
      </c>
      <c r="D5846" s="183" t="s">
        <v>36</v>
      </c>
      <c r="E5846" s="181" t="s">
        <v>35</v>
      </c>
      <c r="F5846" s="183" t="s">
        <v>35</v>
      </c>
      <c r="G5846" s="181" t="s">
        <v>8184</v>
      </c>
      <c r="H5846" s="184" t="s">
        <v>7090</v>
      </c>
      <c r="I5846" s="185" t="s">
        <v>190</v>
      </c>
      <c r="J5846" s="181" t="s">
        <v>35</v>
      </c>
      <c r="K5846" s="181" t="s">
        <v>225</v>
      </c>
      <c r="L5846" s="186" t="s">
        <v>225</v>
      </c>
      <c r="M5846" s="187" t="s">
        <v>225</v>
      </c>
      <c r="N5846" s="183" t="s">
        <v>36</v>
      </c>
      <c r="O5846" s="181" t="s">
        <v>8184</v>
      </c>
      <c r="P5846" s="184" t="s">
        <v>7090</v>
      </c>
      <c r="Q5846" s="185" t="s">
        <v>190</v>
      </c>
      <c r="R5846" s="181" t="s">
        <v>35</v>
      </c>
      <c r="S5846" s="181" t="s">
        <v>225</v>
      </c>
      <c r="T5846" s="186" t="s">
        <v>225</v>
      </c>
      <c r="U5846" s="187" t="s">
        <v>225</v>
      </c>
      <c r="V5846" s="188" t="str" cm="1">
        <f t="array" ref="V5846">IF(SUM(LEN(A5846:U5846))=0,"",IF(OR(OR(ISBLANK(E5846),SUM(LEN(B5846),LEN(C5846))=0),AND(NOT(D5846="Unknown"),ISBLANK(I5846)),AND(NOT(N5846="Unknown"),ISBLANK(Q5846))),"Missing Information", INDEX(Table15[Entire Service Line Classification], MATCH(SUMIFS(Table15[Unique ID],Table15[System-Owned Portion],D5846,Table15[If Material Anything Other than "Lead" in Column E,Was Material Ever Previously Lead?],F5846,Table15[Customer-Owned Portion],N5846),Table15[Unique ID],0),0)))</f>
        <v>Non-lead</v>
      </c>
      <c r="W5846" s="189"/>
    </row>
    <row r="5847" spans="1:23" s="190" customFormat="1" ht="56.25" x14ac:dyDescent="0.25">
      <c r="A5847" s="180" t="s">
        <v>225</v>
      </c>
      <c r="B5847" s="181" t="s">
        <v>9451</v>
      </c>
      <c r="C5847" s="182" t="s">
        <v>225</v>
      </c>
      <c r="D5847" s="183" t="s">
        <v>36</v>
      </c>
      <c r="E5847" s="181" t="s">
        <v>35</v>
      </c>
      <c r="F5847" s="183" t="s">
        <v>35</v>
      </c>
      <c r="G5847" s="181" t="s">
        <v>7503</v>
      </c>
      <c r="H5847" s="184" t="s">
        <v>7090</v>
      </c>
      <c r="I5847" s="185" t="s">
        <v>190</v>
      </c>
      <c r="J5847" s="181" t="s">
        <v>35</v>
      </c>
      <c r="K5847" s="181" t="s">
        <v>225</v>
      </c>
      <c r="L5847" s="186" t="s">
        <v>225</v>
      </c>
      <c r="M5847" s="187" t="s">
        <v>225</v>
      </c>
      <c r="N5847" s="183" t="s">
        <v>36</v>
      </c>
      <c r="O5847" s="181" t="s">
        <v>7503</v>
      </c>
      <c r="P5847" s="184" t="s">
        <v>7090</v>
      </c>
      <c r="Q5847" s="185" t="s">
        <v>190</v>
      </c>
      <c r="R5847" s="181" t="s">
        <v>35</v>
      </c>
      <c r="S5847" s="181" t="s">
        <v>225</v>
      </c>
      <c r="T5847" s="186" t="s">
        <v>225</v>
      </c>
      <c r="U5847" s="187" t="s">
        <v>225</v>
      </c>
      <c r="V5847" s="188" t="str" cm="1">
        <f t="array" ref="V5847">IF(SUM(LEN(A5847:U5847))=0,"",IF(OR(OR(ISBLANK(E5847),SUM(LEN(B5847),LEN(C5847))=0),AND(NOT(D5847="Unknown"),ISBLANK(I5847)),AND(NOT(N5847="Unknown"),ISBLANK(Q5847))),"Missing Information", INDEX(Table15[Entire Service Line Classification], MATCH(SUMIFS(Table15[Unique ID],Table15[System-Owned Portion],D5847,Table15[If Material Anything Other than "Lead" in Column E,Was Material Ever Previously Lead?],F5847,Table15[Customer-Owned Portion],N5847),Table15[Unique ID],0),0)))</f>
        <v>Non-lead</v>
      </c>
      <c r="W5847" s="189"/>
    </row>
    <row r="5848" spans="1:23" s="190" customFormat="1" ht="56.25" x14ac:dyDescent="0.25">
      <c r="A5848" s="180" t="s">
        <v>225</v>
      </c>
      <c r="B5848" s="181" t="s">
        <v>9452</v>
      </c>
      <c r="C5848" s="182" t="s">
        <v>225</v>
      </c>
      <c r="D5848" s="183" t="s">
        <v>36</v>
      </c>
      <c r="E5848" s="181" t="s">
        <v>35</v>
      </c>
      <c r="F5848" s="183" t="s">
        <v>35</v>
      </c>
      <c r="G5848" s="181" t="s">
        <v>7503</v>
      </c>
      <c r="H5848" s="184" t="s">
        <v>7090</v>
      </c>
      <c r="I5848" s="185" t="s">
        <v>190</v>
      </c>
      <c r="J5848" s="181" t="s">
        <v>35</v>
      </c>
      <c r="K5848" s="181" t="s">
        <v>225</v>
      </c>
      <c r="L5848" s="186" t="s">
        <v>225</v>
      </c>
      <c r="M5848" s="187" t="s">
        <v>225</v>
      </c>
      <c r="N5848" s="183" t="s">
        <v>36</v>
      </c>
      <c r="O5848" s="181" t="s">
        <v>7503</v>
      </c>
      <c r="P5848" s="184" t="s">
        <v>7090</v>
      </c>
      <c r="Q5848" s="185" t="s">
        <v>190</v>
      </c>
      <c r="R5848" s="181" t="s">
        <v>35</v>
      </c>
      <c r="S5848" s="181" t="s">
        <v>225</v>
      </c>
      <c r="T5848" s="186" t="s">
        <v>225</v>
      </c>
      <c r="U5848" s="187" t="s">
        <v>225</v>
      </c>
      <c r="V5848" s="188" t="str" cm="1">
        <f t="array" ref="V5848">IF(SUM(LEN(A5848:U5848))=0,"",IF(OR(OR(ISBLANK(E5848),SUM(LEN(B5848),LEN(C5848))=0),AND(NOT(D5848="Unknown"),ISBLANK(I5848)),AND(NOT(N5848="Unknown"),ISBLANK(Q5848))),"Missing Information", INDEX(Table15[Entire Service Line Classification], MATCH(SUMIFS(Table15[Unique ID],Table15[System-Owned Portion],D5848,Table15[If Material Anything Other than "Lead" in Column E,Was Material Ever Previously Lead?],F5848,Table15[Customer-Owned Portion],N5848),Table15[Unique ID],0),0)))</f>
        <v>Non-lead</v>
      </c>
      <c r="W5848" s="189"/>
    </row>
    <row r="5849" spans="1:23" s="190" customFormat="1" ht="56.25" x14ac:dyDescent="0.25">
      <c r="A5849" s="180" t="s">
        <v>225</v>
      </c>
      <c r="B5849" s="181" t="s">
        <v>9453</v>
      </c>
      <c r="C5849" s="182" t="s">
        <v>225</v>
      </c>
      <c r="D5849" s="183" t="s">
        <v>36</v>
      </c>
      <c r="E5849" s="181" t="s">
        <v>35</v>
      </c>
      <c r="F5849" s="183" t="s">
        <v>35</v>
      </c>
      <c r="G5849" s="181" t="s">
        <v>7503</v>
      </c>
      <c r="H5849" s="184" t="s">
        <v>7090</v>
      </c>
      <c r="I5849" s="185" t="s">
        <v>190</v>
      </c>
      <c r="J5849" s="181" t="s">
        <v>35</v>
      </c>
      <c r="K5849" s="181" t="s">
        <v>225</v>
      </c>
      <c r="L5849" s="186" t="s">
        <v>225</v>
      </c>
      <c r="M5849" s="187" t="s">
        <v>225</v>
      </c>
      <c r="N5849" s="183" t="s">
        <v>36</v>
      </c>
      <c r="O5849" s="181" t="s">
        <v>7503</v>
      </c>
      <c r="P5849" s="184" t="s">
        <v>7090</v>
      </c>
      <c r="Q5849" s="185" t="s">
        <v>190</v>
      </c>
      <c r="R5849" s="181" t="s">
        <v>35</v>
      </c>
      <c r="S5849" s="181" t="s">
        <v>225</v>
      </c>
      <c r="T5849" s="186" t="s">
        <v>225</v>
      </c>
      <c r="U5849" s="187" t="s">
        <v>225</v>
      </c>
      <c r="V5849" s="188" t="str" cm="1">
        <f t="array" ref="V5849">IF(SUM(LEN(A5849:U5849))=0,"",IF(OR(OR(ISBLANK(E5849),SUM(LEN(B5849),LEN(C5849))=0),AND(NOT(D5849="Unknown"),ISBLANK(I5849)),AND(NOT(N5849="Unknown"),ISBLANK(Q5849))),"Missing Information", INDEX(Table15[Entire Service Line Classification], MATCH(SUMIFS(Table15[Unique ID],Table15[System-Owned Portion],D5849,Table15[If Material Anything Other than "Lead" in Column E,Was Material Ever Previously Lead?],F5849,Table15[Customer-Owned Portion],N5849),Table15[Unique ID],0),0)))</f>
        <v>Non-lead</v>
      </c>
      <c r="W5849" s="189"/>
    </row>
    <row r="5850" spans="1:23" s="190" customFormat="1" ht="56.25" x14ac:dyDescent="0.25">
      <c r="A5850" s="180" t="s">
        <v>225</v>
      </c>
      <c r="B5850" s="181" t="s">
        <v>9454</v>
      </c>
      <c r="C5850" s="182" t="s">
        <v>225</v>
      </c>
      <c r="D5850" s="183" t="s">
        <v>36</v>
      </c>
      <c r="E5850" s="181" t="s">
        <v>35</v>
      </c>
      <c r="F5850" s="183" t="s">
        <v>35</v>
      </c>
      <c r="G5850" s="181" t="s">
        <v>7503</v>
      </c>
      <c r="H5850" s="184" t="s">
        <v>7090</v>
      </c>
      <c r="I5850" s="185" t="s">
        <v>190</v>
      </c>
      <c r="J5850" s="181" t="s">
        <v>35</v>
      </c>
      <c r="K5850" s="181" t="s">
        <v>225</v>
      </c>
      <c r="L5850" s="186" t="s">
        <v>225</v>
      </c>
      <c r="M5850" s="187" t="s">
        <v>225</v>
      </c>
      <c r="N5850" s="183" t="s">
        <v>36</v>
      </c>
      <c r="O5850" s="181" t="s">
        <v>7503</v>
      </c>
      <c r="P5850" s="184" t="s">
        <v>7090</v>
      </c>
      <c r="Q5850" s="185" t="s">
        <v>190</v>
      </c>
      <c r="R5850" s="181" t="s">
        <v>35</v>
      </c>
      <c r="S5850" s="181" t="s">
        <v>225</v>
      </c>
      <c r="T5850" s="186" t="s">
        <v>225</v>
      </c>
      <c r="U5850" s="187" t="s">
        <v>225</v>
      </c>
      <c r="V5850" s="188" t="str" cm="1">
        <f t="array" ref="V5850">IF(SUM(LEN(A5850:U5850))=0,"",IF(OR(OR(ISBLANK(E5850),SUM(LEN(B5850),LEN(C5850))=0),AND(NOT(D5850="Unknown"),ISBLANK(I5850)),AND(NOT(N5850="Unknown"),ISBLANK(Q5850))),"Missing Information", INDEX(Table15[Entire Service Line Classification], MATCH(SUMIFS(Table15[Unique ID],Table15[System-Owned Portion],D5850,Table15[If Material Anything Other than "Lead" in Column E,Was Material Ever Previously Lead?],F5850,Table15[Customer-Owned Portion],N5850),Table15[Unique ID],0),0)))</f>
        <v>Non-lead</v>
      </c>
      <c r="W5850" s="189"/>
    </row>
    <row r="5851" spans="1:23" s="190" customFormat="1" ht="56.25" x14ac:dyDescent="0.25">
      <c r="A5851" s="180" t="s">
        <v>225</v>
      </c>
      <c r="B5851" s="181" t="s">
        <v>9455</v>
      </c>
      <c r="C5851" s="182" t="s">
        <v>225</v>
      </c>
      <c r="D5851" s="183" t="s">
        <v>36</v>
      </c>
      <c r="E5851" s="181" t="s">
        <v>35</v>
      </c>
      <c r="F5851" s="183" t="s">
        <v>35</v>
      </c>
      <c r="G5851" s="181" t="s">
        <v>7503</v>
      </c>
      <c r="H5851" s="184" t="s">
        <v>7090</v>
      </c>
      <c r="I5851" s="185" t="s">
        <v>190</v>
      </c>
      <c r="J5851" s="181" t="s">
        <v>35</v>
      </c>
      <c r="K5851" s="181" t="s">
        <v>225</v>
      </c>
      <c r="L5851" s="186" t="s">
        <v>225</v>
      </c>
      <c r="M5851" s="187" t="s">
        <v>225</v>
      </c>
      <c r="N5851" s="183" t="s">
        <v>36</v>
      </c>
      <c r="O5851" s="181" t="s">
        <v>7503</v>
      </c>
      <c r="P5851" s="184" t="s">
        <v>7090</v>
      </c>
      <c r="Q5851" s="185" t="s">
        <v>190</v>
      </c>
      <c r="R5851" s="181" t="s">
        <v>35</v>
      </c>
      <c r="S5851" s="181" t="s">
        <v>225</v>
      </c>
      <c r="T5851" s="186" t="s">
        <v>225</v>
      </c>
      <c r="U5851" s="187" t="s">
        <v>225</v>
      </c>
      <c r="V5851" s="188" t="str" cm="1">
        <f t="array" ref="V5851">IF(SUM(LEN(A5851:U5851))=0,"",IF(OR(OR(ISBLANK(E5851),SUM(LEN(B5851),LEN(C5851))=0),AND(NOT(D5851="Unknown"),ISBLANK(I5851)),AND(NOT(N5851="Unknown"),ISBLANK(Q5851))),"Missing Information", INDEX(Table15[Entire Service Line Classification], MATCH(SUMIFS(Table15[Unique ID],Table15[System-Owned Portion],D5851,Table15[If Material Anything Other than "Lead" in Column E,Was Material Ever Previously Lead?],F5851,Table15[Customer-Owned Portion],N5851),Table15[Unique ID],0),0)))</f>
        <v>Non-lead</v>
      </c>
      <c r="W5851" s="189"/>
    </row>
    <row r="5852" spans="1:23" s="190" customFormat="1" ht="56.25" x14ac:dyDescent="0.25">
      <c r="A5852" s="180" t="s">
        <v>225</v>
      </c>
      <c r="B5852" s="181" t="s">
        <v>9456</v>
      </c>
      <c r="C5852" s="182" t="s">
        <v>225</v>
      </c>
      <c r="D5852" s="183" t="s">
        <v>36</v>
      </c>
      <c r="E5852" s="181" t="s">
        <v>35</v>
      </c>
      <c r="F5852" s="183" t="s">
        <v>35</v>
      </c>
      <c r="G5852" s="181" t="s">
        <v>7503</v>
      </c>
      <c r="H5852" s="184" t="s">
        <v>7090</v>
      </c>
      <c r="I5852" s="185" t="s">
        <v>190</v>
      </c>
      <c r="J5852" s="181" t="s">
        <v>35</v>
      </c>
      <c r="K5852" s="181" t="s">
        <v>225</v>
      </c>
      <c r="L5852" s="186" t="s">
        <v>225</v>
      </c>
      <c r="M5852" s="187" t="s">
        <v>225</v>
      </c>
      <c r="N5852" s="183" t="s">
        <v>36</v>
      </c>
      <c r="O5852" s="181" t="s">
        <v>7503</v>
      </c>
      <c r="P5852" s="184" t="s">
        <v>7090</v>
      </c>
      <c r="Q5852" s="185" t="s">
        <v>190</v>
      </c>
      <c r="R5852" s="181" t="s">
        <v>35</v>
      </c>
      <c r="S5852" s="181" t="s">
        <v>225</v>
      </c>
      <c r="T5852" s="186" t="s">
        <v>225</v>
      </c>
      <c r="U5852" s="187" t="s">
        <v>225</v>
      </c>
      <c r="V5852" s="188" t="str" cm="1">
        <f t="array" ref="V5852">IF(SUM(LEN(A5852:U5852))=0,"",IF(OR(OR(ISBLANK(E5852),SUM(LEN(B5852),LEN(C5852))=0),AND(NOT(D5852="Unknown"),ISBLANK(I5852)),AND(NOT(N5852="Unknown"),ISBLANK(Q5852))),"Missing Information", INDEX(Table15[Entire Service Line Classification], MATCH(SUMIFS(Table15[Unique ID],Table15[System-Owned Portion],D5852,Table15[If Material Anything Other than "Lead" in Column E,Was Material Ever Previously Lead?],F5852,Table15[Customer-Owned Portion],N5852),Table15[Unique ID],0),0)))</f>
        <v>Non-lead</v>
      </c>
      <c r="W5852" s="189"/>
    </row>
    <row r="5853" spans="1:23" s="190" customFormat="1" ht="56.25" x14ac:dyDescent="0.25">
      <c r="A5853" s="180" t="s">
        <v>225</v>
      </c>
      <c r="B5853" s="181" t="s">
        <v>9457</v>
      </c>
      <c r="C5853" s="182" t="s">
        <v>225</v>
      </c>
      <c r="D5853" s="183" t="s">
        <v>36</v>
      </c>
      <c r="E5853" s="181" t="s">
        <v>35</v>
      </c>
      <c r="F5853" s="183" t="s">
        <v>35</v>
      </c>
      <c r="G5853" s="181" t="s">
        <v>8184</v>
      </c>
      <c r="H5853" s="184" t="s">
        <v>7090</v>
      </c>
      <c r="I5853" s="185" t="s">
        <v>190</v>
      </c>
      <c r="J5853" s="181" t="s">
        <v>35</v>
      </c>
      <c r="K5853" s="181" t="s">
        <v>225</v>
      </c>
      <c r="L5853" s="186" t="s">
        <v>225</v>
      </c>
      <c r="M5853" s="187" t="s">
        <v>225</v>
      </c>
      <c r="N5853" s="183" t="s">
        <v>36</v>
      </c>
      <c r="O5853" s="181" t="s">
        <v>8184</v>
      </c>
      <c r="P5853" s="184" t="s">
        <v>7090</v>
      </c>
      <c r="Q5853" s="185" t="s">
        <v>190</v>
      </c>
      <c r="R5853" s="181" t="s">
        <v>35</v>
      </c>
      <c r="S5853" s="181" t="s">
        <v>225</v>
      </c>
      <c r="T5853" s="186" t="s">
        <v>225</v>
      </c>
      <c r="U5853" s="187" t="s">
        <v>225</v>
      </c>
      <c r="V5853" s="188" t="str" cm="1">
        <f t="array" ref="V5853">IF(SUM(LEN(A5853:U5853))=0,"",IF(OR(OR(ISBLANK(E5853),SUM(LEN(B5853),LEN(C5853))=0),AND(NOT(D5853="Unknown"),ISBLANK(I5853)),AND(NOT(N5853="Unknown"),ISBLANK(Q5853))),"Missing Information", INDEX(Table15[Entire Service Line Classification], MATCH(SUMIFS(Table15[Unique ID],Table15[System-Owned Portion],D5853,Table15[If Material Anything Other than "Lead" in Column E,Was Material Ever Previously Lead?],F5853,Table15[Customer-Owned Portion],N5853),Table15[Unique ID],0),0)))</f>
        <v>Non-lead</v>
      </c>
      <c r="W5853" s="189"/>
    </row>
    <row r="5854" spans="1:23" s="190" customFormat="1" ht="56.25" x14ac:dyDescent="0.25">
      <c r="A5854" s="180" t="s">
        <v>225</v>
      </c>
      <c r="B5854" s="181" t="s">
        <v>9458</v>
      </c>
      <c r="C5854" s="182" t="s">
        <v>225</v>
      </c>
      <c r="D5854" s="183" t="s">
        <v>36</v>
      </c>
      <c r="E5854" s="181" t="s">
        <v>35</v>
      </c>
      <c r="F5854" s="183" t="s">
        <v>35</v>
      </c>
      <c r="G5854" s="181" t="s">
        <v>8184</v>
      </c>
      <c r="H5854" s="184" t="s">
        <v>7090</v>
      </c>
      <c r="I5854" s="185" t="s">
        <v>190</v>
      </c>
      <c r="J5854" s="181" t="s">
        <v>35</v>
      </c>
      <c r="K5854" s="181" t="s">
        <v>225</v>
      </c>
      <c r="L5854" s="186" t="s">
        <v>225</v>
      </c>
      <c r="M5854" s="187" t="s">
        <v>225</v>
      </c>
      <c r="N5854" s="183" t="s">
        <v>36</v>
      </c>
      <c r="O5854" s="181" t="s">
        <v>8184</v>
      </c>
      <c r="P5854" s="184" t="s">
        <v>7090</v>
      </c>
      <c r="Q5854" s="185" t="s">
        <v>190</v>
      </c>
      <c r="R5854" s="181" t="s">
        <v>35</v>
      </c>
      <c r="S5854" s="181" t="s">
        <v>225</v>
      </c>
      <c r="T5854" s="186" t="s">
        <v>225</v>
      </c>
      <c r="U5854" s="187" t="s">
        <v>225</v>
      </c>
      <c r="V5854" s="188" t="str" cm="1">
        <f t="array" ref="V5854">IF(SUM(LEN(A5854:U5854))=0,"",IF(OR(OR(ISBLANK(E5854),SUM(LEN(B5854),LEN(C5854))=0),AND(NOT(D5854="Unknown"),ISBLANK(I5854)),AND(NOT(N5854="Unknown"),ISBLANK(Q5854))),"Missing Information", INDEX(Table15[Entire Service Line Classification], MATCH(SUMIFS(Table15[Unique ID],Table15[System-Owned Portion],D5854,Table15[If Material Anything Other than "Lead" in Column E,Was Material Ever Previously Lead?],F5854,Table15[Customer-Owned Portion],N5854),Table15[Unique ID],0),0)))</f>
        <v>Non-lead</v>
      </c>
      <c r="W5854" s="189"/>
    </row>
    <row r="5855" spans="1:23" s="190" customFormat="1" ht="56.25" x14ac:dyDescent="0.25">
      <c r="A5855" s="180" t="s">
        <v>225</v>
      </c>
      <c r="B5855" s="181" t="s">
        <v>9459</v>
      </c>
      <c r="C5855" s="182" t="s">
        <v>225</v>
      </c>
      <c r="D5855" s="183" t="s">
        <v>36</v>
      </c>
      <c r="E5855" s="181" t="s">
        <v>35</v>
      </c>
      <c r="F5855" s="183" t="s">
        <v>35</v>
      </c>
      <c r="G5855" s="181" t="s">
        <v>8184</v>
      </c>
      <c r="H5855" s="184" t="s">
        <v>7090</v>
      </c>
      <c r="I5855" s="185" t="s">
        <v>190</v>
      </c>
      <c r="J5855" s="181" t="s">
        <v>35</v>
      </c>
      <c r="K5855" s="181" t="s">
        <v>225</v>
      </c>
      <c r="L5855" s="186" t="s">
        <v>225</v>
      </c>
      <c r="M5855" s="187" t="s">
        <v>225</v>
      </c>
      <c r="N5855" s="183" t="s">
        <v>36</v>
      </c>
      <c r="O5855" s="181" t="s">
        <v>8184</v>
      </c>
      <c r="P5855" s="184" t="s">
        <v>7090</v>
      </c>
      <c r="Q5855" s="185" t="s">
        <v>190</v>
      </c>
      <c r="R5855" s="181" t="s">
        <v>35</v>
      </c>
      <c r="S5855" s="181" t="s">
        <v>225</v>
      </c>
      <c r="T5855" s="186" t="s">
        <v>225</v>
      </c>
      <c r="U5855" s="187" t="s">
        <v>225</v>
      </c>
      <c r="V5855" s="188" t="str" cm="1">
        <f t="array" ref="V5855">IF(SUM(LEN(A5855:U5855))=0,"",IF(OR(OR(ISBLANK(E5855),SUM(LEN(B5855),LEN(C5855))=0),AND(NOT(D5855="Unknown"),ISBLANK(I5855)),AND(NOT(N5855="Unknown"),ISBLANK(Q5855))),"Missing Information", INDEX(Table15[Entire Service Line Classification], MATCH(SUMIFS(Table15[Unique ID],Table15[System-Owned Portion],D5855,Table15[If Material Anything Other than "Lead" in Column E,Was Material Ever Previously Lead?],F5855,Table15[Customer-Owned Portion],N5855),Table15[Unique ID],0),0)))</f>
        <v>Non-lead</v>
      </c>
      <c r="W5855" s="189"/>
    </row>
    <row r="5856" spans="1:23" s="190" customFormat="1" ht="56.25" x14ac:dyDescent="0.25">
      <c r="A5856" s="180" t="s">
        <v>225</v>
      </c>
      <c r="B5856" s="181" t="s">
        <v>9460</v>
      </c>
      <c r="C5856" s="182" t="s">
        <v>225</v>
      </c>
      <c r="D5856" s="183" t="s">
        <v>36</v>
      </c>
      <c r="E5856" s="181" t="s">
        <v>35</v>
      </c>
      <c r="F5856" s="183" t="s">
        <v>35</v>
      </c>
      <c r="G5856" s="181" t="s">
        <v>8184</v>
      </c>
      <c r="H5856" s="184" t="s">
        <v>7090</v>
      </c>
      <c r="I5856" s="185" t="s">
        <v>190</v>
      </c>
      <c r="J5856" s="181" t="s">
        <v>35</v>
      </c>
      <c r="K5856" s="181" t="s">
        <v>225</v>
      </c>
      <c r="L5856" s="186" t="s">
        <v>225</v>
      </c>
      <c r="M5856" s="187" t="s">
        <v>225</v>
      </c>
      <c r="N5856" s="183" t="s">
        <v>36</v>
      </c>
      <c r="O5856" s="181" t="s">
        <v>8184</v>
      </c>
      <c r="P5856" s="184" t="s">
        <v>7090</v>
      </c>
      <c r="Q5856" s="185" t="s">
        <v>190</v>
      </c>
      <c r="R5856" s="181" t="s">
        <v>35</v>
      </c>
      <c r="S5856" s="181" t="s">
        <v>225</v>
      </c>
      <c r="T5856" s="186" t="s">
        <v>225</v>
      </c>
      <c r="U5856" s="187" t="s">
        <v>225</v>
      </c>
      <c r="V5856" s="188" t="str" cm="1">
        <f t="array" ref="V5856">IF(SUM(LEN(A5856:U5856))=0,"",IF(OR(OR(ISBLANK(E5856),SUM(LEN(B5856),LEN(C5856))=0),AND(NOT(D5856="Unknown"),ISBLANK(I5856)),AND(NOT(N5856="Unknown"),ISBLANK(Q5856))),"Missing Information", INDEX(Table15[Entire Service Line Classification], MATCH(SUMIFS(Table15[Unique ID],Table15[System-Owned Portion],D5856,Table15[If Material Anything Other than "Lead" in Column E,Was Material Ever Previously Lead?],F5856,Table15[Customer-Owned Portion],N5856),Table15[Unique ID],0),0)))</f>
        <v>Non-lead</v>
      </c>
      <c r="W5856" s="189"/>
    </row>
    <row r="5857" spans="1:23" s="190" customFormat="1" ht="56.25" x14ac:dyDescent="0.25">
      <c r="A5857" s="180" t="s">
        <v>225</v>
      </c>
      <c r="B5857" s="181" t="s">
        <v>9461</v>
      </c>
      <c r="C5857" s="182" t="s">
        <v>225</v>
      </c>
      <c r="D5857" s="183" t="s">
        <v>36</v>
      </c>
      <c r="E5857" s="181" t="s">
        <v>35</v>
      </c>
      <c r="F5857" s="183" t="s">
        <v>35</v>
      </c>
      <c r="G5857" s="181" t="s">
        <v>7342</v>
      </c>
      <c r="H5857" s="184" t="s">
        <v>7090</v>
      </c>
      <c r="I5857" s="185" t="s">
        <v>190</v>
      </c>
      <c r="J5857" s="181" t="s">
        <v>35</v>
      </c>
      <c r="K5857" s="181" t="s">
        <v>225</v>
      </c>
      <c r="L5857" s="186" t="s">
        <v>225</v>
      </c>
      <c r="M5857" s="187" t="s">
        <v>225</v>
      </c>
      <c r="N5857" s="183" t="s">
        <v>36</v>
      </c>
      <c r="O5857" s="181" t="s">
        <v>7342</v>
      </c>
      <c r="P5857" s="184" t="s">
        <v>7090</v>
      </c>
      <c r="Q5857" s="185" t="s">
        <v>190</v>
      </c>
      <c r="R5857" s="181" t="s">
        <v>35</v>
      </c>
      <c r="S5857" s="181" t="s">
        <v>225</v>
      </c>
      <c r="T5857" s="186" t="s">
        <v>225</v>
      </c>
      <c r="U5857" s="187" t="s">
        <v>225</v>
      </c>
      <c r="V5857" s="188" t="str" cm="1">
        <f t="array" ref="V5857">IF(SUM(LEN(A5857:U5857))=0,"",IF(OR(OR(ISBLANK(E5857),SUM(LEN(B5857),LEN(C5857))=0),AND(NOT(D5857="Unknown"),ISBLANK(I5857)),AND(NOT(N5857="Unknown"),ISBLANK(Q5857))),"Missing Information", INDEX(Table15[Entire Service Line Classification], MATCH(SUMIFS(Table15[Unique ID],Table15[System-Owned Portion],D5857,Table15[If Material Anything Other than "Lead" in Column E,Was Material Ever Previously Lead?],F5857,Table15[Customer-Owned Portion],N5857),Table15[Unique ID],0),0)))</f>
        <v>Non-lead</v>
      </c>
      <c r="W5857" s="189"/>
    </row>
    <row r="5858" spans="1:23" s="190" customFormat="1" ht="56.25" x14ac:dyDescent="0.25">
      <c r="A5858" s="180" t="s">
        <v>225</v>
      </c>
      <c r="B5858" s="181" t="s">
        <v>9462</v>
      </c>
      <c r="C5858" s="182" t="s">
        <v>225</v>
      </c>
      <c r="D5858" s="183" t="s">
        <v>36</v>
      </c>
      <c r="E5858" s="181" t="s">
        <v>35</v>
      </c>
      <c r="F5858" s="183" t="s">
        <v>35</v>
      </c>
      <c r="G5858" s="181" t="s">
        <v>7342</v>
      </c>
      <c r="H5858" s="184" t="s">
        <v>7090</v>
      </c>
      <c r="I5858" s="185" t="s">
        <v>190</v>
      </c>
      <c r="J5858" s="181" t="s">
        <v>35</v>
      </c>
      <c r="K5858" s="181" t="s">
        <v>225</v>
      </c>
      <c r="L5858" s="186" t="s">
        <v>225</v>
      </c>
      <c r="M5858" s="187" t="s">
        <v>225</v>
      </c>
      <c r="N5858" s="183" t="s">
        <v>36</v>
      </c>
      <c r="O5858" s="181" t="s">
        <v>7342</v>
      </c>
      <c r="P5858" s="184" t="s">
        <v>7090</v>
      </c>
      <c r="Q5858" s="185" t="s">
        <v>190</v>
      </c>
      <c r="R5858" s="181" t="s">
        <v>35</v>
      </c>
      <c r="S5858" s="181" t="s">
        <v>225</v>
      </c>
      <c r="T5858" s="186" t="s">
        <v>225</v>
      </c>
      <c r="U5858" s="187" t="s">
        <v>225</v>
      </c>
      <c r="V5858" s="188" t="str" cm="1">
        <f t="array" ref="V5858">IF(SUM(LEN(A5858:U5858))=0,"",IF(OR(OR(ISBLANK(E5858),SUM(LEN(B5858),LEN(C5858))=0),AND(NOT(D5858="Unknown"),ISBLANK(I5858)),AND(NOT(N5858="Unknown"),ISBLANK(Q5858))),"Missing Information", INDEX(Table15[Entire Service Line Classification], MATCH(SUMIFS(Table15[Unique ID],Table15[System-Owned Portion],D5858,Table15[If Material Anything Other than "Lead" in Column E,Was Material Ever Previously Lead?],F5858,Table15[Customer-Owned Portion],N5858),Table15[Unique ID],0),0)))</f>
        <v>Non-lead</v>
      </c>
      <c r="W5858" s="189"/>
    </row>
    <row r="5859" spans="1:23" s="190" customFormat="1" ht="56.25" x14ac:dyDescent="0.25">
      <c r="A5859" s="180" t="s">
        <v>225</v>
      </c>
      <c r="B5859" s="181" t="s">
        <v>9463</v>
      </c>
      <c r="C5859" s="182" t="s">
        <v>225</v>
      </c>
      <c r="D5859" s="183" t="s">
        <v>36</v>
      </c>
      <c r="E5859" s="181" t="s">
        <v>35</v>
      </c>
      <c r="F5859" s="183" t="s">
        <v>35</v>
      </c>
      <c r="G5859" s="181" t="s">
        <v>8184</v>
      </c>
      <c r="H5859" s="184" t="s">
        <v>7090</v>
      </c>
      <c r="I5859" s="185" t="s">
        <v>190</v>
      </c>
      <c r="J5859" s="181" t="s">
        <v>35</v>
      </c>
      <c r="K5859" s="181" t="s">
        <v>225</v>
      </c>
      <c r="L5859" s="186" t="s">
        <v>225</v>
      </c>
      <c r="M5859" s="187" t="s">
        <v>225</v>
      </c>
      <c r="N5859" s="183" t="s">
        <v>36</v>
      </c>
      <c r="O5859" s="181" t="s">
        <v>8184</v>
      </c>
      <c r="P5859" s="184" t="s">
        <v>7090</v>
      </c>
      <c r="Q5859" s="185" t="s">
        <v>190</v>
      </c>
      <c r="R5859" s="181" t="s">
        <v>35</v>
      </c>
      <c r="S5859" s="181" t="s">
        <v>225</v>
      </c>
      <c r="T5859" s="186" t="s">
        <v>225</v>
      </c>
      <c r="U5859" s="187" t="s">
        <v>225</v>
      </c>
      <c r="V5859" s="188" t="str" cm="1">
        <f t="array" ref="V5859">IF(SUM(LEN(A5859:U5859))=0,"",IF(OR(OR(ISBLANK(E5859),SUM(LEN(B5859),LEN(C5859))=0),AND(NOT(D5859="Unknown"),ISBLANK(I5859)),AND(NOT(N5859="Unknown"),ISBLANK(Q5859))),"Missing Information", INDEX(Table15[Entire Service Line Classification], MATCH(SUMIFS(Table15[Unique ID],Table15[System-Owned Portion],D5859,Table15[If Material Anything Other than "Lead" in Column E,Was Material Ever Previously Lead?],F5859,Table15[Customer-Owned Portion],N5859),Table15[Unique ID],0),0)))</f>
        <v>Non-lead</v>
      </c>
      <c r="W5859" s="189"/>
    </row>
    <row r="5860" spans="1:23" s="190" customFormat="1" ht="56.25" x14ac:dyDescent="0.25">
      <c r="A5860" s="180" t="s">
        <v>225</v>
      </c>
      <c r="B5860" s="181" t="s">
        <v>9464</v>
      </c>
      <c r="C5860" s="182" t="s">
        <v>225</v>
      </c>
      <c r="D5860" s="183" t="s">
        <v>36</v>
      </c>
      <c r="E5860" s="181" t="s">
        <v>35</v>
      </c>
      <c r="F5860" s="183" t="s">
        <v>35</v>
      </c>
      <c r="G5860" s="181" t="s">
        <v>7342</v>
      </c>
      <c r="H5860" s="184" t="s">
        <v>7090</v>
      </c>
      <c r="I5860" s="185" t="s">
        <v>190</v>
      </c>
      <c r="J5860" s="181" t="s">
        <v>35</v>
      </c>
      <c r="K5860" s="181" t="s">
        <v>225</v>
      </c>
      <c r="L5860" s="186" t="s">
        <v>225</v>
      </c>
      <c r="M5860" s="187" t="s">
        <v>225</v>
      </c>
      <c r="N5860" s="183" t="s">
        <v>36</v>
      </c>
      <c r="O5860" s="181" t="s">
        <v>7342</v>
      </c>
      <c r="P5860" s="184" t="s">
        <v>7090</v>
      </c>
      <c r="Q5860" s="185" t="s">
        <v>190</v>
      </c>
      <c r="R5860" s="181" t="s">
        <v>35</v>
      </c>
      <c r="S5860" s="181" t="s">
        <v>225</v>
      </c>
      <c r="T5860" s="186" t="s">
        <v>225</v>
      </c>
      <c r="U5860" s="187" t="s">
        <v>225</v>
      </c>
      <c r="V5860" s="188" t="str" cm="1">
        <f t="array" ref="V5860">IF(SUM(LEN(A5860:U5860))=0,"",IF(OR(OR(ISBLANK(E5860),SUM(LEN(B5860),LEN(C5860))=0),AND(NOT(D5860="Unknown"),ISBLANK(I5860)),AND(NOT(N5860="Unknown"),ISBLANK(Q5860))),"Missing Information", INDEX(Table15[Entire Service Line Classification], MATCH(SUMIFS(Table15[Unique ID],Table15[System-Owned Portion],D5860,Table15[If Material Anything Other than "Lead" in Column E,Was Material Ever Previously Lead?],F5860,Table15[Customer-Owned Portion],N5860),Table15[Unique ID],0),0)))</f>
        <v>Non-lead</v>
      </c>
      <c r="W5860" s="189"/>
    </row>
    <row r="5861" spans="1:23" s="190" customFormat="1" ht="56.25" x14ac:dyDescent="0.25">
      <c r="A5861" s="180" t="s">
        <v>225</v>
      </c>
      <c r="B5861" s="181" t="s">
        <v>9465</v>
      </c>
      <c r="C5861" s="182" t="s">
        <v>225</v>
      </c>
      <c r="D5861" s="183" t="s">
        <v>36</v>
      </c>
      <c r="E5861" s="181" t="s">
        <v>35</v>
      </c>
      <c r="F5861" s="183" t="s">
        <v>35</v>
      </c>
      <c r="G5861" s="181" t="s">
        <v>8184</v>
      </c>
      <c r="H5861" s="184" t="s">
        <v>7090</v>
      </c>
      <c r="I5861" s="185" t="s">
        <v>190</v>
      </c>
      <c r="J5861" s="181" t="s">
        <v>35</v>
      </c>
      <c r="K5861" s="181" t="s">
        <v>225</v>
      </c>
      <c r="L5861" s="186" t="s">
        <v>225</v>
      </c>
      <c r="M5861" s="187" t="s">
        <v>225</v>
      </c>
      <c r="N5861" s="183" t="s">
        <v>36</v>
      </c>
      <c r="O5861" s="181" t="s">
        <v>8184</v>
      </c>
      <c r="P5861" s="184" t="s">
        <v>7090</v>
      </c>
      <c r="Q5861" s="185" t="s">
        <v>190</v>
      </c>
      <c r="R5861" s="181" t="s">
        <v>35</v>
      </c>
      <c r="S5861" s="181" t="s">
        <v>225</v>
      </c>
      <c r="T5861" s="186" t="s">
        <v>225</v>
      </c>
      <c r="U5861" s="187" t="s">
        <v>225</v>
      </c>
      <c r="V5861" s="188" t="str" cm="1">
        <f t="array" ref="V5861">IF(SUM(LEN(A5861:U5861))=0,"",IF(OR(OR(ISBLANK(E5861),SUM(LEN(B5861),LEN(C5861))=0),AND(NOT(D5861="Unknown"),ISBLANK(I5861)),AND(NOT(N5861="Unknown"),ISBLANK(Q5861))),"Missing Information", INDEX(Table15[Entire Service Line Classification], MATCH(SUMIFS(Table15[Unique ID],Table15[System-Owned Portion],D5861,Table15[If Material Anything Other than "Lead" in Column E,Was Material Ever Previously Lead?],F5861,Table15[Customer-Owned Portion],N5861),Table15[Unique ID],0),0)))</f>
        <v>Non-lead</v>
      </c>
      <c r="W5861" s="189"/>
    </row>
    <row r="5862" spans="1:23" s="190" customFormat="1" ht="56.25" x14ac:dyDescent="0.25">
      <c r="A5862" s="180" t="s">
        <v>225</v>
      </c>
      <c r="B5862" s="181" t="s">
        <v>9466</v>
      </c>
      <c r="C5862" s="182" t="s">
        <v>225</v>
      </c>
      <c r="D5862" s="183" t="s">
        <v>36</v>
      </c>
      <c r="E5862" s="181" t="s">
        <v>35</v>
      </c>
      <c r="F5862" s="183" t="s">
        <v>35</v>
      </c>
      <c r="G5862" s="181" t="s">
        <v>7407</v>
      </c>
      <c r="H5862" s="184" t="s">
        <v>7090</v>
      </c>
      <c r="I5862" s="185" t="s">
        <v>190</v>
      </c>
      <c r="J5862" s="181" t="s">
        <v>35</v>
      </c>
      <c r="K5862" s="181" t="s">
        <v>225</v>
      </c>
      <c r="L5862" s="186" t="s">
        <v>225</v>
      </c>
      <c r="M5862" s="187" t="s">
        <v>225</v>
      </c>
      <c r="N5862" s="183" t="s">
        <v>36</v>
      </c>
      <c r="O5862" s="181" t="s">
        <v>7407</v>
      </c>
      <c r="P5862" s="184" t="s">
        <v>7090</v>
      </c>
      <c r="Q5862" s="185" t="s">
        <v>190</v>
      </c>
      <c r="R5862" s="181" t="s">
        <v>35</v>
      </c>
      <c r="S5862" s="181" t="s">
        <v>225</v>
      </c>
      <c r="T5862" s="186" t="s">
        <v>225</v>
      </c>
      <c r="U5862" s="187" t="s">
        <v>225</v>
      </c>
      <c r="V5862" s="188" t="str" cm="1">
        <f t="array" ref="V5862">IF(SUM(LEN(A5862:U5862))=0,"",IF(OR(OR(ISBLANK(E5862),SUM(LEN(B5862),LEN(C5862))=0),AND(NOT(D5862="Unknown"),ISBLANK(I5862)),AND(NOT(N5862="Unknown"),ISBLANK(Q5862))),"Missing Information", INDEX(Table15[Entire Service Line Classification], MATCH(SUMIFS(Table15[Unique ID],Table15[System-Owned Portion],D5862,Table15[If Material Anything Other than "Lead" in Column E,Was Material Ever Previously Lead?],F5862,Table15[Customer-Owned Portion],N5862),Table15[Unique ID],0),0)))</f>
        <v>Non-lead</v>
      </c>
      <c r="W5862" s="189"/>
    </row>
    <row r="5863" spans="1:23" s="190" customFormat="1" ht="56.25" x14ac:dyDescent="0.25">
      <c r="A5863" s="180" t="s">
        <v>225</v>
      </c>
      <c r="B5863" s="181" t="s">
        <v>9467</v>
      </c>
      <c r="C5863" s="182" t="s">
        <v>225</v>
      </c>
      <c r="D5863" s="183" t="s">
        <v>36</v>
      </c>
      <c r="E5863" s="181" t="s">
        <v>35</v>
      </c>
      <c r="F5863" s="183" t="s">
        <v>35</v>
      </c>
      <c r="G5863" s="181" t="s">
        <v>8184</v>
      </c>
      <c r="H5863" s="184" t="s">
        <v>7090</v>
      </c>
      <c r="I5863" s="185" t="s">
        <v>190</v>
      </c>
      <c r="J5863" s="181" t="s">
        <v>35</v>
      </c>
      <c r="K5863" s="181" t="s">
        <v>225</v>
      </c>
      <c r="L5863" s="186" t="s">
        <v>225</v>
      </c>
      <c r="M5863" s="187" t="s">
        <v>225</v>
      </c>
      <c r="N5863" s="183" t="s">
        <v>36</v>
      </c>
      <c r="O5863" s="181" t="s">
        <v>8184</v>
      </c>
      <c r="P5863" s="184" t="s">
        <v>7090</v>
      </c>
      <c r="Q5863" s="185" t="s">
        <v>190</v>
      </c>
      <c r="R5863" s="181" t="s">
        <v>35</v>
      </c>
      <c r="S5863" s="181" t="s">
        <v>225</v>
      </c>
      <c r="T5863" s="186" t="s">
        <v>225</v>
      </c>
      <c r="U5863" s="187" t="s">
        <v>225</v>
      </c>
      <c r="V5863" s="188" t="str" cm="1">
        <f t="array" ref="V5863">IF(SUM(LEN(A5863:U5863))=0,"",IF(OR(OR(ISBLANK(E5863),SUM(LEN(B5863),LEN(C5863))=0),AND(NOT(D5863="Unknown"),ISBLANK(I5863)),AND(NOT(N5863="Unknown"),ISBLANK(Q5863))),"Missing Information", INDEX(Table15[Entire Service Line Classification], MATCH(SUMIFS(Table15[Unique ID],Table15[System-Owned Portion],D5863,Table15[If Material Anything Other than "Lead" in Column E,Was Material Ever Previously Lead?],F5863,Table15[Customer-Owned Portion],N5863),Table15[Unique ID],0),0)))</f>
        <v>Non-lead</v>
      </c>
      <c r="W5863" s="189"/>
    </row>
    <row r="5864" spans="1:23" s="190" customFormat="1" ht="56.25" x14ac:dyDescent="0.25">
      <c r="A5864" s="180" t="s">
        <v>225</v>
      </c>
      <c r="B5864" s="181" t="s">
        <v>9468</v>
      </c>
      <c r="C5864" s="182" t="s">
        <v>225</v>
      </c>
      <c r="D5864" s="183" t="s">
        <v>36</v>
      </c>
      <c r="E5864" s="181" t="s">
        <v>35</v>
      </c>
      <c r="F5864" s="183" t="s">
        <v>35</v>
      </c>
      <c r="G5864" s="181" t="s">
        <v>8184</v>
      </c>
      <c r="H5864" s="184" t="s">
        <v>7090</v>
      </c>
      <c r="I5864" s="185" t="s">
        <v>190</v>
      </c>
      <c r="J5864" s="181" t="s">
        <v>35</v>
      </c>
      <c r="K5864" s="181" t="s">
        <v>225</v>
      </c>
      <c r="L5864" s="186" t="s">
        <v>225</v>
      </c>
      <c r="M5864" s="187" t="s">
        <v>225</v>
      </c>
      <c r="N5864" s="183" t="s">
        <v>36</v>
      </c>
      <c r="O5864" s="181" t="s">
        <v>8184</v>
      </c>
      <c r="P5864" s="184" t="s">
        <v>7090</v>
      </c>
      <c r="Q5864" s="185" t="s">
        <v>190</v>
      </c>
      <c r="R5864" s="181" t="s">
        <v>35</v>
      </c>
      <c r="S5864" s="181" t="s">
        <v>225</v>
      </c>
      <c r="T5864" s="186" t="s">
        <v>225</v>
      </c>
      <c r="U5864" s="187" t="s">
        <v>225</v>
      </c>
      <c r="V5864" s="188" t="str" cm="1">
        <f t="array" ref="V5864">IF(SUM(LEN(A5864:U5864))=0,"",IF(OR(OR(ISBLANK(E5864),SUM(LEN(B5864),LEN(C5864))=0),AND(NOT(D5864="Unknown"),ISBLANK(I5864)),AND(NOT(N5864="Unknown"),ISBLANK(Q5864))),"Missing Information", INDEX(Table15[Entire Service Line Classification], MATCH(SUMIFS(Table15[Unique ID],Table15[System-Owned Portion],D5864,Table15[If Material Anything Other than "Lead" in Column E,Was Material Ever Previously Lead?],F5864,Table15[Customer-Owned Portion],N5864),Table15[Unique ID],0),0)))</f>
        <v>Non-lead</v>
      </c>
      <c r="W5864" s="189"/>
    </row>
    <row r="5865" spans="1:23" s="190" customFormat="1" ht="56.25" x14ac:dyDescent="0.25">
      <c r="A5865" s="180" t="s">
        <v>225</v>
      </c>
      <c r="B5865" s="181" t="s">
        <v>9469</v>
      </c>
      <c r="C5865" s="182" t="s">
        <v>225</v>
      </c>
      <c r="D5865" s="183" t="s">
        <v>36</v>
      </c>
      <c r="E5865" s="181" t="s">
        <v>35</v>
      </c>
      <c r="F5865" s="183" t="s">
        <v>35</v>
      </c>
      <c r="G5865" s="181" t="s">
        <v>8184</v>
      </c>
      <c r="H5865" s="184" t="s">
        <v>7090</v>
      </c>
      <c r="I5865" s="185" t="s">
        <v>190</v>
      </c>
      <c r="J5865" s="181" t="s">
        <v>35</v>
      </c>
      <c r="K5865" s="181" t="s">
        <v>225</v>
      </c>
      <c r="L5865" s="186" t="s">
        <v>225</v>
      </c>
      <c r="M5865" s="187" t="s">
        <v>225</v>
      </c>
      <c r="N5865" s="183" t="s">
        <v>36</v>
      </c>
      <c r="O5865" s="181" t="s">
        <v>8184</v>
      </c>
      <c r="P5865" s="184" t="s">
        <v>7090</v>
      </c>
      <c r="Q5865" s="185" t="s">
        <v>190</v>
      </c>
      <c r="R5865" s="181" t="s">
        <v>35</v>
      </c>
      <c r="S5865" s="181" t="s">
        <v>225</v>
      </c>
      <c r="T5865" s="186" t="s">
        <v>225</v>
      </c>
      <c r="U5865" s="187" t="s">
        <v>225</v>
      </c>
      <c r="V5865" s="188" t="str" cm="1">
        <f t="array" ref="V5865">IF(SUM(LEN(A5865:U5865))=0,"",IF(OR(OR(ISBLANK(E5865),SUM(LEN(B5865),LEN(C5865))=0),AND(NOT(D5865="Unknown"),ISBLANK(I5865)),AND(NOT(N5865="Unknown"),ISBLANK(Q5865))),"Missing Information", INDEX(Table15[Entire Service Line Classification], MATCH(SUMIFS(Table15[Unique ID],Table15[System-Owned Portion],D5865,Table15[If Material Anything Other than "Lead" in Column E,Was Material Ever Previously Lead?],F5865,Table15[Customer-Owned Portion],N5865),Table15[Unique ID],0),0)))</f>
        <v>Non-lead</v>
      </c>
      <c r="W5865" s="189"/>
    </row>
    <row r="5866" spans="1:23" s="190" customFormat="1" ht="56.25" x14ac:dyDescent="0.25">
      <c r="A5866" s="180" t="s">
        <v>225</v>
      </c>
      <c r="B5866" s="181" t="s">
        <v>9470</v>
      </c>
      <c r="C5866" s="182" t="s">
        <v>225</v>
      </c>
      <c r="D5866" s="183" t="s">
        <v>36</v>
      </c>
      <c r="E5866" s="181" t="s">
        <v>35</v>
      </c>
      <c r="F5866" s="183" t="s">
        <v>35</v>
      </c>
      <c r="G5866" s="181" t="s">
        <v>8184</v>
      </c>
      <c r="H5866" s="184" t="s">
        <v>7090</v>
      </c>
      <c r="I5866" s="185" t="s">
        <v>190</v>
      </c>
      <c r="J5866" s="181" t="s">
        <v>35</v>
      </c>
      <c r="K5866" s="181" t="s">
        <v>225</v>
      </c>
      <c r="L5866" s="186" t="s">
        <v>225</v>
      </c>
      <c r="M5866" s="187" t="s">
        <v>225</v>
      </c>
      <c r="N5866" s="183" t="s">
        <v>36</v>
      </c>
      <c r="O5866" s="181" t="s">
        <v>8184</v>
      </c>
      <c r="P5866" s="184" t="s">
        <v>7090</v>
      </c>
      <c r="Q5866" s="185" t="s">
        <v>190</v>
      </c>
      <c r="R5866" s="181" t="s">
        <v>35</v>
      </c>
      <c r="S5866" s="181" t="s">
        <v>225</v>
      </c>
      <c r="T5866" s="186" t="s">
        <v>225</v>
      </c>
      <c r="U5866" s="187" t="s">
        <v>225</v>
      </c>
      <c r="V5866" s="188" t="str" cm="1">
        <f t="array" ref="V5866">IF(SUM(LEN(A5866:U5866))=0,"",IF(OR(OR(ISBLANK(E5866),SUM(LEN(B5866),LEN(C5866))=0),AND(NOT(D5866="Unknown"),ISBLANK(I5866)),AND(NOT(N5866="Unknown"),ISBLANK(Q5866))),"Missing Information", INDEX(Table15[Entire Service Line Classification], MATCH(SUMIFS(Table15[Unique ID],Table15[System-Owned Portion],D5866,Table15[If Material Anything Other than "Lead" in Column E,Was Material Ever Previously Lead?],F5866,Table15[Customer-Owned Portion],N5866),Table15[Unique ID],0),0)))</f>
        <v>Non-lead</v>
      </c>
      <c r="W5866" s="189"/>
    </row>
    <row r="5867" spans="1:23" s="190" customFormat="1" ht="56.25" x14ac:dyDescent="0.25">
      <c r="A5867" s="180" t="s">
        <v>225</v>
      </c>
      <c r="B5867" s="181" t="s">
        <v>9471</v>
      </c>
      <c r="C5867" s="182" t="s">
        <v>225</v>
      </c>
      <c r="D5867" s="183" t="s">
        <v>36</v>
      </c>
      <c r="E5867" s="181" t="s">
        <v>35</v>
      </c>
      <c r="F5867" s="183" t="s">
        <v>35</v>
      </c>
      <c r="G5867" s="181" t="s">
        <v>8184</v>
      </c>
      <c r="H5867" s="184" t="s">
        <v>7090</v>
      </c>
      <c r="I5867" s="185" t="s">
        <v>190</v>
      </c>
      <c r="J5867" s="181" t="s">
        <v>35</v>
      </c>
      <c r="K5867" s="181" t="s">
        <v>225</v>
      </c>
      <c r="L5867" s="186" t="s">
        <v>225</v>
      </c>
      <c r="M5867" s="187" t="s">
        <v>225</v>
      </c>
      <c r="N5867" s="183" t="s">
        <v>36</v>
      </c>
      <c r="O5867" s="181" t="s">
        <v>8184</v>
      </c>
      <c r="P5867" s="184" t="s">
        <v>7090</v>
      </c>
      <c r="Q5867" s="185" t="s">
        <v>190</v>
      </c>
      <c r="R5867" s="181" t="s">
        <v>35</v>
      </c>
      <c r="S5867" s="181" t="s">
        <v>225</v>
      </c>
      <c r="T5867" s="186" t="s">
        <v>225</v>
      </c>
      <c r="U5867" s="187" t="s">
        <v>225</v>
      </c>
      <c r="V5867" s="188" t="str" cm="1">
        <f t="array" ref="V5867">IF(SUM(LEN(A5867:U5867))=0,"",IF(OR(OR(ISBLANK(E5867),SUM(LEN(B5867),LEN(C5867))=0),AND(NOT(D5867="Unknown"),ISBLANK(I5867)),AND(NOT(N5867="Unknown"),ISBLANK(Q5867))),"Missing Information", INDEX(Table15[Entire Service Line Classification], MATCH(SUMIFS(Table15[Unique ID],Table15[System-Owned Portion],D5867,Table15[If Material Anything Other than "Lead" in Column E,Was Material Ever Previously Lead?],F5867,Table15[Customer-Owned Portion],N5867),Table15[Unique ID],0),0)))</f>
        <v>Non-lead</v>
      </c>
      <c r="W5867" s="189"/>
    </row>
    <row r="5868" spans="1:23" s="190" customFormat="1" ht="56.25" x14ac:dyDescent="0.25">
      <c r="A5868" s="180" t="s">
        <v>225</v>
      </c>
      <c r="B5868" s="181" t="s">
        <v>9472</v>
      </c>
      <c r="C5868" s="182" t="s">
        <v>225</v>
      </c>
      <c r="D5868" s="183" t="s">
        <v>36</v>
      </c>
      <c r="E5868" s="181" t="s">
        <v>35</v>
      </c>
      <c r="F5868" s="183" t="s">
        <v>35</v>
      </c>
      <c r="G5868" s="181" t="s">
        <v>8184</v>
      </c>
      <c r="H5868" s="184" t="s">
        <v>7090</v>
      </c>
      <c r="I5868" s="185" t="s">
        <v>190</v>
      </c>
      <c r="J5868" s="181" t="s">
        <v>35</v>
      </c>
      <c r="K5868" s="181" t="s">
        <v>225</v>
      </c>
      <c r="L5868" s="186" t="s">
        <v>225</v>
      </c>
      <c r="M5868" s="187" t="s">
        <v>225</v>
      </c>
      <c r="N5868" s="183" t="s">
        <v>36</v>
      </c>
      <c r="O5868" s="181" t="s">
        <v>8184</v>
      </c>
      <c r="P5868" s="184" t="s">
        <v>7090</v>
      </c>
      <c r="Q5868" s="185" t="s">
        <v>190</v>
      </c>
      <c r="R5868" s="181" t="s">
        <v>35</v>
      </c>
      <c r="S5868" s="181" t="s">
        <v>225</v>
      </c>
      <c r="T5868" s="186" t="s">
        <v>225</v>
      </c>
      <c r="U5868" s="187" t="s">
        <v>225</v>
      </c>
      <c r="V5868" s="188" t="str" cm="1">
        <f t="array" ref="V5868">IF(SUM(LEN(A5868:U5868))=0,"",IF(OR(OR(ISBLANK(E5868),SUM(LEN(B5868),LEN(C5868))=0),AND(NOT(D5868="Unknown"),ISBLANK(I5868)),AND(NOT(N5868="Unknown"),ISBLANK(Q5868))),"Missing Information", INDEX(Table15[Entire Service Line Classification], MATCH(SUMIFS(Table15[Unique ID],Table15[System-Owned Portion],D5868,Table15[If Material Anything Other than "Lead" in Column E,Was Material Ever Previously Lead?],F5868,Table15[Customer-Owned Portion],N5868),Table15[Unique ID],0),0)))</f>
        <v>Non-lead</v>
      </c>
      <c r="W5868" s="189"/>
    </row>
    <row r="5869" spans="1:23" s="190" customFormat="1" ht="56.25" x14ac:dyDescent="0.25">
      <c r="A5869" s="180" t="s">
        <v>225</v>
      </c>
      <c r="B5869" s="181" t="s">
        <v>9473</v>
      </c>
      <c r="C5869" s="182" t="s">
        <v>225</v>
      </c>
      <c r="D5869" s="183" t="s">
        <v>36</v>
      </c>
      <c r="E5869" s="181" t="s">
        <v>35</v>
      </c>
      <c r="F5869" s="183" t="s">
        <v>35</v>
      </c>
      <c r="G5869" s="181" t="s">
        <v>7476</v>
      </c>
      <c r="H5869" s="184" t="s">
        <v>7090</v>
      </c>
      <c r="I5869" s="185" t="s">
        <v>190</v>
      </c>
      <c r="J5869" s="181" t="s">
        <v>35</v>
      </c>
      <c r="K5869" s="181" t="s">
        <v>225</v>
      </c>
      <c r="L5869" s="186" t="s">
        <v>225</v>
      </c>
      <c r="M5869" s="187" t="s">
        <v>225</v>
      </c>
      <c r="N5869" s="183" t="s">
        <v>36</v>
      </c>
      <c r="O5869" s="181" t="s">
        <v>7476</v>
      </c>
      <c r="P5869" s="184" t="s">
        <v>7090</v>
      </c>
      <c r="Q5869" s="185" t="s">
        <v>190</v>
      </c>
      <c r="R5869" s="181" t="s">
        <v>35</v>
      </c>
      <c r="S5869" s="181" t="s">
        <v>225</v>
      </c>
      <c r="T5869" s="186" t="s">
        <v>225</v>
      </c>
      <c r="U5869" s="187" t="s">
        <v>225</v>
      </c>
      <c r="V5869" s="188" t="str" cm="1">
        <f t="array" ref="V5869">IF(SUM(LEN(A5869:U5869))=0,"",IF(OR(OR(ISBLANK(E5869),SUM(LEN(B5869),LEN(C5869))=0),AND(NOT(D5869="Unknown"),ISBLANK(I5869)),AND(NOT(N5869="Unknown"),ISBLANK(Q5869))),"Missing Information", INDEX(Table15[Entire Service Line Classification], MATCH(SUMIFS(Table15[Unique ID],Table15[System-Owned Portion],D5869,Table15[If Material Anything Other than "Lead" in Column E,Was Material Ever Previously Lead?],F5869,Table15[Customer-Owned Portion],N5869),Table15[Unique ID],0),0)))</f>
        <v>Non-lead</v>
      </c>
      <c r="W5869" s="189"/>
    </row>
    <row r="5870" spans="1:23" s="190" customFormat="1" ht="56.25" x14ac:dyDescent="0.25">
      <c r="A5870" s="180" t="s">
        <v>225</v>
      </c>
      <c r="B5870" s="181" t="s">
        <v>9474</v>
      </c>
      <c r="C5870" s="182" t="s">
        <v>225</v>
      </c>
      <c r="D5870" s="183" t="s">
        <v>36</v>
      </c>
      <c r="E5870" s="181" t="s">
        <v>35</v>
      </c>
      <c r="F5870" s="183" t="s">
        <v>35</v>
      </c>
      <c r="G5870" s="181" t="s">
        <v>8184</v>
      </c>
      <c r="H5870" s="184" t="s">
        <v>7090</v>
      </c>
      <c r="I5870" s="185" t="s">
        <v>190</v>
      </c>
      <c r="J5870" s="181" t="s">
        <v>35</v>
      </c>
      <c r="K5870" s="181" t="s">
        <v>225</v>
      </c>
      <c r="L5870" s="186" t="s">
        <v>225</v>
      </c>
      <c r="M5870" s="187" t="s">
        <v>225</v>
      </c>
      <c r="N5870" s="183" t="s">
        <v>36</v>
      </c>
      <c r="O5870" s="181" t="s">
        <v>8184</v>
      </c>
      <c r="P5870" s="184" t="s">
        <v>7090</v>
      </c>
      <c r="Q5870" s="185" t="s">
        <v>190</v>
      </c>
      <c r="R5870" s="181" t="s">
        <v>35</v>
      </c>
      <c r="S5870" s="181" t="s">
        <v>225</v>
      </c>
      <c r="T5870" s="186" t="s">
        <v>225</v>
      </c>
      <c r="U5870" s="187" t="s">
        <v>225</v>
      </c>
      <c r="V5870" s="188" t="str" cm="1">
        <f t="array" ref="V5870">IF(SUM(LEN(A5870:U5870))=0,"",IF(OR(OR(ISBLANK(E5870),SUM(LEN(B5870),LEN(C5870))=0),AND(NOT(D5870="Unknown"),ISBLANK(I5870)),AND(NOT(N5870="Unknown"),ISBLANK(Q5870))),"Missing Information", INDEX(Table15[Entire Service Line Classification], MATCH(SUMIFS(Table15[Unique ID],Table15[System-Owned Portion],D5870,Table15[If Material Anything Other than "Lead" in Column E,Was Material Ever Previously Lead?],F5870,Table15[Customer-Owned Portion],N5870),Table15[Unique ID],0),0)))</f>
        <v>Non-lead</v>
      </c>
      <c r="W5870" s="189"/>
    </row>
    <row r="5871" spans="1:23" s="190" customFormat="1" ht="56.25" x14ac:dyDescent="0.25">
      <c r="A5871" s="180" t="s">
        <v>225</v>
      </c>
      <c r="B5871" s="181" t="s">
        <v>9475</v>
      </c>
      <c r="C5871" s="182" t="s">
        <v>225</v>
      </c>
      <c r="D5871" s="183" t="s">
        <v>36</v>
      </c>
      <c r="E5871" s="181" t="s">
        <v>35</v>
      </c>
      <c r="F5871" s="183" t="s">
        <v>35</v>
      </c>
      <c r="G5871" s="181" t="s">
        <v>8184</v>
      </c>
      <c r="H5871" s="184" t="s">
        <v>7090</v>
      </c>
      <c r="I5871" s="185" t="s">
        <v>190</v>
      </c>
      <c r="J5871" s="181" t="s">
        <v>35</v>
      </c>
      <c r="K5871" s="181" t="s">
        <v>225</v>
      </c>
      <c r="L5871" s="186" t="s">
        <v>225</v>
      </c>
      <c r="M5871" s="187" t="s">
        <v>225</v>
      </c>
      <c r="N5871" s="183" t="s">
        <v>36</v>
      </c>
      <c r="O5871" s="181" t="s">
        <v>8184</v>
      </c>
      <c r="P5871" s="184" t="s">
        <v>7090</v>
      </c>
      <c r="Q5871" s="185" t="s">
        <v>190</v>
      </c>
      <c r="R5871" s="181" t="s">
        <v>35</v>
      </c>
      <c r="S5871" s="181" t="s">
        <v>225</v>
      </c>
      <c r="T5871" s="186" t="s">
        <v>225</v>
      </c>
      <c r="U5871" s="187" t="s">
        <v>225</v>
      </c>
      <c r="V5871" s="188" t="str" cm="1">
        <f t="array" ref="V5871">IF(SUM(LEN(A5871:U5871))=0,"",IF(OR(OR(ISBLANK(E5871),SUM(LEN(B5871),LEN(C5871))=0),AND(NOT(D5871="Unknown"),ISBLANK(I5871)),AND(NOT(N5871="Unknown"),ISBLANK(Q5871))),"Missing Information", INDEX(Table15[Entire Service Line Classification], MATCH(SUMIFS(Table15[Unique ID],Table15[System-Owned Portion],D5871,Table15[If Material Anything Other than "Lead" in Column E,Was Material Ever Previously Lead?],F5871,Table15[Customer-Owned Portion],N5871),Table15[Unique ID],0),0)))</f>
        <v>Non-lead</v>
      </c>
      <c r="W5871" s="189"/>
    </row>
    <row r="5872" spans="1:23" s="190" customFormat="1" ht="56.25" x14ac:dyDescent="0.25">
      <c r="A5872" s="180" t="s">
        <v>225</v>
      </c>
      <c r="B5872" s="181" t="s">
        <v>9476</v>
      </c>
      <c r="C5872" s="182" t="s">
        <v>225</v>
      </c>
      <c r="D5872" s="183" t="s">
        <v>36</v>
      </c>
      <c r="E5872" s="181" t="s">
        <v>35</v>
      </c>
      <c r="F5872" s="183" t="s">
        <v>35</v>
      </c>
      <c r="G5872" s="181" t="s">
        <v>8184</v>
      </c>
      <c r="H5872" s="184" t="s">
        <v>7090</v>
      </c>
      <c r="I5872" s="185" t="s">
        <v>190</v>
      </c>
      <c r="J5872" s="181" t="s">
        <v>35</v>
      </c>
      <c r="K5872" s="181" t="s">
        <v>225</v>
      </c>
      <c r="L5872" s="186" t="s">
        <v>225</v>
      </c>
      <c r="M5872" s="187" t="s">
        <v>225</v>
      </c>
      <c r="N5872" s="183" t="s">
        <v>36</v>
      </c>
      <c r="O5872" s="181" t="s">
        <v>8184</v>
      </c>
      <c r="P5872" s="184" t="s">
        <v>7090</v>
      </c>
      <c r="Q5872" s="185" t="s">
        <v>190</v>
      </c>
      <c r="R5872" s="181" t="s">
        <v>35</v>
      </c>
      <c r="S5872" s="181" t="s">
        <v>225</v>
      </c>
      <c r="T5872" s="186" t="s">
        <v>225</v>
      </c>
      <c r="U5872" s="187" t="s">
        <v>225</v>
      </c>
      <c r="V5872" s="188" t="str" cm="1">
        <f t="array" ref="V5872">IF(SUM(LEN(A5872:U5872))=0,"",IF(OR(OR(ISBLANK(E5872),SUM(LEN(B5872),LEN(C5872))=0),AND(NOT(D5872="Unknown"),ISBLANK(I5872)),AND(NOT(N5872="Unknown"),ISBLANK(Q5872))),"Missing Information", INDEX(Table15[Entire Service Line Classification], MATCH(SUMIFS(Table15[Unique ID],Table15[System-Owned Portion],D5872,Table15[If Material Anything Other than "Lead" in Column E,Was Material Ever Previously Lead?],F5872,Table15[Customer-Owned Portion],N5872),Table15[Unique ID],0),0)))</f>
        <v>Non-lead</v>
      </c>
      <c r="W5872" s="189"/>
    </row>
    <row r="5873" spans="1:23" s="190" customFormat="1" ht="56.25" x14ac:dyDescent="0.25">
      <c r="A5873" s="180" t="s">
        <v>225</v>
      </c>
      <c r="B5873" s="181" t="s">
        <v>9477</v>
      </c>
      <c r="C5873" s="182" t="s">
        <v>225</v>
      </c>
      <c r="D5873" s="183" t="s">
        <v>36</v>
      </c>
      <c r="E5873" s="181" t="s">
        <v>35</v>
      </c>
      <c r="F5873" s="183" t="s">
        <v>35</v>
      </c>
      <c r="G5873" s="181" t="s">
        <v>8184</v>
      </c>
      <c r="H5873" s="184" t="s">
        <v>7090</v>
      </c>
      <c r="I5873" s="185" t="s">
        <v>190</v>
      </c>
      <c r="J5873" s="181" t="s">
        <v>35</v>
      </c>
      <c r="K5873" s="181" t="s">
        <v>225</v>
      </c>
      <c r="L5873" s="186" t="s">
        <v>225</v>
      </c>
      <c r="M5873" s="187" t="s">
        <v>225</v>
      </c>
      <c r="N5873" s="183" t="s">
        <v>36</v>
      </c>
      <c r="O5873" s="181" t="s">
        <v>8184</v>
      </c>
      <c r="P5873" s="184" t="s">
        <v>7090</v>
      </c>
      <c r="Q5873" s="185" t="s">
        <v>190</v>
      </c>
      <c r="R5873" s="181" t="s">
        <v>35</v>
      </c>
      <c r="S5873" s="181" t="s">
        <v>225</v>
      </c>
      <c r="T5873" s="186" t="s">
        <v>225</v>
      </c>
      <c r="U5873" s="187" t="s">
        <v>225</v>
      </c>
      <c r="V5873" s="188" t="str" cm="1">
        <f t="array" ref="V5873">IF(SUM(LEN(A5873:U5873))=0,"",IF(OR(OR(ISBLANK(E5873),SUM(LEN(B5873),LEN(C5873))=0),AND(NOT(D5873="Unknown"),ISBLANK(I5873)),AND(NOT(N5873="Unknown"),ISBLANK(Q5873))),"Missing Information", INDEX(Table15[Entire Service Line Classification], MATCH(SUMIFS(Table15[Unique ID],Table15[System-Owned Portion],D5873,Table15[If Material Anything Other than "Lead" in Column E,Was Material Ever Previously Lead?],F5873,Table15[Customer-Owned Portion],N5873),Table15[Unique ID],0),0)))</f>
        <v>Non-lead</v>
      </c>
      <c r="W5873" s="189"/>
    </row>
    <row r="5874" spans="1:23" s="190" customFormat="1" ht="56.25" x14ac:dyDescent="0.25">
      <c r="A5874" s="180" t="s">
        <v>225</v>
      </c>
      <c r="B5874" s="181" t="s">
        <v>9478</v>
      </c>
      <c r="C5874" s="182" t="s">
        <v>225</v>
      </c>
      <c r="D5874" s="183" t="s">
        <v>36</v>
      </c>
      <c r="E5874" s="181" t="s">
        <v>35</v>
      </c>
      <c r="F5874" s="183" t="s">
        <v>35</v>
      </c>
      <c r="G5874" s="181" t="s">
        <v>8184</v>
      </c>
      <c r="H5874" s="184" t="s">
        <v>7090</v>
      </c>
      <c r="I5874" s="185" t="s">
        <v>190</v>
      </c>
      <c r="J5874" s="181" t="s">
        <v>35</v>
      </c>
      <c r="K5874" s="181" t="s">
        <v>225</v>
      </c>
      <c r="L5874" s="186" t="s">
        <v>225</v>
      </c>
      <c r="M5874" s="187" t="s">
        <v>225</v>
      </c>
      <c r="N5874" s="183" t="s">
        <v>36</v>
      </c>
      <c r="O5874" s="181" t="s">
        <v>8184</v>
      </c>
      <c r="P5874" s="184" t="s">
        <v>7090</v>
      </c>
      <c r="Q5874" s="185" t="s">
        <v>190</v>
      </c>
      <c r="R5874" s="181" t="s">
        <v>35</v>
      </c>
      <c r="S5874" s="181" t="s">
        <v>225</v>
      </c>
      <c r="T5874" s="186" t="s">
        <v>225</v>
      </c>
      <c r="U5874" s="187" t="s">
        <v>225</v>
      </c>
      <c r="V5874" s="188" t="str" cm="1">
        <f t="array" ref="V5874">IF(SUM(LEN(A5874:U5874))=0,"",IF(OR(OR(ISBLANK(E5874),SUM(LEN(B5874),LEN(C5874))=0),AND(NOT(D5874="Unknown"),ISBLANK(I5874)),AND(NOT(N5874="Unknown"),ISBLANK(Q5874))),"Missing Information", INDEX(Table15[Entire Service Line Classification], MATCH(SUMIFS(Table15[Unique ID],Table15[System-Owned Portion],D5874,Table15[If Material Anything Other than "Lead" in Column E,Was Material Ever Previously Lead?],F5874,Table15[Customer-Owned Portion],N5874),Table15[Unique ID],0),0)))</f>
        <v>Non-lead</v>
      </c>
      <c r="W5874" s="189"/>
    </row>
    <row r="5875" spans="1:23" s="190" customFormat="1" ht="56.25" x14ac:dyDescent="0.25">
      <c r="A5875" s="180" t="s">
        <v>225</v>
      </c>
      <c r="B5875" s="181" t="s">
        <v>9479</v>
      </c>
      <c r="C5875" s="182" t="s">
        <v>225</v>
      </c>
      <c r="D5875" s="183" t="s">
        <v>36</v>
      </c>
      <c r="E5875" s="181" t="s">
        <v>35</v>
      </c>
      <c r="F5875" s="183" t="s">
        <v>35</v>
      </c>
      <c r="G5875" s="181" t="s">
        <v>8184</v>
      </c>
      <c r="H5875" s="184" t="s">
        <v>7090</v>
      </c>
      <c r="I5875" s="185" t="s">
        <v>190</v>
      </c>
      <c r="J5875" s="181" t="s">
        <v>35</v>
      </c>
      <c r="K5875" s="181" t="s">
        <v>225</v>
      </c>
      <c r="L5875" s="186" t="s">
        <v>225</v>
      </c>
      <c r="M5875" s="187" t="s">
        <v>225</v>
      </c>
      <c r="N5875" s="183" t="s">
        <v>36</v>
      </c>
      <c r="O5875" s="181" t="s">
        <v>8184</v>
      </c>
      <c r="P5875" s="184" t="s">
        <v>7090</v>
      </c>
      <c r="Q5875" s="185" t="s">
        <v>190</v>
      </c>
      <c r="R5875" s="181" t="s">
        <v>35</v>
      </c>
      <c r="S5875" s="181" t="s">
        <v>225</v>
      </c>
      <c r="T5875" s="186" t="s">
        <v>225</v>
      </c>
      <c r="U5875" s="187" t="s">
        <v>225</v>
      </c>
      <c r="V5875" s="188" t="str" cm="1">
        <f t="array" ref="V5875">IF(SUM(LEN(A5875:U5875))=0,"",IF(OR(OR(ISBLANK(E5875),SUM(LEN(B5875),LEN(C5875))=0),AND(NOT(D5875="Unknown"),ISBLANK(I5875)),AND(NOT(N5875="Unknown"),ISBLANK(Q5875))),"Missing Information", INDEX(Table15[Entire Service Line Classification], MATCH(SUMIFS(Table15[Unique ID],Table15[System-Owned Portion],D5875,Table15[If Material Anything Other than "Lead" in Column E,Was Material Ever Previously Lead?],F5875,Table15[Customer-Owned Portion],N5875),Table15[Unique ID],0),0)))</f>
        <v>Non-lead</v>
      </c>
      <c r="W5875" s="189"/>
    </row>
    <row r="5876" spans="1:23" s="190" customFormat="1" ht="56.25" x14ac:dyDescent="0.25">
      <c r="A5876" s="180" t="s">
        <v>225</v>
      </c>
      <c r="B5876" s="181" t="s">
        <v>9480</v>
      </c>
      <c r="C5876" s="182" t="s">
        <v>225</v>
      </c>
      <c r="D5876" s="183" t="s">
        <v>36</v>
      </c>
      <c r="E5876" s="181" t="s">
        <v>35</v>
      </c>
      <c r="F5876" s="183" t="s">
        <v>35</v>
      </c>
      <c r="G5876" s="181" t="s">
        <v>8184</v>
      </c>
      <c r="H5876" s="184" t="s">
        <v>7090</v>
      </c>
      <c r="I5876" s="185" t="s">
        <v>190</v>
      </c>
      <c r="J5876" s="181" t="s">
        <v>35</v>
      </c>
      <c r="K5876" s="181" t="s">
        <v>225</v>
      </c>
      <c r="L5876" s="186" t="s">
        <v>225</v>
      </c>
      <c r="M5876" s="187" t="s">
        <v>225</v>
      </c>
      <c r="N5876" s="183" t="s">
        <v>36</v>
      </c>
      <c r="O5876" s="181" t="s">
        <v>8184</v>
      </c>
      <c r="P5876" s="184" t="s">
        <v>7090</v>
      </c>
      <c r="Q5876" s="185" t="s">
        <v>190</v>
      </c>
      <c r="R5876" s="181" t="s">
        <v>35</v>
      </c>
      <c r="S5876" s="181" t="s">
        <v>225</v>
      </c>
      <c r="T5876" s="186" t="s">
        <v>225</v>
      </c>
      <c r="U5876" s="187" t="s">
        <v>225</v>
      </c>
      <c r="V5876" s="188" t="str" cm="1">
        <f t="array" ref="V5876">IF(SUM(LEN(A5876:U5876))=0,"",IF(OR(OR(ISBLANK(E5876),SUM(LEN(B5876),LEN(C5876))=0),AND(NOT(D5876="Unknown"),ISBLANK(I5876)),AND(NOT(N5876="Unknown"),ISBLANK(Q5876))),"Missing Information", INDEX(Table15[Entire Service Line Classification], MATCH(SUMIFS(Table15[Unique ID],Table15[System-Owned Portion],D5876,Table15[If Material Anything Other than "Lead" in Column E,Was Material Ever Previously Lead?],F5876,Table15[Customer-Owned Portion],N5876),Table15[Unique ID],0),0)))</f>
        <v>Non-lead</v>
      </c>
      <c r="W5876" s="189"/>
    </row>
    <row r="5877" spans="1:23" s="190" customFormat="1" ht="56.25" x14ac:dyDescent="0.25">
      <c r="A5877" s="180" t="s">
        <v>225</v>
      </c>
      <c r="B5877" s="181" t="s">
        <v>9481</v>
      </c>
      <c r="C5877" s="182" t="s">
        <v>225</v>
      </c>
      <c r="D5877" s="183" t="s">
        <v>36</v>
      </c>
      <c r="E5877" s="181" t="s">
        <v>35</v>
      </c>
      <c r="F5877" s="183" t="s">
        <v>35</v>
      </c>
      <c r="G5877" s="181" t="s">
        <v>8184</v>
      </c>
      <c r="H5877" s="184" t="s">
        <v>7090</v>
      </c>
      <c r="I5877" s="185" t="s">
        <v>190</v>
      </c>
      <c r="J5877" s="181" t="s">
        <v>35</v>
      </c>
      <c r="K5877" s="181" t="s">
        <v>225</v>
      </c>
      <c r="L5877" s="186" t="s">
        <v>225</v>
      </c>
      <c r="M5877" s="187" t="s">
        <v>225</v>
      </c>
      <c r="N5877" s="183" t="s">
        <v>36</v>
      </c>
      <c r="O5877" s="181" t="s">
        <v>8184</v>
      </c>
      <c r="P5877" s="184" t="s">
        <v>7090</v>
      </c>
      <c r="Q5877" s="185" t="s">
        <v>190</v>
      </c>
      <c r="R5877" s="181" t="s">
        <v>35</v>
      </c>
      <c r="S5877" s="181" t="s">
        <v>225</v>
      </c>
      <c r="T5877" s="186" t="s">
        <v>225</v>
      </c>
      <c r="U5877" s="187" t="s">
        <v>225</v>
      </c>
      <c r="V5877" s="188" t="str" cm="1">
        <f t="array" ref="V5877">IF(SUM(LEN(A5877:U5877))=0,"",IF(OR(OR(ISBLANK(E5877),SUM(LEN(B5877),LEN(C5877))=0),AND(NOT(D5877="Unknown"),ISBLANK(I5877)),AND(NOT(N5877="Unknown"),ISBLANK(Q5877))),"Missing Information", INDEX(Table15[Entire Service Line Classification], MATCH(SUMIFS(Table15[Unique ID],Table15[System-Owned Portion],D5877,Table15[If Material Anything Other than "Lead" in Column E,Was Material Ever Previously Lead?],F5877,Table15[Customer-Owned Portion],N5877),Table15[Unique ID],0),0)))</f>
        <v>Non-lead</v>
      </c>
      <c r="W5877" s="189"/>
    </row>
    <row r="5878" spans="1:23" s="190" customFormat="1" ht="56.25" x14ac:dyDescent="0.25">
      <c r="A5878" s="180" t="s">
        <v>225</v>
      </c>
      <c r="B5878" s="181" t="s">
        <v>9482</v>
      </c>
      <c r="C5878" s="182" t="s">
        <v>225</v>
      </c>
      <c r="D5878" s="183" t="s">
        <v>36</v>
      </c>
      <c r="E5878" s="181" t="s">
        <v>35</v>
      </c>
      <c r="F5878" s="183" t="s">
        <v>35</v>
      </c>
      <c r="G5878" s="181" t="s">
        <v>8184</v>
      </c>
      <c r="H5878" s="184" t="s">
        <v>7090</v>
      </c>
      <c r="I5878" s="185" t="s">
        <v>190</v>
      </c>
      <c r="J5878" s="181" t="s">
        <v>35</v>
      </c>
      <c r="K5878" s="181" t="s">
        <v>225</v>
      </c>
      <c r="L5878" s="186" t="s">
        <v>225</v>
      </c>
      <c r="M5878" s="187" t="s">
        <v>225</v>
      </c>
      <c r="N5878" s="183" t="s">
        <v>36</v>
      </c>
      <c r="O5878" s="181" t="s">
        <v>8184</v>
      </c>
      <c r="P5878" s="184" t="s">
        <v>7090</v>
      </c>
      <c r="Q5878" s="185" t="s">
        <v>190</v>
      </c>
      <c r="R5878" s="181" t="s">
        <v>35</v>
      </c>
      <c r="S5878" s="181" t="s">
        <v>225</v>
      </c>
      <c r="T5878" s="186" t="s">
        <v>225</v>
      </c>
      <c r="U5878" s="187" t="s">
        <v>225</v>
      </c>
      <c r="V5878" s="188" t="str" cm="1">
        <f t="array" ref="V5878">IF(SUM(LEN(A5878:U5878))=0,"",IF(OR(OR(ISBLANK(E5878),SUM(LEN(B5878),LEN(C5878))=0),AND(NOT(D5878="Unknown"),ISBLANK(I5878)),AND(NOT(N5878="Unknown"),ISBLANK(Q5878))),"Missing Information", INDEX(Table15[Entire Service Line Classification], MATCH(SUMIFS(Table15[Unique ID],Table15[System-Owned Portion],D5878,Table15[If Material Anything Other than "Lead" in Column E,Was Material Ever Previously Lead?],F5878,Table15[Customer-Owned Portion],N5878),Table15[Unique ID],0),0)))</f>
        <v>Non-lead</v>
      </c>
      <c r="W5878" s="189"/>
    </row>
    <row r="5879" spans="1:23" s="190" customFormat="1" ht="56.25" x14ac:dyDescent="0.25">
      <c r="A5879" s="180" t="s">
        <v>225</v>
      </c>
      <c r="B5879" s="181" t="s">
        <v>9483</v>
      </c>
      <c r="C5879" s="182" t="s">
        <v>225</v>
      </c>
      <c r="D5879" s="183" t="s">
        <v>36</v>
      </c>
      <c r="E5879" s="181" t="s">
        <v>35</v>
      </c>
      <c r="F5879" s="183" t="s">
        <v>35</v>
      </c>
      <c r="G5879" s="181" t="s">
        <v>8184</v>
      </c>
      <c r="H5879" s="184" t="s">
        <v>7090</v>
      </c>
      <c r="I5879" s="185" t="s">
        <v>190</v>
      </c>
      <c r="J5879" s="181" t="s">
        <v>35</v>
      </c>
      <c r="K5879" s="181" t="s">
        <v>225</v>
      </c>
      <c r="L5879" s="186" t="s">
        <v>225</v>
      </c>
      <c r="M5879" s="187" t="s">
        <v>225</v>
      </c>
      <c r="N5879" s="183" t="s">
        <v>36</v>
      </c>
      <c r="O5879" s="181" t="s">
        <v>8184</v>
      </c>
      <c r="P5879" s="184" t="s">
        <v>7090</v>
      </c>
      <c r="Q5879" s="185" t="s">
        <v>190</v>
      </c>
      <c r="R5879" s="181" t="s">
        <v>35</v>
      </c>
      <c r="S5879" s="181" t="s">
        <v>225</v>
      </c>
      <c r="T5879" s="186" t="s">
        <v>225</v>
      </c>
      <c r="U5879" s="187" t="s">
        <v>225</v>
      </c>
      <c r="V5879" s="188" t="str" cm="1">
        <f t="array" ref="V5879">IF(SUM(LEN(A5879:U5879))=0,"",IF(OR(OR(ISBLANK(E5879),SUM(LEN(B5879),LEN(C5879))=0),AND(NOT(D5879="Unknown"),ISBLANK(I5879)),AND(NOT(N5879="Unknown"),ISBLANK(Q5879))),"Missing Information", INDEX(Table15[Entire Service Line Classification], MATCH(SUMIFS(Table15[Unique ID],Table15[System-Owned Portion],D5879,Table15[If Material Anything Other than "Lead" in Column E,Was Material Ever Previously Lead?],F5879,Table15[Customer-Owned Portion],N5879),Table15[Unique ID],0),0)))</f>
        <v>Non-lead</v>
      </c>
      <c r="W5879" s="189"/>
    </row>
    <row r="5880" spans="1:23" s="190" customFormat="1" ht="56.25" x14ac:dyDescent="0.25">
      <c r="A5880" s="180" t="s">
        <v>225</v>
      </c>
      <c r="B5880" s="181" t="s">
        <v>9484</v>
      </c>
      <c r="C5880" s="182" t="s">
        <v>225</v>
      </c>
      <c r="D5880" s="183" t="s">
        <v>36</v>
      </c>
      <c r="E5880" s="181" t="s">
        <v>35</v>
      </c>
      <c r="F5880" s="183" t="s">
        <v>35</v>
      </c>
      <c r="G5880" s="181" t="s">
        <v>8184</v>
      </c>
      <c r="H5880" s="184" t="s">
        <v>7090</v>
      </c>
      <c r="I5880" s="185" t="s">
        <v>190</v>
      </c>
      <c r="J5880" s="181" t="s">
        <v>35</v>
      </c>
      <c r="K5880" s="181" t="s">
        <v>225</v>
      </c>
      <c r="L5880" s="186" t="s">
        <v>225</v>
      </c>
      <c r="M5880" s="187" t="s">
        <v>225</v>
      </c>
      <c r="N5880" s="183" t="s">
        <v>36</v>
      </c>
      <c r="O5880" s="181" t="s">
        <v>8184</v>
      </c>
      <c r="P5880" s="184" t="s">
        <v>7090</v>
      </c>
      <c r="Q5880" s="185" t="s">
        <v>190</v>
      </c>
      <c r="R5880" s="181" t="s">
        <v>35</v>
      </c>
      <c r="S5880" s="181" t="s">
        <v>225</v>
      </c>
      <c r="T5880" s="186" t="s">
        <v>225</v>
      </c>
      <c r="U5880" s="187" t="s">
        <v>225</v>
      </c>
      <c r="V5880" s="188" t="str" cm="1">
        <f t="array" ref="V5880">IF(SUM(LEN(A5880:U5880))=0,"",IF(OR(OR(ISBLANK(E5880),SUM(LEN(B5880),LEN(C5880))=0),AND(NOT(D5880="Unknown"),ISBLANK(I5880)),AND(NOT(N5880="Unknown"),ISBLANK(Q5880))),"Missing Information", INDEX(Table15[Entire Service Line Classification], MATCH(SUMIFS(Table15[Unique ID],Table15[System-Owned Portion],D5880,Table15[If Material Anything Other than "Lead" in Column E,Was Material Ever Previously Lead?],F5880,Table15[Customer-Owned Portion],N5880),Table15[Unique ID],0),0)))</f>
        <v>Non-lead</v>
      </c>
      <c r="W5880" s="189"/>
    </row>
    <row r="5881" spans="1:23" s="190" customFormat="1" ht="56.25" x14ac:dyDescent="0.25">
      <c r="A5881" s="180" t="s">
        <v>225</v>
      </c>
      <c r="B5881" s="181" t="s">
        <v>9485</v>
      </c>
      <c r="C5881" s="182" t="s">
        <v>225</v>
      </c>
      <c r="D5881" s="183" t="s">
        <v>36</v>
      </c>
      <c r="E5881" s="181" t="s">
        <v>35</v>
      </c>
      <c r="F5881" s="183" t="s">
        <v>35</v>
      </c>
      <c r="G5881" s="181" t="s">
        <v>7476</v>
      </c>
      <c r="H5881" s="184" t="s">
        <v>7090</v>
      </c>
      <c r="I5881" s="185" t="s">
        <v>190</v>
      </c>
      <c r="J5881" s="181" t="s">
        <v>35</v>
      </c>
      <c r="K5881" s="181" t="s">
        <v>225</v>
      </c>
      <c r="L5881" s="186" t="s">
        <v>225</v>
      </c>
      <c r="M5881" s="187" t="s">
        <v>225</v>
      </c>
      <c r="N5881" s="183" t="s">
        <v>36</v>
      </c>
      <c r="O5881" s="181" t="s">
        <v>7476</v>
      </c>
      <c r="P5881" s="184" t="s">
        <v>7090</v>
      </c>
      <c r="Q5881" s="185" t="s">
        <v>190</v>
      </c>
      <c r="R5881" s="181" t="s">
        <v>35</v>
      </c>
      <c r="S5881" s="181" t="s">
        <v>225</v>
      </c>
      <c r="T5881" s="186" t="s">
        <v>225</v>
      </c>
      <c r="U5881" s="187" t="s">
        <v>225</v>
      </c>
      <c r="V5881" s="188" t="str" cm="1">
        <f t="array" ref="V5881">IF(SUM(LEN(A5881:U5881))=0,"",IF(OR(OR(ISBLANK(E5881),SUM(LEN(B5881),LEN(C5881))=0),AND(NOT(D5881="Unknown"),ISBLANK(I5881)),AND(NOT(N5881="Unknown"),ISBLANK(Q5881))),"Missing Information", INDEX(Table15[Entire Service Line Classification], MATCH(SUMIFS(Table15[Unique ID],Table15[System-Owned Portion],D5881,Table15[If Material Anything Other than "Lead" in Column E,Was Material Ever Previously Lead?],F5881,Table15[Customer-Owned Portion],N5881),Table15[Unique ID],0),0)))</f>
        <v>Non-lead</v>
      </c>
      <c r="W5881" s="189"/>
    </row>
    <row r="5882" spans="1:23" s="190" customFormat="1" ht="56.25" x14ac:dyDescent="0.25">
      <c r="A5882" s="180" t="s">
        <v>225</v>
      </c>
      <c r="B5882" s="181" t="s">
        <v>9486</v>
      </c>
      <c r="C5882" s="182" t="s">
        <v>225</v>
      </c>
      <c r="D5882" s="183" t="s">
        <v>36</v>
      </c>
      <c r="E5882" s="181" t="s">
        <v>35</v>
      </c>
      <c r="F5882" s="183" t="s">
        <v>35</v>
      </c>
      <c r="G5882" s="181" t="s">
        <v>7503</v>
      </c>
      <c r="H5882" s="184" t="s">
        <v>7090</v>
      </c>
      <c r="I5882" s="185" t="s">
        <v>190</v>
      </c>
      <c r="J5882" s="181" t="s">
        <v>35</v>
      </c>
      <c r="K5882" s="181" t="s">
        <v>225</v>
      </c>
      <c r="L5882" s="186" t="s">
        <v>225</v>
      </c>
      <c r="M5882" s="187" t="s">
        <v>225</v>
      </c>
      <c r="N5882" s="183" t="s">
        <v>36</v>
      </c>
      <c r="O5882" s="181" t="s">
        <v>7503</v>
      </c>
      <c r="P5882" s="184" t="s">
        <v>7090</v>
      </c>
      <c r="Q5882" s="185" t="s">
        <v>190</v>
      </c>
      <c r="R5882" s="181" t="s">
        <v>35</v>
      </c>
      <c r="S5882" s="181" t="s">
        <v>225</v>
      </c>
      <c r="T5882" s="186" t="s">
        <v>225</v>
      </c>
      <c r="U5882" s="187" t="s">
        <v>225</v>
      </c>
      <c r="V5882" s="188" t="str" cm="1">
        <f t="array" ref="V5882">IF(SUM(LEN(A5882:U5882))=0,"",IF(OR(OR(ISBLANK(E5882),SUM(LEN(B5882),LEN(C5882))=0),AND(NOT(D5882="Unknown"),ISBLANK(I5882)),AND(NOT(N5882="Unknown"),ISBLANK(Q5882))),"Missing Information", INDEX(Table15[Entire Service Line Classification], MATCH(SUMIFS(Table15[Unique ID],Table15[System-Owned Portion],D5882,Table15[If Material Anything Other than "Lead" in Column E,Was Material Ever Previously Lead?],F5882,Table15[Customer-Owned Portion],N5882),Table15[Unique ID],0),0)))</f>
        <v>Non-lead</v>
      </c>
      <c r="W5882" s="189"/>
    </row>
    <row r="5883" spans="1:23" s="190" customFormat="1" ht="56.25" x14ac:dyDescent="0.25">
      <c r="A5883" s="180" t="s">
        <v>225</v>
      </c>
      <c r="B5883" s="181" t="s">
        <v>9487</v>
      </c>
      <c r="C5883" s="182" t="s">
        <v>225</v>
      </c>
      <c r="D5883" s="183" t="s">
        <v>36</v>
      </c>
      <c r="E5883" s="181" t="s">
        <v>35</v>
      </c>
      <c r="F5883" s="183" t="s">
        <v>35</v>
      </c>
      <c r="G5883" s="181" t="s">
        <v>7503</v>
      </c>
      <c r="H5883" s="184" t="s">
        <v>7090</v>
      </c>
      <c r="I5883" s="185" t="s">
        <v>190</v>
      </c>
      <c r="J5883" s="181" t="s">
        <v>35</v>
      </c>
      <c r="K5883" s="181" t="s">
        <v>225</v>
      </c>
      <c r="L5883" s="186" t="s">
        <v>225</v>
      </c>
      <c r="M5883" s="187" t="s">
        <v>225</v>
      </c>
      <c r="N5883" s="183" t="s">
        <v>36</v>
      </c>
      <c r="O5883" s="181" t="s">
        <v>7503</v>
      </c>
      <c r="P5883" s="184" t="s">
        <v>7090</v>
      </c>
      <c r="Q5883" s="185" t="s">
        <v>190</v>
      </c>
      <c r="R5883" s="181" t="s">
        <v>35</v>
      </c>
      <c r="S5883" s="181" t="s">
        <v>225</v>
      </c>
      <c r="T5883" s="186" t="s">
        <v>225</v>
      </c>
      <c r="U5883" s="187" t="s">
        <v>225</v>
      </c>
      <c r="V5883" s="188" t="str" cm="1">
        <f t="array" ref="V5883">IF(SUM(LEN(A5883:U5883))=0,"",IF(OR(OR(ISBLANK(E5883),SUM(LEN(B5883),LEN(C5883))=0),AND(NOT(D5883="Unknown"),ISBLANK(I5883)),AND(NOT(N5883="Unknown"),ISBLANK(Q5883))),"Missing Information", INDEX(Table15[Entire Service Line Classification], MATCH(SUMIFS(Table15[Unique ID],Table15[System-Owned Portion],D5883,Table15[If Material Anything Other than "Lead" in Column E,Was Material Ever Previously Lead?],F5883,Table15[Customer-Owned Portion],N5883),Table15[Unique ID],0),0)))</f>
        <v>Non-lead</v>
      </c>
      <c r="W5883" s="189"/>
    </row>
    <row r="5884" spans="1:23" s="190" customFormat="1" ht="56.25" x14ac:dyDescent="0.25">
      <c r="A5884" s="180" t="s">
        <v>225</v>
      </c>
      <c r="B5884" s="181" t="s">
        <v>9488</v>
      </c>
      <c r="C5884" s="182" t="s">
        <v>225</v>
      </c>
      <c r="D5884" s="183" t="s">
        <v>36</v>
      </c>
      <c r="E5884" s="181" t="s">
        <v>35</v>
      </c>
      <c r="F5884" s="183" t="s">
        <v>35</v>
      </c>
      <c r="G5884" s="181" t="s">
        <v>7503</v>
      </c>
      <c r="H5884" s="184" t="s">
        <v>7090</v>
      </c>
      <c r="I5884" s="185" t="s">
        <v>190</v>
      </c>
      <c r="J5884" s="181" t="s">
        <v>35</v>
      </c>
      <c r="K5884" s="181" t="s">
        <v>225</v>
      </c>
      <c r="L5884" s="186" t="s">
        <v>225</v>
      </c>
      <c r="M5884" s="187" t="s">
        <v>225</v>
      </c>
      <c r="N5884" s="183" t="s">
        <v>36</v>
      </c>
      <c r="O5884" s="181" t="s">
        <v>7503</v>
      </c>
      <c r="P5884" s="184" t="s">
        <v>7090</v>
      </c>
      <c r="Q5884" s="185" t="s">
        <v>190</v>
      </c>
      <c r="R5884" s="181" t="s">
        <v>35</v>
      </c>
      <c r="S5884" s="181" t="s">
        <v>225</v>
      </c>
      <c r="T5884" s="186" t="s">
        <v>225</v>
      </c>
      <c r="U5884" s="187" t="s">
        <v>225</v>
      </c>
      <c r="V5884" s="188" t="str" cm="1">
        <f t="array" ref="V5884">IF(SUM(LEN(A5884:U5884))=0,"",IF(OR(OR(ISBLANK(E5884),SUM(LEN(B5884),LEN(C5884))=0),AND(NOT(D5884="Unknown"),ISBLANK(I5884)),AND(NOT(N5884="Unknown"),ISBLANK(Q5884))),"Missing Information", INDEX(Table15[Entire Service Line Classification], MATCH(SUMIFS(Table15[Unique ID],Table15[System-Owned Portion],D5884,Table15[If Material Anything Other than "Lead" in Column E,Was Material Ever Previously Lead?],F5884,Table15[Customer-Owned Portion],N5884),Table15[Unique ID],0),0)))</f>
        <v>Non-lead</v>
      </c>
      <c r="W5884" s="189"/>
    </row>
    <row r="5885" spans="1:23" s="190" customFormat="1" ht="56.25" x14ac:dyDescent="0.25">
      <c r="A5885" s="180" t="s">
        <v>225</v>
      </c>
      <c r="B5885" s="181" t="s">
        <v>9489</v>
      </c>
      <c r="C5885" s="182" t="s">
        <v>225</v>
      </c>
      <c r="D5885" s="183" t="s">
        <v>36</v>
      </c>
      <c r="E5885" s="181" t="s">
        <v>35</v>
      </c>
      <c r="F5885" s="183" t="s">
        <v>35</v>
      </c>
      <c r="G5885" s="181" t="s">
        <v>7503</v>
      </c>
      <c r="H5885" s="184" t="s">
        <v>7090</v>
      </c>
      <c r="I5885" s="185" t="s">
        <v>190</v>
      </c>
      <c r="J5885" s="181" t="s">
        <v>35</v>
      </c>
      <c r="K5885" s="181" t="s">
        <v>225</v>
      </c>
      <c r="L5885" s="186" t="s">
        <v>225</v>
      </c>
      <c r="M5885" s="187" t="s">
        <v>225</v>
      </c>
      <c r="N5885" s="183" t="s">
        <v>36</v>
      </c>
      <c r="O5885" s="181" t="s">
        <v>7503</v>
      </c>
      <c r="P5885" s="184" t="s">
        <v>7090</v>
      </c>
      <c r="Q5885" s="185" t="s">
        <v>190</v>
      </c>
      <c r="R5885" s="181" t="s">
        <v>35</v>
      </c>
      <c r="S5885" s="181" t="s">
        <v>225</v>
      </c>
      <c r="T5885" s="186" t="s">
        <v>225</v>
      </c>
      <c r="U5885" s="187" t="s">
        <v>225</v>
      </c>
      <c r="V5885" s="188" t="str" cm="1">
        <f t="array" ref="V5885">IF(SUM(LEN(A5885:U5885))=0,"",IF(OR(OR(ISBLANK(E5885),SUM(LEN(B5885),LEN(C5885))=0),AND(NOT(D5885="Unknown"),ISBLANK(I5885)),AND(NOT(N5885="Unknown"),ISBLANK(Q5885))),"Missing Information", INDEX(Table15[Entire Service Line Classification], MATCH(SUMIFS(Table15[Unique ID],Table15[System-Owned Portion],D5885,Table15[If Material Anything Other than "Lead" in Column E,Was Material Ever Previously Lead?],F5885,Table15[Customer-Owned Portion],N5885),Table15[Unique ID],0),0)))</f>
        <v>Non-lead</v>
      </c>
      <c r="W5885" s="189"/>
    </row>
    <row r="5886" spans="1:23" s="190" customFormat="1" ht="56.25" x14ac:dyDescent="0.25">
      <c r="A5886" s="180" t="s">
        <v>225</v>
      </c>
      <c r="B5886" s="181" t="s">
        <v>9490</v>
      </c>
      <c r="C5886" s="182" t="s">
        <v>225</v>
      </c>
      <c r="D5886" s="183" t="s">
        <v>36</v>
      </c>
      <c r="E5886" s="181" t="s">
        <v>35</v>
      </c>
      <c r="F5886" s="183" t="s">
        <v>35</v>
      </c>
      <c r="G5886" s="181" t="s">
        <v>7503</v>
      </c>
      <c r="H5886" s="184" t="s">
        <v>7090</v>
      </c>
      <c r="I5886" s="185" t="s">
        <v>190</v>
      </c>
      <c r="J5886" s="181" t="s">
        <v>35</v>
      </c>
      <c r="K5886" s="181" t="s">
        <v>225</v>
      </c>
      <c r="L5886" s="186" t="s">
        <v>225</v>
      </c>
      <c r="M5886" s="187" t="s">
        <v>225</v>
      </c>
      <c r="N5886" s="183" t="s">
        <v>36</v>
      </c>
      <c r="O5886" s="181" t="s">
        <v>7503</v>
      </c>
      <c r="P5886" s="184" t="s">
        <v>7090</v>
      </c>
      <c r="Q5886" s="185" t="s">
        <v>190</v>
      </c>
      <c r="R5886" s="181" t="s">
        <v>35</v>
      </c>
      <c r="S5886" s="181" t="s">
        <v>225</v>
      </c>
      <c r="T5886" s="186" t="s">
        <v>225</v>
      </c>
      <c r="U5886" s="187" t="s">
        <v>225</v>
      </c>
      <c r="V5886" s="188" t="str" cm="1">
        <f t="array" ref="V5886">IF(SUM(LEN(A5886:U5886))=0,"",IF(OR(OR(ISBLANK(E5886),SUM(LEN(B5886),LEN(C5886))=0),AND(NOT(D5886="Unknown"),ISBLANK(I5886)),AND(NOT(N5886="Unknown"),ISBLANK(Q5886))),"Missing Information", INDEX(Table15[Entire Service Line Classification], MATCH(SUMIFS(Table15[Unique ID],Table15[System-Owned Portion],D5886,Table15[If Material Anything Other than "Lead" in Column E,Was Material Ever Previously Lead?],F5886,Table15[Customer-Owned Portion],N5886),Table15[Unique ID],0),0)))</f>
        <v>Non-lead</v>
      </c>
      <c r="W5886" s="189"/>
    </row>
    <row r="5887" spans="1:23" s="190" customFormat="1" ht="56.25" x14ac:dyDescent="0.25">
      <c r="A5887" s="180" t="s">
        <v>225</v>
      </c>
      <c r="B5887" s="181" t="s">
        <v>9491</v>
      </c>
      <c r="C5887" s="182" t="s">
        <v>225</v>
      </c>
      <c r="D5887" s="183" t="s">
        <v>36</v>
      </c>
      <c r="E5887" s="181" t="s">
        <v>35</v>
      </c>
      <c r="F5887" s="183" t="s">
        <v>35</v>
      </c>
      <c r="G5887" s="181" t="s">
        <v>7503</v>
      </c>
      <c r="H5887" s="184" t="s">
        <v>7090</v>
      </c>
      <c r="I5887" s="185" t="s">
        <v>190</v>
      </c>
      <c r="J5887" s="181" t="s">
        <v>35</v>
      </c>
      <c r="K5887" s="181" t="s">
        <v>225</v>
      </c>
      <c r="L5887" s="186" t="s">
        <v>225</v>
      </c>
      <c r="M5887" s="187" t="s">
        <v>225</v>
      </c>
      <c r="N5887" s="183" t="s">
        <v>36</v>
      </c>
      <c r="O5887" s="181" t="s">
        <v>7503</v>
      </c>
      <c r="P5887" s="184" t="s">
        <v>7090</v>
      </c>
      <c r="Q5887" s="185" t="s">
        <v>190</v>
      </c>
      <c r="R5887" s="181" t="s">
        <v>35</v>
      </c>
      <c r="S5887" s="181" t="s">
        <v>225</v>
      </c>
      <c r="T5887" s="186" t="s">
        <v>225</v>
      </c>
      <c r="U5887" s="187" t="s">
        <v>225</v>
      </c>
      <c r="V5887" s="188" t="str" cm="1">
        <f t="array" ref="V5887">IF(SUM(LEN(A5887:U5887))=0,"",IF(OR(OR(ISBLANK(E5887),SUM(LEN(B5887),LEN(C5887))=0),AND(NOT(D5887="Unknown"),ISBLANK(I5887)),AND(NOT(N5887="Unknown"),ISBLANK(Q5887))),"Missing Information", INDEX(Table15[Entire Service Line Classification], MATCH(SUMIFS(Table15[Unique ID],Table15[System-Owned Portion],D5887,Table15[If Material Anything Other than "Lead" in Column E,Was Material Ever Previously Lead?],F5887,Table15[Customer-Owned Portion],N5887),Table15[Unique ID],0),0)))</f>
        <v>Non-lead</v>
      </c>
      <c r="W5887" s="189"/>
    </row>
    <row r="5888" spans="1:23" s="190" customFormat="1" ht="56.25" x14ac:dyDescent="0.25">
      <c r="A5888" s="180" t="s">
        <v>225</v>
      </c>
      <c r="B5888" s="181" t="s">
        <v>9492</v>
      </c>
      <c r="C5888" s="182" t="s">
        <v>225</v>
      </c>
      <c r="D5888" s="183" t="s">
        <v>36</v>
      </c>
      <c r="E5888" s="181" t="s">
        <v>35</v>
      </c>
      <c r="F5888" s="183" t="s">
        <v>35</v>
      </c>
      <c r="G5888" s="181" t="s">
        <v>7503</v>
      </c>
      <c r="H5888" s="184" t="s">
        <v>7090</v>
      </c>
      <c r="I5888" s="185" t="s">
        <v>190</v>
      </c>
      <c r="J5888" s="181" t="s">
        <v>35</v>
      </c>
      <c r="K5888" s="181" t="s">
        <v>225</v>
      </c>
      <c r="L5888" s="186" t="s">
        <v>225</v>
      </c>
      <c r="M5888" s="187" t="s">
        <v>225</v>
      </c>
      <c r="N5888" s="183" t="s">
        <v>36</v>
      </c>
      <c r="O5888" s="181" t="s">
        <v>7503</v>
      </c>
      <c r="P5888" s="184" t="s">
        <v>7090</v>
      </c>
      <c r="Q5888" s="185" t="s">
        <v>190</v>
      </c>
      <c r="R5888" s="181" t="s">
        <v>35</v>
      </c>
      <c r="S5888" s="181" t="s">
        <v>225</v>
      </c>
      <c r="T5888" s="186" t="s">
        <v>225</v>
      </c>
      <c r="U5888" s="187" t="s">
        <v>225</v>
      </c>
      <c r="V5888" s="188" t="str" cm="1">
        <f t="array" ref="V5888">IF(SUM(LEN(A5888:U5888))=0,"",IF(OR(OR(ISBLANK(E5888),SUM(LEN(B5888),LEN(C5888))=0),AND(NOT(D5888="Unknown"),ISBLANK(I5888)),AND(NOT(N5888="Unknown"),ISBLANK(Q5888))),"Missing Information", INDEX(Table15[Entire Service Line Classification], MATCH(SUMIFS(Table15[Unique ID],Table15[System-Owned Portion],D5888,Table15[If Material Anything Other than "Lead" in Column E,Was Material Ever Previously Lead?],F5888,Table15[Customer-Owned Portion],N5888),Table15[Unique ID],0),0)))</f>
        <v>Non-lead</v>
      </c>
      <c r="W5888" s="189"/>
    </row>
    <row r="5889" spans="1:23" s="190" customFormat="1" ht="56.25" x14ac:dyDescent="0.25">
      <c r="A5889" s="180" t="s">
        <v>225</v>
      </c>
      <c r="B5889" s="181" t="s">
        <v>9493</v>
      </c>
      <c r="C5889" s="182" t="s">
        <v>225</v>
      </c>
      <c r="D5889" s="183" t="s">
        <v>36</v>
      </c>
      <c r="E5889" s="181" t="s">
        <v>35</v>
      </c>
      <c r="F5889" s="183" t="s">
        <v>35</v>
      </c>
      <c r="G5889" s="181" t="s">
        <v>7503</v>
      </c>
      <c r="H5889" s="184" t="s">
        <v>7090</v>
      </c>
      <c r="I5889" s="185" t="s">
        <v>190</v>
      </c>
      <c r="J5889" s="181" t="s">
        <v>35</v>
      </c>
      <c r="K5889" s="181" t="s">
        <v>225</v>
      </c>
      <c r="L5889" s="186" t="s">
        <v>225</v>
      </c>
      <c r="M5889" s="187" t="s">
        <v>225</v>
      </c>
      <c r="N5889" s="183" t="s">
        <v>36</v>
      </c>
      <c r="O5889" s="181" t="s">
        <v>7503</v>
      </c>
      <c r="P5889" s="184" t="s">
        <v>7090</v>
      </c>
      <c r="Q5889" s="185" t="s">
        <v>190</v>
      </c>
      <c r="R5889" s="181" t="s">
        <v>35</v>
      </c>
      <c r="S5889" s="181" t="s">
        <v>225</v>
      </c>
      <c r="T5889" s="186" t="s">
        <v>225</v>
      </c>
      <c r="U5889" s="187" t="s">
        <v>225</v>
      </c>
      <c r="V5889" s="188" t="str" cm="1">
        <f t="array" ref="V5889">IF(SUM(LEN(A5889:U5889))=0,"",IF(OR(OR(ISBLANK(E5889),SUM(LEN(B5889),LEN(C5889))=0),AND(NOT(D5889="Unknown"),ISBLANK(I5889)),AND(NOT(N5889="Unknown"),ISBLANK(Q5889))),"Missing Information", INDEX(Table15[Entire Service Line Classification], MATCH(SUMIFS(Table15[Unique ID],Table15[System-Owned Portion],D5889,Table15[If Material Anything Other than "Lead" in Column E,Was Material Ever Previously Lead?],F5889,Table15[Customer-Owned Portion],N5889),Table15[Unique ID],0),0)))</f>
        <v>Non-lead</v>
      </c>
      <c r="W5889" s="189"/>
    </row>
    <row r="5890" spans="1:23" s="190" customFormat="1" ht="56.25" x14ac:dyDescent="0.25">
      <c r="A5890" s="180" t="s">
        <v>225</v>
      </c>
      <c r="B5890" s="181" t="s">
        <v>9494</v>
      </c>
      <c r="C5890" s="182" t="s">
        <v>225</v>
      </c>
      <c r="D5890" s="183" t="s">
        <v>36</v>
      </c>
      <c r="E5890" s="181" t="s">
        <v>35</v>
      </c>
      <c r="F5890" s="183" t="s">
        <v>35</v>
      </c>
      <c r="G5890" s="181" t="s">
        <v>7488</v>
      </c>
      <c r="H5890" s="184" t="s">
        <v>7090</v>
      </c>
      <c r="I5890" s="185" t="s">
        <v>190</v>
      </c>
      <c r="J5890" s="181" t="s">
        <v>35</v>
      </c>
      <c r="K5890" s="181" t="s">
        <v>225</v>
      </c>
      <c r="L5890" s="186" t="s">
        <v>225</v>
      </c>
      <c r="M5890" s="187" t="s">
        <v>225</v>
      </c>
      <c r="N5890" s="183" t="s">
        <v>36</v>
      </c>
      <c r="O5890" s="181" t="s">
        <v>7488</v>
      </c>
      <c r="P5890" s="184" t="s">
        <v>7090</v>
      </c>
      <c r="Q5890" s="185" t="s">
        <v>190</v>
      </c>
      <c r="R5890" s="181" t="s">
        <v>35</v>
      </c>
      <c r="S5890" s="181" t="s">
        <v>225</v>
      </c>
      <c r="T5890" s="186" t="s">
        <v>225</v>
      </c>
      <c r="U5890" s="187" t="s">
        <v>225</v>
      </c>
      <c r="V5890" s="188" t="str" cm="1">
        <f t="array" ref="V5890">IF(SUM(LEN(A5890:U5890))=0,"",IF(OR(OR(ISBLANK(E5890),SUM(LEN(B5890),LEN(C5890))=0),AND(NOT(D5890="Unknown"),ISBLANK(I5890)),AND(NOT(N5890="Unknown"),ISBLANK(Q5890))),"Missing Information", INDEX(Table15[Entire Service Line Classification], MATCH(SUMIFS(Table15[Unique ID],Table15[System-Owned Portion],D5890,Table15[If Material Anything Other than "Lead" in Column E,Was Material Ever Previously Lead?],F5890,Table15[Customer-Owned Portion],N5890),Table15[Unique ID],0),0)))</f>
        <v>Non-lead</v>
      </c>
      <c r="W5890" s="189"/>
    </row>
    <row r="5891" spans="1:23" s="190" customFormat="1" ht="56.25" x14ac:dyDescent="0.25">
      <c r="A5891" s="180" t="s">
        <v>225</v>
      </c>
      <c r="B5891" s="181" t="s">
        <v>9495</v>
      </c>
      <c r="C5891" s="182" t="s">
        <v>225</v>
      </c>
      <c r="D5891" s="183" t="s">
        <v>36</v>
      </c>
      <c r="E5891" s="181" t="s">
        <v>35</v>
      </c>
      <c r="F5891" s="183" t="s">
        <v>35</v>
      </c>
      <c r="G5891" s="181" t="s">
        <v>7476</v>
      </c>
      <c r="H5891" s="184" t="s">
        <v>7090</v>
      </c>
      <c r="I5891" s="185" t="s">
        <v>190</v>
      </c>
      <c r="J5891" s="181" t="s">
        <v>35</v>
      </c>
      <c r="K5891" s="181" t="s">
        <v>225</v>
      </c>
      <c r="L5891" s="186" t="s">
        <v>225</v>
      </c>
      <c r="M5891" s="187" t="s">
        <v>225</v>
      </c>
      <c r="N5891" s="183" t="s">
        <v>36</v>
      </c>
      <c r="O5891" s="181" t="s">
        <v>7476</v>
      </c>
      <c r="P5891" s="184" t="s">
        <v>7090</v>
      </c>
      <c r="Q5891" s="185" t="s">
        <v>190</v>
      </c>
      <c r="R5891" s="181" t="s">
        <v>35</v>
      </c>
      <c r="S5891" s="181" t="s">
        <v>225</v>
      </c>
      <c r="T5891" s="186" t="s">
        <v>225</v>
      </c>
      <c r="U5891" s="187" t="s">
        <v>225</v>
      </c>
      <c r="V5891" s="188" t="str" cm="1">
        <f t="array" ref="V5891">IF(SUM(LEN(A5891:U5891))=0,"",IF(OR(OR(ISBLANK(E5891),SUM(LEN(B5891),LEN(C5891))=0),AND(NOT(D5891="Unknown"),ISBLANK(I5891)),AND(NOT(N5891="Unknown"),ISBLANK(Q5891))),"Missing Information", INDEX(Table15[Entire Service Line Classification], MATCH(SUMIFS(Table15[Unique ID],Table15[System-Owned Portion],D5891,Table15[If Material Anything Other than "Lead" in Column E,Was Material Ever Previously Lead?],F5891,Table15[Customer-Owned Portion],N5891),Table15[Unique ID],0),0)))</f>
        <v>Non-lead</v>
      </c>
      <c r="W5891" s="189"/>
    </row>
    <row r="5892" spans="1:23" s="190" customFormat="1" ht="56.25" x14ac:dyDescent="0.25">
      <c r="A5892" s="180" t="s">
        <v>225</v>
      </c>
      <c r="B5892" s="181" t="s">
        <v>9496</v>
      </c>
      <c r="C5892" s="182" t="s">
        <v>225</v>
      </c>
      <c r="D5892" s="183" t="s">
        <v>36</v>
      </c>
      <c r="E5892" s="181" t="s">
        <v>35</v>
      </c>
      <c r="F5892" s="183" t="s">
        <v>35</v>
      </c>
      <c r="G5892" s="181" t="s">
        <v>8184</v>
      </c>
      <c r="H5892" s="184" t="s">
        <v>7090</v>
      </c>
      <c r="I5892" s="185" t="s">
        <v>190</v>
      </c>
      <c r="J5892" s="181" t="s">
        <v>35</v>
      </c>
      <c r="K5892" s="181" t="s">
        <v>225</v>
      </c>
      <c r="L5892" s="186" t="s">
        <v>225</v>
      </c>
      <c r="M5892" s="187" t="s">
        <v>225</v>
      </c>
      <c r="N5892" s="183" t="s">
        <v>36</v>
      </c>
      <c r="O5892" s="181" t="s">
        <v>8184</v>
      </c>
      <c r="P5892" s="184" t="s">
        <v>7090</v>
      </c>
      <c r="Q5892" s="185" t="s">
        <v>190</v>
      </c>
      <c r="R5892" s="181" t="s">
        <v>35</v>
      </c>
      <c r="S5892" s="181" t="s">
        <v>225</v>
      </c>
      <c r="T5892" s="186" t="s">
        <v>225</v>
      </c>
      <c r="U5892" s="187" t="s">
        <v>225</v>
      </c>
      <c r="V5892" s="188" t="str" cm="1">
        <f t="array" ref="V5892">IF(SUM(LEN(A5892:U5892))=0,"",IF(OR(OR(ISBLANK(E5892),SUM(LEN(B5892),LEN(C5892))=0),AND(NOT(D5892="Unknown"),ISBLANK(I5892)),AND(NOT(N5892="Unknown"),ISBLANK(Q5892))),"Missing Information", INDEX(Table15[Entire Service Line Classification], MATCH(SUMIFS(Table15[Unique ID],Table15[System-Owned Portion],D5892,Table15[If Material Anything Other than "Lead" in Column E,Was Material Ever Previously Lead?],F5892,Table15[Customer-Owned Portion],N5892),Table15[Unique ID],0),0)))</f>
        <v>Non-lead</v>
      </c>
      <c r="W5892" s="189"/>
    </row>
    <row r="5893" spans="1:23" s="190" customFormat="1" ht="56.25" x14ac:dyDescent="0.25">
      <c r="A5893" s="180" t="s">
        <v>225</v>
      </c>
      <c r="B5893" s="181" t="s">
        <v>9497</v>
      </c>
      <c r="C5893" s="182" t="s">
        <v>225</v>
      </c>
      <c r="D5893" s="183" t="s">
        <v>36</v>
      </c>
      <c r="E5893" s="181" t="s">
        <v>35</v>
      </c>
      <c r="F5893" s="183" t="s">
        <v>35</v>
      </c>
      <c r="G5893" s="181" t="s">
        <v>7407</v>
      </c>
      <c r="H5893" s="184" t="s">
        <v>7090</v>
      </c>
      <c r="I5893" s="185" t="s">
        <v>190</v>
      </c>
      <c r="J5893" s="181" t="s">
        <v>35</v>
      </c>
      <c r="K5893" s="181" t="s">
        <v>225</v>
      </c>
      <c r="L5893" s="186" t="s">
        <v>225</v>
      </c>
      <c r="M5893" s="187" t="s">
        <v>225</v>
      </c>
      <c r="N5893" s="183" t="s">
        <v>36</v>
      </c>
      <c r="O5893" s="181" t="s">
        <v>7407</v>
      </c>
      <c r="P5893" s="184" t="s">
        <v>7090</v>
      </c>
      <c r="Q5893" s="185" t="s">
        <v>190</v>
      </c>
      <c r="R5893" s="181" t="s">
        <v>35</v>
      </c>
      <c r="S5893" s="181" t="s">
        <v>225</v>
      </c>
      <c r="T5893" s="186" t="s">
        <v>225</v>
      </c>
      <c r="U5893" s="187" t="s">
        <v>225</v>
      </c>
      <c r="V5893" s="188" t="str" cm="1">
        <f t="array" ref="V5893">IF(SUM(LEN(A5893:U5893))=0,"",IF(OR(OR(ISBLANK(E5893),SUM(LEN(B5893),LEN(C5893))=0),AND(NOT(D5893="Unknown"),ISBLANK(I5893)),AND(NOT(N5893="Unknown"),ISBLANK(Q5893))),"Missing Information", INDEX(Table15[Entire Service Line Classification], MATCH(SUMIFS(Table15[Unique ID],Table15[System-Owned Portion],D5893,Table15[If Material Anything Other than "Lead" in Column E,Was Material Ever Previously Lead?],F5893,Table15[Customer-Owned Portion],N5893),Table15[Unique ID],0),0)))</f>
        <v>Non-lead</v>
      </c>
      <c r="W5893" s="189"/>
    </row>
    <row r="5894" spans="1:23" s="190" customFormat="1" ht="56.25" x14ac:dyDescent="0.25">
      <c r="A5894" s="180" t="s">
        <v>225</v>
      </c>
      <c r="B5894" s="181" t="s">
        <v>9498</v>
      </c>
      <c r="C5894" s="182" t="s">
        <v>225</v>
      </c>
      <c r="D5894" s="183" t="s">
        <v>36</v>
      </c>
      <c r="E5894" s="181" t="s">
        <v>35</v>
      </c>
      <c r="F5894" s="183" t="s">
        <v>35</v>
      </c>
      <c r="G5894" s="181" t="s">
        <v>7388</v>
      </c>
      <c r="H5894" s="184" t="s">
        <v>7090</v>
      </c>
      <c r="I5894" s="185" t="s">
        <v>190</v>
      </c>
      <c r="J5894" s="181" t="s">
        <v>35</v>
      </c>
      <c r="K5894" s="181" t="s">
        <v>225</v>
      </c>
      <c r="L5894" s="186" t="s">
        <v>225</v>
      </c>
      <c r="M5894" s="187" t="s">
        <v>225</v>
      </c>
      <c r="N5894" s="183" t="s">
        <v>36</v>
      </c>
      <c r="O5894" s="181" t="s">
        <v>7388</v>
      </c>
      <c r="P5894" s="184" t="s">
        <v>7090</v>
      </c>
      <c r="Q5894" s="185" t="s">
        <v>190</v>
      </c>
      <c r="R5894" s="181" t="s">
        <v>35</v>
      </c>
      <c r="S5894" s="181" t="s">
        <v>225</v>
      </c>
      <c r="T5894" s="186" t="s">
        <v>225</v>
      </c>
      <c r="U5894" s="187" t="s">
        <v>225</v>
      </c>
      <c r="V5894" s="188" t="str" cm="1">
        <f t="array" ref="V5894">IF(SUM(LEN(A5894:U5894))=0,"",IF(OR(OR(ISBLANK(E5894),SUM(LEN(B5894),LEN(C5894))=0),AND(NOT(D5894="Unknown"),ISBLANK(I5894)),AND(NOT(N5894="Unknown"),ISBLANK(Q5894))),"Missing Information", INDEX(Table15[Entire Service Line Classification], MATCH(SUMIFS(Table15[Unique ID],Table15[System-Owned Portion],D5894,Table15[If Material Anything Other than "Lead" in Column E,Was Material Ever Previously Lead?],F5894,Table15[Customer-Owned Portion],N5894),Table15[Unique ID],0),0)))</f>
        <v>Non-lead</v>
      </c>
      <c r="W5894" s="189"/>
    </row>
    <row r="5895" spans="1:23" s="190" customFormat="1" ht="56.25" x14ac:dyDescent="0.25">
      <c r="A5895" s="180" t="s">
        <v>225</v>
      </c>
      <c r="B5895" s="181" t="s">
        <v>9499</v>
      </c>
      <c r="C5895" s="182" t="s">
        <v>225</v>
      </c>
      <c r="D5895" s="183" t="s">
        <v>36</v>
      </c>
      <c r="E5895" s="181" t="s">
        <v>35</v>
      </c>
      <c r="F5895" s="183" t="s">
        <v>35</v>
      </c>
      <c r="G5895" s="181" t="s">
        <v>8184</v>
      </c>
      <c r="H5895" s="184" t="s">
        <v>7090</v>
      </c>
      <c r="I5895" s="185" t="s">
        <v>190</v>
      </c>
      <c r="J5895" s="181" t="s">
        <v>35</v>
      </c>
      <c r="K5895" s="181" t="s">
        <v>225</v>
      </c>
      <c r="L5895" s="186" t="s">
        <v>225</v>
      </c>
      <c r="M5895" s="187" t="s">
        <v>225</v>
      </c>
      <c r="N5895" s="183" t="s">
        <v>36</v>
      </c>
      <c r="O5895" s="181" t="s">
        <v>8184</v>
      </c>
      <c r="P5895" s="184" t="s">
        <v>7090</v>
      </c>
      <c r="Q5895" s="185" t="s">
        <v>190</v>
      </c>
      <c r="R5895" s="181" t="s">
        <v>35</v>
      </c>
      <c r="S5895" s="181" t="s">
        <v>225</v>
      </c>
      <c r="T5895" s="186" t="s">
        <v>225</v>
      </c>
      <c r="U5895" s="187" t="s">
        <v>225</v>
      </c>
      <c r="V5895" s="188" t="str" cm="1">
        <f t="array" ref="V5895">IF(SUM(LEN(A5895:U5895))=0,"",IF(OR(OR(ISBLANK(E5895),SUM(LEN(B5895),LEN(C5895))=0),AND(NOT(D5895="Unknown"),ISBLANK(I5895)),AND(NOT(N5895="Unknown"),ISBLANK(Q5895))),"Missing Information", INDEX(Table15[Entire Service Line Classification], MATCH(SUMIFS(Table15[Unique ID],Table15[System-Owned Portion],D5895,Table15[If Material Anything Other than "Lead" in Column E,Was Material Ever Previously Lead?],F5895,Table15[Customer-Owned Portion],N5895),Table15[Unique ID],0),0)))</f>
        <v>Non-lead</v>
      </c>
      <c r="W5895" s="189"/>
    </row>
    <row r="5896" spans="1:23" s="190" customFormat="1" ht="56.25" x14ac:dyDescent="0.25">
      <c r="A5896" s="180" t="s">
        <v>225</v>
      </c>
      <c r="B5896" s="181" t="s">
        <v>9500</v>
      </c>
      <c r="C5896" s="182" t="s">
        <v>225</v>
      </c>
      <c r="D5896" s="183" t="s">
        <v>36</v>
      </c>
      <c r="E5896" s="181" t="s">
        <v>35</v>
      </c>
      <c r="F5896" s="183" t="s">
        <v>35</v>
      </c>
      <c r="G5896" s="181" t="s">
        <v>8184</v>
      </c>
      <c r="H5896" s="184" t="s">
        <v>7090</v>
      </c>
      <c r="I5896" s="185" t="s">
        <v>190</v>
      </c>
      <c r="J5896" s="181" t="s">
        <v>35</v>
      </c>
      <c r="K5896" s="181" t="s">
        <v>225</v>
      </c>
      <c r="L5896" s="186" t="s">
        <v>225</v>
      </c>
      <c r="M5896" s="187" t="s">
        <v>225</v>
      </c>
      <c r="N5896" s="183" t="s">
        <v>36</v>
      </c>
      <c r="O5896" s="181" t="s">
        <v>8184</v>
      </c>
      <c r="P5896" s="184" t="s">
        <v>7090</v>
      </c>
      <c r="Q5896" s="185" t="s">
        <v>190</v>
      </c>
      <c r="R5896" s="181" t="s">
        <v>35</v>
      </c>
      <c r="S5896" s="181" t="s">
        <v>225</v>
      </c>
      <c r="T5896" s="186" t="s">
        <v>225</v>
      </c>
      <c r="U5896" s="187" t="s">
        <v>225</v>
      </c>
      <c r="V5896" s="188" t="str" cm="1">
        <f t="array" ref="V5896">IF(SUM(LEN(A5896:U5896))=0,"",IF(OR(OR(ISBLANK(E5896),SUM(LEN(B5896),LEN(C5896))=0),AND(NOT(D5896="Unknown"),ISBLANK(I5896)),AND(NOT(N5896="Unknown"),ISBLANK(Q5896))),"Missing Information", INDEX(Table15[Entire Service Line Classification], MATCH(SUMIFS(Table15[Unique ID],Table15[System-Owned Portion],D5896,Table15[If Material Anything Other than "Lead" in Column E,Was Material Ever Previously Lead?],F5896,Table15[Customer-Owned Portion],N5896),Table15[Unique ID],0),0)))</f>
        <v>Non-lead</v>
      </c>
      <c r="W5896" s="189"/>
    </row>
    <row r="5897" spans="1:23" s="190" customFormat="1" ht="56.25" x14ac:dyDescent="0.25">
      <c r="A5897" s="180" t="s">
        <v>225</v>
      </c>
      <c r="B5897" s="181" t="s">
        <v>9501</v>
      </c>
      <c r="C5897" s="182" t="s">
        <v>225</v>
      </c>
      <c r="D5897" s="183" t="s">
        <v>36</v>
      </c>
      <c r="E5897" s="181" t="s">
        <v>35</v>
      </c>
      <c r="F5897" s="183" t="s">
        <v>35</v>
      </c>
      <c r="G5897" s="181" t="s">
        <v>7503</v>
      </c>
      <c r="H5897" s="184" t="s">
        <v>7090</v>
      </c>
      <c r="I5897" s="185" t="s">
        <v>190</v>
      </c>
      <c r="J5897" s="181" t="s">
        <v>35</v>
      </c>
      <c r="K5897" s="181" t="s">
        <v>225</v>
      </c>
      <c r="L5897" s="186" t="s">
        <v>225</v>
      </c>
      <c r="M5897" s="187" t="s">
        <v>225</v>
      </c>
      <c r="N5897" s="183" t="s">
        <v>36</v>
      </c>
      <c r="O5897" s="181" t="s">
        <v>7503</v>
      </c>
      <c r="P5897" s="184" t="s">
        <v>7090</v>
      </c>
      <c r="Q5897" s="185" t="s">
        <v>190</v>
      </c>
      <c r="R5897" s="181" t="s">
        <v>35</v>
      </c>
      <c r="S5897" s="181" t="s">
        <v>225</v>
      </c>
      <c r="T5897" s="186" t="s">
        <v>225</v>
      </c>
      <c r="U5897" s="187" t="s">
        <v>225</v>
      </c>
      <c r="V5897" s="188" t="str" cm="1">
        <f t="array" ref="V5897">IF(SUM(LEN(A5897:U5897))=0,"",IF(OR(OR(ISBLANK(E5897),SUM(LEN(B5897),LEN(C5897))=0),AND(NOT(D5897="Unknown"),ISBLANK(I5897)),AND(NOT(N5897="Unknown"),ISBLANK(Q5897))),"Missing Information", INDEX(Table15[Entire Service Line Classification], MATCH(SUMIFS(Table15[Unique ID],Table15[System-Owned Portion],D5897,Table15[If Material Anything Other than "Lead" in Column E,Was Material Ever Previously Lead?],F5897,Table15[Customer-Owned Portion],N5897),Table15[Unique ID],0),0)))</f>
        <v>Non-lead</v>
      </c>
      <c r="W5897" s="189"/>
    </row>
    <row r="5898" spans="1:23" s="190" customFormat="1" ht="56.25" x14ac:dyDescent="0.25">
      <c r="A5898" s="180" t="s">
        <v>225</v>
      </c>
      <c r="B5898" s="181" t="s">
        <v>9502</v>
      </c>
      <c r="C5898" s="182" t="s">
        <v>225</v>
      </c>
      <c r="D5898" s="183" t="s">
        <v>36</v>
      </c>
      <c r="E5898" s="181" t="s">
        <v>35</v>
      </c>
      <c r="F5898" s="183" t="s">
        <v>35</v>
      </c>
      <c r="G5898" s="181" t="s">
        <v>7488</v>
      </c>
      <c r="H5898" s="184" t="s">
        <v>7090</v>
      </c>
      <c r="I5898" s="185" t="s">
        <v>190</v>
      </c>
      <c r="J5898" s="181" t="s">
        <v>35</v>
      </c>
      <c r="K5898" s="181" t="s">
        <v>225</v>
      </c>
      <c r="L5898" s="186" t="s">
        <v>225</v>
      </c>
      <c r="M5898" s="187" t="s">
        <v>225</v>
      </c>
      <c r="N5898" s="183" t="s">
        <v>36</v>
      </c>
      <c r="O5898" s="181" t="s">
        <v>7488</v>
      </c>
      <c r="P5898" s="184" t="s">
        <v>7090</v>
      </c>
      <c r="Q5898" s="185" t="s">
        <v>190</v>
      </c>
      <c r="R5898" s="181" t="s">
        <v>35</v>
      </c>
      <c r="S5898" s="181" t="s">
        <v>225</v>
      </c>
      <c r="T5898" s="186" t="s">
        <v>225</v>
      </c>
      <c r="U5898" s="187" t="s">
        <v>225</v>
      </c>
      <c r="V5898" s="188" t="str" cm="1">
        <f t="array" ref="V5898">IF(SUM(LEN(A5898:U5898))=0,"",IF(OR(OR(ISBLANK(E5898),SUM(LEN(B5898),LEN(C5898))=0),AND(NOT(D5898="Unknown"),ISBLANK(I5898)),AND(NOT(N5898="Unknown"),ISBLANK(Q5898))),"Missing Information", INDEX(Table15[Entire Service Line Classification], MATCH(SUMIFS(Table15[Unique ID],Table15[System-Owned Portion],D5898,Table15[If Material Anything Other than "Lead" in Column E,Was Material Ever Previously Lead?],F5898,Table15[Customer-Owned Portion],N5898),Table15[Unique ID],0),0)))</f>
        <v>Non-lead</v>
      </c>
      <c r="W5898" s="189"/>
    </row>
    <row r="5899" spans="1:23" s="190" customFormat="1" ht="56.25" x14ac:dyDescent="0.25">
      <c r="A5899" s="180" t="s">
        <v>225</v>
      </c>
      <c r="B5899" s="181" t="s">
        <v>9503</v>
      </c>
      <c r="C5899" s="182" t="s">
        <v>225</v>
      </c>
      <c r="D5899" s="183" t="s">
        <v>36</v>
      </c>
      <c r="E5899" s="181" t="s">
        <v>35</v>
      </c>
      <c r="F5899" s="183" t="s">
        <v>35</v>
      </c>
      <c r="G5899" s="181" t="s">
        <v>7488</v>
      </c>
      <c r="H5899" s="184" t="s">
        <v>7090</v>
      </c>
      <c r="I5899" s="185" t="s">
        <v>190</v>
      </c>
      <c r="J5899" s="181" t="s">
        <v>35</v>
      </c>
      <c r="K5899" s="181" t="s">
        <v>225</v>
      </c>
      <c r="L5899" s="186" t="s">
        <v>225</v>
      </c>
      <c r="M5899" s="187" t="s">
        <v>225</v>
      </c>
      <c r="N5899" s="183" t="s">
        <v>36</v>
      </c>
      <c r="O5899" s="181" t="s">
        <v>7488</v>
      </c>
      <c r="P5899" s="184" t="s">
        <v>7090</v>
      </c>
      <c r="Q5899" s="185" t="s">
        <v>190</v>
      </c>
      <c r="R5899" s="181" t="s">
        <v>35</v>
      </c>
      <c r="S5899" s="181" t="s">
        <v>225</v>
      </c>
      <c r="T5899" s="186" t="s">
        <v>225</v>
      </c>
      <c r="U5899" s="187" t="s">
        <v>225</v>
      </c>
      <c r="V5899" s="188" t="str" cm="1">
        <f t="array" ref="V5899">IF(SUM(LEN(A5899:U5899))=0,"",IF(OR(OR(ISBLANK(E5899),SUM(LEN(B5899),LEN(C5899))=0),AND(NOT(D5899="Unknown"),ISBLANK(I5899)),AND(NOT(N5899="Unknown"),ISBLANK(Q5899))),"Missing Information", INDEX(Table15[Entire Service Line Classification], MATCH(SUMIFS(Table15[Unique ID],Table15[System-Owned Portion],D5899,Table15[If Material Anything Other than "Lead" in Column E,Was Material Ever Previously Lead?],F5899,Table15[Customer-Owned Portion],N5899),Table15[Unique ID],0),0)))</f>
        <v>Non-lead</v>
      </c>
      <c r="W5899" s="189"/>
    </row>
    <row r="5900" spans="1:23" s="190" customFormat="1" ht="56.25" x14ac:dyDescent="0.25">
      <c r="A5900" s="180" t="s">
        <v>225</v>
      </c>
      <c r="B5900" s="181" t="s">
        <v>9504</v>
      </c>
      <c r="C5900" s="182" t="s">
        <v>225</v>
      </c>
      <c r="D5900" s="183" t="s">
        <v>36</v>
      </c>
      <c r="E5900" s="181" t="s">
        <v>35</v>
      </c>
      <c r="F5900" s="183" t="s">
        <v>35</v>
      </c>
      <c r="G5900" s="181" t="s">
        <v>7503</v>
      </c>
      <c r="H5900" s="184" t="s">
        <v>7090</v>
      </c>
      <c r="I5900" s="185" t="s">
        <v>190</v>
      </c>
      <c r="J5900" s="181" t="s">
        <v>35</v>
      </c>
      <c r="K5900" s="181" t="s">
        <v>225</v>
      </c>
      <c r="L5900" s="186" t="s">
        <v>225</v>
      </c>
      <c r="M5900" s="187" t="s">
        <v>225</v>
      </c>
      <c r="N5900" s="183" t="s">
        <v>36</v>
      </c>
      <c r="O5900" s="181" t="s">
        <v>7503</v>
      </c>
      <c r="P5900" s="184" t="s">
        <v>7090</v>
      </c>
      <c r="Q5900" s="185" t="s">
        <v>190</v>
      </c>
      <c r="R5900" s="181" t="s">
        <v>35</v>
      </c>
      <c r="S5900" s="181" t="s">
        <v>225</v>
      </c>
      <c r="T5900" s="186" t="s">
        <v>225</v>
      </c>
      <c r="U5900" s="187" t="s">
        <v>225</v>
      </c>
      <c r="V5900" s="188" t="str" cm="1">
        <f t="array" ref="V5900">IF(SUM(LEN(A5900:U5900))=0,"",IF(OR(OR(ISBLANK(E5900),SUM(LEN(B5900),LEN(C5900))=0),AND(NOT(D5900="Unknown"),ISBLANK(I5900)),AND(NOT(N5900="Unknown"),ISBLANK(Q5900))),"Missing Information", INDEX(Table15[Entire Service Line Classification], MATCH(SUMIFS(Table15[Unique ID],Table15[System-Owned Portion],D5900,Table15[If Material Anything Other than "Lead" in Column E,Was Material Ever Previously Lead?],F5900,Table15[Customer-Owned Portion],N5900),Table15[Unique ID],0),0)))</f>
        <v>Non-lead</v>
      </c>
      <c r="W5900" s="189"/>
    </row>
    <row r="5901" spans="1:23" s="190" customFormat="1" ht="56.25" x14ac:dyDescent="0.25">
      <c r="A5901" s="180" t="s">
        <v>225</v>
      </c>
      <c r="B5901" s="181" t="s">
        <v>9505</v>
      </c>
      <c r="C5901" s="182" t="s">
        <v>225</v>
      </c>
      <c r="D5901" s="183" t="s">
        <v>36</v>
      </c>
      <c r="E5901" s="181" t="s">
        <v>35</v>
      </c>
      <c r="F5901" s="183" t="s">
        <v>35</v>
      </c>
      <c r="G5901" s="181" t="s">
        <v>7476</v>
      </c>
      <c r="H5901" s="184" t="s">
        <v>7090</v>
      </c>
      <c r="I5901" s="185" t="s">
        <v>190</v>
      </c>
      <c r="J5901" s="181" t="s">
        <v>35</v>
      </c>
      <c r="K5901" s="181" t="s">
        <v>225</v>
      </c>
      <c r="L5901" s="186" t="s">
        <v>225</v>
      </c>
      <c r="M5901" s="187" t="s">
        <v>225</v>
      </c>
      <c r="N5901" s="183" t="s">
        <v>36</v>
      </c>
      <c r="O5901" s="181" t="s">
        <v>7476</v>
      </c>
      <c r="P5901" s="184" t="s">
        <v>7090</v>
      </c>
      <c r="Q5901" s="185" t="s">
        <v>190</v>
      </c>
      <c r="R5901" s="181" t="s">
        <v>35</v>
      </c>
      <c r="S5901" s="181" t="s">
        <v>225</v>
      </c>
      <c r="T5901" s="186" t="s">
        <v>225</v>
      </c>
      <c r="U5901" s="187" t="s">
        <v>225</v>
      </c>
      <c r="V5901" s="188" t="str" cm="1">
        <f t="array" ref="V5901">IF(SUM(LEN(A5901:U5901))=0,"",IF(OR(OR(ISBLANK(E5901),SUM(LEN(B5901),LEN(C5901))=0),AND(NOT(D5901="Unknown"),ISBLANK(I5901)),AND(NOT(N5901="Unknown"),ISBLANK(Q5901))),"Missing Information", INDEX(Table15[Entire Service Line Classification], MATCH(SUMIFS(Table15[Unique ID],Table15[System-Owned Portion],D5901,Table15[If Material Anything Other than "Lead" in Column E,Was Material Ever Previously Lead?],F5901,Table15[Customer-Owned Portion],N5901),Table15[Unique ID],0),0)))</f>
        <v>Non-lead</v>
      </c>
      <c r="W5901" s="189"/>
    </row>
    <row r="5902" spans="1:23" s="190" customFormat="1" ht="56.25" x14ac:dyDescent="0.25">
      <c r="A5902" s="180" t="s">
        <v>225</v>
      </c>
      <c r="B5902" s="181" t="s">
        <v>9506</v>
      </c>
      <c r="C5902" s="182" t="s">
        <v>225</v>
      </c>
      <c r="D5902" s="183" t="s">
        <v>36</v>
      </c>
      <c r="E5902" s="181" t="s">
        <v>35</v>
      </c>
      <c r="F5902" s="183" t="s">
        <v>35</v>
      </c>
      <c r="G5902" s="181" t="s">
        <v>7476</v>
      </c>
      <c r="H5902" s="184" t="s">
        <v>7090</v>
      </c>
      <c r="I5902" s="185" t="s">
        <v>190</v>
      </c>
      <c r="J5902" s="181" t="s">
        <v>35</v>
      </c>
      <c r="K5902" s="181" t="s">
        <v>225</v>
      </c>
      <c r="L5902" s="186" t="s">
        <v>225</v>
      </c>
      <c r="M5902" s="187" t="s">
        <v>225</v>
      </c>
      <c r="N5902" s="183" t="s">
        <v>36</v>
      </c>
      <c r="O5902" s="181" t="s">
        <v>7476</v>
      </c>
      <c r="P5902" s="184" t="s">
        <v>7090</v>
      </c>
      <c r="Q5902" s="185" t="s">
        <v>190</v>
      </c>
      <c r="R5902" s="181" t="s">
        <v>35</v>
      </c>
      <c r="S5902" s="181" t="s">
        <v>225</v>
      </c>
      <c r="T5902" s="186" t="s">
        <v>225</v>
      </c>
      <c r="U5902" s="187" t="s">
        <v>225</v>
      </c>
      <c r="V5902" s="188" t="str" cm="1">
        <f t="array" ref="V5902">IF(SUM(LEN(A5902:U5902))=0,"",IF(OR(OR(ISBLANK(E5902),SUM(LEN(B5902),LEN(C5902))=0),AND(NOT(D5902="Unknown"),ISBLANK(I5902)),AND(NOT(N5902="Unknown"),ISBLANK(Q5902))),"Missing Information", INDEX(Table15[Entire Service Line Classification], MATCH(SUMIFS(Table15[Unique ID],Table15[System-Owned Portion],D5902,Table15[If Material Anything Other than "Lead" in Column E,Was Material Ever Previously Lead?],F5902,Table15[Customer-Owned Portion],N5902),Table15[Unique ID],0),0)))</f>
        <v>Non-lead</v>
      </c>
      <c r="W5902" s="189"/>
    </row>
    <row r="5903" spans="1:23" s="190" customFormat="1" ht="56.25" x14ac:dyDescent="0.25">
      <c r="A5903" s="180" t="s">
        <v>225</v>
      </c>
      <c r="B5903" s="181" t="s">
        <v>9507</v>
      </c>
      <c r="C5903" s="182" t="s">
        <v>225</v>
      </c>
      <c r="D5903" s="183" t="s">
        <v>36</v>
      </c>
      <c r="E5903" s="181" t="s">
        <v>35</v>
      </c>
      <c r="F5903" s="183" t="s">
        <v>35</v>
      </c>
      <c r="G5903" s="181" t="s">
        <v>7476</v>
      </c>
      <c r="H5903" s="184" t="s">
        <v>7090</v>
      </c>
      <c r="I5903" s="185" t="s">
        <v>190</v>
      </c>
      <c r="J5903" s="181" t="s">
        <v>35</v>
      </c>
      <c r="K5903" s="181" t="s">
        <v>225</v>
      </c>
      <c r="L5903" s="186" t="s">
        <v>225</v>
      </c>
      <c r="M5903" s="187" t="s">
        <v>225</v>
      </c>
      <c r="N5903" s="183" t="s">
        <v>36</v>
      </c>
      <c r="O5903" s="181" t="s">
        <v>7476</v>
      </c>
      <c r="P5903" s="184" t="s">
        <v>7090</v>
      </c>
      <c r="Q5903" s="185" t="s">
        <v>190</v>
      </c>
      <c r="R5903" s="181" t="s">
        <v>35</v>
      </c>
      <c r="S5903" s="181" t="s">
        <v>225</v>
      </c>
      <c r="T5903" s="186" t="s">
        <v>225</v>
      </c>
      <c r="U5903" s="187" t="s">
        <v>225</v>
      </c>
      <c r="V5903" s="188" t="str" cm="1">
        <f t="array" ref="V5903">IF(SUM(LEN(A5903:U5903))=0,"",IF(OR(OR(ISBLANK(E5903),SUM(LEN(B5903),LEN(C5903))=0),AND(NOT(D5903="Unknown"),ISBLANK(I5903)),AND(NOT(N5903="Unknown"),ISBLANK(Q5903))),"Missing Information", INDEX(Table15[Entire Service Line Classification], MATCH(SUMIFS(Table15[Unique ID],Table15[System-Owned Portion],D5903,Table15[If Material Anything Other than "Lead" in Column E,Was Material Ever Previously Lead?],F5903,Table15[Customer-Owned Portion],N5903),Table15[Unique ID],0),0)))</f>
        <v>Non-lead</v>
      </c>
      <c r="W5903" s="189"/>
    </row>
    <row r="5904" spans="1:23" s="190" customFormat="1" ht="56.25" x14ac:dyDescent="0.25">
      <c r="A5904" s="180" t="s">
        <v>225</v>
      </c>
      <c r="B5904" s="181" t="s">
        <v>9508</v>
      </c>
      <c r="C5904" s="182" t="s">
        <v>225</v>
      </c>
      <c r="D5904" s="183" t="s">
        <v>36</v>
      </c>
      <c r="E5904" s="181" t="s">
        <v>35</v>
      </c>
      <c r="F5904" s="183" t="s">
        <v>35</v>
      </c>
      <c r="G5904" s="181" t="s">
        <v>7476</v>
      </c>
      <c r="H5904" s="184" t="s">
        <v>7090</v>
      </c>
      <c r="I5904" s="185" t="s">
        <v>190</v>
      </c>
      <c r="J5904" s="181" t="s">
        <v>35</v>
      </c>
      <c r="K5904" s="181" t="s">
        <v>225</v>
      </c>
      <c r="L5904" s="186" t="s">
        <v>225</v>
      </c>
      <c r="M5904" s="187" t="s">
        <v>225</v>
      </c>
      <c r="N5904" s="183" t="s">
        <v>36</v>
      </c>
      <c r="O5904" s="181" t="s">
        <v>7476</v>
      </c>
      <c r="P5904" s="184" t="s">
        <v>7090</v>
      </c>
      <c r="Q5904" s="185" t="s">
        <v>190</v>
      </c>
      <c r="R5904" s="181" t="s">
        <v>35</v>
      </c>
      <c r="S5904" s="181" t="s">
        <v>225</v>
      </c>
      <c r="T5904" s="186" t="s">
        <v>225</v>
      </c>
      <c r="U5904" s="187" t="s">
        <v>225</v>
      </c>
      <c r="V5904" s="188" t="str" cm="1">
        <f t="array" ref="V5904">IF(SUM(LEN(A5904:U5904))=0,"",IF(OR(OR(ISBLANK(E5904),SUM(LEN(B5904),LEN(C5904))=0),AND(NOT(D5904="Unknown"),ISBLANK(I5904)),AND(NOT(N5904="Unknown"),ISBLANK(Q5904))),"Missing Information", INDEX(Table15[Entire Service Line Classification], MATCH(SUMIFS(Table15[Unique ID],Table15[System-Owned Portion],D5904,Table15[If Material Anything Other than "Lead" in Column E,Was Material Ever Previously Lead?],F5904,Table15[Customer-Owned Portion],N5904),Table15[Unique ID],0),0)))</f>
        <v>Non-lead</v>
      </c>
      <c r="W5904" s="189"/>
    </row>
    <row r="5905" spans="1:23" s="190" customFormat="1" ht="56.25" x14ac:dyDescent="0.25">
      <c r="A5905" s="180" t="s">
        <v>225</v>
      </c>
      <c r="B5905" s="181" t="s">
        <v>9509</v>
      </c>
      <c r="C5905" s="182" t="s">
        <v>225</v>
      </c>
      <c r="D5905" s="183" t="s">
        <v>36</v>
      </c>
      <c r="E5905" s="181" t="s">
        <v>35</v>
      </c>
      <c r="F5905" s="183" t="s">
        <v>35</v>
      </c>
      <c r="G5905" s="181" t="s">
        <v>7476</v>
      </c>
      <c r="H5905" s="184" t="s">
        <v>7090</v>
      </c>
      <c r="I5905" s="185" t="s">
        <v>190</v>
      </c>
      <c r="J5905" s="181" t="s">
        <v>35</v>
      </c>
      <c r="K5905" s="181" t="s">
        <v>225</v>
      </c>
      <c r="L5905" s="186" t="s">
        <v>225</v>
      </c>
      <c r="M5905" s="187" t="s">
        <v>225</v>
      </c>
      <c r="N5905" s="183" t="s">
        <v>36</v>
      </c>
      <c r="O5905" s="181" t="s">
        <v>7476</v>
      </c>
      <c r="P5905" s="184" t="s">
        <v>7090</v>
      </c>
      <c r="Q5905" s="185" t="s">
        <v>190</v>
      </c>
      <c r="R5905" s="181" t="s">
        <v>35</v>
      </c>
      <c r="S5905" s="181" t="s">
        <v>225</v>
      </c>
      <c r="T5905" s="186" t="s">
        <v>225</v>
      </c>
      <c r="U5905" s="187" t="s">
        <v>225</v>
      </c>
      <c r="V5905" s="188" t="str" cm="1">
        <f t="array" ref="V5905">IF(SUM(LEN(A5905:U5905))=0,"",IF(OR(OR(ISBLANK(E5905),SUM(LEN(B5905),LEN(C5905))=0),AND(NOT(D5905="Unknown"),ISBLANK(I5905)),AND(NOT(N5905="Unknown"),ISBLANK(Q5905))),"Missing Information", INDEX(Table15[Entire Service Line Classification], MATCH(SUMIFS(Table15[Unique ID],Table15[System-Owned Portion],D5905,Table15[If Material Anything Other than "Lead" in Column E,Was Material Ever Previously Lead?],F5905,Table15[Customer-Owned Portion],N5905),Table15[Unique ID],0),0)))</f>
        <v>Non-lead</v>
      </c>
      <c r="W5905" s="189"/>
    </row>
    <row r="5906" spans="1:23" s="190" customFormat="1" ht="56.25" x14ac:dyDescent="0.25">
      <c r="A5906" s="180" t="s">
        <v>225</v>
      </c>
      <c r="B5906" s="181" t="s">
        <v>9510</v>
      </c>
      <c r="C5906" s="182" t="s">
        <v>225</v>
      </c>
      <c r="D5906" s="183" t="s">
        <v>36</v>
      </c>
      <c r="E5906" s="181" t="s">
        <v>35</v>
      </c>
      <c r="F5906" s="183" t="s">
        <v>35</v>
      </c>
      <c r="G5906" s="181" t="s">
        <v>8184</v>
      </c>
      <c r="H5906" s="184" t="s">
        <v>7090</v>
      </c>
      <c r="I5906" s="185" t="s">
        <v>190</v>
      </c>
      <c r="J5906" s="181" t="s">
        <v>35</v>
      </c>
      <c r="K5906" s="181" t="s">
        <v>225</v>
      </c>
      <c r="L5906" s="186" t="s">
        <v>225</v>
      </c>
      <c r="M5906" s="187" t="s">
        <v>225</v>
      </c>
      <c r="N5906" s="183" t="s">
        <v>36</v>
      </c>
      <c r="O5906" s="181" t="s">
        <v>8184</v>
      </c>
      <c r="P5906" s="184" t="s">
        <v>7090</v>
      </c>
      <c r="Q5906" s="185" t="s">
        <v>190</v>
      </c>
      <c r="R5906" s="181" t="s">
        <v>35</v>
      </c>
      <c r="S5906" s="181" t="s">
        <v>225</v>
      </c>
      <c r="T5906" s="186" t="s">
        <v>225</v>
      </c>
      <c r="U5906" s="187" t="s">
        <v>225</v>
      </c>
      <c r="V5906" s="188" t="str" cm="1">
        <f t="array" ref="V5906">IF(SUM(LEN(A5906:U5906))=0,"",IF(OR(OR(ISBLANK(E5906),SUM(LEN(B5906),LEN(C5906))=0),AND(NOT(D5906="Unknown"),ISBLANK(I5906)),AND(NOT(N5906="Unknown"),ISBLANK(Q5906))),"Missing Information", INDEX(Table15[Entire Service Line Classification], MATCH(SUMIFS(Table15[Unique ID],Table15[System-Owned Portion],D5906,Table15[If Material Anything Other than "Lead" in Column E,Was Material Ever Previously Lead?],F5906,Table15[Customer-Owned Portion],N5906),Table15[Unique ID],0),0)))</f>
        <v>Non-lead</v>
      </c>
      <c r="W5906" s="189"/>
    </row>
    <row r="5907" spans="1:23" s="190" customFormat="1" ht="56.25" x14ac:dyDescent="0.25">
      <c r="A5907" s="180" t="s">
        <v>225</v>
      </c>
      <c r="B5907" s="181" t="s">
        <v>9511</v>
      </c>
      <c r="C5907" s="182" t="s">
        <v>225</v>
      </c>
      <c r="D5907" s="183" t="s">
        <v>36</v>
      </c>
      <c r="E5907" s="181" t="s">
        <v>35</v>
      </c>
      <c r="F5907" s="183" t="s">
        <v>35</v>
      </c>
      <c r="G5907" s="181" t="s">
        <v>7476</v>
      </c>
      <c r="H5907" s="184" t="s">
        <v>7090</v>
      </c>
      <c r="I5907" s="185" t="s">
        <v>190</v>
      </c>
      <c r="J5907" s="181" t="s">
        <v>35</v>
      </c>
      <c r="K5907" s="181" t="s">
        <v>225</v>
      </c>
      <c r="L5907" s="186" t="s">
        <v>225</v>
      </c>
      <c r="M5907" s="187" t="s">
        <v>225</v>
      </c>
      <c r="N5907" s="183" t="s">
        <v>36</v>
      </c>
      <c r="O5907" s="181" t="s">
        <v>7476</v>
      </c>
      <c r="P5907" s="184" t="s">
        <v>7090</v>
      </c>
      <c r="Q5907" s="185" t="s">
        <v>190</v>
      </c>
      <c r="R5907" s="181" t="s">
        <v>35</v>
      </c>
      <c r="S5907" s="181" t="s">
        <v>225</v>
      </c>
      <c r="T5907" s="186" t="s">
        <v>225</v>
      </c>
      <c r="U5907" s="187" t="s">
        <v>225</v>
      </c>
      <c r="V5907" s="188" t="str" cm="1">
        <f t="array" ref="V5907">IF(SUM(LEN(A5907:U5907))=0,"",IF(OR(OR(ISBLANK(E5907),SUM(LEN(B5907),LEN(C5907))=0),AND(NOT(D5907="Unknown"),ISBLANK(I5907)),AND(NOT(N5907="Unknown"),ISBLANK(Q5907))),"Missing Information", INDEX(Table15[Entire Service Line Classification], MATCH(SUMIFS(Table15[Unique ID],Table15[System-Owned Portion],D5907,Table15[If Material Anything Other than "Lead" in Column E,Was Material Ever Previously Lead?],F5907,Table15[Customer-Owned Portion],N5907),Table15[Unique ID],0),0)))</f>
        <v>Non-lead</v>
      </c>
      <c r="W5907" s="189"/>
    </row>
    <row r="5908" spans="1:23" s="190" customFormat="1" ht="56.25" x14ac:dyDescent="0.25">
      <c r="A5908" s="180" t="s">
        <v>225</v>
      </c>
      <c r="B5908" s="181" t="s">
        <v>9512</v>
      </c>
      <c r="C5908" s="182" t="s">
        <v>225</v>
      </c>
      <c r="D5908" s="183" t="s">
        <v>36</v>
      </c>
      <c r="E5908" s="181" t="s">
        <v>35</v>
      </c>
      <c r="F5908" s="183" t="s">
        <v>35</v>
      </c>
      <c r="G5908" s="181" t="s">
        <v>7476</v>
      </c>
      <c r="H5908" s="184" t="s">
        <v>7090</v>
      </c>
      <c r="I5908" s="185" t="s">
        <v>190</v>
      </c>
      <c r="J5908" s="181" t="s">
        <v>35</v>
      </c>
      <c r="K5908" s="181" t="s">
        <v>225</v>
      </c>
      <c r="L5908" s="186" t="s">
        <v>225</v>
      </c>
      <c r="M5908" s="187" t="s">
        <v>225</v>
      </c>
      <c r="N5908" s="183" t="s">
        <v>36</v>
      </c>
      <c r="O5908" s="181" t="s">
        <v>7476</v>
      </c>
      <c r="P5908" s="184" t="s">
        <v>7090</v>
      </c>
      <c r="Q5908" s="185" t="s">
        <v>190</v>
      </c>
      <c r="R5908" s="181" t="s">
        <v>35</v>
      </c>
      <c r="S5908" s="181" t="s">
        <v>225</v>
      </c>
      <c r="T5908" s="186" t="s">
        <v>225</v>
      </c>
      <c r="U5908" s="187" t="s">
        <v>225</v>
      </c>
      <c r="V5908" s="188" t="str" cm="1">
        <f t="array" ref="V5908">IF(SUM(LEN(A5908:U5908))=0,"",IF(OR(OR(ISBLANK(E5908),SUM(LEN(B5908),LEN(C5908))=0),AND(NOT(D5908="Unknown"),ISBLANK(I5908)),AND(NOT(N5908="Unknown"),ISBLANK(Q5908))),"Missing Information", INDEX(Table15[Entire Service Line Classification], MATCH(SUMIFS(Table15[Unique ID],Table15[System-Owned Portion],D5908,Table15[If Material Anything Other than "Lead" in Column E,Was Material Ever Previously Lead?],F5908,Table15[Customer-Owned Portion],N5908),Table15[Unique ID],0),0)))</f>
        <v>Non-lead</v>
      </c>
      <c r="W5908" s="189"/>
    </row>
    <row r="5909" spans="1:23" s="190" customFormat="1" ht="56.25" x14ac:dyDescent="0.25">
      <c r="A5909" s="180" t="s">
        <v>225</v>
      </c>
      <c r="B5909" s="181" t="s">
        <v>9513</v>
      </c>
      <c r="C5909" s="182" t="s">
        <v>225</v>
      </c>
      <c r="D5909" s="183" t="s">
        <v>36</v>
      </c>
      <c r="E5909" s="181" t="s">
        <v>35</v>
      </c>
      <c r="F5909" s="183" t="s">
        <v>35</v>
      </c>
      <c r="G5909" s="181" t="s">
        <v>7476</v>
      </c>
      <c r="H5909" s="184" t="s">
        <v>7090</v>
      </c>
      <c r="I5909" s="185" t="s">
        <v>190</v>
      </c>
      <c r="J5909" s="181" t="s">
        <v>35</v>
      </c>
      <c r="K5909" s="181" t="s">
        <v>225</v>
      </c>
      <c r="L5909" s="186" t="s">
        <v>225</v>
      </c>
      <c r="M5909" s="187" t="s">
        <v>225</v>
      </c>
      <c r="N5909" s="183" t="s">
        <v>36</v>
      </c>
      <c r="O5909" s="181" t="s">
        <v>7476</v>
      </c>
      <c r="P5909" s="184" t="s">
        <v>7090</v>
      </c>
      <c r="Q5909" s="185" t="s">
        <v>190</v>
      </c>
      <c r="R5909" s="181" t="s">
        <v>35</v>
      </c>
      <c r="S5909" s="181" t="s">
        <v>225</v>
      </c>
      <c r="T5909" s="186" t="s">
        <v>225</v>
      </c>
      <c r="U5909" s="187" t="s">
        <v>225</v>
      </c>
      <c r="V5909" s="188" t="str" cm="1">
        <f t="array" ref="V5909">IF(SUM(LEN(A5909:U5909))=0,"",IF(OR(OR(ISBLANK(E5909),SUM(LEN(B5909),LEN(C5909))=0),AND(NOT(D5909="Unknown"),ISBLANK(I5909)),AND(NOT(N5909="Unknown"),ISBLANK(Q5909))),"Missing Information", INDEX(Table15[Entire Service Line Classification], MATCH(SUMIFS(Table15[Unique ID],Table15[System-Owned Portion],D5909,Table15[If Material Anything Other than "Lead" in Column E,Was Material Ever Previously Lead?],F5909,Table15[Customer-Owned Portion],N5909),Table15[Unique ID],0),0)))</f>
        <v>Non-lead</v>
      </c>
      <c r="W5909" s="189"/>
    </row>
    <row r="5910" spans="1:23" s="190" customFormat="1" ht="56.25" x14ac:dyDescent="0.25">
      <c r="A5910" s="180" t="s">
        <v>225</v>
      </c>
      <c r="B5910" s="181" t="s">
        <v>9514</v>
      </c>
      <c r="C5910" s="182" t="s">
        <v>225</v>
      </c>
      <c r="D5910" s="183" t="s">
        <v>36</v>
      </c>
      <c r="E5910" s="181" t="s">
        <v>35</v>
      </c>
      <c r="F5910" s="183" t="s">
        <v>35</v>
      </c>
      <c r="G5910" s="181" t="s">
        <v>7476</v>
      </c>
      <c r="H5910" s="184" t="s">
        <v>7090</v>
      </c>
      <c r="I5910" s="185" t="s">
        <v>190</v>
      </c>
      <c r="J5910" s="181" t="s">
        <v>35</v>
      </c>
      <c r="K5910" s="181" t="s">
        <v>225</v>
      </c>
      <c r="L5910" s="186" t="s">
        <v>225</v>
      </c>
      <c r="M5910" s="187" t="s">
        <v>225</v>
      </c>
      <c r="N5910" s="183" t="s">
        <v>36</v>
      </c>
      <c r="O5910" s="181" t="s">
        <v>7476</v>
      </c>
      <c r="P5910" s="184" t="s">
        <v>7090</v>
      </c>
      <c r="Q5910" s="185" t="s">
        <v>190</v>
      </c>
      <c r="R5910" s="181" t="s">
        <v>35</v>
      </c>
      <c r="S5910" s="181" t="s">
        <v>225</v>
      </c>
      <c r="T5910" s="186" t="s">
        <v>225</v>
      </c>
      <c r="U5910" s="187" t="s">
        <v>225</v>
      </c>
      <c r="V5910" s="188" t="str" cm="1">
        <f t="array" ref="V5910">IF(SUM(LEN(A5910:U5910))=0,"",IF(OR(OR(ISBLANK(E5910),SUM(LEN(B5910),LEN(C5910))=0),AND(NOT(D5910="Unknown"),ISBLANK(I5910)),AND(NOT(N5910="Unknown"),ISBLANK(Q5910))),"Missing Information", INDEX(Table15[Entire Service Line Classification], MATCH(SUMIFS(Table15[Unique ID],Table15[System-Owned Portion],D5910,Table15[If Material Anything Other than "Lead" in Column E,Was Material Ever Previously Lead?],F5910,Table15[Customer-Owned Portion],N5910),Table15[Unique ID],0),0)))</f>
        <v>Non-lead</v>
      </c>
      <c r="W5910" s="189"/>
    </row>
    <row r="5911" spans="1:23" s="190" customFormat="1" ht="56.25" x14ac:dyDescent="0.25">
      <c r="A5911" s="180" t="s">
        <v>225</v>
      </c>
      <c r="B5911" s="181" t="s">
        <v>9515</v>
      </c>
      <c r="C5911" s="182" t="s">
        <v>225</v>
      </c>
      <c r="D5911" s="183" t="s">
        <v>36</v>
      </c>
      <c r="E5911" s="181" t="s">
        <v>35</v>
      </c>
      <c r="F5911" s="183" t="s">
        <v>35</v>
      </c>
      <c r="G5911" s="181" t="s">
        <v>7476</v>
      </c>
      <c r="H5911" s="184" t="s">
        <v>7090</v>
      </c>
      <c r="I5911" s="185" t="s">
        <v>190</v>
      </c>
      <c r="J5911" s="181" t="s">
        <v>35</v>
      </c>
      <c r="K5911" s="181" t="s">
        <v>225</v>
      </c>
      <c r="L5911" s="186" t="s">
        <v>225</v>
      </c>
      <c r="M5911" s="187" t="s">
        <v>225</v>
      </c>
      <c r="N5911" s="183" t="s">
        <v>36</v>
      </c>
      <c r="O5911" s="181" t="s">
        <v>7476</v>
      </c>
      <c r="P5911" s="184" t="s">
        <v>7090</v>
      </c>
      <c r="Q5911" s="185" t="s">
        <v>190</v>
      </c>
      <c r="R5911" s="181" t="s">
        <v>35</v>
      </c>
      <c r="S5911" s="181" t="s">
        <v>225</v>
      </c>
      <c r="T5911" s="186" t="s">
        <v>225</v>
      </c>
      <c r="U5911" s="187" t="s">
        <v>225</v>
      </c>
      <c r="V5911" s="188" t="str" cm="1">
        <f t="array" ref="V5911">IF(SUM(LEN(A5911:U5911))=0,"",IF(OR(OR(ISBLANK(E5911),SUM(LEN(B5911),LEN(C5911))=0),AND(NOT(D5911="Unknown"),ISBLANK(I5911)),AND(NOT(N5911="Unknown"),ISBLANK(Q5911))),"Missing Information", INDEX(Table15[Entire Service Line Classification], MATCH(SUMIFS(Table15[Unique ID],Table15[System-Owned Portion],D5911,Table15[If Material Anything Other than "Lead" in Column E,Was Material Ever Previously Lead?],F5911,Table15[Customer-Owned Portion],N5911),Table15[Unique ID],0),0)))</f>
        <v>Non-lead</v>
      </c>
      <c r="W5911" s="189"/>
    </row>
    <row r="5912" spans="1:23" s="190" customFormat="1" ht="56.25" x14ac:dyDescent="0.25">
      <c r="A5912" s="180" t="s">
        <v>225</v>
      </c>
      <c r="B5912" s="181" t="s">
        <v>9516</v>
      </c>
      <c r="C5912" s="182" t="s">
        <v>225</v>
      </c>
      <c r="D5912" s="183" t="s">
        <v>36</v>
      </c>
      <c r="E5912" s="181" t="s">
        <v>35</v>
      </c>
      <c r="F5912" s="183" t="s">
        <v>35</v>
      </c>
      <c r="G5912" s="181" t="s">
        <v>7476</v>
      </c>
      <c r="H5912" s="184" t="s">
        <v>7090</v>
      </c>
      <c r="I5912" s="185" t="s">
        <v>190</v>
      </c>
      <c r="J5912" s="181" t="s">
        <v>35</v>
      </c>
      <c r="K5912" s="181" t="s">
        <v>225</v>
      </c>
      <c r="L5912" s="186" t="s">
        <v>225</v>
      </c>
      <c r="M5912" s="187" t="s">
        <v>225</v>
      </c>
      <c r="N5912" s="183" t="s">
        <v>36</v>
      </c>
      <c r="O5912" s="181" t="s">
        <v>7476</v>
      </c>
      <c r="P5912" s="184" t="s">
        <v>7090</v>
      </c>
      <c r="Q5912" s="185" t="s">
        <v>190</v>
      </c>
      <c r="R5912" s="181" t="s">
        <v>35</v>
      </c>
      <c r="S5912" s="181" t="s">
        <v>225</v>
      </c>
      <c r="T5912" s="186" t="s">
        <v>225</v>
      </c>
      <c r="U5912" s="187" t="s">
        <v>225</v>
      </c>
      <c r="V5912" s="188" t="str" cm="1">
        <f t="array" ref="V5912">IF(SUM(LEN(A5912:U5912))=0,"",IF(OR(OR(ISBLANK(E5912),SUM(LEN(B5912),LEN(C5912))=0),AND(NOT(D5912="Unknown"),ISBLANK(I5912)),AND(NOT(N5912="Unknown"),ISBLANK(Q5912))),"Missing Information", INDEX(Table15[Entire Service Line Classification], MATCH(SUMIFS(Table15[Unique ID],Table15[System-Owned Portion],D5912,Table15[If Material Anything Other than "Lead" in Column E,Was Material Ever Previously Lead?],F5912,Table15[Customer-Owned Portion],N5912),Table15[Unique ID],0),0)))</f>
        <v>Non-lead</v>
      </c>
      <c r="W5912" s="189"/>
    </row>
    <row r="5913" spans="1:23" s="190" customFormat="1" ht="56.25" x14ac:dyDescent="0.25">
      <c r="A5913" s="180" t="s">
        <v>225</v>
      </c>
      <c r="B5913" s="181" t="s">
        <v>9517</v>
      </c>
      <c r="C5913" s="182" t="s">
        <v>225</v>
      </c>
      <c r="D5913" s="183" t="s">
        <v>36</v>
      </c>
      <c r="E5913" s="181" t="s">
        <v>35</v>
      </c>
      <c r="F5913" s="183" t="s">
        <v>35</v>
      </c>
      <c r="G5913" s="181" t="s">
        <v>7476</v>
      </c>
      <c r="H5913" s="184" t="s">
        <v>7090</v>
      </c>
      <c r="I5913" s="185" t="s">
        <v>190</v>
      </c>
      <c r="J5913" s="181" t="s">
        <v>35</v>
      </c>
      <c r="K5913" s="181" t="s">
        <v>225</v>
      </c>
      <c r="L5913" s="186" t="s">
        <v>225</v>
      </c>
      <c r="M5913" s="187" t="s">
        <v>225</v>
      </c>
      <c r="N5913" s="183" t="s">
        <v>36</v>
      </c>
      <c r="O5913" s="181" t="s">
        <v>7476</v>
      </c>
      <c r="P5913" s="184" t="s">
        <v>7090</v>
      </c>
      <c r="Q5913" s="185" t="s">
        <v>190</v>
      </c>
      <c r="R5913" s="181" t="s">
        <v>35</v>
      </c>
      <c r="S5913" s="181" t="s">
        <v>225</v>
      </c>
      <c r="T5913" s="186" t="s">
        <v>225</v>
      </c>
      <c r="U5913" s="187" t="s">
        <v>225</v>
      </c>
      <c r="V5913" s="188" t="str" cm="1">
        <f t="array" ref="V5913">IF(SUM(LEN(A5913:U5913))=0,"",IF(OR(OR(ISBLANK(E5913),SUM(LEN(B5913),LEN(C5913))=0),AND(NOT(D5913="Unknown"),ISBLANK(I5913)),AND(NOT(N5913="Unknown"),ISBLANK(Q5913))),"Missing Information", INDEX(Table15[Entire Service Line Classification], MATCH(SUMIFS(Table15[Unique ID],Table15[System-Owned Portion],D5913,Table15[If Material Anything Other than "Lead" in Column E,Was Material Ever Previously Lead?],F5913,Table15[Customer-Owned Portion],N5913),Table15[Unique ID],0),0)))</f>
        <v>Non-lead</v>
      </c>
      <c r="W5913" s="189"/>
    </row>
    <row r="5914" spans="1:23" s="190" customFormat="1" ht="56.25" x14ac:dyDescent="0.25">
      <c r="A5914" s="180" t="s">
        <v>225</v>
      </c>
      <c r="B5914" s="181" t="s">
        <v>9518</v>
      </c>
      <c r="C5914" s="182" t="s">
        <v>225</v>
      </c>
      <c r="D5914" s="183" t="s">
        <v>36</v>
      </c>
      <c r="E5914" s="181" t="s">
        <v>35</v>
      </c>
      <c r="F5914" s="183" t="s">
        <v>35</v>
      </c>
      <c r="G5914" s="181" t="s">
        <v>7476</v>
      </c>
      <c r="H5914" s="184" t="s">
        <v>7090</v>
      </c>
      <c r="I5914" s="185" t="s">
        <v>190</v>
      </c>
      <c r="J5914" s="181" t="s">
        <v>35</v>
      </c>
      <c r="K5914" s="181" t="s">
        <v>225</v>
      </c>
      <c r="L5914" s="186" t="s">
        <v>225</v>
      </c>
      <c r="M5914" s="187" t="s">
        <v>225</v>
      </c>
      <c r="N5914" s="183" t="s">
        <v>36</v>
      </c>
      <c r="O5914" s="181" t="s">
        <v>7476</v>
      </c>
      <c r="P5914" s="184" t="s">
        <v>7090</v>
      </c>
      <c r="Q5914" s="185" t="s">
        <v>190</v>
      </c>
      <c r="R5914" s="181" t="s">
        <v>35</v>
      </c>
      <c r="S5914" s="181" t="s">
        <v>225</v>
      </c>
      <c r="T5914" s="186" t="s">
        <v>225</v>
      </c>
      <c r="U5914" s="187" t="s">
        <v>225</v>
      </c>
      <c r="V5914" s="188" t="str" cm="1">
        <f t="array" ref="V5914">IF(SUM(LEN(A5914:U5914))=0,"",IF(OR(OR(ISBLANK(E5914),SUM(LEN(B5914),LEN(C5914))=0),AND(NOT(D5914="Unknown"),ISBLANK(I5914)),AND(NOT(N5914="Unknown"),ISBLANK(Q5914))),"Missing Information", INDEX(Table15[Entire Service Line Classification], MATCH(SUMIFS(Table15[Unique ID],Table15[System-Owned Portion],D5914,Table15[If Material Anything Other than "Lead" in Column E,Was Material Ever Previously Lead?],F5914,Table15[Customer-Owned Portion],N5914),Table15[Unique ID],0),0)))</f>
        <v>Non-lead</v>
      </c>
      <c r="W5914" s="189"/>
    </row>
    <row r="5915" spans="1:23" s="190" customFormat="1" ht="56.25" x14ac:dyDescent="0.25">
      <c r="A5915" s="180" t="s">
        <v>225</v>
      </c>
      <c r="B5915" s="181" t="s">
        <v>9519</v>
      </c>
      <c r="C5915" s="182" t="s">
        <v>225</v>
      </c>
      <c r="D5915" s="183" t="s">
        <v>36</v>
      </c>
      <c r="E5915" s="181" t="s">
        <v>35</v>
      </c>
      <c r="F5915" s="183" t="s">
        <v>35</v>
      </c>
      <c r="G5915" s="181" t="s">
        <v>7476</v>
      </c>
      <c r="H5915" s="184" t="s">
        <v>7090</v>
      </c>
      <c r="I5915" s="185" t="s">
        <v>190</v>
      </c>
      <c r="J5915" s="181" t="s">
        <v>35</v>
      </c>
      <c r="K5915" s="181" t="s">
        <v>225</v>
      </c>
      <c r="L5915" s="186" t="s">
        <v>225</v>
      </c>
      <c r="M5915" s="187" t="s">
        <v>225</v>
      </c>
      <c r="N5915" s="183" t="s">
        <v>36</v>
      </c>
      <c r="O5915" s="181" t="s">
        <v>7476</v>
      </c>
      <c r="P5915" s="184" t="s">
        <v>7090</v>
      </c>
      <c r="Q5915" s="185" t="s">
        <v>190</v>
      </c>
      <c r="R5915" s="181" t="s">
        <v>35</v>
      </c>
      <c r="S5915" s="181" t="s">
        <v>225</v>
      </c>
      <c r="T5915" s="186" t="s">
        <v>225</v>
      </c>
      <c r="U5915" s="187" t="s">
        <v>225</v>
      </c>
      <c r="V5915" s="188" t="str" cm="1">
        <f t="array" ref="V5915">IF(SUM(LEN(A5915:U5915))=0,"",IF(OR(OR(ISBLANK(E5915),SUM(LEN(B5915),LEN(C5915))=0),AND(NOT(D5915="Unknown"),ISBLANK(I5915)),AND(NOT(N5915="Unknown"),ISBLANK(Q5915))),"Missing Information", INDEX(Table15[Entire Service Line Classification], MATCH(SUMIFS(Table15[Unique ID],Table15[System-Owned Portion],D5915,Table15[If Material Anything Other than "Lead" in Column E,Was Material Ever Previously Lead?],F5915,Table15[Customer-Owned Portion],N5915),Table15[Unique ID],0),0)))</f>
        <v>Non-lead</v>
      </c>
      <c r="W5915" s="189"/>
    </row>
    <row r="5916" spans="1:23" s="190" customFormat="1" ht="56.25" x14ac:dyDescent="0.25">
      <c r="A5916" s="180" t="s">
        <v>225</v>
      </c>
      <c r="B5916" s="181" t="s">
        <v>9520</v>
      </c>
      <c r="C5916" s="182" t="s">
        <v>225</v>
      </c>
      <c r="D5916" s="183" t="s">
        <v>36</v>
      </c>
      <c r="E5916" s="181" t="s">
        <v>35</v>
      </c>
      <c r="F5916" s="183" t="s">
        <v>35</v>
      </c>
      <c r="G5916" s="181" t="s">
        <v>7476</v>
      </c>
      <c r="H5916" s="184" t="s">
        <v>7090</v>
      </c>
      <c r="I5916" s="185" t="s">
        <v>190</v>
      </c>
      <c r="J5916" s="181" t="s">
        <v>35</v>
      </c>
      <c r="K5916" s="181" t="s">
        <v>225</v>
      </c>
      <c r="L5916" s="186" t="s">
        <v>225</v>
      </c>
      <c r="M5916" s="187" t="s">
        <v>225</v>
      </c>
      <c r="N5916" s="183" t="s">
        <v>36</v>
      </c>
      <c r="O5916" s="181" t="s">
        <v>7476</v>
      </c>
      <c r="P5916" s="184" t="s">
        <v>7090</v>
      </c>
      <c r="Q5916" s="185" t="s">
        <v>190</v>
      </c>
      <c r="R5916" s="181" t="s">
        <v>35</v>
      </c>
      <c r="S5916" s="181" t="s">
        <v>225</v>
      </c>
      <c r="T5916" s="186" t="s">
        <v>225</v>
      </c>
      <c r="U5916" s="187" t="s">
        <v>225</v>
      </c>
      <c r="V5916" s="188" t="str" cm="1">
        <f t="array" ref="V5916">IF(SUM(LEN(A5916:U5916))=0,"",IF(OR(OR(ISBLANK(E5916),SUM(LEN(B5916),LEN(C5916))=0),AND(NOT(D5916="Unknown"),ISBLANK(I5916)),AND(NOT(N5916="Unknown"),ISBLANK(Q5916))),"Missing Information", INDEX(Table15[Entire Service Line Classification], MATCH(SUMIFS(Table15[Unique ID],Table15[System-Owned Portion],D5916,Table15[If Material Anything Other than "Lead" in Column E,Was Material Ever Previously Lead?],F5916,Table15[Customer-Owned Portion],N5916),Table15[Unique ID],0),0)))</f>
        <v>Non-lead</v>
      </c>
      <c r="W5916" s="189"/>
    </row>
    <row r="5917" spans="1:23" s="190" customFormat="1" ht="56.25" x14ac:dyDescent="0.25">
      <c r="A5917" s="180" t="s">
        <v>225</v>
      </c>
      <c r="B5917" s="181" t="s">
        <v>9521</v>
      </c>
      <c r="C5917" s="182" t="s">
        <v>225</v>
      </c>
      <c r="D5917" s="183" t="s">
        <v>36</v>
      </c>
      <c r="E5917" s="181" t="s">
        <v>35</v>
      </c>
      <c r="F5917" s="183" t="s">
        <v>35</v>
      </c>
      <c r="G5917" s="181" t="s">
        <v>7476</v>
      </c>
      <c r="H5917" s="184" t="s">
        <v>7090</v>
      </c>
      <c r="I5917" s="185" t="s">
        <v>190</v>
      </c>
      <c r="J5917" s="181" t="s">
        <v>35</v>
      </c>
      <c r="K5917" s="181" t="s">
        <v>225</v>
      </c>
      <c r="L5917" s="186" t="s">
        <v>225</v>
      </c>
      <c r="M5917" s="187" t="s">
        <v>225</v>
      </c>
      <c r="N5917" s="183" t="s">
        <v>36</v>
      </c>
      <c r="O5917" s="181" t="s">
        <v>7476</v>
      </c>
      <c r="P5917" s="184" t="s">
        <v>7090</v>
      </c>
      <c r="Q5917" s="185" t="s">
        <v>190</v>
      </c>
      <c r="R5917" s="181" t="s">
        <v>35</v>
      </c>
      <c r="S5917" s="181" t="s">
        <v>225</v>
      </c>
      <c r="T5917" s="186" t="s">
        <v>225</v>
      </c>
      <c r="U5917" s="187" t="s">
        <v>225</v>
      </c>
      <c r="V5917" s="188" t="str" cm="1">
        <f t="array" ref="V5917">IF(SUM(LEN(A5917:U5917))=0,"",IF(OR(OR(ISBLANK(E5917),SUM(LEN(B5917),LEN(C5917))=0),AND(NOT(D5917="Unknown"),ISBLANK(I5917)),AND(NOT(N5917="Unknown"),ISBLANK(Q5917))),"Missing Information", INDEX(Table15[Entire Service Line Classification], MATCH(SUMIFS(Table15[Unique ID],Table15[System-Owned Portion],D5917,Table15[If Material Anything Other than "Lead" in Column E,Was Material Ever Previously Lead?],F5917,Table15[Customer-Owned Portion],N5917),Table15[Unique ID],0),0)))</f>
        <v>Non-lead</v>
      </c>
      <c r="W5917" s="189"/>
    </row>
    <row r="5918" spans="1:23" s="190" customFormat="1" ht="56.25" x14ac:dyDescent="0.25">
      <c r="A5918" s="180" t="s">
        <v>225</v>
      </c>
      <c r="B5918" s="181" t="s">
        <v>9522</v>
      </c>
      <c r="C5918" s="182" t="s">
        <v>225</v>
      </c>
      <c r="D5918" s="183" t="s">
        <v>36</v>
      </c>
      <c r="E5918" s="181" t="s">
        <v>35</v>
      </c>
      <c r="F5918" s="183" t="s">
        <v>35</v>
      </c>
      <c r="G5918" s="181" t="s">
        <v>7476</v>
      </c>
      <c r="H5918" s="184" t="s">
        <v>7090</v>
      </c>
      <c r="I5918" s="185" t="s">
        <v>190</v>
      </c>
      <c r="J5918" s="181" t="s">
        <v>35</v>
      </c>
      <c r="K5918" s="181" t="s">
        <v>225</v>
      </c>
      <c r="L5918" s="186" t="s">
        <v>225</v>
      </c>
      <c r="M5918" s="187" t="s">
        <v>225</v>
      </c>
      <c r="N5918" s="183" t="s">
        <v>36</v>
      </c>
      <c r="O5918" s="181" t="s">
        <v>7476</v>
      </c>
      <c r="P5918" s="184" t="s">
        <v>7090</v>
      </c>
      <c r="Q5918" s="185" t="s">
        <v>190</v>
      </c>
      <c r="R5918" s="181" t="s">
        <v>35</v>
      </c>
      <c r="S5918" s="181" t="s">
        <v>225</v>
      </c>
      <c r="T5918" s="186" t="s">
        <v>225</v>
      </c>
      <c r="U5918" s="187" t="s">
        <v>225</v>
      </c>
      <c r="V5918" s="188" t="str" cm="1">
        <f t="array" ref="V5918">IF(SUM(LEN(A5918:U5918))=0,"",IF(OR(OR(ISBLANK(E5918),SUM(LEN(B5918),LEN(C5918))=0),AND(NOT(D5918="Unknown"),ISBLANK(I5918)),AND(NOT(N5918="Unknown"),ISBLANK(Q5918))),"Missing Information", INDEX(Table15[Entire Service Line Classification], MATCH(SUMIFS(Table15[Unique ID],Table15[System-Owned Portion],D5918,Table15[If Material Anything Other than "Lead" in Column E,Was Material Ever Previously Lead?],F5918,Table15[Customer-Owned Portion],N5918),Table15[Unique ID],0),0)))</f>
        <v>Non-lead</v>
      </c>
      <c r="W5918" s="189"/>
    </row>
    <row r="5919" spans="1:23" s="190" customFormat="1" ht="56.25" x14ac:dyDescent="0.25">
      <c r="A5919" s="180" t="s">
        <v>225</v>
      </c>
      <c r="B5919" s="181" t="s">
        <v>9523</v>
      </c>
      <c r="C5919" s="182" t="s">
        <v>225</v>
      </c>
      <c r="D5919" s="183" t="s">
        <v>36</v>
      </c>
      <c r="E5919" s="181" t="s">
        <v>35</v>
      </c>
      <c r="F5919" s="183" t="s">
        <v>35</v>
      </c>
      <c r="G5919" s="181" t="s">
        <v>7476</v>
      </c>
      <c r="H5919" s="184" t="s">
        <v>7090</v>
      </c>
      <c r="I5919" s="185" t="s">
        <v>190</v>
      </c>
      <c r="J5919" s="181" t="s">
        <v>35</v>
      </c>
      <c r="K5919" s="181" t="s">
        <v>225</v>
      </c>
      <c r="L5919" s="186" t="s">
        <v>225</v>
      </c>
      <c r="M5919" s="187" t="s">
        <v>225</v>
      </c>
      <c r="N5919" s="183" t="s">
        <v>36</v>
      </c>
      <c r="O5919" s="181" t="s">
        <v>7476</v>
      </c>
      <c r="P5919" s="184" t="s">
        <v>7090</v>
      </c>
      <c r="Q5919" s="185" t="s">
        <v>190</v>
      </c>
      <c r="R5919" s="181" t="s">
        <v>35</v>
      </c>
      <c r="S5919" s="181" t="s">
        <v>225</v>
      </c>
      <c r="T5919" s="186" t="s">
        <v>225</v>
      </c>
      <c r="U5919" s="187" t="s">
        <v>225</v>
      </c>
      <c r="V5919" s="188" t="str" cm="1">
        <f t="array" ref="V5919">IF(SUM(LEN(A5919:U5919))=0,"",IF(OR(OR(ISBLANK(E5919),SUM(LEN(B5919),LEN(C5919))=0),AND(NOT(D5919="Unknown"),ISBLANK(I5919)),AND(NOT(N5919="Unknown"),ISBLANK(Q5919))),"Missing Information", INDEX(Table15[Entire Service Line Classification], MATCH(SUMIFS(Table15[Unique ID],Table15[System-Owned Portion],D5919,Table15[If Material Anything Other than "Lead" in Column E,Was Material Ever Previously Lead?],F5919,Table15[Customer-Owned Portion],N5919),Table15[Unique ID],0),0)))</f>
        <v>Non-lead</v>
      </c>
      <c r="W5919" s="189"/>
    </row>
    <row r="5920" spans="1:23" s="190" customFormat="1" ht="56.25" x14ac:dyDescent="0.25">
      <c r="A5920" s="180" t="s">
        <v>225</v>
      </c>
      <c r="B5920" s="181" t="s">
        <v>9524</v>
      </c>
      <c r="C5920" s="182" t="s">
        <v>225</v>
      </c>
      <c r="D5920" s="183" t="s">
        <v>36</v>
      </c>
      <c r="E5920" s="181" t="s">
        <v>35</v>
      </c>
      <c r="F5920" s="183" t="s">
        <v>35</v>
      </c>
      <c r="G5920" s="181" t="s">
        <v>7476</v>
      </c>
      <c r="H5920" s="184" t="s">
        <v>7090</v>
      </c>
      <c r="I5920" s="185" t="s">
        <v>190</v>
      </c>
      <c r="J5920" s="181" t="s">
        <v>35</v>
      </c>
      <c r="K5920" s="181" t="s">
        <v>225</v>
      </c>
      <c r="L5920" s="186" t="s">
        <v>225</v>
      </c>
      <c r="M5920" s="187" t="s">
        <v>225</v>
      </c>
      <c r="N5920" s="183" t="s">
        <v>36</v>
      </c>
      <c r="O5920" s="181" t="s">
        <v>7476</v>
      </c>
      <c r="P5920" s="184" t="s">
        <v>7090</v>
      </c>
      <c r="Q5920" s="185" t="s">
        <v>190</v>
      </c>
      <c r="R5920" s="181" t="s">
        <v>35</v>
      </c>
      <c r="S5920" s="181" t="s">
        <v>225</v>
      </c>
      <c r="T5920" s="186" t="s">
        <v>225</v>
      </c>
      <c r="U5920" s="187" t="s">
        <v>225</v>
      </c>
      <c r="V5920" s="188" t="str" cm="1">
        <f t="array" ref="V5920">IF(SUM(LEN(A5920:U5920))=0,"",IF(OR(OR(ISBLANK(E5920),SUM(LEN(B5920),LEN(C5920))=0),AND(NOT(D5920="Unknown"),ISBLANK(I5920)),AND(NOT(N5920="Unknown"),ISBLANK(Q5920))),"Missing Information", INDEX(Table15[Entire Service Line Classification], MATCH(SUMIFS(Table15[Unique ID],Table15[System-Owned Portion],D5920,Table15[If Material Anything Other than "Lead" in Column E,Was Material Ever Previously Lead?],F5920,Table15[Customer-Owned Portion],N5920),Table15[Unique ID],0),0)))</f>
        <v>Non-lead</v>
      </c>
      <c r="W5920" s="189"/>
    </row>
    <row r="5921" spans="1:23" s="190" customFormat="1" ht="56.25" x14ac:dyDescent="0.25">
      <c r="A5921" s="180" t="s">
        <v>225</v>
      </c>
      <c r="B5921" s="181" t="s">
        <v>9525</v>
      </c>
      <c r="C5921" s="182" t="s">
        <v>225</v>
      </c>
      <c r="D5921" s="183" t="s">
        <v>36</v>
      </c>
      <c r="E5921" s="181" t="s">
        <v>35</v>
      </c>
      <c r="F5921" s="183" t="s">
        <v>35</v>
      </c>
      <c r="G5921" s="181" t="s">
        <v>7476</v>
      </c>
      <c r="H5921" s="184" t="s">
        <v>7090</v>
      </c>
      <c r="I5921" s="185" t="s">
        <v>190</v>
      </c>
      <c r="J5921" s="181" t="s">
        <v>35</v>
      </c>
      <c r="K5921" s="181" t="s">
        <v>225</v>
      </c>
      <c r="L5921" s="186" t="s">
        <v>225</v>
      </c>
      <c r="M5921" s="187" t="s">
        <v>225</v>
      </c>
      <c r="N5921" s="183" t="s">
        <v>36</v>
      </c>
      <c r="O5921" s="181" t="s">
        <v>7476</v>
      </c>
      <c r="P5921" s="184" t="s">
        <v>7090</v>
      </c>
      <c r="Q5921" s="185" t="s">
        <v>190</v>
      </c>
      <c r="R5921" s="181" t="s">
        <v>35</v>
      </c>
      <c r="S5921" s="181" t="s">
        <v>225</v>
      </c>
      <c r="T5921" s="186" t="s">
        <v>225</v>
      </c>
      <c r="U5921" s="187" t="s">
        <v>225</v>
      </c>
      <c r="V5921" s="188" t="str" cm="1">
        <f t="array" ref="V5921">IF(SUM(LEN(A5921:U5921))=0,"",IF(OR(OR(ISBLANK(E5921),SUM(LEN(B5921),LEN(C5921))=0),AND(NOT(D5921="Unknown"),ISBLANK(I5921)),AND(NOT(N5921="Unknown"),ISBLANK(Q5921))),"Missing Information", INDEX(Table15[Entire Service Line Classification], MATCH(SUMIFS(Table15[Unique ID],Table15[System-Owned Portion],D5921,Table15[If Material Anything Other than "Lead" in Column E,Was Material Ever Previously Lead?],F5921,Table15[Customer-Owned Portion],N5921),Table15[Unique ID],0),0)))</f>
        <v>Non-lead</v>
      </c>
      <c r="W5921" s="189"/>
    </row>
    <row r="5922" spans="1:23" s="190" customFormat="1" ht="56.25" x14ac:dyDescent="0.25">
      <c r="A5922" s="180" t="s">
        <v>225</v>
      </c>
      <c r="B5922" s="181" t="s">
        <v>9526</v>
      </c>
      <c r="C5922" s="182" t="s">
        <v>225</v>
      </c>
      <c r="D5922" s="183" t="s">
        <v>36</v>
      </c>
      <c r="E5922" s="181" t="s">
        <v>35</v>
      </c>
      <c r="F5922" s="183" t="s">
        <v>35</v>
      </c>
      <c r="G5922" s="181" t="s">
        <v>7476</v>
      </c>
      <c r="H5922" s="184" t="s">
        <v>7090</v>
      </c>
      <c r="I5922" s="185" t="s">
        <v>190</v>
      </c>
      <c r="J5922" s="181" t="s">
        <v>35</v>
      </c>
      <c r="K5922" s="181" t="s">
        <v>225</v>
      </c>
      <c r="L5922" s="186" t="s">
        <v>225</v>
      </c>
      <c r="M5922" s="187" t="s">
        <v>225</v>
      </c>
      <c r="N5922" s="183" t="s">
        <v>36</v>
      </c>
      <c r="O5922" s="181" t="s">
        <v>7476</v>
      </c>
      <c r="P5922" s="184" t="s">
        <v>7090</v>
      </c>
      <c r="Q5922" s="185" t="s">
        <v>190</v>
      </c>
      <c r="R5922" s="181" t="s">
        <v>35</v>
      </c>
      <c r="S5922" s="181" t="s">
        <v>225</v>
      </c>
      <c r="T5922" s="186" t="s">
        <v>225</v>
      </c>
      <c r="U5922" s="187" t="s">
        <v>225</v>
      </c>
      <c r="V5922" s="188" t="str" cm="1">
        <f t="array" ref="V5922">IF(SUM(LEN(A5922:U5922))=0,"",IF(OR(OR(ISBLANK(E5922),SUM(LEN(B5922),LEN(C5922))=0),AND(NOT(D5922="Unknown"),ISBLANK(I5922)),AND(NOT(N5922="Unknown"),ISBLANK(Q5922))),"Missing Information", INDEX(Table15[Entire Service Line Classification], MATCH(SUMIFS(Table15[Unique ID],Table15[System-Owned Portion],D5922,Table15[If Material Anything Other than "Lead" in Column E,Was Material Ever Previously Lead?],F5922,Table15[Customer-Owned Portion],N5922),Table15[Unique ID],0),0)))</f>
        <v>Non-lead</v>
      </c>
      <c r="W5922" s="189"/>
    </row>
    <row r="5923" spans="1:23" s="190" customFormat="1" ht="56.25" x14ac:dyDescent="0.25">
      <c r="A5923" s="180" t="s">
        <v>225</v>
      </c>
      <c r="B5923" s="181" t="s">
        <v>9527</v>
      </c>
      <c r="C5923" s="182" t="s">
        <v>225</v>
      </c>
      <c r="D5923" s="183" t="s">
        <v>36</v>
      </c>
      <c r="E5923" s="181" t="s">
        <v>35</v>
      </c>
      <c r="F5923" s="183" t="s">
        <v>35</v>
      </c>
      <c r="G5923" s="181" t="s">
        <v>7476</v>
      </c>
      <c r="H5923" s="184" t="s">
        <v>7090</v>
      </c>
      <c r="I5923" s="185" t="s">
        <v>190</v>
      </c>
      <c r="J5923" s="181" t="s">
        <v>35</v>
      </c>
      <c r="K5923" s="181" t="s">
        <v>225</v>
      </c>
      <c r="L5923" s="186" t="s">
        <v>225</v>
      </c>
      <c r="M5923" s="187" t="s">
        <v>225</v>
      </c>
      <c r="N5923" s="183" t="s">
        <v>36</v>
      </c>
      <c r="O5923" s="181" t="s">
        <v>7476</v>
      </c>
      <c r="P5923" s="184" t="s">
        <v>7090</v>
      </c>
      <c r="Q5923" s="185" t="s">
        <v>190</v>
      </c>
      <c r="R5923" s="181" t="s">
        <v>35</v>
      </c>
      <c r="S5923" s="181" t="s">
        <v>225</v>
      </c>
      <c r="T5923" s="186" t="s">
        <v>225</v>
      </c>
      <c r="U5923" s="187" t="s">
        <v>225</v>
      </c>
      <c r="V5923" s="188" t="str" cm="1">
        <f t="array" ref="V5923">IF(SUM(LEN(A5923:U5923))=0,"",IF(OR(OR(ISBLANK(E5923),SUM(LEN(B5923),LEN(C5923))=0),AND(NOT(D5923="Unknown"),ISBLANK(I5923)),AND(NOT(N5923="Unknown"),ISBLANK(Q5923))),"Missing Information", INDEX(Table15[Entire Service Line Classification], MATCH(SUMIFS(Table15[Unique ID],Table15[System-Owned Portion],D5923,Table15[If Material Anything Other than "Lead" in Column E,Was Material Ever Previously Lead?],F5923,Table15[Customer-Owned Portion],N5923),Table15[Unique ID],0),0)))</f>
        <v>Non-lead</v>
      </c>
      <c r="W5923" s="189"/>
    </row>
    <row r="5924" spans="1:23" s="190" customFormat="1" ht="56.25" x14ac:dyDescent="0.25">
      <c r="A5924" s="180" t="s">
        <v>225</v>
      </c>
      <c r="B5924" s="181" t="s">
        <v>9528</v>
      </c>
      <c r="C5924" s="182" t="s">
        <v>225</v>
      </c>
      <c r="D5924" s="183" t="s">
        <v>36</v>
      </c>
      <c r="E5924" s="181" t="s">
        <v>35</v>
      </c>
      <c r="F5924" s="183" t="s">
        <v>35</v>
      </c>
      <c r="G5924" s="181" t="s">
        <v>7476</v>
      </c>
      <c r="H5924" s="184" t="s">
        <v>7090</v>
      </c>
      <c r="I5924" s="185" t="s">
        <v>190</v>
      </c>
      <c r="J5924" s="181" t="s">
        <v>35</v>
      </c>
      <c r="K5924" s="181" t="s">
        <v>225</v>
      </c>
      <c r="L5924" s="186" t="s">
        <v>225</v>
      </c>
      <c r="M5924" s="187" t="s">
        <v>225</v>
      </c>
      <c r="N5924" s="183" t="s">
        <v>36</v>
      </c>
      <c r="O5924" s="181" t="s">
        <v>7476</v>
      </c>
      <c r="P5924" s="184" t="s">
        <v>7090</v>
      </c>
      <c r="Q5924" s="185" t="s">
        <v>190</v>
      </c>
      <c r="R5924" s="181" t="s">
        <v>35</v>
      </c>
      <c r="S5924" s="181" t="s">
        <v>225</v>
      </c>
      <c r="T5924" s="186" t="s">
        <v>225</v>
      </c>
      <c r="U5924" s="187" t="s">
        <v>225</v>
      </c>
      <c r="V5924" s="188" t="str" cm="1">
        <f t="array" ref="V5924">IF(SUM(LEN(A5924:U5924))=0,"",IF(OR(OR(ISBLANK(E5924),SUM(LEN(B5924),LEN(C5924))=0),AND(NOT(D5924="Unknown"),ISBLANK(I5924)),AND(NOT(N5924="Unknown"),ISBLANK(Q5924))),"Missing Information", INDEX(Table15[Entire Service Line Classification], MATCH(SUMIFS(Table15[Unique ID],Table15[System-Owned Portion],D5924,Table15[If Material Anything Other than "Lead" in Column E,Was Material Ever Previously Lead?],F5924,Table15[Customer-Owned Portion],N5924),Table15[Unique ID],0),0)))</f>
        <v>Non-lead</v>
      </c>
      <c r="W5924" s="189"/>
    </row>
    <row r="5925" spans="1:23" s="190" customFormat="1" ht="56.25" x14ac:dyDescent="0.25">
      <c r="A5925" s="180" t="s">
        <v>225</v>
      </c>
      <c r="B5925" s="181" t="s">
        <v>9529</v>
      </c>
      <c r="C5925" s="182" t="s">
        <v>225</v>
      </c>
      <c r="D5925" s="183" t="s">
        <v>36</v>
      </c>
      <c r="E5925" s="181" t="s">
        <v>35</v>
      </c>
      <c r="F5925" s="183" t="s">
        <v>35</v>
      </c>
      <c r="G5925" s="181" t="s">
        <v>7476</v>
      </c>
      <c r="H5925" s="184" t="s">
        <v>7090</v>
      </c>
      <c r="I5925" s="185" t="s">
        <v>190</v>
      </c>
      <c r="J5925" s="181" t="s">
        <v>35</v>
      </c>
      <c r="K5925" s="181" t="s">
        <v>225</v>
      </c>
      <c r="L5925" s="186" t="s">
        <v>225</v>
      </c>
      <c r="M5925" s="187" t="s">
        <v>225</v>
      </c>
      <c r="N5925" s="183" t="s">
        <v>36</v>
      </c>
      <c r="O5925" s="181" t="s">
        <v>7476</v>
      </c>
      <c r="P5925" s="184" t="s">
        <v>7090</v>
      </c>
      <c r="Q5925" s="185" t="s">
        <v>190</v>
      </c>
      <c r="R5925" s="181" t="s">
        <v>35</v>
      </c>
      <c r="S5925" s="181" t="s">
        <v>225</v>
      </c>
      <c r="T5925" s="186" t="s">
        <v>225</v>
      </c>
      <c r="U5925" s="187" t="s">
        <v>225</v>
      </c>
      <c r="V5925" s="188" t="str" cm="1">
        <f t="array" ref="V5925">IF(SUM(LEN(A5925:U5925))=0,"",IF(OR(OR(ISBLANK(E5925),SUM(LEN(B5925),LEN(C5925))=0),AND(NOT(D5925="Unknown"),ISBLANK(I5925)),AND(NOT(N5925="Unknown"),ISBLANK(Q5925))),"Missing Information", INDEX(Table15[Entire Service Line Classification], MATCH(SUMIFS(Table15[Unique ID],Table15[System-Owned Portion],D5925,Table15[If Material Anything Other than "Lead" in Column E,Was Material Ever Previously Lead?],F5925,Table15[Customer-Owned Portion],N5925),Table15[Unique ID],0),0)))</f>
        <v>Non-lead</v>
      </c>
      <c r="W5925" s="189"/>
    </row>
    <row r="5926" spans="1:23" s="190" customFormat="1" ht="56.25" x14ac:dyDescent="0.25">
      <c r="A5926" s="180" t="s">
        <v>225</v>
      </c>
      <c r="B5926" s="181" t="s">
        <v>9530</v>
      </c>
      <c r="C5926" s="182" t="s">
        <v>225</v>
      </c>
      <c r="D5926" s="183" t="s">
        <v>36</v>
      </c>
      <c r="E5926" s="181" t="s">
        <v>35</v>
      </c>
      <c r="F5926" s="183" t="s">
        <v>35</v>
      </c>
      <c r="G5926" s="181" t="s">
        <v>7476</v>
      </c>
      <c r="H5926" s="184" t="s">
        <v>7090</v>
      </c>
      <c r="I5926" s="185" t="s">
        <v>190</v>
      </c>
      <c r="J5926" s="181" t="s">
        <v>35</v>
      </c>
      <c r="K5926" s="181" t="s">
        <v>225</v>
      </c>
      <c r="L5926" s="186" t="s">
        <v>225</v>
      </c>
      <c r="M5926" s="187" t="s">
        <v>225</v>
      </c>
      <c r="N5926" s="183" t="s">
        <v>36</v>
      </c>
      <c r="O5926" s="181" t="s">
        <v>7476</v>
      </c>
      <c r="P5926" s="184" t="s">
        <v>7090</v>
      </c>
      <c r="Q5926" s="185" t="s">
        <v>190</v>
      </c>
      <c r="R5926" s="181" t="s">
        <v>35</v>
      </c>
      <c r="S5926" s="181" t="s">
        <v>225</v>
      </c>
      <c r="T5926" s="186" t="s">
        <v>225</v>
      </c>
      <c r="U5926" s="187" t="s">
        <v>225</v>
      </c>
      <c r="V5926" s="188" t="str" cm="1">
        <f t="array" ref="V5926">IF(SUM(LEN(A5926:U5926))=0,"",IF(OR(OR(ISBLANK(E5926),SUM(LEN(B5926),LEN(C5926))=0),AND(NOT(D5926="Unknown"),ISBLANK(I5926)),AND(NOT(N5926="Unknown"),ISBLANK(Q5926))),"Missing Information", INDEX(Table15[Entire Service Line Classification], MATCH(SUMIFS(Table15[Unique ID],Table15[System-Owned Portion],D5926,Table15[If Material Anything Other than "Lead" in Column E,Was Material Ever Previously Lead?],F5926,Table15[Customer-Owned Portion],N5926),Table15[Unique ID],0),0)))</f>
        <v>Non-lead</v>
      </c>
      <c r="W5926" s="189"/>
    </row>
    <row r="5927" spans="1:23" s="190" customFormat="1" ht="56.25" x14ac:dyDescent="0.25">
      <c r="A5927" s="180" t="s">
        <v>225</v>
      </c>
      <c r="B5927" s="181" t="s">
        <v>9531</v>
      </c>
      <c r="C5927" s="182" t="s">
        <v>225</v>
      </c>
      <c r="D5927" s="183" t="s">
        <v>36</v>
      </c>
      <c r="E5927" s="181" t="s">
        <v>35</v>
      </c>
      <c r="F5927" s="183" t="s">
        <v>35</v>
      </c>
      <c r="G5927" s="181" t="s">
        <v>7476</v>
      </c>
      <c r="H5927" s="184" t="s">
        <v>7090</v>
      </c>
      <c r="I5927" s="185" t="s">
        <v>190</v>
      </c>
      <c r="J5927" s="181" t="s">
        <v>35</v>
      </c>
      <c r="K5927" s="181" t="s">
        <v>225</v>
      </c>
      <c r="L5927" s="186" t="s">
        <v>225</v>
      </c>
      <c r="M5927" s="187" t="s">
        <v>225</v>
      </c>
      <c r="N5927" s="183" t="s">
        <v>36</v>
      </c>
      <c r="O5927" s="181" t="s">
        <v>7476</v>
      </c>
      <c r="P5927" s="184" t="s">
        <v>7090</v>
      </c>
      <c r="Q5927" s="185" t="s">
        <v>190</v>
      </c>
      <c r="R5927" s="181" t="s">
        <v>35</v>
      </c>
      <c r="S5927" s="181" t="s">
        <v>225</v>
      </c>
      <c r="T5927" s="186" t="s">
        <v>225</v>
      </c>
      <c r="U5927" s="187" t="s">
        <v>225</v>
      </c>
      <c r="V5927" s="188" t="str" cm="1">
        <f t="array" ref="V5927">IF(SUM(LEN(A5927:U5927))=0,"",IF(OR(OR(ISBLANK(E5927),SUM(LEN(B5927),LEN(C5927))=0),AND(NOT(D5927="Unknown"),ISBLANK(I5927)),AND(NOT(N5927="Unknown"),ISBLANK(Q5927))),"Missing Information", INDEX(Table15[Entire Service Line Classification], MATCH(SUMIFS(Table15[Unique ID],Table15[System-Owned Portion],D5927,Table15[If Material Anything Other than "Lead" in Column E,Was Material Ever Previously Lead?],F5927,Table15[Customer-Owned Portion],N5927),Table15[Unique ID],0),0)))</f>
        <v>Non-lead</v>
      </c>
      <c r="W5927" s="189"/>
    </row>
    <row r="5928" spans="1:23" s="190" customFormat="1" ht="56.25" x14ac:dyDescent="0.25">
      <c r="A5928" s="180" t="s">
        <v>225</v>
      </c>
      <c r="B5928" s="181" t="s">
        <v>9532</v>
      </c>
      <c r="C5928" s="182" t="s">
        <v>225</v>
      </c>
      <c r="D5928" s="183" t="s">
        <v>36</v>
      </c>
      <c r="E5928" s="181" t="s">
        <v>35</v>
      </c>
      <c r="F5928" s="183" t="s">
        <v>35</v>
      </c>
      <c r="G5928" s="181" t="s">
        <v>7476</v>
      </c>
      <c r="H5928" s="184" t="s">
        <v>7090</v>
      </c>
      <c r="I5928" s="185" t="s">
        <v>190</v>
      </c>
      <c r="J5928" s="181" t="s">
        <v>35</v>
      </c>
      <c r="K5928" s="181" t="s">
        <v>225</v>
      </c>
      <c r="L5928" s="186" t="s">
        <v>225</v>
      </c>
      <c r="M5928" s="187" t="s">
        <v>225</v>
      </c>
      <c r="N5928" s="183" t="s">
        <v>36</v>
      </c>
      <c r="O5928" s="181" t="s">
        <v>7476</v>
      </c>
      <c r="P5928" s="184" t="s">
        <v>7090</v>
      </c>
      <c r="Q5928" s="185" t="s">
        <v>190</v>
      </c>
      <c r="R5928" s="181" t="s">
        <v>35</v>
      </c>
      <c r="S5928" s="181" t="s">
        <v>225</v>
      </c>
      <c r="T5928" s="186" t="s">
        <v>225</v>
      </c>
      <c r="U5928" s="187" t="s">
        <v>225</v>
      </c>
      <c r="V5928" s="188" t="str" cm="1">
        <f t="array" ref="V5928">IF(SUM(LEN(A5928:U5928))=0,"",IF(OR(OR(ISBLANK(E5928),SUM(LEN(B5928),LEN(C5928))=0),AND(NOT(D5928="Unknown"),ISBLANK(I5928)),AND(NOT(N5928="Unknown"),ISBLANK(Q5928))),"Missing Information", INDEX(Table15[Entire Service Line Classification], MATCH(SUMIFS(Table15[Unique ID],Table15[System-Owned Portion],D5928,Table15[If Material Anything Other than "Lead" in Column E,Was Material Ever Previously Lead?],F5928,Table15[Customer-Owned Portion],N5928),Table15[Unique ID],0),0)))</f>
        <v>Non-lead</v>
      </c>
      <c r="W5928" s="189"/>
    </row>
    <row r="5929" spans="1:23" s="190" customFormat="1" ht="56.25" x14ac:dyDescent="0.25">
      <c r="A5929" s="180" t="s">
        <v>225</v>
      </c>
      <c r="B5929" s="181" t="s">
        <v>9533</v>
      </c>
      <c r="C5929" s="182" t="s">
        <v>225</v>
      </c>
      <c r="D5929" s="183" t="s">
        <v>36</v>
      </c>
      <c r="E5929" s="181" t="s">
        <v>35</v>
      </c>
      <c r="F5929" s="183" t="s">
        <v>35</v>
      </c>
      <c r="G5929" s="181" t="s">
        <v>7476</v>
      </c>
      <c r="H5929" s="184" t="s">
        <v>7090</v>
      </c>
      <c r="I5929" s="185" t="s">
        <v>190</v>
      </c>
      <c r="J5929" s="181" t="s">
        <v>35</v>
      </c>
      <c r="K5929" s="181" t="s">
        <v>225</v>
      </c>
      <c r="L5929" s="186" t="s">
        <v>225</v>
      </c>
      <c r="M5929" s="187" t="s">
        <v>225</v>
      </c>
      <c r="N5929" s="183" t="s">
        <v>36</v>
      </c>
      <c r="O5929" s="181" t="s">
        <v>7476</v>
      </c>
      <c r="P5929" s="184" t="s">
        <v>7090</v>
      </c>
      <c r="Q5929" s="185" t="s">
        <v>190</v>
      </c>
      <c r="R5929" s="181" t="s">
        <v>35</v>
      </c>
      <c r="S5929" s="181" t="s">
        <v>225</v>
      </c>
      <c r="T5929" s="186" t="s">
        <v>225</v>
      </c>
      <c r="U5929" s="187" t="s">
        <v>225</v>
      </c>
      <c r="V5929" s="188" t="str" cm="1">
        <f t="array" ref="V5929">IF(SUM(LEN(A5929:U5929))=0,"",IF(OR(OR(ISBLANK(E5929),SUM(LEN(B5929),LEN(C5929))=0),AND(NOT(D5929="Unknown"),ISBLANK(I5929)),AND(NOT(N5929="Unknown"),ISBLANK(Q5929))),"Missing Information", INDEX(Table15[Entire Service Line Classification], MATCH(SUMIFS(Table15[Unique ID],Table15[System-Owned Portion],D5929,Table15[If Material Anything Other than "Lead" in Column E,Was Material Ever Previously Lead?],F5929,Table15[Customer-Owned Portion],N5929),Table15[Unique ID],0),0)))</f>
        <v>Non-lead</v>
      </c>
      <c r="W5929" s="189"/>
    </row>
    <row r="5930" spans="1:23" s="190" customFormat="1" ht="56.25" x14ac:dyDescent="0.25">
      <c r="A5930" s="180" t="s">
        <v>225</v>
      </c>
      <c r="B5930" s="181" t="s">
        <v>9534</v>
      </c>
      <c r="C5930" s="182" t="s">
        <v>225</v>
      </c>
      <c r="D5930" s="183" t="s">
        <v>36</v>
      </c>
      <c r="E5930" s="181" t="s">
        <v>35</v>
      </c>
      <c r="F5930" s="183" t="s">
        <v>35</v>
      </c>
      <c r="G5930" s="181" t="s">
        <v>7476</v>
      </c>
      <c r="H5930" s="184" t="s">
        <v>7090</v>
      </c>
      <c r="I5930" s="185" t="s">
        <v>190</v>
      </c>
      <c r="J5930" s="181" t="s">
        <v>35</v>
      </c>
      <c r="K5930" s="181" t="s">
        <v>225</v>
      </c>
      <c r="L5930" s="186" t="s">
        <v>225</v>
      </c>
      <c r="M5930" s="187" t="s">
        <v>225</v>
      </c>
      <c r="N5930" s="183" t="s">
        <v>36</v>
      </c>
      <c r="O5930" s="181" t="s">
        <v>7476</v>
      </c>
      <c r="P5930" s="184" t="s">
        <v>7090</v>
      </c>
      <c r="Q5930" s="185" t="s">
        <v>190</v>
      </c>
      <c r="R5930" s="181" t="s">
        <v>35</v>
      </c>
      <c r="S5930" s="181" t="s">
        <v>225</v>
      </c>
      <c r="T5930" s="186" t="s">
        <v>225</v>
      </c>
      <c r="U5930" s="187" t="s">
        <v>225</v>
      </c>
      <c r="V5930" s="188" t="str" cm="1">
        <f t="array" ref="V5930">IF(SUM(LEN(A5930:U5930))=0,"",IF(OR(OR(ISBLANK(E5930),SUM(LEN(B5930),LEN(C5930))=0),AND(NOT(D5930="Unknown"),ISBLANK(I5930)),AND(NOT(N5930="Unknown"),ISBLANK(Q5930))),"Missing Information", INDEX(Table15[Entire Service Line Classification], MATCH(SUMIFS(Table15[Unique ID],Table15[System-Owned Portion],D5930,Table15[If Material Anything Other than "Lead" in Column E,Was Material Ever Previously Lead?],F5930,Table15[Customer-Owned Portion],N5930),Table15[Unique ID],0),0)))</f>
        <v>Non-lead</v>
      </c>
      <c r="W5930" s="189"/>
    </row>
    <row r="5931" spans="1:23" s="190" customFormat="1" ht="56.25" x14ac:dyDescent="0.25">
      <c r="A5931" s="180" t="s">
        <v>225</v>
      </c>
      <c r="B5931" s="181" t="s">
        <v>9535</v>
      </c>
      <c r="C5931" s="182" t="s">
        <v>225</v>
      </c>
      <c r="D5931" s="183" t="s">
        <v>36</v>
      </c>
      <c r="E5931" s="181" t="s">
        <v>35</v>
      </c>
      <c r="F5931" s="183" t="s">
        <v>35</v>
      </c>
      <c r="G5931" s="181" t="s">
        <v>7476</v>
      </c>
      <c r="H5931" s="184" t="s">
        <v>7090</v>
      </c>
      <c r="I5931" s="185" t="s">
        <v>190</v>
      </c>
      <c r="J5931" s="181" t="s">
        <v>35</v>
      </c>
      <c r="K5931" s="181" t="s">
        <v>225</v>
      </c>
      <c r="L5931" s="186" t="s">
        <v>225</v>
      </c>
      <c r="M5931" s="187" t="s">
        <v>225</v>
      </c>
      <c r="N5931" s="183" t="s">
        <v>36</v>
      </c>
      <c r="O5931" s="181" t="s">
        <v>7476</v>
      </c>
      <c r="P5931" s="184" t="s">
        <v>7090</v>
      </c>
      <c r="Q5931" s="185" t="s">
        <v>190</v>
      </c>
      <c r="R5931" s="181" t="s">
        <v>35</v>
      </c>
      <c r="S5931" s="181" t="s">
        <v>225</v>
      </c>
      <c r="T5931" s="186" t="s">
        <v>225</v>
      </c>
      <c r="U5931" s="187" t="s">
        <v>225</v>
      </c>
      <c r="V5931" s="188" t="str" cm="1">
        <f t="array" ref="V5931">IF(SUM(LEN(A5931:U5931))=0,"",IF(OR(OR(ISBLANK(E5931),SUM(LEN(B5931),LEN(C5931))=0),AND(NOT(D5931="Unknown"),ISBLANK(I5931)),AND(NOT(N5931="Unknown"),ISBLANK(Q5931))),"Missing Information", INDEX(Table15[Entire Service Line Classification], MATCH(SUMIFS(Table15[Unique ID],Table15[System-Owned Portion],D5931,Table15[If Material Anything Other than "Lead" in Column E,Was Material Ever Previously Lead?],F5931,Table15[Customer-Owned Portion],N5931),Table15[Unique ID],0),0)))</f>
        <v>Non-lead</v>
      </c>
      <c r="W5931" s="189"/>
    </row>
    <row r="5932" spans="1:23" s="190" customFormat="1" ht="56.25" x14ac:dyDescent="0.25">
      <c r="A5932" s="180" t="s">
        <v>225</v>
      </c>
      <c r="B5932" s="181" t="s">
        <v>9536</v>
      </c>
      <c r="C5932" s="182" t="s">
        <v>225</v>
      </c>
      <c r="D5932" s="183" t="s">
        <v>36</v>
      </c>
      <c r="E5932" s="181" t="s">
        <v>35</v>
      </c>
      <c r="F5932" s="183" t="s">
        <v>35</v>
      </c>
      <c r="G5932" s="181" t="s">
        <v>7476</v>
      </c>
      <c r="H5932" s="184" t="s">
        <v>7090</v>
      </c>
      <c r="I5932" s="185" t="s">
        <v>190</v>
      </c>
      <c r="J5932" s="181" t="s">
        <v>35</v>
      </c>
      <c r="K5932" s="181" t="s">
        <v>225</v>
      </c>
      <c r="L5932" s="186" t="s">
        <v>225</v>
      </c>
      <c r="M5932" s="187" t="s">
        <v>225</v>
      </c>
      <c r="N5932" s="183" t="s">
        <v>36</v>
      </c>
      <c r="O5932" s="181" t="s">
        <v>7476</v>
      </c>
      <c r="P5932" s="184" t="s">
        <v>7090</v>
      </c>
      <c r="Q5932" s="185" t="s">
        <v>190</v>
      </c>
      <c r="R5932" s="181" t="s">
        <v>35</v>
      </c>
      <c r="S5932" s="181" t="s">
        <v>225</v>
      </c>
      <c r="T5932" s="186" t="s">
        <v>225</v>
      </c>
      <c r="U5932" s="187" t="s">
        <v>225</v>
      </c>
      <c r="V5932" s="188" t="str" cm="1">
        <f t="array" ref="V5932">IF(SUM(LEN(A5932:U5932))=0,"",IF(OR(OR(ISBLANK(E5932),SUM(LEN(B5932),LEN(C5932))=0),AND(NOT(D5932="Unknown"),ISBLANK(I5932)),AND(NOT(N5932="Unknown"),ISBLANK(Q5932))),"Missing Information", INDEX(Table15[Entire Service Line Classification], MATCH(SUMIFS(Table15[Unique ID],Table15[System-Owned Portion],D5932,Table15[If Material Anything Other than "Lead" in Column E,Was Material Ever Previously Lead?],F5932,Table15[Customer-Owned Portion],N5932),Table15[Unique ID],0),0)))</f>
        <v>Non-lead</v>
      </c>
      <c r="W5932" s="189"/>
    </row>
    <row r="5933" spans="1:23" s="190" customFormat="1" ht="56.25" x14ac:dyDescent="0.25">
      <c r="A5933" s="180" t="s">
        <v>225</v>
      </c>
      <c r="B5933" s="181" t="s">
        <v>9537</v>
      </c>
      <c r="C5933" s="182" t="s">
        <v>225</v>
      </c>
      <c r="D5933" s="183" t="s">
        <v>36</v>
      </c>
      <c r="E5933" s="181" t="s">
        <v>35</v>
      </c>
      <c r="F5933" s="183" t="s">
        <v>35</v>
      </c>
      <c r="G5933" s="181" t="s">
        <v>7476</v>
      </c>
      <c r="H5933" s="184" t="s">
        <v>7090</v>
      </c>
      <c r="I5933" s="185" t="s">
        <v>190</v>
      </c>
      <c r="J5933" s="181" t="s">
        <v>35</v>
      </c>
      <c r="K5933" s="181" t="s">
        <v>225</v>
      </c>
      <c r="L5933" s="186" t="s">
        <v>225</v>
      </c>
      <c r="M5933" s="187" t="s">
        <v>225</v>
      </c>
      <c r="N5933" s="183" t="s">
        <v>36</v>
      </c>
      <c r="O5933" s="181" t="s">
        <v>7476</v>
      </c>
      <c r="P5933" s="184" t="s">
        <v>7090</v>
      </c>
      <c r="Q5933" s="185" t="s">
        <v>190</v>
      </c>
      <c r="R5933" s="181" t="s">
        <v>35</v>
      </c>
      <c r="S5933" s="181" t="s">
        <v>225</v>
      </c>
      <c r="T5933" s="186" t="s">
        <v>225</v>
      </c>
      <c r="U5933" s="187" t="s">
        <v>225</v>
      </c>
      <c r="V5933" s="188" t="str" cm="1">
        <f t="array" ref="V5933">IF(SUM(LEN(A5933:U5933))=0,"",IF(OR(OR(ISBLANK(E5933),SUM(LEN(B5933),LEN(C5933))=0),AND(NOT(D5933="Unknown"),ISBLANK(I5933)),AND(NOT(N5933="Unknown"),ISBLANK(Q5933))),"Missing Information", INDEX(Table15[Entire Service Line Classification], MATCH(SUMIFS(Table15[Unique ID],Table15[System-Owned Portion],D5933,Table15[If Material Anything Other than "Lead" in Column E,Was Material Ever Previously Lead?],F5933,Table15[Customer-Owned Portion],N5933),Table15[Unique ID],0),0)))</f>
        <v>Non-lead</v>
      </c>
      <c r="W5933" s="189"/>
    </row>
    <row r="5934" spans="1:23" s="190" customFormat="1" ht="56.25" x14ac:dyDescent="0.25">
      <c r="A5934" s="180" t="s">
        <v>225</v>
      </c>
      <c r="B5934" s="181" t="s">
        <v>9538</v>
      </c>
      <c r="C5934" s="182" t="s">
        <v>225</v>
      </c>
      <c r="D5934" s="183" t="s">
        <v>36</v>
      </c>
      <c r="E5934" s="181" t="s">
        <v>35</v>
      </c>
      <c r="F5934" s="183" t="s">
        <v>35</v>
      </c>
      <c r="G5934" s="181" t="s">
        <v>7476</v>
      </c>
      <c r="H5934" s="184" t="s">
        <v>7090</v>
      </c>
      <c r="I5934" s="185" t="s">
        <v>190</v>
      </c>
      <c r="J5934" s="181" t="s">
        <v>35</v>
      </c>
      <c r="K5934" s="181" t="s">
        <v>225</v>
      </c>
      <c r="L5934" s="186" t="s">
        <v>225</v>
      </c>
      <c r="M5934" s="187" t="s">
        <v>225</v>
      </c>
      <c r="N5934" s="183" t="s">
        <v>36</v>
      </c>
      <c r="O5934" s="181" t="s">
        <v>7476</v>
      </c>
      <c r="P5934" s="184" t="s">
        <v>7090</v>
      </c>
      <c r="Q5934" s="185" t="s">
        <v>190</v>
      </c>
      <c r="R5934" s="181" t="s">
        <v>35</v>
      </c>
      <c r="S5934" s="181" t="s">
        <v>225</v>
      </c>
      <c r="T5934" s="186" t="s">
        <v>225</v>
      </c>
      <c r="U5934" s="187" t="s">
        <v>225</v>
      </c>
      <c r="V5934" s="188" t="str" cm="1">
        <f t="array" ref="V5934">IF(SUM(LEN(A5934:U5934))=0,"",IF(OR(OR(ISBLANK(E5934),SUM(LEN(B5934),LEN(C5934))=0),AND(NOT(D5934="Unknown"),ISBLANK(I5934)),AND(NOT(N5934="Unknown"),ISBLANK(Q5934))),"Missing Information", INDEX(Table15[Entire Service Line Classification], MATCH(SUMIFS(Table15[Unique ID],Table15[System-Owned Portion],D5934,Table15[If Material Anything Other than "Lead" in Column E,Was Material Ever Previously Lead?],F5934,Table15[Customer-Owned Portion],N5934),Table15[Unique ID],0),0)))</f>
        <v>Non-lead</v>
      </c>
      <c r="W5934" s="189"/>
    </row>
    <row r="5935" spans="1:23" s="190" customFormat="1" ht="56.25" x14ac:dyDescent="0.25">
      <c r="A5935" s="180" t="s">
        <v>225</v>
      </c>
      <c r="B5935" s="181" t="s">
        <v>9539</v>
      </c>
      <c r="C5935" s="182" t="s">
        <v>225</v>
      </c>
      <c r="D5935" s="183" t="s">
        <v>36</v>
      </c>
      <c r="E5935" s="181" t="s">
        <v>35</v>
      </c>
      <c r="F5935" s="183" t="s">
        <v>35</v>
      </c>
      <c r="G5935" s="181" t="s">
        <v>7476</v>
      </c>
      <c r="H5935" s="184" t="s">
        <v>7090</v>
      </c>
      <c r="I5935" s="185" t="s">
        <v>190</v>
      </c>
      <c r="J5935" s="181" t="s">
        <v>35</v>
      </c>
      <c r="K5935" s="181" t="s">
        <v>225</v>
      </c>
      <c r="L5935" s="186" t="s">
        <v>225</v>
      </c>
      <c r="M5935" s="187" t="s">
        <v>225</v>
      </c>
      <c r="N5935" s="183" t="s">
        <v>36</v>
      </c>
      <c r="O5935" s="181" t="s">
        <v>7476</v>
      </c>
      <c r="P5935" s="184" t="s">
        <v>7090</v>
      </c>
      <c r="Q5935" s="185" t="s">
        <v>190</v>
      </c>
      <c r="R5935" s="181" t="s">
        <v>35</v>
      </c>
      <c r="S5935" s="181" t="s">
        <v>225</v>
      </c>
      <c r="T5935" s="186" t="s">
        <v>225</v>
      </c>
      <c r="U5935" s="187" t="s">
        <v>225</v>
      </c>
      <c r="V5935" s="188" t="str" cm="1">
        <f t="array" ref="V5935">IF(SUM(LEN(A5935:U5935))=0,"",IF(OR(OR(ISBLANK(E5935),SUM(LEN(B5935),LEN(C5935))=0),AND(NOT(D5935="Unknown"),ISBLANK(I5935)),AND(NOT(N5935="Unknown"),ISBLANK(Q5935))),"Missing Information", INDEX(Table15[Entire Service Line Classification], MATCH(SUMIFS(Table15[Unique ID],Table15[System-Owned Portion],D5935,Table15[If Material Anything Other than "Lead" in Column E,Was Material Ever Previously Lead?],F5935,Table15[Customer-Owned Portion],N5935),Table15[Unique ID],0),0)))</f>
        <v>Non-lead</v>
      </c>
      <c r="W5935" s="189"/>
    </row>
    <row r="5936" spans="1:23" s="190" customFormat="1" ht="56.25" x14ac:dyDescent="0.25">
      <c r="A5936" s="180" t="s">
        <v>225</v>
      </c>
      <c r="B5936" s="181" t="s">
        <v>9540</v>
      </c>
      <c r="C5936" s="182" t="s">
        <v>225</v>
      </c>
      <c r="D5936" s="183" t="s">
        <v>36</v>
      </c>
      <c r="E5936" s="181" t="s">
        <v>35</v>
      </c>
      <c r="F5936" s="183" t="s">
        <v>35</v>
      </c>
      <c r="G5936" s="181" t="s">
        <v>7476</v>
      </c>
      <c r="H5936" s="184" t="s">
        <v>7090</v>
      </c>
      <c r="I5936" s="185" t="s">
        <v>190</v>
      </c>
      <c r="J5936" s="181" t="s">
        <v>35</v>
      </c>
      <c r="K5936" s="181" t="s">
        <v>225</v>
      </c>
      <c r="L5936" s="186" t="s">
        <v>225</v>
      </c>
      <c r="M5936" s="187" t="s">
        <v>225</v>
      </c>
      <c r="N5936" s="183" t="s">
        <v>36</v>
      </c>
      <c r="O5936" s="181" t="s">
        <v>7476</v>
      </c>
      <c r="P5936" s="184" t="s">
        <v>7090</v>
      </c>
      <c r="Q5936" s="185" t="s">
        <v>190</v>
      </c>
      <c r="R5936" s="181" t="s">
        <v>35</v>
      </c>
      <c r="S5936" s="181" t="s">
        <v>225</v>
      </c>
      <c r="T5936" s="186" t="s">
        <v>225</v>
      </c>
      <c r="U5936" s="187" t="s">
        <v>225</v>
      </c>
      <c r="V5936" s="188" t="str" cm="1">
        <f t="array" ref="V5936">IF(SUM(LEN(A5936:U5936))=0,"",IF(OR(OR(ISBLANK(E5936),SUM(LEN(B5936),LEN(C5936))=0),AND(NOT(D5936="Unknown"),ISBLANK(I5936)),AND(NOT(N5936="Unknown"),ISBLANK(Q5936))),"Missing Information", INDEX(Table15[Entire Service Line Classification], MATCH(SUMIFS(Table15[Unique ID],Table15[System-Owned Portion],D5936,Table15[If Material Anything Other than "Lead" in Column E,Was Material Ever Previously Lead?],F5936,Table15[Customer-Owned Portion],N5936),Table15[Unique ID],0),0)))</f>
        <v>Non-lead</v>
      </c>
      <c r="W5936" s="189"/>
    </row>
    <row r="5937" spans="1:23" s="190" customFormat="1" ht="56.25" x14ac:dyDescent="0.25">
      <c r="A5937" s="180" t="s">
        <v>225</v>
      </c>
      <c r="B5937" s="181" t="s">
        <v>9541</v>
      </c>
      <c r="C5937" s="182" t="s">
        <v>225</v>
      </c>
      <c r="D5937" s="183" t="s">
        <v>36</v>
      </c>
      <c r="E5937" s="181" t="s">
        <v>35</v>
      </c>
      <c r="F5937" s="183" t="s">
        <v>35</v>
      </c>
      <c r="G5937" s="181" t="s">
        <v>7476</v>
      </c>
      <c r="H5937" s="184" t="s">
        <v>7090</v>
      </c>
      <c r="I5937" s="185" t="s">
        <v>190</v>
      </c>
      <c r="J5937" s="181" t="s">
        <v>35</v>
      </c>
      <c r="K5937" s="181" t="s">
        <v>225</v>
      </c>
      <c r="L5937" s="186" t="s">
        <v>225</v>
      </c>
      <c r="M5937" s="187" t="s">
        <v>225</v>
      </c>
      <c r="N5937" s="183" t="s">
        <v>36</v>
      </c>
      <c r="O5937" s="181" t="s">
        <v>7476</v>
      </c>
      <c r="P5937" s="184" t="s">
        <v>7090</v>
      </c>
      <c r="Q5937" s="185" t="s">
        <v>190</v>
      </c>
      <c r="R5937" s="181" t="s">
        <v>35</v>
      </c>
      <c r="S5937" s="181" t="s">
        <v>225</v>
      </c>
      <c r="T5937" s="186" t="s">
        <v>225</v>
      </c>
      <c r="U5937" s="187" t="s">
        <v>225</v>
      </c>
      <c r="V5937" s="188" t="str" cm="1">
        <f t="array" ref="V5937">IF(SUM(LEN(A5937:U5937))=0,"",IF(OR(OR(ISBLANK(E5937),SUM(LEN(B5937),LEN(C5937))=0),AND(NOT(D5937="Unknown"),ISBLANK(I5937)),AND(NOT(N5937="Unknown"),ISBLANK(Q5937))),"Missing Information", INDEX(Table15[Entire Service Line Classification], MATCH(SUMIFS(Table15[Unique ID],Table15[System-Owned Portion],D5937,Table15[If Material Anything Other than "Lead" in Column E,Was Material Ever Previously Lead?],F5937,Table15[Customer-Owned Portion],N5937),Table15[Unique ID],0),0)))</f>
        <v>Non-lead</v>
      </c>
      <c r="W5937" s="189"/>
    </row>
    <row r="5938" spans="1:23" s="190" customFormat="1" ht="56.25" x14ac:dyDescent="0.25">
      <c r="A5938" s="180" t="s">
        <v>225</v>
      </c>
      <c r="B5938" s="181" t="s">
        <v>9542</v>
      </c>
      <c r="C5938" s="182" t="s">
        <v>225</v>
      </c>
      <c r="D5938" s="183" t="s">
        <v>36</v>
      </c>
      <c r="E5938" s="181" t="s">
        <v>35</v>
      </c>
      <c r="F5938" s="183" t="s">
        <v>35</v>
      </c>
      <c r="G5938" s="181" t="s">
        <v>7476</v>
      </c>
      <c r="H5938" s="184" t="s">
        <v>7090</v>
      </c>
      <c r="I5938" s="185" t="s">
        <v>190</v>
      </c>
      <c r="J5938" s="181" t="s">
        <v>35</v>
      </c>
      <c r="K5938" s="181" t="s">
        <v>225</v>
      </c>
      <c r="L5938" s="186" t="s">
        <v>225</v>
      </c>
      <c r="M5938" s="187" t="s">
        <v>225</v>
      </c>
      <c r="N5938" s="183" t="s">
        <v>36</v>
      </c>
      <c r="O5938" s="181" t="s">
        <v>7476</v>
      </c>
      <c r="P5938" s="184" t="s">
        <v>7090</v>
      </c>
      <c r="Q5938" s="185" t="s">
        <v>190</v>
      </c>
      <c r="R5938" s="181" t="s">
        <v>35</v>
      </c>
      <c r="S5938" s="181" t="s">
        <v>225</v>
      </c>
      <c r="T5938" s="186" t="s">
        <v>225</v>
      </c>
      <c r="U5938" s="187" t="s">
        <v>225</v>
      </c>
      <c r="V5938" s="188" t="str" cm="1">
        <f t="array" ref="V5938">IF(SUM(LEN(A5938:U5938))=0,"",IF(OR(OR(ISBLANK(E5938),SUM(LEN(B5938),LEN(C5938))=0),AND(NOT(D5938="Unknown"),ISBLANK(I5938)),AND(NOT(N5938="Unknown"),ISBLANK(Q5938))),"Missing Information", INDEX(Table15[Entire Service Line Classification], MATCH(SUMIFS(Table15[Unique ID],Table15[System-Owned Portion],D5938,Table15[If Material Anything Other than "Lead" in Column E,Was Material Ever Previously Lead?],F5938,Table15[Customer-Owned Portion],N5938),Table15[Unique ID],0),0)))</f>
        <v>Non-lead</v>
      </c>
      <c r="W5938" s="189"/>
    </row>
    <row r="5939" spans="1:23" s="190" customFormat="1" ht="56.25" x14ac:dyDescent="0.25">
      <c r="A5939" s="180" t="s">
        <v>225</v>
      </c>
      <c r="B5939" s="181" t="s">
        <v>9543</v>
      </c>
      <c r="C5939" s="182" t="s">
        <v>225</v>
      </c>
      <c r="D5939" s="183" t="s">
        <v>36</v>
      </c>
      <c r="E5939" s="181" t="s">
        <v>35</v>
      </c>
      <c r="F5939" s="183" t="s">
        <v>35</v>
      </c>
      <c r="G5939" s="181" t="s">
        <v>7476</v>
      </c>
      <c r="H5939" s="184" t="s">
        <v>7090</v>
      </c>
      <c r="I5939" s="185" t="s">
        <v>190</v>
      </c>
      <c r="J5939" s="181" t="s">
        <v>35</v>
      </c>
      <c r="K5939" s="181" t="s">
        <v>225</v>
      </c>
      <c r="L5939" s="186" t="s">
        <v>225</v>
      </c>
      <c r="M5939" s="187" t="s">
        <v>225</v>
      </c>
      <c r="N5939" s="183" t="s">
        <v>36</v>
      </c>
      <c r="O5939" s="181" t="s">
        <v>7476</v>
      </c>
      <c r="P5939" s="184" t="s">
        <v>7090</v>
      </c>
      <c r="Q5939" s="185" t="s">
        <v>190</v>
      </c>
      <c r="R5939" s="181" t="s">
        <v>35</v>
      </c>
      <c r="S5939" s="181" t="s">
        <v>225</v>
      </c>
      <c r="T5939" s="186" t="s">
        <v>225</v>
      </c>
      <c r="U5939" s="187" t="s">
        <v>225</v>
      </c>
      <c r="V5939" s="188" t="str" cm="1">
        <f t="array" ref="V5939">IF(SUM(LEN(A5939:U5939))=0,"",IF(OR(OR(ISBLANK(E5939),SUM(LEN(B5939),LEN(C5939))=0),AND(NOT(D5939="Unknown"),ISBLANK(I5939)),AND(NOT(N5939="Unknown"),ISBLANK(Q5939))),"Missing Information", INDEX(Table15[Entire Service Line Classification], MATCH(SUMIFS(Table15[Unique ID],Table15[System-Owned Portion],D5939,Table15[If Material Anything Other than "Lead" in Column E,Was Material Ever Previously Lead?],F5939,Table15[Customer-Owned Portion],N5939),Table15[Unique ID],0),0)))</f>
        <v>Non-lead</v>
      </c>
      <c r="W5939" s="189"/>
    </row>
    <row r="5940" spans="1:23" s="190" customFormat="1" ht="56.25" x14ac:dyDescent="0.25">
      <c r="A5940" s="180" t="s">
        <v>225</v>
      </c>
      <c r="B5940" s="181" t="s">
        <v>9544</v>
      </c>
      <c r="C5940" s="182" t="s">
        <v>225</v>
      </c>
      <c r="D5940" s="183" t="s">
        <v>36</v>
      </c>
      <c r="E5940" s="181" t="s">
        <v>35</v>
      </c>
      <c r="F5940" s="183" t="s">
        <v>35</v>
      </c>
      <c r="G5940" s="181" t="s">
        <v>7476</v>
      </c>
      <c r="H5940" s="184" t="s">
        <v>7090</v>
      </c>
      <c r="I5940" s="185" t="s">
        <v>190</v>
      </c>
      <c r="J5940" s="181" t="s">
        <v>35</v>
      </c>
      <c r="K5940" s="181" t="s">
        <v>225</v>
      </c>
      <c r="L5940" s="186" t="s">
        <v>225</v>
      </c>
      <c r="M5940" s="187" t="s">
        <v>225</v>
      </c>
      <c r="N5940" s="183" t="s">
        <v>36</v>
      </c>
      <c r="O5940" s="181" t="s">
        <v>7476</v>
      </c>
      <c r="P5940" s="184" t="s">
        <v>7090</v>
      </c>
      <c r="Q5940" s="185" t="s">
        <v>190</v>
      </c>
      <c r="R5940" s="181" t="s">
        <v>35</v>
      </c>
      <c r="S5940" s="181" t="s">
        <v>225</v>
      </c>
      <c r="T5940" s="186" t="s">
        <v>225</v>
      </c>
      <c r="U5940" s="187" t="s">
        <v>225</v>
      </c>
      <c r="V5940" s="188" t="str" cm="1">
        <f t="array" ref="V5940">IF(SUM(LEN(A5940:U5940))=0,"",IF(OR(OR(ISBLANK(E5940),SUM(LEN(B5940),LEN(C5940))=0),AND(NOT(D5940="Unknown"),ISBLANK(I5940)),AND(NOT(N5940="Unknown"),ISBLANK(Q5940))),"Missing Information", INDEX(Table15[Entire Service Line Classification], MATCH(SUMIFS(Table15[Unique ID],Table15[System-Owned Portion],D5940,Table15[If Material Anything Other than "Lead" in Column E,Was Material Ever Previously Lead?],F5940,Table15[Customer-Owned Portion],N5940),Table15[Unique ID],0),0)))</f>
        <v>Non-lead</v>
      </c>
      <c r="W5940" s="189"/>
    </row>
    <row r="5941" spans="1:23" s="190" customFormat="1" ht="56.25" x14ac:dyDescent="0.25">
      <c r="A5941" s="180" t="s">
        <v>225</v>
      </c>
      <c r="B5941" s="181" t="s">
        <v>9545</v>
      </c>
      <c r="C5941" s="182" t="s">
        <v>225</v>
      </c>
      <c r="D5941" s="183" t="s">
        <v>36</v>
      </c>
      <c r="E5941" s="181" t="s">
        <v>35</v>
      </c>
      <c r="F5941" s="183" t="s">
        <v>35</v>
      </c>
      <c r="G5941" s="181" t="s">
        <v>7476</v>
      </c>
      <c r="H5941" s="184" t="s">
        <v>7090</v>
      </c>
      <c r="I5941" s="185" t="s">
        <v>190</v>
      </c>
      <c r="J5941" s="181" t="s">
        <v>35</v>
      </c>
      <c r="K5941" s="181" t="s">
        <v>225</v>
      </c>
      <c r="L5941" s="186" t="s">
        <v>225</v>
      </c>
      <c r="M5941" s="187" t="s">
        <v>225</v>
      </c>
      <c r="N5941" s="183" t="s">
        <v>36</v>
      </c>
      <c r="O5941" s="181" t="s">
        <v>7476</v>
      </c>
      <c r="P5941" s="184" t="s">
        <v>7090</v>
      </c>
      <c r="Q5941" s="185" t="s">
        <v>190</v>
      </c>
      <c r="R5941" s="181" t="s">
        <v>35</v>
      </c>
      <c r="S5941" s="181" t="s">
        <v>225</v>
      </c>
      <c r="T5941" s="186" t="s">
        <v>225</v>
      </c>
      <c r="U5941" s="187" t="s">
        <v>225</v>
      </c>
      <c r="V5941" s="188" t="str" cm="1">
        <f t="array" ref="V5941">IF(SUM(LEN(A5941:U5941))=0,"",IF(OR(OR(ISBLANK(E5941),SUM(LEN(B5941),LEN(C5941))=0),AND(NOT(D5941="Unknown"),ISBLANK(I5941)),AND(NOT(N5941="Unknown"),ISBLANK(Q5941))),"Missing Information", INDEX(Table15[Entire Service Line Classification], MATCH(SUMIFS(Table15[Unique ID],Table15[System-Owned Portion],D5941,Table15[If Material Anything Other than "Lead" in Column E,Was Material Ever Previously Lead?],F5941,Table15[Customer-Owned Portion],N5941),Table15[Unique ID],0),0)))</f>
        <v>Non-lead</v>
      </c>
      <c r="W5941" s="189"/>
    </row>
    <row r="5942" spans="1:23" s="190" customFormat="1" ht="56.25" x14ac:dyDescent="0.25">
      <c r="A5942" s="180" t="s">
        <v>225</v>
      </c>
      <c r="B5942" s="181" t="s">
        <v>9546</v>
      </c>
      <c r="C5942" s="182" t="s">
        <v>225</v>
      </c>
      <c r="D5942" s="183" t="s">
        <v>36</v>
      </c>
      <c r="E5942" s="181" t="s">
        <v>35</v>
      </c>
      <c r="F5942" s="183" t="s">
        <v>35</v>
      </c>
      <c r="G5942" s="181" t="s">
        <v>7476</v>
      </c>
      <c r="H5942" s="184" t="s">
        <v>7090</v>
      </c>
      <c r="I5942" s="185" t="s">
        <v>190</v>
      </c>
      <c r="J5942" s="181" t="s">
        <v>35</v>
      </c>
      <c r="K5942" s="181" t="s">
        <v>225</v>
      </c>
      <c r="L5942" s="186" t="s">
        <v>225</v>
      </c>
      <c r="M5942" s="187" t="s">
        <v>225</v>
      </c>
      <c r="N5942" s="183" t="s">
        <v>36</v>
      </c>
      <c r="O5942" s="181" t="s">
        <v>7476</v>
      </c>
      <c r="P5942" s="184" t="s">
        <v>7090</v>
      </c>
      <c r="Q5942" s="185" t="s">
        <v>190</v>
      </c>
      <c r="R5942" s="181" t="s">
        <v>35</v>
      </c>
      <c r="S5942" s="181" t="s">
        <v>225</v>
      </c>
      <c r="T5942" s="186" t="s">
        <v>225</v>
      </c>
      <c r="U5942" s="187" t="s">
        <v>225</v>
      </c>
      <c r="V5942" s="188" t="str" cm="1">
        <f t="array" ref="V5942">IF(SUM(LEN(A5942:U5942))=0,"",IF(OR(OR(ISBLANK(E5942),SUM(LEN(B5942),LEN(C5942))=0),AND(NOT(D5942="Unknown"),ISBLANK(I5942)),AND(NOT(N5942="Unknown"),ISBLANK(Q5942))),"Missing Information", INDEX(Table15[Entire Service Line Classification], MATCH(SUMIFS(Table15[Unique ID],Table15[System-Owned Portion],D5942,Table15[If Material Anything Other than "Lead" in Column E,Was Material Ever Previously Lead?],F5942,Table15[Customer-Owned Portion],N5942),Table15[Unique ID],0),0)))</f>
        <v>Non-lead</v>
      </c>
      <c r="W5942" s="189"/>
    </row>
    <row r="5943" spans="1:23" s="190" customFormat="1" ht="56.25" x14ac:dyDescent="0.25">
      <c r="A5943" s="180" t="s">
        <v>225</v>
      </c>
      <c r="B5943" s="181" t="s">
        <v>9547</v>
      </c>
      <c r="C5943" s="182" t="s">
        <v>225</v>
      </c>
      <c r="D5943" s="183" t="s">
        <v>36</v>
      </c>
      <c r="E5943" s="181" t="s">
        <v>35</v>
      </c>
      <c r="F5943" s="183" t="s">
        <v>35</v>
      </c>
      <c r="G5943" s="181" t="s">
        <v>7476</v>
      </c>
      <c r="H5943" s="184" t="s">
        <v>7090</v>
      </c>
      <c r="I5943" s="185" t="s">
        <v>190</v>
      </c>
      <c r="J5943" s="181" t="s">
        <v>35</v>
      </c>
      <c r="K5943" s="181" t="s">
        <v>225</v>
      </c>
      <c r="L5943" s="186" t="s">
        <v>225</v>
      </c>
      <c r="M5943" s="187" t="s">
        <v>225</v>
      </c>
      <c r="N5943" s="183" t="s">
        <v>36</v>
      </c>
      <c r="O5943" s="181" t="s">
        <v>7476</v>
      </c>
      <c r="P5943" s="184" t="s">
        <v>7090</v>
      </c>
      <c r="Q5943" s="185" t="s">
        <v>190</v>
      </c>
      <c r="R5943" s="181" t="s">
        <v>35</v>
      </c>
      <c r="S5943" s="181" t="s">
        <v>225</v>
      </c>
      <c r="T5943" s="186" t="s">
        <v>225</v>
      </c>
      <c r="U5943" s="187" t="s">
        <v>225</v>
      </c>
      <c r="V5943" s="188" t="str" cm="1">
        <f t="array" ref="V5943">IF(SUM(LEN(A5943:U5943))=0,"",IF(OR(OR(ISBLANK(E5943),SUM(LEN(B5943),LEN(C5943))=0),AND(NOT(D5943="Unknown"),ISBLANK(I5943)),AND(NOT(N5943="Unknown"),ISBLANK(Q5943))),"Missing Information", INDEX(Table15[Entire Service Line Classification], MATCH(SUMIFS(Table15[Unique ID],Table15[System-Owned Portion],D5943,Table15[If Material Anything Other than "Lead" in Column E,Was Material Ever Previously Lead?],F5943,Table15[Customer-Owned Portion],N5943),Table15[Unique ID],0),0)))</f>
        <v>Non-lead</v>
      </c>
      <c r="W5943" s="189"/>
    </row>
    <row r="5944" spans="1:23" s="190" customFormat="1" ht="56.25" x14ac:dyDescent="0.25">
      <c r="A5944" s="180" t="s">
        <v>225</v>
      </c>
      <c r="B5944" s="181" t="s">
        <v>9548</v>
      </c>
      <c r="C5944" s="182" t="s">
        <v>225</v>
      </c>
      <c r="D5944" s="183" t="s">
        <v>36</v>
      </c>
      <c r="E5944" s="181" t="s">
        <v>35</v>
      </c>
      <c r="F5944" s="183" t="s">
        <v>35</v>
      </c>
      <c r="G5944" s="181" t="s">
        <v>7476</v>
      </c>
      <c r="H5944" s="184" t="s">
        <v>7090</v>
      </c>
      <c r="I5944" s="185" t="s">
        <v>190</v>
      </c>
      <c r="J5944" s="181" t="s">
        <v>35</v>
      </c>
      <c r="K5944" s="181" t="s">
        <v>225</v>
      </c>
      <c r="L5944" s="186" t="s">
        <v>225</v>
      </c>
      <c r="M5944" s="187" t="s">
        <v>225</v>
      </c>
      <c r="N5944" s="183" t="s">
        <v>36</v>
      </c>
      <c r="O5944" s="181" t="s">
        <v>7476</v>
      </c>
      <c r="P5944" s="184" t="s">
        <v>7090</v>
      </c>
      <c r="Q5944" s="185" t="s">
        <v>190</v>
      </c>
      <c r="R5944" s="181" t="s">
        <v>35</v>
      </c>
      <c r="S5944" s="181" t="s">
        <v>225</v>
      </c>
      <c r="T5944" s="186" t="s">
        <v>225</v>
      </c>
      <c r="U5944" s="187" t="s">
        <v>225</v>
      </c>
      <c r="V5944" s="188" t="str" cm="1">
        <f t="array" ref="V5944">IF(SUM(LEN(A5944:U5944))=0,"",IF(OR(OR(ISBLANK(E5944),SUM(LEN(B5944),LEN(C5944))=0),AND(NOT(D5944="Unknown"),ISBLANK(I5944)),AND(NOT(N5944="Unknown"),ISBLANK(Q5944))),"Missing Information", INDEX(Table15[Entire Service Line Classification], MATCH(SUMIFS(Table15[Unique ID],Table15[System-Owned Portion],D5944,Table15[If Material Anything Other than "Lead" in Column E,Was Material Ever Previously Lead?],F5944,Table15[Customer-Owned Portion],N5944),Table15[Unique ID],0),0)))</f>
        <v>Non-lead</v>
      </c>
      <c r="W5944" s="189"/>
    </row>
    <row r="5945" spans="1:23" s="190" customFormat="1" ht="56.25" x14ac:dyDescent="0.25">
      <c r="A5945" s="180" t="s">
        <v>225</v>
      </c>
      <c r="B5945" s="181" t="s">
        <v>9549</v>
      </c>
      <c r="C5945" s="182" t="s">
        <v>225</v>
      </c>
      <c r="D5945" s="183" t="s">
        <v>36</v>
      </c>
      <c r="E5945" s="181" t="s">
        <v>35</v>
      </c>
      <c r="F5945" s="183" t="s">
        <v>35</v>
      </c>
      <c r="G5945" s="181" t="s">
        <v>7476</v>
      </c>
      <c r="H5945" s="184" t="s">
        <v>7090</v>
      </c>
      <c r="I5945" s="185" t="s">
        <v>190</v>
      </c>
      <c r="J5945" s="181" t="s">
        <v>35</v>
      </c>
      <c r="K5945" s="181" t="s">
        <v>225</v>
      </c>
      <c r="L5945" s="186" t="s">
        <v>225</v>
      </c>
      <c r="M5945" s="187" t="s">
        <v>225</v>
      </c>
      <c r="N5945" s="183" t="s">
        <v>36</v>
      </c>
      <c r="O5945" s="181" t="s">
        <v>7476</v>
      </c>
      <c r="P5945" s="184" t="s">
        <v>7090</v>
      </c>
      <c r="Q5945" s="185" t="s">
        <v>190</v>
      </c>
      <c r="R5945" s="181" t="s">
        <v>35</v>
      </c>
      <c r="S5945" s="181" t="s">
        <v>225</v>
      </c>
      <c r="T5945" s="186" t="s">
        <v>225</v>
      </c>
      <c r="U5945" s="187" t="s">
        <v>225</v>
      </c>
      <c r="V5945" s="188" t="str" cm="1">
        <f t="array" ref="V5945">IF(SUM(LEN(A5945:U5945))=0,"",IF(OR(OR(ISBLANK(E5945),SUM(LEN(B5945),LEN(C5945))=0),AND(NOT(D5945="Unknown"),ISBLANK(I5945)),AND(NOT(N5945="Unknown"),ISBLANK(Q5945))),"Missing Information", INDEX(Table15[Entire Service Line Classification], MATCH(SUMIFS(Table15[Unique ID],Table15[System-Owned Portion],D5945,Table15[If Material Anything Other than "Lead" in Column E,Was Material Ever Previously Lead?],F5945,Table15[Customer-Owned Portion],N5945),Table15[Unique ID],0),0)))</f>
        <v>Non-lead</v>
      </c>
      <c r="W5945" s="189"/>
    </row>
    <row r="5946" spans="1:23" s="190" customFormat="1" ht="56.25" x14ac:dyDescent="0.25">
      <c r="A5946" s="180" t="s">
        <v>225</v>
      </c>
      <c r="B5946" s="181" t="s">
        <v>9550</v>
      </c>
      <c r="C5946" s="182" t="s">
        <v>225</v>
      </c>
      <c r="D5946" s="183" t="s">
        <v>36</v>
      </c>
      <c r="E5946" s="181" t="s">
        <v>35</v>
      </c>
      <c r="F5946" s="183" t="s">
        <v>35</v>
      </c>
      <c r="G5946" s="181" t="s">
        <v>7476</v>
      </c>
      <c r="H5946" s="184" t="s">
        <v>7090</v>
      </c>
      <c r="I5946" s="185" t="s">
        <v>190</v>
      </c>
      <c r="J5946" s="181" t="s">
        <v>35</v>
      </c>
      <c r="K5946" s="181" t="s">
        <v>225</v>
      </c>
      <c r="L5946" s="186" t="s">
        <v>225</v>
      </c>
      <c r="M5946" s="187" t="s">
        <v>225</v>
      </c>
      <c r="N5946" s="183" t="s">
        <v>36</v>
      </c>
      <c r="O5946" s="181" t="s">
        <v>7476</v>
      </c>
      <c r="P5946" s="184" t="s">
        <v>7090</v>
      </c>
      <c r="Q5946" s="185" t="s">
        <v>190</v>
      </c>
      <c r="R5946" s="181" t="s">
        <v>35</v>
      </c>
      <c r="S5946" s="181" t="s">
        <v>225</v>
      </c>
      <c r="T5946" s="186" t="s">
        <v>225</v>
      </c>
      <c r="U5946" s="187" t="s">
        <v>225</v>
      </c>
      <c r="V5946" s="188" t="str" cm="1">
        <f t="array" ref="V5946">IF(SUM(LEN(A5946:U5946))=0,"",IF(OR(OR(ISBLANK(E5946),SUM(LEN(B5946),LEN(C5946))=0),AND(NOT(D5946="Unknown"),ISBLANK(I5946)),AND(NOT(N5946="Unknown"),ISBLANK(Q5946))),"Missing Information", INDEX(Table15[Entire Service Line Classification], MATCH(SUMIFS(Table15[Unique ID],Table15[System-Owned Portion],D5946,Table15[If Material Anything Other than "Lead" in Column E,Was Material Ever Previously Lead?],F5946,Table15[Customer-Owned Portion],N5946),Table15[Unique ID],0),0)))</f>
        <v>Non-lead</v>
      </c>
      <c r="W5946" s="189"/>
    </row>
    <row r="5947" spans="1:23" s="190" customFormat="1" ht="56.25" x14ac:dyDescent="0.25">
      <c r="A5947" s="180" t="s">
        <v>225</v>
      </c>
      <c r="B5947" s="181" t="s">
        <v>9551</v>
      </c>
      <c r="C5947" s="182" t="s">
        <v>225</v>
      </c>
      <c r="D5947" s="183" t="s">
        <v>36</v>
      </c>
      <c r="E5947" s="181" t="s">
        <v>35</v>
      </c>
      <c r="F5947" s="183" t="s">
        <v>35</v>
      </c>
      <c r="G5947" s="181" t="s">
        <v>7476</v>
      </c>
      <c r="H5947" s="184" t="s">
        <v>7090</v>
      </c>
      <c r="I5947" s="185" t="s">
        <v>190</v>
      </c>
      <c r="J5947" s="181" t="s">
        <v>35</v>
      </c>
      <c r="K5947" s="181" t="s">
        <v>225</v>
      </c>
      <c r="L5947" s="186" t="s">
        <v>225</v>
      </c>
      <c r="M5947" s="187" t="s">
        <v>225</v>
      </c>
      <c r="N5947" s="183" t="s">
        <v>36</v>
      </c>
      <c r="O5947" s="181" t="s">
        <v>7476</v>
      </c>
      <c r="P5947" s="184" t="s">
        <v>7090</v>
      </c>
      <c r="Q5947" s="185" t="s">
        <v>190</v>
      </c>
      <c r="R5947" s="181" t="s">
        <v>35</v>
      </c>
      <c r="S5947" s="181" t="s">
        <v>225</v>
      </c>
      <c r="T5947" s="186" t="s">
        <v>225</v>
      </c>
      <c r="U5947" s="187" t="s">
        <v>225</v>
      </c>
      <c r="V5947" s="188" t="str" cm="1">
        <f t="array" ref="V5947">IF(SUM(LEN(A5947:U5947))=0,"",IF(OR(OR(ISBLANK(E5947),SUM(LEN(B5947),LEN(C5947))=0),AND(NOT(D5947="Unknown"),ISBLANK(I5947)),AND(NOT(N5947="Unknown"),ISBLANK(Q5947))),"Missing Information", INDEX(Table15[Entire Service Line Classification], MATCH(SUMIFS(Table15[Unique ID],Table15[System-Owned Portion],D5947,Table15[If Material Anything Other than "Lead" in Column E,Was Material Ever Previously Lead?],F5947,Table15[Customer-Owned Portion],N5947),Table15[Unique ID],0),0)))</f>
        <v>Non-lead</v>
      </c>
      <c r="W5947" s="189"/>
    </row>
    <row r="5948" spans="1:23" s="190" customFormat="1" ht="56.25" x14ac:dyDescent="0.25">
      <c r="A5948" s="180" t="s">
        <v>225</v>
      </c>
      <c r="B5948" s="181" t="s">
        <v>9552</v>
      </c>
      <c r="C5948" s="182" t="s">
        <v>225</v>
      </c>
      <c r="D5948" s="183" t="s">
        <v>36</v>
      </c>
      <c r="E5948" s="181" t="s">
        <v>35</v>
      </c>
      <c r="F5948" s="183" t="s">
        <v>35</v>
      </c>
      <c r="G5948" s="181" t="s">
        <v>7476</v>
      </c>
      <c r="H5948" s="184" t="s">
        <v>7090</v>
      </c>
      <c r="I5948" s="185" t="s">
        <v>190</v>
      </c>
      <c r="J5948" s="181" t="s">
        <v>35</v>
      </c>
      <c r="K5948" s="181" t="s">
        <v>225</v>
      </c>
      <c r="L5948" s="186" t="s">
        <v>225</v>
      </c>
      <c r="M5948" s="187" t="s">
        <v>225</v>
      </c>
      <c r="N5948" s="183" t="s">
        <v>36</v>
      </c>
      <c r="O5948" s="181" t="s">
        <v>7476</v>
      </c>
      <c r="P5948" s="184" t="s">
        <v>7090</v>
      </c>
      <c r="Q5948" s="185" t="s">
        <v>190</v>
      </c>
      <c r="R5948" s="181" t="s">
        <v>35</v>
      </c>
      <c r="S5948" s="181" t="s">
        <v>225</v>
      </c>
      <c r="T5948" s="186" t="s">
        <v>225</v>
      </c>
      <c r="U5948" s="187" t="s">
        <v>225</v>
      </c>
      <c r="V5948" s="188" t="str" cm="1">
        <f t="array" ref="V5948">IF(SUM(LEN(A5948:U5948))=0,"",IF(OR(OR(ISBLANK(E5948),SUM(LEN(B5948),LEN(C5948))=0),AND(NOT(D5948="Unknown"),ISBLANK(I5948)),AND(NOT(N5948="Unknown"),ISBLANK(Q5948))),"Missing Information", INDEX(Table15[Entire Service Line Classification], MATCH(SUMIFS(Table15[Unique ID],Table15[System-Owned Portion],D5948,Table15[If Material Anything Other than "Lead" in Column E,Was Material Ever Previously Lead?],F5948,Table15[Customer-Owned Portion],N5948),Table15[Unique ID],0),0)))</f>
        <v>Non-lead</v>
      </c>
      <c r="W5948" s="189"/>
    </row>
    <row r="5949" spans="1:23" s="190" customFormat="1" ht="56.25" x14ac:dyDescent="0.25">
      <c r="A5949" s="180" t="s">
        <v>225</v>
      </c>
      <c r="B5949" s="181" t="s">
        <v>9553</v>
      </c>
      <c r="C5949" s="182" t="s">
        <v>225</v>
      </c>
      <c r="D5949" s="183" t="s">
        <v>36</v>
      </c>
      <c r="E5949" s="181" t="s">
        <v>35</v>
      </c>
      <c r="F5949" s="183" t="s">
        <v>35</v>
      </c>
      <c r="G5949" s="181" t="s">
        <v>7476</v>
      </c>
      <c r="H5949" s="184" t="s">
        <v>7090</v>
      </c>
      <c r="I5949" s="185" t="s">
        <v>190</v>
      </c>
      <c r="J5949" s="181" t="s">
        <v>35</v>
      </c>
      <c r="K5949" s="181" t="s">
        <v>225</v>
      </c>
      <c r="L5949" s="186" t="s">
        <v>225</v>
      </c>
      <c r="M5949" s="187" t="s">
        <v>225</v>
      </c>
      <c r="N5949" s="183" t="s">
        <v>36</v>
      </c>
      <c r="O5949" s="181" t="s">
        <v>7476</v>
      </c>
      <c r="P5949" s="184" t="s">
        <v>7090</v>
      </c>
      <c r="Q5949" s="185" t="s">
        <v>190</v>
      </c>
      <c r="R5949" s="181" t="s">
        <v>35</v>
      </c>
      <c r="S5949" s="181" t="s">
        <v>225</v>
      </c>
      <c r="T5949" s="186" t="s">
        <v>225</v>
      </c>
      <c r="U5949" s="187" t="s">
        <v>225</v>
      </c>
      <c r="V5949" s="188" t="str" cm="1">
        <f t="array" ref="V5949">IF(SUM(LEN(A5949:U5949))=0,"",IF(OR(OR(ISBLANK(E5949),SUM(LEN(B5949),LEN(C5949))=0),AND(NOT(D5949="Unknown"),ISBLANK(I5949)),AND(NOT(N5949="Unknown"),ISBLANK(Q5949))),"Missing Information", INDEX(Table15[Entire Service Line Classification], MATCH(SUMIFS(Table15[Unique ID],Table15[System-Owned Portion],D5949,Table15[If Material Anything Other than "Lead" in Column E,Was Material Ever Previously Lead?],F5949,Table15[Customer-Owned Portion],N5949),Table15[Unique ID],0),0)))</f>
        <v>Non-lead</v>
      </c>
      <c r="W5949" s="189"/>
    </row>
    <row r="5950" spans="1:23" s="190" customFormat="1" ht="56.25" x14ac:dyDescent="0.25">
      <c r="A5950" s="180" t="s">
        <v>225</v>
      </c>
      <c r="B5950" s="181" t="s">
        <v>9554</v>
      </c>
      <c r="C5950" s="182" t="s">
        <v>225</v>
      </c>
      <c r="D5950" s="183" t="s">
        <v>36</v>
      </c>
      <c r="E5950" s="181" t="s">
        <v>35</v>
      </c>
      <c r="F5950" s="183" t="s">
        <v>35</v>
      </c>
      <c r="G5950" s="181" t="s">
        <v>7476</v>
      </c>
      <c r="H5950" s="184" t="s">
        <v>7090</v>
      </c>
      <c r="I5950" s="185" t="s">
        <v>190</v>
      </c>
      <c r="J5950" s="181" t="s">
        <v>35</v>
      </c>
      <c r="K5950" s="181" t="s">
        <v>225</v>
      </c>
      <c r="L5950" s="186" t="s">
        <v>225</v>
      </c>
      <c r="M5950" s="187" t="s">
        <v>225</v>
      </c>
      <c r="N5950" s="183" t="s">
        <v>36</v>
      </c>
      <c r="O5950" s="181" t="s">
        <v>7476</v>
      </c>
      <c r="P5950" s="184" t="s">
        <v>7090</v>
      </c>
      <c r="Q5950" s="185" t="s">
        <v>190</v>
      </c>
      <c r="R5950" s="181" t="s">
        <v>35</v>
      </c>
      <c r="S5950" s="181" t="s">
        <v>225</v>
      </c>
      <c r="T5950" s="186" t="s">
        <v>225</v>
      </c>
      <c r="U5950" s="187" t="s">
        <v>225</v>
      </c>
      <c r="V5950" s="188" t="str" cm="1">
        <f t="array" ref="V5950">IF(SUM(LEN(A5950:U5950))=0,"",IF(OR(OR(ISBLANK(E5950),SUM(LEN(B5950),LEN(C5950))=0),AND(NOT(D5950="Unknown"),ISBLANK(I5950)),AND(NOT(N5950="Unknown"),ISBLANK(Q5950))),"Missing Information", INDEX(Table15[Entire Service Line Classification], MATCH(SUMIFS(Table15[Unique ID],Table15[System-Owned Portion],D5950,Table15[If Material Anything Other than "Lead" in Column E,Was Material Ever Previously Lead?],F5950,Table15[Customer-Owned Portion],N5950),Table15[Unique ID],0),0)))</f>
        <v>Non-lead</v>
      </c>
      <c r="W5950" s="189"/>
    </row>
    <row r="5951" spans="1:23" s="190" customFormat="1" ht="56.25" x14ac:dyDescent="0.25">
      <c r="A5951" s="180" t="s">
        <v>225</v>
      </c>
      <c r="B5951" s="181" t="s">
        <v>9555</v>
      </c>
      <c r="C5951" s="182" t="s">
        <v>225</v>
      </c>
      <c r="D5951" s="183" t="s">
        <v>36</v>
      </c>
      <c r="E5951" s="181" t="s">
        <v>35</v>
      </c>
      <c r="F5951" s="183" t="s">
        <v>35</v>
      </c>
      <c r="G5951" s="181" t="s">
        <v>7476</v>
      </c>
      <c r="H5951" s="184" t="s">
        <v>7090</v>
      </c>
      <c r="I5951" s="185" t="s">
        <v>190</v>
      </c>
      <c r="J5951" s="181" t="s">
        <v>35</v>
      </c>
      <c r="K5951" s="181" t="s">
        <v>225</v>
      </c>
      <c r="L5951" s="186" t="s">
        <v>225</v>
      </c>
      <c r="M5951" s="187" t="s">
        <v>225</v>
      </c>
      <c r="N5951" s="183" t="s">
        <v>36</v>
      </c>
      <c r="O5951" s="181" t="s">
        <v>7476</v>
      </c>
      <c r="P5951" s="184" t="s">
        <v>7090</v>
      </c>
      <c r="Q5951" s="185" t="s">
        <v>190</v>
      </c>
      <c r="R5951" s="181" t="s">
        <v>35</v>
      </c>
      <c r="S5951" s="181" t="s">
        <v>225</v>
      </c>
      <c r="T5951" s="186" t="s">
        <v>225</v>
      </c>
      <c r="U5951" s="187" t="s">
        <v>225</v>
      </c>
      <c r="V5951" s="188" t="str" cm="1">
        <f t="array" ref="V5951">IF(SUM(LEN(A5951:U5951))=0,"",IF(OR(OR(ISBLANK(E5951),SUM(LEN(B5951),LEN(C5951))=0),AND(NOT(D5951="Unknown"),ISBLANK(I5951)),AND(NOT(N5951="Unknown"),ISBLANK(Q5951))),"Missing Information", INDEX(Table15[Entire Service Line Classification], MATCH(SUMIFS(Table15[Unique ID],Table15[System-Owned Portion],D5951,Table15[If Material Anything Other than "Lead" in Column E,Was Material Ever Previously Lead?],F5951,Table15[Customer-Owned Portion],N5951),Table15[Unique ID],0),0)))</f>
        <v>Non-lead</v>
      </c>
      <c r="W5951" s="189"/>
    </row>
    <row r="5952" spans="1:23" s="190" customFormat="1" ht="56.25" x14ac:dyDescent="0.25">
      <c r="A5952" s="180" t="s">
        <v>225</v>
      </c>
      <c r="B5952" s="181" t="s">
        <v>9556</v>
      </c>
      <c r="C5952" s="182" t="s">
        <v>225</v>
      </c>
      <c r="D5952" s="183" t="s">
        <v>36</v>
      </c>
      <c r="E5952" s="181" t="s">
        <v>35</v>
      </c>
      <c r="F5952" s="183" t="s">
        <v>35</v>
      </c>
      <c r="G5952" s="181" t="s">
        <v>7476</v>
      </c>
      <c r="H5952" s="184" t="s">
        <v>7090</v>
      </c>
      <c r="I5952" s="185" t="s">
        <v>190</v>
      </c>
      <c r="J5952" s="181" t="s">
        <v>35</v>
      </c>
      <c r="K5952" s="181" t="s">
        <v>225</v>
      </c>
      <c r="L5952" s="186" t="s">
        <v>225</v>
      </c>
      <c r="M5952" s="187" t="s">
        <v>225</v>
      </c>
      <c r="N5952" s="183" t="s">
        <v>36</v>
      </c>
      <c r="O5952" s="181" t="s">
        <v>7476</v>
      </c>
      <c r="P5952" s="184" t="s">
        <v>7090</v>
      </c>
      <c r="Q5952" s="185" t="s">
        <v>190</v>
      </c>
      <c r="R5952" s="181" t="s">
        <v>35</v>
      </c>
      <c r="S5952" s="181" t="s">
        <v>225</v>
      </c>
      <c r="T5952" s="186" t="s">
        <v>225</v>
      </c>
      <c r="U5952" s="187" t="s">
        <v>225</v>
      </c>
      <c r="V5952" s="188" t="str" cm="1">
        <f t="array" ref="V5952">IF(SUM(LEN(A5952:U5952))=0,"",IF(OR(OR(ISBLANK(E5952),SUM(LEN(B5952),LEN(C5952))=0),AND(NOT(D5952="Unknown"),ISBLANK(I5952)),AND(NOT(N5952="Unknown"),ISBLANK(Q5952))),"Missing Information", INDEX(Table15[Entire Service Line Classification], MATCH(SUMIFS(Table15[Unique ID],Table15[System-Owned Portion],D5952,Table15[If Material Anything Other than "Lead" in Column E,Was Material Ever Previously Lead?],F5952,Table15[Customer-Owned Portion],N5952),Table15[Unique ID],0),0)))</f>
        <v>Non-lead</v>
      </c>
      <c r="W5952" s="189"/>
    </row>
    <row r="5953" spans="1:23" s="190" customFormat="1" ht="56.25" x14ac:dyDescent="0.25">
      <c r="A5953" s="180" t="s">
        <v>225</v>
      </c>
      <c r="B5953" s="181" t="s">
        <v>9557</v>
      </c>
      <c r="C5953" s="182" t="s">
        <v>225</v>
      </c>
      <c r="D5953" s="183" t="s">
        <v>36</v>
      </c>
      <c r="E5953" s="181" t="s">
        <v>35</v>
      </c>
      <c r="F5953" s="183" t="s">
        <v>35</v>
      </c>
      <c r="G5953" s="181" t="s">
        <v>8184</v>
      </c>
      <c r="H5953" s="184" t="s">
        <v>7090</v>
      </c>
      <c r="I5953" s="185" t="s">
        <v>190</v>
      </c>
      <c r="J5953" s="181" t="s">
        <v>35</v>
      </c>
      <c r="K5953" s="181" t="s">
        <v>225</v>
      </c>
      <c r="L5953" s="186" t="s">
        <v>225</v>
      </c>
      <c r="M5953" s="187" t="s">
        <v>225</v>
      </c>
      <c r="N5953" s="183" t="s">
        <v>36</v>
      </c>
      <c r="O5953" s="181" t="s">
        <v>8184</v>
      </c>
      <c r="P5953" s="184" t="s">
        <v>7090</v>
      </c>
      <c r="Q5953" s="185" t="s">
        <v>190</v>
      </c>
      <c r="R5953" s="181" t="s">
        <v>35</v>
      </c>
      <c r="S5953" s="181" t="s">
        <v>225</v>
      </c>
      <c r="T5953" s="186" t="s">
        <v>225</v>
      </c>
      <c r="U5953" s="187" t="s">
        <v>225</v>
      </c>
      <c r="V5953" s="188" t="str" cm="1">
        <f t="array" ref="V5953">IF(SUM(LEN(A5953:U5953))=0,"",IF(OR(OR(ISBLANK(E5953),SUM(LEN(B5953),LEN(C5953))=0),AND(NOT(D5953="Unknown"),ISBLANK(I5953)),AND(NOT(N5953="Unknown"),ISBLANK(Q5953))),"Missing Information", INDEX(Table15[Entire Service Line Classification], MATCH(SUMIFS(Table15[Unique ID],Table15[System-Owned Portion],D5953,Table15[If Material Anything Other than "Lead" in Column E,Was Material Ever Previously Lead?],F5953,Table15[Customer-Owned Portion],N5953),Table15[Unique ID],0),0)))</f>
        <v>Non-lead</v>
      </c>
      <c r="W5953" s="189"/>
    </row>
    <row r="5954" spans="1:23" s="190" customFormat="1" ht="56.25" x14ac:dyDescent="0.25">
      <c r="A5954" s="180" t="s">
        <v>225</v>
      </c>
      <c r="B5954" s="181" t="s">
        <v>9558</v>
      </c>
      <c r="C5954" s="182" t="s">
        <v>225</v>
      </c>
      <c r="D5954" s="183" t="s">
        <v>36</v>
      </c>
      <c r="E5954" s="181" t="s">
        <v>35</v>
      </c>
      <c r="F5954" s="183" t="s">
        <v>35</v>
      </c>
      <c r="G5954" s="181" t="s">
        <v>7476</v>
      </c>
      <c r="H5954" s="184" t="s">
        <v>7090</v>
      </c>
      <c r="I5954" s="185" t="s">
        <v>190</v>
      </c>
      <c r="J5954" s="181" t="s">
        <v>35</v>
      </c>
      <c r="K5954" s="181" t="s">
        <v>225</v>
      </c>
      <c r="L5954" s="186" t="s">
        <v>225</v>
      </c>
      <c r="M5954" s="187" t="s">
        <v>225</v>
      </c>
      <c r="N5954" s="183" t="s">
        <v>36</v>
      </c>
      <c r="O5954" s="181" t="s">
        <v>7476</v>
      </c>
      <c r="P5954" s="184" t="s">
        <v>7090</v>
      </c>
      <c r="Q5954" s="185" t="s">
        <v>190</v>
      </c>
      <c r="R5954" s="181" t="s">
        <v>35</v>
      </c>
      <c r="S5954" s="181" t="s">
        <v>225</v>
      </c>
      <c r="T5954" s="186" t="s">
        <v>225</v>
      </c>
      <c r="U5954" s="187" t="s">
        <v>225</v>
      </c>
      <c r="V5954" s="188" t="str" cm="1">
        <f t="array" ref="V5954">IF(SUM(LEN(A5954:U5954))=0,"",IF(OR(OR(ISBLANK(E5954),SUM(LEN(B5954),LEN(C5954))=0),AND(NOT(D5954="Unknown"),ISBLANK(I5954)),AND(NOT(N5954="Unknown"),ISBLANK(Q5954))),"Missing Information", INDEX(Table15[Entire Service Line Classification], MATCH(SUMIFS(Table15[Unique ID],Table15[System-Owned Portion],D5954,Table15[If Material Anything Other than "Lead" in Column E,Was Material Ever Previously Lead?],F5954,Table15[Customer-Owned Portion],N5954),Table15[Unique ID],0),0)))</f>
        <v>Non-lead</v>
      </c>
      <c r="W5954" s="189"/>
    </row>
    <row r="5955" spans="1:23" s="190" customFormat="1" ht="56.25" x14ac:dyDescent="0.25">
      <c r="A5955" s="180" t="s">
        <v>225</v>
      </c>
      <c r="B5955" s="181" t="s">
        <v>9559</v>
      </c>
      <c r="C5955" s="182" t="s">
        <v>225</v>
      </c>
      <c r="D5955" s="183" t="s">
        <v>36</v>
      </c>
      <c r="E5955" s="181" t="s">
        <v>35</v>
      </c>
      <c r="F5955" s="183" t="s">
        <v>35</v>
      </c>
      <c r="G5955" s="181" t="s">
        <v>8184</v>
      </c>
      <c r="H5955" s="184" t="s">
        <v>7090</v>
      </c>
      <c r="I5955" s="185" t="s">
        <v>190</v>
      </c>
      <c r="J5955" s="181" t="s">
        <v>35</v>
      </c>
      <c r="K5955" s="181" t="s">
        <v>225</v>
      </c>
      <c r="L5955" s="186" t="s">
        <v>225</v>
      </c>
      <c r="M5955" s="187" t="s">
        <v>225</v>
      </c>
      <c r="N5955" s="183" t="s">
        <v>36</v>
      </c>
      <c r="O5955" s="181" t="s">
        <v>8184</v>
      </c>
      <c r="P5955" s="184" t="s">
        <v>7090</v>
      </c>
      <c r="Q5955" s="185" t="s">
        <v>190</v>
      </c>
      <c r="R5955" s="181" t="s">
        <v>35</v>
      </c>
      <c r="S5955" s="181" t="s">
        <v>225</v>
      </c>
      <c r="T5955" s="186" t="s">
        <v>225</v>
      </c>
      <c r="U5955" s="187" t="s">
        <v>225</v>
      </c>
      <c r="V5955" s="188" t="str" cm="1">
        <f t="array" ref="V5955">IF(SUM(LEN(A5955:U5955))=0,"",IF(OR(OR(ISBLANK(E5955),SUM(LEN(B5955),LEN(C5955))=0),AND(NOT(D5955="Unknown"),ISBLANK(I5955)),AND(NOT(N5955="Unknown"),ISBLANK(Q5955))),"Missing Information", INDEX(Table15[Entire Service Line Classification], MATCH(SUMIFS(Table15[Unique ID],Table15[System-Owned Portion],D5955,Table15[If Material Anything Other than "Lead" in Column E,Was Material Ever Previously Lead?],F5955,Table15[Customer-Owned Portion],N5955),Table15[Unique ID],0),0)))</f>
        <v>Non-lead</v>
      </c>
      <c r="W5955" s="189"/>
    </row>
    <row r="5956" spans="1:23" s="190" customFormat="1" ht="56.25" x14ac:dyDescent="0.25">
      <c r="A5956" s="180" t="s">
        <v>225</v>
      </c>
      <c r="B5956" s="181" t="s">
        <v>9560</v>
      </c>
      <c r="C5956" s="182" t="s">
        <v>225</v>
      </c>
      <c r="D5956" s="183" t="s">
        <v>36</v>
      </c>
      <c r="E5956" s="181" t="s">
        <v>35</v>
      </c>
      <c r="F5956" s="183" t="s">
        <v>35</v>
      </c>
      <c r="G5956" s="181" t="s">
        <v>8184</v>
      </c>
      <c r="H5956" s="184" t="s">
        <v>7090</v>
      </c>
      <c r="I5956" s="185" t="s">
        <v>190</v>
      </c>
      <c r="J5956" s="181" t="s">
        <v>35</v>
      </c>
      <c r="K5956" s="181" t="s">
        <v>225</v>
      </c>
      <c r="L5956" s="186" t="s">
        <v>225</v>
      </c>
      <c r="M5956" s="187" t="s">
        <v>225</v>
      </c>
      <c r="N5956" s="183" t="s">
        <v>36</v>
      </c>
      <c r="O5956" s="181" t="s">
        <v>8184</v>
      </c>
      <c r="P5956" s="184" t="s">
        <v>7090</v>
      </c>
      <c r="Q5956" s="185" t="s">
        <v>190</v>
      </c>
      <c r="R5956" s="181" t="s">
        <v>35</v>
      </c>
      <c r="S5956" s="181" t="s">
        <v>225</v>
      </c>
      <c r="T5956" s="186" t="s">
        <v>225</v>
      </c>
      <c r="U5956" s="187" t="s">
        <v>225</v>
      </c>
      <c r="V5956" s="188" t="str" cm="1">
        <f t="array" ref="V5956">IF(SUM(LEN(A5956:U5956))=0,"",IF(OR(OR(ISBLANK(E5956),SUM(LEN(B5956),LEN(C5956))=0),AND(NOT(D5956="Unknown"),ISBLANK(I5956)),AND(NOT(N5956="Unknown"),ISBLANK(Q5956))),"Missing Information", INDEX(Table15[Entire Service Line Classification], MATCH(SUMIFS(Table15[Unique ID],Table15[System-Owned Portion],D5956,Table15[If Material Anything Other than "Lead" in Column E,Was Material Ever Previously Lead?],F5956,Table15[Customer-Owned Portion],N5956),Table15[Unique ID],0),0)))</f>
        <v>Non-lead</v>
      </c>
      <c r="W5956" s="189"/>
    </row>
    <row r="5957" spans="1:23" s="190" customFormat="1" ht="56.25" x14ac:dyDescent="0.25">
      <c r="A5957" s="180" t="s">
        <v>225</v>
      </c>
      <c r="B5957" s="181" t="s">
        <v>9561</v>
      </c>
      <c r="C5957" s="182" t="s">
        <v>225</v>
      </c>
      <c r="D5957" s="183" t="s">
        <v>36</v>
      </c>
      <c r="E5957" s="181" t="s">
        <v>35</v>
      </c>
      <c r="F5957" s="183" t="s">
        <v>35</v>
      </c>
      <c r="G5957" s="181" t="s">
        <v>8184</v>
      </c>
      <c r="H5957" s="184" t="s">
        <v>7090</v>
      </c>
      <c r="I5957" s="185" t="s">
        <v>190</v>
      </c>
      <c r="J5957" s="181" t="s">
        <v>35</v>
      </c>
      <c r="K5957" s="181" t="s">
        <v>225</v>
      </c>
      <c r="L5957" s="186" t="s">
        <v>225</v>
      </c>
      <c r="M5957" s="187" t="s">
        <v>225</v>
      </c>
      <c r="N5957" s="183" t="s">
        <v>36</v>
      </c>
      <c r="O5957" s="181" t="s">
        <v>8184</v>
      </c>
      <c r="P5957" s="184" t="s">
        <v>7090</v>
      </c>
      <c r="Q5957" s="185" t="s">
        <v>190</v>
      </c>
      <c r="R5957" s="181" t="s">
        <v>35</v>
      </c>
      <c r="S5957" s="181" t="s">
        <v>225</v>
      </c>
      <c r="T5957" s="186" t="s">
        <v>225</v>
      </c>
      <c r="U5957" s="187" t="s">
        <v>225</v>
      </c>
      <c r="V5957" s="188" t="str" cm="1">
        <f t="array" ref="V5957">IF(SUM(LEN(A5957:U5957))=0,"",IF(OR(OR(ISBLANK(E5957),SUM(LEN(B5957),LEN(C5957))=0),AND(NOT(D5957="Unknown"),ISBLANK(I5957)),AND(NOT(N5957="Unknown"),ISBLANK(Q5957))),"Missing Information", INDEX(Table15[Entire Service Line Classification], MATCH(SUMIFS(Table15[Unique ID],Table15[System-Owned Portion],D5957,Table15[If Material Anything Other than "Lead" in Column E,Was Material Ever Previously Lead?],F5957,Table15[Customer-Owned Portion],N5957),Table15[Unique ID],0),0)))</f>
        <v>Non-lead</v>
      </c>
      <c r="W5957" s="189"/>
    </row>
    <row r="5958" spans="1:23" s="190" customFormat="1" ht="56.25" x14ac:dyDescent="0.25">
      <c r="A5958" s="180" t="s">
        <v>225</v>
      </c>
      <c r="B5958" s="181" t="s">
        <v>9562</v>
      </c>
      <c r="C5958" s="182" t="s">
        <v>225</v>
      </c>
      <c r="D5958" s="183" t="s">
        <v>36</v>
      </c>
      <c r="E5958" s="181" t="s">
        <v>35</v>
      </c>
      <c r="F5958" s="183" t="s">
        <v>35</v>
      </c>
      <c r="G5958" s="181" t="s">
        <v>8184</v>
      </c>
      <c r="H5958" s="184" t="s">
        <v>7090</v>
      </c>
      <c r="I5958" s="185" t="s">
        <v>190</v>
      </c>
      <c r="J5958" s="181" t="s">
        <v>35</v>
      </c>
      <c r="K5958" s="181" t="s">
        <v>225</v>
      </c>
      <c r="L5958" s="186" t="s">
        <v>225</v>
      </c>
      <c r="M5958" s="187" t="s">
        <v>225</v>
      </c>
      <c r="N5958" s="183" t="s">
        <v>36</v>
      </c>
      <c r="O5958" s="181" t="s">
        <v>8184</v>
      </c>
      <c r="P5958" s="184" t="s">
        <v>7090</v>
      </c>
      <c r="Q5958" s="185" t="s">
        <v>190</v>
      </c>
      <c r="R5958" s="181" t="s">
        <v>35</v>
      </c>
      <c r="S5958" s="181" t="s">
        <v>225</v>
      </c>
      <c r="T5958" s="186" t="s">
        <v>225</v>
      </c>
      <c r="U5958" s="187" t="s">
        <v>225</v>
      </c>
      <c r="V5958" s="188" t="str" cm="1">
        <f t="array" ref="V5958">IF(SUM(LEN(A5958:U5958))=0,"",IF(OR(OR(ISBLANK(E5958),SUM(LEN(B5958),LEN(C5958))=0),AND(NOT(D5958="Unknown"),ISBLANK(I5958)),AND(NOT(N5958="Unknown"),ISBLANK(Q5958))),"Missing Information", INDEX(Table15[Entire Service Line Classification], MATCH(SUMIFS(Table15[Unique ID],Table15[System-Owned Portion],D5958,Table15[If Material Anything Other than "Lead" in Column E,Was Material Ever Previously Lead?],F5958,Table15[Customer-Owned Portion],N5958),Table15[Unique ID],0),0)))</f>
        <v>Non-lead</v>
      </c>
      <c r="W5958" s="189"/>
    </row>
    <row r="5959" spans="1:23" s="190" customFormat="1" ht="56.25" x14ac:dyDescent="0.25">
      <c r="A5959" s="180" t="s">
        <v>225</v>
      </c>
      <c r="B5959" s="181" t="s">
        <v>9563</v>
      </c>
      <c r="C5959" s="182" t="s">
        <v>225</v>
      </c>
      <c r="D5959" s="183" t="s">
        <v>36</v>
      </c>
      <c r="E5959" s="181" t="s">
        <v>35</v>
      </c>
      <c r="F5959" s="183" t="s">
        <v>35</v>
      </c>
      <c r="G5959" s="181" t="s">
        <v>8184</v>
      </c>
      <c r="H5959" s="184" t="s">
        <v>7090</v>
      </c>
      <c r="I5959" s="185" t="s">
        <v>190</v>
      </c>
      <c r="J5959" s="181" t="s">
        <v>35</v>
      </c>
      <c r="K5959" s="181" t="s">
        <v>225</v>
      </c>
      <c r="L5959" s="186" t="s">
        <v>225</v>
      </c>
      <c r="M5959" s="187" t="s">
        <v>225</v>
      </c>
      <c r="N5959" s="183" t="s">
        <v>36</v>
      </c>
      <c r="O5959" s="181" t="s">
        <v>8184</v>
      </c>
      <c r="P5959" s="184" t="s">
        <v>7090</v>
      </c>
      <c r="Q5959" s="185" t="s">
        <v>190</v>
      </c>
      <c r="R5959" s="181" t="s">
        <v>35</v>
      </c>
      <c r="S5959" s="181" t="s">
        <v>225</v>
      </c>
      <c r="T5959" s="186" t="s">
        <v>225</v>
      </c>
      <c r="U5959" s="187" t="s">
        <v>225</v>
      </c>
      <c r="V5959" s="188" t="str" cm="1">
        <f t="array" ref="V5959">IF(SUM(LEN(A5959:U5959))=0,"",IF(OR(OR(ISBLANK(E5959),SUM(LEN(B5959),LEN(C5959))=0),AND(NOT(D5959="Unknown"),ISBLANK(I5959)),AND(NOT(N5959="Unknown"),ISBLANK(Q5959))),"Missing Information", INDEX(Table15[Entire Service Line Classification], MATCH(SUMIFS(Table15[Unique ID],Table15[System-Owned Portion],D5959,Table15[If Material Anything Other than "Lead" in Column E,Was Material Ever Previously Lead?],F5959,Table15[Customer-Owned Portion],N5959),Table15[Unique ID],0),0)))</f>
        <v>Non-lead</v>
      </c>
      <c r="W5959" s="189"/>
    </row>
    <row r="5960" spans="1:23" s="190" customFormat="1" ht="56.25" x14ac:dyDescent="0.25">
      <c r="A5960" s="180" t="s">
        <v>225</v>
      </c>
      <c r="B5960" s="181" t="s">
        <v>9564</v>
      </c>
      <c r="C5960" s="182" t="s">
        <v>225</v>
      </c>
      <c r="D5960" s="183" t="s">
        <v>36</v>
      </c>
      <c r="E5960" s="181" t="s">
        <v>35</v>
      </c>
      <c r="F5960" s="183" t="s">
        <v>35</v>
      </c>
      <c r="G5960" s="181" t="s">
        <v>8184</v>
      </c>
      <c r="H5960" s="184" t="s">
        <v>7090</v>
      </c>
      <c r="I5960" s="185" t="s">
        <v>190</v>
      </c>
      <c r="J5960" s="181" t="s">
        <v>35</v>
      </c>
      <c r="K5960" s="181" t="s">
        <v>225</v>
      </c>
      <c r="L5960" s="186" t="s">
        <v>225</v>
      </c>
      <c r="M5960" s="187" t="s">
        <v>225</v>
      </c>
      <c r="N5960" s="183" t="s">
        <v>36</v>
      </c>
      <c r="O5960" s="181" t="s">
        <v>8184</v>
      </c>
      <c r="P5960" s="184" t="s">
        <v>7090</v>
      </c>
      <c r="Q5960" s="185" t="s">
        <v>190</v>
      </c>
      <c r="R5960" s="181" t="s">
        <v>35</v>
      </c>
      <c r="S5960" s="181" t="s">
        <v>225</v>
      </c>
      <c r="T5960" s="186" t="s">
        <v>225</v>
      </c>
      <c r="U5960" s="187" t="s">
        <v>225</v>
      </c>
      <c r="V5960" s="188" t="str" cm="1">
        <f t="array" ref="V5960">IF(SUM(LEN(A5960:U5960))=0,"",IF(OR(OR(ISBLANK(E5960),SUM(LEN(B5960),LEN(C5960))=0),AND(NOT(D5960="Unknown"),ISBLANK(I5960)),AND(NOT(N5960="Unknown"),ISBLANK(Q5960))),"Missing Information", INDEX(Table15[Entire Service Line Classification], MATCH(SUMIFS(Table15[Unique ID],Table15[System-Owned Portion],D5960,Table15[If Material Anything Other than "Lead" in Column E,Was Material Ever Previously Lead?],F5960,Table15[Customer-Owned Portion],N5960),Table15[Unique ID],0),0)))</f>
        <v>Non-lead</v>
      </c>
      <c r="W5960" s="189"/>
    </row>
    <row r="5961" spans="1:23" s="190" customFormat="1" ht="56.25" x14ac:dyDescent="0.25">
      <c r="A5961" s="180" t="s">
        <v>225</v>
      </c>
      <c r="B5961" s="181" t="s">
        <v>9565</v>
      </c>
      <c r="C5961" s="182" t="s">
        <v>225</v>
      </c>
      <c r="D5961" s="183" t="s">
        <v>36</v>
      </c>
      <c r="E5961" s="181" t="s">
        <v>35</v>
      </c>
      <c r="F5961" s="183" t="s">
        <v>35</v>
      </c>
      <c r="G5961" s="181" t="s">
        <v>8184</v>
      </c>
      <c r="H5961" s="184" t="s">
        <v>7090</v>
      </c>
      <c r="I5961" s="185" t="s">
        <v>190</v>
      </c>
      <c r="J5961" s="181" t="s">
        <v>35</v>
      </c>
      <c r="K5961" s="181" t="s">
        <v>225</v>
      </c>
      <c r="L5961" s="186" t="s">
        <v>225</v>
      </c>
      <c r="M5961" s="187" t="s">
        <v>225</v>
      </c>
      <c r="N5961" s="183" t="s">
        <v>36</v>
      </c>
      <c r="O5961" s="181" t="s">
        <v>8184</v>
      </c>
      <c r="P5961" s="184" t="s">
        <v>7090</v>
      </c>
      <c r="Q5961" s="185" t="s">
        <v>190</v>
      </c>
      <c r="R5961" s="181" t="s">
        <v>35</v>
      </c>
      <c r="S5961" s="181" t="s">
        <v>225</v>
      </c>
      <c r="T5961" s="186" t="s">
        <v>225</v>
      </c>
      <c r="U5961" s="187" t="s">
        <v>225</v>
      </c>
      <c r="V5961" s="188" t="str" cm="1">
        <f t="array" ref="V5961">IF(SUM(LEN(A5961:U5961))=0,"",IF(OR(OR(ISBLANK(E5961),SUM(LEN(B5961),LEN(C5961))=0),AND(NOT(D5961="Unknown"),ISBLANK(I5961)),AND(NOT(N5961="Unknown"),ISBLANK(Q5961))),"Missing Information", INDEX(Table15[Entire Service Line Classification], MATCH(SUMIFS(Table15[Unique ID],Table15[System-Owned Portion],D5961,Table15[If Material Anything Other than "Lead" in Column E,Was Material Ever Previously Lead?],F5961,Table15[Customer-Owned Portion],N5961),Table15[Unique ID],0),0)))</f>
        <v>Non-lead</v>
      </c>
      <c r="W5961" s="189"/>
    </row>
    <row r="5962" spans="1:23" s="190" customFormat="1" ht="56.25" x14ac:dyDescent="0.25">
      <c r="A5962" s="180" t="s">
        <v>225</v>
      </c>
      <c r="B5962" s="181" t="s">
        <v>9566</v>
      </c>
      <c r="C5962" s="182" t="s">
        <v>225</v>
      </c>
      <c r="D5962" s="183" t="s">
        <v>36</v>
      </c>
      <c r="E5962" s="181" t="s">
        <v>35</v>
      </c>
      <c r="F5962" s="183" t="s">
        <v>35</v>
      </c>
      <c r="G5962" s="181" t="s">
        <v>8184</v>
      </c>
      <c r="H5962" s="184" t="s">
        <v>7090</v>
      </c>
      <c r="I5962" s="185" t="s">
        <v>190</v>
      </c>
      <c r="J5962" s="181" t="s">
        <v>35</v>
      </c>
      <c r="K5962" s="181" t="s">
        <v>225</v>
      </c>
      <c r="L5962" s="186" t="s">
        <v>225</v>
      </c>
      <c r="M5962" s="187" t="s">
        <v>225</v>
      </c>
      <c r="N5962" s="183" t="s">
        <v>36</v>
      </c>
      <c r="O5962" s="181" t="s">
        <v>8184</v>
      </c>
      <c r="P5962" s="184" t="s">
        <v>7090</v>
      </c>
      <c r="Q5962" s="185" t="s">
        <v>190</v>
      </c>
      <c r="R5962" s="181" t="s">
        <v>35</v>
      </c>
      <c r="S5962" s="181" t="s">
        <v>225</v>
      </c>
      <c r="T5962" s="186" t="s">
        <v>225</v>
      </c>
      <c r="U5962" s="187" t="s">
        <v>225</v>
      </c>
      <c r="V5962" s="188" t="str" cm="1">
        <f t="array" ref="V5962">IF(SUM(LEN(A5962:U5962))=0,"",IF(OR(OR(ISBLANK(E5962),SUM(LEN(B5962),LEN(C5962))=0),AND(NOT(D5962="Unknown"),ISBLANK(I5962)),AND(NOT(N5962="Unknown"),ISBLANK(Q5962))),"Missing Information", INDEX(Table15[Entire Service Line Classification], MATCH(SUMIFS(Table15[Unique ID],Table15[System-Owned Portion],D5962,Table15[If Material Anything Other than "Lead" in Column E,Was Material Ever Previously Lead?],F5962,Table15[Customer-Owned Portion],N5962),Table15[Unique ID],0),0)))</f>
        <v>Non-lead</v>
      </c>
      <c r="W5962" s="189"/>
    </row>
    <row r="5963" spans="1:23" s="190" customFormat="1" ht="56.25" x14ac:dyDescent="0.25">
      <c r="A5963" s="180" t="s">
        <v>225</v>
      </c>
      <c r="B5963" s="181" t="s">
        <v>9567</v>
      </c>
      <c r="C5963" s="182" t="s">
        <v>225</v>
      </c>
      <c r="D5963" s="183" t="s">
        <v>36</v>
      </c>
      <c r="E5963" s="181" t="s">
        <v>35</v>
      </c>
      <c r="F5963" s="183" t="s">
        <v>35</v>
      </c>
      <c r="G5963" s="181" t="s">
        <v>8184</v>
      </c>
      <c r="H5963" s="184" t="s">
        <v>7090</v>
      </c>
      <c r="I5963" s="185" t="s">
        <v>190</v>
      </c>
      <c r="J5963" s="181" t="s">
        <v>35</v>
      </c>
      <c r="K5963" s="181" t="s">
        <v>225</v>
      </c>
      <c r="L5963" s="186" t="s">
        <v>225</v>
      </c>
      <c r="M5963" s="187" t="s">
        <v>225</v>
      </c>
      <c r="N5963" s="183" t="s">
        <v>36</v>
      </c>
      <c r="O5963" s="181" t="s">
        <v>8184</v>
      </c>
      <c r="P5963" s="184" t="s">
        <v>7090</v>
      </c>
      <c r="Q5963" s="185" t="s">
        <v>190</v>
      </c>
      <c r="R5963" s="181" t="s">
        <v>35</v>
      </c>
      <c r="S5963" s="181" t="s">
        <v>225</v>
      </c>
      <c r="T5963" s="186" t="s">
        <v>225</v>
      </c>
      <c r="U5963" s="187" t="s">
        <v>225</v>
      </c>
      <c r="V5963" s="188" t="str" cm="1">
        <f t="array" ref="V5963">IF(SUM(LEN(A5963:U5963))=0,"",IF(OR(OR(ISBLANK(E5963),SUM(LEN(B5963),LEN(C5963))=0),AND(NOT(D5963="Unknown"),ISBLANK(I5963)),AND(NOT(N5963="Unknown"),ISBLANK(Q5963))),"Missing Information", INDEX(Table15[Entire Service Line Classification], MATCH(SUMIFS(Table15[Unique ID],Table15[System-Owned Portion],D5963,Table15[If Material Anything Other than "Lead" in Column E,Was Material Ever Previously Lead?],F5963,Table15[Customer-Owned Portion],N5963),Table15[Unique ID],0),0)))</f>
        <v>Non-lead</v>
      </c>
      <c r="W5963" s="189"/>
    </row>
    <row r="5964" spans="1:23" s="190" customFormat="1" ht="56.25" x14ac:dyDescent="0.25">
      <c r="A5964" s="180" t="s">
        <v>225</v>
      </c>
      <c r="B5964" s="181" t="s">
        <v>9568</v>
      </c>
      <c r="C5964" s="182" t="s">
        <v>225</v>
      </c>
      <c r="D5964" s="183" t="s">
        <v>36</v>
      </c>
      <c r="E5964" s="181" t="s">
        <v>35</v>
      </c>
      <c r="F5964" s="183" t="s">
        <v>35</v>
      </c>
      <c r="G5964" s="181" t="s">
        <v>8184</v>
      </c>
      <c r="H5964" s="184" t="s">
        <v>7090</v>
      </c>
      <c r="I5964" s="185" t="s">
        <v>190</v>
      </c>
      <c r="J5964" s="181" t="s">
        <v>35</v>
      </c>
      <c r="K5964" s="181" t="s">
        <v>225</v>
      </c>
      <c r="L5964" s="186" t="s">
        <v>225</v>
      </c>
      <c r="M5964" s="187" t="s">
        <v>225</v>
      </c>
      <c r="N5964" s="183" t="s">
        <v>36</v>
      </c>
      <c r="O5964" s="181" t="s">
        <v>8184</v>
      </c>
      <c r="P5964" s="184" t="s">
        <v>7090</v>
      </c>
      <c r="Q5964" s="185" t="s">
        <v>190</v>
      </c>
      <c r="R5964" s="181" t="s">
        <v>35</v>
      </c>
      <c r="S5964" s="181" t="s">
        <v>225</v>
      </c>
      <c r="T5964" s="186" t="s">
        <v>225</v>
      </c>
      <c r="U5964" s="187" t="s">
        <v>225</v>
      </c>
      <c r="V5964" s="188" t="str" cm="1">
        <f t="array" ref="V5964">IF(SUM(LEN(A5964:U5964))=0,"",IF(OR(OR(ISBLANK(E5964),SUM(LEN(B5964),LEN(C5964))=0),AND(NOT(D5964="Unknown"),ISBLANK(I5964)),AND(NOT(N5964="Unknown"),ISBLANK(Q5964))),"Missing Information", INDEX(Table15[Entire Service Line Classification], MATCH(SUMIFS(Table15[Unique ID],Table15[System-Owned Portion],D5964,Table15[If Material Anything Other than "Lead" in Column E,Was Material Ever Previously Lead?],F5964,Table15[Customer-Owned Portion],N5964),Table15[Unique ID],0),0)))</f>
        <v>Non-lead</v>
      </c>
      <c r="W5964" s="189"/>
    </row>
    <row r="5965" spans="1:23" s="190" customFormat="1" ht="56.25" x14ac:dyDescent="0.25">
      <c r="A5965" s="180" t="s">
        <v>225</v>
      </c>
      <c r="B5965" s="181" t="s">
        <v>9569</v>
      </c>
      <c r="C5965" s="182" t="s">
        <v>225</v>
      </c>
      <c r="D5965" s="183" t="s">
        <v>36</v>
      </c>
      <c r="E5965" s="181" t="s">
        <v>35</v>
      </c>
      <c r="F5965" s="183" t="s">
        <v>35</v>
      </c>
      <c r="G5965" s="181" t="s">
        <v>8184</v>
      </c>
      <c r="H5965" s="184" t="s">
        <v>7090</v>
      </c>
      <c r="I5965" s="185" t="s">
        <v>190</v>
      </c>
      <c r="J5965" s="181" t="s">
        <v>35</v>
      </c>
      <c r="K5965" s="181" t="s">
        <v>225</v>
      </c>
      <c r="L5965" s="186" t="s">
        <v>225</v>
      </c>
      <c r="M5965" s="187" t="s">
        <v>225</v>
      </c>
      <c r="N5965" s="183" t="s">
        <v>36</v>
      </c>
      <c r="O5965" s="181" t="s">
        <v>8184</v>
      </c>
      <c r="P5965" s="184" t="s">
        <v>7090</v>
      </c>
      <c r="Q5965" s="185" t="s">
        <v>190</v>
      </c>
      <c r="R5965" s="181" t="s">
        <v>35</v>
      </c>
      <c r="S5965" s="181" t="s">
        <v>225</v>
      </c>
      <c r="T5965" s="186" t="s">
        <v>225</v>
      </c>
      <c r="U5965" s="187" t="s">
        <v>225</v>
      </c>
      <c r="V5965" s="188" t="str" cm="1">
        <f t="array" ref="V5965">IF(SUM(LEN(A5965:U5965))=0,"",IF(OR(OR(ISBLANK(E5965),SUM(LEN(B5965),LEN(C5965))=0),AND(NOT(D5965="Unknown"),ISBLANK(I5965)),AND(NOT(N5965="Unknown"),ISBLANK(Q5965))),"Missing Information", INDEX(Table15[Entire Service Line Classification], MATCH(SUMIFS(Table15[Unique ID],Table15[System-Owned Portion],D5965,Table15[If Material Anything Other than "Lead" in Column E,Was Material Ever Previously Lead?],F5965,Table15[Customer-Owned Portion],N5965),Table15[Unique ID],0),0)))</f>
        <v>Non-lead</v>
      </c>
      <c r="W5965" s="189"/>
    </row>
    <row r="5966" spans="1:23" s="190" customFormat="1" ht="56.25" x14ac:dyDescent="0.25">
      <c r="A5966" s="180" t="s">
        <v>225</v>
      </c>
      <c r="B5966" s="181" t="s">
        <v>9570</v>
      </c>
      <c r="C5966" s="182" t="s">
        <v>225</v>
      </c>
      <c r="D5966" s="183" t="s">
        <v>36</v>
      </c>
      <c r="E5966" s="181" t="s">
        <v>35</v>
      </c>
      <c r="F5966" s="183" t="s">
        <v>35</v>
      </c>
      <c r="G5966" s="181" t="s">
        <v>8184</v>
      </c>
      <c r="H5966" s="184" t="s">
        <v>7090</v>
      </c>
      <c r="I5966" s="185" t="s">
        <v>190</v>
      </c>
      <c r="J5966" s="181" t="s">
        <v>35</v>
      </c>
      <c r="K5966" s="181" t="s">
        <v>225</v>
      </c>
      <c r="L5966" s="186" t="s">
        <v>225</v>
      </c>
      <c r="M5966" s="187" t="s">
        <v>225</v>
      </c>
      <c r="N5966" s="183" t="s">
        <v>36</v>
      </c>
      <c r="O5966" s="181" t="s">
        <v>8184</v>
      </c>
      <c r="P5966" s="184" t="s">
        <v>7090</v>
      </c>
      <c r="Q5966" s="185" t="s">
        <v>190</v>
      </c>
      <c r="R5966" s="181" t="s">
        <v>35</v>
      </c>
      <c r="S5966" s="181" t="s">
        <v>225</v>
      </c>
      <c r="T5966" s="186" t="s">
        <v>225</v>
      </c>
      <c r="U5966" s="187" t="s">
        <v>225</v>
      </c>
      <c r="V5966" s="188" t="str" cm="1">
        <f t="array" ref="V5966">IF(SUM(LEN(A5966:U5966))=0,"",IF(OR(OR(ISBLANK(E5966),SUM(LEN(B5966),LEN(C5966))=0),AND(NOT(D5966="Unknown"),ISBLANK(I5966)),AND(NOT(N5966="Unknown"),ISBLANK(Q5966))),"Missing Information", INDEX(Table15[Entire Service Line Classification], MATCH(SUMIFS(Table15[Unique ID],Table15[System-Owned Portion],D5966,Table15[If Material Anything Other than "Lead" in Column E,Was Material Ever Previously Lead?],F5966,Table15[Customer-Owned Portion],N5966),Table15[Unique ID],0),0)))</f>
        <v>Non-lead</v>
      </c>
      <c r="W5966" s="189"/>
    </row>
    <row r="5967" spans="1:23" s="190" customFormat="1" ht="56.25" x14ac:dyDescent="0.25">
      <c r="A5967" s="180" t="s">
        <v>225</v>
      </c>
      <c r="B5967" s="181" t="s">
        <v>9571</v>
      </c>
      <c r="C5967" s="182" t="s">
        <v>225</v>
      </c>
      <c r="D5967" s="183" t="s">
        <v>36</v>
      </c>
      <c r="E5967" s="181" t="s">
        <v>35</v>
      </c>
      <c r="F5967" s="183" t="s">
        <v>35</v>
      </c>
      <c r="G5967" s="181" t="s">
        <v>8184</v>
      </c>
      <c r="H5967" s="184" t="s">
        <v>7090</v>
      </c>
      <c r="I5967" s="185" t="s">
        <v>190</v>
      </c>
      <c r="J5967" s="181" t="s">
        <v>35</v>
      </c>
      <c r="K5967" s="181" t="s">
        <v>225</v>
      </c>
      <c r="L5967" s="186" t="s">
        <v>225</v>
      </c>
      <c r="M5967" s="187" t="s">
        <v>225</v>
      </c>
      <c r="N5967" s="183" t="s">
        <v>36</v>
      </c>
      <c r="O5967" s="181" t="s">
        <v>8184</v>
      </c>
      <c r="P5967" s="184" t="s">
        <v>7090</v>
      </c>
      <c r="Q5967" s="185" t="s">
        <v>190</v>
      </c>
      <c r="R5967" s="181" t="s">
        <v>35</v>
      </c>
      <c r="S5967" s="181" t="s">
        <v>225</v>
      </c>
      <c r="T5967" s="186" t="s">
        <v>225</v>
      </c>
      <c r="U5967" s="187" t="s">
        <v>225</v>
      </c>
      <c r="V5967" s="188" t="str" cm="1">
        <f t="array" ref="V5967">IF(SUM(LEN(A5967:U5967))=0,"",IF(OR(OR(ISBLANK(E5967),SUM(LEN(B5967),LEN(C5967))=0),AND(NOT(D5967="Unknown"),ISBLANK(I5967)),AND(NOT(N5967="Unknown"),ISBLANK(Q5967))),"Missing Information", INDEX(Table15[Entire Service Line Classification], MATCH(SUMIFS(Table15[Unique ID],Table15[System-Owned Portion],D5967,Table15[If Material Anything Other than "Lead" in Column E,Was Material Ever Previously Lead?],F5967,Table15[Customer-Owned Portion],N5967),Table15[Unique ID],0),0)))</f>
        <v>Non-lead</v>
      </c>
      <c r="W5967" s="189"/>
    </row>
    <row r="5968" spans="1:23" s="190" customFormat="1" ht="56.25" x14ac:dyDescent="0.25">
      <c r="A5968" s="180" t="s">
        <v>225</v>
      </c>
      <c r="B5968" s="181" t="s">
        <v>9572</v>
      </c>
      <c r="C5968" s="182" t="s">
        <v>225</v>
      </c>
      <c r="D5968" s="183" t="s">
        <v>36</v>
      </c>
      <c r="E5968" s="181" t="s">
        <v>35</v>
      </c>
      <c r="F5968" s="183" t="s">
        <v>35</v>
      </c>
      <c r="G5968" s="181" t="s">
        <v>8184</v>
      </c>
      <c r="H5968" s="184" t="s">
        <v>7090</v>
      </c>
      <c r="I5968" s="185" t="s">
        <v>190</v>
      </c>
      <c r="J5968" s="181" t="s">
        <v>35</v>
      </c>
      <c r="K5968" s="181" t="s">
        <v>225</v>
      </c>
      <c r="L5968" s="186" t="s">
        <v>225</v>
      </c>
      <c r="M5968" s="187" t="s">
        <v>225</v>
      </c>
      <c r="N5968" s="183" t="s">
        <v>36</v>
      </c>
      <c r="O5968" s="181" t="s">
        <v>8184</v>
      </c>
      <c r="P5968" s="184" t="s">
        <v>7090</v>
      </c>
      <c r="Q5968" s="185" t="s">
        <v>190</v>
      </c>
      <c r="R5968" s="181" t="s">
        <v>35</v>
      </c>
      <c r="S5968" s="181" t="s">
        <v>225</v>
      </c>
      <c r="T5968" s="186" t="s">
        <v>225</v>
      </c>
      <c r="U5968" s="187" t="s">
        <v>225</v>
      </c>
      <c r="V5968" s="188" t="str" cm="1">
        <f t="array" ref="V5968">IF(SUM(LEN(A5968:U5968))=0,"",IF(OR(OR(ISBLANK(E5968),SUM(LEN(B5968),LEN(C5968))=0),AND(NOT(D5968="Unknown"),ISBLANK(I5968)),AND(NOT(N5968="Unknown"),ISBLANK(Q5968))),"Missing Information", INDEX(Table15[Entire Service Line Classification], MATCH(SUMIFS(Table15[Unique ID],Table15[System-Owned Portion],D5968,Table15[If Material Anything Other than "Lead" in Column E,Was Material Ever Previously Lead?],F5968,Table15[Customer-Owned Portion],N5968),Table15[Unique ID],0),0)))</f>
        <v>Non-lead</v>
      </c>
      <c r="W5968" s="189"/>
    </row>
    <row r="5969" spans="1:23" s="190" customFormat="1" ht="56.25" x14ac:dyDescent="0.25">
      <c r="A5969" s="180" t="s">
        <v>225</v>
      </c>
      <c r="B5969" s="181" t="s">
        <v>9573</v>
      </c>
      <c r="C5969" s="182" t="s">
        <v>225</v>
      </c>
      <c r="D5969" s="183" t="s">
        <v>36</v>
      </c>
      <c r="E5969" s="181" t="s">
        <v>35</v>
      </c>
      <c r="F5969" s="183" t="s">
        <v>35</v>
      </c>
      <c r="G5969" s="181" t="s">
        <v>8184</v>
      </c>
      <c r="H5969" s="184" t="s">
        <v>7090</v>
      </c>
      <c r="I5969" s="185" t="s">
        <v>190</v>
      </c>
      <c r="J5969" s="181" t="s">
        <v>35</v>
      </c>
      <c r="K5969" s="181" t="s">
        <v>225</v>
      </c>
      <c r="L5969" s="186" t="s">
        <v>225</v>
      </c>
      <c r="M5969" s="187" t="s">
        <v>225</v>
      </c>
      <c r="N5969" s="183" t="s">
        <v>36</v>
      </c>
      <c r="O5969" s="181" t="s">
        <v>8184</v>
      </c>
      <c r="P5969" s="184" t="s">
        <v>7090</v>
      </c>
      <c r="Q5969" s="185" t="s">
        <v>190</v>
      </c>
      <c r="R5969" s="181" t="s">
        <v>35</v>
      </c>
      <c r="S5969" s="181" t="s">
        <v>225</v>
      </c>
      <c r="T5969" s="186" t="s">
        <v>225</v>
      </c>
      <c r="U5969" s="187" t="s">
        <v>225</v>
      </c>
      <c r="V5969" s="188" t="str" cm="1">
        <f t="array" ref="V5969">IF(SUM(LEN(A5969:U5969))=0,"",IF(OR(OR(ISBLANK(E5969),SUM(LEN(B5969),LEN(C5969))=0),AND(NOT(D5969="Unknown"),ISBLANK(I5969)),AND(NOT(N5969="Unknown"),ISBLANK(Q5969))),"Missing Information", INDEX(Table15[Entire Service Line Classification], MATCH(SUMIFS(Table15[Unique ID],Table15[System-Owned Portion],D5969,Table15[If Material Anything Other than "Lead" in Column E,Was Material Ever Previously Lead?],F5969,Table15[Customer-Owned Portion],N5969),Table15[Unique ID],0),0)))</f>
        <v>Non-lead</v>
      </c>
      <c r="W5969" s="189"/>
    </row>
    <row r="5970" spans="1:23" s="190" customFormat="1" ht="56.25" x14ac:dyDescent="0.25">
      <c r="A5970" s="180" t="s">
        <v>225</v>
      </c>
      <c r="B5970" s="181" t="s">
        <v>9574</v>
      </c>
      <c r="C5970" s="182" t="s">
        <v>225</v>
      </c>
      <c r="D5970" s="183" t="s">
        <v>36</v>
      </c>
      <c r="E5970" s="181" t="s">
        <v>35</v>
      </c>
      <c r="F5970" s="183" t="s">
        <v>35</v>
      </c>
      <c r="G5970" s="181" t="s">
        <v>8184</v>
      </c>
      <c r="H5970" s="184" t="s">
        <v>7090</v>
      </c>
      <c r="I5970" s="185" t="s">
        <v>190</v>
      </c>
      <c r="J5970" s="181" t="s">
        <v>35</v>
      </c>
      <c r="K5970" s="181" t="s">
        <v>225</v>
      </c>
      <c r="L5970" s="186" t="s">
        <v>225</v>
      </c>
      <c r="M5970" s="187" t="s">
        <v>225</v>
      </c>
      <c r="N5970" s="183" t="s">
        <v>36</v>
      </c>
      <c r="O5970" s="181" t="s">
        <v>8184</v>
      </c>
      <c r="P5970" s="184" t="s">
        <v>7090</v>
      </c>
      <c r="Q5970" s="185" t="s">
        <v>190</v>
      </c>
      <c r="R5970" s="181" t="s">
        <v>35</v>
      </c>
      <c r="S5970" s="181" t="s">
        <v>225</v>
      </c>
      <c r="T5970" s="186" t="s">
        <v>225</v>
      </c>
      <c r="U5970" s="187" t="s">
        <v>225</v>
      </c>
      <c r="V5970" s="188" t="str" cm="1">
        <f t="array" ref="V5970">IF(SUM(LEN(A5970:U5970))=0,"",IF(OR(OR(ISBLANK(E5970),SUM(LEN(B5970),LEN(C5970))=0),AND(NOT(D5970="Unknown"),ISBLANK(I5970)),AND(NOT(N5970="Unknown"),ISBLANK(Q5970))),"Missing Information", INDEX(Table15[Entire Service Line Classification], MATCH(SUMIFS(Table15[Unique ID],Table15[System-Owned Portion],D5970,Table15[If Material Anything Other than "Lead" in Column E,Was Material Ever Previously Lead?],F5970,Table15[Customer-Owned Portion],N5970),Table15[Unique ID],0),0)))</f>
        <v>Non-lead</v>
      </c>
      <c r="W5970" s="189"/>
    </row>
    <row r="5971" spans="1:23" s="190" customFormat="1" ht="56.25" x14ac:dyDescent="0.25">
      <c r="A5971" s="180" t="s">
        <v>225</v>
      </c>
      <c r="B5971" s="181" t="s">
        <v>9575</v>
      </c>
      <c r="C5971" s="182" t="s">
        <v>225</v>
      </c>
      <c r="D5971" s="183" t="s">
        <v>36</v>
      </c>
      <c r="E5971" s="181" t="s">
        <v>35</v>
      </c>
      <c r="F5971" s="183" t="s">
        <v>35</v>
      </c>
      <c r="G5971" s="181" t="s">
        <v>7476</v>
      </c>
      <c r="H5971" s="184" t="s">
        <v>7090</v>
      </c>
      <c r="I5971" s="185" t="s">
        <v>190</v>
      </c>
      <c r="J5971" s="181" t="s">
        <v>35</v>
      </c>
      <c r="K5971" s="181" t="s">
        <v>225</v>
      </c>
      <c r="L5971" s="186" t="s">
        <v>225</v>
      </c>
      <c r="M5971" s="187" t="s">
        <v>225</v>
      </c>
      <c r="N5971" s="183" t="s">
        <v>36</v>
      </c>
      <c r="O5971" s="181" t="s">
        <v>7476</v>
      </c>
      <c r="P5971" s="184" t="s">
        <v>7090</v>
      </c>
      <c r="Q5971" s="185" t="s">
        <v>190</v>
      </c>
      <c r="R5971" s="181" t="s">
        <v>35</v>
      </c>
      <c r="S5971" s="181" t="s">
        <v>225</v>
      </c>
      <c r="T5971" s="186" t="s">
        <v>225</v>
      </c>
      <c r="U5971" s="187" t="s">
        <v>225</v>
      </c>
      <c r="V5971" s="188" t="str" cm="1">
        <f t="array" ref="V5971">IF(SUM(LEN(A5971:U5971))=0,"",IF(OR(OR(ISBLANK(E5971),SUM(LEN(B5971),LEN(C5971))=0),AND(NOT(D5971="Unknown"),ISBLANK(I5971)),AND(NOT(N5971="Unknown"),ISBLANK(Q5971))),"Missing Information", INDEX(Table15[Entire Service Line Classification], MATCH(SUMIFS(Table15[Unique ID],Table15[System-Owned Portion],D5971,Table15[If Material Anything Other than "Lead" in Column E,Was Material Ever Previously Lead?],F5971,Table15[Customer-Owned Portion],N5971),Table15[Unique ID],0),0)))</f>
        <v>Non-lead</v>
      </c>
      <c r="W5971" s="189"/>
    </row>
    <row r="5972" spans="1:23" s="190" customFormat="1" ht="56.25" x14ac:dyDescent="0.25">
      <c r="A5972" s="180" t="s">
        <v>225</v>
      </c>
      <c r="B5972" s="181" t="s">
        <v>9576</v>
      </c>
      <c r="C5972" s="182" t="s">
        <v>225</v>
      </c>
      <c r="D5972" s="183" t="s">
        <v>36</v>
      </c>
      <c r="E5972" s="181" t="s">
        <v>35</v>
      </c>
      <c r="F5972" s="183" t="s">
        <v>35</v>
      </c>
      <c r="G5972" s="181" t="s">
        <v>7476</v>
      </c>
      <c r="H5972" s="184" t="s">
        <v>7090</v>
      </c>
      <c r="I5972" s="185" t="s">
        <v>190</v>
      </c>
      <c r="J5972" s="181" t="s">
        <v>35</v>
      </c>
      <c r="K5972" s="181" t="s">
        <v>225</v>
      </c>
      <c r="L5972" s="186" t="s">
        <v>225</v>
      </c>
      <c r="M5972" s="187" t="s">
        <v>225</v>
      </c>
      <c r="N5972" s="183" t="s">
        <v>36</v>
      </c>
      <c r="O5972" s="181" t="s">
        <v>7476</v>
      </c>
      <c r="P5972" s="184" t="s">
        <v>7090</v>
      </c>
      <c r="Q5972" s="185" t="s">
        <v>190</v>
      </c>
      <c r="R5972" s="181" t="s">
        <v>35</v>
      </c>
      <c r="S5972" s="181" t="s">
        <v>225</v>
      </c>
      <c r="T5972" s="186" t="s">
        <v>225</v>
      </c>
      <c r="U5972" s="187" t="s">
        <v>225</v>
      </c>
      <c r="V5972" s="188" t="str" cm="1">
        <f t="array" ref="V5972">IF(SUM(LEN(A5972:U5972))=0,"",IF(OR(OR(ISBLANK(E5972),SUM(LEN(B5972),LEN(C5972))=0),AND(NOT(D5972="Unknown"),ISBLANK(I5972)),AND(NOT(N5972="Unknown"),ISBLANK(Q5972))),"Missing Information", INDEX(Table15[Entire Service Line Classification], MATCH(SUMIFS(Table15[Unique ID],Table15[System-Owned Portion],D5972,Table15[If Material Anything Other than "Lead" in Column E,Was Material Ever Previously Lead?],F5972,Table15[Customer-Owned Portion],N5972),Table15[Unique ID],0),0)))</f>
        <v>Non-lead</v>
      </c>
      <c r="W5972" s="189"/>
    </row>
    <row r="5973" spans="1:23" s="190" customFormat="1" ht="56.25" x14ac:dyDescent="0.25">
      <c r="A5973" s="180" t="s">
        <v>225</v>
      </c>
      <c r="B5973" s="181" t="s">
        <v>9577</v>
      </c>
      <c r="C5973" s="182" t="s">
        <v>225</v>
      </c>
      <c r="D5973" s="183" t="s">
        <v>36</v>
      </c>
      <c r="E5973" s="181" t="s">
        <v>35</v>
      </c>
      <c r="F5973" s="183" t="s">
        <v>35</v>
      </c>
      <c r="G5973" s="181" t="s">
        <v>7476</v>
      </c>
      <c r="H5973" s="184" t="s">
        <v>7090</v>
      </c>
      <c r="I5973" s="185" t="s">
        <v>190</v>
      </c>
      <c r="J5973" s="181" t="s">
        <v>35</v>
      </c>
      <c r="K5973" s="181" t="s">
        <v>225</v>
      </c>
      <c r="L5973" s="186" t="s">
        <v>225</v>
      </c>
      <c r="M5973" s="187" t="s">
        <v>225</v>
      </c>
      <c r="N5973" s="183" t="s">
        <v>36</v>
      </c>
      <c r="O5973" s="181" t="s">
        <v>7476</v>
      </c>
      <c r="P5973" s="184" t="s">
        <v>7090</v>
      </c>
      <c r="Q5973" s="185" t="s">
        <v>190</v>
      </c>
      <c r="R5973" s="181" t="s">
        <v>35</v>
      </c>
      <c r="S5973" s="181" t="s">
        <v>225</v>
      </c>
      <c r="T5973" s="186" t="s">
        <v>225</v>
      </c>
      <c r="U5973" s="187" t="s">
        <v>225</v>
      </c>
      <c r="V5973" s="188" t="str" cm="1">
        <f t="array" ref="V5973">IF(SUM(LEN(A5973:U5973))=0,"",IF(OR(OR(ISBLANK(E5973),SUM(LEN(B5973),LEN(C5973))=0),AND(NOT(D5973="Unknown"),ISBLANK(I5973)),AND(NOT(N5973="Unknown"),ISBLANK(Q5973))),"Missing Information", INDEX(Table15[Entire Service Line Classification], MATCH(SUMIFS(Table15[Unique ID],Table15[System-Owned Portion],D5973,Table15[If Material Anything Other than "Lead" in Column E,Was Material Ever Previously Lead?],F5973,Table15[Customer-Owned Portion],N5973),Table15[Unique ID],0),0)))</f>
        <v>Non-lead</v>
      </c>
      <c r="W5973" s="189"/>
    </row>
    <row r="5974" spans="1:23" s="190" customFormat="1" ht="56.25" x14ac:dyDescent="0.25">
      <c r="A5974" s="180" t="s">
        <v>225</v>
      </c>
      <c r="B5974" s="181" t="s">
        <v>9578</v>
      </c>
      <c r="C5974" s="182" t="s">
        <v>225</v>
      </c>
      <c r="D5974" s="183" t="s">
        <v>36</v>
      </c>
      <c r="E5974" s="181" t="s">
        <v>35</v>
      </c>
      <c r="F5974" s="183" t="s">
        <v>35</v>
      </c>
      <c r="G5974" s="181" t="s">
        <v>7476</v>
      </c>
      <c r="H5974" s="184" t="s">
        <v>7090</v>
      </c>
      <c r="I5974" s="185" t="s">
        <v>190</v>
      </c>
      <c r="J5974" s="181" t="s">
        <v>35</v>
      </c>
      <c r="K5974" s="181" t="s">
        <v>225</v>
      </c>
      <c r="L5974" s="186" t="s">
        <v>225</v>
      </c>
      <c r="M5974" s="187" t="s">
        <v>225</v>
      </c>
      <c r="N5974" s="183" t="s">
        <v>36</v>
      </c>
      <c r="O5974" s="181" t="s">
        <v>7476</v>
      </c>
      <c r="P5974" s="184" t="s">
        <v>7090</v>
      </c>
      <c r="Q5974" s="185" t="s">
        <v>190</v>
      </c>
      <c r="R5974" s="181" t="s">
        <v>35</v>
      </c>
      <c r="S5974" s="181" t="s">
        <v>225</v>
      </c>
      <c r="T5974" s="186" t="s">
        <v>225</v>
      </c>
      <c r="U5974" s="187" t="s">
        <v>225</v>
      </c>
      <c r="V5974" s="188" t="str" cm="1">
        <f t="array" ref="V5974">IF(SUM(LEN(A5974:U5974))=0,"",IF(OR(OR(ISBLANK(E5974),SUM(LEN(B5974),LEN(C5974))=0),AND(NOT(D5974="Unknown"),ISBLANK(I5974)),AND(NOT(N5974="Unknown"),ISBLANK(Q5974))),"Missing Information", INDEX(Table15[Entire Service Line Classification], MATCH(SUMIFS(Table15[Unique ID],Table15[System-Owned Portion],D5974,Table15[If Material Anything Other than "Lead" in Column E,Was Material Ever Previously Lead?],F5974,Table15[Customer-Owned Portion],N5974),Table15[Unique ID],0),0)))</f>
        <v>Non-lead</v>
      </c>
      <c r="W5974" s="189"/>
    </row>
    <row r="5975" spans="1:23" s="190" customFormat="1" ht="56.25" x14ac:dyDescent="0.25">
      <c r="A5975" s="180" t="s">
        <v>225</v>
      </c>
      <c r="B5975" s="181" t="s">
        <v>9579</v>
      </c>
      <c r="C5975" s="182" t="s">
        <v>225</v>
      </c>
      <c r="D5975" s="183" t="s">
        <v>36</v>
      </c>
      <c r="E5975" s="181" t="s">
        <v>35</v>
      </c>
      <c r="F5975" s="183" t="s">
        <v>35</v>
      </c>
      <c r="G5975" s="181" t="s">
        <v>7476</v>
      </c>
      <c r="H5975" s="184" t="s">
        <v>7090</v>
      </c>
      <c r="I5975" s="185" t="s">
        <v>190</v>
      </c>
      <c r="J5975" s="181" t="s">
        <v>35</v>
      </c>
      <c r="K5975" s="181" t="s">
        <v>225</v>
      </c>
      <c r="L5975" s="186" t="s">
        <v>225</v>
      </c>
      <c r="M5975" s="187" t="s">
        <v>225</v>
      </c>
      <c r="N5975" s="183" t="s">
        <v>36</v>
      </c>
      <c r="O5975" s="181" t="s">
        <v>7476</v>
      </c>
      <c r="P5975" s="184" t="s">
        <v>7090</v>
      </c>
      <c r="Q5975" s="185" t="s">
        <v>190</v>
      </c>
      <c r="R5975" s="181" t="s">
        <v>35</v>
      </c>
      <c r="S5975" s="181" t="s">
        <v>225</v>
      </c>
      <c r="T5975" s="186" t="s">
        <v>225</v>
      </c>
      <c r="U5975" s="187" t="s">
        <v>225</v>
      </c>
      <c r="V5975" s="188" t="str" cm="1">
        <f t="array" ref="V5975">IF(SUM(LEN(A5975:U5975))=0,"",IF(OR(OR(ISBLANK(E5975),SUM(LEN(B5975),LEN(C5975))=0),AND(NOT(D5975="Unknown"),ISBLANK(I5975)),AND(NOT(N5975="Unknown"),ISBLANK(Q5975))),"Missing Information", INDEX(Table15[Entire Service Line Classification], MATCH(SUMIFS(Table15[Unique ID],Table15[System-Owned Portion],D5975,Table15[If Material Anything Other than "Lead" in Column E,Was Material Ever Previously Lead?],F5975,Table15[Customer-Owned Portion],N5975),Table15[Unique ID],0),0)))</f>
        <v>Non-lead</v>
      </c>
      <c r="W5975" s="189"/>
    </row>
    <row r="5976" spans="1:23" s="190" customFormat="1" ht="56.25" x14ac:dyDescent="0.25">
      <c r="A5976" s="180" t="s">
        <v>225</v>
      </c>
      <c r="B5976" s="181" t="s">
        <v>9580</v>
      </c>
      <c r="C5976" s="182" t="s">
        <v>225</v>
      </c>
      <c r="D5976" s="183" t="s">
        <v>36</v>
      </c>
      <c r="E5976" s="181" t="s">
        <v>35</v>
      </c>
      <c r="F5976" s="183" t="s">
        <v>35</v>
      </c>
      <c r="G5976" s="181" t="s">
        <v>7476</v>
      </c>
      <c r="H5976" s="184" t="s">
        <v>7090</v>
      </c>
      <c r="I5976" s="185" t="s">
        <v>190</v>
      </c>
      <c r="J5976" s="181" t="s">
        <v>35</v>
      </c>
      <c r="K5976" s="181" t="s">
        <v>225</v>
      </c>
      <c r="L5976" s="186" t="s">
        <v>225</v>
      </c>
      <c r="M5976" s="187" t="s">
        <v>225</v>
      </c>
      <c r="N5976" s="183" t="s">
        <v>36</v>
      </c>
      <c r="O5976" s="181" t="s">
        <v>7476</v>
      </c>
      <c r="P5976" s="184" t="s">
        <v>7090</v>
      </c>
      <c r="Q5976" s="185" t="s">
        <v>190</v>
      </c>
      <c r="R5976" s="181" t="s">
        <v>35</v>
      </c>
      <c r="S5976" s="181" t="s">
        <v>225</v>
      </c>
      <c r="T5976" s="186" t="s">
        <v>225</v>
      </c>
      <c r="U5976" s="187" t="s">
        <v>225</v>
      </c>
      <c r="V5976" s="188" t="str" cm="1">
        <f t="array" ref="V5976">IF(SUM(LEN(A5976:U5976))=0,"",IF(OR(OR(ISBLANK(E5976),SUM(LEN(B5976),LEN(C5976))=0),AND(NOT(D5976="Unknown"),ISBLANK(I5976)),AND(NOT(N5976="Unknown"),ISBLANK(Q5976))),"Missing Information", INDEX(Table15[Entire Service Line Classification], MATCH(SUMIFS(Table15[Unique ID],Table15[System-Owned Portion],D5976,Table15[If Material Anything Other than "Lead" in Column E,Was Material Ever Previously Lead?],F5976,Table15[Customer-Owned Portion],N5976),Table15[Unique ID],0),0)))</f>
        <v>Non-lead</v>
      </c>
      <c r="W5976" s="189"/>
    </row>
    <row r="5977" spans="1:23" s="190" customFormat="1" ht="56.25" x14ac:dyDescent="0.25">
      <c r="A5977" s="180" t="s">
        <v>225</v>
      </c>
      <c r="B5977" s="181" t="s">
        <v>9581</v>
      </c>
      <c r="C5977" s="182" t="s">
        <v>225</v>
      </c>
      <c r="D5977" s="183" t="s">
        <v>36</v>
      </c>
      <c r="E5977" s="181" t="s">
        <v>35</v>
      </c>
      <c r="F5977" s="183" t="s">
        <v>35</v>
      </c>
      <c r="G5977" s="181" t="s">
        <v>7476</v>
      </c>
      <c r="H5977" s="184" t="s">
        <v>7090</v>
      </c>
      <c r="I5977" s="185" t="s">
        <v>190</v>
      </c>
      <c r="J5977" s="181" t="s">
        <v>35</v>
      </c>
      <c r="K5977" s="181" t="s">
        <v>225</v>
      </c>
      <c r="L5977" s="186" t="s">
        <v>225</v>
      </c>
      <c r="M5977" s="187" t="s">
        <v>225</v>
      </c>
      <c r="N5977" s="183" t="s">
        <v>36</v>
      </c>
      <c r="O5977" s="181" t="s">
        <v>7476</v>
      </c>
      <c r="P5977" s="184" t="s">
        <v>7090</v>
      </c>
      <c r="Q5977" s="185" t="s">
        <v>190</v>
      </c>
      <c r="R5977" s="181" t="s">
        <v>35</v>
      </c>
      <c r="S5977" s="181" t="s">
        <v>225</v>
      </c>
      <c r="T5977" s="186" t="s">
        <v>225</v>
      </c>
      <c r="U5977" s="187" t="s">
        <v>225</v>
      </c>
      <c r="V5977" s="188" t="str" cm="1">
        <f t="array" ref="V5977">IF(SUM(LEN(A5977:U5977))=0,"",IF(OR(OR(ISBLANK(E5977),SUM(LEN(B5977),LEN(C5977))=0),AND(NOT(D5977="Unknown"),ISBLANK(I5977)),AND(NOT(N5977="Unknown"),ISBLANK(Q5977))),"Missing Information", INDEX(Table15[Entire Service Line Classification], MATCH(SUMIFS(Table15[Unique ID],Table15[System-Owned Portion],D5977,Table15[If Material Anything Other than "Lead" in Column E,Was Material Ever Previously Lead?],F5977,Table15[Customer-Owned Portion],N5977),Table15[Unique ID],0),0)))</f>
        <v>Non-lead</v>
      </c>
      <c r="W5977" s="189"/>
    </row>
    <row r="5978" spans="1:23" s="190" customFormat="1" ht="56.25" x14ac:dyDescent="0.25">
      <c r="A5978" s="180" t="s">
        <v>225</v>
      </c>
      <c r="B5978" s="181" t="s">
        <v>9582</v>
      </c>
      <c r="C5978" s="182" t="s">
        <v>225</v>
      </c>
      <c r="D5978" s="183" t="s">
        <v>36</v>
      </c>
      <c r="E5978" s="181" t="s">
        <v>35</v>
      </c>
      <c r="F5978" s="183" t="s">
        <v>35</v>
      </c>
      <c r="G5978" s="181" t="s">
        <v>7476</v>
      </c>
      <c r="H5978" s="184" t="s">
        <v>7090</v>
      </c>
      <c r="I5978" s="185" t="s">
        <v>190</v>
      </c>
      <c r="J5978" s="181" t="s">
        <v>35</v>
      </c>
      <c r="K5978" s="181" t="s">
        <v>225</v>
      </c>
      <c r="L5978" s="186" t="s">
        <v>225</v>
      </c>
      <c r="M5978" s="187" t="s">
        <v>225</v>
      </c>
      <c r="N5978" s="183" t="s">
        <v>36</v>
      </c>
      <c r="O5978" s="181" t="s">
        <v>7476</v>
      </c>
      <c r="P5978" s="184" t="s">
        <v>7090</v>
      </c>
      <c r="Q5978" s="185" t="s">
        <v>190</v>
      </c>
      <c r="R5978" s="181" t="s">
        <v>35</v>
      </c>
      <c r="S5978" s="181" t="s">
        <v>225</v>
      </c>
      <c r="T5978" s="186" t="s">
        <v>225</v>
      </c>
      <c r="U5978" s="187" t="s">
        <v>225</v>
      </c>
      <c r="V5978" s="188" t="str" cm="1">
        <f t="array" ref="V5978">IF(SUM(LEN(A5978:U5978))=0,"",IF(OR(OR(ISBLANK(E5978),SUM(LEN(B5978),LEN(C5978))=0),AND(NOT(D5978="Unknown"),ISBLANK(I5978)),AND(NOT(N5978="Unknown"),ISBLANK(Q5978))),"Missing Information", INDEX(Table15[Entire Service Line Classification], MATCH(SUMIFS(Table15[Unique ID],Table15[System-Owned Portion],D5978,Table15[If Material Anything Other than "Lead" in Column E,Was Material Ever Previously Lead?],F5978,Table15[Customer-Owned Portion],N5978),Table15[Unique ID],0),0)))</f>
        <v>Non-lead</v>
      </c>
      <c r="W5978" s="189"/>
    </row>
    <row r="5979" spans="1:23" s="190" customFormat="1" ht="56.25" x14ac:dyDescent="0.25">
      <c r="A5979" s="180" t="s">
        <v>225</v>
      </c>
      <c r="B5979" s="181" t="s">
        <v>9583</v>
      </c>
      <c r="C5979" s="182" t="s">
        <v>225</v>
      </c>
      <c r="D5979" s="183" t="s">
        <v>36</v>
      </c>
      <c r="E5979" s="181" t="s">
        <v>35</v>
      </c>
      <c r="F5979" s="183" t="s">
        <v>35</v>
      </c>
      <c r="G5979" s="181" t="s">
        <v>7476</v>
      </c>
      <c r="H5979" s="184" t="s">
        <v>7090</v>
      </c>
      <c r="I5979" s="185" t="s">
        <v>190</v>
      </c>
      <c r="J5979" s="181" t="s">
        <v>35</v>
      </c>
      <c r="K5979" s="181" t="s">
        <v>225</v>
      </c>
      <c r="L5979" s="186" t="s">
        <v>225</v>
      </c>
      <c r="M5979" s="187" t="s">
        <v>225</v>
      </c>
      <c r="N5979" s="183" t="s">
        <v>36</v>
      </c>
      <c r="O5979" s="181" t="s">
        <v>7476</v>
      </c>
      <c r="P5979" s="184" t="s">
        <v>7090</v>
      </c>
      <c r="Q5979" s="185" t="s">
        <v>190</v>
      </c>
      <c r="R5979" s="181" t="s">
        <v>35</v>
      </c>
      <c r="S5979" s="181" t="s">
        <v>225</v>
      </c>
      <c r="T5979" s="186" t="s">
        <v>225</v>
      </c>
      <c r="U5979" s="187" t="s">
        <v>225</v>
      </c>
      <c r="V5979" s="188" t="str" cm="1">
        <f t="array" ref="V5979">IF(SUM(LEN(A5979:U5979))=0,"",IF(OR(OR(ISBLANK(E5979),SUM(LEN(B5979),LEN(C5979))=0),AND(NOT(D5979="Unknown"),ISBLANK(I5979)),AND(NOT(N5979="Unknown"),ISBLANK(Q5979))),"Missing Information", INDEX(Table15[Entire Service Line Classification], MATCH(SUMIFS(Table15[Unique ID],Table15[System-Owned Portion],D5979,Table15[If Material Anything Other than "Lead" in Column E,Was Material Ever Previously Lead?],F5979,Table15[Customer-Owned Portion],N5979),Table15[Unique ID],0),0)))</f>
        <v>Non-lead</v>
      </c>
      <c r="W5979" s="189"/>
    </row>
    <row r="5980" spans="1:23" s="190" customFormat="1" ht="56.25" x14ac:dyDescent="0.25">
      <c r="A5980" s="180" t="s">
        <v>225</v>
      </c>
      <c r="B5980" s="181" t="s">
        <v>9584</v>
      </c>
      <c r="C5980" s="182" t="s">
        <v>225</v>
      </c>
      <c r="D5980" s="183" t="s">
        <v>36</v>
      </c>
      <c r="E5980" s="181" t="s">
        <v>35</v>
      </c>
      <c r="F5980" s="183" t="s">
        <v>35</v>
      </c>
      <c r="G5980" s="181" t="s">
        <v>7476</v>
      </c>
      <c r="H5980" s="184" t="s">
        <v>7090</v>
      </c>
      <c r="I5980" s="185" t="s">
        <v>190</v>
      </c>
      <c r="J5980" s="181" t="s">
        <v>35</v>
      </c>
      <c r="K5980" s="181" t="s">
        <v>225</v>
      </c>
      <c r="L5980" s="186" t="s">
        <v>225</v>
      </c>
      <c r="M5980" s="187" t="s">
        <v>225</v>
      </c>
      <c r="N5980" s="183" t="s">
        <v>36</v>
      </c>
      <c r="O5980" s="181" t="s">
        <v>7476</v>
      </c>
      <c r="P5980" s="184" t="s">
        <v>7090</v>
      </c>
      <c r="Q5980" s="185" t="s">
        <v>190</v>
      </c>
      <c r="R5980" s="181" t="s">
        <v>35</v>
      </c>
      <c r="S5980" s="181" t="s">
        <v>225</v>
      </c>
      <c r="T5980" s="186" t="s">
        <v>225</v>
      </c>
      <c r="U5980" s="187" t="s">
        <v>225</v>
      </c>
      <c r="V5980" s="188" t="str" cm="1">
        <f t="array" ref="V5980">IF(SUM(LEN(A5980:U5980))=0,"",IF(OR(OR(ISBLANK(E5980),SUM(LEN(B5980),LEN(C5980))=0),AND(NOT(D5980="Unknown"),ISBLANK(I5980)),AND(NOT(N5980="Unknown"),ISBLANK(Q5980))),"Missing Information", INDEX(Table15[Entire Service Line Classification], MATCH(SUMIFS(Table15[Unique ID],Table15[System-Owned Portion],D5980,Table15[If Material Anything Other than "Lead" in Column E,Was Material Ever Previously Lead?],F5980,Table15[Customer-Owned Portion],N5980),Table15[Unique ID],0),0)))</f>
        <v>Non-lead</v>
      </c>
      <c r="W5980" s="189"/>
    </row>
    <row r="5981" spans="1:23" s="190" customFormat="1" ht="56.25" x14ac:dyDescent="0.25">
      <c r="A5981" s="180" t="s">
        <v>225</v>
      </c>
      <c r="B5981" s="181" t="s">
        <v>9585</v>
      </c>
      <c r="C5981" s="182" t="s">
        <v>225</v>
      </c>
      <c r="D5981" s="183" t="s">
        <v>36</v>
      </c>
      <c r="E5981" s="181" t="s">
        <v>35</v>
      </c>
      <c r="F5981" s="183" t="s">
        <v>35</v>
      </c>
      <c r="G5981" s="181" t="s">
        <v>7476</v>
      </c>
      <c r="H5981" s="184" t="s">
        <v>7090</v>
      </c>
      <c r="I5981" s="185" t="s">
        <v>190</v>
      </c>
      <c r="J5981" s="181" t="s">
        <v>35</v>
      </c>
      <c r="K5981" s="181" t="s">
        <v>225</v>
      </c>
      <c r="L5981" s="186" t="s">
        <v>225</v>
      </c>
      <c r="M5981" s="187" t="s">
        <v>225</v>
      </c>
      <c r="N5981" s="183" t="s">
        <v>36</v>
      </c>
      <c r="O5981" s="181" t="s">
        <v>7476</v>
      </c>
      <c r="P5981" s="184" t="s">
        <v>7090</v>
      </c>
      <c r="Q5981" s="185" t="s">
        <v>190</v>
      </c>
      <c r="R5981" s="181" t="s">
        <v>35</v>
      </c>
      <c r="S5981" s="181" t="s">
        <v>225</v>
      </c>
      <c r="T5981" s="186" t="s">
        <v>225</v>
      </c>
      <c r="U5981" s="187" t="s">
        <v>225</v>
      </c>
      <c r="V5981" s="188" t="str" cm="1">
        <f t="array" ref="V5981">IF(SUM(LEN(A5981:U5981))=0,"",IF(OR(OR(ISBLANK(E5981),SUM(LEN(B5981),LEN(C5981))=0),AND(NOT(D5981="Unknown"),ISBLANK(I5981)),AND(NOT(N5981="Unknown"),ISBLANK(Q5981))),"Missing Information", INDEX(Table15[Entire Service Line Classification], MATCH(SUMIFS(Table15[Unique ID],Table15[System-Owned Portion],D5981,Table15[If Material Anything Other than "Lead" in Column E,Was Material Ever Previously Lead?],F5981,Table15[Customer-Owned Portion],N5981),Table15[Unique ID],0),0)))</f>
        <v>Non-lead</v>
      </c>
      <c r="W5981" s="189"/>
    </row>
    <row r="5982" spans="1:23" s="190" customFormat="1" ht="56.25" x14ac:dyDescent="0.25">
      <c r="A5982" s="180" t="s">
        <v>225</v>
      </c>
      <c r="B5982" s="181" t="s">
        <v>9586</v>
      </c>
      <c r="C5982" s="182" t="s">
        <v>225</v>
      </c>
      <c r="D5982" s="183" t="s">
        <v>36</v>
      </c>
      <c r="E5982" s="181" t="s">
        <v>35</v>
      </c>
      <c r="F5982" s="183" t="s">
        <v>35</v>
      </c>
      <c r="G5982" s="181" t="s">
        <v>7388</v>
      </c>
      <c r="H5982" s="184" t="s">
        <v>7090</v>
      </c>
      <c r="I5982" s="185" t="s">
        <v>190</v>
      </c>
      <c r="J5982" s="181" t="s">
        <v>35</v>
      </c>
      <c r="K5982" s="181" t="s">
        <v>225</v>
      </c>
      <c r="L5982" s="186" t="s">
        <v>225</v>
      </c>
      <c r="M5982" s="187" t="s">
        <v>225</v>
      </c>
      <c r="N5982" s="183" t="s">
        <v>36</v>
      </c>
      <c r="O5982" s="181" t="s">
        <v>7388</v>
      </c>
      <c r="P5982" s="184" t="s">
        <v>7090</v>
      </c>
      <c r="Q5982" s="185" t="s">
        <v>190</v>
      </c>
      <c r="R5982" s="181" t="s">
        <v>35</v>
      </c>
      <c r="S5982" s="181" t="s">
        <v>225</v>
      </c>
      <c r="T5982" s="186" t="s">
        <v>225</v>
      </c>
      <c r="U5982" s="187" t="s">
        <v>225</v>
      </c>
      <c r="V5982" s="188" t="str" cm="1">
        <f t="array" ref="V5982">IF(SUM(LEN(A5982:U5982))=0,"",IF(OR(OR(ISBLANK(E5982),SUM(LEN(B5982),LEN(C5982))=0),AND(NOT(D5982="Unknown"),ISBLANK(I5982)),AND(NOT(N5982="Unknown"),ISBLANK(Q5982))),"Missing Information", INDEX(Table15[Entire Service Line Classification], MATCH(SUMIFS(Table15[Unique ID],Table15[System-Owned Portion],D5982,Table15[If Material Anything Other than "Lead" in Column E,Was Material Ever Previously Lead?],F5982,Table15[Customer-Owned Portion],N5982),Table15[Unique ID],0),0)))</f>
        <v>Non-lead</v>
      </c>
      <c r="W5982" s="189"/>
    </row>
    <row r="5983" spans="1:23" s="190" customFormat="1" ht="56.25" x14ac:dyDescent="0.25">
      <c r="A5983" s="180" t="s">
        <v>225</v>
      </c>
      <c r="B5983" s="181" t="s">
        <v>9587</v>
      </c>
      <c r="C5983" s="182" t="s">
        <v>225</v>
      </c>
      <c r="D5983" s="183" t="s">
        <v>36</v>
      </c>
      <c r="E5983" s="181" t="s">
        <v>35</v>
      </c>
      <c r="F5983" s="183" t="s">
        <v>35</v>
      </c>
      <c r="G5983" s="181" t="s">
        <v>7388</v>
      </c>
      <c r="H5983" s="184" t="s">
        <v>7090</v>
      </c>
      <c r="I5983" s="185" t="s">
        <v>190</v>
      </c>
      <c r="J5983" s="181" t="s">
        <v>35</v>
      </c>
      <c r="K5983" s="181" t="s">
        <v>225</v>
      </c>
      <c r="L5983" s="186" t="s">
        <v>225</v>
      </c>
      <c r="M5983" s="187" t="s">
        <v>225</v>
      </c>
      <c r="N5983" s="183" t="s">
        <v>36</v>
      </c>
      <c r="O5983" s="181" t="s">
        <v>7388</v>
      </c>
      <c r="P5983" s="184" t="s">
        <v>7090</v>
      </c>
      <c r="Q5983" s="185" t="s">
        <v>190</v>
      </c>
      <c r="R5983" s="181" t="s">
        <v>35</v>
      </c>
      <c r="S5983" s="181" t="s">
        <v>225</v>
      </c>
      <c r="T5983" s="186" t="s">
        <v>225</v>
      </c>
      <c r="U5983" s="187" t="s">
        <v>225</v>
      </c>
      <c r="V5983" s="188" t="str" cm="1">
        <f t="array" ref="V5983">IF(SUM(LEN(A5983:U5983))=0,"",IF(OR(OR(ISBLANK(E5983),SUM(LEN(B5983),LEN(C5983))=0),AND(NOT(D5983="Unknown"),ISBLANK(I5983)),AND(NOT(N5983="Unknown"),ISBLANK(Q5983))),"Missing Information", INDEX(Table15[Entire Service Line Classification], MATCH(SUMIFS(Table15[Unique ID],Table15[System-Owned Portion],D5983,Table15[If Material Anything Other than "Lead" in Column E,Was Material Ever Previously Lead?],F5983,Table15[Customer-Owned Portion],N5983),Table15[Unique ID],0),0)))</f>
        <v>Non-lead</v>
      </c>
      <c r="W5983" s="189"/>
    </row>
    <row r="5984" spans="1:23" s="190" customFormat="1" ht="56.25" x14ac:dyDescent="0.25">
      <c r="A5984" s="180" t="s">
        <v>225</v>
      </c>
      <c r="B5984" s="181" t="s">
        <v>9588</v>
      </c>
      <c r="C5984" s="182" t="s">
        <v>225</v>
      </c>
      <c r="D5984" s="183" t="s">
        <v>36</v>
      </c>
      <c r="E5984" s="181" t="s">
        <v>35</v>
      </c>
      <c r="F5984" s="183" t="s">
        <v>35</v>
      </c>
      <c r="G5984" s="181" t="s">
        <v>7388</v>
      </c>
      <c r="H5984" s="184" t="s">
        <v>7090</v>
      </c>
      <c r="I5984" s="185" t="s">
        <v>190</v>
      </c>
      <c r="J5984" s="181" t="s">
        <v>35</v>
      </c>
      <c r="K5984" s="181" t="s">
        <v>225</v>
      </c>
      <c r="L5984" s="186" t="s">
        <v>225</v>
      </c>
      <c r="M5984" s="187" t="s">
        <v>225</v>
      </c>
      <c r="N5984" s="183" t="s">
        <v>36</v>
      </c>
      <c r="O5984" s="181" t="s">
        <v>7388</v>
      </c>
      <c r="P5984" s="184" t="s">
        <v>7090</v>
      </c>
      <c r="Q5984" s="185" t="s">
        <v>190</v>
      </c>
      <c r="R5984" s="181" t="s">
        <v>35</v>
      </c>
      <c r="S5984" s="181" t="s">
        <v>225</v>
      </c>
      <c r="T5984" s="186" t="s">
        <v>225</v>
      </c>
      <c r="U5984" s="187" t="s">
        <v>225</v>
      </c>
      <c r="V5984" s="188" t="str" cm="1">
        <f t="array" ref="V5984">IF(SUM(LEN(A5984:U5984))=0,"",IF(OR(OR(ISBLANK(E5984),SUM(LEN(B5984),LEN(C5984))=0),AND(NOT(D5984="Unknown"),ISBLANK(I5984)),AND(NOT(N5984="Unknown"),ISBLANK(Q5984))),"Missing Information", INDEX(Table15[Entire Service Line Classification], MATCH(SUMIFS(Table15[Unique ID],Table15[System-Owned Portion],D5984,Table15[If Material Anything Other than "Lead" in Column E,Was Material Ever Previously Lead?],F5984,Table15[Customer-Owned Portion],N5984),Table15[Unique ID],0),0)))</f>
        <v>Non-lead</v>
      </c>
      <c r="W5984" s="189"/>
    </row>
    <row r="5985" spans="1:23" s="190" customFormat="1" ht="56.25" x14ac:dyDescent="0.25">
      <c r="A5985" s="180" t="s">
        <v>225</v>
      </c>
      <c r="B5985" s="181" t="s">
        <v>9589</v>
      </c>
      <c r="C5985" s="182" t="s">
        <v>225</v>
      </c>
      <c r="D5985" s="183" t="s">
        <v>36</v>
      </c>
      <c r="E5985" s="181" t="s">
        <v>35</v>
      </c>
      <c r="F5985" s="183" t="s">
        <v>35</v>
      </c>
      <c r="G5985" s="181" t="s">
        <v>7388</v>
      </c>
      <c r="H5985" s="184" t="s">
        <v>7090</v>
      </c>
      <c r="I5985" s="185" t="s">
        <v>190</v>
      </c>
      <c r="J5985" s="181" t="s">
        <v>35</v>
      </c>
      <c r="K5985" s="181" t="s">
        <v>225</v>
      </c>
      <c r="L5985" s="186" t="s">
        <v>225</v>
      </c>
      <c r="M5985" s="187" t="s">
        <v>225</v>
      </c>
      <c r="N5985" s="183" t="s">
        <v>36</v>
      </c>
      <c r="O5985" s="181" t="s">
        <v>7388</v>
      </c>
      <c r="P5985" s="184" t="s">
        <v>7090</v>
      </c>
      <c r="Q5985" s="185" t="s">
        <v>190</v>
      </c>
      <c r="R5985" s="181" t="s">
        <v>35</v>
      </c>
      <c r="S5985" s="181" t="s">
        <v>225</v>
      </c>
      <c r="T5985" s="186" t="s">
        <v>225</v>
      </c>
      <c r="U5985" s="187" t="s">
        <v>225</v>
      </c>
      <c r="V5985" s="188" t="str" cm="1">
        <f t="array" ref="V5985">IF(SUM(LEN(A5985:U5985))=0,"",IF(OR(OR(ISBLANK(E5985),SUM(LEN(B5985),LEN(C5985))=0),AND(NOT(D5985="Unknown"),ISBLANK(I5985)),AND(NOT(N5985="Unknown"),ISBLANK(Q5985))),"Missing Information", INDEX(Table15[Entire Service Line Classification], MATCH(SUMIFS(Table15[Unique ID],Table15[System-Owned Portion],D5985,Table15[If Material Anything Other than "Lead" in Column E,Was Material Ever Previously Lead?],F5985,Table15[Customer-Owned Portion],N5985),Table15[Unique ID],0),0)))</f>
        <v>Non-lead</v>
      </c>
      <c r="W5985" s="189"/>
    </row>
    <row r="5986" spans="1:23" s="190" customFormat="1" ht="56.25" x14ac:dyDescent="0.25">
      <c r="A5986" s="180" t="s">
        <v>225</v>
      </c>
      <c r="B5986" s="181" t="s">
        <v>9590</v>
      </c>
      <c r="C5986" s="182" t="s">
        <v>225</v>
      </c>
      <c r="D5986" s="183" t="s">
        <v>36</v>
      </c>
      <c r="E5986" s="181" t="s">
        <v>35</v>
      </c>
      <c r="F5986" s="183" t="s">
        <v>35</v>
      </c>
      <c r="G5986" s="181" t="s">
        <v>7476</v>
      </c>
      <c r="H5986" s="184" t="s">
        <v>7090</v>
      </c>
      <c r="I5986" s="185" t="s">
        <v>190</v>
      </c>
      <c r="J5986" s="181" t="s">
        <v>35</v>
      </c>
      <c r="K5986" s="181" t="s">
        <v>225</v>
      </c>
      <c r="L5986" s="186" t="s">
        <v>225</v>
      </c>
      <c r="M5986" s="187" t="s">
        <v>225</v>
      </c>
      <c r="N5986" s="183" t="s">
        <v>36</v>
      </c>
      <c r="O5986" s="181" t="s">
        <v>7476</v>
      </c>
      <c r="P5986" s="184" t="s">
        <v>7090</v>
      </c>
      <c r="Q5986" s="185" t="s">
        <v>190</v>
      </c>
      <c r="R5986" s="181" t="s">
        <v>35</v>
      </c>
      <c r="S5986" s="181" t="s">
        <v>225</v>
      </c>
      <c r="T5986" s="186" t="s">
        <v>225</v>
      </c>
      <c r="U5986" s="187" t="s">
        <v>225</v>
      </c>
      <c r="V5986" s="188" t="str" cm="1">
        <f t="array" ref="V5986">IF(SUM(LEN(A5986:U5986))=0,"",IF(OR(OR(ISBLANK(E5986),SUM(LEN(B5986),LEN(C5986))=0),AND(NOT(D5986="Unknown"),ISBLANK(I5986)),AND(NOT(N5986="Unknown"),ISBLANK(Q5986))),"Missing Information", INDEX(Table15[Entire Service Line Classification], MATCH(SUMIFS(Table15[Unique ID],Table15[System-Owned Portion],D5986,Table15[If Material Anything Other than "Lead" in Column E,Was Material Ever Previously Lead?],F5986,Table15[Customer-Owned Portion],N5986),Table15[Unique ID],0),0)))</f>
        <v>Non-lead</v>
      </c>
      <c r="W5986" s="189"/>
    </row>
    <row r="5987" spans="1:23" s="190" customFormat="1" ht="56.25" x14ac:dyDescent="0.25">
      <c r="A5987" s="180" t="s">
        <v>225</v>
      </c>
      <c r="B5987" s="181" t="s">
        <v>9591</v>
      </c>
      <c r="C5987" s="182" t="s">
        <v>225</v>
      </c>
      <c r="D5987" s="183" t="s">
        <v>36</v>
      </c>
      <c r="E5987" s="181" t="s">
        <v>35</v>
      </c>
      <c r="F5987" s="183" t="s">
        <v>35</v>
      </c>
      <c r="G5987" s="181" t="s">
        <v>7476</v>
      </c>
      <c r="H5987" s="184" t="s">
        <v>7090</v>
      </c>
      <c r="I5987" s="185" t="s">
        <v>190</v>
      </c>
      <c r="J5987" s="181" t="s">
        <v>35</v>
      </c>
      <c r="K5987" s="181" t="s">
        <v>225</v>
      </c>
      <c r="L5987" s="186" t="s">
        <v>225</v>
      </c>
      <c r="M5987" s="187" t="s">
        <v>225</v>
      </c>
      <c r="N5987" s="183" t="s">
        <v>36</v>
      </c>
      <c r="O5987" s="181" t="s">
        <v>7476</v>
      </c>
      <c r="P5987" s="184" t="s">
        <v>7090</v>
      </c>
      <c r="Q5987" s="185" t="s">
        <v>190</v>
      </c>
      <c r="R5987" s="181" t="s">
        <v>35</v>
      </c>
      <c r="S5987" s="181" t="s">
        <v>225</v>
      </c>
      <c r="T5987" s="186" t="s">
        <v>225</v>
      </c>
      <c r="U5987" s="187" t="s">
        <v>225</v>
      </c>
      <c r="V5987" s="188" t="str" cm="1">
        <f t="array" ref="V5987">IF(SUM(LEN(A5987:U5987))=0,"",IF(OR(OR(ISBLANK(E5987),SUM(LEN(B5987),LEN(C5987))=0),AND(NOT(D5987="Unknown"),ISBLANK(I5987)),AND(NOT(N5987="Unknown"),ISBLANK(Q5987))),"Missing Information", INDEX(Table15[Entire Service Line Classification], MATCH(SUMIFS(Table15[Unique ID],Table15[System-Owned Portion],D5987,Table15[If Material Anything Other than "Lead" in Column E,Was Material Ever Previously Lead?],F5987,Table15[Customer-Owned Portion],N5987),Table15[Unique ID],0),0)))</f>
        <v>Non-lead</v>
      </c>
      <c r="W5987" s="189"/>
    </row>
    <row r="5988" spans="1:23" s="190" customFormat="1" ht="56.25" x14ac:dyDescent="0.25">
      <c r="A5988" s="180" t="s">
        <v>225</v>
      </c>
      <c r="B5988" s="181" t="s">
        <v>9592</v>
      </c>
      <c r="C5988" s="182" t="s">
        <v>225</v>
      </c>
      <c r="D5988" s="183" t="s">
        <v>36</v>
      </c>
      <c r="E5988" s="181" t="s">
        <v>35</v>
      </c>
      <c r="F5988" s="183" t="s">
        <v>35</v>
      </c>
      <c r="G5988" s="181" t="s">
        <v>7476</v>
      </c>
      <c r="H5988" s="184" t="s">
        <v>7090</v>
      </c>
      <c r="I5988" s="185" t="s">
        <v>190</v>
      </c>
      <c r="J5988" s="181" t="s">
        <v>35</v>
      </c>
      <c r="K5988" s="181" t="s">
        <v>225</v>
      </c>
      <c r="L5988" s="186" t="s">
        <v>225</v>
      </c>
      <c r="M5988" s="187" t="s">
        <v>225</v>
      </c>
      <c r="N5988" s="183" t="s">
        <v>36</v>
      </c>
      <c r="O5988" s="181" t="s">
        <v>7476</v>
      </c>
      <c r="P5988" s="184" t="s">
        <v>7090</v>
      </c>
      <c r="Q5988" s="185" t="s">
        <v>190</v>
      </c>
      <c r="R5988" s="181" t="s">
        <v>35</v>
      </c>
      <c r="S5988" s="181" t="s">
        <v>225</v>
      </c>
      <c r="T5988" s="186" t="s">
        <v>225</v>
      </c>
      <c r="U5988" s="187" t="s">
        <v>225</v>
      </c>
      <c r="V5988" s="188" t="str" cm="1">
        <f t="array" ref="V5988">IF(SUM(LEN(A5988:U5988))=0,"",IF(OR(OR(ISBLANK(E5988),SUM(LEN(B5988),LEN(C5988))=0),AND(NOT(D5988="Unknown"),ISBLANK(I5988)),AND(NOT(N5988="Unknown"),ISBLANK(Q5988))),"Missing Information", INDEX(Table15[Entire Service Line Classification], MATCH(SUMIFS(Table15[Unique ID],Table15[System-Owned Portion],D5988,Table15[If Material Anything Other than "Lead" in Column E,Was Material Ever Previously Lead?],F5988,Table15[Customer-Owned Portion],N5988),Table15[Unique ID],0),0)))</f>
        <v>Non-lead</v>
      </c>
      <c r="W5988" s="189"/>
    </row>
    <row r="5989" spans="1:23" s="190" customFormat="1" ht="56.25" x14ac:dyDescent="0.25">
      <c r="A5989" s="180" t="s">
        <v>225</v>
      </c>
      <c r="B5989" s="181" t="s">
        <v>9593</v>
      </c>
      <c r="C5989" s="182" t="s">
        <v>225</v>
      </c>
      <c r="D5989" s="183" t="s">
        <v>36</v>
      </c>
      <c r="E5989" s="181" t="s">
        <v>35</v>
      </c>
      <c r="F5989" s="183" t="s">
        <v>35</v>
      </c>
      <c r="G5989" s="181" t="s">
        <v>7476</v>
      </c>
      <c r="H5989" s="184" t="s">
        <v>7090</v>
      </c>
      <c r="I5989" s="185" t="s">
        <v>190</v>
      </c>
      <c r="J5989" s="181" t="s">
        <v>35</v>
      </c>
      <c r="K5989" s="181" t="s">
        <v>225</v>
      </c>
      <c r="L5989" s="186" t="s">
        <v>225</v>
      </c>
      <c r="M5989" s="187" t="s">
        <v>225</v>
      </c>
      <c r="N5989" s="183" t="s">
        <v>36</v>
      </c>
      <c r="O5989" s="181" t="s">
        <v>7476</v>
      </c>
      <c r="P5989" s="184" t="s">
        <v>7090</v>
      </c>
      <c r="Q5989" s="185" t="s">
        <v>190</v>
      </c>
      <c r="R5989" s="181" t="s">
        <v>35</v>
      </c>
      <c r="S5989" s="181" t="s">
        <v>225</v>
      </c>
      <c r="T5989" s="186" t="s">
        <v>225</v>
      </c>
      <c r="U5989" s="187" t="s">
        <v>225</v>
      </c>
      <c r="V5989" s="188" t="str" cm="1">
        <f t="array" ref="V5989">IF(SUM(LEN(A5989:U5989))=0,"",IF(OR(OR(ISBLANK(E5989),SUM(LEN(B5989),LEN(C5989))=0),AND(NOT(D5989="Unknown"),ISBLANK(I5989)),AND(NOT(N5989="Unknown"),ISBLANK(Q5989))),"Missing Information", INDEX(Table15[Entire Service Line Classification], MATCH(SUMIFS(Table15[Unique ID],Table15[System-Owned Portion],D5989,Table15[If Material Anything Other than "Lead" in Column E,Was Material Ever Previously Lead?],F5989,Table15[Customer-Owned Portion],N5989),Table15[Unique ID],0),0)))</f>
        <v>Non-lead</v>
      </c>
      <c r="W5989" s="189"/>
    </row>
    <row r="5990" spans="1:23" s="190" customFormat="1" ht="56.25" x14ac:dyDescent="0.25">
      <c r="A5990" s="180" t="s">
        <v>225</v>
      </c>
      <c r="B5990" s="181" t="s">
        <v>9594</v>
      </c>
      <c r="C5990" s="182" t="s">
        <v>225</v>
      </c>
      <c r="D5990" s="183" t="s">
        <v>36</v>
      </c>
      <c r="E5990" s="181" t="s">
        <v>35</v>
      </c>
      <c r="F5990" s="183" t="s">
        <v>35</v>
      </c>
      <c r="G5990" s="181" t="s">
        <v>7476</v>
      </c>
      <c r="H5990" s="184" t="s">
        <v>7090</v>
      </c>
      <c r="I5990" s="185" t="s">
        <v>190</v>
      </c>
      <c r="J5990" s="181" t="s">
        <v>35</v>
      </c>
      <c r="K5990" s="181" t="s">
        <v>225</v>
      </c>
      <c r="L5990" s="186" t="s">
        <v>225</v>
      </c>
      <c r="M5990" s="187" t="s">
        <v>225</v>
      </c>
      <c r="N5990" s="183" t="s">
        <v>36</v>
      </c>
      <c r="O5990" s="181" t="s">
        <v>7476</v>
      </c>
      <c r="P5990" s="184" t="s">
        <v>7090</v>
      </c>
      <c r="Q5990" s="185" t="s">
        <v>190</v>
      </c>
      <c r="R5990" s="181" t="s">
        <v>35</v>
      </c>
      <c r="S5990" s="181" t="s">
        <v>225</v>
      </c>
      <c r="T5990" s="186" t="s">
        <v>225</v>
      </c>
      <c r="U5990" s="187" t="s">
        <v>225</v>
      </c>
      <c r="V5990" s="188" t="str" cm="1">
        <f t="array" ref="V5990">IF(SUM(LEN(A5990:U5990))=0,"",IF(OR(OR(ISBLANK(E5990),SUM(LEN(B5990),LEN(C5990))=0),AND(NOT(D5990="Unknown"),ISBLANK(I5990)),AND(NOT(N5990="Unknown"),ISBLANK(Q5990))),"Missing Information", INDEX(Table15[Entire Service Line Classification], MATCH(SUMIFS(Table15[Unique ID],Table15[System-Owned Portion],D5990,Table15[If Material Anything Other than "Lead" in Column E,Was Material Ever Previously Lead?],F5990,Table15[Customer-Owned Portion],N5990),Table15[Unique ID],0),0)))</f>
        <v>Non-lead</v>
      </c>
      <c r="W5990" s="189"/>
    </row>
    <row r="5991" spans="1:23" s="190" customFormat="1" ht="56.25" x14ac:dyDescent="0.25">
      <c r="A5991" s="180" t="s">
        <v>225</v>
      </c>
      <c r="B5991" s="181" t="s">
        <v>9595</v>
      </c>
      <c r="C5991" s="182" t="s">
        <v>225</v>
      </c>
      <c r="D5991" s="183" t="s">
        <v>36</v>
      </c>
      <c r="E5991" s="181" t="s">
        <v>35</v>
      </c>
      <c r="F5991" s="183" t="s">
        <v>35</v>
      </c>
      <c r="G5991" s="181" t="s">
        <v>7476</v>
      </c>
      <c r="H5991" s="184" t="s">
        <v>7090</v>
      </c>
      <c r="I5991" s="185" t="s">
        <v>190</v>
      </c>
      <c r="J5991" s="181" t="s">
        <v>35</v>
      </c>
      <c r="K5991" s="181" t="s">
        <v>225</v>
      </c>
      <c r="L5991" s="186" t="s">
        <v>225</v>
      </c>
      <c r="M5991" s="187" t="s">
        <v>225</v>
      </c>
      <c r="N5991" s="183" t="s">
        <v>36</v>
      </c>
      <c r="O5991" s="181" t="s">
        <v>7476</v>
      </c>
      <c r="P5991" s="184" t="s">
        <v>7090</v>
      </c>
      <c r="Q5991" s="185" t="s">
        <v>190</v>
      </c>
      <c r="R5991" s="181" t="s">
        <v>35</v>
      </c>
      <c r="S5991" s="181" t="s">
        <v>225</v>
      </c>
      <c r="T5991" s="186" t="s">
        <v>225</v>
      </c>
      <c r="U5991" s="187" t="s">
        <v>225</v>
      </c>
      <c r="V5991" s="188" t="str" cm="1">
        <f t="array" ref="V5991">IF(SUM(LEN(A5991:U5991))=0,"",IF(OR(OR(ISBLANK(E5991),SUM(LEN(B5991),LEN(C5991))=0),AND(NOT(D5991="Unknown"),ISBLANK(I5991)),AND(NOT(N5991="Unknown"),ISBLANK(Q5991))),"Missing Information", INDEX(Table15[Entire Service Line Classification], MATCH(SUMIFS(Table15[Unique ID],Table15[System-Owned Portion],D5991,Table15[If Material Anything Other than "Lead" in Column E,Was Material Ever Previously Lead?],F5991,Table15[Customer-Owned Portion],N5991),Table15[Unique ID],0),0)))</f>
        <v>Non-lead</v>
      </c>
      <c r="W5991" s="189"/>
    </row>
    <row r="5992" spans="1:23" s="190" customFormat="1" ht="56.25" x14ac:dyDescent="0.25">
      <c r="A5992" s="180" t="s">
        <v>225</v>
      </c>
      <c r="B5992" s="181" t="s">
        <v>9596</v>
      </c>
      <c r="C5992" s="182" t="s">
        <v>225</v>
      </c>
      <c r="D5992" s="183" t="s">
        <v>36</v>
      </c>
      <c r="E5992" s="181" t="s">
        <v>35</v>
      </c>
      <c r="F5992" s="183" t="s">
        <v>35</v>
      </c>
      <c r="G5992" s="181" t="s">
        <v>7476</v>
      </c>
      <c r="H5992" s="184" t="s">
        <v>7090</v>
      </c>
      <c r="I5992" s="185" t="s">
        <v>190</v>
      </c>
      <c r="J5992" s="181" t="s">
        <v>35</v>
      </c>
      <c r="K5992" s="181" t="s">
        <v>225</v>
      </c>
      <c r="L5992" s="186" t="s">
        <v>225</v>
      </c>
      <c r="M5992" s="187" t="s">
        <v>225</v>
      </c>
      <c r="N5992" s="183" t="s">
        <v>36</v>
      </c>
      <c r="O5992" s="181" t="s">
        <v>7476</v>
      </c>
      <c r="P5992" s="184" t="s">
        <v>7090</v>
      </c>
      <c r="Q5992" s="185" t="s">
        <v>190</v>
      </c>
      <c r="R5992" s="181" t="s">
        <v>35</v>
      </c>
      <c r="S5992" s="181" t="s">
        <v>225</v>
      </c>
      <c r="T5992" s="186" t="s">
        <v>225</v>
      </c>
      <c r="U5992" s="187" t="s">
        <v>225</v>
      </c>
      <c r="V5992" s="188" t="str" cm="1">
        <f t="array" ref="V5992">IF(SUM(LEN(A5992:U5992))=0,"",IF(OR(OR(ISBLANK(E5992),SUM(LEN(B5992),LEN(C5992))=0),AND(NOT(D5992="Unknown"),ISBLANK(I5992)),AND(NOT(N5992="Unknown"),ISBLANK(Q5992))),"Missing Information", INDEX(Table15[Entire Service Line Classification], MATCH(SUMIFS(Table15[Unique ID],Table15[System-Owned Portion],D5992,Table15[If Material Anything Other than "Lead" in Column E,Was Material Ever Previously Lead?],F5992,Table15[Customer-Owned Portion],N5992),Table15[Unique ID],0),0)))</f>
        <v>Non-lead</v>
      </c>
      <c r="W5992" s="189"/>
    </row>
    <row r="5993" spans="1:23" s="190" customFormat="1" ht="56.25" x14ac:dyDescent="0.25">
      <c r="A5993" s="180" t="s">
        <v>225</v>
      </c>
      <c r="B5993" s="181" t="s">
        <v>9597</v>
      </c>
      <c r="C5993" s="182" t="s">
        <v>225</v>
      </c>
      <c r="D5993" s="183" t="s">
        <v>36</v>
      </c>
      <c r="E5993" s="181" t="s">
        <v>35</v>
      </c>
      <c r="F5993" s="183" t="s">
        <v>35</v>
      </c>
      <c r="G5993" s="181" t="s">
        <v>7476</v>
      </c>
      <c r="H5993" s="184" t="s">
        <v>7090</v>
      </c>
      <c r="I5993" s="185" t="s">
        <v>190</v>
      </c>
      <c r="J5993" s="181" t="s">
        <v>35</v>
      </c>
      <c r="K5993" s="181" t="s">
        <v>225</v>
      </c>
      <c r="L5993" s="186" t="s">
        <v>225</v>
      </c>
      <c r="M5993" s="187" t="s">
        <v>225</v>
      </c>
      <c r="N5993" s="183" t="s">
        <v>36</v>
      </c>
      <c r="O5993" s="181" t="s">
        <v>7476</v>
      </c>
      <c r="P5993" s="184" t="s">
        <v>7090</v>
      </c>
      <c r="Q5993" s="185" t="s">
        <v>190</v>
      </c>
      <c r="R5993" s="181" t="s">
        <v>35</v>
      </c>
      <c r="S5993" s="181" t="s">
        <v>225</v>
      </c>
      <c r="T5993" s="186" t="s">
        <v>225</v>
      </c>
      <c r="U5993" s="187" t="s">
        <v>225</v>
      </c>
      <c r="V5993" s="188" t="str" cm="1">
        <f t="array" ref="V5993">IF(SUM(LEN(A5993:U5993))=0,"",IF(OR(OR(ISBLANK(E5993),SUM(LEN(B5993),LEN(C5993))=0),AND(NOT(D5993="Unknown"),ISBLANK(I5993)),AND(NOT(N5993="Unknown"),ISBLANK(Q5993))),"Missing Information", INDEX(Table15[Entire Service Line Classification], MATCH(SUMIFS(Table15[Unique ID],Table15[System-Owned Portion],D5993,Table15[If Material Anything Other than "Lead" in Column E,Was Material Ever Previously Lead?],F5993,Table15[Customer-Owned Portion],N5993),Table15[Unique ID],0),0)))</f>
        <v>Non-lead</v>
      </c>
      <c r="W5993" s="189"/>
    </row>
    <row r="5994" spans="1:23" s="190" customFormat="1" ht="56.25" x14ac:dyDescent="0.25">
      <c r="A5994" s="180" t="s">
        <v>225</v>
      </c>
      <c r="B5994" s="181" t="s">
        <v>9598</v>
      </c>
      <c r="C5994" s="182" t="s">
        <v>225</v>
      </c>
      <c r="D5994" s="183" t="s">
        <v>36</v>
      </c>
      <c r="E5994" s="181" t="s">
        <v>35</v>
      </c>
      <c r="F5994" s="183" t="s">
        <v>35</v>
      </c>
      <c r="G5994" s="181" t="s">
        <v>7476</v>
      </c>
      <c r="H5994" s="184" t="s">
        <v>7090</v>
      </c>
      <c r="I5994" s="185" t="s">
        <v>190</v>
      </c>
      <c r="J5994" s="181" t="s">
        <v>35</v>
      </c>
      <c r="K5994" s="181" t="s">
        <v>225</v>
      </c>
      <c r="L5994" s="186" t="s">
        <v>225</v>
      </c>
      <c r="M5994" s="187" t="s">
        <v>225</v>
      </c>
      <c r="N5994" s="183" t="s">
        <v>36</v>
      </c>
      <c r="O5994" s="181" t="s">
        <v>7476</v>
      </c>
      <c r="P5994" s="184" t="s">
        <v>7090</v>
      </c>
      <c r="Q5994" s="185" t="s">
        <v>190</v>
      </c>
      <c r="R5994" s="181" t="s">
        <v>35</v>
      </c>
      <c r="S5994" s="181" t="s">
        <v>225</v>
      </c>
      <c r="T5994" s="186" t="s">
        <v>225</v>
      </c>
      <c r="U5994" s="187" t="s">
        <v>225</v>
      </c>
      <c r="V5994" s="188" t="str" cm="1">
        <f t="array" ref="V5994">IF(SUM(LEN(A5994:U5994))=0,"",IF(OR(OR(ISBLANK(E5994),SUM(LEN(B5994),LEN(C5994))=0),AND(NOT(D5994="Unknown"),ISBLANK(I5994)),AND(NOT(N5994="Unknown"),ISBLANK(Q5994))),"Missing Information", INDEX(Table15[Entire Service Line Classification], MATCH(SUMIFS(Table15[Unique ID],Table15[System-Owned Portion],D5994,Table15[If Material Anything Other than "Lead" in Column E,Was Material Ever Previously Lead?],F5994,Table15[Customer-Owned Portion],N5994),Table15[Unique ID],0),0)))</f>
        <v>Non-lead</v>
      </c>
      <c r="W5994" s="189"/>
    </row>
    <row r="5995" spans="1:23" s="190" customFormat="1" ht="56.25" x14ac:dyDescent="0.25">
      <c r="A5995" s="180" t="s">
        <v>225</v>
      </c>
      <c r="B5995" s="181" t="s">
        <v>9599</v>
      </c>
      <c r="C5995" s="182" t="s">
        <v>225</v>
      </c>
      <c r="D5995" s="183" t="s">
        <v>36</v>
      </c>
      <c r="E5995" s="181" t="s">
        <v>35</v>
      </c>
      <c r="F5995" s="183" t="s">
        <v>35</v>
      </c>
      <c r="G5995" s="181" t="s">
        <v>7476</v>
      </c>
      <c r="H5995" s="184" t="s">
        <v>7090</v>
      </c>
      <c r="I5995" s="185" t="s">
        <v>190</v>
      </c>
      <c r="J5995" s="181" t="s">
        <v>35</v>
      </c>
      <c r="K5995" s="181" t="s">
        <v>225</v>
      </c>
      <c r="L5995" s="186" t="s">
        <v>225</v>
      </c>
      <c r="M5995" s="187" t="s">
        <v>225</v>
      </c>
      <c r="N5995" s="183" t="s">
        <v>36</v>
      </c>
      <c r="O5995" s="181" t="s">
        <v>7476</v>
      </c>
      <c r="P5995" s="184" t="s">
        <v>7090</v>
      </c>
      <c r="Q5995" s="185" t="s">
        <v>190</v>
      </c>
      <c r="R5995" s="181" t="s">
        <v>35</v>
      </c>
      <c r="S5995" s="181" t="s">
        <v>225</v>
      </c>
      <c r="T5995" s="186" t="s">
        <v>225</v>
      </c>
      <c r="U5995" s="187" t="s">
        <v>225</v>
      </c>
      <c r="V5995" s="188" t="str" cm="1">
        <f t="array" ref="V5995">IF(SUM(LEN(A5995:U5995))=0,"",IF(OR(OR(ISBLANK(E5995),SUM(LEN(B5995),LEN(C5995))=0),AND(NOT(D5995="Unknown"),ISBLANK(I5995)),AND(NOT(N5995="Unknown"),ISBLANK(Q5995))),"Missing Information", INDEX(Table15[Entire Service Line Classification], MATCH(SUMIFS(Table15[Unique ID],Table15[System-Owned Portion],D5995,Table15[If Material Anything Other than "Lead" in Column E,Was Material Ever Previously Lead?],F5995,Table15[Customer-Owned Portion],N5995),Table15[Unique ID],0),0)))</f>
        <v>Non-lead</v>
      </c>
      <c r="W5995" s="189"/>
    </row>
    <row r="5996" spans="1:23" s="190" customFormat="1" ht="56.25" x14ac:dyDescent="0.25">
      <c r="A5996" s="180" t="s">
        <v>225</v>
      </c>
      <c r="B5996" s="181" t="s">
        <v>9600</v>
      </c>
      <c r="C5996" s="182" t="s">
        <v>225</v>
      </c>
      <c r="D5996" s="183" t="s">
        <v>36</v>
      </c>
      <c r="E5996" s="181" t="s">
        <v>35</v>
      </c>
      <c r="F5996" s="183" t="s">
        <v>35</v>
      </c>
      <c r="G5996" s="181" t="s">
        <v>7476</v>
      </c>
      <c r="H5996" s="184" t="s">
        <v>7090</v>
      </c>
      <c r="I5996" s="185" t="s">
        <v>190</v>
      </c>
      <c r="J5996" s="181" t="s">
        <v>35</v>
      </c>
      <c r="K5996" s="181" t="s">
        <v>225</v>
      </c>
      <c r="L5996" s="186" t="s">
        <v>225</v>
      </c>
      <c r="M5996" s="187" t="s">
        <v>225</v>
      </c>
      <c r="N5996" s="183" t="s">
        <v>36</v>
      </c>
      <c r="O5996" s="181" t="s">
        <v>7476</v>
      </c>
      <c r="P5996" s="184" t="s">
        <v>7090</v>
      </c>
      <c r="Q5996" s="185" t="s">
        <v>190</v>
      </c>
      <c r="R5996" s="181" t="s">
        <v>35</v>
      </c>
      <c r="S5996" s="181" t="s">
        <v>225</v>
      </c>
      <c r="T5996" s="186" t="s">
        <v>225</v>
      </c>
      <c r="U5996" s="187" t="s">
        <v>225</v>
      </c>
      <c r="V5996" s="188" t="str" cm="1">
        <f t="array" ref="V5996">IF(SUM(LEN(A5996:U5996))=0,"",IF(OR(OR(ISBLANK(E5996),SUM(LEN(B5996),LEN(C5996))=0),AND(NOT(D5996="Unknown"),ISBLANK(I5996)),AND(NOT(N5996="Unknown"),ISBLANK(Q5996))),"Missing Information", INDEX(Table15[Entire Service Line Classification], MATCH(SUMIFS(Table15[Unique ID],Table15[System-Owned Portion],D5996,Table15[If Material Anything Other than "Lead" in Column E,Was Material Ever Previously Lead?],F5996,Table15[Customer-Owned Portion],N5996),Table15[Unique ID],0),0)))</f>
        <v>Non-lead</v>
      </c>
      <c r="W5996" s="189"/>
    </row>
    <row r="5997" spans="1:23" s="190" customFormat="1" ht="56.25" x14ac:dyDescent="0.25">
      <c r="A5997" s="180" t="s">
        <v>225</v>
      </c>
      <c r="B5997" s="181" t="s">
        <v>9601</v>
      </c>
      <c r="C5997" s="182" t="s">
        <v>225</v>
      </c>
      <c r="D5997" s="183" t="s">
        <v>36</v>
      </c>
      <c r="E5997" s="181" t="s">
        <v>35</v>
      </c>
      <c r="F5997" s="183" t="s">
        <v>35</v>
      </c>
      <c r="G5997" s="181" t="s">
        <v>7476</v>
      </c>
      <c r="H5997" s="184" t="s">
        <v>7090</v>
      </c>
      <c r="I5997" s="185" t="s">
        <v>190</v>
      </c>
      <c r="J5997" s="181" t="s">
        <v>35</v>
      </c>
      <c r="K5997" s="181" t="s">
        <v>225</v>
      </c>
      <c r="L5997" s="186" t="s">
        <v>225</v>
      </c>
      <c r="M5997" s="187" t="s">
        <v>225</v>
      </c>
      <c r="N5997" s="183" t="s">
        <v>36</v>
      </c>
      <c r="O5997" s="181" t="s">
        <v>7476</v>
      </c>
      <c r="P5997" s="184" t="s">
        <v>7090</v>
      </c>
      <c r="Q5997" s="185" t="s">
        <v>190</v>
      </c>
      <c r="R5997" s="181" t="s">
        <v>35</v>
      </c>
      <c r="S5997" s="181" t="s">
        <v>225</v>
      </c>
      <c r="T5997" s="186" t="s">
        <v>225</v>
      </c>
      <c r="U5997" s="187" t="s">
        <v>225</v>
      </c>
      <c r="V5997" s="188" t="str" cm="1">
        <f t="array" ref="V5997">IF(SUM(LEN(A5997:U5997))=0,"",IF(OR(OR(ISBLANK(E5997),SUM(LEN(B5997),LEN(C5997))=0),AND(NOT(D5997="Unknown"),ISBLANK(I5997)),AND(NOT(N5997="Unknown"),ISBLANK(Q5997))),"Missing Information", INDEX(Table15[Entire Service Line Classification], MATCH(SUMIFS(Table15[Unique ID],Table15[System-Owned Portion],D5997,Table15[If Material Anything Other than "Lead" in Column E,Was Material Ever Previously Lead?],F5997,Table15[Customer-Owned Portion],N5997),Table15[Unique ID],0),0)))</f>
        <v>Non-lead</v>
      </c>
      <c r="W5997" s="189"/>
    </row>
    <row r="5998" spans="1:23" s="190" customFormat="1" ht="56.25" x14ac:dyDescent="0.25">
      <c r="A5998" s="180" t="s">
        <v>225</v>
      </c>
      <c r="B5998" s="181" t="s">
        <v>9602</v>
      </c>
      <c r="C5998" s="182" t="s">
        <v>225</v>
      </c>
      <c r="D5998" s="183" t="s">
        <v>36</v>
      </c>
      <c r="E5998" s="181" t="s">
        <v>35</v>
      </c>
      <c r="F5998" s="183" t="s">
        <v>35</v>
      </c>
      <c r="G5998" s="181" t="s">
        <v>7476</v>
      </c>
      <c r="H5998" s="184" t="s">
        <v>7090</v>
      </c>
      <c r="I5998" s="185" t="s">
        <v>190</v>
      </c>
      <c r="J5998" s="181" t="s">
        <v>35</v>
      </c>
      <c r="K5998" s="181" t="s">
        <v>225</v>
      </c>
      <c r="L5998" s="186" t="s">
        <v>225</v>
      </c>
      <c r="M5998" s="187" t="s">
        <v>225</v>
      </c>
      <c r="N5998" s="183" t="s">
        <v>36</v>
      </c>
      <c r="O5998" s="181" t="s">
        <v>7476</v>
      </c>
      <c r="P5998" s="184" t="s">
        <v>7090</v>
      </c>
      <c r="Q5998" s="185" t="s">
        <v>190</v>
      </c>
      <c r="R5998" s="181" t="s">
        <v>35</v>
      </c>
      <c r="S5998" s="181" t="s">
        <v>225</v>
      </c>
      <c r="T5998" s="186" t="s">
        <v>225</v>
      </c>
      <c r="U5998" s="187" t="s">
        <v>225</v>
      </c>
      <c r="V5998" s="188" t="str" cm="1">
        <f t="array" ref="V5998">IF(SUM(LEN(A5998:U5998))=0,"",IF(OR(OR(ISBLANK(E5998),SUM(LEN(B5998),LEN(C5998))=0),AND(NOT(D5998="Unknown"),ISBLANK(I5998)),AND(NOT(N5998="Unknown"),ISBLANK(Q5998))),"Missing Information", INDEX(Table15[Entire Service Line Classification], MATCH(SUMIFS(Table15[Unique ID],Table15[System-Owned Portion],D5998,Table15[If Material Anything Other than "Lead" in Column E,Was Material Ever Previously Lead?],F5998,Table15[Customer-Owned Portion],N5998),Table15[Unique ID],0),0)))</f>
        <v>Non-lead</v>
      </c>
      <c r="W5998" s="189"/>
    </row>
    <row r="5999" spans="1:23" s="190" customFormat="1" ht="56.25" x14ac:dyDescent="0.25">
      <c r="A5999" s="180" t="s">
        <v>225</v>
      </c>
      <c r="B5999" s="181" t="s">
        <v>9603</v>
      </c>
      <c r="C5999" s="182" t="s">
        <v>225</v>
      </c>
      <c r="D5999" s="183" t="s">
        <v>36</v>
      </c>
      <c r="E5999" s="181" t="s">
        <v>35</v>
      </c>
      <c r="F5999" s="183" t="s">
        <v>35</v>
      </c>
      <c r="G5999" s="181" t="s">
        <v>7476</v>
      </c>
      <c r="H5999" s="184" t="s">
        <v>7090</v>
      </c>
      <c r="I5999" s="185" t="s">
        <v>190</v>
      </c>
      <c r="J5999" s="181" t="s">
        <v>35</v>
      </c>
      <c r="K5999" s="181" t="s">
        <v>225</v>
      </c>
      <c r="L5999" s="186" t="s">
        <v>225</v>
      </c>
      <c r="M5999" s="187" t="s">
        <v>225</v>
      </c>
      <c r="N5999" s="183" t="s">
        <v>36</v>
      </c>
      <c r="O5999" s="181" t="s">
        <v>7476</v>
      </c>
      <c r="P5999" s="184" t="s">
        <v>7090</v>
      </c>
      <c r="Q5999" s="185" t="s">
        <v>190</v>
      </c>
      <c r="R5999" s="181" t="s">
        <v>35</v>
      </c>
      <c r="S5999" s="181" t="s">
        <v>225</v>
      </c>
      <c r="T5999" s="186" t="s">
        <v>225</v>
      </c>
      <c r="U5999" s="187" t="s">
        <v>225</v>
      </c>
      <c r="V5999" s="188" t="str" cm="1">
        <f t="array" ref="V5999">IF(SUM(LEN(A5999:U5999))=0,"",IF(OR(OR(ISBLANK(E5999),SUM(LEN(B5999),LEN(C5999))=0),AND(NOT(D5999="Unknown"),ISBLANK(I5999)),AND(NOT(N5999="Unknown"),ISBLANK(Q5999))),"Missing Information", INDEX(Table15[Entire Service Line Classification], MATCH(SUMIFS(Table15[Unique ID],Table15[System-Owned Portion],D5999,Table15[If Material Anything Other than "Lead" in Column E,Was Material Ever Previously Lead?],F5999,Table15[Customer-Owned Portion],N5999),Table15[Unique ID],0),0)))</f>
        <v>Non-lead</v>
      </c>
      <c r="W5999" s="189"/>
    </row>
    <row r="6000" spans="1:23" s="190" customFormat="1" ht="56.25" x14ac:dyDescent="0.25">
      <c r="A6000" s="180" t="s">
        <v>225</v>
      </c>
      <c r="B6000" s="181" t="s">
        <v>9604</v>
      </c>
      <c r="C6000" s="182" t="s">
        <v>225</v>
      </c>
      <c r="D6000" s="183" t="s">
        <v>36</v>
      </c>
      <c r="E6000" s="181" t="s">
        <v>35</v>
      </c>
      <c r="F6000" s="183" t="s">
        <v>35</v>
      </c>
      <c r="G6000" s="181" t="s">
        <v>7476</v>
      </c>
      <c r="H6000" s="184" t="s">
        <v>7090</v>
      </c>
      <c r="I6000" s="185" t="s">
        <v>190</v>
      </c>
      <c r="J6000" s="181" t="s">
        <v>35</v>
      </c>
      <c r="K6000" s="181" t="s">
        <v>225</v>
      </c>
      <c r="L6000" s="186" t="s">
        <v>225</v>
      </c>
      <c r="M6000" s="187" t="s">
        <v>225</v>
      </c>
      <c r="N6000" s="183" t="s">
        <v>36</v>
      </c>
      <c r="O6000" s="181" t="s">
        <v>7476</v>
      </c>
      <c r="P6000" s="184" t="s">
        <v>7090</v>
      </c>
      <c r="Q6000" s="185" t="s">
        <v>190</v>
      </c>
      <c r="R6000" s="181" t="s">
        <v>35</v>
      </c>
      <c r="S6000" s="181" t="s">
        <v>225</v>
      </c>
      <c r="T6000" s="186" t="s">
        <v>225</v>
      </c>
      <c r="U6000" s="187" t="s">
        <v>225</v>
      </c>
      <c r="V6000" s="188" t="str" cm="1">
        <f t="array" ref="V6000">IF(SUM(LEN(A6000:U6000))=0,"",IF(OR(OR(ISBLANK(E6000),SUM(LEN(B6000),LEN(C6000))=0),AND(NOT(D6000="Unknown"),ISBLANK(I6000)),AND(NOT(N6000="Unknown"),ISBLANK(Q6000))),"Missing Information", INDEX(Table15[Entire Service Line Classification], MATCH(SUMIFS(Table15[Unique ID],Table15[System-Owned Portion],D6000,Table15[If Material Anything Other than "Lead" in Column E,Was Material Ever Previously Lead?],F6000,Table15[Customer-Owned Portion],N6000),Table15[Unique ID],0),0)))</f>
        <v>Non-lead</v>
      </c>
      <c r="W6000" s="189"/>
    </row>
    <row r="6001" spans="1:23" s="190" customFormat="1" ht="56.25" x14ac:dyDescent="0.25">
      <c r="A6001" s="180" t="s">
        <v>225</v>
      </c>
      <c r="B6001" s="181" t="s">
        <v>9605</v>
      </c>
      <c r="C6001" s="182" t="s">
        <v>225</v>
      </c>
      <c r="D6001" s="183" t="s">
        <v>36</v>
      </c>
      <c r="E6001" s="181" t="s">
        <v>35</v>
      </c>
      <c r="F6001" s="183" t="s">
        <v>35</v>
      </c>
      <c r="G6001" s="181" t="s">
        <v>7476</v>
      </c>
      <c r="H6001" s="184" t="s">
        <v>7090</v>
      </c>
      <c r="I6001" s="185" t="s">
        <v>190</v>
      </c>
      <c r="J6001" s="181" t="s">
        <v>35</v>
      </c>
      <c r="K6001" s="181" t="s">
        <v>225</v>
      </c>
      <c r="L6001" s="186" t="s">
        <v>225</v>
      </c>
      <c r="M6001" s="187" t="s">
        <v>225</v>
      </c>
      <c r="N6001" s="183" t="s">
        <v>36</v>
      </c>
      <c r="O6001" s="181" t="s">
        <v>7476</v>
      </c>
      <c r="P6001" s="184" t="s">
        <v>7090</v>
      </c>
      <c r="Q6001" s="185" t="s">
        <v>190</v>
      </c>
      <c r="R6001" s="181" t="s">
        <v>35</v>
      </c>
      <c r="S6001" s="181" t="s">
        <v>225</v>
      </c>
      <c r="T6001" s="186" t="s">
        <v>225</v>
      </c>
      <c r="U6001" s="187" t="s">
        <v>225</v>
      </c>
      <c r="V6001" s="188" t="str" cm="1">
        <f t="array" ref="V6001">IF(SUM(LEN(A6001:U6001))=0,"",IF(OR(OR(ISBLANK(E6001),SUM(LEN(B6001),LEN(C6001))=0),AND(NOT(D6001="Unknown"),ISBLANK(I6001)),AND(NOT(N6001="Unknown"),ISBLANK(Q6001))),"Missing Information", INDEX(Table15[Entire Service Line Classification], MATCH(SUMIFS(Table15[Unique ID],Table15[System-Owned Portion],D6001,Table15[If Material Anything Other than "Lead" in Column E,Was Material Ever Previously Lead?],F6001,Table15[Customer-Owned Portion],N6001),Table15[Unique ID],0),0)))</f>
        <v>Non-lead</v>
      </c>
      <c r="W6001" s="189"/>
    </row>
    <row r="6002" spans="1:23" s="190" customFormat="1" ht="56.25" x14ac:dyDescent="0.25">
      <c r="A6002" s="180" t="s">
        <v>225</v>
      </c>
      <c r="B6002" s="181" t="s">
        <v>9606</v>
      </c>
      <c r="C6002" s="182" t="s">
        <v>225</v>
      </c>
      <c r="D6002" s="183" t="s">
        <v>36</v>
      </c>
      <c r="E6002" s="181" t="s">
        <v>35</v>
      </c>
      <c r="F6002" s="183" t="s">
        <v>35</v>
      </c>
      <c r="G6002" s="181" t="s">
        <v>7476</v>
      </c>
      <c r="H6002" s="184" t="s">
        <v>7090</v>
      </c>
      <c r="I6002" s="185" t="s">
        <v>190</v>
      </c>
      <c r="J6002" s="181" t="s">
        <v>35</v>
      </c>
      <c r="K6002" s="181" t="s">
        <v>225</v>
      </c>
      <c r="L6002" s="186" t="s">
        <v>225</v>
      </c>
      <c r="M6002" s="187" t="s">
        <v>225</v>
      </c>
      <c r="N6002" s="183" t="s">
        <v>36</v>
      </c>
      <c r="O6002" s="181" t="s">
        <v>7476</v>
      </c>
      <c r="P6002" s="184" t="s">
        <v>7090</v>
      </c>
      <c r="Q6002" s="185" t="s">
        <v>190</v>
      </c>
      <c r="R6002" s="181" t="s">
        <v>35</v>
      </c>
      <c r="S6002" s="181" t="s">
        <v>225</v>
      </c>
      <c r="T6002" s="186" t="s">
        <v>225</v>
      </c>
      <c r="U6002" s="187" t="s">
        <v>225</v>
      </c>
      <c r="V6002" s="188" t="str" cm="1">
        <f t="array" ref="V6002">IF(SUM(LEN(A6002:U6002))=0,"",IF(OR(OR(ISBLANK(E6002),SUM(LEN(B6002),LEN(C6002))=0),AND(NOT(D6002="Unknown"),ISBLANK(I6002)),AND(NOT(N6002="Unknown"),ISBLANK(Q6002))),"Missing Information", INDEX(Table15[Entire Service Line Classification], MATCH(SUMIFS(Table15[Unique ID],Table15[System-Owned Portion],D6002,Table15[If Material Anything Other than "Lead" in Column E,Was Material Ever Previously Lead?],F6002,Table15[Customer-Owned Portion],N6002),Table15[Unique ID],0),0)))</f>
        <v>Non-lead</v>
      </c>
      <c r="W6002" s="189"/>
    </row>
    <row r="6003" spans="1:23" s="190" customFormat="1" ht="56.25" x14ac:dyDescent="0.25">
      <c r="A6003" s="180" t="s">
        <v>225</v>
      </c>
      <c r="B6003" s="181" t="s">
        <v>9607</v>
      </c>
      <c r="C6003" s="182" t="s">
        <v>225</v>
      </c>
      <c r="D6003" s="183" t="s">
        <v>36</v>
      </c>
      <c r="E6003" s="181" t="s">
        <v>35</v>
      </c>
      <c r="F6003" s="183" t="s">
        <v>35</v>
      </c>
      <c r="G6003" s="181" t="s">
        <v>7476</v>
      </c>
      <c r="H6003" s="184" t="s">
        <v>7090</v>
      </c>
      <c r="I6003" s="185" t="s">
        <v>190</v>
      </c>
      <c r="J6003" s="181" t="s">
        <v>35</v>
      </c>
      <c r="K6003" s="181" t="s">
        <v>225</v>
      </c>
      <c r="L6003" s="186" t="s">
        <v>225</v>
      </c>
      <c r="M6003" s="187" t="s">
        <v>225</v>
      </c>
      <c r="N6003" s="183" t="s">
        <v>36</v>
      </c>
      <c r="O6003" s="181" t="s">
        <v>7476</v>
      </c>
      <c r="P6003" s="184" t="s">
        <v>7090</v>
      </c>
      <c r="Q6003" s="185" t="s">
        <v>190</v>
      </c>
      <c r="R6003" s="181" t="s">
        <v>35</v>
      </c>
      <c r="S6003" s="181" t="s">
        <v>225</v>
      </c>
      <c r="T6003" s="186" t="s">
        <v>225</v>
      </c>
      <c r="U6003" s="187" t="s">
        <v>225</v>
      </c>
      <c r="V6003" s="188" t="str" cm="1">
        <f t="array" ref="V6003">IF(SUM(LEN(A6003:U6003))=0,"",IF(OR(OR(ISBLANK(E6003),SUM(LEN(B6003),LEN(C6003))=0),AND(NOT(D6003="Unknown"),ISBLANK(I6003)),AND(NOT(N6003="Unknown"),ISBLANK(Q6003))),"Missing Information", INDEX(Table15[Entire Service Line Classification], MATCH(SUMIFS(Table15[Unique ID],Table15[System-Owned Portion],D6003,Table15[If Material Anything Other than "Lead" in Column E,Was Material Ever Previously Lead?],F6003,Table15[Customer-Owned Portion],N6003),Table15[Unique ID],0),0)))</f>
        <v>Non-lead</v>
      </c>
      <c r="W6003" s="189"/>
    </row>
    <row r="6004" spans="1:23" s="190" customFormat="1" ht="56.25" x14ac:dyDescent="0.25">
      <c r="A6004" s="180" t="s">
        <v>225</v>
      </c>
      <c r="B6004" s="181" t="s">
        <v>9608</v>
      </c>
      <c r="C6004" s="182" t="s">
        <v>225</v>
      </c>
      <c r="D6004" s="183" t="s">
        <v>36</v>
      </c>
      <c r="E6004" s="181" t="s">
        <v>35</v>
      </c>
      <c r="F6004" s="183" t="s">
        <v>35</v>
      </c>
      <c r="G6004" s="181" t="s">
        <v>7476</v>
      </c>
      <c r="H6004" s="184" t="s">
        <v>7090</v>
      </c>
      <c r="I6004" s="185" t="s">
        <v>190</v>
      </c>
      <c r="J6004" s="181" t="s">
        <v>35</v>
      </c>
      <c r="K6004" s="181" t="s">
        <v>225</v>
      </c>
      <c r="L6004" s="186" t="s">
        <v>225</v>
      </c>
      <c r="M6004" s="187" t="s">
        <v>225</v>
      </c>
      <c r="N6004" s="183" t="s">
        <v>36</v>
      </c>
      <c r="O6004" s="181" t="s">
        <v>7476</v>
      </c>
      <c r="P6004" s="184" t="s">
        <v>7090</v>
      </c>
      <c r="Q6004" s="185" t="s">
        <v>190</v>
      </c>
      <c r="R6004" s="181" t="s">
        <v>35</v>
      </c>
      <c r="S6004" s="181" t="s">
        <v>225</v>
      </c>
      <c r="T6004" s="186" t="s">
        <v>225</v>
      </c>
      <c r="U6004" s="187" t="s">
        <v>225</v>
      </c>
      <c r="V6004" s="188" t="str" cm="1">
        <f t="array" ref="V6004">IF(SUM(LEN(A6004:U6004))=0,"",IF(OR(OR(ISBLANK(E6004),SUM(LEN(B6004),LEN(C6004))=0),AND(NOT(D6004="Unknown"),ISBLANK(I6004)),AND(NOT(N6004="Unknown"),ISBLANK(Q6004))),"Missing Information", INDEX(Table15[Entire Service Line Classification], MATCH(SUMIFS(Table15[Unique ID],Table15[System-Owned Portion],D6004,Table15[If Material Anything Other than "Lead" in Column E,Was Material Ever Previously Lead?],F6004,Table15[Customer-Owned Portion],N6004),Table15[Unique ID],0),0)))</f>
        <v>Non-lead</v>
      </c>
      <c r="W6004" s="189"/>
    </row>
    <row r="6005" spans="1:23" s="190" customFormat="1" ht="56.25" x14ac:dyDescent="0.25">
      <c r="A6005" s="180" t="s">
        <v>225</v>
      </c>
      <c r="B6005" s="181" t="s">
        <v>9609</v>
      </c>
      <c r="C6005" s="182" t="s">
        <v>225</v>
      </c>
      <c r="D6005" s="183" t="s">
        <v>36</v>
      </c>
      <c r="E6005" s="181" t="s">
        <v>35</v>
      </c>
      <c r="F6005" s="183" t="s">
        <v>35</v>
      </c>
      <c r="G6005" s="181" t="s">
        <v>7476</v>
      </c>
      <c r="H6005" s="184" t="s">
        <v>7090</v>
      </c>
      <c r="I6005" s="185" t="s">
        <v>190</v>
      </c>
      <c r="J6005" s="181" t="s">
        <v>35</v>
      </c>
      <c r="K6005" s="181" t="s">
        <v>225</v>
      </c>
      <c r="L6005" s="186" t="s">
        <v>225</v>
      </c>
      <c r="M6005" s="187" t="s">
        <v>225</v>
      </c>
      <c r="N6005" s="183" t="s">
        <v>36</v>
      </c>
      <c r="O6005" s="181" t="s">
        <v>7476</v>
      </c>
      <c r="P6005" s="184" t="s">
        <v>7090</v>
      </c>
      <c r="Q6005" s="185" t="s">
        <v>190</v>
      </c>
      <c r="R6005" s="181" t="s">
        <v>35</v>
      </c>
      <c r="S6005" s="181" t="s">
        <v>225</v>
      </c>
      <c r="T6005" s="186" t="s">
        <v>225</v>
      </c>
      <c r="U6005" s="187" t="s">
        <v>225</v>
      </c>
      <c r="V6005" s="188" t="str" cm="1">
        <f t="array" ref="V6005">IF(SUM(LEN(A6005:U6005))=0,"",IF(OR(OR(ISBLANK(E6005),SUM(LEN(B6005),LEN(C6005))=0),AND(NOT(D6005="Unknown"),ISBLANK(I6005)),AND(NOT(N6005="Unknown"),ISBLANK(Q6005))),"Missing Information", INDEX(Table15[Entire Service Line Classification], MATCH(SUMIFS(Table15[Unique ID],Table15[System-Owned Portion],D6005,Table15[If Material Anything Other than "Lead" in Column E,Was Material Ever Previously Lead?],F6005,Table15[Customer-Owned Portion],N6005),Table15[Unique ID],0),0)))</f>
        <v>Non-lead</v>
      </c>
      <c r="W6005" s="189"/>
    </row>
    <row r="6006" spans="1:23" s="190" customFormat="1" ht="56.25" x14ac:dyDescent="0.25">
      <c r="A6006" s="180" t="s">
        <v>225</v>
      </c>
      <c r="B6006" s="181" t="s">
        <v>9610</v>
      </c>
      <c r="C6006" s="182" t="s">
        <v>225</v>
      </c>
      <c r="D6006" s="183" t="s">
        <v>36</v>
      </c>
      <c r="E6006" s="181" t="s">
        <v>35</v>
      </c>
      <c r="F6006" s="183" t="s">
        <v>35</v>
      </c>
      <c r="G6006" s="181" t="s">
        <v>7476</v>
      </c>
      <c r="H6006" s="184" t="s">
        <v>7090</v>
      </c>
      <c r="I6006" s="185" t="s">
        <v>190</v>
      </c>
      <c r="J6006" s="181" t="s">
        <v>35</v>
      </c>
      <c r="K6006" s="181" t="s">
        <v>225</v>
      </c>
      <c r="L6006" s="186" t="s">
        <v>225</v>
      </c>
      <c r="M6006" s="187" t="s">
        <v>225</v>
      </c>
      <c r="N6006" s="183" t="s">
        <v>36</v>
      </c>
      <c r="O6006" s="181" t="s">
        <v>7476</v>
      </c>
      <c r="P6006" s="184" t="s">
        <v>7090</v>
      </c>
      <c r="Q6006" s="185" t="s">
        <v>190</v>
      </c>
      <c r="R6006" s="181" t="s">
        <v>35</v>
      </c>
      <c r="S6006" s="181" t="s">
        <v>225</v>
      </c>
      <c r="T6006" s="186" t="s">
        <v>225</v>
      </c>
      <c r="U6006" s="187" t="s">
        <v>225</v>
      </c>
      <c r="V6006" s="188" t="str" cm="1">
        <f t="array" ref="V6006">IF(SUM(LEN(A6006:U6006))=0,"",IF(OR(OR(ISBLANK(E6006),SUM(LEN(B6006),LEN(C6006))=0),AND(NOT(D6006="Unknown"),ISBLANK(I6006)),AND(NOT(N6006="Unknown"),ISBLANK(Q6006))),"Missing Information", INDEX(Table15[Entire Service Line Classification], MATCH(SUMIFS(Table15[Unique ID],Table15[System-Owned Portion],D6006,Table15[If Material Anything Other than "Lead" in Column E,Was Material Ever Previously Lead?],F6006,Table15[Customer-Owned Portion],N6006),Table15[Unique ID],0),0)))</f>
        <v>Non-lead</v>
      </c>
      <c r="W6006" s="189"/>
    </row>
    <row r="6007" spans="1:23" s="190" customFormat="1" ht="56.25" x14ac:dyDescent="0.25">
      <c r="A6007" s="180" t="s">
        <v>225</v>
      </c>
      <c r="B6007" s="181" t="s">
        <v>9611</v>
      </c>
      <c r="C6007" s="182" t="s">
        <v>225</v>
      </c>
      <c r="D6007" s="183" t="s">
        <v>36</v>
      </c>
      <c r="E6007" s="181" t="s">
        <v>35</v>
      </c>
      <c r="F6007" s="183" t="s">
        <v>35</v>
      </c>
      <c r="G6007" s="181" t="s">
        <v>7476</v>
      </c>
      <c r="H6007" s="184" t="s">
        <v>7090</v>
      </c>
      <c r="I6007" s="185" t="s">
        <v>190</v>
      </c>
      <c r="J6007" s="181" t="s">
        <v>35</v>
      </c>
      <c r="K6007" s="181" t="s">
        <v>225</v>
      </c>
      <c r="L6007" s="186" t="s">
        <v>225</v>
      </c>
      <c r="M6007" s="187" t="s">
        <v>225</v>
      </c>
      <c r="N6007" s="183" t="s">
        <v>36</v>
      </c>
      <c r="O6007" s="181" t="s">
        <v>7476</v>
      </c>
      <c r="P6007" s="184" t="s">
        <v>7090</v>
      </c>
      <c r="Q6007" s="185" t="s">
        <v>190</v>
      </c>
      <c r="R6007" s="181" t="s">
        <v>35</v>
      </c>
      <c r="S6007" s="181" t="s">
        <v>225</v>
      </c>
      <c r="T6007" s="186" t="s">
        <v>225</v>
      </c>
      <c r="U6007" s="187" t="s">
        <v>225</v>
      </c>
      <c r="V6007" s="188" t="str" cm="1">
        <f t="array" ref="V6007">IF(SUM(LEN(A6007:U6007))=0,"",IF(OR(OR(ISBLANK(E6007),SUM(LEN(B6007),LEN(C6007))=0),AND(NOT(D6007="Unknown"),ISBLANK(I6007)),AND(NOT(N6007="Unknown"),ISBLANK(Q6007))),"Missing Information", INDEX(Table15[Entire Service Line Classification], MATCH(SUMIFS(Table15[Unique ID],Table15[System-Owned Portion],D6007,Table15[If Material Anything Other than "Lead" in Column E,Was Material Ever Previously Lead?],F6007,Table15[Customer-Owned Portion],N6007),Table15[Unique ID],0),0)))</f>
        <v>Non-lead</v>
      </c>
      <c r="W6007" s="189"/>
    </row>
    <row r="6008" spans="1:23" s="190" customFormat="1" ht="56.25" x14ac:dyDescent="0.25">
      <c r="A6008" s="180" t="s">
        <v>225</v>
      </c>
      <c r="B6008" s="181" t="s">
        <v>9612</v>
      </c>
      <c r="C6008" s="182" t="s">
        <v>225</v>
      </c>
      <c r="D6008" s="183" t="s">
        <v>36</v>
      </c>
      <c r="E6008" s="181" t="s">
        <v>35</v>
      </c>
      <c r="F6008" s="183" t="s">
        <v>35</v>
      </c>
      <c r="G6008" s="181" t="s">
        <v>7476</v>
      </c>
      <c r="H6008" s="184" t="s">
        <v>7090</v>
      </c>
      <c r="I6008" s="185" t="s">
        <v>190</v>
      </c>
      <c r="J6008" s="181" t="s">
        <v>35</v>
      </c>
      <c r="K6008" s="181" t="s">
        <v>225</v>
      </c>
      <c r="L6008" s="186" t="s">
        <v>225</v>
      </c>
      <c r="M6008" s="187" t="s">
        <v>225</v>
      </c>
      <c r="N6008" s="183" t="s">
        <v>36</v>
      </c>
      <c r="O6008" s="181" t="s">
        <v>7476</v>
      </c>
      <c r="P6008" s="184" t="s">
        <v>7090</v>
      </c>
      <c r="Q6008" s="185" t="s">
        <v>190</v>
      </c>
      <c r="R6008" s="181" t="s">
        <v>35</v>
      </c>
      <c r="S6008" s="181" t="s">
        <v>225</v>
      </c>
      <c r="T6008" s="186" t="s">
        <v>225</v>
      </c>
      <c r="U6008" s="187" t="s">
        <v>225</v>
      </c>
      <c r="V6008" s="188" t="str" cm="1">
        <f t="array" ref="V6008">IF(SUM(LEN(A6008:U6008))=0,"",IF(OR(OR(ISBLANK(E6008),SUM(LEN(B6008),LEN(C6008))=0),AND(NOT(D6008="Unknown"),ISBLANK(I6008)),AND(NOT(N6008="Unknown"),ISBLANK(Q6008))),"Missing Information", INDEX(Table15[Entire Service Line Classification], MATCH(SUMIFS(Table15[Unique ID],Table15[System-Owned Portion],D6008,Table15[If Material Anything Other than "Lead" in Column E,Was Material Ever Previously Lead?],F6008,Table15[Customer-Owned Portion],N6008),Table15[Unique ID],0),0)))</f>
        <v>Non-lead</v>
      </c>
      <c r="W6008" s="189"/>
    </row>
    <row r="6009" spans="1:23" s="190" customFormat="1" ht="56.25" x14ac:dyDescent="0.25">
      <c r="A6009" s="180" t="s">
        <v>225</v>
      </c>
      <c r="B6009" s="181" t="s">
        <v>9613</v>
      </c>
      <c r="C6009" s="182" t="s">
        <v>225</v>
      </c>
      <c r="D6009" s="183" t="s">
        <v>36</v>
      </c>
      <c r="E6009" s="181" t="s">
        <v>35</v>
      </c>
      <c r="F6009" s="183" t="s">
        <v>35</v>
      </c>
      <c r="G6009" s="181" t="s">
        <v>7476</v>
      </c>
      <c r="H6009" s="184" t="s">
        <v>7090</v>
      </c>
      <c r="I6009" s="185" t="s">
        <v>190</v>
      </c>
      <c r="J6009" s="181" t="s">
        <v>35</v>
      </c>
      <c r="K6009" s="181" t="s">
        <v>225</v>
      </c>
      <c r="L6009" s="186" t="s">
        <v>225</v>
      </c>
      <c r="M6009" s="187" t="s">
        <v>225</v>
      </c>
      <c r="N6009" s="183" t="s">
        <v>36</v>
      </c>
      <c r="O6009" s="181" t="s">
        <v>7476</v>
      </c>
      <c r="P6009" s="184" t="s">
        <v>7090</v>
      </c>
      <c r="Q6009" s="185" t="s">
        <v>190</v>
      </c>
      <c r="R6009" s="181" t="s">
        <v>35</v>
      </c>
      <c r="S6009" s="181" t="s">
        <v>225</v>
      </c>
      <c r="T6009" s="186" t="s">
        <v>225</v>
      </c>
      <c r="U6009" s="187" t="s">
        <v>225</v>
      </c>
      <c r="V6009" s="188" t="str" cm="1">
        <f t="array" ref="V6009">IF(SUM(LEN(A6009:U6009))=0,"",IF(OR(OR(ISBLANK(E6009),SUM(LEN(B6009),LEN(C6009))=0),AND(NOT(D6009="Unknown"),ISBLANK(I6009)),AND(NOT(N6009="Unknown"),ISBLANK(Q6009))),"Missing Information", INDEX(Table15[Entire Service Line Classification], MATCH(SUMIFS(Table15[Unique ID],Table15[System-Owned Portion],D6009,Table15[If Material Anything Other than "Lead" in Column E,Was Material Ever Previously Lead?],F6009,Table15[Customer-Owned Portion],N6009),Table15[Unique ID],0),0)))</f>
        <v>Non-lead</v>
      </c>
      <c r="W6009" s="189"/>
    </row>
    <row r="6010" spans="1:23" s="190" customFormat="1" ht="56.25" x14ac:dyDescent="0.25">
      <c r="A6010" s="180" t="s">
        <v>225</v>
      </c>
      <c r="B6010" s="181" t="s">
        <v>9614</v>
      </c>
      <c r="C6010" s="182" t="s">
        <v>225</v>
      </c>
      <c r="D6010" s="183" t="s">
        <v>36</v>
      </c>
      <c r="E6010" s="181" t="s">
        <v>35</v>
      </c>
      <c r="F6010" s="183" t="s">
        <v>35</v>
      </c>
      <c r="G6010" s="181" t="s">
        <v>7476</v>
      </c>
      <c r="H6010" s="184" t="s">
        <v>7090</v>
      </c>
      <c r="I6010" s="185" t="s">
        <v>190</v>
      </c>
      <c r="J6010" s="181" t="s">
        <v>35</v>
      </c>
      <c r="K6010" s="181" t="s">
        <v>225</v>
      </c>
      <c r="L6010" s="186" t="s">
        <v>225</v>
      </c>
      <c r="M6010" s="187" t="s">
        <v>225</v>
      </c>
      <c r="N6010" s="183" t="s">
        <v>36</v>
      </c>
      <c r="O6010" s="181" t="s">
        <v>7476</v>
      </c>
      <c r="P6010" s="184" t="s">
        <v>7090</v>
      </c>
      <c r="Q6010" s="185" t="s">
        <v>190</v>
      </c>
      <c r="R6010" s="181" t="s">
        <v>35</v>
      </c>
      <c r="S6010" s="181" t="s">
        <v>225</v>
      </c>
      <c r="T6010" s="186" t="s">
        <v>225</v>
      </c>
      <c r="U6010" s="187" t="s">
        <v>225</v>
      </c>
      <c r="V6010" s="188" t="str" cm="1">
        <f t="array" ref="V6010">IF(SUM(LEN(A6010:U6010))=0,"",IF(OR(OR(ISBLANK(E6010),SUM(LEN(B6010),LEN(C6010))=0),AND(NOT(D6010="Unknown"),ISBLANK(I6010)),AND(NOT(N6010="Unknown"),ISBLANK(Q6010))),"Missing Information", INDEX(Table15[Entire Service Line Classification], MATCH(SUMIFS(Table15[Unique ID],Table15[System-Owned Portion],D6010,Table15[If Material Anything Other than "Lead" in Column E,Was Material Ever Previously Lead?],F6010,Table15[Customer-Owned Portion],N6010),Table15[Unique ID],0),0)))</f>
        <v>Non-lead</v>
      </c>
      <c r="W6010" s="189"/>
    </row>
    <row r="6011" spans="1:23" s="190" customFormat="1" ht="56.25" x14ac:dyDescent="0.25">
      <c r="A6011" s="180" t="s">
        <v>225</v>
      </c>
      <c r="B6011" s="181" t="s">
        <v>9615</v>
      </c>
      <c r="C6011" s="182" t="s">
        <v>225</v>
      </c>
      <c r="D6011" s="183" t="s">
        <v>36</v>
      </c>
      <c r="E6011" s="181" t="s">
        <v>35</v>
      </c>
      <c r="F6011" s="183" t="s">
        <v>35</v>
      </c>
      <c r="G6011" s="181" t="s">
        <v>7476</v>
      </c>
      <c r="H6011" s="184" t="s">
        <v>7090</v>
      </c>
      <c r="I6011" s="185" t="s">
        <v>190</v>
      </c>
      <c r="J6011" s="181" t="s">
        <v>35</v>
      </c>
      <c r="K6011" s="181" t="s">
        <v>225</v>
      </c>
      <c r="L6011" s="186" t="s">
        <v>225</v>
      </c>
      <c r="M6011" s="187" t="s">
        <v>225</v>
      </c>
      <c r="N6011" s="183" t="s">
        <v>36</v>
      </c>
      <c r="O6011" s="181" t="s">
        <v>7476</v>
      </c>
      <c r="P6011" s="184" t="s">
        <v>7090</v>
      </c>
      <c r="Q6011" s="185" t="s">
        <v>190</v>
      </c>
      <c r="R6011" s="181" t="s">
        <v>35</v>
      </c>
      <c r="S6011" s="181" t="s">
        <v>225</v>
      </c>
      <c r="T6011" s="186" t="s">
        <v>225</v>
      </c>
      <c r="U6011" s="187" t="s">
        <v>225</v>
      </c>
      <c r="V6011" s="188" t="str" cm="1">
        <f t="array" ref="V6011">IF(SUM(LEN(A6011:U6011))=0,"",IF(OR(OR(ISBLANK(E6011),SUM(LEN(B6011),LEN(C6011))=0),AND(NOT(D6011="Unknown"),ISBLANK(I6011)),AND(NOT(N6011="Unknown"),ISBLANK(Q6011))),"Missing Information", INDEX(Table15[Entire Service Line Classification], MATCH(SUMIFS(Table15[Unique ID],Table15[System-Owned Portion],D6011,Table15[If Material Anything Other than "Lead" in Column E,Was Material Ever Previously Lead?],F6011,Table15[Customer-Owned Portion],N6011),Table15[Unique ID],0),0)))</f>
        <v>Non-lead</v>
      </c>
      <c r="W6011" s="189"/>
    </row>
    <row r="6012" spans="1:23" s="190" customFormat="1" ht="56.25" x14ac:dyDescent="0.25">
      <c r="A6012" s="180" t="s">
        <v>225</v>
      </c>
      <c r="B6012" s="181" t="s">
        <v>9616</v>
      </c>
      <c r="C6012" s="182" t="s">
        <v>225</v>
      </c>
      <c r="D6012" s="183" t="s">
        <v>36</v>
      </c>
      <c r="E6012" s="181" t="s">
        <v>35</v>
      </c>
      <c r="F6012" s="183" t="s">
        <v>35</v>
      </c>
      <c r="G6012" s="181" t="s">
        <v>7476</v>
      </c>
      <c r="H6012" s="184" t="s">
        <v>7090</v>
      </c>
      <c r="I6012" s="185" t="s">
        <v>190</v>
      </c>
      <c r="J6012" s="181" t="s">
        <v>35</v>
      </c>
      <c r="K6012" s="181" t="s">
        <v>225</v>
      </c>
      <c r="L6012" s="186" t="s">
        <v>225</v>
      </c>
      <c r="M6012" s="187" t="s">
        <v>225</v>
      </c>
      <c r="N6012" s="183" t="s">
        <v>36</v>
      </c>
      <c r="O6012" s="181" t="s">
        <v>7476</v>
      </c>
      <c r="P6012" s="184" t="s">
        <v>7090</v>
      </c>
      <c r="Q6012" s="185" t="s">
        <v>190</v>
      </c>
      <c r="R6012" s="181" t="s">
        <v>35</v>
      </c>
      <c r="S6012" s="181" t="s">
        <v>225</v>
      </c>
      <c r="T6012" s="186" t="s">
        <v>225</v>
      </c>
      <c r="U6012" s="187" t="s">
        <v>225</v>
      </c>
      <c r="V6012" s="188" t="str" cm="1">
        <f t="array" ref="V6012">IF(SUM(LEN(A6012:U6012))=0,"",IF(OR(OR(ISBLANK(E6012),SUM(LEN(B6012),LEN(C6012))=0),AND(NOT(D6012="Unknown"),ISBLANK(I6012)),AND(NOT(N6012="Unknown"),ISBLANK(Q6012))),"Missing Information", INDEX(Table15[Entire Service Line Classification], MATCH(SUMIFS(Table15[Unique ID],Table15[System-Owned Portion],D6012,Table15[If Material Anything Other than "Lead" in Column E,Was Material Ever Previously Lead?],F6012,Table15[Customer-Owned Portion],N6012),Table15[Unique ID],0),0)))</f>
        <v>Non-lead</v>
      </c>
      <c r="W6012" s="189"/>
    </row>
    <row r="6013" spans="1:23" s="190" customFormat="1" ht="56.25" x14ac:dyDescent="0.25">
      <c r="A6013" s="180" t="s">
        <v>225</v>
      </c>
      <c r="B6013" s="181" t="s">
        <v>9617</v>
      </c>
      <c r="C6013" s="182" t="s">
        <v>225</v>
      </c>
      <c r="D6013" s="183" t="s">
        <v>36</v>
      </c>
      <c r="E6013" s="181" t="s">
        <v>35</v>
      </c>
      <c r="F6013" s="183" t="s">
        <v>35</v>
      </c>
      <c r="G6013" s="181" t="s">
        <v>7476</v>
      </c>
      <c r="H6013" s="184" t="s">
        <v>7090</v>
      </c>
      <c r="I6013" s="185" t="s">
        <v>190</v>
      </c>
      <c r="J6013" s="181" t="s">
        <v>35</v>
      </c>
      <c r="K6013" s="181" t="s">
        <v>225</v>
      </c>
      <c r="L6013" s="186" t="s">
        <v>225</v>
      </c>
      <c r="M6013" s="187" t="s">
        <v>225</v>
      </c>
      <c r="N6013" s="183" t="s">
        <v>36</v>
      </c>
      <c r="O6013" s="181" t="s">
        <v>7476</v>
      </c>
      <c r="P6013" s="184" t="s">
        <v>7090</v>
      </c>
      <c r="Q6013" s="185" t="s">
        <v>190</v>
      </c>
      <c r="R6013" s="181" t="s">
        <v>35</v>
      </c>
      <c r="S6013" s="181" t="s">
        <v>225</v>
      </c>
      <c r="T6013" s="186" t="s">
        <v>225</v>
      </c>
      <c r="U6013" s="187" t="s">
        <v>225</v>
      </c>
      <c r="V6013" s="188" t="str" cm="1">
        <f t="array" ref="V6013">IF(SUM(LEN(A6013:U6013))=0,"",IF(OR(OR(ISBLANK(E6013),SUM(LEN(B6013),LEN(C6013))=0),AND(NOT(D6013="Unknown"),ISBLANK(I6013)),AND(NOT(N6013="Unknown"),ISBLANK(Q6013))),"Missing Information", INDEX(Table15[Entire Service Line Classification], MATCH(SUMIFS(Table15[Unique ID],Table15[System-Owned Portion],D6013,Table15[If Material Anything Other than "Lead" in Column E,Was Material Ever Previously Lead?],F6013,Table15[Customer-Owned Portion],N6013),Table15[Unique ID],0),0)))</f>
        <v>Non-lead</v>
      </c>
      <c r="W6013" s="189"/>
    </row>
    <row r="6014" spans="1:23" s="190" customFormat="1" ht="56.25" x14ac:dyDescent="0.25">
      <c r="A6014" s="180" t="s">
        <v>225</v>
      </c>
      <c r="B6014" s="181" t="s">
        <v>9618</v>
      </c>
      <c r="C6014" s="182" t="s">
        <v>225</v>
      </c>
      <c r="D6014" s="183" t="s">
        <v>36</v>
      </c>
      <c r="E6014" s="181" t="s">
        <v>35</v>
      </c>
      <c r="F6014" s="183" t="s">
        <v>35</v>
      </c>
      <c r="G6014" s="181" t="s">
        <v>7476</v>
      </c>
      <c r="H6014" s="184" t="s">
        <v>7090</v>
      </c>
      <c r="I6014" s="185" t="s">
        <v>190</v>
      </c>
      <c r="J6014" s="181" t="s">
        <v>35</v>
      </c>
      <c r="K6014" s="181" t="s">
        <v>225</v>
      </c>
      <c r="L6014" s="186" t="s">
        <v>225</v>
      </c>
      <c r="M6014" s="187" t="s">
        <v>225</v>
      </c>
      <c r="N6014" s="183" t="s">
        <v>36</v>
      </c>
      <c r="O6014" s="181" t="s">
        <v>7476</v>
      </c>
      <c r="P6014" s="184" t="s">
        <v>7090</v>
      </c>
      <c r="Q6014" s="185" t="s">
        <v>190</v>
      </c>
      <c r="R6014" s="181" t="s">
        <v>35</v>
      </c>
      <c r="S6014" s="181" t="s">
        <v>225</v>
      </c>
      <c r="T6014" s="186" t="s">
        <v>225</v>
      </c>
      <c r="U6014" s="187" t="s">
        <v>225</v>
      </c>
      <c r="V6014" s="188" t="str" cm="1">
        <f t="array" ref="V6014">IF(SUM(LEN(A6014:U6014))=0,"",IF(OR(OR(ISBLANK(E6014),SUM(LEN(B6014),LEN(C6014))=0),AND(NOT(D6014="Unknown"),ISBLANK(I6014)),AND(NOT(N6014="Unknown"),ISBLANK(Q6014))),"Missing Information", INDEX(Table15[Entire Service Line Classification], MATCH(SUMIFS(Table15[Unique ID],Table15[System-Owned Portion],D6014,Table15[If Material Anything Other than "Lead" in Column E,Was Material Ever Previously Lead?],F6014,Table15[Customer-Owned Portion],N6014),Table15[Unique ID],0),0)))</f>
        <v>Non-lead</v>
      </c>
      <c r="W6014" s="189"/>
    </row>
    <row r="6015" spans="1:23" s="190" customFormat="1" ht="56.25" x14ac:dyDescent="0.25">
      <c r="A6015" s="180" t="s">
        <v>225</v>
      </c>
      <c r="B6015" s="181" t="s">
        <v>9619</v>
      </c>
      <c r="C6015" s="182" t="s">
        <v>225</v>
      </c>
      <c r="D6015" s="183" t="s">
        <v>36</v>
      </c>
      <c r="E6015" s="181" t="s">
        <v>35</v>
      </c>
      <c r="F6015" s="183" t="s">
        <v>35</v>
      </c>
      <c r="G6015" s="181" t="s">
        <v>7476</v>
      </c>
      <c r="H6015" s="184" t="s">
        <v>7090</v>
      </c>
      <c r="I6015" s="185" t="s">
        <v>190</v>
      </c>
      <c r="J6015" s="181" t="s">
        <v>35</v>
      </c>
      <c r="K6015" s="181" t="s">
        <v>225</v>
      </c>
      <c r="L6015" s="186" t="s">
        <v>225</v>
      </c>
      <c r="M6015" s="187" t="s">
        <v>225</v>
      </c>
      <c r="N6015" s="183" t="s">
        <v>36</v>
      </c>
      <c r="O6015" s="181" t="s">
        <v>7476</v>
      </c>
      <c r="P6015" s="184" t="s">
        <v>7090</v>
      </c>
      <c r="Q6015" s="185" t="s">
        <v>190</v>
      </c>
      <c r="R6015" s="181" t="s">
        <v>35</v>
      </c>
      <c r="S6015" s="181" t="s">
        <v>225</v>
      </c>
      <c r="T6015" s="186" t="s">
        <v>225</v>
      </c>
      <c r="U6015" s="187" t="s">
        <v>225</v>
      </c>
      <c r="V6015" s="188" t="str" cm="1">
        <f t="array" ref="V6015">IF(SUM(LEN(A6015:U6015))=0,"",IF(OR(OR(ISBLANK(E6015),SUM(LEN(B6015),LEN(C6015))=0),AND(NOT(D6015="Unknown"),ISBLANK(I6015)),AND(NOT(N6015="Unknown"),ISBLANK(Q6015))),"Missing Information", INDEX(Table15[Entire Service Line Classification], MATCH(SUMIFS(Table15[Unique ID],Table15[System-Owned Portion],D6015,Table15[If Material Anything Other than "Lead" in Column E,Was Material Ever Previously Lead?],F6015,Table15[Customer-Owned Portion],N6015),Table15[Unique ID],0),0)))</f>
        <v>Non-lead</v>
      </c>
      <c r="W6015" s="189"/>
    </row>
    <row r="6016" spans="1:23" s="190" customFormat="1" ht="56.25" x14ac:dyDescent="0.25">
      <c r="A6016" s="180" t="s">
        <v>225</v>
      </c>
      <c r="B6016" s="181" t="s">
        <v>9620</v>
      </c>
      <c r="C6016" s="182" t="s">
        <v>225</v>
      </c>
      <c r="D6016" s="183" t="s">
        <v>36</v>
      </c>
      <c r="E6016" s="181" t="s">
        <v>35</v>
      </c>
      <c r="F6016" s="183" t="s">
        <v>35</v>
      </c>
      <c r="G6016" s="181" t="s">
        <v>7476</v>
      </c>
      <c r="H6016" s="184" t="s">
        <v>7090</v>
      </c>
      <c r="I6016" s="185" t="s">
        <v>190</v>
      </c>
      <c r="J6016" s="181" t="s">
        <v>35</v>
      </c>
      <c r="K6016" s="181" t="s">
        <v>225</v>
      </c>
      <c r="L6016" s="186" t="s">
        <v>225</v>
      </c>
      <c r="M6016" s="187" t="s">
        <v>225</v>
      </c>
      <c r="N6016" s="183" t="s">
        <v>36</v>
      </c>
      <c r="O6016" s="181" t="s">
        <v>7476</v>
      </c>
      <c r="P6016" s="184" t="s">
        <v>7090</v>
      </c>
      <c r="Q6016" s="185" t="s">
        <v>190</v>
      </c>
      <c r="R6016" s="181" t="s">
        <v>35</v>
      </c>
      <c r="S6016" s="181" t="s">
        <v>225</v>
      </c>
      <c r="T6016" s="186" t="s">
        <v>225</v>
      </c>
      <c r="U6016" s="187" t="s">
        <v>225</v>
      </c>
      <c r="V6016" s="188" t="str" cm="1">
        <f t="array" ref="V6016">IF(SUM(LEN(A6016:U6016))=0,"",IF(OR(OR(ISBLANK(E6016),SUM(LEN(B6016),LEN(C6016))=0),AND(NOT(D6016="Unknown"),ISBLANK(I6016)),AND(NOT(N6016="Unknown"),ISBLANK(Q6016))),"Missing Information", INDEX(Table15[Entire Service Line Classification], MATCH(SUMIFS(Table15[Unique ID],Table15[System-Owned Portion],D6016,Table15[If Material Anything Other than "Lead" in Column E,Was Material Ever Previously Lead?],F6016,Table15[Customer-Owned Portion],N6016),Table15[Unique ID],0),0)))</f>
        <v>Non-lead</v>
      </c>
      <c r="W6016" s="189"/>
    </row>
    <row r="6017" spans="1:23" s="190" customFormat="1" ht="56.25" x14ac:dyDescent="0.25">
      <c r="A6017" s="180" t="s">
        <v>225</v>
      </c>
      <c r="B6017" s="181" t="s">
        <v>9621</v>
      </c>
      <c r="C6017" s="182" t="s">
        <v>225</v>
      </c>
      <c r="D6017" s="183" t="s">
        <v>36</v>
      </c>
      <c r="E6017" s="181" t="s">
        <v>35</v>
      </c>
      <c r="F6017" s="183" t="s">
        <v>35</v>
      </c>
      <c r="G6017" s="181" t="s">
        <v>7476</v>
      </c>
      <c r="H6017" s="184" t="s">
        <v>7090</v>
      </c>
      <c r="I6017" s="185" t="s">
        <v>190</v>
      </c>
      <c r="J6017" s="181" t="s">
        <v>35</v>
      </c>
      <c r="K6017" s="181" t="s">
        <v>225</v>
      </c>
      <c r="L6017" s="186" t="s">
        <v>225</v>
      </c>
      <c r="M6017" s="187" t="s">
        <v>225</v>
      </c>
      <c r="N6017" s="183" t="s">
        <v>36</v>
      </c>
      <c r="O6017" s="181" t="s">
        <v>7476</v>
      </c>
      <c r="P6017" s="184" t="s">
        <v>7090</v>
      </c>
      <c r="Q6017" s="185" t="s">
        <v>190</v>
      </c>
      <c r="R6017" s="181" t="s">
        <v>35</v>
      </c>
      <c r="S6017" s="181" t="s">
        <v>225</v>
      </c>
      <c r="T6017" s="186" t="s">
        <v>225</v>
      </c>
      <c r="U6017" s="187" t="s">
        <v>225</v>
      </c>
      <c r="V6017" s="188" t="str" cm="1">
        <f t="array" ref="V6017">IF(SUM(LEN(A6017:U6017))=0,"",IF(OR(OR(ISBLANK(E6017),SUM(LEN(B6017),LEN(C6017))=0),AND(NOT(D6017="Unknown"),ISBLANK(I6017)),AND(NOT(N6017="Unknown"),ISBLANK(Q6017))),"Missing Information", INDEX(Table15[Entire Service Line Classification], MATCH(SUMIFS(Table15[Unique ID],Table15[System-Owned Portion],D6017,Table15[If Material Anything Other than "Lead" in Column E,Was Material Ever Previously Lead?],F6017,Table15[Customer-Owned Portion],N6017),Table15[Unique ID],0),0)))</f>
        <v>Non-lead</v>
      </c>
      <c r="W6017" s="189"/>
    </row>
    <row r="6018" spans="1:23" s="190" customFormat="1" ht="56.25" x14ac:dyDescent="0.25">
      <c r="A6018" s="180" t="s">
        <v>225</v>
      </c>
      <c r="B6018" s="181" t="s">
        <v>9622</v>
      </c>
      <c r="C6018" s="182" t="s">
        <v>225</v>
      </c>
      <c r="D6018" s="183" t="s">
        <v>36</v>
      </c>
      <c r="E6018" s="181" t="s">
        <v>35</v>
      </c>
      <c r="F6018" s="183" t="s">
        <v>35</v>
      </c>
      <c r="G6018" s="181" t="s">
        <v>7476</v>
      </c>
      <c r="H6018" s="184" t="s">
        <v>7090</v>
      </c>
      <c r="I6018" s="185" t="s">
        <v>190</v>
      </c>
      <c r="J6018" s="181" t="s">
        <v>35</v>
      </c>
      <c r="K6018" s="181" t="s">
        <v>225</v>
      </c>
      <c r="L6018" s="186" t="s">
        <v>225</v>
      </c>
      <c r="M6018" s="187" t="s">
        <v>225</v>
      </c>
      <c r="N6018" s="183" t="s">
        <v>36</v>
      </c>
      <c r="O6018" s="181" t="s">
        <v>7476</v>
      </c>
      <c r="P6018" s="184" t="s">
        <v>7090</v>
      </c>
      <c r="Q6018" s="185" t="s">
        <v>190</v>
      </c>
      <c r="R6018" s="181" t="s">
        <v>35</v>
      </c>
      <c r="S6018" s="181" t="s">
        <v>225</v>
      </c>
      <c r="T6018" s="186" t="s">
        <v>225</v>
      </c>
      <c r="U6018" s="187" t="s">
        <v>225</v>
      </c>
      <c r="V6018" s="188" t="str" cm="1">
        <f t="array" ref="V6018">IF(SUM(LEN(A6018:U6018))=0,"",IF(OR(OR(ISBLANK(E6018),SUM(LEN(B6018),LEN(C6018))=0),AND(NOT(D6018="Unknown"),ISBLANK(I6018)),AND(NOT(N6018="Unknown"),ISBLANK(Q6018))),"Missing Information", INDEX(Table15[Entire Service Line Classification], MATCH(SUMIFS(Table15[Unique ID],Table15[System-Owned Portion],D6018,Table15[If Material Anything Other than "Lead" in Column E,Was Material Ever Previously Lead?],F6018,Table15[Customer-Owned Portion],N6018),Table15[Unique ID],0),0)))</f>
        <v>Non-lead</v>
      </c>
      <c r="W6018" s="189"/>
    </row>
    <row r="6019" spans="1:23" s="190" customFormat="1" ht="56.25" x14ac:dyDescent="0.25">
      <c r="A6019" s="180" t="s">
        <v>225</v>
      </c>
      <c r="B6019" s="181" t="s">
        <v>9623</v>
      </c>
      <c r="C6019" s="182" t="s">
        <v>225</v>
      </c>
      <c r="D6019" s="183" t="s">
        <v>36</v>
      </c>
      <c r="E6019" s="181" t="s">
        <v>35</v>
      </c>
      <c r="F6019" s="183" t="s">
        <v>35</v>
      </c>
      <c r="G6019" s="181" t="s">
        <v>7476</v>
      </c>
      <c r="H6019" s="184" t="s">
        <v>7090</v>
      </c>
      <c r="I6019" s="185" t="s">
        <v>190</v>
      </c>
      <c r="J6019" s="181" t="s">
        <v>35</v>
      </c>
      <c r="K6019" s="181" t="s">
        <v>225</v>
      </c>
      <c r="L6019" s="186" t="s">
        <v>225</v>
      </c>
      <c r="M6019" s="187" t="s">
        <v>225</v>
      </c>
      <c r="N6019" s="183" t="s">
        <v>36</v>
      </c>
      <c r="O6019" s="181" t="s">
        <v>7476</v>
      </c>
      <c r="P6019" s="184" t="s">
        <v>7090</v>
      </c>
      <c r="Q6019" s="185" t="s">
        <v>190</v>
      </c>
      <c r="R6019" s="181" t="s">
        <v>35</v>
      </c>
      <c r="S6019" s="181" t="s">
        <v>225</v>
      </c>
      <c r="T6019" s="186" t="s">
        <v>225</v>
      </c>
      <c r="U6019" s="187" t="s">
        <v>225</v>
      </c>
      <c r="V6019" s="188" t="str" cm="1">
        <f t="array" ref="V6019">IF(SUM(LEN(A6019:U6019))=0,"",IF(OR(OR(ISBLANK(E6019),SUM(LEN(B6019),LEN(C6019))=0),AND(NOT(D6019="Unknown"),ISBLANK(I6019)),AND(NOT(N6019="Unknown"),ISBLANK(Q6019))),"Missing Information", INDEX(Table15[Entire Service Line Classification], MATCH(SUMIFS(Table15[Unique ID],Table15[System-Owned Portion],D6019,Table15[If Material Anything Other than "Lead" in Column E,Was Material Ever Previously Lead?],F6019,Table15[Customer-Owned Portion],N6019),Table15[Unique ID],0),0)))</f>
        <v>Non-lead</v>
      </c>
      <c r="W6019" s="189"/>
    </row>
    <row r="6020" spans="1:23" s="190" customFormat="1" ht="56.25" x14ac:dyDescent="0.25">
      <c r="A6020" s="180" t="s">
        <v>225</v>
      </c>
      <c r="B6020" s="181" t="s">
        <v>9624</v>
      </c>
      <c r="C6020" s="182" t="s">
        <v>225</v>
      </c>
      <c r="D6020" s="183" t="s">
        <v>36</v>
      </c>
      <c r="E6020" s="181" t="s">
        <v>35</v>
      </c>
      <c r="F6020" s="183" t="s">
        <v>35</v>
      </c>
      <c r="G6020" s="181" t="s">
        <v>7476</v>
      </c>
      <c r="H6020" s="184" t="s">
        <v>7090</v>
      </c>
      <c r="I6020" s="185" t="s">
        <v>190</v>
      </c>
      <c r="J6020" s="181" t="s">
        <v>35</v>
      </c>
      <c r="K6020" s="181" t="s">
        <v>225</v>
      </c>
      <c r="L6020" s="186" t="s">
        <v>225</v>
      </c>
      <c r="M6020" s="187" t="s">
        <v>225</v>
      </c>
      <c r="N6020" s="183" t="s">
        <v>36</v>
      </c>
      <c r="O6020" s="181" t="s">
        <v>7476</v>
      </c>
      <c r="P6020" s="184" t="s">
        <v>7090</v>
      </c>
      <c r="Q6020" s="185" t="s">
        <v>190</v>
      </c>
      <c r="R6020" s="181" t="s">
        <v>35</v>
      </c>
      <c r="S6020" s="181" t="s">
        <v>225</v>
      </c>
      <c r="T6020" s="186" t="s">
        <v>225</v>
      </c>
      <c r="U6020" s="187" t="s">
        <v>225</v>
      </c>
      <c r="V6020" s="188" t="str" cm="1">
        <f t="array" ref="V6020">IF(SUM(LEN(A6020:U6020))=0,"",IF(OR(OR(ISBLANK(E6020),SUM(LEN(B6020),LEN(C6020))=0),AND(NOT(D6020="Unknown"),ISBLANK(I6020)),AND(NOT(N6020="Unknown"),ISBLANK(Q6020))),"Missing Information", INDEX(Table15[Entire Service Line Classification], MATCH(SUMIFS(Table15[Unique ID],Table15[System-Owned Portion],D6020,Table15[If Material Anything Other than "Lead" in Column E,Was Material Ever Previously Lead?],F6020,Table15[Customer-Owned Portion],N6020),Table15[Unique ID],0),0)))</f>
        <v>Non-lead</v>
      </c>
      <c r="W6020" s="189"/>
    </row>
    <row r="6021" spans="1:23" s="190" customFormat="1" ht="56.25" x14ac:dyDescent="0.25">
      <c r="A6021" s="180" t="s">
        <v>225</v>
      </c>
      <c r="B6021" s="181" t="s">
        <v>9625</v>
      </c>
      <c r="C6021" s="182" t="s">
        <v>225</v>
      </c>
      <c r="D6021" s="183" t="s">
        <v>36</v>
      </c>
      <c r="E6021" s="181" t="s">
        <v>35</v>
      </c>
      <c r="F6021" s="183" t="s">
        <v>35</v>
      </c>
      <c r="G6021" s="181" t="s">
        <v>7476</v>
      </c>
      <c r="H6021" s="184" t="s">
        <v>7090</v>
      </c>
      <c r="I6021" s="185" t="s">
        <v>190</v>
      </c>
      <c r="J6021" s="181" t="s">
        <v>35</v>
      </c>
      <c r="K6021" s="181" t="s">
        <v>225</v>
      </c>
      <c r="L6021" s="186" t="s">
        <v>225</v>
      </c>
      <c r="M6021" s="187" t="s">
        <v>225</v>
      </c>
      <c r="N6021" s="183" t="s">
        <v>36</v>
      </c>
      <c r="O6021" s="181" t="s">
        <v>7476</v>
      </c>
      <c r="P6021" s="184" t="s">
        <v>7090</v>
      </c>
      <c r="Q6021" s="185" t="s">
        <v>190</v>
      </c>
      <c r="R6021" s="181" t="s">
        <v>35</v>
      </c>
      <c r="S6021" s="181" t="s">
        <v>225</v>
      </c>
      <c r="T6021" s="186" t="s">
        <v>225</v>
      </c>
      <c r="U6021" s="187" t="s">
        <v>225</v>
      </c>
      <c r="V6021" s="188" t="str" cm="1">
        <f t="array" ref="V6021">IF(SUM(LEN(A6021:U6021))=0,"",IF(OR(OR(ISBLANK(E6021),SUM(LEN(B6021),LEN(C6021))=0),AND(NOT(D6021="Unknown"),ISBLANK(I6021)),AND(NOT(N6021="Unknown"),ISBLANK(Q6021))),"Missing Information", INDEX(Table15[Entire Service Line Classification], MATCH(SUMIFS(Table15[Unique ID],Table15[System-Owned Portion],D6021,Table15[If Material Anything Other than "Lead" in Column E,Was Material Ever Previously Lead?],F6021,Table15[Customer-Owned Portion],N6021),Table15[Unique ID],0),0)))</f>
        <v>Non-lead</v>
      </c>
      <c r="W6021" s="189"/>
    </row>
    <row r="6022" spans="1:23" s="190" customFormat="1" ht="56.25" x14ac:dyDescent="0.25">
      <c r="A6022" s="180" t="s">
        <v>225</v>
      </c>
      <c r="B6022" s="181" t="s">
        <v>9626</v>
      </c>
      <c r="C6022" s="182" t="s">
        <v>225</v>
      </c>
      <c r="D6022" s="183" t="s">
        <v>36</v>
      </c>
      <c r="E6022" s="181" t="s">
        <v>35</v>
      </c>
      <c r="F6022" s="183" t="s">
        <v>35</v>
      </c>
      <c r="G6022" s="181" t="s">
        <v>7476</v>
      </c>
      <c r="H6022" s="184" t="s">
        <v>7090</v>
      </c>
      <c r="I6022" s="185" t="s">
        <v>190</v>
      </c>
      <c r="J6022" s="181" t="s">
        <v>35</v>
      </c>
      <c r="K6022" s="181" t="s">
        <v>225</v>
      </c>
      <c r="L6022" s="186" t="s">
        <v>225</v>
      </c>
      <c r="M6022" s="187" t="s">
        <v>225</v>
      </c>
      <c r="N6022" s="183" t="s">
        <v>36</v>
      </c>
      <c r="O6022" s="181" t="s">
        <v>7476</v>
      </c>
      <c r="P6022" s="184" t="s">
        <v>7090</v>
      </c>
      <c r="Q6022" s="185" t="s">
        <v>190</v>
      </c>
      <c r="R6022" s="181" t="s">
        <v>35</v>
      </c>
      <c r="S6022" s="181" t="s">
        <v>225</v>
      </c>
      <c r="T6022" s="186" t="s">
        <v>225</v>
      </c>
      <c r="U6022" s="187" t="s">
        <v>225</v>
      </c>
      <c r="V6022" s="188" t="str" cm="1">
        <f t="array" ref="V6022">IF(SUM(LEN(A6022:U6022))=0,"",IF(OR(OR(ISBLANK(E6022),SUM(LEN(B6022),LEN(C6022))=0),AND(NOT(D6022="Unknown"),ISBLANK(I6022)),AND(NOT(N6022="Unknown"),ISBLANK(Q6022))),"Missing Information", INDEX(Table15[Entire Service Line Classification], MATCH(SUMIFS(Table15[Unique ID],Table15[System-Owned Portion],D6022,Table15[If Material Anything Other than "Lead" in Column E,Was Material Ever Previously Lead?],F6022,Table15[Customer-Owned Portion],N6022),Table15[Unique ID],0),0)))</f>
        <v>Non-lead</v>
      </c>
      <c r="W6022" s="189"/>
    </row>
    <row r="6023" spans="1:23" s="190" customFormat="1" ht="56.25" x14ac:dyDescent="0.25">
      <c r="A6023" s="180" t="s">
        <v>225</v>
      </c>
      <c r="B6023" s="181" t="s">
        <v>9627</v>
      </c>
      <c r="C6023" s="182" t="s">
        <v>225</v>
      </c>
      <c r="D6023" s="183" t="s">
        <v>36</v>
      </c>
      <c r="E6023" s="181" t="s">
        <v>35</v>
      </c>
      <c r="F6023" s="183" t="s">
        <v>35</v>
      </c>
      <c r="G6023" s="181" t="s">
        <v>7476</v>
      </c>
      <c r="H6023" s="184" t="s">
        <v>7090</v>
      </c>
      <c r="I6023" s="185" t="s">
        <v>190</v>
      </c>
      <c r="J6023" s="181" t="s">
        <v>35</v>
      </c>
      <c r="K6023" s="181" t="s">
        <v>225</v>
      </c>
      <c r="L6023" s="186" t="s">
        <v>225</v>
      </c>
      <c r="M6023" s="187" t="s">
        <v>225</v>
      </c>
      <c r="N6023" s="183" t="s">
        <v>36</v>
      </c>
      <c r="O6023" s="181" t="s">
        <v>7476</v>
      </c>
      <c r="P6023" s="184" t="s">
        <v>7090</v>
      </c>
      <c r="Q6023" s="185" t="s">
        <v>190</v>
      </c>
      <c r="R6023" s="181" t="s">
        <v>35</v>
      </c>
      <c r="S6023" s="181" t="s">
        <v>225</v>
      </c>
      <c r="T6023" s="186" t="s">
        <v>225</v>
      </c>
      <c r="U6023" s="187" t="s">
        <v>225</v>
      </c>
      <c r="V6023" s="188" t="str" cm="1">
        <f t="array" ref="V6023">IF(SUM(LEN(A6023:U6023))=0,"",IF(OR(OR(ISBLANK(E6023),SUM(LEN(B6023),LEN(C6023))=0),AND(NOT(D6023="Unknown"),ISBLANK(I6023)),AND(NOT(N6023="Unknown"),ISBLANK(Q6023))),"Missing Information", INDEX(Table15[Entire Service Line Classification], MATCH(SUMIFS(Table15[Unique ID],Table15[System-Owned Portion],D6023,Table15[If Material Anything Other than "Lead" in Column E,Was Material Ever Previously Lead?],F6023,Table15[Customer-Owned Portion],N6023),Table15[Unique ID],0),0)))</f>
        <v>Non-lead</v>
      </c>
      <c r="W6023" s="189"/>
    </row>
    <row r="6024" spans="1:23" s="190" customFormat="1" ht="56.25" x14ac:dyDescent="0.25">
      <c r="A6024" s="180" t="s">
        <v>225</v>
      </c>
      <c r="B6024" s="181" t="s">
        <v>9628</v>
      </c>
      <c r="C6024" s="182" t="s">
        <v>225</v>
      </c>
      <c r="D6024" s="183" t="s">
        <v>36</v>
      </c>
      <c r="E6024" s="181" t="s">
        <v>35</v>
      </c>
      <c r="F6024" s="183" t="s">
        <v>35</v>
      </c>
      <c r="G6024" s="181" t="s">
        <v>7476</v>
      </c>
      <c r="H6024" s="184" t="s">
        <v>7090</v>
      </c>
      <c r="I6024" s="185" t="s">
        <v>190</v>
      </c>
      <c r="J6024" s="181" t="s">
        <v>35</v>
      </c>
      <c r="K6024" s="181" t="s">
        <v>225</v>
      </c>
      <c r="L6024" s="186" t="s">
        <v>225</v>
      </c>
      <c r="M6024" s="187" t="s">
        <v>225</v>
      </c>
      <c r="N6024" s="183" t="s">
        <v>36</v>
      </c>
      <c r="O6024" s="181" t="s">
        <v>7476</v>
      </c>
      <c r="P6024" s="184" t="s">
        <v>7090</v>
      </c>
      <c r="Q6024" s="185" t="s">
        <v>190</v>
      </c>
      <c r="R6024" s="181" t="s">
        <v>35</v>
      </c>
      <c r="S6024" s="181" t="s">
        <v>225</v>
      </c>
      <c r="T6024" s="186" t="s">
        <v>225</v>
      </c>
      <c r="U6024" s="187" t="s">
        <v>225</v>
      </c>
      <c r="V6024" s="188" t="str" cm="1">
        <f t="array" ref="V6024">IF(SUM(LEN(A6024:U6024))=0,"",IF(OR(OR(ISBLANK(E6024),SUM(LEN(B6024),LEN(C6024))=0),AND(NOT(D6024="Unknown"),ISBLANK(I6024)),AND(NOT(N6024="Unknown"),ISBLANK(Q6024))),"Missing Information", INDEX(Table15[Entire Service Line Classification], MATCH(SUMIFS(Table15[Unique ID],Table15[System-Owned Portion],D6024,Table15[If Material Anything Other than "Lead" in Column E,Was Material Ever Previously Lead?],F6024,Table15[Customer-Owned Portion],N6024),Table15[Unique ID],0),0)))</f>
        <v>Non-lead</v>
      </c>
      <c r="W6024" s="189"/>
    </row>
    <row r="6025" spans="1:23" s="190" customFormat="1" ht="56.25" x14ac:dyDescent="0.25">
      <c r="A6025" s="180" t="s">
        <v>225</v>
      </c>
      <c r="B6025" s="181" t="s">
        <v>9629</v>
      </c>
      <c r="C6025" s="182" t="s">
        <v>225</v>
      </c>
      <c r="D6025" s="183" t="s">
        <v>36</v>
      </c>
      <c r="E6025" s="181" t="s">
        <v>35</v>
      </c>
      <c r="F6025" s="183" t="s">
        <v>35</v>
      </c>
      <c r="G6025" s="181" t="s">
        <v>7476</v>
      </c>
      <c r="H6025" s="184" t="s">
        <v>7090</v>
      </c>
      <c r="I6025" s="185" t="s">
        <v>190</v>
      </c>
      <c r="J6025" s="181" t="s">
        <v>35</v>
      </c>
      <c r="K6025" s="181" t="s">
        <v>225</v>
      </c>
      <c r="L6025" s="186" t="s">
        <v>225</v>
      </c>
      <c r="M6025" s="187" t="s">
        <v>225</v>
      </c>
      <c r="N6025" s="183" t="s">
        <v>36</v>
      </c>
      <c r="O6025" s="181" t="s">
        <v>7476</v>
      </c>
      <c r="P6025" s="184" t="s">
        <v>7090</v>
      </c>
      <c r="Q6025" s="185" t="s">
        <v>190</v>
      </c>
      <c r="R6025" s="181" t="s">
        <v>35</v>
      </c>
      <c r="S6025" s="181" t="s">
        <v>225</v>
      </c>
      <c r="T6025" s="186" t="s">
        <v>225</v>
      </c>
      <c r="U6025" s="187" t="s">
        <v>225</v>
      </c>
      <c r="V6025" s="188" t="str" cm="1">
        <f t="array" ref="V6025">IF(SUM(LEN(A6025:U6025))=0,"",IF(OR(OR(ISBLANK(E6025),SUM(LEN(B6025),LEN(C6025))=0),AND(NOT(D6025="Unknown"),ISBLANK(I6025)),AND(NOT(N6025="Unknown"),ISBLANK(Q6025))),"Missing Information", INDEX(Table15[Entire Service Line Classification], MATCH(SUMIFS(Table15[Unique ID],Table15[System-Owned Portion],D6025,Table15[If Material Anything Other than "Lead" in Column E,Was Material Ever Previously Lead?],F6025,Table15[Customer-Owned Portion],N6025),Table15[Unique ID],0),0)))</f>
        <v>Non-lead</v>
      </c>
      <c r="W6025" s="189"/>
    </row>
    <row r="6026" spans="1:23" s="190" customFormat="1" ht="56.25" x14ac:dyDescent="0.25">
      <c r="A6026" s="180" t="s">
        <v>225</v>
      </c>
      <c r="B6026" s="181" t="s">
        <v>9630</v>
      </c>
      <c r="C6026" s="182" t="s">
        <v>225</v>
      </c>
      <c r="D6026" s="183" t="s">
        <v>36</v>
      </c>
      <c r="E6026" s="181" t="s">
        <v>35</v>
      </c>
      <c r="F6026" s="183" t="s">
        <v>35</v>
      </c>
      <c r="G6026" s="181" t="s">
        <v>7476</v>
      </c>
      <c r="H6026" s="184" t="s">
        <v>7090</v>
      </c>
      <c r="I6026" s="185" t="s">
        <v>190</v>
      </c>
      <c r="J6026" s="181" t="s">
        <v>35</v>
      </c>
      <c r="K6026" s="181" t="s">
        <v>225</v>
      </c>
      <c r="L6026" s="186" t="s">
        <v>225</v>
      </c>
      <c r="M6026" s="187" t="s">
        <v>225</v>
      </c>
      <c r="N6026" s="183" t="s">
        <v>36</v>
      </c>
      <c r="O6026" s="181" t="s">
        <v>7476</v>
      </c>
      <c r="P6026" s="184" t="s">
        <v>7090</v>
      </c>
      <c r="Q6026" s="185" t="s">
        <v>190</v>
      </c>
      <c r="R6026" s="181" t="s">
        <v>35</v>
      </c>
      <c r="S6026" s="181" t="s">
        <v>225</v>
      </c>
      <c r="T6026" s="186" t="s">
        <v>225</v>
      </c>
      <c r="U6026" s="187" t="s">
        <v>225</v>
      </c>
      <c r="V6026" s="188" t="str" cm="1">
        <f t="array" ref="V6026">IF(SUM(LEN(A6026:U6026))=0,"",IF(OR(OR(ISBLANK(E6026),SUM(LEN(B6026),LEN(C6026))=0),AND(NOT(D6026="Unknown"),ISBLANK(I6026)),AND(NOT(N6026="Unknown"),ISBLANK(Q6026))),"Missing Information", INDEX(Table15[Entire Service Line Classification], MATCH(SUMIFS(Table15[Unique ID],Table15[System-Owned Portion],D6026,Table15[If Material Anything Other than "Lead" in Column E,Was Material Ever Previously Lead?],F6026,Table15[Customer-Owned Portion],N6026),Table15[Unique ID],0),0)))</f>
        <v>Non-lead</v>
      </c>
      <c r="W6026" s="189"/>
    </row>
    <row r="6027" spans="1:23" s="190" customFormat="1" ht="56.25" x14ac:dyDescent="0.25">
      <c r="A6027" s="180" t="s">
        <v>225</v>
      </c>
      <c r="B6027" s="181" t="s">
        <v>9631</v>
      </c>
      <c r="C6027" s="182" t="s">
        <v>225</v>
      </c>
      <c r="D6027" s="183" t="s">
        <v>36</v>
      </c>
      <c r="E6027" s="181" t="s">
        <v>35</v>
      </c>
      <c r="F6027" s="183" t="s">
        <v>35</v>
      </c>
      <c r="G6027" s="181" t="s">
        <v>7476</v>
      </c>
      <c r="H6027" s="184" t="s">
        <v>7090</v>
      </c>
      <c r="I6027" s="185" t="s">
        <v>190</v>
      </c>
      <c r="J6027" s="181" t="s">
        <v>35</v>
      </c>
      <c r="K6027" s="181" t="s">
        <v>225</v>
      </c>
      <c r="L6027" s="186" t="s">
        <v>225</v>
      </c>
      <c r="M6027" s="187" t="s">
        <v>225</v>
      </c>
      <c r="N6027" s="183" t="s">
        <v>36</v>
      </c>
      <c r="O6027" s="181" t="s">
        <v>7476</v>
      </c>
      <c r="P6027" s="184" t="s">
        <v>7090</v>
      </c>
      <c r="Q6027" s="185" t="s">
        <v>190</v>
      </c>
      <c r="R6027" s="181" t="s">
        <v>35</v>
      </c>
      <c r="S6027" s="181" t="s">
        <v>225</v>
      </c>
      <c r="T6027" s="186" t="s">
        <v>225</v>
      </c>
      <c r="U6027" s="187" t="s">
        <v>225</v>
      </c>
      <c r="V6027" s="188" t="str" cm="1">
        <f t="array" ref="V6027">IF(SUM(LEN(A6027:U6027))=0,"",IF(OR(OR(ISBLANK(E6027),SUM(LEN(B6027),LEN(C6027))=0),AND(NOT(D6027="Unknown"),ISBLANK(I6027)),AND(NOT(N6027="Unknown"),ISBLANK(Q6027))),"Missing Information", INDEX(Table15[Entire Service Line Classification], MATCH(SUMIFS(Table15[Unique ID],Table15[System-Owned Portion],D6027,Table15[If Material Anything Other than "Lead" in Column E,Was Material Ever Previously Lead?],F6027,Table15[Customer-Owned Portion],N6027),Table15[Unique ID],0),0)))</f>
        <v>Non-lead</v>
      </c>
      <c r="W6027" s="189"/>
    </row>
    <row r="6028" spans="1:23" s="190" customFormat="1" ht="56.25" x14ac:dyDescent="0.25">
      <c r="A6028" s="180" t="s">
        <v>225</v>
      </c>
      <c r="B6028" s="181" t="s">
        <v>9632</v>
      </c>
      <c r="C6028" s="182" t="s">
        <v>225</v>
      </c>
      <c r="D6028" s="183" t="s">
        <v>36</v>
      </c>
      <c r="E6028" s="181" t="s">
        <v>35</v>
      </c>
      <c r="F6028" s="183" t="s">
        <v>35</v>
      </c>
      <c r="G6028" s="181" t="s">
        <v>7476</v>
      </c>
      <c r="H6028" s="184" t="s">
        <v>7090</v>
      </c>
      <c r="I6028" s="185" t="s">
        <v>190</v>
      </c>
      <c r="J6028" s="181" t="s">
        <v>35</v>
      </c>
      <c r="K6028" s="181" t="s">
        <v>225</v>
      </c>
      <c r="L6028" s="186" t="s">
        <v>225</v>
      </c>
      <c r="M6028" s="187" t="s">
        <v>225</v>
      </c>
      <c r="N6028" s="183" t="s">
        <v>36</v>
      </c>
      <c r="O6028" s="181" t="s">
        <v>7476</v>
      </c>
      <c r="P6028" s="184" t="s">
        <v>7090</v>
      </c>
      <c r="Q6028" s="185" t="s">
        <v>190</v>
      </c>
      <c r="R6028" s="181" t="s">
        <v>35</v>
      </c>
      <c r="S6028" s="181" t="s">
        <v>225</v>
      </c>
      <c r="T6028" s="186" t="s">
        <v>225</v>
      </c>
      <c r="U6028" s="187" t="s">
        <v>225</v>
      </c>
      <c r="V6028" s="188" t="str" cm="1">
        <f t="array" ref="V6028">IF(SUM(LEN(A6028:U6028))=0,"",IF(OR(OR(ISBLANK(E6028),SUM(LEN(B6028),LEN(C6028))=0),AND(NOT(D6028="Unknown"),ISBLANK(I6028)),AND(NOT(N6028="Unknown"),ISBLANK(Q6028))),"Missing Information", INDEX(Table15[Entire Service Line Classification], MATCH(SUMIFS(Table15[Unique ID],Table15[System-Owned Portion],D6028,Table15[If Material Anything Other than "Lead" in Column E,Was Material Ever Previously Lead?],F6028,Table15[Customer-Owned Portion],N6028),Table15[Unique ID],0),0)))</f>
        <v>Non-lead</v>
      </c>
      <c r="W6028" s="189"/>
    </row>
    <row r="6029" spans="1:23" s="190" customFormat="1" ht="56.25" x14ac:dyDescent="0.25">
      <c r="A6029" s="180" t="s">
        <v>225</v>
      </c>
      <c r="B6029" s="181" t="s">
        <v>9633</v>
      </c>
      <c r="C6029" s="182" t="s">
        <v>225</v>
      </c>
      <c r="D6029" s="183" t="s">
        <v>36</v>
      </c>
      <c r="E6029" s="181" t="s">
        <v>35</v>
      </c>
      <c r="F6029" s="183" t="s">
        <v>35</v>
      </c>
      <c r="G6029" s="181" t="s">
        <v>7476</v>
      </c>
      <c r="H6029" s="184" t="s">
        <v>7090</v>
      </c>
      <c r="I6029" s="185" t="s">
        <v>190</v>
      </c>
      <c r="J6029" s="181" t="s">
        <v>35</v>
      </c>
      <c r="K6029" s="181" t="s">
        <v>225</v>
      </c>
      <c r="L6029" s="186" t="s">
        <v>225</v>
      </c>
      <c r="M6029" s="187" t="s">
        <v>225</v>
      </c>
      <c r="N6029" s="183" t="s">
        <v>36</v>
      </c>
      <c r="O6029" s="181" t="s">
        <v>7476</v>
      </c>
      <c r="P6029" s="184" t="s">
        <v>7090</v>
      </c>
      <c r="Q6029" s="185" t="s">
        <v>190</v>
      </c>
      <c r="R6029" s="181" t="s">
        <v>35</v>
      </c>
      <c r="S6029" s="181" t="s">
        <v>225</v>
      </c>
      <c r="T6029" s="186" t="s">
        <v>225</v>
      </c>
      <c r="U6029" s="187" t="s">
        <v>225</v>
      </c>
      <c r="V6029" s="188" t="str" cm="1">
        <f t="array" ref="V6029">IF(SUM(LEN(A6029:U6029))=0,"",IF(OR(OR(ISBLANK(E6029),SUM(LEN(B6029),LEN(C6029))=0),AND(NOT(D6029="Unknown"),ISBLANK(I6029)),AND(NOT(N6029="Unknown"),ISBLANK(Q6029))),"Missing Information", INDEX(Table15[Entire Service Line Classification], MATCH(SUMIFS(Table15[Unique ID],Table15[System-Owned Portion],D6029,Table15[If Material Anything Other than "Lead" in Column E,Was Material Ever Previously Lead?],F6029,Table15[Customer-Owned Portion],N6029),Table15[Unique ID],0),0)))</f>
        <v>Non-lead</v>
      </c>
      <c r="W6029" s="189"/>
    </row>
    <row r="6030" spans="1:23" s="190" customFormat="1" ht="56.25" x14ac:dyDescent="0.25">
      <c r="A6030" s="180" t="s">
        <v>225</v>
      </c>
      <c r="B6030" s="181" t="s">
        <v>9634</v>
      </c>
      <c r="C6030" s="182" t="s">
        <v>225</v>
      </c>
      <c r="D6030" s="183" t="s">
        <v>36</v>
      </c>
      <c r="E6030" s="181" t="s">
        <v>35</v>
      </c>
      <c r="F6030" s="183" t="s">
        <v>35</v>
      </c>
      <c r="G6030" s="181" t="s">
        <v>7476</v>
      </c>
      <c r="H6030" s="184" t="s">
        <v>7090</v>
      </c>
      <c r="I6030" s="185" t="s">
        <v>190</v>
      </c>
      <c r="J6030" s="181" t="s">
        <v>35</v>
      </c>
      <c r="K6030" s="181" t="s">
        <v>225</v>
      </c>
      <c r="L6030" s="186" t="s">
        <v>225</v>
      </c>
      <c r="M6030" s="187" t="s">
        <v>225</v>
      </c>
      <c r="N6030" s="183" t="s">
        <v>36</v>
      </c>
      <c r="O6030" s="181" t="s">
        <v>7476</v>
      </c>
      <c r="P6030" s="184" t="s">
        <v>7090</v>
      </c>
      <c r="Q6030" s="185" t="s">
        <v>190</v>
      </c>
      <c r="R6030" s="181" t="s">
        <v>35</v>
      </c>
      <c r="S6030" s="181" t="s">
        <v>225</v>
      </c>
      <c r="T6030" s="186" t="s">
        <v>225</v>
      </c>
      <c r="U6030" s="187" t="s">
        <v>225</v>
      </c>
      <c r="V6030" s="188" t="str" cm="1">
        <f t="array" ref="V6030">IF(SUM(LEN(A6030:U6030))=0,"",IF(OR(OR(ISBLANK(E6030),SUM(LEN(B6030),LEN(C6030))=0),AND(NOT(D6030="Unknown"),ISBLANK(I6030)),AND(NOT(N6030="Unknown"),ISBLANK(Q6030))),"Missing Information", INDEX(Table15[Entire Service Line Classification], MATCH(SUMIFS(Table15[Unique ID],Table15[System-Owned Portion],D6030,Table15[If Material Anything Other than "Lead" in Column E,Was Material Ever Previously Lead?],F6030,Table15[Customer-Owned Portion],N6030),Table15[Unique ID],0),0)))</f>
        <v>Non-lead</v>
      </c>
      <c r="W6030" s="189"/>
    </row>
    <row r="6031" spans="1:23" s="190" customFormat="1" ht="56.25" x14ac:dyDescent="0.25">
      <c r="A6031" s="180" t="s">
        <v>225</v>
      </c>
      <c r="B6031" s="181" t="s">
        <v>9635</v>
      </c>
      <c r="C6031" s="182" t="s">
        <v>225</v>
      </c>
      <c r="D6031" s="183" t="s">
        <v>36</v>
      </c>
      <c r="E6031" s="181" t="s">
        <v>35</v>
      </c>
      <c r="F6031" s="183" t="s">
        <v>35</v>
      </c>
      <c r="G6031" s="181" t="s">
        <v>7476</v>
      </c>
      <c r="H6031" s="184" t="s">
        <v>7090</v>
      </c>
      <c r="I6031" s="185" t="s">
        <v>190</v>
      </c>
      <c r="J6031" s="181" t="s">
        <v>35</v>
      </c>
      <c r="K6031" s="181" t="s">
        <v>225</v>
      </c>
      <c r="L6031" s="186" t="s">
        <v>225</v>
      </c>
      <c r="M6031" s="187" t="s">
        <v>225</v>
      </c>
      <c r="N6031" s="183" t="s">
        <v>36</v>
      </c>
      <c r="O6031" s="181" t="s">
        <v>7476</v>
      </c>
      <c r="P6031" s="184" t="s">
        <v>7090</v>
      </c>
      <c r="Q6031" s="185" t="s">
        <v>190</v>
      </c>
      <c r="R6031" s="181" t="s">
        <v>35</v>
      </c>
      <c r="S6031" s="181" t="s">
        <v>225</v>
      </c>
      <c r="T6031" s="186" t="s">
        <v>225</v>
      </c>
      <c r="U6031" s="187" t="s">
        <v>225</v>
      </c>
      <c r="V6031" s="188" t="str" cm="1">
        <f t="array" ref="V6031">IF(SUM(LEN(A6031:U6031))=0,"",IF(OR(OR(ISBLANK(E6031),SUM(LEN(B6031),LEN(C6031))=0),AND(NOT(D6031="Unknown"),ISBLANK(I6031)),AND(NOT(N6031="Unknown"),ISBLANK(Q6031))),"Missing Information", INDEX(Table15[Entire Service Line Classification], MATCH(SUMIFS(Table15[Unique ID],Table15[System-Owned Portion],D6031,Table15[If Material Anything Other than "Lead" in Column E,Was Material Ever Previously Lead?],F6031,Table15[Customer-Owned Portion],N6031),Table15[Unique ID],0),0)))</f>
        <v>Non-lead</v>
      </c>
      <c r="W6031" s="189"/>
    </row>
    <row r="6032" spans="1:23" s="190" customFormat="1" ht="56.25" x14ac:dyDescent="0.25">
      <c r="A6032" s="180" t="s">
        <v>225</v>
      </c>
      <c r="B6032" s="181" t="s">
        <v>9636</v>
      </c>
      <c r="C6032" s="182" t="s">
        <v>225</v>
      </c>
      <c r="D6032" s="183" t="s">
        <v>36</v>
      </c>
      <c r="E6032" s="181" t="s">
        <v>35</v>
      </c>
      <c r="F6032" s="183" t="s">
        <v>35</v>
      </c>
      <c r="G6032" s="181" t="s">
        <v>7476</v>
      </c>
      <c r="H6032" s="184" t="s">
        <v>7090</v>
      </c>
      <c r="I6032" s="185" t="s">
        <v>190</v>
      </c>
      <c r="J6032" s="181" t="s">
        <v>35</v>
      </c>
      <c r="K6032" s="181" t="s">
        <v>225</v>
      </c>
      <c r="L6032" s="186" t="s">
        <v>225</v>
      </c>
      <c r="M6032" s="187" t="s">
        <v>225</v>
      </c>
      <c r="N6032" s="183" t="s">
        <v>36</v>
      </c>
      <c r="O6032" s="181" t="s">
        <v>7476</v>
      </c>
      <c r="P6032" s="184" t="s">
        <v>7090</v>
      </c>
      <c r="Q6032" s="185" t="s">
        <v>190</v>
      </c>
      <c r="R6032" s="181" t="s">
        <v>35</v>
      </c>
      <c r="S6032" s="181" t="s">
        <v>225</v>
      </c>
      <c r="T6032" s="186" t="s">
        <v>225</v>
      </c>
      <c r="U6032" s="187" t="s">
        <v>225</v>
      </c>
      <c r="V6032" s="188" t="str" cm="1">
        <f t="array" ref="V6032">IF(SUM(LEN(A6032:U6032))=0,"",IF(OR(OR(ISBLANK(E6032),SUM(LEN(B6032),LEN(C6032))=0),AND(NOT(D6032="Unknown"),ISBLANK(I6032)),AND(NOT(N6032="Unknown"),ISBLANK(Q6032))),"Missing Information", INDEX(Table15[Entire Service Line Classification], MATCH(SUMIFS(Table15[Unique ID],Table15[System-Owned Portion],D6032,Table15[If Material Anything Other than "Lead" in Column E,Was Material Ever Previously Lead?],F6032,Table15[Customer-Owned Portion],N6032),Table15[Unique ID],0),0)))</f>
        <v>Non-lead</v>
      </c>
      <c r="W6032" s="189"/>
    </row>
    <row r="6033" spans="1:23" s="190" customFormat="1" ht="56.25" x14ac:dyDescent="0.25">
      <c r="A6033" s="180" t="s">
        <v>225</v>
      </c>
      <c r="B6033" s="181" t="s">
        <v>9637</v>
      </c>
      <c r="C6033" s="182" t="s">
        <v>225</v>
      </c>
      <c r="D6033" s="183" t="s">
        <v>36</v>
      </c>
      <c r="E6033" s="181" t="s">
        <v>35</v>
      </c>
      <c r="F6033" s="183" t="s">
        <v>35</v>
      </c>
      <c r="G6033" s="181" t="s">
        <v>7476</v>
      </c>
      <c r="H6033" s="184" t="s">
        <v>7090</v>
      </c>
      <c r="I6033" s="185" t="s">
        <v>190</v>
      </c>
      <c r="J6033" s="181" t="s">
        <v>35</v>
      </c>
      <c r="K6033" s="181" t="s">
        <v>225</v>
      </c>
      <c r="L6033" s="186" t="s">
        <v>225</v>
      </c>
      <c r="M6033" s="187" t="s">
        <v>225</v>
      </c>
      <c r="N6033" s="183" t="s">
        <v>36</v>
      </c>
      <c r="O6033" s="181" t="s">
        <v>7476</v>
      </c>
      <c r="P6033" s="184" t="s">
        <v>7090</v>
      </c>
      <c r="Q6033" s="185" t="s">
        <v>190</v>
      </c>
      <c r="R6033" s="181" t="s">
        <v>35</v>
      </c>
      <c r="S6033" s="181" t="s">
        <v>225</v>
      </c>
      <c r="T6033" s="186" t="s">
        <v>225</v>
      </c>
      <c r="U6033" s="187" t="s">
        <v>225</v>
      </c>
      <c r="V6033" s="188" t="str" cm="1">
        <f t="array" ref="V6033">IF(SUM(LEN(A6033:U6033))=0,"",IF(OR(OR(ISBLANK(E6033),SUM(LEN(B6033),LEN(C6033))=0),AND(NOT(D6033="Unknown"),ISBLANK(I6033)),AND(NOT(N6033="Unknown"),ISBLANK(Q6033))),"Missing Information", INDEX(Table15[Entire Service Line Classification], MATCH(SUMIFS(Table15[Unique ID],Table15[System-Owned Portion],D6033,Table15[If Material Anything Other than "Lead" in Column E,Was Material Ever Previously Lead?],F6033,Table15[Customer-Owned Portion],N6033),Table15[Unique ID],0),0)))</f>
        <v>Non-lead</v>
      </c>
      <c r="W6033" s="189"/>
    </row>
    <row r="6034" spans="1:23" s="190" customFormat="1" ht="56.25" x14ac:dyDescent="0.25">
      <c r="A6034" s="180" t="s">
        <v>225</v>
      </c>
      <c r="B6034" s="181" t="s">
        <v>9638</v>
      </c>
      <c r="C6034" s="182" t="s">
        <v>225</v>
      </c>
      <c r="D6034" s="183" t="s">
        <v>36</v>
      </c>
      <c r="E6034" s="181" t="s">
        <v>35</v>
      </c>
      <c r="F6034" s="183" t="s">
        <v>35</v>
      </c>
      <c r="G6034" s="181" t="s">
        <v>7476</v>
      </c>
      <c r="H6034" s="184" t="s">
        <v>7090</v>
      </c>
      <c r="I6034" s="185" t="s">
        <v>190</v>
      </c>
      <c r="J6034" s="181" t="s">
        <v>35</v>
      </c>
      <c r="K6034" s="181" t="s">
        <v>225</v>
      </c>
      <c r="L6034" s="186" t="s">
        <v>225</v>
      </c>
      <c r="M6034" s="187" t="s">
        <v>225</v>
      </c>
      <c r="N6034" s="183" t="s">
        <v>36</v>
      </c>
      <c r="O6034" s="181" t="s">
        <v>7476</v>
      </c>
      <c r="P6034" s="184" t="s">
        <v>7090</v>
      </c>
      <c r="Q6034" s="185" t="s">
        <v>190</v>
      </c>
      <c r="R6034" s="181" t="s">
        <v>35</v>
      </c>
      <c r="S6034" s="181" t="s">
        <v>225</v>
      </c>
      <c r="T6034" s="186" t="s">
        <v>225</v>
      </c>
      <c r="U6034" s="187" t="s">
        <v>225</v>
      </c>
      <c r="V6034" s="188" t="str" cm="1">
        <f t="array" ref="V6034">IF(SUM(LEN(A6034:U6034))=0,"",IF(OR(OR(ISBLANK(E6034),SUM(LEN(B6034),LEN(C6034))=0),AND(NOT(D6034="Unknown"),ISBLANK(I6034)),AND(NOT(N6034="Unknown"),ISBLANK(Q6034))),"Missing Information", INDEX(Table15[Entire Service Line Classification], MATCH(SUMIFS(Table15[Unique ID],Table15[System-Owned Portion],D6034,Table15[If Material Anything Other than "Lead" in Column E,Was Material Ever Previously Lead?],F6034,Table15[Customer-Owned Portion],N6034),Table15[Unique ID],0),0)))</f>
        <v>Non-lead</v>
      </c>
      <c r="W6034" s="189"/>
    </row>
    <row r="6035" spans="1:23" s="190" customFormat="1" ht="56.25" x14ac:dyDescent="0.25">
      <c r="A6035" s="180" t="s">
        <v>225</v>
      </c>
      <c r="B6035" s="181" t="s">
        <v>9639</v>
      </c>
      <c r="C6035" s="182" t="s">
        <v>225</v>
      </c>
      <c r="D6035" s="183" t="s">
        <v>36</v>
      </c>
      <c r="E6035" s="181" t="s">
        <v>35</v>
      </c>
      <c r="F6035" s="183" t="s">
        <v>35</v>
      </c>
      <c r="G6035" s="181" t="s">
        <v>7476</v>
      </c>
      <c r="H6035" s="184" t="s">
        <v>7090</v>
      </c>
      <c r="I6035" s="185" t="s">
        <v>190</v>
      </c>
      <c r="J6035" s="181" t="s">
        <v>35</v>
      </c>
      <c r="K6035" s="181" t="s">
        <v>225</v>
      </c>
      <c r="L6035" s="186" t="s">
        <v>225</v>
      </c>
      <c r="M6035" s="187" t="s">
        <v>225</v>
      </c>
      <c r="N6035" s="183" t="s">
        <v>36</v>
      </c>
      <c r="O6035" s="181" t="s">
        <v>7476</v>
      </c>
      <c r="P6035" s="184" t="s">
        <v>7090</v>
      </c>
      <c r="Q6035" s="185" t="s">
        <v>190</v>
      </c>
      <c r="R6035" s="181" t="s">
        <v>35</v>
      </c>
      <c r="S6035" s="181" t="s">
        <v>225</v>
      </c>
      <c r="T6035" s="186" t="s">
        <v>225</v>
      </c>
      <c r="U6035" s="187" t="s">
        <v>225</v>
      </c>
      <c r="V6035" s="188" t="str" cm="1">
        <f t="array" ref="V6035">IF(SUM(LEN(A6035:U6035))=0,"",IF(OR(OR(ISBLANK(E6035),SUM(LEN(B6035),LEN(C6035))=0),AND(NOT(D6035="Unknown"),ISBLANK(I6035)),AND(NOT(N6035="Unknown"),ISBLANK(Q6035))),"Missing Information", INDEX(Table15[Entire Service Line Classification], MATCH(SUMIFS(Table15[Unique ID],Table15[System-Owned Portion],D6035,Table15[If Material Anything Other than "Lead" in Column E,Was Material Ever Previously Lead?],F6035,Table15[Customer-Owned Portion],N6035),Table15[Unique ID],0),0)))</f>
        <v>Non-lead</v>
      </c>
      <c r="W6035" s="189"/>
    </row>
    <row r="6036" spans="1:23" s="190" customFormat="1" ht="56.25" x14ac:dyDescent="0.25">
      <c r="A6036" s="180" t="s">
        <v>225</v>
      </c>
      <c r="B6036" s="181" t="s">
        <v>9640</v>
      </c>
      <c r="C6036" s="182" t="s">
        <v>225</v>
      </c>
      <c r="D6036" s="183" t="s">
        <v>36</v>
      </c>
      <c r="E6036" s="181" t="s">
        <v>35</v>
      </c>
      <c r="F6036" s="183" t="s">
        <v>35</v>
      </c>
      <c r="G6036" s="181" t="s">
        <v>7476</v>
      </c>
      <c r="H6036" s="184" t="s">
        <v>7090</v>
      </c>
      <c r="I6036" s="185" t="s">
        <v>190</v>
      </c>
      <c r="J6036" s="181" t="s">
        <v>35</v>
      </c>
      <c r="K6036" s="181" t="s">
        <v>225</v>
      </c>
      <c r="L6036" s="186" t="s">
        <v>225</v>
      </c>
      <c r="M6036" s="187" t="s">
        <v>225</v>
      </c>
      <c r="N6036" s="183" t="s">
        <v>36</v>
      </c>
      <c r="O6036" s="181" t="s">
        <v>7476</v>
      </c>
      <c r="P6036" s="184" t="s">
        <v>7090</v>
      </c>
      <c r="Q6036" s="185" t="s">
        <v>190</v>
      </c>
      <c r="R6036" s="181" t="s">
        <v>35</v>
      </c>
      <c r="S6036" s="181" t="s">
        <v>225</v>
      </c>
      <c r="T6036" s="186" t="s">
        <v>225</v>
      </c>
      <c r="U6036" s="187" t="s">
        <v>225</v>
      </c>
      <c r="V6036" s="188" t="str" cm="1">
        <f t="array" ref="V6036">IF(SUM(LEN(A6036:U6036))=0,"",IF(OR(OR(ISBLANK(E6036),SUM(LEN(B6036),LEN(C6036))=0),AND(NOT(D6036="Unknown"),ISBLANK(I6036)),AND(NOT(N6036="Unknown"),ISBLANK(Q6036))),"Missing Information", INDEX(Table15[Entire Service Line Classification], MATCH(SUMIFS(Table15[Unique ID],Table15[System-Owned Portion],D6036,Table15[If Material Anything Other than "Lead" in Column E,Was Material Ever Previously Lead?],F6036,Table15[Customer-Owned Portion],N6036),Table15[Unique ID],0),0)))</f>
        <v>Non-lead</v>
      </c>
      <c r="W6036" s="189"/>
    </row>
    <row r="6037" spans="1:23" s="190" customFormat="1" ht="56.25" x14ac:dyDescent="0.25">
      <c r="A6037" s="180" t="s">
        <v>225</v>
      </c>
      <c r="B6037" s="181" t="s">
        <v>9641</v>
      </c>
      <c r="C6037" s="182" t="s">
        <v>225</v>
      </c>
      <c r="D6037" s="183" t="s">
        <v>36</v>
      </c>
      <c r="E6037" s="181" t="s">
        <v>35</v>
      </c>
      <c r="F6037" s="183" t="s">
        <v>35</v>
      </c>
      <c r="G6037" s="181" t="s">
        <v>7476</v>
      </c>
      <c r="H6037" s="184" t="s">
        <v>7090</v>
      </c>
      <c r="I6037" s="185" t="s">
        <v>190</v>
      </c>
      <c r="J6037" s="181" t="s">
        <v>35</v>
      </c>
      <c r="K6037" s="181" t="s">
        <v>225</v>
      </c>
      <c r="L6037" s="186" t="s">
        <v>225</v>
      </c>
      <c r="M6037" s="187" t="s">
        <v>225</v>
      </c>
      <c r="N6037" s="183" t="s">
        <v>36</v>
      </c>
      <c r="O6037" s="181" t="s">
        <v>7476</v>
      </c>
      <c r="P6037" s="184" t="s">
        <v>7090</v>
      </c>
      <c r="Q6037" s="185" t="s">
        <v>190</v>
      </c>
      <c r="R6037" s="181" t="s">
        <v>35</v>
      </c>
      <c r="S6037" s="181" t="s">
        <v>225</v>
      </c>
      <c r="T6037" s="186" t="s">
        <v>225</v>
      </c>
      <c r="U6037" s="187" t="s">
        <v>225</v>
      </c>
      <c r="V6037" s="188" t="str" cm="1">
        <f t="array" ref="V6037">IF(SUM(LEN(A6037:U6037))=0,"",IF(OR(OR(ISBLANK(E6037),SUM(LEN(B6037),LEN(C6037))=0),AND(NOT(D6037="Unknown"),ISBLANK(I6037)),AND(NOT(N6037="Unknown"),ISBLANK(Q6037))),"Missing Information", INDEX(Table15[Entire Service Line Classification], MATCH(SUMIFS(Table15[Unique ID],Table15[System-Owned Portion],D6037,Table15[If Material Anything Other than "Lead" in Column E,Was Material Ever Previously Lead?],F6037,Table15[Customer-Owned Portion],N6037),Table15[Unique ID],0),0)))</f>
        <v>Non-lead</v>
      </c>
      <c r="W6037" s="189"/>
    </row>
    <row r="6038" spans="1:23" s="190" customFormat="1" ht="56.25" x14ac:dyDescent="0.25">
      <c r="A6038" s="180" t="s">
        <v>225</v>
      </c>
      <c r="B6038" s="181" t="s">
        <v>9642</v>
      </c>
      <c r="C6038" s="182" t="s">
        <v>225</v>
      </c>
      <c r="D6038" s="183" t="s">
        <v>36</v>
      </c>
      <c r="E6038" s="181" t="s">
        <v>35</v>
      </c>
      <c r="F6038" s="183" t="s">
        <v>35</v>
      </c>
      <c r="G6038" s="181" t="s">
        <v>7476</v>
      </c>
      <c r="H6038" s="184" t="s">
        <v>7090</v>
      </c>
      <c r="I6038" s="185" t="s">
        <v>190</v>
      </c>
      <c r="J6038" s="181" t="s">
        <v>35</v>
      </c>
      <c r="K6038" s="181" t="s">
        <v>225</v>
      </c>
      <c r="L6038" s="186" t="s">
        <v>225</v>
      </c>
      <c r="M6038" s="187" t="s">
        <v>225</v>
      </c>
      <c r="N6038" s="183" t="s">
        <v>36</v>
      </c>
      <c r="O6038" s="181" t="s">
        <v>7476</v>
      </c>
      <c r="P6038" s="184" t="s">
        <v>7090</v>
      </c>
      <c r="Q6038" s="185" t="s">
        <v>190</v>
      </c>
      <c r="R6038" s="181" t="s">
        <v>35</v>
      </c>
      <c r="S6038" s="181" t="s">
        <v>225</v>
      </c>
      <c r="T6038" s="186" t="s">
        <v>225</v>
      </c>
      <c r="U6038" s="187" t="s">
        <v>225</v>
      </c>
      <c r="V6038" s="188" t="str" cm="1">
        <f t="array" ref="V6038">IF(SUM(LEN(A6038:U6038))=0,"",IF(OR(OR(ISBLANK(E6038),SUM(LEN(B6038),LEN(C6038))=0),AND(NOT(D6038="Unknown"),ISBLANK(I6038)),AND(NOT(N6038="Unknown"),ISBLANK(Q6038))),"Missing Information", INDEX(Table15[Entire Service Line Classification], MATCH(SUMIFS(Table15[Unique ID],Table15[System-Owned Portion],D6038,Table15[If Material Anything Other than "Lead" in Column E,Was Material Ever Previously Lead?],F6038,Table15[Customer-Owned Portion],N6038),Table15[Unique ID],0),0)))</f>
        <v>Non-lead</v>
      </c>
      <c r="W6038" s="189"/>
    </row>
    <row r="6039" spans="1:23" s="190" customFormat="1" ht="56.25" x14ac:dyDescent="0.25">
      <c r="A6039" s="180" t="s">
        <v>225</v>
      </c>
      <c r="B6039" s="181" t="s">
        <v>9643</v>
      </c>
      <c r="C6039" s="182" t="s">
        <v>225</v>
      </c>
      <c r="D6039" s="183" t="s">
        <v>36</v>
      </c>
      <c r="E6039" s="181" t="s">
        <v>35</v>
      </c>
      <c r="F6039" s="183" t="s">
        <v>35</v>
      </c>
      <c r="G6039" s="181" t="s">
        <v>7476</v>
      </c>
      <c r="H6039" s="184" t="s">
        <v>7090</v>
      </c>
      <c r="I6039" s="185" t="s">
        <v>190</v>
      </c>
      <c r="J6039" s="181" t="s">
        <v>35</v>
      </c>
      <c r="K6039" s="181" t="s">
        <v>225</v>
      </c>
      <c r="L6039" s="186" t="s">
        <v>225</v>
      </c>
      <c r="M6039" s="187" t="s">
        <v>225</v>
      </c>
      <c r="N6039" s="183" t="s">
        <v>36</v>
      </c>
      <c r="O6039" s="181" t="s">
        <v>7476</v>
      </c>
      <c r="P6039" s="184" t="s">
        <v>7090</v>
      </c>
      <c r="Q6039" s="185" t="s">
        <v>190</v>
      </c>
      <c r="R6039" s="181" t="s">
        <v>35</v>
      </c>
      <c r="S6039" s="181" t="s">
        <v>225</v>
      </c>
      <c r="T6039" s="186" t="s">
        <v>225</v>
      </c>
      <c r="U6039" s="187" t="s">
        <v>225</v>
      </c>
      <c r="V6039" s="188" t="str" cm="1">
        <f t="array" ref="V6039">IF(SUM(LEN(A6039:U6039))=0,"",IF(OR(OR(ISBLANK(E6039),SUM(LEN(B6039),LEN(C6039))=0),AND(NOT(D6039="Unknown"),ISBLANK(I6039)),AND(NOT(N6039="Unknown"),ISBLANK(Q6039))),"Missing Information", INDEX(Table15[Entire Service Line Classification], MATCH(SUMIFS(Table15[Unique ID],Table15[System-Owned Portion],D6039,Table15[If Material Anything Other than "Lead" in Column E,Was Material Ever Previously Lead?],F6039,Table15[Customer-Owned Portion],N6039),Table15[Unique ID],0),0)))</f>
        <v>Non-lead</v>
      </c>
      <c r="W6039" s="189"/>
    </row>
    <row r="6040" spans="1:23" s="190" customFormat="1" ht="56.25" x14ac:dyDescent="0.25">
      <c r="A6040" s="180" t="s">
        <v>225</v>
      </c>
      <c r="B6040" s="181" t="s">
        <v>9644</v>
      </c>
      <c r="C6040" s="182" t="s">
        <v>225</v>
      </c>
      <c r="D6040" s="183" t="s">
        <v>36</v>
      </c>
      <c r="E6040" s="181" t="s">
        <v>35</v>
      </c>
      <c r="F6040" s="183" t="s">
        <v>35</v>
      </c>
      <c r="G6040" s="181" t="s">
        <v>7476</v>
      </c>
      <c r="H6040" s="184" t="s">
        <v>7090</v>
      </c>
      <c r="I6040" s="185" t="s">
        <v>190</v>
      </c>
      <c r="J6040" s="181" t="s">
        <v>35</v>
      </c>
      <c r="K6040" s="181" t="s">
        <v>225</v>
      </c>
      <c r="L6040" s="186" t="s">
        <v>225</v>
      </c>
      <c r="M6040" s="187" t="s">
        <v>225</v>
      </c>
      <c r="N6040" s="183" t="s">
        <v>36</v>
      </c>
      <c r="O6040" s="181" t="s">
        <v>7476</v>
      </c>
      <c r="P6040" s="184" t="s">
        <v>7090</v>
      </c>
      <c r="Q6040" s="185" t="s">
        <v>190</v>
      </c>
      <c r="R6040" s="181" t="s">
        <v>35</v>
      </c>
      <c r="S6040" s="181" t="s">
        <v>225</v>
      </c>
      <c r="T6040" s="186" t="s">
        <v>225</v>
      </c>
      <c r="U6040" s="187" t="s">
        <v>225</v>
      </c>
      <c r="V6040" s="188" t="str" cm="1">
        <f t="array" ref="V6040">IF(SUM(LEN(A6040:U6040))=0,"",IF(OR(OR(ISBLANK(E6040),SUM(LEN(B6040),LEN(C6040))=0),AND(NOT(D6040="Unknown"),ISBLANK(I6040)),AND(NOT(N6040="Unknown"),ISBLANK(Q6040))),"Missing Information", INDEX(Table15[Entire Service Line Classification], MATCH(SUMIFS(Table15[Unique ID],Table15[System-Owned Portion],D6040,Table15[If Material Anything Other than "Lead" in Column E,Was Material Ever Previously Lead?],F6040,Table15[Customer-Owned Portion],N6040),Table15[Unique ID],0),0)))</f>
        <v>Non-lead</v>
      </c>
      <c r="W6040" s="189"/>
    </row>
    <row r="6041" spans="1:23" s="190" customFormat="1" ht="56.25" x14ac:dyDescent="0.25">
      <c r="A6041" s="180" t="s">
        <v>225</v>
      </c>
      <c r="B6041" s="181" t="s">
        <v>9645</v>
      </c>
      <c r="C6041" s="182" t="s">
        <v>225</v>
      </c>
      <c r="D6041" s="183" t="s">
        <v>36</v>
      </c>
      <c r="E6041" s="181" t="s">
        <v>35</v>
      </c>
      <c r="F6041" s="183" t="s">
        <v>35</v>
      </c>
      <c r="G6041" s="181" t="s">
        <v>7476</v>
      </c>
      <c r="H6041" s="184" t="s">
        <v>7090</v>
      </c>
      <c r="I6041" s="185" t="s">
        <v>190</v>
      </c>
      <c r="J6041" s="181" t="s">
        <v>35</v>
      </c>
      <c r="K6041" s="181" t="s">
        <v>225</v>
      </c>
      <c r="L6041" s="186" t="s">
        <v>225</v>
      </c>
      <c r="M6041" s="187" t="s">
        <v>225</v>
      </c>
      <c r="N6041" s="183" t="s">
        <v>36</v>
      </c>
      <c r="O6041" s="181" t="s">
        <v>7476</v>
      </c>
      <c r="P6041" s="184" t="s">
        <v>7090</v>
      </c>
      <c r="Q6041" s="185" t="s">
        <v>190</v>
      </c>
      <c r="R6041" s="181" t="s">
        <v>35</v>
      </c>
      <c r="S6041" s="181" t="s">
        <v>225</v>
      </c>
      <c r="T6041" s="186" t="s">
        <v>225</v>
      </c>
      <c r="U6041" s="187" t="s">
        <v>225</v>
      </c>
      <c r="V6041" s="188" t="str" cm="1">
        <f t="array" ref="V6041">IF(SUM(LEN(A6041:U6041))=0,"",IF(OR(OR(ISBLANK(E6041),SUM(LEN(B6041),LEN(C6041))=0),AND(NOT(D6041="Unknown"),ISBLANK(I6041)),AND(NOT(N6041="Unknown"),ISBLANK(Q6041))),"Missing Information", INDEX(Table15[Entire Service Line Classification], MATCH(SUMIFS(Table15[Unique ID],Table15[System-Owned Portion],D6041,Table15[If Material Anything Other than "Lead" in Column E,Was Material Ever Previously Lead?],F6041,Table15[Customer-Owned Portion],N6041),Table15[Unique ID],0),0)))</f>
        <v>Non-lead</v>
      </c>
      <c r="W6041" s="189"/>
    </row>
    <row r="6042" spans="1:23" s="190" customFormat="1" ht="56.25" x14ac:dyDescent="0.25">
      <c r="A6042" s="180" t="s">
        <v>225</v>
      </c>
      <c r="B6042" s="181" t="s">
        <v>9646</v>
      </c>
      <c r="C6042" s="182" t="s">
        <v>225</v>
      </c>
      <c r="D6042" s="183" t="s">
        <v>36</v>
      </c>
      <c r="E6042" s="181" t="s">
        <v>35</v>
      </c>
      <c r="F6042" s="183" t="s">
        <v>35</v>
      </c>
      <c r="G6042" s="181" t="s">
        <v>7476</v>
      </c>
      <c r="H6042" s="184" t="s">
        <v>7090</v>
      </c>
      <c r="I6042" s="185" t="s">
        <v>190</v>
      </c>
      <c r="J6042" s="181" t="s">
        <v>35</v>
      </c>
      <c r="K6042" s="181" t="s">
        <v>225</v>
      </c>
      <c r="L6042" s="186" t="s">
        <v>225</v>
      </c>
      <c r="M6042" s="187" t="s">
        <v>225</v>
      </c>
      <c r="N6042" s="183" t="s">
        <v>36</v>
      </c>
      <c r="O6042" s="181" t="s">
        <v>7476</v>
      </c>
      <c r="P6042" s="184" t="s">
        <v>7090</v>
      </c>
      <c r="Q6042" s="185" t="s">
        <v>190</v>
      </c>
      <c r="R6042" s="181" t="s">
        <v>35</v>
      </c>
      <c r="S6042" s="181" t="s">
        <v>225</v>
      </c>
      <c r="T6042" s="186" t="s">
        <v>225</v>
      </c>
      <c r="U6042" s="187" t="s">
        <v>225</v>
      </c>
      <c r="V6042" s="188" t="str" cm="1">
        <f t="array" ref="V6042">IF(SUM(LEN(A6042:U6042))=0,"",IF(OR(OR(ISBLANK(E6042),SUM(LEN(B6042),LEN(C6042))=0),AND(NOT(D6042="Unknown"),ISBLANK(I6042)),AND(NOT(N6042="Unknown"),ISBLANK(Q6042))),"Missing Information", INDEX(Table15[Entire Service Line Classification], MATCH(SUMIFS(Table15[Unique ID],Table15[System-Owned Portion],D6042,Table15[If Material Anything Other than "Lead" in Column E,Was Material Ever Previously Lead?],F6042,Table15[Customer-Owned Portion],N6042),Table15[Unique ID],0),0)))</f>
        <v>Non-lead</v>
      </c>
      <c r="W6042" s="189"/>
    </row>
    <row r="6043" spans="1:23" s="190" customFormat="1" ht="56.25" x14ac:dyDescent="0.25">
      <c r="A6043" s="180" t="s">
        <v>225</v>
      </c>
      <c r="B6043" s="181" t="s">
        <v>9647</v>
      </c>
      <c r="C6043" s="182" t="s">
        <v>225</v>
      </c>
      <c r="D6043" s="183" t="s">
        <v>36</v>
      </c>
      <c r="E6043" s="181" t="s">
        <v>35</v>
      </c>
      <c r="F6043" s="183" t="s">
        <v>35</v>
      </c>
      <c r="G6043" s="181" t="s">
        <v>7476</v>
      </c>
      <c r="H6043" s="184" t="s">
        <v>7090</v>
      </c>
      <c r="I6043" s="185" t="s">
        <v>190</v>
      </c>
      <c r="J6043" s="181" t="s">
        <v>35</v>
      </c>
      <c r="K6043" s="181" t="s">
        <v>225</v>
      </c>
      <c r="L6043" s="186" t="s">
        <v>225</v>
      </c>
      <c r="M6043" s="187" t="s">
        <v>225</v>
      </c>
      <c r="N6043" s="183" t="s">
        <v>36</v>
      </c>
      <c r="O6043" s="181" t="s">
        <v>7476</v>
      </c>
      <c r="P6043" s="184" t="s">
        <v>7090</v>
      </c>
      <c r="Q6043" s="185" t="s">
        <v>190</v>
      </c>
      <c r="R6043" s="181" t="s">
        <v>35</v>
      </c>
      <c r="S6043" s="181" t="s">
        <v>225</v>
      </c>
      <c r="T6043" s="186" t="s">
        <v>225</v>
      </c>
      <c r="U6043" s="187" t="s">
        <v>225</v>
      </c>
      <c r="V6043" s="188" t="str" cm="1">
        <f t="array" ref="V6043">IF(SUM(LEN(A6043:U6043))=0,"",IF(OR(OR(ISBLANK(E6043),SUM(LEN(B6043),LEN(C6043))=0),AND(NOT(D6043="Unknown"),ISBLANK(I6043)),AND(NOT(N6043="Unknown"),ISBLANK(Q6043))),"Missing Information", INDEX(Table15[Entire Service Line Classification], MATCH(SUMIFS(Table15[Unique ID],Table15[System-Owned Portion],D6043,Table15[If Material Anything Other than "Lead" in Column E,Was Material Ever Previously Lead?],F6043,Table15[Customer-Owned Portion],N6043),Table15[Unique ID],0),0)))</f>
        <v>Non-lead</v>
      </c>
      <c r="W6043" s="189"/>
    </row>
    <row r="6044" spans="1:23" s="190" customFormat="1" ht="56.25" x14ac:dyDescent="0.25">
      <c r="A6044" s="180" t="s">
        <v>225</v>
      </c>
      <c r="B6044" s="181" t="s">
        <v>9648</v>
      </c>
      <c r="C6044" s="182" t="s">
        <v>225</v>
      </c>
      <c r="D6044" s="183" t="s">
        <v>36</v>
      </c>
      <c r="E6044" s="181" t="s">
        <v>35</v>
      </c>
      <c r="F6044" s="183" t="s">
        <v>35</v>
      </c>
      <c r="G6044" s="181" t="s">
        <v>7476</v>
      </c>
      <c r="H6044" s="184" t="s">
        <v>7090</v>
      </c>
      <c r="I6044" s="185" t="s">
        <v>190</v>
      </c>
      <c r="J6044" s="181" t="s">
        <v>35</v>
      </c>
      <c r="K6044" s="181" t="s">
        <v>225</v>
      </c>
      <c r="L6044" s="186" t="s">
        <v>225</v>
      </c>
      <c r="M6044" s="187" t="s">
        <v>225</v>
      </c>
      <c r="N6044" s="183" t="s">
        <v>36</v>
      </c>
      <c r="O6044" s="181" t="s">
        <v>7476</v>
      </c>
      <c r="P6044" s="184" t="s">
        <v>7090</v>
      </c>
      <c r="Q6044" s="185" t="s">
        <v>190</v>
      </c>
      <c r="R6044" s="181" t="s">
        <v>35</v>
      </c>
      <c r="S6044" s="181" t="s">
        <v>225</v>
      </c>
      <c r="T6044" s="186" t="s">
        <v>225</v>
      </c>
      <c r="U6044" s="187" t="s">
        <v>225</v>
      </c>
      <c r="V6044" s="188" t="str" cm="1">
        <f t="array" ref="V6044">IF(SUM(LEN(A6044:U6044))=0,"",IF(OR(OR(ISBLANK(E6044),SUM(LEN(B6044),LEN(C6044))=0),AND(NOT(D6044="Unknown"),ISBLANK(I6044)),AND(NOT(N6044="Unknown"),ISBLANK(Q6044))),"Missing Information", INDEX(Table15[Entire Service Line Classification], MATCH(SUMIFS(Table15[Unique ID],Table15[System-Owned Portion],D6044,Table15[If Material Anything Other than "Lead" in Column E,Was Material Ever Previously Lead?],F6044,Table15[Customer-Owned Portion],N6044),Table15[Unique ID],0),0)))</f>
        <v>Non-lead</v>
      </c>
      <c r="W6044" s="189"/>
    </row>
    <row r="6045" spans="1:23" s="190" customFormat="1" ht="56.25" x14ac:dyDescent="0.25">
      <c r="A6045" s="180" t="s">
        <v>225</v>
      </c>
      <c r="B6045" s="181" t="s">
        <v>9649</v>
      </c>
      <c r="C6045" s="182" t="s">
        <v>225</v>
      </c>
      <c r="D6045" s="183" t="s">
        <v>36</v>
      </c>
      <c r="E6045" s="181" t="s">
        <v>35</v>
      </c>
      <c r="F6045" s="183" t="s">
        <v>35</v>
      </c>
      <c r="G6045" s="181" t="s">
        <v>7476</v>
      </c>
      <c r="H6045" s="184" t="s">
        <v>7090</v>
      </c>
      <c r="I6045" s="185" t="s">
        <v>190</v>
      </c>
      <c r="J6045" s="181" t="s">
        <v>35</v>
      </c>
      <c r="K6045" s="181" t="s">
        <v>225</v>
      </c>
      <c r="L6045" s="186" t="s">
        <v>225</v>
      </c>
      <c r="M6045" s="187" t="s">
        <v>225</v>
      </c>
      <c r="N6045" s="183" t="s">
        <v>36</v>
      </c>
      <c r="O6045" s="181" t="s">
        <v>7476</v>
      </c>
      <c r="P6045" s="184" t="s">
        <v>7090</v>
      </c>
      <c r="Q6045" s="185" t="s">
        <v>190</v>
      </c>
      <c r="R6045" s="181" t="s">
        <v>35</v>
      </c>
      <c r="S6045" s="181" t="s">
        <v>225</v>
      </c>
      <c r="T6045" s="186" t="s">
        <v>225</v>
      </c>
      <c r="U6045" s="187" t="s">
        <v>225</v>
      </c>
      <c r="V6045" s="188" t="str" cm="1">
        <f t="array" ref="V6045">IF(SUM(LEN(A6045:U6045))=0,"",IF(OR(OR(ISBLANK(E6045),SUM(LEN(B6045),LEN(C6045))=0),AND(NOT(D6045="Unknown"),ISBLANK(I6045)),AND(NOT(N6045="Unknown"),ISBLANK(Q6045))),"Missing Information", INDEX(Table15[Entire Service Line Classification], MATCH(SUMIFS(Table15[Unique ID],Table15[System-Owned Portion],D6045,Table15[If Material Anything Other than "Lead" in Column E,Was Material Ever Previously Lead?],F6045,Table15[Customer-Owned Portion],N6045),Table15[Unique ID],0),0)))</f>
        <v>Non-lead</v>
      </c>
      <c r="W6045" s="189"/>
    </row>
    <row r="6046" spans="1:23" s="190" customFormat="1" ht="56.25" x14ac:dyDescent="0.25">
      <c r="A6046" s="180" t="s">
        <v>225</v>
      </c>
      <c r="B6046" s="181" t="s">
        <v>9650</v>
      </c>
      <c r="C6046" s="182" t="s">
        <v>225</v>
      </c>
      <c r="D6046" s="183" t="s">
        <v>36</v>
      </c>
      <c r="E6046" s="181" t="s">
        <v>35</v>
      </c>
      <c r="F6046" s="183" t="s">
        <v>35</v>
      </c>
      <c r="G6046" s="181" t="s">
        <v>7476</v>
      </c>
      <c r="H6046" s="184" t="s">
        <v>7090</v>
      </c>
      <c r="I6046" s="185" t="s">
        <v>190</v>
      </c>
      <c r="J6046" s="181" t="s">
        <v>35</v>
      </c>
      <c r="K6046" s="181" t="s">
        <v>225</v>
      </c>
      <c r="L6046" s="186" t="s">
        <v>225</v>
      </c>
      <c r="M6046" s="187" t="s">
        <v>225</v>
      </c>
      <c r="N6046" s="183" t="s">
        <v>36</v>
      </c>
      <c r="O6046" s="181" t="s">
        <v>7476</v>
      </c>
      <c r="P6046" s="184" t="s">
        <v>7090</v>
      </c>
      <c r="Q6046" s="185" t="s">
        <v>190</v>
      </c>
      <c r="R6046" s="181" t="s">
        <v>35</v>
      </c>
      <c r="S6046" s="181" t="s">
        <v>225</v>
      </c>
      <c r="T6046" s="186" t="s">
        <v>225</v>
      </c>
      <c r="U6046" s="187" t="s">
        <v>225</v>
      </c>
      <c r="V6046" s="188" t="str" cm="1">
        <f t="array" ref="V6046">IF(SUM(LEN(A6046:U6046))=0,"",IF(OR(OR(ISBLANK(E6046),SUM(LEN(B6046),LEN(C6046))=0),AND(NOT(D6046="Unknown"),ISBLANK(I6046)),AND(NOT(N6046="Unknown"),ISBLANK(Q6046))),"Missing Information", INDEX(Table15[Entire Service Line Classification], MATCH(SUMIFS(Table15[Unique ID],Table15[System-Owned Portion],D6046,Table15[If Material Anything Other than "Lead" in Column E,Was Material Ever Previously Lead?],F6046,Table15[Customer-Owned Portion],N6046),Table15[Unique ID],0),0)))</f>
        <v>Non-lead</v>
      </c>
      <c r="W6046" s="189"/>
    </row>
    <row r="6047" spans="1:23" s="190" customFormat="1" ht="56.25" x14ac:dyDescent="0.25">
      <c r="A6047" s="180" t="s">
        <v>225</v>
      </c>
      <c r="B6047" s="181" t="s">
        <v>9651</v>
      </c>
      <c r="C6047" s="182" t="s">
        <v>225</v>
      </c>
      <c r="D6047" s="183" t="s">
        <v>36</v>
      </c>
      <c r="E6047" s="181" t="s">
        <v>35</v>
      </c>
      <c r="F6047" s="183" t="s">
        <v>35</v>
      </c>
      <c r="G6047" s="181" t="s">
        <v>7476</v>
      </c>
      <c r="H6047" s="184" t="s">
        <v>7090</v>
      </c>
      <c r="I6047" s="185" t="s">
        <v>190</v>
      </c>
      <c r="J6047" s="181" t="s">
        <v>35</v>
      </c>
      <c r="K6047" s="181" t="s">
        <v>225</v>
      </c>
      <c r="L6047" s="186" t="s">
        <v>225</v>
      </c>
      <c r="M6047" s="187" t="s">
        <v>225</v>
      </c>
      <c r="N6047" s="183" t="s">
        <v>36</v>
      </c>
      <c r="O6047" s="181" t="s">
        <v>7476</v>
      </c>
      <c r="P6047" s="184" t="s">
        <v>7090</v>
      </c>
      <c r="Q6047" s="185" t="s">
        <v>190</v>
      </c>
      <c r="R6047" s="181" t="s">
        <v>35</v>
      </c>
      <c r="S6047" s="181" t="s">
        <v>225</v>
      </c>
      <c r="T6047" s="186" t="s">
        <v>225</v>
      </c>
      <c r="U6047" s="187" t="s">
        <v>225</v>
      </c>
      <c r="V6047" s="188" t="str" cm="1">
        <f t="array" ref="V6047">IF(SUM(LEN(A6047:U6047))=0,"",IF(OR(OR(ISBLANK(E6047),SUM(LEN(B6047),LEN(C6047))=0),AND(NOT(D6047="Unknown"),ISBLANK(I6047)),AND(NOT(N6047="Unknown"),ISBLANK(Q6047))),"Missing Information", INDEX(Table15[Entire Service Line Classification], MATCH(SUMIFS(Table15[Unique ID],Table15[System-Owned Portion],D6047,Table15[If Material Anything Other than "Lead" in Column E,Was Material Ever Previously Lead?],F6047,Table15[Customer-Owned Portion],N6047),Table15[Unique ID],0),0)))</f>
        <v>Non-lead</v>
      </c>
      <c r="W6047" s="189"/>
    </row>
    <row r="6048" spans="1:23" s="190" customFormat="1" ht="56.25" x14ac:dyDescent="0.25">
      <c r="A6048" s="180" t="s">
        <v>225</v>
      </c>
      <c r="B6048" s="181" t="s">
        <v>9652</v>
      </c>
      <c r="C6048" s="182" t="s">
        <v>225</v>
      </c>
      <c r="D6048" s="183" t="s">
        <v>36</v>
      </c>
      <c r="E6048" s="181" t="s">
        <v>35</v>
      </c>
      <c r="F6048" s="183" t="s">
        <v>35</v>
      </c>
      <c r="G6048" s="181" t="s">
        <v>7476</v>
      </c>
      <c r="H6048" s="184" t="s">
        <v>7090</v>
      </c>
      <c r="I6048" s="185" t="s">
        <v>190</v>
      </c>
      <c r="J6048" s="181" t="s">
        <v>35</v>
      </c>
      <c r="K6048" s="181" t="s">
        <v>225</v>
      </c>
      <c r="L6048" s="186" t="s">
        <v>225</v>
      </c>
      <c r="M6048" s="187" t="s">
        <v>225</v>
      </c>
      <c r="N6048" s="183" t="s">
        <v>36</v>
      </c>
      <c r="O6048" s="181" t="s">
        <v>7476</v>
      </c>
      <c r="P6048" s="184" t="s">
        <v>7090</v>
      </c>
      <c r="Q6048" s="185" t="s">
        <v>190</v>
      </c>
      <c r="R6048" s="181" t="s">
        <v>35</v>
      </c>
      <c r="S6048" s="181" t="s">
        <v>225</v>
      </c>
      <c r="T6048" s="186" t="s">
        <v>225</v>
      </c>
      <c r="U6048" s="187" t="s">
        <v>225</v>
      </c>
      <c r="V6048" s="188" t="str" cm="1">
        <f t="array" ref="V6048">IF(SUM(LEN(A6048:U6048))=0,"",IF(OR(OR(ISBLANK(E6048),SUM(LEN(B6048),LEN(C6048))=0),AND(NOT(D6048="Unknown"),ISBLANK(I6048)),AND(NOT(N6048="Unknown"),ISBLANK(Q6048))),"Missing Information", INDEX(Table15[Entire Service Line Classification], MATCH(SUMIFS(Table15[Unique ID],Table15[System-Owned Portion],D6048,Table15[If Material Anything Other than "Lead" in Column E,Was Material Ever Previously Lead?],F6048,Table15[Customer-Owned Portion],N6048),Table15[Unique ID],0),0)))</f>
        <v>Non-lead</v>
      </c>
      <c r="W6048" s="189"/>
    </row>
    <row r="6049" spans="1:23" s="190" customFormat="1" ht="56.25" x14ac:dyDescent="0.25">
      <c r="A6049" s="180" t="s">
        <v>225</v>
      </c>
      <c r="B6049" s="181" t="s">
        <v>9653</v>
      </c>
      <c r="C6049" s="182" t="s">
        <v>225</v>
      </c>
      <c r="D6049" s="183" t="s">
        <v>36</v>
      </c>
      <c r="E6049" s="181" t="s">
        <v>35</v>
      </c>
      <c r="F6049" s="183" t="s">
        <v>35</v>
      </c>
      <c r="G6049" s="181" t="s">
        <v>7476</v>
      </c>
      <c r="H6049" s="184" t="s">
        <v>7090</v>
      </c>
      <c r="I6049" s="185" t="s">
        <v>190</v>
      </c>
      <c r="J6049" s="181" t="s">
        <v>35</v>
      </c>
      <c r="K6049" s="181" t="s">
        <v>225</v>
      </c>
      <c r="L6049" s="186" t="s">
        <v>225</v>
      </c>
      <c r="M6049" s="187" t="s">
        <v>225</v>
      </c>
      <c r="N6049" s="183" t="s">
        <v>36</v>
      </c>
      <c r="O6049" s="181" t="s">
        <v>7476</v>
      </c>
      <c r="P6049" s="184" t="s">
        <v>7090</v>
      </c>
      <c r="Q6049" s="185" t="s">
        <v>190</v>
      </c>
      <c r="R6049" s="181" t="s">
        <v>35</v>
      </c>
      <c r="S6049" s="181" t="s">
        <v>225</v>
      </c>
      <c r="T6049" s="186" t="s">
        <v>225</v>
      </c>
      <c r="U6049" s="187" t="s">
        <v>225</v>
      </c>
      <c r="V6049" s="188" t="str" cm="1">
        <f t="array" ref="V6049">IF(SUM(LEN(A6049:U6049))=0,"",IF(OR(OR(ISBLANK(E6049),SUM(LEN(B6049),LEN(C6049))=0),AND(NOT(D6049="Unknown"),ISBLANK(I6049)),AND(NOT(N6049="Unknown"),ISBLANK(Q6049))),"Missing Information", INDEX(Table15[Entire Service Line Classification], MATCH(SUMIFS(Table15[Unique ID],Table15[System-Owned Portion],D6049,Table15[If Material Anything Other than "Lead" in Column E,Was Material Ever Previously Lead?],F6049,Table15[Customer-Owned Portion],N6049),Table15[Unique ID],0),0)))</f>
        <v>Non-lead</v>
      </c>
      <c r="W6049" s="189"/>
    </row>
    <row r="6050" spans="1:23" s="190" customFormat="1" ht="56.25" x14ac:dyDescent="0.25">
      <c r="A6050" s="180" t="s">
        <v>225</v>
      </c>
      <c r="B6050" s="181" t="s">
        <v>9654</v>
      </c>
      <c r="C6050" s="182" t="s">
        <v>225</v>
      </c>
      <c r="D6050" s="183" t="s">
        <v>36</v>
      </c>
      <c r="E6050" s="181" t="s">
        <v>35</v>
      </c>
      <c r="F6050" s="183" t="s">
        <v>35</v>
      </c>
      <c r="G6050" s="181" t="s">
        <v>7476</v>
      </c>
      <c r="H6050" s="184" t="s">
        <v>7090</v>
      </c>
      <c r="I6050" s="185" t="s">
        <v>190</v>
      </c>
      <c r="J6050" s="181" t="s">
        <v>35</v>
      </c>
      <c r="K6050" s="181" t="s">
        <v>225</v>
      </c>
      <c r="L6050" s="186" t="s">
        <v>225</v>
      </c>
      <c r="M6050" s="187" t="s">
        <v>225</v>
      </c>
      <c r="N6050" s="183" t="s">
        <v>36</v>
      </c>
      <c r="O6050" s="181" t="s">
        <v>7476</v>
      </c>
      <c r="P6050" s="184" t="s">
        <v>7090</v>
      </c>
      <c r="Q6050" s="185" t="s">
        <v>190</v>
      </c>
      <c r="R6050" s="181" t="s">
        <v>35</v>
      </c>
      <c r="S6050" s="181" t="s">
        <v>225</v>
      </c>
      <c r="T6050" s="186" t="s">
        <v>225</v>
      </c>
      <c r="U6050" s="187" t="s">
        <v>225</v>
      </c>
      <c r="V6050" s="188" t="str" cm="1">
        <f t="array" ref="V6050">IF(SUM(LEN(A6050:U6050))=0,"",IF(OR(OR(ISBLANK(E6050),SUM(LEN(B6050),LEN(C6050))=0),AND(NOT(D6050="Unknown"),ISBLANK(I6050)),AND(NOT(N6050="Unknown"),ISBLANK(Q6050))),"Missing Information", INDEX(Table15[Entire Service Line Classification], MATCH(SUMIFS(Table15[Unique ID],Table15[System-Owned Portion],D6050,Table15[If Material Anything Other than "Lead" in Column E,Was Material Ever Previously Lead?],F6050,Table15[Customer-Owned Portion],N6050),Table15[Unique ID],0),0)))</f>
        <v>Non-lead</v>
      </c>
      <c r="W6050" s="189"/>
    </row>
    <row r="6051" spans="1:23" s="190" customFormat="1" ht="56.25" x14ac:dyDescent="0.25">
      <c r="A6051" s="180" t="s">
        <v>225</v>
      </c>
      <c r="B6051" s="181" t="s">
        <v>9655</v>
      </c>
      <c r="C6051" s="182" t="s">
        <v>225</v>
      </c>
      <c r="D6051" s="183" t="s">
        <v>36</v>
      </c>
      <c r="E6051" s="181" t="s">
        <v>35</v>
      </c>
      <c r="F6051" s="183" t="s">
        <v>35</v>
      </c>
      <c r="G6051" s="181" t="s">
        <v>7476</v>
      </c>
      <c r="H6051" s="184" t="s">
        <v>7090</v>
      </c>
      <c r="I6051" s="185" t="s">
        <v>190</v>
      </c>
      <c r="J6051" s="181" t="s">
        <v>35</v>
      </c>
      <c r="K6051" s="181" t="s">
        <v>225</v>
      </c>
      <c r="L6051" s="186" t="s">
        <v>225</v>
      </c>
      <c r="M6051" s="187" t="s">
        <v>225</v>
      </c>
      <c r="N6051" s="183" t="s">
        <v>36</v>
      </c>
      <c r="O6051" s="181" t="s">
        <v>7476</v>
      </c>
      <c r="P6051" s="184" t="s">
        <v>7090</v>
      </c>
      <c r="Q6051" s="185" t="s">
        <v>190</v>
      </c>
      <c r="R6051" s="181" t="s">
        <v>35</v>
      </c>
      <c r="S6051" s="181" t="s">
        <v>225</v>
      </c>
      <c r="T6051" s="186" t="s">
        <v>225</v>
      </c>
      <c r="U6051" s="187" t="s">
        <v>225</v>
      </c>
      <c r="V6051" s="188" t="str" cm="1">
        <f t="array" ref="V6051">IF(SUM(LEN(A6051:U6051))=0,"",IF(OR(OR(ISBLANK(E6051),SUM(LEN(B6051),LEN(C6051))=0),AND(NOT(D6051="Unknown"),ISBLANK(I6051)),AND(NOT(N6051="Unknown"),ISBLANK(Q6051))),"Missing Information", INDEX(Table15[Entire Service Line Classification], MATCH(SUMIFS(Table15[Unique ID],Table15[System-Owned Portion],D6051,Table15[If Material Anything Other than "Lead" in Column E,Was Material Ever Previously Lead?],F6051,Table15[Customer-Owned Portion],N6051),Table15[Unique ID],0),0)))</f>
        <v>Non-lead</v>
      </c>
      <c r="W6051" s="189"/>
    </row>
    <row r="6052" spans="1:23" s="190" customFormat="1" ht="56.25" x14ac:dyDescent="0.25">
      <c r="A6052" s="180" t="s">
        <v>225</v>
      </c>
      <c r="B6052" s="181" t="s">
        <v>9656</v>
      </c>
      <c r="C6052" s="182" t="s">
        <v>225</v>
      </c>
      <c r="D6052" s="183" t="s">
        <v>36</v>
      </c>
      <c r="E6052" s="181" t="s">
        <v>35</v>
      </c>
      <c r="F6052" s="183" t="s">
        <v>35</v>
      </c>
      <c r="G6052" s="181" t="s">
        <v>7476</v>
      </c>
      <c r="H6052" s="184" t="s">
        <v>7090</v>
      </c>
      <c r="I6052" s="185" t="s">
        <v>190</v>
      </c>
      <c r="J6052" s="181" t="s">
        <v>35</v>
      </c>
      <c r="K6052" s="181" t="s">
        <v>225</v>
      </c>
      <c r="L6052" s="186" t="s">
        <v>225</v>
      </c>
      <c r="M6052" s="187" t="s">
        <v>225</v>
      </c>
      <c r="N6052" s="183" t="s">
        <v>36</v>
      </c>
      <c r="O6052" s="181" t="s">
        <v>7476</v>
      </c>
      <c r="P6052" s="184" t="s">
        <v>7090</v>
      </c>
      <c r="Q6052" s="185" t="s">
        <v>190</v>
      </c>
      <c r="R6052" s="181" t="s">
        <v>35</v>
      </c>
      <c r="S6052" s="181" t="s">
        <v>225</v>
      </c>
      <c r="T6052" s="186" t="s">
        <v>225</v>
      </c>
      <c r="U6052" s="187" t="s">
        <v>225</v>
      </c>
      <c r="V6052" s="188" t="str" cm="1">
        <f t="array" ref="V6052">IF(SUM(LEN(A6052:U6052))=0,"",IF(OR(OR(ISBLANK(E6052),SUM(LEN(B6052),LEN(C6052))=0),AND(NOT(D6052="Unknown"),ISBLANK(I6052)),AND(NOT(N6052="Unknown"),ISBLANK(Q6052))),"Missing Information", INDEX(Table15[Entire Service Line Classification], MATCH(SUMIFS(Table15[Unique ID],Table15[System-Owned Portion],D6052,Table15[If Material Anything Other than "Lead" in Column E,Was Material Ever Previously Lead?],F6052,Table15[Customer-Owned Portion],N6052),Table15[Unique ID],0),0)))</f>
        <v>Non-lead</v>
      </c>
      <c r="W6052" s="189"/>
    </row>
    <row r="6053" spans="1:23" s="190" customFormat="1" ht="56.25" x14ac:dyDescent="0.25">
      <c r="A6053" s="180" t="s">
        <v>225</v>
      </c>
      <c r="B6053" s="181" t="s">
        <v>9657</v>
      </c>
      <c r="C6053" s="182" t="s">
        <v>225</v>
      </c>
      <c r="D6053" s="183" t="s">
        <v>36</v>
      </c>
      <c r="E6053" s="181" t="s">
        <v>35</v>
      </c>
      <c r="F6053" s="183" t="s">
        <v>35</v>
      </c>
      <c r="G6053" s="181" t="s">
        <v>7476</v>
      </c>
      <c r="H6053" s="184" t="s">
        <v>7090</v>
      </c>
      <c r="I6053" s="185" t="s">
        <v>190</v>
      </c>
      <c r="J6053" s="181" t="s">
        <v>35</v>
      </c>
      <c r="K6053" s="181" t="s">
        <v>225</v>
      </c>
      <c r="L6053" s="186" t="s">
        <v>225</v>
      </c>
      <c r="M6053" s="187" t="s">
        <v>225</v>
      </c>
      <c r="N6053" s="183" t="s">
        <v>36</v>
      </c>
      <c r="O6053" s="181" t="s">
        <v>7476</v>
      </c>
      <c r="P6053" s="184" t="s">
        <v>7090</v>
      </c>
      <c r="Q6053" s="185" t="s">
        <v>190</v>
      </c>
      <c r="R6053" s="181" t="s">
        <v>35</v>
      </c>
      <c r="S6053" s="181" t="s">
        <v>225</v>
      </c>
      <c r="T6053" s="186" t="s">
        <v>225</v>
      </c>
      <c r="U6053" s="187" t="s">
        <v>225</v>
      </c>
      <c r="V6053" s="188" t="str" cm="1">
        <f t="array" ref="V6053">IF(SUM(LEN(A6053:U6053))=0,"",IF(OR(OR(ISBLANK(E6053),SUM(LEN(B6053),LEN(C6053))=0),AND(NOT(D6053="Unknown"),ISBLANK(I6053)),AND(NOT(N6053="Unknown"),ISBLANK(Q6053))),"Missing Information", INDEX(Table15[Entire Service Line Classification], MATCH(SUMIFS(Table15[Unique ID],Table15[System-Owned Portion],D6053,Table15[If Material Anything Other than "Lead" in Column E,Was Material Ever Previously Lead?],F6053,Table15[Customer-Owned Portion],N6053),Table15[Unique ID],0),0)))</f>
        <v>Non-lead</v>
      </c>
      <c r="W6053" s="189"/>
    </row>
    <row r="6054" spans="1:23" s="190" customFormat="1" ht="56.25" x14ac:dyDescent="0.25">
      <c r="A6054" s="180" t="s">
        <v>225</v>
      </c>
      <c r="B6054" s="181" t="s">
        <v>9658</v>
      </c>
      <c r="C6054" s="182" t="s">
        <v>225</v>
      </c>
      <c r="D6054" s="183" t="s">
        <v>36</v>
      </c>
      <c r="E6054" s="181" t="s">
        <v>35</v>
      </c>
      <c r="F6054" s="183" t="s">
        <v>35</v>
      </c>
      <c r="G6054" s="181" t="s">
        <v>7488</v>
      </c>
      <c r="H6054" s="184" t="s">
        <v>7090</v>
      </c>
      <c r="I6054" s="185" t="s">
        <v>190</v>
      </c>
      <c r="J6054" s="181" t="s">
        <v>35</v>
      </c>
      <c r="K6054" s="181" t="s">
        <v>225</v>
      </c>
      <c r="L6054" s="186" t="s">
        <v>225</v>
      </c>
      <c r="M6054" s="187" t="s">
        <v>225</v>
      </c>
      <c r="N6054" s="183" t="s">
        <v>36</v>
      </c>
      <c r="O6054" s="181" t="s">
        <v>7488</v>
      </c>
      <c r="P6054" s="184" t="s">
        <v>7090</v>
      </c>
      <c r="Q6054" s="185" t="s">
        <v>190</v>
      </c>
      <c r="R6054" s="181" t="s">
        <v>35</v>
      </c>
      <c r="S6054" s="181" t="s">
        <v>225</v>
      </c>
      <c r="T6054" s="186" t="s">
        <v>225</v>
      </c>
      <c r="U6054" s="187" t="s">
        <v>225</v>
      </c>
      <c r="V6054" s="188" t="str" cm="1">
        <f t="array" ref="V6054">IF(SUM(LEN(A6054:U6054))=0,"",IF(OR(OR(ISBLANK(E6054),SUM(LEN(B6054),LEN(C6054))=0),AND(NOT(D6054="Unknown"),ISBLANK(I6054)),AND(NOT(N6054="Unknown"),ISBLANK(Q6054))),"Missing Information", INDEX(Table15[Entire Service Line Classification], MATCH(SUMIFS(Table15[Unique ID],Table15[System-Owned Portion],D6054,Table15[If Material Anything Other than "Lead" in Column E,Was Material Ever Previously Lead?],F6054,Table15[Customer-Owned Portion],N6054),Table15[Unique ID],0),0)))</f>
        <v>Non-lead</v>
      </c>
      <c r="W6054" s="189"/>
    </row>
    <row r="6055" spans="1:23" s="190" customFormat="1" ht="56.25" x14ac:dyDescent="0.25">
      <c r="A6055" s="180" t="s">
        <v>225</v>
      </c>
      <c r="B6055" s="181" t="s">
        <v>9659</v>
      </c>
      <c r="C6055" s="182" t="s">
        <v>225</v>
      </c>
      <c r="D6055" s="183" t="s">
        <v>36</v>
      </c>
      <c r="E6055" s="181" t="s">
        <v>35</v>
      </c>
      <c r="F6055" s="183" t="s">
        <v>35</v>
      </c>
      <c r="G6055" s="181" t="s">
        <v>7476</v>
      </c>
      <c r="H6055" s="184" t="s">
        <v>7090</v>
      </c>
      <c r="I6055" s="185" t="s">
        <v>190</v>
      </c>
      <c r="J6055" s="181" t="s">
        <v>35</v>
      </c>
      <c r="K6055" s="181" t="s">
        <v>225</v>
      </c>
      <c r="L6055" s="186" t="s">
        <v>225</v>
      </c>
      <c r="M6055" s="187" t="s">
        <v>225</v>
      </c>
      <c r="N6055" s="183" t="s">
        <v>36</v>
      </c>
      <c r="O6055" s="181" t="s">
        <v>7476</v>
      </c>
      <c r="P6055" s="184" t="s">
        <v>7090</v>
      </c>
      <c r="Q6055" s="185" t="s">
        <v>190</v>
      </c>
      <c r="R6055" s="181" t="s">
        <v>35</v>
      </c>
      <c r="S6055" s="181" t="s">
        <v>225</v>
      </c>
      <c r="T6055" s="186" t="s">
        <v>225</v>
      </c>
      <c r="U6055" s="187" t="s">
        <v>225</v>
      </c>
      <c r="V6055" s="188" t="str" cm="1">
        <f t="array" ref="V6055">IF(SUM(LEN(A6055:U6055))=0,"",IF(OR(OR(ISBLANK(E6055),SUM(LEN(B6055),LEN(C6055))=0),AND(NOT(D6055="Unknown"),ISBLANK(I6055)),AND(NOT(N6055="Unknown"),ISBLANK(Q6055))),"Missing Information", INDEX(Table15[Entire Service Line Classification], MATCH(SUMIFS(Table15[Unique ID],Table15[System-Owned Portion],D6055,Table15[If Material Anything Other than "Lead" in Column E,Was Material Ever Previously Lead?],F6055,Table15[Customer-Owned Portion],N6055),Table15[Unique ID],0),0)))</f>
        <v>Non-lead</v>
      </c>
      <c r="W6055" s="189"/>
    </row>
    <row r="6056" spans="1:23" s="190" customFormat="1" ht="56.25" x14ac:dyDescent="0.25">
      <c r="A6056" s="180" t="s">
        <v>225</v>
      </c>
      <c r="B6056" s="181" t="s">
        <v>9660</v>
      </c>
      <c r="C6056" s="182" t="s">
        <v>225</v>
      </c>
      <c r="D6056" s="183" t="s">
        <v>36</v>
      </c>
      <c r="E6056" s="181" t="s">
        <v>35</v>
      </c>
      <c r="F6056" s="183" t="s">
        <v>35</v>
      </c>
      <c r="G6056" s="181" t="s">
        <v>7476</v>
      </c>
      <c r="H6056" s="184" t="s">
        <v>7090</v>
      </c>
      <c r="I6056" s="185" t="s">
        <v>190</v>
      </c>
      <c r="J6056" s="181" t="s">
        <v>35</v>
      </c>
      <c r="K6056" s="181" t="s">
        <v>225</v>
      </c>
      <c r="L6056" s="186" t="s">
        <v>225</v>
      </c>
      <c r="M6056" s="187" t="s">
        <v>225</v>
      </c>
      <c r="N6056" s="183" t="s">
        <v>36</v>
      </c>
      <c r="O6056" s="181" t="s">
        <v>7476</v>
      </c>
      <c r="P6056" s="184" t="s">
        <v>7090</v>
      </c>
      <c r="Q6056" s="185" t="s">
        <v>190</v>
      </c>
      <c r="R6056" s="181" t="s">
        <v>35</v>
      </c>
      <c r="S6056" s="181" t="s">
        <v>225</v>
      </c>
      <c r="T6056" s="186" t="s">
        <v>225</v>
      </c>
      <c r="U6056" s="187" t="s">
        <v>225</v>
      </c>
      <c r="V6056" s="188" t="str" cm="1">
        <f t="array" ref="V6056">IF(SUM(LEN(A6056:U6056))=0,"",IF(OR(OR(ISBLANK(E6056),SUM(LEN(B6056),LEN(C6056))=0),AND(NOT(D6056="Unknown"),ISBLANK(I6056)),AND(NOT(N6056="Unknown"),ISBLANK(Q6056))),"Missing Information", INDEX(Table15[Entire Service Line Classification], MATCH(SUMIFS(Table15[Unique ID],Table15[System-Owned Portion],D6056,Table15[If Material Anything Other than "Lead" in Column E,Was Material Ever Previously Lead?],F6056,Table15[Customer-Owned Portion],N6056),Table15[Unique ID],0),0)))</f>
        <v>Non-lead</v>
      </c>
      <c r="W6056" s="189"/>
    </row>
    <row r="6057" spans="1:23" s="190" customFormat="1" ht="56.25" x14ac:dyDescent="0.25">
      <c r="A6057" s="180" t="s">
        <v>225</v>
      </c>
      <c r="B6057" s="181" t="s">
        <v>9661</v>
      </c>
      <c r="C6057" s="182" t="s">
        <v>225</v>
      </c>
      <c r="D6057" s="183" t="s">
        <v>36</v>
      </c>
      <c r="E6057" s="181" t="s">
        <v>35</v>
      </c>
      <c r="F6057" s="183" t="s">
        <v>35</v>
      </c>
      <c r="G6057" s="181" t="s">
        <v>7476</v>
      </c>
      <c r="H6057" s="184" t="s">
        <v>7090</v>
      </c>
      <c r="I6057" s="185" t="s">
        <v>190</v>
      </c>
      <c r="J6057" s="181" t="s">
        <v>35</v>
      </c>
      <c r="K6057" s="181" t="s">
        <v>225</v>
      </c>
      <c r="L6057" s="186" t="s">
        <v>225</v>
      </c>
      <c r="M6057" s="187" t="s">
        <v>225</v>
      </c>
      <c r="N6057" s="183" t="s">
        <v>36</v>
      </c>
      <c r="O6057" s="181" t="s">
        <v>7476</v>
      </c>
      <c r="P6057" s="184" t="s">
        <v>7090</v>
      </c>
      <c r="Q6057" s="185" t="s">
        <v>190</v>
      </c>
      <c r="R6057" s="181" t="s">
        <v>35</v>
      </c>
      <c r="S6057" s="181" t="s">
        <v>225</v>
      </c>
      <c r="T6057" s="186" t="s">
        <v>225</v>
      </c>
      <c r="U6057" s="187" t="s">
        <v>225</v>
      </c>
      <c r="V6057" s="188" t="str" cm="1">
        <f t="array" ref="V6057">IF(SUM(LEN(A6057:U6057))=0,"",IF(OR(OR(ISBLANK(E6057),SUM(LEN(B6057),LEN(C6057))=0),AND(NOT(D6057="Unknown"),ISBLANK(I6057)),AND(NOT(N6057="Unknown"),ISBLANK(Q6057))),"Missing Information", INDEX(Table15[Entire Service Line Classification], MATCH(SUMIFS(Table15[Unique ID],Table15[System-Owned Portion],D6057,Table15[If Material Anything Other than "Lead" in Column E,Was Material Ever Previously Lead?],F6057,Table15[Customer-Owned Portion],N6057),Table15[Unique ID],0),0)))</f>
        <v>Non-lead</v>
      </c>
      <c r="W6057" s="189"/>
    </row>
    <row r="6058" spans="1:23" s="190" customFormat="1" ht="56.25" x14ac:dyDescent="0.25">
      <c r="A6058" s="180" t="s">
        <v>225</v>
      </c>
      <c r="B6058" s="181" t="s">
        <v>9662</v>
      </c>
      <c r="C6058" s="182" t="s">
        <v>225</v>
      </c>
      <c r="D6058" s="183" t="s">
        <v>36</v>
      </c>
      <c r="E6058" s="181" t="s">
        <v>35</v>
      </c>
      <c r="F6058" s="183" t="s">
        <v>35</v>
      </c>
      <c r="G6058" s="181" t="s">
        <v>7476</v>
      </c>
      <c r="H6058" s="184" t="s">
        <v>7090</v>
      </c>
      <c r="I6058" s="185" t="s">
        <v>190</v>
      </c>
      <c r="J6058" s="181" t="s">
        <v>35</v>
      </c>
      <c r="K6058" s="181" t="s">
        <v>225</v>
      </c>
      <c r="L6058" s="186" t="s">
        <v>225</v>
      </c>
      <c r="M6058" s="187" t="s">
        <v>225</v>
      </c>
      <c r="N6058" s="183" t="s">
        <v>36</v>
      </c>
      <c r="O6058" s="181" t="s">
        <v>7476</v>
      </c>
      <c r="P6058" s="184" t="s">
        <v>7090</v>
      </c>
      <c r="Q6058" s="185" t="s">
        <v>190</v>
      </c>
      <c r="R6058" s="181" t="s">
        <v>35</v>
      </c>
      <c r="S6058" s="181" t="s">
        <v>225</v>
      </c>
      <c r="T6058" s="186" t="s">
        <v>225</v>
      </c>
      <c r="U6058" s="187" t="s">
        <v>225</v>
      </c>
      <c r="V6058" s="188" t="str" cm="1">
        <f t="array" ref="V6058">IF(SUM(LEN(A6058:U6058))=0,"",IF(OR(OR(ISBLANK(E6058),SUM(LEN(B6058),LEN(C6058))=0),AND(NOT(D6058="Unknown"),ISBLANK(I6058)),AND(NOT(N6058="Unknown"),ISBLANK(Q6058))),"Missing Information", INDEX(Table15[Entire Service Line Classification], MATCH(SUMIFS(Table15[Unique ID],Table15[System-Owned Portion],D6058,Table15[If Material Anything Other than "Lead" in Column E,Was Material Ever Previously Lead?],F6058,Table15[Customer-Owned Portion],N6058),Table15[Unique ID],0),0)))</f>
        <v>Non-lead</v>
      </c>
      <c r="W6058" s="189"/>
    </row>
    <row r="6059" spans="1:23" s="190" customFormat="1" ht="56.25" x14ac:dyDescent="0.25">
      <c r="A6059" s="180" t="s">
        <v>225</v>
      </c>
      <c r="B6059" s="181" t="s">
        <v>9663</v>
      </c>
      <c r="C6059" s="182" t="s">
        <v>225</v>
      </c>
      <c r="D6059" s="183" t="s">
        <v>36</v>
      </c>
      <c r="E6059" s="181" t="s">
        <v>35</v>
      </c>
      <c r="F6059" s="183" t="s">
        <v>35</v>
      </c>
      <c r="G6059" s="181" t="s">
        <v>7476</v>
      </c>
      <c r="H6059" s="184" t="s">
        <v>7090</v>
      </c>
      <c r="I6059" s="185" t="s">
        <v>190</v>
      </c>
      <c r="J6059" s="181" t="s">
        <v>35</v>
      </c>
      <c r="K6059" s="181" t="s">
        <v>225</v>
      </c>
      <c r="L6059" s="186" t="s">
        <v>225</v>
      </c>
      <c r="M6059" s="187" t="s">
        <v>225</v>
      </c>
      <c r="N6059" s="183" t="s">
        <v>36</v>
      </c>
      <c r="O6059" s="181" t="s">
        <v>7476</v>
      </c>
      <c r="P6059" s="184" t="s">
        <v>7090</v>
      </c>
      <c r="Q6059" s="185" t="s">
        <v>190</v>
      </c>
      <c r="R6059" s="181" t="s">
        <v>35</v>
      </c>
      <c r="S6059" s="181" t="s">
        <v>225</v>
      </c>
      <c r="T6059" s="186" t="s">
        <v>225</v>
      </c>
      <c r="U6059" s="187" t="s">
        <v>225</v>
      </c>
      <c r="V6059" s="188" t="str" cm="1">
        <f t="array" ref="V6059">IF(SUM(LEN(A6059:U6059))=0,"",IF(OR(OR(ISBLANK(E6059),SUM(LEN(B6059),LEN(C6059))=0),AND(NOT(D6059="Unknown"),ISBLANK(I6059)),AND(NOT(N6059="Unknown"),ISBLANK(Q6059))),"Missing Information", INDEX(Table15[Entire Service Line Classification], MATCH(SUMIFS(Table15[Unique ID],Table15[System-Owned Portion],D6059,Table15[If Material Anything Other than "Lead" in Column E,Was Material Ever Previously Lead?],F6059,Table15[Customer-Owned Portion],N6059),Table15[Unique ID],0),0)))</f>
        <v>Non-lead</v>
      </c>
      <c r="W6059" s="189"/>
    </row>
    <row r="6060" spans="1:23" s="190" customFormat="1" ht="56.25" x14ac:dyDescent="0.25">
      <c r="A6060" s="180" t="s">
        <v>225</v>
      </c>
      <c r="B6060" s="181" t="s">
        <v>9664</v>
      </c>
      <c r="C6060" s="182" t="s">
        <v>225</v>
      </c>
      <c r="D6060" s="183" t="s">
        <v>36</v>
      </c>
      <c r="E6060" s="181" t="s">
        <v>35</v>
      </c>
      <c r="F6060" s="183" t="s">
        <v>35</v>
      </c>
      <c r="G6060" s="181" t="s">
        <v>7476</v>
      </c>
      <c r="H6060" s="184" t="s">
        <v>7090</v>
      </c>
      <c r="I6060" s="185" t="s">
        <v>190</v>
      </c>
      <c r="J6060" s="181" t="s">
        <v>35</v>
      </c>
      <c r="K6060" s="181" t="s">
        <v>225</v>
      </c>
      <c r="L6060" s="186" t="s">
        <v>225</v>
      </c>
      <c r="M6060" s="187" t="s">
        <v>225</v>
      </c>
      <c r="N6060" s="183" t="s">
        <v>36</v>
      </c>
      <c r="O6060" s="181" t="s">
        <v>7476</v>
      </c>
      <c r="P6060" s="184" t="s">
        <v>7090</v>
      </c>
      <c r="Q6060" s="185" t="s">
        <v>190</v>
      </c>
      <c r="R6060" s="181" t="s">
        <v>35</v>
      </c>
      <c r="S6060" s="181" t="s">
        <v>225</v>
      </c>
      <c r="T6060" s="186" t="s">
        <v>225</v>
      </c>
      <c r="U6060" s="187" t="s">
        <v>225</v>
      </c>
      <c r="V6060" s="188" t="str" cm="1">
        <f t="array" ref="V6060">IF(SUM(LEN(A6060:U6060))=0,"",IF(OR(OR(ISBLANK(E6060),SUM(LEN(B6060),LEN(C6060))=0),AND(NOT(D6060="Unknown"),ISBLANK(I6060)),AND(NOT(N6060="Unknown"),ISBLANK(Q6060))),"Missing Information", INDEX(Table15[Entire Service Line Classification], MATCH(SUMIFS(Table15[Unique ID],Table15[System-Owned Portion],D6060,Table15[If Material Anything Other than "Lead" in Column E,Was Material Ever Previously Lead?],F6060,Table15[Customer-Owned Portion],N6060),Table15[Unique ID],0),0)))</f>
        <v>Non-lead</v>
      </c>
      <c r="W6060" s="189"/>
    </row>
    <row r="6061" spans="1:23" s="190" customFormat="1" ht="56.25" x14ac:dyDescent="0.25">
      <c r="A6061" s="180" t="s">
        <v>225</v>
      </c>
      <c r="B6061" s="181" t="s">
        <v>9665</v>
      </c>
      <c r="C6061" s="182" t="s">
        <v>225</v>
      </c>
      <c r="D6061" s="183" t="s">
        <v>36</v>
      </c>
      <c r="E6061" s="181" t="s">
        <v>35</v>
      </c>
      <c r="F6061" s="183" t="s">
        <v>35</v>
      </c>
      <c r="G6061" s="181" t="s">
        <v>7476</v>
      </c>
      <c r="H6061" s="184" t="s">
        <v>7090</v>
      </c>
      <c r="I6061" s="185" t="s">
        <v>190</v>
      </c>
      <c r="J6061" s="181" t="s">
        <v>35</v>
      </c>
      <c r="K6061" s="181" t="s">
        <v>225</v>
      </c>
      <c r="L6061" s="186" t="s">
        <v>225</v>
      </c>
      <c r="M6061" s="187" t="s">
        <v>225</v>
      </c>
      <c r="N6061" s="183" t="s">
        <v>36</v>
      </c>
      <c r="O6061" s="181" t="s">
        <v>7476</v>
      </c>
      <c r="P6061" s="184" t="s">
        <v>7090</v>
      </c>
      <c r="Q6061" s="185" t="s">
        <v>190</v>
      </c>
      <c r="R6061" s="181" t="s">
        <v>35</v>
      </c>
      <c r="S6061" s="181" t="s">
        <v>225</v>
      </c>
      <c r="T6061" s="186" t="s">
        <v>225</v>
      </c>
      <c r="U6061" s="187" t="s">
        <v>225</v>
      </c>
      <c r="V6061" s="188" t="str" cm="1">
        <f t="array" ref="V6061">IF(SUM(LEN(A6061:U6061))=0,"",IF(OR(OR(ISBLANK(E6061),SUM(LEN(B6061),LEN(C6061))=0),AND(NOT(D6061="Unknown"),ISBLANK(I6061)),AND(NOT(N6061="Unknown"),ISBLANK(Q6061))),"Missing Information", INDEX(Table15[Entire Service Line Classification], MATCH(SUMIFS(Table15[Unique ID],Table15[System-Owned Portion],D6061,Table15[If Material Anything Other than "Lead" in Column E,Was Material Ever Previously Lead?],F6061,Table15[Customer-Owned Portion],N6061),Table15[Unique ID],0),0)))</f>
        <v>Non-lead</v>
      </c>
      <c r="W6061" s="189"/>
    </row>
    <row r="6062" spans="1:23" s="190" customFormat="1" ht="56.25" x14ac:dyDescent="0.25">
      <c r="A6062" s="180" t="s">
        <v>225</v>
      </c>
      <c r="B6062" s="181" t="s">
        <v>9666</v>
      </c>
      <c r="C6062" s="182" t="s">
        <v>225</v>
      </c>
      <c r="D6062" s="183" t="s">
        <v>36</v>
      </c>
      <c r="E6062" s="181" t="s">
        <v>35</v>
      </c>
      <c r="F6062" s="183" t="s">
        <v>35</v>
      </c>
      <c r="G6062" s="181" t="s">
        <v>7476</v>
      </c>
      <c r="H6062" s="184" t="s">
        <v>7090</v>
      </c>
      <c r="I6062" s="185" t="s">
        <v>190</v>
      </c>
      <c r="J6062" s="181" t="s">
        <v>35</v>
      </c>
      <c r="K6062" s="181" t="s">
        <v>225</v>
      </c>
      <c r="L6062" s="186" t="s">
        <v>225</v>
      </c>
      <c r="M6062" s="187" t="s">
        <v>225</v>
      </c>
      <c r="N6062" s="183" t="s">
        <v>36</v>
      </c>
      <c r="O6062" s="181" t="s">
        <v>7476</v>
      </c>
      <c r="P6062" s="184" t="s">
        <v>7090</v>
      </c>
      <c r="Q6062" s="185" t="s">
        <v>190</v>
      </c>
      <c r="R6062" s="181" t="s">
        <v>35</v>
      </c>
      <c r="S6062" s="181" t="s">
        <v>225</v>
      </c>
      <c r="T6062" s="186" t="s">
        <v>225</v>
      </c>
      <c r="U6062" s="187" t="s">
        <v>225</v>
      </c>
      <c r="V6062" s="188" t="str" cm="1">
        <f t="array" ref="V6062">IF(SUM(LEN(A6062:U6062))=0,"",IF(OR(OR(ISBLANK(E6062),SUM(LEN(B6062),LEN(C6062))=0),AND(NOT(D6062="Unknown"),ISBLANK(I6062)),AND(NOT(N6062="Unknown"),ISBLANK(Q6062))),"Missing Information", INDEX(Table15[Entire Service Line Classification], MATCH(SUMIFS(Table15[Unique ID],Table15[System-Owned Portion],D6062,Table15[If Material Anything Other than "Lead" in Column E,Was Material Ever Previously Lead?],F6062,Table15[Customer-Owned Portion],N6062),Table15[Unique ID],0),0)))</f>
        <v>Non-lead</v>
      </c>
      <c r="W6062" s="189"/>
    </row>
    <row r="6063" spans="1:23" s="190" customFormat="1" ht="56.25" x14ac:dyDescent="0.25">
      <c r="A6063" s="180" t="s">
        <v>225</v>
      </c>
      <c r="B6063" s="181" t="s">
        <v>9667</v>
      </c>
      <c r="C6063" s="182" t="s">
        <v>225</v>
      </c>
      <c r="D6063" s="183" t="s">
        <v>36</v>
      </c>
      <c r="E6063" s="181" t="s">
        <v>35</v>
      </c>
      <c r="F6063" s="183" t="s">
        <v>35</v>
      </c>
      <c r="G6063" s="181" t="s">
        <v>7476</v>
      </c>
      <c r="H6063" s="184" t="s">
        <v>7090</v>
      </c>
      <c r="I6063" s="185" t="s">
        <v>190</v>
      </c>
      <c r="J6063" s="181" t="s">
        <v>35</v>
      </c>
      <c r="K6063" s="181" t="s">
        <v>225</v>
      </c>
      <c r="L6063" s="186" t="s">
        <v>225</v>
      </c>
      <c r="M6063" s="187" t="s">
        <v>225</v>
      </c>
      <c r="N6063" s="183" t="s">
        <v>36</v>
      </c>
      <c r="O6063" s="181" t="s">
        <v>7476</v>
      </c>
      <c r="P6063" s="184" t="s">
        <v>7090</v>
      </c>
      <c r="Q6063" s="185" t="s">
        <v>190</v>
      </c>
      <c r="R6063" s="181" t="s">
        <v>35</v>
      </c>
      <c r="S6063" s="181" t="s">
        <v>225</v>
      </c>
      <c r="T6063" s="186" t="s">
        <v>225</v>
      </c>
      <c r="U6063" s="187" t="s">
        <v>225</v>
      </c>
      <c r="V6063" s="188" t="str" cm="1">
        <f t="array" ref="V6063">IF(SUM(LEN(A6063:U6063))=0,"",IF(OR(OR(ISBLANK(E6063),SUM(LEN(B6063),LEN(C6063))=0),AND(NOT(D6063="Unknown"),ISBLANK(I6063)),AND(NOT(N6063="Unknown"),ISBLANK(Q6063))),"Missing Information", INDEX(Table15[Entire Service Line Classification], MATCH(SUMIFS(Table15[Unique ID],Table15[System-Owned Portion],D6063,Table15[If Material Anything Other than "Lead" in Column E,Was Material Ever Previously Lead?],F6063,Table15[Customer-Owned Portion],N6063),Table15[Unique ID],0),0)))</f>
        <v>Non-lead</v>
      </c>
      <c r="W6063" s="189"/>
    </row>
    <row r="6064" spans="1:23" s="190" customFormat="1" ht="56.25" x14ac:dyDescent="0.25">
      <c r="A6064" s="180" t="s">
        <v>225</v>
      </c>
      <c r="B6064" s="181" t="s">
        <v>9668</v>
      </c>
      <c r="C6064" s="182" t="s">
        <v>225</v>
      </c>
      <c r="D6064" s="183" t="s">
        <v>36</v>
      </c>
      <c r="E6064" s="181" t="s">
        <v>35</v>
      </c>
      <c r="F6064" s="183" t="s">
        <v>35</v>
      </c>
      <c r="G6064" s="181" t="s">
        <v>7476</v>
      </c>
      <c r="H6064" s="184" t="s">
        <v>7090</v>
      </c>
      <c r="I6064" s="185" t="s">
        <v>190</v>
      </c>
      <c r="J6064" s="181" t="s">
        <v>35</v>
      </c>
      <c r="K6064" s="181" t="s">
        <v>225</v>
      </c>
      <c r="L6064" s="186" t="s">
        <v>225</v>
      </c>
      <c r="M6064" s="187" t="s">
        <v>225</v>
      </c>
      <c r="N6064" s="183" t="s">
        <v>36</v>
      </c>
      <c r="O6064" s="181" t="s">
        <v>7476</v>
      </c>
      <c r="P6064" s="184" t="s">
        <v>7090</v>
      </c>
      <c r="Q6064" s="185" t="s">
        <v>190</v>
      </c>
      <c r="R6064" s="181" t="s">
        <v>35</v>
      </c>
      <c r="S6064" s="181" t="s">
        <v>225</v>
      </c>
      <c r="T6064" s="186" t="s">
        <v>225</v>
      </c>
      <c r="U6064" s="187" t="s">
        <v>225</v>
      </c>
      <c r="V6064" s="188" t="str" cm="1">
        <f t="array" ref="V6064">IF(SUM(LEN(A6064:U6064))=0,"",IF(OR(OR(ISBLANK(E6064),SUM(LEN(B6064),LEN(C6064))=0),AND(NOT(D6064="Unknown"),ISBLANK(I6064)),AND(NOT(N6064="Unknown"),ISBLANK(Q6064))),"Missing Information", INDEX(Table15[Entire Service Line Classification], MATCH(SUMIFS(Table15[Unique ID],Table15[System-Owned Portion],D6064,Table15[If Material Anything Other than "Lead" in Column E,Was Material Ever Previously Lead?],F6064,Table15[Customer-Owned Portion],N6064),Table15[Unique ID],0),0)))</f>
        <v>Non-lead</v>
      </c>
      <c r="W6064" s="189"/>
    </row>
    <row r="6065" spans="1:23" s="190" customFormat="1" ht="56.25" x14ac:dyDescent="0.25">
      <c r="A6065" s="180" t="s">
        <v>225</v>
      </c>
      <c r="B6065" s="181" t="s">
        <v>9669</v>
      </c>
      <c r="C6065" s="182" t="s">
        <v>225</v>
      </c>
      <c r="D6065" s="183" t="s">
        <v>36</v>
      </c>
      <c r="E6065" s="181" t="s">
        <v>35</v>
      </c>
      <c r="F6065" s="183" t="s">
        <v>35</v>
      </c>
      <c r="G6065" s="181" t="s">
        <v>7476</v>
      </c>
      <c r="H6065" s="184" t="s">
        <v>7090</v>
      </c>
      <c r="I6065" s="185" t="s">
        <v>190</v>
      </c>
      <c r="J6065" s="181" t="s">
        <v>35</v>
      </c>
      <c r="K6065" s="181" t="s">
        <v>225</v>
      </c>
      <c r="L6065" s="186" t="s">
        <v>225</v>
      </c>
      <c r="M6065" s="187" t="s">
        <v>225</v>
      </c>
      <c r="N6065" s="183" t="s">
        <v>36</v>
      </c>
      <c r="O6065" s="181" t="s">
        <v>7476</v>
      </c>
      <c r="P6065" s="184" t="s">
        <v>7090</v>
      </c>
      <c r="Q6065" s="185" t="s">
        <v>190</v>
      </c>
      <c r="R6065" s="181" t="s">
        <v>35</v>
      </c>
      <c r="S6065" s="181" t="s">
        <v>225</v>
      </c>
      <c r="T6065" s="186" t="s">
        <v>225</v>
      </c>
      <c r="U6065" s="187" t="s">
        <v>225</v>
      </c>
      <c r="V6065" s="188" t="str" cm="1">
        <f t="array" ref="V6065">IF(SUM(LEN(A6065:U6065))=0,"",IF(OR(OR(ISBLANK(E6065),SUM(LEN(B6065),LEN(C6065))=0),AND(NOT(D6065="Unknown"),ISBLANK(I6065)),AND(NOT(N6065="Unknown"),ISBLANK(Q6065))),"Missing Information", INDEX(Table15[Entire Service Line Classification], MATCH(SUMIFS(Table15[Unique ID],Table15[System-Owned Portion],D6065,Table15[If Material Anything Other than "Lead" in Column E,Was Material Ever Previously Lead?],F6065,Table15[Customer-Owned Portion],N6065),Table15[Unique ID],0),0)))</f>
        <v>Non-lead</v>
      </c>
      <c r="W6065" s="189"/>
    </row>
    <row r="6066" spans="1:23" s="190" customFormat="1" ht="56.25" x14ac:dyDescent="0.25">
      <c r="A6066" s="180" t="s">
        <v>225</v>
      </c>
      <c r="B6066" s="181" t="s">
        <v>9670</v>
      </c>
      <c r="C6066" s="182" t="s">
        <v>225</v>
      </c>
      <c r="D6066" s="183" t="s">
        <v>36</v>
      </c>
      <c r="E6066" s="181" t="s">
        <v>35</v>
      </c>
      <c r="F6066" s="183" t="s">
        <v>35</v>
      </c>
      <c r="G6066" s="181" t="s">
        <v>7476</v>
      </c>
      <c r="H6066" s="184" t="s">
        <v>7090</v>
      </c>
      <c r="I6066" s="185" t="s">
        <v>190</v>
      </c>
      <c r="J6066" s="181" t="s">
        <v>35</v>
      </c>
      <c r="K6066" s="181" t="s">
        <v>225</v>
      </c>
      <c r="L6066" s="186" t="s">
        <v>225</v>
      </c>
      <c r="M6066" s="187" t="s">
        <v>225</v>
      </c>
      <c r="N6066" s="183" t="s">
        <v>36</v>
      </c>
      <c r="O6066" s="181" t="s">
        <v>7476</v>
      </c>
      <c r="P6066" s="184" t="s">
        <v>7090</v>
      </c>
      <c r="Q6066" s="185" t="s">
        <v>190</v>
      </c>
      <c r="R6066" s="181" t="s">
        <v>35</v>
      </c>
      <c r="S6066" s="181" t="s">
        <v>225</v>
      </c>
      <c r="T6066" s="186" t="s">
        <v>225</v>
      </c>
      <c r="U6066" s="187" t="s">
        <v>225</v>
      </c>
      <c r="V6066" s="188" t="str" cm="1">
        <f t="array" ref="V6066">IF(SUM(LEN(A6066:U6066))=0,"",IF(OR(OR(ISBLANK(E6066),SUM(LEN(B6066),LEN(C6066))=0),AND(NOT(D6066="Unknown"),ISBLANK(I6066)),AND(NOT(N6066="Unknown"),ISBLANK(Q6066))),"Missing Information", INDEX(Table15[Entire Service Line Classification], MATCH(SUMIFS(Table15[Unique ID],Table15[System-Owned Portion],D6066,Table15[If Material Anything Other than "Lead" in Column E,Was Material Ever Previously Lead?],F6066,Table15[Customer-Owned Portion],N6066),Table15[Unique ID],0),0)))</f>
        <v>Non-lead</v>
      </c>
      <c r="W6066" s="189"/>
    </row>
    <row r="6067" spans="1:23" s="190" customFormat="1" ht="56.25" x14ac:dyDescent="0.25">
      <c r="A6067" s="180" t="s">
        <v>225</v>
      </c>
      <c r="B6067" s="181" t="s">
        <v>9671</v>
      </c>
      <c r="C6067" s="182" t="s">
        <v>225</v>
      </c>
      <c r="D6067" s="183" t="s">
        <v>36</v>
      </c>
      <c r="E6067" s="181" t="s">
        <v>35</v>
      </c>
      <c r="F6067" s="183" t="s">
        <v>35</v>
      </c>
      <c r="G6067" s="181" t="s">
        <v>7476</v>
      </c>
      <c r="H6067" s="184" t="s">
        <v>7090</v>
      </c>
      <c r="I6067" s="185" t="s">
        <v>190</v>
      </c>
      <c r="J6067" s="181" t="s">
        <v>35</v>
      </c>
      <c r="K6067" s="181" t="s">
        <v>225</v>
      </c>
      <c r="L6067" s="186" t="s">
        <v>225</v>
      </c>
      <c r="M6067" s="187" t="s">
        <v>225</v>
      </c>
      <c r="N6067" s="183" t="s">
        <v>36</v>
      </c>
      <c r="O6067" s="181" t="s">
        <v>7476</v>
      </c>
      <c r="P6067" s="184" t="s">
        <v>7090</v>
      </c>
      <c r="Q6067" s="185" t="s">
        <v>190</v>
      </c>
      <c r="R6067" s="181" t="s">
        <v>35</v>
      </c>
      <c r="S6067" s="181" t="s">
        <v>225</v>
      </c>
      <c r="T6067" s="186" t="s">
        <v>225</v>
      </c>
      <c r="U6067" s="187" t="s">
        <v>225</v>
      </c>
      <c r="V6067" s="188" t="str" cm="1">
        <f t="array" ref="V6067">IF(SUM(LEN(A6067:U6067))=0,"",IF(OR(OR(ISBLANK(E6067),SUM(LEN(B6067),LEN(C6067))=0),AND(NOT(D6067="Unknown"),ISBLANK(I6067)),AND(NOT(N6067="Unknown"),ISBLANK(Q6067))),"Missing Information", INDEX(Table15[Entire Service Line Classification], MATCH(SUMIFS(Table15[Unique ID],Table15[System-Owned Portion],D6067,Table15[If Material Anything Other than "Lead" in Column E,Was Material Ever Previously Lead?],F6067,Table15[Customer-Owned Portion],N6067),Table15[Unique ID],0),0)))</f>
        <v>Non-lead</v>
      </c>
      <c r="W6067" s="189"/>
    </row>
    <row r="6068" spans="1:23" s="190" customFormat="1" ht="56.25" x14ac:dyDescent="0.25">
      <c r="A6068" s="180" t="s">
        <v>225</v>
      </c>
      <c r="B6068" s="181" t="s">
        <v>9672</v>
      </c>
      <c r="C6068" s="182" t="s">
        <v>225</v>
      </c>
      <c r="D6068" s="183" t="s">
        <v>36</v>
      </c>
      <c r="E6068" s="181" t="s">
        <v>35</v>
      </c>
      <c r="F6068" s="183" t="s">
        <v>35</v>
      </c>
      <c r="G6068" s="181" t="s">
        <v>7476</v>
      </c>
      <c r="H6068" s="184" t="s">
        <v>7090</v>
      </c>
      <c r="I6068" s="185" t="s">
        <v>190</v>
      </c>
      <c r="J6068" s="181" t="s">
        <v>35</v>
      </c>
      <c r="K6068" s="181" t="s">
        <v>225</v>
      </c>
      <c r="L6068" s="186" t="s">
        <v>225</v>
      </c>
      <c r="M6068" s="187" t="s">
        <v>225</v>
      </c>
      <c r="N6068" s="183" t="s">
        <v>36</v>
      </c>
      <c r="O6068" s="181" t="s">
        <v>7476</v>
      </c>
      <c r="P6068" s="184" t="s">
        <v>7090</v>
      </c>
      <c r="Q6068" s="185" t="s">
        <v>190</v>
      </c>
      <c r="R6068" s="181" t="s">
        <v>35</v>
      </c>
      <c r="S6068" s="181" t="s">
        <v>225</v>
      </c>
      <c r="T6068" s="186" t="s">
        <v>225</v>
      </c>
      <c r="U6068" s="187" t="s">
        <v>225</v>
      </c>
      <c r="V6068" s="188" t="str" cm="1">
        <f t="array" ref="V6068">IF(SUM(LEN(A6068:U6068))=0,"",IF(OR(OR(ISBLANK(E6068),SUM(LEN(B6068),LEN(C6068))=0),AND(NOT(D6068="Unknown"),ISBLANK(I6068)),AND(NOT(N6068="Unknown"),ISBLANK(Q6068))),"Missing Information", INDEX(Table15[Entire Service Line Classification], MATCH(SUMIFS(Table15[Unique ID],Table15[System-Owned Portion],D6068,Table15[If Material Anything Other than "Lead" in Column E,Was Material Ever Previously Lead?],F6068,Table15[Customer-Owned Portion],N6068),Table15[Unique ID],0),0)))</f>
        <v>Non-lead</v>
      </c>
      <c r="W6068" s="189"/>
    </row>
    <row r="6069" spans="1:23" s="190" customFormat="1" ht="56.25" x14ac:dyDescent="0.25">
      <c r="A6069" s="180" t="s">
        <v>225</v>
      </c>
      <c r="B6069" s="181" t="s">
        <v>9673</v>
      </c>
      <c r="C6069" s="182" t="s">
        <v>225</v>
      </c>
      <c r="D6069" s="183" t="s">
        <v>36</v>
      </c>
      <c r="E6069" s="181" t="s">
        <v>35</v>
      </c>
      <c r="F6069" s="183" t="s">
        <v>35</v>
      </c>
      <c r="G6069" s="181" t="s">
        <v>7476</v>
      </c>
      <c r="H6069" s="184" t="s">
        <v>7090</v>
      </c>
      <c r="I6069" s="185" t="s">
        <v>190</v>
      </c>
      <c r="J6069" s="181" t="s">
        <v>35</v>
      </c>
      <c r="K6069" s="181" t="s">
        <v>225</v>
      </c>
      <c r="L6069" s="186" t="s">
        <v>225</v>
      </c>
      <c r="M6069" s="187" t="s">
        <v>225</v>
      </c>
      <c r="N6069" s="183" t="s">
        <v>36</v>
      </c>
      <c r="O6069" s="181" t="s">
        <v>7476</v>
      </c>
      <c r="P6069" s="184" t="s">
        <v>7090</v>
      </c>
      <c r="Q6069" s="185" t="s">
        <v>190</v>
      </c>
      <c r="R6069" s="181" t="s">
        <v>35</v>
      </c>
      <c r="S6069" s="181" t="s">
        <v>225</v>
      </c>
      <c r="T6069" s="186" t="s">
        <v>225</v>
      </c>
      <c r="U6069" s="187" t="s">
        <v>225</v>
      </c>
      <c r="V6069" s="188" t="str" cm="1">
        <f t="array" ref="V6069">IF(SUM(LEN(A6069:U6069))=0,"",IF(OR(OR(ISBLANK(E6069),SUM(LEN(B6069),LEN(C6069))=0),AND(NOT(D6069="Unknown"),ISBLANK(I6069)),AND(NOT(N6069="Unknown"),ISBLANK(Q6069))),"Missing Information", INDEX(Table15[Entire Service Line Classification], MATCH(SUMIFS(Table15[Unique ID],Table15[System-Owned Portion],D6069,Table15[If Material Anything Other than "Lead" in Column E,Was Material Ever Previously Lead?],F6069,Table15[Customer-Owned Portion],N6069),Table15[Unique ID],0),0)))</f>
        <v>Non-lead</v>
      </c>
      <c r="W6069" s="189"/>
    </row>
    <row r="6070" spans="1:23" s="190" customFormat="1" ht="56.25" x14ac:dyDescent="0.25">
      <c r="A6070" s="180" t="s">
        <v>225</v>
      </c>
      <c r="B6070" s="181" t="s">
        <v>9674</v>
      </c>
      <c r="C6070" s="182" t="s">
        <v>225</v>
      </c>
      <c r="D6070" s="183" t="s">
        <v>36</v>
      </c>
      <c r="E6070" s="181" t="s">
        <v>35</v>
      </c>
      <c r="F6070" s="183" t="s">
        <v>35</v>
      </c>
      <c r="G6070" s="181" t="s">
        <v>7476</v>
      </c>
      <c r="H6070" s="184" t="s">
        <v>7090</v>
      </c>
      <c r="I6070" s="185" t="s">
        <v>190</v>
      </c>
      <c r="J6070" s="181" t="s">
        <v>35</v>
      </c>
      <c r="K6070" s="181" t="s">
        <v>225</v>
      </c>
      <c r="L6070" s="186" t="s">
        <v>225</v>
      </c>
      <c r="M6070" s="187" t="s">
        <v>225</v>
      </c>
      <c r="N6070" s="183" t="s">
        <v>36</v>
      </c>
      <c r="O6070" s="181" t="s">
        <v>7476</v>
      </c>
      <c r="P6070" s="184" t="s">
        <v>7090</v>
      </c>
      <c r="Q6070" s="185" t="s">
        <v>190</v>
      </c>
      <c r="R6070" s="181" t="s">
        <v>35</v>
      </c>
      <c r="S6070" s="181" t="s">
        <v>225</v>
      </c>
      <c r="T6070" s="186" t="s">
        <v>225</v>
      </c>
      <c r="U6070" s="187" t="s">
        <v>225</v>
      </c>
      <c r="V6070" s="188" t="str" cm="1">
        <f t="array" ref="V6070">IF(SUM(LEN(A6070:U6070))=0,"",IF(OR(OR(ISBLANK(E6070),SUM(LEN(B6070),LEN(C6070))=0),AND(NOT(D6070="Unknown"),ISBLANK(I6070)),AND(NOT(N6070="Unknown"),ISBLANK(Q6070))),"Missing Information", INDEX(Table15[Entire Service Line Classification], MATCH(SUMIFS(Table15[Unique ID],Table15[System-Owned Portion],D6070,Table15[If Material Anything Other than "Lead" in Column E,Was Material Ever Previously Lead?],F6070,Table15[Customer-Owned Portion],N6070),Table15[Unique ID],0),0)))</f>
        <v>Non-lead</v>
      </c>
      <c r="W6070" s="189"/>
    </row>
    <row r="6071" spans="1:23" s="190" customFormat="1" ht="56.25" x14ac:dyDescent="0.25">
      <c r="A6071" s="180" t="s">
        <v>225</v>
      </c>
      <c r="B6071" s="181" t="s">
        <v>9675</v>
      </c>
      <c r="C6071" s="182" t="s">
        <v>225</v>
      </c>
      <c r="D6071" s="183" t="s">
        <v>36</v>
      </c>
      <c r="E6071" s="181" t="s">
        <v>35</v>
      </c>
      <c r="F6071" s="183" t="s">
        <v>35</v>
      </c>
      <c r="G6071" s="181" t="s">
        <v>7476</v>
      </c>
      <c r="H6071" s="184" t="s">
        <v>7090</v>
      </c>
      <c r="I6071" s="185" t="s">
        <v>190</v>
      </c>
      <c r="J6071" s="181" t="s">
        <v>35</v>
      </c>
      <c r="K6071" s="181" t="s">
        <v>225</v>
      </c>
      <c r="L6071" s="186" t="s">
        <v>225</v>
      </c>
      <c r="M6071" s="187" t="s">
        <v>225</v>
      </c>
      <c r="N6071" s="183" t="s">
        <v>36</v>
      </c>
      <c r="O6071" s="181" t="s">
        <v>7476</v>
      </c>
      <c r="P6071" s="184" t="s">
        <v>7090</v>
      </c>
      <c r="Q6071" s="185" t="s">
        <v>190</v>
      </c>
      <c r="R6071" s="181" t="s">
        <v>35</v>
      </c>
      <c r="S6071" s="181" t="s">
        <v>225</v>
      </c>
      <c r="T6071" s="186" t="s">
        <v>225</v>
      </c>
      <c r="U6071" s="187" t="s">
        <v>225</v>
      </c>
      <c r="V6071" s="188" t="str" cm="1">
        <f t="array" ref="V6071">IF(SUM(LEN(A6071:U6071))=0,"",IF(OR(OR(ISBLANK(E6071),SUM(LEN(B6071),LEN(C6071))=0),AND(NOT(D6071="Unknown"),ISBLANK(I6071)),AND(NOT(N6071="Unknown"),ISBLANK(Q6071))),"Missing Information", INDEX(Table15[Entire Service Line Classification], MATCH(SUMIFS(Table15[Unique ID],Table15[System-Owned Portion],D6071,Table15[If Material Anything Other than "Lead" in Column E,Was Material Ever Previously Lead?],F6071,Table15[Customer-Owned Portion],N6071),Table15[Unique ID],0),0)))</f>
        <v>Non-lead</v>
      </c>
      <c r="W6071" s="189"/>
    </row>
    <row r="6072" spans="1:23" s="190" customFormat="1" ht="56.25" x14ac:dyDescent="0.25">
      <c r="A6072" s="180" t="s">
        <v>225</v>
      </c>
      <c r="B6072" s="181" t="s">
        <v>9676</v>
      </c>
      <c r="C6072" s="182" t="s">
        <v>225</v>
      </c>
      <c r="D6072" s="183" t="s">
        <v>36</v>
      </c>
      <c r="E6072" s="181" t="s">
        <v>35</v>
      </c>
      <c r="F6072" s="183" t="s">
        <v>35</v>
      </c>
      <c r="G6072" s="181" t="s">
        <v>7476</v>
      </c>
      <c r="H6072" s="184" t="s">
        <v>7090</v>
      </c>
      <c r="I6072" s="185" t="s">
        <v>190</v>
      </c>
      <c r="J6072" s="181" t="s">
        <v>35</v>
      </c>
      <c r="K6072" s="181" t="s">
        <v>225</v>
      </c>
      <c r="L6072" s="186" t="s">
        <v>225</v>
      </c>
      <c r="M6072" s="187" t="s">
        <v>225</v>
      </c>
      <c r="N6072" s="183" t="s">
        <v>36</v>
      </c>
      <c r="O6072" s="181" t="s">
        <v>7476</v>
      </c>
      <c r="P6072" s="184" t="s">
        <v>7090</v>
      </c>
      <c r="Q6072" s="185" t="s">
        <v>190</v>
      </c>
      <c r="R6072" s="181" t="s">
        <v>35</v>
      </c>
      <c r="S6072" s="181" t="s">
        <v>225</v>
      </c>
      <c r="T6072" s="186" t="s">
        <v>225</v>
      </c>
      <c r="U6072" s="187" t="s">
        <v>225</v>
      </c>
      <c r="V6072" s="188" t="str" cm="1">
        <f t="array" ref="V6072">IF(SUM(LEN(A6072:U6072))=0,"",IF(OR(OR(ISBLANK(E6072),SUM(LEN(B6072),LEN(C6072))=0),AND(NOT(D6072="Unknown"),ISBLANK(I6072)),AND(NOT(N6072="Unknown"),ISBLANK(Q6072))),"Missing Information", INDEX(Table15[Entire Service Line Classification], MATCH(SUMIFS(Table15[Unique ID],Table15[System-Owned Portion],D6072,Table15[If Material Anything Other than "Lead" in Column E,Was Material Ever Previously Lead?],F6072,Table15[Customer-Owned Portion],N6072),Table15[Unique ID],0),0)))</f>
        <v>Non-lead</v>
      </c>
      <c r="W6072" s="189"/>
    </row>
    <row r="6073" spans="1:23" s="190" customFormat="1" ht="56.25" x14ac:dyDescent="0.25">
      <c r="A6073" s="180" t="s">
        <v>225</v>
      </c>
      <c r="B6073" s="181" t="s">
        <v>9677</v>
      </c>
      <c r="C6073" s="182" t="s">
        <v>225</v>
      </c>
      <c r="D6073" s="183" t="s">
        <v>36</v>
      </c>
      <c r="E6073" s="181" t="s">
        <v>35</v>
      </c>
      <c r="F6073" s="183" t="s">
        <v>35</v>
      </c>
      <c r="G6073" s="181" t="s">
        <v>7476</v>
      </c>
      <c r="H6073" s="184" t="s">
        <v>7090</v>
      </c>
      <c r="I6073" s="185" t="s">
        <v>190</v>
      </c>
      <c r="J6073" s="181" t="s">
        <v>35</v>
      </c>
      <c r="K6073" s="181" t="s">
        <v>225</v>
      </c>
      <c r="L6073" s="186" t="s">
        <v>225</v>
      </c>
      <c r="M6073" s="187" t="s">
        <v>225</v>
      </c>
      <c r="N6073" s="183" t="s">
        <v>36</v>
      </c>
      <c r="O6073" s="181" t="s">
        <v>7476</v>
      </c>
      <c r="P6073" s="184" t="s">
        <v>7090</v>
      </c>
      <c r="Q6073" s="185" t="s">
        <v>190</v>
      </c>
      <c r="R6073" s="181" t="s">
        <v>35</v>
      </c>
      <c r="S6073" s="181" t="s">
        <v>225</v>
      </c>
      <c r="T6073" s="186" t="s">
        <v>225</v>
      </c>
      <c r="U6073" s="187" t="s">
        <v>225</v>
      </c>
      <c r="V6073" s="188" t="str" cm="1">
        <f t="array" ref="V6073">IF(SUM(LEN(A6073:U6073))=0,"",IF(OR(OR(ISBLANK(E6073),SUM(LEN(B6073),LEN(C6073))=0),AND(NOT(D6073="Unknown"),ISBLANK(I6073)),AND(NOT(N6073="Unknown"),ISBLANK(Q6073))),"Missing Information", INDEX(Table15[Entire Service Line Classification], MATCH(SUMIFS(Table15[Unique ID],Table15[System-Owned Portion],D6073,Table15[If Material Anything Other than "Lead" in Column E,Was Material Ever Previously Lead?],F6073,Table15[Customer-Owned Portion],N6073),Table15[Unique ID],0),0)))</f>
        <v>Non-lead</v>
      </c>
      <c r="W6073" s="189"/>
    </row>
    <row r="6074" spans="1:23" s="190" customFormat="1" ht="56.25" x14ac:dyDescent="0.25">
      <c r="A6074" s="180" t="s">
        <v>225</v>
      </c>
      <c r="B6074" s="181" t="s">
        <v>9678</v>
      </c>
      <c r="C6074" s="182" t="s">
        <v>225</v>
      </c>
      <c r="D6074" s="183" t="s">
        <v>36</v>
      </c>
      <c r="E6074" s="181" t="s">
        <v>35</v>
      </c>
      <c r="F6074" s="183" t="s">
        <v>35</v>
      </c>
      <c r="G6074" s="181" t="s">
        <v>7476</v>
      </c>
      <c r="H6074" s="184" t="s">
        <v>7090</v>
      </c>
      <c r="I6074" s="185" t="s">
        <v>190</v>
      </c>
      <c r="J6074" s="181" t="s">
        <v>35</v>
      </c>
      <c r="K6074" s="181" t="s">
        <v>225</v>
      </c>
      <c r="L6074" s="186" t="s">
        <v>225</v>
      </c>
      <c r="M6074" s="187" t="s">
        <v>225</v>
      </c>
      <c r="N6074" s="183" t="s">
        <v>36</v>
      </c>
      <c r="O6074" s="181" t="s">
        <v>7476</v>
      </c>
      <c r="P6074" s="184" t="s">
        <v>7090</v>
      </c>
      <c r="Q6074" s="185" t="s">
        <v>190</v>
      </c>
      <c r="R6074" s="181" t="s">
        <v>35</v>
      </c>
      <c r="S6074" s="181" t="s">
        <v>225</v>
      </c>
      <c r="T6074" s="186" t="s">
        <v>225</v>
      </c>
      <c r="U6074" s="187" t="s">
        <v>225</v>
      </c>
      <c r="V6074" s="188" t="str" cm="1">
        <f t="array" ref="V6074">IF(SUM(LEN(A6074:U6074))=0,"",IF(OR(OR(ISBLANK(E6074),SUM(LEN(B6074),LEN(C6074))=0),AND(NOT(D6074="Unknown"),ISBLANK(I6074)),AND(NOT(N6074="Unknown"),ISBLANK(Q6074))),"Missing Information", INDEX(Table15[Entire Service Line Classification], MATCH(SUMIFS(Table15[Unique ID],Table15[System-Owned Portion],D6074,Table15[If Material Anything Other than "Lead" in Column E,Was Material Ever Previously Lead?],F6074,Table15[Customer-Owned Portion],N6074),Table15[Unique ID],0),0)))</f>
        <v>Non-lead</v>
      </c>
      <c r="W6074" s="189"/>
    </row>
    <row r="6075" spans="1:23" s="190" customFormat="1" ht="56.25" x14ac:dyDescent="0.25">
      <c r="A6075" s="180" t="s">
        <v>225</v>
      </c>
      <c r="B6075" s="181" t="s">
        <v>9679</v>
      </c>
      <c r="C6075" s="182" t="s">
        <v>225</v>
      </c>
      <c r="D6075" s="183" t="s">
        <v>36</v>
      </c>
      <c r="E6075" s="181" t="s">
        <v>35</v>
      </c>
      <c r="F6075" s="183" t="s">
        <v>35</v>
      </c>
      <c r="G6075" s="181" t="s">
        <v>7476</v>
      </c>
      <c r="H6075" s="184" t="s">
        <v>7090</v>
      </c>
      <c r="I6075" s="185" t="s">
        <v>190</v>
      </c>
      <c r="J6075" s="181" t="s">
        <v>35</v>
      </c>
      <c r="K6075" s="181" t="s">
        <v>225</v>
      </c>
      <c r="L6075" s="186" t="s">
        <v>225</v>
      </c>
      <c r="M6075" s="187" t="s">
        <v>225</v>
      </c>
      <c r="N6075" s="183" t="s">
        <v>36</v>
      </c>
      <c r="O6075" s="181" t="s">
        <v>7476</v>
      </c>
      <c r="P6075" s="184" t="s">
        <v>7090</v>
      </c>
      <c r="Q6075" s="185" t="s">
        <v>190</v>
      </c>
      <c r="R6075" s="181" t="s">
        <v>35</v>
      </c>
      <c r="S6075" s="181" t="s">
        <v>225</v>
      </c>
      <c r="T6075" s="186" t="s">
        <v>225</v>
      </c>
      <c r="U6075" s="187" t="s">
        <v>225</v>
      </c>
      <c r="V6075" s="188" t="str" cm="1">
        <f t="array" ref="V6075">IF(SUM(LEN(A6075:U6075))=0,"",IF(OR(OR(ISBLANK(E6075),SUM(LEN(B6075),LEN(C6075))=0),AND(NOT(D6075="Unknown"),ISBLANK(I6075)),AND(NOT(N6075="Unknown"),ISBLANK(Q6075))),"Missing Information", INDEX(Table15[Entire Service Line Classification], MATCH(SUMIFS(Table15[Unique ID],Table15[System-Owned Portion],D6075,Table15[If Material Anything Other than "Lead" in Column E,Was Material Ever Previously Lead?],F6075,Table15[Customer-Owned Portion],N6075),Table15[Unique ID],0),0)))</f>
        <v>Non-lead</v>
      </c>
      <c r="W6075" s="189"/>
    </row>
    <row r="6076" spans="1:23" s="190" customFormat="1" ht="56.25" x14ac:dyDescent="0.25">
      <c r="A6076" s="180" t="s">
        <v>225</v>
      </c>
      <c r="B6076" s="181" t="s">
        <v>9680</v>
      </c>
      <c r="C6076" s="182" t="s">
        <v>225</v>
      </c>
      <c r="D6076" s="183" t="s">
        <v>36</v>
      </c>
      <c r="E6076" s="181" t="s">
        <v>35</v>
      </c>
      <c r="F6076" s="183" t="s">
        <v>35</v>
      </c>
      <c r="G6076" s="181" t="s">
        <v>7476</v>
      </c>
      <c r="H6076" s="184" t="s">
        <v>7090</v>
      </c>
      <c r="I6076" s="185" t="s">
        <v>190</v>
      </c>
      <c r="J6076" s="181" t="s">
        <v>35</v>
      </c>
      <c r="K6076" s="181" t="s">
        <v>225</v>
      </c>
      <c r="L6076" s="186" t="s">
        <v>225</v>
      </c>
      <c r="M6076" s="187" t="s">
        <v>225</v>
      </c>
      <c r="N6076" s="183" t="s">
        <v>36</v>
      </c>
      <c r="O6076" s="181" t="s">
        <v>7476</v>
      </c>
      <c r="P6076" s="184" t="s">
        <v>7090</v>
      </c>
      <c r="Q6076" s="185" t="s">
        <v>190</v>
      </c>
      <c r="R6076" s="181" t="s">
        <v>35</v>
      </c>
      <c r="S6076" s="181" t="s">
        <v>225</v>
      </c>
      <c r="T6076" s="186" t="s">
        <v>225</v>
      </c>
      <c r="U6076" s="187" t="s">
        <v>225</v>
      </c>
      <c r="V6076" s="188" t="str" cm="1">
        <f t="array" ref="V6076">IF(SUM(LEN(A6076:U6076))=0,"",IF(OR(OR(ISBLANK(E6076),SUM(LEN(B6076),LEN(C6076))=0),AND(NOT(D6076="Unknown"),ISBLANK(I6076)),AND(NOT(N6076="Unknown"),ISBLANK(Q6076))),"Missing Information", INDEX(Table15[Entire Service Line Classification], MATCH(SUMIFS(Table15[Unique ID],Table15[System-Owned Portion],D6076,Table15[If Material Anything Other than "Lead" in Column E,Was Material Ever Previously Lead?],F6076,Table15[Customer-Owned Portion],N6076),Table15[Unique ID],0),0)))</f>
        <v>Non-lead</v>
      </c>
      <c r="W6076" s="189"/>
    </row>
    <row r="6077" spans="1:23" s="190" customFormat="1" ht="56.25" x14ac:dyDescent="0.25">
      <c r="A6077" s="180" t="s">
        <v>225</v>
      </c>
      <c r="B6077" s="181" t="s">
        <v>9681</v>
      </c>
      <c r="C6077" s="182" t="s">
        <v>225</v>
      </c>
      <c r="D6077" s="183" t="s">
        <v>36</v>
      </c>
      <c r="E6077" s="181" t="s">
        <v>35</v>
      </c>
      <c r="F6077" s="183" t="s">
        <v>35</v>
      </c>
      <c r="G6077" s="181" t="s">
        <v>7476</v>
      </c>
      <c r="H6077" s="184" t="s">
        <v>7090</v>
      </c>
      <c r="I6077" s="185" t="s">
        <v>190</v>
      </c>
      <c r="J6077" s="181" t="s">
        <v>35</v>
      </c>
      <c r="K6077" s="181" t="s">
        <v>225</v>
      </c>
      <c r="L6077" s="186" t="s">
        <v>225</v>
      </c>
      <c r="M6077" s="187" t="s">
        <v>225</v>
      </c>
      <c r="N6077" s="183" t="s">
        <v>36</v>
      </c>
      <c r="O6077" s="181" t="s">
        <v>7476</v>
      </c>
      <c r="P6077" s="184" t="s">
        <v>7090</v>
      </c>
      <c r="Q6077" s="185" t="s">
        <v>190</v>
      </c>
      <c r="R6077" s="181" t="s">
        <v>35</v>
      </c>
      <c r="S6077" s="181" t="s">
        <v>225</v>
      </c>
      <c r="T6077" s="186" t="s">
        <v>225</v>
      </c>
      <c r="U6077" s="187" t="s">
        <v>225</v>
      </c>
      <c r="V6077" s="188" t="str" cm="1">
        <f t="array" ref="V6077">IF(SUM(LEN(A6077:U6077))=0,"",IF(OR(OR(ISBLANK(E6077),SUM(LEN(B6077),LEN(C6077))=0),AND(NOT(D6077="Unknown"),ISBLANK(I6077)),AND(NOT(N6077="Unknown"),ISBLANK(Q6077))),"Missing Information", INDEX(Table15[Entire Service Line Classification], MATCH(SUMIFS(Table15[Unique ID],Table15[System-Owned Portion],D6077,Table15[If Material Anything Other than "Lead" in Column E,Was Material Ever Previously Lead?],F6077,Table15[Customer-Owned Portion],N6077),Table15[Unique ID],0),0)))</f>
        <v>Non-lead</v>
      </c>
      <c r="W6077" s="189"/>
    </row>
    <row r="6078" spans="1:23" s="190" customFormat="1" ht="56.25" x14ac:dyDescent="0.25">
      <c r="A6078" s="180" t="s">
        <v>225</v>
      </c>
      <c r="B6078" s="181" t="s">
        <v>9682</v>
      </c>
      <c r="C6078" s="182" t="s">
        <v>225</v>
      </c>
      <c r="D6078" s="183" t="s">
        <v>36</v>
      </c>
      <c r="E6078" s="181" t="s">
        <v>35</v>
      </c>
      <c r="F6078" s="183" t="s">
        <v>35</v>
      </c>
      <c r="G6078" s="181" t="s">
        <v>7476</v>
      </c>
      <c r="H6078" s="184" t="s">
        <v>7090</v>
      </c>
      <c r="I6078" s="185" t="s">
        <v>190</v>
      </c>
      <c r="J6078" s="181" t="s">
        <v>35</v>
      </c>
      <c r="K6078" s="181" t="s">
        <v>225</v>
      </c>
      <c r="L6078" s="186" t="s">
        <v>225</v>
      </c>
      <c r="M6078" s="187" t="s">
        <v>225</v>
      </c>
      <c r="N6078" s="183" t="s">
        <v>36</v>
      </c>
      <c r="O6078" s="181" t="s">
        <v>7476</v>
      </c>
      <c r="P6078" s="184" t="s">
        <v>7090</v>
      </c>
      <c r="Q6078" s="185" t="s">
        <v>190</v>
      </c>
      <c r="R6078" s="181" t="s">
        <v>35</v>
      </c>
      <c r="S6078" s="181" t="s">
        <v>225</v>
      </c>
      <c r="T6078" s="186" t="s">
        <v>225</v>
      </c>
      <c r="U6078" s="187" t="s">
        <v>225</v>
      </c>
      <c r="V6078" s="188" t="str" cm="1">
        <f t="array" ref="V6078">IF(SUM(LEN(A6078:U6078))=0,"",IF(OR(OR(ISBLANK(E6078),SUM(LEN(B6078),LEN(C6078))=0),AND(NOT(D6078="Unknown"),ISBLANK(I6078)),AND(NOT(N6078="Unknown"),ISBLANK(Q6078))),"Missing Information", INDEX(Table15[Entire Service Line Classification], MATCH(SUMIFS(Table15[Unique ID],Table15[System-Owned Portion],D6078,Table15[If Material Anything Other than "Lead" in Column E,Was Material Ever Previously Lead?],F6078,Table15[Customer-Owned Portion],N6078),Table15[Unique ID],0),0)))</f>
        <v>Non-lead</v>
      </c>
      <c r="W6078" s="189"/>
    </row>
    <row r="6079" spans="1:23" s="190" customFormat="1" ht="56.25" x14ac:dyDescent="0.25">
      <c r="A6079" s="180" t="s">
        <v>225</v>
      </c>
      <c r="B6079" s="181" t="s">
        <v>9683</v>
      </c>
      <c r="C6079" s="182" t="s">
        <v>225</v>
      </c>
      <c r="D6079" s="183" t="s">
        <v>36</v>
      </c>
      <c r="E6079" s="181" t="s">
        <v>35</v>
      </c>
      <c r="F6079" s="183" t="s">
        <v>35</v>
      </c>
      <c r="G6079" s="181" t="s">
        <v>7476</v>
      </c>
      <c r="H6079" s="184" t="s">
        <v>7090</v>
      </c>
      <c r="I6079" s="185" t="s">
        <v>190</v>
      </c>
      <c r="J6079" s="181" t="s">
        <v>35</v>
      </c>
      <c r="K6079" s="181" t="s">
        <v>225</v>
      </c>
      <c r="L6079" s="186" t="s">
        <v>225</v>
      </c>
      <c r="M6079" s="187" t="s">
        <v>225</v>
      </c>
      <c r="N6079" s="183" t="s">
        <v>36</v>
      </c>
      <c r="O6079" s="181" t="s">
        <v>7476</v>
      </c>
      <c r="P6079" s="184" t="s">
        <v>7090</v>
      </c>
      <c r="Q6079" s="185" t="s">
        <v>190</v>
      </c>
      <c r="R6079" s="181" t="s">
        <v>35</v>
      </c>
      <c r="S6079" s="181" t="s">
        <v>225</v>
      </c>
      <c r="T6079" s="186" t="s">
        <v>225</v>
      </c>
      <c r="U6079" s="187" t="s">
        <v>225</v>
      </c>
      <c r="V6079" s="188" t="str" cm="1">
        <f t="array" ref="V6079">IF(SUM(LEN(A6079:U6079))=0,"",IF(OR(OR(ISBLANK(E6079),SUM(LEN(B6079),LEN(C6079))=0),AND(NOT(D6079="Unknown"),ISBLANK(I6079)),AND(NOT(N6079="Unknown"),ISBLANK(Q6079))),"Missing Information", INDEX(Table15[Entire Service Line Classification], MATCH(SUMIFS(Table15[Unique ID],Table15[System-Owned Portion],D6079,Table15[If Material Anything Other than "Lead" in Column E,Was Material Ever Previously Lead?],F6079,Table15[Customer-Owned Portion],N6079),Table15[Unique ID],0),0)))</f>
        <v>Non-lead</v>
      </c>
      <c r="W6079" s="189"/>
    </row>
    <row r="6080" spans="1:23" s="190" customFormat="1" ht="56.25" x14ac:dyDescent="0.25">
      <c r="A6080" s="180" t="s">
        <v>225</v>
      </c>
      <c r="B6080" s="181" t="s">
        <v>9684</v>
      </c>
      <c r="C6080" s="182" t="s">
        <v>225</v>
      </c>
      <c r="D6080" s="183" t="s">
        <v>36</v>
      </c>
      <c r="E6080" s="181" t="s">
        <v>35</v>
      </c>
      <c r="F6080" s="183" t="s">
        <v>35</v>
      </c>
      <c r="G6080" s="181" t="s">
        <v>7476</v>
      </c>
      <c r="H6080" s="184" t="s">
        <v>7090</v>
      </c>
      <c r="I6080" s="185" t="s">
        <v>190</v>
      </c>
      <c r="J6080" s="181" t="s">
        <v>35</v>
      </c>
      <c r="K6080" s="181" t="s">
        <v>225</v>
      </c>
      <c r="L6080" s="186" t="s">
        <v>225</v>
      </c>
      <c r="M6080" s="187" t="s">
        <v>225</v>
      </c>
      <c r="N6080" s="183" t="s">
        <v>36</v>
      </c>
      <c r="O6080" s="181" t="s">
        <v>7476</v>
      </c>
      <c r="P6080" s="184" t="s">
        <v>7090</v>
      </c>
      <c r="Q6080" s="185" t="s">
        <v>190</v>
      </c>
      <c r="R6080" s="181" t="s">
        <v>35</v>
      </c>
      <c r="S6080" s="181" t="s">
        <v>225</v>
      </c>
      <c r="T6080" s="186" t="s">
        <v>225</v>
      </c>
      <c r="U6080" s="187" t="s">
        <v>225</v>
      </c>
      <c r="V6080" s="188" t="str" cm="1">
        <f t="array" ref="V6080">IF(SUM(LEN(A6080:U6080))=0,"",IF(OR(OR(ISBLANK(E6080),SUM(LEN(B6080),LEN(C6080))=0),AND(NOT(D6080="Unknown"),ISBLANK(I6080)),AND(NOT(N6080="Unknown"),ISBLANK(Q6080))),"Missing Information", INDEX(Table15[Entire Service Line Classification], MATCH(SUMIFS(Table15[Unique ID],Table15[System-Owned Portion],D6080,Table15[If Material Anything Other than "Lead" in Column E,Was Material Ever Previously Lead?],F6080,Table15[Customer-Owned Portion],N6080),Table15[Unique ID],0),0)))</f>
        <v>Non-lead</v>
      </c>
      <c r="W6080" s="189"/>
    </row>
    <row r="6081" spans="1:23" s="190" customFormat="1" ht="56.25" x14ac:dyDescent="0.25">
      <c r="A6081" s="180" t="s">
        <v>225</v>
      </c>
      <c r="B6081" s="181" t="s">
        <v>9685</v>
      </c>
      <c r="C6081" s="182" t="s">
        <v>225</v>
      </c>
      <c r="D6081" s="183" t="s">
        <v>36</v>
      </c>
      <c r="E6081" s="181" t="s">
        <v>35</v>
      </c>
      <c r="F6081" s="183" t="s">
        <v>35</v>
      </c>
      <c r="G6081" s="181" t="s">
        <v>7476</v>
      </c>
      <c r="H6081" s="184" t="s">
        <v>7090</v>
      </c>
      <c r="I6081" s="185" t="s">
        <v>190</v>
      </c>
      <c r="J6081" s="181" t="s">
        <v>35</v>
      </c>
      <c r="K6081" s="181" t="s">
        <v>225</v>
      </c>
      <c r="L6081" s="186" t="s">
        <v>225</v>
      </c>
      <c r="M6081" s="187" t="s">
        <v>225</v>
      </c>
      <c r="N6081" s="183" t="s">
        <v>36</v>
      </c>
      <c r="O6081" s="181" t="s">
        <v>7476</v>
      </c>
      <c r="P6081" s="184" t="s">
        <v>7090</v>
      </c>
      <c r="Q6081" s="185" t="s">
        <v>190</v>
      </c>
      <c r="R6081" s="181" t="s">
        <v>35</v>
      </c>
      <c r="S6081" s="181" t="s">
        <v>225</v>
      </c>
      <c r="T6081" s="186" t="s">
        <v>225</v>
      </c>
      <c r="U6081" s="187" t="s">
        <v>225</v>
      </c>
      <c r="V6081" s="188" t="str" cm="1">
        <f t="array" ref="V6081">IF(SUM(LEN(A6081:U6081))=0,"",IF(OR(OR(ISBLANK(E6081),SUM(LEN(B6081),LEN(C6081))=0),AND(NOT(D6081="Unknown"),ISBLANK(I6081)),AND(NOT(N6081="Unknown"),ISBLANK(Q6081))),"Missing Information", INDEX(Table15[Entire Service Line Classification], MATCH(SUMIFS(Table15[Unique ID],Table15[System-Owned Portion],D6081,Table15[If Material Anything Other than "Lead" in Column E,Was Material Ever Previously Lead?],F6081,Table15[Customer-Owned Portion],N6081),Table15[Unique ID],0),0)))</f>
        <v>Non-lead</v>
      </c>
      <c r="W6081" s="189"/>
    </row>
    <row r="6082" spans="1:23" s="190" customFormat="1" ht="56.25" x14ac:dyDescent="0.25">
      <c r="A6082" s="180" t="s">
        <v>225</v>
      </c>
      <c r="B6082" s="181" t="s">
        <v>9686</v>
      </c>
      <c r="C6082" s="182" t="s">
        <v>225</v>
      </c>
      <c r="D6082" s="183" t="s">
        <v>36</v>
      </c>
      <c r="E6082" s="181" t="s">
        <v>35</v>
      </c>
      <c r="F6082" s="183" t="s">
        <v>35</v>
      </c>
      <c r="G6082" s="181" t="s">
        <v>7476</v>
      </c>
      <c r="H6082" s="184" t="s">
        <v>7090</v>
      </c>
      <c r="I6082" s="185" t="s">
        <v>190</v>
      </c>
      <c r="J6082" s="181" t="s">
        <v>35</v>
      </c>
      <c r="K6082" s="181" t="s">
        <v>225</v>
      </c>
      <c r="L6082" s="186" t="s">
        <v>225</v>
      </c>
      <c r="M6082" s="187" t="s">
        <v>225</v>
      </c>
      <c r="N6082" s="183" t="s">
        <v>36</v>
      </c>
      <c r="O6082" s="181" t="s">
        <v>7476</v>
      </c>
      <c r="P6082" s="184" t="s">
        <v>7090</v>
      </c>
      <c r="Q6082" s="185" t="s">
        <v>190</v>
      </c>
      <c r="R6082" s="181" t="s">
        <v>35</v>
      </c>
      <c r="S6082" s="181" t="s">
        <v>225</v>
      </c>
      <c r="T6082" s="186" t="s">
        <v>225</v>
      </c>
      <c r="U6082" s="187" t="s">
        <v>225</v>
      </c>
      <c r="V6082" s="188" t="str" cm="1">
        <f t="array" ref="V6082">IF(SUM(LEN(A6082:U6082))=0,"",IF(OR(OR(ISBLANK(E6082),SUM(LEN(B6082),LEN(C6082))=0),AND(NOT(D6082="Unknown"),ISBLANK(I6082)),AND(NOT(N6082="Unknown"),ISBLANK(Q6082))),"Missing Information", INDEX(Table15[Entire Service Line Classification], MATCH(SUMIFS(Table15[Unique ID],Table15[System-Owned Portion],D6082,Table15[If Material Anything Other than "Lead" in Column E,Was Material Ever Previously Lead?],F6082,Table15[Customer-Owned Portion],N6082),Table15[Unique ID],0),0)))</f>
        <v>Non-lead</v>
      </c>
      <c r="W6082" s="189"/>
    </row>
    <row r="6083" spans="1:23" s="190" customFormat="1" ht="56.25" x14ac:dyDescent="0.25">
      <c r="A6083" s="180" t="s">
        <v>225</v>
      </c>
      <c r="B6083" s="181" t="s">
        <v>9687</v>
      </c>
      <c r="C6083" s="182" t="s">
        <v>225</v>
      </c>
      <c r="D6083" s="183" t="s">
        <v>36</v>
      </c>
      <c r="E6083" s="181" t="s">
        <v>35</v>
      </c>
      <c r="F6083" s="183" t="s">
        <v>35</v>
      </c>
      <c r="G6083" s="181" t="s">
        <v>7476</v>
      </c>
      <c r="H6083" s="184" t="s">
        <v>7090</v>
      </c>
      <c r="I6083" s="185" t="s">
        <v>190</v>
      </c>
      <c r="J6083" s="181" t="s">
        <v>35</v>
      </c>
      <c r="K6083" s="181" t="s">
        <v>225</v>
      </c>
      <c r="L6083" s="186" t="s">
        <v>225</v>
      </c>
      <c r="M6083" s="187" t="s">
        <v>225</v>
      </c>
      <c r="N6083" s="183" t="s">
        <v>36</v>
      </c>
      <c r="O6083" s="181" t="s">
        <v>7476</v>
      </c>
      <c r="P6083" s="184" t="s">
        <v>7090</v>
      </c>
      <c r="Q6083" s="185" t="s">
        <v>190</v>
      </c>
      <c r="R6083" s="181" t="s">
        <v>35</v>
      </c>
      <c r="S6083" s="181" t="s">
        <v>225</v>
      </c>
      <c r="T6083" s="186" t="s">
        <v>225</v>
      </c>
      <c r="U6083" s="187" t="s">
        <v>225</v>
      </c>
      <c r="V6083" s="188" t="str" cm="1">
        <f t="array" ref="V6083">IF(SUM(LEN(A6083:U6083))=0,"",IF(OR(OR(ISBLANK(E6083),SUM(LEN(B6083),LEN(C6083))=0),AND(NOT(D6083="Unknown"),ISBLANK(I6083)),AND(NOT(N6083="Unknown"),ISBLANK(Q6083))),"Missing Information", INDEX(Table15[Entire Service Line Classification], MATCH(SUMIFS(Table15[Unique ID],Table15[System-Owned Portion],D6083,Table15[If Material Anything Other than "Lead" in Column E,Was Material Ever Previously Lead?],F6083,Table15[Customer-Owned Portion],N6083),Table15[Unique ID],0),0)))</f>
        <v>Non-lead</v>
      </c>
      <c r="W6083" s="189"/>
    </row>
    <row r="6084" spans="1:23" s="190" customFormat="1" ht="56.25" x14ac:dyDescent="0.25">
      <c r="A6084" s="180" t="s">
        <v>225</v>
      </c>
      <c r="B6084" s="181" t="s">
        <v>9688</v>
      </c>
      <c r="C6084" s="182" t="s">
        <v>225</v>
      </c>
      <c r="D6084" s="183" t="s">
        <v>36</v>
      </c>
      <c r="E6084" s="181" t="s">
        <v>35</v>
      </c>
      <c r="F6084" s="183" t="s">
        <v>35</v>
      </c>
      <c r="G6084" s="181" t="s">
        <v>7476</v>
      </c>
      <c r="H6084" s="184" t="s">
        <v>7090</v>
      </c>
      <c r="I6084" s="185" t="s">
        <v>190</v>
      </c>
      <c r="J6084" s="181" t="s">
        <v>35</v>
      </c>
      <c r="K6084" s="181" t="s">
        <v>225</v>
      </c>
      <c r="L6084" s="186" t="s">
        <v>225</v>
      </c>
      <c r="M6084" s="187" t="s">
        <v>225</v>
      </c>
      <c r="N6084" s="183" t="s">
        <v>36</v>
      </c>
      <c r="O6084" s="181" t="s">
        <v>7476</v>
      </c>
      <c r="P6084" s="184" t="s">
        <v>7090</v>
      </c>
      <c r="Q6084" s="185" t="s">
        <v>190</v>
      </c>
      <c r="R6084" s="181" t="s">
        <v>35</v>
      </c>
      <c r="S6084" s="181" t="s">
        <v>225</v>
      </c>
      <c r="T6084" s="186" t="s">
        <v>225</v>
      </c>
      <c r="U6084" s="187" t="s">
        <v>225</v>
      </c>
      <c r="V6084" s="188" t="str" cm="1">
        <f t="array" ref="V6084">IF(SUM(LEN(A6084:U6084))=0,"",IF(OR(OR(ISBLANK(E6084),SUM(LEN(B6084),LEN(C6084))=0),AND(NOT(D6084="Unknown"),ISBLANK(I6084)),AND(NOT(N6084="Unknown"),ISBLANK(Q6084))),"Missing Information", INDEX(Table15[Entire Service Line Classification], MATCH(SUMIFS(Table15[Unique ID],Table15[System-Owned Portion],D6084,Table15[If Material Anything Other than "Lead" in Column E,Was Material Ever Previously Lead?],F6084,Table15[Customer-Owned Portion],N6084),Table15[Unique ID],0),0)))</f>
        <v>Non-lead</v>
      </c>
      <c r="W6084" s="189"/>
    </row>
    <row r="6085" spans="1:23" s="190" customFormat="1" ht="56.25" x14ac:dyDescent="0.25">
      <c r="A6085" s="180" t="s">
        <v>225</v>
      </c>
      <c r="B6085" s="181" t="s">
        <v>9689</v>
      </c>
      <c r="C6085" s="182" t="s">
        <v>225</v>
      </c>
      <c r="D6085" s="183" t="s">
        <v>36</v>
      </c>
      <c r="E6085" s="181" t="s">
        <v>35</v>
      </c>
      <c r="F6085" s="183" t="s">
        <v>35</v>
      </c>
      <c r="G6085" s="181" t="s">
        <v>7476</v>
      </c>
      <c r="H6085" s="184" t="s">
        <v>7090</v>
      </c>
      <c r="I6085" s="185" t="s">
        <v>190</v>
      </c>
      <c r="J6085" s="181" t="s">
        <v>35</v>
      </c>
      <c r="K6085" s="181" t="s">
        <v>225</v>
      </c>
      <c r="L6085" s="186" t="s">
        <v>225</v>
      </c>
      <c r="M6085" s="187" t="s">
        <v>225</v>
      </c>
      <c r="N6085" s="183" t="s">
        <v>36</v>
      </c>
      <c r="O6085" s="181" t="s">
        <v>7476</v>
      </c>
      <c r="P6085" s="184" t="s">
        <v>7090</v>
      </c>
      <c r="Q6085" s="185" t="s">
        <v>190</v>
      </c>
      <c r="R6085" s="181" t="s">
        <v>35</v>
      </c>
      <c r="S6085" s="181" t="s">
        <v>225</v>
      </c>
      <c r="T6085" s="186" t="s">
        <v>225</v>
      </c>
      <c r="U6085" s="187" t="s">
        <v>225</v>
      </c>
      <c r="V6085" s="188" t="str" cm="1">
        <f t="array" ref="V6085">IF(SUM(LEN(A6085:U6085))=0,"",IF(OR(OR(ISBLANK(E6085),SUM(LEN(B6085),LEN(C6085))=0),AND(NOT(D6085="Unknown"),ISBLANK(I6085)),AND(NOT(N6085="Unknown"),ISBLANK(Q6085))),"Missing Information", INDEX(Table15[Entire Service Line Classification], MATCH(SUMIFS(Table15[Unique ID],Table15[System-Owned Portion],D6085,Table15[If Material Anything Other than "Lead" in Column E,Was Material Ever Previously Lead?],F6085,Table15[Customer-Owned Portion],N6085),Table15[Unique ID],0),0)))</f>
        <v>Non-lead</v>
      </c>
      <c r="W6085" s="189"/>
    </row>
    <row r="6086" spans="1:23" s="190" customFormat="1" ht="56.25" x14ac:dyDescent="0.25">
      <c r="A6086" s="180" t="s">
        <v>225</v>
      </c>
      <c r="B6086" s="181" t="s">
        <v>9690</v>
      </c>
      <c r="C6086" s="182" t="s">
        <v>225</v>
      </c>
      <c r="D6086" s="183" t="s">
        <v>36</v>
      </c>
      <c r="E6086" s="181" t="s">
        <v>35</v>
      </c>
      <c r="F6086" s="183" t="s">
        <v>35</v>
      </c>
      <c r="G6086" s="181" t="s">
        <v>7476</v>
      </c>
      <c r="H6086" s="184" t="s">
        <v>7090</v>
      </c>
      <c r="I6086" s="185" t="s">
        <v>190</v>
      </c>
      <c r="J6086" s="181" t="s">
        <v>35</v>
      </c>
      <c r="K6086" s="181" t="s">
        <v>225</v>
      </c>
      <c r="L6086" s="186" t="s">
        <v>225</v>
      </c>
      <c r="M6086" s="187" t="s">
        <v>225</v>
      </c>
      <c r="N6086" s="183" t="s">
        <v>36</v>
      </c>
      <c r="O6086" s="181" t="s">
        <v>7476</v>
      </c>
      <c r="P6086" s="184" t="s">
        <v>7090</v>
      </c>
      <c r="Q6086" s="185" t="s">
        <v>190</v>
      </c>
      <c r="R6086" s="181" t="s">
        <v>35</v>
      </c>
      <c r="S6086" s="181" t="s">
        <v>225</v>
      </c>
      <c r="T6086" s="186" t="s">
        <v>225</v>
      </c>
      <c r="U6086" s="187" t="s">
        <v>225</v>
      </c>
      <c r="V6086" s="188" t="str" cm="1">
        <f t="array" ref="V6086">IF(SUM(LEN(A6086:U6086))=0,"",IF(OR(OR(ISBLANK(E6086),SUM(LEN(B6086),LEN(C6086))=0),AND(NOT(D6086="Unknown"),ISBLANK(I6086)),AND(NOT(N6086="Unknown"),ISBLANK(Q6086))),"Missing Information", INDEX(Table15[Entire Service Line Classification], MATCH(SUMIFS(Table15[Unique ID],Table15[System-Owned Portion],D6086,Table15[If Material Anything Other than "Lead" in Column E,Was Material Ever Previously Lead?],F6086,Table15[Customer-Owned Portion],N6086),Table15[Unique ID],0),0)))</f>
        <v>Non-lead</v>
      </c>
      <c r="W6086" s="189"/>
    </row>
    <row r="6087" spans="1:23" s="190" customFormat="1" ht="56.25" x14ac:dyDescent="0.25">
      <c r="A6087" s="180" t="s">
        <v>225</v>
      </c>
      <c r="B6087" s="181" t="s">
        <v>9691</v>
      </c>
      <c r="C6087" s="182" t="s">
        <v>225</v>
      </c>
      <c r="D6087" s="183" t="s">
        <v>36</v>
      </c>
      <c r="E6087" s="181" t="s">
        <v>35</v>
      </c>
      <c r="F6087" s="183" t="s">
        <v>35</v>
      </c>
      <c r="G6087" s="181" t="s">
        <v>7476</v>
      </c>
      <c r="H6087" s="184" t="s">
        <v>7090</v>
      </c>
      <c r="I6087" s="185" t="s">
        <v>190</v>
      </c>
      <c r="J6087" s="181" t="s">
        <v>35</v>
      </c>
      <c r="K6087" s="181" t="s">
        <v>225</v>
      </c>
      <c r="L6087" s="186" t="s">
        <v>225</v>
      </c>
      <c r="M6087" s="187" t="s">
        <v>225</v>
      </c>
      <c r="N6087" s="183" t="s">
        <v>36</v>
      </c>
      <c r="O6087" s="181" t="s">
        <v>7476</v>
      </c>
      <c r="P6087" s="184" t="s">
        <v>7090</v>
      </c>
      <c r="Q6087" s="185" t="s">
        <v>190</v>
      </c>
      <c r="R6087" s="181" t="s">
        <v>35</v>
      </c>
      <c r="S6087" s="181" t="s">
        <v>225</v>
      </c>
      <c r="T6087" s="186" t="s">
        <v>225</v>
      </c>
      <c r="U6087" s="187" t="s">
        <v>225</v>
      </c>
      <c r="V6087" s="188" t="str" cm="1">
        <f t="array" ref="V6087">IF(SUM(LEN(A6087:U6087))=0,"",IF(OR(OR(ISBLANK(E6087),SUM(LEN(B6087),LEN(C6087))=0),AND(NOT(D6087="Unknown"),ISBLANK(I6087)),AND(NOT(N6087="Unknown"),ISBLANK(Q6087))),"Missing Information", INDEX(Table15[Entire Service Line Classification], MATCH(SUMIFS(Table15[Unique ID],Table15[System-Owned Portion],D6087,Table15[If Material Anything Other than "Lead" in Column E,Was Material Ever Previously Lead?],F6087,Table15[Customer-Owned Portion],N6087),Table15[Unique ID],0),0)))</f>
        <v>Non-lead</v>
      </c>
      <c r="W6087" s="189"/>
    </row>
    <row r="6088" spans="1:23" s="190" customFormat="1" ht="56.25" x14ac:dyDescent="0.25">
      <c r="A6088" s="180" t="s">
        <v>225</v>
      </c>
      <c r="B6088" s="181" t="s">
        <v>9692</v>
      </c>
      <c r="C6088" s="182" t="s">
        <v>225</v>
      </c>
      <c r="D6088" s="183" t="s">
        <v>36</v>
      </c>
      <c r="E6088" s="181" t="s">
        <v>35</v>
      </c>
      <c r="F6088" s="183" t="s">
        <v>35</v>
      </c>
      <c r="G6088" s="181" t="s">
        <v>7476</v>
      </c>
      <c r="H6088" s="184" t="s">
        <v>7090</v>
      </c>
      <c r="I6088" s="185" t="s">
        <v>190</v>
      </c>
      <c r="J6088" s="181" t="s">
        <v>35</v>
      </c>
      <c r="K6088" s="181" t="s">
        <v>225</v>
      </c>
      <c r="L6088" s="186" t="s">
        <v>225</v>
      </c>
      <c r="M6088" s="187" t="s">
        <v>225</v>
      </c>
      <c r="N6088" s="183" t="s">
        <v>36</v>
      </c>
      <c r="O6088" s="181" t="s">
        <v>7476</v>
      </c>
      <c r="P6088" s="184" t="s">
        <v>7090</v>
      </c>
      <c r="Q6088" s="185" t="s">
        <v>190</v>
      </c>
      <c r="R6088" s="181" t="s">
        <v>35</v>
      </c>
      <c r="S6088" s="181" t="s">
        <v>225</v>
      </c>
      <c r="T6088" s="186" t="s">
        <v>225</v>
      </c>
      <c r="U6088" s="187" t="s">
        <v>225</v>
      </c>
      <c r="V6088" s="188" t="str" cm="1">
        <f t="array" ref="V6088">IF(SUM(LEN(A6088:U6088))=0,"",IF(OR(OR(ISBLANK(E6088),SUM(LEN(B6088),LEN(C6088))=0),AND(NOT(D6088="Unknown"),ISBLANK(I6088)),AND(NOT(N6088="Unknown"),ISBLANK(Q6088))),"Missing Information", INDEX(Table15[Entire Service Line Classification], MATCH(SUMIFS(Table15[Unique ID],Table15[System-Owned Portion],D6088,Table15[If Material Anything Other than "Lead" in Column E,Was Material Ever Previously Lead?],F6088,Table15[Customer-Owned Portion],N6088),Table15[Unique ID],0),0)))</f>
        <v>Non-lead</v>
      </c>
      <c r="W6088" s="189"/>
    </row>
    <row r="6089" spans="1:23" s="190" customFormat="1" ht="56.25" x14ac:dyDescent="0.25">
      <c r="A6089" s="180" t="s">
        <v>225</v>
      </c>
      <c r="B6089" s="181" t="s">
        <v>9693</v>
      </c>
      <c r="C6089" s="182" t="s">
        <v>225</v>
      </c>
      <c r="D6089" s="183" t="s">
        <v>36</v>
      </c>
      <c r="E6089" s="181" t="s">
        <v>35</v>
      </c>
      <c r="F6089" s="183" t="s">
        <v>35</v>
      </c>
      <c r="G6089" s="181" t="s">
        <v>7476</v>
      </c>
      <c r="H6089" s="184" t="s">
        <v>7090</v>
      </c>
      <c r="I6089" s="185" t="s">
        <v>190</v>
      </c>
      <c r="J6089" s="181" t="s">
        <v>35</v>
      </c>
      <c r="K6089" s="181" t="s">
        <v>225</v>
      </c>
      <c r="L6089" s="186" t="s">
        <v>225</v>
      </c>
      <c r="M6089" s="187" t="s">
        <v>225</v>
      </c>
      <c r="N6089" s="183" t="s">
        <v>36</v>
      </c>
      <c r="O6089" s="181" t="s">
        <v>7476</v>
      </c>
      <c r="P6089" s="184" t="s">
        <v>7090</v>
      </c>
      <c r="Q6089" s="185" t="s">
        <v>190</v>
      </c>
      <c r="R6089" s="181" t="s">
        <v>35</v>
      </c>
      <c r="S6089" s="181" t="s">
        <v>225</v>
      </c>
      <c r="T6089" s="186" t="s">
        <v>225</v>
      </c>
      <c r="U6089" s="187" t="s">
        <v>225</v>
      </c>
      <c r="V6089" s="188" t="str" cm="1">
        <f t="array" ref="V6089">IF(SUM(LEN(A6089:U6089))=0,"",IF(OR(OR(ISBLANK(E6089),SUM(LEN(B6089),LEN(C6089))=0),AND(NOT(D6089="Unknown"),ISBLANK(I6089)),AND(NOT(N6089="Unknown"),ISBLANK(Q6089))),"Missing Information", INDEX(Table15[Entire Service Line Classification], MATCH(SUMIFS(Table15[Unique ID],Table15[System-Owned Portion],D6089,Table15[If Material Anything Other than "Lead" in Column E,Was Material Ever Previously Lead?],F6089,Table15[Customer-Owned Portion],N6089),Table15[Unique ID],0),0)))</f>
        <v>Non-lead</v>
      </c>
      <c r="W6089" s="189"/>
    </row>
    <row r="6090" spans="1:23" s="190" customFormat="1" ht="56.25" x14ac:dyDescent="0.25">
      <c r="A6090" s="180" t="s">
        <v>225</v>
      </c>
      <c r="B6090" s="181" t="s">
        <v>9694</v>
      </c>
      <c r="C6090" s="182" t="s">
        <v>225</v>
      </c>
      <c r="D6090" s="183" t="s">
        <v>36</v>
      </c>
      <c r="E6090" s="181" t="s">
        <v>35</v>
      </c>
      <c r="F6090" s="183" t="s">
        <v>35</v>
      </c>
      <c r="G6090" s="181" t="s">
        <v>7476</v>
      </c>
      <c r="H6090" s="184" t="s">
        <v>7090</v>
      </c>
      <c r="I6090" s="185" t="s">
        <v>190</v>
      </c>
      <c r="J6090" s="181" t="s">
        <v>35</v>
      </c>
      <c r="K6090" s="181" t="s">
        <v>225</v>
      </c>
      <c r="L6090" s="186" t="s">
        <v>225</v>
      </c>
      <c r="M6090" s="187" t="s">
        <v>225</v>
      </c>
      <c r="N6090" s="183" t="s">
        <v>36</v>
      </c>
      <c r="O6090" s="181" t="s">
        <v>7476</v>
      </c>
      <c r="P6090" s="184" t="s">
        <v>7090</v>
      </c>
      <c r="Q6090" s="185" t="s">
        <v>190</v>
      </c>
      <c r="R6090" s="181" t="s">
        <v>35</v>
      </c>
      <c r="S6090" s="181" t="s">
        <v>225</v>
      </c>
      <c r="T6090" s="186" t="s">
        <v>225</v>
      </c>
      <c r="U6090" s="187" t="s">
        <v>225</v>
      </c>
      <c r="V6090" s="188" t="str" cm="1">
        <f t="array" ref="V6090">IF(SUM(LEN(A6090:U6090))=0,"",IF(OR(OR(ISBLANK(E6090),SUM(LEN(B6090),LEN(C6090))=0),AND(NOT(D6090="Unknown"),ISBLANK(I6090)),AND(NOT(N6090="Unknown"),ISBLANK(Q6090))),"Missing Information", INDEX(Table15[Entire Service Line Classification], MATCH(SUMIFS(Table15[Unique ID],Table15[System-Owned Portion],D6090,Table15[If Material Anything Other than "Lead" in Column E,Was Material Ever Previously Lead?],F6090,Table15[Customer-Owned Portion],N6090),Table15[Unique ID],0),0)))</f>
        <v>Non-lead</v>
      </c>
      <c r="W6090" s="189"/>
    </row>
    <row r="6091" spans="1:23" s="190" customFormat="1" ht="56.25" x14ac:dyDescent="0.25">
      <c r="A6091" s="180" t="s">
        <v>225</v>
      </c>
      <c r="B6091" s="181" t="s">
        <v>9695</v>
      </c>
      <c r="C6091" s="182" t="s">
        <v>225</v>
      </c>
      <c r="D6091" s="183" t="s">
        <v>36</v>
      </c>
      <c r="E6091" s="181" t="s">
        <v>35</v>
      </c>
      <c r="F6091" s="183" t="s">
        <v>35</v>
      </c>
      <c r="G6091" s="181" t="s">
        <v>7476</v>
      </c>
      <c r="H6091" s="184" t="s">
        <v>7090</v>
      </c>
      <c r="I6091" s="185" t="s">
        <v>190</v>
      </c>
      <c r="J6091" s="181" t="s">
        <v>35</v>
      </c>
      <c r="K6091" s="181" t="s">
        <v>225</v>
      </c>
      <c r="L6091" s="186" t="s">
        <v>225</v>
      </c>
      <c r="M6091" s="187" t="s">
        <v>225</v>
      </c>
      <c r="N6091" s="183" t="s">
        <v>36</v>
      </c>
      <c r="O6091" s="181" t="s">
        <v>7476</v>
      </c>
      <c r="P6091" s="184" t="s">
        <v>7090</v>
      </c>
      <c r="Q6091" s="185" t="s">
        <v>190</v>
      </c>
      <c r="R6091" s="181" t="s">
        <v>35</v>
      </c>
      <c r="S6091" s="181" t="s">
        <v>225</v>
      </c>
      <c r="T6091" s="186" t="s">
        <v>225</v>
      </c>
      <c r="U6091" s="187" t="s">
        <v>225</v>
      </c>
      <c r="V6091" s="188" t="str" cm="1">
        <f t="array" ref="V6091">IF(SUM(LEN(A6091:U6091))=0,"",IF(OR(OR(ISBLANK(E6091),SUM(LEN(B6091),LEN(C6091))=0),AND(NOT(D6091="Unknown"),ISBLANK(I6091)),AND(NOT(N6091="Unknown"),ISBLANK(Q6091))),"Missing Information", INDEX(Table15[Entire Service Line Classification], MATCH(SUMIFS(Table15[Unique ID],Table15[System-Owned Portion],D6091,Table15[If Material Anything Other than "Lead" in Column E,Was Material Ever Previously Lead?],F6091,Table15[Customer-Owned Portion],N6091),Table15[Unique ID],0),0)))</f>
        <v>Non-lead</v>
      </c>
      <c r="W6091" s="189"/>
    </row>
    <row r="6092" spans="1:23" s="190" customFormat="1" ht="56.25" x14ac:dyDescent="0.25">
      <c r="A6092" s="180" t="s">
        <v>225</v>
      </c>
      <c r="B6092" s="181" t="s">
        <v>9696</v>
      </c>
      <c r="C6092" s="182" t="s">
        <v>225</v>
      </c>
      <c r="D6092" s="183" t="s">
        <v>36</v>
      </c>
      <c r="E6092" s="181" t="s">
        <v>35</v>
      </c>
      <c r="F6092" s="183" t="s">
        <v>35</v>
      </c>
      <c r="G6092" s="181" t="s">
        <v>7476</v>
      </c>
      <c r="H6092" s="184" t="s">
        <v>7090</v>
      </c>
      <c r="I6092" s="185" t="s">
        <v>190</v>
      </c>
      <c r="J6092" s="181" t="s">
        <v>35</v>
      </c>
      <c r="K6092" s="181" t="s">
        <v>225</v>
      </c>
      <c r="L6092" s="186" t="s">
        <v>225</v>
      </c>
      <c r="M6092" s="187" t="s">
        <v>225</v>
      </c>
      <c r="N6092" s="183" t="s">
        <v>36</v>
      </c>
      <c r="O6092" s="181" t="s">
        <v>7476</v>
      </c>
      <c r="P6092" s="184" t="s">
        <v>7090</v>
      </c>
      <c r="Q6092" s="185" t="s">
        <v>190</v>
      </c>
      <c r="R6092" s="181" t="s">
        <v>35</v>
      </c>
      <c r="S6092" s="181" t="s">
        <v>225</v>
      </c>
      <c r="T6092" s="186" t="s">
        <v>225</v>
      </c>
      <c r="U6092" s="187" t="s">
        <v>225</v>
      </c>
      <c r="V6092" s="188" t="str" cm="1">
        <f t="array" ref="V6092">IF(SUM(LEN(A6092:U6092))=0,"",IF(OR(OR(ISBLANK(E6092),SUM(LEN(B6092),LEN(C6092))=0),AND(NOT(D6092="Unknown"),ISBLANK(I6092)),AND(NOT(N6092="Unknown"),ISBLANK(Q6092))),"Missing Information", INDEX(Table15[Entire Service Line Classification], MATCH(SUMIFS(Table15[Unique ID],Table15[System-Owned Portion],D6092,Table15[If Material Anything Other than "Lead" in Column E,Was Material Ever Previously Lead?],F6092,Table15[Customer-Owned Portion],N6092),Table15[Unique ID],0),0)))</f>
        <v>Non-lead</v>
      </c>
      <c r="W6092" s="189"/>
    </row>
    <row r="6093" spans="1:23" s="190" customFormat="1" ht="56.25" x14ac:dyDescent="0.25">
      <c r="A6093" s="180" t="s">
        <v>225</v>
      </c>
      <c r="B6093" s="181" t="s">
        <v>9697</v>
      </c>
      <c r="C6093" s="182" t="s">
        <v>225</v>
      </c>
      <c r="D6093" s="183" t="s">
        <v>36</v>
      </c>
      <c r="E6093" s="181" t="s">
        <v>35</v>
      </c>
      <c r="F6093" s="183" t="s">
        <v>35</v>
      </c>
      <c r="G6093" s="181" t="s">
        <v>7476</v>
      </c>
      <c r="H6093" s="184" t="s">
        <v>7090</v>
      </c>
      <c r="I6093" s="185" t="s">
        <v>190</v>
      </c>
      <c r="J6093" s="181" t="s">
        <v>35</v>
      </c>
      <c r="K6093" s="181" t="s">
        <v>225</v>
      </c>
      <c r="L6093" s="186" t="s">
        <v>225</v>
      </c>
      <c r="M6093" s="187" t="s">
        <v>225</v>
      </c>
      <c r="N6093" s="183" t="s">
        <v>36</v>
      </c>
      <c r="O6093" s="181" t="s">
        <v>7476</v>
      </c>
      <c r="P6093" s="184" t="s">
        <v>7090</v>
      </c>
      <c r="Q6093" s="185" t="s">
        <v>190</v>
      </c>
      <c r="R6093" s="181" t="s">
        <v>35</v>
      </c>
      <c r="S6093" s="181" t="s">
        <v>225</v>
      </c>
      <c r="T6093" s="186" t="s">
        <v>225</v>
      </c>
      <c r="U6093" s="187" t="s">
        <v>225</v>
      </c>
      <c r="V6093" s="188" t="str" cm="1">
        <f t="array" ref="V6093">IF(SUM(LEN(A6093:U6093))=0,"",IF(OR(OR(ISBLANK(E6093),SUM(LEN(B6093),LEN(C6093))=0),AND(NOT(D6093="Unknown"),ISBLANK(I6093)),AND(NOT(N6093="Unknown"),ISBLANK(Q6093))),"Missing Information", INDEX(Table15[Entire Service Line Classification], MATCH(SUMIFS(Table15[Unique ID],Table15[System-Owned Portion],D6093,Table15[If Material Anything Other than "Lead" in Column E,Was Material Ever Previously Lead?],F6093,Table15[Customer-Owned Portion],N6093),Table15[Unique ID],0),0)))</f>
        <v>Non-lead</v>
      </c>
      <c r="W6093" s="189"/>
    </row>
    <row r="6094" spans="1:23" s="190" customFormat="1" ht="56.25" x14ac:dyDescent="0.25">
      <c r="A6094" s="180" t="s">
        <v>225</v>
      </c>
      <c r="B6094" s="181" t="s">
        <v>9698</v>
      </c>
      <c r="C6094" s="182" t="s">
        <v>225</v>
      </c>
      <c r="D6094" s="183" t="s">
        <v>36</v>
      </c>
      <c r="E6094" s="181" t="s">
        <v>35</v>
      </c>
      <c r="F6094" s="183" t="s">
        <v>35</v>
      </c>
      <c r="G6094" s="181" t="s">
        <v>7476</v>
      </c>
      <c r="H6094" s="184" t="s">
        <v>7090</v>
      </c>
      <c r="I6094" s="185" t="s">
        <v>190</v>
      </c>
      <c r="J6094" s="181" t="s">
        <v>35</v>
      </c>
      <c r="K6094" s="181" t="s">
        <v>225</v>
      </c>
      <c r="L6094" s="186" t="s">
        <v>225</v>
      </c>
      <c r="M6094" s="187" t="s">
        <v>225</v>
      </c>
      <c r="N6094" s="183" t="s">
        <v>36</v>
      </c>
      <c r="O6094" s="181" t="s">
        <v>7476</v>
      </c>
      <c r="P6094" s="184" t="s">
        <v>7090</v>
      </c>
      <c r="Q6094" s="185" t="s">
        <v>190</v>
      </c>
      <c r="R6094" s="181" t="s">
        <v>35</v>
      </c>
      <c r="S6094" s="181" t="s">
        <v>225</v>
      </c>
      <c r="T6094" s="186" t="s">
        <v>225</v>
      </c>
      <c r="U6094" s="187" t="s">
        <v>225</v>
      </c>
      <c r="V6094" s="188" t="str" cm="1">
        <f t="array" ref="V6094">IF(SUM(LEN(A6094:U6094))=0,"",IF(OR(OR(ISBLANK(E6094),SUM(LEN(B6094),LEN(C6094))=0),AND(NOT(D6094="Unknown"),ISBLANK(I6094)),AND(NOT(N6094="Unknown"),ISBLANK(Q6094))),"Missing Information", INDEX(Table15[Entire Service Line Classification], MATCH(SUMIFS(Table15[Unique ID],Table15[System-Owned Portion],D6094,Table15[If Material Anything Other than "Lead" in Column E,Was Material Ever Previously Lead?],F6094,Table15[Customer-Owned Portion],N6094),Table15[Unique ID],0),0)))</f>
        <v>Non-lead</v>
      </c>
      <c r="W6094" s="189"/>
    </row>
    <row r="6095" spans="1:23" s="190" customFormat="1" ht="56.25" x14ac:dyDescent="0.25">
      <c r="A6095" s="180" t="s">
        <v>225</v>
      </c>
      <c r="B6095" s="181" t="s">
        <v>9699</v>
      </c>
      <c r="C6095" s="182" t="s">
        <v>225</v>
      </c>
      <c r="D6095" s="183" t="s">
        <v>36</v>
      </c>
      <c r="E6095" s="181" t="s">
        <v>35</v>
      </c>
      <c r="F6095" s="183" t="s">
        <v>35</v>
      </c>
      <c r="G6095" s="181" t="s">
        <v>7476</v>
      </c>
      <c r="H6095" s="184" t="s">
        <v>7090</v>
      </c>
      <c r="I6095" s="185" t="s">
        <v>190</v>
      </c>
      <c r="J6095" s="181" t="s">
        <v>35</v>
      </c>
      <c r="K6095" s="181" t="s">
        <v>225</v>
      </c>
      <c r="L6095" s="186" t="s">
        <v>225</v>
      </c>
      <c r="M6095" s="187" t="s">
        <v>225</v>
      </c>
      <c r="N6095" s="183" t="s">
        <v>36</v>
      </c>
      <c r="O6095" s="181" t="s">
        <v>7476</v>
      </c>
      <c r="P6095" s="184" t="s">
        <v>7090</v>
      </c>
      <c r="Q6095" s="185" t="s">
        <v>190</v>
      </c>
      <c r="R6095" s="181" t="s">
        <v>35</v>
      </c>
      <c r="S6095" s="181" t="s">
        <v>225</v>
      </c>
      <c r="T6095" s="186" t="s">
        <v>225</v>
      </c>
      <c r="U6095" s="187" t="s">
        <v>225</v>
      </c>
      <c r="V6095" s="188" t="str" cm="1">
        <f t="array" ref="V6095">IF(SUM(LEN(A6095:U6095))=0,"",IF(OR(OR(ISBLANK(E6095),SUM(LEN(B6095),LEN(C6095))=0),AND(NOT(D6095="Unknown"),ISBLANK(I6095)),AND(NOT(N6095="Unknown"),ISBLANK(Q6095))),"Missing Information", INDEX(Table15[Entire Service Line Classification], MATCH(SUMIFS(Table15[Unique ID],Table15[System-Owned Portion],D6095,Table15[If Material Anything Other than "Lead" in Column E,Was Material Ever Previously Lead?],F6095,Table15[Customer-Owned Portion],N6095),Table15[Unique ID],0),0)))</f>
        <v>Non-lead</v>
      </c>
      <c r="W6095" s="189"/>
    </row>
    <row r="6096" spans="1:23" s="190" customFormat="1" ht="56.25" x14ac:dyDescent="0.25">
      <c r="A6096" s="180" t="s">
        <v>225</v>
      </c>
      <c r="B6096" s="181" t="s">
        <v>9700</v>
      </c>
      <c r="C6096" s="182" t="s">
        <v>225</v>
      </c>
      <c r="D6096" s="183" t="s">
        <v>36</v>
      </c>
      <c r="E6096" s="181" t="s">
        <v>35</v>
      </c>
      <c r="F6096" s="183" t="s">
        <v>35</v>
      </c>
      <c r="G6096" s="181" t="s">
        <v>7476</v>
      </c>
      <c r="H6096" s="184" t="s">
        <v>7090</v>
      </c>
      <c r="I6096" s="185" t="s">
        <v>190</v>
      </c>
      <c r="J6096" s="181" t="s">
        <v>35</v>
      </c>
      <c r="K6096" s="181" t="s">
        <v>225</v>
      </c>
      <c r="L6096" s="186" t="s">
        <v>225</v>
      </c>
      <c r="M6096" s="187" t="s">
        <v>225</v>
      </c>
      <c r="N6096" s="183" t="s">
        <v>36</v>
      </c>
      <c r="O6096" s="181" t="s">
        <v>7476</v>
      </c>
      <c r="P6096" s="184" t="s">
        <v>7090</v>
      </c>
      <c r="Q6096" s="185" t="s">
        <v>190</v>
      </c>
      <c r="R6096" s="181" t="s">
        <v>35</v>
      </c>
      <c r="S6096" s="181" t="s">
        <v>225</v>
      </c>
      <c r="T6096" s="186" t="s">
        <v>225</v>
      </c>
      <c r="U6096" s="187" t="s">
        <v>225</v>
      </c>
      <c r="V6096" s="188" t="str" cm="1">
        <f t="array" ref="V6096">IF(SUM(LEN(A6096:U6096))=0,"",IF(OR(OR(ISBLANK(E6096),SUM(LEN(B6096),LEN(C6096))=0),AND(NOT(D6096="Unknown"),ISBLANK(I6096)),AND(NOT(N6096="Unknown"),ISBLANK(Q6096))),"Missing Information", INDEX(Table15[Entire Service Line Classification], MATCH(SUMIFS(Table15[Unique ID],Table15[System-Owned Portion],D6096,Table15[If Material Anything Other than "Lead" in Column E,Was Material Ever Previously Lead?],F6096,Table15[Customer-Owned Portion],N6096),Table15[Unique ID],0),0)))</f>
        <v>Non-lead</v>
      </c>
      <c r="W6096" s="189"/>
    </row>
    <row r="6097" spans="1:23" s="190" customFormat="1" ht="56.25" x14ac:dyDescent="0.25">
      <c r="A6097" s="180" t="s">
        <v>225</v>
      </c>
      <c r="B6097" s="181" t="s">
        <v>9701</v>
      </c>
      <c r="C6097" s="182" t="s">
        <v>225</v>
      </c>
      <c r="D6097" s="183" t="s">
        <v>36</v>
      </c>
      <c r="E6097" s="181" t="s">
        <v>35</v>
      </c>
      <c r="F6097" s="183" t="s">
        <v>35</v>
      </c>
      <c r="G6097" s="181" t="s">
        <v>7476</v>
      </c>
      <c r="H6097" s="184" t="s">
        <v>7090</v>
      </c>
      <c r="I6097" s="185" t="s">
        <v>190</v>
      </c>
      <c r="J6097" s="181" t="s">
        <v>35</v>
      </c>
      <c r="K6097" s="181" t="s">
        <v>225</v>
      </c>
      <c r="L6097" s="186" t="s">
        <v>225</v>
      </c>
      <c r="M6097" s="187" t="s">
        <v>225</v>
      </c>
      <c r="N6097" s="183" t="s">
        <v>36</v>
      </c>
      <c r="O6097" s="181" t="s">
        <v>7476</v>
      </c>
      <c r="P6097" s="184" t="s">
        <v>7090</v>
      </c>
      <c r="Q6097" s="185" t="s">
        <v>190</v>
      </c>
      <c r="R6097" s="181" t="s">
        <v>35</v>
      </c>
      <c r="S6097" s="181" t="s">
        <v>225</v>
      </c>
      <c r="T6097" s="186" t="s">
        <v>225</v>
      </c>
      <c r="U6097" s="187" t="s">
        <v>225</v>
      </c>
      <c r="V6097" s="188" t="str" cm="1">
        <f t="array" ref="V6097">IF(SUM(LEN(A6097:U6097))=0,"",IF(OR(OR(ISBLANK(E6097),SUM(LEN(B6097),LEN(C6097))=0),AND(NOT(D6097="Unknown"),ISBLANK(I6097)),AND(NOT(N6097="Unknown"),ISBLANK(Q6097))),"Missing Information", INDEX(Table15[Entire Service Line Classification], MATCH(SUMIFS(Table15[Unique ID],Table15[System-Owned Portion],D6097,Table15[If Material Anything Other than "Lead" in Column E,Was Material Ever Previously Lead?],F6097,Table15[Customer-Owned Portion],N6097),Table15[Unique ID],0),0)))</f>
        <v>Non-lead</v>
      </c>
      <c r="W6097" s="189"/>
    </row>
    <row r="6098" spans="1:23" s="190" customFormat="1" ht="56.25" x14ac:dyDescent="0.25">
      <c r="A6098" s="180" t="s">
        <v>225</v>
      </c>
      <c r="B6098" s="181" t="s">
        <v>9702</v>
      </c>
      <c r="C6098" s="182" t="s">
        <v>225</v>
      </c>
      <c r="D6098" s="183" t="s">
        <v>36</v>
      </c>
      <c r="E6098" s="181" t="s">
        <v>35</v>
      </c>
      <c r="F6098" s="183" t="s">
        <v>35</v>
      </c>
      <c r="G6098" s="181" t="s">
        <v>7476</v>
      </c>
      <c r="H6098" s="184" t="s">
        <v>7090</v>
      </c>
      <c r="I6098" s="185" t="s">
        <v>190</v>
      </c>
      <c r="J6098" s="181" t="s">
        <v>35</v>
      </c>
      <c r="K6098" s="181" t="s">
        <v>225</v>
      </c>
      <c r="L6098" s="186" t="s">
        <v>225</v>
      </c>
      <c r="M6098" s="187" t="s">
        <v>225</v>
      </c>
      <c r="N6098" s="183" t="s">
        <v>36</v>
      </c>
      <c r="O6098" s="181" t="s">
        <v>7476</v>
      </c>
      <c r="P6098" s="184" t="s">
        <v>7090</v>
      </c>
      <c r="Q6098" s="185" t="s">
        <v>190</v>
      </c>
      <c r="R6098" s="181" t="s">
        <v>35</v>
      </c>
      <c r="S6098" s="181" t="s">
        <v>225</v>
      </c>
      <c r="T6098" s="186" t="s">
        <v>225</v>
      </c>
      <c r="U6098" s="187" t="s">
        <v>225</v>
      </c>
      <c r="V6098" s="188" t="str" cm="1">
        <f t="array" ref="V6098">IF(SUM(LEN(A6098:U6098))=0,"",IF(OR(OR(ISBLANK(E6098),SUM(LEN(B6098),LEN(C6098))=0),AND(NOT(D6098="Unknown"),ISBLANK(I6098)),AND(NOT(N6098="Unknown"),ISBLANK(Q6098))),"Missing Information", INDEX(Table15[Entire Service Line Classification], MATCH(SUMIFS(Table15[Unique ID],Table15[System-Owned Portion],D6098,Table15[If Material Anything Other than "Lead" in Column E,Was Material Ever Previously Lead?],F6098,Table15[Customer-Owned Portion],N6098),Table15[Unique ID],0),0)))</f>
        <v>Non-lead</v>
      </c>
      <c r="W6098" s="189"/>
    </row>
    <row r="6099" spans="1:23" s="190" customFormat="1" ht="56.25" x14ac:dyDescent="0.25">
      <c r="A6099" s="180" t="s">
        <v>225</v>
      </c>
      <c r="B6099" s="181" t="s">
        <v>9703</v>
      </c>
      <c r="C6099" s="182" t="s">
        <v>225</v>
      </c>
      <c r="D6099" s="183" t="s">
        <v>36</v>
      </c>
      <c r="E6099" s="181" t="s">
        <v>35</v>
      </c>
      <c r="F6099" s="183" t="s">
        <v>35</v>
      </c>
      <c r="G6099" s="181" t="s">
        <v>7476</v>
      </c>
      <c r="H6099" s="184" t="s">
        <v>7090</v>
      </c>
      <c r="I6099" s="185" t="s">
        <v>190</v>
      </c>
      <c r="J6099" s="181" t="s">
        <v>35</v>
      </c>
      <c r="K6099" s="181" t="s">
        <v>225</v>
      </c>
      <c r="L6099" s="186" t="s">
        <v>225</v>
      </c>
      <c r="M6099" s="187" t="s">
        <v>225</v>
      </c>
      <c r="N6099" s="183" t="s">
        <v>36</v>
      </c>
      <c r="O6099" s="181" t="s">
        <v>7476</v>
      </c>
      <c r="P6099" s="184" t="s">
        <v>7090</v>
      </c>
      <c r="Q6099" s="185" t="s">
        <v>190</v>
      </c>
      <c r="R6099" s="181" t="s">
        <v>35</v>
      </c>
      <c r="S6099" s="181" t="s">
        <v>225</v>
      </c>
      <c r="T6099" s="186" t="s">
        <v>225</v>
      </c>
      <c r="U6099" s="187" t="s">
        <v>225</v>
      </c>
      <c r="V6099" s="188" t="str" cm="1">
        <f t="array" ref="V6099">IF(SUM(LEN(A6099:U6099))=0,"",IF(OR(OR(ISBLANK(E6099),SUM(LEN(B6099),LEN(C6099))=0),AND(NOT(D6099="Unknown"),ISBLANK(I6099)),AND(NOT(N6099="Unknown"),ISBLANK(Q6099))),"Missing Information", INDEX(Table15[Entire Service Line Classification], MATCH(SUMIFS(Table15[Unique ID],Table15[System-Owned Portion],D6099,Table15[If Material Anything Other than "Lead" in Column E,Was Material Ever Previously Lead?],F6099,Table15[Customer-Owned Portion],N6099),Table15[Unique ID],0),0)))</f>
        <v>Non-lead</v>
      </c>
      <c r="W6099" s="189"/>
    </row>
    <row r="6100" spans="1:23" s="190" customFormat="1" ht="56.25" x14ac:dyDescent="0.25">
      <c r="A6100" s="180" t="s">
        <v>225</v>
      </c>
      <c r="B6100" s="181" t="s">
        <v>9704</v>
      </c>
      <c r="C6100" s="182" t="s">
        <v>225</v>
      </c>
      <c r="D6100" s="183" t="s">
        <v>36</v>
      </c>
      <c r="E6100" s="181" t="s">
        <v>35</v>
      </c>
      <c r="F6100" s="183" t="s">
        <v>35</v>
      </c>
      <c r="G6100" s="181" t="s">
        <v>7476</v>
      </c>
      <c r="H6100" s="184" t="s">
        <v>7090</v>
      </c>
      <c r="I6100" s="185" t="s">
        <v>190</v>
      </c>
      <c r="J6100" s="181" t="s">
        <v>35</v>
      </c>
      <c r="K6100" s="181" t="s">
        <v>225</v>
      </c>
      <c r="L6100" s="186" t="s">
        <v>225</v>
      </c>
      <c r="M6100" s="187" t="s">
        <v>225</v>
      </c>
      <c r="N6100" s="183" t="s">
        <v>36</v>
      </c>
      <c r="O6100" s="181" t="s">
        <v>7476</v>
      </c>
      <c r="P6100" s="184" t="s">
        <v>7090</v>
      </c>
      <c r="Q6100" s="185" t="s">
        <v>190</v>
      </c>
      <c r="R6100" s="181" t="s">
        <v>35</v>
      </c>
      <c r="S6100" s="181" t="s">
        <v>225</v>
      </c>
      <c r="T6100" s="186" t="s">
        <v>225</v>
      </c>
      <c r="U6100" s="187" t="s">
        <v>225</v>
      </c>
      <c r="V6100" s="188" t="str" cm="1">
        <f t="array" ref="V6100">IF(SUM(LEN(A6100:U6100))=0,"",IF(OR(OR(ISBLANK(E6100),SUM(LEN(B6100),LEN(C6100))=0),AND(NOT(D6100="Unknown"),ISBLANK(I6100)),AND(NOT(N6100="Unknown"),ISBLANK(Q6100))),"Missing Information", INDEX(Table15[Entire Service Line Classification], MATCH(SUMIFS(Table15[Unique ID],Table15[System-Owned Portion],D6100,Table15[If Material Anything Other than "Lead" in Column E,Was Material Ever Previously Lead?],F6100,Table15[Customer-Owned Portion],N6100),Table15[Unique ID],0),0)))</f>
        <v>Non-lead</v>
      </c>
      <c r="W6100" s="189"/>
    </row>
    <row r="6101" spans="1:23" s="190" customFormat="1" ht="56.25" x14ac:dyDescent="0.25">
      <c r="A6101" s="180" t="s">
        <v>225</v>
      </c>
      <c r="B6101" s="181" t="s">
        <v>9705</v>
      </c>
      <c r="C6101" s="182" t="s">
        <v>225</v>
      </c>
      <c r="D6101" s="183" t="s">
        <v>36</v>
      </c>
      <c r="E6101" s="181" t="s">
        <v>35</v>
      </c>
      <c r="F6101" s="183" t="s">
        <v>35</v>
      </c>
      <c r="G6101" s="181" t="s">
        <v>7476</v>
      </c>
      <c r="H6101" s="184" t="s">
        <v>7090</v>
      </c>
      <c r="I6101" s="185" t="s">
        <v>190</v>
      </c>
      <c r="J6101" s="181" t="s">
        <v>35</v>
      </c>
      <c r="K6101" s="181" t="s">
        <v>225</v>
      </c>
      <c r="L6101" s="186" t="s">
        <v>225</v>
      </c>
      <c r="M6101" s="187" t="s">
        <v>225</v>
      </c>
      <c r="N6101" s="183" t="s">
        <v>36</v>
      </c>
      <c r="O6101" s="181" t="s">
        <v>7476</v>
      </c>
      <c r="P6101" s="184" t="s">
        <v>7090</v>
      </c>
      <c r="Q6101" s="185" t="s">
        <v>190</v>
      </c>
      <c r="R6101" s="181" t="s">
        <v>35</v>
      </c>
      <c r="S6101" s="181" t="s">
        <v>225</v>
      </c>
      <c r="T6101" s="186" t="s">
        <v>225</v>
      </c>
      <c r="U6101" s="187" t="s">
        <v>225</v>
      </c>
      <c r="V6101" s="188" t="str" cm="1">
        <f t="array" ref="V6101">IF(SUM(LEN(A6101:U6101))=0,"",IF(OR(OR(ISBLANK(E6101),SUM(LEN(B6101),LEN(C6101))=0),AND(NOT(D6101="Unknown"),ISBLANK(I6101)),AND(NOT(N6101="Unknown"),ISBLANK(Q6101))),"Missing Information", INDEX(Table15[Entire Service Line Classification], MATCH(SUMIFS(Table15[Unique ID],Table15[System-Owned Portion],D6101,Table15[If Material Anything Other than "Lead" in Column E,Was Material Ever Previously Lead?],F6101,Table15[Customer-Owned Portion],N6101),Table15[Unique ID],0),0)))</f>
        <v>Non-lead</v>
      </c>
      <c r="W6101" s="189"/>
    </row>
    <row r="6102" spans="1:23" s="190" customFormat="1" ht="56.25" x14ac:dyDescent="0.25">
      <c r="A6102" s="180" t="s">
        <v>225</v>
      </c>
      <c r="B6102" s="181" t="s">
        <v>9706</v>
      </c>
      <c r="C6102" s="182" t="s">
        <v>225</v>
      </c>
      <c r="D6102" s="183" t="s">
        <v>36</v>
      </c>
      <c r="E6102" s="181" t="s">
        <v>35</v>
      </c>
      <c r="F6102" s="183" t="s">
        <v>35</v>
      </c>
      <c r="G6102" s="181" t="s">
        <v>7476</v>
      </c>
      <c r="H6102" s="184" t="s">
        <v>7090</v>
      </c>
      <c r="I6102" s="185" t="s">
        <v>190</v>
      </c>
      <c r="J6102" s="181" t="s">
        <v>35</v>
      </c>
      <c r="K6102" s="181" t="s">
        <v>225</v>
      </c>
      <c r="L6102" s="186" t="s">
        <v>225</v>
      </c>
      <c r="M6102" s="187" t="s">
        <v>225</v>
      </c>
      <c r="N6102" s="183" t="s">
        <v>36</v>
      </c>
      <c r="O6102" s="181" t="s">
        <v>7476</v>
      </c>
      <c r="P6102" s="184" t="s">
        <v>7090</v>
      </c>
      <c r="Q6102" s="185" t="s">
        <v>190</v>
      </c>
      <c r="R6102" s="181" t="s">
        <v>35</v>
      </c>
      <c r="S6102" s="181" t="s">
        <v>225</v>
      </c>
      <c r="T6102" s="186" t="s">
        <v>225</v>
      </c>
      <c r="U6102" s="187" t="s">
        <v>225</v>
      </c>
      <c r="V6102" s="188" t="str" cm="1">
        <f t="array" ref="V6102">IF(SUM(LEN(A6102:U6102))=0,"",IF(OR(OR(ISBLANK(E6102),SUM(LEN(B6102),LEN(C6102))=0),AND(NOT(D6102="Unknown"),ISBLANK(I6102)),AND(NOT(N6102="Unknown"),ISBLANK(Q6102))),"Missing Information", INDEX(Table15[Entire Service Line Classification], MATCH(SUMIFS(Table15[Unique ID],Table15[System-Owned Portion],D6102,Table15[If Material Anything Other than "Lead" in Column E,Was Material Ever Previously Lead?],F6102,Table15[Customer-Owned Portion],N6102),Table15[Unique ID],0),0)))</f>
        <v>Non-lead</v>
      </c>
      <c r="W6102" s="189"/>
    </row>
    <row r="6103" spans="1:23" s="190" customFormat="1" ht="56.25" x14ac:dyDescent="0.25">
      <c r="A6103" s="180" t="s">
        <v>225</v>
      </c>
      <c r="B6103" s="181" t="s">
        <v>9707</v>
      </c>
      <c r="C6103" s="182" t="s">
        <v>225</v>
      </c>
      <c r="D6103" s="183" t="s">
        <v>36</v>
      </c>
      <c r="E6103" s="181" t="s">
        <v>35</v>
      </c>
      <c r="F6103" s="183" t="s">
        <v>35</v>
      </c>
      <c r="G6103" s="181" t="s">
        <v>7476</v>
      </c>
      <c r="H6103" s="184" t="s">
        <v>7090</v>
      </c>
      <c r="I6103" s="185" t="s">
        <v>190</v>
      </c>
      <c r="J6103" s="181" t="s">
        <v>35</v>
      </c>
      <c r="K6103" s="181" t="s">
        <v>225</v>
      </c>
      <c r="L6103" s="186" t="s">
        <v>225</v>
      </c>
      <c r="M6103" s="187" t="s">
        <v>225</v>
      </c>
      <c r="N6103" s="183" t="s">
        <v>36</v>
      </c>
      <c r="O6103" s="181" t="s">
        <v>7476</v>
      </c>
      <c r="P6103" s="184" t="s">
        <v>7090</v>
      </c>
      <c r="Q6103" s="185" t="s">
        <v>190</v>
      </c>
      <c r="R6103" s="181" t="s">
        <v>35</v>
      </c>
      <c r="S6103" s="181" t="s">
        <v>225</v>
      </c>
      <c r="T6103" s="186" t="s">
        <v>225</v>
      </c>
      <c r="U6103" s="187" t="s">
        <v>225</v>
      </c>
      <c r="V6103" s="188" t="str" cm="1">
        <f t="array" ref="V6103">IF(SUM(LEN(A6103:U6103))=0,"",IF(OR(OR(ISBLANK(E6103),SUM(LEN(B6103),LEN(C6103))=0),AND(NOT(D6103="Unknown"),ISBLANK(I6103)),AND(NOT(N6103="Unknown"),ISBLANK(Q6103))),"Missing Information", INDEX(Table15[Entire Service Line Classification], MATCH(SUMIFS(Table15[Unique ID],Table15[System-Owned Portion],D6103,Table15[If Material Anything Other than "Lead" in Column E,Was Material Ever Previously Lead?],F6103,Table15[Customer-Owned Portion],N6103),Table15[Unique ID],0),0)))</f>
        <v>Non-lead</v>
      </c>
      <c r="W6103" s="189"/>
    </row>
    <row r="6104" spans="1:23" s="190" customFormat="1" ht="56.25" x14ac:dyDescent="0.25">
      <c r="A6104" s="180" t="s">
        <v>225</v>
      </c>
      <c r="B6104" s="181" t="s">
        <v>9708</v>
      </c>
      <c r="C6104" s="182" t="s">
        <v>225</v>
      </c>
      <c r="D6104" s="183" t="s">
        <v>36</v>
      </c>
      <c r="E6104" s="181" t="s">
        <v>35</v>
      </c>
      <c r="F6104" s="183" t="s">
        <v>35</v>
      </c>
      <c r="G6104" s="181" t="s">
        <v>7476</v>
      </c>
      <c r="H6104" s="184" t="s">
        <v>7090</v>
      </c>
      <c r="I6104" s="185" t="s">
        <v>190</v>
      </c>
      <c r="J6104" s="181" t="s">
        <v>35</v>
      </c>
      <c r="K6104" s="181" t="s">
        <v>225</v>
      </c>
      <c r="L6104" s="186" t="s">
        <v>225</v>
      </c>
      <c r="M6104" s="187" t="s">
        <v>225</v>
      </c>
      <c r="N6104" s="183" t="s">
        <v>36</v>
      </c>
      <c r="O6104" s="181" t="s">
        <v>7476</v>
      </c>
      <c r="P6104" s="184" t="s">
        <v>7090</v>
      </c>
      <c r="Q6104" s="185" t="s">
        <v>190</v>
      </c>
      <c r="R6104" s="181" t="s">
        <v>35</v>
      </c>
      <c r="S6104" s="181" t="s">
        <v>225</v>
      </c>
      <c r="T6104" s="186" t="s">
        <v>225</v>
      </c>
      <c r="U6104" s="187" t="s">
        <v>225</v>
      </c>
      <c r="V6104" s="188" t="str" cm="1">
        <f t="array" ref="V6104">IF(SUM(LEN(A6104:U6104))=0,"",IF(OR(OR(ISBLANK(E6104),SUM(LEN(B6104),LEN(C6104))=0),AND(NOT(D6104="Unknown"),ISBLANK(I6104)),AND(NOT(N6104="Unknown"),ISBLANK(Q6104))),"Missing Information", INDEX(Table15[Entire Service Line Classification], MATCH(SUMIFS(Table15[Unique ID],Table15[System-Owned Portion],D6104,Table15[If Material Anything Other than "Lead" in Column E,Was Material Ever Previously Lead?],F6104,Table15[Customer-Owned Portion],N6104),Table15[Unique ID],0),0)))</f>
        <v>Non-lead</v>
      </c>
      <c r="W6104" s="189"/>
    </row>
    <row r="6105" spans="1:23" s="190" customFormat="1" ht="56.25" x14ac:dyDescent="0.25">
      <c r="A6105" s="180" t="s">
        <v>225</v>
      </c>
      <c r="B6105" s="181" t="s">
        <v>9709</v>
      </c>
      <c r="C6105" s="182" t="s">
        <v>225</v>
      </c>
      <c r="D6105" s="183" t="s">
        <v>36</v>
      </c>
      <c r="E6105" s="181" t="s">
        <v>35</v>
      </c>
      <c r="F6105" s="183" t="s">
        <v>35</v>
      </c>
      <c r="G6105" s="181" t="s">
        <v>7476</v>
      </c>
      <c r="H6105" s="184" t="s">
        <v>7090</v>
      </c>
      <c r="I6105" s="185" t="s">
        <v>190</v>
      </c>
      <c r="J6105" s="181" t="s">
        <v>35</v>
      </c>
      <c r="K6105" s="181" t="s">
        <v>225</v>
      </c>
      <c r="L6105" s="186" t="s">
        <v>225</v>
      </c>
      <c r="M6105" s="187" t="s">
        <v>225</v>
      </c>
      <c r="N6105" s="183" t="s">
        <v>36</v>
      </c>
      <c r="O6105" s="181" t="s">
        <v>7476</v>
      </c>
      <c r="P6105" s="184" t="s">
        <v>7090</v>
      </c>
      <c r="Q6105" s="185" t="s">
        <v>190</v>
      </c>
      <c r="R6105" s="181" t="s">
        <v>35</v>
      </c>
      <c r="S6105" s="181" t="s">
        <v>225</v>
      </c>
      <c r="T6105" s="186" t="s">
        <v>225</v>
      </c>
      <c r="U6105" s="187" t="s">
        <v>225</v>
      </c>
      <c r="V6105" s="188" t="str" cm="1">
        <f t="array" ref="V6105">IF(SUM(LEN(A6105:U6105))=0,"",IF(OR(OR(ISBLANK(E6105),SUM(LEN(B6105),LEN(C6105))=0),AND(NOT(D6105="Unknown"),ISBLANK(I6105)),AND(NOT(N6105="Unknown"),ISBLANK(Q6105))),"Missing Information", INDEX(Table15[Entire Service Line Classification], MATCH(SUMIFS(Table15[Unique ID],Table15[System-Owned Portion],D6105,Table15[If Material Anything Other than "Lead" in Column E,Was Material Ever Previously Lead?],F6105,Table15[Customer-Owned Portion],N6105),Table15[Unique ID],0),0)))</f>
        <v>Non-lead</v>
      </c>
      <c r="W6105" s="189"/>
    </row>
    <row r="6106" spans="1:23" s="190" customFormat="1" ht="56.25" x14ac:dyDescent="0.25">
      <c r="A6106" s="180" t="s">
        <v>225</v>
      </c>
      <c r="B6106" s="181" t="s">
        <v>9710</v>
      </c>
      <c r="C6106" s="182" t="s">
        <v>225</v>
      </c>
      <c r="D6106" s="183" t="s">
        <v>36</v>
      </c>
      <c r="E6106" s="181" t="s">
        <v>35</v>
      </c>
      <c r="F6106" s="183" t="s">
        <v>35</v>
      </c>
      <c r="G6106" s="181" t="s">
        <v>7476</v>
      </c>
      <c r="H6106" s="184" t="s">
        <v>7090</v>
      </c>
      <c r="I6106" s="185" t="s">
        <v>190</v>
      </c>
      <c r="J6106" s="181" t="s">
        <v>35</v>
      </c>
      <c r="K6106" s="181" t="s">
        <v>225</v>
      </c>
      <c r="L6106" s="186" t="s">
        <v>225</v>
      </c>
      <c r="M6106" s="187" t="s">
        <v>225</v>
      </c>
      <c r="N6106" s="183" t="s">
        <v>36</v>
      </c>
      <c r="O6106" s="181" t="s">
        <v>7476</v>
      </c>
      <c r="P6106" s="184" t="s">
        <v>7090</v>
      </c>
      <c r="Q6106" s="185" t="s">
        <v>190</v>
      </c>
      <c r="R6106" s="181" t="s">
        <v>35</v>
      </c>
      <c r="S6106" s="181" t="s">
        <v>225</v>
      </c>
      <c r="T6106" s="186" t="s">
        <v>225</v>
      </c>
      <c r="U6106" s="187" t="s">
        <v>225</v>
      </c>
      <c r="V6106" s="188" t="str" cm="1">
        <f t="array" ref="V6106">IF(SUM(LEN(A6106:U6106))=0,"",IF(OR(OR(ISBLANK(E6106),SUM(LEN(B6106),LEN(C6106))=0),AND(NOT(D6106="Unknown"),ISBLANK(I6106)),AND(NOT(N6106="Unknown"),ISBLANK(Q6106))),"Missing Information", INDEX(Table15[Entire Service Line Classification], MATCH(SUMIFS(Table15[Unique ID],Table15[System-Owned Portion],D6106,Table15[If Material Anything Other than "Lead" in Column E,Was Material Ever Previously Lead?],F6106,Table15[Customer-Owned Portion],N6106),Table15[Unique ID],0),0)))</f>
        <v>Non-lead</v>
      </c>
      <c r="W6106" s="189"/>
    </row>
    <row r="6107" spans="1:23" s="190" customFormat="1" ht="56.25" x14ac:dyDescent="0.25">
      <c r="A6107" s="180" t="s">
        <v>225</v>
      </c>
      <c r="B6107" s="181" t="s">
        <v>9711</v>
      </c>
      <c r="C6107" s="182" t="s">
        <v>225</v>
      </c>
      <c r="D6107" s="183" t="s">
        <v>36</v>
      </c>
      <c r="E6107" s="181" t="s">
        <v>35</v>
      </c>
      <c r="F6107" s="183" t="s">
        <v>35</v>
      </c>
      <c r="G6107" s="181" t="s">
        <v>7476</v>
      </c>
      <c r="H6107" s="184" t="s">
        <v>7090</v>
      </c>
      <c r="I6107" s="185" t="s">
        <v>190</v>
      </c>
      <c r="J6107" s="181" t="s">
        <v>35</v>
      </c>
      <c r="K6107" s="181" t="s">
        <v>225</v>
      </c>
      <c r="L6107" s="186" t="s">
        <v>225</v>
      </c>
      <c r="M6107" s="187" t="s">
        <v>225</v>
      </c>
      <c r="N6107" s="183" t="s">
        <v>36</v>
      </c>
      <c r="O6107" s="181" t="s">
        <v>7476</v>
      </c>
      <c r="P6107" s="184" t="s">
        <v>7090</v>
      </c>
      <c r="Q6107" s="185" t="s">
        <v>190</v>
      </c>
      <c r="R6107" s="181" t="s">
        <v>35</v>
      </c>
      <c r="S6107" s="181" t="s">
        <v>225</v>
      </c>
      <c r="T6107" s="186" t="s">
        <v>225</v>
      </c>
      <c r="U6107" s="187" t="s">
        <v>225</v>
      </c>
      <c r="V6107" s="188" t="str" cm="1">
        <f t="array" ref="V6107">IF(SUM(LEN(A6107:U6107))=0,"",IF(OR(OR(ISBLANK(E6107),SUM(LEN(B6107),LEN(C6107))=0),AND(NOT(D6107="Unknown"),ISBLANK(I6107)),AND(NOT(N6107="Unknown"),ISBLANK(Q6107))),"Missing Information", INDEX(Table15[Entire Service Line Classification], MATCH(SUMIFS(Table15[Unique ID],Table15[System-Owned Portion],D6107,Table15[If Material Anything Other than "Lead" in Column E,Was Material Ever Previously Lead?],F6107,Table15[Customer-Owned Portion],N6107),Table15[Unique ID],0),0)))</f>
        <v>Non-lead</v>
      </c>
      <c r="W6107" s="189"/>
    </row>
    <row r="6108" spans="1:23" s="190" customFormat="1" ht="56.25" x14ac:dyDescent="0.25">
      <c r="A6108" s="180" t="s">
        <v>225</v>
      </c>
      <c r="B6108" s="181" t="s">
        <v>9712</v>
      </c>
      <c r="C6108" s="182" t="s">
        <v>225</v>
      </c>
      <c r="D6108" s="183" t="s">
        <v>36</v>
      </c>
      <c r="E6108" s="181" t="s">
        <v>35</v>
      </c>
      <c r="F6108" s="183" t="s">
        <v>35</v>
      </c>
      <c r="G6108" s="181" t="s">
        <v>7476</v>
      </c>
      <c r="H6108" s="184" t="s">
        <v>7090</v>
      </c>
      <c r="I6108" s="185" t="s">
        <v>190</v>
      </c>
      <c r="J6108" s="181" t="s">
        <v>35</v>
      </c>
      <c r="K6108" s="181" t="s">
        <v>225</v>
      </c>
      <c r="L6108" s="186" t="s">
        <v>225</v>
      </c>
      <c r="M6108" s="187" t="s">
        <v>225</v>
      </c>
      <c r="N6108" s="183" t="s">
        <v>36</v>
      </c>
      <c r="O6108" s="181" t="s">
        <v>7476</v>
      </c>
      <c r="P6108" s="184" t="s">
        <v>7090</v>
      </c>
      <c r="Q6108" s="185" t="s">
        <v>190</v>
      </c>
      <c r="R6108" s="181" t="s">
        <v>35</v>
      </c>
      <c r="S6108" s="181" t="s">
        <v>225</v>
      </c>
      <c r="T6108" s="186" t="s">
        <v>225</v>
      </c>
      <c r="U6108" s="187" t="s">
        <v>225</v>
      </c>
      <c r="V6108" s="188" t="str" cm="1">
        <f t="array" ref="V6108">IF(SUM(LEN(A6108:U6108))=0,"",IF(OR(OR(ISBLANK(E6108),SUM(LEN(B6108),LEN(C6108))=0),AND(NOT(D6108="Unknown"),ISBLANK(I6108)),AND(NOT(N6108="Unknown"),ISBLANK(Q6108))),"Missing Information", INDEX(Table15[Entire Service Line Classification], MATCH(SUMIFS(Table15[Unique ID],Table15[System-Owned Portion],D6108,Table15[If Material Anything Other than "Lead" in Column E,Was Material Ever Previously Lead?],F6108,Table15[Customer-Owned Portion],N6108),Table15[Unique ID],0),0)))</f>
        <v>Non-lead</v>
      </c>
      <c r="W6108" s="189"/>
    </row>
    <row r="6109" spans="1:23" s="190" customFormat="1" ht="56.25" x14ac:dyDescent="0.25">
      <c r="A6109" s="180" t="s">
        <v>225</v>
      </c>
      <c r="B6109" s="181" t="s">
        <v>9713</v>
      </c>
      <c r="C6109" s="182" t="s">
        <v>225</v>
      </c>
      <c r="D6109" s="183" t="s">
        <v>36</v>
      </c>
      <c r="E6109" s="181" t="s">
        <v>35</v>
      </c>
      <c r="F6109" s="183" t="s">
        <v>35</v>
      </c>
      <c r="G6109" s="181" t="s">
        <v>7388</v>
      </c>
      <c r="H6109" s="184" t="s">
        <v>7090</v>
      </c>
      <c r="I6109" s="185" t="s">
        <v>190</v>
      </c>
      <c r="J6109" s="181" t="s">
        <v>35</v>
      </c>
      <c r="K6109" s="181" t="s">
        <v>225</v>
      </c>
      <c r="L6109" s="186" t="s">
        <v>225</v>
      </c>
      <c r="M6109" s="187" t="s">
        <v>225</v>
      </c>
      <c r="N6109" s="183" t="s">
        <v>36</v>
      </c>
      <c r="O6109" s="181" t="s">
        <v>7388</v>
      </c>
      <c r="P6109" s="184" t="s">
        <v>7090</v>
      </c>
      <c r="Q6109" s="185" t="s">
        <v>190</v>
      </c>
      <c r="R6109" s="181" t="s">
        <v>35</v>
      </c>
      <c r="S6109" s="181" t="s">
        <v>225</v>
      </c>
      <c r="T6109" s="186" t="s">
        <v>225</v>
      </c>
      <c r="U6109" s="187" t="s">
        <v>225</v>
      </c>
      <c r="V6109" s="188" t="str" cm="1">
        <f t="array" ref="V6109">IF(SUM(LEN(A6109:U6109))=0,"",IF(OR(OR(ISBLANK(E6109),SUM(LEN(B6109),LEN(C6109))=0),AND(NOT(D6109="Unknown"),ISBLANK(I6109)),AND(NOT(N6109="Unknown"),ISBLANK(Q6109))),"Missing Information", INDEX(Table15[Entire Service Line Classification], MATCH(SUMIFS(Table15[Unique ID],Table15[System-Owned Portion],D6109,Table15[If Material Anything Other than "Lead" in Column E,Was Material Ever Previously Lead?],F6109,Table15[Customer-Owned Portion],N6109),Table15[Unique ID],0),0)))</f>
        <v>Non-lead</v>
      </c>
      <c r="W6109" s="189"/>
    </row>
    <row r="6110" spans="1:23" s="190" customFormat="1" ht="56.25" x14ac:dyDescent="0.25">
      <c r="A6110" s="180" t="s">
        <v>225</v>
      </c>
      <c r="B6110" s="181" t="s">
        <v>9714</v>
      </c>
      <c r="C6110" s="182" t="s">
        <v>225</v>
      </c>
      <c r="D6110" s="183" t="s">
        <v>36</v>
      </c>
      <c r="E6110" s="181" t="s">
        <v>35</v>
      </c>
      <c r="F6110" s="183" t="s">
        <v>35</v>
      </c>
      <c r="G6110" s="181" t="s">
        <v>7388</v>
      </c>
      <c r="H6110" s="184" t="s">
        <v>7090</v>
      </c>
      <c r="I6110" s="185" t="s">
        <v>190</v>
      </c>
      <c r="J6110" s="181" t="s">
        <v>35</v>
      </c>
      <c r="K6110" s="181" t="s">
        <v>225</v>
      </c>
      <c r="L6110" s="186" t="s">
        <v>225</v>
      </c>
      <c r="M6110" s="187" t="s">
        <v>225</v>
      </c>
      <c r="N6110" s="183" t="s">
        <v>36</v>
      </c>
      <c r="O6110" s="181" t="s">
        <v>7388</v>
      </c>
      <c r="P6110" s="184" t="s">
        <v>7090</v>
      </c>
      <c r="Q6110" s="185" t="s">
        <v>190</v>
      </c>
      <c r="R6110" s="181" t="s">
        <v>35</v>
      </c>
      <c r="S6110" s="181" t="s">
        <v>225</v>
      </c>
      <c r="T6110" s="186" t="s">
        <v>225</v>
      </c>
      <c r="U6110" s="187" t="s">
        <v>225</v>
      </c>
      <c r="V6110" s="188" t="str" cm="1">
        <f t="array" ref="V6110">IF(SUM(LEN(A6110:U6110))=0,"",IF(OR(OR(ISBLANK(E6110),SUM(LEN(B6110),LEN(C6110))=0),AND(NOT(D6110="Unknown"),ISBLANK(I6110)),AND(NOT(N6110="Unknown"),ISBLANK(Q6110))),"Missing Information", INDEX(Table15[Entire Service Line Classification], MATCH(SUMIFS(Table15[Unique ID],Table15[System-Owned Portion],D6110,Table15[If Material Anything Other than "Lead" in Column E,Was Material Ever Previously Lead?],F6110,Table15[Customer-Owned Portion],N6110),Table15[Unique ID],0),0)))</f>
        <v>Non-lead</v>
      </c>
      <c r="W6110" s="189"/>
    </row>
    <row r="6111" spans="1:23" s="190" customFormat="1" ht="56.25" x14ac:dyDescent="0.25">
      <c r="A6111" s="180" t="s">
        <v>225</v>
      </c>
      <c r="B6111" s="181" t="s">
        <v>9715</v>
      </c>
      <c r="C6111" s="182" t="s">
        <v>225</v>
      </c>
      <c r="D6111" s="183" t="s">
        <v>36</v>
      </c>
      <c r="E6111" s="181" t="s">
        <v>35</v>
      </c>
      <c r="F6111" s="183" t="s">
        <v>35</v>
      </c>
      <c r="G6111" s="181" t="s">
        <v>7476</v>
      </c>
      <c r="H6111" s="184" t="s">
        <v>7090</v>
      </c>
      <c r="I6111" s="185" t="s">
        <v>190</v>
      </c>
      <c r="J6111" s="181" t="s">
        <v>35</v>
      </c>
      <c r="K6111" s="181" t="s">
        <v>225</v>
      </c>
      <c r="L6111" s="186" t="s">
        <v>225</v>
      </c>
      <c r="M6111" s="187" t="s">
        <v>225</v>
      </c>
      <c r="N6111" s="183" t="s">
        <v>36</v>
      </c>
      <c r="O6111" s="181" t="s">
        <v>7476</v>
      </c>
      <c r="P6111" s="184" t="s">
        <v>7090</v>
      </c>
      <c r="Q6111" s="185" t="s">
        <v>190</v>
      </c>
      <c r="R6111" s="181" t="s">
        <v>35</v>
      </c>
      <c r="S6111" s="181" t="s">
        <v>225</v>
      </c>
      <c r="T6111" s="186" t="s">
        <v>225</v>
      </c>
      <c r="U6111" s="187" t="s">
        <v>225</v>
      </c>
      <c r="V6111" s="188" t="str" cm="1">
        <f t="array" ref="V6111">IF(SUM(LEN(A6111:U6111))=0,"",IF(OR(OR(ISBLANK(E6111),SUM(LEN(B6111),LEN(C6111))=0),AND(NOT(D6111="Unknown"),ISBLANK(I6111)),AND(NOT(N6111="Unknown"),ISBLANK(Q6111))),"Missing Information", INDEX(Table15[Entire Service Line Classification], MATCH(SUMIFS(Table15[Unique ID],Table15[System-Owned Portion],D6111,Table15[If Material Anything Other than "Lead" in Column E,Was Material Ever Previously Lead?],F6111,Table15[Customer-Owned Portion],N6111),Table15[Unique ID],0),0)))</f>
        <v>Non-lead</v>
      </c>
      <c r="W6111" s="189"/>
    </row>
    <row r="6112" spans="1:23" s="190" customFormat="1" ht="56.25" x14ac:dyDescent="0.25">
      <c r="A6112" s="180" t="s">
        <v>225</v>
      </c>
      <c r="B6112" s="181" t="s">
        <v>9716</v>
      </c>
      <c r="C6112" s="182" t="s">
        <v>225</v>
      </c>
      <c r="D6112" s="183" t="s">
        <v>36</v>
      </c>
      <c r="E6112" s="181" t="s">
        <v>35</v>
      </c>
      <c r="F6112" s="183" t="s">
        <v>35</v>
      </c>
      <c r="G6112" s="181" t="s">
        <v>7476</v>
      </c>
      <c r="H6112" s="184" t="s">
        <v>7090</v>
      </c>
      <c r="I6112" s="185" t="s">
        <v>190</v>
      </c>
      <c r="J6112" s="181" t="s">
        <v>35</v>
      </c>
      <c r="K6112" s="181" t="s">
        <v>225</v>
      </c>
      <c r="L6112" s="186" t="s">
        <v>225</v>
      </c>
      <c r="M6112" s="187" t="s">
        <v>225</v>
      </c>
      <c r="N6112" s="183" t="s">
        <v>36</v>
      </c>
      <c r="O6112" s="181" t="s">
        <v>7476</v>
      </c>
      <c r="P6112" s="184" t="s">
        <v>7090</v>
      </c>
      <c r="Q6112" s="185" t="s">
        <v>190</v>
      </c>
      <c r="R6112" s="181" t="s">
        <v>35</v>
      </c>
      <c r="S6112" s="181" t="s">
        <v>225</v>
      </c>
      <c r="T6112" s="186" t="s">
        <v>225</v>
      </c>
      <c r="U6112" s="187" t="s">
        <v>225</v>
      </c>
      <c r="V6112" s="188" t="str" cm="1">
        <f t="array" ref="V6112">IF(SUM(LEN(A6112:U6112))=0,"",IF(OR(OR(ISBLANK(E6112),SUM(LEN(B6112),LEN(C6112))=0),AND(NOT(D6112="Unknown"),ISBLANK(I6112)),AND(NOT(N6112="Unknown"),ISBLANK(Q6112))),"Missing Information", INDEX(Table15[Entire Service Line Classification], MATCH(SUMIFS(Table15[Unique ID],Table15[System-Owned Portion],D6112,Table15[If Material Anything Other than "Lead" in Column E,Was Material Ever Previously Lead?],F6112,Table15[Customer-Owned Portion],N6112),Table15[Unique ID],0),0)))</f>
        <v>Non-lead</v>
      </c>
      <c r="W6112" s="189"/>
    </row>
    <row r="6113" spans="1:23" s="190" customFormat="1" ht="56.25" x14ac:dyDescent="0.25">
      <c r="A6113" s="180" t="s">
        <v>225</v>
      </c>
      <c r="B6113" s="181" t="s">
        <v>9717</v>
      </c>
      <c r="C6113" s="182" t="s">
        <v>225</v>
      </c>
      <c r="D6113" s="183" t="s">
        <v>36</v>
      </c>
      <c r="E6113" s="181" t="s">
        <v>35</v>
      </c>
      <c r="F6113" s="183" t="s">
        <v>35</v>
      </c>
      <c r="G6113" s="181" t="s">
        <v>7476</v>
      </c>
      <c r="H6113" s="184" t="s">
        <v>7090</v>
      </c>
      <c r="I6113" s="185" t="s">
        <v>190</v>
      </c>
      <c r="J6113" s="181" t="s">
        <v>35</v>
      </c>
      <c r="K6113" s="181" t="s">
        <v>225</v>
      </c>
      <c r="L6113" s="186" t="s">
        <v>225</v>
      </c>
      <c r="M6113" s="187" t="s">
        <v>225</v>
      </c>
      <c r="N6113" s="183" t="s">
        <v>36</v>
      </c>
      <c r="O6113" s="181" t="s">
        <v>7476</v>
      </c>
      <c r="P6113" s="184" t="s">
        <v>7090</v>
      </c>
      <c r="Q6113" s="185" t="s">
        <v>190</v>
      </c>
      <c r="R6113" s="181" t="s">
        <v>35</v>
      </c>
      <c r="S6113" s="181" t="s">
        <v>225</v>
      </c>
      <c r="T6113" s="186" t="s">
        <v>225</v>
      </c>
      <c r="U6113" s="187" t="s">
        <v>225</v>
      </c>
      <c r="V6113" s="188" t="str" cm="1">
        <f t="array" ref="V6113">IF(SUM(LEN(A6113:U6113))=0,"",IF(OR(OR(ISBLANK(E6113),SUM(LEN(B6113),LEN(C6113))=0),AND(NOT(D6113="Unknown"),ISBLANK(I6113)),AND(NOT(N6113="Unknown"),ISBLANK(Q6113))),"Missing Information", INDEX(Table15[Entire Service Line Classification], MATCH(SUMIFS(Table15[Unique ID],Table15[System-Owned Portion],D6113,Table15[If Material Anything Other than "Lead" in Column E,Was Material Ever Previously Lead?],F6113,Table15[Customer-Owned Portion],N6113),Table15[Unique ID],0),0)))</f>
        <v>Non-lead</v>
      </c>
      <c r="W6113" s="189"/>
    </row>
    <row r="6114" spans="1:23" s="190" customFormat="1" ht="56.25" x14ac:dyDescent="0.25">
      <c r="A6114" s="180" t="s">
        <v>225</v>
      </c>
      <c r="B6114" s="181" t="s">
        <v>9718</v>
      </c>
      <c r="C6114" s="182" t="s">
        <v>225</v>
      </c>
      <c r="D6114" s="183" t="s">
        <v>36</v>
      </c>
      <c r="E6114" s="181" t="s">
        <v>35</v>
      </c>
      <c r="F6114" s="183" t="s">
        <v>35</v>
      </c>
      <c r="G6114" s="181" t="s">
        <v>7476</v>
      </c>
      <c r="H6114" s="184" t="s">
        <v>7090</v>
      </c>
      <c r="I6114" s="185" t="s">
        <v>190</v>
      </c>
      <c r="J6114" s="181" t="s">
        <v>35</v>
      </c>
      <c r="K6114" s="181" t="s">
        <v>225</v>
      </c>
      <c r="L6114" s="186" t="s">
        <v>225</v>
      </c>
      <c r="M6114" s="187" t="s">
        <v>225</v>
      </c>
      <c r="N6114" s="183" t="s">
        <v>36</v>
      </c>
      <c r="O6114" s="181" t="s">
        <v>7476</v>
      </c>
      <c r="P6114" s="184" t="s">
        <v>7090</v>
      </c>
      <c r="Q6114" s="185" t="s">
        <v>190</v>
      </c>
      <c r="R6114" s="181" t="s">
        <v>35</v>
      </c>
      <c r="S6114" s="181" t="s">
        <v>225</v>
      </c>
      <c r="T6114" s="186" t="s">
        <v>225</v>
      </c>
      <c r="U6114" s="187" t="s">
        <v>225</v>
      </c>
      <c r="V6114" s="188" t="str" cm="1">
        <f t="array" ref="V6114">IF(SUM(LEN(A6114:U6114))=0,"",IF(OR(OR(ISBLANK(E6114),SUM(LEN(B6114),LEN(C6114))=0),AND(NOT(D6114="Unknown"),ISBLANK(I6114)),AND(NOT(N6114="Unknown"),ISBLANK(Q6114))),"Missing Information", INDEX(Table15[Entire Service Line Classification], MATCH(SUMIFS(Table15[Unique ID],Table15[System-Owned Portion],D6114,Table15[If Material Anything Other than "Lead" in Column E,Was Material Ever Previously Lead?],F6114,Table15[Customer-Owned Portion],N6114),Table15[Unique ID],0),0)))</f>
        <v>Non-lead</v>
      </c>
      <c r="W6114" s="189"/>
    </row>
    <row r="6115" spans="1:23" s="190" customFormat="1" ht="56.25" x14ac:dyDescent="0.25">
      <c r="A6115" s="180" t="s">
        <v>225</v>
      </c>
      <c r="B6115" s="181" t="s">
        <v>9719</v>
      </c>
      <c r="C6115" s="182" t="s">
        <v>225</v>
      </c>
      <c r="D6115" s="183" t="s">
        <v>36</v>
      </c>
      <c r="E6115" s="181" t="s">
        <v>35</v>
      </c>
      <c r="F6115" s="183" t="s">
        <v>35</v>
      </c>
      <c r="G6115" s="181" t="s">
        <v>7476</v>
      </c>
      <c r="H6115" s="184" t="s">
        <v>7090</v>
      </c>
      <c r="I6115" s="185" t="s">
        <v>190</v>
      </c>
      <c r="J6115" s="181" t="s">
        <v>35</v>
      </c>
      <c r="K6115" s="181" t="s">
        <v>225</v>
      </c>
      <c r="L6115" s="186" t="s">
        <v>225</v>
      </c>
      <c r="M6115" s="187" t="s">
        <v>225</v>
      </c>
      <c r="N6115" s="183" t="s">
        <v>36</v>
      </c>
      <c r="O6115" s="181" t="s">
        <v>7476</v>
      </c>
      <c r="P6115" s="184" t="s">
        <v>7090</v>
      </c>
      <c r="Q6115" s="185" t="s">
        <v>190</v>
      </c>
      <c r="R6115" s="181" t="s">
        <v>35</v>
      </c>
      <c r="S6115" s="181" t="s">
        <v>225</v>
      </c>
      <c r="T6115" s="186" t="s">
        <v>225</v>
      </c>
      <c r="U6115" s="187" t="s">
        <v>225</v>
      </c>
      <c r="V6115" s="188" t="str" cm="1">
        <f t="array" ref="V6115">IF(SUM(LEN(A6115:U6115))=0,"",IF(OR(OR(ISBLANK(E6115),SUM(LEN(B6115),LEN(C6115))=0),AND(NOT(D6115="Unknown"),ISBLANK(I6115)),AND(NOT(N6115="Unknown"),ISBLANK(Q6115))),"Missing Information", INDEX(Table15[Entire Service Line Classification], MATCH(SUMIFS(Table15[Unique ID],Table15[System-Owned Portion],D6115,Table15[If Material Anything Other than "Lead" in Column E,Was Material Ever Previously Lead?],F6115,Table15[Customer-Owned Portion],N6115),Table15[Unique ID],0),0)))</f>
        <v>Non-lead</v>
      </c>
      <c r="W6115" s="189"/>
    </row>
    <row r="6116" spans="1:23" s="190" customFormat="1" ht="56.25" x14ac:dyDescent="0.25">
      <c r="A6116" s="180" t="s">
        <v>225</v>
      </c>
      <c r="B6116" s="181" t="s">
        <v>9720</v>
      </c>
      <c r="C6116" s="182" t="s">
        <v>225</v>
      </c>
      <c r="D6116" s="183" t="s">
        <v>36</v>
      </c>
      <c r="E6116" s="181" t="s">
        <v>35</v>
      </c>
      <c r="F6116" s="183" t="s">
        <v>35</v>
      </c>
      <c r="G6116" s="181" t="s">
        <v>7393</v>
      </c>
      <c r="H6116" s="184" t="s">
        <v>7090</v>
      </c>
      <c r="I6116" s="185" t="s">
        <v>190</v>
      </c>
      <c r="J6116" s="181" t="s">
        <v>35</v>
      </c>
      <c r="K6116" s="181" t="s">
        <v>225</v>
      </c>
      <c r="L6116" s="186" t="s">
        <v>225</v>
      </c>
      <c r="M6116" s="187" t="s">
        <v>225</v>
      </c>
      <c r="N6116" s="183" t="s">
        <v>36</v>
      </c>
      <c r="O6116" s="181" t="s">
        <v>7393</v>
      </c>
      <c r="P6116" s="184" t="s">
        <v>7090</v>
      </c>
      <c r="Q6116" s="185" t="s">
        <v>190</v>
      </c>
      <c r="R6116" s="181" t="s">
        <v>35</v>
      </c>
      <c r="S6116" s="181" t="s">
        <v>225</v>
      </c>
      <c r="T6116" s="186" t="s">
        <v>225</v>
      </c>
      <c r="U6116" s="187" t="s">
        <v>225</v>
      </c>
      <c r="V6116" s="188" t="str" cm="1">
        <f t="array" ref="V6116">IF(SUM(LEN(A6116:U6116))=0,"",IF(OR(OR(ISBLANK(E6116),SUM(LEN(B6116),LEN(C6116))=0),AND(NOT(D6116="Unknown"),ISBLANK(I6116)),AND(NOT(N6116="Unknown"),ISBLANK(Q6116))),"Missing Information", INDEX(Table15[Entire Service Line Classification], MATCH(SUMIFS(Table15[Unique ID],Table15[System-Owned Portion],D6116,Table15[If Material Anything Other than "Lead" in Column E,Was Material Ever Previously Lead?],F6116,Table15[Customer-Owned Portion],N6116),Table15[Unique ID],0),0)))</f>
        <v>Non-lead</v>
      </c>
      <c r="W6116" s="189"/>
    </row>
    <row r="6117" spans="1:23" s="190" customFormat="1" ht="56.25" x14ac:dyDescent="0.25">
      <c r="A6117" s="180" t="s">
        <v>225</v>
      </c>
      <c r="B6117" s="181" t="s">
        <v>9721</v>
      </c>
      <c r="C6117" s="182" t="s">
        <v>225</v>
      </c>
      <c r="D6117" s="183" t="s">
        <v>36</v>
      </c>
      <c r="E6117" s="181" t="s">
        <v>35</v>
      </c>
      <c r="F6117" s="183" t="s">
        <v>35</v>
      </c>
      <c r="G6117" s="181" t="s">
        <v>7344</v>
      </c>
      <c r="H6117" s="184" t="s">
        <v>7121</v>
      </c>
      <c r="I6117" s="185" t="s">
        <v>190</v>
      </c>
      <c r="J6117" s="181" t="s">
        <v>35</v>
      </c>
      <c r="K6117" s="181" t="s">
        <v>225</v>
      </c>
      <c r="L6117" s="186" t="s">
        <v>225</v>
      </c>
      <c r="M6117" s="187" t="s">
        <v>225</v>
      </c>
      <c r="N6117" s="183" t="s">
        <v>36</v>
      </c>
      <c r="O6117" s="181" t="s">
        <v>7344</v>
      </c>
      <c r="P6117" s="184" t="s">
        <v>7121</v>
      </c>
      <c r="Q6117" s="185" t="s">
        <v>190</v>
      </c>
      <c r="R6117" s="181" t="s">
        <v>35</v>
      </c>
      <c r="S6117" s="181" t="s">
        <v>225</v>
      </c>
      <c r="T6117" s="186" t="s">
        <v>225</v>
      </c>
      <c r="U6117" s="187" t="s">
        <v>225</v>
      </c>
      <c r="V6117" s="188" t="str" cm="1">
        <f t="array" ref="V6117">IF(SUM(LEN(A6117:U6117))=0,"",IF(OR(OR(ISBLANK(E6117),SUM(LEN(B6117),LEN(C6117))=0),AND(NOT(D6117="Unknown"),ISBLANK(I6117)),AND(NOT(N6117="Unknown"),ISBLANK(Q6117))),"Missing Information", INDEX(Table15[Entire Service Line Classification], MATCH(SUMIFS(Table15[Unique ID],Table15[System-Owned Portion],D6117,Table15[If Material Anything Other than "Lead" in Column E,Was Material Ever Previously Lead?],F6117,Table15[Customer-Owned Portion],N6117),Table15[Unique ID],0),0)))</f>
        <v>Non-lead</v>
      </c>
      <c r="W6117" s="189"/>
    </row>
    <row r="6118" spans="1:23" s="190" customFormat="1" ht="56.25" x14ac:dyDescent="0.25">
      <c r="A6118" s="180" t="s">
        <v>225</v>
      </c>
      <c r="B6118" s="181" t="s">
        <v>9722</v>
      </c>
      <c r="C6118" s="182" t="s">
        <v>225</v>
      </c>
      <c r="D6118" s="183" t="s">
        <v>36</v>
      </c>
      <c r="E6118" s="181" t="s">
        <v>35</v>
      </c>
      <c r="F6118" s="183" t="s">
        <v>35</v>
      </c>
      <c r="G6118" s="181" t="s">
        <v>7391</v>
      </c>
      <c r="H6118" s="184" t="s">
        <v>7355</v>
      </c>
      <c r="I6118" s="185" t="s">
        <v>190</v>
      </c>
      <c r="J6118" s="181" t="s">
        <v>35</v>
      </c>
      <c r="K6118" s="181" t="s">
        <v>225</v>
      </c>
      <c r="L6118" s="186" t="s">
        <v>225</v>
      </c>
      <c r="M6118" s="187" t="s">
        <v>225</v>
      </c>
      <c r="N6118" s="183" t="s">
        <v>36</v>
      </c>
      <c r="O6118" s="181" t="s">
        <v>7391</v>
      </c>
      <c r="P6118" s="184" t="s">
        <v>7355</v>
      </c>
      <c r="Q6118" s="185" t="s">
        <v>190</v>
      </c>
      <c r="R6118" s="181" t="s">
        <v>35</v>
      </c>
      <c r="S6118" s="181" t="s">
        <v>225</v>
      </c>
      <c r="T6118" s="186" t="s">
        <v>225</v>
      </c>
      <c r="U6118" s="187" t="s">
        <v>225</v>
      </c>
      <c r="V6118" s="188" t="str" cm="1">
        <f t="array" ref="V6118">IF(SUM(LEN(A6118:U6118))=0,"",IF(OR(OR(ISBLANK(E6118),SUM(LEN(B6118),LEN(C6118))=0),AND(NOT(D6118="Unknown"),ISBLANK(I6118)),AND(NOT(N6118="Unknown"),ISBLANK(Q6118))),"Missing Information", INDEX(Table15[Entire Service Line Classification], MATCH(SUMIFS(Table15[Unique ID],Table15[System-Owned Portion],D6118,Table15[If Material Anything Other than "Lead" in Column E,Was Material Ever Previously Lead?],F6118,Table15[Customer-Owned Portion],N6118),Table15[Unique ID],0),0)))</f>
        <v>Non-lead</v>
      </c>
      <c r="W6118" s="189"/>
    </row>
    <row r="6119" spans="1:23" s="190" customFormat="1" ht="56.25" x14ac:dyDescent="0.25">
      <c r="A6119" s="180" t="s">
        <v>225</v>
      </c>
      <c r="B6119" s="181" t="s">
        <v>9723</v>
      </c>
      <c r="C6119" s="182" t="s">
        <v>225</v>
      </c>
      <c r="D6119" s="183" t="s">
        <v>36</v>
      </c>
      <c r="E6119" s="181" t="s">
        <v>35</v>
      </c>
      <c r="F6119" s="183" t="s">
        <v>35</v>
      </c>
      <c r="G6119" s="181" t="s">
        <v>7388</v>
      </c>
      <c r="H6119" s="184" t="s">
        <v>7090</v>
      </c>
      <c r="I6119" s="185" t="s">
        <v>190</v>
      </c>
      <c r="J6119" s="181" t="s">
        <v>35</v>
      </c>
      <c r="K6119" s="181" t="s">
        <v>225</v>
      </c>
      <c r="L6119" s="186" t="s">
        <v>225</v>
      </c>
      <c r="M6119" s="187" t="s">
        <v>225</v>
      </c>
      <c r="N6119" s="183" t="s">
        <v>36</v>
      </c>
      <c r="O6119" s="181" t="s">
        <v>7388</v>
      </c>
      <c r="P6119" s="184" t="s">
        <v>7090</v>
      </c>
      <c r="Q6119" s="185" t="s">
        <v>190</v>
      </c>
      <c r="R6119" s="181" t="s">
        <v>35</v>
      </c>
      <c r="S6119" s="181" t="s">
        <v>225</v>
      </c>
      <c r="T6119" s="186" t="s">
        <v>225</v>
      </c>
      <c r="U6119" s="187" t="s">
        <v>225</v>
      </c>
      <c r="V6119" s="188" t="str" cm="1">
        <f t="array" ref="V6119">IF(SUM(LEN(A6119:U6119))=0,"",IF(OR(OR(ISBLANK(E6119),SUM(LEN(B6119),LEN(C6119))=0),AND(NOT(D6119="Unknown"),ISBLANK(I6119)),AND(NOT(N6119="Unknown"),ISBLANK(Q6119))),"Missing Information", INDEX(Table15[Entire Service Line Classification], MATCH(SUMIFS(Table15[Unique ID],Table15[System-Owned Portion],D6119,Table15[If Material Anything Other than "Lead" in Column E,Was Material Ever Previously Lead?],F6119,Table15[Customer-Owned Portion],N6119),Table15[Unique ID],0),0)))</f>
        <v>Non-lead</v>
      </c>
      <c r="W6119" s="189"/>
    </row>
    <row r="6120" spans="1:23" s="190" customFormat="1" ht="56.25" x14ac:dyDescent="0.25">
      <c r="A6120" s="180" t="s">
        <v>225</v>
      </c>
      <c r="B6120" s="181" t="s">
        <v>9724</v>
      </c>
      <c r="C6120" s="182" t="s">
        <v>225</v>
      </c>
      <c r="D6120" s="183" t="s">
        <v>36</v>
      </c>
      <c r="E6120" s="181" t="s">
        <v>35</v>
      </c>
      <c r="F6120" s="183" t="s">
        <v>35</v>
      </c>
      <c r="G6120" s="181" t="s">
        <v>7388</v>
      </c>
      <c r="H6120" s="184" t="s">
        <v>7090</v>
      </c>
      <c r="I6120" s="185" t="s">
        <v>190</v>
      </c>
      <c r="J6120" s="181" t="s">
        <v>35</v>
      </c>
      <c r="K6120" s="181" t="s">
        <v>225</v>
      </c>
      <c r="L6120" s="186" t="s">
        <v>225</v>
      </c>
      <c r="M6120" s="187" t="s">
        <v>225</v>
      </c>
      <c r="N6120" s="183" t="s">
        <v>36</v>
      </c>
      <c r="O6120" s="181" t="s">
        <v>7388</v>
      </c>
      <c r="P6120" s="184" t="s">
        <v>7090</v>
      </c>
      <c r="Q6120" s="185" t="s">
        <v>190</v>
      </c>
      <c r="R6120" s="181" t="s">
        <v>35</v>
      </c>
      <c r="S6120" s="181" t="s">
        <v>225</v>
      </c>
      <c r="T6120" s="186" t="s">
        <v>225</v>
      </c>
      <c r="U6120" s="187" t="s">
        <v>225</v>
      </c>
      <c r="V6120" s="188" t="str" cm="1">
        <f t="array" ref="V6120">IF(SUM(LEN(A6120:U6120))=0,"",IF(OR(OR(ISBLANK(E6120),SUM(LEN(B6120),LEN(C6120))=0),AND(NOT(D6120="Unknown"),ISBLANK(I6120)),AND(NOT(N6120="Unknown"),ISBLANK(Q6120))),"Missing Information", INDEX(Table15[Entire Service Line Classification], MATCH(SUMIFS(Table15[Unique ID],Table15[System-Owned Portion],D6120,Table15[If Material Anything Other than "Lead" in Column E,Was Material Ever Previously Lead?],F6120,Table15[Customer-Owned Portion],N6120),Table15[Unique ID],0),0)))</f>
        <v>Non-lead</v>
      </c>
      <c r="W6120" s="189"/>
    </row>
    <row r="6121" spans="1:23" s="190" customFormat="1" ht="56.25" x14ac:dyDescent="0.25">
      <c r="A6121" s="180" t="s">
        <v>225</v>
      </c>
      <c r="B6121" s="181" t="s">
        <v>9725</v>
      </c>
      <c r="C6121" s="182" t="s">
        <v>225</v>
      </c>
      <c r="D6121" s="183" t="s">
        <v>36</v>
      </c>
      <c r="E6121" s="181" t="s">
        <v>35</v>
      </c>
      <c r="F6121" s="183" t="s">
        <v>35</v>
      </c>
      <c r="G6121" s="181" t="s">
        <v>7388</v>
      </c>
      <c r="H6121" s="184" t="s">
        <v>7090</v>
      </c>
      <c r="I6121" s="185" t="s">
        <v>190</v>
      </c>
      <c r="J6121" s="181" t="s">
        <v>35</v>
      </c>
      <c r="K6121" s="181" t="s">
        <v>225</v>
      </c>
      <c r="L6121" s="186" t="s">
        <v>225</v>
      </c>
      <c r="M6121" s="187" t="s">
        <v>225</v>
      </c>
      <c r="N6121" s="183" t="s">
        <v>36</v>
      </c>
      <c r="O6121" s="181" t="s">
        <v>7388</v>
      </c>
      <c r="P6121" s="184" t="s">
        <v>7090</v>
      </c>
      <c r="Q6121" s="185" t="s">
        <v>190</v>
      </c>
      <c r="R6121" s="181" t="s">
        <v>35</v>
      </c>
      <c r="S6121" s="181" t="s">
        <v>225</v>
      </c>
      <c r="T6121" s="186" t="s">
        <v>225</v>
      </c>
      <c r="U6121" s="187" t="s">
        <v>225</v>
      </c>
      <c r="V6121" s="188" t="str" cm="1">
        <f t="array" ref="V6121">IF(SUM(LEN(A6121:U6121))=0,"",IF(OR(OR(ISBLANK(E6121),SUM(LEN(B6121),LEN(C6121))=0),AND(NOT(D6121="Unknown"),ISBLANK(I6121)),AND(NOT(N6121="Unknown"),ISBLANK(Q6121))),"Missing Information", INDEX(Table15[Entire Service Line Classification], MATCH(SUMIFS(Table15[Unique ID],Table15[System-Owned Portion],D6121,Table15[If Material Anything Other than "Lead" in Column E,Was Material Ever Previously Lead?],F6121,Table15[Customer-Owned Portion],N6121),Table15[Unique ID],0),0)))</f>
        <v>Non-lead</v>
      </c>
      <c r="W6121" s="189"/>
    </row>
    <row r="6122" spans="1:23" s="190" customFormat="1" ht="56.25" x14ac:dyDescent="0.25">
      <c r="A6122" s="180" t="s">
        <v>225</v>
      </c>
      <c r="B6122" s="181" t="s">
        <v>9726</v>
      </c>
      <c r="C6122" s="182" t="s">
        <v>225</v>
      </c>
      <c r="D6122" s="183" t="s">
        <v>36</v>
      </c>
      <c r="E6122" s="181" t="s">
        <v>35</v>
      </c>
      <c r="F6122" s="183" t="s">
        <v>35</v>
      </c>
      <c r="G6122" s="181" t="s">
        <v>7388</v>
      </c>
      <c r="H6122" s="184" t="s">
        <v>7090</v>
      </c>
      <c r="I6122" s="185" t="s">
        <v>190</v>
      </c>
      <c r="J6122" s="181" t="s">
        <v>35</v>
      </c>
      <c r="K6122" s="181" t="s">
        <v>225</v>
      </c>
      <c r="L6122" s="186" t="s">
        <v>225</v>
      </c>
      <c r="M6122" s="187" t="s">
        <v>225</v>
      </c>
      <c r="N6122" s="183" t="s">
        <v>36</v>
      </c>
      <c r="O6122" s="181" t="s">
        <v>7388</v>
      </c>
      <c r="P6122" s="184" t="s">
        <v>7090</v>
      </c>
      <c r="Q6122" s="185" t="s">
        <v>190</v>
      </c>
      <c r="R6122" s="181" t="s">
        <v>35</v>
      </c>
      <c r="S6122" s="181" t="s">
        <v>225</v>
      </c>
      <c r="T6122" s="186" t="s">
        <v>225</v>
      </c>
      <c r="U6122" s="187" t="s">
        <v>225</v>
      </c>
      <c r="V6122" s="188" t="str" cm="1">
        <f t="array" ref="V6122">IF(SUM(LEN(A6122:U6122))=0,"",IF(OR(OR(ISBLANK(E6122),SUM(LEN(B6122),LEN(C6122))=0),AND(NOT(D6122="Unknown"),ISBLANK(I6122)),AND(NOT(N6122="Unknown"),ISBLANK(Q6122))),"Missing Information", INDEX(Table15[Entire Service Line Classification], MATCH(SUMIFS(Table15[Unique ID],Table15[System-Owned Portion],D6122,Table15[If Material Anything Other than "Lead" in Column E,Was Material Ever Previously Lead?],F6122,Table15[Customer-Owned Portion],N6122),Table15[Unique ID],0),0)))</f>
        <v>Non-lead</v>
      </c>
      <c r="W6122" s="189"/>
    </row>
    <row r="6123" spans="1:23" s="190" customFormat="1" ht="56.25" x14ac:dyDescent="0.25">
      <c r="A6123" s="180" t="s">
        <v>225</v>
      </c>
      <c r="B6123" s="181" t="s">
        <v>9727</v>
      </c>
      <c r="C6123" s="182" t="s">
        <v>225</v>
      </c>
      <c r="D6123" s="183" t="s">
        <v>36</v>
      </c>
      <c r="E6123" s="181" t="s">
        <v>35</v>
      </c>
      <c r="F6123" s="183" t="s">
        <v>35</v>
      </c>
      <c r="G6123" s="181" t="s">
        <v>7388</v>
      </c>
      <c r="H6123" s="184" t="s">
        <v>7090</v>
      </c>
      <c r="I6123" s="185" t="s">
        <v>190</v>
      </c>
      <c r="J6123" s="181" t="s">
        <v>35</v>
      </c>
      <c r="K6123" s="181" t="s">
        <v>225</v>
      </c>
      <c r="L6123" s="186" t="s">
        <v>225</v>
      </c>
      <c r="M6123" s="187" t="s">
        <v>225</v>
      </c>
      <c r="N6123" s="183" t="s">
        <v>36</v>
      </c>
      <c r="O6123" s="181" t="s">
        <v>7388</v>
      </c>
      <c r="P6123" s="184" t="s">
        <v>7090</v>
      </c>
      <c r="Q6123" s="185" t="s">
        <v>190</v>
      </c>
      <c r="R6123" s="181" t="s">
        <v>35</v>
      </c>
      <c r="S6123" s="181" t="s">
        <v>225</v>
      </c>
      <c r="T6123" s="186" t="s">
        <v>225</v>
      </c>
      <c r="U6123" s="187" t="s">
        <v>225</v>
      </c>
      <c r="V6123" s="188" t="str" cm="1">
        <f t="array" ref="V6123">IF(SUM(LEN(A6123:U6123))=0,"",IF(OR(OR(ISBLANK(E6123),SUM(LEN(B6123),LEN(C6123))=0),AND(NOT(D6123="Unknown"),ISBLANK(I6123)),AND(NOT(N6123="Unknown"),ISBLANK(Q6123))),"Missing Information", INDEX(Table15[Entire Service Line Classification], MATCH(SUMIFS(Table15[Unique ID],Table15[System-Owned Portion],D6123,Table15[If Material Anything Other than "Lead" in Column E,Was Material Ever Previously Lead?],F6123,Table15[Customer-Owned Portion],N6123),Table15[Unique ID],0),0)))</f>
        <v>Non-lead</v>
      </c>
      <c r="W6123" s="189"/>
    </row>
    <row r="6124" spans="1:23" s="190" customFormat="1" ht="56.25" x14ac:dyDescent="0.25">
      <c r="A6124" s="180" t="s">
        <v>225</v>
      </c>
      <c r="B6124" s="181" t="s">
        <v>9728</v>
      </c>
      <c r="C6124" s="182" t="s">
        <v>225</v>
      </c>
      <c r="D6124" s="183" t="s">
        <v>36</v>
      </c>
      <c r="E6124" s="181" t="s">
        <v>35</v>
      </c>
      <c r="F6124" s="183" t="s">
        <v>35</v>
      </c>
      <c r="G6124" s="181" t="s">
        <v>7388</v>
      </c>
      <c r="H6124" s="184" t="s">
        <v>7090</v>
      </c>
      <c r="I6124" s="185" t="s">
        <v>190</v>
      </c>
      <c r="J6124" s="181" t="s">
        <v>35</v>
      </c>
      <c r="K6124" s="181" t="s">
        <v>225</v>
      </c>
      <c r="L6124" s="186" t="s">
        <v>225</v>
      </c>
      <c r="M6124" s="187" t="s">
        <v>225</v>
      </c>
      <c r="N6124" s="183" t="s">
        <v>36</v>
      </c>
      <c r="O6124" s="181" t="s">
        <v>7388</v>
      </c>
      <c r="P6124" s="184" t="s">
        <v>7090</v>
      </c>
      <c r="Q6124" s="185" t="s">
        <v>190</v>
      </c>
      <c r="R6124" s="181" t="s">
        <v>35</v>
      </c>
      <c r="S6124" s="181" t="s">
        <v>225</v>
      </c>
      <c r="T6124" s="186" t="s">
        <v>225</v>
      </c>
      <c r="U6124" s="187" t="s">
        <v>225</v>
      </c>
      <c r="V6124" s="188" t="str" cm="1">
        <f t="array" ref="V6124">IF(SUM(LEN(A6124:U6124))=0,"",IF(OR(OR(ISBLANK(E6124),SUM(LEN(B6124),LEN(C6124))=0),AND(NOT(D6124="Unknown"),ISBLANK(I6124)),AND(NOT(N6124="Unknown"),ISBLANK(Q6124))),"Missing Information", INDEX(Table15[Entire Service Line Classification], MATCH(SUMIFS(Table15[Unique ID],Table15[System-Owned Portion],D6124,Table15[If Material Anything Other than "Lead" in Column E,Was Material Ever Previously Lead?],F6124,Table15[Customer-Owned Portion],N6124),Table15[Unique ID],0),0)))</f>
        <v>Non-lead</v>
      </c>
      <c r="W6124" s="189"/>
    </row>
    <row r="6125" spans="1:23" s="190" customFormat="1" ht="56.25" x14ac:dyDescent="0.25">
      <c r="A6125" s="180" t="s">
        <v>225</v>
      </c>
      <c r="B6125" s="181" t="s">
        <v>9729</v>
      </c>
      <c r="C6125" s="182" t="s">
        <v>225</v>
      </c>
      <c r="D6125" s="183" t="s">
        <v>36</v>
      </c>
      <c r="E6125" s="181" t="s">
        <v>35</v>
      </c>
      <c r="F6125" s="183" t="s">
        <v>35</v>
      </c>
      <c r="G6125" s="181" t="s">
        <v>7388</v>
      </c>
      <c r="H6125" s="184" t="s">
        <v>7090</v>
      </c>
      <c r="I6125" s="185" t="s">
        <v>190</v>
      </c>
      <c r="J6125" s="181" t="s">
        <v>35</v>
      </c>
      <c r="K6125" s="181" t="s">
        <v>225</v>
      </c>
      <c r="L6125" s="186" t="s">
        <v>225</v>
      </c>
      <c r="M6125" s="187" t="s">
        <v>225</v>
      </c>
      <c r="N6125" s="183" t="s">
        <v>36</v>
      </c>
      <c r="O6125" s="181" t="s">
        <v>7388</v>
      </c>
      <c r="P6125" s="184" t="s">
        <v>7090</v>
      </c>
      <c r="Q6125" s="185" t="s">
        <v>190</v>
      </c>
      <c r="R6125" s="181" t="s">
        <v>35</v>
      </c>
      <c r="S6125" s="181" t="s">
        <v>225</v>
      </c>
      <c r="T6125" s="186" t="s">
        <v>225</v>
      </c>
      <c r="U6125" s="187" t="s">
        <v>225</v>
      </c>
      <c r="V6125" s="188" t="str" cm="1">
        <f t="array" ref="V6125">IF(SUM(LEN(A6125:U6125))=0,"",IF(OR(OR(ISBLANK(E6125),SUM(LEN(B6125),LEN(C6125))=0),AND(NOT(D6125="Unknown"),ISBLANK(I6125)),AND(NOT(N6125="Unknown"),ISBLANK(Q6125))),"Missing Information", INDEX(Table15[Entire Service Line Classification], MATCH(SUMIFS(Table15[Unique ID],Table15[System-Owned Portion],D6125,Table15[If Material Anything Other than "Lead" in Column E,Was Material Ever Previously Lead?],F6125,Table15[Customer-Owned Portion],N6125),Table15[Unique ID],0),0)))</f>
        <v>Non-lead</v>
      </c>
      <c r="W6125" s="189"/>
    </row>
    <row r="6126" spans="1:23" s="190" customFormat="1" ht="56.25" x14ac:dyDescent="0.25">
      <c r="A6126" s="180" t="s">
        <v>225</v>
      </c>
      <c r="B6126" s="181" t="s">
        <v>9730</v>
      </c>
      <c r="C6126" s="182" t="s">
        <v>225</v>
      </c>
      <c r="D6126" s="183" t="s">
        <v>36</v>
      </c>
      <c r="E6126" s="181" t="s">
        <v>35</v>
      </c>
      <c r="F6126" s="183" t="s">
        <v>35</v>
      </c>
      <c r="G6126" s="181" t="s">
        <v>7388</v>
      </c>
      <c r="H6126" s="184" t="s">
        <v>7090</v>
      </c>
      <c r="I6126" s="185" t="s">
        <v>190</v>
      </c>
      <c r="J6126" s="181" t="s">
        <v>35</v>
      </c>
      <c r="K6126" s="181" t="s">
        <v>225</v>
      </c>
      <c r="L6126" s="186" t="s">
        <v>225</v>
      </c>
      <c r="M6126" s="187" t="s">
        <v>225</v>
      </c>
      <c r="N6126" s="183" t="s">
        <v>36</v>
      </c>
      <c r="O6126" s="181" t="s">
        <v>7388</v>
      </c>
      <c r="P6126" s="184" t="s">
        <v>7090</v>
      </c>
      <c r="Q6126" s="185" t="s">
        <v>190</v>
      </c>
      <c r="R6126" s="181" t="s">
        <v>35</v>
      </c>
      <c r="S6126" s="181" t="s">
        <v>225</v>
      </c>
      <c r="T6126" s="186" t="s">
        <v>225</v>
      </c>
      <c r="U6126" s="187" t="s">
        <v>225</v>
      </c>
      <c r="V6126" s="188" t="str" cm="1">
        <f t="array" ref="V6126">IF(SUM(LEN(A6126:U6126))=0,"",IF(OR(OR(ISBLANK(E6126),SUM(LEN(B6126),LEN(C6126))=0),AND(NOT(D6126="Unknown"),ISBLANK(I6126)),AND(NOT(N6126="Unknown"),ISBLANK(Q6126))),"Missing Information", INDEX(Table15[Entire Service Line Classification], MATCH(SUMIFS(Table15[Unique ID],Table15[System-Owned Portion],D6126,Table15[If Material Anything Other than "Lead" in Column E,Was Material Ever Previously Lead?],F6126,Table15[Customer-Owned Portion],N6126),Table15[Unique ID],0),0)))</f>
        <v>Non-lead</v>
      </c>
      <c r="W6126" s="189"/>
    </row>
    <row r="6127" spans="1:23" s="190" customFormat="1" ht="56.25" x14ac:dyDescent="0.25">
      <c r="A6127" s="180" t="s">
        <v>225</v>
      </c>
      <c r="B6127" s="181" t="s">
        <v>9731</v>
      </c>
      <c r="C6127" s="182" t="s">
        <v>225</v>
      </c>
      <c r="D6127" s="183" t="s">
        <v>36</v>
      </c>
      <c r="E6127" s="181" t="s">
        <v>35</v>
      </c>
      <c r="F6127" s="183" t="s">
        <v>35</v>
      </c>
      <c r="G6127" s="181" t="s">
        <v>7388</v>
      </c>
      <c r="H6127" s="184" t="s">
        <v>7090</v>
      </c>
      <c r="I6127" s="185" t="s">
        <v>190</v>
      </c>
      <c r="J6127" s="181" t="s">
        <v>35</v>
      </c>
      <c r="K6127" s="181" t="s">
        <v>225</v>
      </c>
      <c r="L6127" s="186" t="s">
        <v>225</v>
      </c>
      <c r="M6127" s="187" t="s">
        <v>225</v>
      </c>
      <c r="N6127" s="183" t="s">
        <v>36</v>
      </c>
      <c r="O6127" s="181" t="s">
        <v>7388</v>
      </c>
      <c r="P6127" s="184" t="s">
        <v>7090</v>
      </c>
      <c r="Q6127" s="185" t="s">
        <v>190</v>
      </c>
      <c r="R6127" s="181" t="s">
        <v>35</v>
      </c>
      <c r="S6127" s="181" t="s">
        <v>225</v>
      </c>
      <c r="T6127" s="186" t="s">
        <v>225</v>
      </c>
      <c r="U6127" s="187" t="s">
        <v>225</v>
      </c>
      <c r="V6127" s="188" t="str" cm="1">
        <f t="array" ref="V6127">IF(SUM(LEN(A6127:U6127))=0,"",IF(OR(OR(ISBLANK(E6127),SUM(LEN(B6127),LEN(C6127))=0),AND(NOT(D6127="Unknown"),ISBLANK(I6127)),AND(NOT(N6127="Unknown"),ISBLANK(Q6127))),"Missing Information", INDEX(Table15[Entire Service Line Classification], MATCH(SUMIFS(Table15[Unique ID],Table15[System-Owned Portion],D6127,Table15[If Material Anything Other than "Lead" in Column E,Was Material Ever Previously Lead?],F6127,Table15[Customer-Owned Portion],N6127),Table15[Unique ID],0),0)))</f>
        <v>Non-lead</v>
      </c>
      <c r="W6127" s="189"/>
    </row>
    <row r="6128" spans="1:23" s="190" customFormat="1" ht="56.25" x14ac:dyDescent="0.25">
      <c r="A6128" s="180" t="s">
        <v>225</v>
      </c>
      <c r="B6128" s="181" t="s">
        <v>9732</v>
      </c>
      <c r="C6128" s="182" t="s">
        <v>225</v>
      </c>
      <c r="D6128" s="183" t="s">
        <v>36</v>
      </c>
      <c r="E6128" s="181" t="s">
        <v>35</v>
      </c>
      <c r="F6128" s="183" t="s">
        <v>35</v>
      </c>
      <c r="G6128" s="181" t="s">
        <v>7388</v>
      </c>
      <c r="H6128" s="184" t="s">
        <v>7090</v>
      </c>
      <c r="I6128" s="185" t="s">
        <v>190</v>
      </c>
      <c r="J6128" s="181" t="s">
        <v>35</v>
      </c>
      <c r="K6128" s="181" t="s">
        <v>225</v>
      </c>
      <c r="L6128" s="186" t="s">
        <v>225</v>
      </c>
      <c r="M6128" s="187" t="s">
        <v>225</v>
      </c>
      <c r="N6128" s="183" t="s">
        <v>36</v>
      </c>
      <c r="O6128" s="181" t="s">
        <v>7388</v>
      </c>
      <c r="P6128" s="184" t="s">
        <v>7090</v>
      </c>
      <c r="Q6128" s="185" t="s">
        <v>190</v>
      </c>
      <c r="R6128" s="181" t="s">
        <v>35</v>
      </c>
      <c r="S6128" s="181" t="s">
        <v>225</v>
      </c>
      <c r="T6128" s="186" t="s">
        <v>225</v>
      </c>
      <c r="U6128" s="187" t="s">
        <v>225</v>
      </c>
      <c r="V6128" s="188" t="str" cm="1">
        <f t="array" ref="V6128">IF(SUM(LEN(A6128:U6128))=0,"",IF(OR(OR(ISBLANK(E6128),SUM(LEN(B6128),LEN(C6128))=0),AND(NOT(D6128="Unknown"),ISBLANK(I6128)),AND(NOT(N6128="Unknown"),ISBLANK(Q6128))),"Missing Information", INDEX(Table15[Entire Service Line Classification], MATCH(SUMIFS(Table15[Unique ID],Table15[System-Owned Portion],D6128,Table15[If Material Anything Other than "Lead" in Column E,Was Material Ever Previously Lead?],F6128,Table15[Customer-Owned Portion],N6128),Table15[Unique ID],0),0)))</f>
        <v>Non-lead</v>
      </c>
      <c r="W6128" s="189"/>
    </row>
    <row r="6129" spans="1:23" s="190" customFormat="1" ht="56.25" x14ac:dyDescent="0.25">
      <c r="A6129" s="180" t="s">
        <v>225</v>
      </c>
      <c r="B6129" s="181" t="s">
        <v>9733</v>
      </c>
      <c r="C6129" s="182" t="s">
        <v>225</v>
      </c>
      <c r="D6129" s="183" t="s">
        <v>36</v>
      </c>
      <c r="E6129" s="181" t="s">
        <v>35</v>
      </c>
      <c r="F6129" s="183" t="s">
        <v>35</v>
      </c>
      <c r="G6129" s="181" t="s">
        <v>7388</v>
      </c>
      <c r="H6129" s="184" t="s">
        <v>7090</v>
      </c>
      <c r="I6129" s="185" t="s">
        <v>190</v>
      </c>
      <c r="J6129" s="181" t="s">
        <v>35</v>
      </c>
      <c r="K6129" s="181" t="s">
        <v>225</v>
      </c>
      <c r="L6129" s="186" t="s">
        <v>225</v>
      </c>
      <c r="M6129" s="187" t="s">
        <v>225</v>
      </c>
      <c r="N6129" s="183" t="s">
        <v>36</v>
      </c>
      <c r="O6129" s="181" t="s">
        <v>7388</v>
      </c>
      <c r="P6129" s="184" t="s">
        <v>7090</v>
      </c>
      <c r="Q6129" s="185" t="s">
        <v>190</v>
      </c>
      <c r="R6129" s="181" t="s">
        <v>35</v>
      </c>
      <c r="S6129" s="181" t="s">
        <v>225</v>
      </c>
      <c r="T6129" s="186" t="s">
        <v>225</v>
      </c>
      <c r="U6129" s="187" t="s">
        <v>225</v>
      </c>
      <c r="V6129" s="188" t="str" cm="1">
        <f t="array" ref="V6129">IF(SUM(LEN(A6129:U6129))=0,"",IF(OR(OR(ISBLANK(E6129),SUM(LEN(B6129),LEN(C6129))=0),AND(NOT(D6129="Unknown"),ISBLANK(I6129)),AND(NOT(N6129="Unknown"),ISBLANK(Q6129))),"Missing Information", INDEX(Table15[Entire Service Line Classification], MATCH(SUMIFS(Table15[Unique ID],Table15[System-Owned Portion],D6129,Table15[If Material Anything Other than "Lead" in Column E,Was Material Ever Previously Lead?],F6129,Table15[Customer-Owned Portion],N6129),Table15[Unique ID],0),0)))</f>
        <v>Non-lead</v>
      </c>
      <c r="W6129" s="189"/>
    </row>
    <row r="6130" spans="1:23" s="190" customFormat="1" ht="56.25" x14ac:dyDescent="0.25">
      <c r="A6130" s="180" t="s">
        <v>225</v>
      </c>
      <c r="B6130" s="181" t="s">
        <v>9734</v>
      </c>
      <c r="C6130" s="182" t="s">
        <v>225</v>
      </c>
      <c r="D6130" s="183" t="s">
        <v>36</v>
      </c>
      <c r="E6130" s="181" t="s">
        <v>35</v>
      </c>
      <c r="F6130" s="183" t="s">
        <v>35</v>
      </c>
      <c r="G6130" s="181" t="s">
        <v>7388</v>
      </c>
      <c r="H6130" s="184" t="s">
        <v>7090</v>
      </c>
      <c r="I6130" s="185" t="s">
        <v>190</v>
      </c>
      <c r="J6130" s="181" t="s">
        <v>35</v>
      </c>
      <c r="K6130" s="181" t="s">
        <v>225</v>
      </c>
      <c r="L6130" s="186" t="s">
        <v>225</v>
      </c>
      <c r="M6130" s="187" t="s">
        <v>225</v>
      </c>
      <c r="N6130" s="183" t="s">
        <v>36</v>
      </c>
      <c r="O6130" s="181" t="s">
        <v>7388</v>
      </c>
      <c r="P6130" s="184" t="s">
        <v>7090</v>
      </c>
      <c r="Q6130" s="185" t="s">
        <v>190</v>
      </c>
      <c r="R6130" s="181" t="s">
        <v>35</v>
      </c>
      <c r="S6130" s="181" t="s">
        <v>225</v>
      </c>
      <c r="T6130" s="186" t="s">
        <v>225</v>
      </c>
      <c r="U6130" s="187" t="s">
        <v>225</v>
      </c>
      <c r="V6130" s="188" t="str" cm="1">
        <f t="array" ref="V6130">IF(SUM(LEN(A6130:U6130))=0,"",IF(OR(OR(ISBLANK(E6130),SUM(LEN(B6130),LEN(C6130))=0),AND(NOT(D6130="Unknown"),ISBLANK(I6130)),AND(NOT(N6130="Unknown"),ISBLANK(Q6130))),"Missing Information", INDEX(Table15[Entire Service Line Classification], MATCH(SUMIFS(Table15[Unique ID],Table15[System-Owned Portion],D6130,Table15[If Material Anything Other than "Lead" in Column E,Was Material Ever Previously Lead?],F6130,Table15[Customer-Owned Portion],N6130),Table15[Unique ID],0),0)))</f>
        <v>Non-lead</v>
      </c>
      <c r="W6130" s="189"/>
    </row>
    <row r="6131" spans="1:23" s="190" customFormat="1" ht="56.25" x14ac:dyDescent="0.25">
      <c r="A6131" s="180" t="s">
        <v>225</v>
      </c>
      <c r="B6131" s="181" t="s">
        <v>9735</v>
      </c>
      <c r="C6131" s="182" t="s">
        <v>225</v>
      </c>
      <c r="D6131" s="183" t="s">
        <v>36</v>
      </c>
      <c r="E6131" s="181" t="s">
        <v>35</v>
      </c>
      <c r="F6131" s="183" t="s">
        <v>35</v>
      </c>
      <c r="G6131" s="181" t="s">
        <v>7388</v>
      </c>
      <c r="H6131" s="184" t="s">
        <v>7090</v>
      </c>
      <c r="I6131" s="185" t="s">
        <v>190</v>
      </c>
      <c r="J6131" s="181" t="s">
        <v>35</v>
      </c>
      <c r="K6131" s="181" t="s">
        <v>225</v>
      </c>
      <c r="L6131" s="186" t="s">
        <v>225</v>
      </c>
      <c r="M6131" s="187" t="s">
        <v>225</v>
      </c>
      <c r="N6131" s="183" t="s">
        <v>36</v>
      </c>
      <c r="O6131" s="181" t="s">
        <v>7388</v>
      </c>
      <c r="P6131" s="184" t="s">
        <v>7090</v>
      </c>
      <c r="Q6131" s="185" t="s">
        <v>190</v>
      </c>
      <c r="R6131" s="181" t="s">
        <v>35</v>
      </c>
      <c r="S6131" s="181" t="s">
        <v>225</v>
      </c>
      <c r="T6131" s="186" t="s">
        <v>225</v>
      </c>
      <c r="U6131" s="187" t="s">
        <v>225</v>
      </c>
      <c r="V6131" s="188" t="str" cm="1">
        <f t="array" ref="V6131">IF(SUM(LEN(A6131:U6131))=0,"",IF(OR(OR(ISBLANK(E6131),SUM(LEN(B6131),LEN(C6131))=0),AND(NOT(D6131="Unknown"),ISBLANK(I6131)),AND(NOT(N6131="Unknown"),ISBLANK(Q6131))),"Missing Information", INDEX(Table15[Entire Service Line Classification], MATCH(SUMIFS(Table15[Unique ID],Table15[System-Owned Portion],D6131,Table15[If Material Anything Other than "Lead" in Column E,Was Material Ever Previously Lead?],F6131,Table15[Customer-Owned Portion],N6131),Table15[Unique ID],0),0)))</f>
        <v>Non-lead</v>
      </c>
      <c r="W6131" s="189"/>
    </row>
    <row r="6132" spans="1:23" s="190" customFormat="1" ht="56.25" x14ac:dyDescent="0.25">
      <c r="A6132" s="180" t="s">
        <v>225</v>
      </c>
      <c r="B6132" s="181" t="s">
        <v>9736</v>
      </c>
      <c r="C6132" s="182" t="s">
        <v>225</v>
      </c>
      <c r="D6132" s="183" t="s">
        <v>36</v>
      </c>
      <c r="E6132" s="181" t="s">
        <v>35</v>
      </c>
      <c r="F6132" s="183" t="s">
        <v>35</v>
      </c>
      <c r="G6132" s="181" t="s">
        <v>7388</v>
      </c>
      <c r="H6132" s="184" t="s">
        <v>7090</v>
      </c>
      <c r="I6132" s="185" t="s">
        <v>190</v>
      </c>
      <c r="J6132" s="181" t="s">
        <v>35</v>
      </c>
      <c r="K6132" s="181" t="s">
        <v>225</v>
      </c>
      <c r="L6132" s="186" t="s">
        <v>225</v>
      </c>
      <c r="M6132" s="187" t="s">
        <v>225</v>
      </c>
      <c r="N6132" s="183" t="s">
        <v>36</v>
      </c>
      <c r="O6132" s="181" t="s">
        <v>7388</v>
      </c>
      <c r="P6132" s="184" t="s">
        <v>7090</v>
      </c>
      <c r="Q6132" s="185" t="s">
        <v>190</v>
      </c>
      <c r="R6132" s="181" t="s">
        <v>35</v>
      </c>
      <c r="S6132" s="181" t="s">
        <v>225</v>
      </c>
      <c r="T6132" s="186" t="s">
        <v>225</v>
      </c>
      <c r="U6132" s="187" t="s">
        <v>225</v>
      </c>
      <c r="V6132" s="188" t="str" cm="1">
        <f t="array" ref="V6132">IF(SUM(LEN(A6132:U6132))=0,"",IF(OR(OR(ISBLANK(E6132),SUM(LEN(B6132),LEN(C6132))=0),AND(NOT(D6132="Unknown"),ISBLANK(I6132)),AND(NOT(N6132="Unknown"),ISBLANK(Q6132))),"Missing Information", INDEX(Table15[Entire Service Line Classification], MATCH(SUMIFS(Table15[Unique ID],Table15[System-Owned Portion],D6132,Table15[If Material Anything Other than "Lead" in Column E,Was Material Ever Previously Lead?],F6132,Table15[Customer-Owned Portion],N6132),Table15[Unique ID],0),0)))</f>
        <v>Non-lead</v>
      </c>
      <c r="W6132" s="189"/>
    </row>
    <row r="6133" spans="1:23" s="190" customFormat="1" ht="56.25" x14ac:dyDescent="0.25">
      <c r="A6133" s="180" t="s">
        <v>225</v>
      </c>
      <c r="B6133" s="181" t="s">
        <v>9737</v>
      </c>
      <c r="C6133" s="182" t="s">
        <v>225</v>
      </c>
      <c r="D6133" s="183" t="s">
        <v>36</v>
      </c>
      <c r="E6133" s="181" t="s">
        <v>35</v>
      </c>
      <c r="F6133" s="183" t="s">
        <v>35</v>
      </c>
      <c r="G6133" s="181" t="s">
        <v>7388</v>
      </c>
      <c r="H6133" s="184" t="s">
        <v>7090</v>
      </c>
      <c r="I6133" s="185" t="s">
        <v>190</v>
      </c>
      <c r="J6133" s="181" t="s">
        <v>35</v>
      </c>
      <c r="K6133" s="181" t="s">
        <v>225</v>
      </c>
      <c r="L6133" s="186" t="s">
        <v>225</v>
      </c>
      <c r="M6133" s="187" t="s">
        <v>225</v>
      </c>
      <c r="N6133" s="183" t="s">
        <v>36</v>
      </c>
      <c r="O6133" s="181" t="s">
        <v>7388</v>
      </c>
      <c r="P6133" s="184" t="s">
        <v>7090</v>
      </c>
      <c r="Q6133" s="185" t="s">
        <v>190</v>
      </c>
      <c r="R6133" s="181" t="s">
        <v>35</v>
      </c>
      <c r="S6133" s="181" t="s">
        <v>225</v>
      </c>
      <c r="T6133" s="186" t="s">
        <v>225</v>
      </c>
      <c r="U6133" s="187" t="s">
        <v>225</v>
      </c>
      <c r="V6133" s="188" t="str" cm="1">
        <f t="array" ref="V6133">IF(SUM(LEN(A6133:U6133))=0,"",IF(OR(OR(ISBLANK(E6133),SUM(LEN(B6133),LEN(C6133))=0),AND(NOT(D6133="Unknown"),ISBLANK(I6133)),AND(NOT(N6133="Unknown"),ISBLANK(Q6133))),"Missing Information", INDEX(Table15[Entire Service Line Classification], MATCH(SUMIFS(Table15[Unique ID],Table15[System-Owned Portion],D6133,Table15[If Material Anything Other than "Lead" in Column E,Was Material Ever Previously Lead?],F6133,Table15[Customer-Owned Portion],N6133),Table15[Unique ID],0),0)))</f>
        <v>Non-lead</v>
      </c>
      <c r="W6133" s="189"/>
    </row>
    <row r="6134" spans="1:23" s="190" customFormat="1" ht="56.25" x14ac:dyDescent="0.25">
      <c r="A6134" s="180" t="s">
        <v>225</v>
      </c>
      <c r="B6134" s="181" t="s">
        <v>9738</v>
      </c>
      <c r="C6134" s="182" t="s">
        <v>225</v>
      </c>
      <c r="D6134" s="183" t="s">
        <v>36</v>
      </c>
      <c r="E6134" s="181" t="s">
        <v>35</v>
      </c>
      <c r="F6134" s="183" t="s">
        <v>35</v>
      </c>
      <c r="G6134" s="181" t="s">
        <v>7388</v>
      </c>
      <c r="H6134" s="184" t="s">
        <v>7090</v>
      </c>
      <c r="I6134" s="185" t="s">
        <v>190</v>
      </c>
      <c r="J6134" s="181" t="s">
        <v>35</v>
      </c>
      <c r="K6134" s="181" t="s">
        <v>225</v>
      </c>
      <c r="L6134" s="186" t="s">
        <v>225</v>
      </c>
      <c r="M6134" s="187" t="s">
        <v>225</v>
      </c>
      <c r="N6134" s="183" t="s">
        <v>36</v>
      </c>
      <c r="O6134" s="181" t="s">
        <v>7388</v>
      </c>
      <c r="P6134" s="184" t="s">
        <v>7090</v>
      </c>
      <c r="Q6134" s="185" t="s">
        <v>190</v>
      </c>
      <c r="R6134" s="181" t="s">
        <v>35</v>
      </c>
      <c r="S6134" s="181" t="s">
        <v>225</v>
      </c>
      <c r="T6134" s="186" t="s">
        <v>225</v>
      </c>
      <c r="U6134" s="187" t="s">
        <v>225</v>
      </c>
      <c r="V6134" s="188" t="str" cm="1">
        <f t="array" ref="V6134">IF(SUM(LEN(A6134:U6134))=0,"",IF(OR(OR(ISBLANK(E6134),SUM(LEN(B6134),LEN(C6134))=0),AND(NOT(D6134="Unknown"),ISBLANK(I6134)),AND(NOT(N6134="Unknown"),ISBLANK(Q6134))),"Missing Information", INDEX(Table15[Entire Service Line Classification], MATCH(SUMIFS(Table15[Unique ID],Table15[System-Owned Portion],D6134,Table15[If Material Anything Other than "Lead" in Column E,Was Material Ever Previously Lead?],F6134,Table15[Customer-Owned Portion],N6134),Table15[Unique ID],0),0)))</f>
        <v>Non-lead</v>
      </c>
      <c r="W6134" s="189"/>
    </row>
    <row r="6135" spans="1:23" s="190" customFormat="1" ht="56.25" x14ac:dyDescent="0.25">
      <c r="A6135" s="180" t="s">
        <v>225</v>
      </c>
      <c r="B6135" s="181" t="s">
        <v>9739</v>
      </c>
      <c r="C6135" s="182" t="s">
        <v>225</v>
      </c>
      <c r="D6135" s="183" t="s">
        <v>36</v>
      </c>
      <c r="E6135" s="181" t="s">
        <v>35</v>
      </c>
      <c r="F6135" s="183" t="s">
        <v>35</v>
      </c>
      <c r="G6135" s="181" t="s">
        <v>7388</v>
      </c>
      <c r="H6135" s="184" t="s">
        <v>7090</v>
      </c>
      <c r="I6135" s="185" t="s">
        <v>190</v>
      </c>
      <c r="J6135" s="181" t="s">
        <v>35</v>
      </c>
      <c r="K6135" s="181" t="s">
        <v>225</v>
      </c>
      <c r="L6135" s="186" t="s">
        <v>225</v>
      </c>
      <c r="M6135" s="187" t="s">
        <v>225</v>
      </c>
      <c r="N6135" s="183" t="s">
        <v>36</v>
      </c>
      <c r="O6135" s="181" t="s">
        <v>7388</v>
      </c>
      <c r="P6135" s="184" t="s">
        <v>7090</v>
      </c>
      <c r="Q6135" s="185" t="s">
        <v>190</v>
      </c>
      <c r="R6135" s="181" t="s">
        <v>35</v>
      </c>
      <c r="S6135" s="181" t="s">
        <v>225</v>
      </c>
      <c r="T6135" s="186" t="s">
        <v>225</v>
      </c>
      <c r="U6135" s="187" t="s">
        <v>225</v>
      </c>
      <c r="V6135" s="188" t="str" cm="1">
        <f t="array" ref="V6135">IF(SUM(LEN(A6135:U6135))=0,"",IF(OR(OR(ISBLANK(E6135),SUM(LEN(B6135),LEN(C6135))=0),AND(NOT(D6135="Unknown"),ISBLANK(I6135)),AND(NOT(N6135="Unknown"),ISBLANK(Q6135))),"Missing Information", INDEX(Table15[Entire Service Line Classification], MATCH(SUMIFS(Table15[Unique ID],Table15[System-Owned Portion],D6135,Table15[If Material Anything Other than "Lead" in Column E,Was Material Ever Previously Lead?],F6135,Table15[Customer-Owned Portion],N6135),Table15[Unique ID],0),0)))</f>
        <v>Non-lead</v>
      </c>
      <c r="W6135" s="189"/>
    </row>
    <row r="6136" spans="1:23" s="190" customFormat="1" ht="56.25" x14ac:dyDescent="0.25">
      <c r="A6136" s="180" t="s">
        <v>225</v>
      </c>
      <c r="B6136" s="181" t="s">
        <v>9740</v>
      </c>
      <c r="C6136" s="182" t="s">
        <v>225</v>
      </c>
      <c r="D6136" s="183" t="s">
        <v>36</v>
      </c>
      <c r="E6136" s="181" t="s">
        <v>35</v>
      </c>
      <c r="F6136" s="183" t="s">
        <v>35</v>
      </c>
      <c r="G6136" s="181" t="s">
        <v>7388</v>
      </c>
      <c r="H6136" s="184" t="s">
        <v>7090</v>
      </c>
      <c r="I6136" s="185" t="s">
        <v>190</v>
      </c>
      <c r="J6136" s="181" t="s">
        <v>35</v>
      </c>
      <c r="K6136" s="181" t="s">
        <v>225</v>
      </c>
      <c r="L6136" s="186" t="s">
        <v>225</v>
      </c>
      <c r="M6136" s="187" t="s">
        <v>225</v>
      </c>
      <c r="N6136" s="183" t="s">
        <v>36</v>
      </c>
      <c r="O6136" s="181" t="s">
        <v>7388</v>
      </c>
      <c r="P6136" s="184" t="s">
        <v>7090</v>
      </c>
      <c r="Q6136" s="185" t="s">
        <v>190</v>
      </c>
      <c r="R6136" s="181" t="s">
        <v>35</v>
      </c>
      <c r="S6136" s="181" t="s">
        <v>225</v>
      </c>
      <c r="T6136" s="186" t="s">
        <v>225</v>
      </c>
      <c r="U6136" s="187" t="s">
        <v>225</v>
      </c>
      <c r="V6136" s="188" t="str" cm="1">
        <f t="array" ref="V6136">IF(SUM(LEN(A6136:U6136))=0,"",IF(OR(OR(ISBLANK(E6136),SUM(LEN(B6136),LEN(C6136))=0),AND(NOT(D6136="Unknown"),ISBLANK(I6136)),AND(NOT(N6136="Unknown"),ISBLANK(Q6136))),"Missing Information", INDEX(Table15[Entire Service Line Classification], MATCH(SUMIFS(Table15[Unique ID],Table15[System-Owned Portion],D6136,Table15[If Material Anything Other than "Lead" in Column E,Was Material Ever Previously Lead?],F6136,Table15[Customer-Owned Portion],N6136),Table15[Unique ID],0),0)))</f>
        <v>Non-lead</v>
      </c>
      <c r="W6136" s="189"/>
    </row>
    <row r="6137" spans="1:23" s="190" customFormat="1" ht="56.25" x14ac:dyDescent="0.25">
      <c r="A6137" s="180" t="s">
        <v>225</v>
      </c>
      <c r="B6137" s="181" t="s">
        <v>9741</v>
      </c>
      <c r="C6137" s="182" t="s">
        <v>225</v>
      </c>
      <c r="D6137" s="183" t="s">
        <v>36</v>
      </c>
      <c r="E6137" s="181" t="s">
        <v>35</v>
      </c>
      <c r="F6137" s="183" t="s">
        <v>35</v>
      </c>
      <c r="G6137" s="181" t="s">
        <v>7388</v>
      </c>
      <c r="H6137" s="184" t="s">
        <v>7090</v>
      </c>
      <c r="I6137" s="185" t="s">
        <v>190</v>
      </c>
      <c r="J6137" s="181" t="s">
        <v>35</v>
      </c>
      <c r="K6137" s="181" t="s">
        <v>225</v>
      </c>
      <c r="L6137" s="186" t="s">
        <v>225</v>
      </c>
      <c r="M6137" s="187" t="s">
        <v>225</v>
      </c>
      <c r="N6137" s="183" t="s">
        <v>36</v>
      </c>
      <c r="O6137" s="181" t="s">
        <v>7388</v>
      </c>
      <c r="P6137" s="184" t="s">
        <v>7090</v>
      </c>
      <c r="Q6137" s="185" t="s">
        <v>190</v>
      </c>
      <c r="R6137" s="181" t="s">
        <v>35</v>
      </c>
      <c r="S6137" s="181" t="s">
        <v>225</v>
      </c>
      <c r="T6137" s="186" t="s">
        <v>225</v>
      </c>
      <c r="U6137" s="187" t="s">
        <v>225</v>
      </c>
      <c r="V6137" s="188" t="str" cm="1">
        <f t="array" ref="V6137">IF(SUM(LEN(A6137:U6137))=0,"",IF(OR(OR(ISBLANK(E6137),SUM(LEN(B6137),LEN(C6137))=0),AND(NOT(D6137="Unknown"),ISBLANK(I6137)),AND(NOT(N6137="Unknown"),ISBLANK(Q6137))),"Missing Information", INDEX(Table15[Entire Service Line Classification], MATCH(SUMIFS(Table15[Unique ID],Table15[System-Owned Portion],D6137,Table15[If Material Anything Other than "Lead" in Column E,Was Material Ever Previously Lead?],F6137,Table15[Customer-Owned Portion],N6137),Table15[Unique ID],0),0)))</f>
        <v>Non-lead</v>
      </c>
      <c r="W6137" s="189"/>
    </row>
    <row r="6138" spans="1:23" s="190" customFormat="1" ht="56.25" x14ac:dyDescent="0.25">
      <c r="A6138" s="180" t="s">
        <v>225</v>
      </c>
      <c r="B6138" s="181" t="s">
        <v>9742</v>
      </c>
      <c r="C6138" s="182" t="s">
        <v>225</v>
      </c>
      <c r="D6138" s="183" t="s">
        <v>36</v>
      </c>
      <c r="E6138" s="181" t="s">
        <v>35</v>
      </c>
      <c r="F6138" s="183" t="s">
        <v>35</v>
      </c>
      <c r="G6138" s="181" t="s">
        <v>7388</v>
      </c>
      <c r="H6138" s="184" t="s">
        <v>7090</v>
      </c>
      <c r="I6138" s="185" t="s">
        <v>190</v>
      </c>
      <c r="J6138" s="181" t="s">
        <v>35</v>
      </c>
      <c r="K6138" s="181" t="s">
        <v>225</v>
      </c>
      <c r="L6138" s="186" t="s">
        <v>225</v>
      </c>
      <c r="M6138" s="187" t="s">
        <v>225</v>
      </c>
      <c r="N6138" s="183" t="s">
        <v>36</v>
      </c>
      <c r="O6138" s="181" t="s">
        <v>7388</v>
      </c>
      <c r="P6138" s="184" t="s">
        <v>7090</v>
      </c>
      <c r="Q6138" s="185" t="s">
        <v>190</v>
      </c>
      <c r="R6138" s="181" t="s">
        <v>35</v>
      </c>
      <c r="S6138" s="181" t="s">
        <v>225</v>
      </c>
      <c r="T6138" s="186" t="s">
        <v>225</v>
      </c>
      <c r="U6138" s="187" t="s">
        <v>225</v>
      </c>
      <c r="V6138" s="188" t="str" cm="1">
        <f t="array" ref="V6138">IF(SUM(LEN(A6138:U6138))=0,"",IF(OR(OR(ISBLANK(E6138),SUM(LEN(B6138),LEN(C6138))=0),AND(NOT(D6138="Unknown"),ISBLANK(I6138)),AND(NOT(N6138="Unknown"),ISBLANK(Q6138))),"Missing Information", INDEX(Table15[Entire Service Line Classification], MATCH(SUMIFS(Table15[Unique ID],Table15[System-Owned Portion],D6138,Table15[If Material Anything Other than "Lead" in Column E,Was Material Ever Previously Lead?],F6138,Table15[Customer-Owned Portion],N6138),Table15[Unique ID],0),0)))</f>
        <v>Non-lead</v>
      </c>
      <c r="W6138" s="189"/>
    </row>
    <row r="6139" spans="1:23" s="190" customFormat="1" ht="56.25" x14ac:dyDescent="0.25">
      <c r="A6139" s="180" t="s">
        <v>225</v>
      </c>
      <c r="B6139" s="181" t="s">
        <v>9743</v>
      </c>
      <c r="C6139" s="182" t="s">
        <v>225</v>
      </c>
      <c r="D6139" s="183" t="s">
        <v>36</v>
      </c>
      <c r="E6139" s="181" t="s">
        <v>35</v>
      </c>
      <c r="F6139" s="183" t="s">
        <v>35</v>
      </c>
      <c r="G6139" s="181" t="s">
        <v>7388</v>
      </c>
      <c r="H6139" s="184" t="s">
        <v>7090</v>
      </c>
      <c r="I6139" s="185" t="s">
        <v>190</v>
      </c>
      <c r="J6139" s="181" t="s">
        <v>35</v>
      </c>
      <c r="K6139" s="181" t="s">
        <v>225</v>
      </c>
      <c r="L6139" s="186" t="s">
        <v>225</v>
      </c>
      <c r="M6139" s="187" t="s">
        <v>225</v>
      </c>
      <c r="N6139" s="183" t="s">
        <v>36</v>
      </c>
      <c r="O6139" s="181" t="s">
        <v>7388</v>
      </c>
      <c r="P6139" s="184" t="s">
        <v>7090</v>
      </c>
      <c r="Q6139" s="185" t="s">
        <v>190</v>
      </c>
      <c r="R6139" s="181" t="s">
        <v>35</v>
      </c>
      <c r="S6139" s="181" t="s">
        <v>225</v>
      </c>
      <c r="T6139" s="186" t="s">
        <v>225</v>
      </c>
      <c r="U6139" s="187" t="s">
        <v>225</v>
      </c>
      <c r="V6139" s="188" t="str" cm="1">
        <f t="array" ref="V6139">IF(SUM(LEN(A6139:U6139))=0,"",IF(OR(OR(ISBLANK(E6139),SUM(LEN(B6139),LEN(C6139))=0),AND(NOT(D6139="Unknown"),ISBLANK(I6139)),AND(NOT(N6139="Unknown"),ISBLANK(Q6139))),"Missing Information", INDEX(Table15[Entire Service Line Classification], MATCH(SUMIFS(Table15[Unique ID],Table15[System-Owned Portion],D6139,Table15[If Material Anything Other than "Lead" in Column E,Was Material Ever Previously Lead?],F6139,Table15[Customer-Owned Portion],N6139),Table15[Unique ID],0),0)))</f>
        <v>Non-lead</v>
      </c>
      <c r="W6139" s="189"/>
    </row>
    <row r="6140" spans="1:23" s="190" customFormat="1" ht="56.25" x14ac:dyDescent="0.25">
      <c r="A6140" s="180" t="s">
        <v>225</v>
      </c>
      <c r="B6140" s="181" t="s">
        <v>9744</v>
      </c>
      <c r="C6140" s="182" t="s">
        <v>225</v>
      </c>
      <c r="D6140" s="183" t="s">
        <v>36</v>
      </c>
      <c r="E6140" s="181" t="s">
        <v>35</v>
      </c>
      <c r="F6140" s="183" t="s">
        <v>35</v>
      </c>
      <c r="G6140" s="181" t="s">
        <v>7388</v>
      </c>
      <c r="H6140" s="184" t="s">
        <v>7090</v>
      </c>
      <c r="I6140" s="185" t="s">
        <v>190</v>
      </c>
      <c r="J6140" s="181" t="s">
        <v>35</v>
      </c>
      <c r="K6140" s="181" t="s">
        <v>225</v>
      </c>
      <c r="L6140" s="186" t="s">
        <v>225</v>
      </c>
      <c r="M6140" s="187" t="s">
        <v>225</v>
      </c>
      <c r="N6140" s="183" t="s">
        <v>36</v>
      </c>
      <c r="O6140" s="181" t="s">
        <v>7388</v>
      </c>
      <c r="P6140" s="184" t="s">
        <v>7090</v>
      </c>
      <c r="Q6140" s="185" t="s">
        <v>190</v>
      </c>
      <c r="R6140" s="181" t="s">
        <v>35</v>
      </c>
      <c r="S6140" s="181" t="s">
        <v>225</v>
      </c>
      <c r="T6140" s="186" t="s">
        <v>225</v>
      </c>
      <c r="U6140" s="187" t="s">
        <v>225</v>
      </c>
      <c r="V6140" s="188" t="str" cm="1">
        <f t="array" ref="V6140">IF(SUM(LEN(A6140:U6140))=0,"",IF(OR(OR(ISBLANK(E6140),SUM(LEN(B6140),LEN(C6140))=0),AND(NOT(D6140="Unknown"),ISBLANK(I6140)),AND(NOT(N6140="Unknown"),ISBLANK(Q6140))),"Missing Information", INDEX(Table15[Entire Service Line Classification], MATCH(SUMIFS(Table15[Unique ID],Table15[System-Owned Portion],D6140,Table15[If Material Anything Other than "Lead" in Column E,Was Material Ever Previously Lead?],F6140,Table15[Customer-Owned Portion],N6140),Table15[Unique ID],0),0)))</f>
        <v>Non-lead</v>
      </c>
      <c r="W6140" s="189"/>
    </row>
    <row r="6141" spans="1:23" s="190" customFormat="1" ht="56.25" x14ac:dyDescent="0.25">
      <c r="A6141" s="180" t="s">
        <v>225</v>
      </c>
      <c r="B6141" s="181" t="s">
        <v>9745</v>
      </c>
      <c r="C6141" s="182" t="s">
        <v>225</v>
      </c>
      <c r="D6141" s="183" t="s">
        <v>36</v>
      </c>
      <c r="E6141" s="181" t="s">
        <v>35</v>
      </c>
      <c r="F6141" s="183" t="s">
        <v>35</v>
      </c>
      <c r="G6141" s="181" t="s">
        <v>7388</v>
      </c>
      <c r="H6141" s="184" t="s">
        <v>7090</v>
      </c>
      <c r="I6141" s="185" t="s">
        <v>190</v>
      </c>
      <c r="J6141" s="181" t="s">
        <v>35</v>
      </c>
      <c r="K6141" s="181" t="s">
        <v>225</v>
      </c>
      <c r="L6141" s="186" t="s">
        <v>225</v>
      </c>
      <c r="M6141" s="187" t="s">
        <v>225</v>
      </c>
      <c r="N6141" s="183" t="s">
        <v>36</v>
      </c>
      <c r="O6141" s="181" t="s">
        <v>7388</v>
      </c>
      <c r="P6141" s="184" t="s">
        <v>7090</v>
      </c>
      <c r="Q6141" s="185" t="s">
        <v>190</v>
      </c>
      <c r="R6141" s="181" t="s">
        <v>35</v>
      </c>
      <c r="S6141" s="181" t="s">
        <v>225</v>
      </c>
      <c r="T6141" s="186" t="s">
        <v>225</v>
      </c>
      <c r="U6141" s="187" t="s">
        <v>225</v>
      </c>
      <c r="V6141" s="188" t="str" cm="1">
        <f t="array" ref="V6141">IF(SUM(LEN(A6141:U6141))=0,"",IF(OR(OR(ISBLANK(E6141),SUM(LEN(B6141),LEN(C6141))=0),AND(NOT(D6141="Unknown"),ISBLANK(I6141)),AND(NOT(N6141="Unknown"),ISBLANK(Q6141))),"Missing Information", INDEX(Table15[Entire Service Line Classification], MATCH(SUMIFS(Table15[Unique ID],Table15[System-Owned Portion],D6141,Table15[If Material Anything Other than "Lead" in Column E,Was Material Ever Previously Lead?],F6141,Table15[Customer-Owned Portion],N6141),Table15[Unique ID],0),0)))</f>
        <v>Non-lead</v>
      </c>
      <c r="W6141" s="189"/>
    </row>
    <row r="6142" spans="1:23" s="190" customFormat="1" ht="56.25" x14ac:dyDescent="0.25">
      <c r="A6142" s="180" t="s">
        <v>225</v>
      </c>
      <c r="B6142" s="181" t="s">
        <v>9746</v>
      </c>
      <c r="C6142" s="182" t="s">
        <v>225</v>
      </c>
      <c r="D6142" s="183" t="s">
        <v>36</v>
      </c>
      <c r="E6142" s="181" t="s">
        <v>35</v>
      </c>
      <c r="F6142" s="183" t="s">
        <v>35</v>
      </c>
      <c r="G6142" s="181" t="s">
        <v>7476</v>
      </c>
      <c r="H6142" s="184" t="s">
        <v>7090</v>
      </c>
      <c r="I6142" s="185" t="s">
        <v>190</v>
      </c>
      <c r="J6142" s="181" t="s">
        <v>35</v>
      </c>
      <c r="K6142" s="181" t="s">
        <v>225</v>
      </c>
      <c r="L6142" s="186" t="s">
        <v>225</v>
      </c>
      <c r="M6142" s="187" t="s">
        <v>225</v>
      </c>
      <c r="N6142" s="183" t="s">
        <v>36</v>
      </c>
      <c r="O6142" s="181" t="s">
        <v>7476</v>
      </c>
      <c r="P6142" s="184" t="s">
        <v>7090</v>
      </c>
      <c r="Q6142" s="185" t="s">
        <v>190</v>
      </c>
      <c r="R6142" s="181" t="s">
        <v>35</v>
      </c>
      <c r="S6142" s="181" t="s">
        <v>225</v>
      </c>
      <c r="T6142" s="186" t="s">
        <v>225</v>
      </c>
      <c r="U6142" s="187" t="s">
        <v>225</v>
      </c>
      <c r="V6142" s="188" t="str" cm="1">
        <f t="array" ref="V6142">IF(SUM(LEN(A6142:U6142))=0,"",IF(OR(OR(ISBLANK(E6142),SUM(LEN(B6142),LEN(C6142))=0),AND(NOT(D6142="Unknown"),ISBLANK(I6142)),AND(NOT(N6142="Unknown"),ISBLANK(Q6142))),"Missing Information", INDEX(Table15[Entire Service Line Classification], MATCH(SUMIFS(Table15[Unique ID],Table15[System-Owned Portion],D6142,Table15[If Material Anything Other than "Lead" in Column E,Was Material Ever Previously Lead?],F6142,Table15[Customer-Owned Portion],N6142),Table15[Unique ID],0),0)))</f>
        <v>Non-lead</v>
      </c>
      <c r="W6142" s="189"/>
    </row>
    <row r="6143" spans="1:23" s="190" customFormat="1" ht="56.25" x14ac:dyDescent="0.25">
      <c r="A6143" s="180" t="s">
        <v>225</v>
      </c>
      <c r="B6143" s="181" t="s">
        <v>9747</v>
      </c>
      <c r="C6143" s="182" t="s">
        <v>225</v>
      </c>
      <c r="D6143" s="183" t="s">
        <v>36</v>
      </c>
      <c r="E6143" s="181" t="s">
        <v>35</v>
      </c>
      <c r="F6143" s="183" t="s">
        <v>35</v>
      </c>
      <c r="G6143" s="181" t="s">
        <v>7476</v>
      </c>
      <c r="H6143" s="184" t="s">
        <v>7090</v>
      </c>
      <c r="I6143" s="185" t="s">
        <v>190</v>
      </c>
      <c r="J6143" s="181" t="s">
        <v>35</v>
      </c>
      <c r="K6143" s="181" t="s">
        <v>225</v>
      </c>
      <c r="L6143" s="186" t="s">
        <v>225</v>
      </c>
      <c r="M6143" s="187" t="s">
        <v>225</v>
      </c>
      <c r="N6143" s="183" t="s">
        <v>36</v>
      </c>
      <c r="O6143" s="181" t="s">
        <v>7476</v>
      </c>
      <c r="P6143" s="184" t="s">
        <v>7090</v>
      </c>
      <c r="Q6143" s="185" t="s">
        <v>190</v>
      </c>
      <c r="R6143" s="181" t="s">
        <v>35</v>
      </c>
      <c r="S6143" s="181" t="s">
        <v>225</v>
      </c>
      <c r="T6143" s="186" t="s">
        <v>225</v>
      </c>
      <c r="U6143" s="187" t="s">
        <v>225</v>
      </c>
      <c r="V6143" s="188" t="str" cm="1">
        <f t="array" ref="V6143">IF(SUM(LEN(A6143:U6143))=0,"",IF(OR(OR(ISBLANK(E6143),SUM(LEN(B6143),LEN(C6143))=0),AND(NOT(D6143="Unknown"),ISBLANK(I6143)),AND(NOT(N6143="Unknown"),ISBLANK(Q6143))),"Missing Information", INDEX(Table15[Entire Service Line Classification], MATCH(SUMIFS(Table15[Unique ID],Table15[System-Owned Portion],D6143,Table15[If Material Anything Other than "Lead" in Column E,Was Material Ever Previously Lead?],F6143,Table15[Customer-Owned Portion],N6143),Table15[Unique ID],0),0)))</f>
        <v>Non-lead</v>
      </c>
      <c r="W6143" s="189"/>
    </row>
    <row r="6144" spans="1:23" s="190" customFormat="1" ht="56.25" x14ac:dyDescent="0.25">
      <c r="A6144" s="180" t="s">
        <v>225</v>
      </c>
      <c r="B6144" s="181" t="s">
        <v>9748</v>
      </c>
      <c r="C6144" s="182" t="s">
        <v>225</v>
      </c>
      <c r="D6144" s="183" t="s">
        <v>36</v>
      </c>
      <c r="E6144" s="181" t="s">
        <v>35</v>
      </c>
      <c r="F6144" s="183" t="s">
        <v>35</v>
      </c>
      <c r="G6144" s="181" t="s">
        <v>7476</v>
      </c>
      <c r="H6144" s="184" t="s">
        <v>7090</v>
      </c>
      <c r="I6144" s="185" t="s">
        <v>190</v>
      </c>
      <c r="J6144" s="181" t="s">
        <v>35</v>
      </c>
      <c r="K6144" s="181" t="s">
        <v>225</v>
      </c>
      <c r="L6144" s="186" t="s">
        <v>225</v>
      </c>
      <c r="M6144" s="187" t="s">
        <v>225</v>
      </c>
      <c r="N6144" s="183" t="s">
        <v>36</v>
      </c>
      <c r="O6144" s="181" t="s">
        <v>7476</v>
      </c>
      <c r="P6144" s="184" t="s">
        <v>7090</v>
      </c>
      <c r="Q6144" s="185" t="s">
        <v>190</v>
      </c>
      <c r="R6144" s="181" t="s">
        <v>35</v>
      </c>
      <c r="S6144" s="181" t="s">
        <v>225</v>
      </c>
      <c r="T6144" s="186" t="s">
        <v>225</v>
      </c>
      <c r="U6144" s="187" t="s">
        <v>225</v>
      </c>
      <c r="V6144" s="188" t="str" cm="1">
        <f t="array" ref="V6144">IF(SUM(LEN(A6144:U6144))=0,"",IF(OR(OR(ISBLANK(E6144),SUM(LEN(B6144),LEN(C6144))=0),AND(NOT(D6144="Unknown"),ISBLANK(I6144)),AND(NOT(N6144="Unknown"),ISBLANK(Q6144))),"Missing Information", INDEX(Table15[Entire Service Line Classification], MATCH(SUMIFS(Table15[Unique ID],Table15[System-Owned Portion],D6144,Table15[If Material Anything Other than "Lead" in Column E,Was Material Ever Previously Lead?],F6144,Table15[Customer-Owned Portion],N6144),Table15[Unique ID],0),0)))</f>
        <v>Non-lead</v>
      </c>
      <c r="W6144" s="189"/>
    </row>
    <row r="6145" spans="1:23" s="190" customFormat="1" ht="56.25" x14ac:dyDescent="0.25">
      <c r="A6145" s="180" t="s">
        <v>225</v>
      </c>
      <c r="B6145" s="181" t="s">
        <v>9749</v>
      </c>
      <c r="C6145" s="182" t="s">
        <v>225</v>
      </c>
      <c r="D6145" s="183" t="s">
        <v>36</v>
      </c>
      <c r="E6145" s="181" t="s">
        <v>35</v>
      </c>
      <c r="F6145" s="183" t="s">
        <v>35</v>
      </c>
      <c r="G6145" s="181" t="s">
        <v>7388</v>
      </c>
      <c r="H6145" s="184" t="s">
        <v>7090</v>
      </c>
      <c r="I6145" s="185" t="s">
        <v>190</v>
      </c>
      <c r="J6145" s="181" t="s">
        <v>35</v>
      </c>
      <c r="K6145" s="181" t="s">
        <v>225</v>
      </c>
      <c r="L6145" s="186" t="s">
        <v>225</v>
      </c>
      <c r="M6145" s="187" t="s">
        <v>225</v>
      </c>
      <c r="N6145" s="183" t="s">
        <v>36</v>
      </c>
      <c r="O6145" s="181" t="s">
        <v>7388</v>
      </c>
      <c r="P6145" s="184" t="s">
        <v>7090</v>
      </c>
      <c r="Q6145" s="185" t="s">
        <v>190</v>
      </c>
      <c r="R6145" s="181" t="s">
        <v>35</v>
      </c>
      <c r="S6145" s="181" t="s">
        <v>225</v>
      </c>
      <c r="T6145" s="186" t="s">
        <v>225</v>
      </c>
      <c r="U6145" s="187" t="s">
        <v>225</v>
      </c>
      <c r="V6145" s="188" t="str" cm="1">
        <f t="array" ref="V6145">IF(SUM(LEN(A6145:U6145))=0,"",IF(OR(OR(ISBLANK(E6145),SUM(LEN(B6145),LEN(C6145))=0),AND(NOT(D6145="Unknown"),ISBLANK(I6145)),AND(NOT(N6145="Unknown"),ISBLANK(Q6145))),"Missing Information", INDEX(Table15[Entire Service Line Classification], MATCH(SUMIFS(Table15[Unique ID],Table15[System-Owned Portion],D6145,Table15[If Material Anything Other than "Lead" in Column E,Was Material Ever Previously Lead?],F6145,Table15[Customer-Owned Portion],N6145),Table15[Unique ID],0),0)))</f>
        <v>Non-lead</v>
      </c>
      <c r="W6145" s="189"/>
    </row>
    <row r="6146" spans="1:23" s="190" customFormat="1" ht="56.25" x14ac:dyDescent="0.25">
      <c r="A6146" s="180" t="s">
        <v>225</v>
      </c>
      <c r="B6146" s="181" t="s">
        <v>9750</v>
      </c>
      <c r="C6146" s="182" t="s">
        <v>225</v>
      </c>
      <c r="D6146" s="183" t="s">
        <v>36</v>
      </c>
      <c r="E6146" s="181" t="s">
        <v>35</v>
      </c>
      <c r="F6146" s="183" t="s">
        <v>35</v>
      </c>
      <c r="G6146" s="181" t="s">
        <v>7388</v>
      </c>
      <c r="H6146" s="184" t="s">
        <v>7090</v>
      </c>
      <c r="I6146" s="185" t="s">
        <v>190</v>
      </c>
      <c r="J6146" s="181" t="s">
        <v>35</v>
      </c>
      <c r="K6146" s="181" t="s">
        <v>225</v>
      </c>
      <c r="L6146" s="186" t="s">
        <v>225</v>
      </c>
      <c r="M6146" s="187" t="s">
        <v>225</v>
      </c>
      <c r="N6146" s="183" t="s">
        <v>36</v>
      </c>
      <c r="O6146" s="181" t="s">
        <v>7388</v>
      </c>
      <c r="P6146" s="184" t="s">
        <v>7090</v>
      </c>
      <c r="Q6146" s="185" t="s">
        <v>190</v>
      </c>
      <c r="R6146" s="181" t="s">
        <v>35</v>
      </c>
      <c r="S6146" s="181" t="s">
        <v>225</v>
      </c>
      <c r="T6146" s="186" t="s">
        <v>225</v>
      </c>
      <c r="U6146" s="187" t="s">
        <v>225</v>
      </c>
      <c r="V6146" s="188" t="str" cm="1">
        <f t="array" ref="V6146">IF(SUM(LEN(A6146:U6146))=0,"",IF(OR(OR(ISBLANK(E6146),SUM(LEN(B6146),LEN(C6146))=0),AND(NOT(D6146="Unknown"),ISBLANK(I6146)),AND(NOT(N6146="Unknown"),ISBLANK(Q6146))),"Missing Information", INDEX(Table15[Entire Service Line Classification], MATCH(SUMIFS(Table15[Unique ID],Table15[System-Owned Portion],D6146,Table15[If Material Anything Other than "Lead" in Column E,Was Material Ever Previously Lead?],F6146,Table15[Customer-Owned Portion],N6146),Table15[Unique ID],0),0)))</f>
        <v>Non-lead</v>
      </c>
      <c r="W6146" s="189"/>
    </row>
    <row r="6147" spans="1:23" s="190" customFormat="1" ht="56.25" x14ac:dyDescent="0.25">
      <c r="A6147" s="180" t="s">
        <v>225</v>
      </c>
      <c r="B6147" s="181" t="s">
        <v>9751</v>
      </c>
      <c r="C6147" s="182" t="s">
        <v>225</v>
      </c>
      <c r="D6147" s="183" t="s">
        <v>36</v>
      </c>
      <c r="E6147" s="181" t="s">
        <v>35</v>
      </c>
      <c r="F6147" s="183" t="s">
        <v>35</v>
      </c>
      <c r="G6147" s="181" t="s">
        <v>7388</v>
      </c>
      <c r="H6147" s="184" t="s">
        <v>7090</v>
      </c>
      <c r="I6147" s="185" t="s">
        <v>190</v>
      </c>
      <c r="J6147" s="181" t="s">
        <v>35</v>
      </c>
      <c r="K6147" s="181" t="s">
        <v>225</v>
      </c>
      <c r="L6147" s="186" t="s">
        <v>225</v>
      </c>
      <c r="M6147" s="187" t="s">
        <v>225</v>
      </c>
      <c r="N6147" s="183" t="s">
        <v>36</v>
      </c>
      <c r="O6147" s="181" t="s">
        <v>7388</v>
      </c>
      <c r="P6147" s="184" t="s">
        <v>7090</v>
      </c>
      <c r="Q6147" s="185" t="s">
        <v>190</v>
      </c>
      <c r="R6147" s="181" t="s">
        <v>35</v>
      </c>
      <c r="S6147" s="181" t="s">
        <v>225</v>
      </c>
      <c r="T6147" s="186" t="s">
        <v>225</v>
      </c>
      <c r="U6147" s="187" t="s">
        <v>225</v>
      </c>
      <c r="V6147" s="188" t="str" cm="1">
        <f t="array" ref="V6147">IF(SUM(LEN(A6147:U6147))=0,"",IF(OR(OR(ISBLANK(E6147),SUM(LEN(B6147),LEN(C6147))=0),AND(NOT(D6147="Unknown"),ISBLANK(I6147)),AND(NOT(N6147="Unknown"),ISBLANK(Q6147))),"Missing Information", INDEX(Table15[Entire Service Line Classification], MATCH(SUMIFS(Table15[Unique ID],Table15[System-Owned Portion],D6147,Table15[If Material Anything Other than "Lead" in Column E,Was Material Ever Previously Lead?],F6147,Table15[Customer-Owned Portion],N6147),Table15[Unique ID],0),0)))</f>
        <v>Non-lead</v>
      </c>
      <c r="W6147" s="189"/>
    </row>
    <row r="6148" spans="1:23" s="190" customFormat="1" ht="56.25" x14ac:dyDescent="0.25">
      <c r="A6148" s="180" t="s">
        <v>225</v>
      </c>
      <c r="B6148" s="181" t="s">
        <v>9752</v>
      </c>
      <c r="C6148" s="182" t="s">
        <v>225</v>
      </c>
      <c r="D6148" s="183" t="s">
        <v>36</v>
      </c>
      <c r="E6148" s="181" t="s">
        <v>35</v>
      </c>
      <c r="F6148" s="183" t="s">
        <v>35</v>
      </c>
      <c r="G6148" s="181" t="s">
        <v>7388</v>
      </c>
      <c r="H6148" s="184" t="s">
        <v>7090</v>
      </c>
      <c r="I6148" s="185" t="s">
        <v>190</v>
      </c>
      <c r="J6148" s="181" t="s">
        <v>35</v>
      </c>
      <c r="K6148" s="181" t="s">
        <v>225</v>
      </c>
      <c r="L6148" s="186" t="s">
        <v>225</v>
      </c>
      <c r="M6148" s="187" t="s">
        <v>225</v>
      </c>
      <c r="N6148" s="183" t="s">
        <v>36</v>
      </c>
      <c r="O6148" s="181" t="s">
        <v>7388</v>
      </c>
      <c r="P6148" s="184" t="s">
        <v>7090</v>
      </c>
      <c r="Q6148" s="185" t="s">
        <v>190</v>
      </c>
      <c r="R6148" s="181" t="s">
        <v>35</v>
      </c>
      <c r="S6148" s="181" t="s">
        <v>225</v>
      </c>
      <c r="T6148" s="186" t="s">
        <v>225</v>
      </c>
      <c r="U6148" s="187" t="s">
        <v>225</v>
      </c>
      <c r="V6148" s="188" t="str" cm="1">
        <f t="array" ref="V6148">IF(SUM(LEN(A6148:U6148))=0,"",IF(OR(OR(ISBLANK(E6148),SUM(LEN(B6148),LEN(C6148))=0),AND(NOT(D6148="Unknown"),ISBLANK(I6148)),AND(NOT(N6148="Unknown"),ISBLANK(Q6148))),"Missing Information", INDEX(Table15[Entire Service Line Classification], MATCH(SUMIFS(Table15[Unique ID],Table15[System-Owned Portion],D6148,Table15[If Material Anything Other than "Lead" in Column E,Was Material Ever Previously Lead?],F6148,Table15[Customer-Owned Portion],N6148),Table15[Unique ID],0),0)))</f>
        <v>Non-lead</v>
      </c>
      <c r="W6148" s="189"/>
    </row>
    <row r="6149" spans="1:23" s="190" customFormat="1" ht="56.25" x14ac:dyDescent="0.25">
      <c r="A6149" s="180" t="s">
        <v>225</v>
      </c>
      <c r="B6149" s="181" t="s">
        <v>9753</v>
      </c>
      <c r="C6149" s="182" t="s">
        <v>225</v>
      </c>
      <c r="D6149" s="183" t="s">
        <v>36</v>
      </c>
      <c r="E6149" s="181" t="s">
        <v>35</v>
      </c>
      <c r="F6149" s="183" t="s">
        <v>35</v>
      </c>
      <c r="G6149" s="181" t="s">
        <v>7388</v>
      </c>
      <c r="H6149" s="184" t="s">
        <v>7090</v>
      </c>
      <c r="I6149" s="185" t="s">
        <v>190</v>
      </c>
      <c r="J6149" s="181" t="s">
        <v>35</v>
      </c>
      <c r="K6149" s="181" t="s">
        <v>225</v>
      </c>
      <c r="L6149" s="186" t="s">
        <v>225</v>
      </c>
      <c r="M6149" s="187" t="s">
        <v>225</v>
      </c>
      <c r="N6149" s="183" t="s">
        <v>36</v>
      </c>
      <c r="O6149" s="181" t="s">
        <v>7388</v>
      </c>
      <c r="P6149" s="184" t="s">
        <v>7090</v>
      </c>
      <c r="Q6149" s="185" t="s">
        <v>190</v>
      </c>
      <c r="R6149" s="181" t="s">
        <v>35</v>
      </c>
      <c r="S6149" s="181" t="s">
        <v>225</v>
      </c>
      <c r="T6149" s="186" t="s">
        <v>225</v>
      </c>
      <c r="U6149" s="187" t="s">
        <v>225</v>
      </c>
      <c r="V6149" s="188" t="str" cm="1">
        <f t="array" ref="V6149">IF(SUM(LEN(A6149:U6149))=0,"",IF(OR(OR(ISBLANK(E6149),SUM(LEN(B6149),LEN(C6149))=0),AND(NOT(D6149="Unknown"),ISBLANK(I6149)),AND(NOT(N6149="Unknown"),ISBLANK(Q6149))),"Missing Information", INDEX(Table15[Entire Service Line Classification], MATCH(SUMIFS(Table15[Unique ID],Table15[System-Owned Portion],D6149,Table15[If Material Anything Other than "Lead" in Column E,Was Material Ever Previously Lead?],F6149,Table15[Customer-Owned Portion],N6149),Table15[Unique ID],0),0)))</f>
        <v>Non-lead</v>
      </c>
      <c r="W6149" s="189"/>
    </row>
    <row r="6150" spans="1:23" s="190" customFormat="1" ht="56.25" x14ac:dyDescent="0.25">
      <c r="A6150" s="180" t="s">
        <v>225</v>
      </c>
      <c r="B6150" s="181" t="s">
        <v>9754</v>
      </c>
      <c r="C6150" s="182" t="s">
        <v>225</v>
      </c>
      <c r="D6150" s="183" t="s">
        <v>36</v>
      </c>
      <c r="E6150" s="181" t="s">
        <v>35</v>
      </c>
      <c r="F6150" s="183" t="s">
        <v>35</v>
      </c>
      <c r="G6150" s="181" t="s">
        <v>7388</v>
      </c>
      <c r="H6150" s="184" t="s">
        <v>7090</v>
      </c>
      <c r="I6150" s="185" t="s">
        <v>190</v>
      </c>
      <c r="J6150" s="181" t="s">
        <v>35</v>
      </c>
      <c r="K6150" s="181" t="s">
        <v>225</v>
      </c>
      <c r="L6150" s="186" t="s">
        <v>225</v>
      </c>
      <c r="M6150" s="187" t="s">
        <v>225</v>
      </c>
      <c r="N6150" s="183" t="s">
        <v>36</v>
      </c>
      <c r="O6150" s="181" t="s">
        <v>7388</v>
      </c>
      <c r="P6150" s="184" t="s">
        <v>7090</v>
      </c>
      <c r="Q6150" s="185" t="s">
        <v>190</v>
      </c>
      <c r="R6150" s="181" t="s">
        <v>35</v>
      </c>
      <c r="S6150" s="181" t="s">
        <v>225</v>
      </c>
      <c r="T6150" s="186" t="s">
        <v>225</v>
      </c>
      <c r="U6150" s="187" t="s">
        <v>225</v>
      </c>
      <c r="V6150" s="188" t="str" cm="1">
        <f t="array" ref="V6150">IF(SUM(LEN(A6150:U6150))=0,"",IF(OR(OR(ISBLANK(E6150),SUM(LEN(B6150),LEN(C6150))=0),AND(NOT(D6150="Unknown"),ISBLANK(I6150)),AND(NOT(N6150="Unknown"),ISBLANK(Q6150))),"Missing Information", INDEX(Table15[Entire Service Line Classification], MATCH(SUMIFS(Table15[Unique ID],Table15[System-Owned Portion],D6150,Table15[If Material Anything Other than "Lead" in Column E,Was Material Ever Previously Lead?],F6150,Table15[Customer-Owned Portion],N6150),Table15[Unique ID],0),0)))</f>
        <v>Non-lead</v>
      </c>
      <c r="W6150" s="189"/>
    </row>
    <row r="6151" spans="1:23" s="190" customFormat="1" ht="56.25" x14ac:dyDescent="0.25">
      <c r="A6151" s="180" t="s">
        <v>225</v>
      </c>
      <c r="B6151" s="181" t="s">
        <v>9755</v>
      </c>
      <c r="C6151" s="182" t="s">
        <v>225</v>
      </c>
      <c r="D6151" s="183" t="s">
        <v>36</v>
      </c>
      <c r="E6151" s="181" t="s">
        <v>35</v>
      </c>
      <c r="F6151" s="183" t="s">
        <v>35</v>
      </c>
      <c r="G6151" s="181" t="s">
        <v>7388</v>
      </c>
      <c r="H6151" s="184" t="s">
        <v>7090</v>
      </c>
      <c r="I6151" s="185" t="s">
        <v>190</v>
      </c>
      <c r="J6151" s="181" t="s">
        <v>35</v>
      </c>
      <c r="K6151" s="181" t="s">
        <v>225</v>
      </c>
      <c r="L6151" s="186" t="s">
        <v>225</v>
      </c>
      <c r="M6151" s="187" t="s">
        <v>225</v>
      </c>
      <c r="N6151" s="183" t="s">
        <v>36</v>
      </c>
      <c r="O6151" s="181" t="s">
        <v>7388</v>
      </c>
      <c r="P6151" s="184" t="s">
        <v>7090</v>
      </c>
      <c r="Q6151" s="185" t="s">
        <v>190</v>
      </c>
      <c r="R6151" s="181" t="s">
        <v>35</v>
      </c>
      <c r="S6151" s="181" t="s">
        <v>225</v>
      </c>
      <c r="T6151" s="186" t="s">
        <v>225</v>
      </c>
      <c r="U6151" s="187" t="s">
        <v>225</v>
      </c>
      <c r="V6151" s="188" t="str" cm="1">
        <f t="array" ref="V6151">IF(SUM(LEN(A6151:U6151))=0,"",IF(OR(OR(ISBLANK(E6151),SUM(LEN(B6151),LEN(C6151))=0),AND(NOT(D6151="Unknown"),ISBLANK(I6151)),AND(NOT(N6151="Unknown"),ISBLANK(Q6151))),"Missing Information", INDEX(Table15[Entire Service Line Classification], MATCH(SUMIFS(Table15[Unique ID],Table15[System-Owned Portion],D6151,Table15[If Material Anything Other than "Lead" in Column E,Was Material Ever Previously Lead?],F6151,Table15[Customer-Owned Portion],N6151),Table15[Unique ID],0),0)))</f>
        <v>Non-lead</v>
      </c>
      <c r="W6151" s="189"/>
    </row>
    <row r="6152" spans="1:23" s="190" customFormat="1" ht="56.25" x14ac:dyDescent="0.25">
      <c r="A6152" s="180" t="s">
        <v>225</v>
      </c>
      <c r="B6152" s="181" t="s">
        <v>9756</v>
      </c>
      <c r="C6152" s="182" t="s">
        <v>225</v>
      </c>
      <c r="D6152" s="183" t="s">
        <v>36</v>
      </c>
      <c r="E6152" s="181" t="s">
        <v>35</v>
      </c>
      <c r="F6152" s="183" t="s">
        <v>35</v>
      </c>
      <c r="G6152" s="181" t="s">
        <v>7388</v>
      </c>
      <c r="H6152" s="184" t="s">
        <v>7090</v>
      </c>
      <c r="I6152" s="185" t="s">
        <v>190</v>
      </c>
      <c r="J6152" s="181" t="s">
        <v>35</v>
      </c>
      <c r="K6152" s="181" t="s">
        <v>225</v>
      </c>
      <c r="L6152" s="186" t="s">
        <v>225</v>
      </c>
      <c r="M6152" s="187" t="s">
        <v>225</v>
      </c>
      <c r="N6152" s="183" t="s">
        <v>36</v>
      </c>
      <c r="O6152" s="181" t="s">
        <v>7388</v>
      </c>
      <c r="P6152" s="184" t="s">
        <v>7090</v>
      </c>
      <c r="Q6152" s="185" t="s">
        <v>190</v>
      </c>
      <c r="R6152" s="181" t="s">
        <v>35</v>
      </c>
      <c r="S6152" s="181" t="s">
        <v>225</v>
      </c>
      <c r="T6152" s="186" t="s">
        <v>225</v>
      </c>
      <c r="U6152" s="187" t="s">
        <v>225</v>
      </c>
      <c r="V6152" s="188" t="str" cm="1">
        <f t="array" ref="V6152">IF(SUM(LEN(A6152:U6152))=0,"",IF(OR(OR(ISBLANK(E6152),SUM(LEN(B6152),LEN(C6152))=0),AND(NOT(D6152="Unknown"),ISBLANK(I6152)),AND(NOT(N6152="Unknown"),ISBLANK(Q6152))),"Missing Information", INDEX(Table15[Entire Service Line Classification], MATCH(SUMIFS(Table15[Unique ID],Table15[System-Owned Portion],D6152,Table15[If Material Anything Other than "Lead" in Column E,Was Material Ever Previously Lead?],F6152,Table15[Customer-Owned Portion],N6152),Table15[Unique ID],0),0)))</f>
        <v>Non-lead</v>
      </c>
      <c r="W6152" s="189"/>
    </row>
    <row r="6153" spans="1:23" s="190" customFormat="1" ht="56.25" x14ac:dyDescent="0.25">
      <c r="A6153" s="180" t="s">
        <v>225</v>
      </c>
      <c r="B6153" s="181" t="s">
        <v>9757</v>
      </c>
      <c r="C6153" s="182" t="s">
        <v>225</v>
      </c>
      <c r="D6153" s="183" t="s">
        <v>36</v>
      </c>
      <c r="E6153" s="181" t="s">
        <v>35</v>
      </c>
      <c r="F6153" s="183" t="s">
        <v>35</v>
      </c>
      <c r="G6153" s="181" t="s">
        <v>7388</v>
      </c>
      <c r="H6153" s="184" t="s">
        <v>7090</v>
      </c>
      <c r="I6153" s="185" t="s">
        <v>190</v>
      </c>
      <c r="J6153" s="181" t="s">
        <v>35</v>
      </c>
      <c r="K6153" s="181" t="s">
        <v>225</v>
      </c>
      <c r="L6153" s="186" t="s">
        <v>225</v>
      </c>
      <c r="M6153" s="187" t="s">
        <v>225</v>
      </c>
      <c r="N6153" s="183" t="s">
        <v>36</v>
      </c>
      <c r="O6153" s="181" t="s">
        <v>7388</v>
      </c>
      <c r="P6153" s="184" t="s">
        <v>7090</v>
      </c>
      <c r="Q6153" s="185" t="s">
        <v>190</v>
      </c>
      <c r="R6153" s="181" t="s">
        <v>35</v>
      </c>
      <c r="S6153" s="181" t="s">
        <v>225</v>
      </c>
      <c r="T6153" s="186" t="s">
        <v>225</v>
      </c>
      <c r="U6153" s="187" t="s">
        <v>225</v>
      </c>
      <c r="V6153" s="188" t="str" cm="1">
        <f t="array" ref="V6153">IF(SUM(LEN(A6153:U6153))=0,"",IF(OR(OR(ISBLANK(E6153),SUM(LEN(B6153),LEN(C6153))=0),AND(NOT(D6153="Unknown"),ISBLANK(I6153)),AND(NOT(N6153="Unknown"),ISBLANK(Q6153))),"Missing Information", INDEX(Table15[Entire Service Line Classification], MATCH(SUMIFS(Table15[Unique ID],Table15[System-Owned Portion],D6153,Table15[If Material Anything Other than "Lead" in Column E,Was Material Ever Previously Lead?],F6153,Table15[Customer-Owned Portion],N6153),Table15[Unique ID],0),0)))</f>
        <v>Non-lead</v>
      </c>
      <c r="W6153" s="189"/>
    </row>
    <row r="6154" spans="1:23" s="190" customFormat="1" ht="56.25" x14ac:dyDescent="0.25">
      <c r="A6154" s="180" t="s">
        <v>225</v>
      </c>
      <c r="B6154" s="181" t="s">
        <v>9758</v>
      </c>
      <c r="C6154" s="182" t="s">
        <v>225</v>
      </c>
      <c r="D6154" s="183" t="s">
        <v>36</v>
      </c>
      <c r="E6154" s="181" t="s">
        <v>35</v>
      </c>
      <c r="F6154" s="183" t="s">
        <v>35</v>
      </c>
      <c r="G6154" s="181" t="s">
        <v>7476</v>
      </c>
      <c r="H6154" s="184" t="s">
        <v>7090</v>
      </c>
      <c r="I6154" s="185" t="s">
        <v>190</v>
      </c>
      <c r="J6154" s="181" t="s">
        <v>35</v>
      </c>
      <c r="K6154" s="181" t="s">
        <v>225</v>
      </c>
      <c r="L6154" s="186" t="s">
        <v>225</v>
      </c>
      <c r="M6154" s="187" t="s">
        <v>225</v>
      </c>
      <c r="N6154" s="183" t="s">
        <v>36</v>
      </c>
      <c r="O6154" s="181" t="s">
        <v>7476</v>
      </c>
      <c r="P6154" s="184" t="s">
        <v>7090</v>
      </c>
      <c r="Q6154" s="185" t="s">
        <v>190</v>
      </c>
      <c r="R6154" s="181" t="s">
        <v>35</v>
      </c>
      <c r="S6154" s="181" t="s">
        <v>225</v>
      </c>
      <c r="T6154" s="186" t="s">
        <v>225</v>
      </c>
      <c r="U6154" s="187" t="s">
        <v>225</v>
      </c>
      <c r="V6154" s="188" t="str" cm="1">
        <f t="array" ref="V6154">IF(SUM(LEN(A6154:U6154))=0,"",IF(OR(OR(ISBLANK(E6154),SUM(LEN(B6154),LEN(C6154))=0),AND(NOT(D6154="Unknown"),ISBLANK(I6154)),AND(NOT(N6154="Unknown"),ISBLANK(Q6154))),"Missing Information", INDEX(Table15[Entire Service Line Classification], MATCH(SUMIFS(Table15[Unique ID],Table15[System-Owned Portion],D6154,Table15[If Material Anything Other than "Lead" in Column E,Was Material Ever Previously Lead?],F6154,Table15[Customer-Owned Portion],N6154),Table15[Unique ID],0),0)))</f>
        <v>Non-lead</v>
      </c>
      <c r="W6154" s="189"/>
    </row>
    <row r="6155" spans="1:23" s="190" customFormat="1" ht="56.25" x14ac:dyDescent="0.25">
      <c r="A6155" s="180" t="s">
        <v>225</v>
      </c>
      <c r="B6155" s="181" t="s">
        <v>9759</v>
      </c>
      <c r="C6155" s="182" t="s">
        <v>225</v>
      </c>
      <c r="D6155" s="183" t="s">
        <v>36</v>
      </c>
      <c r="E6155" s="181" t="s">
        <v>35</v>
      </c>
      <c r="F6155" s="183" t="s">
        <v>35</v>
      </c>
      <c r="G6155" s="181" t="s">
        <v>7476</v>
      </c>
      <c r="H6155" s="184" t="s">
        <v>7090</v>
      </c>
      <c r="I6155" s="185" t="s">
        <v>190</v>
      </c>
      <c r="J6155" s="181" t="s">
        <v>35</v>
      </c>
      <c r="K6155" s="181" t="s">
        <v>225</v>
      </c>
      <c r="L6155" s="186" t="s">
        <v>225</v>
      </c>
      <c r="M6155" s="187" t="s">
        <v>225</v>
      </c>
      <c r="N6155" s="183" t="s">
        <v>36</v>
      </c>
      <c r="O6155" s="181" t="s">
        <v>7476</v>
      </c>
      <c r="P6155" s="184" t="s">
        <v>7090</v>
      </c>
      <c r="Q6155" s="185" t="s">
        <v>190</v>
      </c>
      <c r="R6155" s="181" t="s">
        <v>35</v>
      </c>
      <c r="S6155" s="181" t="s">
        <v>225</v>
      </c>
      <c r="T6155" s="186" t="s">
        <v>225</v>
      </c>
      <c r="U6155" s="187" t="s">
        <v>225</v>
      </c>
      <c r="V6155" s="188" t="str" cm="1">
        <f t="array" ref="V6155">IF(SUM(LEN(A6155:U6155))=0,"",IF(OR(OR(ISBLANK(E6155),SUM(LEN(B6155),LEN(C6155))=0),AND(NOT(D6155="Unknown"),ISBLANK(I6155)),AND(NOT(N6155="Unknown"),ISBLANK(Q6155))),"Missing Information", INDEX(Table15[Entire Service Line Classification], MATCH(SUMIFS(Table15[Unique ID],Table15[System-Owned Portion],D6155,Table15[If Material Anything Other than "Lead" in Column E,Was Material Ever Previously Lead?],F6155,Table15[Customer-Owned Portion],N6155),Table15[Unique ID],0),0)))</f>
        <v>Non-lead</v>
      </c>
      <c r="W6155" s="189"/>
    </row>
    <row r="6156" spans="1:23" s="190" customFormat="1" ht="56.25" x14ac:dyDescent="0.25">
      <c r="A6156" s="180" t="s">
        <v>225</v>
      </c>
      <c r="B6156" s="181" t="s">
        <v>9760</v>
      </c>
      <c r="C6156" s="182" t="s">
        <v>225</v>
      </c>
      <c r="D6156" s="183" t="s">
        <v>36</v>
      </c>
      <c r="E6156" s="181" t="s">
        <v>35</v>
      </c>
      <c r="F6156" s="183" t="s">
        <v>35</v>
      </c>
      <c r="G6156" s="181" t="s">
        <v>7476</v>
      </c>
      <c r="H6156" s="184" t="s">
        <v>7090</v>
      </c>
      <c r="I6156" s="185" t="s">
        <v>190</v>
      </c>
      <c r="J6156" s="181" t="s">
        <v>35</v>
      </c>
      <c r="K6156" s="181" t="s">
        <v>225</v>
      </c>
      <c r="L6156" s="186" t="s">
        <v>225</v>
      </c>
      <c r="M6156" s="187" t="s">
        <v>225</v>
      </c>
      <c r="N6156" s="183" t="s">
        <v>36</v>
      </c>
      <c r="O6156" s="181" t="s">
        <v>7476</v>
      </c>
      <c r="P6156" s="184" t="s">
        <v>7090</v>
      </c>
      <c r="Q6156" s="185" t="s">
        <v>190</v>
      </c>
      <c r="R6156" s="181" t="s">
        <v>35</v>
      </c>
      <c r="S6156" s="181" t="s">
        <v>225</v>
      </c>
      <c r="T6156" s="186" t="s">
        <v>225</v>
      </c>
      <c r="U6156" s="187" t="s">
        <v>225</v>
      </c>
      <c r="V6156" s="188" t="str" cm="1">
        <f t="array" ref="V6156">IF(SUM(LEN(A6156:U6156))=0,"",IF(OR(OR(ISBLANK(E6156),SUM(LEN(B6156),LEN(C6156))=0),AND(NOT(D6156="Unknown"),ISBLANK(I6156)),AND(NOT(N6156="Unknown"),ISBLANK(Q6156))),"Missing Information", INDEX(Table15[Entire Service Line Classification], MATCH(SUMIFS(Table15[Unique ID],Table15[System-Owned Portion],D6156,Table15[If Material Anything Other than "Lead" in Column E,Was Material Ever Previously Lead?],F6156,Table15[Customer-Owned Portion],N6156),Table15[Unique ID],0),0)))</f>
        <v>Non-lead</v>
      </c>
      <c r="W6156" s="189"/>
    </row>
    <row r="6157" spans="1:23" s="190" customFormat="1" ht="56.25" x14ac:dyDescent="0.25">
      <c r="A6157" s="180" t="s">
        <v>225</v>
      </c>
      <c r="B6157" s="181" t="s">
        <v>9761</v>
      </c>
      <c r="C6157" s="182" t="s">
        <v>225</v>
      </c>
      <c r="D6157" s="183" t="s">
        <v>36</v>
      </c>
      <c r="E6157" s="181" t="s">
        <v>35</v>
      </c>
      <c r="F6157" s="183" t="s">
        <v>35</v>
      </c>
      <c r="G6157" s="181" t="s">
        <v>7476</v>
      </c>
      <c r="H6157" s="184" t="s">
        <v>7090</v>
      </c>
      <c r="I6157" s="185" t="s">
        <v>190</v>
      </c>
      <c r="J6157" s="181" t="s">
        <v>35</v>
      </c>
      <c r="K6157" s="181" t="s">
        <v>225</v>
      </c>
      <c r="L6157" s="186" t="s">
        <v>225</v>
      </c>
      <c r="M6157" s="187" t="s">
        <v>225</v>
      </c>
      <c r="N6157" s="183" t="s">
        <v>36</v>
      </c>
      <c r="O6157" s="181" t="s">
        <v>7476</v>
      </c>
      <c r="P6157" s="184" t="s">
        <v>7090</v>
      </c>
      <c r="Q6157" s="185" t="s">
        <v>190</v>
      </c>
      <c r="R6157" s="181" t="s">
        <v>35</v>
      </c>
      <c r="S6157" s="181" t="s">
        <v>225</v>
      </c>
      <c r="T6157" s="186" t="s">
        <v>225</v>
      </c>
      <c r="U6157" s="187" t="s">
        <v>225</v>
      </c>
      <c r="V6157" s="188" t="str" cm="1">
        <f t="array" ref="V6157">IF(SUM(LEN(A6157:U6157))=0,"",IF(OR(OR(ISBLANK(E6157),SUM(LEN(B6157),LEN(C6157))=0),AND(NOT(D6157="Unknown"),ISBLANK(I6157)),AND(NOT(N6157="Unknown"),ISBLANK(Q6157))),"Missing Information", INDEX(Table15[Entire Service Line Classification], MATCH(SUMIFS(Table15[Unique ID],Table15[System-Owned Portion],D6157,Table15[If Material Anything Other than "Lead" in Column E,Was Material Ever Previously Lead?],F6157,Table15[Customer-Owned Portion],N6157),Table15[Unique ID],0),0)))</f>
        <v>Non-lead</v>
      </c>
      <c r="W6157" s="189"/>
    </row>
    <row r="6158" spans="1:23" s="190" customFormat="1" ht="56.25" x14ac:dyDescent="0.25">
      <c r="A6158" s="180" t="s">
        <v>225</v>
      </c>
      <c r="B6158" s="181" t="s">
        <v>9762</v>
      </c>
      <c r="C6158" s="182" t="s">
        <v>225</v>
      </c>
      <c r="D6158" s="183" t="s">
        <v>36</v>
      </c>
      <c r="E6158" s="181" t="s">
        <v>35</v>
      </c>
      <c r="F6158" s="183" t="s">
        <v>35</v>
      </c>
      <c r="G6158" s="181" t="s">
        <v>7476</v>
      </c>
      <c r="H6158" s="184" t="s">
        <v>7090</v>
      </c>
      <c r="I6158" s="185" t="s">
        <v>190</v>
      </c>
      <c r="J6158" s="181" t="s">
        <v>35</v>
      </c>
      <c r="K6158" s="181" t="s">
        <v>225</v>
      </c>
      <c r="L6158" s="186" t="s">
        <v>225</v>
      </c>
      <c r="M6158" s="187" t="s">
        <v>225</v>
      </c>
      <c r="N6158" s="183" t="s">
        <v>36</v>
      </c>
      <c r="O6158" s="181" t="s">
        <v>7476</v>
      </c>
      <c r="P6158" s="184" t="s">
        <v>7090</v>
      </c>
      <c r="Q6158" s="185" t="s">
        <v>190</v>
      </c>
      <c r="R6158" s="181" t="s">
        <v>35</v>
      </c>
      <c r="S6158" s="181" t="s">
        <v>225</v>
      </c>
      <c r="T6158" s="186" t="s">
        <v>225</v>
      </c>
      <c r="U6158" s="187" t="s">
        <v>225</v>
      </c>
      <c r="V6158" s="188" t="str" cm="1">
        <f t="array" ref="V6158">IF(SUM(LEN(A6158:U6158))=0,"",IF(OR(OR(ISBLANK(E6158),SUM(LEN(B6158),LEN(C6158))=0),AND(NOT(D6158="Unknown"),ISBLANK(I6158)),AND(NOT(N6158="Unknown"),ISBLANK(Q6158))),"Missing Information", INDEX(Table15[Entire Service Line Classification], MATCH(SUMIFS(Table15[Unique ID],Table15[System-Owned Portion],D6158,Table15[If Material Anything Other than "Lead" in Column E,Was Material Ever Previously Lead?],F6158,Table15[Customer-Owned Portion],N6158),Table15[Unique ID],0),0)))</f>
        <v>Non-lead</v>
      </c>
      <c r="W6158" s="189"/>
    </row>
    <row r="6159" spans="1:23" s="190" customFormat="1" ht="56.25" x14ac:dyDescent="0.25">
      <c r="A6159" s="180" t="s">
        <v>225</v>
      </c>
      <c r="B6159" s="181" t="s">
        <v>9763</v>
      </c>
      <c r="C6159" s="182" t="s">
        <v>225</v>
      </c>
      <c r="D6159" s="183" t="s">
        <v>36</v>
      </c>
      <c r="E6159" s="181" t="s">
        <v>35</v>
      </c>
      <c r="F6159" s="183" t="s">
        <v>35</v>
      </c>
      <c r="G6159" s="181" t="s">
        <v>7476</v>
      </c>
      <c r="H6159" s="184" t="s">
        <v>7090</v>
      </c>
      <c r="I6159" s="185" t="s">
        <v>190</v>
      </c>
      <c r="J6159" s="181" t="s">
        <v>35</v>
      </c>
      <c r="K6159" s="181" t="s">
        <v>225</v>
      </c>
      <c r="L6159" s="186" t="s">
        <v>225</v>
      </c>
      <c r="M6159" s="187" t="s">
        <v>225</v>
      </c>
      <c r="N6159" s="183" t="s">
        <v>36</v>
      </c>
      <c r="O6159" s="181" t="s">
        <v>7476</v>
      </c>
      <c r="P6159" s="184" t="s">
        <v>7090</v>
      </c>
      <c r="Q6159" s="185" t="s">
        <v>190</v>
      </c>
      <c r="R6159" s="181" t="s">
        <v>35</v>
      </c>
      <c r="S6159" s="181" t="s">
        <v>225</v>
      </c>
      <c r="T6159" s="186" t="s">
        <v>225</v>
      </c>
      <c r="U6159" s="187" t="s">
        <v>225</v>
      </c>
      <c r="V6159" s="188" t="str" cm="1">
        <f t="array" ref="V6159">IF(SUM(LEN(A6159:U6159))=0,"",IF(OR(OR(ISBLANK(E6159),SUM(LEN(B6159),LEN(C6159))=0),AND(NOT(D6159="Unknown"),ISBLANK(I6159)),AND(NOT(N6159="Unknown"),ISBLANK(Q6159))),"Missing Information", INDEX(Table15[Entire Service Line Classification], MATCH(SUMIFS(Table15[Unique ID],Table15[System-Owned Portion],D6159,Table15[If Material Anything Other than "Lead" in Column E,Was Material Ever Previously Lead?],F6159,Table15[Customer-Owned Portion],N6159),Table15[Unique ID],0),0)))</f>
        <v>Non-lead</v>
      </c>
      <c r="W6159" s="189"/>
    </row>
    <row r="6160" spans="1:23" s="190" customFormat="1" ht="56.25" x14ac:dyDescent="0.25">
      <c r="A6160" s="180" t="s">
        <v>225</v>
      </c>
      <c r="B6160" s="181" t="s">
        <v>9764</v>
      </c>
      <c r="C6160" s="182" t="s">
        <v>225</v>
      </c>
      <c r="D6160" s="183" t="s">
        <v>36</v>
      </c>
      <c r="E6160" s="181" t="s">
        <v>35</v>
      </c>
      <c r="F6160" s="183" t="s">
        <v>35</v>
      </c>
      <c r="G6160" s="181" t="s">
        <v>7476</v>
      </c>
      <c r="H6160" s="184" t="s">
        <v>7090</v>
      </c>
      <c r="I6160" s="185" t="s">
        <v>190</v>
      </c>
      <c r="J6160" s="181" t="s">
        <v>35</v>
      </c>
      <c r="K6160" s="181" t="s">
        <v>225</v>
      </c>
      <c r="L6160" s="186" t="s">
        <v>225</v>
      </c>
      <c r="M6160" s="187" t="s">
        <v>225</v>
      </c>
      <c r="N6160" s="183" t="s">
        <v>36</v>
      </c>
      <c r="O6160" s="181" t="s">
        <v>7476</v>
      </c>
      <c r="P6160" s="184" t="s">
        <v>7090</v>
      </c>
      <c r="Q6160" s="185" t="s">
        <v>190</v>
      </c>
      <c r="R6160" s="181" t="s">
        <v>35</v>
      </c>
      <c r="S6160" s="181" t="s">
        <v>225</v>
      </c>
      <c r="T6160" s="186" t="s">
        <v>225</v>
      </c>
      <c r="U6160" s="187" t="s">
        <v>225</v>
      </c>
      <c r="V6160" s="188" t="str" cm="1">
        <f t="array" ref="V6160">IF(SUM(LEN(A6160:U6160))=0,"",IF(OR(OR(ISBLANK(E6160),SUM(LEN(B6160),LEN(C6160))=0),AND(NOT(D6160="Unknown"),ISBLANK(I6160)),AND(NOT(N6160="Unknown"),ISBLANK(Q6160))),"Missing Information", INDEX(Table15[Entire Service Line Classification], MATCH(SUMIFS(Table15[Unique ID],Table15[System-Owned Portion],D6160,Table15[If Material Anything Other than "Lead" in Column E,Was Material Ever Previously Lead?],F6160,Table15[Customer-Owned Portion],N6160),Table15[Unique ID],0),0)))</f>
        <v>Non-lead</v>
      </c>
      <c r="W6160" s="189"/>
    </row>
    <row r="6161" spans="1:23" s="190" customFormat="1" ht="56.25" x14ac:dyDescent="0.25">
      <c r="A6161" s="180" t="s">
        <v>225</v>
      </c>
      <c r="B6161" s="181" t="s">
        <v>9765</v>
      </c>
      <c r="C6161" s="182" t="s">
        <v>225</v>
      </c>
      <c r="D6161" s="183" t="s">
        <v>36</v>
      </c>
      <c r="E6161" s="181" t="s">
        <v>35</v>
      </c>
      <c r="F6161" s="183" t="s">
        <v>35</v>
      </c>
      <c r="G6161" s="181" t="s">
        <v>7476</v>
      </c>
      <c r="H6161" s="184" t="s">
        <v>7090</v>
      </c>
      <c r="I6161" s="185" t="s">
        <v>190</v>
      </c>
      <c r="J6161" s="181" t="s">
        <v>35</v>
      </c>
      <c r="K6161" s="181" t="s">
        <v>225</v>
      </c>
      <c r="L6161" s="186" t="s">
        <v>225</v>
      </c>
      <c r="M6161" s="187" t="s">
        <v>225</v>
      </c>
      <c r="N6161" s="183" t="s">
        <v>36</v>
      </c>
      <c r="O6161" s="181" t="s">
        <v>7476</v>
      </c>
      <c r="P6161" s="184" t="s">
        <v>7090</v>
      </c>
      <c r="Q6161" s="185" t="s">
        <v>190</v>
      </c>
      <c r="R6161" s="181" t="s">
        <v>35</v>
      </c>
      <c r="S6161" s="181" t="s">
        <v>225</v>
      </c>
      <c r="T6161" s="186" t="s">
        <v>225</v>
      </c>
      <c r="U6161" s="187" t="s">
        <v>225</v>
      </c>
      <c r="V6161" s="188" t="str" cm="1">
        <f t="array" ref="V6161">IF(SUM(LEN(A6161:U6161))=0,"",IF(OR(OR(ISBLANK(E6161),SUM(LEN(B6161),LEN(C6161))=0),AND(NOT(D6161="Unknown"),ISBLANK(I6161)),AND(NOT(N6161="Unknown"),ISBLANK(Q6161))),"Missing Information", INDEX(Table15[Entire Service Line Classification], MATCH(SUMIFS(Table15[Unique ID],Table15[System-Owned Portion],D6161,Table15[If Material Anything Other than "Lead" in Column E,Was Material Ever Previously Lead?],F6161,Table15[Customer-Owned Portion],N6161),Table15[Unique ID],0),0)))</f>
        <v>Non-lead</v>
      </c>
      <c r="W6161" s="189"/>
    </row>
    <row r="6162" spans="1:23" s="190" customFormat="1" ht="56.25" x14ac:dyDescent="0.25">
      <c r="A6162" s="180" t="s">
        <v>225</v>
      </c>
      <c r="B6162" s="181" t="s">
        <v>9766</v>
      </c>
      <c r="C6162" s="182" t="s">
        <v>225</v>
      </c>
      <c r="D6162" s="183" t="s">
        <v>36</v>
      </c>
      <c r="E6162" s="181" t="s">
        <v>35</v>
      </c>
      <c r="F6162" s="183" t="s">
        <v>35</v>
      </c>
      <c r="G6162" s="181" t="s">
        <v>7476</v>
      </c>
      <c r="H6162" s="184" t="s">
        <v>7090</v>
      </c>
      <c r="I6162" s="185" t="s">
        <v>190</v>
      </c>
      <c r="J6162" s="181" t="s">
        <v>35</v>
      </c>
      <c r="K6162" s="181" t="s">
        <v>225</v>
      </c>
      <c r="L6162" s="186" t="s">
        <v>225</v>
      </c>
      <c r="M6162" s="187" t="s">
        <v>225</v>
      </c>
      <c r="N6162" s="183" t="s">
        <v>36</v>
      </c>
      <c r="O6162" s="181" t="s">
        <v>7476</v>
      </c>
      <c r="P6162" s="184" t="s">
        <v>7090</v>
      </c>
      <c r="Q6162" s="185" t="s">
        <v>190</v>
      </c>
      <c r="R6162" s="181" t="s">
        <v>35</v>
      </c>
      <c r="S6162" s="181" t="s">
        <v>225</v>
      </c>
      <c r="T6162" s="186" t="s">
        <v>225</v>
      </c>
      <c r="U6162" s="187" t="s">
        <v>225</v>
      </c>
      <c r="V6162" s="188" t="str" cm="1">
        <f t="array" ref="V6162">IF(SUM(LEN(A6162:U6162))=0,"",IF(OR(OR(ISBLANK(E6162),SUM(LEN(B6162),LEN(C6162))=0),AND(NOT(D6162="Unknown"),ISBLANK(I6162)),AND(NOT(N6162="Unknown"),ISBLANK(Q6162))),"Missing Information", INDEX(Table15[Entire Service Line Classification], MATCH(SUMIFS(Table15[Unique ID],Table15[System-Owned Portion],D6162,Table15[If Material Anything Other than "Lead" in Column E,Was Material Ever Previously Lead?],F6162,Table15[Customer-Owned Portion],N6162),Table15[Unique ID],0),0)))</f>
        <v>Non-lead</v>
      </c>
      <c r="W6162" s="189"/>
    </row>
    <row r="6163" spans="1:23" s="190" customFormat="1" ht="56.25" x14ac:dyDescent="0.25">
      <c r="A6163" s="180" t="s">
        <v>225</v>
      </c>
      <c r="B6163" s="181" t="s">
        <v>9767</v>
      </c>
      <c r="C6163" s="182" t="s">
        <v>225</v>
      </c>
      <c r="D6163" s="183" t="s">
        <v>36</v>
      </c>
      <c r="E6163" s="181" t="s">
        <v>35</v>
      </c>
      <c r="F6163" s="183" t="s">
        <v>35</v>
      </c>
      <c r="G6163" s="181" t="s">
        <v>7476</v>
      </c>
      <c r="H6163" s="184" t="s">
        <v>7090</v>
      </c>
      <c r="I6163" s="185" t="s">
        <v>190</v>
      </c>
      <c r="J6163" s="181" t="s">
        <v>35</v>
      </c>
      <c r="K6163" s="181" t="s">
        <v>225</v>
      </c>
      <c r="L6163" s="186" t="s">
        <v>225</v>
      </c>
      <c r="M6163" s="187" t="s">
        <v>225</v>
      </c>
      <c r="N6163" s="183" t="s">
        <v>36</v>
      </c>
      <c r="O6163" s="181" t="s">
        <v>7476</v>
      </c>
      <c r="P6163" s="184" t="s">
        <v>7090</v>
      </c>
      <c r="Q6163" s="185" t="s">
        <v>190</v>
      </c>
      <c r="R6163" s="181" t="s">
        <v>35</v>
      </c>
      <c r="S6163" s="181" t="s">
        <v>225</v>
      </c>
      <c r="T6163" s="186" t="s">
        <v>225</v>
      </c>
      <c r="U6163" s="187" t="s">
        <v>225</v>
      </c>
      <c r="V6163" s="188" t="str" cm="1">
        <f t="array" ref="V6163">IF(SUM(LEN(A6163:U6163))=0,"",IF(OR(OR(ISBLANK(E6163),SUM(LEN(B6163),LEN(C6163))=0),AND(NOT(D6163="Unknown"),ISBLANK(I6163)),AND(NOT(N6163="Unknown"),ISBLANK(Q6163))),"Missing Information", INDEX(Table15[Entire Service Line Classification], MATCH(SUMIFS(Table15[Unique ID],Table15[System-Owned Portion],D6163,Table15[If Material Anything Other than "Lead" in Column E,Was Material Ever Previously Lead?],F6163,Table15[Customer-Owned Portion],N6163),Table15[Unique ID],0),0)))</f>
        <v>Non-lead</v>
      </c>
      <c r="W6163" s="189"/>
    </row>
    <row r="6164" spans="1:23" s="190" customFormat="1" ht="56.25" x14ac:dyDescent="0.25">
      <c r="A6164" s="180" t="s">
        <v>225</v>
      </c>
      <c r="B6164" s="181" t="s">
        <v>9768</v>
      </c>
      <c r="C6164" s="182" t="s">
        <v>225</v>
      </c>
      <c r="D6164" s="183" t="s">
        <v>36</v>
      </c>
      <c r="E6164" s="181" t="s">
        <v>35</v>
      </c>
      <c r="F6164" s="183" t="s">
        <v>35</v>
      </c>
      <c r="G6164" s="181" t="s">
        <v>7476</v>
      </c>
      <c r="H6164" s="184" t="s">
        <v>7090</v>
      </c>
      <c r="I6164" s="185" t="s">
        <v>190</v>
      </c>
      <c r="J6164" s="181" t="s">
        <v>35</v>
      </c>
      <c r="K6164" s="181" t="s">
        <v>225</v>
      </c>
      <c r="L6164" s="186" t="s">
        <v>225</v>
      </c>
      <c r="M6164" s="187" t="s">
        <v>225</v>
      </c>
      <c r="N6164" s="183" t="s">
        <v>36</v>
      </c>
      <c r="O6164" s="181" t="s">
        <v>7476</v>
      </c>
      <c r="P6164" s="184" t="s">
        <v>7090</v>
      </c>
      <c r="Q6164" s="185" t="s">
        <v>190</v>
      </c>
      <c r="R6164" s="181" t="s">
        <v>35</v>
      </c>
      <c r="S6164" s="181" t="s">
        <v>225</v>
      </c>
      <c r="T6164" s="186" t="s">
        <v>225</v>
      </c>
      <c r="U6164" s="187" t="s">
        <v>225</v>
      </c>
      <c r="V6164" s="188" t="str" cm="1">
        <f t="array" ref="V6164">IF(SUM(LEN(A6164:U6164))=0,"",IF(OR(OR(ISBLANK(E6164),SUM(LEN(B6164),LEN(C6164))=0),AND(NOT(D6164="Unknown"),ISBLANK(I6164)),AND(NOT(N6164="Unknown"),ISBLANK(Q6164))),"Missing Information", INDEX(Table15[Entire Service Line Classification], MATCH(SUMIFS(Table15[Unique ID],Table15[System-Owned Portion],D6164,Table15[If Material Anything Other than "Lead" in Column E,Was Material Ever Previously Lead?],F6164,Table15[Customer-Owned Portion],N6164),Table15[Unique ID],0),0)))</f>
        <v>Non-lead</v>
      </c>
      <c r="W6164" s="189"/>
    </row>
    <row r="6165" spans="1:23" s="190" customFormat="1" ht="56.25" x14ac:dyDescent="0.25">
      <c r="A6165" s="180" t="s">
        <v>225</v>
      </c>
      <c r="B6165" s="181" t="s">
        <v>9769</v>
      </c>
      <c r="C6165" s="182" t="s">
        <v>225</v>
      </c>
      <c r="D6165" s="183" t="s">
        <v>36</v>
      </c>
      <c r="E6165" s="181" t="s">
        <v>35</v>
      </c>
      <c r="F6165" s="183" t="s">
        <v>35</v>
      </c>
      <c r="G6165" s="181" t="s">
        <v>7476</v>
      </c>
      <c r="H6165" s="184" t="s">
        <v>7090</v>
      </c>
      <c r="I6165" s="185" t="s">
        <v>190</v>
      </c>
      <c r="J6165" s="181" t="s">
        <v>35</v>
      </c>
      <c r="K6165" s="181" t="s">
        <v>225</v>
      </c>
      <c r="L6165" s="186" t="s">
        <v>225</v>
      </c>
      <c r="M6165" s="187" t="s">
        <v>225</v>
      </c>
      <c r="N6165" s="183" t="s">
        <v>36</v>
      </c>
      <c r="O6165" s="181" t="s">
        <v>7476</v>
      </c>
      <c r="P6165" s="184" t="s">
        <v>7090</v>
      </c>
      <c r="Q6165" s="185" t="s">
        <v>190</v>
      </c>
      <c r="R6165" s="181" t="s">
        <v>35</v>
      </c>
      <c r="S6165" s="181" t="s">
        <v>225</v>
      </c>
      <c r="T6165" s="186" t="s">
        <v>225</v>
      </c>
      <c r="U6165" s="187" t="s">
        <v>225</v>
      </c>
      <c r="V6165" s="188" t="str" cm="1">
        <f t="array" ref="V6165">IF(SUM(LEN(A6165:U6165))=0,"",IF(OR(OR(ISBLANK(E6165),SUM(LEN(B6165),LEN(C6165))=0),AND(NOT(D6165="Unknown"),ISBLANK(I6165)),AND(NOT(N6165="Unknown"),ISBLANK(Q6165))),"Missing Information", INDEX(Table15[Entire Service Line Classification], MATCH(SUMIFS(Table15[Unique ID],Table15[System-Owned Portion],D6165,Table15[If Material Anything Other than "Lead" in Column E,Was Material Ever Previously Lead?],F6165,Table15[Customer-Owned Portion],N6165),Table15[Unique ID],0),0)))</f>
        <v>Non-lead</v>
      </c>
      <c r="W6165" s="189"/>
    </row>
    <row r="6166" spans="1:23" s="190" customFormat="1" ht="56.25" x14ac:dyDescent="0.25">
      <c r="A6166" s="180" t="s">
        <v>225</v>
      </c>
      <c r="B6166" s="181" t="s">
        <v>9770</v>
      </c>
      <c r="C6166" s="182" t="s">
        <v>225</v>
      </c>
      <c r="D6166" s="183" t="s">
        <v>36</v>
      </c>
      <c r="E6166" s="181" t="s">
        <v>35</v>
      </c>
      <c r="F6166" s="183" t="s">
        <v>35</v>
      </c>
      <c r="G6166" s="181" t="s">
        <v>7476</v>
      </c>
      <c r="H6166" s="184" t="s">
        <v>7090</v>
      </c>
      <c r="I6166" s="185" t="s">
        <v>190</v>
      </c>
      <c r="J6166" s="181" t="s">
        <v>35</v>
      </c>
      <c r="K6166" s="181" t="s">
        <v>225</v>
      </c>
      <c r="L6166" s="186" t="s">
        <v>225</v>
      </c>
      <c r="M6166" s="187" t="s">
        <v>225</v>
      </c>
      <c r="N6166" s="183" t="s">
        <v>36</v>
      </c>
      <c r="O6166" s="181" t="s">
        <v>7476</v>
      </c>
      <c r="P6166" s="184" t="s">
        <v>7090</v>
      </c>
      <c r="Q6166" s="185" t="s">
        <v>190</v>
      </c>
      <c r="R6166" s="181" t="s">
        <v>35</v>
      </c>
      <c r="S6166" s="181" t="s">
        <v>225</v>
      </c>
      <c r="T6166" s="186" t="s">
        <v>225</v>
      </c>
      <c r="U6166" s="187" t="s">
        <v>225</v>
      </c>
      <c r="V6166" s="188" t="str" cm="1">
        <f t="array" ref="V6166">IF(SUM(LEN(A6166:U6166))=0,"",IF(OR(OR(ISBLANK(E6166),SUM(LEN(B6166),LEN(C6166))=0),AND(NOT(D6166="Unknown"),ISBLANK(I6166)),AND(NOT(N6166="Unknown"),ISBLANK(Q6166))),"Missing Information", INDEX(Table15[Entire Service Line Classification], MATCH(SUMIFS(Table15[Unique ID],Table15[System-Owned Portion],D6166,Table15[If Material Anything Other than "Lead" in Column E,Was Material Ever Previously Lead?],F6166,Table15[Customer-Owned Portion],N6166),Table15[Unique ID],0),0)))</f>
        <v>Non-lead</v>
      </c>
      <c r="W6166" s="189"/>
    </row>
    <row r="6167" spans="1:23" s="190" customFormat="1" ht="56.25" x14ac:dyDescent="0.25">
      <c r="A6167" s="180" t="s">
        <v>225</v>
      </c>
      <c r="B6167" s="181" t="s">
        <v>9771</v>
      </c>
      <c r="C6167" s="182" t="s">
        <v>225</v>
      </c>
      <c r="D6167" s="183" t="s">
        <v>36</v>
      </c>
      <c r="E6167" s="181" t="s">
        <v>35</v>
      </c>
      <c r="F6167" s="183" t="s">
        <v>35</v>
      </c>
      <c r="G6167" s="181" t="s">
        <v>7476</v>
      </c>
      <c r="H6167" s="184" t="s">
        <v>7090</v>
      </c>
      <c r="I6167" s="185" t="s">
        <v>190</v>
      </c>
      <c r="J6167" s="181" t="s">
        <v>35</v>
      </c>
      <c r="K6167" s="181" t="s">
        <v>225</v>
      </c>
      <c r="L6167" s="186" t="s">
        <v>225</v>
      </c>
      <c r="M6167" s="187" t="s">
        <v>225</v>
      </c>
      <c r="N6167" s="183" t="s">
        <v>36</v>
      </c>
      <c r="O6167" s="181" t="s">
        <v>7476</v>
      </c>
      <c r="P6167" s="184" t="s">
        <v>7090</v>
      </c>
      <c r="Q6167" s="185" t="s">
        <v>190</v>
      </c>
      <c r="R6167" s="181" t="s">
        <v>35</v>
      </c>
      <c r="S6167" s="181" t="s">
        <v>225</v>
      </c>
      <c r="T6167" s="186" t="s">
        <v>225</v>
      </c>
      <c r="U6167" s="187" t="s">
        <v>225</v>
      </c>
      <c r="V6167" s="188" t="str" cm="1">
        <f t="array" ref="V6167">IF(SUM(LEN(A6167:U6167))=0,"",IF(OR(OR(ISBLANK(E6167),SUM(LEN(B6167),LEN(C6167))=0),AND(NOT(D6167="Unknown"),ISBLANK(I6167)),AND(NOT(N6167="Unknown"),ISBLANK(Q6167))),"Missing Information", INDEX(Table15[Entire Service Line Classification], MATCH(SUMIFS(Table15[Unique ID],Table15[System-Owned Portion],D6167,Table15[If Material Anything Other than "Lead" in Column E,Was Material Ever Previously Lead?],F6167,Table15[Customer-Owned Portion],N6167),Table15[Unique ID],0),0)))</f>
        <v>Non-lead</v>
      </c>
      <c r="W6167" s="189"/>
    </row>
    <row r="6168" spans="1:23" s="190" customFormat="1" ht="56.25" x14ac:dyDescent="0.25">
      <c r="A6168" s="180" t="s">
        <v>225</v>
      </c>
      <c r="B6168" s="181" t="s">
        <v>9772</v>
      </c>
      <c r="C6168" s="182" t="s">
        <v>225</v>
      </c>
      <c r="D6168" s="183" t="s">
        <v>36</v>
      </c>
      <c r="E6168" s="181" t="s">
        <v>35</v>
      </c>
      <c r="F6168" s="183" t="s">
        <v>35</v>
      </c>
      <c r="G6168" s="181" t="s">
        <v>7476</v>
      </c>
      <c r="H6168" s="184" t="s">
        <v>7090</v>
      </c>
      <c r="I6168" s="185" t="s">
        <v>190</v>
      </c>
      <c r="J6168" s="181" t="s">
        <v>35</v>
      </c>
      <c r="K6168" s="181" t="s">
        <v>225</v>
      </c>
      <c r="L6168" s="186" t="s">
        <v>225</v>
      </c>
      <c r="M6168" s="187" t="s">
        <v>225</v>
      </c>
      <c r="N6168" s="183" t="s">
        <v>36</v>
      </c>
      <c r="O6168" s="181" t="s">
        <v>7476</v>
      </c>
      <c r="P6168" s="184" t="s">
        <v>7090</v>
      </c>
      <c r="Q6168" s="185" t="s">
        <v>190</v>
      </c>
      <c r="R6168" s="181" t="s">
        <v>35</v>
      </c>
      <c r="S6168" s="181" t="s">
        <v>225</v>
      </c>
      <c r="T6168" s="186" t="s">
        <v>225</v>
      </c>
      <c r="U6168" s="187" t="s">
        <v>225</v>
      </c>
      <c r="V6168" s="188" t="str" cm="1">
        <f t="array" ref="V6168">IF(SUM(LEN(A6168:U6168))=0,"",IF(OR(OR(ISBLANK(E6168),SUM(LEN(B6168),LEN(C6168))=0),AND(NOT(D6168="Unknown"),ISBLANK(I6168)),AND(NOT(N6168="Unknown"),ISBLANK(Q6168))),"Missing Information", INDEX(Table15[Entire Service Line Classification], MATCH(SUMIFS(Table15[Unique ID],Table15[System-Owned Portion],D6168,Table15[If Material Anything Other than "Lead" in Column E,Was Material Ever Previously Lead?],F6168,Table15[Customer-Owned Portion],N6168),Table15[Unique ID],0),0)))</f>
        <v>Non-lead</v>
      </c>
      <c r="W6168" s="189"/>
    </row>
    <row r="6169" spans="1:23" s="190" customFormat="1" ht="56.25" x14ac:dyDescent="0.25">
      <c r="A6169" s="180" t="s">
        <v>225</v>
      </c>
      <c r="B6169" s="181" t="s">
        <v>9773</v>
      </c>
      <c r="C6169" s="182" t="s">
        <v>225</v>
      </c>
      <c r="D6169" s="183" t="s">
        <v>36</v>
      </c>
      <c r="E6169" s="181" t="s">
        <v>35</v>
      </c>
      <c r="F6169" s="183" t="s">
        <v>35</v>
      </c>
      <c r="G6169" s="181" t="s">
        <v>7388</v>
      </c>
      <c r="H6169" s="184" t="s">
        <v>7090</v>
      </c>
      <c r="I6169" s="185" t="s">
        <v>190</v>
      </c>
      <c r="J6169" s="181" t="s">
        <v>35</v>
      </c>
      <c r="K6169" s="181" t="s">
        <v>225</v>
      </c>
      <c r="L6169" s="186" t="s">
        <v>225</v>
      </c>
      <c r="M6169" s="187" t="s">
        <v>225</v>
      </c>
      <c r="N6169" s="183" t="s">
        <v>36</v>
      </c>
      <c r="O6169" s="181" t="s">
        <v>7388</v>
      </c>
      <c r="P6169" s="184" t="s">
        <v>7090</v>
      </c>
      <c r="Q6169" s="185" t="s">
        <v>190</v>
      </c>
      <c r="R6169" s="181" t="s">
        <v>35</v>
      </c>
      <c r="S6169" s="181" t="s">
        <v>225</v>
      </c>
      <c r="T6169" s="186" t="s">
        <v>225</v>
      </c>
      <c r="U6169" s="187" t="s">
        <v>225</v>
      </c>
      <c r="V6169" s="188" t="str" cm="1">
        <f t="array" ref="V6169">IF(SUM(LEN(A6169:U6169))=0,"",IF(OR(OR(ISBLANK(E6169),SUM(LEN(B6169),LEN(C6169))=0),AND(NOT(D6169="Unknown"),ISBLANK(I6169)),AND(NOT(N6169="Unknown"),ISBLANK(Q6169))),"Missing Information", INDEX(Table15[Entire Service Line Classification], MATCH(SUMIFS(Table15[Unique ID],Table15[System-Owned Portion],D6169,Table15[If Material Anything Other than "Lead" in Column E,Was Material Ever Previously Lead?],F6169,Table15[Customer-Owned Portion],N6169),Table15[Unique ID],0),0)))</f>
        <v>Non-lead</v>
      </c>
      <c r="W6169" s="189"/>
    </row>
    <row r="6170" spans="1:23" s="190" customFormat="1" ht="56.25" x14ac:dyDescent="0.25">
      <c r="A6170" s="180" t="s">
        <v>225</v>
      </c>
      <c r="B6170" s="181" t="s">
        <v>9774</v>
      </c>
      <c r="C6170" s="182" t="s">
        <v>225</v>
      </c>
      <c r="D6170" s="183" t="s">
        <v>36</v>
      </c>
      <c r="E6170" s="181" t="s">
        <v>35</v>
      </c>
      <c r="F6170" s="183" t="s">
        <v>35</v>
      </c>
      <c r="G6170" s="181" t="s">
        <v>7476</v>
      </c>
      <c r="H6170" s="184" t="s">
        <v>7090</v>
      </c>
      <c r="I6170" s="185" t="s">
        <v>190</v>
      </c>
      <c r="J6170" s="181" t="s">
        <v>35</v>
      </c>
      <c r="K6170" s="181" t="s">
        <v>225</v>
      </c>
      <c r="L6170" s="186" t="s">
        <v>225</v>
      </c>
      <c r="M6170" s="187" t="s">
        <v>225</v>
      </c>
      <c r="N6170" s="183" t="s">
        <v>36</v>
      </c>
      <c r="O6170" s="181" t="s">
        <v>7476</v>
      </c>
      <c r="P6170" s="184" t="s">
        <v>7090</v>
      </c>
      <c r="Q6170" s="185" t="s">
        <v>190</v>
      </c>
      <c r="R6170" s="181" t="s">
        <v>35</v>
      </c>
      <c r="S6170" s="181" t="s">
        <v>225</v>
      </c>
      <c r="T6170" s="186" t="s">
        <v>225</v>
      </c>
      <c r="U6170" s="187" t="s">
        <v>225</v>
      </c>
      <c r="V6170" s="188" t="str" cm="1">
        <f t="array" ref="V6170">IF(SUM(LEN(A6170:U6170))=0,"",IF(OR(OR(ISBLANK(E6170),SUM(LEN(B6170),LEN(C6170))=0),AND(NOT(D6170="Unknown"),ISBLANK(I6170)),AND(NOT(N6170="Unknown"),ISBLANK(Q6170))),"Missing Information", INDEX(Table15[Entire Service Line Classification], MATCH(SUMIFS(Table15[Unique ID],Table15[System-Owned Portion],D6170,Table15[If Material Anything Other than "Lead" in Column E,Was Material Ever Previously Lead?],F6170,Table15[Customer-Owned Portion],N6170),Table15[Unique ID],0),0)))</f>
        <v>Non-lead</v>
      </c>
      <c r="W6170" s="189"/>
    </row>
    <row r="6171" spans="1:23" s="190" customFormat="1" ht="56.25" x14ac:dyDescent="0.25">
      <c r="A6171" s="180" t="s">
        <v>225</v>
      </c>
      <c r="B6171" s="181" t="s">
        <v>9775</v>
      </c>
      <c r="C6171" s="182" t="s">
        <v>225</v>
      </c>
      <c r="D6171" s="183" t="s">
        <v>36</v>
      </c>
      <c r="E6171" s="181" t="s">
        <v>35</v>
      </c>
      <c r="F6171" s="183" t="s">
        <v>35</v>
      </c>
      <c r="G6171" s="181" t="s">
        <v>7476</v>
      </c>
      <c r="H6171" s="184" t="s">
        <v>7090</v>
      </c>
      <c r="I6171" s="185" t="s">
        <v>190</v>
      </c>
      <c r="J6171" s="181" t="s">
        <v>35</v>
      </c>
      <c r="K6171" s="181" t="s">
        <v>225</v>
      </c>
      <c r="L6171" s="186" t="s">
        <v>225</v>
      </c>
      <c r="M6171" s="187" t="s">
        <v>225</v>
      </c>
      <c r="N6171" s="183" t="s">
        <v>36</v>
      </c>
      <c r="O6171" s="181" t="s">
        <v>7476</v>
      </c>
      <c r="P6171" s="184" t="s">
        <v>7090</v>
      </c>
      <c r="Q6171" s="185" t="s">
        <v>190</v>
      </c>
      <c r="R6171" s="181" t="s">
        <v>35</v>
      </c>
      <c r="S6171" s="181" t="s">
        <v>225</v>
      </c>
      <c r="T6171" s="186" t="s">
        <v>225</v>
      </c>
      <c r="U6171" s="187" t="s">
        <v>225</v>
      </c>
      <c r="V6171" s="188" t="str" cm="1">
        <f t="array" ref="V6171">IF(SUM(LEN(A6171:U6171))=0,"",IF(OR(OR(ISBLANK(E6171),SUM(LEN(B6171),LEN(C6171))=0),AND(NOT(D6171="Unknown"),ISBLANK(I6171)),AND(NOT(N6171="Unknown"),ISBLANK(Q6171))),"Missing Information", INDEX(Table15[Entire Service Line Classification], MATCH(SUMIFS(Table15[Unique ID],Table15[System-Owned Portion],D6171,Table15[If Material Anything Other than "Lead" in Column E,Was Material Ever Previously Lead?],F6171,Table15[Customer-Owned Portion],N6171),Table15[Unique ID],0),0)))</f>
        <v>Non-lead</v>
      </c>
      <c r="W6171" s="189"/>
    </row>
    <row r="6172" spans="1:23" s="190" customFormat="1" ht="56.25" x14ac:dyDescent="0.25">
      <c r="A6172" s="180" t="s">
        <v>225</v>
      </c>
      <c r="B6172" s="181" t="s">
        <v>9776</v>
      </c>
      <c r="C6172" s="182" t="s">
        <v>225</v>
      </c>
      <c r="D6172" s="183" t="s">
        <v>36</v>
      </c>
      <c r="E6172" s="181" t="s">
        <v>35</v>
      </c>
      <c r="F6172" s="183" t="s">
        <v>35</v>
      </c>
      <c r="G6172" s="181" t="s">
        <v>7476</v>
      </c>
      <c r="H6172" s="184" t="s">
        <v>7090</v>
      </c>
      <c r="I6172" s="185" t="s">
        <v>190</v>
      </c>
      <c r="J6172" s="181" t="s">
        <v>35</v>
      </c>
      <c r="K6172" s="181" t="s">
        <v>225</v>
      </c>
      <c r="L6172" s="186" t="s">
        <v>225</v>
      </c>
      <c r="M6172" s="187" t="s">
        <v>225</v>
      </c>
      <c r="N6172" s="183" t="s">
        <v>36</v>
      </c>
      <c r="O6172" s="181" t="s">
        <v>7476</v>
      </c>
      <c r="P6172" s="184" t="s">
        <v>7090</v>
      </c>
      <c r="Q6172" s="185" t="s">
        <v>190</v>
      </c>
      <c r="R6172" s="181" t="s">
        <v>35</v>
      </c>
      <c r="S6172" s="181" t="s">
        <v>225</v>
      </c>
      <c r="T6172" s="186" t="s">
        <v>225</v>
      </c>
      <c r="U6172" s="187" t="s">
        <v>225</v>
      </c>
      <c r="V6172" s="188" t="str" cm="1">
        <f t="array" ref="V6172">IF(SUM(LEN(A6172:U6172))=0,"",IF(OR(OR(ISBLANK(E6172),SUM(LEN(B6172),LEN(C6172))=0),AND(NOT(D6172="Unknown"),ISBLANK(I6172)),AND(NOT(N6172="Unknown"),ISBLANK(Q6172))),"Missing Information", INDEX(Table15[Entire Service Line Classification], MATCH(SUMIFS(Table15[Unique ID],Table15[System-Owned Portion],D6172,Table15[If Material Anything Other than "Lead" in Column E,Was Material Ever Previously Lead?],F6172,Table15[Customer-Owned Portion],N6172),Table15[Unique ID],0),0)))</f>
        <v>Non-lead</v>
      </c>
      <c r="W6172" s="189"/>
    </row>
    <row r="6173" spans="1:23" s="190" customFormat="1" ht="56.25" x14ac:dyDescent="0.25">
      <c r="A6173" s="180" t="s">
        <v>225</v>
      </c>
      <c r="B6173" s="181" t="s">
        <v>9777</v>
      </c>
      <c r="C6173" s="182" t="s">
        <v>225</v>
      </c>
      <c r="D6173" s="183" t="s">
        <v>36</v>
      </c>
      <c r="E6173" s="181" t="s">
        <v>35</v>
      </c>
      <c r="F6173" s="183" t="s">
        <v>35</v>
      </c>
      <c r="G6173" s="181" t="s">
        <v>7476</v>
      </c>
      <c r="H6173" s="184" t="s">
        <v>7090</v>
      </c>
      <c r="I6173" s="185" t="s">
        <v>190</v>
      </c>
      <c r="J6173" s="181" t="s">
        <v>35</v>
      </c>
      <c r="K6173" s="181" t="s">
        <v>225</v>
      </c>
      <c r="L6173" s="186" t="s">
        <v>225</v>
      </c>
      <c r="M6173" s="187" t="s">
        <v>225</v>
      </c>
      <c r="N6173" s="183" t="s">
        <v>36</v>
      </c>
      <c r="O6173" s="181" t="s">
        <v>7476</v>
      </c>
      <c r="P6173" s="184" t="s">
        <v>7090</v>
      </c>
      <c r="Q6173" s="185" t="s">
        <v>190</v>
      </c>
      <c r="R6173" s="181" t="s">
        <v>35</v>
      </c>
      <c r="S6173" s="181" t="s">
        <v>225</v>
      </c>
      <c r="T6173" s="186" t="s">
        <v>225</v>
      </c>
      <c r="U6173" s="187" t="s">
        <v>225</v>
      </c>
      <c r="V6173" s="188" t="str" cm="1">
        <f t="array" ref="V6173">IF(SUM(LEN(A6173:U6173))=0,"",IF(OR(OR(ISBLANK(E6173),SUM(LEN(B6173),LEN(C6173))=0),AND(NOT(D6173="Unknown"),ISBLANK(I6173)),AND(NOT(N6173="Unknown"),ISBLANK(Q6173))),"Missing Information", INDEX(Table15[Entire Service Line Classification], MATCH(SUMIFS(Table15[Unique ID],Table15[System-Owned Portion],D6173,Table15[If Material Anything Other than "Lead" in Column E,Was Material Ever Previously Lead?],F6173,Table15[Customer-Owned Portion],N6173),Table15[Unique ID],0),0)))</f>
        <v>Non-lead</v>
      </c>
      <c r="W6173" s="189"/>
    </row>
    <row r="6174" spans="1:23" s="190" customFormat="1" ht="56.25" x14ac:dyDescent="0.25">
      <c r="A6174" s="180" t="s">
        <v>225</v>
      </c>
      <c r="B6174" s="181" t="s">
        <v>9778</v>
      </c>
      <c r="C6174" s="182" t="s">
        <v>225</v>
      </c>
      <c r="D6174" s="183" t="s">
        <v>36</v>
      </c>
      <c r="E6174" s="181" t="s">
        <v>35</v>
      </c>
      <c r="F6174" s="183" t="s">
        <v>35</v>
      </c>
      <c r="G6174" s="181" t="s">
        <v>7476</v>
      </c>
      <c r="H6174" s="184" t="s">
        <v>7090</v>
      </c>
      <c r="I6174" s="185" t="s">
        <v>190</v>
      </c>
      <c r="J6174" s="181" t="s">
        <v>35</v>
      </c>
      <c r="K6174" s="181" t="s">
        <v>225</v>
      </c>
      <c r="L6174" s="186" t="s">
        <v>225</v>
      </c>
      <c r="M6174" s="187" t="s">
        <v>225</v>
      </c>
      <c r="N6174" s="183" t="s">
        <v>36</v>
      </c>
      <c r="O6174" s="181" t="s">
        <v>7476</v>
      </c>
      <c r="P6174" s="184" t="s">
        <v>7090</v>
      </c>
      <c r="Q6174" s="185" t="s">
        <v>190</v>
      </c>
      <c r="R6174" s="181" t="s">
        <v>35</v>
      </c>
      <c r="S6174" s="181" t="s">
        <v>225</v>
      </c>
      <c r="T6174" s="186" t="s">
        <v>225</v>
      </c>
      <c r="U6174" s="187" t="s">
        <v>225</v>
      </c>
      <c r="V6174" s="188" t="str" cm="1">
        <f t="array" ref="V6174">IF(SUM(LEN(A6174:U6174))=0,"",IF(OR(OR(ISBLANK(E6174),SUM(LEN(B6174),LEN(C6174))=0),AND(NOT(D6174="Unknown"),ISBLANK(I6174)),AND(NOT(N6174="Unknown"),ISBLANK(Q6174))),"Missing Information", INDEX(Table15[Entire Service Line Classification], MATCH(SUMIFS(Table15[Unique ID],Table15[System-Owned Portion],D6174,Table15[If Material Anything Other than "Lead" in Column E,Was Material Ever Previously Lead?],F6174,Table15[Customer-Owned Portion],N6174),Table15[Unique ID],0),0)))</f>
        <v>Non-lead</v>
      </c>
      <c r="W6174" s="189"/>
    </row>
    <row r="6175" spans="1:23" s="190" customFormat="1" ht="56.25" x14ac:dyDescent="0.25">
      <c r="A6175" s="180" t="s">
        <v>225</v>
      </c>
      <c r="B6175" s="181" t="s">
        <v>9779</v>
      </c>
      <c r="C6175" s="182" t="s">
        <v>225</v>
      </c>
      <c r="D6175" s="183" t="s">
        <v>36</v>
      </c>
      <c r="E6175" s="181" t="s">
        <v>35</v>
      </c>
      <c r="F6175" s="183" t="s">
        <v>35</v>
      </c>
      <c r="G6175" s="181" t="s">
        <v>7476</v>
      </c>
      <c r="H6175" s="184" t="s">
        <v>7090</v>
      </c>
      <c r="I6175" s="185" t="s">
        <v>190</v>
      </c>
      <c r="J6175" s="181" t="s">
        <v>35</v>
      </c>
      <c r="K6175" s="181" t="s">
        <v>225</v>
      </c>
      <c r="L6175" s="186" t="s">
        <v>225</v>
      </c>
      <c r="M6175" s="187" t="s">
        <v>225</v>
      </c>
      <c r="N6175" s="183" t="s">
        <v>36</v>
      </c>
      <c r="O6175" s="181" t="s">
        <v>7476</v>
      </c>
      <c r="P6175" s="184" t="s">
        <v>7090</v>
      </c>
      <c r="Q6175" s="185" t="s">
        <v>190</v>
      </c>
      <c r="R6175" s="181" t="s">
        <v>35</v>
      </c>
      <c r="S6175" s="181" t="s">
        <v>225</v>
      </c>
      <c r="T6175" s="186" t="s">
        <v>225</v>
      </c>
      <c r="U6175" s="187" t="s">
        <v>225</v>
      </c>
      <c r="V6175" s="188" t="str" cm="1">
        <f t="array" ref="V6175">IF(SUM(LEN(A6175:U6175))=0,"",IF(OR(OR(ISBLANK(E6175),SUM(LEN(B6175),LEN(C6175))=0),AND(NOT(D6175="Unknown"),ISBLANK(I6175)),AND(NOT(N6175="Unknown"),ISBLANK(Q6175))),"Missing Information", INDEX(Table15[Entire Service Line Classification], MATCH(SUMIFS(Table15[Unique ID],Table15[System-Owned Portion],D6175,Table15[If Material Anything Other than "Lead" in Column E,Was Material Ever Previously Lead?],F6175,Table15[Customer-Owned Portion],N6175),Table15[Unique ID],0),0)))</f>
        <v>Non-lead</v>
      </c>
      <c r="W6175" s="189"/>
    </row>
    <row r="6176" spans="1:23" s="190" customFormat="1" ht="56.25" x14ac:dyDescent="0.25">
      <c r="A6176" s="180" t="s">
        <v>225</v>
      </c>
      <c r="B6176" s="181" t="s">
        <v>9780</v>
      </c>
      <c r="C6176" s="182" t="s">
        <v>225</v>
      </c>
      <c r="D6176" s="183" t="s">
        <v>36</v>
      </c>
      <c r="E6176" s="181" t="s">
        <v>35</v>
      </c>
      <c r="F6176" s="183" t="s">
        <v>35</v>
      </c>
      <c r="G6176" s="181" t="s">
        <v>7388</v>
      </c>
      <c r="H6176" s="184" t="s">
        <v>7090</v>
      </c>
      <c r="I6176" s="185" t="s">
        <v>190</v>
      </c>
      <c r="J6176" s="181" t="s">
        <v>35</v>
      </c>
      <c r="K6176" s="181" t="s">
        <v>225</v>
      </c>
      <c r="L6176" s="186" t="s">
        <v>225</v>
      </c>
      <c r="M6176" s="187" t="s">
        <v>225</v>
      </c>
      <c r="N6176" s="183" t="s">
        <v>36</v>
      </c>
      <c r="O6176" s="181" t="s">
        <v>7388</v>
      </c>
      <c r="P6176" s="184" t="s">
        <v>7090</v>
      </c>
      <c r="Q6176" s="185" t="s">
        <v>190</v>
      </c>
      <c r="R6176" s="181" t="s">
        <v>35</v>
      </c>
      <c r="S6176" s="181" t="s">
        <v>225</v>
      </c>
      <c r="T6176" s="186" t="s">
        <v>225</v>
      </c>
      <c r="U6176" s="187" t="s">
        <v>225</v>
      </c>
      <c r="V6176" s="188" t="str" cm="1">
        <f t="array" ref="V6176">IF(SUM(LEN(A6176:U6176))=0,"",IF(OR(OR(ISBLANK(E6176),SUM(LEN(B6176),LEN(C6176))=0),AND(NOT(D6176="Unknown"),ISBLANK(I6176)),AND(NOT(N6176="Unknown"),ISBLANK(Q6176))),"Missing Information", INDEX(Table15[Entire Service Line Classification], MATCH(SUMIFS(Table15[Unique ID],Table15[System-Owned Portion],D6176,Table15[If Material Anything Other than "Lead" in Column E,Was Material Ever Previously Lead?],F6176,Table15[Customer-Owned Portion],N6176),Table15[Unique ID],0),0)))</f>
        <v>Non-lead</v>
      </c>
      <c r="W6176" s="189"/>
    </row>
    <row r="6177" spans="1:23" s="190" customFormat="1" ht="56.25" x14ac:dyDescent="0.25">
      <c r="A6177" s="180" t="s">
        <v>225</v>
      </c>
      <c r="B6177" s="181" t="s">
        <v>9781</v>
      </c>
      <c r="C6177" s="182" t="s">
        <v>225</v>
      </c>
      <c r="D6177" s="183" t="s">
        <v>36</v>
      </c>
      <c r="E6177" s="181" t="s">
        <v>35</v>
      </c>
      <c r="F6177" s="183" t="s">
        <v>35</v>
      </c>
      <c r="G6177" s="181" t="s">
        <v>7476</v>
      </c>
      <c r="H6177" s="184" t="s">
        <v>7090</v>
      </c>
      <c r="I6177" s="185" t="s">
        <v>190</v>
      </c>
      <c r="J6177" s="181" t="s">
        <v>35</v>
      </c>
      <c r="K6177" s="181" t="s">
        <v>225</v>
      </c>
      <c r="L6177" s="186" t="s">
        <v>225</v>
      </c>
      <c r="M6177" s="187" t="s">
        <v>225</v>
      </c>
      <c r="N6177" s="183" t="s">
        <v>36</v>
      </c>
      <c r="O6177" s="181" t="s">
        <v>7476</v>
      </c>
      <c r="P6177" s="184" t="s">
        <v>7090</v>
      </c>
      <c r="Q6177" s="185" t="s">
        <v>190</v>
      </c>
      <c r="R6177" s="181" t="s">
        <v>35</v>
      </c>
      <c r="S6177" s="181" t="s">
        <v>225</v>
      </c>
      <c r="T6177" s="186" t="s">
        <v>225</v>
      </c>
      <c r="U6177" s="187" t="s">
        <v>225</v>
      </c>
      <c r="V6177" s="188" t="str" cm="1">
        <f t="array" ref="V6177">IF(SUM(LEN(A6177:U6177))=0,"",IF(OR(OR(ISBLANK(E6177),SUM(LEN(B6177),LEN(C6177))=0),AND(NOT(D6177="Unknown"),ISBLANK(I6177)),AND(NOT(N6177="Unknown"),ISBLANK(Q6177))),"Missing Information", INDEX(Table15[Entire Service Line Classification], MATCH(SUMIFS(Table15[Unique ID],Table15[System-Owned Portion],D6177,Table15[If Material Anything Other than "Lead" in Column E,Was Material Ever Previously Lead?],F6177,Table15[Customer-Owned Portion],N6177),Table15[Unique ID],0),0)))</f>
        <v>Non-lead</v>
      </c>
      <c r="W6177" s="189"/>
    </row>
    <row r="6178" spans="1:23" s="190" customFormat="1" ht="56.25" x14ac:dyDescent="0.25">
      <c r="A6178" s="180" t="s">
        <v>225</v>
      </c>
      <c r="B6178" s="181" t="s">
        <v>9782</v>
      </c>
      <c r="C6178" s="182" t="s">
        <v>225</v>
      </c>
      <c r="D6178" s="183" t="s">
        <v>36</v>
      </c>
      <c r="E6178" s="181" t="s">
        <v>35</v>
      </c>
      <c r="F6178" s="183" t="s">
        <v>35</v>
      </c>
      <c r="G6178" s="181" t="s">
        <v>7476</v>
      </c>
      <c r="H6178" s="184" t="s">
        <v>7090</v>
      </c>
      <c r="I6178" s="185" t="s">
        <v>190</v>
      </c>
      <c r="J6178" s="181" t="s">
        <v>35</v>
      </c>
      <c r="K6178" s="181" t="s">
        <v>225</v>
      </c>
      <c r="L6178" s="186" t="s">
        <v>225</v>
      </c>
      <c r="M6178" s="187" t="s">
        <v>225</v>
      </c>
      <c r="N6178" s="183" t="s">
        <v>36</v>
      </c>
      <c r="O6178" s="181" t="s">
        <v>7476</v>
      </c>
      <c r="P6178" s="184" t="s">
        <v>7090</v>
      </c>
      <c r="Q6178" s="185" t="s">
        <v>190</v>
      </c>
      <c r="R6178" s="181" t="s">
        <v>35</v>
      </c>
      <c r="S6178" s="181" t="s">
        <v>225</v>
      </c>
      <c r="T6178" s="186" t="s">
        <v>225</v>
      </c>
      <c r="U6178" s="187" t="s">
        <v>225</v>
      </c>
      <c r="V6178" s="188" t="str" cm="1">
        <f t="array" ref="V6178">IF(SUM(LEN(A6178:U6178))=0,"",IF(OR(OR(ISBLANK(E6178),SUM(LEN(B6178),LEN(C6178))=0),AND(NOT(D6178="Unknown"),ISBLANK(I6178)),AND(NOT(N6178="Unknown"),ISBLANK(Q6178))),"Missing Information", INDEX(Table15[Entire Service Line Classification], MATCH(SUMIFS(Table15[Unique ID],Table15[System-Owned Portion],D6178,Table15[If Material Anything Other than "Lead" in Column E,Was Material Ever Previously Lead?],F6178,Table15[Customer-Owned Portion],N6178),Table15[Unique ID],0),0)))</f>
        <v>Non-lead</v>
      </c>
      <c r="W6178" s="189"/>
    </row>
    <row r="6179" spans="1:23" s="190" customFormat="1" ht="56.25" x14ac:dyDescent="0.25">
      <c r="A6179" s="180" t="s">
        <v>225</v>
      </c>
      <c r="B6179" s="181" t="s">
        <v>9783</v>
      </c>
      <c r="C6179" s="182" t="s">
        <v>225</v>
      </c>
      <c r="D6179" s="183" t="s">
        <v>36</v>
      </c>
      <c r="E6179" s="181" t="s">
        <v>35</v>
      </c>
      <c r="F6179" s="183" t="s">
        <v>35</v>
      </c>
      <c r="G6179" s="181" t="s">
        <v>7476</v>
      </c>
      <c r="H6179" s="184" t="s">
        <v>7090</v>
      </c>
      <c r="I6179" s="185" t="s">
        <v>190</v>
      </c>
      <c r="J6179" s="181" t="s">
        <v>35</v>
      </c>
      <c r="K6179" s="181" t="s">
        <v>225</v>
      </c>
      <c r="L6179" s="186" t="s">
        <v>225</v>
      </c>
      <c r="M6179" s="187" t="s">
        <v>225</v>
      </c>
      <c r="N6179" s="183" t="s">
        <v>36</v>
      </c>
      <c r="O6179" s="181" t="s">
        <v>7476</v>
      </c>
      <c r="P6179" s="184" t="s">
        <v>7090</v>
      </c>
      <c r="Q6179" s="185" t="s">
        <v>190</v>
      </c>
      <c r="R6179" s="181" t="s">
        <v>35</v>
      </c>
      <c r="S6179" s="181" t="s">
        <v>225</v>
      </c>
      <c r="T6179" s="186" t="s">
        <v>225</v>
      </c>
      <c r="U6179" s="187" t="s">
        <v>225</v>
      </c>
      <c r="V6179" s="188" t="str" cm="1">
        <f t="array" ref="V6179">IF(SUM(LEN(A6179:U6179))=0,"",IF(OR(OR(ISBLANK(E6179),SUM(LEN(B6179),LEN(C6179))=0),AND(NOT(D6179="Unknown"),ISBLANK(I6179)),AND(NOT(N6179="Unknown"),ISBLANK(Q6179))),"Missing Information", INDEX(Table15[Entire Service Line Classification], MATCH(SUMIFS(Table15[Unique ID],Table15[System-Owned Portion],D6179,Table15[If Material Anything Other than "Lead" in Column E,Was Material Ever Previously Lead?],F6179,Table15[Customer-Owned Portion],N6179),Table15[Unique ID],0),0)))</f>
        <v>Non-lead</v>
      </c>
      <c r="W6179" s="189"/>
    </row>
    <row r="6180" spans="1:23" s="190" customFormat="1" ht="56.25" x14ac:dyDescent="0.25">
      <c r="A6180" s="180" t="s">
        <v>225</v>
      </c>
      <c r="B6180" s="181" t="s">
        <v>9784</v>
      </c>
      <c r="C6180" s="182" t="s">
        <v>225</v>
      </c>
      <c r="D6180" s="183" t="s">
        <v>36</v>
      </c>
      <c r="E6180" s="181" t="s">
        <v>35</v>
      </c>
      <c r="F6180" s="183" t="s">
        <v>35</v>
      </c>
      <c r="G6180" s="181" t="s">
        <v>7476</v>
      </c>
      <c r="H6180" s="184" t="s">
        <v>7090</v>
      </c>
      <c r="I6180" s="185" t="s">
        <v>190</v>
      </c>
      <c r="J6180" s="181" t="s">
        <v>35</v>
      </c>
      <c r="K6180" s="181" t="s">
        <v>225</v>
      </c>
      <c r="L6180" s="186" t="s">
        <v>225</v>
      </c>
      <c r="M6180" s="187" t="s">
        <v>225</v>
      </c>
      <c r="N6180" s="183" t="s">
        <v>36</v>
      </c>
      <c r="O6180" s="181" t="s">
        <v>7476</v>
      </c>
      <c r="P6180" s="184" t="s">
        <v>7090</v>
      </c>
      <c r="Q6180" s="185" t="s">
        <v>190</v>
      </c>
      <c r="R6180" s="181" t="s">
        <v>35</v>
      </c>
      <c r="S6180" s="181" t="s">
        <v>225</v>
      </c>
      <c r="T6180" s="186" t="s">
        <v>225</v>
      </c>
      <c r="U6180" s="187" t="s">
        <v>225</v>
      </c>
      <c r="V6180" s="188" t="str" cm="1">
        <f t="array" ref="V6180">IF(SUM(LEN(A6180:U6180))=0,"",IF(OR(OR(ISBLANK(E6180),SUM(LEN(B6180),LEN(C6180))=0),AND(NOT(D6180="Unknown"),ISBLANK(I6180)),AND(NOT(N6180="Unknown"),ISBLANK(Q6180))),"Missing Information", INDEX(Table15[Entire Service Line Classification], MATCH(SUMIFS(Table15[Unique ID],Table15[System-Owned Portion],D6180,Table15[If Material Anything Other than "Lead" in Column E,Was Material Ever Previously Lead?],F6180,Table15[Customer-Owned Portion],N6180),Table15[Unique ID],0),0)))</f>
        <v>Non-lead</v>
      </c>
      <c r="W6180" s="189"/>
    </row>
    <row r="6181" spans="1:23" s="190" customFormat="1" ht="56.25" x14ac:dyDescent="0.25">
      <c r="A6181" s="180" t="s">
        <v>225</v>
      </c>
      <c r="B6181" s="181" t="s">
        <v>9785</v>
      </c>
      <c r="C6181" s="182" t="s">
        <v>225</v>
      </c>
      <c r="D6181" s="183" t="s">
        <v>36</v>
      </c>
      <c r="E6181" s="181" t="s">
        <v>35</v>
      </c>
      <c r="F6181" s="183" t="s">
        <v>35</v>
      </c>
      <c r="G6181" s="181" t="s">
        <v>7388</v>
      </c>
      <c r="H6181" s="184" t="s">
        <v>7090</v>
      </c>
      <c r="I6181" s="185" t="s">
        <v>190</v>
      </c>
      <c r="J6181" s="181" t="s">
        <v>35</v>
      </c>
      <c r="K6181" s="181" t="s">
        <v>225</v>
      </c>
      <c r="L6181" s="186" t="s">
        <v>225</v>
      </c>
      <c r="M6181" s="187" t="s">
        <v>225</v>
      </c>
      <c r="N6181" s="183" t="s">
        <v>36</v>
      </c>
      <c r="O6181" s="181" t="s">
        <v>7388</v>
      </c>
      <c r="P6181" s="184" t="s">
        <v>7090</v>
      </c>
      <c r="Q6181" s="185" t="s">
        <v>190</v>
      </c>
      <c r="R6181" s="181" t="s">
        <v>35</v>
      </c>
      <c r="S6181" s="181" t="s">
        <v>225</v>
      </c>
      <c r="T6181" s="186" t="s">
        <v>225</v>
      </c>
      <c r="U6181" s="187" t="s">
        <v>225</v>
      </c>
      <c r="V6181" s="188" t="str" cm="1">
        <f t="array" ref="V6181">IF(SUM(LEN(A6181:U6181))=0,"",IF(OR(OR(ISBLANK(E6181),SUM(LEN(B6181),LEN(C6181))=0),AND(NOT(D6181="Unknown"),ISBLANK(I6181)),AND(NOT(N6181="Unknown"),ISBLANK(Q6181))),"Missing Information", INDEX(Table15[Entire Service Line Classification], MATCH(SUMIFS(Table15[Unique ID],Table15[System-Owned Portion],D6181,Table15[If Material Anything Other than "Lead" in Column E,Was Material Ever Previously Lead?],F6181,Table15[Customer-Owned Portion],N6181),Table15[Unique ID],0),0)))</f>
        <v>Non-lead</v>
      </c>
      <c r="W6181" s="189"/>
    </row>
    <row r="6182" spans="1:23" s="190" customFormat="1" ht="56.25" x14ac:dyDescent="0.25">
      <c r="A6182" s="180" t="s">
        <v>225</v>
      </c>
      <c r="B6182" s="181" t="s">
        <v>9786</v>
      </c>
      <c r="C6182" s="182" t="s">
        <v>225</v>
      </c>
      <c r="D6182" s="183" t="s">
        <v>36</v>
      </c>
      <c r="E6182" s="181" t="s">
        <v>35</v>
      </c>
      <c r="F6182" s="183" t="s">
        <v>35</v>
      </c>
      <c r="G6182" s="181" t="s">
        <v>7388</v>
      </c>
      <c r="H6182" s="184" t="s">
        <v>7090</v>
      </c>
      <c r="I6182" s="185" t="s">
        <v>190</v>
      </c>
      <c r="J6182" s="181" t="s">
        <v>35</v>
      </c>
      <c r="K6182" s="181" t="s">
        <v>225</v>
      </c>
      <c r="L6182" s="186" t="s">
        <v>225</v>
      </c>
      <c r="M6182" s="187" t="s">
        <v>225</v>
      </c>
      <c r="N6182" s="183" t="s">
        <v>36</v>
      </c>
      <c r="O6182" s="181" t="s">
        <v>7388</v>
      </c>
      <c r="P6182" s="184" t="s">
        <v>7090</v>
      </c>
      <c r="Q6182" s="185" t="s">
        <v>190</v>
      </c>
      <c r="R6182" s="181" t="s">
        <v>35</v>
      </c>
      <c r="S6182" s="181" t="s">
        <v>225</v>
      </c>
      <c r="T6182" s="186" t="s">
        <v>225</v>
      </c>
      <c r="U6182" s="187" t="s">
        <v>225</v>
      </c>
      <c r="V6182" s="188" t="str" cm="1">
        <f t="array" ref="V6182">IF(SUM(LEN(A6182:U6182))=0,"",IF(OR(OR(ISBLANK(E6182),SUM(LEN(B6182),LEN(C6182))=0),AND(NOT(D6182="Unknown"),ISBLANK(I6182)),AND(NOT(N6182="Unknown"),ISBLANK(Q6182))),"Missing Information", INDEX(Table15[Entire Service Line Classification], MATCH(SUMIFS(Table15[Unique ID],Table15[System-Owned Portion],D6182,Table15[If Material Anything Other than "Lead" in Column E,Was Material Ever Previously Lead?],F6182,Table15[Customer-Owned Portion],N6182),Table15[Unique ID],0),0)))</f>
        <v>Non-lead</v>
      </c>
      <c r="W6182" s="189"/>
    </row>
    <row r="6183" spans="1:23" s="190" customFormat="1" ht="56.25" x14ac:dyDescent="0.25">
      <c r="A6183" s="180" t="s">
        <v>225</v>
      </c>
      <c r="B6183" s="181" t="s">
        <v>9787</v>
      </c>
      <c r="C6183" s="182" t="s">
        <v>225</v>
      </c>
      <c r="D6183" s="183" t="s">
        <v>36</v>
      </c>
      <c r="E6183" s="181" t="s">
        <v>35</v>
      </c>
      <c r="F6183" s="183" t="s">
        <v>35</v>
      </c>
      <c r="G6183" s="181" t="s">
        <v>7388</v>
      </c>
      <c r="H6183" s="184" t="s">
        <v>7090</v>
      </c>
      <c r="I6183" s="185" t="s">
        <v>190</v>
      </c>
      <c r="J6183" s="181" t="s">
        <v>35</v>
      </c>
      <c r="K6183" s="181" t="s">
        <v>225</v>
      </c>
      <c r="L6183" s="186" t="s">
        <v>225</v>
      </c>
      <c r="M6183" s="187" t="s">
        <v>225</v>
      </c>
      <c r="N6183" s="183" t="s">
        <v>36</v>
      </c>
      <c r="O6183" s="181" t="s">
        <v>7388</v>
      </c>
      <c r="P6183" s="184" t="s">
        <v>7090</v>
      </c>
      <c r="Q6183" s="185" t="s">
        <v>190</v>
      </c>
      <c r="R6183" s="181" t="s">
        <v>35</v>
      </c>
      <c r="S6183" s="181" t="s">
        <v>225</v>
      </c>
      <c r="T6183" s="186" t="s">
        <v>225</v>
      </c>
      <c r="U6183" s="187" t="s">
        <v>225</v>
      </c>
      <c r="V6183" s="188" t="str" cm="1">
        <f t="array" ref="V6183">IF(SUM(LEN(A6183:U6183))=0,"",IF(OR(OR(ISBLANK(E6183),SUM(LEN(B6183),LEN(C6183))=0),AND(NOT(D6183="Unknown"),ISBLANK(I6183)),AND(NOT(N6183="Unknown"),ISBLANK(Q6183))),"Missing Information", INDEX(Table15[Entire Service Line Classification], MATCH(SUMIFS(Table15[Unique ID],Table15[System-Owned Portion],D6183,Table15[If Material Anything Other than "Lead" in Column E,Was Material Ever Previously Lead?],F6183,Table15[Customer-Owned Portion],N6183),Table15[Unique ID],0),0)))</f>
        <v>Non-lead</v>
      </c>
      <c r="W6183" s="189"/>
    </row>
    <row r="6184" spans="1:23" s="190" customFormat="1" ht="56.25" x14ac:dyDescent="0.25">
      <c r="A6184" s="180" t="s">
        <v>225</v>
      </c>
      <c r="B6184" s="181" t="s">
        <v>9788</v>
      </c>
      <c r="C6184" s="182" t="s">
        <v>225</v>
      </c>
      <c r="D6184" s="183" t="s">
        <v>36</v>
      </c>
      <c r="E6184" s="181" t="s">
        <v>35</v>
      </c>
      <c r="F6184" s="183" t="s">
        <v>35</v>
      </c>
      <c r="G6184" s="181" t="s">
        <v>7388</v>
      </c>
      <c r="H6184" s="184" t="s">
        <v>7090</v>
      </c>
      <c r="I6184" s="185" t="s">
        <v>190</v>
      </c>
      <c r="J6184" s="181" t="s">
        <v>35</v>
      </c>
      <c r="K6184" s="181" t="s">
        <v>225</v>
      </c>
      <c r="L6184" s="186" t="s">
        <v>225</v>
      </c>
      <c r="M6184" s="187" t="s">
        <v>225</v>
      </c>
      <c r="N6184" s="183" t="s">
        <v>36</v>
      </c>
      <c r="O6184" s="181" t="s">
        <v>7388</v>
      </c>
      <c r="P6184" s="184" t="s">
        <v>7090</v>
      </c>
      <c r="Q6184" s="185" t="s">
        <v>190</v>
      </c>
      <c r="R6184" s="181" t="s">
        <v>35</v>
      </c>
      <c r="S6184" s="181" t="s">
        <v>225</v>
      </c>
      <c r="T6184" s="186" t="s">
        <v>225</v>
      </c>
      <c r="U6184" s="187" t="s">
        <v>225</v>
      </c>
      <c r="V6184" s="188" t="str" cm="1">
        <f t="array" ref="V6184">IF(SUM(LEN(A6184:U6184))=0,"",IF(OR(OR(ISBLANK(E6184),SUM(LEN(B6184),LEN(C6184))=0),AND(NOT(D6184="Unknown"),ISBLANK(I6184)),AND(NOT(N6184="Unknown"),ISBLANK(Q6184))),"Missing Information", INDEX(Table15[Entire Service Line Classification], MATCH(SUMIFS(Table15[Unique ID],Table15[System-Owned Portion],D6184,Table15[If Material Anything Other than "Lead" in Column E,Was Material Ever Previously Lead?],F6184,Table15[Customer-Owned Portion],N6184),Table15[Unique ID],0),0)))</f>
        <v>Non-lead</v>
      </c>
      <c r="W6184" s="189"/>
    </row>
    <row r="6185" spans="1:23" s="190" customFormat="1" ht="56.25" x14ac:dyDescent="0.25">
      <c r="A6185" s="180" t="s">
        <v>225</v>
      </c>
      <c r="B6185" s="181" t="s">
        <v>9789</v>
      </c>
      <c r="C6185" s="182" t="s">
        <v>225</v>
      </c>
      <c r="D6185" s="183" t="s">
        <v>36</v>
      </c>
      <c r="E6185" s="181" t="s">
        <v>35</v>
      </c>
      <c r="F6185" s="183" t="s">
        <v>35</v>
      </c>
      <c r="G6185" s="181" t="s">
        <v>7476</v>
      </c>
      <c r="H6185" s="184" t="s">
        <v>7090</v>
      </c>
      <c r="I6185" s="185" t="s">
        <v>190</v>
      </c>
      <c r="J6185" s="181" t="s">
        <v>35</v>
      </c>
      <c r="K6185" s="181" t="s">
        <v>225</v>
      </c>
      <c r="L6185" s="186" t="s">
        <v>225</v>
      </c>
      <c r="M6185" s="187" t="s">
        <v>225</v>
      </c>
      <c r="N6185" s="183" t="s">
        <v>36</v>
      </c>
      <c r="O6185" s="181" t="s">
        <v>7476</v>
      </c>
      <c r="P6185" s="184" t="s">
        <v>7090</v>
      </c>
      <c r="Q6185" s="185" t="s">
        <v>190</v>
      </c>
      <c r="R6185" s="181" t="s">
        <v>35</v>
      </c>
      <c r="S6185" s="181" t="s">
        <v>225</v>
      </c>
      <c r="T6185" s="186" t="s">
        <v>225</v>
      </c>
      <c r="U6185" s="187" t="s">
        <v>225</v>
      </c>
      <c r="V6185" s="188" t="str" cm="1">
        <f t="array" ref="V6185">IF(SUM(LEN(A6185:U6185))=0,"",IF(OR(OR(ISBLANK(E6185),SUM(LEN(B6185),LEN(C6185))=0),AND(NOT(D6185="Unknown"),ISBLANK(I6185)),AND(NOT(N6185="Unknown"),ISBLANK(Q6185))),"Missing Information", INDEX(Table15[Entire Service Line Classification], MATCH(SUMIFS(Table15[Unique ID],Table15[System-Owned Portion],D6185,Table15[If Material Anything Other than "Lead" in Column E,Was Material Ever Previously Lead?],F6185,Table15[Customer-Owned Portion],N6185),Table15[Unique ID],0),0)))</f>
        <v>Non-lead</v>
      </c>
      <c r="W6185" s="189"/>
    </row>
    <row r="6186" spans="1:23" s="190" customFormat="1" ht="56.25" x14ac:dyDescent="0.25">
      <c r="A6186" s="180" t="s">
        <v>225</v>
      </c>
      <c r="B6186" s="181" t="s">
        <v>9790</v>
      </c>
      <c r="C6186" s="182" t="s">
        <v>225</v>
      </c>
      <c r="D6186" s="183" t="s">
        <v>36</v>
      </c>
      <c r="E6186" s="181" t="s">
        <v>35</v>
      </c>
      <c r="F6186" s="183" t="s">
        <v>35</v>
      </c>
      <c r="G6186" s="181" t="s">
        <v>7476</v>
      </c>
      <c r="H6186" s="184" t="s">
        <v>7090</v>
      </c>
      <c r="I6186" s="185" t="s">
        <v>190</v>
      </c>
      <c r="J6186" s="181" t="s">
        <v>35</v>
      </c>
      <c r="K6186" s="181" t="s">
        <v>225</v>
      </c>
      <c r="L6186" s="186" t="s">
        <v>225</v>
      </c>
      <c r="M6186" s="187" t="s">
        <v>225</v>
      </c>
      <c r="N6186" s="183" t="s">
        <v>36</v>
      </c>
      <c r="O6186" s="181" t="s">
        <v>7476</v>
      </c>
      <c r="P6186" s="184" t="s">
        <v>7090</v>
      </c>
      <c r="Q6186" s="185" t="s">
        <v>190</v>
      </c>
      <c r="R6186" s="181" t="s">
        <v>35</v>
      </c>
      <c r="S6186" s="181" t="s">
        <v>225</v>
      </c>
      <c r="T6186" s="186" t="s">
        <v>225</v>
      </c>
      <c r="U6186" s="187" t="s">
        <v>225</v>
      </c>
      <c r="V6186" s="188" t="str" cm="1">
        <f t="array" ref="V6186">IF(SUM(LEN(A6186:U6186))=0,"",IF(OR(OR(ISBLANK(E6186),SUM(LEN(B6186),LEN(C6186))=0),AND(NOT(D6186="Unknown"),ISBLANK(I6186)),AND(NOT(N6186="Unknown"),ISBLANK(Q6186))),"Missing Information", INDEX(Table15[Entire Service Line Classification], MATCH(SUMIFS(Table15[Unique ID],Table15[System-Owned Portion],D6186,Table15[If Material Anything Other than "Lead" in Column E,Was Material Ever Previously Lead?],F6186,Table15[Customer-Owned Portion],N6186),Table15[Unique ID],0),0)))</f>
        <v>Non-lead</v>
      </c>
      <c r="W6186" s="189"/>
    </row>
    <row r="6187" spans="1:23" s="190" customFormat="1" ht="56.25" x14ac:dyDescent="0.25">
      <c r="A6187" s="180" t="s">
        <v>225</v>
      </c>
      <c r="B6187" s="181" t="s">
        <v>9791</v>
      </c>
      <c r="C6187" s="182" t="s">
        <v>225</v>
      </c>
      <c r="D6187" s="183" t="s">
        <v>36</v>
      </c>
      <c r="E6187" s="181" t="s">
        <v>35</v>
      </c>
      <c r="F6187" s="183" t="s">
        <v>35</v>
      </c>
      <c r="G6187" s="181" t="s">
        <v>7476</v>
      </c>
      <c r="H6187" s="184" t="s">
        <v>7090</v>
      </c>
      <c r="I6187" s="185" t="s">
        <v>190</v>
      </c>
      <c r="J6187" s="181" t="s">
        <v>35</v>
      </c>
      <c r="K6187" s="181" t="s">
        <v>225</v>
      </c>
      <c r="L6187" s="186" t="s">
        <v>225</v>
      </c>
      <c r="M6187" s="187" t="s">
        <v>225</v>
      </c>
      <c r="N6187" s="183" t="s">
        <v>36</v>
      </c>
      <c r="O6187" s="181" t="s">
        <v>7476</v>
      </c>
      <c r="P6187" s="184" t="s">
        <v>7090</v>
      </c>
      <c r="Q6187" s="185" t="s">
        <v>190</v>
      </c>
      <c r="R6187" s="181" t="s">
        <v>35</v>
      </c>
      <c r="S6187" s="181" t="s">
        <v>225</v>
      </c>
      <c r="T6187" s="186" t="s">
        <v>225</v>
      </c>
      <c r="U6187" s="187" t="s">
        <v>225</v>
      </c>
      <c r="V6187" s="188" t="str" cm="1">
        <f t="array" ref="V6187">IF(SUM(LEN(A6187:U6187))=0,"",IF(OR(OR(ISBLANK(E6187),SUM(LEN(B6187),LEN(C6187))=0),AND(NOT(D6187="Unknown"),ISBLANK(I6187)),AND(NOT(N6187="Unknown"),ISBLANK(Q6187))),"Missing Information", INDEX(Table15[Entire Service Line Classification], MATCH(SUMIFS(Table15[Unique ID],Table15[System-Owned Portion],D6187,Table15[If Material Anything Other than "Lead" in Column E,Was Material Ever Previously Lead?],F6187,Table15[Customer-Owned Portion],N6187),Table15[Unique ID],0),0)))</f>
        <v>Non-lead</v>
      </c>
      <c r="W6187" s="189"/>
    </row>
    <row r="6188" spans="1:23" s="190" customFormat="1" ht="56.25" x14ac:dyDescent="0.25">
      <c r="A6188" s="180" t="s">
        <v>225</v>
      </c>
      <c r="B6188" s="181" t="s">
        <v>9792</v>
      </c>
      <c r="C6188" s="182" t="s">
        <v>225</v>
      </c>
      <c r="D6188" s="183" t="s">
        <v>36</v>
      </c>
      <c r="E6188" s="181" t="s">
        <v>35</v>
      </c>
      <c r="F6188" s="183" t="s">
        <v>35</v>
      </c>
      <c r="G6188" s="181" t="s">
        <v>7476</v>
      </c>
      <c r="H6188" s="184" t="s">
        <v>7090</v>
      </c>
      <c r="I6188" s="185" t="s">
        <v>190</v>
      </c>
      <c r="J6188" s="181" t="s">
        <v>35</v>
      </c>
      <c r="K6188" s="181" t="s">
        <v>225</v>
      </c>
      <c r="L6188" s="186" t="s">
        <v>225</v>
      </c>
      <c r="M6188" s="187" t="s">
        <v>225</v>
      </c>
      <c r="N6188" s="183" t="s">
        <v>36</v>
      </c>
      <c r="O6188" s="181" t="s">
        <v>7476</v>
      </c>
      <c r="P6188" s="184" t="s">
        <v>7090</v>
      </c>
      <c r="Q6188" s="185" t="s">
        <v>190</v>
      </c>
      <c r="R6188" s="181" t="s">
        <v>35</v>
      </c>
      <c r="S6188" s="181" t="s">
        <v>225</v>
      </c>
      <c r="T6188" s="186" t="s">
        <v>225</v>
      </c>
      <c r="U6188" s="187" t="s">
        <v>225</v>
      </c>
      <c r="V6188" s="188" t="str" cm="1">
        <f t="array" ref="V6188">IF(SUM(LEN(A6188:U6188))=0,"",IF(OR(OR(ISBLANK(E6188),SUM(LEN(B6188),LEN(C6188))=0),AND(NOT(D6188="Unknown"),ISBLANK(I6188)),AND(NOT(N6188="Unknown"),ISBLANK(Q6188))),"Missing Information", INDEX(Table15[Entire Service Line Classification], MATCH(SUMIFS(Table15[Unique ID],Table15[System-Owned Portion],D6188,Table15[If Material Anything Other than "Lead" in Column E,Was Material Ever Previously Lead?],F6188,Table15[Customer-Owned Portion],N6188),Table15[Unique ID],0),0)))</f>
        <v>Non-lead</v>
      </c>
      <c r="W6188" s="189"/>
    </row>
    <row r="6189" spans="1:23" s="190" customFormat="1" ht="56.25" x14ac:dyDescent="0.25">
      <c r="A6189" s="180" t="s">
        <v>225</v>
      </c>
      <c r="B6189" s="181" t="s">
        <v>9793</v>
      </c>
      <c r="C6189" s="182" t="s">
        <v>225</v>
      </c>
      <c r="D6189" s="183" t="s">
        <v>36</v>
      </c>
      <c r="E6189" s="181" t="s">
        <v>35</v>
      </c>
      <c r="F6189" s="183" t="s">
        <v>35</v>
      </c>
      <c r="G6189" s="181" t="s">
        <v>7476</v>
      </c>
      <c r="H6189" s="184" t="s">
        <v>7090</v>
      </c>
      <c r="I6189" s="185" t="s">
        <v>190</v>
      </c>
      <c r="J6189" s="181" t="s">
        <v>35</v>
      </c>
      <c r="K6189" s="181" t="s">
        <v>225</v>
      </c>
      <c r="L6189" s="186" t="s">
        <v>225</v>
      </c>
      <c r="M6189" s="187" t="s">
        <v>225</v>
      </c>
      <c r="N6189" s="183" t="s">
        <v>36</v>
      </c>
      <c r="O6189" s="181" t="s">
        <v>7476</v>
      </c>
      <c r="P6189" s="184" t="s">
        <v>7090</v>
      </c>
      <c r="Q6189" s="185" t="s">
        <v>190</v>
      </c>
      <c r="R6189" s="181" t="s">
        <v>35</v>
      </c>
      <c r="S6189" s="181" t="s">
        <v>225</v>
      </c>
      <c r="T6189" s="186" t="s">
        <v>225</v>
      </c>
      <c r="U6189" s="187" t="s">
        <v>225</v>
      </c>
      <c r="V6189" s="188" t="str" cm="1">
        <f t="array" ref="V6189">IF(SUM(LEN(A6189:U6189))=0,"",IF(OR(OR(ISBLANK(E6189),SUM(LEN(B6189),LEN(C6189))=0),AND(NOT(D6189="Unknown"),ISBLANK(I6189)),AND(NOT(N6189="Unknown"),ISBLANK(Q6189))),"Missing Information", INDEX(Table15[Entire Service Line Classification], MATCH(SUMIFS(Table15[Unique ID],Table15[System-Owned Portion],D6189,Table15[If Material Anything Other than "Lead" in Column E,Was Material Ever Previously Lead?],F6189,Table15[Customer-Owned Portion],N6189),Table15[Unique ID],0),0)))</f>
        <v>Non-lead</v>
      </c>
      <c r="W6189" s="189"/>
    </row>
    <row r="6190" spans="1:23" s="190" customFormat="1" ht="56.25" x14ac:dyDescent="0.25">
      <c r="A6190" s="180" t="s">
        <v>225</v>
      </c>
      <c r="B6190" s="181" t="s">
        <v>9794</v>
      </c>
      <c r="C6190" s="182" t="s">
        <v>225</v>
      </c>
      <c r="D6190" s="183" t="s">
        <v>36</v>
      </c>
      <c r="E6190" s="181" t="s">
        <v>35</v>
      </c>
      <c r="F6190" s="183" t="s">
        <v>35</v>
      </c>
      <c r="G6190" s="181" t="s">
        <v>7476</v>
      </c>
      <c r="H6190" s="184" t="s">
        <v>7090</v>
      </c>
      <c r="I6190" s="185" t="s">
        <v>190</v>
      </c>
      <c r="J6190" s="181" t="s">
        <v>35</v>
      </c>
      <c r="K6190" s="181" t="s">
        <v>225</v>
      </c>
      <c r="L6190" s="186" t="s">
        <v>225</v>
      </c>
      <c r="M6190" s="187" t="s">
        <v>225</v>
      </c>
      <c r="N6190" s="183" t="s">
        <v>36</v>
      </c>
      <c r="O6190" s="181" t="s">
        <v>7476</v>
      </c>
      <c r="P6190" s="184" t="s">
        <v>7090</v>
      </c>
      <c r="Q6190" s="185" t="s">
        <v>190</v>
      </c>
      <c r="R6190" s="181" t="s">
        <v>35</v>
      </c>
      <c r="S6190" s="181" t="s">
        <v>225</v>
      </c>
      <c r="T6190" s="186" t="s">
        <v>225</v>
      </c>
      <c r="U6190" s="187" t="s">
        <v>225</v>
      </c>
      <c r="V6190" s="188" t="str" cm="1">
        <f t="array" ref="V6190">IF(SUM(LEN(A6190:U6190))=0,"",IF(OR(OR(ISBLANK(E6190),SUM(LEN(B6190),LEN(C6190))=0),AND(NOT(D6190="Unknown"),ISBLANK(I6190)),AND(NOT(N6190="Unknown"),ISBLANK(Q6190))),"Missing Information", INDEX(Table15[Entire Service Line Classification], MATCH(SUMIFS(Table15[Unique ID],Table15[System-Owned Portion],D6190,Table15[If Material Anything Other than "Lead" in Column E,Was Material Ever Previously Lead?],F6190,Table15[Customer-Owned Portion],N6190),Table15[Unique ID],0),0)))</f>
        <v>Non-lead</v>
      </c>
      <c r="W6190" s="189"/>
    </row>
    <row r="6191" spans="1:23" s="190" customFormat="1" ht="56.25" x14ac:dyDescent="0.25">
      <c r="A6191" s="180" t="s">
        <v>225</v>
      </c>
      <c r="B6191" s="181" t="s">
        <v>9795</v>
      </c>
      <c r="C6191" s="182" t="s">
        <v>225</v>
      </c>
      <c r="D6191" s="183" t="s">
        <v>36</v>
      </c>
      <c r="E6191" s="181" t="s">
        <v>35</v>
      </c>
      <c r="F6191" s="183" t="s">
        <v>35</v>
      </c>
      <c r="G6191" s="181" t="s">
        <v>7476</v>
      </c>
      <c r="H6191" s="184" t="s">
        <v>7090</v>
      </c>
      <c r="I6191" s="185" t="s">
        <v>190</v>
      </c>
      <c r="J6191" s="181" t="s">
        <v>35</v>
      </c>
      <c r="K6191" s="181" t="s">
        <v>225</v>
      </c>
      <c r="L6191" s="186" t="s">
        <v>225</v>
      </c>
      <c r="M6191" s="187" t="s">
        <v>225</v>
      </c>
      <c r="N6191" s="183" t="s">
        <v>36</v>
      </c>
      <c r="O6191" s="181" t="s">
        <v>7476</v>
      </c>
      <c r="P6191" s="184" t="s">
        <v>7090</v>
      </c>
      <c r="Q6191" s="185" t="s">
        <v>190</v>
      </c>
      <c r="R6191" s="181" t="s">
        <v>35</v>
      </c>
      <c r="S6191" s="181" t="s">
        <v>225</v>
      </c>
      <c r="T6191" s="186" t="s">
        <v>225</v>
      </c>
      <c r="U6191" s="187" t="s">
        <v>225</v>
      </c>
      <c r="V6191" s="188" t="str" cm="1">
        <f t="array" ref="V6191">IF(SUM(LEN(A6191:U6191))=0,"",IF(OR(OR(ISBLANK(E6191),SUM(LEN(B6191),LEN(C6191))=0),AND(NOT(D6191="Unknown"),ISBLANK(I6191)),AND(NOT(N6191="Unknown"),ISBLANK(Q6191))),"Missing Information", INDEX(Table15[Entire Service Line Classification], MATCH(SUMIFS(Table15[Unique ID],Table15[System-Owned Portion],D6191,Table15[If Material Anything Other than "Lead" in Column E,Was Material Ever Previously Lead?],F6191,Table15[Customer-Owned Portion],N6191),Table15[Unique ID],0),0)))</f>
        <v>Non-lead</v>
      </c>
      <c r="W6191" s="189"/>
    </row>
    <row r="6192" spans="1:23" s="190" customFormat="1" ht="56.25" x14ac:dyDescent="0.25">
      <c r="A6192" s="180" t="s">
        <v>225</v>
      </c>
      <c r="B6192" s="181" t="s">
        <v>9796</v>
      </c>
      <c r="C6192" s="182" t="s">
        <v>225</v>
      </c>
      <c r="D6192" s="183" t="s">
        <v>36</v>
      </c>
      <c r="E6192" s="181" t="s">
        <v>35</v>
      </c>
      <c r="F6192" s="183" t="s">
        <v>35</v>
      </c>
      <c r="G6192" s="181" t="s">
        <v>7476</v>
      </c>
      <c r="H6192" s="184" t="s">
        <v>7090</v>
      </c>
      <c r="I6192" s="185" t="s">
        <v>190</v>
      </c>
      <c r="J6192" s="181" t="s">
        <v>35</v>
      </c>
      <c r="K6192" s="181" t="s">
        <v>225</v>
      </c>
      <c r="L6192" s="186" t="s">
        <v>225</v>
      </c>
      <c r="M6192" s="187" t="s">
        <v>225</v>
      </c>
      <c r="N6192" s="183" t="s">
        <v>36</v>
      </c>
      <c r="O6192" s="181" t="s">
        <v>7476</v>
      </c>
      <c r="P6192" s="184" t="s">
        <v>7090</v>
      </c>
      <c r="Q6192" s="185" t="s">
        <v>190</v>
      </c>
      <c r="R6192" s="181" t="s">
        <v>35</v>
      </c>
      <c r="S6192" s="181" t="s">
        <v>225</v>
      </c>
      <c r="T6192" s="186" t="s">
        <v>225</v>
      </c>
      <c r="U6192" s="187" t="s">
        <v>225</v>
      </c>
      <c r="V6192" s="188" t="str" cm="1">
        <f t="array" ref="V6192">IF(SUM(LEN(A6192:U6192))=0,"",IF(OR(OR(ISBLANK(E6192),SUM(LEN(B6192),LEN(C6192))=0),AND(NOT(D6192="Unknown"),ISBLANK(I6192)),AND(NOT(N6192="Unknown"),ISBLANK(Q6192))),"Missing Information", INDEX(Table15[Entire Service Line Classification], MATCH(SUMIFS(Table15[Unique ID],Table15[System-Owned Portion],D6192,Table15[If Material Anything Other than "Lead" in Column E,Was Material Ever Previously Lead?],F6192,Table15[Customer-Owned Portion],N6192),Table15[Unique ID],0),0)))</f>
        <v>Non-lead</v>
      </c>
      <c r="W6192" s="189"/>
    </row>
    <row r="6193" spans="1:23" s="190" customFormat="1" ht="56.25" x14ac:dyDescent="0.25">
      <c r="A6193" s="180" t="s">
        <v>225</v>
      </c>
      <c r="B6193" s="181" t="s">
        <v>9797</v>
      </c>
      <c r="C6193" s="182" t="s">
        <v>225</v>
      </c>
      <c r="D6193" s="183" t="s">
        <v>36</v>
      </c>
      <c r="E6193" s="181" t="s">
        <v>35</v>
      </c>
      <c r="F6193" s="183" t="s">
        <v>35</v>
      </c>
      <c r="G6193" s="181" t="s">
        <v>7476</v>
      </c>
      <c r="H6193" s="184" t="s">
        <v>7090</v>
      </c>
      <c r="I6193" s="185" t="s">
        <v>190</v>
      </c>
      <c r="J6193" s="181" t="s">
        <v>35</v>
      </c>
      <c r="K6193" s="181" t="s">
        <v>225</v>
      </c>
      <c r="L6193" s="186" t="s">
        <v>225</v>
      </c>
      <c r="M6193" s="187" t="s">
        <v>225</v>
      </c>
      <c r="N6193" s="183" t="s">
        <v>36</v>
      </c>
      <c r="O6193" s="181" t="s">
        <v>7476</v>
      </c>
      <c r="P6193" s="184" t="s">
        <v>7090</v>
      </c>
      <c r="Q6193" s="185" t="s">
        <v>190</v>
      </c>
      <c r="R6193" s="181" t="s">
        <v>35</v>
      </c>
      <c r="S6193" s="181" t="s">
        <v>225</v>
      </c>
      <c r="T6193" s="186" t="s">
        <v>225</v>
      </c>
      <c r="U6193" s="187" t="s">
        <v>225</v>
      </c>
      <c r="V6193" s="188" t="str" cm="1">
        <f t="array" ref="V6193">IF(SUM(LEN(A6193:U6193))=0,"",IF(OR(OR(ISBLANK(E6193),SUM(LEN(B6193),LEN(C6193))=0),AND(NOT(D6193="Unknown"),ISBLANK(I6193)),AND(NOT(N6193="Unknown"),ISBLANK(Q6193))),"Missing Information", INDEX(Table15[Entire Service Line Classification], MATCH(SUMIFS(Table15[Unique ID],Table15[System-Owned Portion],D6193,Table15[If Material Anything Other than "Lead" in Column E,Was Material Ever Previously Lead?],F6193,Table15[Customer-Owned Portion],N6193),Table15[Unique ID],0),0)))</f>
        <v>Non-lead</v>
      </c>
      <c r="W6193" s="189"/>
    </row>
    <row r="6194" spans="1:23" s="190" customFormat="1" ht="56.25" x14ac:dyDescent="0.25">
      <c r="A6194" s="180" t="s">
        <v>225</v>
      </c>
      <c r="B6194" s="181" t="s">
        <v>9798</v>
      </c>
      <c r="C6194" s="182" t="s">
        <v>225</v>
      </c>
      <c r="D6194" s="183" t="s">
        <v>36</v>
      </c>
      <c r="E6194" s="181" t="s">
        <v>35</v>
      </c>
      <c r="F6194" s="183" t="s">
        <v>35</v>
      </c>
      <c r="G6194" s="181" t="s">
        <v>7476</v>
      </c>
      <c r="H6194" s="184" t="s">
        <v>7090</v>
      </c>
      <c r="I6194" s="185" t="s">
        <v>190</v>
      </c>
      <c r="J6194" s="181" t="s">
        <v>35</v>
      </c>
      <c r="K6194" s="181" t="s">
        <v>225</v>
      </c>
      <c r="L6194" s="186" t="s">
        <v>225</v>
      </c>
      <c r="M6194" s="187" t="s">
        <v>225</v>
      </c>
      <c r="N6194" s="183" t="s">
        <v>36</v>
      </c>
      <c r="O6194" s="181" t="s">
        <v>7476</v>
      </c>
      <c r="P6194" s="184" t="s">
        <v>7090</v>
      </c>
      <c r="Q6194" s="185" t="s">
        <v>190</v>
      </c>
      <c r="R6194" s="181" t="s">
        <v>35</v>
      </c>
      <c r="S6194" s="181" t="s">
        <v>225</v>
      </c>
      <c r="T6194" s="186" t="s">
        <v>225</v>
      </c>
      <c r="U6194" s="187" t="s">
        <v>225</v>
      </c>
      <c r="V6194" s="188" t="str" cm="1">
        <f t="array" ref="V6194">IF(SUM(LEN(A6194:U6194))=0,"",IF(OR(OR(ISBLANK(E6194),SUM(LEN(B6194),LEN(C6194))=0),AND(NOT(D6194="Unknown"),ISBLANK(I6194)),AND(NOT(N6194="Unknown"),ISBLANK(Q6194))),"Missing Information", INDEX(Table15[Entire Service Line Classification], MATCH(SUMIFS(Table15[Unique ID],Table15[System-Owned Portion],D6194,Table15[If Material Anything Other than "Lead" in Column E,Was Material Ever Previously Lead?],F6194,Table15[Customer-Owned Portion],N6194),Table15[Unique ID],0),0)))</f>
        <v>Non-lead</v>
      </c>
      <c r="W6194" s="189"/>
    </row>
    <row r="6195" spans="1:23" s="190" customFormat="1" ht="56.25" x14ac:dyDescent="0.25">
      <c r="A6195" s="180" t="s">
        <v>225</v>
      </c>
      <c r="B6195" s="181" t="s">
        <v>9799</v>
      </c>
      <c r="C6195" s="182" t="s">
        <v>225</v>
      </c>
      <c r="D6195" s="183" t="s">
        <v>36</v>
      </c>
      <c r="E6195" s="181" t="s">
        <v>35</v>
      </c>
      <c r="F6195" s="183" t="s">
        <v>35</v>
      </c>
      <c r="G6195" s="181" t="s">
        <v>7476</v>
      </c>
      <c r="H6195" s="184" t="s">
        <v>7090</v>
      </c>
      <c r="I6195" s="185" t="s">
        <v>190</v>
      </c>
      <c r="J6195" s="181" t="s">
        <v>35</v>
      </c>
      <c r="K6195" s="181" t="s">
        <v>225</v>
      </c>
      <c r="L6195" s="186" t="s">
        <v>225</v>
      </c>
      <c r="M6195" s="187" t="s">
        <v>225</v>
      </c>
      <c r="N6195" s="183" t="s">
        <v>36</v>
      </c>
      <c r="O6195" s="181" t="s">
        <v>7476</v>
      </c>
      <c r="P6195" s="184" t="s">
        <v>7090</v>
      </c>
      <c r="Q6195" s="185" t="s">
        <v>190</v>
      </c>
      <c r="R6195" s="181" t="s">
        <v>35</v>
      </c>
      <c r="S6195" s="181" t="s">
        <v>225</v>
      </c>
      <c r="T6195" s="186" t="s">
        <v>225</v>
      </c>
      <c r="U6195" s="187" t="s">
        <v>225</v>
      </c>
      <c r="V6195" s="188" t="str" cm="1">
        <f t="array" ref="V6195">IF(SUM(LEN(A6195:U6195))=0,"",IF(OR(OR(ISBLANK(E6195),SUM(LEN(B6195),LEN(C6195))=0),AND(NOT(D6195="Unknown"),ISBLANK(I6195)),AND(NOT(N6195="Unknown"),ISBLANK(Q6195))),"Missing Information", INDEX(Table15[Entire Service Line Classification], MATCH(SUMIFS(Table15[Unique ID],Table15[System-Owned Portion],D6195,Table15[If Material Anything Other than "Lead" in Column E,Was Material Ever Previously Lead?],F6195,Table15[Customer-Owned Portion],N6195),Table15[Unique ID],0),0)))</f>
        <v>Non-lead</v>
      </c>
      <c r="W6195" s="189"/>
    </row>
    <row r="6196" spans="1:23" s="190" customFormat="1" ht="56.25" x14ac:dyDescent="0.25">
      <c r="A6196" s="180" t="s">
        <v>225</v>
      </c>
      <c r="B6196" s="181" t="s">
        <v>9800</v>
      </c>
      <c r="C6196" s="182" t="s">
        <v>225</v>
      </c>
      <c r="D6196" s="183" t="s">
        <v>36</v>
      </c>
      <c r="E6196" s="181" t="s">
        <v>35</v>
      </c>
      <c r="F6196" s="183" t="s">
        <v>35</v>
      </c>
      <c r="G6196" s="181" t="s">
        <v>7388</v>
      </c>
      <c r="H6196" s="184" t="s">
        <v>7090</v>
      </c>
      <c r="I6196" s="185" t="s">
        <v>190</v>
      </c>
      <c r="J6196" s="181" t="s">
        <v>35</v>
      </c>
      <c r="K6196" s="181" t="s">
        <v>225</v>
      </c>
      <c r="L6196" s="186" t="s">
        <v>225</v>
      </c>
      <c r="M6196" s="187" t="s">
        <v>225</v>
      </c>
      <c r="N6196" s="183" t="s">
        <v>36</v>
      </c>
      <c r="O6196" s="181" t="s">
        <v>7388</v>
      </c>
      <c r="P6196" s="184" t="s">
        <v>7090</v>
      </c>
      <c r="Q6196" s="185" t="s">
        <v>190</v>
      </c>
      <c r="R6196" s="181" t="s">
        <v>35</v>
      </c>
      <c r="S6196" s="181" t="s">
        <v>225</v>
      </c>
      <c r="T6196" s="186" t="s">
        <v>225</v>
      </c>
      <c r="U6196" s="187" t="s">
        <v>225</v>
      </c>
      <c r="V6196" s="188" t="str" cm="1">
        <f t="array" ref="V6196">IF(SUM(LEN(A6196:U6196))=0,"",IF(OR(OR(ISBLANK(E6196),SUM(LEN(B6196),LEN(C6196))=0),AND(NOT(D6196="Unknown"),ISBLANK(I6196)),AND(NOT(N6196="Unknown"),ISBLANK(Q6196))),"Missing Information", INDEX(Table15[Entire Service Line Classification], MATCH(SUMIFS(Table15[Unique ID],Table15[System-Owned Portion],D6196,Table15[If Material Anything Other than "Lead" in Column E,Was Material Ever Previously Lead?],F6196,Table15[Customer-Owned Portion],N6196),Table15[Unique ID],0),0)))</f>
        <v>Non-lead</v>
      </c>
      <c r="W6196" s="189"/>
    </row>
    <row r="6197" spans="1:23" s="190" customFormat="1" ht="56.25" x14ac:dyDescent="0.25">
      <c r="A6197" s="180" t="s">
        <v>225</v>
      </c>
      <c r="B6197" s="181" t="s">
        <v>9801</v>
      </c>
      <c r="C6197" s="182" t="s">
        <v>225</v>
      </c>
      <c r="D6197" s="183" t="s">
        <v>36</v>
      </c>
      <c r="E6197" s="181" t="s">
        <v>35</v>
      </c>
      <c r="F6197" s="183" t="s">
        <v>35</v>
      </c>
      <c r="G6197" s="181" t="s">
        <v>7388</v>
      </c>
      <c r="H6197" s="184" t="s">
        <v>7090</v>
      </c>
      <c r="I6197" s="185" t="s">
        <v>190</v>
      </c>
      <c r="J6197" s="181" t="s">
        <v>35</v>
      </c>
      <c r="K6197" s="181" t="s">
        <v>225</v>
      </c>
      <c r="L6197" s="186" t="s">
        <v>225</v>
      </c>
      <c r="M6197" s="187" t="s">
        <v>225</v>
      </c>
      <c r="N6197" s="183" t="s">
        <v>36</v>
      </c>
      <c r="O6197" s="181" t="s">
        <v>7388</v>
      </c>
      <c r="P6197" s="184" t="s">
        <v>7090</v>
      </c>
      <c r="Q6197" s="185" t="s">
        <v>190</v>
      </c>
      <c r="R6197" s="181" t="s">
        <v>35</v>
      </c>
      <c r="S6197" s="181" t="s">
        <v>225</v>
      </c>
      <c r="T6197" s="186" t="s">
        <v>225</v>
      </c>
      <c r="U6197" s="187" t="s">
        <v>225</v>
      </c>
      <c r="V6197" s="188" t="str" cm="1">
        <f t="array" ref="V6197">IF(SUM(LEN(A6197:U6197))=0,"",IF(OR(OR(ISBLANK(E6197),SUM(LEN(B6197),LEN(C6197))=0),AND(NOT(D6197="Unknown"),ISBLANK(I6197)),AND(NOT(N6197="Unknown"),ISBLANK(Q6197))),"Missing Information", INDEX(Table15[Entire Service Line Classification], MATCH(SUMIFS(Table15[Unique ID],Table15[System-Owned Portion],D6197,Table15[If Material Anything Other than "Lead" in Column E,Was Material Ever Previously Lead?],F6197,Table15[Customer-Owned Portion],N6197),Table15[Unique ID],0),0)))</f>
        <v>Non-lead</v>
      </c>
      <c r="W6197" s="189"/>
    </row>
    <row r="6198" spans="1:23" s="190" customFormat="1" ht="56.25" x14ac:dyDescent="0.25">
      <c r="A6198" s="180" t="s">
        <v>225</v>
      </c>
      <c r="B6198" s="181" t="s">
        <v>9802</v>
      </c>
      <c r="C6198" s="182" t="s">
        <v>225</v>
      </c>
      <c r="D6198" s="183" t="s">
        <v>36</v>
      </c>
      <c r="E6198" s="181" t="s">
        <v>35</v>
      </c>
      <c r="F6198" s="183" t="s">
        <v>35</v>
      </c>
      <c r="G6198" s="181" t="s">
        <v>7476</v>
      </c>
      <c r="H6198" s="184" t="s">
        <v>7090</v>
      </c>
      <c r="I6198" s="185" t="s">
        <v>190</v>
      </c>
      <c r="J6198" s="181" t="s">
        <v>35</v>
      </c>
      <c r="K6198" s="181" t="s">
        <v>225</v>
      </c>
      <c r="L6198" s="186" t="s">
        <v>225</v>
      </c>
      <c r="M6198" s="187" t="s">
        <v>225</v>
      </c>
      <c r="N6198" s="183" t="s">
        <v>36</v>
      </c>
      <c r="O6198" s="181" t="s">
        <v>7476</v>
      </c>
      <c r="P6198" s="184" t="s">
        <v>7090</v>
      </c>
      <c r="Q6198" s="185" t="s">
        <v>190</v>
      </c>
      <c r="R6198" s="181" t="s">
        <v>35</v>
      </c>
      <c r="S6198" s="181" t="s">
        <v>225</v>
      </c>
      <c r="T6198" s="186" t="s">
        <v>225</v>
      </c>
      <c r="U6198" s="187" t="s">
        <v>225</v>
      </c>
      <c r="V6198" s="188" t="str" cm="1">
        <f t="array" ref="V6198">IF(SUM(LEN(A6198:U6198))=0,"",IF(OR(OR(ISBLANK(E6198),SUM(LEN(B6198),LEN(C6198))=0),AND(NOT(D6198="Unknown"),ISBLANK(I6198)),AND(NOT(N6198="Unknown"),ISBLANK(Q6198))),"Missing Information", INDEX(Table15[Entire Service Line Classification], MATCH(SUMIFS(Table15[Unique ID],Table15[System-Owned Portion],D6198,Table15[If Material Anything Other than "Lead" in Column E,Was Material Ever Previously Lead?],F6198,Table15[Customer-Owned Portion],N6198),Table15[Unique ID],0),0)))</f>
        <v>Non-lead</v>
      </c>
      <c r="W6198" s="189"/>
    </row>
    <row r="6199" spans="1:23" s="190" customFormat="1" ht="56.25" x14ac:dyDescent="0.25">
      <c r="A6199" s="180" t="s">
        <v>225</v>
      </c>
      <c r="B6199" s="181" t="s">
        <v>9803</v>
      </c>
      <c r="C6199" s="182" t="s">
        <v>225</v>
      </c>
      <c r="D6199" s="183" t="s">
        <v>36</v>
      </c>
      <c r="E6199" s="181" t="s">
        <v>35</v>
      </c>
      <c r="F6199" s="183" t="s">
        <v>35</v>
      </c>
      <c r="G6199" s="181" t="s">
        <v>7388</v>
      </c>
      <c r="H6199" s="184" t="s">
        <v>7090</v>
      </c>
      <c r="I6199" s="185" t="s">
        <v>190</v>
      </c>
      <c r="J6199" s="181" t="s">
        <v>35</v>
      </c>
      <c r="K6199" s="181" t="s">
        <v>225</v>
      </c>
      <c r="L6199" s="186" t="s">
        <v>225</v>
      </c>
      <c r="M6199" s="187" t="s">
        <v>225</v>
      </c>
      <c r="N6199" s="183" t="s">
        <v>36</v>
      </c>
      <c r="O6199" s="181" t="s">
        <v>7388</v>
      </c>
      <c r="P6199" s="184" t="s">
        <v>7090</v>
      </c>
      <c r="Q6199" s="185" t="s">
        <v>190</v>
      </c>
      <c r="R6199" s="181" t="s">
        <v>35</v>
      </c>
      <c r="S6199" s="181" t="s">
        <v>225</v>
      </c>
      <c r="T6199" s="186" t="s">
        <v>225</v>
      </c>
      <c r="U6199" s="187" t="s">
        <v>225</v>
      </c>
      <c r="V6199" s="188" t="str" cm="1">
        <f t="array" ref="V6199">IF(SUM(LEN(A6199:U6199))=0,"",IF(OR(OR(ISBLANK(E6199),SUM(LEN(B6199),LEN(C6199))=0),AND(NOT(D6199="Unknown"),ISBLANK(I6199)),AND(NOT(N6199="Unknown"),ISBLANK(Q6199))),"Missing Information", INDEX(Table15[Entire Service Line Classification], MATCH(SUMIFS(Table15[Unique ID],Table15[System-Owned Portion],D6199,Table15[If Material Anything Other than "Lead" in Column E,Was Material Ever Previously Lead?],F6199,Table15[Customer-Owned Portion],N6199),Table15[Unique ID],0),0)))</f>
        <v>Non-lead</v>
      </c>
      <c r="W6199" s="189"/>
    </row>
    <row r="6200" spans="1:23" s="190" customFormat="1" ht="56.25" x14ac:dyDescent="0.25">
      <c r="A6200" s="180" t="s">
        <v>225</v>
      </c>
      <c r="B6200" s="181" t="s">
        <v>9804</v>
      </c>
      <c r="C6200" s="182" t="s">
        <v>225</v>
      </c>
      <c r="D6200" s="183" t="s">
        <v>36</v>
      </c>
      <c r="E6200" s="181" t="s">
        <v>35</v>
      </c>
      <c r="F6200" s="183" t="s">
        <v>35</v>
      </c>
      <c r="G6200" s="181" t="s">
        <v>7388</v>
      </c>
      <c r="H6200" s="184" t="s">
        <v>7090</v>
      </c>
      <c r="I6200" s="185" t="s">
        <v>190</v>
      </c>
      <c r="J6200" s="181" t="s">
        <v>35</v>
      </c>
      <c r="K6200" s="181" t="s">
        <v>225</v>
      </c>
      <c r="L6200" s="186" t="s">
        <v>225</v>
      </c>
      <c r="M6200" s="187" t="s">
        <v>225</v>
      </c>
      <c r="N6200" s="183" t="s">
        <v>36</v>
      </c>
      <c r="O6200" s="181" t="s">
        <v>7388</v>
      </c>
      <c r="P6200" s="184" t="s">
        <v>7090</v>
      </c>
      <c r="Q6200" s="185" t="s">
        <v>190</v>
      </c>
      <c r="R6200" s="181" t="s">
        <v>35</v>
      </c>
      <c r="S6200" s="181" t="s">
        <v>225</v>
      </c>
      <c r="T6200" s="186" t="s">
        <v>225</v>
      </c>
      <c r="U6200" s="187" t="s">
        <v>225</v>
      </c>
      <c r="V6200" s="188" t="str" cm="1">
        <f t="array" ref="V6200">IF(SUM(LEN(A6200:U6200))=0,"",IF(OR(OR(ISBLANK(E6200),SUM(LEN(B6200),LEN(C6200))=0),AND(NOT(D6200="Unknown"),ISBLANK(I6200)),AND(NOT(N6200="Unknown"),ISBLANK(Q6200))),"Missing Information", INDEX(Table15[Entire Service Line Classification], MATCH(SUMIFS(Table15[Unique ID],Table15[System-Owned Portion],D6200,Table15[If Material Anything Other than "Lead" in Column E,Was Material Ever Previously Lead?],F6200,Table15[Customer-Owned Portion],N6200),Table15[Unique ID],0),0)))</f>
        <v>Non-lead</v>
      </c>
      <c r="W6200" s="189"/>
    </row>
    <row r="6201" spans="1:23" s="190" customFormat="1" ht="56.25" x14ac:dyDescent="0.25">
      <c r="A6201" s="180" t="s">
        <v>225</v>
      </c>
      <c r="B6201" s="181" t="s">
        <v>9805</v>
      </c>
      <c r="C6201" s="182" t="s">
        <v>225</v>
      </c>
      <c r="D6201" s="183" t="s">
        <v>36</v>
      </c>
      <c r="E6201" s="181" t="s">
        <v>35</v>
      </c>
      <c r="F6201" s="183" t="s">
        <v>35</v>
      </c>
      <c r="G6201" s="181" t="s">
        <v>7388</v>
      </c>
      <c r="H6201" s="184" t="s">
        <v>7090</v>
      </c>
      <c r="I6201" s="185" t="s">
        <v>190</v>
      </c>
      <c r="J6201" s="181" t="s">
        <v>35</v>
      </c>
      <c r="K6201" s="181" t="s">
        <v>225</v>
      </c>
      <c r="L6201" s="186" t="s">
        <v>225</v>
      </c>
      <c r="M6201" s="187" t="s">
        <v>225</v>
      </c>
      <c r="N6201" s="183" t="s">
        <v>36</v>
      </c>
      <c r="O6201" s="181" t="s">
        <v>7388</v>
      </c>
      <c r="P6201" s="184" t="s">
        <v>7090</v>
      </c>
      <c r="Q6201" s="185" t="s">
        <v>190</v>
      </c>
      <c r="R6201" s="181" t="s">
        <v>35</v>
      </c>
      <c r="S6201" s="181" t="s">
        <v>225</v>
      </c>
      <c r="T6201" s="186" t="s">
        <v>225</v>
      </c>
      <c r="U6201" s="187" t="s">
        <v>225</v>
      </c>
      <c r="V6201" s="188" t="str" cm="1">
        <f t="array" ref="V6201">IF(SUM(LEN(A6201:U6201))=0,"",IF(OR(OR(ISBLANK(E6201),SUM(LEN(B6201),LEN(C6201))=0),AND(NOT(D6201="Unknown"),ISBLANK(I6201)),AND(NOT(N6201="Unknown"),ISBLANK(Q6201))),"Missing Information", INDEX(Table15[Entire Service Line Classification], MATCH(SUMIFS(Table15[Unique ID],Table15[System-Owned Portion],D6201,Table15[If Material Anything Other than "Lead" in Column E,Was Material Ever Previously Lead?],F6201,Table15[Customer-Owned Portion],N6201),Table15[Unique ID],0),0)))</f>
        <v>Non-lead</v>
      </c>
      <c r="W6201" s="189"/>
    </row>
    <row r="6202" spans="1:23" s="190" customFormat="1" ht="56.25" x14ac:dyDescent="0.25">
      <c r="A6202" s="180" t="s">
        <v>225</v>
      </c>
      <c r="B6202" s="181" t="s">
        <v>9806</v>
      </c>
      <c r="C6202" s="182" t="s">
        <v>225</v>
      </c>
      <c r="D6202" s="183" t="s">
        <v>36</v>
      </c>
      <c r="E6202" s="181" t="s">
        <v>35</v>
      </c>
      <c r="F6202" s="183" t="s">
        <v>35</v>
      </c>
      <c r="G6202" s="181" t="s">
        <v>7388</v>
      </c>
      <c r="H6202" s="184" t="s">
        <v>7090</v>
      </c>
      <c r="I6202" s="185" t="s">
        <v>190</v>
      </c>
      <c r="J6202" s="181" t="s">
        <v>35</v>
      </c>
      <c r="K6202" s="181" t="s">
        <v>225</v>
      </c>
      <c r="L6202" s="186" t="s">
        <v>225</v>
      </c>
      <c r="M6202" s="187" t="s">
        <v>225</v>
      </c>
      <c r="N6202" s="183" t="s">
        <v>36</v>
      </c>
      <c r="O6202" s="181" t="s">
        <v>7388</v>
      </c>
      <c r="P6202" s="184" t="s">
        <v>7090</v>
      </c>
      <c r="Q6202" s="185" t="s">
        <v>190</v>
      </c>
      <c r="R6202" s="181" t="s">
        <v>35</v>
      </c>
      <c r="S6202" s="181" t="s">
        <v>225</v>
      </c>
      <c r="T6202" s="186" t="s">
        <v>225</v>
      </c>
      <c r="U6202" s="187" t="s">
        <v>225</v>
      </c>
      <c r="V6202" s="188" t="str" cm="1">
        <f t="array" ref="V6202">IF(SUM(LEN(A6202:U6202))=0,"",IF(OR(OR(ISBLANK(E6202),SUM(LEN(B6202),LEN(C6202))=0),AND(NOT(D6202="Unknown"),ISBLANK(I6202)),AND(NOT(N6202="Unknown"),ISBLANK(Q6202))),"Missing Information", INDEX(Table15[Entire Service Line Classification], MATCH(SUMIFS(Table15[Unique ID],Table15[System-Owned Portion],D6202,Table15[If Material Anything Other than "Lead" in Column E,Was Material Ever Previously Lead?],F6202,Table15[Customer-Owned Portion],N6202),Table15[Unique ID],0),0)))</f>
        <v>Non-lead</v>
      </c>
      <c r="W6202" s="189"/>
    </row>
    <row r="6203" spans="1:23" s="190" customFormat="1" ht="56.25" x14ac:dyDescent="0.25">
      <c r="A6203" s="180" t="s">
        <v>225</v>
      </c>
      <c r="B6203" s="181" t="s">
        <v>9807</v>
      </c>
      <c r="C6203" s="182" t="s">
        <v>225</v>
      </c>
      <c r="D6203" s="183" t="s">
        <v>36</v>
      </c>
      <c r="E6203" s="181" t="s">
        <v>35</v>
      </c>
      <c r="F6203" s="183" t="s">
        <v>35</v>
      </c>
      <c r="G6203" s="181" t="s">
        <v>7388</v>
      </c>
      <c r="H6203" s="184" t="s">
        <v>7090</v>
      </c>
      <c r="I6203" s="185" t="s">
        <v>190</v>
      </c>
      <c r="J6203" s="181" t="s">
        <v>35</v>
      </c>
      <c r="K6203" s="181" t="s">
        <v>225</v>
      </c>
      <c r="L6203" s="186" t="s">
        <v>225</v>
      </c>
      <c r="M6203" s="187" t="s">
        <v>225</v>
      </c>
      <c r="N6203" s="183" t="s">
        <v>36</v>
      </c>
      <c r="O6203" s="181" t="s">
        <v>7388</v>
      </c>
      <c r="P6203" s="184" t="s">
        <v>7090</v>
      </c>
      <c r="Q6203" s="185" t="s">
        <v>190</v>
      </c>
      <c r="R6203" s="181" t="s">
        <v>35</v>
      </c>
      <c r="S6203" s="181" t="s">
        <v>225</v>
      </c>
      <c r="T6203" s="186" t="s">
        <v>225</v>
      </c>
      <c r="U6203" s="187" t="s">
        <v>225</v>
      </c>
      <c r="V6203" s="188" t="str" cm="1">
        <f t="array" ref="V6203">IF(SUM(LEN(A6203:U6203))=0,"",IF(OR(OR(ISBLANK(E6203),SUM(LEN(B6203),LEN(C6203))=0),AND(NOT(D6203="Unknown"),ISBLANK(I6203)),AND(NOT(N6203="Unknown"),ISBLANK(Q6203))),"Missing Information", INDEX(Table15[Entire Service Line Classification], MATCH(SUMIFS(Table15[Unique ID],Table15[System-Owned Portion],D6203,Table15[If Material Anything Other than "Lead" in Column E,Was Material Ever Previously Lead?],F6203,Table15[Customer-Owned Portion],N6203),Table15[Unique ID],0),0)))</f>
        <v>Non-lead</v>
      </c>
      <c r="W6203" s="189"/>
    </row>
    <row r="6204" spans="1:23" s="190" customFormat="1" ht="56.25" x14ac:dyDescent="0.25">
      <c r="A6204" s="180" t="s">
        <v>225</v>
      </c>
      <c r="B6204" s="181" t="s">
        <v>9808</v>
      </c>
      <c r="C6204" s="182" t="s">
        <v>225</v>
      </c>
      <c r="D6204" s="183" t="s">
        <v>36</v>
      </c>
      <c r="E6204" s="181" t="s">
        <v>35</v>
      </c>
      <c r="F6204" s="183" t="s">
        <v>35</v>
      </c>
      <c r="G6204" s="181" t="s">
        <v>7388</v>
      </c>
      <c r="H6204" s="184" t="s">
        <v>7090</v>
      </c>
      <c r="I6204" s="185" t="s">
        <v>190</v>
      </c>
      <c r="J6204" s="181" t="s">
        <v>35</v>
      </c>
      <c r="K6204" s="181" t="s">
        <v>225</v>
      </c>
      <c r="L6204" s="186" t="s">
        <v>225</v>
      </c>
      <c r="M6204" s="187" t="s">
        <v>225</v>
      </c>
      <c r="N6204" s="183" t="s">
        <v>36</v>
      </c>
      <c r="O6204" s="181" t="s">
        <v>7388</v>
      </c>
      <c r="P6204" s="184" t="s">
        <v>7090</v>
      </c>
      <c r="Q6204" s="185" t="s">
        <v>190</v>
      </c>
      <c r="R6204" s="181" t="s">
        <v>35</v>
      </c>
      <c r="S6204" s="181" t="s">
        <v>225</v>
      </c>
      <c r="T6204" s="186" t="s">
        <v>225</v>
      </c>
      <c r="U6204" s="187" t="s">
        <v>225</v>
      </c>
      <c r="V6204" s="188" t="str" cm="1">
        <f t="array" ref="V6204">IF(SUM(LEN(A6204:U6204))=0,"",IF(OR(OR(ISBLANK(E6204),SUM(LEN(B6204),LEN(C6204))=0),AND(NOT(D6204="Unknown"),ISBLANK(I6204)),AND(NOT(N6204="Unknown"),ISBLANK(Q6204))),"Missing Information", INDEX(Table15[Entire Service Line Classification], MATCH(SUMIFS(Table15[Unique ID],Table15[System-Owned Portion],D6204,Table15[If Material Anything Other than "Lead" in Column E,Was Material Ever Previously Lead?],F6204,Table15[Customer-Owned Portion],N6204),Table15[Unique ID],0),0)))</f>
        <v>Non-lead</v>
      </c>
      <c r="W6204" s="189"/>
    </row>
    <row r="6205" spans="1:23" s="190" customFormat="1" ht="56.25" x14ac:dyDescent="0.25">
      <c r="A6205" s="180" t="s">
        <v>225</v>
      </c>
      <c r="B6205" s="181" t="s">
        <v>9809</v>
      </c>
      <c r="C6205" s="182" t="s">
        <v>225</v>
      </c>
      <c r="D6205" s="183" t="s">
        <v>36</v>
      </c>
      <c r="E6205" s="181" t="s">
        <v>35</v>
      </c>
      <c r="F6205" s="183" t="s">
        <v>35</v>
      </c>
      <c r="G6205" s="181" t="s">
        <v>7388</v>
      </c>
      <c r="H6205" s="184" t="s">
        <v>7090</v>
      </c>
      <c r="I6205" s="185" t="s">
        <v>190</v>
      </c>
      <c r="J6205" s="181" t="s">
        <v>35</v>
      </c>
      <c r="K6205" s="181" t="s">
        <v>225</v>
      </c>
      <c r="L6205" s="186" t="s">
        <v>225</v>
      </c>
      <c r="M6205" s="187" t="s">
        <v>225</v>
      </c>
      <c r="N6205" s="183" t="s">
        <v>36</v>
      </c>
      <c r="O6205" s="181" t="s">
        <v>7388</v>
      </c>
      <c r="P6205" s="184" t="s">
        <v>7090</v>
      </c>
      <c r="Q6205" s="185" t="s">
        <v>190</v>
      </c>
      <c r="R6205" s="181" t="s">
        <v>35</v>
      </c>
      <c r="S6205" s="181" t="s">
        <v>225</v>
      </c>
      <c r="T6205" s="186" t="s">
        <v>225</v>
      </c>
      <c r="U6205" s="187" t="s">
        <v>225</v>
      </c>
      <c r="V6205" s="188" t="str" cm="1">
        <f t="array" ref="V6205">IF(SUM(LEN(A6205:U6205))=0,"",IF(OR(OR(ISBLANK(E6205),SUM(LEN(B6205),LEN(C6205))=0),AND(NOT(D6205="Unknown"),ISBLANK(I6205)),AND(NOT(N6205="Unknown"),ISBLANK(Q6205))),"Missing Information", INDEX(Table15[Entire Service Line Classification], MATCH(SUMIFS(Table15[Unique ID],Table15[System-Owned Portion],D6205,Table15[If Material Anything Other than "Lead" in Column E,Was Material Ever Previously Lead?],F6205,Table15[Customer-Owned Portion],N6205),Table15[Unique ID],0),0)))</f>
        <v>Non-lead</v>
      </c>
      <c r="W6205" s="189"/>
    </row>
    <row r="6206" spans="1:23" s="190" customFormat="1" ht="56.25" x14ac:dyDescent="0.25">
      <c r="A6206" s="180" t="s">
        <v>225</v>
      </c>
      <c r="B6206" s="181" t="s">
        <v>9810</v>
      </c>
      <c r="C6206" s="182" t="s">
        <v>225</v>
      </c>
      <c r="D6206" s="183" t="s">
        <v>36</v>
      </c>
      <c r="E6206" s="181" t="s">
        <v>35</v>
      </c>
      <c r="F6206" s="183" t="s">
        <v>35</v>
      </c>
      <c r="G6206" s="181" t="s">
        <v>7388</v>
      </c>
      <c r="H6206" s="184" t="s">
        <v>7090</v>
      </c>
      <c r="I6206" s="185" t="s">
        <v>190</v>
      </c>
      <c r="J6206" s="181" t="s">
        <v>35</v>
      </c>
      <c r="K6206" s="181" t="s">
        <v>225</v>
      </c>
      <c r="L6206" s="186" t="s">
        <v>225</v>
      </c>
      <c r="M6206" s="187" t="s">
        <v>225</v>
      </c>
      <c r="N6206" s="183" t="s">
        <v>36</v>
      </c>
      <c r="O6206" s="181" t="s">
        <v>7388</v>
      </c>
      <c r="P6206" s="184" t="s">
        <v>7090</v>
      </c>
      <c r="Q6206" s="185" t="s">
        <v>190</v>
      </c>
      <c r="R6206" s="181" t="s">
        <v>35</v>
      </c>
      <c r="S6206" s="181" t="s">
        <v>225</v>
      </c>
      <c r="T6206" s="186" t="s">
        <v>225</v>
      </c>
      <c r="U6206" s="187" t="s">
        <v>225</v>
      </c>
      <c r="V6206" s="188" t="str" cm="1">
        <f t="array" ref="V6206">IF(SUM(LEN(A6206:U6206))=0,"",IF(OR(OR(ISBLANK(E6206),SUM(LEN(B6206),LEN(C6206))=0),AND(NOT(D6206="Unknown"),ISBLANK(I6206)),AND(NOT(N6206="Unknown"),ISBLANK(Q6206))),"Missing Information", INDEX(Table15[Entire Service Line Classification], MATCH(SUMIFS(Table15[Unique ID],Table15[System-Owned Portion],D6206,Table15[If Material Anything Other than "Lead" in Column E,Was Material Ever Previously Lead?],F6206,Table15[Customer-Owned Portion],N6206),Table15[Unique ID],0),0)))</f>
        <v>Non-lead</v>
      </c>
      <c r="W6206" s="189"/>
    </row>
    <row r="6207" spans="1:23" s="190" customFormat="1" ht="56.25" x14ac:dyDescent="0.25">
      <c r="A6207" s="180" t="s">
        <v>225</v>
      </c>
      <c r="B6207" s="181" t="s">
        <v>9811</v>
      </c>
      <c r="C6207" s="182" t="s">
        <v>225</v>
      </c>
      <c r="D6207" s="183" t="s">
        <v>36</v>
      </c>
      <c r="E6207" s="181" t="s">
        <v>35</v>
      </c>
      <c r="F6207" s="183" t="s">
        <v>35</v>
      </c>
      <c r="G6207" s="181" t="s">
        <v>7388</v>
      </c>
      <c r="H6207" s="184" t="s">
        <v>7090</v>
      </c>
      <c r="I6207" s="185" t="s">
        <v>190</v>
      </c>
      <c r="J6207" s="181" t="s">
        <v>35</v>
      </c>
      <c r="K6207" s="181" t="s">
        <v>225</v>
      </c>
      <c r="L6207" s="186" t="s">
        <v>225</v>
      </c>
      <c r="M6207" s="187" t="s">
        <v>225</v>
      </c>
      <c r="N6207" s="183" t="s">
        <v>36</v>
      </c>
      <c r="O6207" s="181" t="s">
        <v>7388</v>
      </c>
      <c r="P6207" s="184" t="s">
        <v>7090</v>
      </c>
      <c r="Q6207" s="185" t="s">
        <v>190</v>
      </c>
      <c r="R6207" s="181" t="s">
        <v>35</v>
      </c>
      <c r="S6207" s="181" t="s">
        <v>225</v>
      </c>
      <c r="T6207" s="186" t="s">
        <v>225</v>
      </c>
      <c r="U6207" s="187" t="s">
        <v>225</v>
      </c>
      <c r="V6207" s="188" t="str" cm="1">
        <f t="array" ref="V6207">IF(SUM(LEN(A6207:U6207))=0,"",IF(OR(OR(ISBLANK(E6207),SUM(LEN(B6207),LEN(C6207))=0),AND(NOT(D6207="Unknown"),ISBLANK(I6207)),AND(NOT(N6207="Unknown"),ISBLANK(Q6207))),"Missing Information", INDEX(Table15[Entire Service Line Classification], MATCH(SUMIFS(Table15[Unique ID],Table15[System-Owned Portion],D6207,Table15[If Material Anything Other than "Lead" in Column E,Was Material Ever Previously Lead?],F6207,Table15[Customer-Owned Portion],N6207),Table15[Unique ID],0),0)))</f>
        <v>Non-lead</v>
      </c>
      <c r="W6207" s="189"/>
    </row>
    <row r="6208" spans="1:23" s="190" customFormat="1" ht="56.25" x14ac:dyDescent="0.25">
      <c r="A6208" s="180" t="s">
        <v>225</v>
      </c>
      <c r="B6208" s="181" t="s">
        <v>9812</v>
      </c>
      <c r="C6208" s="182" t="s">
        <v>225</v>
      </c>
      <c r="D6208" s="183" t="s">
        <v>36</v>
      </c>
      <c r="E6208" s="181" t="s">
        <v>35</v>
      </c>
      <c r="F6208" s="183" t="s">
        <v>35</v>
      </c>
      <c r="G6208" s="181" t="s">
        <v>7388</v>
      </c>
      <c r="H6208" s="184" t="s">
        <v>7090</v>
      </c>
      <c r="I6208" s="185" t="s">
        <v>190</v>
      </c>
      <c r="J6208" s="181" t="s">
        <v>35</v>
      </c>
      <c r="K6208" s="181" t="s">
        <v>225</v>
      </c>
      <c r="L6208" s="186" t="s">
        <v>225</v>
      </c>
      <c r="M6208" s="187" t="s">
        <v>225</v>
      </c>
      <c r="N6208" s="183" t="s">
        <v>36</v>
      </c>
      <c r="O6208" s="181" t="s">
        <v>7388</v>
      </c>
      <c r="P6208" s="184" t="s">
        <v>7090</v>
      </c>
      <c r="Q6208" s="185" t="s">
        <v>190</v>
      </c>
      <c r="R6208" s="181" t="s">
        <v>35</v>
      </c>
      <c r="S6208" s="181" t="s">
        <v>225</v>
      </c>
      <c r="T6208" s="186" t="s">
        <v>225</v>
      </c>
      <c r="U6208" s="187" t="s">
        <v>225</v>
      </c>
      <c r="V6208" s="188" t="str" cm="1">
        <f t="array" ref="V6208">IF(SUM(LEN(A6208:U6208))=0,"",IF(OR(OR(ISBLANK(E6208),SUM(LEN(B6208),LEN(C6208))=0),AND(NOT(D6208="Unknown"),ISBLANK(I6208)),AND(NOT(N6208="Unknown"),ISBLANK(Q6208))),"Missing Information", INDEX(Table15[Entire Service Line Classification], MATCH(SUMIFS(Table15[Unique ID],Table15[System-Owned Portion],D6208,Table15[If Material Anything Other than "Lead" in Column E,Was Material Ever Previously Lead?],F6208,Table15[Customer-Owned Portion],N6208),Table15[Unique ID],0),0)))</f>
        <v>Non-lead</v>
      </c>
      <c r="W6208" s="189"/>
    </row>
    <row r="6209" spans="1:23" s="190" customFormat="1" ht="56.25" x14ac:dyDescent="0.25">
      <c r="A6209" s="180" t="s">
        <v>225</v>
      </c>
      <c r="B6209" s="181" t="s">
        <v>9813</v>
      </c>
      <c r="C6209" s="182" t="s">
        <v>225</v>
      </c>
      <c r="D6209" s="183" t="s">
        <v>36</v>
      </c>
      <c r="E6209" s="181" t="s">
        <v>35</v>
      </c>
      <c r="F6209" s="183" t="s">
        <v>35</v>
      </c>
      <c r="G6209" s="181" t="s">
        <v>7388</v>
      </c>
      <c r="H6209" s="184" t="s">
        <v>7090</v>
      </c>
      <c r="I6209" s="185" t="s">
        <v>190</v>
      </c>
      <c r="J6209" s="181" t="s">
        <v>35</v>
      </c>
      <c r="K6209" s="181" t="s">
        <v>225</v>
      </c>
      <c r="L6209" s="186" t="s">
        <v>225</v>
      </c>
      <c r="M6209" s="187" t="s">
        <v>225</v>
      </c>
      <c r="N6209" s="183" t="s">
        <v>36</v>
      </c>
      <c r="O6209" s="181" t="s">
        <v>7388</v>
      </c>
      <c r="P6209" s="184" t="s">
        <v>7090</v>
      </c>
      <c r="Q6209" s="185" t="s">
        <v>190</v>
      </c>
      <c r="R6209" s="181" t="s">
        <v>35</v>
      </c>
      <c r="S6209" s="181" t="s">
        <v>225</v>
      </c>
      <c r="T6209" s="186" t="s">
        <v>225</v>
      </c>
      <c r="U6209" s="187" t="s">
        <v>225</v>
      </c>
      <c r="V6209" s="188" t="str" cm="1">
        <f t="array" ref="V6209">IF(SUM(LEN(A6209:U6209))=0,"",IF(OR(OR(ISBLANK(E6209),SUM(LEN(B6209),LEN(C6209))=0),AND(NOT(D6209="Unknown"),ISBLANK(I6209)),AND(NOT(N6209="Unknown"),ISBLANK(Q6209))),"Missing Information", INDEX(Table15[Entire Service Line Classification], MATCH(SUMIFS(Table15[Unique ID],Table15[System-Owned Portion],D6209,Table15[If Material Anything Other than "Lead" in Column E,Was Material Ever Previously Lead?],F6209,Table15[Customer-Owned Portion],N6209),Table15[Unique ID],0),0)))</f>
        <v>Non-lead</v>
      </c>
      <c r="W6209" s="189"/>
    </row>
    <row r="6210" spans="1:23" s="190" customFormat="1" ht="56.25" x14ac:dyDescent="0.25">
      <c r="A6210" s="180" t="s">
        <v>225</v>
      </c>
      <c r="B6210" s="181" t="s">
        <v>9814</v>
      </c>
      <c r="C6210" s="182" t="s">
        <v>225</v>
      </c>
      <c r="D6210" s="183" t="s">
        <v>36</v>
      </c>
      <c r="E6210" s="181" t="s">
        <v>35</v>
      </c>
      <c r="F6210" s="183" t="s">
        <v>35</v>
      </c>
      <c r="G6210" s="181" t="s">
        <v>7388</v>
      </c>
      <c r="H6210" s="184" t="s">
        <v>7090</v>
      </c>
      <c r="I6210" s="185" t="s">
        <v>190</v>
      </c>
      <c r="J6210" s="181" t="s">
        <v>35</v>
      </c>
      <c r="K6210" s="181" t="s">
        <v>225</v>
      </c>
      <c r="L6210" s="186" t="s">
        <v>225</v>
      </c>
      <c r="M6210" s="187" t="s">
        <v>225</v>
      </c>
      <c r="N6210" s="183" t="s">
        <v>36</v>
      </c>
      <c r="O6210" s="181" t="s">
        <v>7388</v>
      </c>
      <c r="P6210" s="184" t="s">
        <v>7090</v>
      </c>
      <c r="Q6210" s="185" t="s">
        <v>190</v>
      </c>
      <c r="R6210" s="181" t="s">
        <v>35</v>
      </c>
      <c r="S6210" s="181" t="s">
        <v>225</v>
      </c>
      <c r="T6210" s="186" t="s">
        <v>225</v>
      </c>
      <c r="U6210" s="187" t="s">
        <v>225</v>
      </c>
      <c r="V6210" s="188" t="str" cm="1">
        <f t="array" ref="V6210">IF(SUM(LEN(A6210:U6210))=0,"",IF(OR(OR(ISBLANK(E6210),SUM(LEN(B6210),LEN(C6210))=0),AND(NOT(D6210="Unknown"),ISBLANK(I6210)),AND(NOT(N6210="Unknown"),ISBLANK(Q6210))),"Missing Information", INDEX(Table15[Entire Service Line Classification], MATCH(SUMIFS(Table15[Unique ID],Table15[System-Owned Portion],D6210,Table15[If Material Anything Other than "Lead" in Column E,Was Material Ever Previously Lead?],F6210,Table15[Customer-Owned Portion],N6210),Table15[Unique ID],0),0)))</f>
        <v>Non-lead</v>
      </c>
      <c r="W6210" s="189"/>
    </row>
    <row r="6211" spans="1:23" s="190" customFormat="1" ht="56.25" x14ac:dyDescent="0.25">
      <c r="A6211" s="180" t="s">
        <v>225</v>
      </c>
      <c r="B6211" s="181" t="s">
        <v>9815</v>
      </c>
      <c r="C6211" s="182" t="s">
        <v>225</v>
      </c>
      <c r="D6211" s="183" t="s">
        <v>36</v>
      </c>
      <c r="E6211" s="181" t="s">
        <v>35</v>
      </c>
      <c r="F6211" s="183" t="s">
        <v>35</v>
      </c>
      <c r="G6211" s="181" t="s">
        <v>7388</v>
      </c>
      <c r="H6211" s="184" t="s">
        <v>7090</v>
      </c>
      <c r="I6211" s="185" t="s">
        <v>190</v>
      </c>
      <c r="J6211" s="181" t="s">
        <v>35</v>
      </c>
      <c r="K6211" s="181" t="s">
        <v>225</v>
      </c>
      <c r="L6211" s="186" t="s">
        <v>225</v>
      </c>
      <c r="M6211" s="187" t="s">
        <v>225</v>
      </c>
      <c r="N6211" s="183" t="s">
        <v>36</v>
      </c>
      <c r="O6211" s="181" t="s">
        <v>7388</v>
      </c>
      <c r="P6211" s="184" t="s">
        <v>7090</v>
      </c>
      <c r="Q6211" s="185" t="s">
        <v>190</v>
      </c>
      <c r="R6211" s="181" t="s">
        <v>35</v>
      </c>
      <c r="S6211" s="181" t="s">
        <v>225</v>
      </c>
      <c r="T6211" s="186" t="s">
        <v>225</v>
      </c>
      <c r="U6211" s="187" t="s">
        <v>225</v>
      </c>
      <c r="V6211" s="188" t="str" cm="1">
        <f t="array" ref="V6211">IF(SUM(LEN(A6211:U6211))=0,"",IF(OR(OR(ISBLANK(E6211),SUM(LEN(B6211),LEN(C6211))=0),AND(NOT(D6211="Unknown"),ISBLANK(I6211)),AND(NOT(N6211="Unknown"),ISBLANK(Q6211))),"Missing Information", INDEX(Table15[Entire Service Line Classification], MATCH(SUMIFS(Table15[Unique ID],Table15[System-Owned Portion],D6211,Table15[If Material Anything Other than "Lead" in Column E,Was Material Ever Previously Lead?],F6211,Table15[Customer-Owned Portion],N6211),Table15[Unique ID],0),0)))</f>
        <v>Non-lead</v>
      </c>
      <c r="W6211" s="189"/>
    </row>
    <row r="6212" spans="1:23" s="190" customFormat="1" ht="56.25" x14ac:dyDescent="0.25">
      <c r="A6212" s="180" t="s">
        <v>225</v>
      </c>
      <c r="B6212" s="181" t="s">
        <v>9816</v>
      </c>
      <c r="C6212" s="182" t="s">
        <v>225</v>
      </c>
      <c r="D6212" s="183" t="s">
        <v>36</v>
      </c>
      <c r="E6212" s="181" t="s">
        <v>35</v>
      </c>
      <c r="F6212" s="183" t="s">
        <v>35</v>
      </c>
      <c r="G6212" s="181" t="s">
        <v>7388</v>
      </c>
      <c r="H6212" s="184" t="s">
        <v>7090</v>
      </c>
      <c r="I6212" s="185" t="s">
        <v>190</v>
      </c>
      <c r="J6212" s="181" t="s">
        <v>35</v>
      </c>
      <c r="K6212" s="181" t="s">
        <v>225</v>
      </c>
      <c r="L6212" s="186" t="s">
        <v>225</v>
      </c>
      <c r="M6212" s="187" t="s">
        <v>225</v>
      </c>
      <c r="N6212" s="183" t="s">
        <v>36</v>
      </c>
      <c r="O6212" s="181" t="s">
        <v>7388</v>
      </c>
      <c r="P6212" s="184" t="s">
        <v>7090</v>
      </c>
      <c r="Q6212" s="185" t="s">
        <v>190</v>
      </c>
      <c r="R6212" s="181" t="s">
        <v>35</v>
      </c>
      <c r="S6212" s="181" t="s">
        <v>225</v>
      </c>
      <c r="T6212" s="186" t="s">
        <v>225</v>
      </c>
      <c r="U6212" s="187" t="s">
        <v>225</v>
      </c>
      <c r="V6212" s="188" t="str" cm="1">
        <f t="array" ref="V6212">IF(SUM(LEN(A6212:U6212))=0,"",IF(OR(OR(ISBLANK(E6212),SUM(LEN(B6212),LEN(C6212))=0),AND(NOT(D6212="Unknown"),ISBLANK(I6212)),AND(NOT(N6212="Unknown"),ISBLANK(Q6212))),"Missing Information", INDEX(Table15[Entire Service Line Classification], MATCH(SUMIFS(Table15[Unique ID],Table15[System-Owned Portion],D6212,Table15[If Material Anything Other than "Lead" in Column E,Was Material Ever Previously Lead?],F6212,Table15[Customer-Owned Portion],N6212),Table15[Unique ID],0),0)))</f>
        <v>Non-lead</v>
      </c>
      <c r="W6212" s="189"/>
    </row>
    <row r="6213" spans="1:23" s="190" customFormat="1" ht="56.25" x14ac:dyDescent="0.25">
      <c r="A6213" s="180" t="s">
        <v>225</v>
      </c>
      <c r="B6213" s="181" t="s">
        <v>9817</v>
      </c>
      <c r="C6213" s="182" t="s">
        <v>225</v>
      </c>
      <c r="D6213" s="183" t="s">
        <v>36</v>
      </c>
      <c r="E6213" s="181" t="s">
        <v>35</v>
      </c>
      <c r="F6213" s="183" t="s">
        <v>35</v>
      </c>
      <c r="G6213" s="181" t="s">
        <v>7388</v>
      </c>
      <c r="H6213" s="184" t="s">
        <v>7090</v>
      </c>
      <c r="I6213" s="185" t="s">
        <v>190</v>
      </c>
      <c r="J6213" s="181" t="s">
        <v>35</v>
      </c>
      <c r="K6213" s="181" t="s">
        <v>225</v>
      </c>
      <c r="L6213" s="186" t="s">
        <v>225</v>
      </c>
      <c r="M6213" s="187" t="s">
        <v>225</v>
      </c>
      <c r="N6213" s="183" t="s">
        <v>36</v>
      </c>
      <c r="O6213" s="181" t="s">
        <v>7388</v>
      </c>
      <c r="P6213" s="184" t="s">
        <v>7090</v>
      </c>
      <c r="Q6213" s="185" t="s">
        <v>190</v>
      </c>
      <c r="R6213" s="181" t="s">
        <v>35</v>
      </c>
      <c r="S6213" s="181" t="s">
        <v>225</v>
      </c>
      <c r="T6213" s="186" t="s">
        <v>225</v>
      </c>
      <c r="U6213" s="187" t="s">
        <v>225</v>
      </c>
      <c r="V6213" s="188" t="str" cm="1">
        <f t="array" ref="V6213">IF(SUM(LEN(A6213:U6213))=0,"",IF(OR(OR(ISBLANK(E6213),SUM(LEN(B6213),LEN(C6213))=0),AND(NOT(D6213="Unknown"),ISBLANK(I6213)),AND(NOT(N6213="Unknown"),ISBLANK(Q6213))),"Missing Information", INDEX(Table15[Entire Service Line Classification], MATCH(SUMIFS(Table15[Unique ID],Table15[System-Owned Portion],D6213,Table15[If Material Anything Other than "Lead" in Column E,Was Material Ever Previously Lead?],F6213,Table15[Customer-Owned Portion],N6213),Table15[Unique ID],0),0)))</f>
        <v>Non-lead</v>
      </c>
      <c r="W6213" s="189"/>
    </row>
    <row r="6214" spans="1:23" s="190" customFormat="1" ht="56.25" x14ac:dyDescent="0.25">
      <c r="A6214" s="180" t="s">
        <v>225</v>
      </c>
      <c r="B6214" s="181" t="s">
        <v>9818</v>
      </c>
      <c r="C6214" s="182" t="s">
        <v>225</v>
      </c>
      <c r="D6214" s="183" t="s">
        <v>36</v>
      </c>
      <c r="E6214" s="181" t="s">
        <v>35</v>
      </c>
      <c r="F6214" s="183" t="s">
        <v>35</v>
      </c>
      <c r="G6214" s="181" t="s">
        <v>7388</v>
      </c>
      <c r="H6214" s="184" t="s">
        <v>7090</v>
      </c>
      <c r="I6214" s="185" t="s">
        <v>190</v>
      </c>
      <c r="J6214" s="181" t="s">
        <v>35</v>
      </c>
      <c r="K6214" s="181" t="s">
        <v>225</v>
      </c>
      <c r="L6214" s="186" t="s">
        <v>225</v>
      </c>
      <c r="M6214" s="187" t="s">
        <v>225</v>
      </c>
      <c r="N6214" s="183" t="s">
        <v>36</v>
      </c>
      <c r="O6214" s="181" t="s">
        <v>7388</v>
      </c>
      <c r="P6214" s="184" t="s">
        <v>7090</v>
      </c>
      <c r="Q6214" s="185" t="s">
        <v>190</v>
      </c>
      <c r="R6214" s="181" t="s">
        <v>35</v>
      </c>
      <c r="S6214" s="181" t="s">
        <v>225</v>
      </c>
      <c r="T6214" s="186" t="s">
        <v>225</v>
      </c>
      <c r="U6214" s="187" t="s">
        <v>225</v>
      </c>
      <c r="V6214" s="188" t="str" cm="1">
        <f t="array" ref="V6214">IF(SUM(LEN(A6214:U6214))=0,"",IF(OR(OR(ISBLANK(E6214),SUM(LEN(B6214),LEN(C6214))=0),AND(NOT(D6214="Unknown"),ISBLANK(I6214)),AND(NOT(N6214="Unknown"),ISBLANK(Q6214))),"Missing Information", INDEX(Table15[Entire Service Line Classification], MATCH(SUMIFS(Table15[Unique ID],Table15[System-Owned Portion],D6214,Table15[If Material Anything Other than "Lead" in Column E,Was Material Ever Previously Lead?],F6214,Table15[Customer-Owned Portion],N6214),Table15[Unique ID],0),0)))</f>
        <v>Non-lead</v>
      </c>
      <c r="W6214" s="189"/>
    </row>
    <row r="6215" spans="1:23" s="190" customFormat="1" ht="56.25" x14ac:dyDescent="0.25">
      <c r="A6215" s="180" t="s">
        <v>225</v>
      </c>
      <c r="B6215" s="181" t="s">
        <v>9819</v>
      </c>
      <c r="C6215" s="182" t="s">
        <v>225</v>
      </c>
      <c r="D6215" s="183" t="s">
        <v>36</v>
      </c>
      <c r="E6215" s="181" t="s">
        <v>35</v>
      </c>
      <c r="F6215" s="183" t="s">
        <v>35</v>
      </c>
      <c r="G6215" s="181" t="s">
        <v>7388</v>
      </c>
      <c r="H6215" s="184" t="s">
        <v>7090</v>
      </c>
      <c r="I6215" s="185" t="s">
        <v>190</v>
      </c>
      <c r="J6215" s="181" t="s">
        <v>35</v>
      </c>
      <c r="K6215" s="181" t="s">
        <v>225</v>
      </c>
      <c r="L6215" s="186" t="s">
        <v>225</v>
      </c>
      <c r="M6215" s="187" t="s">
        <v>225</v>
      </c>
      <c r="N6215" s="183" t="s">
        <v>36</v>
      </c>
      <c r="O6215" s="181" t="s">
        <v>7388</v>
      </c>
      <c r="P6215" s="184" t="s">
        <v>7090</v>
      </c>
      <c r="Q6215" s="185" t="s">
        <v>190</v>
      </c>
      <c r="R6215" s="181" t="s">
        <v>35</v>
      </c>
      <c r="S6215" s="181" t="s">
        <v>225</v>
      </c>
      <c r="T6215" s="186" t="s">
        <v>225</v>
      </c>
      <c r="U6215" s="187" t="s">
        <v>225</v>
      </c>
      <c r="V6215" s="188" t="str" cm="1">
        <f t="array" ref="V6215">IF(SUM(LEN(A6215:U6215))=0,"",IF(OR(OR(ISBLANK(E6215),SUM(LEN(B6215),LEN(C6215))=0),AND(NOT(D6215="Unknown"),ISBLANK(I6215)),AND(NOT(N6215="Unknown"),ISBLANK(Q6215))),"Missing Information", INDEX(Table15[Entire Service Line Classification], MATCH(SUMIFS(Table15[Unique ID],Table15[System-Owned Portion],D6215,Table15[If Material Anything Other than "Lead" in Column E,Was Material Ever Previously Lead?],F6215,Table15[Customer-Owned Portion],N6215),Table15[Unique ID],0),0)))</f>
        <v>Non-lead</v>
      </c>
      <c r="W6215" s="189"/>
    </row>
    <row r="6216" spans="1:23" s="190" customFormat="1" ht="56.25" x14ac:dyDescent="0.25">
      <c r="A6216" s="180" t="s">
        <v>225</v>
      </c>
      <c r="B6216" s="181" t="s">
        <v>9820</v>
      </c>
      <c r="C6216" s="182" t="s">
        <v>225</v>
      </c>
      <c r="D6216" s="183" t="s">
        <v>36</v>
      </c>
      <c r="E6216" s="181" t="s">
        <v>35</v>
      </c>
      <c r="F6216" s="183" t="s">
        <v>35</v>
      </c>
      <c r="G6216" s="181" t="s">
        <v>7388</v>
      </c>
      <c r="H6216" s="184" t="s">
        <v>7090</v>
      </c>
      <c r="I6216" s="185" t="s">
        <v>190</v>
      </c>
      <c r="J6216" s="181" t="s">
        <v>35</v>
      </c>
      <c r="K6216" s="181" t="s">
        <v>225</v>
      </c>
      <c r="L6216" s="186" t="s">
        <v>225</v>
      </c>
      <c r="M6216" s="187" t="s">
        <v>225</v>
      </c>
      <c r="N6216" s="183" t="s">
        <v>36</v>
      </c>
      <c r="O6216" s="181" t="s">
        <v>7388</v>
      </c>
      <c r="P6216" s="184" t="s">
        <v>7090</v>
      </c>
      <c r="Q6216" s="185" t="s">
        <v>190</v>
      </c>
      <c r="R6216" s="181" t="s">
        <v>35</v>
      </c>
      <c r="S6216" s="181" t="s">
        <v>225</v>
      </c>
      <c r="T6216" s="186" t="s">
        <v>225</v>
      </c>
      <c r="U6216" s="187" t="s">
        <v>225</v>
      </c>
      <c r="V6216" s="188" t="str" cm="1">
        <f t="array" ref="V6216">IF(SUM(LEN(A6216:U6216))=0,"",IF(OR(OR(ISBLANK(E6216),SUM(LEN(B6216),LEN(C6216))=0),AND(NOT(D6216="Unknown"),ISBLANK(I6216)),AND(NOT(N6216="Unknown"),ISBLANK(Q6216))),"Missing Information", INDEX(Table15[Entire Service Line Classification], MATCH(SUMIFS(Table15[Unique ID],Table15[System-Owned Portion],D6216,Table15[If Material Anything Other than "Lead" in Column E,Was Material Ever Previously Lead?],F6216,Table15[Customer-Owned Portion],N6216),Table15[Unique ID],0),0)))</f>
        <v>Non-lead</v>
      </c>
      <c r="W6216" s="189"/>
    </row>
    <row r="6217" spans="1:23" s="190" customFormat="1" ht="56.25" x14ac:dyDescent="0.25">
      <c r="A6217" s="180" t="s">
        <v>225</v>
      </c>
      <c r="B6217" s="181" t="s">
        <v>9821</v>
      </c>
      <c r="C6217" s="182" t="s">
        <v>225</v>
      </c>
      <c r="D6217" s="183" t="s">
        <v>36</v>
      </c>
      <c r="E6217" s="181" t="s">
        <v>35</v>
      </c>
      <c r="F6217" s="183" t="s">
        <v>35</v>
      </c>
      <c r="G6217" s="181" t="s">
        <v>7388</v>
      </c>
      <c r="H6217" s="184" t="s">
        <v>7090</v>
      </c>
      <c r="I6217" s="185" t="s">
        <v>190</v>
      </c>
      <c r="J6217" s="181" t="s">
        <v>35</v>
      </c>
      <c r="K6217" s="181" t="s">
        <v>225</v>
      </c>
      <c r="L6217" s="186" t="s">
        <v>225</v>
      </c>
      <c r="M6217" s="187" t="s">
        <v>225</v>
      </c>
      <c r="N6217" s="183" t="s">
        <v>36</v>
      </c>
      <c r="O6217" s="181" t="s">
        <v>7388</v>
      </c>
      <c r="P6217" s="184" t="s">
        <v>7090</v>
      </c>
      <c r="Q6217" s="185" t="s">
        <v>190</v>
      </c>
      <c r="R6217" s="181" t="s">
        <v>35</v>
      </c>
      <c r="S6217" s="181" t="s">
        <v>225</v>
      </c>
      <c r="T6217" s="186" t="s">
        <v>225</v>
      </c>
      <c r="U6217" s="187" t="s">
        <v>225</v>
      </c>
      <c r="V6217" s="188" t="str" cm="1">
        <f t="array" ref="V6217">IF(SUM(LEN(A6217:U6217))=0,"",IF(OR(OR(ISBLANK(E6217),SUM(LEN(B6217),LEN(C6217))=0),AND(NOT(D6217="Unknown"),ISBLANK(I6217)),AND(NOT(N6217="Unknown"),ISBLANK(Q6217))),"Missing Information", INDEX(Table15[Entire Service Line Classification], MATCH(SUMIFS(Table15[Unique ID],Table15[System-Owned Portion],D6217,Table15[If Material Anything Other than "Lead" in Column E,Was Material Ever Previously Lead?],F6217,Table15[Customer-Owned Portion],N6217),Table15[Unique ID],0),0)))</f>
        <v>Non-lead</v>
      </c>
      <c r="W6217" s="189"/>
    </row>
    <row r="6218" spans="1:23" s="190" customFormat="1" ht="56.25" x14ac:dyDescent="0.25">
      <c r="A6218" s="180" t="s">
        <v>225</v>
      </c>
      <c r="B6218" s="181" t="s">
        <v>9822</v>
      </c>
      <c r="C6218" s="182" t="s">
        <v>225</v>
      </c>
      <c r="D6218" s="183" t="s">
        <v>36</v>
      </c>
      <c r="E6218" s="181" t="s">
        <v>35</v>
      </c>
      <c r="F6218" s="183" t="s">
        <v>35</v>
      </c>
      <c r="G6218" s="181" t="s">
        <v>7388</v>
      </c>
      <c r="H6218" s="184" t="s">
        <v>7090</v>
      </c>
      <c r="I6218" s="185" t="s">
        <v>190</v>
      </c>
      <c r="J6218" s="181" t="s">
        <v>35</v>
      </c>
      <c r="K6218" s="181" t="s">
        <v>225</v>
      </c>
      <c r="L6218" s="186" t="s">
        <v>225</v>
      </c>
      <c r="M6218" s="187" t="s">
        <v>225</v>
      </c>
      <c r="N6218" s="183" t="s">
        <v>36</v>
      </c>
      <c r="O6218" s="181" t="s">
        <v>7388</v>
      </c>
      <c r="P6218" s="184" t="s">
        <v>7090</v>
      </c>
      <c r="Q6218" s="185" t="s">
        <v>190</v>
      </c>
      <c r="R6218" s="181" t="s">
        <v>35</v>
      </c>
      <c r="S6218" s="181" t="s">
        <v>225</v>
      </c>
      <c r="T6218" s="186" t="s">
        <v>225</v>
      </c>
      <c r="U6218" s="187" t="s">
        <v>225</v>
      </c>
      <c r="V6218" s="188" t="str" cm="1">
        <f t="array" ref="V6218">IF(SUM(LEN(A6218:U6218))=0,"",IF(OR(OR(ISBLANK(E6218),SUM(LEN(B6218),LEN(C6218))=0),AND(NOT(D6218="Unknown"),ISBLANK(I6218)),AND(NOT(N6218="Unknown"),ISBLANK(Q6218))),"Missing Information", INDEX(Table15[Entire Service Line Classification], MATCH(SUMIFS(Table15[Unique ID],Table15[System-Owned Portion],D6218,Table15[If Material Anything Other than "Lead" in Column E,Was Material Ever Previously Lead?],F6218,Table15[Customer-Owned Portion],N6218),Table15[Unique ID],0),0)))</f>
        <v>Non-lead</v>
      </c>
      <c r="W6218" s="189"/>
    </row>
    <row r="6219" spans="1:23" s="190" customFormat="1" ht="56.25" x14ac:dyDescent="0.25">
      <c r="A6219" s="180" t="s">
        <v>225</v>
      </c>
      <c r="B6219" s="181" t="s">
        <v>9823</v>
      </c>
      <c r="C6219" s="182" t="s">
        <v>225</v>
      </c>
      <c r="D6219" s="183" t="s">
        <v>36</v>
      </c>
      <c r="E6219" s="181" t="s">
        <v>35</v>
      </c>
      <c r="F6219" s="183" t="s">
        <v>35</v>
      </c>
      <c r="G6219" s="181" t="s">
        <v>7388</v>
      </c>
      <c r="H6219" s="184" t="s">
        <v>7090</v>
      </c>
      <c r="I6219" s="185" t="s">
        <v>190</v>
      </c>
      <c r="J6219" s="181" t="s">
        <v>35</v>
      </c>
      <c r="K6219" s="181" t="s">
        <v>225</v>
      </c>
      <c r="L6219" s="186" t="s">
        <v>225</v>
      </c>
      <c r="M6219" s="187" t="s">
        <v>225</v>
      </c>
      <c r="N6219" s="183" t="s">
        <v>36</v>
      </c>
      <c r="O6219" s="181" t="s">
        <v>7388</v>
      </c>
      <c r="P6219" s="184" t="s">
        <v>7090</v>
      </c>
      <c r="Q6219" s="185" t="s">
        <v>190</v>
      </c>
      <c r="R6219" s="181" t="s">
        <v>35</v>
      </c>
      <c r="S6219" s="181" t="s">
        <v>225</v>
      </c>
      <c r="T6219" s="186" t="s">
        <v>225</v>
      </c>
      <c r="U6219" s="187" t="s">
        <v>225</v>
      </c>
      <c r="V6219" s="188" t="str" cm="1">
        <f t="array" ref="V6219">IF(SUM(LEN(A6219:U6219))=0,"",IF(OR(OR(ISBLANK(E6219),SUM(LEN(B6219),LEN(C6219))=0),AND(NOT(D6219="Unknown"),ISBLANK(I6219)),AND(NOT(N6219="Unknown"),ISBLANK(Q6219))),"Missing Information", INDEX(Table15[Entire Service Line Classification], MATCH(SUMIFS(Table15[Unique ID],Table15[System-Owned Portion],D6219,Table15[If Material Anything Other than "Lead" in Column E,Was Material Ever Previously Lead?],F6219,Table15[Customer-Owned Portion],N6219),Table15[Unique ID],0),0)))</f>
        <v>Non-lead</v>
      </c>
      <c r="W6219" s="189"/>
    </row>
    <row r="6220" spans="1:23" s="190" customFormat="1" ht="56.25" x14ac:dyDescent="0.25">
      <c r="A6220" s="180" t="s">
        <v>225</v>
      </c>
      <c r="B6220" s="181" t="s">
        <v>9824</v>
      </c>
      <c r="C6220" s="182" t="s">
        <v>225</v>
      </c>
      <c r="D6220" s="183" t="s">
        <v>36</v>
      </c>
      <c r="E6220" s="181" t="s">
        <v>35</v>
      </c>
      <c r="F6220" s="183" t="s">
        <v>35</v>
      </c>
      <c r="G6220" s="181" t="s">
        <v>7388</v>
      </c>
      <c r="H6220" s="184" t="s">
        <v>7090</v>
      </c>
      <c r="I6220" s="185" t="s">
        <v>190</v>
      </c>
      <c r="J6220" s="181" t="s">
        <v>35</v>
      </c>
      <c r="K6220" s="181" t="s">
        <v>225</v>
      </c>
      <c r="L6220" s="186" t="s">
        <v>225</v>
      </c>
      <c r="M6220" s="187" t="s">
        <v>225</v>
      </c>
      <c r="N6220" s="183" t="s">
        <v>36</v>
      </c>
      <c r="O6220" s="181" t="s">
        <v>7388</v>
      </c>
      <c r="P6220" s="184" t="s">
        <v>7090</v>
      </c>
      <c r="Q6220" s="185" t="s">
        <v>190</v>
      </c>
      <c r="R6220" s="181" t="s">
        <v>35</v>
      </c>
      <c r="S6220" s="181" t="s">
        <v>225</v>
      </c>
      <c r="T6220" s="186" t="s">
        <v>225</v>
      </c>
      <c r="U6220" s="187" t="s">
        <v>225</v>
      </c>
      <c r="V6220" s="188" t="str" cm="1">
        <f t="array" ref="V6220">IF(SUM(LEN(A6220:U6220))=0,"",IF(OR(OR(ISBLANK(E6220),SUM(LEN(B6220),LEN(C6220))=0),AND(NOT(D6220="Unknown"),ISBLANK(I6220)),AND(NOT(N6220="Unknown"),ISBLANK(Q6220))),"Missing Information", INDEX(Table15[Entire Service Line Classification], MATCH(SUMIFS(Table15[Unique ID],Table15[System-Owned Portion],D6220,Table15[If Material Anything Other than "Lead" in Column E,Was Material Ever Previously Lead?],F6220,Table15[Customer-Owned Portion],N6220),Table15[Unique ID],0),0)))</f>
        <v>Non-lead</v>
      </c>
      <c r="W6220" s="189"/>
    </row>
    <row r="6221" spans="1:23" s="190" customFormat="1" ht="56.25" x14ac:dyDescent="0.25">
      <c r="A6221" s="180" t="s">
        <v>225</v>
      </c>
      <c r="B6221" s="181" t="s">
        <v>9825</v>
      </c>
      <c r="C6221" s="182" t="s">
        <v>225</v>
      </c>
      <c r="D6221" s="183" t="s">
        <v>36</v>
      </c>
      <c r="E6221" s="181" t="s">
        <v>35</v>
      </c>
      <c r="F6221" s="183" t="s">
        <v>35</v>
      </c>
      <c r="G6221" s="181" t="s">
        <v>7388</v>
      </c>
      <c r="H6221" s="184" t="s">
        <v>7090</v>
      </c>
      <c r="I6221" s="185" t="s">
        <v>190</v>
      </c>
      <c r="J6221" s="181" t="s">
        <v>35</v>
      </c>
      <c r="K6221" s="181" t="s">
        <v>225</v>
      </c>
      <c r="L6221" s="186" t="s">
        <v>225</v>
      </c>
      <c r="M6221" s="187" t="s">
        <v>225</v>
      </c>
      <c r="N6221" s="183" t="s">
        <v>36</v>
      </c>
      <c r="O6221" s="181" t="s">
        <v>7388</v>
      </c>
      <c r="P6221" s="184" t="s">
        <v>7090</v>
      </c>
      <c r="Q6221" s="185" t="s">
        <v>190</v>
      </c>
      <c r="R6221" s="181" t="s">
        <v>35</v>
      </c>
      <c r="S6221" s="181" t="s">
        <v>225</v>
      </c>
      <c r="T6221" s="186" t="s">
        <v>225</v>
      </c>
      <c r="U6221" s="187" t="s">
        <v>225</v>
      </c>
      <c r="V6221" s="188" t="str" cm="1">
        <f t="array" ref="V6221">IF(SUM(LEN(A6221:U6221))=0,"",IF(OR(OR(ISBLANK(E6221),SUM(LEN(B6221),LEN(C6221))=0),AND(NOT(D6221="Unknown"),ISBLANK(I6221)),AND(NOT(N6221="Unknown"),ISBLANK(Q6221))),"Missing Information", INDEX(Table15[Entire Service Line Classification], MATCH(SUMIFS(Table15[Unique ID],Table15[System-Owned Portion],D6221,Table15[If Material Anything Other than "Lead" in Column E,Was Material Ever Previously Lead?],F6221,Table15[Customer-Owned Portion],N6221),Table15[Unique ID],0),0)))</f>
        <v>Non-lead</v>
      </c>
      <c r="W6221" s="189"/>
    </row>
    <row r="6222" spans="1:23" s="190" customFormat="1" ht="56.25" x14ac:dyDescent="0.25">
      <c r="A6222" s="180" t="s">
        <v>225</v>
      </c>
      <c r="B6222" s="181" t="s">
        <v>9826</v>
      </c>
      <c r="C6222" s="182" t="s">
        <v>225</v>
      </c>
      <c r="D6222" s="183" t="s">
        <v>36</v>
      </c>
      <c r="E6222" s="181" t="s">
        <v>35</v>
      </c>
      <c r="F6222" s="183" t="s">
        <v>35</v>
      </c>
      <c r="G6222" s="181" t="s">
        <v>7388</v>
      </c>
      <c r="H6222" s="184" t="s">
        <v>7090</v>
      </c>
      <c r="I6222" s="185" t="s">
        <v>190</v>
      </c>
      <c r="J6222" s="181" t="s">
        <v>35</v>
      </c>
      <c r="K6222" s="181" t="s">
        <v>225</v>
      </c>
      <c r="L6222" s="186" t="s">
        <v>225</v>
      </c>
      <c r="M6222" s="187" t="s">
        <v>225</v>
      </c>
      <c r="N6222" s="183" t="s">
        <v>36</v>
      </c>
      <c r="O6222" s="181" t="s">
        <v>7388</v>
      </c>
      <c r="P6222" s="184" t="s">
        <v>7090</v>
      </c>
      <c r="Q6222" s="185" t="s">
        <v>190</v>
      </c>
      <c r="R6222" s="181" t="s">
        <v>35</v>
      </c>
      <c r="S6222" s="181" t="s">
        <v>225</v>
      </c>
      <c r="T6222" s="186" t="s">
        <v>225</v>
      </c>
      <c r="U6222" s="187" t="s">
        <v>225</v>
      </c>
      <c r="V6222" s="188" t="str" cm="1">
        <f t="array" ref="V6222">IF(SUM(LEN(A6222:U6222))=0,"",IF(OR(OR(ISBLANK(E6222),SUM(LEN(B6222),LEN(C6222))=0),AND(NOT(D6222="Unknown"),ISBLANK(I6222)),AND(NOT(N6222="Unknown"),ISBLANK(Q6222))),"Missing Information", INDEX(Table15[Entire Service Line Classification], MATCH(SUMIFS(Table15[Unique ID],Table15[System-Owned Portion],D6222,Table15[If Material Anything Other than "Lead" in Column E,Was Material Ever Previously Lead?],F6222,Table15[Customer-Owned Portion],N6222),Table15[Unique ID],0),0)))</f>
        <v>Non-lead</v>
      </c>
      <c r="W6222" s="189"/>
    </row>
    <row r="6223" spans="1:23" s="190" customFormat="1" ht="56.25" x14ac:dyDescent="0.25">
      <c r="A6223" s="180" t="s">
        <v>225</v>
      </c>
      <c r="B6223" s="181" t="s">
        <v>9827</v>
      </c>
      <c r="C6223" s="182" t="s">
        <v>225</v>
      </c>
      <c r="D6223" s="183" t="s">
        <v>36</v>
      </c>
      <c r="E6223" s="181" t="s">
        <v>35</v>
      </c>
      <c r="F6223" s="183" t="s">
        <v>35</v>
      </c>
      <c r="G6223" s="181" t="s">
        <v>7388</v>
      </c>
      <c r="H6223" s="184" t="s">
        <v>7090</v>
      </c>
      <c r="I6223" s="185" t="s">
        <v>190</v>
      </c>
      <c r="J6223" s="181" t="s">
        <v>35</v>
      </c>
      <c r="K6223" s="181" t="s">
        <v>225</v>
      </c>
      <c r="L6223" s="186" t="s">
        <v>225</v>
      </c>
      <c r="M6223" s="187" t="s">
        <v>225</v>
      </c>
      <c r="N6223" s="183" t="s">
        <v>36</v>
      </c>
      <c r="O6223" s="181" t="s">
        <v>7388</v>
      </c>
      <c r="P6223" s="184" t="s">
        <v>7090</v>
      </c>
      <c r="Q6223" s="185" t="s">
        <v>190</v>
      </c>
      <c r="R6223" s="181" t="s">
        <v>35</v>
      </c>
      <c r="S6223" s="181" t="s">
        <v>225</v>
      </c>
      <c r="T6223" s="186" t="s">
        <v>225</v>
      </c>
      <c r="U6223" s="187" t="s">
        <v>225</v>
      </c>
      <c r="V6223" s="188" t="str" cm="1">
        <f t="array" ref="V6223">IF(SUM(LEN(A6223:U6223))=0,"",IF(OR(OR(ISBLANK(E6223),SUM(LEN(B6223),LEN(C6223))=0),AND(NOT(D6223="Unknown"),ISBLANK(I6223)),AND(NOT(N6223="Unknown"),ISBLANK(Q6223))),"Missing Information", INDEX(Table15[Entire Service Line Classification], MATCH(SUMIFS(Table15[Unique ID],Table15[System-Owned Portion],D6223,Table15[If Material Anything Other than "Lead" in Column E,Was Material Ever Previously Lead?],F6223,Table15[Customer-Owned Portion],N6223),Table15[Unique ID],0),0)))</f>
        <v>Non-lead</v>
      </c>
      <c r="W6223" s="189"/>
    </row>
    <row r="6224" spans="1:23" s="190" customFormat="1" ht="56.25" x14ac:dyDescent="0.25">
      <c r="A6224" s="180" t="s">
        <v>225</v>
      </c>
      <c r="B6224" s="181" t="s">
        <v>9828</v>
      </c>
      <c r="C6224" s="182" t="s">
        <v>225</v>
      </c>
      <c r="D6224" s="183" t="s">
        <v>36</v>
      </c>
      <c r="E6224" s="181" t="s">
        <v>35</v>
      </c>
      <c r="F6224" s="183" t="s">
        <v>35</v>
      </c>
      <c r="G6224" s="181" t="s">
        <v>7388</v>
      </c>
      <c r="H6224" s="184" t="s">
        <v>7090</v>
      </c>
      <c r="I6224" s="185" t="s">
        <v>190</v>
      </c>
      <c r="J6224" s="181" t="s">
        <v>35</v>
      </c>
      <c r="K6224" s="181" t="s">
        <v>225</v>
      </c>
      <c r="L6224" s="186" t="s">
        <v>225</v>
      </c>
      <c r="M6224" s="187" t="s">
        <v>225</v>
      </c>
      <c r="N6224" s="183" t="s">
        <v>36</v>
      </c>
      <c r="O6224" s="181" t="s">
        <v>7388</v>
      </c>
      <c r="P6224" s="184" t="s">
        <v>7090</v>
      </c>
      <c r="Q6224" s="185" t="s">
        <v>190</v>
      </c>
      <c r="R6224" s="181" t="s">
        <v>35</v>
      </c>
      <c r="S6224" s="181" t="s">
        <v>225</v>
      </c>
      <c r="T6224" s="186" t="s">
        <v>225</v>
      </c>
      <c r="U6224" s="187" t="s">
        <v>225</v>
      </c>
      <c r="V6224" s="188" t="str" cm="1">
        <f t="array" ref="V6224">IF(SUM(LEN(A6224:U6224))=0,"",IF(OR(OR(ISBLANK(E6224),SUM(LEN(B6224),LEN(C6224))=0),AND(NOT(D6224="Unknown"),ISBLANK(I6224)),AND(NOT(N6224="Unknown"),ISBLANK(Q6224))),"Missing Information", INDEX(Table15[Entire Service Line Classification], MATCH(SUMIFS(Table15[Unique ID],Table15[System-Owned Portion],D6224,Table15[If Material Anything Other than "Lead" in Column E,Was Material Ever Previously Lead?],F6224,Table15[Customer-Owned Portion],N6224),Table15[Unique ID],0),0)))</f>
        <v>Non-lead</v>
      </c>
      <c r="W6224" s="189"/>
    </row>
    <row r="6225" spans="1:23" s="190" customFormat="1" ht="56.25" x14ac:dyDescent="0.25">
      <c r="A6225" s="180" t="s">
        <v>225</v>
      </c>
      <c r="B6225" s="181" t="s">
        <v>9829</v>
      </c>
      <c r="C6225" s="182" t="s">
        <v>225</v>
      </c>
      <c r="D6225" s="183" t="s">
        <v>36</v>
      </c>
      <c r="E6225" s="181" t="s">
        <v>35</v>
      </c>
      <c r="F6225" s="183" t="s">
        <v>35</v>
      </c>
      <c r="G6225" s="181" t="s">
        <v>7388</v>
      </c>
      <c r="H6225" s="184" t="s">
        <v>7090</v>
      </c>
      <c r="I6225" s="185" t="s">
        <v>190</v>
      </c>
      <c r="J6225" s="181" t="s">
        <v>35</v>
      </c>
      <c r="K6225" s="181" t="s">
        <v>225</v>
      </c>
      <c r="L6225" s="186" t="s">
        <v>225</v>
      </c>
      <c r="M6225" s="187" t="s">
        <v>225</v>
      </c>
      <c r="N6225" s="183" t="s">
        <v>36</v>
      </c>
      <c r="O6225" s="181" t="s">
        <v>7388</v>
      </c>
      <c r="P6225" s="184" t="s">
        <v>7090</v>
      </c>
      <c r="Q6225" s="185" t="s">
        <v>190</v>
      </c>
      <c r="R6225" s="181" t="s">
        <v>35</v>
      </c>
      <c r="S6225" s="181" t="s">
        <v>225</v>
      </c>
      <c r="T6225" s="186" t="s">
        <v>225</v>
      </c>
      <c r="U6225" s="187" t="s">
        <v>225</v>
      </c>
      <c r="V6225" s="188" t="str" cm="1">
        <f t="array" ref="V6225">IF(SUM(LEN(A6225:U6225))=0,"",IF(OR(OR(ISBLANK(E6225),SUM(LEN(B6225),LEN(C6225))=0),AND(NOT(D6225="Unknown"),ISBLANK(I6225)),AND(NOT(N6225="Unknown"),ISBLANK(Q6225))),"Missing Information", INDEX(Table15[Entire Service Line Classification], MATCH(SUMIFS(Table15[Unique ID],Table15[System-Owned Portion],D6225,Table15[If Material Anything Other than "Lead" in Column E,Was Material Ever Previously Lead?],F6225,Table15[Customer-Owned Portion],N6225),Table15[Unique ID],0),0)))</f>
        <v>Non-lead</v>
      </c>
      <c r="W6225" s="189"/>
    </row>
    <row r="6226" spans="1:23" s="190" customFormat="1" ht="56.25" x14ac:dyDescent="0.25">
      <c r="A6226" s="180" t="s">
        <v>225</v>
      </c>
      <c r="B6226" s="181" t="s">
        <v>9830</v>
      </c>
      <c r="C6226" s="182" t="s">
        <v>225</v>
      </c>
      <c r="D6226" s="183" t="s">
        <v>36</v>
      </c>
      <c r="E6226" s="181" t="s">
        <v>35</v>
      </c>
      <c r="F6226" s="183" t="s">
        <v>35</v>
      </c>
      <c r="G6226" s="181" t="s">
        <v>7388</v>
      </c>
      <c r="H6226" s="184" t="s">
        <v>7090</v>
      </c>
      <c r="I6226" s="185" t="s">
        <v>190</v>
      </c>
      <c r="J6226" s="181" t="s">
        <v>35</v>
      </c>
      <c r="K6226" s="181" t="s">
        <v>225</v>
      </c>
      <c r="L6226" s="186" t="s">
        <v>225</v>
      </c>
      <c r="M6226" s="187" t="s">
        <v>225</v>
      </c>
      <c r="N6226" s="183" t="s">
        <v>36</v>
      </c>
      <c r="O6226" s="181" t="s">
        <v>7388</v>
      </c>
      <c r="P6226" s="184" t="s">
        <v>7090</v>
      </c>
      <c r="Q6226" s="185" t="s">
        <v>190</v>
      </c>
      <c r="R6226" s="181" t="s">
        <v>35</v>
      </c>
      <c r="S6226" s="181" t="s">
        <v>225</v>
      </c>
      <c r="T6226" s="186" t="s">
        <v>225</v>
      </c>
      <c r="U6226" s="187" t="s">
        <v>225</v>
      </c>
      <c r="V6226" s="188" t="str" cm="1">
        <f t="array" ref="V6226">IF(SUM(LEN(A6226:U6226))=0,"",IF(OR(OR(ISBLANK(E6226),SUM(LEN(B6226),LEN(C6226))=0),AND(NOT(D6226="Unknown"),ISBLANK(I6226)),AND(NOT(N6226="Unknown"),ISBLANK(Q6226))),"Missing Information", INDEX(Table15[Entire Service Line Classification], MATCH(SUMIFS(Table15[Unique ID],Table15[System-Owned Portion],D6226,Table15[If Material Anything Other than "Lead" in Column E,Was Material Ever Previously Lead?],F6226,Table15[Customer-Owned Portion],N6226),Table15[Unique ID],0),0)))</f>
        <v>Non-lead</v>
      </c>
      <c r="W6226" s="189"/>
    </row>
    <row r="6227" spans="1:23" s="190" customFormat="1" ht="56.25" x14ac:dyDescent="0.25">
      <c r="A6227" s="180" t="s">
        <v>225</v>
      </c>
      <c r="B6227" s="181" t="s">
        <v>9831</v>
      </c>
      <c r="C6227" s="182" t="s">
        <v>225</v>
      </c>
      <c r="D6227" s="183" t="s">
        <v>36</v>
      </c>
      <c r="E6227" s="181" t="s">
        <v>35</v>
      </c>
      <c r="F6227" s="183" t="s">
        <v>35</v>
      </c>
      <c r="G6227" s="181" t="s">
        <v>7388</v>
      </c>
      <c r="H6227" s="184" t="s">
        <v>7090</v>
      </c>
      <c r="I6227" s="185" t="s">
        <v>190</v>
      </c>
      <c r="J6227" s="181" t="s">
        <v>35</v>
      </c>
      <c r="K6227" s="181" t="s">
        <v>225</v>
      </c>
      <c r="L6227" s="186" t="s">
        <v>225</v>
      </c>
      <c r="M6227" s="187" t="s">
        <v>225</v>
      </c>
      <c r="N6227" s="183" t="s">
        <v>36</v>
      </c>
      <c r="O6227" s="181" t="s">
        <v>7388</v>
      </c>
      <c r="P6227" s="184" t="s">
        <v>7090</v>
      </c>
      <c r="Q6227" s="185" t="s">
        <v>190</v>
      </c>
      <c r="R6227" s="181" t="s">
        <v>35</v>
      </c>
      <c r="S6227" s="181" t="s">
        <v>225</v>
      </c>
      <c r="T6227" s="186" t="s">
        <v>225</v>
      </c>
      <c r="U6227" s="187" t="s">
        <v>225</v>
      </c>
      <c r="V6227" s="188" t="str" cm="1">
        <f t="array" ref="V6227">IF(SUM(LEN(A6227:U6227))=0,"",IF(OR(OR(ISBLANK(E6227),SUM(LEN(B6227),LEN(C6227))=0),AND(NOT(D6227="Unknown"),ISBLANK(I6227)),AND(NOT(N6227="Unknown"),ISBLANK(Q6227))),"Missing Information", INDEX(Table15[Entire Service Line Classification], MATCH(SUMIFS(Table15[Unique ID],Table15[System-Owned Portion],D6227,Table15[If Material Anything Other than "Lead" in Column E,Was Material Ever Previously Lead?],F6227,Table15[Customer-Owned Portion],N6227),Table15[Unique ID],0),0)))</f>
        <v>Non-lead</v>
      </c>
      <c r="W6227" s="189"/>
    </row>
    <row r="6228" spans="1:23" s="190" customFormat="1" ht="56.25" x14ac:dyDescent="0.25">
      <c r="A6228" s="180" t="s">
        <v>225</v>
      </c>
      <c r="B6228" s="181" t="s">
        <v>9832</v>
      </c>
      <c r="C6228" s="182" t="s">
        <v>225</v>
      </c>
      <c r="D6228" s="183" t="s">
        <v>36</v>
      </c>
      <c r="E6228" s="181" t="s">
        <v>35</v>
      </c>
      <c r="F6228" s="183" t="s">
        <v>35</v>
      </c>
      <c r="G6228" s="181" t="s">
        <v>7388</v>
      </c>
      <c r="H6228" s="184" t="s">
        <v>7090</v>
      </c>
      <c r="I6228" s="185" t="s">
        <v>190</v>
      </c>
      <c r="J6228" s="181" t="s">
        <v>35</v>
      </c>
      <c r="K6228" s="181" t="s">
        <v>225</v>
      </c>
      <c r="L6228" s="186" t="s">
        <v>225</v>
      </c>
      <c r="M6228" s="187" t="s">
        <v>225</v>
      </c>
      <c r="N6228" s="183" t="s">
        <v>36</v>
      </c>
      <c r="O6228" s="181" t="s">
        <v>7388</v>
      </c>
      <c r="P6228" s="184" t="s">
        <v>7090</v>
      </c>
      <c r="Q6228" s="185" t="s">
        <v>190</v>
      </c>
      <c r="R6228" s="181" t="s">
        <v>35</v>
      </c>
      <c r="S6228" s="181" t="s">
        <v>225</v>
      </c>
      <c r="T6228" s="186" t="s">
        <v>225</v>
      </c>
      <c r="U6228" s="187" t="s">
        <v>225</v>
      </c>
      <c r="V6228" s="188" t="str" cm="1">
        <f t="array" ref="V6228">IF(SUM(LEN(A6228:U6228))=0,"",IF(OR(OR(ISBLANK(E6228),SUM(LEN(B6228),LEN(C6228))=0),AND(NOT(D6228="Unknown"),ISBLANK(I6228)),AND(NOT(N6228="Unknown"),ISBLANK(Q6228))),"Missing Information", INDEX(Table15[Entire Service Line Classification], MATCH(SUMIFS(Table15[Unique ID],Table15[System-Owned Portion],D6228,Table15[If Material Anything Other than "Lead" in Column E,Was Material Ever Previously Lead?],F6228,Table15[Customer-Owned Portion],N6228),Table15[Unique ID],0),0)))</f>
        <v>Non-lead</v>
      </c>
      <c r="W6228" s="189"/>
    </row>
    <row r="6229" spans="1:23" s="190" customFormat="1" ht="56.25" x14ac:dyDescent="0.25">
      <c r="A6229" s="180" t="s">
        <v>225</v>
      </c>
      <c r="B6229" s="181" t="s">
        <v>9833</v>
      </c>
      <c r="C6229" s="182" t="s">
        <v>225</v>
      </c>
      <c r="D6229" s="183" t="s">
        <v>36</v>
      </c>
      <c r="E6229" s="181" t="s">
        <v>35</v>
      </c>
      <c r="F6229" s="183" t="s">
        <v>35</v>
      </c>
      <c r="G6229" s="181" t="s">
        <v>7388</v>
      </c>
      <c r="H6229" s="184" t="s">
        <v>7090</v>
      </c>
      <c r="I6229" s="185" t="s">
        <v>190</v>
      </c>
      <c r="J6229" s="181" t="s">
        <v>35</v>
      </c>
      <c r="K6229" s="181" t="s">
        <v>225</v>
      </c>
      <c r="L6229" s="186" t="s">
        <v>225</v>
      </c>
      <c r="M6229" s="187" t="s">
        <v>225</v>
      </c>
      <c r="N6229" s="183" t="s">
        <v>36</v>
      </c>
      <c r="O6229" s="181" t="s">
        <v>7388</v>
      </c>
      <c r="P6229" s="184" t="s">
        <v>7090</v>
      </c>
      <c r="Q6229" s="185" t="s">
        <v>190</v>
      </c>
      <c r="R6229" s="181" t="s">
        <v>35</v>
      </c>
      <c r="S6229" s="181" t="s">
        <v>225</v>
      </c>
      <c r="T6229" s="186" t="s">
        <v>225</v>
      </c>
      <c r="U6229" s="187" t="s">
        <v>225</v>
      </c>
      <c r="V6229" s="188" t="str" cm="1">
        <f t="array" ref="V6229">IF(SUM(LEN(A6229:U6229))=0,"",IF(OR(OR(ISBLANK(E6229),SUM(LEN(B6229),LEN(C6229))=0),AND(NOT(D6229="Unknown"),ISBLANK(I6229)),AND(NOT(N6229="Unknown"),ISBLANK(Q6229))),"Missing Information", INDEX(Table15[Entire Service Line Classification], MATCH(SUMIFS(Table15[Unique ID],Table15[System-Owned Portion],D6229,Table15[If Material Anything Other than "Lead" in Column E,Was Material Ever Previously Lead?],F6229,Table15[Customer-Owned Portion],N6229),Table15[Unique ID],0),0)))</f>
        <v>Non-lead</v>
      </c>
      <c r="W6229" s="189"/>
    </row>
    <row r="6230" spans="1:23" s="190" customFormat="1" ht="56.25" x14ac:dyDescent="0.25">
      <c r="A6230" s="180" t="s">
        <v>225</v>
      </c>
      <c r="B6230" s="181" t="s">
        <v>9834</v>
      </c>
      <c r="C6230" s="182" t="s">
        <v>225</v>
      </c>
      <c r="D6230" s="183" t="s">
        <v>36</v>
      </c>
      <c r="E6230" s="181" t="s">
        <v>35</v>
      </c>
      <c r="F6230" s="183" t="s">
        <v>35</v>
      </c>
      <c r="G6230" s="181" t="s">
        <v>7388</v>
      </c>
      <c r="H6230" s="184" t="s">
        <v>7090</v>
      </c>
      <c r="I6230" s="185" t="s">
        <v>190</v>
      </c>
      <c r="J6230" s="181" t="s">
        <v>35</v>
      </c>
      <c r="K6230" s="181" t="s">
        <v>225</v>
      </c>
      <c r="L6230" s="186" t="s">
        <v>225</v>
      </c>
      <c r="M6230" s="187" t="s">
        <v>225</v>
      </c>
      <c r="N6230" s="183" t="s">
        <v>36</v>
      </c>
      <c r="O6230" s="181" t="s">
        <v>7388</v>
      </c>
      <c r="P6230" s="184" t="s">
        <v>7090</v>
      </c>
      <c r="Q6230" s="185" t="s">
        <v>190</v>
      </c>
      <c r="R6230" s="181" t="s">
        <v>35</v>
      </c>
      <c r="S6230" s="181" t="s">
        <v>225</v>
      </c>
      <c r="T6230" s="186" t="s">
        <v>225</v>
      </c>
      <c r="U6230" s="187" t="s">
        <v>225</v>
      </c>
      <c r="V6230" s="188" t="str" cm="1">
        <f t="array" ref="V6230">IF(SUM(LEN(A6230:U6230))=0,"",IF(OR(OR(ISBLANK(E6230),SUM(LEN(B6230),LEN(C6230))=0),AND(NOT(D6230="Unknown"),ISBLANK(I6230)),AND(NOT(N6230="Unknown"),ISBLANK(Q6230))),"Missing Information", INDEX(Table15[Entire Service Line Classification], MATCH(SUMIFS(Table15[Unique ID],Table15[System-Owned Portion],D6230,Table15[If Material Anything Other than "Lead" in Column E,Was Material Ever Previously Lead?],F6230,Table15[Customer-Owned Portion],N6230),Table15[Unique ID],0),0)))</f>
        <v>Non-lead</v>
      </c>
      <c r="W6230" s="189"/>
    </row>
    <row r="6231" spans="1:23" s="190" customFormat="1" ht="56.25" x14ac:dyDescent="0.25">
      <c r="A6231" s="180" t="s">
        <v>225</v>
      </c>
      <c r="B6231" s="181" t="s">
        <v>9835</v>
      </c>
      <c r="C6231" s="182" t="s">
        <v>225</v>
      </c>
      <c r="D6231" s="183" t="s">
        <v>36</v>
      </c>
      <c r="E6231" s="181" t="s">
        <v>35</v>
      </c>
      <c r="F6231" s="183" t="s">
        <v>35</v>
      </c>
      <c r="G6231" s="181" t="s">
        <v>7388</v>
      </c>
      <c r="H6231" s="184" t="s">
        <v>7090</v>
      </c>
      <c r="I6231" s="185" t="s">
        <v>190</v>
      </c>
      <c r="J6231" s="181" t="s">
        <v>35</v>
      </c>
      <c r="K6231" s="181" t="s">
        <v>225</v>
      </c>
      <c r="L6231" s="186" t="s">
        <v>225</v>
      </c>
      <c r="M6231" s="187" t="s">
        <v>225</v>
      </c>
      <c r="N6231" s="183" t="s">
        <v>36</v>
      </c>
      <c r="O6231" s="181" t="s">
        <v>7388</v>
      </c>
      <c r="P6231" s="184" t="s">
        <v>7090</v>
      </c>
      <c r="Q6231" s="185" t="s">
        <v>190</v>
      </c>
      <c r="R6231" s="181" t="s">
        <v>35</v>
      </c>
      <c r="S6231" s="181" t="s">
        <v>225</v>
      </c>
      <c r="T6231" s="186" t="s">
        <v>225</v>
      </c>
      <c r="U6231" s="187" t="s">
        <v>225</v>
      </c>
      <c r="V6231" s="188" t="str" cm="1">
        <f t="array" ref="V6231">IF(SUM(LEN(A6231:U6231))=0,"",IF(OR(OR(ISBLANK(E6231),SUM(LEN(B6231),LEN(C6231))=0),AND(NOT(D6231="Unknown"),ISBLANK(I6231)),AND(NOT(N6231="Unknown"),ISBLANK(Q6231))),"Missing Information", INDEX(Table15[Entire Service Line Classification], MATCH(SUMIFS(Table15[Unique ID],Table15[System-Owned Portion],D6231,Table15[If Material Anything Other than "Lead" in Column E,Was Material Ever Previously Lead?],F6231,Table15[Customer-Owned Portion],N6231),Table15[Unique ID],0),0)))</f>
        <v>Non-lead</v>
      </c>
      <c r="W6231" s="189"/>
    </row>
    <row r="6232" spans="1:23" s="190" customFormat="1" ht="56.25" x14ac:dyDescent="0.25">
      <c r="A6232" s="180" t="s">
        <v>225</v>
      </c>
      <c r="B6232" s="181" t="s">
        <v>9836</v>
      </c>
      <c r="C6232" s="182" t="s">
        <v>225</v>
      </c>
      <c r="D6232" s="183" t="s">
        <v>36</v>
      </c>
      <c r="E6232" s="181" t="s">
        <v>35</v>
      </c>
      <c r="F6232" s="183" t="s">
        <v>35</v>
      </c>
      <c r="G6232" s="181" t="s">
        <v>7388</v>
      </c>
      <c r="H6232" s="184" t="s">
        <v>7090</v>
      </c>
      <c r="I6232" s="185" t="s">
        <v>190</v>
      </c>
      <c r="J6232" s="181" t="s">
        <v>35</v>
      </c>
      <c r="K6232" s="181" t="s">
        <v>225</v>
      </c>
      <c r="L6232" s="186" t="s">
        <v>225</v>
      </c>
      <c r="M6232" s="187" t="s">
        <v>225</v>
      </c>
      <c r="N6232" s="183" t="s">
        <v>36</v>
      </c>
      <c r="O6232" s="181" t="s">
        <v>7388</v>
      </c>
      <c r="P6232" s="184" t="s">
        <v>7090</v>
      </c>
      <c r="Q6232" s="185" t="s">
        <v>190</v>
      </c>
      <c r="R6232" s="181" t="s">
        <v>35</v>
      </c>
      <c r="S6232" s="181" t="s">
        <v>225</v>
      </c>
      <c r="T6232" s="186" t="s">
        <v>225</v>
      </c>
      <c r="U6232" s="187" t="s">
        <v>225</v>
      </c>
      <c r="V6232" s="188" t="str" cm="1">
        <f t="array" ref="V6232">IF(SUM(LEN(A6232:U6232))=0,"",IF(OR(OR(ISBLANK(E6232),SUM(LEN(B6232),LEN(C6232))=0),AND(NOT(D6232="Unknown"),ISBLANK(I6232)),AND(NOT(N6232="Unknown"),ISBLANK(Q6232))),"Missing Information", INDEX(Table15[Entire Service Line Classification], MATCH(SUMIFS(Table15[Unique ID],Table15[System-Owned Portion],D6232,Table15[If Material Anything Other than "Lead" in Column E,Was Material Ever Previously Lead?],F6232,Table15[Customer-Owned Portion],N6232),Table15[Unique ID],0),0)))</f>
        <v>Non-lead</v>
      </c>
      <c r="W6232" s="189"/>
    </row>
    <row r="6233" spans="1:23" s="190" customFormat="1" ht="56.25" x14ac:dyDescent="0.25">
      <c r="A6233" s="180" t="s">
        <v>225</v>
      </c>
      <c r="B6233" s="181" t="s">
        <v>9837</v>
      </c>
      <c r="C6233" s="182" t="s">
        <v>225</v>
      </c>
      <c r="D6233" s="183" t="s">
        <v>36</v>
      </c>
      <c r="E6233" s="181" t="s">
        <v>35</v>
      </c>
      <c r="F6233" s="183" t="s">
        <v>35</v>
      </c>
      <c r="G6233" s="181" t="s">
        <v>7388</v>
      </c>
      <c r="H6233" s="184" t="s">
        <v>7090</v>
      </c>
      <c r="I6233" s="185" t="s">
        <v>190</v>
      </c>
      <c r="J6233" s="181" t="s">
        <v>35</v>
      </c>
      <c r="K6233" s="181" t="s">
        <v>225</v>
      </c>
      <c r="L6233" s="186" t="s">
        <v>225</v>
      </c>
      <c r="M6233" s="187" t="s">
        <v>225</v>
      </c>
      <c r="N6233" s="183" t="s">
        <v>36</v>
      </c>
      <c r="O6233" s="181" t="s">
        <v>7388</v>
      </c>
      <c r="P6233" s="184" t="s">
        <v>7090</v>
      </c>
      <c r="Q6233" s="185" t="s">
        <v>190</v>
      </c>
      <c r="R6233" s="181" t="s">
        <v>35</v>
      </c>
      <c r="S6233" s="181" t="s">
        <v>225</v>
      </c>
      <c r="T6233" s="186" t="s">
        <v>225</v>
      </c>
      <c r="U6233" s="187" t="s">
        <v>225</v>
      </c>
      <c r="V6233" s="188" t="str" cm="1">
        <f t="array" ref="V6233">IF(SUM(LEN(A6233:U6233))=0,"",IF(OR(OR(ISBLANK(E6233),SUM(LEN(B6233),LEN(C6233))=0),AND(NOT(D6233="Unknown"),ISBLANK(I6233)),AND(NOT(N6233="Unknown"),ISBLANK(Q6233))),"Missing Information", INDEX(Table15[Entire Service Line Classification], MATCH(SUMIFS(Table15[Unique ID],Table15[System-Owned Portion],D6233,Table15[If Material Anything Other than "Lead" in Column E,Was Material Ever Previously Lead?],F6233,Table15[Customer-Owned Portion],N6233),Table15[Unique ID],0),0)))</f>
        <v>Non-lead</v>
      </c>
      <c r="W6233" s="189"/>
    </row>
    <row r="6234" spans="1:23" s="190" customFormat="1" ht="56.25" x14ac:dyDescent="0.25">
      <c r="A6234" s="180" t="s">
        <v>225</v>
      </c>
      <c r="B6234" s="181" t="s">
        <v>9838</v>
      </c>
      <c r="C6234" s="182" t="s">
        <v>225</v>
      </c>
      <c r="D6234" s="183" t="s">
        <v>36</v>
      </c>
      <c r="E6234" s="181" t="s">
        <v>35</v>
      </c>
      <c r="F6234" s="183" t="s">
        <v>35</v>
      </c>
      <c r="G6234" s="181" t="s">
        <v>7388</v>
      </c>
      <c r="H6234" s="184" t="s">
        <v>7090</v>
      </c>
      <c r="I6234" s="185" t="s">
        <v>190</v>
      </c>
      <c r="J6234" s="181" t="s">
        <v>35</v>
      </c>
      <c r="K6234" s="181" t="s">
        <v>225</v>
      </c>
      <c r="L6234" s="186" t="s">
        <v>225</v>
      </c>
      <c r="M6234" s="187" t="s">
        <v>225</v>
      </c>
      <c r="N6234" s="183" t="s">
        <v>36</v>
      </c>
      <c r="O6234" s="181" t="s">
        <v>7388</v>
      </c>
      <c r="P6234" s="184" t="s">
        <v>7090</v>
      </c>
      <c r="Q6234" s="185" t="s">
        <v>190</v>
      </c>
      <c r="R6234" s="181" t="s">
        <v>35</v>
      </c>
      <c r="S6234" s="181" t="s">
        <v>225</v>
      </c>
      <c r="T6234" s="186" t="s">
        <v>225</v>
      </c>
      <c r="U6234" s="187" t="s">
        <v>225</v>
      </c>
      <c r="V6234" s="188" t="str" cm="1">
        <f t="array" ref="V6234">IF(SUM(LEN(A6234:U6234))=0,"",IF(OR(OR(ISBLANK(E6234),SUM(LEN(B6234),LEN(C6234))=0),AND(NOT(D6234="Unknown"),ISBLANK(I6234)),AND(NOT(N6234="Unknown"),ISBLANK(Q6234))),"Missing Information", INDEX(Table15[Entire Service Line Classification], MATCH(SUMIFS(Table15[Unique ID],Table15[System-Owned Portion],D6234,Table15[If Material Anything Other than "Lead" in Column E,Was Material Ever Previously Lead?],F6234,Table15[Customer-Owned Portion],N6234),Table15[Unique ID],0),0)))</f>
        <v>Non-lead</v>
      </c>
      <c r="W6234" s="189"/>
    </row>
    <row r="6235" spans="1:23" s="190" customFormat="1" ht="56.25" x14ac:dyDescent="0.25">
      <c r="A6235" s="180" t="s">
        <v>225</v>
      </c>
      <c r="B6235" s="181" t="s">
        <v>9839</v>
      </c>
      <c r="C6235" s="182" t="s">
        <v>225</v>
      </c>
      <c r="D6235" s="183" t="s">
        <v>36</v>
      </c>
      <c r="E6235" s="181" t="s">
        <v>35</v>
      </c>
      <c r="F6235" s="183" t="s">
        <v>35</v>
      </c>
      <c r="G6235" s="181" t="s">
        <v>7388</v>
      </c>
      <c r="H6235" s="184" t="s">
        <v>7090</v>
      </c>
      <c r="I6235" s="185" t="s">
        <v>190</v>
      </c>
      <c r="J6235" s="181" t="s">
        <v>35</v>
      </c>
      <c r="K6235" s="181" t="s">
        <v>225</v>
      </c>
      <c r="L6235" s="186" t="s">
        <v>225</v>
      </c>
      <c r="M6235" s="187" t="s">
        <v>225</v>
      </c>
      <c r="N6235" s="183" t="s">
        <v>36</v>
      </c>
      <c r="O6235" s="181" t="s">
        <v>7388</v>
      </c>
      <c r="P6235" s="184" t="s">
        <v>7090</v>
      </c>
      <c r="Q6235" s="185" t="s">
        <v>190</v>
      </c>
      <c r="R6235" s="181" t="s">
        <v>35</v>
      </c>
      <c r="S6235" s="181" t="s">
        <v>225</v>
      </c>
      <c r="T6235" s="186" t="s">
        <v>225</v>
      </c>
      <c r="U6235" s="187" t="s">
        <v>225</v>
      </c>
      <c r="V6235" s="188" t="str" cm="1">
        <f t="array" ref="V6235">IF(SUM(LEN(A6235:U6235))=0,"",IF(OR(OR(ISBLANK(E6235),SUM(LEN(B6235),LEN(C6235))=0),AND(NOT(D6235="Unknown"),ISBLANK(I6235)),AND(NOT(N6235="Unknown"),ISBLANK(Q6235))),"Missing Information", INDEX(Table15[Entire Service Line Classification], MATCH(SUMIFS(Table15[Unique ID],Table15[System-Owned Portion],D6235,Table15[If Material Anything Other than "Lead" in Column E,Was Material Ever Previously Lead?],F6235,Table15[Customer-Owned Portion],N6235),Table15[Unique ID],0),0)))</f>
        <v>Non-lead</v>
      </c>
      <c r="W6235" s="189"/>
    </row>
    <row r="6236" spans="1:23" s="190" customFormat="1" ht="56.25" x14ac:dyDescent="0.25">
      <c r="A6236" s="180" t="s">
        <v>225</v>
      </c>
      <c r="B6236" s="181" t="s">
        <v>9840</v>
      </c>
      <c r="C6236" s="182" t="s">
        <v>225</v>
      </c>
      <c r="D6236" s="183" t="s">
        <v>36</v>
      </c>
      <c r="E6236" s="181" t="s">
        <v>35</v>
      </c>
      <c r="F6236" s="183" t="s">
        <v>35</v>
      </c>
      <c r="G6236" s="181" t="s">
        <v>7388</v>
      </c>
      <c r="H6236" s="184" t="s">
        <v>7090</v>
      </c>
      <c r="I6236" s="185" t="s">
        <v>190</v>
      </c>
      <c r="J6236" s="181" t="s">
        <v>35</v>
      </c>
      <c r="K6236" s="181" t="s">
        <v>225</v>
      </c>
      <c r="L6236" s="186" t="s">
        <v>225</v>
      </c>
      <c r="M6236" s="187" t="s">
        <v>225</v>
      </c>
      <c r="N6236" s="183" t="s">
        <v>36</v>
      </c>
      <c r="O6236" s="181" t="s">
        <v>7388</v>
      </c>
      <c r="P6236" s="184" t="s">
        <v>7090</v>
      </c>
      <c r="Q6236" s="185" t="s">
        <v>190</v>
      </c>
      <c r="R6236" s="181" t="s">
        <v>35</v>
      </c>
      <c r="S6236" s="181" t="s">
        <v>225</v>
      </c>
      <c r="T6236" s="186" t="s">
        <v>225</v>
      </c>
      <c r="U6236" s="187" t="s">
        <v>225</v>
      </c>
      <c r="V6236" s="188" t="str" cm="1">
        <f t="array" ref="V6236">IF(SUM(LEN(A6236:U6236))=0,"",IF(OR(OR(ISBLANK(E6236),SUM(LEN(B6236),LEN(C6236))=0),AND(NOT(D6236="Unknown"),ISBLANK(I6236)),AND(NOT(N6236="Unknown"),ISBLANK(Q6236))),"Missing Information", INDEX(Table15[Entire Service Line Classification], MATCH(SUMIFS(Table15[Unique ID],Table15[System-Owned Portion],D6236,Table15[If Material Anything Other than "Lead" in Column E,Was Material Ever Previously Lead?],F6236,Table15[Customer-Owned Portion],N6236),Table15[Unique ID],0),0)))</f>
        <v>Non-lead</v>
      </c>
      <c r="W6236" s="189"/>
    </row>
    <row r="6237" spans="1:23" s="190" customFormat="1" ht="56.25" x14ac:dyDescent="0.25">
      <c r="A6237" s="180" t="s">
        <v>225</v>
      </c>
      <c r="B6237" s="181" t="s">
        <v>9841</v>
      </c>
      <c r="C6237" s="182" t="s">
        <v>225</v>
      </c>
      <c r="D6237" s="183" t="s">
        <v>36</v>
      </c>
      <c r="E6237" s="181" t="s">
        <v>35</v>
      </c>
      <c r="F6237" s="183" t="s">
        <v>35</v>
      </c>
      <c r="G6237" s="181" t="s">
        <v>7388</v>
      </c>
      <c r="H6237" s="184" t="s">
        <v>7090</v>
      </c>
      <c r="I6237" s="185" t="s">
        <v>190</v>
      </c>
      <c r="J6237" s="181" t="s">
        <v>35</v>
      </c>
      <c r="K6237" s="181" t="s">
        <v>225</v>
      </c>
      <c r="L6237" s="186" t="s">
        <v>225</v>
      </c>
      <c r="M6237" s="187" t="s">
        <v>225</v>
      </c>
      <c r="N6237" s="183" t="s">
        <v>36</v>
      </c>
      <c r="O6237" s="181" t="s">
        <v>7388</v>
      </c>
      <c r="P6237" s="184" t="s">
        <v>7090</v>
      </c>
      <c r="Q6237" s="185" t="s">
        <v>190</v>
      </c>
      <c r="R6237" s="181" t="s">
        <v>35</v>
      </c>
      <c r="S6237" s="181" t="s">
        <v>225</v>
      </c>
      <c r="T6237" s="186" t="s">
        <v>225</v>
      </c>
      <c r="U6237" s="187" t="s">
        <v>225</v>
      </c>
      <c r="V6237" s="188" t="str" cm="1">
        <f t="array" ref="V6237">IF(SUM(LEN(A6237:U6237))=0,"",IF(OR(OR(ISBLANK(E6237),SUM(LEN(B6237),LEN(C6237))=0),AND(NOT(D6237="Unknown"),ISBLANK(I6237)),AND(NOT(N6237="Unknown"),ISBLANK(Q6237))),"Missing Information", INDEX(Table15[Entire Service Line Classification], MATCH(SUMIFS(Table15[Unique ID],Table15[System-Owned Portion],D6237,Table15[If Material Anything Other than "Lead" in Column E,Was Material Ever Previously Lead?],F6237,Table15[Customer-Owned Portion],N6237),Table15[Unique ID],0),0)))</f>
        <v>Non-lead</v>
      </c>
      <c r="W6237" s="189"/>
    </row>
    <row r="6238" spans="1:23" s="190" customFormat="1" ht="56.25" x14ac:dyDescent="0.25">
      <c r="A6238" s="180" t="s">
        <v>225</v>
      </c>
      <c r="B6238" s="181" t="s">
        <v>9842</v>
      </c>
      <c r="C6238" s="182" t="s">
        <v>225</v>
      </c>
      <c r="D6238" s="183" t="s">
        <v>36</v>
      </c>
      <c r="E6238" s="181" t="s">
        <v>35</v>
      </c>
      <c r="F6238" s="183" t="s">
        <v>35</v>
      </c>
      <c r="G6238" s="181" t="s">
        <v>7388</v>
      </c>
      <c r="H6238" s="184" t="s">
        <v>7090</v>
      </c>
      <c r="I6238" s="185" t="s">
        <v>190</v>
      </c>
      <c r="J6238" s="181" t="s">
        <v>35</v>
      </c>
      <c r="K6238" s="181" t="s">
        <v>225</v>
      </c>
      <c r="L6238" s="186" t="s">
        <v>225</v>
      </c>
      <c r="M6238" s="187" t="s">
        <v>225</v>
      </c>
      <c r="N6238" s="183" t="s">
        <v>36</v>
      </c>
      <c r="O6238" s="181" t="s">
        <v>7388</v>
      </c>
      <c r="P6238" s="184" t="s">
        <v>7090</v>
      </c>
      <c r="Q6238" s="185" t="s">
        <v>190</v>
      </c>
      <c r="R6238" s="181" t="s">
        <v>35</v>
      </c>
      <c r="S6238" s="181" t="s">
        <v>225</v>
      </c>
      <c r="T6238" s="186" t="s">
        <v>225</v>
      </c>
      <c r="U6238" s="187" t="s">
        <v>225</v>
      </c>
      <c r="V6238" s="188" t="str" cm="1">
        <f t="array" ref="V6238">IF(SUM(LEN(A6238:U6238))=0,"",IF(OR(OR(ISBLANK(E6238),SUM(LEN(B6238),LEN(C6238))=0),AND(NOT(D6238="Unknown"),ISBLANK(I6238)),AND(NOT(N6238="Unknown"),ISBLANK(Q6238))),"Missing Information", INDEX(Table15[Entire Service Line Classification], MATCH(SUMIFS(Table15[Unique ID],Table15[System-Owned Portion],D6238,Table15[If Material Anything Other than "Lead" in Column E,Was Material Ever Previously Lead?],F6238,Table15[Customer-Owned Portion],N6238),Table15[Unique ID],0),0)))</f>
        <v>Non-lead</v>
      </c>
      <c r="W6238" s="189"/>
    </row>
    <row r="6239" spans="1:23" s="190" customFormat="1" ht="56.25" x14ac:dyDescent="0.25">
      <c r="A6239" s="180" t="s">
        <v>225</v>
      </c>
      <c r="B6239" s="181" t="s">
        <v>9843</v>
      </c>
      <c r="C6239" s="182" t="s">
        <v>225</v>
      </c>
      <c r="D6239" s="183" t="s">
        <v>36</v>
      </c>
      <c r="E6239" s="181" t="s">
        <v>35</v>
      </c>
      <c r="F6239" s="183" t="s">
        <v>35</v>
      </c>
      <c r="G6239" s="181" t="s">
        <v>7388</v>
      </c>
      <c r="H6239" s="184" t="s">
        <v>7090</v>
      </c>
      <c r="I6239" s="185" t="s">
        <v>190</v>
      </c>
      <c r="J6239" s="181" t="s">
        <v>35</v>
      </c>
      <c r="K6239" s="181" t="s">
        <v>225</v>
      </c>
      <c r="L6239" s="186" t="s">
        <v>225</v>
      </c>
      <c r="M6239" s="187" t="s">
        <v>225</v>
      </c>
      <c r="N6239" s="183" t="s">
        <v>36</v>
      </c>
      <c r="O6239" s="181" t="s">
        <v>7388</v>
      </c>
      <c r="P6239" s="184" t="s">
        <v>7090</v>
      </c>
      <c r="Q6239" s="185" t="s">
        <v>190</v>
      </c>
      <c r="R6239" s="181" t="s">
        <v>35</v>
      </c>
      <c r="S6239" s="181" t="s">
        <v>225</v>
      </c>
      <c r="T6239" s="186" t="s">
        <v>225</v>
      </c>
      <c r="U6239" s="187" t="s">
        <v>225</v>
      </c>
      <c r="V6239" s="188" t="str" cm="1">
        <f t="array" ref="V6239">IF(SUM(LEN(A6239:U6239))=0,"",IF(OR(OR(ISBLANK(E6239),SUM(LEN(B6239),LEN(C6239))=0),AND(NOT(D6239="Unknown"),ISBLANK(I6239)),AND(NOT(N6239="Unknown"),ISBLANK(Q6239))),"Missing Information", INDEX(Table15[Entire Service Line Classification], MATCH(SUMIFS(Table15[Unique ID],Table15[System-Owned Portion],D6239,Table15[If Material Anything Other than "Lead" in Column E,Was Material Ever Previously Lead?],F6239,Table15[Customer-Owned Portion],N6239),Table15[Unique ID],0),0)))</f>
        <v>Non-lead</v>
      </c>
      <c r="W6239" s="189"/>
    </row>
    <row r="6240" spans="1:23" s="190" customFormat="1" ht="56.25" x14ac:dyDescent="0.25">
      <c r="A6240" s="180" t="s">
        <v>225</v>
      </c>
      <c r="B6240" s="181" t="s">
        <v>9844</v>
      </c>
      <c r="C6240" s="182" t="s">
        <v>225</v>
      </c>
      <c r="D6240" s="183" t="s">
        <v>36</v>
      </c>
      <c r="E6240" s="181" t="s">
        <v>35</v>
      </c>
      <c r="F6240" s="183" t="s">
        <v>35</v>
      </c>
      <c r="G6240" s="181" t="s">
        <v>7388</v>
      </c>
      <c r="H6240" s="184" t="s">
        <v>7090</v>
      </c>
      <c r="I6240" s="185" t="s">
        <v>190</v>
      </c>
      <c r="J6240" s="181" t="s">
        <v>35</v>
      </c>
      <c r="K6240" s="181" t="s">
        <v>225</v>
      </c>
      <c r="L6240" s="186" t="s">
        <v>225</v>
      </c>
      <c r="M6240" s="187" t="s">
        <v>225</v>
      </c>
      <c r="N6240" s="183" t="s">
        <v>36</v>
      </c>
      <c r="O6240" s="181" t="s">
        <v>7388</v>
      </c>
      <c r="P6240" s="184" t="s">
        <v>7090</v>
      </c>
      <c r="Q6240" s="185" t="s">
        <v>190</v>
      </c>
      <c r="R6240" s="181" t="s">
        <v>35</v>
      </c>
      <c r="S6240" s="181" t="s">
        <v>225</v>
      </c>
      <c r="T6240" s="186" t="s">
        <v>225</v>
      </c>
      <c r="U6240" s="187" t="s">
        <v>225</v>
      </c>
      <c r="V6240" s="188" t="str" cm="1">
        <f t="array" ref="V6240">IF(SUM(LEN(A6240:U6240))=0,"",IF(OR(OR(ISBLANK(E6240),SUM(LEN(B6240),LEN(C6240))=0),AND(NOT(D6240="Unknown"),ISBLANK(I6240)),AND(NOT(N6240="Unknown"),ISBLANK(Q6240))),"Missing Information", INDEX(Table15[Entire Service Line Classification], MATCH(SUMIFS(Table15[Unique ID],Table15[System-Owned Portion],D6240,Table15[If Material Anything Other than "Lead" in Column E,Was Material Ever Previously Lead?],F6240,Table15[Customer-Owned Portion],N6240),Table15[Unique ID],0),0)))</f>
        <v>Non-lead</v>
      </c>
      <c r="W6240" s="189"/>
    </row>
    <row r="6241" spans="1:23" s="190" customFormat="1" ht="56.25" x14ac:dyDescent="0.25">
      <c r="A6241" s="180" t="s">
        <v>225</v>
      </c>
      <c r="B6241" s="181" t="s">
        <v>9845</v>
      </c>
      <c r="C6241" s="182" t="s">
        <v>225</v>
      </c>
      <c r="D6241" s="183" t="s">
        <v>36</v>
      </c>
      <c r="E6241" s="181" t="s">
        <v>35</v>
      </c>
      <c r="F6241" s="183" t="s">
        <v>35</v>
      </c>
      <c r="G6241" s="181" t="s">
        <v>7388</v>
      </c>
      <c r="H6241" s="184" t="s">
        <v>7090</v>
      </c>
      <c r="I6241" s="185" t="s">
        <v>190</v>
      </c>
      <c r="J6241" s="181" t="s">
        <v>35</v>
      </c>
      <c r="K6241" s="181" t="s">
        <v>225</v>
      </c>
      <c r="L6241" s="186" t="s">
        <v>225</v>
      </c>
      <c r="M6241" s="187" t="s">
        <v>225</v>
      </c>
      <c r="N6241" s="183" t="s">
        <v>36</v>
      </c>
      <c r="O6241" s="181" t="s">
        <v>7388</v>
      </c>
      <c r="P6241" s="184" t="s">
        <v>7090</v>
      </c>
      <c r="Q6241" s="185" t="s">
        <v>190</v>
      </c>
      <c r="R6241" s="181" t="s">
        <v>35</v>
      </c>
      <c r="S6241" s="181" t="s">
        <v>225</v>
      </c>
      <c r="T6241" s="186" t="s">
        <v>225</v>
      </c>
      <c r="U6241" s="187" t="s">
        <v>225</v>
      </c>
      <c r="V6241" s="188" t="str" cm="1">
        <f t="array" ref="V6241">IF(SUM(LEN(A6241:U6241))=0,"",IF(OR(OR(ISBLANK(E6241),SUM(LEN(B6241),LEN(C6241))=0),AND(NOT(D6241="Unknown"),ISBLANK(I6241)),AND(NOT(N6241="Unknown"),ISBLANK(Q6241))),"Missing Information", INDEX(Table15[Entire Service Line Classification], MATCH(SUMIFS(Table15[Unique ID],Table15[System-Owned Portion],D6241,Table15[If Material Anything Other than "Lead" in Column E,Was Material Ever Previously Lead?],F6241,Table15[Customer-Owned Portion],N6241),Table15[Unique ID],0),0)))</f>
        <v>Non-lead</v>
      </c>
      <c r="W6241" s="189"/>
    </row>
    <row r="6242" spans="1:23" s="190" customFormat="1" ht="56.25" x14ac:dyDescent="0.25">
      <c r="A6242" s="180" t="s">
        <v>225</v>
      </c>
      <c r="B6242" s="181" t="s">
        <v>9846</v>
      </c>
      <c r="C6242" s="182" t="s">
        <v>225</v>
      </c>
      <c r="D6242" s="183" t="s">
        <v>36</v>
      </c>
      <c r="E6242" s="181" t="s">
        <v>35</v>
      </c>
      <c r="F6242" s="183" t="s">
        <v>35</v>
      </c>
      <c r="G6242" s="181" t="s">
        <v>7388</v>
      </c>
      <c r="H6242" s="184" t="s">
        <v>7090</v>
      </c>
      <c r="I6242" s="185" t="s">
        <v>190</v>
      </c>
      <c r="J6242" s="181" t="s">
        <v>35</v>
      </c>
      <c r="K6242" s="181" t="s">
        <v>225</v>
      </c>
      <c r="L6242" s="186" t="s">
        <v>225</v>
      </c>
      <c r="M6242" s="187" t="s">
        <v>225</v>
      </c>
      <c r="N6242" s="183" t="s">
        <v>36</v>
      </c>
      <c r="O6242" s="181" t="s">
        <v>7388</v>
      </c>
      <c r="P6242" s="184" t="s">
        <v>7090</v>
      </c>
      <c r="Q6242" s="185" t="s">
        <v>190</v>
      </c>
      <c r="R6242" s="181" t="s">
        <v>35</v>
      </c>
      <c r="S6242" s="181" t="s">
        <v>225</v>
      </c>
      <c r="T6242" s="186" t="s">
        <v>225</v>
      </c>
      <c r="U6242" s="187" t="s">
        <v>225</v>
      </c>
      <c r="V6242" s="188" t="str" cm="1">
        <f t="array" ref="V6242">IF(SUM(LEN(A6242:U6242))=0,"",IF(OR(OR(ISBLANK(E6242),SUM(LEN(B6242),LEN(C6242))=0),AND(NOT(D6242="Unknown"),ISBLANK(I6242)),AND(NOT(N6242="Unknown"),ISBLANK(Q6242))),"Missing Information", INDEX(Table15[Entire Service Line Classification], MATCH(SUMIFS(Table15[Unique ID],Table15[System-Owned Portion],D6242,Table15[If Material Anything Other than "Lead" in Column E,Was Material Ever Previously Lead?],F6242,Table15[Customer-Owned Portion],N6242),Table15[Unique ID],0),0)))</f>
        <v>Non-lead</v>
      </c>
      <c r="W6242" s="189"/>
    </row>
    <row r="6243" spans="1:23" s="190" customFormat="1" ht="56.25" x14ac:dyDescent="0.25">
      <c r="A6243" s="180" t="s">
        <v>225</v>
      </c>
      <c r="B6243" s="181" t="s">
        <v>9847</v>
      </c>
      <c r="C6243" s="182" t="s">
        <v>225</v>
      </c>
      <c r="D6243" s="183" t="s">
        <v>36</v>
      </c>
      <c r="E6243" s="181" t="s">
        <v>35</v>
      </c>
      <c r="F6243" s="183" t="s">
        <v>35</v>
      </c>
      <c r="G6243" s="181" t="s">
        <v>7388</v>
      </c>
      <c r="H6243" s="184" t="s">
        <v>7090</v>
      </c>
      <c r="I6243" s="185" t="s">
        <v>190</v>
      </c>
      <c r="J6243" s="181" t="s">
        <v>35</v>
      </c>
      <c r="K6243" s="181" t="s">
        <v>225</v>
      </c>
      <c r="L6243" s="186" t="s">
        <v>225</v>
      </c>
      <c r="M6243" s="187" t="s">
        <v>225</v>
      </c>
      <c r="N6243" s="183" t="s">
        <v>36</v>
      </c>
      <c r="O6243" s="181" t="s">
        <v>7388</v>
      </c>
      <c r="P6243" s="184" t="s">
        <v>7090</v>
      </c>
      <c r="Q6243" s="185" t="s">
        <v>190</v>
      </c>
      <c r="R6243" s="181" t="s">
        <v>35</v>
      </c>
      <c r="S6243" s="181" t="s">
        <v>225</v>
      </c>
      <c r="T6243" s="186" t="s">
        <v>225</v>
      </c>
      <c r="U6243" s="187" t="s">
        <v>225</v>
      </c>
      <c r="V6243" s="188" t="str" cm="1">
        <f t="array" ref="V6243">IF(SUM(LEN(A6243:U6243))=0,"",IF(OR(OR(ISBLANK(E6243),SUM(LEN(B6243),LEN(C6243))=0),AND(NOT(D6243="Unknown"),ISBLANK(I6243)),AND(NOT(N6243="Unknown"),ISBLANK(Q6243))),"Missing Information", INDEX(Table15[Entire Service Line Classification], MATCH(SUMIFS(Table15[Unique ID],Table15[System-Owned Portion],D6243,Table15[If Material Anything Other than "Lead" in Column E,Was Material Ever Previously Lead?],F6243,Table15[Customer-Owned Portion],N6243),Table15[Unique ID],0),0)))</f>
        <v>Non-lead</v>
      </c>
      <c r="W6243" s="189"/>
    </row>
    <row r="6244" spans="1:23" s="190" customFormat="1" ht="56.25" x14ac:dyDescent="0.25">
      <c r="A6244" s="180" t="s">
        <v>225</v>
      </c>
      <c r="B6244" s="181" t="s">
        <v>9848</v>
      </c>
      <c r="C6244" s="182" t="s">
        <v>225</v>
      </c>
      <c r="D6244" s="183" t="s">
        <v>36</v>
      </c>
      <c r="E6244" s="181" t="s">
        <v>35</v>
      </c>
      <c r="F6244" s="183" t="s">
        <v>35</v>
      </c>
      <c r="G6244" s="181" t="s">
        <v>7388</v>
      </c>
      <c r="H6244" s="184" t="s">
        <v>7090</v>
      </c>
      <c r="I6244" s="185" t="s">
        <v>190</v>
      </c>
      <c r="J6244" s="181" t="s">
        <v>35</v>
      </c>
      <c r="K6244" s="181" t="s">
        <v>225</v>
      </c>
      <c r="L6244" s="186" t="s">
        <v>225</v>
      </c>
      <c r="M6244" s="187" t="s">
        <v>225</v>
      </c>
      <c r="N6244" s="183" t="s">
        <v>36</v>
      </c>
      <c r="O6244" s="181" t="s">
        <v>7388</v>
      </c>
      <c r="P6244" s="184" t="s">
        <v>7090</v>
      </c>
      <c r="Q6244" s="185" t="s">
        <v>190</v>
      </c>
      <c r="R6244" s="181" t="s">
        <v>35</v>
      </c>
      <c r="S6244" s="181" t="s">
        <v>225</v>
      </c>
      <c r="T6244" s="186" t="s">
        <v>225</v>
      </c>
      <c r="U6244" s="187" t="s">
        <v>225</v>
      </c>
      <c r="V6244" s="188" t="str" cm="1">
        <f t="array" ref="V6244">IF(SUM(LEN(A6244:U6244))=0,"",IF(OR(OR(ISBLANK(E6244),SUM(LEN(B6244),LEN(C6244))=0),AND(NOT(D6244="Unknown"),ISBLANK(I6244)),AND(NOT(N6244="Unknown"),ISBLANK(Q6244))),"Missing Information", INDEX(Table15[Entire Service Line Classification], MATCH(SUMIFS(Table15[Unique ID],Table15[System-Owned Portion],D6244,Table15[If Material Anything Other than "Lead" in Column E,Was Material Ever Previously Lead?],F6244,Table15[Customer-Owned Portion],N6244),Table15[Unique ID],0),0)))</f>
        <v>Non-lead</v>
      </c>
      <c r="W6244" s="189"/>
    </row>
    <row r="6245" spans="1:23" s="190" customFormat="1" ht="56.25" x14ac:dyDescent="0.25">
      <c r="A6245" s="180" t="s">
        <v>225</v>
      </c>
      <c r="B6245" s="181" t="s">
        <v>9849</v>
      </c>
      <c r="C6245" s="182" t="s">
        <v>225</v>
      </c>
      <c r="D6245" s="183" t="s">
        <v>36</v>
      </c>
      <c r="E6245" s="181" t="s">
        <v>35</v>
      </c>
      <c r="F6245" s="183" t="s">
        <v>35</v>
      </c>
      <c r="G6245" s="181" t="s">
        <v>7388</v>
      </c>
      <c r="H6245" s="184" t="s">
        <v>7090</v>
      </c>
      <c r="I6245" s="185" t="s">
        <v>190</v>
      </c>
      <c r="J6245" s="181" t="s">
        <v>35</v>
      </c>
      <c r="K6245" s="181" t="s">
        <v>225</v>
      </c>
      <c r="L6245" s="186" t="s">
        <v>225</v>
      </c>
      <c r="M6245" s="187" t="s">
        <v>225</v>
      </c>
      <c r="N6245" s="183" t="s">
        <v>36</v>
      </c>
      <c r="O6245" s="181" t="s">
        <v>7388</v>
      </c>
      <c r="P6245" s="184" t="s">
        <v>7090</v>
      </c>
      <c r="Q6245" s="185" t="s">
        <v>190</v>
      </c>
      <c r="R6245" s="181" t="s">
        <v>35</v>
      </c>
      <c r="S6245" s="181" t="s">
        <v>225</v>
      </c>
      <c r="T6245" s="186" t="s">
        <v>225</v>
      </c>
      <c r="U6245" s="187" t="s">
        <v>225</v>
      </c>
      <c r="V6245" s="188" t="str" cm="1">
        <f t="array" ref="V6245">IF(SUM(LEN(A6245:U6245))=0,"",IF(OR(OR(ISBLANK(E6245),SUM(LEN(B6245),LEN(C6245))=0),AND(NOT(D6245="Unknown"),ISBLANK(I6245)),AND(NOT(N6245="Unknown"),ISBLANK(Q6245))),"Missing Information", INDEX(Table15[Entire Service Line Classification], MATCH(SUMIFS(Table15[Unique ID],Table15[System-Owned Portion],D6245,Table15[If Material Anything Other than "Lead" in Column E,Was Material Ever Previously Lead?],F6245,Table15[Customer-Owned Portion],N6245),Table15[Unique ID],0),0)))</f>
        <v>Non-lead</v>
      </c>
      <c r="W6245" s="189"/>
    </row>
    <row r="6246" spans="1:23" s="190" customFormat="1" ht="56.25" x14ac:dyDescent="0.25">
      <c r="A6246" s="180" t="s">
        <v>225</v>
      </c>
      <c r="B6246" s="181" t="s">
        <v>9850</v>
      </c>
      <c r="C6246" s="182" t="s">
        <v>225</v>
      </c>
      <c r="D6246" s="183" t="s">
        <v>36</v>
      </c>
      <c r="E6246" s="181" t="s">
        <v>35</v>
      </c>
      <c r="F6246" s="183" t="s">
        <v>35</v>
      </c>
      <c r="G6246" s="181" t="s">
        <v>7388</v>
      </c>
      <c r="H6246" s="184" t="s">
        <v>7090</v>
      </c>
      <c r="I6246" s="185" t="s">
        <v>190</v>
      </c>
      <c r="J6246" s="181" t="s">
        <v>35</v>
      </c>
      <c r="K6246" s="181" t="s">
        <v>225</v>
      </c>
      <c r="L6246" s="186" t="s">
        <v>225</v>
      </c>
      <c r="M6246" s="187" t="s">
        <v>225</v>
      </c>
      <c r="N6246" s="183" t="s">
        <v>36</v>
      </c>
      <c r="O6246" s="181" t="s">
        <v>7388</v>
      </c>
      <c r="P6246" s="184" t="s">
        <v>7090</v>
      </c>
      <c r="Q6246" s="185" t="s">
        <v>190</v>
      </c>
      <c r="R6246" s="181" t="s">
        <v>35</v>
      </c>
      <c r="S6246" s="181" t="s">
        <v>225</v>
      </c>
      <c r="T6246" s="186" t="s">
        <v>225</v>
      </c>
      <c r="U6246" s="187" t="s">
        <v>225</v>
      </c>
      <c r="V6246" s="188" t="str" cm="1">
        <f t="array" ref="V6246">IF(SUM(LEN(A6246:U6246))=0,"",IF(OR(OR(ISBLANK(E6246),SUM(LEN(B6246),LEN(C6246))=0),AND(NOT(D6246="Unknown"),ISBLANK(I6246)),AND(NOT(N6246="Unknown"),ISBLANK(Q6246))),"Missing Information", INDEX(Table15[Entire Service Line Classification], MATCH(SUMIFS(Table15[Unique ID],Table15[System-Owned Portion],D6246,Table15[If Material Anything Other than "Lead" in Column E,Was Material Ever Previously Lead?],F6246,Table15[Customer-Owned Portion],N6246),Table15[Unique ID],0),0)))</f>
        <v>Non-lead</v>
      </c>
      <c r="W6246" s="189"/>
    </row>
    <row r="6247" spans="1:23" s="190" customFormat="1" ht="56.25" x14ac:dyDescent="0.25">
      <c r="A6247" s="180" t="s">
        <v>225</v>
      </c>
      <c r="B6247" s="181" t="s">
        <v>9851</v>
      </c>
      <c r="C6247" s="182" t="s">
        <v>225</v>
      </c>
      <c r="D6247" s="183" t="s">
        <v>36</v>
      </c>
      <c r="E6247" s="181" t="s">
        <v>35</v>
      </c>
      <c r="F6247" s="183" t="s">
        <v>35</v>
      </c>
      <c r="G6247" s="181" t="s">
        <v>7388</v>
      </c>
      <c r="H6247" s="184" t="s">
        <v>7090</v>
      </c>
      <c r="I6247" s="185" t="s">
        <v>190</v>
      </c>
      <c r="J6247" s="181" t="s">
        <v>35</v>
      </c>
      <c r="K6247" s="181" t="s">
        <v>225</v>
      </c>
      <c r="L6247" s="186" t="s">
        <v>225</v>
      </c>
      <c r="M6247" s="187" t="s">
        <v>225</v>
      </c>
      <c r="N6247" s="183" t="s">
        <v>36</v>
      </c>
      <c r="O6247" s="181" t="s">
        <v>7388</v>
      </c>
      <c r="P6247" s="184" t="s">
        <v>7090</v>
      </c>
      <c r="Q6247" s="185" t="s">
        <v>190</v>
      </c>
      <c r="R6247" s="181" t="s">
        <v>35</v>
      </c>
      <c r="S6247" s="181" t="s">
        <v>225</v>
      </c>
      <c r="T6247" s="186" t="s">
        <v>225</v>
      </c>
      <c r="U6247" s="187" t="s">
        <v>225</v>
      </c>
      <c r="V6247" s="188" t="str" cm="1">
        <f t="array" ref="V6247">IF(SUM(LEN(A6247:U6247))=0,"",IF(OR(OR(ISBLANK(E6247),SUM(LEN(B6247),LEN(C6247))=0),AND(NOT(D6247="Unknown"),ISBLANK(I6247)),AND(NOT(N6247="Unknown"),ISBLANK(Q6247))),"Missing Information", INDEX(Table15[Entire Service Line Classification], MATCH(SUMIFS(Table15[Unique ID],Table15[System-Owned Portion],D6247,Table15[If Material Anything Other than "Lead" in Column E,Was Material Ever Previously Lead?],F6247,Table15[Customer-Owned Portion],N6247),Table15[Unique ID],0),0)))</f>
        <v>Non-lead</v>
      </c>
      <c r="W6247" s="189"/>
    </row>
    <row r="6248" spans="1:23" s="190" customFormat="1" ht="56.25" x14ac:dyDescent="0.25">
      <c r="A6248" s="180" t="s">
        <v>225</v>
      </c>
      <c r="B6248" s="181" t="s">
        <v>9852</v>
      </c>
      <c r="C6248" s="182" t="s">
        <v>225</v>
      </c>
      <c r="D6248" s="183" t="s">
        <v>36</v>
      </c>
      <c r="E6248" s="181" t="s">
        <v>35</v>
      </c>
      <c r="F6248" s="183" t="s">
        <v>35</v>
      </c>
      <c r="G6248" s="181" t="s">
        <v>7388</v>
      </c>
      <c r="H6248" s="184" t="s">
        <v>7090</v>
      </c>
      <c r="I6248" s="185" t="s">
        <v>190</v>
      </c>
      <c r="J6248" s="181" t="s">
        <v>35</v>
      </c>
      <c r="K6248" s="181" t="s">
        <v>225</v>
      </c>
      <c r="L6248" s="186" t="s">
        <v>225</v>
      </c>
      <c r="M6248" s="187" t="s">
        <v>225</v>
      </c>
      <c r="N6248" s="183" t="s">
        <v>36</v>
      </c>
      <c r="O6248" s="181" t="s">
        <v>7388</v>
      </c>
      <c r="P6248" s="184" t="s">
        <v>7090</v>
      </c>
      <c r="Q6248" s="185" t="s">
        <v>190</v>
      </c>
      <c r="R6248" s="181" t="s">
        <v>35</v>
      </c>
      <c r="S6248" s="181" t="s">
        <v>225</v>
      </c>
      <c r="T6248" s="186" t="s">
        <v>225</v>
      </c>
      <c r="U6248" s="187" t="s">
        <v>225</v>
      </c>
      <c r="V6248" s="188" t="str" cm="1">
        <f t="array" ref="V6248">IF(SUM(LEN(A6248:U6248))=0,"",IF(OR(OR(ISBLANK(E6248),SUM(LEN(B6248),LEN(C6248))=0),AND(NOT(D6248="Unknown"),ISBLANK(I6248)),AND(NOT(N6248="Unknown"),ISBLANK(Q6248))),"Missing Information", INDEX(Table15[Entire Service Line Classification], MATCH(SUMIFS(Table15[Unique ID],Table15[System-Owned Portion],D6248,Table15[If Material Anything Other than "Lead" in Column E,Was Material Ever Previously Lead?],F6248,Table15[Customer-Owned Portion],N6248),Table15[Unique ID],0),0)))</f>
        <v>Non-lead</v>
      </c>
      <c r="W6248" s="189"/>
    </row>
    <row r="6249" spans="1:23" s="190" customFormat="1" ht="56.25" x14ac:dyDescent="0.25">
      <c r="A6249" s="180" t="s">
        <v>225</v>
      </c>
      <c r="B6249" s="181" t="s">
        <v>9853</v>
      </c>
      <c r="C6249" s="182" t="s">
        <v>225</v>
      </c>
      <c r="D6249" s="183" t="s">
        <v>36</v>
      </c>
      <c r="E6249" s="181" t="s">
        <v>35</v>
      </c>
      <c r="F6249" s="183" t="s">
        <v>35</v>
      </c>
      <c r="G6249" s="181" t="s">
        <v>7388</v>
      </c>
      <c r="H6249" s="184" t="s">
        <v>7090</v>
      </c>
      <c r="I6249" s="185" t="s">
        <v>190</v>
      </c>
      <c r="J6249" s="181" t="s">
        <v>35</v>
      </c>
      <c r="K6249" s="181" t="s">
        <v>225</v>
      </c>
      <c r="L6249" s="186" t="s">
        <v>225</v>
      </c>
      <c r="M6249" s="187" t="s">
        <v>225</v>
      </c>
      <c r="N6249" s="183" t="s">
        <v>36</v>
      </c>
      <c r="O6249" s="181" t="s">
        <v>7388</v>
      </c>
      <c r="P6249" s="184" t="s">
        <v>7090</v>
      </c>
      <c r="Q6249" s="185" t="s">
        <v>190</v>
      </c>
      <c r="R6249" s="181" t="s">
        <v>35</v>
      </c>
      <c r="S6249" s="181" t="s">
        <v>225</v>
      </c>
      <c r="T6249" s="186" t="s">
        <v>225</v>
      </c>
      <c r="U6249" s="187" t="s">
        <v>225</v>
      </c>
      <c r="V6249" s="188" t="str" cm="1">
        <f t="array" ref="V6249">IF(SUM(LEN(A6249:U6249))=0,"",IF(OR(OR(ISBLANK(E6249),SUM(LEN(B6249),LEN(C6249))=0),AND(NOT(D6249="Unknown"),ISBLANK(I6249)),AND(NOT(N6249="Unknown"),ISBLANK(Q6249))),"Missing Information", INDEX(Table15[Entire Service Line Classification], MATCH(SUMIFS(Table15[Unique ID],Table15[System-Owned Portion],D6249,Table15[If Material Anything Other than "Lead" in Column E,Was Material Ever Previously Lead?],F6249,Table15[Customer-Owned Portion],N6249),Table15[Unique ID],0),0)))</f>
        <v>Non-lead</v>
      </c>
      <c r="W6249" s="189"/>
    </row>
    <row r="6250" spans="1:23" s="190" customFormat="1" ht="56.25" x14ac:dyDescent="0.25">
      <c r="A6250" s="180" t="s">
        <v>225</v>
      </c>
      <c r="B6250" s="181" t="s">
        <v>9854</v>
      </c>
      <c r="C6250" s="182" t="s">
        <v>225</v>
      </c>
      <c r="D6250" s="183" t="s">
        <v>36</v>
      </c>
      <c r="E6250" s="181" t="s">
        <v>35</v>
      </c>
      <c r="F6250" s="183" t="s">
        <v>35</v>
      </c>
      <c r="G6250" s="181" t="s">
        <v>7388</v>
      </c>
      <c r="H6250" s="184" t="s">
        <v>7090</v>
      </c>
      <c r="I6250" s="185" t="s">
        <v>190</v>
      </c>
      <c r="J6250" s="181" t="s">
        <v>35</v>
      </c>
      <c r="K6250" s="181" t="s">
        <v>225</v>
      </c>
      <c r="L6250" s="186" t="s">
        <v>225</v>
      </c>
      <c r="M6250" s="187" t="s">
        <v>225</v>
      </c>
      <c r="N6250" s="183" t="s">
        <v>36</v>
      </c>
      <c r="O6250" s="181" t="s">
        <v>7388</v>
      </c>
      <c r="P6250" s="184" t="s">
        <v>7090</v>
      </c>
      <c r="Q6250" s="185" t="s">
        <v>190</v>
      </c>
      <c r="R6250" s="181" t="s">
        <v>35</v>
      </c>
      <c r="S6250" s="181" t="s">
        <v>225</v>
      </c>
      <c r="T6250" s="186" t="s">
        <v>225</v>
      </c>
      <c r="U6250" s="187" t="s">
        <v>225</v>
      </c>
      <c r="V6250" s="188" t="str" cm="1">
        <f t="array" ref="V6250">IF(SUM(LEN(A6250:U6250))=0,"",IF(OR(OR(ISBLANK(E6250),SUM(LEN(B6250),LEN(C6250))=0),AND(NOT(D6250="Unknown"),ISBLANK(I6250)),AND(NOT(N6250="Unknown"),ISBLANK(Q6250))),"Missing Information", INDEX(Table15[Entire Service Line Classification], MATCH(SUMIFS(Table15[Unique ID],Table15[System-Owned Portion],D6250,Table15[If Material Anything Other than "Lead" in Column E,Was Material Ever Previously Lead?],F6250,Table15[Customer-Owned Portion],N6250),Table15[Unique ID],0),0)))</f>
        <v>Non-lead</v>
      </c>
      <c r="W6250" s="189"/>
    </row>
    <row r="6251" spans="1:23" s="190" customFormat="1" ht="56.25" x14ac:dyDescent="0.25">
      <c r="A6251" s="180" t="s">
        <v>225</v>
      </c>
      <c r="B6251" s="181" t="s">
        <v>9855</v>
      </c>
      <c r="C6251" s="182" t="s">
        <v>225</v>
      </c>
      <c r="D6251" s="183" t="s">
        <v>36</v>
      </c>
      <c r="E6251" s="181" t="s">
        <v>35</v>
      </c>
      <c r="F6251" s="183" t="s">
        <v>35</v>
      </c>
      <c r="G6251" s="181" t="s">
        <v>7388</v>
      </c>
      <c r="H6251" s="184" t="s">
        <v>7090</v>
      </c>
      <c r="I6251" s="185" t="s">
        <v>190</v>
      </c>
      <c r="J6251" s="181" t="s">
        <v>35</v>
      </c>
      <c r="K6251" s="181" t="s">
        <v>225</v>
      </c>
      <c r="L6251" s="186" t="s">
        <v>225</v>
      </c>
      <c r="M6251" s="187" t="s">
        <v>225</v>
      </c>
      <c r="N6251" s="183" t="s">
        <v>36</v>
      </c>
      <c r="O6251" s="181" t="s">
        <v>7388</v>
      </c>
      <c r="P6251" s="184" t="s">
        <v>7090</v>
      </c>
      <c r="Q6251" s="185" t="s">
        <v>190</v>
      </c>
      <c r="R6251" s="181" t="s">
        <v>35</v>
      </c>
      <c r="S6251" s="181" t="s">
        <v>225</v>
      </c>
      <c r="T6251" s="186" t="s">
        <v>225</v>
      </c>
      <c r="U6251" s="187" t="s">
        <v>225</v>
      </c>
      <c r="V6251" s="188" t="str" cm="1">
        <f t="array" ref="V6251">IF(SUM(LEN(A6251:U6251))=0,"",IF(OR(OR(ISBLANK(E6251),SUM(LEN(B6251),LEN(C6251))=0),AND(NOT(D6251="Unknown"),ISBLANK(I6251)),AND(NOT(N6251="Unknown"),ISBLANK(Q6251))),"Missing Information", INDEX(Table15[Entire Service Line Classification], MATCH(SUMIFS(Table15[Unique ID],Table15[System-Owned Portion],D6251,Table15[If Material Anything Other than "Lead" in Column E,Was Material Ever Previously Lead?],F6251,Table15[Customer-Owned Portion],N6251),Table15[Unique ID],0),0)))</f>
        <v>Non-lead</v>
      </c>
      <c r="W6251" s="189"/>
    </row>
    <row r="6252" spans="1:23" s="190" customFormat="1" ht="56.25" x14ac:dyDescent="0.25">
      <c r="A6252" s="180" t="s">
        <v>225</v>
      </c>
      <c r="B6252" s="181" t="s">
        <v>9856</v>
      </c>
      <c r="C6252" s="182" t="s">
        <v>225</v>
      </c>
      <c r="D6252" s="183" t="s">
        <v>36</v>
      </c>
      <c r="E6252" s="181" t="s">
        <v>35</v>
      </c>
      <c r="F6252" s="183" t="s">
        <v>35</v>
      </c>
      <c r="G6252" s="181" t="s">
        <v>7388</v>
      </c>
      <c r="H6252" s="184" t="s">
        <v>7090</v>
      </c>
      <c r="I6252" s="185" t="s">
        <v>190</v>
      </c>
      <c r="J6252" s="181" t="s">
        <v>35</v>
      </c>
      <c r="K6252" s="181" t="s">
        <v>225</v>
      </c>
      <c r="L6252" s="186" t="s">
        <v>225</v>
      </c>
      <c r="M6252" s="187" t="s">
        <v>225</v>
      </c>
      <c r="N6252" s="183" t="s">
        <v>36</v>
      </c>
      <c r="O6252" s="181" t="s">
        <v>7388</v>
      </c>
      <c r="P6252" s="184" t="s">
        <v>7090</v>
      </c>
      <c r="Q6252" s="185" t="s">
        <v>190</v>
      </c>
      <c r="R6252" s="181" t="s">
        <v>35</v>
      </c>
      <c r="S6252" s="181" t="s">
        <v>225</v>
      </c>
      <c r="T6252" s="186" t="s">
        <v>225</v>
      </c>
      <c r="U6252" s="187" t="s">
        <v>225</v>
      </c>
      <c r="V6252" s="188" t="str" cm="1">
        <f t="array" ref="V6252">IF(SUM(LEN(A6252:U6252))=0,"",IF(OR(OR(ISBLANK(E6252),SUM(LEN(B6252),LEN(C6252))=0),AND(NOT(D6252="Unknown"),ISBLANK(I6252)),AND(NOT(N6252="Unknown"),ISBLANK(Q6252))),"Missing Information", INDEX(Table15[Entire Service Line Classification], MATCH(SUMIFS(Table15[Unique ID],Table15[System-Owned Portion],D6252,Table15[If Material Anything Other than "Lead" in Column E,Was Material Ever Previously Lead?],F6252,Table15[Customer-Owned Portion],N6252),Table15[Unique ID],0),0)))</f>
        <v>Non-lead</v>
      </c>
      <c r="W6252" s="189"/>
    </row>
    <row r="6253" spans="1:23" s="190" customFormat="1" ht="56.25" x14ac:dyDescent="0.25">
      <c r="A6253" s="180" t="s">
        <v>225</v>
      </c>
      <c r="B6253" s="181" t="s">
        <v>9857</v>
      </c>
      <c r="C6253" s="182" t="s">
        <v>225</v>
      </c>
      <c r="D6253" s="183" t="s">
        <v>36</v>
      </c>
      <c r="E6253" s="181" t="s">
        <v>35</v>
      </c>
      <c r="F6253" s="183" t="s">
        <v>35</v>
      </c>
      <c r="G6253" s="181" t="s">
        <v>7388</v>
      </c>
      <c r="H6253" s="184" t="s">
        <v>7090</v>
      </c>
      <c r="I6253" s="185" t="s">
        <v>190</v>
      </c>
      <c r="J6253" s="181" t="s">
        <v>35</v>
      </c>
      <c r="K6253" s="181" t="s">
        <v>225</v>
      </c>
      <c r="L6253" s="186" t="s">
        <v>225</v>
      </c>
      <c r="M6253" s="187" t="s">
        <v>225</v>
      </c>
      <c r="N6253" s="183" t="s">
        <v>36</v>
      </c>
      <c r="O6253" s="181" t="s">
        <v>7388</v>
      </c>
      <c r="P6253" s="184" t="s">
        <v>7090</v>
      </c>
      <c r="Q6253" s="185" t="s">
        <v>190</v>
      </c>
      <c r="R6253" s="181" t="s">
        <v>35</v>
      </c>
      <c r="S6253" s="181" t="s">
        <v>225</v>
      </c>
      <c r="T6253" s="186" t="s">
        <v>225</v>
      </c>
      <c r="U6253" s="187" t="s">
        <v>225</v>
      </c>
      <c r="V6253" s="188" t="str" cm="1">
        <f t="array" ref="V6253">IF(SUM(LEN(A6253:U6253))=0,"",IF(OR(OR(ISBLANK(E6253),SUM(LEN(B6253),LEN(C6253))=0),AND(NOT(D6253="Unknown"),ISBLANK(I6253)),AND(NOT(N6253="Unknown"),ISBLANK(Q6253))),"Missing Information", INDEX(Table15[Entire Service Line Classification], MATCH(SUMIFS(Table15[Unique ID],Table15[System-Owned Portion],D6253,Table15[If Material Anything Other than "Lead" in Column E,Was Material Ever Previously Lead?],F6253,Table15[Customer-Owned Portion],N6253),Table15[Unique ID],0),0)))</f>
        <v>Non-lead</v>
      </c>
      <c r="W6253" s="189"/>
    </row>
    <row r="6254" spans="1:23" s="190" customFormat="1" ht="56.25" x14ac:dyDescent="0.25">
      <c r="A6254" s="180" t="s">
        <v>225</v>
      </c>
      <c r="B6254" s="181" t="s">
        <v>9858</v>
      </c>
      <c r="C6254" s="182" t="s">
        <v>225</v>
      </c>
      <c r="D6254" s="183" t="s">
        <v>36</v>
      </c>
      <c r="E6254" s="181" t="s">
        <v>35</v>
      </c>
      <c r="F6254" s="183" t="s">
        <v>35</v>
      </c>
      <c r="G6254" s="181" t="s">
        <v>7388</v>
      </c>
      <c r="H6254" s="184" t="s">
        <v>7090</v>
      </c>
      <c r="I6254" s="185" t="s">
        <v>190</v>
      </c>
      <c r="J6254" s="181" t="s">
        <v>35</v>
      </c>
      <c r="K6254" s="181" t="s">
        <v>225</v>
      </c>
      <c r="L6254" s="186" t="s">
        <v>225</v>
      </c>
      <c r="M6254" s="187" t="s">
        <v>225</v>
      </c>
      <c r="N6254" s="183" t="s">
        <v>36</v>
      </c>
      <c r="O6254" s="181" t="s">
        <v>7388</v>
      </c>
      <c r="P6254" s="184" t="s">
        <v>7090</v>
      </c>
      <c r="Q6254" s="185" t="s">
        <v>190</v>
      </c>
      <c r="R6254" s="181" t="s">
        <v>35</v>
      </c>
      <c r="S6254" s="181" t="s">
        <v>225</v>
      </c>
      <c r="T6254" s="186" t="s">
        <v>225</v>
      </c>
      <c r="U6254" s="187" t="s">
        <v>225</v>
      </c>
      <c r="V6254" s="188" t="str" cm="1">
        <f t="array" ref="V6254">IF(SUM(LEN(A6254:U6254))=0,"",IF(OR(OR(ISBLANK(E6254),SUM(LEN(B6254),LEN(C6254))=0),AND(NOT(D6254="Unknown"),ISBLANK(I6254)),AND(NOT(N6254="Unknown"),ISBLANK(Q6254))),"Missing Information", INDEX(Table15[Entire Service Line Classification], MATCH(SUMIFS(Table15[Unique ID],Table15[System-Owned Portion],D6254,Table15[If Material Anything Other than "Lead" in Column E,Was Material Ever Previously Lead?],F6254,Table15[Customer-Owned Portion],N6254),Table15[Unique ID],0),0)))</f>
        <v>Non-lead</v>
      </c>
      <c r="W6254" s="189"/>
    </row>
    <row r="6255" spans="1:23" s="190" customFormat="1" ht="56.25" x14ac:dyDescent="0.25">
      <c r="A6255" s="180" t="s">
        <v>225</v>
      </c>
      <c r="B6255" s="181" t="s">
        <v>9859</v>
      </c>
      <c r="C6255" s="182" t="s">
        <v>225</v>
      </c>
      <c r="D6255" s="183" t="s">
        <v>36</v>
      </c>
      <c r="E6255" s="181" t="s">
        <v>35</v>
      </c>
      <c r="F6255" s="183" t="s">
        <v>35</v>
      </c>
      <c r="G6255" s="181" t="s">
        <v>7388</v>
      </c>
      <c r="H6255" s="184" t="s">
        <v>7090</v>
      </c>
      <c r="I6255" s="185" t="s">
        <v>190</v>
      </c>
      <c r="J6255" s="181" t="s">
        <v>35</v>
      </c>
      <c r="K6255" s="181" t="s">
        <v>225</v>
      </c>
      <c r="L6255" s="186" t="s">
        <v>225</v>
      </c>
      <c r="M6255" s="187" t="s">
        <v>225</v>
      </c>
      <c r="N6255" s="183" t="s">
        <v>36</v>
      </c>
      <c r="O6255" s="181" t="s">
        <v>7388</v>
      </c>
      <c r="P6255" s="184" t="s">
        <v>7090</v>
      </c>
      <c r="Q6255" s="185" t="s">
        <v>190</v>
      </c>
      <c r="R6255" s="181" t="s">
        <v>35</v>
      </c>
      <c r="S6255" s="181" t="s">
        <v>225</v>
      </c>
      <c r="T6255" s="186" t="s">
        <v>225</v>
      </c>
      <c r="U6255" s="187" t="s">
        <v>225</v>
      </c>
      <c r="V6255" s="188" t="str" cm="1">
        <f t="array" ref="V6255">IF(SUM(LEN(A6255:U6255))=0,"",IF(OR(OR(ISBLANK(E6255),SUM(LEN(B6255),LEN(C6255))=0),AND(NOT(D6255="Unknown"),ISBLANK(I6255)),AND(NOT(N6255="Unknown"),ISBLANK(Q6255))),"Missing Information", INDEX(Table15[Entire Service Line Classification], MATCH(SUMIFS(Table15[Unique ID],Table15[System-Owned Portion],D6255,Table15[If Material Anything Other than "Lead" in Column E,Was Material Ever Previously Lead?],F6255,Table15[Customer-Owned Portion],N6255),Table15[Unique ID],0),0)))</f>
        <v>Non-lead</v>
      </c>
      <c r="W6255" s="189"/>
    </row>
    <row r="6256" spans="1:23" s="190" customFormat="1" ht="56.25" x14ac:dyDescent="0.25">
      <c r="A6256" s="180" t="s">
        <v>225</v>
      </c>
      <c r="B6256" s="181" t="s">
        <v>9860</v>
      </c>
      <c r="C6256" s="182" t="s">
        <v>225</v>
      </c>
      <c r="D6256" s="183" t="s">
        <v>36</v>
      </c>
      <c r="E6256" s="181" t="s">
        <v>35</v>
      </c>
      <c r="F6256" s="183" t="s">
        <v>35</v>
      </c>
      <c r="G6256" s="181" t="s">
        <v>7388</v>
      </c>
      <c r="H6256" s="184" t="s">
        <v>7090</v>
      </c>
      <c r="I6256" s="185" t="s">
        <v>190</v>
      </c>
      <c r="J6256" s="181" t="s">
        <v>35</v>
      </c>
      <c r="K6256" s="181" t="s">
        <v>225</v>
      </c>
      <c r="L6256" s="186" t="s">
        <v>225</v>
      </c>
      <c r="M6256" s="187" t="s">
        <v>225</v>
      </c>
      <c r="N6256" s="183" t="s">
        <v>36</v>
      </c>
      <c r="O6256" s="181" t="s">
        <v>7388</v>
      </c>
      <c r="P6256" s="184" t="s">
        <v>7090</v>
      </c>
      <c r="Q6256" s="185" t="s">
        <v>190</v>
      </c>
      <c r="R6256" s="181" t="s">
        <v>35</v>
      </c>
      <c r="S6256" s="181" t="s">
        <v>225</v>
      </c>
      <c r="T6256" s="186" t="s">
        <v>225</v>
      </c>
      <c r="U6256" s="187" t="s">
        <v>225</v>
      </c>
      <c r="V6256" s="188" t="str" cm="1">
        <f t="array" ref="V6256">IF(SUM(LEN(A6256:U6256))=0,"",IF(OR(OR(ISBLANK(E6256),SUM(LEN(B6256),LEN(C6256))=0),AND(NOT(D6256="Unknown"),ISBLANK(I6256)),AND(NOT(N6256="Unknown"),ISBLANK(Q6256))),"Missing Information", INDEX(Table15[Entire Service Line Classification], MATCH(SUMIFS(Table15[Unique ID],Table15[System-Owned Portion],D6256,Table15[If Material Anything Other than "Lead" in Column E,Was Material Ever Previously Lead?],F6256,Table15[Customer-Owned Portion],N6256),Table15[Unique ID],0),0)))</f>
        <v>Non-lead</v>
      </c>
      <c r="W6256" s="189"/>
    </row>
    <row r="6257" spans="1:23" s="190" customFormat="1" ht="56.25" x14ac:dyDescent="0.25">
      <c r="A6257" s="180" t="s">
        <v>225</v>
      </c>
      <c r="B6257" s="181" t="s">
        <v>9861</v>
      </c>
      <c r="C6257" s="182" t="s">
        <v>225</v>
      </c>
      <c r="D6257" s="183" t="s">
        <v>36</v>
      </c>
      <c r="E6257" s="181" t="s">
        <v>35</v>
      </c>
      <c r="F6257" s="183" t="s">
        <v>35</v>
      </c>
      <c r="G6257" s="181" t="s">
        <v>7388</v>
      </c>
      <c r="H6257" s="184" t="s">
        <v>7090</v>
      </c>
      <c r="I6257" s="185" t="s">
        <v>190</v>
      </c>
      <c r="J6257" s="181" t="s">
        <v>35</v>
      </c>
      <c r="K6257" s="181" t="s">
        <v>225</v>
      </c>
      <c r="L6257" s="186" t="s">
        <v>225</v>
      </c>
      <c r="M6257" s="187" t="s">
        <v>225</v>
      </c>
      <c r="N6257" s="183" t="s">
        <v>36</v>
      </c>
      <c r="O6257" s="181" t="s">
        <v>7388</v>
      </c>
      <c r="P6257" s="184" t="s">
        <v>7090</v>
      </c>
      <c r="Q6257" s="185" t="s">
        <v>190</v>
      </c>
      <c r="R6257" s="181" t="s">
        <v>35</v>
      </c>
      <c r="S6257" s="181" t="s">
        <v>225</v>
      </c>
      <c r="T6257" s="186" t="s">
        <v>225</v>
      </c>
      <c r="U6257" s="187" t="s">
        <v>225</v>
      </c>
      <c r="V6257" s="188" t="str" cm="1">
        <f t="array" ref="V6257">IF(SUM(LEN(A6257:U6257))=0,"",IF(OR(OR(ISBLANK(E6257),SUM(LEN(B6257),LEN(C6257))=0),AND(NOT(D6257="Unknown"),ISBLANK(I6257)),AND(NOT(N6257="Unknown"),ISBLANK(Q6257))),"Missing Information", INDEX(Table15[Entire Service Line Classification], MATCH(SUMIFS(Table15[Unique ID],Table15[System-Owned Portion],D6257,Table15[If Material Anything Other than "Lead" in Column E,Was Material Ever Previously Lead?],F6257,Table15[Customer-Owned Portion],N6257),Table15[Unique ID],0),0)))</f>
        <v>Non-lead</v>
      </c>
      <c r="W6257" s="189"/>
    </row>
    <row r="6258" spans="1:23" s="190" customFormat="1" ht="56.25" x14ac:dyDescent="0.25">
      <c r="A6258" s="180" t="s">
        <v>225</v>
      </c>
      <c r="B6258" s="181" t="s">
        <v>9862</v>
      </c>
      <c r="C6258" s="182" t="s">
        <v>225</v>
      </c>
      <c r="D6258" s="183" t="s">
        <v>36</v>
      </c>
      <c r="E6258" s="181" t="s">
        <v>35</v>
      </c>
      <c r="F6258" s="183" t="s">
        <v>35</v>
      </c>
      <c r="G6258" s="181" t="s">
        <v>7388</v>
      </c>
      <c r="H6258" s="184" t="s">
        <v>7090</v>
      </c>
      <c r="I6258" s="185" t="s">
        <v>190</v>
      </c>
      <c r="J6258" s="181" t="s">
        <v>35</v>
      </c>
      <c r="K6258" s="181" t="s">
        <v>225</v>
      </c>
      <c r="L6258" s="186" t="s">
        <v>225</v>
      </c>
      <c r="M6258" s="187" t="s">
        <v>225</v>
      </c>
      <c r="N6258" s="183" t="s">
        <v>36</v>
      </c>
      <c r="O6258" s="181" t="s">
        <v>7388</v>
      </c>
      <c r="P6258" s="184" t="s">
        <v>7090</v>
      </c>
      <c r="Q6258" s="185" t="s">
        <v>190</v>
      </c>
      <c r="R6258" s="181" t="s">
        <v>35</v>
      </c>
      <c r="S6258" s="181" t="s">
        <v>225</v>
      </c>
      <c r="T6258" s="186" t="s">
        <v>225</v>
      </c>
      <c r="U6258" s="187" t="s">
        <v>225</v>
      </c>
      <c r="V6258" s="188" t="str" cm="1">
        <f t="array" ref="V6258">IF(SUM(LEN(A6258:U6258))=0,"",IF(OR(OR(ISBLANK(E6258),SUM(LEN(B6258),LEN(C6258))=0),AND(NOT(D6258="Unknown"),ISBLANK(I6258)),AND(NOT(N6258="Unknown"),ISBLANK(Q6258))),"Missing Information", INDEX(Table15[Entire Service Line Classification], MATCH(SUMIFS(Table15[Unique ID],Table15[System-Owned Portion],D6258,Table15[If Material Anything Other than "Lead" in Column E,Was Material Ever Previously Lead?],F6258,Table15[Customer-Owned Portion],N6258),Table15[Unique ID],0),0)))</f>
        <v>Non-lead</v>
      </c>
      <c r="W6258" s="189"/>
    </row>
    <row r="6259" spans="1:23" s="190" customFormat="1" ht="56.25" x14ac:dyDescent="0.25">
      <c r="A6259" s="180" t="s">
        <v>225</v>
      </c>
      <c r="B6259" s="181" t="s">
        <v>9863</v>
      </c>
      <c r="C6259" s="182" t="s">
        <v>225</v>
      </c>
      <c r="D6259" s="183" t="s">
        <v>36</v>
      </c>
      <c r="E6259" s="181" t="s">
        <v>35</v>
      </c>
      <c r="F6259" s="183" t="s">
        <v>35</v>
      </c>
      <c r="G6259" s="181" t="s">
        <v>7388</v>
      </c>
      <c r="H6259" s="184" t="s">
        <v>7090</v>
      </c>
      <c r="I6259" s="185" t="s">
        <v>190</v>
      </c>
      <c r="J6259" s="181" t="s">
        <v>35</v>
      </c>
      <c r="K6259" s="181" t="s">
        <v>225</v>
      </c>
      <c r="L6259" s="186" t="s">
        <v>225</v>
      </c>
      <c r="M6259" s="187" t="s">
        <v>225</v>
      </c>
      <c r="N6259" s="183" t="s">
        <v>36</v>
      </c>
      <c r="O6259" s="181" t="s">
        <v>7388</v>
      </c>
      <c r="P6259" s="184" t="s">
        <v>7090</v>
      </c>
      <c r="Q6259" s="185" t="s">
        <v>190</v>
      </c>
      <c r="R6259" s="181" t="s">
        <v>35</v>
      </c>
      <c r="S6259" s="181" t="s">
        <v>225</v>
      </c>
      <c r="T6259" s="186" t="s">
        <v>225</v>
      </c>
      <c r="U6259" s="187" t="s">
        <v>225</v>
      </c>
      <c r="V6259" s="188" t="str" cm="1">
        <f t="array" ref="V6259">IF(SUM(LEN(A6259:U6259))=0,"",IF(OR(OR(ISBLANK(E6259),SUM(LEN(B6259),LEN(C6259))=0),AND(NOT(D6259="Unknown"),ISBLANK(I6259)),AND(NOT(N6259="Unknown"),ISBLANK(Q6259))),"Missing Information", INDEX(Table15[Entire Service Line Classification], MATCH(SUMIFS(Table15[Unique ID],Table15[System-Owned Portion],D6259,Table15[If Material Anything Other than "Lead" in Column E,Was Material Ever Previously Lead?],F6259,Table15[Customer-Owned Portion],N6259),Table15[Unique ID],0),0)))</f>
        <v>Non-lead</v>
      </c>
      <c r="W6259" s="189"/>
    </row>
    <row r="6260" spans="1:23" s="190" customFormat="1" ht="56.25" x14ac:dyDescent="0.25">
      <c r="A6260" s="180" t="s">
        <v>225</v>
      </c>
      <c r="B6260" s="181" t="s">
        <v>9864</v>
      </c>
      <c r="C6260" s="182" t="s">
        <v>225</v>
      </c>
      <c r="D6260" s="183" t="s">
        <v>36</v>
      </c>
      <c r="E6260" s="181" t="s">
        <v>35</v>
      </c>
      <c r="F6260" s="183" t="s">
        <v>35</v>
      </c>
      <c r="G6260" s="181" t="s">
        <v>7388</v>
      </c>
      <c r="H6260" s="184" t="s">
        <v>7090</v>
      </c>
      <c r="I6260" s="185" t="s">
        <v>190</v>
      </c>
      <c r="J6260" s="181" t="s">
        <v>35</v>
      </c>
      <c r="K6260" s="181" t="s">
        <v>225</v>
      </c>
      <c r="L6260" s="186" t="s">
        <v>225</v>
      </c>
      <c r="M6260" s="187" t="s">
        <v>225</v>
      </c>
      <c r="N6260" s="183" t="s">
        <v>36</v>
      </c>
      <c r="O6260" s="181" t="s">
        <v>7388</v>
      </c>
      <c r="P6260" s="184" t="s">
        <v>7090</v>
      </c>
      <c r="Q6260" s="185" t="s">
        <v>190</v>
      </c>
      <c r="R6260" s="181" t="s">
        <v>35</v>
      </c>
      <c r="S6260" s="181" t="s">
        <v>225</v>
      </c>
      <c r="T6260" s="186" t="s">
        <v>225</v>
      </c>
      <c r="U6260" s="187" t="s">
        <v>225</v>
      </c>
      <c r="V6260" s="188" t="str" cm="1">
        <f t="array" ref="V6260">IF(SUM(LEN(A6260:U6260))=0,"",IF(OR(OR(ISBLANK(E6260),SUM(LEN(B6260),LEN(C6260))=0),AND(NOT(D6260="Unknown"),ISBLANK(I6260)),AND(NOT(N6260="Unknown"),ISBLANK(Q6260))),"Missing Information", INDEX(Table15[Entire Service Line Classification], MATCH(SUMIFS(Table15[Unique ID],Table15[System-Owned Portion],D6260,Table15[If Material Anything Other than "Lead" in Column E,Was Material Ever Previously Lead?],F6260,Table15[Customer-Owned Portion],N6260),Table15[Unique ID],0),0)))</f>
        <v>Non-lead</v>
      </c>
      <c r="W6260" s="189"/>
    </row>
    <row r="6261" spans="1:23" s="190" customFormat="1" ht="56.25" x14ac:dyDescent="0.25">
      <c r="A6261" s="180" t="s">
        <v>225</v>
      </c>
      <c r="B6261" s="181" t="s">
        <v>9865</v>
      </c>
      <c r="C6261" s="182" t="s">
        <v>225</v>
      </c>
      <c r="D6261" s="183" t="s">
        <v>36</v>
      </c>
      <c r="E6261" s="181" t="s">
        <v>35</v>
      </c>
      <c r="F6261" s="183" t="s">
        <v>35</v>
      </c>
      <c r="G6261" s="181" t="s">
        <v>7388</v>
      </c>
      <c r="H6261" s="184" t="s">
        <v>7090</v>
      </c>
      <c r="I6261" s="185" t="s">
        <v>190</v>
      </c>
      <c r="J6261" s="181" t="s">
        <v>35</v>
      </c>
      <c r="K6261" s="181" t="s">
        <v>225</v>
      </c>
      <c r="L6261" s="186" t="s">
        <v>225</v>
      </c>
      <c r="M6261" s="187" t="s">
        <v>225</v>
      </c>
      <c r="N6261" s="183" t="s">
        <v>36</v>
      </c>
      <c r="O6261" s="181" t="s">
        <v>7388</v>
      </c>
      <c r="P6261" s="184" t="s">
        <v>7090</v>
      </c>
      <c r="Q6261" s="185" t="s">
        <v>190</v>
      </c>
      <c r="R6261" s="181" t="s">
        <v>35</v>
      </c>
      <c r="S6261" s="181" t="s">
        <v>225</v>
      </c>
      <c r="T6261" s="186" t="s">
        <v>225</v>
      </c>
      <c r="U6261" s="187" t="s">
        <v>225</v>
      </c>
      <c r="V6261" s="188" t="str" cm="1">
        <f t="array" ref="V6261">IF(SUM(LEN(A6261:U6261))=0,"",IF(OR(OR(ISBLANK(E6261),SUM(LEN(B6261),LEN(C6261))=0),AND(NOT(D6261="Unknown"),ISBLANK(I6261)),AND(NOT(N6261="Unknown"),ISBLANK(Q6261))),"Missing Information", INDEX(Table15[Entire Service Line Classification], MATCH(SUMIFS(Table15[Unique ID],Table15[System-Owned Portion],D6261,Table15[If Material Anything Other than "Lead" in Column E,Was Material Ever Previously Lead?],F6261,Table15[Customer-Owned Portion],N6261),Table15[Unique ID],0),0)))</f>
        <v>Non-lead</v>
      </c>
      <c r="W6261" s="189"/>
    </row>
    <row r="6262" spans="1:23" s="190" customFormat="1" ht="56.25" x14ac:dyDescent="0.25">
      <c r="A6262" s="180" t="s">
        <v>225</v>
      </c>
      <c r="B6262" s="181" t="s">
        <v>9866</v>
      </c>
      <c r="C6262" s="182" t="s">
        <v>225</v>
      </c>
      <c r="D6262" s="183" t="s">
        <v>36</v>
      </c>
      <c r="E6262" s="181" t="s">
        <v>35</v>
      </c>
      <c r="F6262" s="183" t="s">
        <v>35</v>
      </c>
      <c r="G6262" s="181" t="s">
        <v>7388</v>
      </c>
      <c r="H6262" s="184" t="s">
        <v>7090</v>
      </c>
      <c r="I6262" s="185" t="s">
        <v>190</v>
      </c>
      <c r="J6262" s="181" t="s">
        <v>35</v>
      </c>
      <c r="K6262" s="181" t="s">
        <v>225</v>
      </c>
      <c r="L6262" s="186" t="s">
        <v>225</v>
      </c>
      <c r="M6262" s="187" t="s">
        <v>225</v>
      </c>
      <c r="N6262" s="183" t="s">
        <v>36</v>
      </c>
      <c r="O6262" s="181" t="s">
        <v>7388</v>
      </c>
      <c r="P6262" s="184" t="s">
        <v>7090</v>
      </c>
      <c r="Q6262" s="185" t="s">
        <v>190</v>
      </c>
      <c r="R6262" s="181" t="s">
        <v>35</v>
      </c>
      <c r="S6262" s="181" t="s">
        <v>225</v>
      </c>
      <c r="T6262" s="186" t="s">
        <v>225</v>
      </c>
      <c r="U6262" s="187" t="s">
        <v>225</v>
      </c>
      <c r="V6262" s="188" t="str" cm="1">
        <f t="array" ref="V6262">IF(SUM(LEN(A6262:U6262))=0,"",IF(OR(OR(ISBLANK(E6262),SUM(LEN(B6262),LEN(C6262))=0),AND(NOT(D6262="Unknown"),ISBLANK(I6262)),AND(NOT(N6262="Unknown"),ISBLANK(Q6262))),"Missing Information", INDEX(Table15[Entire Service Line Classification], MATCH(SUMIFS(Table15[Unique ID],Table15[System-Owned Portion],D6262,Table15[If Material Anything Other than "Lead" in Column E,Was Material Ever Previously Lead?],F6262,Table15[Customer-Owned Portion],N6262),Table15[Unique ID],0),0)))</f>
        <v>Non-lead</v>
      </c>
      <c r="W6262" s="189"/>
    </row>
    <row r="6263" spans="1:23" s="190" customFormat="1" ht="56.25" x14ac:dyDescent="0.25">
      <c r="A6263" s="180" t="s">
        <v>225</v>
      </c>
      <c r="B6263" s="181" t="s">
        <v>9867</v>
      </c>
      <c r="C6263" s="182" t="s">
        <v>225</v>
      </c>
      <c r="D6263" s="183" t="s">
        <v>36</v>
      </c>
      <c r="E6263" s="181" t="s">
        <v>35</v>
      </c>
      <c r="F6263" s="183" t="s">
        <v>35</v>
      </c>
      <c r="G6263" s="181" t="s">
        <v>7388</v>
      </c>
      <c r="H6263" s="184" t="s">
        <v>7090</v>
      </c>
      <c r="I6263" s="185" t="s">
        <v>190</v>
      </c>
      <c r="J6263" s="181" t="s">
        <v>35</v>
      </c>
      <c r="K6263" s="181" t="s">
        <v>225</v>
      </c>
      <c r="L6263" s="186" t="s">
        <v>225</v>
      </c>
      <c r="M6263" s="187" t="s">
        <v>225</v>
      </c>
      <c r="N6263" s="183" t="s">
        <v>36</v>
      </c>
      <c r="O6263" s="181" t="s">
        <v>7388</v>
      </c>
      <c r="P6263" s="184" t="s">
        <v>7090</v>
      </c>
      <c r="Q6263" s="185" t="s">
        <v>190</v>
      </c>
      <c r="R6263" s="181" t="s">
        <v>35</v>
      </c>
      <c r="S6263" s="181" t="s">
        <v>225</v>
      </c>
      <c r="T6263" s="186" t="s">
        <v>225</v>
      </c>
      <c r="U6263" s="187" t="s">
        <v>225</v>
      </c>
      <c r="V6263" s="188" t="str" cm="1">
        <f t="array" ref="V6263">IF(SUM(LEN(A6263:U6263))=0,"",IF(OR(OR(ISBLANK(E6263),SUM(LEN(B6263),LEN(C6263))=0),AND(NOT(D6263="Unknown"),ISBLANK(I6263)),AND(NOT(N6263="Unknown"),ISBLANK(Q6263))),"Missing Information", INDEX(Table15[Entire Service Line Classification], MATCH(SUMIFS(Table15[Unique ID],Table15[System-Owned Portion],D6263,Table15[If Material Anything Other than "Lead" in Column E,Was Material Ever Previously Lead?],F6263,Table15[Customer-Owned Portion],N6263),Table15[Unique ID],0),0)))</f>
        <v>Non-lead</v>
      </c>
      <c r="W6263" s="189"/>
    </row>
    <row r="6264" spans="1:23" s="190" customFormat="1" ht="56.25" x14ac:dyDescent="0.25">
      <c r="A6264" s="180" t="s">
        <v>225</v>
      </c>
      <c r="B6264" s="181" t="s">
        <v>9868</v>
      </c>
      <c r="C6264" s="182" t="s">
        <v>225</v>
      </c>
      <c r="D6264" s="183" t="s">
        <v>36</v>
      </c>
      <c r="E6264" s="181" t="s">
        <v>35</v>
      </c>
      <c r="F6264" s="183" t="s">
        <v>35</v>
      </c>
      <c r="G6264" s="181" t="s">
        <v>7388</v>
      </c>
      <c r="H6264" s="184" t="s">
        <v>7090</v>
      </c>
      <c r="I6264" s="185" t="s">
        <v>190</v>
      </c>
      <c r="J6264" s="181" t="s">
        <v>35</v>
      </c>
      <c r="K6264" s="181" t="s">
        <v>225</v>
      </c>
      <c r="L6264" s="186" t="s">
        <v>225</v>
      </c>
      <c r="M6264" s="187" t="s">
        <v>225</v>
      </c>
      <c r="N6264" s="183" t="s">
        <v>36</v>
      </c>
      <c r="O6264" s="181" t="s">
        <v>7388</v>
      </c>
      <c r="P6264" s="184" t="s">
        <v>7090</v>
      </c>
      <c r="Q6264" s="185" t="s">
        <v>190</v>
      </c>
      <c r="R6264" s="181" t="s">
        <v>35</v>
      </c>
      <c r="S6264" s="181" t="s">
        <v>225</v>
      </c>
      <c r="T6264" s="186" t="s">
        <v>225</v>
      </c>
      <c r="U6264" s="187" t="s">
        <v>225</v>
      </c>
      <c r="V6264" s="188" t="str" cm="1">
        <f t="array" ref="V6264">IF(SUM(LEN(A6264:U6264))=0,"",IF(OR(OR(ISBLANK(E6264),SUM(LEN(B6264),LEN(C6264))=0),AND(NOT(D6264="Unknown"),ISBLANK(I6264)),AND(NOT(N6264="Unknown"),ISBLANK(Q6264))),"Missing Information", INDEX(Table15[Entire Service Line Classification], MATCH(SUMIFS(Table15[Unique ID],Table15[System-Owned Portion],D6264,Table15[If Material Anything Other than "Lead" in Column E,Was Material Ever Previously Lead?],F6264,Table15[Customer-Owned Portion],N6264),Table15[Unique ID],0),0)))</f>
        <v>Non-lead</v>
      </c>
      <c r="W6264" s="189"/>
    </row>
    <row r="6265" spans="1:23" s="190" customFormat="1" ht="56.25" x14ac:dyDescent="0.25">
      <c r="A6265" s="180" t="s">
        <v>225</v>
      </c>
      <c r="B6265" s="181" t="s">
        <v>9869</v>
      </c>
      <c r="C6265" s="182" t="s">
        <v>225</v>
      </c>
      <c r="D6265" s="183" t="s">
        <v>36</v>
      </c>
      <c r="E6265" s="181" t="s">
        <v>35</v>
      </c>
      <c r="F6265" s="183" t="s">
        <v>35</v>
      </c>
      <c r="G6265" s="181" t="s">
        <v>7388</v>
      </c>
      <c r="H6265" s="184" t="s">
        <v>7090</v>
      </c>
      <c r="I6265" s="185" t="s">
        <v>190</v>
      </c>
      <c r="J6265" s="181" t="s">
        <v>35</v>
      </c>
      <c r="K6265" s="181" t="s">
        <v>225</v>
      </c>
      <c r="L6265" s="186" t="s">
        <v>225</v>
      </c>
      <c r="M6265" s="187" t="s">
        <v>225</v>
      </c>
      <c r="N6265" s="183" t="s">
        <v>36</v>
      </c>
      <c r="O6265" s="181" t="s">
        <v>7388</v>
      </c>
      <c r="P6265" s="184" t="s">
        <v>7090</v>
      </c>
      <c r="Q6265" s="185" t="s">
        <v>190</v>
      </c>
      <c r="R6265" s="181" t="s">
        <v>35</v>
      </c>
      <c r="S6265" s="181" t="s">
        <v>225</v>
      </c>
      <c r="T6265" s="186" t="s">
        <v>225</v>
      </c>
      <c r="U6265" s="187" t="s">
        <v>225</v>
      </c>
      <c r="V6265" s="188" t="str" cm="1">
        <f t="array" ref="V6265">IF(SUM(LEN(A6265:U6265))=0,"",IF(OR(OR(ISBLANK(E6265),SUM(LEN(B6265),LEN(C6265))=0),AND(NOT(D6265="Unknown"),ISBLANK(I6265)),AND(NOT(N6265="Unknown"),ISBLANK(Q6265))),"Missing Information", INDEX(Table15[Entire Service Line Classification], MATCH(SUMIFS(Table15[Unique ID],Table15[System-Owned Portion],D6265,Table15[If Material Anything Other than "Lead" in Column E,Was Material Ever Previously Lead?],F6265,Table15[Customer-Owned Portion],N6265),Table15[Unique ID],0),0)))</f>
        <v>Non-lead</v>
      </c>
      <c r="W6265" s="189"/>
    </row>
    <row r="6266" spans="1:23" s="190" customFormat="1" ht="56.25" x14ac:dyDescent="0.25">
      <c r="A6266" s="180" t="s">
        <v>225</v>
      </c>
      <c r="B6266" s="181" t="s">
        <v>9870</v>
      </c>
      <c r="C6266" s="182" t="s">
        <v>225</v>
      </c>
      <c r="D6266" s="183" t="s">
        <v>36</v>
      </c>
      <c r="E6266" s="181" t="s">
        <v>35</v>
      </c>
      <c r="F6266" s="183" t="s">
        <v>35</v>
      </c>
      <c r="G6266" s="181" t="s">
        <v>7388</v>
      </c>
      <c r="H6266" s="184" t="s">
        <v>7090</v>
      </c>
      <c r="I6266" s="185" t="s">
        <v>190</v>
      </c>
      <c r="J6266" s="181" t="s">
        <v>35</v>
      </c>
      <c r="K6266" s="181" t="s">
        <v>225</v>
      </c>
      <c r="L6266" s="186" t="s">
        <v>225</v>
      </c>
      <c r="M6266" s="187" t="s">
        <v>225</v>
      </c>
      <c r="N6266" s="183" t="s">
        <v>36</v>
      </c>
      <c r="O6266" s="181" t="s">
        <v>7388</v>
      </c>
      <c r="P6266" s="184" t="s">
        <v>7090</v>
      </c>
      <c r="Q6266" s="185" t="s">
        <v>190</v>
      </c>
      <c r="R6266" s="181" t="s">
        <v>35</v>
      </c>
      <c r="S6266" s="181" t="s">
        <v>225</v>
      </c>
      <c r="T6266" s="186" t="s">
        <v>225</v>
      </c>
      <c r="U6266" s="187" t="s">
        <v>225</v>
      </c>
      <c r="V6266" s="188" t="str" cm="1">
        <f t="array" ref="V6266">IF(SUM(LEN(A6266:U6266))=0,"",IF(OR(OR(ISBLANK(E6266),SUM(LEN(B6266),LEN(C6266))=0),AND(NOT(D6266="Unknown"),ISBLANK(I6266)),AND(NOT(N6266="Unknown"),ISBLANK(Q6266))),"Missing Information", INDEX(Table15[Entire Service Line Classification], MATCH(SUMIFS(Table15[Unique ID],Table15[System-Owned Portion],D6266,Table15[If Material Anything Other than "Lead" in Column E,Was Material Ever Previously Lead?],F6266,Table15[Customer-Owned Portion],N6266),Table15[Unique ID],0),0)))</f>
        <v>Non-lead</v>
      </c>
      <c r="W6266" s="189"/>
    </row>
    <row r="6267" spans="1:23" s="190" customFormat="1" ht="56.25" x14ac:dyDescent="0.25">
      <c r="A6267" s="180" t="s">
        <v>225</v>
      </c>
      <c r="B6267" s="181" t="s">
        <v>9871</v>
      </c>
      <c r="C6267" s="182" t="s">
        <v>225</v>
      </c>
      <c r="D6267" s="183" t="s">
        <v>36</v>
      </c>
      <c r="E6267" s="181" t="s">
        <v>35</v>
      </c>
      <c r="F6267" s="183" t="s">
        <v>35</v>
      </c>
      <c r="G6267" s="181" t="s">
        <v>7388</v>
      </c>
      <c r="H6267" s="184" t="s">
        <v>7090</v>
      </c>
      <c r="I6267" s="185" t="s">
        <v>190</v>
      </c>
      <c r="J6267" s="181" t="s">
        <v>35</v>
      </c>
      <c r="K6267" s="181" t="s">
        <v>225</v>
      </c>
      <c r="L6267" s="186" t="s">
        <v>225</v>
      </c>
      <c r="M6267" s="187" t="s">
        <v>225</v>
      </c>
      <c r="N6267" s="183" t="s">
        <v>36</v>
      </c>
      <c r="O6267" s="181" t="s">
        <v>7388</v>
      </c>
      <c r="P6267" s="184" t="s">
        <v>7090</v>
      </c>
      <c r="Q6267" s="185" t="s">
        <v>190</v>
      </c>
      <c r="R6267" s="181" t="s">
        <v>35</v>
      </c>
      <c r="S6267" s="181" t="s">
        <v>225</v>
      </c>
      <c r="T6267" s="186" t="s">
        <v>225</v>
      </c>
      <c r="U6267" s="187" t="s">
        <v>225</v>
      </c>
      <c r="V6267" s="188" t="str" cm="1">
        <f t="array" ref="V6267">IF(SUM(LEN(A6267:U6267))=0,"",IF(OR(OR(ISBLANK(E6267),SUM(LEN(B6267),LEN(C6267))=0),AND(NOT(D6267="Unknown"),ISBLANK(I6267)),AND(NOT(N6267="Unknown"),ISBLANK(Q6267))),"Missing Information", INDEX(Table15[Entire Service Line Classification], MATCH(SUMIFS(Table15[Unique ID],Table15[System-Owned Portion],D6267,Table15[If Material Anything Other than "Lead" in Column E,Was Material Ever Previously Lead?],F6267,Table15[Customer-Owned Portion],N6267),Table15[Unique ID],0),0)))</f>
        <v>Non-lead</v>
      </c>
      <c r="W6267" s="189"/>
    </row>
    <row r="6268" spans="1:23" s="190" customFormat="1" ht="56.25" x14ac:dyDescent="0.25">
      <c r="A6268" s="180" t="s">
        <v>225</v>
      </c>
      <c r="B6268" s="181" t="s">
        <v>9872</v>
      </c>
      <c r="C6268" s="182" t="s">
        <v>225</v>
      </c>
      <c r="D6268" s="183" t="s">
        <v>36</v>
      </c>
      <c r="E6268" s="181" t="s">
        <v>35</v>
      </c>
      <c r="F6268" s="183" t="s">
        <v>35</v>
      </c>
      <c r="G6268" s="181" t="s">
        <v>7388</v>
      </c>
      <c r="H6268" s="184" t="s">
        <v>7090</v>
      </c>
      <c r="I6268" s="185" t="s">
        <v>190</v>
      </c>
      <c r="J6268" s="181" t="s">
        <v>35</v>
      </c>
      <c r="K6268" s="181" t="s">
        <v>225</v>
      </c>
      <c r="L6268" s="186" t="s">
        <v>225</v>
      </c>
      <c r="M6268" s="187" t="s">
        <v>225</v>
      </c>
      <c r="N6268" s="183" t="s">
        <v>36</v>
      </c>
      <c r="O6268" s="181" t="s">
        <v>7388</v>
      </c>
      <c r="P6268" s="184" t="s">
        <v>7090</v>
      </c>
      <c r="Q6268" s="185" t="s">
        <v>190</v>
      </c>
      <c r="R6268" s="181" t="s">
        <v>35</v>
      </c>
      <c r="S6268" s="181" t="s">
        <v>225</v>
      </c>
      <c r="T6268" s="186" t="s">
        <v>225</v>
      </c>
      <c r="U6268" s="187" t="s">
        <v>225</v>
      </c>
      <c r="V6268" s="188" t="str" cm="1">
        <f t="array" ref="V6268">IF(SUM(LEN(A6268:U6268))=0,"",IF(OR(OR(ISBLANK(E6268),SUM(LEN(B6268),LEN(C6268))=0),AND(NOT(D6268="Unknown"),ISBLANK(I6268)),AND(NOT(N6268="Unknown"),ISBLANK(Q6268))),"Missing Information", INDEX(Table15[Entire Service Line Classification], MATCH(SUMIFS(Table15[Unique ID],Table15[System-Owned Portion],D6268,Table15[If Material Anything Other than "Lead" in Column E,Was Material Ever Previously Lead?],F6268,Table15[Customer-Owned Portion],N6268),Table15[Unique ID],0),0)))</f>
        <v>Non-lead</v>
      </c>
      <c r="W6268" s="189"/>
    </row>
    <row r="6269" spans="1:23" s="190" customFormat="1" ht="56.25" x14ac:dyDescent="0.25">
      <c r="A6269" s="180" t="s">
        <v>225</v>
      </c>
      <c r="B6269" s="181" t="s">
        <v>9873</v>
      </c>
      <c r="C6269" s="182" t="s">
        <v>225</v>
      </c>
      <c r="D6269" s="183" t="s">
        <v>36</v>
      </c>
      <c r="E6269" s="181" t="s">
        <v>35</v>
      </c>
      <c r="F6269" s="183" t="s">
        <v>35</v>
      </c>
      <c r="G6269" s="181" t="s">
        <v>7388</v>
      </c>
      <c r="H6269" s="184" t="s">
        <v>7090</v>
      </c>
      <c r="I6269" s="185" t="s">
        <v>190</v>
      </c>
      <c r="J6269" s="181" t="s">
        <v>35</v>
      </c>
      <c r="K6269" s="181" t="s">
        <v>225</v>
      </c>
      <c r="L6269" s="186" t="s">
        <v>225</v>
      </c>
      <c r="M6269" s="187" t="s">
        <v>225</v>
      </c>
      <c r="N6269" s="183" t="s">
        <v>36</v>
      </c>
      <c r="O6269" s="181" t="s">
        <v>7388</v>
      </c>
      <c r="P6269" s="184" t="s">
        <v>7090</v>
      </c>
      <c r="Q6269" s="185" t="s">
        <v>190</v>
      </c>
      <c r="R6269" s="181" t="s">
        <v>35</v>
      </c>
      <c r="S6269" s="181" t="s">
        <v>225</v>
      </c>
      <c r="T6269" s="186" t="s">
        <v>225</v>
      </c>
      <c r="U6269" s="187" t="s">
        <v>225</v>
      </c>
      <c r="V6269" s="188" t="str" cm="1">
        <f t="array" ref="V6269">IF(SUM(LEN(A6269:U6269))=0,"",IF(OR(OR(ISBLANK(E6269),SUM(LEN(B6269),LEN(C6269))=0),AND(NOT(D6269="Unknown"),ISBLANK(I6269)),AND(NOT(N6269="Unknown"),ISBLANK(Q6269))),"Missing Information", INDEX(Table15[Entire Service Line Classification], MATCH(SUMIFS(Table15[Unique ID],Table15[System-Owned Portion],D6269,Table15[If Material Anything Other than "Lead" in Column E,Was Material Ever Previously Lead?],F6269,Table15[Customer-Owned Portion],N6269),Table15[Unique ID],0),0)))</f>
        <v>Non-lead</v>
      </c>
      <c r="W6269" s="189"/>
    </row>
    <row r="6270" spans="1:23" s="190" customFormat="1" ht="56.25" x14ac:dyDescent="0.25">
      <c r="A6270" s="180" t="s">
        <v>225</v>
      </c>
      <c r="B6270" s="181" t="s">
        <v>9874</v>
      </c>
      <c r="C6270" s="182" t="s">
        <v>225</v>
      </c>
      <c r="D6270" s="183" t="s">
        <v>36</v>
      </c>
      <c r="E6270" s="181" t="s">
        <v>35</v>
      </c>
      <c r="F6270" s="183" t="s">
        <v>35</v>
      </c>
      <c r="G6270" s="181" t="s">
        <v>7388</v>
      </c>
      <c r="H6270" s="184" t="s">
        <v>7090</v>
      </c>
      <c r="I6270" s="185" t="s">
        <v>190</v>
      </c>
      <c r="J6270" s="181" t="s">
        <v>35</v>
      </c>
      <c r="K6270" s="181" t="s">
        <v>225</v>
      </c>
      <c r="L6270" s="186" t="s">
        <v>225</v>
      </c>
      <c r="M6270" s="187" t="s">
        <v>225</v>
      </c>
      <c r="N6270" s="183" t="s">
        <v>36</v>
      </c>
      <c r="O6270" s="181" t="s">
        <v>7388</v>
      </c>
      <c r="P6270" s="184" t="s">
        <v>7090</v>
      </c>
      <c r="Q6270" s="185" t="s">
        <v>190</v>
      </c>
      <c r="R6270" s="181" t="s">
        <v>35</v>
      </c>
      <c r="S6270" s="181" t="s">
        <v>225</v>
      </c>
      <c r="T6270" s="186" t="s">
        <v>225</v>
      </c>
      <c r="U6270" s="187" t="s">
        <v>225</v>
      </c>
      <c r="V6270" s="188" t="str" cm="1">
        <f t="array" ref="V6270">IF(SUM(LEN(A6270:U6270))=0,"",IF(OR(OR(ISBLANK(E6270),SUM(LEN(B6270),LEN(C6270))=0),AND(NOT(D6270="Unknown"),ISBLANK(I6270)),AND(NOT(N6270="Unknown"),ISBLANK(Q6270))),"Missing Information", INDEX(Table15[Entire Service Line Classification], MATCH(SUMIFS(Table15[Unique ID],Table15[System-Owned Portion],D6270,Table15[If Material Anything Other than "Lead" in Column E,Was Material Ever Previously Lead?],F6270,Table15[Customer-Owned Portion],N6270),Table15[Unique ID],0),0)))</f>
        <v>Non-lead</v>
      </c>
      <c r="W6270" s="189"/>
    </row>
    <row r="6271" spans="1:23" s="190" customFormat="1" ht="56.25" x14ac:dyDescent="0.25">
      <c r="A6271" s="180" t="s">
        <v>225</v>
      </c>
      <c r="B6271" s="181" t="s">
        <v>9875</v>
      </c>
      <c r="C6271" s="182" t="s">
        <v>225</v>
      </c>
      <c r="D6271" s="183" t="s">
        <v>36</v>
      </c>
      <c r="E6271" s="181" t="s">
        <v>35</v>
      </c>
      <c r="F6271" s="183" t="s">
        <v>35</v>
      </c>
      <c r="G6271" s="181" t="s">
        <v>7388</v>
      </c>
      <c r="H6271" s="184" t="s">
        <v>7090</v>
      </c>
      <c r="I6271" s="185" t="s">
        <v>190</v>
      </c>
      <c r="J6271" s="181" t="s">
        <v>35</v>
      </c>
      <c r="K6271" s="181" t="s">
        <v>225</v>
      </c>
      <c r="L6271" s="186" t="s">
        <v>225</v>
      </c>
      <c r="M6271" s="187" t="s">
        <v>225</v>
      </c>
      <c r="N6271" s="183" t="s">
        <v>36</v>
      </c>
      <c r="O6271" s="181" t="s">
        <v>7388</v>
      </c>
      <c r="P6271" s="184" t="s">
        <v>7090</v>
      </c>
      <c r="Q6271" s="185" t="s">
        <v>190</v>
      </c>
      <c r="R6271" s="181" t="s">
        <v>35</v>
      </c>
      <c r="S6271" s="181" t="s">
        <v>225</v>
      </c>
      <c r="T6271" s="186" t="s">
        <v>225</v>
      </c>
      <c r="U6271" s="187" t="s">
        <v>225</v>
      </c>
      <c r="V6271" s="188" t="str" cm="1">
        <f t="array" ref="V6271">IF(SUM(LEN(A6271:U6271))=0,"",IF(OR(OR(ISBLANK(E6271),SUM(LEN(B6271),LEN(C6271))=0),AND(NOT(D6271="Unknown"),ISBLANK(I6271)),AND(NOT(N6271="Unknown"),ISBLANK(Q6271))),"Missing Information", INDEX(Table15[Entire Service Line Classification], MATCH(SUMIFS(Table15[Unique ID],Table15[System-Owned Portion],D6271,Table15[If Material Anything Other than "Lead" in Column E,Was Material Ever Previously Lead?],F6271,Table15[Customer-Owned Portion],N6271),Table15[Unique ID],0),0)))</f>
        <v>Non-lead</v>
      </c>
      <c r="W6271" s="189"/>
    </row>
    <row r="6272" spans="1:23" s="190" customFormat="1" ht="56.25" x14ac:dyDescent="0.25">
      <c r="A6272" s="180" t="s">
        <v>225</v>
      </c>
      <c r="B6272" s="181" t="s">
        <v>9876</v>
      </c>
      <c r="C6272" s="182" t="s">
        <v>225</v>
      </c>
      <c r="D6272" s="183" t="s">
        <v>36</v>
      </c>
      <c r="E6272" s="181" t="s">
        <v>35</v>
      </c>
      <c r="F6272" s="183" t="s">
        <v>35</v>
      </c>
      <c r="G6272" s="181" t="s">
        <v>7388</v>
      </c>
      <c r="H6272" s="184" t="s">
        <v>7090</v>
      </c>
      <c r="I6272" s="185" t="s">
        <v>190</v>
      </c>
      <c r="J6272" s="181" t="s">
        <v>35</v>
      </c>
      <c r="K6272" s="181" t="s">
        <v>225</v>
      </c>
      <c r="L6272" s="186" t="s">
        <v>225</v>
      </c>
      <c r="M6272" s="187" t="s">
        <v>225</v>
      </c>
      <c r="N6272" s="183" t="s">
        <v>36</v>
      </c>
      <c r="O6272" s="181" t="s">
        <v>7388</v>
      </c>
      <c r="P6272" s="184" t="s">
        <v>7090</v>
      </c>
      <c r="Q6272" s="185" t="s">
        <v>190</v>
      </c>
      <c r="R6272" s="181" t="s">
        <v>35</v>
      </c>
      <c r="S6272" s="181" t="s">
        <v>225</v>
      </c>
      <c r="T6272" s="186" t="s">
        <v>225</v>
      </c>
      <c r="U6272" s="187" t="s">
        <v>225</v>
      </c>
      <c r="V6272" s="188" t="str" cm="1">
        <f t="array" ref="V6272">IF(SUM(LEN(A6272:U6272))=0,"",IF(OR(OR(ISBLANK(E6272),SUM(LEN(B6272),LEN(C6272))=0),AND(NOT(D6272="Unknown"),ISBLANK(I6272)),AND(NOT(N6272="Unknown"),ISBLANK(Q6272))),"Missing Information", INDEX(Table15[Entire Service Line Classification], MATCH(SUMIFS(Table15[Unique ID],Table15[System-Owned Portion],D6272,Table15[If Material Anything Other than "Lead" in Column E,Was Material Ever Previously Lead?],F6272,Table15[Customer-Owned Portion],N6272),Table15[Unique ID],0),0)))</f>
        <v>Non-lead</v>
      </c>
      <c r="W6272" s="189"/>
    </row>
    <row r="6273" spans="1:23" s="190" customFormat="1" ht="56.25" x14ac:dyDescent="0.25">
      <c r="A6273" s="180" t="s">
        <v>225</v>
      </c>
      <c r="B6273" s="181" t="s">
        <v>9877</v>
      </c>
      <c r="C6273" s="182" t="s">
        <v>225</v>
      </c>
      <c r="D6273" s="183" t="s">
        <v>36</v>
      </c>
      <c r="E6273" s="181" t="s">
        <v>35</v>
      </c>
      <c r="F6273" s="183" t="s">
        <v>35</v>
      </c>
      <c r="G6273" s="181" t="s">
        <v>7388</v>
      </c>
      <c r="H6273" s="184" t="s">
        <v>7090</v>
      </c>
      <c r="I6273" s="185" t="s">
        <v>190</v>
      </c>
      <c r="J6273" s="181" t="s">
        <v>35</v>
      </c>
      <c r="K6273" s="181" t="s">
        <v>225</v>
      </c>
      <c r="L6273" s="186" t="s">
        <v>225</v>
      </c>
      <c r="M6273" s="187" t="s">
        <v>225</v>
      </c>
      <c r="N6273" s="183" t="s">
        <v>36</v>
      </c>
      <c r="O6273" s="181" t="s">
        <v>7388</v>
      </c>
      <c r="P6273" s="184" t="s">
        <v>7090</v>
      </c>
      <c r="Q6273" s="185" t="s">
        <v>190</v>
      </c>
      <c r="R6273" s="181" t="s">
        <v>35</v>
      </c>
      <c r="S6273" s="181" t="s">
        <v>225</v>
      </c>
      <c r="T6273" s="186" t="s">
        <v>225</v>
      </c>
      <c r="U6273" s="187" t="s">
        <v>225</v>
      </c>
      <c r="V6273" s="188" t="str" cm="1">
        <f t="array" ref="V6273">IF(SUM(LEN(A6273:U6273))=0,"",IF(OR(OR(ISBLANK(E6273),SUM(LEN(B6273),LEN(C6273))=0),AND(NOT(D6273="Unknown"),ISBLANK(I6273)),AND(NOT(N6273="Unknown"),ISBLANK(Q6273))),"Missing Information", INDEX(Table15[Entire Service Line Classification], MATCH(SUMIFS(Table15[Unique ID],Table15[System-Owned Portion],D6273,Table15[If Material Anything Other than "Lead" in Column E,Was Material Ever Previously Lead?],F6273,Table15[Customer-Owned Portion],N6273),Table15[Unique ID],0),0)))</f>
        <v>Non-lead</v>
      </c>
      <c r="W6273" s="189"/>
    </row>
    <row r="6274" spans="1:23" s="190" customFormat="1" ht="56.25" x14ac:dyDescent="0.25">
      <c r="A6274" s="180" t="s">
        <v>225</v>
      </c>
      <c r="B6274" s="181" t="s">
        <v>9878</v>
      </c>
      <c r="C6274" s="182" t="s">
        <v>225</v>
      </c>
      <c r="D6274" s="183" t="s">
        <v>36</v>
      </c>
      <c r="E6274" s="181" t="s">
        <v>35</v>
      </c>
      <c r="F6274" s="183" t="s">
        <v>35</v>
      </c>
      <c r="G6274" s="181" t="s">
        <v>7388</v>
      </c>
      <c r="H6274" s="184" t="s">
        <v>7090</v>
      </c>
      <c r="I6274" s="185" t="s">
        <v>190</v>
      </c>
      <c r="J6274" s="181" t="s">
        <v>35</v>
      </c>
      <c r="K6274" s="181" t="s">
        <v>225</v>
      </c>
      <c r="L6274" s="186" t="s">
        <v>225</v>
      </c>
      <c r="M6274" s="187" t="s">
        <v>225</v>
      </c>
      <c r="N6274" s="183" t="s">
        <v>36</v>
      </c>
      <c r="O6274" s="181" t="s">
        <v>7388</v>
      </c>
      <c r="P6274" s="184" t="s">
        <v>7090</v>
      </c>
      <c r="Q6274" s="185" t="s">
        <v>190</v>
      </c>
      <c r="R6274" s="181" t="s">
        <v>35</v>
      </c>
      <c r="S6274" s="181" t="s">
        <v>225</v>
      </c>
      <c r="T6274" s="186" t="s">
        <v>225</v>
      </c>
      <c r="U6274" s="187" t="s">
        <v>225</v>
      </c>
      <c r="V6274" s="188" t="str" cm="1">
        <f t="array" ref="V6274">IF(SUM(LEN(A6274:U6274))=0,"",IF(OR(OR(ISBLANK(E6274),SUM(LEN(B6274),LEN(C6274))=0),AND(NOT(D6274="Unknown"),ISBLANK(I6274)),AND(NOT(N6274="Unknown"),ISBLANK(Q6274))),"Missing Information", INDEX(Table15[Entire Service Line Classification], MATCH(SUMIFS(Table15[Unique ID],Table15[System-Owned Portion],D6274,Table15[If Material Anything Other than "Lead" in Column E,Was Material Ever Previously Lead?],F6274,Table15[Customer-Owned Portion],N6274),Table15[Unique ID],0),0)))</f>
        <v>Non-lead</v>
      </c>
      <c r="W6274" s="189"/>
    </row>
    <row r="6275" spans="1:23" s="190" customFormat="1" ht="56.25" x14ac:dyDescent="0.25">
      <c r="A6275" s="180" t="s">
        <v>225</v>
      </c>
      <c r="B6275" s="181" t="s">
        <v>9879</v>
      </c>
      <c r="C6275" s="182" t="s">
        <v>225</v>
      </c>
      <c r="D6275" s="183" t="s">
        <v>36</v>
      </c>
      <c r="E6275" s="181" t="s">
        <v>35</v>
      </c>
      <c r="F6275" s="183" t="s">
        <v>35</v>
      </c>
      <c r="G6275" s="181" t="s">
        <v>7388</v>
      </c>
      <c r="H6275" s="184" t="s">
        <v>7090</v>
      </c>
      <c r="I6275" s="185" t="s">
        <v>190</v>
      </c>
      <c r="J6275" s="181" t="s">
        <v>35</v>
      </c>
      <c r="K6275" s="181" t="s">
        <v>225</v>
      </c>
      <c r="L6275" s="186" t="s">
        <v>225</v>
      </c>
      <c r="M6275" s="187" t="s">
        <v>225</v>
      </c>
      <c r="N6275" s="183" t="s">
        <v>36</v>
      </c>
      <c r="O6275" s="181" t="s">
        <v>7388</v>
      </c>
      <c r="P6275" s="184" t="s">
        <v>7090</v>
      </c>
      <c r="Q6275" s="185" t="s">
        <v>190</v>
      </c>
      <c r="R6275" s="181" t="s">
        <v>35</v>
      </c>
      <c r="S6275" s="181" t="s">
        <v>225</v>
      </c>
      <c r="T6275" s="186" t="s">
        <v>225</v>
      </c>
      <c r="U6275" s="187" t="s">
        <v>225</v>
      </c>
      <c r="V6275" s="188" t="str" cm="1">
        <f t="array" ref="V6275">IF(SUM(LEN(A6275:U6275))=0,"",IF(OR(OR(ISBLANK(E6275),SUM(LEN(B6275),LEN(C6275))=0),AND(NOT(D6275="Unknown"),ISBLANK(I6275)),AND(NOT(N6275="Unknown"),ISBLANK(Q6275))),"Missing Information", INDEX(Table15[Entire Service Line Classification], MATCH(SUMIFS(Table15[Unique ID],Table15[System-Owned Portion],D6275,Table15[If Material Anything Other than "Lead" in Column E,Was Material Ever Previously Lead?],F6275,Table15[Customer-Owned Portion],N6275),Table15[Unique ID],0),0)))</f>
        <v>Non-lead</v>
      </c>
      <c r="W6275" s="189"/>
    </row>
    <row r="6276" spans="1:23" s="190" customFormat="1" ht="56.25" x14ac:dyDescent="0.25">
      <c r="A6276" s="180" t="s">
        <v>225</v>
      </c>
      <c r="B6276" s="181" t="s">
        <v>9880</v>
      </c>
      <c r="C6276" s="182" t="s">
        <v>225</v>
      </c>
      <c r="D6276" s="183" t="s">
        <v>36</v>
      </c>
      <c r="E6276" s="181" t="s">
        <v>35</v>
      </c>
      <c r="F6276" s="183" t="s">
        <v>35</v>
      </c>
      <c r="G6276" s="181" t="s">
        <v>7388</v>
      </c>
      <c r="H6276" s="184" t="s">
        <v>7090</v>
      </c>
      <c r="I6276" s="185" t="s">
        <v>190</v>
      </c>
      <c r="J6276" s="181" t="s">
        <v>35</v>
      </c>
      <c r="K6276" s="181" t="s">
        <v>225</v>
      </c>
      <c r="L6276" s="186" t="s">
        <v>225</v>
      </c>
      <c r="M6276" s="187" t="s">
        <v>225</v>
      </c>
      <c r="N6276" s="183" t="s">
        <v>36</v>
      </c>
      <c r="O6276" s="181" t="s">
        <v>7388</v>
      </c>
      <c r="P6276" s="184" t="s">
        <v>7090</v>
      </c>
      <c r="Q6276" s="185" t="s">
        <v>190</v>
      </c>
      <c r="R6276" s="181" t="s">
        <v>35</v>
      </c>
      <c r="S6276" s="181" t="s">
        <v>225</v>
      </c>
      <c r="T6276" s="186" t="s">
        <v>225</v>
      </c>
      <c r="U6276" s="187" t="s">
        <v>225</v>
      </c>
      <c r="V6276" s="188" t="str" cm="1">
        <f t="array" ref="V6276">IF(SUM(LEN(A6276:U6276))=0,"",IF(OR(OR(ISBLANK(E6276),SUM(LEN(B6276),LEN(C6276))=0),AND(NOT(D6276="Unknown"),ISBLANK(I6276)),AND(NOT(N6276="Unknown"),ISBLANK(Q6276))),"Missing Information", INDEX(Table15[Entire Service Line Classification], MATCH(SUMIFS(Table15[Unique ID],Table15[System-Owned Portion],D6276,Table15[If Material Anything Other than "Lead" in Column E,Was Material Ever Previously Lead?],F6276,Table15[Customer-Owned Portion],N6276),Table15[Unique ID],0),0)))</f>
        <v>Non-lead</v>
      </c>
      <c r="W6276" s="189"/>
    </row>
    <row r="6277" spans="1:23" s="190" customFormat="1" ht="56.25" x14ac:dyDescent="0.25">
      <c r="A6277" s="180" t="s">
        <v>225</v>
      </c>
      <c r="B6277" s="181" t="s">
        <v>9881</v>
      </c>
      <c r="C6277" s="182" t="s">
        <v>225</v>
      </c>
      <c r="D6277" s="183" t="s">
        <v>36</v>
      </c>
      <c r="E6277" s="181" t="s">
        <v>35</v>
      </c>
      <c r="F6277" s="183" t="s">
        <v>35</v>
      </c>
      <c r="G6277" s="181" t="s">
        <v>7388</v>
      </c>
      <c r="H6277" s="184" t="s">
        <v>7090</v>
      </c>
      <c r="I6277" s="185" t="s">
        <v>190</v>
      </c>
      <c r="J6277" s="181" t="s">
        <v>35</v>
      </c>
      <c r="K6277" s="181" t="s">
        <v>225</v>
      </c>
      <c r="L6277" s="186" t="s">
        <v>225</v>
      </c>
      <c r="M6277" s="187" t="s">
        <v>225</v>
      </c>
      <c r="N6277" s="183" t="s">
        <v>36</v>
      </c>
      <c r="O6277" s="181" t="s">
        <v>7388</v>
      </c>
      <c r="P6277" s="184" t="s">
        <v>7090</v>
      </c>
      <c r="Q6277" s="185" t="s">
        <v>190</v>
      </c>
      <c r="R6277" s="181" t="s">
        <v>35</v>
      </c>
      <c r="S6277" s="181" t="s">
        <v>225</v>
      </c>
      <c r="T6277" s="186" t="s">
        <v>225</v>
      </c>
      <c r="U6277" s="187" t="s">
        <v>225</v>
      </c>
      <c r="V6277" s="188" t="str" cm="1">
        <f t="array" ref="V6277">IF(SUM(LEN(A6277:U6277))=0,"",IF(OR(OR(ISBLANK(E6277),SUM(LEN(B6277),LEN(C6277))=0),AND(NOT(D6277="Unknown"),ISBLANK(I6277)),AND(NOT(N6277="Unknown"),ISBLANK(Q6277))),"Missing Information", INDEX(Table15[Entire Service Line Classification], MATCH(SUMIFS(Table15[Unique ID],Table15[System-Owned Portion],D6277,Table15[If Material Anything Other than "Lead" in Column E,Was Material Ever Previously Lead?],F6277,Table15[Customer-Owned Portion],N6277),Table15[Unique ID],0),0)))</f>
        <v>Non-lead</v>
      </c>
      <c r="W6277" s="189"/>
    </row>
    <row r="6278" spans="1:23" s="190" customFormat="1" ht="56.25" x14ac:dyDescent="0.25">
      <c r="A6278" s="180" t="s">
        <v>225</v>
      </c>
      <c r="B6278" s="181" t="s">
        <v>9882</v>
      </c>
      <c r="C6278" s="182" t="s">
        <v>225</v>
      </c>
      <c r="D6278" s="183" t="s">
        <v>36</v>
      </c>
      <c r="E6278" s="181" t="s">
        <v>35</v>
      </c>
      <c r="F6278" s="183" t="s">
        <v>35</v>
      </c>
      <c r="G6278" s="181" t="s">
        <v>7388</v>
      </c>
      <c r="H6278" s="184" t="s">
        <v>7090</v>
      </c>
      <c r="I6278" s="185" t="s">
        <v>190</v>
      </c>
      <c r="J6278" s="181" t="s">
        <v>35</v>
      </c>
      <c r="K6278" s="181" t="s">
        <v>225</v>
      </c>
      <c r="L6278" s="186" t="s">
        <v>225</v>
      </c>
      <c r="M6278" s="187" t="s">
        <v>225</v>
      </c>
      <c r="N6278" s="183" t="s">
        <v>36</v>
      </c>
      <c r="O6278" s="181" t="s">
        <v>7388</v>
      </c>
      <c r="P6278" s="184" t="s">
        <v>7090</v>
      </c>
      <c r="Q6278" s="185" t="s">
        <v>190</v>
      </c>
      <c r="R6278" s="181" t="s">
        <v>35</v>
      </c>
      <c r="S6278" s="181" t="s">
        <v>225</v>
      </c>
      <c r="T6278" s="186" t="s">
        <v>225</v>
      </c>
      <c r="U6278" s="187" t="s">
        <v>225</v>
      </c>
      <c r="V6278" s="188" t="str" cm="1">
        <f t="array" ref="V6278">IF(SUM(LEN(A6278:U6278))=0,"",IF(OR(OR(ISBLANK(E6278),SUM(LEN(B6278),LEN(C6278))=0),AND(NOT(D6278="Unknown"),ISBLANK(I6278)),AND(NOT(N6278="Unknown"),ISBLANK(Q6278))),"Missing Information", INDEX(Table15[Entire Service Line Classification], MATCH(SUMIFS(Table15[Unique ID],Table15[System-Owned Portion],D6278,Table15[If Material Anything Other than "Lead" in Column E,Was Material Ever Previously Lead?],F6278,Table15[Customer-Owned Portion],N6278),Table15[Unique ID],0),0)))</f>
        <v>Non-lead</v>
      </c>
      <c r="W6278" s="189"/>
    </row>
    <row r="6279" spans="1:23" s="190" customFormat="1" ht="56.25" x14ac:dyDescent="0.25">
      <c r="A6279" s="180" t="s">
        <v>225</v>
      </c>
      <c r="B6279" s="181" t="s">
        <v>9883</v>
      </c>
      <c r="C6279" s="182" t="s">
        <v>225</v>
      </c>
      <c r="D6279" s="183" t="s">
        <v>36</v>
      </c>
      <c r="E6279" s="181" t="s">
        <v>35</v>
      </c>
      <c r="F6279" s="183" t="s">
        <v>35</v>
      </c>
      <c r="G6279" s="181" t="s">
        <v>7388</v>
      </c>
      <c r="H6279" s="184" t="s">
        <v>7090</v>
      </c>
      <c r="I6279" s="185" t="s">
        <v>190</v>
      </c>
      <c r="J6279" s="181" t="s">
        <v>35</v>
      </c>
      <c r="K6279" s="181" t="s">
        <v>225</v>
      </c>
      <c r="L6279" s="186" t="s">
        <v>225</v>
      </c>
      <c r="M6279" s="187" t="s">
        <v>225</v>
      </c>
      <c r="N6279" s="183" t="s">
        <v>36</v>
      </c>
      <c r="O6279" s="181" t="s">
        <v>7388</v>
      </c>
      <c r="P6279" s="184" t="s">
        <v>7090</v>
      </c>
      <c r="Q6279" s="185" t="s">
        <v>190</v>
      </c>
      <c r="R6279" s="181" t="s">
        <v>35</v>
      </c>
      <c r="S6279" s="181" t="s">
        <v>225</v>
      </c>
      <c r="T6279" s="186" t="s">
        <v>225</v>
      </c>
      <c r="U6279" s="187" t="s">
        <v>225</v>
      </c>
      <c r="V6279" s="188" t="str" cm="1">
        <f t="array" ref="V6279">IF(SUM(LEN(A6279:U6279))=0,"",IF(OR(OR(ISBLANK(E6279),SUM(LEN(B6279),LEN(C6279))=0),AND(NOT(D6279="Unknown"),ISBLANK(I6279)),AND(NOT(N6279="Unknown"),ISBLANK(Q6279))),"Missing Information", INDEX(Table15[Entire Service Line Classification], MATCH(SUMIFS(Table15[Unique ID],Table15[System-Owned Portion],D6279,Table15[If Material Anything Other than "Lead" in Column E,Was Material Ever Previously Lead?],F6279,Table15[Customer-Owned Portion],N6279),Table15[Unique ID],0),0)))</f>
        <v>Non-lead</v>
      </c>
      <c r="W6279" s="189"/>
    </row>
    <row r="6280" spans="1:23" s="190" customFormat="1" ht="56.25" x14ac:dyDescent="0.25">
      <c r="A6280" s="180" t="s">
        <v>225</v>
      </c>
      <c r="B6280" s="181" t="s">
        <v>9884</v>
      </c>
      <c r="C6280" s="182" t="s">
        <v>225</v>
      </c>
      <c r="D6280" s="183" t="s">
        <v>36</v>
      </c>
      <c r="E6280" s="181" t="s">
        <v>35</v>
      </c>
      <c r="F6280" s="183" t="s">
        <v>35</v>
      </c>
      <c r="G6280" s="181" t="s">
        <v>7407</v>
      </c>
      <c r="H6280" s="184" t="s">
        <v>7090</v>
      </c>
      <c r="I6280" s="185" t="s">
        <v>190</v>
      </c>
      <c r="J6280" s="181" t="s">
        <v>35</v>
      </c>
      <c r="K6280" s="181" t="s">
        <v>225</v>
      </c>
      <c r="L6280" s="186" t="s">
        <v>225</v>
      </c>
      <c r="M6280" s="187" t="s">
        <v>225</v>
      </c>
      <c r="N6280" s="183" t="s">
        <v>36</v>
      </c>
      <c r="O6280" s="181" t="s">
        <v>7407</v>
      </c>
      <c r="P6280" s="184" t="s">
        <v>7090</v>
      </c>
      <c r="Q6280" s="185" t="s">
        <v>190</v>
      </c>
      <c r="R6280" s="181" t="s">
        <v>35</v>
      </c>
      <c r="S6280" s="181" t="s">
        <v>225</v>
      </c>
      <c r="T6280" s="186" t="s">
        <v>225</v>
      </c>
      <c r="U6280" s="187" t="s">
        <v>225</v>
      </c>
      <c r="V6280" s="188" t="str" cm="1">
        <f t="array" ref="V6280">IF(SUM(LEN(A6280:U6280))=0,"",IF(OR(OR(ISBLANK(E6280),SUM(LEN(B6280),LEN(C6280))=0),AND(NOT(D6280="Unknown"),ISBLANK(I6280)),AND(NOT(N6280="Unknown"),ISBLANK(Q6280))),"Missing Information", INDEX(Table15[Entire Service Line Classification], MATCH(SUMIFS(Table15[Unique ID],Table15[System-Owned Portion],D6280,Table15[If Material Anything Other than "Lead" in Column E,Was Material Ever Previously Lead?],F6280,Table15[Customer-Owned Portion],N6280),Table15[Unique ID],0),0)))</f>
        <v>Non-lead</v>
      </c>
      <c r="W6280" s="189"/>
    </row>
    <row r="6281" spans="1:23" s="190" customFormat="1" ht="56.25" x14ac:dyDescent="0.25">
      <c r="A6281" s="180" t="s">
        <v>225</v>
      </c>
      <c r="B6281" s="181" t="s">
        <v>9885</v>
      </c>
      <c r="C6281" s="182" t="s">
        <v>225</v>
      </c>
      <c r="D6281" s="183" t="s">
        <v>36</v>
      </c>
      <c r="E6281" s="181" t="s">
        <v>35</v>
      </c>
      <c r="F6281" s="183" t="s">
        <v>35</v>
      </c>
      <c r="G6281" s="181" t="s">
        <v>7388</v>
      </c>
      <c r="H6281" s="184" t="s">
        <v>7090</v>
      </c>
      <c r="I6281" s="185" t="s">
        <v>190</v>
      </c>
      <c r="J6281" s="181" t="s">
        <v>35</v>
      </c>
      <c r="K6281" s="181" t="s">
        <v>225</v>
      </c>
      <c r="L6281" s="186" t="s">
        <v>225</v>
      </c>
      <c r="M6281" s="187" t="s">
        <v>225</v>
      </c>
      <c r="N6281" s="183" t="s">
        <v>36</v>
      </c>
      <c r="O6281" s="181" t="s">
        <v>7388</v>
      </c>
      <c r="P6281" s="184" t="s">
        <v>7090</v>
      </c>
      <c r="Q6281" s="185" t="s">
        <v>190</v>
      </c>
      <c r="R6281" s="181" t="s">
        <v>35</v>
      </c>
      <c r="S6281" s="181" t="s">
        <v>225</v>
      </c>
      <c r="T6281" s="186" t="s">
        <v>225</v>
      </c>
      <c r="U6281" s="187" t="s">
        <v>225</v>
      </c>
      <c r="V6281" s="188" t="str" cm="1">
        <f t="array" ref="V6281">IF(SUM(LEN(A6281:U6281))=0,"",IF(OR(OR(ISBLANK(E6281),SUM(LEN(B6281),LEN(C6281))=0),AND(NOT(D6281="Unknown"),ISBLANK(I6281)),AND(NOT(N6281="Unknown"),ISBLANK(Q6281))),"Missing Information", INDEX(Table15[Entire Service Line Classification], MATCH(SUMIFS(Table15[Unique ID],Table15[System-Owned Portion],D6281,Table15[If Material Anything Other than "Lead" in Column E,Was Material Ever Previously Lead?],F6281,Table15[Customer-Owned Portion],N6281),Table15[Unique ID],0),0)))</f>
        <v>Non-lead</v>
      </c>
      <c r="W6281" s="189"/>
    </row>
    <row r="6282" spans="1:23" s="190" customFormat="1" ht="56.25" x14ac:dyDescent="0.25">
      <c r="A6282" s="180" t="s">
        <v>225</v>
      </c>
      <c r="B6282" s="181" t="s">
        <v>9886</v>
      </c>
      <c r="C6282" s="182" t="s">
        <v>225</v>
      </c>
      <c r="D6282" s="183" t="s">
        <v>36</v>
      </c>
      <c r="E6282" s="181" t="s">
        <v>35</v>
      </c>
      <c r="F6282" s="183" t="s">
        <v>35</v>
      </c>
      <c r="G6282" s="181" t="s">
        <v>7388</v>
      </c>
      <c r="H6282" s="184" t="s">
        <v>7090</v>
      </c>
      <c r="I6282" s="185" t="s">
        <v>190</v>
      </c>
      <c r="J6282" s="181" t="s">
        <v>35</v>
      </c>
      <c r="K6282" s="181" t="s">
        <v>225</v>
      </c>
      <c r="L6282" s="186" t="s">
        <v>225</v>
      </c>
      <c r="M6282" s="187" t="s">
        <v>225</v>
      </c>
      <c r="N6282" s="183" t="s">
        <v>36</v>
      </c>
      <c r="O6282" s="181" t="s">
        <v>7388</v>
      </c>
      <c r="P6282" s="184" t="s">
        <v>7090</v>
      </c>
      <c r="Q6282" s="185" t="s">
        <v>190</v>
      </c>
      <c r="R6282" s="181" t="s">
        <v>35</v>
      </c>
      <c r="S6282" s="181" t="s">
        <v>225</v>
      </c>
      <c r="T6282" s="186" t="s">
        <v>225</v>
      </c>
      <c r="U6282" s="187" t="s">
        <v>225</v>
      </c>
      <c r="V6282" s="188" t="str" cm="1">
        <f t="array" ref="V6282">IF(SUM(LEN(A6282:U6282))=0,"",IF(OR(OR(ISBLANK(E6282),SUM(LEN(B6282),LEN(C6282))=0),AND(NOT(D6282="Unknown"),ISBLANK(I6282)),AND(NOT(N6282="Unknown"),ISBLANK(Q6282))),"Missing Information", INDEX(Table15[Entire Service Line Classification], MATCH(SUMIFS(Table15[Unique ID],Table15[System-Owned Portion],D6282,Table15[If Material Anything Other than "Lead" in Column E,Was Material Ever Previously Lead?],F6282,Table15[Customer-Owned Portion],N6282),Table15[Unique ID],0),0)))</f>
        <v>Non-lead</v>
      </c>
      <c r="W6282" s="189"/>
    </row>
    <row r="6283" spans="1:23" s="190" customFormat="1" ht="56.25" x14ac:dyDescent="0.25">
      <c r="A6283" s="180" t="s">
        <v>225</v>
      </c>
      <c r="B6283" s="181" t="s">
        <v>9887</v>
      </c>
      <c r="C6283" s="182" t="s">
        <v>225</v>
      </c>
      <c r="D6283" s="183" t="s">
        <v>36</v>
      </c>
      <c r="E6283" s="181" t="s">
        <v>35</v>
      </c>
      <c r="F6283" s="183" t="s">
        <v>35</v>
      </c>
      <c r="G6283" s="181" t="s">
        <v>7388</v>
      </c>
      <c r="H6283" s="184" t="s">
        <v>7090</v>
      </c>
      <c r="I6283" s="185" t="s">
        <v>190</v>
      </c>
      <c r="J6283" s="181" t="s">
        <v>35</v>
      </c>
      <c r="K6283" s="181" t="s">
        <v>225</v>
      </c>
      <c r="L6283" s="186" t="s">
        <v>225</v>
      </c>
      <c r="M6283" s="187" t="s">
        <v>225</v>
      </c>
      <c r="N6283" s="183" t="s">
        <v>36</v>
      </c>
      <c r="O6283" s="181" t="s">
        <v>7388</v>
      </c>
      <c r="P6283" s="184" t="s">
        <v>7090</v>
      </c>
      <c r="Q6283" s="185" t="s">
        <v>190</v>
      </c>
      <c r="R6283" s="181" t="s">
        <v>35</v>
      </c>
      <c r="S6283" s="181" t="s">
        <v>225</v>
      </c>
      <c r="T6283" s="186" t="s">
        <v>225</v>
      </c>
      <c r="U6283" s="187" t="s">
        <v>225</v>
      </c>
      <c r="V6283" s="188" t="str" cm="1">
        <f t="array" ref="V6283">IF(SUM(LEN(A6283:U6283))=0,"",IF(OR(OR(ISBLANK(E6283),SUM(LEN(B6283),LEN(C6283))=0),AND(NOT(D6283="Unknown"),ISBLANK(I6283)),AND(NOT(N6283="Unknown"),ISBLANK(Q6283))),"Missing Information", INDEX(Table15[Entire Service Line Classification], MATCH(SUMIFS(Table15[Unique ID],Table15[System-Owned Portion],D6283,Table15[If Material Anything Other than "Lead" in Column E,Was Material Ever Previously Lead?],F6283,Table15[Customer-Owned Portion],N6283),Table15[Unique ID],0),0)))</f>
        <v>Non-lead</v>
      </c>
      <c r="W6283" s="189"/>
    </row>
    <row r="6284" spans="1:23" s="190" customFormat="1" ht="56.25" x14ac:dyDescent="0.25">
      <c r="A6284" s="180" t="s">
        <v>225</v>
      </c>
      <c r="B6284" s="181" t="s">
        <v>9888</v>
      </c>
      <c r="C6284" s="182" t="s">
        <v>225</v>
      </c>
      <c r="D6284" s="183" t="s">
        <v>36</v>
      </c>
      <c r="E6284" s="181" t="s">
        <v>35</v>
      </c>
      <c r="F6284" s="183" t="s">
        <v>35</v>
      </c>
      <c r="G6284" s="181" t="s">
        <v>7388</v>
      </c>
      <c r="H6284" s="184" t="s">
        <v>7090</v>
      </c>
      <c r="I6284" s="185" t="s">
        <v>190</v>
      </c>
      <c r="J6284" s="181" t="s">
        <v>35</v>
      </c>
      <c r="K6284" s="181" t="s">
        <v>225</v>
      </c>
      <c r="L6284" s="186" t="s">
        <v>225</v>
      </c>
      <c r="M6284" s="187" t="s">
        <v>225</v>
      </c>
      <c r="N6284" s="183" t="s">
        <v>36</v>
      </c>
      <c r="O6284" s="181" t="s">
        <v>7388</v>
      </c>
      <c r="P6284" s="184" t="s">
        <v>7090</v>
      </c>
      <c r="Q6284" s="185" t="s">
        <v>190</v>
      </c>
      <c r="R6284" s="181" t="s">
        <v>35</v>
      </c>
      <c r="S6284" s="181" t="s">
        <v>225</v>
      </c>
      <c r="T6284" s="186" t="s">
        <v>225</v>
      </c>
      <c r="U6284" s="187" t="s">
        <v>225</v>
      </c>
      <c r="V6284" s="188" t="str" cm="1">
        <f t="array" ref="V6284">IF(SUM(LEN(A6284:U6284))=0,"",IF(OR(OR(ISBLANK(E6284),SUM(LEN(B6284),LEN(C6284))=0),AND(NOT(D6284="Unknown"),ISBLANK(I6284)),AND(NOT(N6284="Unknown"),ISBLANK(Q6284))),"Missing Information", INDEX(Table15[Entire Service Line Classification], MATCH(SUMIFS(Table15[Unique ID],Table15[System-Owned Portion],D6284,Table15[If Material Anything Other than "Lead" in Column E,Was Material Ever Previously Lead?],F6284,Table15[Customer-Owned Portion],N6284),Table15[Unique ID],0),0)))</f>
        <v>Non-lead</v>
      </c>
      <c r="W6284" s="189"/>
    </row>
    <row r="6285" spans="1:23" s="190" customFormat="1" ht="56.25" x14ac:dyDescent="0.25">
      <c r="A6285" s="180" t="s">
        <v>225</v>
      </c>
      <c r="B6285" s="181" t="s">
        <v>9889</v>
      </c>
      <c r="C6285" s="182" t="s">
        <v>225</v>
      </c>
      <c r="D6285" s="183" t="s">
        <v>36</v>
      </c>
      <c r="E6285" s="181" t="s">
        <v>35</v>
      </c>
      <c r="F6285" s="183" t="s">
        <v>35</v>
      </c>
      <c r="G6285" s="181" t="s">
        <v>7388</v>
      </c>
      <c r="H6285" s="184" t="s">
        <v>7090</v>
      </c>
      <c r="I6285" s="185" t="s">
        <v>190</v>
      </c>
      <c r="J6285" s="181" t="s">
        <v>35</v>
      </c>
      <c r="K6285" s="181" t="s">
        <v>225</v>
      </c>
      <c r="L6285" s="186" t="s">
        <v>225</v>
      </c>
      <c r="M6285" s="187" t="s">
        <v>225</v>
      </c>
      <c r="N6285" s="183" t="s">
        <v>36</v>
      </c>
      <c r="O6285" s="181" t="s">
        <v>7388</v>
      </c>
      <c r="P6285" s="184" t="s">
        <v>7090</v>
      </c>
      <c r="Q6285" s="185" t="s">
        <v>190</v>
      </c>
      <c r="R6285" s="181" t="s">
        <v>35</v>
      </c>
      <c r="S6285" s="181" t="s">
        <v>225</v>
      </c>
      <c r="T6285" s="186" t="s">
        <v>225</v>
      </c>
      <c r="U6285" s="187" t="s">
        <v>225</v>
      </c>
      <c r="V6285" s="188" t="str" cm="1">
        <f t="array" ref="V6285">IF(SUM(LEN(A6285:U6285))=0,"",IF(OR(OR(ISBLANK(E6285),SUM(LEN(B6285),LEN(C6285))=0),AND(NOT(D6285="Unknown"),ISBLANK(I6285)),AND(NOT(N6285="Unknown"),ISBLANK(Q6285))),"Missing Information", INDEX(Table15[Entire Service Line Classification], MATCH(SUMIFS(Table15[Unique ID],Table15[System-Owned Portion],D6285,Table15[If Material Anything Other than "Lead" in Column E,Was Material Ever Previously Lead?],F6285,Table15[Customer-Owned Portion],N6285),Table15[Unique ID],0),0)))</f>
        <v>Non-lead</v>
      </c>
      <c r="W6285" s="189"/>
    </row>
    <row r="6286" spans="1:23" s="190" customFormat="1" ht="56.25" x14ac:dyDescent="0.25">
      <c r="A6286" s="180" t="s">
        <v>225</v>
      </c>
      <c r="B6286" s="181" t="s">
        <v>9890</v>
      </c>
      <c r="C6286" s="182" t="s">
        <v>225</v>
      </c>
      <c r="D6286" s="183" t="s">
        <v>36</v>
      </c>
      <c r="E6286" s="181" t="s">
        <v>35</v>
      </c>
      <c r="F6286" s="183" t="s">
        <v>35</v>
      </c>
      <c r="G6286" s="181" t="s">
        <v>7388</v>
      </c>
      <c r="H6286" s="184" t="s">
        <v>7090</v>
      </c>
      <c r="I6286" s="185" t="s">
        <v>190</v>
      </c>
      <c r="J6286" s="181" t="s">
        <v>35</v>
      </c>
      <c r="K6286" s="181" t="s">
        <v>225</v>
      </c>
      <c r="L6286" s="186" t="s">
        <v>225</v>
      </c>
      <c r="M6286" s="187" t="s">
        <v>225</v>
      </c>
      <c r="N6286" s="183" t="s">
        <v>36</v>
      </c>
      <c r="O6286" s="181" t="s">
        <v>7388</v>
      </c>
      <c r="P6286" s="184" t="s">
        <v>7090</v>
      </c>
      <c r="Q6286" s="185" t="s">
        <v>190</v>
      </c>
      <c r="R6286" s="181" t="s">
        <v>35</v>
      </c>
      <c r="S6286" s="181" t="s">
        <v>225</v>
      </c>
      <c r="T6286" s="186" t="s">
        <v>225</v>
      </c>
      <c r="U6286" s="187" t="s">
        <v>225</v>
      </c>
      <c r="V6286" s="188" t="str" cm="1">
        <f t="array" ref="V6286">IF(SUM(LEN(A6286:U6286))=0,"",IF(OR(OR(ISBLANK(E6286),SUM(LEN(B6286),LEN(C6286))=0),AND(NOT(D6286="Unknown"),ISBLANK(I6286)),AND(NOT(N6286="Unknown"),ISBLANK(Q6286))),"Missing Information", INDEX(Table15[Entire Service Line Classification], MATCH(SUMIFS(Table15[Unique ID],Table15[System-Owned Portion],D6286,Table15[If Material Anything Other than "Lead" in Column E,Was Material Ever Previously Lead?],F6286,Table15[Customer-Owned Portion],N6286),Table15[Unique ID],0),0)))</f>
        <v>Non-lead</v>
      </c>
      <c r="W6286" s="189"/>
    </row>
    <row r="6287" spans="1:23" s="190" customFormat="1" ht="56.25" x14ac:dyDescent="0.25">
      <c r="A6287" s="180" t="s">
        <v>225</v>
      </c>
      <c r="B6287" s="181" t="s">
        <v>9891</v>
      </c>
      <c r="C6287" s="182" t="s">
        <v>225</v>
      </c>
      <c r="D6287" s="183" t="s">
        <v>36</v>
      </c>
      <c r="E6287" s="181" t="s">
        <v>35</v>
      </c>
      <c r="F6287" s="183" t="s">
        <v>35</v>
      </c>
      <c r="G6287" s="181" t="s">
        <v>7388</v>
      </c>
      <c r="H6287" s="184" t="s">
        <v>7090</v>
      </c>
      <c r="I6287" s="185" t="s">
        <v>190</v>
      </c>
      <c r="J6287" s="181" t="s">
        <v>35</v>
      </c>
      <c r="K6287" s="181" t="s">
        <v>225</v>
      </c>
      <c r="L6287" s="186" t="s">
        <v>225</v>
      </c>
      <c r="M6287" s="187" t="s">
        <v>225</v>
      </c>
      <c r="N6287" s="183" t="s">
        <v>36</v>
      </c>
      <c r="O6287" s="181" t="s">
        <v>7388</v>
      </c>
      <c r="P6287" s="184" t="s">
        <v>7090</v>
      </c>
      <c r="Q6287" s="185" t="s">
        <v>190</v>
      </c>
      <c r="R6287" s="181" t="s">
        <v>35</v>
      </c>
      <c r="S6287" s="181" t="s">
        <v>225</v>
      </c>
      <c r="T6287" s="186" t="s">
        <v>225</v>
      </c>
      <c r="U6287" s="187" t="s">
        <v>225</v>
      </c>
      <c r="V6287" s="188" t="str" cm="1">
        <f t="array" ref="V6287">IF(SUM(LEN(A6287:U6287))=0,"",IF(OR(OR(ISBLANK(E6287),SUM(LEN(B6287),LEN(C6287))=0),AND(NOT(D6287="Unknown"),ISBLANK(I6287)),AND(NOT(N6287="Unknown"),ISBLANK(Q6287))),"Missing Information", INDEX(Table15[Entire Service Line Classification], MATCH(SUMIFS(Table15[Unique ID],Table15[System-Owned Portion],D6287,Table15[If Material Anything Other than "Lead" in Column E,Was Material Ever Previously Lead?],F6287,Table15[Customer-Owned Portion],N6287),Table15[Unique ID],0),0)))</f>
        <v>Non-lead</v>
      </c>
      <c r="W6287" s="189"/>
    </row>
    <row r="6288" spans="1:23" s="190" customFormat="1" ht="56.25" x14ac:dyDescent="0.25">
      <c r="A6288" s="180" t="s">
        <v>225</v>
      </c>
      <c r="B6288" s="181" t="s">
        <v>9892</v>
      </c>
      <c r="C6288" s="182" t="s">
        <v>225</v>
      </c>
      <c r="D6288" s="183" t="s">
        <v>36</v>
      </c>
      <c r="E6288" s="181" t="s">
        <v>35</v>
      </c>
      <c r="F6288" s="183" t="s">
        <v>35</v>
      </c>
      <c r="G6288" s="181" t="s">
        <v>7388</v>
      </c>
      <c r="H6288" s="184" t="s">
        <v>7090</v>
      </c>
      <c r="I6288" s="185" t="s">
        <v>190</v>
      </c>
      <c r="J6288" s="181" t="s">
        <v>35</v>
      </c>
      <c r="K6288" s="181" t="s">
        <v>225</v>
      </c>
      <c r="L6288" s="186" t="s">
        <v>225</v>
      </c>
      <c r="M6288" s="187" t="s">
        <v>225</v>
      </c>
      <c r="N6288" s="183" t="s">
        <v>36</v>
      </c>
      <c r="O6288" s="181" t="s">
        <v>7388</v>
      </c>
      <c r="P6288" s="184" t="s">
        <v>7090</v>
      </c>
      <c r="Q6288" s="185" t="s">
        <v>190</v>
      </c>
      <c r="R6288" s="181" t="s">
        <v>35</v>
      </c>
      <c r="S6288" s="181" t="s">
        <v>225</v>
      </c>
      <c r="T6288" s="186" t="s">
        <v>225</v>
      </c>
      <c r="U6288" s="187" t="s">
        <v>225</v>
      </c>
      <c r="V6288" s="188" t="str" cm="1">
        <f t="array" ref="V6288">IF(SUM(LEN(A6288:U6288))=0,"",IF(OR(OR(ISBLANK(E6288),SUM(LEN(B6288),LEN(C6288))=0),AND(NOT(D6288="Unknown"),ISBLANK(I6288)),AND(NOT(N6288="Unknown"),ISBLANK(Q6288))),"Missing Information", INDEX(Table15[Entire Service Line Classification], MATCH(SUMIFS(Table15[Unique ID],Table15[System-Owned Portion],D6288,Table15[If Material Anything Other than "Lead" in Column E,Was Material Ever Previously Lead?],F6288,Table15[Customer-Owned Portion],N6288),Table15[Unique ID],0),0)))</f>
        <v>Non-lead</v>
      </c>
      <c r="W6288" s="189"/>
    </row>
    <row r="6289" spans="1:23" s="190" customFormat="1" ht="56.25" x14ac:dyDescent="0.25">
      <c r="A6289" s="180" t="s">
        <v>225</v>
      </c>
      <c r="B6289" s="181" t="s">
        <v>9893</v>
      </c>
      <c r="C6289" s="182" t="s">
        <v>225</v>
      </c>
      <c r="D6289" s="183" t="s">
        <v>36</v>
      </c>
      <c r="E6289" s="181" t="s">
        <v>35</v>
      </c>
      <c r="F6289" s="183" t="s">
        <v>35</v>
      </c>
      <c r="G6289" s="181" t="s">
        <v>7388</v>
      </c>
      <c r="H6289" s="184" t="s">
        <v>7090</v>
      </c>
      <c r="I6289" s="185" t="s">
        <v>190</v>
      </c>
      <c r="J6289" s="181" t="s">
        <v>35</v>
      </c>
      <c r="K6289" s="181" t="s">
        <v>225</v>
      </c>
      <c r="L6289" s="186" t="s">
        <v>225</v>
      </c>
      <c r="M6289" s="187" t="s">
        <v>225</v>
      </c>
      <c r="N6289" s="183" t="s">
        <v>36</v>
      </c>
      <c r="O6289" s="181" t="s">
        <v>7388</v>
      </c>
      <c r="P6289" s="184" t="s">
        <v>7090</v>
      </c>
      <c r="Q6289" s="185" t="s">
        <v>190</v>
      </c>
      <c r="R6289" s="181" t="s">
        <v>35</v>
      </c>
      <c r="S6289" s="181" t="s">
        <v>225</v>
      </c>
      <c r="T6289" s="186" t="s">
        <v>225</v>
      </c>
      <c r="U6289" s="187" t="s">
        <v>225</v>
      </c>
      <c r="V6289" s="188" t="str" cm="1">
        <f t="array" ref="V6289">IF(SUM(LEN(A6289:U6289))=0,"",IF(OR(OR(ISBLANK(E6289),SUM(LEN(B6289),LEN(C6289))=0),AND(NOT(D6289="Unknown"),ISBLANK(I6289)),AND(NOT(N6289="Unknown"),ISBLANK(Q6289))),"Missing Information", INDEX(Table15[Entire Service Line Classification], MATCH(SUMIFS(Table15[Unique ID],Table15[System-Owned Portion],D6289,Table15[If Material Anything Other than "Lead" in Column E,Was Material Ever Previously Lead?],F6289,Table15[Customer-Owned Portion],N6289),Table15[Unique ID],0),0)))</f>
        <v>Non-lead</v>
      </c>
      <c r="W6289" s="189"/>
    </row>
    <row r="6290" spans="1:23" s="190" customFormat="1" ht="56.25" x14ac:dyDescent="0.25">
      <c r="A6290" s="180" t="s">
        <v>225</v>
      </c>
      <c r="B6290" s="181" t="s">
        <v>9894</v>
      </c>
      <c r="C6290" s="182" t="s">
        <v>225</v>
      </c>
      <c r="D6290" s="183" t="s">
        <v>36</v>
      </c>
      <c r="E6290" s="181" t="s">
        <v>35</v>
      </c>
      <c r="F6290" s="183" t="s">
        <v>35</v>
      </c>
      <c r="G6290" s="181" t="s">
        <v>7388</v>
      </c>
      <c r="H6290" s="184" t="s">
        <v>7090</v>
      </c>
      <c r="I6290" s="185" t="s">
        <v>190</v>
      </c>
      <c r="J6290" s="181" t="s">
        <v>35</v>
      </c>
      <c r="K6290" s="181" t="s">
        <v>225</v>
      </c>
      <c r="L6290" s="186" t="s">
        <v>225</v>
      </c>
      <c r="M6290" s="187" t="s">
        <v>225</v>
      </c>
      <c r="N6290" s="183" t="s">
        <v>36</v>
      </c>
      <c r="O6290" s="181" t="s">
        <v>7388</v>
      </c>
      <c r="P6290" s="184" t="s">
        <v>7090</v>
      </c>
      <c r="Q6290" s="185" t="s">
        <v>190</v>
      </c>
      <c r="R6290" s="181" t="s">
        <v>35</v>
      </c>
      <c r="S6290" s="181" t="s">
        <v>225</v>
      </c>
      <c r="T6290" s="186" t="s">
        <v>225</v>
      </c>
      <c r="U6290" s="187" t="s">
        <v>225</v>
      </c>
      <c r="V6290" s="188" t="str" cm="1">
        <f t="array" ref="V6290">IF(SUM(LEN(A6290:U6290))=0,"",IF(OR(OR(ISBLANK(E6290),SUM(LEN(B6290),LEN(C6290))=0),AND(NOT(D6290="Unknown"),ISBLANK(I6290)),AND(NOT(N6290="Unknown"),ISBLANK(Q6290))),"Missing Information", INDEX(Table15[Entire Service Line Classification], MATCH(SUMIFS(Table15[Unique ID],Table15[System-Owned Portion],D6290,Table15[If Material Anything Other than "Lead" in Column E,Was Material Ever Previously Lead?],F6290,Table15[Customer-Owned Portion],N6290),Table15[Unique ID],0),0)))</f>
        <v>Non-lead</v>
      </c>
      <c r="W6290" s="189"/>
    </row>
    <row r="6291" spans="1:23" s="190" customFormat="1" ht="56.25" x14ac:dyDescent="0.25">
      <c r="A6291" s="180" t="s">
        <v>225</v>
      </c>
      <c r="B6291" s="181" t="s">
        <v>9895</v>
      </c>
      <c r="C6291" s="182" t="s">
        <v>225</v>
      </c>
      <c r="D6291" s="183" t="s">
        <v>36</v>
      </c>
      <c r="E6291" s="181" t="s">
        <v>35</v>
      </c>
      <c r="F6291" s="183" t="s">
        <v>35</v>
      </c>
      <c r="G6291" s="181" t="s">
        <v>7388</v>
      </c>
      <c r="H6291" s="184" t="s">
        <v>7090</v>
      </c>
      <c r="I6291" s="185" t="s">
        <v>190</v>
      </c>
      <c r="J6291" s="181" t="s">
        <v>35</v>
      </c>
      <c r="K6291" s="181" t="s">
        <v>225</v>
      </c>
      <c r="L6291" s="186" t="s">
        <v>225</v>
      </c>
      <c r="M6291" s="187" t="s">
        <v>225</v>
      </c>
      <c r="N6291" s="183" t="s">
        <v>36</v>
      </c>
      <c r="O6291" s="181" t="s">
        <v>7388</v>
      </c>
      <c r="P6291" s="184" t="s">
        <v>7090</v>
      </c>
      <c r="Q6291" s="185" t="s">
        <v>190</v>
      </c>
      <c r="R6291" s="181" t="s">
        <v>35</v>
      </c>
      <c r="S6291" s="181" t="s">
        <v>225</v>
      </c>
      <c r="T6291" s="186" t="s">
        <v>225</v>
      </c>
      <c r="U6291" s="187" t="s">
        <v>225</v>
      </c>
      <c r="V6291" s="188" t="str" cm="1">
        <f t="array" ref="V6291">IF(SUM(LEN(A6291:U6291))=0,"",IF(OR(OR(ISBLANK(E6291),SUM(LEN(B6291),LEN(C6291))=0),AND(NOT(D6291="Unknown"),ISBLANK(I6291)),AND(NOT(N6291="Unknown"),ISBLANK(Q6291))),"Missing Information", INDEX(Table15[Entire Service Line Classification], MATCH(SUMIFS(Table15[Unique ID],Table15[System-Owned Portion],D6291,Table15[If Material Anything Other than "Lead" in Column E,Was Material Ever Previously Lead?],F6291,Table15[Customer-Owned Portion],N6291),Table15[Unique ID],0),0)))</f>
        <v>Non-lead</v>
      </c>
      <c r="W6291" s="189"/>
    </row>
    <row r="6292" spans="1:23" s="190" customFormat="1" ht="56.25" x14ac:dyDescent="0.25">
      <c r="A6292" s="180" t="s">
        <v>225</v>
      </c>
      <c r="B6292" s="181" t="s">
        <v>9896</v>
      </c>
      <c r="C6292" s="182" t="s">
        <v>225</v>
      </c>
      <c r="D6292" s="183" t="s">
        <v>36</v>
      </c>
      <c r="E6292" s="181" t="s">
        <v>35</v>
      </c>
      <c r="F6292" s="183" t="s">
        <v>35</v>
      </c>
      <c r="G6292" s="181" t="s">
        <v>7388</v>
      </c>
      <c r="H6292" s="184" t="s">
        <v>7090</v>
      </c>
      <c r="I6292" s="185" t="s">
        <v>190</v>
      </c>
      <c r="J6292" s="181" t="s">
        <v>35</v>
      </c>
      <c r="K6292" s="181" t="s">
        <v>225</v>
      </c>
      <c r="L6292" s="186" t="s">
        <v>225</v>
      </c>
      <c r="M6292" s="187" t="s">
        <v>225</v>
      </c>
      <c r="N6292" s="183" t="s">
        <v>36</v>
      </c>
      <c r="O6292" s="181" t="s">
        <v>7388</v>
      </c>
      <c r="P6292" s="184" t="s">
        <v>7090</v>
      </c>
      <c r="Q6292" s="185" t="s">
        <v>190</v>
      </c>
      <c r="R6292" s="181" t="s">
        <v>35</v>
      </c>
      <c r="S6292" s="181" t="s">
        <v>225</v>
      </c>
      <c r="T6292" s="186" t="s">
        <v>225</v>
      </c>
      <c r="U6292" s="187" t="s">
        <v>225</v>
      </c>
      <c r="V6292" s="188" t="str" cm="1">
        <f t="array" ref="V6292">IF(SUM(LEN(A6292:U6292))=0,"",IF(OR(OR(ISBLANK(E6292),SUM(LEN(B6292),LEN(C6292))=0),AND(NOT(D6292="Unknown"),ISBLANK(I6292)),AND(NOT(N6292="Unknown"),ISBLANK(Q6292))),"Missing Information", INDEX(Table15[Entire Service Line Classification], MATCH(SUMIFS(Table15[Unique ID],Table15[System-Owned Portion],D6292,Table15[If Material Anything Other than "Lead" in Column E,Was Material Ever Previously Lead?],F6292,Table15[Customer-Owned Portion],N6292),Table15[Unique ID],0),0)))</f>
        <v>Non-lead</v>
      </c>
      <c r="W6292" s="189"/>
    </row>
    <row r="6293" spans="1:23" s="190" customFormat="1" ht="56.25" x14ac:dyDescent="0.25">
      <c r="A6293" s="180" t="s">
        <v>225</v>
      </c>
      <c r="B6293" s="181" t="s">
        <v>9897</v>
      </c>
      <c r="C6293" s="182" t="s">
        <v>225</v>
      </c>
      <c r="D6293" s="183" t="s">
        <v>36</v>
      </c>
      <c r="E6293" s="181" t="s">
        <v>35</v>
      </c>
      <c r="F6293" s="183" t="s">
        <v>35</v>
      </c>
      <c r="G6293" s="181" t="s">
        <v>7388</v>
      </c>
      <c r="H6293" s="184" t="s">
        <v>7090</v>
      </c>
      <c r="I6293" s="185" t="s">
        <v>190</v>
      </c>
      <c r="J6293" s="181" t="s">
        <v>35</v>
      </c>
      <c r="K6293" s="181" t="s">
        <v>225</v>
      </c>
      <c r="L6293" s="186" t="s">
        <v>225</v>
      </c>
      <c r="M6293" s="187" t="s">
        <v>225</v>
      </c>
      <c r="N6293" s="183" t="s">
        <v>36</v>
      </c>
      <c r="O6293" s="181" t="s">
        <v>7388</v>
      </c>
      <c r="P6293" s="184" t="s">
        <v>7090</v>
      </c>
      <c r="Q6293" s="185" t="s">
        <v>190</v>
      </c>
      <c r="R6293" s="181" t="s">
        <v>35</v>
      </c>
      <c r="S6293" s="181" t="s">
        <v>225</v>
      </c>
      <c r="T6293" s="186" t="s">
        <v>225</v>
      </c>
      <c r="U6293" s="187" t="s">
        <v>225</v>
      </c>
      <c r="V6293" s="188" t="str" cm="1">
        <f t="array" ref="V6293">IF(SUM(LEN(A6293:U6293))=0,"",IF(OR(OR(ISBLANK(E6293),SUM(LEN(B6293),LEN(C6293))=0),AND(NOT(D6293="Unknown"),ISBLANK(I6293)),AND(NOT(N6293="Unknown"),ISBLANK(Q6293))),"Missing Information", INDEX(Table15[Entire Service Line Classification], MATCH(SUMIFS(Table15[Unique ID],Table15[System-Owned Portion],D6293,Table15[If Material Anything Other than "Lead" in Column E,Was Material Ever Previously Lead?],F6293,Table15[Customer-Owned Portion],N6293),Table15[Unique ID],0),0)))</f>
        <v>Non-lead</v>
      </c>
      <c r="W6293" s="189"/>
    </row>
    <row r="6294" spans="1:23" s="190" customFormat="1" ht="56.25" x14ac:dyDescent="0.25">
      <c r="A6294" s="180" t="s">
        <v>225</v>
      </c>
      <c r="B6294" s="181" t="s">
        <v>9898</v>
      </c>
      <c r="C6294" s="182" t="s">
        <v>225</v>
      </c>
      <c r="D6294" s="183" t="s">
        <v>36</v>
      </c>
      <c r="E6294" s="181" t="s">
        <v>35</v>
      </c>
      <c r="F6294" s="183" t="s">
        <v>35</v>
      </c>
      <c r="G6294" s="181" t="s">
        <v>7388</v>
      </c>
      <c r="H6294" s="184" t="s">
        <v>7090</v>
      </c>
      <c r="I6294" s="185" t="s">
        <v>190</v>
      </c>
      <c r="J6294" s="181" t="s">
        <v>35</v>
      </c>
      <c r="K6294" s="181" t="s">
        <v>225</v>
      </c>
      <c r="L6294" s="186" t="s">
        <v>225</v>
      </c>
      <c r="M6294" s="187" t="s">
        <v>225</v>
      </c>
      <c r="N6294" s="183" t="s">
        <v>36</v>
      </c>
      <c r="O6294" s="181" t="s">
        <v>7388</v>
      </c>
      <c r="P6294" s="184" t="s">
        <v>7090</v>
      </c>
      <c r="Q6294" s="185" t="s">
        <v>190</v>
      </c>
      <c r="R6294" s="181" t="s">
        <v>35</v>
      </c>
      <c r="S6294" s="181" t="s">
        <v>225</v>
      </c>
      <c r="T6294" s="186" t="s">
        <v>225</v>
      </c>
      <c r="U6294" s="187" t="s">
        <v>225</v>
      </c>
      <c r="V6294" s="188" t="str" cm="1">
        <f t="array" ref="V6294">IF(SUM(LEN(A6294:U6294))=0,"",IF(OR(OR(ISBLANK(E6294),SUM(LEN(B6294),LEN(C6294))=0),AND(NOT(D6294="Unknown"),ISBLANK(I6294)),AND(NOT(N6294="Unknown"),ISBLANK(Q6294))),"Missing Information", INDEX(Table15[Entire Service Line Classification], MATCH(SUMIFS(Table15[Unique ID],Table15[System-Owned Portion],D6294,Table15[If Material Anything Other than "Lead" in Column E,Was Material Ever Previously Lead?],F6294,Table15[Customer-Owned Portion],N6294),Table15[Unique ID],0),0)))</f>
        <v>Non-lead</v>
      </c>
      <c r="W6294" s="189"/>
    </row>
    <row r="6295" spans="1:23" s="190" customFormat="1" ht="56.25" x14ac:dyDescent="0.25">
      <c r="A6295" s="180" t="s">
        <v>225</v>
      </c>
      <c r="B6295" s="181" t="s">
        <v>9899</v>
      </c>
      <c r="C6295" s="182" t="s">
        <v>225</v>
      </c>
      <c r="D6295" s="183" t="s">
        <v>36</v>
      </c>
      <c r="E6295" s="181" t="s">
        <v>35</v>
      </c>
      <c r="F6295" s="183" t="s">
        <v>35</v>
      </c>
      <c r="G6295" s="181" t="s">
        <v>7388</v>
      </c>
      <c r="H6295" s="184" t="s">
        <v>7090</v>
      </c>
      <c r="I6295" s="185" t="s">
        <v>190</v>
      </c>
      <c r="J6295" s="181" t="s">
        <v>35</v>
      </c>
      <c r="K6295" s="181" t="s">
        <v>225</v>
      </c>
      <c r="L6295" s="186" t="s">
        <v>225</v>
      </c>
      <c r="M6295" s="187" t="s">
        <v>225</v>
      </c>
      <c r="N6295" s="183" t="s">
        <v>36</v>
      </c>
      <c r="O6295" s="181" t="s">
        <v>7388</v>
      </c>
      <c r="P6295" s="184" t="s">
        <v>7090</v>
      </c>
      <c r="Q6295" s="185" t="s">
        <v>190</v>
      </c>
      <c r="R6295" s="181" t="s">
        <v>35</v>
      </c>
      <c r="S6295" s="181" t="s">
        <v>225</v>
      </c>
      <c r="T6295" s="186" t="s">
        <v>225</v>
      </c>
      <c r="U6295" s="187" t="s">
        <v>225</v>
      </c>
      <c r="V6295" s="188" t="str" cm="1">
        <f t="array" ref="V6295">IF(SUM(LEN(A6295:U6295))=0,"",IF(OR(OR(ISBLANK(E6295),SUM(LEN(B6295),LEN(C6295))=0),AND(NOT(D6295="Unknown"),ISBLANK(I6295)),AND(NOT(N6295="Unknown"),ISBLANK(Q6295))),"Missing Information", INDEX(Table15[Entire Service Line Classification], MATCH(SUMIFS(Table15[Unique ID],Table15[System-Owned Portion],D6295,Table15[If Material Anything Other than "Lead" in Column E,Was Material Ever Previously Lead?],F6295,Table15[Customer-Owned Portion],N6295),Table15[Unique ID],0),0)))</f>
        <v>Non-lead</v>
      </c>
      <c r="W6295" s="189"/>
    </row>
    <row r="6296" spans="1:23" s="190" customFormat="1" ht="56.25" x14ac:dyDescent="0.25">
      <c r="A6296" s="180" t="s">
        <v>225</v>
      </c>
      <c r="B6296" s="181" t="s">
        <v>9900</v>
      </c>
      <c r="C6296" s="182" t="s">
        <v>225</v>
      </c>
      <c r="D6296" s="183" t="s">
        <v>36</v>
      </c>
      <c r="E6296" s="181" t="s">
        <v>35</v>
      </c>
      <c r="F6296" s="183" t="s">
        <v>35</v>
      </c>
      <c r="G6296" s="181" t="s">
        <v>7388</v>
      </c>
      <c r="H6296" s="184" t="s">
        <v>7090</v>
      </c>
      <c r="I6296" s="185" t="s">
        <v>190</v>
      </c>
      <c r="J6296" s="181" t="s">
        <v>35</v>
      </c>
      <c r="K6296" s="181" t="s">
        <v>225</v>
      </c>
      <c r="L6296" s="186" t="s">
        <v>225</v>
      </c>
      <c r="M6296" s="187" t="s">
        <v>225</v>
      </c>
      <c r="N6296" s="183" t="s">
        <v>36</v>
      </c>
      <c r="O6296" s="181" t="s">
        <v>7388</v>
      </c>
      <c r="P6296" s="184" t="s">
        <v>7090</v>
      </c>
      <c r="Q6296" s="185" t="s">
        <v>190</v>
      </c>
      <c r="R6296" s="181" t="s">
        <v>35</v>
      </c>
      <c r="S6296" s="181" t="s">
        <v>225</v>
      </c>
      <c r="T6296" s="186" t="s">
        <v>225</v>
      </c>
      <c r="U6296" s="187" t="s">
        <v>225</v>
      </c>
      <c r="V6296" s="188" t="str" cm="1">
        <f t="array" ref="V6296">IF(SUM(LEN(A6296:U6296))=0,"",IF(OR(OR(ISBLANK(E6296),SUM(LEN(B6296),LEN(C6296))=0),AND(NOT(D6296="Unknown"),ISBLANK(I6296)),AND(NOT(N6296="Unknown"),ISBLANK(Q6296))),"Missing Information", INDEX(Table15[Entire Service Line Classification], MATCH(SUMIFS(Table15[Unique ID],Table15[System-Owned Portion],D6296,Table15[If Material Anything Other than "Lead" in Column E,Was Material Ever Previously Lead?],F6296,Table15[Customer-Owned Portion],N6296),Table15[Unique ID],0),0)))</f>
        <v>Non-lead</v>
      </c>
      <c r="W6296" s="189"/>
    </row>
    <row r="6297" spans="1:23" s="190" customFormat="1" ht="56.25" x14ac:dyDescent="0.25">
      <c r="A6297" s="180" t="s">
        <v>225</v>
      </c>
      <c r="B6297" s="181" t="s">
        <v>9901</v>
      </c>
      <c r="C6297" s="182" t="s">
        <v>225</v>
      </c>
      <c r="D6297" s="183" t="s">
        <v>36</v>
      </c>
      <c r="E6297" s="181" t="s">
        <v>35</v>
      </c>
      <c r="F6297" s="183" t="s">
        <v>35</v>
      </c>
      <c r="G6297" s="181" t="s">
        <v>7388</v>
      </c>
      <c r="H6297" s="184" t="s">
        <v>7090</v>
      </c>
      <c r="I6297" s="185" t="s">
        <v>190</v>
      </c>
      <c r="J6297" s="181" t="s">
        <v>35</v>
      </c>
      <c r="K6297" s="181" t="s">
        <v>225</v>
      </c>
      <c r="L6297" s="186" t="s">
        <v>225</v>
      </c>
      <c r="M6297" s="187" t="s">
        <v>225</v>
      </c>
      <c r="N6297" s="183" t="s">
        <v>36</v>
      </c>
      <c r="O6297" s="181" t="s">
        <v>7388</v>
      </c>
      <c r="P6297" s="184" t="s">
        <v>7090</v>
      </c>
      <c r="Q6297" s="185" t="s">
        <v>190</v>
      </c>
      <c r="R6297" s="181" t="s">
        <v>35</v>
      </c>
      <c r="S6297" s="181" t="s">
        <v>225</v>
      </c>
      <c r="T6297" s="186" t="s">
        <v>225</v>
      </c>
      <c r="U6297" s="187" t="s">
        <v>225</v>
      </c>
      <c r="V6297" s="188" t="str" cm="1">
        <f t="array" ref="V6297">IF(SUM(LEN(A6297:U6297))=0,"",IF(OR(OR(ISBLANK(E6297),SUM(LEN(B6297),LEN(C6297))=0),AND(NOT(D6297="Unknown"),ISBLANK(I6297)),AND(NOT(N6297="Unknown"),ISBLANK(Q6297))),"Missing Information", INDEX(Table15[Entire Service Line Classification], MATCH(SUMIFS(Table15[Unique ID],Table15[System-Owned Portion],D6297,Table15[If Material Anything Other than "Lead" in Column E,Was Material Ever Previously Lead?],F6297,Table15[Customer-Owned Portion],N6297),Table15[Unique ID],0),0)))</f>
        <v>Non-lead</v>
      </c>
      <c r="W6297" s="189"/>
    </row>
    <row r="6298" spans="1:23" s="190" customFormat="1" ht="56.25" x14ac:dyDescent="0.25">
      <c r="A6298" s="180" t="s">
        <v>225</v>
      </c>
      <c r="B6298" s="181" t="s">
        <v>9902</v>
      </c>
      <c r="C6298" s="182" t="s">
        <v>225</v>
      </c>
      <c r="D6298" s="183" t="s">
        <v>36</v>
      </c>
      <c r="E6298" s="181" t="s">
        <v>35</v>
      </c>
      <c r="F6298" s="183" t="s">
        <v>35</v>
      </c>
      <c r="G6298" s="181" t="s">
        <v>7388</v>
      </c>
      <c r="H6298" s="184" t="s">
        <v>7090</v>
      </c>
      <c r="I6298" s="185" t="s">
        <v>190</v>
      </c>
      <c r="J6298" s="181" t="s">
        <v>35</v>
      </c>
      <c r="K6298" s="181" t="s">
        <v>225</v>
      </c>
      <c r="L6298" s="186" t="s">
        <v>225</v>
      </c>
      <c r="M6298" s="187" t="s">
        <v>225</v>
      </c>
      <c r="N6298" s="183" t="s">
        <v>36</v>
      </c>
      <c r="O6298" s="181" t="s">
        <v>7388</v>
      </c>
      <c r="P6298" s="184" t="s">
        <v>7090</v>
      </c>
      <c r="Q6298" s="185" t="s">
        <v>190</v>
      </c>
      <c r="R6298" s="181" t="s">
        <v>35</v>
      </c>
      <c r="S6298" s="181" t="s">
        <v>225</v>
      </c>
      <c r="T6298" s="186" t="s">
        <v>225</v>
      </c>
      <c r="U6298" s="187" t="s">
        <v>225</v>
      </c>
      <c r="V6298" s="188" t="str" cm="1">
        <f t="array" ref="V6298">IF(SUM(LEN(A6298:U6298))=0,"",IF(OR(OR(ISBLANK(E6298),SUM(LEN(B6298),LEN(C6298))=0),AND(NOT(D6298="Unknown"),ISBLANK(I6298)),AND(NOT(N6298="Unknown"),ISBLANK(Q6298))),"Missing Information", INDEX(Table15[Entire Service Line Classification], MATCH(SUMIFS(Table15[Unique ID],Table15[System-Owned Portion],D6298,Table15[If Material Anything Other than "Lead" in Column E,Was Material Ever Previously Lead?],F6298,Table15[Customer-Owned Portion],N6298),Table15[Unique ID],0),0)))</f>
        <v>Non-lead</v>
      </c>
      <c r="W6298" s="189"/>
    </row>
    <row r="6299" spans="1:23" s="190" customFormat="1" ht="56.25" x14ac:dyDescent="0.25">
      <c r="A6299" s="180" t="s">
        <v>225</v>
      </c>
      <c r="B6299" s="181" t="s">
        <v>9903</v>
      </c>
      <c r="C6299" s="182" t="s">
        <v>225</v>
      </c>
      <c r="D6299" s="183" t="s">
        <v>36</v>
      </c>
      <c r="E6299" s="181" t="s">
        <v>35</v>
      </c>
      <c r="F6299" s="183" t="s">
        <v>35</v>
      </c>
      <c r="G6299" s="181" t="s">
        <v>7388</v>
      </c>
      <c r="H6299" s="184" t="s">
        <v>7090</v>
      </c>
      <c r="I6299" s="185" t="s">
        <v>190</v>
      </c>
      <c r="J6299" s="181" t="s">
        <v>35</v>
      </c>
      <c r="K6299" s="181" t="s">
        <v>225</v>
      </c>
      <c r="L6299" s="186" t="s">
        <v>225</v>
      </c>
      <c r="M6299" s="187" t="s">
        <v>225</v>
      </c>
      <c r="N6299" s="183" t="s">
        <v>36</v>
      </c>
      <c r="O6299" s="181" t="s">
        <v>7388</v>
      </c>
      <c r="P6299" s="184" t="s">
        <v>7090</v>
      </c>
      <c r="Q6299" s="185" t="s">
        <v>190</v>
      </c>
      <c r="R6299" s="181" t="s">
        <v>35</v>
      </c>
      <c r="S6299" s="181" t="s">
        <v>225</v>
      </c>
      <c r="T6299" s="186" t="s">
        <v>225</v>
      </c>
      <c r="U6299" s="187" t="s">
        <v>225</v>
      </c>
      <c r="V6299" s="188" t="str" cm="1">
        <f t="array" ref="V6299">IF(SUM(LEN(A6299:U6299))=0,"",IF(OR(OR(ISBLANK(E6299),SUM(LEN(B6299),LEN(C6299))=0),AND(NOT(D6299="Unknown"),ISBLANK(I6299)),AND(NOT(N6299="Unknown"),ISBLANK(Q6299))),"Missing Information", INDEX(Table15[Entire Service Line Classification], MATCH(SUMIFS(Table15[Unique ID],Table15[System-Owned Portion],D6299,Table15[If Material Anything Other than "Lead" in Column E,Was Material Ever Previously Lead?],F6299,Table15[Customer-Owned Portion],N6299),Table15[Unique ID],0),0)))</f>
        <v>Non-lead</v>
      </c>
      <c r="W6299" s="189"/>
    </row>
    <row r="6300" spans="1:23" s="190" customFormat="1" ht="56.25" x14ac:dyDescent="0.25">
      <c r="A6300" s="180" t="s">
        <v>225</v>
      </c>
      <c r="B6300" s="181" t="s">
        <v>9904</v>
      </c>
      <c r="C6300" s="182" t="s">
        <v>225</v>
      </c>
      <c r="D6300" s="183" t="s">
        <v>36</v>
      </c>
      <c r="E6300" s="181" t="s">
        <v>35</v>
      </c>
      <c r="F6300" s="183" t="s">
        <v>35</v>
      </c>
      <c r="G6300" s="181" t="s">
        <v>7388</v>
      </c>
      <c r="H6300" s="184" t="s">
        <v>7090</v>
      </c>
      <c r="I6300" s="185" t="s">
        <v>190</v>
      </c>
      <c r="J6300" s="181" t="s">
        <v>35</v>
      </c>
      <c r="K6300" s="181" t="s">
        <v>225</v>
      </c>
      <c r="L6300" s="186" t="s">
        <v>225</v>
      </c>
      <c r="M6300" s="187" t="s">
        <v>225</v>
      </c>
      <c r="N6300" s="183" t="s">
        <v>36</v>
      </c>
      <c r="O6300" s="181" t="s">
        <v>7388</v>
      </c>
      <c r="P6300" s="184" t="s">
        <v>7090</v>
      </c>
      <c r="Q6300" s="185" t="s">
        <v>190</v>
      </c>
      <c r="R6300" s="181" t="s">
        <v>35</v>
      </c>
      <c r="S6300" s="181" t="s">
        <v>225</v>
      </c>
      <c r="T6300" s="186" t="s">
        <v>225</v>
      </c>
      <c r="U6300" s="187" t="s">
        <v>225</v>
      </c>
      <c r="V6300" s="188" t="str" cm="1">
        <f t="array" ref="V6300">IF(SUM(LEN(A6300:U6300))=0,"",IF(OR(OR(ISBLANK(E6300),SUM(LEN(B6300),LEN(C6300))=0),AND(NOT(D6300="Unknown"),ISBLANK(I6300)),AND(NOT(N6300="Unknown"),ISBLANK(Q6300))),"Missing Information", INDEX(Table15[Entire Service Line Classification], MATCH(SUMIFS(Table15[Unique ID],Table15[System-Owned Portion],D6300,Table15[If Material Anything Other than "Lead" in Column E,Was Material Ever Previously Lead?],F6300,Table15[Customer-Owned Portion],N6300),Table15[Unique ID],0),0)))</f>
        <v>Non-lead</v>
      </c>
      <c r="W6300" s="189"/>
    </row>
    <row r="6301" spans="1:23" s="190" customFormat="1" ht="56.25" x14ac:dyDescent="0.25">
      <c r="A6301" s="180" t="s">
        <v>225</v>
      </c>
      <c r="B6301" s="181" t="s">
        <v>9905</v>
      </c>
      <c r="C6301" s="182" t="s">
        <v>225</v>
      </c>
      <c r="D6301" s="183" t="s">
        <v>36</v>
      </c>
      <c r="E6301" s="181" t="s">
        <v>35</v>
      </c>
      <c r="F6301" s="183" t="s">
        <v>35</v>
      </c>
      <c r="G6301" s="181" t="s">
        <v>7388</v>
      </c>
      <c r="H6301" s="184" t="s">
        <v>7090</v>
      </c>
      <c r="I6301" s="185" t="s">
        <v>190</v>
      </c>
      <c r="J6301" s="181" t="s">
        <v>35</v>
      </c>
      <c r="K6301" s="181" t="s">
        <v>225</v>
      </c>
      <c r="L6301" s="186" t="s">
        <v>225</v>
      </c>
      <c r="M6301" s="187" t="s">
        <v>225</v>
      </c>
      <c r="N6301" s="183" t="s">
        <v>36</v>
      </c>
      <c r="O6301" s="181" t="s">
        <v>7388</v>
      </c>
      <c r="P6301" s="184" t="s">
        <v>7090</v>
      </c>
      <c r="Q6301" s="185" t="s">
        <v>190</v>
      </c>
      <c r="R6301" s="181" t="s">
        <v>35</v>
      </c>
      <c r="S6301" s="181" t="s">
        <v>225</v>
      </c>
      <c r="T6301" s="186" t="s">
        <v>225</v>
      </c>
      <c r="U6301" s="187" t="s">
        <v>225</v>
      </c>
      <c r="V6301" s="188" t="str" cm="1">
        <f t="array" ref="V6301">IF(SUM(LEN(A6301:U6301))=0,"",IF(OR(OR(ISBLANK(E6301),SUM(LEN(B6301),LEN(C6301))=0),AND(NOT(D6301="Unknown"),ISBLANK(I6301)),AND(NOT(N6301="Unknown"),ISBLANK(Q6301))),"Missing Information", INDEX(Table15[Entire Service Line Classification], MATCH(SUMIFS(Table15[Unique ID],Table15[System-Owned Portion],D6301,Table15[If Material Anything Other than "Lead" in Column E,Was Material Ever Previously Lead?],F6301,Table15[Customer-Owned Portion],N6301),Table15[Unique ID],0),0)))</f>
        <v>Non-lead</v>
      </c>
      <c r="W6301" s="189"/>
    </row>
    <row r="6302" spans="1:23" s="190" customFormat="1" ht="56.25" x14ac:dyDescent="0.25">
      <c r="A6302" s="180" t="s">
        <v>225</v>
      </c>
      <c r="B6302" s="181" t="s">
        <v>9906</v>
      </c>
      <c r="C6302" s="182" t="s">
        <v>225</v>
      </c>
      <c r="D6302" s="183" t="s">
        <v>36</v>
      </c>
      <c r="E6302" s="181" t="s">
        <v>35</v>
      </c>
      <c r="F6302" s="183" t="s">
        <v>35</v>
      </c>
      <c r="G6302" s="181" t="s">
        <v>7388</v>
      </c>
      <c r="H6302" s="184" t="s">
        <v>7090</v>
      </c>
      <c r="I6302" s="185" t="s">
        <v>190</v>
      </c>
      <c r="J6302" s="181" t="s">
        <v>35</v>
      </c>
      <c r="K6302" s="181" t="s">
        <v>225</v>
      </c>
      <c r="L6302" s="186" t="s">
        <v>225</v>
      </c>
      <c r="M6302" s="187" t="s">
        <v>225</v>
      </c>
      <c r="N6302" s="183" t="s">
        <v>36</v>
      </c>
      <c r="O6302" s="181" t="s">
        <v>7388</v>
      </c>
      <c r="P6302" s="184" t="s">
        <v>7090</v>
      </c>
      <c r="Q6302" s="185" t="s">
        <v>190</v>
      </c>
      <c r="R6302" s="181" t="s">
        <v>35</v>
      </c>
      <c r="S6302" s="181" t="s">
        <v>225</v>
      </c>
      <c r="T6302" s="186" t="s">
        <v>225</v>
      </c>
      <c r="U6302" s="187" t="s">
        <v>225</v>
      </c>
      <c r="V6302" s="188" t="str" cm="1">
        <f t="array" ref="V6302">IF(SUM(LEN(A6302:U6302))=0,"",IF(OR(OR(ISBLANK(E6302),SUM(LEN(B6302),LEN(C6302))=0),AND(NOT(D6302="Unknown"),ISBLANK(I6302)),AND(NOT(N6302="Unknown"),ISBLANK(Q6302))),"Missing Information", INDEX(Table15[Entire Service Line Classification], MATCH(SUMIFS(Table15[Unique ID],Table15[System-Owned Portion],D6302,Table15[If Material Anything Other than "Lead" in Column E,Was Material Ever Previously Lead?],F6302,Table15[Customer-Owned Portion],N6302),Table15[Unique ID],0),0)))</f>
        <v>Non-lead</v>
      </c>
      <c r="W6302" s="189"/>
    </row>
    <row r="6303" spans="1:23" s="190" customFormat="1" ht="56.25" x14ac:dyDescent="0.25">
      <c r="A6303" s="180" t="s">
        <v>225</v>
      </c>
      <c r="B6303" s="181" t="s">
        <v>9907</v>
      </c>
      <c r="C6303" s="182" t="s">
        <v>225</v>
      </c>
      <c r="D6303" s="183" t="s">
        <v>36</v>
      </c>
      <c r="E6303" s="181" t="s">
        <v>35</v>
      </c>
      <c r="F6303" s="183" t="s">
        <v>35</v>
      </c>
      <c r="G6303" s="181" t="s">
        <v>7388</v>
      </c>
      <c r="H6303" s="184" t="s">
        <v>7090</v>
      </c>
      <c r="I6303" s="185" t="s">
        <v>190</v>
      </c>
      <c r="J6303" s="181" t="s">
        <v>35</v>
      </c>
      <c r="K6303" s="181" t="s">
        <v>225</v>
      </c>
      <c r="L6303" s="186" t="s">
        <v>225</v>
      </c>
      <c r="M6303" s="187" t="s">
        <v>225</v>
      </c>
      <c r="N6303" s="183" t="s">
        <v>36</v>
      </c>
      <c r="O6303" s="181" t="s">
        <v>7388</v>
      </c>
      <c r="P6303" s="184" t="s">
        <v>7090</v>
      </c>
      <c r="Q6303" s="185" t="s">
        <v>190</v>
      </c>
      <c r="R6303" s="181" t="s">
        <v>35</v>
      </c>
      <c r="S6303" s="181" t="s">
        <v>225</v>
      </c>
      <c r="T6303" s="186" t="s">
        <v>225</v>
      </c>
      <c r="U6303" s="187" t="s">
        <v>225</v>
      </c>
      <c r="V6303" s="188" t="str" cm="1">
        <f t="array" ref="V6303">IF(SUM(LEN(A6303:U6303))=0,"",IF(OR(OR(ISBLANK(E6303),SUM(LEN(B6303),LEN(C6303))=0),AND(NOT(D6303="Unknown"),ISBLANK(I6303)),AND(NOT(N6303="Unknown"),ISBLANK(Q6303))),"Missing Information", INDEX(Table15[Entire Service Line Classification], MATCH(SUMIFS(Table15[Unique ID],Table15[System-Owned Portion],D6303,Table15[If Material Anything Other than "Lead" in Column E,Was Material Ever Previously Lead?],F6303,Table15[Customer-Owned Portion],N6303),Table15[Unique ID],0),0)))</f>
        <v>Non-lead</v>
      </c>
      <c r="W6303" s="189"/>
    </row>
    <row r="6304" spans="1:23" s="190" customFormat="1" ht="56.25" x14ac:dyDescent="0.25">
      <c r="A6304" s="180" t="s">
        <v>225</v>
      </c>
      <c r="B6304" s="181" t="s">
        <v>9908</v>
      </c>
      <c r="C6304" s="182" t="s">
        <v>225</v>
      </c>
      <c r="D6304" s="183" t="s">
        <v>36</v>
      </c>
      <c r="E6304" s="181" t="s">
        <v>35</v>
      </c>
      <c r="F6304" s="183" t="s">
        <v>35</v>
      </c>
      <c r="G6304" s="181" t="s">
        <v>7388</v>
      </c>
      <c r="H6304" s="184" t="s">
        <v>7090</v>
      </c>
      <c r="I6304" s="185" t="s">
        <v>190</v>
      </c>
      <c r="J6304" s="181" t="s">
        <v>35</v>
      </c>
      <c r="K6304" s="181" t="s">
        <v>225</v>
      </c>
      <c r="L6304" s="186" t="s">
        <v>225</v>
      </c>
      <c r="M6304" s="187" t="s">
        <v>225</v>
      </c>
      <c r="N6304" s="183" t="s">
        <v>36</v>
      </c>
      <c r="O6304" s="181" t="s">
        <v>7388</v>
      </c>
      <c r="P6304" s="184" t="s">
        <v>7090</v>
      </c>
      <c r="Q6304" s="185" t="s">
        <v>190</v>
      </c>
      <c r="R6304" s="181" t="s">
        <v>35</v>
      </c>
      <c r="S6304" s="181" t="s">
        <v>225</v>
      </c>
      <c r="T6304" s="186" t="s">
        <v>225</v>
      </c>
      <c r="U6304" s="187" t="s">
        <v>225</v>
      </c>
      <c r="V6304" s="188" t="str" cm="1">
        <f t="array" ref="V6304">IF(SUM(LEN(A6304:U6304))=0,"",IF(OR(OR(ISBLANK(E6304),SUM(LEN(B6304),LEN(C6304))=0),AND(NOT(D6304="Unknown"),ISBLANK(I6304)),AND(NOT(N6304="Unknown"),ISBLANK(Q6304))),"Missing Information", INDEX(Table15[Entire Service Line Classification], MATCH(SUMIFS(Table15[Unique ID],Table15[System-Owned Portion],D6304,Table15[If Material Anything Other than "Lead" in Column E,Was Material Ever Previously Lead?],F6304,Table15[Customer-Owned Portion],N6304),Table15[Unique ID],0),0)))</f>
        <v>Non-lead</v>
      </c>
      <c r="W6304" s="189"/>
    </row>
    <row r="6305" spans="1:23" s="190" customFormat="1" ht="56.25" x14ac:dyDescent="0.25">
      <c r="A6305" s="180" t="s">
        <v>225</v>
      </c>
      <c r="B6305" s="181" t="s">
        <v>9909</v>
      </c>
      <c r="C6305" s="182" t="s">
        <v>225</v>
      </c>
      <c r="D6305" s="183" t="s">
        <v>36</v>
      </c>
      <c r="E6305" s="181" t="s">
        <v>35</v>
      </c>
      <c r="F6305" s="183" t="s">
        <v>35</v>
      </c>
      <c r="G6305" s="181" t="s">
        <v>7388</v>
      </c>
      <c r="H6305" s="184" t="s">
        <v>7090</v>
      </c>
      <c r="I6305" s="185" t="s">
        <v>190</v>
      </c>
      <c r="J6305" s="181" t="s">
        <v>35</v>
      </c>
      <c r="K6305" s="181" t="s">
        <v>225</v>
      </c>
      <c r="L6305" s="186" t="s">
        <v>225</v>
      </c>
      <c r="M6305" s="187" t="s">
        <v>225</v>
      </c>
      <c r="N6305" s="183" t="s">
        <v>36</v>
      </c>
      <c r="O6305" s="181" t="s">
        <v>7388</v>
      </c>
      <c r="P6305" s="184" t="s">
        <v>7090</v>
      </c>
      <c r="Q6305" s="185" t="s">
        <v>190</v>
      </c>
      <c r="R6305" s="181" t="s">
        <v>35</v>
      </c>
      <c r="S6305" s="181" t="s">
        <v>225</v>
      </c>
      <c r="T6305" s="186" t="s">
        <v>225</v>
      </c>
      <c r="U6305" s="187" t="s">
        <v>225</v>
      </c>
      <c r="V6305" s="188" t="str" cm="1">
        <f t="array" ref="V6305">IF(SUM(LEN(A6305:U6305))=0,"",IF(OR(OR(ISBLANK(E6305),SUM(LEN(B6305),LEN(C6305))=0),AND(NOT(D6305="Unknown"),ISBLANK(I6305)),AND(NOT(N6305="Unknown"),ISBLANK(Q6305))),"Missing Information", INDEX(Table15[Entire Service Line Classification], MATCH(SUMIFS(Table15[Unique ID],Table15[System-Owned Portion],D6305,Table15[If Material Anything Other than "Lead" in Column E,Was Material Ever Previously Lead?],F6305,Table15[Customer-Owned Portion],N6305),Table15[Unique ID],0),0)))</f>
        <v>Non-lead</v>
      </c>
      <c r="W6305" s="189"/>
    </row>
    <row r="6306" spans="1:23" s="190" customFormat="1" ht="56.25" x14ac:dyDescent="0.25">
      <c r="A6306" s="180" t="s">
        <v>225</v>
      </c>
      <c r="B6306" s="181" t="s">
        <v>9910</v>
      </c>
      <c r="C6306" s="182" t="s">
        <v>225</v>
      </c>
      <c r="D6306" s="183" t="s">
        <v>36</v>
      </c>
      <c r="E6306" s="181" t="s">
        <v>35</v>
      </c>
      <c r="F6306" s="183" t="s">
        <v>35</v>
      </c>
      <c r="G6306" s="181" t="s">
        <v>7388</v>
      </c>
      <c r="H6306" s="184" t="s">
        <v>7090</v>
      </c>
      <c r="I6306" s="185" t="s">
        <v>190</v>
      </c>
      <c r="J6306" s="181" t="s">
        <v>35</v>
      </c>
      <c r="K6306" s="181" t="s">
        <v>225</v>
      </c>
      <c r="L6306" s="186" t="s">
        <v>225</v>
      </c>
      <c r="M6306" s="187" t="s">
        <v>225</v>
      </c>
      <c r="N6306" s="183" t="s">
        <v>36</v>
      </c>
      <c r="O6306" s="181" t="s">
        <v>7388</v>
      </c>
      <c r="P6306" s="184" t="s">
        <v>7090</v>
      </c>
      <c r="Q6306" s="185" t="s">
        <v>190</v>
      </c>
      <c r="R6306" s="181" t="s">
        <v>35</v>
      </c>
      <c r="S6306" s="181" t="s">
        <v>225</v>
      </c>
      <c r="T6306" s="186" t="s">
        <v>225</v>
      </c>
      <c r="U6306" s="187" t="s">
        <v>225</v>
      </c>
      <c r="V6306" s="188" t="str" cm="1">
        <f t="array" ref="V6306">IF(SUM(LEN(A6306:U6306))=0,"",IF(OR(OR(ISBLANK(E6306),SUM(LEN(B6306),LEN(C6306))=0),AND(NOT(D6306="Unknown"),ISBLANK(I6306)),AND(NOT(N6306="Unknown"),ISBLANK(Q6306))),"Missing Information", INDEX(Table15[Entire Service Line Classification], MATCH(SUMIFS(Table15[Unique ID],Table15[System-Owned Portion],D6306,Table15[If Material Anything Other than "Lead" in Column E,Was Material Ever Previously Lead?],F6306,Table15[Customer-Owned Portion],N6306),Table15[Unique ID],0),0)))</f>
        <v>Non-lead</v>
      </c>
      <c r="W6306" s="189"/>
    </row>
    <row r="6307" spans="1:23" s="190" customFormat="1" ht="56.25" x14ac:dyDescent="0.25">
      <c r="A6307" s="180" t="s">
        <v>225</v>
      </c>
      <c r="B6307" s="181" t="s">
        <v>9911</v>
      </c>
      <c r="C6307" s="182" t="s">
        <v>225</v>
      </c>
      <c r="D6307" s="183" t="s">
        <v>36</v>
      </c>
      <c r="E6307" s="181" t="s">
        <v>35</v>
      </c>
      <c r="F6307" s="183" t="s">
        <v>35</v>
      </c>
      <c r="G6307" s="181" t="s">
        <v>7388</v>
      </c>
      <c r="H6307" s="184" t="s">
        <v>7090</v>
      </c>
      <c r="I6307" s="185" t="s">
        <v>190</v>
      </c>
      <c r="J6307" s="181" t="s">
        <v>35</v>
      </c>
      <c r="K6307" s="181" t="s">
        <v>225</v>
      </c>
      <c r="L6307" s="186" t="s">
        <v>225</v>
      </c>
      <c r="M6307" s="187" t="s">
        <v>225</v>
      </c>
      <c r="N6307" s="183" t="s">
        <v>36</v>
      </c>
      <c r="O6307" s="181" t="s">
        <v>7388</v>
      </c>
      <c r="P6307" s="184" t="s">
        <v>7090</v>
      </c>
      <c r="Q6307" s="185" t="s">
        <v>190</v>
      </c>
      <c r="R6307" s="181" t="s">
        <v>35</v>
      </c>
      <c r="S6307" s="181" t="s">
        <v>225</v>
      </c>
      <c r="T6307" s="186" t="s">
        <v>225</v>
      </c>
      <c r="U6307" s="187" t="s">
        <v>225</v>
      </c>
      <c r="V6307" s="188" t="str" cm="1">
        <f t="array" ref="V6307">IF(SUM(LEN(A6307:U6307))=0,"",IF(OR(OR(ISBLANK(E6307),SUM(LEN(B6307),LEN(C6307))=0),AND(NOT(D6307="Unknown"),ISBLANK(I6307)),AND(NOT(N6307="Unknown"),ISBLANK(Q6307))),"Missing Information", INDEX(Table15[Entire Service Line Classification], MATCH(SUMIFS(Table15[Unique ID],Table15[System-Owned Portion],D6307,Table15[If Material Anything Other than "Lead" in Column E,Was Material Ever Previously Lead?],F6307,Table15[Customer-Owned Portion],N6307),Table15[Unique ID],0),0)))</f>
        <v>Non-lead</v>
      </c>
      <c r="W6307" s="189"/>
    </row>
    <row r="6308" spans="1:23" s="190" customFormat="1" ht="56.25" x14ac:dyDescent="0.25">
      <c r="A6308" s="180" t="s">
        <v>225</v>
      </c>
      <c r="B6308" s="181" t="s">
        <v>9912</v>
      </c>
      <c r="C6308" s="182" t="s">
        <v>225</v>
      </c>
      <c r="D6308" s="183" t="s">
        <v>36</v>
      </c>
      <c r="E6308" s="181" t="s">
        <v>35</v>
      </c>
      <c r="F6308" s="183" t="s">
        <v>35</v>
      </c>
      <c r="G6308" s="181" t="s">
        <v>7388</v>
      </c>
      <c r="H6308" s="184" t="s">
        <v>7090</v>
      </c>
      <c r="I6308" s="185" t="s">
        <v>190</v>
      </c>
      <c r="J6308" s="181" t="s">
        <v>35</v>
      </c>
      <c r="K6308" s="181" t="s">
        <v>225</v>
      </c>
      <c r="L6308" s="186" t="s">
        <v>225</v>
      </c>
      <c r="M6308" s="187" t="s">
        <v>225</v>
      </c>
      <c r="N6308" s="183" t="s">
        <v>36</v>
      </c>
      <c r="O6308" s="181" t="s">
        <v>7388</v>
      </c>
      <c r="P6308" s="184" t="s">
        <v>7090</v>
      </c>
      <c r="Q6308" s="185" t="s">
        <v>190</v>
      </c>
      <c r="R6308" s="181" t="s">
        <v>35</v>
      </c>
      <c r="S6308" s="181" t="s">
        <v>225</v>
      </c>
      <c r="T6308" s="186" t="s">
        <v>225</v>
      </c>
      <c r="U6308" s="187" t="s">
        <v>225</v>
      </c>
      <c r="V6308" s="188" t="str" cm="1">
        <f t="array" ref="V6308">IF(SUM(LEN(A6308:U6308))=0,"",IF(OR(OR(ISBLANK(E6308),SUM(LEN(B6308),LEN(C6308))=0),AND(NOT(D6308="Unknown"),ISBLANK(I6308)),AND(NOT(N6308="Unknown"),ISBLANK(Q6308))),"Missing Information", INDEX(Table15[Entire Service Line Classification], MATCH(SUMIFS(Table15[Unique ID],Table15[System-Owned Portion],D6308,Table15[If Material Anything Other than "Lead" in Column E,Was Material Ever Previously Lead?],F6308,Table15[Customer-Owned Portion],N6308),Table15[Unique ID],0),0)))</f>
        <v>Non-lead</v>
      </c>
      <c r="W6308" s="189"/>
    </row>
    <row r="6309" spans="1:23" s="190" customFormat="1" ht="56.25" x14ac:dyDescent="0.25">
      <c r="A6309" s="180" t="s">
        <v>225</v>
      </c>
      <c r="B6309" s="181" t="s">
        <v>9913</v>
      </c>
      <c r="C6309" s="182" t="s">
        <v>225</v>
      </c>
      <c r="D6309" s="183" t="s">
        <v>36</v>
      </c>
      <c r="E6309" s="181" t="s">
        <v>35</v>
      </c>
      <c r="F6309" s="183" t="s">
        <v>35</v>
      </c>
      <c r="G6309" s="181" t="s">
        <v>7388</v>
      </c>
      <c r="H6309" s="184" t="s">
        <v>7090</v>
      </c>
      <c r="I6309" s="185" t="s">
        <v>190</v>
      </c>
      <c r="J6309" s="181" t="s">
        <v>35</v>
      </c>
      <c r="K6309" s="181" t="s">
        <v>225</v>
      </c>
      <c r="L6309" s="186" t="s">
        <v>225</v>
      </c>
      <c r="M6309" s="187" t="s">
        <v>225</v>
      </c>
      <c r="N6309" s="183" t="s">
        <v>36</v>
      </c>
      <c r="O6309" s="181" t="s">
        <v>7388</v>
      </c>
      <c r="P6309" s="184" t="s">
        <v>7090</v>
      </c>
      <c r="Q6309" s="185" t="s">
        <v>190</v>
      </c>
      <c r="R6309" s="181" t="s">
        <v>35</v>
      </c>
      <c r="S6309" s="181" t="s">
        <v>225</v>
      </c>
      <c r="T6309" s="186" t="s">
        <v>225</v>
      </c>
      <c r="U6309" s="187" t="s">
        <v>225</v>
      </c>
      <c r="V6309" s="188" t="str" cm="1">
        <f t="array" ref="V6309">IF(SUM(LEN(A6309:U6309))=0,"",IF(OR(OR(ISBLANK(E6309),SUM(LEN(B6309),LEN(C6309))=0),AND(NOT(D6309="Unknown"),ISBLANK(I6309)),AND(NOT(N6309="Unknown"),ISBLANK(Q6309))),"Missing Information", INDEX(Table15[Entire Service Line Classification], MATCH(SUMIFS(Table15[Unique ID],Table15[System-Owned Portion],D6309,Table15[If Material Anything Other than "Lead" in Column E,Was Material Ever Previously Lead?],F6309,Table15[Customer-Owned Portion],N6309),Table15[Unique ID],0),0)))</f>
        <v>Non-lead</v>
      </c>
      <c r="W6309" s="189"/>
    </row>
    <row r="6310" spans="1:23" s="190" customFormat="1" ht="56.25" x14ac:dyDescent="0.25">
      <c r="A6310" s="180" t="s">
        <v>225</v>
      </c>
      <c r="B6310" s="181" t="s">
        <v>9914</v>
      </c>
      <c r="C6310" s="182" t="s">
        <v>225</v>
      </c>
      <c r="D6310" s="183" t="s">
        <v>36</v>
      </c>
      <c r="E6310" s="181" t="s">
        <v>35</v>
      </c>
      <c r="F6310" s="183" t="s">
        <v>35</v>
      </c>
      <c r="G6310" s="181" t="s">
        <v>7388</v>
      </c>
      <c r="H6310" s="184" t="s">
        <v>7090</v>
      </c>
      <c r="I6310" s="185" t="s">
        <v>190</v>
      </c>
      <c r="J6310" s="181" t="s">
        <v>35</v>
      </c>
      <c r="K6310" s="181" t="s">
        <v>225</v>
      </c>
      <c r="L6310" s="186" t="s">
        <v>225</v>
      </c>
      <c r="M6310" s="187" t="s">
        <v>225</v>
      </c>
      <c r="N6310" s="183" t="s">
        <v>36</v>
      </c>
      <c r="O6310" s="181" t="s">
        <v>7388</v>
      </c>
      <c r="P6310" s="184" t="s">
        <v>7090</v>
      </c>
      <c r="Q6310" s="185" t="s">
        <v>190</v>
      </c>
      <c r="R6310" s="181" t="s">
        <v>35</v>
      </c>
      <c r="S6310" s="181" t="s">
        <v>225</v>
      </c>
      <c r="T6310" s="186" t="s">
        <v>225</v>
      </c>
      <c r="U6310" s="187" t="s">
        <v>225</v>
      </c>
      <c r="V6310" s="188" t="str" cm="1">
        <f t="array" ref="V6310">IF(SUM(LEN(A6310:U6310))=0,"",IF(OR(OR(ISBLANK(E6310),SUM(LEN(B6310),LEN(C6310))=0),AND(NOT(D6310="Unknown"),ISBLANK(I6310)),AND(NOT(N6310="Unknown"),ISBLANK(Q6310))),"Missing Information", INDEX(Table15[Entire Service Line Classification], MATCH(SUMIFS(Table15[Unique ID],Table15[System-Owned Portion],D6310,Table15[If Material Anything Other than "Lead" in Column E,Was Material Ever Previously Lead?],F6310,Table15[Customer-Owned Portion],N6310),Table15[Unique ID],0),0)))</f>
        <v>Non-lead</v>
      </c>
      <c r="W6310" s="189"/>
    </row>
    <row r="6311" spans="1:23" s="190" customFormat="1" ht="56.25" x14ac:dyDescent="0.25">
      <c r="A6311" s="180" t="s">
        <v>225</v>
      </c>
      <c r="B6311" s="181" t="s">
        <v>9915</v>
      </c>
      <c r="C6311" s="182" t="s">
        <v>225</v>
      </c>
      <c r="D6311" s="183" t="s">
        <v>36</v>
      </c>
      <c r="E6311" s="181" t="s">
        <v>35</v>
      </c>
      <c r="F6311" s="183" t="s">
        <v>35</v>
      </c>
      <c r="G6311" s="181" t="s">
        <v>7388</v>
      </c>
      <c r="H6311" s="184" t="s">
        <v>7090</v>
      </c>
      <c r="I6311" s="185" t="s">
        <v>190</v>
      </c>
      <c r="J6311" s="181" t="s">
        <v>35</v>
      </c>
      <c r="K6311" s="181" t="s">
        <v>225</v>
      </c>
      <c r="L6311" s="186" t="s">
        <v>225</v>
      </c>
      <c r="M6311" s="187" t="s">
        <v>225</v>
      </c>
      <c r="N6311" s="183" t="s">
        <v>36</v>
      </c>
      <c r="O6311" s="181" t="s">
        <v>7388</v>
      </c>
      <c r="P6311" s="184" t="s">
        <v>7090</v>
      </c>
      <c r="Q6311" s="185" t="s">
        <v>190</v>
      </c>
      <c r="R6311" s="181" t="s">
        <v>35</v>
      </c>
      <c r="S6311" s="181" t="s">
        <v>225</v>
      </c>
      <c r="T6311" s="186" t="s">
        <v>225</v>
      </c>
      <c r="U6311" s="187" t="s">
        <v>225</v>
      </c>
      <c r="V6311" s="188" t="str" cm="1">
        <f t="array" ref="V6311">IF(SUM(LEN(A6311:U6311))=0,"",IF(OR(OR(ISBLANK(E6311),SUM(LEN(B6311),LEN(C6311))=0),AND(NOT(D6311="Unknown"),ISBLANK(I6311)),AND(NOT(N6311="Unknown"),ISBLANK(Q6311))),"Missing Information", INDEX(Table15[Entire Service Line Classification], MATCH(SUMIFS(Table15[Unique ID],Table15[System-Owned Portion],D6311,Table15[If Material Anything Other than "Lead" in Column E,Was Material Ever Previously Lead?],F6311,Table15[Customer-Owned Portion],N6311),Table15[Unique ID],0),0)))</f>
        <v>Non-lead</v>
      </c>
      <c r="W6311" s="189"/>
    </row>
    <row r="6312" spans="1:23" s="190" customFormat="1" ht="56.25" x14ac:dyDescent="0.25">
      <c r="A6312" s="180" t="s">
        <v>225</v>
      </c>
      <c r="B6312" s="181" t="s">
        <v>9916</v>
      </c>
      <c r="C6312" s="182" t="s">
        <v>225</v>
      </c>
      <c r="D6312" s="183" t="s">
        <v>36</v>
      </c>
      <c r="E6312" s="181" t="s">
        <v>35</v>
      </c>
      <c r="F6312" s="183" t="s">
        <v>35</v>
      </c>
      <c r="G6312" s="181" t="s">
        <v>7388</v>
      </c>
      <c r="H6312" s="184" t="s">
        <v>7090</v>
      </c>
      <c r="I6312" s="185" t="s">
        <v>190</v>
      </c>
      <c r="J6312" s="181" t="s">
        <v>35</v>
      </c>
      <c r="K6312" s="181" t="s">
        <v>225</v>
      </c>
      <c r="L6312" s="186" t="s">
        <v>225</v>
      </c>
      <c r="M6312" s="187" t="s">
        <v>225</v>
      </c>
      <c r="N6312" s="183" t="s">
        <v>36</v>
      </c>
      <c r="O6312" s="181" t="s">
        <v>7388</v>
      </c>
      <c r="P6312" s="184" t="s">
        <v>7090</v>
      </c>
      <c r="Q6312" s="185" t="s">
        <v>190</v>
      </c>
      <c r="R6312" s="181" t="s">
        <v>35</v>
      </c>
      <c r="S6312" s="181" t="s">
        <v>225</v>
      </c>
      <c r="T6312" s="186" t="s">
        <v>225</v>
      </c>
      <c r="U6312" s="187" t="s">
        <v>225</v>
      </c>
      <c r="V6312" s="188" t="str" cm="1">
        <f t="array" ref="V6312">IF(SUM(LEN(A6312:U6312))=0,"",IF(OR(OR(ISBLANK(E6312),SUM(LEN(B6312),LEN(C6312))=0),AND(NOT(D6312="Unknown"),ISBLANK(I6312)),AND(NOT(N6312="Unknown"),ISBLANK(Q6312))),"Missing Information", INDEX(Table15[Entire Service Line Classification], MATCH(SUMIFS(Table15[Unique ID],Table15[System-Owned Portion],D6312,Table15[If Material Anything Other than "Lead" in Column E,Was Material Ever Previously Lead?],F6312,Table15[Customer-Owned Portion],N6312),Table15[Unique ID],0),0)))</f>
        <v>Non-lead</v>
      </c>
      <c r="W6312" s="189"/>
    </row>
    <row r="6313" spans="1:23" s="190" customFormat="1" ht="56.25" x14ac:dyDescent="0.25">
      <c r="A6313" s="180" t="s">
        <v>225</v>
      </c>
      <c r="B6313" s="181" t="s">
        <v>9917</v>
      </c>
      <c r="C6313" s="182" t="s">
        <v>225</v>
      </c>
      <c r="D6313" s="183" t="s">
        <v>36</v>
      </c>
      <c r="E6313" s="181" t="s">
        <v>35</v>
      </c>
      <c r="F6313" s="183" t="s">
        <v>35</v>
      </c>
      <c r="G6313" s="181" t="s">
        <v>7388</v>
      </c>
      <c r="H6313" s="184" t="s">
        <v>7090</v>
      </c>
      <c r="I6313" s="185" t="s">
        <v>190</v>
      </c>
      <c r="J6313" s="181" t="s">
        <v>35</v>
      </c>
      <c r="K6313" s="181" t="s">
        <v>225</v>
      </c>
      <c r="L6313" s="186" t="s">
        <v>225</v>
      </c>
      <c r="M6313" s="187" t="s">
        <v>225</v>
      </c>
      <c r="N6313" s="183" t="s">
        <v>36</v>
      </c>
      <c r="O6313" s="181" t="s">
        <v>7388</v>
      </c>
      <c r="P6313" s="184" t="s">
        <v>7090</v>
      </c>
      <c r="Q6313" s="185" t="s">
        <v>190</v>
      </c>
      <c r="R6313" s="181" t="s">
        <v>35</v>
      </c>
      <c r="S6313" s="181" t="s">
        <v>225</v>
      </c>
      <c r="T6313" s="186" t="s">
        <v>225</v>
      </c>
      <c r="U6313" s="187" t="s">
        <v>225</v>
      </c>
      <c r="V6313" s="188" t="str" cm="1">
        <f t="array" ref="V6313">IF(SUM(LEN(A6313:U6313))=0,"",IF(OR(OR(ISBLANK(E6313),SUM(LEN(B6313),LEN(C6313))=0),AND(NOT(D6313="Unknown"),ISBLANK(I6313)),AND(NOT(N6313="Unknown"),ISBLANK(Q6313))),"Missing Information", INDEX(Table15[Entire Service Line Classification], MATCH(SUMIFS(Table15[Unique ID],Table15[System-Owned Portion],D6313,Table15[If Material Anything Other than "Lead" in Column E,Was Material Ever Previously Lead?],F6313,Table15[Customer-Owned Portion],N6313),Table15[Unique ID],0),0)))</f>
        <v>Non-lead</v>
      </c>
      <c r="W6313" s="189"/>
    </row>
    <row r="6314" spans="1:23" s="190" customFormat="1" ht="56.25" x14ac:dyDescent="0.25">
      <c r="A6314" s="180" t="s">
        <v>225</v>
      </c>
      <c r="B6314" s="181" t="s">
        <v>9918</v>
      </c>
      <c r="C6314" s="182" t="s">
        <v>225</v>
      </c>
      <c r="D6314" s="183" t="s">
        <v>36</v>
      </c>
      <c r="E6314" s="181" t="s">
        <v>35</v>
      </c>
      <c r="F6314" s="183" t="s">
        <v>35</v>
      </c>
      <c r="G6314" s="181" t="s">
        <v>7388</v>
      </c>
      <c r="H6314" s="184" t="s">
        <v>7090</v>
      </c>
      <c r="I6314" s="185" t="s">
        <v>190</v>
      </c>
      <c r="J6314" s="181" t="s">
        <v>35</v>
      </c>
      <c r="K6314" s="181" t="s">
        <v>225</v>
      </c>
      <c r="L6314" s="186" t="s">
        <v>225</v>
      </c>
      <c r="M6314" s="187" t="s">
        <v>225</v>
      </c>
      <c r="N6314" s="183" t="s">
        <v>36</v>
      </c>
      <c r="O6314" s="181" t="s">
        <v>7388</v>
      </c>
      <c r="P6314" s="184" t="s">
        <v>7090</v>
      </c>
      <c r="Q6314" s="185" t="s">
        <v>190</v>
      </c>
      <c r="R6314" s="181" t="s">
        <v>35</v>
      </c>
      <c r="S6314" s="181" t="s">
        <v>225</v>
      </c>
      <c r="T6314" s="186" t="s">
        <v>225</v>
      </c>
      <c r="U6314" s="187" t="s">
        <v>225</v>
      </c>
      <c r="V6314" s="188" t="str" cm="1">
        <f t="array" ref="V6314">IF(SUM(LEN(A6314:U6314))=0,"",IF(OR(OR(ISBLANK(E6314),SUM(LEN(B6314),LEN(C6314))=0),AND(NOT(D6314="Unknown"),ISBLANK(I6314)),AND(NOT(N6314="Unknown"),ISBLANK(Q6314))),"Missing Information", INDEX(Table15[Entire Service Line Classification], MATCH(SUMIFS(Table15[Unique ID],Table15[System-Owned Portion],D6314,Table15[If Material Anything Other than "Lead" in Column E,Was Material Ever Previously Lead?],F6314,Table15[Customer-Owned Portion],N6314),Table15[Unique ID],0),0)))</f>
        <v>Non-lead</v>
      </c>
      <c r="W6314" s="189"/>
    </row>
    <row r="6315" spans="1:23" s="190" customFormat="1" ht="56.25" x14ac:dyDescent="0.25">
      <c r="A6315" s="180" t="s">
        <v>225</v>
      </c>
      <c r="B6315" s="181" t="s">
        <v>9919</v>
      </c>
      <c r="C6315" s="182" t="s">
        <v>225</v>
      </c>
      <c r="D6315" s="183" t="s">
        <v>36</v>
      </c>
      <c r="E6315" s="181" t="s">
        <v>35</v>
      </c>
      <c r="F6315" s="183" t="s">
        <v>35</v>
      </c>
      <c r="G6315" s="181" t="s">
        <v>7388</v>
      </c>
      <c r="H6315" s="184" t="s">
        <v>7090</v>
      </c>
      <c r="I6315" s="185" t="s">
        <v>190</v>
      </c>
      <c r="J6315" s="181" t="s">
        <v>35</v>
      </c>
      <c r="K6315" s="181" t="s">
        <v>225</v>
      </c>
      <c r="L6315" s="186" t="s">
        <v>225</v>
      </c>
      <c r="M6315" s="187" t="s">
        <v>225</v>
      </c>
      <c r="N6315" s="183" t="s">
        <v>36</v>
      </c>
      <c r="O6315" s="181" t="s">
        <v>7388</v>
      </c>
      <c r="P6315" s="184" t="s">
        <v>7090</v>
      </c>
      <c r="Q6315" s="185" t="s">
        <v>190</v>
      </c>
      <c r="R6315" s="181" t="s">
        <v>35</v>
      </c>
      <c r="S6315" s="181" t="s">
        <v>225</v>
      </c>
      <c r="T6315" s="186" t="s">
        <v>225</v>
      </c>
      <c r="U6315" s="187" t="s">
        <v>225</v>
      </c>
      <c r="V6315" s="188" t="str" cm="1">
        <f t="array" ref="V6315">IF(SUM(LEN(A6315:U6315))=0,"",IF(OR(OR(ISBLANK(E6315),SUM(LEN(B6315),LEN(C6315))=0),AND(NOT(D6315="Unknown"),ISBLANK(I6315)),AND(NOT(N6315="Unknown"),ISBLANK(Q6315))),"Missing Information", INDEX(Table15[Entire Service Line Classification], MATCH(SUMIFS(Table15[Unique ID],Table15[System-Owned Portion],D6315,Table15[If Material Anything Other than "Lead" in Column E,Was Material Ever Previously Lead?],F6315,Table15[Customer-Owned Portion],N6315),Table15[Unique ID],0),0)))</f>
        <v>Non-lead</v>
      </c>
      <c r="W6315" s="189"/>
    </row>
    <row r="6316" spans="1:23" s="190" customFormat="1" ht="56.25" x14ac:dyDescent="0.25">
      <c r="A6316" s="180" t="s">
        <v>225</v>
      </c>
      <c r="B6316" s="181" t="s">
        <v>9920</v>
      </c>
      <c r="C6316" s="182" t="s">
        <v>225</v>
      </c>
      <c r="D6316" s="183" t="s">
        <v>36</v>
      </c>
      <c r="E6316" s="181" t="s">
        <v>35</v>
      </c>
      <c r="F6316" s="183" t="s">
        <v>35</v>
      </c>
      <c r="G6316" s="181" t="s">
        <v>8184</v>
      </c>
      <c r="H6316" s="184" t="s">
        <v>7121</v>
      </c>
      <c r="I6316" s="185" t="s">
        <v>190</v>
      </c>
      <c r="J6316" s="181" t="s">
        <v>35</v>
      </c>
      <c r="K6316" s="181" t="s">
        <v>225</v>
      </c>
      <c r="L6316" s="186" t="s">
        <v>225</v>
      </c>
      <c r="M6316" s="187" t="s">
        <v>225</v>
      </c>
      <c r="N6316" s="183" t="s">
        <v>36</v>
      </c>
      <c r="O6316" s="181" t="s">
        <v>8184</v>
      </c>
      <c r="P6316" s="184" t="s">
        <v>7121</v>
      </c>
      <c r="Q6316" s="185" t="s">
        <v>190</v>
      </c>
      <c r="R6316" s="181" t="s">
        <v>35</v>
      </c>
      <c r="S6316" s="181" t="s">
        <v>225</v>
      </c>
      <c r="T6316" s="186" t="s">
        <v>225</v>
      </c>
      <c r="U6316" s="187" t="s">
        <v>225</v>
      </c>
      <c r="V6316" s="188" t="str" cm="1">
        <f t="array" ref="V6316">IF(SUM(LEN(A6316:U6316))=0,"",IF(OR(OR(ISBLANK(E6316),SUM(LEN(B6316),LEN(C6316))=0),AND(NOT(D6316="Unknown"),ISBLANK(I6316)),AND(NOT(N6316="Unknown"),ISBLANK(Q6316))),"Missing Information", INDEX(Table15[Entire Service Line Classification], MATCH(SUMIFS(Table15[Unique ID],Table15[System-Owned Portion],D6316,Table15[If Material Anything Other than "Lead" in Column E,Was Material Ever Previously Lead?],F6316,Table15[Customer-Owned Portion],N6316),Table15[Unique ID],0),0)))</f>
        <v>Non-lead</v>
      </c>
      <c r="W6316" s="189"/>
    </row>
    <row r="6317" spans="1:23" s="190" customFormat="1" ht="56.25" x14ac:dyDescent="0.25">
      <c r="A6317" s="180" t="s">
        <v>225</v>
      </c>
      <c r="B6317" s="181" t="s">
        <v>9920</v>
      </c>
      <c r="C6317" s="182" t="s">
        <v>225</v>
      </c>
      <c r="D6317" s="183" t="s">
        <v>36</v>
      </c>
      <c r="E6317" s="181" t="s">
        <v>35</v>
      </c>
      <c r="F6317" s="183" t="s">
        <v>35</v>
      </c>
      <c r="G6317" s="181" t="s">
        <v>8184</v>
      </c>
      <c r="H6317" s="184" t="s">
        <v>7121</v>
      </c>
      <c r="I6317" s="185" t="s">
        <v>190</v>
      </c>
      <c r="J6317" s="181" t="s">
        <v>35</v>
      </c>
      <c r="K6317" s="181" t="s">
        <v>225</v>
      </c>
      <c r="L6317" s="186" t="s">
        <v>225</v>
      </c>
      <c r="M6317" s="187" t="s">
        <v>225</v>
      </c>
      <c r="N6317" s="183" t="s">
        <v>36</v>
      </c>
      <c r="O6317" s="181" t="s">
        <v>8184</v>
      </c>
      <c r="P6317" s="184" t="s">
        <v>7121</v>
      </c>
      <c r="Q6317" s="185" t="s">
        <v>190</v>
      </c>
      <c r="R6317" s="181" t="s">
        <v>35</v>
      </c>
      <c r="S6317" s="181" t="s">
        <v>225</v>
      </c>
      <c r="T6317" s="186" t="s">
        <v>225</v>
      </c>
      <c r="U6317" s="187" t="s">
        <v>225</v>
      </c>
      <c r="V6317" s="188" t="str" cm="1">
        <f t="array" ref="V6317">IF(SUM(LEN(A6317:U6317))=0,"",IF(OR(OR(ISBLANK(E6317),SUM(LEN(B6317),LEN(C6317))=0),AND(NOT(D6317="Unknown"),ISBLANK(I6317)),AND(NOT(N6317="Unknown"),ISBLANK(Q6317))),"Missing Information", INDEX(Table15[Entire Service Line Classification], MATCH(SUMIFS(Table15[Unique ID],Table15[System-Owned Portion],D6317,Table15[If Material Anything Other than "Lead" in Column E,Was Material Ever Previously Lead?],F6317,Table15[Customer-Owned Portion],N6317),Table15[Unique ID],0),0)))</f>
        <v>Non-lead</v>
      </c>
      <c r="W6317" s="189"/>
    </row>
    <row r="6318" spans="1:23" s="190" customFormat="1" ht="56.25" x14ac:dyDescent="0.25">
      <c r="A6318" s="180" t="s">
        <v>225</v>
      </c>
      <c r="B6318" s="181" t="s">
        <v>9921</v>
      </c>
      <c r="C6318" s="182" t="s">
        <v>225</v>
      </c>
      <c r="D6318" s="183" t="s">
        <v>36</v>
      </c>
      <c r="E6318" s="181" t="s">
        <v>35</v>
      </c>
      <c r="F6318" s="183" t="s">
        <v>35</v>
      </c>
      <c r="G6318" s="181" t="s">
        <v>7455</v>
      </c>
      <c r="H6318" s="184" t="s">
        <v>7090</v>
      </c>
      <c r="I6318" s="185" t="s">
        <v>190</v>
      </c>
      <c r="J6318" s="181" t="s">
        <v>35</v>
      </c>
      <c r="K6318" s="181" t="s">
        <v>225</v>
      </c>
      <c r="L6318" s="186" t="s">
        <v>225</v>
      </c>
      <c r="M6318" s="187" t="s">
        <v>225</v>
      </c>
      <c r="N6318" s="183" t="s">
        <v>36</v>
      </c>
      <c r="O6318" s="181" t="s">
        <v>7455</v>
      </c>
      <c r="P6318" s="184" t="s">
        <v>7090</v>
      </c>
      <c r="Q6318" s="185" t="s">
        <v>190</v>
      </c>
      <c r="R6318" s="181" t="s">
        <v>35</v>
      </c>
      <c r="S6318" s="181" t="s">
        <v>225</v>
      </c>
      <c r="T6318" s="186" t="s">
        <v>225</v>
      </c>
      <c r="U6318" s="187" t="s">
        <v>225</v>
      </c>
      <c r="V6318" s="188" t="str" cm="1">
        <f t="array" ref="V6318">IF(SUM(LEN(A6318:U6318))=0,"",IF(OR(OR(ISBLANK(E6318),SUM(LEN(B6318),LEN(C6318))=0),AND(NOT(D6318="Unknown"),ISBLANK(I6318)),AND(NOT(N6318="Unknown"),ISBLANK(Q6318))),"Missing Information", INDEX(Table15[Entire Service Line Classification], MATCH(SUMIFS(Table15[Unique ID],Table15[System-Owned Portion],D6318,Table15[If Material Anything Other than "Lead" in Column E,Was Material Ever Previously Lead?],F6318,Table15[Customer-Owned Portion],N6318),Table15[Unique ID],0),0)))</f>
        <v>Non-lead</v>
      </c>
      <c r="W6318" s="189"/>
    </row>
    <row r="6319" spans="1:23" s="190" customFormat="1" ht="56.25" x14ac:dyDescent="0.25">
      <c r="A6319" s="180" t="s">
        <v>225</v>
      </c>
      <c r="B6319" s="181" t="s">
        <v>9922</v>
      </c>
      <c r="C6319" s="182" t="s">
        <v>225</v>
      </c>
      <c r="D6319" s="183" t="s">
        <v>36</v>
      </c>
      <c r="E6319" s="181" t="s">
        <v>35</v>
      </c>
      <c r="F6319" s="183" t="s">
        <v>35</v>
      </c>
      <c r="G6319" s="181" t="s">
        <v>7455</v>
      </c>
      <c r="H6319" s="184" t="s">
        <v>7090</v>
      </c>
      <c r="I6319" s="185" t="s">
        <v>190</v>
      </c>
      <c r="J6319" s="181" t="s">
        <v>35</v>
      </c>
      <c r="K6319" s="181" t="s">
        <v>225</v>
      </c>
      <c r="L6319" s="186" t="s">
        <v>225</v>
      </c>
      <c r="M6319" s="187" t="s">
        <v>225</v>
      </c>
      <c r="N6319" s="183" t="s">
        <v>36</v>
      </c>
      <c r="O6319" s="181" t="s">
        <v>7455</v>
      </c>
      <c r="P6319" s="184" t="s">
        <v>7090</v>
      </c>
      <c r="Q6319" s="185" t="s">
        <v>190</v>
      </c>
      <c r="R6319" s="181" t="s">
        <v>35</v>
      </c>
      <c r="S6319" s="181" t="s">
        <v>225</v>
      </c>
      <c r="T6319" s="186" t="s">
        <v>225</v>
      </c>
      <c r="U6319" s="187" t="s">
        <v>225</v>
      </c>
      <c r="V6319" s="188" t="str" cm="1">
        <f t="array" ref="V6319">IF(SUM(LEN(A6319:U6319))=0,"",IF(OR(OR(ISBLANK(E6319),SUM(LEN(B6319),LEN(C6319))=0),AND(NOT(D6319="Unknown"),ISBLANK(I6319)),AND(NOT(N6319="Unknown"),ISBLANK(Q6319))),"Missing Information", INDEX(Table15[Entire Service Line Classification], MATCH(SUMIFS(Table15[Unique ID],Table15[System-Owned Portion],D6319,Table15[If Material Anything Other than "Lead" in Column E,Was Material Ever Previously Lead?],F6319,Table15[Customer-Owned Portion],N6319),Table15[Unique ID],0),0)))</f>
        <v>Non-lead</v>
      </c>
      <c r="W6319" s="189"/>
    </row>
    <row r="6320" spans="1:23" s="190" customFormat="1" ht="56.25" x14ac:dyDescent="0.25">
      <c r="A6320" s="180" t="s">
        <v>225</v>
      </c>
      <c r="B6320" s="181" t="s">
        <v>9923</v>
      </c>
      <c r="C6320" s="182" t="s">
        <v>225</v>
      </c>
      <c r="D6320" s="183" t="s">
        <v>36</v>
      </c>
      <c r="E6320" s="181" t="s">
        <v>35</v>
      </c>
      <c r="F6320" s="183" t="s">
        <v>35</v>
      </c>
      <c r="G6320" s="181" t="s">
        <v>7455</v>
      </c>
      <c r="H6320" s="184" t="s">
        <v>7090</v>
      </c>
      <c r="I6320" s="185" t="s">
        <v>190</v>
      </c>
      <c r="J6320" s="181" t="s">
        <v>35</v>
      </c>
      <c r="K6320" s="181" t="s">
        <v>225</v>
      </c>
      <c r="L6320" s="186" t="s">
        <v>225</v>
      </c>
      <c r="M6320" s="187" t="s">
        <v>225</v>
      </c>
      <c r="N6320" s="183" t="s">
        <v>36</v>
      </c>
      <c r="O6320" s="181" t="s">
        <v>7455</v>
      </c>
      <c r="P6320" s="184" t="s">
        <v>7090</v>
      </c>
      <c r="Q6320" s="185" t="s">
        <v>190</v>
      </c>
      <c r="R6320" s="181" t="s">
        <v>35</v>
      </c>
      <c r="S6320" s="181" t="s">
        <v>225</v>
      </c>
      <c r="T6320" s="186" t="s">
        <v>225</v>
      </c>
      <c r="U6320" s="187" t="s">
        <v>225</v>
      </c>
      <c r="V6320" s="188" t="str" cm="1">
        <f t="array" ref="V6320">IF(SUM(LEN(A6320:U6320))=0,"",IF(OR(OR(ISBLANK(E6320),SUM(LEN(B6320),LEN(C6320))=0),AND(NOT(D6320="Unknown"),ISBLANK(I6320)),AND(NOT(N6320="Unknown"),ISBLANK(Q6320))),"Missing Information", INDEX(Table15[Entire Service Line Classification], MATCH(SUMIFS(Table15[Unique ID],Table15[System-Owned Portion],D6320,Table15[If Material Anything Other than "Lead" in Column E,Was Material Ever Previously Lead?],F6320,Table15[Customer-Owned Portion],N6320),Table15[Unique ID],0),0)))</f>
        <v>Non-lead</v>
      </c>
      <c r="W6320" s="189"/>
    </row>
    <row r="6321" spans="1:23" s="190" customFormat="1" ht="56.25" x14ac:dyDescent="0.25">
      <c r="A6321" s="180" t="s">
        <v>225</v>
      </c>
      <c r="B6321" s="181" t="s">
        <v>9924</v>
      </c>
      <c r="C6321" s="182" t="s">
        <v>225</v>
      </c>
      <c r="D6321" s="183" t="s">
        <v>36</v>
      </c>
      <c r="E6321" s="181" t="s">
        <v>35</v>
      </c>
      <c r="F6321" s="183" t="s">
        <v>35</v>
      </c>
      <c r="G6321" s="181" t="s">
        <v>7455</v>
      </c>
      <c r="H6321" s="184" t="s">
        <v>7090</v>
      </c>
      <c r="I6321" s="185" t="s">
        <v>190</v>
      </c>
      <c r="J6321" s="181" t="s">
        <v>35</v>
      </c>
      <c r="K6321" s="181" t="s">
        <v>225</v>
      </c>
      <c r="L6321" s="186" t="s">
        <v>225</v>
      </c>
      <c r="M6321" s="187" t="s">
        <v>225</v>
      </c>
      <c r="N6321" s="183" t="s">
        <v>36</v>
      </c>
      <c r="O6321" s="181" t="s">
        <v>7455</v>
      </c>
      <c r="P6321" s="184" t="s">
        <v>7090</v>
      </c>
      <c r="Q6321" s="185" t="s">
        <v>190</v>
      </c>
      <c r="R6321" s="181" t="s">
        <v>35</v>
      </c>
      <c r="S6321" s="181" t="s">
        <v>225</v>
      </c>
      <c r="T6321" s="186" t="s">
        <v>225</v>
      </c>
      <c r="U6321" s="187" t="s">
        <v>225</v>
      </c>
      <c r="V6321" s="188" t="str" cm="1">
        <f t="array" ref="V6321">IF(SUM(LEN(A6321:U6321))=0,"",IF(OR(OR(ISBLANK(E6321),SUM(LEN(B6321),LEN(C6321))=0),AND(NOT(D6321="Unknown"),ISBLANK(I6321)),AND(NOT(N6321="Unknown"),ISBLANK(Q6321))),"Missing Information", INDEX(Table15[Entire Service Line Classification], MATCH(SUMIFS(Table15[Unique ID],Table15[System-Owned Portion],D6321,Table15[If Material Anything Other than "Lead" in Column E,Was Material Ever Previously Lead?],F6321,Table15[Customer-Owned Portion],N6321),Table15[Unique ID],0),0)))</f>
        <v>Non-lead</v>
      </c>
      <c r="W6321" s="189"/>
    </row>
    <row r="6322" spans="1:23" s="190" customFormat="1" ht="56.25" x14ac:dyDescent="0.25">
      <c r="A6322" s="180" t="s">
        <v>225</v>
      </c>
      <c r="B6322" s="181" t="s">
        <v>9925</v>
      </c>
      <c r="C6322" s="182" t="s">
        <v>225</v>
      </c>
      <c r="D6322" s="183" t="s">
        <v>36</v>
      </c>
      <c r="E6322" s="181" t="s">
        <v>35</v>
      </c>
      <c r="F6322" s="183" t="s">
        <v>35</v>
      </c>
      <c r="G6322" s="181" t="s">
        <v>7455</v>
      </c>
      <c r="H6322" s="184" t="s">
        <v>7090</v>
      </c>
      <c r="I6322" s="185" t="s">
        <v>190</v>
      </c>
      <c r="J6322" s="181" t="s">
        <v>35</v>
      </c>
      <c r="K6322" s="181" t="s">
        <v>225</v>
      </c>
      <c r="L6322" s="186" t="s">
        <v>225</v>
      </c>
      <c r="M6322" s="187" t="s">
        <v>225</v>
      </c>
      <c r="N6322" s="183" t="s">
        <v>36</v>
      </c>
      <c r="O6322" s="181" t="s">
        <v>7455</v>
      </c>
      <c r="P6322" s="184" t="s">
        <v>7090</v>
      </c>
      <c r="Q6322" s="185" t="s">
        <v>190</v>
      </c>
      <c r="R6322" s="181" t="s">
        <v>35</v>
      </c>
      <c r="S6322" s="181" t="s">
        <v>225</v>
      </c>
      <c r="T6322" s="186" t="s">
        <v>225</v>
      </c>
      <c r="U6322" s="187" t="s">
        <v>225</v>
      </c>
      <c r="V6322" s="188" t="str" cm="1">
        <f t="array" ref="V6322">IF(SUM(LEN(A6322:U6322))=0,"",IF(OR(OR(ISBLANK(E6322),SUM(LEN(B6322),LEN(C6322))=0),AND(NOT(D6322="Unknown"),ISBLANK(I6322)),AND(NOT(N6322="Unknown"),ISBLANK(Q6322))),"Missing Information", INDEX(Table15[Entire Service Line Classification], MATCH(SUMIFS(Table15[Unique ID],Table15[System-Owned Portion],D6322,Table15[If Material Anything Other than "Lead" in Column E,Was Material Ever Previously Lead?],F6322,Table15[Customer-Owned Portion],N6322),Table15[Unique ID],0),0)))</f>
        <v>Non-lead</v>
      </c>
      <c r="W6322" s="189"/>
    </row>
    <row r="6323" spans="1:23" s="190" customFormat="1" ht="56.25" x14ac:dyDescent="0.25">
      <c r="A6323" s="180" t="s">
        <v>225</v>
      </c>
      <c r="B6323" s="181" t="s">
        <v>9926</v>
      </c>
      <c r="C6323" s="182" t="s">
        <v>225</v>
      </c>
      <c r="D6323" s="183" t="s">
        <v>36</v>
      </c>
      <c r="E6323" s="181" t="s">
        <v>35</v>
      </c>
      <c r="F6323" s="183" t="s">
        <v>35</v>
      </c>
      <c r="G6323" s="181" t="s">
        <v>7455</v>
      </c>
      <c r="H6323" s="184" t="s">
        <v>7090</v>
      </c>
      <c r="I6323" s="185" t="s">
        <v>190</v>
      </c>
      <c r="J6323" s="181" t="s">
        <v>35</v>
      </c>
      <c r="K6323" s="181" t="s">
        <v>225</v>
      </c>
      <c r="L6323" s="186" t="s">
        <v>225</v>
      </c>
      <c r="M6323" s="187" t="s">
        <v>225</v>
      </c>
      <c r="N6323" s="183" t="s">
        <v>36</v>
      </c>
      <c r="O6323" s="181" t="s">
        <v>7455</v>
      </c>
      <c r="P6323" s="184" t="s">
        <v>7090</v>
      </c>
      <c r="Q6323" s="185" t="s">
        <v>190</v>
      </c>
      <c r="R6323" s="181" t="s">
        <v>35</v>
      </c>
      <c r="S6323" s="181" t="s">
        <v>225</v>
      </c>
      <c r="T6323" s="186" t="s">
        <v>225</v>
      </c>
      <c r="U6323" s="187" t="s">
        <v>225</v>
      </c>
      <c r="V6323" s="188" t="str" cm="1">
        <f t="array" ref="V6323">IF(SUM(LEN(A6323:U6323))=0,"",IF(OR(OR(ISBLANK(E6323),SUM(LEN(B6323),LEN(C6323))=0),AND(NOT(D6323="Unknown"),ISBLANK(I6323)),AND(NOT(N6323="Unknown"),ISBLANK(Q6323))),"Missing Information", INDEX(Table15[Entire Service Line Classification], MATCH(SUMIFS(Table15[Unique ID],Table15[System-Owned Portion],D6323,Table15[If Material Anything Other than "Lead" in Column E,Was Material Ever Previously Lead?],F6323,Table15[Customer-Owned Portion],N6323),Table15[Unique ID],0),0)))</f>
        <v>Non-lead</v>
      </c>
      <c r="W6323" s="189"/>
    </row>
    <row r="6324" spans="1:23" s="190" customFormat="1" ht="56.25" x14ac:dyDescent="0.25">
      <c r="A6324" s="180" t="s">
        <v>225</v>
      </c>
      <c r="B6324" s="181" t="s">
        <v>9927</v>
      </c>
      <c r="C6324" s="182" t="s">
        <v>225</v>
      </c>
      <c r="D6324" s="183" t="s">
        <v>36</v>
      </c>
      <c r="E6324" s="181" t="s">
        <v>35</v>
      </c>
      <c r="F6324" s="183" t="s">
        <v>35</v>
      </c>
      <c r="G6324" s="181" t="s">
        <v>7455</v>
      </c>
      <c r="H6324" s="184" t="s">
        <v>7090</v>
      </c>
      <c r="I6324" s="185" t="s">
        <v>190</v>
      </c>
      <c r="J6324" s="181" t="s">
        <v>35</v>
      </c>
      <c r="K6324" s="181" t="s">
        <v>225</v>
      </c>
      <c r="L6324" s="186" t="s">
        <v>225</v>
      </c>
      <c r="M6324" s="187" t="s">
        <v>225</v>
      </c>
      <c r="N6324" s="183" t="s">
        <v>36</v>
      </c>
      <c r="O6324" s="181" t="s">
        <v>7455</v>
      </c>
      <c r="P6324" s="184" t="s">
        <v>7090</v>
      </c>
      <c r="Q6324" s="185" t="s">
        <v>190</v>
      </c>
      <c r="R6324" s="181" t="s">
        <v>35</v>
      </c>
      <c r="S6324" s="181" t="s">
        <v>225</v>
      </c>
      <c r="T6324" s="186" t="s">
        <v>225</v>
      </c>
      <c r="U6324" s="187" t="s">
        <v>225</v>
      </c>
      <c r="V6324" s="188" t="str" cm="1">
        <f t="array" ref="V6324">IF(SUM(LEN(A6324:U6324))=0,"",IF(OR(OR(ISBLANK(E6324),SUM(LEN(B6324),LEN(C6324))=0),AND(NOT(D6324="Unknown"),ISBLANK(I6324)),AND(NOT(N6324="Unknown"),ISBLANK(Q6324))),"Missing Information", INDEX(Table15[Entire Service Line Classification], MATCH(SUMIFS(Table15[Unique ID],Table15[System-Owned Portion],D6324,Table15[If Material Anything Other than "Lead" in Column E,Was Material Ever Previously Lead?],F6324,Table15[Customer-Owned Portion],N6324),Table15[Unique ID],0),0)))</f>
        <v>Non-lead</v>
      </c>
      <c r="W6324" s="189"/>
    </row>
    <row r="6325" spans="1:23" s="190" customFormat="1" ht="56.25" x14ac:dyDescent="0.25">
      <c r="A6325" s="180" t="s">
        <v>225</v>
      </c>
      <c r="B6325" s="181" t="s">
        <v>9928</v>
      </c>
      <c r="C6325" s="182" t="s">
        <v>225</v>
      </c>
      <c r="D6325" s="183" t="s">
        <v>36</v>
      </c>
      <c r="E6325" s="181" t="s">
        <v>35</v>
      </c>
      <c r="F6325" s="183" t="s">
        <v>35</v>
      </c>
      <c r="G6325" s="181" t="s">
        <v>7455</v>
      </c>
      <c r="H6325" s="184" t="s">
        <v>7090</v>
      </c>
      <c r="I6325" s="185" t="s">
        <v>190</v>
      </c>
      <c r="J6325" s="181" t="s">
        <v>35</v>
      </c>
      <c r="K6325" s="181" t="s">
        <v>225</v>
      </c>
      <c r="L6325" s="186" t="s">
        <v>225</v>
      </c>
      <c r="M6325" s="187" t="s">
        <v>225</v>
      </c>
      <c r="N6325" s="183" t="s">
        <v>36</v>
      </c>
      <c r="O6325" s="181" t="s">
        <v>7455</v>
      </c>
      <c r="P6325" s="184" t="s">
        <v>7090</v>
      </c>
      <c r="Q6325" s="185" t="s">
        <v>190</v>
      </c>
      <c r="R6325" s="181" t="s">
        <v>35</v>
      </c>
      <c r="S6325" s="181" t="s">
        <v>225</v>
      </c>
      <c r="T6325" s="186" t="s">
        <v>225</v>
      </c>
      <c r="U6325" s="187" t="s">
        <v>225</v>
      </c>
      <c r="V6325" s="188" t="str" cm="1">
        <f t="array" ref="V6325">IF(SUM(LEN(A6325:U6325))=0,"",IF(OR(OR(ISBLANK(E6325),SUM(LEN(B6325),LEN(C6325))=0),AND(NOT(D6325="Unknown"),ISBLANK(I6325)),AND(NOT(N6325="Unknown"),ISBLANK(Q6325))),"Missing Information", INDEX(Table15[Entire Service Line Classification], MATCH(SUMIFS(Table15[Unique ID],Table15[System-Owned Portion],D6325,Table15[If Material Anything Other than "Lead" in Column E,Was Material Ever Previously Lead?],F6325,Table15[Customer-Owned Portion],N6325),Table15[Unique ID],0),0)))</f>
        <v>Non-lead</v>
      </c>
      <c r="W6325" s="189"/>
    </row>
    <row r="6326" spans="1:23" s="190" customFormat="1" ht="56.25" x14ac:dyDescent="0.25">
      <c r="A6326" s="180" t="s">
        <v>225</v>
      </c>
      <c r="B6326" s="181" t="s">
        <v>9929</v>
      </c>
      <c r="C6326" s="182" t="s">
        <v>225</v>
      </c>
      <c r="D6326" s="183" t="s">
        <v>36</v>
      </c>
      <c r="E6326" s="181" t="s">
        <v>35</v>
      </c>
      <c r="F6326" s="183" t="s">
        <v>35</v>
      </c>
      <c r="G6326" s="181" t="s">
        <v>7455</v>
      </c>
      <c r="H6326" s="184" t="s">
        <v>7090</v>
      </c>
      <c r="I6326" s="185" t="s">
        <v>190</v>
      </c>
      <c r="J6326" s="181" t="s">
        <v>35</v>
      </c>
      <c r="K6326" s="181" t="s">
        <v>225</v>
      </c>
      <c r="L6326" s="186" t="s">
        <v>225</v>
      </c>
      <c r="M6326" s="187" t="s">
        <v>225</v>
      </c>
      <c r="N6326" s="183" t="s">
        <v>36</v>
      </c>
      <c r="O6326" s="181" t="s">
        <v>7455</v>
      </c>
      <c r="P6326" s="184" t="s">
        <v>7090</v>
      </c>
      <c r="Q6326" s="185" t="s">
        <v>190</v>
      </c>
      <c r="R6326" s="181" t="s">
        <v>35</v>
      </c>
      <c r="S6326" s="181" t="s">
        <v>225</v>
      </c>
      <c r="T6326" s="186" t="s">
        <v>225</v>
      </c>
      <c r="U6326" s="187" t="s">
        <v>225</v>
      </c>
      <c r="V6326" s="188" t="str" cm="1">
        <f t="array" ref="V6326">IF(SUM(LEN(A6326:U6326))=0,"",IF(OR(OR(ISBLANK(E6326),SUM(LEN(B6326),LEN(C6326))=0),AND(NOT(D6326="Unknown"),ISBLANK(I6326)),AND(NOT(N6326="Unknown"),ISBLANK(Q6326))),"Missing Information", INDEX(Table15[Entire Service Line Classification], MATCH(SUMIFS(Table15[Unique ID],Table15[System-Owned Portion],D6326,Table15[If Material Anything Other than "Lead" in Column E,Was Material Ever Previously Lead?],F6326,Table15[Customer-Owned Portion],N6326),Table15[Unique ID],0),0)))</f>
        <v>Non-lead</v>
      </c>
      <c r="W6326" s="189"/>
    </row>
    <row r="6327" spans="1:23" s="190" customFormat="1" ht="56.25" x14ac:dyDescent="0.25">
      <c r="A6327" s="180" t="s">
        <v>225</v>
      </c>
      <c r="B6327" s="181" t="s">
        <v>9930</v>
      </c>
      <c r="C6327" s="182" t="s">
        <v>225</v>
      </c>
      <c r="D6327" s="183" t="s">
        <v>36</v>
      </c>
      <c r="E6327" s="181" t="s">
        <v>35</v>
      </c>
      <c r="F6327" s="183" t="s">
        <v>35</v>
      </c>
      <c r="G6327" s="181" t="s">
        <v>7455</v>
      </c>
      <c r="H6327" s="184" t="s">
        <v>7090</v>
      </c>
      <c r="I6327" s="185" t="s">
        <v>190</v>
      </c>
      <c r="J6327" s="181" t="s">
        <v>35</v>
      </c>
      <c r="K6327" s="181" t="s">
        <v>225</v>
      </c>
      <c r="L6327" s="186" t="s">
        <v>225</v>
      </c>
      <c r="M6327" s="187" t="s">
        <v>225</v>
      </c>
      <c r="N6327" s="183" t="s">
        <v>36</v>
      </c>
      <c r="O6327" s="181" t="s">
        <v>7455</v>
      </c>
      <c r="P6327" s="184" t="s">
        <v>7090</v>
      </c>
      <c r="Q6327" s="185" t="s">
        <v>190</v>
      </c>
      <c r="R6327" s="181" t="s">
        <v>35</v>
      </c>
      <c r="S6327" s="181" t="s">
        <v>225</v>
      </c>
      <c r="T6327" s="186" t="s">
        <v>225</v>
      </c>
      <c r="U6327" s="187" t="s">
        <v>225</v>
      </c>
      <c r="V6327" s="188" t="str" cm="1">
        <f t="array" ref="V6327">IF(SUM(LEN(A6327:U6327))=0,"",IF(OR(OR(ISBLANK(E6327),SUM(LEN(B6327),LEN(C6327))=0),AND(NOT(D6327="Unknown"),ISBLANK(I6327)),AND(NOT(N6327="Unknown"),ISBLANK(Q6327))),"Missing Information", INDEX(Table15[Entire Service Line Classification], MATCH(SUMIFS(Table15[Unique ID],Table15[System-Owned Portion],D6327,Table15[If Material Anything Other than "Lead" in Column E,Was Material Ever Previously Lead?],F6327,Table15[Customer-Owned Portion],N6327),Table15[Unique ID],0),0)))</f>
        <v>Non-lead</v>
      </c>
      <c r="W6327" s="189"/>
    </row>
    <row r="6328" spans="1:23" s="190" customFormat="1" ht="56.25" x14ac:dyDescent="0.25">
      <c r="A6328" s="180" t="s">
        <v>225</v>
      </c>
      <c r="B6328" s="181" t="s">
        <v>9931</v>
      </c>
      <c r="C6328" s="182" t="s">
        <v>225</v>
      </c>
      <c r="D6328" s="183" t="s">
        <v>36</v>
      </c>
      <c r="E6328" s="181" t="s">
        <v>35</v>
      </c>
      <c r="F6328" s="183" t="s">
        <v>35</v>
      </c>
      <c r="G6328" s="181" t="s">
        <v>7455</v>
      </c>
      <c r="H6328" s="184" t="s">
        <v>7090</v>
      </c>
      <c r="I6328" s="185" t="s">
        <v>190</v>
      </c>
      <c r="J6328" s="181" t="s">
        <v>35</v>
      </c>
      <c r="K6328" s="181" t="s">
        <v>225</v>
      </c>
      <c r="L6328" s="186" t="s">
        <v>225</v>
      </c>
      <c r="M6328" s="187" t="s">
        <v>225</v>
      </c>
      <c r="N6328" s="183" t="s">
        <v>36</v>
      </c>
      <c r="O6328" s="181" t="s">
        <v>7455</v>
      </c>
      <c r="P6328" s="184" t="s">
        <v>7090</v>
      </c>
      <c r="Q6328" s="185" t="s">
        <v>190</v>
      </c>
      <c r="R6328" s="181" t="s">
        <v>35</v>
      </c>
      <c r="S6328" s="181" t="s">
        <v>225</v>
      </c>
      <c r="T6328" s="186" t="s">
        <v>225</v>
      </c>
      <c r="U6328" s="187" t="s">
        <v>225</v>
      </c>
      <c r="V6328" s="188" t="str" cm="1">
        <f t="array" ref="V6328">IF(SUM(LEN(A6328:U6328))=0,"",IF(OR(OR(ISBLANK(E6328),SUM(LEN(B6328),LEN(C6328))=0),AND(NOT(D6328="Unknown"),ISBLANK(I6328)),AND(NOT(N6328="Unknown"),ISBLANK(Q6328))),"Missing Information", INDEX(Table15[Entire Service Line Classification], MATCH(SUMIFS(Table15[Unique ID],Table15[System-Owned Portion],D6328,Table15[If Material Anything Other than "Lead" in Column E,Was Material Ever Previously Lead?],F6328,Table15[Customer-Owned Portion],N6328),Table15[Unique ID],0),0)))</f>
        <v>Non-lead</v>
      </c>
      <c r="W6328" s="189"/>
    </row>
    <row r="6329" spans="1:23" s="190" customFormat="1" ht="56.25" x14ac:dyDescent="0.25">
      <c r="A6329" s="180" t="s">
        <v>225</v>
      </c>
      <c r="B6329" s="181" t="s">
        <v>9932</v>
      </c>
      <c r="C6329" s="182" t="s">
        <v>225</v>
      </c>
      <c r="D6329" s="183" t="s">
        <v>36</v>
      </c>
      <c r="E6329" s="181" t="s">
        <v>35</v>
      </c>
      <c r="F6329" s="183" t="s">
        <v>35</v>
      </c>
      <c r="G6329" s="181" t="s">
        <v>7455</v>
      </c>
      <c r="H6329" s="184" t="s">
        <v>7090</v>
      </c>
      <c r="I6329" s="185" t="s">
        <v>190</v>
      </c>
      <c r="J6329" s="181" t="s">
        <v>35</v>
      </c>
      <c r="K6329" s="181" t="s">
        <v>225</v>
      </c>
      <c r="L6329" s="186" t="s">
        <v>225</v>
      </c>
      <c r="M6329" s="187" t="s">
        <v>225</v>
      </c>
      <c r="N6329" s="183" t="s">
        <v>36</v>
      </c>
      <c r="O6329" s="181" t="s">
        <v>7455</v>
      </c>
      <c r="P6329" s="184" t="s">
        <v>7090</v>
      </c>
      <c r="Q6329" s="185" t="s">
        <v>190</v>
      </c>
      <c r="R6329" s="181" t="s">
        <v>35</v>
      </c>
      <c r="S6329" s="181" t="s">
        <v>225</v>
      </c>
      <c r="T6329" s="186" t="s">
        <v>225</v>
      </c>
      <c r="U6329" s="187" t="s">
        <v>225</v>
      </c>
      <c r="V6329" s="188" t="str" cm="1">
        <f t="array" ref="V6329">IF(SUM(LEN(A6329:U6329))=0,"",IF(OR(OR(ISBLANK(E6329),SUM(LEN(B6329),LEN(C6329))=0),AND(NOT(D6329="Unknown"),ISBLANK(I6329)),AND(NOT(N6329="Unknown"),ISBLANK(Q6329))),"Missing Information", INDEX(Table15[Entire Service Line Classification], MATCH(SUMIFS(Table15[Unique ID],Table15[System-Owned Portion],D6329,Table15[If Material Anything Other than "Lead" in Column E,Was Material Ever Previously Lead?],F6329,Table15[Customer-Owned Portion],N6329),Table15[Unique ID],0),0)))</f>
        <v>Non-lead</v>
      </c>
      <c r="W6329" s="189"/>
    </row>
    <row r="6330" spans="1:23" s="190" customFormat="1" ht="56.25" x14ac:dyDescent="0.25">
      <c r="A6330" s="180" t="s">
        <v>225</v>
      </c>
      <c r="B6330" s="181" t="s">
        <v>9933</v>
      </c>
      <c r="C6330" s="182" t="s">
        <v>225</v>
      </c>
      <c r="D6330" s="183" t="s">
        <v>36</v>
      </c>
      <c r="E6330" s="181" t="s">
        <v>35</v>
      </c>
      <c r="F6330" s="183" t="s">
        <v>35</v>
      </c>
      <c r="G6330" s="181" t="s">
        <v>7455</v>
      </c>
      <c r="H6330" s="184" t="s">
        <v>7090</v>
      </c>
      <c r="I6330" s="185" t="s">
        <v>190</v>
      </c>
      <c r="J6330" s="181" t="s">
        <v>35</v>
      </c>
      <c r="K6330" s="181" t="s">
        <v>225</v>
      </c>
      <c r="L6330" s="186" t="s">
        <v>225</v>
      </c>
      <c r="M6330" s="187" t="s">
        <v>225</v>
      </c>
      <c r="N6330" s="183" t="s">
        <v>36</v>
      </c>
      <c r="O6330" s="181" t="s">
        <v>7455</v>
      </c>
      <c r="P6330" s="184" t="s">
        <v>7090</v>
      </c>
      <c r="Q6330" s="185" t="s">
        <v>190</v>
      </c>
      <c r="R6330" s="181" t="s">
        <v>35</v>
      </c>
      <c r="S6330" s="181" t="s">
        <v>225</v>
      </c>
      <c r="T6330" s="186" t="s">
        <v>225</v>
      </c>
      <c r="U6330" s="187" t="s">
        <v>225</v>
      </c>
      <c r="V6330" s="188" t="str" cm="1">
        <f t="array" ref="V6330">IF(SUM(LEN(A6330:U6330))=0,"",IF(OR(OR(ISBLANK(E6330),SUM(LEN(B6330),LEN(C6330))=0),AND(NOT(D6330="Unknown"),ISBLANK(I6330)),AND(NOT(N6330="Unknown"),ISBLANK(Q6330))),"Missing Information", INDEX(Table15[Entire Service Line Classification], MATCH(SUMIFS(Table15[Unique ID],Table15[System-Owned Portion],D6330,Table15[If Material Anything Other than "Lead" in Column E,Was Material Ever Previously Lead?],F6330,Table15[Customer-Owned Portion],N6330),Table15[Unique ID],0),0)))</f>
        <v>Non-lead</v>
      </c>
      <c r="W6330" s="189"/>
    </row>
    <row r="6331" spans="1:23" s="190" customFormat="1" ht="56.25" x14ac:dyDescent="0.25">
      <c r="A6331" s="180" t="s">
        <v>225</v>
      </c>
      <c r="B6331" s="181" t="s">
        <v>9934</v>
      </c>
      <c r="C6331" s="182" t="s">
        <v>225</v>
      </c>
      <c r="D6331" s="183" t="s">
        <v>36</v>
      </c>
      <c r="E6331" s="181" t="s">
        <v>35</v>
      </c>
      <c r="F6331" s="183" t="s">
        <v>35</v>
      </c>
      <c r="G6331" s="181" t="s">
        <v>7455</v>
      </c>
      <c r="H6331" s="184" t="s">
        <v>7090</v>
      </c>
      <c r="I6331" s="185" t="s">
        <v>190</v>
      </c>
      <c r="J6331" s="181" t="s">
        <v>35</v>
      </c>
      <c r="K6331" s="181" t="s">
        <v>225</v>
      </c>
      <c r="L6331" s="186" t="s">
        <v>225</v>
      </c>
      <c r="M6331" s="187" t="s">
        <v>225</v>
      </c>
      <c r="N6331" s="183" t="s">
        <v>36</v>
      </c>
      <c r="O6331" s="181" t="s">
        <v>7455</v>
      </c>
      <c r="P6331" s="184" t="s">
        <v>7090</v>
      </c>
      <c r="Q6331" s="185" t="s">
        <v>190</v>
      </c>
      <c r="R6331" s="181" t="s">
        <v>35</v>
      </c>
      <c r="S6331" s="181" t="s">
        <v>225</v>
      </c>
      <c r="T6331" s="186" t="s">
        <v>225</v>
      </c>
      <c r="U6331" s="187" t="s">
        <v>225</v>
      </c>
      <c r="V6331" s="188" t="str" cm="1">
        <f t="array" ref="V6331">IF(SUM(LEN(A6331:U6331))=0,"",IF(OR(OR(ISBLANK(E6331),SUM(LEN(B6331),LEN(C6331))=0),AND(NOT(D6331="Unknown"),ISBLANK(I6331)),AND(NOT(N6331="Unknown"),ISBLANK(Q6331))),"Missing Information", INDEX(Table15[Entire Service Line Classification], MATCH(SUMIFS(Table15[Unique ID],Table15[System-Owned Portion],D6331,Table15[If Material Anything Other than "Lead" in Column E,Was Material Ever Previously Lead?],F6331,Table15[Customer-Owned Portion],N6331),Table15[Unique ID],0),0)))</f>
        <v>Non-lead</v>
      </c>
      <c r="W6331" s="189"/>
    </row>
    <row r="6332" spans="1:23" s="190" customFormat="1" ht="56.25" x14ac:dyDescent="0.25">
      <c r="A6332" s="180" t="s">
        <v>225</v>
      </c>
      <c r="B6332" s="181" t="s">
        <v>9935</v>
      </c>
      <c r="C6332" s="182" t="s">
        <v>225</v>
      </c>
      <c r="D6332" s="183" t="s">
        <v>36</v>
      </c>
      <c r="E6332" s="181" t="s">
        <v>35</v>
      </c>
      <c r="F6332" s="183" t="s">
        <v>35</v>
      </c>
      <c r="G6332" s="181" t="s">
        <v>7455</v>
      </c>
      <c r="H6332" s="184" t="s">
        <v>7090</v>
      </c>
      <c r="I6332" s="185" t="s">
        <v>190</v>
      </c>
      <c r="J6332" s="181" t="s">
        <v>35</v>
      </c>
      <c r="K6332" s="181" t="s">
        <v>225</v>
      </c>
      <c r="L6332" s="186" t="s">
        <v>225</v>
      </c>
      <c r="M6332" s="187" t="s">
        <v>225</v>
      </c>
      <c r="N6332" s="183" t="s">
        <v>36</v>
      </c>
      <c r="O6332" s="181" t="s">
        <v>7455</v>
      </c>
      <c r="P6332" s="184" t="s">
        <v>7090</v>
      </c>
      <c r="Q6332" s="185" t="s">
        <v>190</v>
      </c>
      <c r="R6332" s="181" t="s">
        <v>35</v>
      </c>
      <c r="S6332" s="181" t="s">
        <v>225</v>
      </c>
      <c r="T6332" s="186" t="s">
        <v>225</v>
      </c>
      <c r="U6332" s="187" t="s">
        <v>225</v>
      </c>
      <c r="V6332" s="188" t="str" cm="1">
        <f t="array" ref="V6332">IF(SUM(LEN(A6332:U6332))=0,"",IF(OR(OR(ISBLANK(E6332),SUM(LEN(B6332),LEN(C6332))=0),AND(NOT(D6332="Unknown"),ISBLANK(I6332)),AND(NOT(N6332="Unknown"),ISBLANK(Q6332))),"Missing Information", INDEX(Table15[Entire Service Line Classification], MATCH(SUMIFS(Table15[Unique ID],Table15[System-Owned Portion],D6332,Table15[If Material Anything Other than "Lead" in Column E,Was Material Ever Previously Lead?],F6332,Table15[Customer-Owned Portion],N6332),Table15[Unique ID],0),0)))</f>
        <v>Non-lead</v>
      </c>
      <c r="W6332" s="189"/>
    </row>
    <row r="6333" spans="1:23" s="190" customFormat="1" ht="56.25" x14ac:dyDescent="0.25">
      <c r="A6333" s="180" t="s">
        <v>225</v>
      </c>
      <c r="B6333" s="181" t="s">
        <v>9936</v>
      </c>
      <c r="C6333" s="182" t="s">
        <v>225</v>
      </c>
      <c r="D6333" s="183" t="s">
        <v>36</v>
      </c>
      <c r="E6333" s="181" t="s">
        <v>35</v>
      </c>
      <c r="F6333" s="183" t="s">
        <v>35</v>
      </c>
      <c r="G6333" s="181" t="s">
        <v>7455</v>
      </c>
      <c r="H6333" s="184" t="s">
        <v>7090</v>
      </c>
      <c r="I6333" s="185" t="s">
        <v>190</v>
      </c>
      <c r="J6333" s="181" t="s">
        <v>35</v>
      </c>
      <c r="K6333" s="181" t="s">
        <v>225</v>
      </c>
      <c r="L6333" s="186" t="s">
        <v>225</v>
      </c>
      <c r="M6333" s="187" t="s">
        <v>225</v>
      </c>
      <c r="N6333" s="183" t="s">
        <v>36</v>
      </c>
      <c r="O6333" s="181" t="s">
        <v>7455</v>
      </c>
      <c r="P6333" s="184" t="s">
        <v>7090</v>
      </c>
      <c r="Q6333" s="185" t="s">
        <v>190</v>
      </c>
      <c r="R6333" s="181" t="s">
        <v>35</v>
      </c>
      <c r="S6333" s="181" t="s">
        <v>225</v>
      </c>
      <c r="T6333" s="186" t="s">
        <v>225</v>
      </c>
      <c r="U6333" s="187" t="s">
        <v>225</v>
      </c>
      <c r="V6333" s="188" t="str" cm="1">
        <f t="array" ref="V6333">IF(SUM(LEN(A6333:U6333))=0,"",IF(OR(OR(ISBLANK(E6333),SUM(LEN(B6333),LEN(C6333))=0),AND(NOT(D6333="Unknown"),ISBLANK(I6333)),AND(NOT(N6333="Unknown"),ISBLANK(Q6333))),"Missing Information", INDEX(Table15[Entire Service Line Classification], MATCH(SUMIFS(Table15[Unique ID],Table15[System-Owned Portion],D6333,Table15[If Material Anything Other than "Lead" in Column E,Was Material Ever Previously Lead?],F6333,Table15[Customer-Owned Portion],N6333),Table15[Unique ID],0),0)))</f>
        <v>Non-lead</v>
      </c>
      <c r="W6333" s="189"/>
    </row>
    <row r="6334" spans="1:23" s="190" customFormat="1" ht="56.25" x14ac:dyDescent="0.25">
      <c r="A6334" s="180" t="s">
        <v>225</v>
      </c>
      <c r="B6334" s="181" t="s">
        <v>9937</v>
      </c>
      <c r="C6334" s="182" t="s">
        <v>225</v>
      </c>
      <c r="D6334" s="183" t="s">
        <v>36</v>
      </c>
      <c r="E6334" s="181" t="s">
        <v>35</v>
      </c>
      <c r="F6334" s="183" t="s">
        <v>35</v>
      </c>
      <c r="G6334" s="181" t="s">
        <v>7455</v>
      </c>
      <c r="H6334" s="184" t="s">
        <v>7090</v>
      </c>
      <c r="I6334" s="185" t="s">
        <v>190</v>
      </c>
      <c r="J6334" s="181" t="s">
        <v>35</v>
      </c>
      <c r="K6334" s="181" t="s">
        <v>225</v>
      </c>
      <c r="L6334" s="186" t="s">
        <v>225</v>
      </c>
      <c r="M6334" s="187" t="s">
        <v>225</v>
      </c>
      <c r="N6334" s="183" t="s">
        <v>36</v>
      </c>
      <c r="O6334" s="181" t="s">
        <v>7455</v>
      </c>
      <c r="P6334" s="184" t="s">
        <v>7090</v>
      </c>
      <c r="Q6334" s="185" t="s">
        <v>190</v>
      </c>
      <c r="R6334" s="181" t="s">
        <v>35</v>
      </c>
      <c r="S6334" s="181" t="s">
        <v>225</v>
      </c>
      <c r="T6334" s="186" t="s">
        <v>225</v>
      </c>
      <c r="U6334" s="187" t="s">
        <v>225</v>
      </c>
      <c r="V6334" s="188" t="str" cm="1">
        <f t="array" ref="V6334">IF(SUM(LEN(A6334:U6334))=0,"",IF(OR(OR(ISBLANK(E6334),SUM(LEN(B6334),LEN(C6334))=0),AND(NOT(D6334="Unknown"),ISBLANK(I6334)),AND(NOT(N6334="Unknown"),ISBLANK(Q6334))),"Missing Information", INDEX(Table15[Entire Service Line Classification], MATCH(SUMIFS(Table15[Unique ID],Table15[System-Owned Portion],D6334,Table15[If Material Anything Other than "Lead" in Column E,Was Material Ever Previously Lead?],F6334,Table15[Customer-Owned Portion],N6334),Table15[Unique ID],0),0)))</f>
        <v>Non-lead</v>
      </c>
      <c r="W6334" s="189"/>
    </row>
    <row r="6335" spans="1:23" s="190" customFormat="1" ht="56.25" x14ac:dyDescent="0.25">
      <c r="A6335" s="180" t="s">
        <v>225</v>
      </c>
      <c r="B6335" s="181" t="s">
        <v>9938</v>
      </c>
      <c r="C6335" s="182" t="s">
        <v>225</v>
      </c>
      <c r="D6335" s="183" t="s">
        <v>36</v>
      </c>
      <c r="E6335" s="181" t="s">
        <v>35</v>
      </c>
      <c r="F6335" s="183" t="s">
        <v>35</v>
      </c>
      <c r="G6335" s="181" t="s">
        <v>7455</v>
      </c>
      <c r="H6335" s="184" t="s">
        <v>7090</v>
      </c>
      <c r="I6335" s="185" t="s">
        <v>190</v>
      </c>
      <c r="J6335" s="181" t="s">
        <v>35</v>
      </c>
      <c r="K6335" s="181" t="s">
        <v>225</v>
      </c>
      <c r="L6335" s="186" t="s">
        <v>225</v>
      </c>
      <c r="M6335" s="187" t="s">
        <v>225</v>
      </c>
      <c r="N6335" s="183" t="s">
        <v>36</v>
      </c>
      <c r="O6335" s="181" t="s">
        <v>7455</v>
      </c>
      <c r="P6335" s="184" t="s">
        <v>7090</v>
      </c>
      <c r="Q6335" s="185" t="s">
        <v>190</v>
      </c>
      <c r="R6335" s="181" t="s">
        <v>35</v>
      </c>
      <c r="S6335" s="181" t="s">
        <v>225</v>
      </c>
      <c r="T6335" s="186" t="s">
        <v>225</v>
      </c>
      <c r="U6335" s="187" t="s">
        <v>225</v>
      </c>
      <c r="V6335" s="188" t="str" cm="1">
        <f t="array" ref="V6335">IF(SUM(LEN(A6335:U6335))=0,"",IF(OR(OR(ISBLANK(E6335),SUM(LEN(B6335),LEN(C6335))=0),AND(NOT(D6335="Unknown"),ISBLANK(I6335)),AND(NOT(N6335="Unknown"),ISBLANK(Q6335))),"Missing Information", INDEX(Table15[Entire Service Line Classification], MATCH(SUMIFS(Table15[Unique ID],Table15[System-Owned Portion],D6335,Table15[If Material Anything Other than "Lead" in Column E,Was Material Ever Previously Lead?],F6335,Table15[Customer-Owned Portion],N6335),Table15[Unique ID],0),0)))</f>
        <v>Non-lead</v>
      </c>
      <c r="W6335" s="189"/>
    </row>
    <row r="6336" spans="1:23" s="190" customFormat="1" ht="56.25" x14ac:dyDescent="0.25">
      <c r="A6336" s="180" t="s">
        <v>225</v>
      </c>
      <c r="B6336" s="181" t="s">
        <v>9939</v>
      </c>
      <c r="C6336" s="182" t="s">
        <v>225</v>
      </c>
      <c r="D6336" s="183" t="s">
        <v>36</v>
      </c>
      <c r="E6336" s="181" t="s">
        <v>35</v>
      </c>
      <c r="F6336" s="183" t="s">
        <v>35</v>
      </c>
      <c r="G6336" s="181" t="s">
        <v>7455</v>
      </c>
      <c r="H6336" s="184" t="s">
        <v>7090</v>
      </c>
      <c r="I6336" s="185" t="s">
        <v>190</v>
      </c>
      <c r="J6336" s="181" t="s">
        <v>35</v>
      </c>
      <c r="K6336" s="181" t="s">
        <v>225</v>
      </c>
      <c r="L6336" s="186" t="s">
        <v>225</v>
      </c>
      <c r="M6336" s="187" t="s">
        <v>225</v>
      </c>
      <c r="N6336" s="183" t="s">
        <v>36</v>
      </c>
      <c r="O6336" s="181" t="s">
        <v>7455</v>
      </c>
      <c r="P6336" s="184" t="s">
        <v>7090</v>
      </c>
      <c r="Q6336" s="185" t="s">
        <v>190</v>
      </c>
      <c r="R6336" s="181" t="s">
        <v>35</v>
      </c>
      <c r="S6336" s="181" t="s">
        <v>225</v>
      </c>
      <c r="T6336" s="186" t="s">
        <v>225</v>
      </c>
      <c r="U6336" s="187" t="s">
        <v>225</v>
      </c>
      <c r="V6336" s="188" t="str" cm="1">
        <f t="array" ref="V6336">IF(SUM(LEN(A6336:U6336))=0,"",IF(OR(OR(ISBLANK(E6336),SUM(LEN(B6336),LEN(C6336))=0),AND(NOT(D6336="Unknown"),ISBLANK(I6336)),AND(NOT(N6336="Unknown"),ISBLANK(Q6336))),"Missing Information", INDEX(Table15[Entire Service Line Classification], MATCH(SUMIFS(Table15[Unique ID],Table15[System-Owned Portion],D6336,Table15[If Material Anything Other than "Lead" in Column E,Was Material Ever Previously Lead?],F6336,Table15[Customer-Owned Portion],N6336),Table15[Unique ID],0),0)))</f>
        <v>Non-lead</v>
      </c>
      <c r="W6336" s="189"/>
    </row>
    <row r="6337" spans="1:23" s="190" customFormat="1" ht="56.25" x14ac:dyDescent="0.25">
      <c r="A6337" s="180" t="s">
        <v>225</v>
      </c>
      <c r="B6337" s="181" t="s">
        <v>9940</v>
      </c>
      <c r="C6337" s="182" t="s">
        <v>225</v>
      </c>
      <c r="D6337" s="183" t="s">
        <v>36</v>
      </c>
      <c r="E6337" s="181" t="s">
        <v>35</v>
      </c>
      <c r="F6337" s="183" t="s">
        <v>35</v>
      </c>
      <c r="G6337" s="181" t="s">
        <v>7455</v>
      </c>
      <c r="H6337" s="184" t="s">
        <v>7090</v>
      </c>
      <c r="I6337" s="185" t="s">
        <v>190</v>
      </c>
      <c r="J6337" s="181" t="s">
        <v>35</v>
      </c>
      <c r="K6337" s="181" t="s">
        <v>225</v>
      </c>
      <c r="L6337" s="186" t="s">
        <v>225</v>
      </c>
      <c r="M6337" s="187" t="s">
        <v>225</v>
      </c>
      <c r="N6337" s="183" t="s">
        <v>36</v>
      </c>
      <c r="O6337" s="181" t="s">
        <v>7455</v>
      </c>
      <c r="P6337" s="184" t="s">
        <v>7090</v>
      </c>
      <c r="Q6337" s="185" t="s">
        <v>190</v>
      </c>
      <c r="R6337" s="181" t="s">
        <v>35</v>
      </c>
      <c r="S6337" s="181" t="s">
        <v>225</v>
      </c>
      <c r="T6337" s="186" t="s">
        <v>225</v>
      </c>
      <c r="U6337" s="187" t="s">
        <v>225</v>
      </c>
      <c r="V6337" s="188" t="str" cm="1">
        <f t="array" ref="V6337">IF(SUM(LEN(A6337:U6337))=0,"",IF(OR(OR(ISBLANK(E6337),SUM(LEN(B6337),LEN(C6337))=0),AND(NOT(D6337="Unknown"),ISBLANK(I6337)),AND(NOT(N6337="Unknown"),ISBLANK(Q6337))),"Missing Information", INDEX(Table15[Entire Service Line Classification], MATCH(SUMIFS(Table15[Unique ID],Table15[System-Owned Portion],D6337,Table15[If Material Anything Other than "Lead" in Column E,Was Material Ever Previously Lead?],F6337,Table15[Customer-Owned Portion],N6337),Table15[Unique ID],0),0)))</f>
        <v>Non-lead</v>
      </c>
      <c r="W6337" s="189"/>
    </row>
    <row r="6338" spans="1:23" s="190" customFormat="1" ht="56.25" x14ac:dyDescent="0.25">
      <c r="A6338" s="180" t="s">
        <v>225</v>
      </c>
      <c r="B6338" s="181" t="s">
        <v>9941</v>
      </c>
      <c r="C6338" s="182" t="s">
        <v>225</v>
      </c>
      <c r="D6338" s="183" t="s">
        <v>36</v>
      </c>
      <c r="E6338" s="181" t="s">
        <v>35</v>
      </c>
      <c r="F6338" s="183" t="s">
        <v>35</v>
      </c>
      <c r="G6338" s="181" t="s">
        <v>7455</v>
      </c>
      <c r="H6338" s="184" t="s">
        <v>7090</v>
      </c>
      <c r="I6338" s="185" t="s">
        <v>190</v>
      </c>
      <c r="J6338" s="181" t="s">
        <v>35</v>
      </c>
      <c r="K6338" s="181" t="s">
        <v>225</v>
      </c>
      <c r="L6338" s="186" t="s">
        <v>225</v>
      </c>
      <c r="M6338" s="187" t="s">
        <v>225</v>
      </c>
      <c r="N6338" s="183" t="s">
        <v>36</v>
      </c>
      <c r="O6338" s="181" t="s">
        <v>7455</v>
      </c>
      <c r="P6338" s="184" t="s">
        <v>7090</v>
      </c>
      <c r="Q6338" s="185" t="s">
        <v>190</v>
      </c>
      <c r="R6338" s="181" t="s">
        <v>35</v>
      </c>
      <c r="S6338" s="181" t="s">
        <v>225</v>
      </c>
      <c r="T6338" s="186" t="s">
        <v>225</v>
      </c>
      <c r="U6338" s="187" t="s">
        <v>225</v>
      </c>
      <c r="V6338" s="188" t="str" cm="1">
        <f t="array" ref="V6338">IF(SUM(LEN(A6338:U6338))=0,"",IF(OR(OR(ISBLANK(E6338),SUM(LEN(B6338),LEN(C6338))=0),AND(NOT(D6338="Unknown"),ISBLANK(I6338)),AND(NOT(N6338="Unknown"),ISBLANK(Q6338))),"Missing Information", INDEX(Table15[Entire Service Line Classification], MATCH(SUMIFS(Table15[Unique ID],Table15[System-Owned Portion],D6338,Table15[If Material Anything Other than "Lead" in Column E,Was Material Ever Previously Lead?],F6338,Table15[Customer-Owned Portion],N6338),Table15[Unique ID],0),0)))</f>
        <v>Non-lead</v>
      </c>
      <c r="W6338" s="189"/>
    </row>
    <row r="6339" spans="1:23" s="190" customFormat="1" ht="56.25" x14ac:dyDescent="0.25">
      <c r="A6339" s="180" t="s">
        <v>225</v>
      </c>
      <c r="B6339" s="181" t="s">
        <v>9942</v>
      </c>
      <c r="C6339" s="182" t="s">
        <v>225</v>
      </c>
      <c r="D6339" s="183" t="s">
        <v>36</v>
      </c>
      <c r="E6339" s="181" t="s">
        <v>35</v>
      </c>
      <c r="F6339" s="183" t="s">
        <v>35</v>
      </c>
      <c r="G6339" s="181" t="s">
        <v>7455</v>
      </c>
      <c r="H6339" s="184" t="s">
        <v>7090</v>
      </c>
      <c r="I6339" s="185" t="s">
        <v>190</v>
      </c>
      <c r="J6339" s="181" t="s">
        <v>35</v>
      </c>
      <c r="K6339" s="181" t="s">
        <v>225</v>
      </c>
      <c r="L6339" s="186" t="s">
        <v>225</v>
      </c>
      <c r="M6339" s="187" t="s">
        <v>225</v>
      </c>
      <c r="N6339" s="183" t="s">
        <v>36</v>
      </c>
      <c r="O6339" s="181" t="s">
        <v>7455</v>
      </c>
      <c r="P6339" s="184" t="s">
        <v>7090</v>
      </c>
      <c r="Q6339" s="185" t="s">
        <v>190</v>
      </c>
      <c r="R6339" s="181" t="s">
        <v>35</v>
      </c>
      <c r="S6339" s="181" t="s">
        <v>225</v>
      </c>
      <c r="T6339" s="186" t="s">
        <v>225</v>
      </c>
      <c r="U6339" s="187" t="s">
        <v>225</v>
      </c>
      <c r="V6339" s="188" t="str" cm="1">
        <f t="array" ref="V6339">IF(SUM(LEN(A6339:U6339))=0,"",IF(OR(OR(ISBLANK(E6339),SUM(LEN(B6339),LEN(C6339))=0),AND(NOT(D6339="Unknown"),ISBLANK(I6339)),AND(NOT(N6339="Unknown"),ISBLANK(Q6339))),"Missing Information", INDEX(Table15[Entire Service Line Classification], MATCH(SUMIFS(Table15[Unique ID],Table15[System-Owned Portion],D6339,Table15[If Material Anything Other than "Lead" in Column E,Was Material Ever Previously Lead?],F6339,Table15[Customer-Owned Portion],N6339),Table15[Unique ID],0),0)))</f>
        <v>Non-lead</v>
      </c>
      <c r="W6339" s="189"/>
    </row>
    <row r="6340" spans="1:23" s="190" customFormat="1" ht="56.25" x14ac:dyDescent="0.25">
      <c r="A6340" s="180" t="s">
        <v>225</v>
      </c>
      <c r="B6340" s="181" t="s">
        <v>9943</v>
      </c>
      <c r="C6340" s="182" t="s">
        <v>225</v>
      </c>
      <c r="D6340" s="183" t="s">
        <v>36</v>
      </c>
      <c r="E6340" s="181" t="s">
        <v>35</v>
      </c>
      <c r="F6340" s="183" t="s">
        <v>35</v>
      </c>
      <c r="G6340" s="181" t="s">
        <v>7455</v>
      </c>
      <c r="H6340" s="184" t="s">
        <v>7090</v>
      </c>
      <c r="I6340" s="185" t="s">
        <v>190</v>
      </c>
      <c r="J6340" s="181" t="s">
        <v>35</v>
      </c>
      <c r="K6340" s="181" t="s">
        <v>225</v>
      </c>
      <c r="L6340" s="186" t="s">
        <v>225</v>
      </c>
      <c r="M6340" s="187" t="s">
        <v>225</v>
      </c>
      <c r="N6340" s="183" t="s">
        <v>36</v>
      </c>
      <c r="O6340" s="181" t="s">
        <v>7455</v>
      </c>
      <c r="P6340" s="184" t="s">
        <v>7090</v>
      </c>
      <c r="Q6340" s="185" t="s">
        <v>190</v>
      </c>
      <c r="R6340" s="181" t="s">
        <v>35</v>
      </c>
      <c r="S6340" s="181" t="s">
        <v>225</v>
      </c>
      <c r="T6340" s="186" t="s">
        <v>225</v>
      </c>
      <c r="U6340" s="187" t="s">
        <v>225</v>
      </c>
      <c r="V6340" s="188" t="str" cm="1">
        <f t="array" ref="V6340">IF(SUM(LEN(A6340:U6340))=0,"",IF(OR(OR(ISBLANK(E6340),SUM(LEN(B6340),LEN(C6340))=0),AND(NOT(D6340="Unknown"),ISBLANK(I6340)),AND(NOT(N6340="Unknown"),ISBLANK(Q6340))),"Missing Information", INDEX(Table15[Entire Service Line Classification], MATCH(SUMIFS(Table15[Unique ID],Table15[System-Owned Portion],D6340,Table15[If Material Anything Other than "Lead" in Column E,Was Material Ever Previously Lead?],F6340,Table15[Customer-Owned Portion],N6340),Table15[Unique ID],0),0)))</f>
        <v>Non-lead</v>
      </c>
      <c r="W6340" s="189"/>
    </row>
    <row r="6341" spans="1:23" s="190" customFormat="1" ht="56.25" x14ac:dyDescent="0.25">
      <c r="A6341" s="180" t="s">
        <v>225</v>
      </c>
      <c r="B6341" s="181" t="s">
        <v>9944</v>
      </c>
      <c r="C6341" s="182" t="s">
        <v>225</v>
      </c>
      <c r="D6341" s="183" t="s">
        <v>36</v>
      </c>
      <c r="E6341" s="181" t="s">
        <v>35</v>
      </c>
      <c r="F6341" s="183" t="s">
        <v>35</v>
      </c>
      <c r="G6341" s="181" t="s">
        <v>7455</v>
      </c>
      <c r="H6341" s="184" t="s">
        <v>7090</v>
      </c>
      <c r="I6341" s="185" t="s">
        <v>190</v>
      </c>
      <c r="J6341" s="181" t="s">
        <v>35</v>
      </c>
      <c r="K6341" s="181" t="s">
        <v>225</v>
      </c>
      <c r="L6341" s="186" t="s">
        <v>225</v>
      </c>
      <c r="M6341" s="187" t="s">
        <v>225</v>
      </c>
      <c r="N6341" s="183" t="s">
        <v>36</v>
      </c>
      <c r="O6341" s="181" t="s">
        <v>7455</v>
      </c>
      <c r="P6341" s="184" t="s">
        <v>7090</v>
      </c>
      <c r="Q6341" s="185" t="s">
        <v>190</v>
      </c>
      <c r="R6341" s="181" t="s">
        <v>35</v>
      </c>
      <c r="S6341" s="181" t="s">
        <v>225</v>
      </c>
      <c r="T6341" s="186" t="s">
        <v>225</v>
      </c>
      <c r="U6341" s="187" t="s">
        <v>225</v>
      </c>
      <c r="V6341" s="188" t="str" cm="1">
        <f t="array" ref="V6341">IF(SUM(LEN(A6341:U6341))=0,"",IF(OR(OR(ISBLANK(E6341),SUM(LEN(B6341),LEN(C6341))=0),AND(NOT(D6341="Unknown"),ISBLANK(I6341)),AND(NOT(N6341="Unknown"),ISBLANK(Q6341))),"Missing Information", INDEX(Table15[Entire Service Line Classification], MATCH(SUMIFS(Table15[Unique ID],Table15[System-Owned Portion],D6341,Table15[If Material Anything Other than "Lead" in Column E,Was Material Ever Previously Lead?],F6341,Table15[Customer-Owned Portion],N6341),Table15[Unique ID],0),0)))</f>
        <v>Non-lead</v>
      </c>
      <c r="W6341" s="189"/>
    </row>
    <row r="6342" spans="1:23" s="190" customFormat="1" ht="56.25" x14ac:dyDescent="0.25">
      <c r="A6342" s="180" t="s">
        <v>225</v>
      </c>
      <c r="B6342" s="181" t="s">
        <v>9945</v>
      </c>
      <c r="C6342" s="182" t="s">
        <v>225</v>
      </c>
      <c r="D6342" s="183" t="s">
        <v>36</v>
      </c>
      <c r="E6342" s="181" t="s">
        <v>35</v>
      </c>
      <c r="F6342" s="183" t="s">
        <v>35</v>
      </c>
      <c r="G6342" s="181" t="s">
        <v>7455</v>
      </c>
      <c r="H6342" s="184" t="s">
        <v>7090</v>
      </c>
      <c r="I6342" s="185" t="s">
        <v>190</v>
      </c>
      <c r="J6342" s="181" t="s">
        <v>35</v>
      </c>
      <c r="K6342" s="181" t="s">
        <v>225</v>
      </c>
      <c r="L6342" s="186" t="s">
        <v>225</v>
      </c>
      <c r="M6342" s="187" t="s">
        <v>225</v>
      </c>
      <c r="N6342" s="183" t="s">
        <v>36</v>
      </c>
      <c r="O6342" s="181" t="s">
        <v>7455</v>
      </c>
      <c r="P6342" s="184" t="s">
        <v>7090</v>
      </c>
      <c r="Q6342" s="185" t="s">
        <v>190</v>
      </c>
      <c r="R6342" s="181" t="s">
        <v>35</v>
      </c>
      <c r="S6342" s="181" t="s">
        <v>225</v>
      </c>
      <c r="T6342" s="186" t="s">
        <v>225</v>
      </c>
      <c r="U6342" s="187" t="s">
        <v>225</v>
      </c>
      <c r="V6342" s="188" t="str" cm="1">
        <f t="array" ref="V6342">IF(SUM(LEN(A6342:U6342))=0,"",IF(OR(OR(ISBLANK(E6342),SUM(LEN(B6342),LEN(C6342))=0),AND(NOT(D6342="Unknown"),ISBLANK(I6342)),AND(NOT(N6342="Unknown"),ISBLANK(Q6342))),"Missing Information", INDEX(Table15[Entire Service Line Classification], MATCH(SUMIFS(Table15[Unique ID],Table15[System-Owned Portion],D6342,Table15[If Material Anything Other than "Lead" in Column E,Was Material Ever Previously Lead?],F6342,Table15[Customer-Owned Portion],N6342),Table15[Unique ID],0),0)))</f>
        <v>Non-lead</v>
      </c>
      <c r="W6342" s="189"/>
    </row>
    <row r="6343" spans="1:23" s="190" customFormat="1" ht="56.25" x14ac:dyDescent="0.25">
      <c r="A6343" s="180" t="s">
        <v>225</v>
      </c>
      <c r="B6343" s="181" t="s">
        <v>9946</v>
      </c>
      <c r="C6343" s="182" t="s">
        <v>225</v>
      </c>
      <c r="D6343" s="183" t="s">
        <v>36</v>
      </c>
      <c r="E6343" s="181" t="s">
        <v>35</v>
      </c>
      <c r="F6343" s="183" t="s">
        <v>35</v>
      </c>
      <c r="G6343" s="181" t="s">
        <v>7455</v>
      </c>
      <c r="H6343" s="184" t="s">
        <v>7090</v>
      </c>
      <c r="I6343" s="185" t="s">
        <v>190</v>
      </c>
      <c r="J6343" s="181" t="s">
        <v>35</v>
      </c>
      <c r="K6343" s="181" t="s">
        <v>225</v>
      </c>
      <c r="L6343" s="186" t="s">
        <v>225</v>
      </c>
      <c r="M6343" s="187" t="s">
        <v>225</v>
      </c>
      <c r="N6343" s="183" t="s">
        <v>36</v>
      </c>
      <c r="O6343" s="181" t="s">
        <v>7455</v>
      </c>
      <c r="P6343" s="184" t="s">
        <v>7090</v>
      </c>
      <c r="Q6343" s="185" t="s">
        <v>190</v>
      </c>
      <c r="R6343" s="181" t="s">
        <v>35</v>
      </c>
      <c r="S6343" s="181" t="s">
        <v>225</v>
      </c>
      <c r="T6343" s="186" t="s">
        <v>225</v>
      </c>
      <c r="U6343" s="187" t="s">
        <v>225</v>
      </c>
      <c r="V6343" s="188" t="str" cm="1">
        <f t="array" ref="V6343">IF(SUM(LEN(A6343:U6343))=0,"",IF(OR(OR(ISBLANK(E6343),SUM(LEN(B6343),LEN(C6343))=0),AND(NOT(D6343="Unknown"),ISBLANK(I6343)),AND(NOT(N6343="Unknown"),ISBLANK(Q6343))),"Missing Information", INDEX(Table15[Entire Service Line Classification], MATCH(SUMIFS(Table15[Unique ID],Table15[System-Owned Portion],D6343,Table15[If Material Anything Other than "Lead" in Column E,Was Material Ever Previously Lead?],F6343,Table15[Customer-Owned Portion],N6343),Table15[Unique ID],0),0)))</f>
        <v>Non-lead</v>
      </c>
      <c r="W6343" s="189"/>
    </row>
    <row r="6344" spans="1:23" s="190" customFormat="1" ht="56.25" x14ac:dyDescent="0.25">
      <c r="A6344" s="180" t="s">
        <v>225</v>
      </c>
      <c r="B6344" s="181" t="s">
        <v>9947</v>
      </c>
      <c r="C6344" s="182" t="s">
        <v>225</v>
      </c>
      <c r="D6344" s="183" t="s">
        <v>36</v>
      </c>
      <c r="E6344" s="181" t="s">
        <v>35</v>
      </c>
      <c r="F6344" s="183" t="s">
        <v>35</v>
      </c>
      <c r="G6344" s="181" t="s">
        <v>7455</v>
      </c>
      <c r="H6344" s="184" t="s">
        <v>7090</v>
      </c>
      <c r="I6344" s="185" t="s">
        <v>190</v>
      </c>
      <c r="J6344" s="181" t="s">
        <v>35</v>
      </c>
      <c r="K6344" s="181" t="s">
        <v>225</v>
      </c>
      <c r="L6344" s="186" t="s">
        <v>225</v>
      </c>
      <c r="M6344" s="187" t="s">
        <v>225</v>
      </c>
      <c r="N6344" s="183" t="s">
        <v>36</v>
      </c>
      <c r="O6344" s="181" t="s">
        <v>7455</v>
      </c>
      <c r="P6344" s="184" t="s">
        <v>7090</v>
      </c>
      <c r="Q6344" s="185" t="s">
        <v>190</v>
      </c>
      <c r="R6344" s="181" t="s">
        <v>35</v>
      </c>
      <c r="S6344" s="181" t="s">
        <v>225</v>
      </c>
      <c r="T6344" s="186" t="s">
        <v>225</v>
      </c>
      <c r="U6344" s="187" t="s">
        <v>225</v>
      </c>
      <c r="V6344" s="188" t="str" cm="1">
        <f t="array" ref="V6344">IF(SUM(LEN(A6344:U6344))=0,"",IF(OR(OR(ISBLANK(E6344),SUM(LEN(B6344),LEN(C6344))=0),AND(NOT(D6344="Unknown"),ISBLANK(I6344)),AND(NOT(N6344="Unknown"),ISBLANK(Q6344))),"Missing Information", INDEX(Table15[Entire Service Line Classification], MATCH(SUMIFS(Table15[Unique ID],Table15[System-Owned Portion],D6344,Table15[If Material Anything Other than "Lead" in Column E,Was Material Ever Previously Lead?],F6344,Table15[Customer-Owned Portion],N6344),Table15[Unique ID],0),0)))</f>
        <v>Non-lead</v>
      </c>
      <c r="W6344" s="189"/>
    </row>
    <row r="6345" spans="1:23" s="190" customFormat="1" ht="56.25" x14ac:dyDescent="0.25">
      <c r="A6345" s="180" t="s">
        <v>225</v>
      </c>
      <c r="B6345" s="181" t="s">
        <v>9948</v>
      </c>
      <c r="C6345" s="182" t="s">
        <v>225</v>
      </c>
      <c r="D6345" s="183" t="s">
        <v>36</v>
      </c>
      <c r="E6345" s="181" t="s">
        <v>35</v>
      </c>
      <c r="F6345" s="183" t="s">
        <v>35</v>
      </c>
      <c r="G6345" s="181" t="s">
        <v>7455</v>
      </c>
      <c r="H6345" s="184" t="s">
        <v>7090</v>
      </c>
      <c r="I6345" s="185" t="s">
        <v>190</v>
      </c>
      <c r="J6345" s="181" t="s">
        <v>35</v>
      </c>
      <c r="K6345" s="181" t="s">
        <v>225</v>
      </c>
      <c r="L6345" s="186" t="s">
        <v>225</v>
      </c>
      <c r="M6345" s="187" t="s">
        <v>225</v>
      </c>
      <c r="N6345" s="183" t="s">
        <v>36</v>
      </c>
      <c r="O6345" s="181" t="s">
        <v>7455</v>
      </c>
      <c r="P6345" s="184" t="s">
        <v>7090</v>
      </c>
      <c r="Q6345" s="185" t="s">
        <v>190</v>
      </c>
      <c r="R6345" s="181" t="s">
        <v>35</v>
      </c>
      <c r="S6345" s="181" t="s">
        <v>225</v>
      </c>
      <c r="T6345" s="186" t="s">
        <v>225</v>
      </c>
      <c r="U6345" s="187" t="s">
        <v>225</v>
      </c>
      <c r="V6345" s="188" t="str" cm="1">
        <f t="array" ref="V6345">IF(SUM(LEN(A6345:U6345))=0,"",IF(OR(OR(ISBLANK(E6345),SUM(LEN(B6345),LEN(C6345))=0),AND(NOT(D6345="Unknown"),ISBLANK(I6345)),AND(NOT(N6345="Unknown"),ISBLANK(Q6345))),"Missing Information", INDEX(Table15[Entire Service Line Classification], MATCH(SUMIFS(Table15[Unique ID],Table15[System-Owned Portion],D6345,Table15[If Material Anything Other than "Lead" in Column E,Was Material Ever Previously Lead?],F6345,Table15[Customer-Owned Portion],N6345),Table15[Unique ID],0),0)))</f>
        <v>Non-lead</v>
      </c>
      <c r="W6345" s="189"/>
    </row>
    <row r="6346" spans="1:23" s="190" customFormat="1" ht="56.25" x14ac:dyDescent="0.25">
      <c r="A6346" s="180" t="s">
        <v>225</v>
      </c>
      <c r="B6346" s="181" t="s">
        <v>9949</v>
      </c>
      <c r="C6346" s="182" t="s">
        <v>225</v>
      </c>
      <c r="D6346" s="183" t="s">
        <v>36</v>
      </c>
      <c r="E6346" s="181" t="s">
        <v>35</v>
      </c>
      <c r="F6346" s="183" t="s">
        <v>35</v>
      </c>
      <c r="G6346" s="181" t="s">
        <v>7455</v>
      </c>
      <c r="H6346" s="184" t="s">
        <v>7090</v>
      </c>
      <c r="I6346" s="185" t="s">
        <v>190</v>
      </c>
      <c r="J6346" s="181" t="s">
        <v>35</v>
      </c>
      <c r="K6346" s="181" t="s">
        <v>225</v>
      </c>
      <c r="L6346" s="186" t="s">
        <v>225</v>
      </c>
      <c r="M6346" s="187" t="s">
        <v>225</v>
      </c>
      <c r="N6346" s="183" t="s">
        <v>36</v>
      </c>
      <c r="O6346" s="181" t="s">
        <v>7455</v>
      </c>
      <c r="P6346" s="184" t="s">
        <v>7090</v>
      </c>
      <c r="Q6346" s="185" t="s">
        <v>190</v>
      </c>
      <c r="R6346" s="181" t="s">
        <v>35</v>
      </c>
      <c r="S6346" s="181" t="s">
        <v>225</v>
      </c>
      <c r="T6346" s="186" t="s">
        <v>225</v>
      </c>
      <c r="U6346" s="187" t="s">
        <v>225</v>
      </c>
      <c r="V6346" s="188" t="str" cm="1">
        <f t="array" ref="V6346">IF(SUM(LEN(A6346:U6346))=0,"",IF(OR(OR(ISBLANK(E6346),SUM(LEN(B6346),LEN(C6346))=0),AND(NOT(D6346="Unknown"),ISBLANK(I6346)),AND(NOT(N6346="Unknown"),ISBLANK(Q6346))),"Missing Information", INDEX(Table15[Entire Service Line Classification], MATCH(SUMIFS(Table15[Unique ID],Table15[System-Owned Portion],D6346,Table15[If Material Anything Other than "Lead" in Column E,Was Material Ever Previously Lead?],F6346,Table15[Customer-Owned Portion],N6346),Table15[Unique ID],0),0)))</f>
        <v>Non-lead</v>
      </c>
      <c r="W6346" s="189"/>
    </row>
    <row r="6347" spans="1:23" s="190" customFormat="1" ht="56.25" x14ac:dyDescent="0.25">
      <c r="A6347" s="180" t="s">
        <v>225</v>
      </c>
      <c r="B6347" s="181" t="s">
        <v>9950</v>
      </c>
      <c r="C6347" s="182" t="s">
        <v>225</v>
      </c>
      <c r="D6347" s="183" t="s">
        <v>36</v>
      </c>
      <c r="E6347" s="181" t="s">
        <v>35</v>
      </c>
      <c r="F6347" s="183" t="s">
        <v>35</v>
      </c>
      <c r="G6347" s="181" t="s">
        <v>7455</v>
      </c>
      <c r="H6347" s="184" t="s">
        <v>7090</v>
      </c>
      <c r="I6347" s="185" t="s">
        <v>190</v>
      </c>
      <c r="J6347" s="181" t="s">
        <v>35</v>
      </c>
      <c r="K6347" s="181" t="s">
        <v>225</v>
      </c>
      <c r="L6347" s="186" t="s">
        <v>225</v>
      </c>
      <c r="M6347" s="187" t="s">
        <v>225</v>
      </c>
      <c r="N6347" s="183" t="s">
        <v>36</v>
      </c>
      <c r="O6347" s="181" t="s">
        <v>7455</v>
      </c>
      <c r="P6347" s="184" t="s">
        <v>7090</v>
      </c>
      <c r="Q6347" s="185" t="s">
        <v>190</v>
      </c>
      <c r="R6347" s="181" t="s">
        <v>35</v>
      </c>
      <c r="S6347" s="181" t="s">
        <v>225</v>
      </c>
      <c r="T6347" s="186" t="s">
        <v>225</v>
      </c>
      <c r="U6347" s="187" t="s">
        <v>225</v>
      </c>
      <c r="V6347" s="188" t="str" cm="1">
        <f t="array" ref="V6347">IF(SUM(LEN(A6347:U6347))=0,"",IF(OR(OR(ISBLANK(E6347),SUM(LEN(B6347),LEN(C6347))=0),AND(NOT(D6347="Unknown"),ISBLANK(I6347)),AND(NOT(N6347="Unknown"),ISBLANK(Q6347))),"Missing Information", INDEX(Table15[Entire Service Line Classification], MATCH(SUMIFS(Table15[Unique ID],Table15[System-Owned Portion],D6347,Table15[If Material Anything Other than "Lead" in Column E,Was Material Ever Previously Lead?],F6347,Table15[Customer-Owned Portion],N6347),Table15[Unique ID],0),0)))</f>
        <v>Non-lead</v>
      </c>
      <c r="W6347" s="189"/>
    </row>
    <row r="6348" spans="1:23" s="190" customFormat="1" ht="56.25" x14ac:dyDescent="0.25">
      <c r="A6348" s="180" t="s">
        <v>225</v>
      </c>
      <c r="B6348" s="181" t="s">
        <v>9951</v>
      </c>
      <c r="C6348" s="182" t="s">
        <v>225</v>
      </c>
      <c r="D6348" s="183" t="s">
        <v>36</v>
      </c>
      <c r="E6348" s="181" t="s">
        <v>35</v>
      </c>
      <c r="F6348" s="183" t="s">
        <v>35</v>
      </c>
      <c r="G6348" s="181" t="s">
        <v>7455</v>
      </c>
      <c r="H6348" s="184" t="s">
        <v>7090</v>
      </c>
      <c r="I6348" s="185" t="s">
        <v>190</v>
      </c>
      <c r="J6348" s="181" t="s">
        <v>35</v>
      </c>
      <c r="K6348" s="181" t="s">
        <v>225</v>
      </c>
      <c r="L6348" s="186" t="s">
        <v>225</v>
      </c>
      <c r="M6348" s="187" t="s">
        <v>225</v>
      </c>
      <c r="N6348" s="183" t="s">
        <v>36</v>
      </c>
      <c r="O6348" s="181" t="s">
        <v>7455</v>
      </c>
      <c r="P6348" s="184" t="s">
        <v>7090</v>
      </c>
      <c r="Q6348" s="185" t="s">
        <v>190</v>
      </c>
      <c r="R6348" s="181" t="s">
        <v>35</v>
      </c>
      <c r="S6348" s="181" t="s">
        <v>225</v>
      </c>
      <c r="T6348" s="186" t="s">
        <v>225</v>
      </c>
      <c r="U6348" s="187" t="s">
        <v>225</v>
      </c>
      <c r="V6348" s="188" t="str" cm="1">
        <f t="array" ref="V6348">IF(SUM(LEN(A6348:U6348))=0,"",IF(OR(OR(ISBLANK(E6348),SUM(LEN(B6348),LEN(C6348))=0),AND(NOT(D6348="Unknown"),ISBLANK(I6348)),AND(NOT(N6348="Unknown"),ISBLANK(Q6348))),"Missing Information", INDEX(Table15[Entire Service Line Classification], MATCH(SUMIFS(Table15[Unique ID],Table15[System-Owned Portion],D6348,Table15[If Material Anything Other than "Lead" in Column E,Was Material Ever Previously Lead?],F6348,Table15[Customer-Owned Portion],N6348),Table15[Unique ID],0),0)))</f>
        <v>Non-lead</v>
      </c>
      <c r="W6348" s="189"/>
    </row>
    <row r="6349" spans="1:23" s="190" customFormat="1" ht="56.25" x14ac:dyDescent="0.25">
      <c r="A6349" s="180" t="s">
        <v>225</v>
      </c>
      <c r="B6349" s="181" t="s">
        <v>9952</v>
      </c>
      <c r="C6349" s="182" t="s">
        <v>225</v>
      </c>
      <c r="D6349" s="183" t="s">
        <v>36</v>
      </c>
      <c r="E6349" s="181" t="s">
        <v>35</v>
      </c>
      <c r="F6349" s="183" t="s">
        <v>35</v>
      </c>
      <c r="G6349" s="181" t="s">
        <v>7455</v>
      </c>
      <c r="H6349" s="184" t="s">
        <v>7090</v>
      </c>
      <c r="I6349" s="185" t="s">
        <v>190</v>
      </c>
      <c r="J6349" s="181" t="s">
        <v>35</v>
      </c>
      <c r="K6349" s="181" t="s">
        <v>225</v>
      </c>
      <c r="L6349" s="186" t="s">
        <v>225</v>
      </c>
      <c r="M6349" s="187" t="s">
        <v>225</v>
      </c>
      <c r="N6349" s="183" t="s">
        <v>36</v>
      </c>
      <c r="O6349" s="181" t="s">
        <v>7455</v>
      </c>
      <c r="P6349" s="184" t="s">
        <v>7090</v>
      </c>
      <c r="Q6349" s="185" t="s">
        <v>190</v>
      </c>
      <c r="R6349" s="181" t="s">
        <v>35</v>
      </c>
      <c r="S6349" s="181" t="s">
        <v>225</v>
      </c>
      <c r="T6349" s="186" t="s">
        <v>225</v>
      </c>
      <c r="U6349" s="187" t="s">
        <v>225</v>
      </c>
      <c r="V6349" s="188" t="str" cm="1">
        <f t="array" ref="V6349">IF(SUM(LEN(A6349:U6349))=0,"",IF(OR(OR(ISBLANK(E6349),SUM(LEN(B6349),LEN(C6349))=0),AND(NOT(D6349="Unknown"),ISBLANK(I6349)),AND(NOT(N6349="Unknown"),ISBLANK(Q6349))),"Missing Information", INDEX(Table15[Entire Service Line Classification], MATCH(SUMIFS(Table15[Unique ID],Table15[System-Owned Portion],D6349,Table15[If Material Anything Other than "Lead" in Column E,Was Material Ever Previously Lead?],F6349,Table15[Customer-Owned Portion],N6349),Table15[Unique ID],0),0)))</f>
        <v>Non-lead</v>
      </c>
      <c r="W6349" s="189"/>
    </row>
    <row r="6350" spans="1:23" s="190" customFormat="1" ht="56.25" x14ac:dyDescent="0.25">
      <c r="A6350" s="180" t="s">
        <v>225</v>
      </c>
      <c r="B6350" s="181" t="s">
        <v>9953</v>
      </c>
      <c r="C6350" s="182" t="s">
        <v>225</v>
      </c>
      <c r="D6350" s="183" t="s">
        <v>36</v>
      </c>
      <c r="E6350" s="181" t="s">
        <v>35</v>
      </c>
      <c r="F6350" s="183" t="s">
        <v>35</v>
      </c>
      <c r="G6350" s="181" t="s">
        <v>7455</v>
      </c>
      <c r="H6350" s="184" t="s">
        <v>7092</v>
      </c>
      <c r="I6350" s="185" t="s">
        <v>190</v>
      </c>
      <c r="J6350" s="181" t="s">
        <v>35</v>
      </c>
      <c r="K6350" s="181" t="s">
        <v>225</v>
      </c>
      <c r="L6350" s="186" t="s">
        <v>225</v>
      </c>
      <c r="M6350" s="187" t="s">
        <v>225</v>
      </c>
      <c r="N6350" s="183" t="s">
        <v>36</v>
      </c>
      <c r="O6350" s="181" t="s">
        <v>7455</v>
      </c>
      <c r="P6350" s="184" t="s">
        <v>7092</v>
      </c>
      <c r="Q6350" s="185" t="s">
        <v>190</v>
      </c>
      <c r="R6350" s="181" t="s">
        <v>35</v>
      </c>
      <c r="S6350" s="181" t="s">
        <v>225</v>
      </c>
      <c r="T6350" s="186" t="s">
        <v>225</v>
      </c>
      <c r="U6350" s="187" t="s">
        <v>225</v>
      </c>
      <c r="V6350" s="188" t="str" cm="1">
        <f t="array" ref="V6350">IF(SUM(LEN(A6350:U6350))=0,"",IF(OR(OR(ISBLANK(E6350),SUM(LEN(B6350),LEN(C6350))=0),AND(NOT(D6350="Unknown"),ISBLANK(I6350)),AND(NOT(N6350="Unknown"),ISBLANK(Q6350))),"Missing Information", INDEX(Table15[Entire Service Line Classification], MATCH(SUMIFS(Table15[Unique ID],Table15[System-Owned Portion],D6350,Table15[If Material Anything Other than "Lead" in Column E,Was Material Ever Previously Lead?],F6350,Table15[Customer-Owned Portion],N6350),Table15[Unique ID],0),0)))</f>
        <v>Non-lead</v>
      </c>
      <c r="W6350" s="189"/>
    </row>
    <row r="6351" spans="1:23" s="190" customFormat="1" ht="56.25" x14ac:dyDescent="0.25">
      <c r="A6351" s="180" t="s">
        <v>225</v>
      </c>
      <c r="B6351" s="181" t="s">
        <v>9954</v>
      </c>
      <c r="C6351" s="182" t="s">
        <v>225</v>
      </c>
      <c r="D6351" s="183" t="s">
        <v>36</v>
      </c>
      <c r="E6351" s="181" t="s">
        <v>35</v>
      </c>
      <c r="F6351" s="183" t="s">
        <v>35</v>
      </c>
      <c r="G6351" s="181" t="s">
        <v>7455</v>
      </c>
      <c r="H6351" s="184" t="s">
        <v>7092</v>
      </c>
      <c r="I6351" s="185" t="s">
        <v>190</v>
      </c>
      <c r="J6351" s="181" t="s">
        <v>35</v>
      </c>
      <c r="K6351" s="181" t="s">
        <v>225</v>
      </c>
      <c r="L6351" s="186" t="s">
        <v>225</v>
      </c>
      <c r="M6351" s="187" t="s">
        <v>225</v>
      </c>
      <c r="N6351" s="183" t="s">
        <v>36</v>
      </c>
      <c r="O6351" s="181" t="s">
        <v>7455</v>
      </c>
      <c r="P6351" s="184" t="s">
        <v>7092</v>
      </c>
      <c r="Q6351" s="185" t="s">
        <v>190</v>
      </c>
      <c r="R6351" s="181" t="s">
        <v>35</v>
      </c>
      <c r="S6351" s="181" t="s">
        <v>225</v>
      </c>
      <c r="T6351" s="186" t="s">
        <v>225</v>
      </c>
      <c r="U6351" s="187" t="s">
        <v>225</v>
      </c>
      <c r="V6351" s="188" t="str" cm="1">
        <f t="array" ref="V6351">IF(SUM(LEN(A6351:U6351))=0,"",IF(OR(OR(ISBLANK(E6351),SUM(LEN(B6351),LEN(C6351))=0),AND(NOT(D6351="Unknown"),ISBLANK(I6351)),AND(NOT(N6351="Unknown"),ISBLANK(Q6351))),"Missing Information", INDEX(Table15[Entire Service Line Classification], MATCH(SUMIFS(Table15[Unique ID],Table15[System-Owned Portion],D6351,Table15[If Material Anything Other than "Lead" in Column E,Was Material Ever Previously Lead?],F6351,Table15[Customer-Owned Portion],N6351),Table15[Unique ID],0),0)))</f>
        <v>Non-lead</v>
      </c>
      <c r="W6351" s="189"/>
    </row>
    <row r="6352" spans="1:23" s="190" customFormat="1" ht="56.25" x14ac:dyDescent="0.25">
      <c r="A6352" s="180" t="s">
        <v>225</v>
      </c>
      <c r="B6352" s="181" t="s">
        <v>9955</v>
      </c>
      <c r="C6352" s="182" t="s">
        <v>225</v>
      </c>
      <c r="D6352" s="183" t="s">
        <v>36</v>
      </c>
      <c r="E6352" s="181" t="s">
        <v>35</v>
      </c>
      <c r="F6352" s="183" t="s">
        <v>35</v>
      </c>
      <c r="G6352" s="181" t="s">
        <v>7455</v>
      </c>
      <c r="H6352" s="184" t="s">
        <v>7092</v>
      </c>
      <c r="I6352" s="185" t="s">
        <v>190</v>
      </c>
      <c r="J6352" s="181" t="s">
        <v>35</v>
      </c>
      <c r="K6352" s="181" t="s">
        <v>225</v>
      </c>
      <c r="L6352" s="186" t="s">
        <v>225</v>
      </c>
      <c r="M6352" s="187" t="s">
        <v>225</v>
      </c>
      <c r="N6352" s="183" t="s">
        <v>36</v>
      </c>
      <c r="O6352" s="181" t="s">
        <v>7455</v>
      </c>
      <c r="P6352" s="184" t="s">
        <v>7092</v>
      </c>
      <c r="Q6352" s="185" t="s">
        <v>190</v>
      </c>
      <c r="R6352" s="181" t="s">
        <v>35</v>
      </c>
      <c r="S6352" s="181" t="s">
        <v>225</v>
      </c>
      <c r="T6352" s="186" t="s">
        <v>225</v>
      </c>
      <c r="U6352" s="187" t="s">
        <v>225</v>
      </c>
      <c r="V6352" s="188" t="str" cm="1">
        <f t="array" ref="V6352">IF(SUM(LEN(A6352:U6352))=0,"",IF(OR(OR(ISBLANK(E6352),SUM(LEN(B6352),LEN(C6352))=0),AND(NOT(D6352="Unknown"),ISBLANK(I6352)),AND(NOT(N6352="Unknown"),ISBLANK(Q6352))),"Missing Information", INDEX(Table15[Entire Service Line Classification], MATCH(SUMIFS(Table15[Unique ID],Table15[System-Owned Portion],D6352,Table15[If Material Anything Other than "Lead" in Column E,Was Material Ever Previously Lead?],F6352,Table15[Customer-Owned Portion],N6352),Table15[Unique ID],0),0)))</f>
        <v>Non-lead</v>
      </c>
      <c r="W6352" s="189"/>
    </row>
    <row r="6353" spans="1:23" s="190" customFormat="1" ht="56.25" x14ac:dyDescent="0.25">
      <c r="A6353" s="180" t="s">
        <v>225</v>
      </c>
      <c r="B6353" s="181" t="s">
        <v>9956</v>
      </c>
      <c r="C6353" s="182" t="s">
        <v>225</v>
      </c>
      <c r="D6353" s="183" t="s">
        <v>36</v>
      </c>
      <c r="E6353" s="181" t="s">
        <v>35</v>
      </c>
      <c r="F6353" s="183" t="s">
        <v>35</v>
      </c>
      <c r="G6353" s="181" t="s">
        <v>7455</v>
      </c>
      <c r="H6353" s="184" t="s">
        <v>7092</v>
      </c>
      <c r="I6353" s="185" t="s">
        <v>190</v>
      </c>
      <c r="J6353" s="181" t="s">
        <v>35</v>
      </c>
      <c r="K6353" s="181" t="s">
        <v>225</v>
      </c>
      <c r="L6353" s="186" t="s">
        <v>225</v>
      </c>
      <c r="M6353" s="187" t="s">
        <v>225</v>
      </c>
      <c r="N6353" s="183" t="s">
        <v>36</v>
      </c>
      <c r="O6353" s="181" t="s">
        <v>7455</v>
      </c>
      <c r="P6353" s="184" t="s">
        <v>7092</v>
      </c>
      <c r="Q6353" s="185" t="s">
        <v>190</v>
      </c>
      <c r="R6353" s="181" t="s">
        <v>35</v>
      </c>
      <c r="S6353" s="181" t="s">
        <v>225</v>
      </c>
      <c r="T6353" s="186" t="s">
        <v>225</v>
      </c>
      <c r="U6353" s="187" t="s">
        <v>225</v>
      </c>
      <c r="V6353" s="188" t="str" cm="1">
        <f t="array" ref="V6353">IF(SUM(LEN(A6353:U6353))=0,"",IF(OR(OR(ISBLANK(E6353),SUM(LEN(B6353),LEN(C6353))=0),AND(NOT(D6353="Unknown"),ISBLANK(I6353)),AND(NOT(N6353="Unknown"),ISBLANK(Q6353))),"Missing Information", INDEX(Table15[Entire Service Line Classification], MATCH(SUMIFS(Table15[Unique ID],Table15[System-Owned Portion],D6353,Table15[If Material Anything Other than "Lead" in Column E,Was Material Ever Previously Lead?],F6353,Table15[Customer-Owned Portion],N6353),Table15[Unique ID],0),0)))</f>
        <v>Non-lead</v>
      </c>
      <c r="W6353" s="189"/>
    </row>
    <row r="6354" spans="1:23" s="190" customFormat="1" ht="56.25" x14ac:dyDescent="0.25">
      <c r="A6354" s="180" t="s">
        <v>225</v>
      </c>
      <c r="B6354" s="181" t="s">
        <v>9957</v>
      </c>
      <c r="C6354" s="182" t="s">
        <v>225</v>
      </c>
      <c r="D6354" s="183" t="s">
        <v>36</v>
      </c>
      <c r="E6354" s="181" t="s">
        <v>35</v>
      </c>
      <c r="F6354" s="183" t="s">
        <v>35</v>
      </c>
      <c r="G6354" s="181" t="s">
        <v>7455</v>
      </c>
      <c r="H6354" s="184" t="s">
        <v>7090</v>
      </c>
      <c r="I6354" s="185" t="s">
        <v>190</v>
      </c>
      <c r="J6354" s="181" t="s">
        <v>35</v>
      </c>
      <c r="K6354" s="181" t="s">
        <v>225</v>
      </c>
      <c r="L6354" s="186" t="s">
        <v>225</v>
      </c>
      <c r="M6354" s="187" t="s">
        <v>225</v>
      </c>
      <c r="N6354" s="183" t="s">
        <v>36</v>
      </c>
      <c r="O6354" s="181" t="s">
        <v>7455</v>
      </c>
      <c r="P6354" s="184" t="s">
        <v>7090</v>
      </c>
      <c r="Q6354" s="185" t="s">
        <v>190</v>
      </c>
      <c r="R6354" s="181" t="s">
        <v>35</v>
      </c>
      <c r="S6354" s="181" t="s">
        <v>225</v>
      </c>
      <c r="T6354" s="186" t="s">
        <v>225</v>
      </c>
      <c r="U6354" s="187" t="s">
        <v>225</v>
      </c>
      <c r="V6354" s="188" t="str" cm="1">
        <f t="array" ref="V6354">IF(SUM(LEN(A6354:U6354))=0,"",IF(OR(OR(ISBLANK(E6354),SUM(LEN(B6354),LEN(C6354))=0),AND(NOT(D6354="Unknown"),ISBLANK(I6354)),AND(NOT(N6354="Unknown"),ISBLANK(Q6354))),"Missing Information", INDEX(Table15[Entire Service Line Classification], MATCH(SUMIFS(Table15[Unique ID],Table15[System-Owned Portion],D6354,Table15[If Material Anything Other than "Lead" in Column E,Was Material Ever Previously Lead?],F6354,Table15[Customer-Owned Portion],N6354),Table15[Unique ID],0),0)))</f>
        <v>Non-lead</v>
      </c>
      <c r="W6354" s="189"/>
    </row>
    <row r="6355" spans="1:23" s="190" customFormat="1" ht="56.25" x14ac:dyDescent="0.25">
      <c r="A6355" s="180" t="s">
        <v>225</v>
      </c>
      <c r="B6355" s="181" t="s">
        <v>9958</v>
      </c>
      <c r="C6355" s="182" t="s">
        <v>225</v>
      </c>
      <c r="D6355" s="183" t="s">
        <v>36</v>
      </c>
      <c r="E6355" s="181" t="s">
        <v>35</v>
      </c>
      <c r="F6355" s="183" t="s">
        <v>35</v>
      </c>
      <c r="G6355" s="181" t="s">
        <v>7455</v>
      </c>
      <c r="H6355" s="184" t="s">
        <v>7092</v>
      </c>
      <c r="I6355" s="185" t="s">
        <v>190</v>
      </c>
      <c r="J6355" s="181" t="s">
        <v>35</v>
      </c>
      <c r="K6355" s="181" t="s">
        <v>225</v>
      </c>
      <c r="L6355" s="186" t="s">
        <v>225</v>
      </c>
      <c r="M6355" s="187" t="s">
        <v>225</v>
      </c>
      <c r="N6355" s="183" t="s">
        <v>36</v>
      </c>
      <c r="O6355" s="181" t="s">
        <v>7455</v>
      </c>
      <c r="P6355" s="184" t="s">
        <v>7092</v>
      </c>
      <c r="Q6355" s="185" t="s">
        <v>190</v>
      </c>
      <c r="R6355" s="181" t="s">
        <v>35</v>
      </c>
      <c r="S6355" s="181" t="s">
        <v>225</v>
      </c>
      <c r="T6355" s="186" t="s">
        <v>225</v>
      </c>
      <c r="U6355" s="187" t="s">
        <v>225</v>
      </c>
      <c r="V6355" s="188" t="str" cm="1">
        <f t="array" ref="V6355">IF(SUM(LEN(A6355:U6355))=0,"",IF(OR(OR(ISBLANK(E6355),SUM(LEN(B6355),LEN(C6355))=0),AND(NOT(D6355="Unknown"),ISBLANK(I6355)),AND(NOT(N6355="Unknown"),ISBLANK(Q6355))),"Missing Information", INDEX(Table15[Entire Service Line Classification], MATCH(SUMIFS(Table15[Unique ID],Table15[System-Owned Portion],D6355,Table15[If Material Anything Other than "Lead" in Column E,Was Material Ever Previously Lead?],F6355,Table15[Customer-Owned Portion],N6355),Table15[Unique ID],0),0)))</f>
        <v>Non-lead</v>
      </c>
      <c r="W6355" s="189"/>
    </row>
    <row r="6356" spans="1:23" s="190" customFormat="1" ht="56.25" x14ac:dyDescent="0.25">
      <c r="A6356" s="180" t="s">
        <v>225</v>
      </c>
      <c r="B6356" s="181" t="s">
        <v>9959</v>
      </c>
      <c r="C6356" s="182" t="s">
        <v>225</v>
      </c>
      <c r="D6356" s="183" t="s">
        <v>36</v>
      </c>
      <c r="E6356" s="181" t="s">
        <v>35</v>
      </c>
      <c r="F6356" s="183" t="s">
        <v>35</v>
      </c>
      <c r="G6356" s="181" t="s">
        <v>7455</v>
      </c>
      <c r="H6356" s="184" t="s">
        <v>7092</v>
      </c>
      <c r="I6356" s="185" t="s">
        <v>190</v>
      </c>
      <c r="J6356" s="181" t="s">
        <v>35</v>
      </c>
      <c r="K6356" s="181" t="s">
        <v>225</v>
      </c>
      <c r="L6356" s="186" t="s">
        <v>225</v>
      </c>
      <c r="M6356" s="187" t="s">
        <v>225</v>
      </c>
      <c r="N6356" s="183" t="s">
        <v>36</v>
      </c>
      <c r="O6356" s="181" t="s">
        <v>7455</v>
      </c>
      <c r="P6356" s="184" t="s">
        <v>7092</v>
      </c>
      <c r="Q6356" s="185" t="s">
        <v>190</v>
      </c>
      <c r="R6356" s="181" t="s">
        <v>35</v>
      </c>
      <c r="S6356" s="181" t="s">
        <v>225</v>
      </c>
      <c r="T6356" s="186" t="s">
        <v>225</v>
      </c>
      <c r="U6356" s="187" t="s">
        <v>225</v>
      </c>
      <c r="V6356" s="188" t="str" cm="1">
        <f t="array" ref="V6356">IF(SUM(LEN(A6356:U6356))=0,"",IF(OR(OR(ISBLANK(E6356),SUM(LEN(B6356),LEN(C6356))=0),AND(NOT(D6356="Unknown"),ISBLANK(I6356)),AND(NOT(N6356="Unknown"),ISBLANK(Q6356))),"Missing Information", INDEX(Table15[Entire Service Line Classification], MATCH(SUMIFS(Table15[Unique ID],Table15[System-Owned Portion],D6356,Table15[If Material Anything Other than "Lead" in Column E,Was Material Ever Previously Lead?],F6356,Table15[Customer-Owned Portion],N6356),Table15[Unique ID],0),0)))</f>
        <v>Non-lead</v>
      </c>
      <c r="W6356" s="189"/>
    </row>
    <row r="6357" spans="1:23" s="190" customFormat="1" ht="56.25" x14ac:dyDescent="0.25">
      <c r="A6357" s="180" t="s">
        <v>225</v>
      </c>
      <c r="B6357" s="181" t="s">
        <v>9960</v>
      </c>
      <c r="C6357" s="182" t="s">
        <v>225</v>
      </c>
      <c r="D6357" s="183" t="s">
        <v>36</v>
      </c>
      <c r="E6357" s="181" t="s">
        <v>35</v>
      </c>
      <c r="F6357" s="183" t="s">
        <v>35</v>
      </c>
      <c r="G6357" s="181" t="s">
        <v>7455</v>
      </c>
      <c r="H6357" s="184" t="s">
        <v>7092</v>
      </c>
      <c r="I6357" s="185" t="s">
        <v>190</v>
      </c>
      <c r="J6357" s="181" t="s">
        <v>35</v>
      </c>
      <c r="K6357" s="181" t="s">
        <v>225</v>
      </c>
      <c r="L6357" s="186" t="s">
        <v>225</v>
      </c>
      <c r="M6357" s="187" t="s">
        <v>225</v>
      </c>
      <c r="N6357" s="183" t="s">
        <v>36</v>
      </c>
      <c r="O6357" s="181" t="s">
        <v>7455</v>
      </c>
      <c r="P6357" s="184" t="s">
        <v>7092</v>
      </c>
      <c r="Q6357" s="185" t="s">
        <v>190</v>
      </c>
      <c r="R6357" s="181" t="s">
        <v>35</v>
      </c>
      <c r="S6357" s="181" t="s">
        <v>225</v>
      </c>
      <c r="T6357" s="186" t="s">
        <v>225</v>
      </c>
      <c r="U6357" s="187" t="s">
        <v>225</v>
      </c>
      <c r="V6357" s="188" t="str" cm="1">
        <f t="array" ref="V6357">IF(SUM(LEN(A6357:U6357))=0,"",IF(OR(OR(ISBLANK(E6357),SUM(LEN(B6357),LEN(C6357))=0),AND(NOT(D6357="Unknown"),ISBLANK(I6357)),AND(NOT(N6357="Unknown"),ISBLANK(Q6357))),"Missing Information", INDEX(Table15[Entire Service Line Classification], MATCH(SUMIFS(Table15[Unique ID],Table15[System-Owned Portion],D6357,Table15[If Material Anything Other than "Lead" in Column E,Was Material Ever Previously Lead?],F6357,Table15[Customer-Owned Portion],N6357),Table15[Unique ID],0),0)))</f>
        <v>Non-lead</v>
      </c>
      <c r="W6357" s="189"/>
    </row>
    <row r="6358" spans="1:23" s="190" customFormat="1" ht="56.25" x14ac:dyDescent="0.25">
      <c r="A6358" s="180" t="s">
        <v>225</v>
      </c>
      <c r="B6358" s="181" t="s">
        <v>9961</v>
      </c>
      <c r="C6358" s="182" t="s">
        <v>225</v>
      </c>
      <c r="D6358" s="183" t="s">
        <v>36</v>
      </c>
      <c r="E6358" s="181" t="s">
        <v>35</v>
      </c>
      <c r="F6358" s="183" t="s">
        <v>35</v>
      </c>
      <c r="G6358" s="181" t="s">
        <v>7455</v>
      </c>
      <c r="H6358" s="184" t="s">
        <v>7092</v>
      </c>
      <c r="I6358" s="185" t="s">
        <v>190</v>
      </c>
      <c r="J6358" s="181" t="s">
        <v>35</v>
      </c>
      <c r="K6358" s="181" t="s">
        <v>225</v>
      </c>
      <c r="L6358" s="186" t="s">
        <v>225</v>
      </c>
      <c r="M6358" s="187" t="s">
        <v>225</v>
      </c>
      <c r="N6358" s="183" t="s">
        <v>36</v>
      </c>
      <c r="O6358" s="181" t="s">
        <v>7455</v>
      </c>
      <c r="P6358" s="184" t="s">
        <v>7092</v>
      </c>
      <c r="Q6358" s="185" t="s">
        <v>190</v>
      </c>
      <c r="R6358" s="181" t="s">
        <v>35</v>
      </c>
      <c r="S6358" s="181" t="s">
        <v>225</v>
      </c>
      <c r="T6358" s="186" t="s">
        <v>225</v>
      </c>
      <c r="U6358" s="187" t="s">
        <v>225</v>
      </c>
      <c r="V6358" s="188" t="str" cm="1">
        <f t="array" ref="V6358">IF(SUM(LEN(A6358:U6358))=0,"",IF(OR(OR(ISBLANK(E6358),SUM(LEN(B6358),LEN(C6358))=0),AND(NOT(D6358="Unknown"),ISBLANK(I6358)),AND(NOT(N6358="Unknown"),ISBLANK(Q6358))),"Missing Information", INDEX(Table15[Entire Service Line Classification], MATCH(SUMIFS(Table15[Unique ID],Table15[System-Owned Portion],D6358,Table15[If Material Anything Other than "Lead" in Column E,Was Material Ever Previously Lead?],F6358,Table15[Customer-Owned Portion],N6358),Table15[Unique ID],0),0)))</f>
        <v>Non-lead</v>
      </c>
      <c r="W6358" s="189"/>
    </row>
    <row r="6359" spans="1:23" s="190" customFormat="1" ht="56.25" x14ac:dyDescent="0.25">
      <c r="A6359" s="180" t="s">
        <v>225</v>
      </c>
      <c r="B6359" s="181" t="s">
        <v>9962</v>
      </c>
      <c r="C6359" s="182" t="s">
        <v>225</v>
      </c>
      <c r="D6359" s="183" t="s">
        <v>36</v>
      </c>
      <c r="E6359" s="181" t="s">
        <v>35</v>
      </c>
      <c r="F6359" s="183" t="s">
        <v>35</v>
      </c>
      <c r="G6359" s="181" t="s">
        <v>7455</v>
      </c>
      <c r="H6359" s="184" t="s">
        <v>7092</v>
      </c>
      <c r="I6359" s="185" t="s">
        <v>190</v>
      </c>
      <c r="J6359" s="181" t="s">
        <v>35</v>
      </c>
      <c r="K6359" s="181" t="s">
        <v>225</v>
      </c>
      <c r="L6359" s="186" t="s">
        <v>225</v>
      </c>
      <c r="M6359" s="187" t="s">
        <v>225</v>
      </c>
      <c r="N6359" s="183" t="s">
        <v>36</v>
      </c>
      <c r="O6359" s="181" t="s">
        <v>7455</v>
      </c>
      <c r="P6359" s="184" t="s">
        <v>7092</v>
      </c>
      <c r="Q6359" s="185" t="s">
        <v>190</v>
      </c>
      <c r="R6359" s="181" t="s">
        <v>35</v>
      </c>
      <c r="S6359" s="181" t="s">
        <v>225</v>
      </c>
      <c r="T6359" s="186" t="s">
        <v>225</v>
      </c>
      <c r="U6359" s="187" t="s">
        <v>225</v>
      </c>
      <c r="V6359" s="188" t="str" cm="1">
        <f t="array" ref="V6359">IF(SUM(LEN(A6359:U6359))=0,"",IF(OR(OR(ISBLANK(E6359),SUM(LEN(B6359),LEN(C6359))=0),AND(NOT(D6359="Unknown"),ISBLANK(I6359)),AND(NOT(N6359="Unknown"),ISBLANK(Q6359))),"Missing Information", INDEX(Table15[Entire Service Line Classification], MATCH(SUMIFS(Table15[Unique ID],Table15[System-Owned Portion],D6359,Table15[If Material Anything Other than "Lead" in Column E,Was Material Ever Previously Lead?],F6359,Table15[Customer-Owned Portion],N6359),Table15[Unique ID],0),0)))</f>
        <v>Non-lead</v>
      </c>
      <c r="W6359" s="189"/>
    </row>
    <row r="6360" spans="1:23" s="190" customFormat="1" ht="56.25" x14ac:dyDescent="0.25">
      <c r="A6360" s="180" t="s">
        <v>225</v>
      </c>
      <c r="B6360" s="181" t="s">
        <v>9963</v>
      </c>
      <c r="C6360" s="182" t="s">
        <v>225</v>
      </c>
      <c r="D6360" s="183" t="s">
        <v>36</v>
      </c>
      <c r="E6360" s="181" t="s">
        <v>35</v>
      </c>
      <c r="F6360" s="183" t="s">
        <v>35</v>
      </c>
      <c r="G6360" s="181" t="s">
        <v>7455</v>
      </c>
      <c r="H6360" s="184" t="s">
        <v>7090</v>
      </c>
      <c r="I6360" s="185" t="s">
        <v>190</v>
      </c>
      <c r="J6360" s="181" t="s">
        <v>35</v>
      </c>
      <c r="K6360" s="181" t="s">
        <v>225</v>
      </c>
      <c r="L6360" s="186" t="s">
        <v>225</v>
      </c>
      <c r="M6360" s="187" t="s">
        <v>225</v>
      </c>
      <c r="N6360" s="183" t="s">
        <v>36</v>
      </c>
      <c r="O6360" s="181" t="s">
        <v>7455</v>
      </c>
      <c r="P6360" s="184" t="s">
        <v>7090</v>
      </c>
      <c r="Q6360" s="185" t="s">
        <v>190</v>
      </c>
      <c r="R6360" s="181" t="s">
        <v>35</v>
      </c>
      <c r="S6360" s="181" t="s">
        <v>225</v>
      </c>
      <c r="T6360" s="186" t="s">
        <v>225</v>
      </c>
      <c r="U6360" s="187" t="s">
        <v>225</v>
      </c>
      <c r="V6360" s="188" t="str" cm="1">
        <f t="array" ref="V6360">IF(SUM(LEN(A6360:U6360))=0,"",IF(OR(OR(ISBLANK(E6360),SUM(LEN(B6360),LEN(C6360))=0),AND(NOT(D6360="Unknown"),ISBLANK(I6360)),AND(NOT(N6360="Unknown"),ISBLANK(Q6360))),"Missing Information", INDEX(Table15[Entire Service Line Classification], MATCH(SUMIFS(Table15[Unique ID],Table15[System-Owned Portion],D6360,Table15[If Material Anything Other than "Lead" in Column E,Was Material Ever Previously Lead?],F6360,Table15[Customer-Owned Portion],N6360),Table15[Unique ID],0),0)))</f>
        <v>Non-lead</v>
      </c>
      <c r="W6360" s="189"/>
    </row>
    <row r="6361" spans="1:23" s="190" customFormat="1" ht="56.25" x14ac:dyDescent="0.25">
      <c r="A6361" s="180" t="s">
        <v>225</v>
      </c>
      <c r="B6361" s="181" t="s">
        <v>9964</v>
      </c>
      <c r="C6361" s="182" t="s">
        <v>225</v>
      </c>
      <c r="D6361" s="183" t="s">
        <v>36</v>
      </c>
      <c r="E6361" s="181" t="s">
        <v>35</v>
      </c>
      <c r="F6361" s="183" t="s">
        <v>35</v>
      </c>
      <c r="G6361" s="181" t="s">
        <v>7455</v>
      </c>
      <c r="H6361" s="184" t="s">
        <v>7092</v>
      </c>
      <c r="I6361" s="185" t="s">
        <v>190</v>
      </c>
      <c r="J6361" s="181" t="s">
        <v>35</v>
      </c>
      <c r="K6361" s="181" t="s">
        <v>225</v>
      </c>
      <c r="L6361" s="186" t="s">
        <v>225</v>
      </c>
      <c r="M6361" s="187" t="s">
        <v>225</v>
      </c>
      <c r="N6361" s="183" t="s">
        <v>36</v>
      </c>
      <c r="O6361" s="181" t="s">
        <v>7455</v>
      </c>
      <c r="P6361" s="184" t="s">
        <v>7092</v>
      </c>
      <c r="Q6361" s="185" t="s">
        <v>190</v>
      </c>
      <c r="R6361" s="181" t="s">
        <v>35</v>
      </c>
      <c r="S6361" s="181" t="s">
        <v>225</v>
      </c>
      <c r="T6361" s="186" t="s">
        <v>225</v>
      </c>
      <c r="U6361" s="187" t="s">
        <v>225</v>
      </c>
      <c r="V6361" s="188" t="str" cm="1">
        <f t="array" ref="V6361">IF(SUM(LEN(A6361:U6361))=0,"",IF(OR(OR(ISBLANK(E6361),SUM(LEN(B6361),LEN(C6361))=0),AND(NOT(D6361="Unknown"),ISBLANK(I6361)),AND(NOT(N6361="Unknown"),ISBLANK(Q6361))),"Missing Information", INDEX(Table15[Entire Service Line Classification], MATCH(SUMIFS(Table15[Unique ID],Table15[System-Owned Portion],D6361,Table15[If Material Anything Other than "Lead" in Column E,Was Material Ever Previously Lead?],F6361,Table15[Customer-Owned Portion],N6361),Table15[Unique ID],0),0)))</f>
        <v>Non-lead</v>
      </c>
      <c r="W6361" s="189"/>
    </row>
    <row r="6362" spans="1:23" s="190" customFormat="1" ht="56.25" x14ac:dyDescent="0.25">
      <c r="A6362" s="180" t="s">
        <v>225</v>
      </c>
      <c r="B6362" s="181" t="s">
        <v>9965</v>
      </c>
      <c r="C6362" s="182" t="s">
        <v>225</v>
      </c>
      <c r="D6362" s="183" t="s">
        <v>36</v>
      </c>
      <c r="E6362" s="181" t="s">
        <v>35</v>
      </c>
      <c r="F6362" s="183" t="s">
        <v>35</v>
      </c>
      <c r="G6362" s="181" t="s">
        <v>7455</v>
      </c>
      <c r="H6362" s="184" t="s">
        <v>7092</v>
      </c>
      <c r="I6362" s="185" t="s">
        <v>190</v>
      </c>
      <c r="J6362" s="181" t="s">
        <v>35</v>
      </c>
      <c r="K6362" s="181" t="s">
        <v>225</v>
      </c>
      <c r="L6362" s="186" t="s">
        <v>225</v>
      </c>
      <c r="M6362" s="187" t="s">
        <v>225</v>
      </c>
      <c r="N6362" s="183" t="s">
        <v>36</v>
      </c>
      <c r="O6362" s="181" t="s">
        <v>7455</v>
      </c>
      <c r="P6362" s="184" t="s">
        <v>7092</v>
      </c>
      <c r="Q6362" s="185" t="s">
        <v>190</v>
      </c>
      <c r="R6362" s="181" t="s">
        <v>35</v>
      </c>
      <c r="S6362" s="181" t="s">
        <v>225</v>
      </c>
      <c r="T6362" s="186" t="s">
        <v>225</v>
      </c>
      <c r="U6362" s="187" t="s">
        <v>225</v>
      </c>
      <c r="V6362" s="188" t="str" cm="1">
        <f t="array" ref="V6362">IF(SUM(LEN(A6362:U6362))=0,"",IF(OR(OR(ISBLANK(E6362),SUM(LEN(B6362),LEN(C6362))=0),AND(NOT(D6362="Unknown"),ISBLANK(I6362)),AND(NOT(N6362="Unknown"),ISBLANK(Q6362))),"Missing Information", INDEX(Table15[Entire Service Line Classification], MATCH(SUMIFS(Table15[Unique ID],Table15[System-Owned Portion],D6362,Table15[If Material Anything Other than "Lead" in Column E,Was Material Ever Previously Lead?],F6362,Table15[Customer-Owned Portion],N6362),Table15[Unique ID],0),0)))</f>
        <v>Non-lead</v>
      </c>
      <c r="W6362" s="189"/>
    </row>
    <row r="6363" spans="1:23" s="190" customFormat="1" ht="56.25" x14ac:dyDescent="0.25">
      <c r="A6363" s="180" t="s">
        <v>225</v>
      </c>
      <c r="B6363" s="181" t="s">
        <v>9966</v>
      </c>
      <c r="C6363" s="182" t="s">
        <v>225</v>
      </c>
      <c r="D6363" s="183" t="s">
        <v>36</v>
      </c>
      <c r="E6363" s="181" t="s">
        <v>35</v>
      </c>
      <c r="F6363" s="183" t="s">
        <v>35</v>
      </c>
      <c r="G6363" s="181" t="s">
        <v>7455</v>
      </c>
      <c r="H6363" s="184" t="s">
        <v>7092</v>
      </c>
      <c r="I6363" s="185" t="s">
        <v>190</v>
      </c>
      <c r="J6363" s="181" t="s">
        <v>35</v>
      </c>
      <c r="K6363" s="181" t="s">
        <v>225</v>
      </c>
      <c r="L6363" s="186" t="s">
        <v>225</v>
      </c>
      <c r="M6363" s="187" t="s">
        <v>225</v>
      </c>
      <c r="N6363" s="183" t="s">
        <v>36</v>
      </c>
      <c r="O6363" s="181" t="s">
        <v>7455</v>
      </c>
      <c r="P6363" s="184" t="s">
        <v>7092</v>
      </c>
      <c r="Q6363" s="185" t="s">
        <v>190</v>
      </c>
      <c r="R6363" s="181" t="s">
        <v>35</v>
      </c>
      <c r="S6363" s="181" t="s">
        <v>225</v>
      </c>
      <c r="T6363" s="186" t="s">
        <v>225</v>
      </c>
      <c r="U6363" s="187" t="s">
        <v>225</v>
      </c>
      <c r="V6363" s="188" t="str" cm="1">
        <f t="array" ref="V6363">IF(SUM(LEN(A6363:U6363))=0,"",IF(OR(OR(ISBLANK(E6363),SUM(LEN(B6363),LEN(C6363))=0),AND(NOT(D6363="Unknown"),ISBLANK(I6363)),AND(NOT(N6363="Unknown"),ISBLANK(Q6363))),"Missing Information", INDEX(Table15[Entire Service Line Classification], MATCH(SUMIFS(Table15[Unique ID],Table15[System-Owned Portion],D6363,Table15[If Material Anything Other than "Lead" in Column E,Was Material Ever Previously Lead?],F6363,Table15[Customer-Owned Portion],N6363),Table15[Unique ID],0),0)))</f>
        <v>Non-lead</v>
      </c>
      <c r="W6363" s="189"/>
    </row>
    <row r="6364" spans="1:23" s="190" customFormat="1" ht="56.25" x14ac:dyDescent="0.25">
      <c r="A6364" s="180" t="s">
        <v>225</v>
      </c>
      <c r="B6364" s="181" t="s">
        <v>9967</v>
      </c>
      <c r="C6364" s="182" t="s">
        <v>225</v>
      </c>
      <c r="D6364" s="183" t="s">
        <v>36</v>
      </c>
      <c r="E6364" s="181" t="s">
        <v>35</v>
      </c>
      <c r="F6364" s="183" t="s">
        <v>35</v>
      </c>
      <c r="G6364" s="181" t="s">
        <v>7455</v>
      </c>
      <c r="H6364" s="184" t="s">
        <v>7092</v>
      </c>
      <c r="I6364" s="185" t="s">
        <v>190</v>
      </c>
      <c r="J6364" s="181" t="s">
        <v>35</v>
      </c>
      <c r="K6364" s="181" t="s">
        <v>225</v>
      </c>
      <c r="L6364" s="186" t="s">
        <v>225</v>
      </c>
      <c r="M6364" s="187" t="s">
        <v>225</v>
      </c>
      <c r="N6364" s="183" t="s">
        <v>36</v>
      </c>
      <c r="O6364" s="181" t="s">
        <v>7455</v>
      </c>
      <c r="P6364" s="184" t="s">
        <v>7092</v>
      </c>
      <c r="Q6364" s="185" t="s">
        <v>190</v>
      </c>
      <c r="R6364" s="181" t="s">
        <v>35</v>
      </c>
      <c r="S6364" s="181" t="s">
        <v>225</v>
      </c>
      <c r="T6364" s="186" t="s">
        <v>225</v>
      </c>
      <c r="U6364" s="187" t="s">
        <v>225</v>
      </c>
      <c r="V6364" s="188" t="str" cm="1">
        <f t="array" ref="V6364">IF(SUM(LEN(A6364:U6364))=0,"",IF(OR(OR(ISBLANK(E6364),SUM(LEN(B6364),LEN(C6364))=0),AND(NOT(D6364="Unknown"),ISBLANK(I6364)),AND(NOT(N6364="Unknown"),ISBLANK(Q6364))),"Missing Information", INDEX(Table15[Entire Service Line Classification], MATCH(SUMIFS(Table15[Unique ID],Table15[System-Owned Portion],D6364,Table15[If Material Anything Other than "Lead" in Column E,Was Material Ever Previously Lead?],F6364,Table15[Customer-Owned Portion],N6364),Table15[Unique ID],0),0)))</f>
        <v>Non-lead</v>
      </c>
      <c r="W6364" s="189"/>
    </row>
    <row r="6365" spans="1:23" s="190" customFormat="1" ht="56.25" x14ac:dyDescent="0.25">
      <c r="A6365" s="180" t="s">
        <v>225</v>
      </c>
      <c r="B6365" s="181" t="s">
        <v>9968</v>
      </c>
      <c r="C6365" s="182" t="s">
        <v>225</v>
      </c>
      <c r="D6365" s="183" t="s">
        <v>36</v>
      </c>
      <c r="E6365" s="181" t="s">
        <v>35</v>
      </c>
      <c r="F6365" s="183" t="s">
        <v>35</v>
      </c>
      <c r="G6365" s="181" t="s">
        <v>7455</v>
      </c>
      <c r="H6365" s="184" t="s">
        <v>7092</v>
      </c>
      <c r="I6365" s="185" t="s">
        <v>190</v>
      </c>
      <c r="J6365" s="181" t="s">
        <v>35</v>
      </c>
      <c r="K6365" s="181" t="s">
        <v>225</v>
      </c>
      <c r="L6365" s="186" t="s">
        <v>225</v>
      </c>
      <c r="M6365" s="187" t="s">
        <v>225</v>
      </c>
      <c r="N6365" s="183" t="s">
        <v>36</v>
      </c>
      <c r="O6365" s="181" t="s">
        <v>7455</v>
      </c>
      <c r="P6365" s="184" t="s">
        <v>7092</v>
      </c>
      <c r="Q6365" s="185" t="s">
        <v>190</v>
      </c>
      <c r="R6365" s="181" t="s">
        <v>35</v>
      </c>
      <c r="S6365" s="181" t="s">
        <v>225</v>
      </c>
      <c r="T6365" s="186" t="s">
        <v>225</v>
      </c>
      <c r="U6365" s="187" t="s">
        <v>225</v>
      </c>
      <c r="V6365" s="188" t="str" cm="1">
        <f t="array" ref="V6365">IF(SUM(LEN(A6365:U6365))=0,"",IF(OR(OR(ISBLANK(E6365),SUM(LEN(B6365),LEN(C6365))=0),AND(NOT(D6365="Unknown"),ISBLANK(I6365)),AND(NOT(N6365="Unknown"),ISBLANK(Q6365))),"Missing Information", INDEX(Table15[Entire Service Line Classification], MATCH(SUMIFS(Table15[Unique ID],Table15[System-Owned Portion],D6365,Table15[If Material Anything Other than "Lead" in Column E,Was Material Ever Previously Lead?],F6365,Table15[Customer-Owned Portion],N6365),Table15[Unique ID],0),0)))</f>
        <v>Non-lead</v>
      </c>
      <c r="W6365" s="189"/>
    </row>
    <row r="6366" spans="1:23" s="190" customFormat="1" ht="56.25" x14ac:dyDescent="0.25">
      <c r="A6366" s="180" t="s">
        <v>225</v>
      </c>
      <c r="B6366" s="181" t="s">
        <v>9969</v>
      </c>
      <c r="C6366" s="182" t="s">
        <v>225</v>
      </c>
      <c r="D6366" s="183" t="s">
        <v>36</v>
      </c>
      <c r="E6366" s="181" t="s">
        <v>35</v>
      </c>
      <c r="F6366" s="183" t="s">
        <v>35</v>
      </c>
      <c r="G6366" s="181" t="s">
        <v>8127</v>
      </c>
      <c r="H6366" s="184" t="s">
        <v>7090</v>
      </c>
      <c r="I6366" s="185" t="s">
        <v>190</v>
      </c>
      <c r="J6366" s="181" t="s">
        <v>35</v>
      </c>
      <c r="K6366" s="181" t="s">
        <v>225</v>
      </c>
      <c r="L6366" s="186" t="s">
        <v>225</v>
      </c>
      <c r="M6366" s="187" t="s">
        <v>225</v>
      </c>
      <c r="N6366" s="183" t="s">
        <v>36</v>
      </c>
      <c r="O6366" s="181" t="s">
        <v>8127</v>
      </c>
      <c r="P6366" s="184" t="s">
        <v>7090</v>
      </c>
      <c r="Q6366" s="185" t="s">
        <v>190</v>
      </c>
      <c r="R6366" s="181" t="s">
        <v>35</v>
      </c>
      <c r="S6366" s="181" t="s">
        <v>225</v>
      </c>
      <c r="T6366" s="186" t="s">
        <v>225</v>
      </c>
      <c r="U6366" s="187" t="s">
        <v>225</v>
      </c>
      <c r="V6366" s="188" t="str" cm="1">
        <f t="array" ref="V6366">IF(SUM(LEN(A6366:U6366))=0,"",IF(OR(OR(ISBLANK(E6366),SUM(LEN(B6366),LEN(C6366))=0),AND(NOT(D6366="Unknown"),ISBLANK(I6366)),AND(NOT(N6366="Unknown"),ISBLANK(Q6366))),"Missing Information", INDEX(Table15[Entire Service Line Classification], MATCH(SUMIFS(Table15[Unique ID],Table15[System-Owned Portion],D6366,Table15[If Material Anything Other than "Lead" in Column E,Was Material Ever Previously Lead?],F6366,Table15[Customer-Owned Portion],N6366),Table15[Unique ID],0),0)))</f>
        <v>Non-lead</v>
      </c>
      <c r="W6366" s="189"/>
    </row>
    <row r="6367" spans="1:23" s="190" customFormat="1" ht="56.25" x14ac:dyDescent="0.25">
      <c r="A6367" s="180" t="s">
        <v>225</v>
      </c>
      <c r="B6367" s="181" t="s">
        <v>9970</v>
      </c>
      <c r="C6367" s="182" t="s">
        <v>225</v>
      </c>
      <c r="D6367" s="183" t="s">
        <v>36</v>
      </c>
      <c r="E6367" s="181" t="s">
        <v>35</v>
      </c>
      <c r="F6367" s="183" t="s">
        <v>35</v>
      </c>
      <c r="G6367" s="181" t="s">
        <v>8127</v>
      </c>
      <c r="H6367" s="184" t="s">
        <v>7090</v>
      </c>
      <c r="I6367" s="185" t="s">
        <v>190</v>
      </c>
      <c r="J6367" s="181" t="s">
        <v>35</v>
      </c>
      <c r="K6367" s="181" t="s">
        <v>225</v>
      </c>
      <c r="L6367" s="186" t="s">
        <v>225</v>
      </c>
      <c r="M6367" s="187" t="s">
        <v>225</v>
      </c>
      <c r="N6367" s="183" t="s">
        <v>36</v>
      </c>
      <c r="O6367" s="181" t="s">
        <v>8127</v>
      </c>
      <c r="P6367" s="184" t="s">
        <v>7090</v>
      </c>
      <c r="Q6367" s="185" t="s">
        <v>190</v>
      </c>
      <c r="R6367" s="181" t="s">
        <v>35</v>
      </c>
      <c r="S6367" s="181" t="s">
        <v>225</v>
      </c>
      <c r="T6367" s="186" t="s">
        <v>225</v>
      </c>
      <c r="U6367" s="187" t="s">
        <v>225</v>
      </c>
      <c r="V6367" s="188" t="str" cm="1">
        <f t="array" ref="V6367">IF(SUM(LEN(A6367:U6367))=0,"",IF(OR(OR(ISBLANK(E6367),SUM(LEN(B6367),LEN(C6367))=0),AND(NOT(D6367="Unknown"),ISBLANK(I6367)),AND(NOT(N6367="Unknown"),ISBLANK(Q6367))),"Missing Information", INDEX(Table15[Entire Service Line Classification], MATCH(SUMIFS(Table15[Unique ID],Table15[System-Owned Portion],D6367,Table15[If Material Anything Other than "Lead" in Column E,Was Material Ever Previously Lead?],F6367,Table15[Customer-Owned Portion],N6367),Table15[Unique ID],0),0)))</f>
        <v>Non-lead</v>
      </c>
      <c r="W6367" s="189"/>
    </row>
    <row r="6368" spans="1:23" s="190" customFormat="1" ht="56.25" x14ac:dyDescent="0.25">
      <c r="A6368" s="180" t="s">
        <v>225</v>
      </c>
      <c r="B6368" s="181" t="s">
        <v>9971</v>
      </c>
      <c r="C6368" s="182" t="s">
        <v>225</v>
      </c>
      <c r="D6368" s="183" t="s">
        <v>36</v>
      </c>
      <c r="E6368" s="181" t="s">
        <v>35</v>
      </c>
      <c r="F6368" s="183" t="s">
        <v>35</v>
      </c>
      <c r="G6368" s="181" t="s">
        <v>8127</v>
      </c>
      <c r="H6368" s="184" t="s">
        <v>7090</v>
      </c>
      <c r="I6368" s="185" t="s">
        <v>190</v>
      </c>
      <c r="J6368" s="181" t="s">
        <v>35</v>
      </c>
      <c r="K6368" s="181" t="s">
        <v>225</v>
      </c>
      <c r="L6368" s="186" t="s">
        <v>225</v>
      </c>
      <c r="M6368" s="187" t="s">
        <v>225</v>
      </c>
      <c r="N6368" s="183" t="s">
        <v>36</v>
      </c>
      <c r="O6368" s="181" t="s">
        <v>8127</v>
      </c>
      <c r="P6368" s="184" t="s">
        <v>7090</v>
      </c>
      <c r="Q6368" s="185" t="s">
        <v>190</v>
      </c>
      <c r="R6368" s="181" t="s">
        <v>35</v>
      </c>
      <c r="S6368" s="181" t="s">
        <v>225</v>
      </c>
      <c r="T6368" s="186" t="s">
        <v>225</v>
      </c>
      <c r="U6368" s="187" t="s">
        <v>225</v>
      </c>
      <c r="V6368" s="188" t="str" cm="1">
        <f t="array" ref="V6368">IF(SUM(LEN(A6368:U6368))=0,"",IF(OR(OR(ISBLANK(E6368),SUM(LEN(B6368),LEN(C6368))=0),AND(NOT(D6368="Unknown"),ISBLANK(I6368)),AND(NOT(N6368="Unknown"),ISBLANK(Q6368))),"Missing Information", INDEX(Table15[Entire Service Line Classification], MATCH(SUMIFS(Table15[Unique ID],Table15[System-Owned Portion],D6368,Table15[If Material Anything Other than "Lead" in Column E,Was Material Ever Previously Lead?],F6368,Table15[Customer-Owned Portion],N6368),Table15[Unique ID],0),0)))</f>
        <v>Non-lead</v>
      </c>
      <c r="W6368" s="189"/>
    </row>
    <row r="6369" spans="1:23" s="190" customFormat="1" ht="56.25" x14ac:dyDescent="0.25">
      <c r="A6369" s="180" t="s">
        <v>225</v>
      </c>
      <c r="B6369" s="181" t="s">
        <v>9972</v>
      </c>
      <c r="C6369" s="182" t="s">
        <v>225</v>
      </c>
      <c r="D6369" s="183" t="s">
        <v>36</v>
      </c>
      <c r="E6369" s="181" t="s">
        <v>35</v>
      </c>
      <c r="F6369" s="183" t="s">
        <v>35</v>
      </c>
      <c r="G6369" s="181" t="s">
        <v>8127</v>
      </c>
      <c r="H6369" s="184" t="s">
        <v>7090</v>
      </c>
      <c r="I6369" s="185" t="s">
        <v>190</v>
      </c>
      <c r="J6369" s="181" t="s">
        <v>35</v>
      </c>
      <c r="K6369" s="181" t="s">
        <v>225</v>
      </c>
      <c r="L6369" s="186" t="s">
        <v>225</v>
      </c>
      <c r="M6369" s="187" t="s">
        <v>225</v>
      </c>
      <c r="N6369" s="183" t="s">
        <v>36</v>
      </c>
      <c r="O6369" s="181" t="s">
        <v>8127</v>
      </c>
      <c r="P6369" s="184" t="s">
        <v>7090</v>
      </c>
      <c r="Q6369" s="185" t="s">
        <v>190</v>
      </c>
      <c r="R6369" s="181" t="s">
        <v>35</v>
      </c>
      <c r="S6369" s="181" t="s">
        <v>225</v>
      </c>
      <c r="T6369" s="186" t="s">
        <v>225</v>
      </c>
      <c r="U6369" s="187" t="s">
        <v>225</v>
      </c>
      <c r="V6369" s="188" t="str" cm="1">
        <f t="array" ref="V6369">IF(SUM(LEN(A6369:U6369))=0,"",IF(OR(OR(ISBLANK(E6369),SUM(LEN(B6369),LEN(C6369))=0),AND(NOT(D6369="Unknown"),ISBLANK(I6369)),AND(NOT(N6369="Unknown"),ISBLANK(Q6369))),"Missing Information", INDEX(Table15[Entire Service Line Classification], MATCH(SUMIFS(Table15[Unique ID],Table15[System-Owned Portion],D6369,Table15[If Material Anything Other than "Lead" in Column E,Was Material Ever Previously Lead?],F6369,Table15[Customer-Owned Portion],N6369),Table15[Unique ID],0),0)))</f>
        <v>Non-lead</v>
      </c>
      <c r="W6369" s="189"/>
    </row>
    <row r="6370" spans="1:23" s="190" customFormat="1" ht="56.25" x14ac:dyDescent="0.25">
      <c r="A6370" s="180" t="s">
        <v>225</v>
      </c>
      <c r="B6370" s="181" t="s">
        <v>9973</v>
      </c>
      <c r="C6370" s="182" t="s">
        <v>225</v>
      </c>
      <c r="D6370" s="183" t="s">
        <v>36</v>
      </c>
      <c r="E6370" s="181" t="s">
        <v>35</v>
      </c>
      <c r="F6370" s="183" t="s">
        <v>35</v>
      </c>
      <c r="G6370" s="181" t="s">
        <v>8127</v>
      </c>
      <c r="H6370" s="184" t="s">
        <v>7090</v>
      </c>
      <c r="I6370" s="185" t="s">
        <v>190</v>
      </c>
      <c r="J6370" s="181" t="s">
        <v>35</v>
      </c>
      <c r="K6370" s="181" t="s">
        <v>225</v>
      </c>
      <c r="L6370" s="186" t="s">
        <v>225</v>
      </c>
      <c r="M6370" s="187" t="s">
        <v>225</v>
      </c>
      <c r="N6370" s="183" t="s">
        <v>36</v>
      </c>
      <c r="O6370" s="181" t="s">
        <v>8127</v>
      </c>
      <c r="P6370" s="184" t="s">
        <v>7090</v>
      </c>
      <c r="Q6370" s="185" t="s">
        <v>190</v>
      </c>
      <c r="R6370" s="181" t="s">
        <v>35</v>
      </c>
      <c r="S6370" s="181" t="s">
        <v>225</v>
      </c>
      <c r="T6370" s="186" t="s">
        <v>225</v>
      </c>
      <c r="U6370" s="187" t="s">
        <v>225</v>
      </c>
      <c r="V6370" s="188" t="str" cm="1">
        <f t="array" ref="V6370">IF(SUM(LEN(A6370:U6370))=0,"",IF(OR(OR(ISBLANK(E6370),SUM(LEN(B6370),LEN(C6370))=0),AND(NOT(D6370="Unknown"),ISBLANK(I6370)),AND(NOT(N6370="Unknown"),ISBLANK(Q6370))),"Missing Information", INDEX(Table15[Entire Service Line Classification], MATCH(SUMIFS(Table15[Unique ID],Table15[System-Owned Portion],D6370,Table15[If Material Anything Other than "Lead" in Column E,Was Material Ever Previously Lead?],F6370,Table15[Customer-Owned Portion],N6370),Table15[Unique ID],0),0)))</f>
        <v>Non-lead</v>
      </c>
      <c r="W6370" s="189"/>
    </row>
    <row r="6371" spans="1:23" s="190" customFormat="1" ht="56.25" x14ac:dyDescent="0.25">
      <c r="A6371" s="180" t="s">
        <v>225</v>
      </c>
      <c r="B6371" s="181" t="s">
        <v>9974</v>
      </c>
      <c r="C6371" s="182" t="s">
        <v>225</v>
      </c>
      <c r="D6371" s="183" t="s">
        <v>36</v>
      </c>
      <c r="E6371" s="181" t="s">
        <v>35</v>
      </c>
      <c r="F6371" s="183" t="s">
        <v>35</v>
      </c>
      <c r="G6371" s="181" t="s">
        <v>8127</v>
      </c>
      <c r="H6371" s="184" t="s">
        <v>7090</v>
      </c>
      <c r="I6371" s="185" t="s">
        <v>190</v>
      </c>
      <c r="J6371" s="181" t="s">
        <v>35</v>
      </c>
      <c r="K6371" s="181" t="s">
        <v>225</v>
      </c>
      <c r="L6371" s="186" t="s">
        <v>225</v>
      </c>
      <c r="M6371" s="187" t="s">
        <v>225</v>
      </c>
      <c r="N6371" s="183" t="s">
        <v>36</v>
      </c>
      <c r="O6371" s="181" t="s">
        <v>8127</v>
      </c>
      <c r="P6371" s="184" t="s">
        <v>7090</v>
      </c>
      <c r="Q6371" s="185" t="s">
        <v>190</v>
      </c>
      <c r="R6371" s="181" t="s">
        <v>35</v>
      </c>
      <c r="S6371" s="181" t="s">
        <v>225</v>
      </c>
      <c r="T6371" s="186" t="s">
        <v>225</v>
      </c>
      <c r="U6371" s="187" t="s">
        <v>225</v>
      </c>
      <c r="V6371" s="188" t="str" cm="1">
        <f t="array" ref="V6371">IF(SUM(LEN(A6371:U6371))=0,"",IF(OR(OR(ISBLANK(E6371),SUM(LEN(B6371),LEN(C6371))=0),AND(NOT(D6371="Unknown"),ISBLANK(I6371)),AND(NOT(N6371="Unknown"),ISBLANK(Q6371))),"Missing Information", INDEX(Table15[Entire Service Line Classification], MATCH(SUMIFS(Table15[Unique ID],Table15[System-Owned Portion],D6371,Table15[If Material Anything Other than "Lead" in Column E,Was Material Ever Previously Lead?],F6371,Table15[Customer-Owned Portion],N6371),Table15[Unique ID],0),0)))</f>
        <v>Non-lead</v>
      </c>
      <c r="W6371" s="189"/>
    </row>
    <row r="6372" spans="1:23" s="190" customFormat="1" ht="56.25" x14ac:dyDescent="0.25">
      <c r="A6372" s="180" t="s">
        <v>225</v>
      </c>
      <c r="B6372" s="181" t="s">
        <v>9975</v>
      </c>
      <c r="C6372" s="182" t="s">
        <v>225</v>
      </c>
      <c r="D6372" s="183" t="s">
        <v>36</v>
      </c>
      <c r="E6372" s="181" t="s">
        <v>35</v>
      </c>
      <c r="F6372" s="183" t="s">
        <v>35</v>
      </c>
      <c r="G6372" s="181" t="s">
        <v>8127</v>
      </c>
      <c r="H6372" s="184" t="s">
        <v>7090</v>
      </c>
      <c r="I6372" s="185" t="s">
        <v>190</v>
      </c>
      <c r="J6372" s="181" t="s">
        <v>35</v>
      </c>
      <c r="K6372" s="181" t="s">
        <v>225</v>
      </c>
      <c r="L6372" s="186" t="s">
        <v>225</v>
      </c>
      <c r="M6372" s="187" t="s">
        <v>225</v>
      </c>
      <c r="N6372" s="183" t="s">
        <v>36</v>
      </c>
      <c r="O6372" s="181" t="s">
        <v>8127</v>
      </c>
      <c r="P6372" s="184" t="s">
        <v>7090</v>
      </c>
      <c r="Q6372" s="185" t="s">
        <v>190</v>
      </c>
      <c r="R6372" s="181" t="s">
        <v>35</v>
      </c>
      <c r="S6372" s="181" t="s">
        <v>225</v>
      </c>
      <c r="T6372" s="186" t="s">
        <v>225</v>
      </c>
      <c r="U6372" s="187" t="s">
        <v>225</v>
      </c>
      <c r="V6372" s="188" t="str" cm="1">
        <f t="array" ref="V6372">IF(SUM(LEN(A6372:U6372))=0,"",IF(OR(OR(ISBLANK(E6372),SUM(LEN(B6372),LEN(C6372))=0),AND(NOT(D6372="Unknown"),ISBLANK(I6372)),AND(NOT(N6372="Unknown"),ISBLANK(Q6372))),"Missing Information", INDEX(Table15[Entire Service Line Classification], MATCH(SUMIFS(Table15[Unique ID],Table15[System-Owned Portion],D6372,Table15[If Material Anything Other than "Lead" in Column E,Was Material Ever Previously Lead?],F6372,Table15[Customer-Owned Portion],N6372),Table15[Unique ID],0),0)))</f>
        <v>Non-lead</v>
      </c>
      <c r="W6372" s="189"/>
    </row>
    <row r="6373" spans="1:23" s="190" customFormat="1" ht="56.25" x14ac:dyDescent="0.25">
      <c r="A6373" s="180" t="s">
        <v>225</v>
      </c>
      <c r="B6373" s="181" t="s">
        <v>9976</v>
      </c>
      <c r="C6373" s="182" t="s">
        <v>225</v>
      </c>
      <c r="D6373" s="183" t="s">
        <v>36</v>
      </c>
      <c r="E6373" s="181" t="s">
        <v>35</v>
      </c>
      <c r="F6373" s="183" t="s">
        <v>35</v>
      </c>
      <c r="G6373" s="181" t="s">
        <v>8127</v>
      </c>
      <c r="H6373" s="184" t="s">
        <v>7090</v>
      </c>
      <c r="I6373" s="185" t="s">
        <v>190</v>
      </c>
      <c r="J6373" s="181" t="s">
        <v>35</v>
      </c>
      <c r="K6373" s="181" t="s">
        <v>225</v>
      </c>
      <c r="L6373" s="186" t="s">
        <v>225</v>
      </c>
      <c r="M6373" s="187" t="s">
        <v>225</v>
      </c>
      <c r="N6373" s="183" t="s">
        <v>36</v>
      </c>
      <c r="O6373" s="181" t="s">
        <v>8127</v>
      </c>
      <c r="P6373" s="184" t="s">
        <v>7090</v>
      </c>
      <c r="Q6373" s="185" t="s">
        <v>190</v>
      </c>
      <c r="R6373" s="181" t="s">
        <v>35</v>
      </c>
      <c r="S6373" s="181" t="s">
        <v>225</v>
      </c>
      <c r="T6373" s="186" t="s">
        <v>225</v>
      </c>
      <c r="U6373" s="187" t="s">
        <v>225</v>
      </c>
      <c r="V6373" s="188" t="str" cm="1">
        <f t="array" ref="V6373">IF(SUM(LEN(A6373:U6373))=0,"",IF(OR(OR(ISBLANK(E6373),SUM(LEN(B6373),LEN(C6373))=0),AND(NOT(D6373="Unknown"),ISBLANK(I6373)),AND(NOT(N6373="Unknown"),ISBLANK(Q6373))),"Missing Information", INDEX(Table15[Entire Service Line Classification], MATCH(SUMIFS(Table15[Unique ID],Table15[System-Owned Portion],D6373,Table15[If Material Anything Other than "Lead" in Column E,Was Material Ever Previously Lead?],F6373,Table15[Customer-Owned Portion],N6373),Table15[Unique ID],0),0)))</f>
        <v>Non-lead</v>
      </c>
      <c r="W6373" s="189"/>
    </row>
    <row r="6374" spans="1:23" s="190" customFormat="1" ht="56.25" x14ac:dyDescent="0.25">
      <c r="A6374" s="180" t="s">
        <v>225</v>
      </c>
      <c r="B6374" s="181" t="s">
        <v>9977</v>
      </c>
      <c r="C6374" s="182" t="s">
        <v>225</v>
      </c>
      <c r="D6374" s="183" t="s">
        <v>36</v>
      </c>
      <c r="E6374" s="181" t="s">
        <v>35</v>
      </c>
      <c r="F6374" s="183" t="s">
        <v>35</v>
      </c>
      <c r="G6374" s="181" t="s">
        <v>8127</v>
      </c>
      <c r="H6374" s="184" t="s">
        <v>7090</v>
      </c>
      <c r="I6374" s="185" t="s">
        <v>190</v>
      </c>
      <c r="J6374" s="181" t="s">
        <v>35</v>
      </c>
      <c r="K6374" s="181" t="s">
        <v>225</v>
      </c>
      <c r="L6374" s="186" t="s">
        <v>225</v>
      </c>
      <c r="M6374" s="187" t="s">
        <v>225</v>
      </c>
      <c r="N6374" s="183" t="s">
        <v>36</v>
      </c>
      <c r="O6374" s="181" t="s">
        <v>8127</v>
      </c>
      <c r="P6374" s="184" t="s">
        <v>7090</v>
      </c>
      <c r="Q6374" s="185" t="s">
        <v>190</v>
      </c>
      <c r="R6374" s="181" t="s">
        <v>35</v>
      </c>
      <c r="S6374" s="181" t="s">
        <v>225</v>
      </c>
      <c r="T6374" s="186" t="s">
        <v>225</v>
      </c>
      <c r="U6374" s="187" t="s">
        <v>225</v>
      </c>
      <c r="V6374" s="188" t="str" cm="1">
        <f t="array" ref="V6374">IF(SUM(LEN(A6374:U6374))=0,"",IF(OR(OR(ISBLANK(E6374),SUM(LEN(B6374),LEN(C6374))=0),AND(NOT(D6374="Unknown"),ISBLANK(I6374)),AND(NOT(N6374="Unknown"),ISBLANK(Q6374))),"Missing Information", INDEX(Table15[Entire Service Line Classification], MATCH(SUMIFS(Table15[Unique ID],Table15[System-Owned Portion],D6374,Table15[If Material Anything Other than "Lead" in Column E,Was Material Ever Previously Lead?],F6374,Table15[Customer-Owned Portion],N6374),Table15[Unique ID],0),0)))</f>
        <v>Non-lead</v>
      </c>
      <c r="W6374" s="189"/>
    </row>
    <row r="6375" spans="1:23" s="190" customFormat="1" ht="56.25" x14ac:dyDescent="0.25">
      <c r="A6375" s="180" t="s">
        <v>225</v>
      </c>
      <c r="B6375" s="181" t="s">
        <v>9978</v>
      </c>
      <c r="C6375" s="182" t="s">
        <v>225</v>
      </c>
      <c r="D6375" s="183" t="s">
        <v>36</v>
      </c>
      <c r="E6375" s="181" t="s">
        <v>35</v>
      </c>
      <c r="F6375" s="183" t="s">
        <v>35</v>
      </c>
      <c r="G6375" s="181" t="s">
        <v>8127</v>
      </c>
      <c r="H6375" s="184" t="s">
        <v>7090</v>
      </c>
      <c r="I6375" s="185" t="s">
        <v>190</v>
      </c>
      <c r="J6375" s="181" t="s">
        <v>35</v>
      </c>
      <c r="K6375" s="181" t="s">
        <v>225</v>
      </c>
      <c r="L6375" s="186" t="s">
        <v>225</v>
      </c>
      <c r="M6375" s="187" t="s">
        <v>225</v>
      </c>
      <c r="N6375" s="183" t="s">
        <v>36</v>
      </c>
      <c r="O6375" s="181" t="s">
        <v>8127</v>
      </c>
      <c r="P6375" s="184" t="s">
        <v>7090</v>
      </c>
      <c r="Q6375" s="185" t="s">
        <v>190</v>
      </c>
      <c r="R6375" s="181" t="s">
        <v>35</v>
      </c>
      <c r="S6375" s="181" t="s">
        <v>225</v>
      </c>
      <c r="T6375" s="186" t="s">
        <v>225</v>
      </c>
      <c r="U6375" s="187" t="s">
        <v>225</v>
      </c>
      <c r="V6375" s="188" t="str" cm="1">
        <f t="array" ref="V6375">IF(SUM(LEN(A6375:U6375))=0,"",IF(OR(OR(ISBLANK(E6375),SUM(LEN(B6375),LEN(C6375))=0),AND(NOT(D6375="Unknown"),ISBLANK(I6375)),AND(NOT(N6375="Unknown"),ISBLANK(Q6375))),"Missing Information", INDEX(Table15[Entire Service Line Classification], MATCH(SUMIFS(Table15[Unique ID],Table15[System-Owned Portion],D6375,Table15[If Material Anything Other than "Lead" in Column E,Was Material Ever Previously Lead?],F6375,Table15[Customer-Owned Portion],N6375),Table15[Unique ID],0),0)))</f>
        <v>Non-lead</v>
      </c>
      <c r="W6375" s="189"/>
    </row>
    <row r="6376" spans="1:23" s="190" customFormat="1" ht="56.25" x14ac:dyDescent="0.25">
      <c r="A6376" s="180" t="s">
        <v>225</v>
      </c>
      <c r="B6376" s="181" t="s">
        <v>9979</v>
      </c>
      <c r="C6376" s="182" t="s">
        <v>225</v>
      </c>
      <c r="D6376" s="183" t="s">
        <v>36</v>
      </c>
      <c r="E6376" s="181" t="s">
        <v>35</v>
      </c>
      <c r="F6376" s="183" t="s">
        <v>35</v>
      </c>
      <c r="G6376" s="181" t="s">
        <v>7488</v>
      </c>
      <c r="H6376" s="184" t="s">
        <v>7090</v>
      </c>
      <c r="I6376" s="185" t="s">
        <v>190</v>
      </c>
      <c r="J6376" s="181" t="s">
        <v>35</v>
      </c>
      <c r="K6376" s="181" t="s">
        <v>225</v>
      </c>
      <c r="L6376" s="186" t="s">
        <v>225</v>
      </c>
      <c r="M6376" s="187" t="s">
        <v>225</v>
      </c>
      <c r="N6376" s="183" t="s">
        <v>36</v>
      </c>
      <c r="O6376" s="181" t="s">
        <v>7488</v>
      </c>
      <c r="P6376" s="184" t="s">
        <v>7090</v>
      </c>
      <c r="Q6376" s="185" t="s">
        <v>190</v>
      </c>
      <c r="R6376" s="181" t="s">
        <v>35</v>
      </c>
      <c r="S6376" s="181" t="s">
        <v>225</v>
      </c>
      <c r="T6376" s="186" t="s">
        <v>225</v>
      </c>
      <c r="U6376" s="187" t="s">
        <v>225</v>
      </c>
      <c r="V6376" s="188" t="str" cm="1">
        <f t="array" ref="V6376">IF(SUM(LEN(A6376:U6376))=0,"",IF(OR(OR(ISBLANK(E6376),SUM(LEN(B6376),LEN(C6376))=0),AND(NOT(D6376="Unknown"),ISBLANK(I6376)),AND(NOT(N6376="Unknown"),ISBLANK(Q6376))),"Missing Information", INDEX(Table15[Entire Service Line Classification], MATCH(SUMIFS(Table15[Unique ID],Table15[System-Owned Portion],D6376,Table15[If Material Anything Other than "Lead" in Column E,Was Material Ever Previously Lead?],F6376,Table15[Customer-Owned Portion],N6376),Table15[Unique ID],0),0)))</f>
        <v>Non-lead</v>
      </c>
      <c r="W6376" s="189"/>
    </row>
    <row r="6377" spans="1:23" s="190" customFormat="1" ht="56.25" x14ac:dyDescent="0.25">
      <c r="A6377" s="180" t="s">
        <v>225</v>
      </c>
      <c r="B6377" s="181" t="s">
        <v>9980</v>
      </c>
      <c r="C6377" s="182" t="s">
        <v>225</v>
      </c>
      <c r="D6377" s="183" t="s">
        <v>36</v>
      </c>
      <c r="E6377" s="181" t="s">
        <v>35</v>
      </c>
      <c r="F6377" s="183" t="s">
        <v>35</v>
      </c>
      <c r="G6377" s="181" t="s">
        <v>7488</v>
      </c>
      <c r="H6377" s="184" t="s">
        <v>7090</v>
      </c>
      <c r="I6377" s="185" t="s">
        <v>190</v>
      </c>
      <c r="J6377" s="181" t="s">
        <v>35</v>
      </c>
      <c r="K6377" s="181" t="s">
        <v>225</v>
      </c>
      <c r="L6377" s="186" t="s">
        <v>225</v>
      </c>
      <c r="M6377" s="187" t="s">
        <v>225</v>
      </c>
      <c r="N6377" s="183" t="s">
        <v>36</v>
      </c>
      <c r="O6377" s="181" t="s">
        <v>7488</v>
      </c>
      <c r="P6377" s="184" t="s">
        <v>7090</v>
      </c>
      <c r="Q6377" s="185" t="s">
        <v>190</v>
      </c>
      <c r="R6377" s="181" t="s">
        <v>35</v>
      </c>
      <c r="S6377" s="181" t="s">
        <v>225</v>
      </c>
      <c r="T6377" s="186" t="s">
        <v>225</v>
      </c>
      <c r="U6377" s="187" t="s">
        <v>225</v>
      </c>
      <c r="V6377" s="188" t="str" cm="1">
        <f t="array" ref="V6377">IF(SUM(LEN(A6377:U6377))=0,"",IF(OR(OR(ISBLANK(E6377),SUM(LEN(B6377),LEN(C6377))=0),AND(NOT(D6377="Unknown"),ISBLANK(I6377)),AND(NOT(N6377="Unknown"),ISBLANK(Q6377))),"Missing Information", INDEX(Table15[Entire Service Line Classification], MATCH(SUMIFS(Table15[Unique ID],Table15[System-Owned Portion],D6377,Table15[If Material Anything Other than "Lead" in Column E,Was Material Ever Previously Lead?],F6377,Table15[Customer-Owned Portion],N6377),Table15[Unique ID],0),0)))</f>
        <v>Non-lead</v>
      </c>
      <c r="W6377" s="189"/>
    </row>
    <row r="6378" spans="1:23" s="190" customFormat="1" ht="56.25" x14ac:dyDescent="0.25">
      <c r="A6378" s="180" t="s">
        <v>225</v>
      </c>
      <c r="B6378" s="181" t="s">
        <v>9981</v>
      </c>
      <c r="C6378" s="182" t="s">
        <v>225</v>
      </c>
      <c r="D6378" s="183" t="s">
        <v>36</v>
      </c>
      <c r="E6378" s="181" t="s">
        <v>35</v>
      </c>
      <c r="F6378" s="183" t="s">
        <v>35</v>
      </c>
      <c r="G6378" s="181" t="s">
        <v>7488</v>
      </c>
      <c r="H6378" s="184" t="s">
        <v>7090</v>
      </c>
      <c r="I6378" s="185" t="s">
        <v>190</v>
      </c>
      <c r="J6378" s="181" t="s">
        <v>35</v>
      </c>
      <c r="K6378" s="181" t="s">
        <v>225</v>
      </c>
      <c r="L6378" s="186" t="s">
        <v>225</v>
      </c>
      <c r="M6378" s="187" t="s">
        <v>225</v>
      </c>
      <c r="N6378" s="183" t="s">
        <v>36</v>
      </c>
      <c r="O6378" s="181" t="s">
        <v>7488</v>
      </c>
      <c r="P6378" s="184" t="s">
        <v>7090</v>
      </c>
      <c r="Q6378" s="185" t="s">
        <v>190</v>
      </c>
      <c r="R6378" s="181" t="s">
        <v>35</v>
      </c>
      <c r="S6378" s="181" t="s">
        <v>225</v>
      </c>
      <c r="T6378" s="186" t="s">
        <v>225</v>
      </c>
      <c r="U6378" s="187" t="s">
        <v>225</v>
      </c>
      <c r="V6378" s="188" t="str" cm="1">
        <f t="array" ref="V6378">IF(SUM(LEN(A6378:U6378))=0,"",IF(OR(OR(ISBLANK(E6378),SUM(LEN(B6378),LEN(C6378))=0),AND(NOT(D6378="Unknown"),ISBLANK(I6378)),AND(NOT(N6378="Unknown"),ISBLANK(Q6378))),"Missing Information", INDEX(Table15[Entire Service Line Classification], MATCH(SUMIFS(Table15[Unique ID],Table15[System-Owned Portion],D6378,Table15[If Material Anything Other than "Lead" in Column E,Was Material Ever Previously Lead?],F6378,Table15[Customer-Owned Portion],N6378),Table15[Unique ID],0),0)))</f>
        <v>Non-lead</v>
      </c>
      <c r="W6378" s="189"/>
    </row>
    <row r="6379" spans="1:23" s="190" customFormat="1" ht="56.25" x14ac:dyDescent="0.25">
      <c r="A6379" s="180" t="s">
        <v>225</v>
      </c>
      <c r="B6379" s="181" t="s">
        <v>9982</v>
      </c>
      <c r="C6379" s="182" t="s">
        <v>225</v>
      </c>
      <c r="D6379" s="183" t="s">
        <v>36</v>
      </c>
      <c r="E6379" s="181" t="s">
        <v>35</v>
      </c>
      <c r="F6379" s="183" t="s">
        <v>35</v>
      </c>
      <c r="G6379" s="181" t="s">
        <v>7488</v>
      </c>
      <c r="H6379" s="184" t="s">
        <v>7090</v>
      </c>
      <c r="I6379" s="185" t="s">
        <v>190</v>
      </c>
      <c r="J6379" s="181" t="s">
        <v>35</v>
      </c>
      <c r="K6379" s="181" t="s">
        <v>225</v>
      </c>
      <c r="L6379" s="186" t="s">
        <v>225</v>
      </c>
      <c r="M6379" s="187" t="s">
        <v>225</v>
      </c>
      <c r="N6379" s="183" t="s">
        <v>36</v>
      </c>
      <c r="O6379" s="181" t="s">
        <v>7488</v>
      </c>
      <c r="P6379" s="184" t="s">
        <v>7090</v>
      </c>
      <c r="Q6379" s="185" t="s">
        <v>190</v>
      </c>
      <c r="R6379" s="181" t="s">
        <v>35</v>
      </c>
      <c r="S6379" s="181" t="s">
        <v>225</v>
      </c>
      <c r="T6379" s="186" t="s">
        <v>225</v>
      </c>
      <c r="U6379" s="187" t="s">
        <v>225</v>
      </c>
      <c r="V6379" s="188" t="str" cm="1">
        <f t="array" ref="V6379">IF(SUM(LEN(A6379:U6379))=0,"",IF(OR(OR(ISBLANK(E6379),SUM(LEN(B6379),LEN(C6379))=0),AND(NOT(D6379="Unknown"),ISBLANK(I6379)),AND(NOT(N6379="Unknown"),ISBLANK(Q6379))),"Missing Information", INDEX(Table15[Entire Service Line Classification], MATCH(SUMIFS(Table15[Unique ID],Table15[System-Owned Portion],D6379,Table15[If Material Anything Other than "Lead" in Column E,Was Material Ever Previously Lead?],F6379,Table15[Customer-Owned Portion],N6379),Table15[Unique ID],0),0)))</f>
        <v>Non-lead</v>
      </c>
      <c r="W6379" s="189"/>
    </row>
    <row r="6380" spans="1:23" s="190" customFormat="1" ht="56.25" x14ac:dyDescent="0.25">
      <c r="A6380" s="180" t="s">
        <v>225</v>
      </c>
      <c r="B6380" s="181" t="s">
        <v>9983</v>
      </c>
      <c r="C6380" s="182" t="s">
        <v>225</v>
      </c>
      <c r="D6380" s="183" t="s">
        <v>36</v>
      </c>
      <c r="E6380" s="181" t="s">
        <v>35</v>
      </c>
      <c r="F6380" s="183" t="s">
        <v>35</v>
      </c>
      <c r="G6380" s="181" t="s">
        <v>7488</v>
      </c>
      <c r="H6380" s="184" t="s">
        <v>7090</v>
      </c>
      <c r="I6380" s="185" t="s">
        <v>190</v>
      </c>
      <c r="J6380" s="181" t="s">
        <v>35</v>
      </c>
      <c r="K6380" s="181" t="s">
        <v>225</v>
      </c>
      <c r="L6380" s="186" t="s">
        <v>225</v>
      </c>
      <c r="M6380" s="187" t="s">
        <v>225</v>
      </c>
      <c r="N6380" s="183" t="s">
        <v>36</v>
      </c>
      <c r="O6380" s="181" t="s">
        <v>7488</v>
      </c>
      <c r="P6380" s="184" t="s">
        <v>7090</v>
      </c>
      <c r="Q6380" s="185" t="s">
        <v>190</v>
      </c>
      <c r="R6380" s="181" t="s">
        <v>35</v>
      </c>
      <c r="S6380" s="181" t="s">
        <v>225</v>
      </c>
      <c r="T6380" s="186" t="s">
        <v>225</v>
      </c>
      <c r="U6380" s="187" t="s">
        <v>225</v>
      </c>
      <c r="V6380" s="188" t="str" cm="1">
        <f t="array" ref="V6380">IF(SUM(LEN(A6380:U6380))=0,"",IF(OR(OR(ISBLANK(E6380),SUM(LEN(B6380),LEN(C6380))=0),AND(NOT(D6380="Unknown"),ISBLANK(I6380)),AND(NOT(N6380="Unknown"),ISBLANK(Q6380))),"Missing Information", INDEX(Table15[Entire Service Line Classification], MATCH(SUMIFS(Table15[Unique ID],Table15[System-Owned Portion],D6380,Table15[If Material Anything Other than "Lead" in Column E,Was Material Ever Previously Lead?],F6380,Table15[Customer-Owned Portion],N6380),Table15[Unique ID],0),0)))</f>
        <v>Non-lead</v>
      </c>
      <c r="W6380" s="189"/>
    </row>
    <row r="6381" spans="1:23" s="190" customFormat="1" ht="56.25" x14ac:dyDescent="0.25">
      <c r="A6381" s="180" t="s">
        <v>225</v>
      </c>
      <c r="B6381" s="181" t="s">
        <v>9984</v>
      </c>
      <c r="C6381" s="182" t="s">
        <v>225</v>
      </c>
      <c r="D6381" s="183" t="s">
        <v>36</v>
      </c>
      <c r="E6381" s="181" t="s">
        <v>35</v>
      </c>
      <c r="F6381" s="183" t="s">
        <v>35</v>
      </c>
      <c r="G6381" s="181" t="s">
        <v>7488</v>
      </c>
      <c r="H6381" s="184" t="s">
        <v>7090</v>
      </c>
      <c r="I6381" s="185" t="s">
        <v>190</v>
      </c>
      <c r="J6381" s="181" t="s">
        <v>35</v>
      </c>
      <c r="K6381" s="181" t="s">
        <v>225</v>
      </c>
      <c r="L6381" s="186" t="s">
        <v>225</v>
      </c>
      <c r="M6381" s="187" t="s">
        <v>225</v>
      </c>
      <c r="N6381" s="183" t="s">
        <v>36</v>
      </c>
      <c r="O6381" s="181" t="s">
        <v>7488</v>
      </c>
      <c r="P6381" s="184" t="s">
        <v>7090</v>
      </c>
      <c r="Q6381" s="185" t="s">
        <v>190</v>
      </c>
      <c r="R6381" s="181" t="s">
        <v>35</v>
      </c>
      <c r="S6381" s="181" t="s">
        <v>225</v>
      </c>
      <c r="T6381" s="186" t="s">
        <v>225</v>
      </c>
      <c r="U6381" s="187" t="s">
        <v>225</v>
      </c>
      <c r="V6381" s="188" t="str" cm="1">
        <f t="array" ref="V6381">IF(SUM(LEN(A6381:U6381))=0,"",IF(OR(OR(ISBLANK(E6381),SUM(LEN(B6381),LEN(C6381))=0),AND(NOT(D6381="Unknown"),ISBLANK(I6381)),AND(NOT(N6381="Unknown"),ISBLANK(Q6381))),"Missing Information", INDEX(Table15[Entire Service Line Classification], MATCH(SUMIFS(Table15[Unique ID],Table15[System-Owned Portion],D6381,Table15[If Material Anything Other than "Lead" in Column E,Was Material Ever Previously Lead?],F6381,Table15[Customer-Owned Portion],N6381),Table15[Unique ID],0),0)))</f>
        <v>Non-lead</v>
      </c>
      <c r="W6381" s="189"/>
    </row>
    <row r="6382" spans="1:23" s="190" customFormat="1" ht="56.25" x14ac:dyDescent="0.25">
      <c r="A6382" s="180" t="s">
        <v>225</v>
      </c>
      <c r="B6382" s="181" t="s">
        <v>9985</v>
      </c>
      <c r="C6382" s="182" t="s">
        <v>225</v>
      </c>
      <c r="D6382" s="183" t="s">
        <v>36</v>
      </c>
      <c r="E6382" s="181" t="s">
        <v>35</v>
      </c>
      <c r="F6382" s="183" t="s">
        <v>35</v>
      </c>
      <c r="G6382" s="181" t="s">
        <v>7488</v>
      </c>
      <c r="H6382" s="184" t="s">
        <v>7090</v>
      </c>
      <c r="I6382" s="185" t="s">
        <v>190</v>
      </c>
      <c r="J6382" s="181" t="s">
        <v>35</v>
      </c>
      <c r="K6382" s="181" t="s">
        <v>225</v>
      </c>
      <c r="L6382" s="186" t="s">
        <v>225</v>
      </c>
      <c r="M6382" s="187" t="s">
        <v>225</v>
      </c>
      <c r="N6382" s="183" t="s">
        <v>36</v>
      </c>
      <c r="O6382" s="181" t="s">
        <v>7488</v>
      </c>
      <c r="P6382" s="184" t="s">
        <v>7090</v>
      </c>
      <c r="Q6382" s="185" t="s">
        <v>190</v>
      </c>
      <c r="R6382" s="181" t="s">
        <v>35</v>
      </c>
      <c r="S6382" s="181" t="s">
        <v>225</v>
      </c>
      <c r="T6382" s="186" t="s">
        <v>225</v>
      </c>
      <c r="U6382" s="187" t="s">
        <v>225</v>
      </c>
      <c r="V6382" s="188" t="str" cm="1">
        <f t="array" ref="V6382">IF(SUM(LEN(A6382:U6382))=0,"",IF(OR(OR(ISBLANK(E6382),SUM(LEN(B6382),LEN(C6382))=0),AND(NOT(D6382="Unknown"),ISBLANK(I6382)),AND(NOT(N6382="Unknown"),ISBLANK(Q6382))),"Missing Information", INDEX(Table15[Entire Service Line Classification], MATCH(SUMIFS(Table15[Unique ID],Table15[System-Owned Portion],D6382,Table15[If Material Anything Other than "Lead" in Column E,Was Material Ever Previously Lead?],F6382,Table15[Customer-Owned Portion],N6382),Table15[Unique ID],0),0)))</f>
        <v>Non-lead</v>
      </c>
      <c r="W6382" s="189"/>
    </row>
    <row r="6383" spans="1:23" s="190" customFormat="1" ht="56.25" x14ac:dyDescent="0.25">
      <c r="A6383" s="180" t="s">
        <v>225</v>
      </c>
      <c r="B6383" s="181" t="s">
        <v>9986</v>
      </c>
      <c r="C6383" s="182" t="s">
        <v>225</v>
      </c>
      <c r="D6383" s="183" t="s">
        <v>36</v>
      </c>
      <c r="E6383" s="181" t="s">
        <v>35</v>
      </c>
      <c r="F6383" s="183" t="s">
        <v>35</v>
      </c>
      <c r="G6383" s="181" t="s">
        <v>7488</v>
      </c>
      <c r="H6383" s="184" t="s">
        <v>7090</v>
      </c>
      <c r="I6383" s="185" t="s">
        <v>190</v>
      </c>
      <c r="J6383" s="181" t="s">
        <v>35</v>
      </c>
      <c r="K6383" s="181" t="s">
        <v>225</v>
      </c>
      <c r="L6383" s="186" t="s">
        <v>225</v>
      </c>
      <c r="M6383" s="187" t="s">
        <v>225</v>
      </c>
      <c r="N6383" s="183" t="s">
        <v>36</v>
      </c>
      <c r="O6383" s="181" t="s">
        <v>7488</v>
      </c>
      <c r="P6383" s="184" t="s">
        <v>7090</v>
      </c>
      <c r="Q6383" s="185" t="s">
        <v>190</v>
      </c>
      <c r="R6383" s="181" t="s">
        <v>35</v>
      </c>
      <c r="S6383" s="181" t="s">
        <v>225</v>
      </c>
      <c r="T6383" s="186" t="s">
        <v>225</v>
      </c>
      <c r="U6383" s="187" t="s">
        <v>225</v>
      </c>
      <c r="V6383" s="188" t="str" cm="1">
        <f t="array" ref="V6383">IF(SUM(LEN(A6383:U6383))=0,"",IF(OR(OR(ISBLANK(E6383),SUM(LEN(B6383),LEN(C6383))=0),AND(NOT(D6383="Unknown"),ISBLANK(I6383)),AND(NOT(N6383="Unknown"),ISBLANK(Q6383))),"Missing Information", INDEX(Table15[Entire Service Line Classification], MATCH(SUMIFS(Table15[Unique ID],Table15[System-Owned Portion],D6383,Table15[If Material Anything Other than "Lead" in Column E,Was Material Ever Previously Lead?],F6383,Table15[Customer-Owned Portion],N6383),Table15[Unique ID],0),0)))</f>
        <v>Non-lead</v>
      </c>
      <c r="W6383" s="189"/>
    </row>
    <row r="6384" spans="1:23" s="190" customFormat="1" ht="56.25" x14ac:dyDescent="0.25">
      <c r="A6384" s="180" t="s">
        <v>225</v>
      </c>
      <c r="B6384" s="181" t="s">
        <v>9987</v>
      </c>
      <c r="C6384" s="182" t="s">
        <v>225</v>
      </c>
      <c r="D6384" s="183" t="s">
        <v>36</v>
      </c>
      <c r="E6384" s="181" t="s">
        <v>35</v>
      </c>
      <c r="F6384" s="183" t="s">
        <v>35</v>
      </c>
      <c r="G6384" s="181" t="s">
        <v>7488</v>
      </c>
      <c r="H6384" s="184" t="s">
        <v>7090</v>
      </c>
      <c r="I6384" s="185" t="s">
        <v>190</v>
      </c>
      <c r="J6384" s="181" t="s">
        <v>35</v>
      </c>
      <c r="K6384" s="181" t="s">
        <v>225</v>
      </c>
      <c r="L6384" s="186" t="s">
        <v>225</v>
      </c>
      <c r="M6384" s="187" t="s">
        <v>225</v>
      </c>
      <c r="N6384" s="183" t="s">
        <v>36</v>
      </c>
      <c r="O6384" s="181" t="s">
        <v>7488</v>
      </c>
      <c r="P6384" s="184" t="s">
        <v>7090</v>
      </c>
      <c r="Q6384" s="185" t="s">
        <v>190</v>
      </c>
      <c r="R6384" s="181" t="s">
        <v>35</v>
      </c>
      <c r="S6384" s="181" t="s">
        <v>225</v>
      </c>
      <c r="T6384" s="186" t="s">
        <v>225</v>
      </c>
      <c r="U6384" s="187" t="s">
        <v>225</v>
      </c>
      <c r="V6384" s="188" t="str" cm="1">
        <f t="array" ref="V6384">IF(SUM(LEN(A6384:U6384))=0,"",IF(OR(OR(ISBLANK(E6384),SUM(LEN(B6384),LEN(C6384))=0),AND(NOT(D6384="Unknown"),ISBLANK(I6384)),AND(NOT(N6384="Unknown"),ISBLANK(Q6384))),"Missing Information", INDEX(Table15[Entire Service Line Classification], MATCH(SUMIFS(Table15[Unique ID],Table15[System-Owned Portion],D6384,Table15[If Material Anything Other than "Lead" in Column E,Was Material Ever Previously Lead?],F6384,Table15[Customer-Owned Portion],N6384),Table15[Unique ID],0),0)))</f>
        <v>Non-lead</v>
      </c>
      <c r="W6384" s="189"/>
    </row>
    <row r="6385" spans="1:23" s="190" customFormat="1" ht="56.25" x14ac:dyDescent="0.25">
      <c r="A6385" s="180" t="s">
        <v>225</v>
      </c>
      <c r="B6385" s="181" t="s">
        <v>9988</v>
      </c>
      <c r="C6385" s="182" t="s">
        <v>225</v>
      </c>
      <c r="D6385" s="183" t="s">
        <v>36</v>
      </c>
      <c r="E6385" s="181" t="s">
        <v>35</v>
      </c>
      <c r="F6385" s="183" t="s">
        <v>35</v>
      </c>
      <c r="G6385" s="181" t="s">
        <v>7488</v>
      </c>
      <c r="H6385" s="184" t="s">
        <v>7090</v>
      </c>
      <c r="I6385" s="185" t="s">
        <v>190</v>
      </c>
      <c r="J6385" s="181" t="s">
        <v>35</v>
      </c>
      <c r="K6385" s="181" t="s">
        <v>225</v>
      </c>
      <c r="L6385" s="186" t="s">
        <v>225</v>
      </c>
      <c r="M6385" s="187" t="s">
        <v>225</v>
      </c>
      <c r="N6385" s="183" t="s">
        <v>36</v>
      </c>
      <c r="O6385" s="181" t="s">
        <v>7488</v>
      </c>
      <c r="P6385" s="184" t="s">
        <v>7090</v>
      </c>
      <c r="Q6385" s="185" t="s">
        <v>190</v>
      </c>
      <c r="R6385" s="181" t="s">
        <v>35</v>
      </c>
      <c r="S6385" s="181" t="s">
        <v>225</v>
      </c>
      <c r="T6385" s="186" t="s">
        <v>225</v>
      </c>
      <c r="U6385" s="187" t="s">
        <v>225</v>
      </c>
      <c r="V6385" s="188" t="str" cm="1">
        <f t="array" ref="V6385">IF(SUM(LEN(A6385:U6385))=0,"",IF(OR(OR(ISBLANK(E6385),SUM(LEN(B6385),LEN(C6385))=0),AND(NOT(D6385="Unknown"),ISBLANK(I6385)),AND(NOT(N6385="Unknown"),ISBLANK(Q6385))),"Missing Information", INDEX(Table15[Entire Service Line Classification], MATCH(SUMIFS(Table15[Unique ID],Table15[System-Owned Portion],D6385,Table15[If Material Anything Other than "Lead" in Column E,Was Material Ever Previously Lead?],F6385,Table15[Customer-Owned Portion],N6385),Table15[Unique ID],0),0)))</f>
        <v>Non-lead</v>
      </c>
      <c r="W6385" s="189"/>
    </row>
    <row r="6386" spans="1:23" s="190" customFormat="1" ht="56.25" x14ac:dyDescent="0.25">
      <c r="A6386" s="180" t="s">
        <v>225</v>
      </c>
      <c r="B6386" s="181" t="s">
        <v>9989</v>
      </c>
      <c r="C6386" s="182" t="s">
        <v>225</v>
      </c>
      <c r="D6386" s="183" t="s">
        <v>36</v>
      </c>
      <c r="E6386" s="181" t="s">
        <v>35</v>
      </c>
      <c r="F6386" s="183" t="s">
        <v>35</v>
      </c>
      <c r="G6386" s="181" t="s">
        <v>7488</v>
      </c>
      <c r="H6386" s="184" t="s">
        <v>7090</v>
      </c>
      <c r="I6386" s="185" t="s">
        <v>190</v>
      </c>
      <c r="J6386" s="181" t="s">
        <v>35</v>
      </c>
      <c r="K6386" s="181" t="s">
        <v>225</v>
      </c>
      <c r="L6386" s="186" t="s">
        <v>225</v>
      </c>
      <c r="M6386" s="187" t="s">
        <v>225</v>
      </c>
      <c r="N6386" s="183" t="s">
        <v>36</v>
      </c>
      <c r="O6386" s="181" t="s">
        <v>7488</v>
      </c>
      <c r="P6386" s="184" t="s">
        <v>7090</v>
      </c>
      <c r="Q6386" s="185" t="s">
        <v>190</v>
      </c>
      <c r="R6386" s="181" t="s">
        <v>35</v>
      </c>
      <c r="S6386" s="181" t="s">
        <v>225</v>
      </c>
      <c r="T6386" s="186" t="s">
        <v>225</v>
      </c>
      <c r="U6386" s="187" t="s">
        <v>225</v>
      </c>
      <c r="V6386" s="188" t="str" cm="1">
        <f t="array" ref="V6386">IF(SUM(LEN(A6386:U6386))=0,"",IF(OR(OR(ISBLANK(E6386),SUM(LEN(B6386),LEN(C6386))=0),AND(NOT(D6386="Unknown"),ISBLANK(I6386)),AND(NOT(N6386="Unknown"),ISBLANK(Q6386))),"Missing Information", INDEX(Table15[Entire Service Line Classification], MATCH(SUMIFS(Table15[Unique ID],Table15[System-Owned Portion],D6386,Table15[If Material Anything Other than "Lead" in Column E,Was Material Ever Previously Lead?],F6386,Table15[Customer-Owned Portion],N6386),Table15[Unique ID],0),0)))</f>
        <v>Non-lead</v>
      </c>
      <c r="W6386" s="189"/>
    </row>
    <row r="6387" spans="1:23" s="190" customFormat="1" ht="56.25" x14ac:dyDescent="0.25">
      <c r="A6387" s="180" t="s">
        <v>225</v>
      </c>
      <c r="B6387" s="181" t="s">
        <v>9990</v>
      </c>
      <c r="C6387" s="182" t="s">
        <v>225</v>
      </c>
      <c r="D6387" s="183" t="s">
        <v>36</v>
      </c>
      <c r="E6387" s="181" t="s">
        <v>35</v>
      </c>
      <c r="F6387" s="183" t="s">
        <v>35</v>
      </c>
      <c r="G6387" s="181" t="s">
        <v>7488</v>
      </c>
      <c r="H6387" s="184" t="s">
        <v>7090</v>
      </c>
      <c r="I6387" s="185" t="s">
        <v>190</v>
      </c>
      <c r="J6387" s="181" t="s">
        <v>35</v>
      </c>
      <c r="K6387" s="181" t="s">
        <v>225</v>
      </c>
      <c r="L6387" s="186" t="s">
        <v>225</v>
      </c>
      <c r="M6387" s="187" t="s">
        <v>225</v>
      </c>
      <c r="N6387" s="183" t="s">
        <v>36</v>
      </c>
      <c r="O6387" s="181" t="s">
        <v>7488</v>
      </c>
      <c r="P6387" s="184" t="s">
        <v>7090</v>
      </c>
      <c r="Q6387" s="185" t="s">
        <v>190</v>
      </c>
      <c r="R6387" s="181" t="s">
        <v>35</v>
      </c>
      <c r="S6387" s="181" t="s">
        <v>225</v>
      </c>
      <c r="T6387" s="186" t="s">
        <v>225</v>
      </c>
      <c r="U6387" s="187" t="s">
        <v>225</v>
      </c>
      <c r="V6387" s="188" t="str" cm="1">
        <f t="array" ref="V6387">IF(SUM(LEN(A6387:U6387))=0,"",IF(OR(OR(ISBLANK(E6387),SUM(LEN(B6387),LEN(C6387))=0),AND(NOT(D6387="Unknown"),ISBLANK(I6387)),AND(NOT(N6387="Unknown"),ISBLANK(Q6387))),"Missing Information", INDEX(Table15[Entire Service Line Classification], MATCH(SUMIFS(Table15[Unique ID],Table15[System-Owned Portion],D6387,Table15[If Material Anything Other than "Lead" in Column E,Was Material Ever Previously Lead?],F6387,Table15[Customer-Owned Portion],N6387),Table15[Unique ID],0),0)))</f>
        <v>Non-lead</v>
      </c>
      <c r="W6387" s="189"/>
    </row>
    <row r="6388" spans="1:23" s="190" customFormat="1" ht="56.25" x14ac:dyDescent="0.25">
      <c r="A6388" s="180" t="s">
        <v>225</v>
      </c>
      <c r="B6388" s="181" t="s">
        <v>9991</v>
      </c>
      <c r="C6388" s="182" t="s">
        <v>225</v>
      </c>
      <c r="D6388" s="183" t="s">
        <v>36</v>
      </c>
      <c r="E6388" s="181" t="s">
        <v>35</v>
      </c>
      <c r="F6388" s="183" t="s">
        <v>35</v>
      </c>
      <c r="G6388" s="181" t="s">
        <v>7488</v>
      </c>
      <c r="H6388" s="184" t="s">
        <v>7090</v>
      </c>
      <c r="I6388" s="185" t="s">
        <v>190</v>
      </c>
      <c r="J6388" s="181" t="s">
        <v>35</v>
      </c>
      <c r="K6388" s="181" t="s">
        <v>225</v>
      </c>
      <c r="L6388" s="186" t="s">
        <v>225</v>
      </c>
      <c r="M6388" s="187" t="s">
        <v>225</v>
      </c>
      <c r="N6388" s="183" t="s">
        <v>36</v>
      </c>
      <c r="O6388" s="181" t="s">
        <v>7488</v>
      </c>
      <c r="P6388" s="184" t="s">
        <v>7090</v>
      </c>
      <c r="Q6388" s="185" t="s">
        <v>190</v>
      </c>
      <c r="R6388" s="181" t="s">
        <v>35</v>
      </c>
      <c r="S6388" s="181" t="s">
        <v>225</v>
      </c>
      <c r="T6388" s="186" t="s">
        <v>225</v>
      </c>
      <c r="U6388" s="187" t="s">
        <v>225</v>
      </c>
      <c r="V6388" s="188" t="str" cm="1">
        <f t="array" ref="V6388">IF(SUM(LEN(A6388:U6388))=0,"",IF(OR(OR(ISBLANK(E6388),SUM(LEN(B6388),LEN(C6388))=0),AND(NOT(D6388="Unknown"),ISBLANK(I6388)),AND(NOT(N6388="Unknown"),ISBLANK(Q6388))),"Missing Information", INDEX(Table15[Entire Service Line Classification], MATCH(SUMIFS(Table15[Unique ID],Table15[System-Owned Portion],D6388,Table15[If Material Anything Other than "Lead" in Column E,Was Material Ever Previously Lead?],F6388,Table15[Customer-Owned Portion],N6388),Table15[Unique ID],0),0)))</f>
        <v>Non-lead</v>
      </c>
      <c r="W6388" s="189"/>
    </row>
    <row r="6389" spans="1:23" s="190" customFormat="1" ht="56.25" x14ac:dyDescent="0.25">
      <c r="A6389" s="180" t="s">
        <v>225</v>
      </c>
      <c r="B6389" s="181" t="s">
        <v>9992</v>
      </c>
      <c r="C6389" s="182" t="s">
        <v>225</v>
      </c>
      <c r="D6389" s="183" t="s">
        <v>36</v>
      </c>
      <c r="E6389" s="181" t="s">
        <v>35</v>
      </c>
      <c r="F6389" s="183" t="s">
        <v>35</v>
      </c>
      <c r="G6389" s="181" t="s">
        <v>7488</v>
      </c>
      <c r="H6389" s="184" t="s">
        <v>7090</v>
      </c>
      <c r="I6389" s="185" t="s">
        <v>190</v>
      </c>
      <c r="J6389" s="181" t="s">
        <v>35</v>
      </c>
      <c r="K6389" s="181" t="s">
        <v>225</v>
      </c>
      <c r="L6389" s="186" t="s">
        <v>225</v>
      </c>
      <c r="M6389" s="187" t="s">
        <v>225</v>
      </c>
      <c r="N6389" s="183" t="s">
        <v>36</v>
      </c>
      <c r="O6389" s="181" t="s">
        <v>7488</v>
      </c>
      <c r="P6389" s="184" t="s">
        <v>7090</v>
      </c>
      <c r="Q6389" s="185" t="s">
        <v>190</v>
      </c>
      <c r="R6389" s="181" t="s">
        <v>35</v>
      </c>
      <c r="S6389" s="181" t="s">
        <v>225</v>
      </c>
      <c r="T6389" s="186" t="s">
        <v>225</v>
      </c>
      <c r="U6389" s="187" t="s">
        <v>225</v>
      </c>
      <c r="V6389" s="188" t="str" cm="1">
        <f t="array" ref="V6389">IF(SUM(LEN(A6389:U6389))=0,"",IF(OR(OR(ISBLANK(E6389),SUM(LEN(B6389),LEN(C6389))=0),AND(NOT(D6389="Unknown"),ISBLANK(I6389)),AND(NOT(N6389="Unknown"),ISBLANK(Q6389))),"Missing Information", INDEX(Table15[Entire Service Line Classification], MATCH(SUMIFS(Table15[Unique ID],Table15[System-Owned Portion],D6389,Table15[If Material Anything Other than "Lead" in Column E,Was Material Ever Previously Lead?],F6389,Table15[Customer-Owned Portion],N6389),Table15[Unique ID],0),0)))</f>
        <v>Non-lead</v>
      </c>
      <c r="W6389" s="189"/>
    </row>
    <row r="6390" spans="1:23" s="190" customFormat="1" ht="56.25" x14ac:dyDescent="0.25">
      <c r="A6390" s="180" t="s">
        <v>225</v>
      </c>
      <c r="B6390" s="181" t="s">
        <v>9993</v>
      </c>
      <c r="C6390" s="182" t="s">
        <v>225</v>
      </c>
      <c r="D6390" s="183" t="s">
        <v>36</v>
      </c>
      <c r="E6390" s="181" t="s">
        <v>35</v>
      </c>
      <c r="F6390" s="183" t="s">
        <v>35</v>
      </c>
      <c r="G6390" s="181" t="s">
        <v>7488</v>
      </c>
      <c r="H6390" s="184" t="s">
        <v>7090</v>
      </c>
      <c r="I6390" s="185" t="s">
        <v>190</v>
      </c>
      <c r="J6390" s="181" t="s">
        <v>35</v>
      </c>
      <c r="K6390" s="181" t="s">
        <v>225</v>
      </c>
      <c r="L6390" s="186" t="s">
        <v>225</v>
      </c>
      <c r="M6390" s="187" t="s">
        <v>225</v>
      </c>
      <c r="N6390" s="183" t="s">
        <v>36</v>
      </c>
      <c r="O6390" s="181" t="s">
        <v>7488</v>
      </c>
      <c r="P6390" s="184" t="s">
        <v>7090</v>
      </c>
      <c r="Q6390" s="185" t="s">
        <v>190</v>
      </c>
      <c r="R6390" s="181" t="s">
        <v>35</v>
      </c>
      <c r="S6390" s="181" t="s">
        <v>225</v>
      </c>
      <c r="T6390" s="186" t="s">
        <v>225</v>
      </c>
      <c r="U6390" s="187" t="s">
        <v>225</v>
      </c>
      <c r="V6390" s="188" t="str" cm="1">
        <f t="array" ref="V6390">IF(SUM(LEN(A6390:U6390))=0,"",IF(OR(OR(ISBLANK(E6390),SUM(LEN(B6390),LEN(C6390))=0),AND(NOT(D6390="Unknown"),ISBLANK(I6390)),AND(NOT(N6390="Unknown"),ISBLANK(Q6390))),"Missing Information", INDEX(Table15[Entire Service Line Classification], MATCH(SUMIFS(Table15[Unique ID],Table15[System-Owned Portion],D6390,Table15[If Material Anything Other than "Lead" in Column E,Was Material Ever Previously Lead?],F6390,Table15[Customer-Owned Portion],N6390),Table15[Unique ID],0),0)))</f>
        <v>Non-lead</v>
      </c>
      <c r="W6390" s="189"/>
    </row>
    <row r="6391" spans="1:23" s="190" customFormat="1" ht="56.25" x14ac:dyDescent="0.25">
      <c r="A6391" s="180" t="s">
        <v>225</v>
      </c>
      <c r="B6391" s="181" t="s">
        <v>9994</v>
      </c>
      <c r="C6391" s="182" t="s">
        <v>225</v>
      </c>
      <c r="D6391" s="183" t="s">
        <v>36</v>
      </c>
      <c r="E6391" s="181" t="s">
        <v>35</v>
      </c>
      <c r="F6391" s="183" t="s">
        <v>35</v>
      </c>
      <c r="G6391" s="181" t="s">
        <v>7488</v>
      </c>
      <c r="H6391" s="184" t="s">
        <v>7090</v>
      </c>
      <c r="I6391" s="185" t="s">
        <v>190</v>
      </c>
      <c r="J6391" s="181" t="s">
        <v>35</v>
      </c>
      <c r="K6391" s="181" t="s">
        <v>225</v>
      </c>
      <c r="L6391" s="186" t="s">
        <v>225</v>
      </c>
      <c r="M6391" s="187" t="s">
        <v>225</v>
      </c>
      <c r="N6391" s="183" t="s">
        <v>36</v>
      </c>
      <c r="O6391" s="181" t="s">
        <v>7488</v>
      </c>
      <c r="P6391" s="184" t="s">
        <v>7090</v>
      </c>
      <c r="Q6391" s="185" t="s">
        <v>190</v>
      </c>
      <c r="R6391" s="181" t="s">
        <v>35</v>
      </c>
      <c r="S6391" s="181" t="s">
        <v>225</v>
      </c>
      <c r="T6391" s="186" t="s">
        <v>225</v>
      </c>
      <c r="U6391" s="187" t="s">
        <v>225</v>
      </c>
      <c r="V6391" s="188" t="str" cm="1">
        <f t="array" ref="V6391">IF(SUM(LEN(A6391:U6391))=0,"",IF(OR(OR(ISBLANK(E6391),SUM(LEN(B6391),LEN(C6391))=0),AND(NOT(D6391="Unknown"),ISBLANK(I6391)),AND(NOT(N6391="Unknown"),ISBLANK(Q6391))),"Missing Information", INDEX(Table15[Entire Service Line Classification], MATCH(SUMIFS(Table15[Unique ID],Table15[System-Owned Portion],D6391,Table15[If Material Anything Other than "Lead" in Column E,Was Material Ever Previously Lead?],F6391,Table15[Customer-Owned Portion],N6391),Table15[Unique ID],0),0)))</f>
        <v>Non-lead</v>
      </c>
      <c r="W6391" s="189"/>
    </row>
    <row r="6392" spans="1:23" s="190" customFormat="1" ht="56.25" x14ac:dyDescent="0.25">
      <c r="A6392" s="180" t="s">
        <v>225</v>
      </c>
      <c r="B6392" s="181" t="s">
        <v>9995</v>
      </c>
      <c r="C6392" s="182" t="s">
        <v>225</v>
      </c>
      <c r="D6392" s="183" t="s">
        <v>36</v>
      </c>
      <c r="E6392" s="181" t="s">
        <v>35</v>
      </c>
      <c r="F6392" s="183" t="s">
        <v>35</v>
      </c>
      <c r="G6392" s="181" t="s">
        <v>7488</v>
      </c>
      <c r="H6392" s="184" t="s">
        <v>7090</v>
      </c>
      <c r="I6392" s="185" t="s">
        <v>190</v>
      </c>
      <c r="J6392" s="181" t="s">
        <v>35</v>
      </c>
      <c r="K6392" s="181" t="s">
        <v>225</v>
      </c>
      <c r="L6392" s="186" t="s">
        <v>225</v>
      </c>
      <c r="M6392" s="187" t="s">
        <v>225</v>
      </c>
      <c r="N6392" s="183" t="s">
        <v>36</v>
      </c>
      <c r="O6392" s="181" t="s">
        <v>7488</v>
      </c>
      <c r="P6392" s="184" t="s">
        <v>7090</v>
      </c>
      <c r="Q6392" s="185" t="s">
        <v>190</v>
      </c>
      <c r="R6392" s="181" t="s">
        <v>35</v>
      </c>
      <c r="S6392" s="181" t="s">
        <v>225</v>
      </c>
      <c r="T6392" s="186" t="s">
        <v>225</v>
      </c>
      <c r="U6392" s="187" t="s">
        <v>225</v>
      </c>
      <c r="V6392" s="188" t="str" cm="1">
        <f t="array" ref="V6392">IF(SUM(LEN(A6392:U6392))=0,"",IF(OR(OR(ISBLANK(E6392),SUM(LEN(B6392),LEN(C6392))=0),AND(NOT(D6392="Unknown"),ISBLANK(I6392)),AND(NOT(N6392="Unknown"),ISBLANK(Q6392))),"Missing Information", INDEX(Table15[Entire Service Line Classification], MATCH(SUMIFS(Table15[Unique ID],Table15[System-Owned Portion],D6392,Table15[If Material Anything Other than "Lead" in Column E,Was Material Ever Previously Lead?],F6392,Table15[Customer-Owned Portion],N6392),Table15[Unique ID],0),0)))</f>
        <v>Non-lead</v>
      </c>
      <c r="W6392" s="189"/>
    </row>
    <row r="6393" spans="1:23" s="190" customFormat="1" ht="56.25" x14ac:dyDescent="0.25">
      <c r="A6393" s="180" t="s">
        <v>225</v>
      </c>
      <c r="B6393" s="181" t="s">
        <v>9996</v>
      </c>
      <c r="C6393" s="182" t="s">
        <v>225</v>
      </c>
      <c r="D6393" s="183" t="s">
        <v>36</v>
      </c>
      <c r="E6393" s="181" t="s">
        <v>35</v>
      </c>
      <c r="F6393" s="183" t="s">
        <v>35</v>
      </c>
      <c r="G6393" s="181" t="s">
        <v>7488</v>
      </c>
      <c r="H6393" s="184" t="s">
        <v>7090</v>
      </c>
      <c r="I6393" s="185" t="s">
        <v>190</v>
      </c>
      <c r="J6393" s="181" t="s">
        <v>35</v>
      </c>
      <c r="K6393" s="181" t="s">
        <v>225</v>
      </c>
      <c r="L6393" s="186" t="s">
        <v>225</v>
      </c>
      <c r="M6393" s="187" t="s">
        <v>225</v>
      </c>
      <c r="N6393" s="183" t="s">
        <v>36</v>
      </c>
      <c r="O6393" s="181" t="s">
        <v>7488</v>
      </c>
      <c r="P6393" s="184" t="s">
        <v>7090</v>
      </c>
      <c r="Q6393" s="185" t="s">
        <v>190</v>
      </c>
      <c r="R6393" s="181" t="s">
        <v>35</v>
      </c>
      <c r="S6393" s="181" t="s">
        <v>225</v>
      </c>
      <c r="T6393" s="186" t="s">
        <v>225</v>
      </c>
      <c r="U6393" s="187" t="s">
        <v>225</v>
      </c>
      <c r="V6393" s="188" t="str" cm="1">
        <f t="array" ref="V6393">IF(SUM(LEN(A6393:U6393))=0,"",IF(OR(OR(ISBLANK(E6393),SUM(LEN(B6393),LEN(C6393))=0),AND(NOT(D6393="Unknown"),ISBLANK(I6393)),AND(NOT(N6393="Unknown"),ISBLANK(Q6393))),"Missing Information", INDEX(Table15[Entire Service Line Classification], MATCH(SUMIFS(Table15[Unique ID],Table15[System-Owned Portion],D6393,Table15[If Material Anything Other than "Lead" in Column E,Was Material Ever Previously Lead?],F6393,Table15[Customer-Owned Portion],N6393),Table15[Unique ID],0),0)))</f>
        <v>Non-lead</v>
      </c>
      <c r="W6393" s="189"/>
    </row>
    <row r="6394" spans="1:23" s="190" customFormat="1" ht="56.25" x14ac:dyDescent="0.25">
      <c r="A6394" s="180" t="s">
        <v>225</v>
      </c>
      <c r="B6394" s="181" t="s">
        <v>9997</v>
      </c>
      <c r="C6394" s="182" t="s">
        <v>225</v>
      </c>
      <c r="D6394" s="183" t="s">
        <v>36</v>
      </c>
      <c r="E6394" s="181" t="s">
        <v>35</v>
      </c>
      <c r="F6394" s="183" t="s">
        <v>35</v>
      </c>
      <c r="G6394" s="181" t="s">
        <v>7488</v>
      </c>
      <c r="H6394" s="184" t="s">
        <v>7090</v>
      </c>
      <c r="I6394" s="185" t="s">
        <v>190</v>
      </c>
      <c r="J6394" s="181" t="s">
        <v>35</v>
      </c>
      <c r="K6394" s="181" t="s">
        <v>225</v>
      </c>
      <c r="L6394" s="186" t="s">
        <v>225</v>
      </c>
      <c r="M6394" s="187" t="s">
        <v>225</v>
      </c>
      <c r="N6394" s="183" t="s">
        <v>36</v>
      </c>
      <c r="O6394" s="181" t="s">
        <v>7488</v>
      </c>
      <c r="P6394" s="184" t="s">
        <v>7090</v>
      </c>
      <c r="Q6394" s="185" t="s">
        <v>190</v>
      </c>
      <c r="R6394" s="181" t="s">
        <v>35</v>
      </c>
      <c r="S6394" s="181" t="s">
        <v>225</v>
      </c>
      <c r="T6394" s="186" t="s">
        <v>225</v>
      </c>
      <c r="U6394" s="187" t="s">
        <v>225</v>
      </c>
      <c r="V6394" s="188" t="str" cm="1">
        <f t="array" ref="V6394">IF(SUM(LEN(A6394:U6394))=0,"",IF(OR(OR(ISBLANK(E6394),SUM(LEN(B6394),LEN(C6394))=0),AND(NOT(D6394="Unknown"),ISBLANK(I6394)),AND(NOT(N6394="Unknown"),ISBLANK(Q6394))),"Missing Information", INDEX(Table15[Entire Service Line Classification], MATCH(SUMIFS(Table15[Unique ID],Table15[System-Owned Portion],D6394,Table15[If Material Anything Other than "Lead" in Column E,Was Material Ever Previously Lead?],F6394,Table15[Customer-Owned Portion],N6394),Table15[Unique ID],0),0)))</f>
        <v>Non-lead</v>
      </c>
      <c r="W6394" s="189"/>
    </row>
    <row r="6395" spans="1:23" s="190" customFormat="1" ht="56.25" x14ac:dyDescent="0.25">
      <c r="A6395" s="180" t="s">
        <v>225</v>
      </c>
      <c r="B6395" s="181" t="s">
        <v>9998</v>
      </c>
      <c r="C6395" s="182" t="s">
        <v>225</v>
      </c>
      <c r="D6395" s="183" t="s">
        <v>36</v>
      </c>
      <c r="E6395" s="181" t="s">
        <v>35</v>
      </c>
      <c r="F6395" s="183" t="s">
        <v>35</v>
      </c>
      <c r="G6395" s="181" t="s">
        <v>7503</v>
      </c>
      <c r="H6395" s="184" t="s">
        <v>7090</v>
      </c>
      <c r="I6395" s="185" t="s">
        <v>190</v>
      </c>
      <c r="J6395" s="181" t="s">
        <v>35</v>
      </c>
      <c r="K6395" s="181" t="s">
        <v>225</v>
      </c>
      <c r="L6395" s="186" t="s">
        <v>225</v>
      </c>
      <c r="M6395" s="187" t="s">
        <v>225</v>
      </c>
      <c r="N6395" s="183" t="s">
        <v>36</v>
      </c>
      <c r="O6395" s="181" t="s">
        <v>7503</v>
      </c>
      <c r="P6395" s="184" t="s">
        <v>7090</v>
      </c>
      <c r="Q6395" s="185" t="s">
        <v>190</v>
      </c>
      <c r="R6395" s="181" t="s">
        <v>35</v>
      </c>
      <c r="S6395" s="181" t="s">
        <v>225</v>
      </c>
      <c r="T6395" s="186" t="s">
        <v>225</v>
      </c>
      <c r="U6395" s="187" t="s">
        <v>225</v>
      </c>
      <c r="V6395" s="188" t="str" cm="1">
        <f t="array" ref="V6395">IF(SUM(LEN(A6395:U6395))=0,"",IF(OR(OR(ISBLANK(E6395),SUM(LEN(B6395),LEN(C6395))=0),AND(NOT(D6395="Unknown"),ISBLANK(I6395)),AND(NOT(N6395="Unknown"),ISBLANK(Q6395))),"Missing Information", INDEX(Table15[Entire Service Line Classification], MATCH(SUMIFS(Table15[Unique ID],Table15[System-Owned Portion],D6395,Table15[If Material Anything Other than "Lead" in Column E,Was Material Ever Previously Lead?],F6395,Table15[Customer-Owned Portion],N6395),Table15[Unique ID],0),0)))</f>
        <v>Non-lead</v>
      </c>
      <c r="W6395" s="189"/>
    </row>
    <row r="6396" spans="1:23" s="190" customFormat="1" ht="56.25" x14ac:dyDescent="0.25">
      <c r="A6396" s="180" t="s">
        <v>225</v>
      </c>
      <c r="B6396" s="181" t="s">
        <v>9999</v>
      </c>
      <c r="C6396" s="182" t="s">
        <v>225</v>
      </c>
      <c r="D6396" s="183" t="s">
        <v>36</v>
      </c>
      <c r="E6396" s="181" t="s">
        <v>35</v>
      </c>
      <c r="F6396" s="183" t="s">
        <v>35</v>
      </c>
      <c r="G6396" s="181" t="s">
        <v>7503</v>
      </c>
      <c r="H6396" s="184" t="s">
        <v>7090</v>
      </c>
      <c r="I6396" s="185" t="s">
        <v>190</v>
      </c>
      <c r="J6396" s="181" t="s">
        <v>35</v>
      </c>
      <c r="K6396" s="181" t="s">
        <v>225</v>
      </c>
      <c r="L6396" s="186" t="s">
        <v>225</v>
      </c>
      <c r="M6396" s="187" t="s">
        <v>225</v>
      </c>
      <c r="N6396" s="183" t="s">
        <v>36</v>
      </c>
      <c r="O6396" s="181" t="s">
        <v>7503</v>
      </c>
      <c r="P6396" s="184" t="s">
        <v>7090</v>
      </c>
      <c r="Q6396" s="185" t="s">
        <v>190</v>
      </c>
      <c r="R6396" s="181" t="s">
        <v>35</v>
      </c>
      <c r="S6396" s="181" t="s">
        <v>225</v>
      </c>
      <c r="T6396" s="186" t="s">
        <v>225</v>
      </c>
      <c r="U6396" s="187" t="s">
        <v>225</v>
      </c>
      <c r="V6396" s="188" t="str" cm="1">
        <f t="array" ref="V6396">IF(SUM(LEN(A6396:U6396))=0,"",IF(OR(OR(ISBLANK(E6396),SUM(LEN(B6396),LEN(C6396))=0),AND(NOT(D6396="Unknown"),ISBLANK(I6396)),AND(NOT(N6396="Unknown"),ISBLANK(Q6396))),"Missing Information", INDEX(Table15[Entire Service Line Classification], MATCH(SUMIFS(Table15[Unique ID],Table15[System-Owned Portion],D6396,Table15[If Material Anything Other than "Lead" in Column E,Was Material Ever Previously Lead?],F6396,Table15[Customer-Owned Portion],N6396),Table15[Unique ID],0),0)))</f>
        <v>Non-lead</v>
      </c>
      <c r="W6396" s="189"/>
    </row>
    <row r="6397" spans="1:23" s="190" customFormat="1" ht="56.25" x14ac:dyDescent="0.25">
      <c r="A6397" s="180" t="s">
        <v>225</v>
      </c>
      <c r="B6397" s="181" t="s">
        <v>10000</v>
      </c>
      <c r="C6397" s="182" t="s">
        <v>225</v>
      </c>
      <c r="D6397" s="183" t="s">
        <v>36</v>
      </c>
      <c r="E6397" s="181" t="s">
        <v>35</v>
      </c>
      <c r="F6397" s="183" t="s">
        <v>35</v>
      </c>
      <c r="G6397" s="181" t="s">
        <v>7503</v>
      </c>
      <c r="H6397" s="184" t="s">
        <v>7090</v>
      </c>
      <c r="I6397" s="185" t="s">
        <v>190</v>
      </c>
      <c r="J6397" s="181" t="s">
        <v>35</v>
      </c>
      <c r="K6397" s="181" t="s">
        <v>225</v>
      </c>
      <c r="L6397" s="186" t="s">
        <v>225</v>
      </c>
      <c r="M6397" s="187" t="s">
        <v>225</v>
      </c>
      <c r="N6397" s="183" t="s">
        <v>36</v>
      </c>
      <c r="O6397" s="181" t="s">
        <v>7503</v>
      </c>
      <c r="P6397" s="184" t="s">
        <v>7090</v>
      </c>
      <c r="Q6397" s="185" t="s">
        <v>190</v>
      </c>
      <c r="R6397" s="181" t="s">
        <v>35</v>
      </c>
      <c r="S6397" s="181" t="s">
        <v>225</v>
      </c>
      <c r="T6397" s="186" t="s">
        <v>225</v>
      </c>
      <c r="U6397" s="187" t="s">
        <v>225</v>
      </c>
      <c r="V6397" s="188" t="str" cm="1">
        <f t="array" ref="V6397">IF(SUM(LEN(A6397:U6397))=0,"",IF(OR(OR(ISBLANK(E6397),SUM(LEN(B6397),LEN(C6397))=0),AND(NOT(D6397="Unknown"),ISBLANK(I6397)),AND(NOT(N6397="Unknown"),ISBLANK(Q6397))),"Missing Information", INDEX(Table15[Entire Service Line Classification], MATCH(SUMIFS(Table15[Unique ID],Table15[System-Owned Portion],D6397,Table15[If Material Anything Other than "Lead" in Column E,Was Material Ever Previously Lead?],F6397,Table15[Customer-Owned Portion],N6397),Table15[Unique ID],0),0)))</f>
        <v>Non-lead</v>
      </c>
      <c r="W6397" s="189"/>
    </row>
    <row r="6398" spans="1:23" s="190" customFormat="1" ht="56.25" x14ac:dyDescent="0.25">
      <c r="A6398" s="180" t="s">
        <v>225</v>
      </c>
      <c r="B6398" s="181" t="s">
        <v>10001</v>
      </c>
      <c r="C6398" s="182" t="s">
        <v>225</v>
      </c>
      <c r="D6398" s="183" t="s">
        <v>36</v>
      </c>
      <c r="E6398" s="181" t="s">
        <v>35</v>
      </c>
      <c r="F6398" s="183" t="s">
        <v>35</v>
      </c>
      <c r="G6398" s="181" t="s">
        <v>7503</v>
      </c>
      <c r="H6398" s="184" t="s">
        <v>7090</v>
      </c>
      <c r="I6398" s="185" t="s">
        <v>190</v>
      </c>
      <c r="J6398" s="181" t="s">
        <v>35</v>
      </c>
      <c r="K6398" s="181" t="s">
        <v>225</v>
      </c>
      <c r="L6398" s="186" t="s">
        <v>225</v>
      </c>
      <c r="M6398" s="187" t="s">
        <v>225</v>
      </c>
      <c r="N6398" s="183" t="s">
        <v>36</v>
      </c>
      <c r="O6398" s="181" t="s">
        <v>7503</v>
      </c>
      <c r="P6398" s="184" t="s">
        <v>7090</v>
      </c>
      <c r="Q6398" s="185" t="s">
        <v>190</v>
      </c>
      <c r="R6398" s="181" t="s">
        <v>35</v>
      </c>
      <c r="S6398" s="181" t="s">
        <v>225</v>
      </c>
      <c r="T6398" s="186" t="s">
        <v>225</v>
      </c>
      <c r="U6398" s="187" t="s">
        <v>225</v>
      </c>
      <c r="V6398" s="188" t="str" cm="1">
        <f t="array" ref="V6398">IF(SUM(LEN(A6398:U6398))=0,"",IF(OR(OR(ISBLANK(E6398),SUM(LEN(B6398),LEN(C6398))=0),AND(NOT(D6398="Unknown"),ISBLANK(I6398)),AND(NOT(N6398="Unknown"),ISBLANK(Q6398))),"Missing Information", INDEX(Table15[Entire Service Line Classification], MATCH(SUMIFS(Table15[Unique ID],Table15[System-Owned Portion],D6398,Table15[If Material Anything Other than "Lead" in Column E,Was Material Ever Previously Lead?],F6398,Table15[Customer-Owned Portion],N6398),Table15[Unique ID],0),0)))</f>
        <v>Non-lead</v>
      </c>
      <c r="W6398" s="189"/>
    </row>
    <row r="6399" spans="1:23" s="190" customFormat="1" ht="56.25" x14ac:dyDescent="0.25">
      <c r="A6399" s="180" t="s">
        <v>225</v>
      </c>
      <c r="B6399" s="181" t="s">
        <v>10002</v>
      </c>
      <c r="C6399" s="182" t="s">
        <v>225</v>
      </c>
      <c r="D6399" s="183" t="s">
        <v>36</v>
      </c>
      <c r="E6399" s="181" t="s">
        <v>35</v>
      </c>
      <c r="F6399" s="183" t="s">
        <v>35</v>
      </c>
      <c r="G6399" s="181" t="s">
        <v>7488</v>
      </c>
      <c r="H6399" s="184" t="s">
        <v>7090</v>
      </c>
      <c r="I6399" s="185" t="s">
        <v>190</v>
      </c>
      <c r="J6399" s="181" t="s">
        <v>35</v>
      </c>
      <c r="K6399" s="181" t="s">
        <v>225</v>
      </c>
      <c r="L6399" s="186" t="s">
        <v>225</v>
      </c>
      <c r="M6399" s="187" t="s">
        <v>225</v>
      </c>
      <c r="N6399" s="183" t="s">
        <v>36</v>
      </c>
      <c r="O6399" s="181" t="s">
        <v>7488</v>
      </c>
      <c r="P6399" s="184" t="s">
        <v>7090</v>
      </c>
      <c r="Q6399" s="185" t="s">
        <v>190</v>
      </c>
      <c r="R6399" s="181" t="s">
        <v>35</v>
      </c>
      <c r="S6399" s="181" t="s">
        <v>225</v>
      </c>
      <c r="T6399" s="186" t="s">
        <v>225</v>
      </c>
      <c r="U6399" s="187" t="s">
        <v>225</v>
      </c>
      <c r="V6399" s="188" t="str" cm="1">
        <f t="array" ref="V6399">IF(SUM(LEN(A6399:U6399))=0,"",IF(OR(OR(ISBLANK(E6399),SUM(LEN(B6399),LEN(C6399))=0),AND(NOT(D6399="Unknown"),ISBLANK(I6399)),AND(NOT(N6399="Unknown"),ISBLANK(Q6399))),"Missing Information", INDEX(Table15[Entire Service Line Classification], MATCH(SUMIFS(Table15[Unique ID],Table15[System-Owned Portion],D6399,Table15[If Material Anything Other than "Lead" in Column E,Was Material Ever Previously Lead?],F6399,Table15[Customer-Owned Portion],N6399),Table15[Unique ID],0),0)))</f>
        <v>Non-lead</v>
      </c>
      <c r="W6399" s="189"/>
    </row>
    <row r="6400" spans="1:23" s="190" customFormat="1" ht="56.25" x14ac:dyDescent="0.25">
      <c r="A6400" s="180" t="s">
        <v>225</v>
      </c>
      <c r="B6400" s="181" t="s">
        <v>10003</v>
      </c>
      <c r="C6400" s="182" t="s">
        <v>225</v>
      </c>
      <c r="D6400" s="183" t="s">
        <v>36</v>
      </c>
      <c r="E6400" s="181" t="s">
        <v>35</v>
      </c>
      <c r="F6400" s="183" t="s">
        <v>35</v>
      </c>
      <c r="G6400" s="181" t="s">
        <v>7488</v>
      </c>
      <c r="H6400" s="184" t="s">
        <v>7090</v>
      </c>
      <c r="I6400" s="185" t="s">
        <v>190</v>
      </c>
      <c r="J6400" s="181" t="s">
        <v>35</v>
      </c>
      <c r="K6400" s="181" t="s">
        <v>225</v>
      </c>
      <c r="L6400" s="186" t="s">
        <v>225</v>
      </c>
      <c r="M6400" s="187" t="s">
        <v>225</v>
      </c>
      <c r="N6400" s="183" t="s">
        <v>36</v>
      </c>
      <c r="O6400" s="181" t="s">
        <v>7488</v>
      </c>
      <c r="P6400" s="184" t="s">
        <v>7090</v>
      </c>
      <c r="Q6400" s="185" t="s">
        <v>190</v>
      </c>
      <c r="R6400" s="181" t="s">
        <v>35</v>
      </c>
      <c r="S6400" s="181" t="s">
        <v>225</v>
      </c>
      <c r="T6400" s="186" t="s">
        <v>225</v>
      </c>
      <c r="U6400" s="187" t="s">
        <v>225</v>
      </c>
      <c r="V6400" s="188" t="str" cm="1">
        <f t="array" ref="V6400">IF(SUM(LEN(A6400:U6400))=0,"",IF(OR(OR(ISBLANK(E6400),SUM(LEN(B6400),LEN(C6400))=0),AND(NOT(D6400="Unknown"),ISBLANK(I6400)),AND(NOT(N6400="Unknown"),ISBLANK(Q6400))),"Missing Information", INDEX(Table15[Entire Service Line Classification], MATCH(SUMIFS(Table15[Unique ID],Table15[System-Owned Portion],D6400,Table15[If Material Anything Other than "Lead" in Column E,Was Material Ever Previously Lead?],F6400,Table15[Customer-Owned Portion],N6400),Table15[Unique ID],0),0)))</f>
        <v>Non-lead</v>
      </c>
      <c r="W6400" s="189"/>
    </row>
    <row r="6401" spans="1:23" s="190" customFormat="1" ht="56.25" x14ac:dyDescent="0.25">
      <c r="A6401" s="180" t="s">
        <v>225</v>
      </c>
      <c r="B6401" s="181" t="s">
        <v>10004</v>
      </c>
      <c r="C6401" s="182" t="s">
        <v>225</v>
      </c>
      <c r="D6401" s="183" t="s">
        <v>36</v>
      </c>
      <c r="E6401" s="181" t="s">
        <v>35</v>
      </c>
      <c r="F6401" s="183" t="s">
        <v>35</v>
      </c>
      <c r="G6401" s="181" t="s">
        <v>7488</v>
      </c>
      <c r="H6401" s="184" t="s">
        <v>7090</v>
      </c>
      <c r="I6401" s="185" t="s">
        <v>190</v>
      </c>
      <c r="J6401" s="181" t="s">
        <v>35</v>
      </c>
      <c r="K6401" s="181" t="s">
        <v>225</v>
      </c>
      <c r="L6401" s="186" t="s">
        <v>225</v>
      </c>
      <c r="M6401" s="187" t="s">
        <v>225</v>
      </c>
      <c r="N6401" s="183" t="s">
        <v>36</v>
      </c>
      <c r="O6401" s="181" t="s">
        <v>7488</v>
      </c>
      <c r="P6401" s="184" t="s">
        <v>7090</v>
      </c>
      <c r="Q6401" s="185" t="s">
        <v>190</v>
      </c>
      <c r="R6401" s="181" t="s">
        <v>35</v>
      </c>
      <c r="S6401" s="181" t="s">
        <v>225</v>
      </c>
      <c r="T6401" s="186" t="s">
        <v>225</v>
      </c>
      <c r="U6401" s="187" t="s">
        <v>225</v>
      </c>
      <c r="V6401" s="188" t="str" cm="1">
        <f t="array" ref="V6401">IF(SUM(LEN(A6401:U6401))=0,"",IF(OR(OR(ISBLANK(E6401),SUM(LEN(B6401),LEN(C6401))=0),AND(NOT(D6401="Unknown"),ISBLANK(I6401)),AND(NOT(N6401="Unknown"),ISBLANK(Q6401))),"Missing Information", INDEX(Table15[Entire Service Line Classification], MATCH(SUMIFS(Table15[Unique ID],Table15[System-Owned Portion],D6401,Table15[If Material Anything Other than "Lead" in Column E,Was Material Ever Previously Lead?],F6401,Table15[Customer-Owned Portion],N6401),Table15[Unique ID],0),0)))</f>
        <v>Non-lead</v>
      </c>
      <c r="W6401" s="189"/>
    </row>
    <row r="6402" spans="1:23" s="190" customFormat="1" ht="56.25" x14ac:dyDescent="0.25">
      <c r="A6402" s="180" t="s">
        <v>225</v>
      </c>
      <c r="B6402" s="181" t="s">
        <v>10005</v>
      </c>
      <c r="C6402" s="182" t="s">
        <v>225</v>
      </c>
      <c r="D6402" s="183" t="s">
        <v>36</v>
      </c>
      <c r="E6402" s="181" t="s">
        <v>35</v>
      </c>
      <c r="F6402" s="183" t="s">
        <v>35</v>
      </c>
      <c r="G6402" s="181" t="s">
        <v>7503</v>
      </c>
      <c r="H6402" s="184" t="s">
        <v>7090</v>
      </c>
      <c r="I6402" s="185" t="s">
        <v>190</v>
      </c>
      <c r="J6402" s="181" t="s">
        <v>35</v>
      </c>
      <c r="K6402" s="181" t="s">
        <v>225</v>
      </c>
      <c r="L6402" s="186" t="s">
        <v>225</v>
      </c>
      <c r="M6402" s="187" t="s">
        <v>225</v>
      </c>
      <c r="N6402" s="183" t="s">
        <v>36</v>
      </c>
      <c r="O6402" s="181" t="s">
        <v>7503</v>
      </c>
      <c r="P6402" s="184" t="s">
        <v>7090</v>
      </c>
      <c r="Q6402" s="185" t="s">
        <v>190</v>
      </c>
      <c r="R6402" s="181" t="s">
        <v>35</v>
      </c>
      <c r="S6402" s="181" t="s">
        <v>225</v>
      </c>
      <c r="T6402" s="186" t="s">
        <v>225</v>
      </c>
      <c r="U6402" s="187" t="s">
        <v>225</v>
      </c>
      <c r="V6402" s="188" t="str" cm="1">
        <f t="array" ref="V6402">IF(SUM(LEN(A6402:U6402))=0,"",IF(OR(OR(ISBLANK(E6402),SUM(LEN(B6402),LEN(C6402))=0),AND(NOT(D6402="Unknown"),ISBLANK(I6402)),AND(NOT(N6402="Unknown"),ISBLANK(Q6402))),"Missing Information", INDEX(Table15[Entire Service Line Classification], MATCH(SUMIFS(Table15[Unique ID],Table15[System-Owned Portion],D6402,Table15[If Material Anything Other than "Lead" in Column E,Was Material Ever Previously Lead?],F6402,Table15[Customer-Owned Portion],N6402),Table15[Unique ID],0),0)))</f>
        <v>Non-lead</v>
      </c>
      <c r="W6402" s="189"/>
    </row>
    <row r="6403" spans="1:23" s="190" customFormat="1" ht="56.25" x14ac:dyDescent="0.25">
      <c r="A6403" s="180" t="s">
        <v>225</v>
      </c>
      <c r="B6403" s="181" t="s">
        <v>10006</v>
      </c>
      <c r="C6403" s="182" t="s">
        <v>225</v>
      </c>
      <c r="D6403" s="183" t="s">
        <v>36</v>
      </c>
      <c r="E6403" s="181" t="s">
        <v>35</v>
      </c>
      <c r="F6403" s="183" t="s">
        <v>35</v>
      </c>
      <c r="G6403" s="181" t="s">
        <v>7503</v>
      </c>
      <c r="H6403" s="184" t="s">
        <v>7090</v>
      </c>
      <c r="I6403" s="185" t="s">
        <v>190</v>
      </c>
      <c r="J6403" s="181" t="s">
        <v>35</v>
      </c>
      <c r="K6403" s="181" t="s">
        <v>225</v>
      </c>
      <c r="L6403" s="186" t="s">
        <v>225</v>
      </c>
      <c r="M6403" s="187" t="s">
        <v>225</v>
      </c>
      <c r="N6403" s="183" t="s">
        <v>36</v>
      </c>
      <c r="O6403" s="181" t="s">
        <v>7503</v>
      </c>
      <c r="P6403" s="184" t="s">
        <v>7090</v>
      </c>
      <c r="Q6403" s="185" t="s">
        <v>190</v>
      </c>
      <c r="R6403" s="181" t="s">
        <v>35</v>
      </c>
      <c r="S6403" s="181" t="s">
        <v>225</v>
      </c>
      <c r="T6403" s="186" t="s">
        <v>225</v>
      </c>
      <c r="U6403" s="187" t="s">
        <v>225</v>
      </c>
      <c r="V6403" s="188" t="str" cm="1">
        <f t="array" ref="V6403">IF(SUM(LEN(A6403:U6403))=0,"",IF(OR(OR(ISBLANK(E6403),SUM(LEN(B6403),LEN(C6403))=0),AND(NOT(D6403="Unknown"),ISBLANK(I6403)),AND(NOT(N6403="Unknown"),ISBLANK(Q6403))),"Missing Information", INDEX(Table15[Entire Service Line Classification], MATCH(SUMIFS(Table15[Unique ID],Table15[System-Owned Portion],D6403,Table15[If Material Anything Other than "Lead" in Column E,Was Material Ever Previously Lead?],F6403,Table15[Customer-Owned Portion],N6403),Table15[Unique ID],0),0)))</f>
        <v>Non-lead</v>
      </c>
      <c r="W6403" s="189"/>
    </row>
    <row r="6404" spans="1:23" s="190" customFormat="1" ht="56.25" x14ac:dyDescent="0.25">
      <c r="A6404" s="180" t="s">
        <v>225</v>
      </c>
      <c r="B6404" s="181" t="s">
        <v>10007</v>
      </c>
      <c r="C6404" s="182" t="s">
        <v>225</v>
      </c>
      <c r="D6404" s="183" t="s">
        <v>36</v>
      </c>
      <c r="E6404" s="181" t="s">
        <v>35</v>
      </c>
      <c r="F6404" s="183" t="s">
        <v>35</v>
      </c>
      <c r="G6404" s="181" t="s">
        <v>7503</v>
      </c>
      <c r="H6404" s="184" t="s">
        <v>7090</v>
      </c>
      <c r="I6404" s="185" t="s">
        <v>190</v>
      </c>
      <c r="J6404" s="181" t="s">
        <v>35</v>
      </c>
      <c r="K6404" s="181" t="s">
        <v>225</v>
      </c>
      <c r="L6404" s="186" t="s">
        <v>225</v>
      </c>
      <c r="M6404" s="187" t="s">
        <v>225</v>
      </c>
      <c r="N6404" s="183" t="s">
        <v>36</v>
      </c>
      <c r="O6404" s="181" t="s">
        <v>7503</v>
      </c>
      <c r="P6404" s="184" t="s">
        <v>7090</v>
      </c>
      <c r="Q6404" s="185" t="s">
        <v>190</v>
      </c>
      <c r="R6404" s="181" t="s">
        <v>35</v>
      </c>
      <c r="S6404" s="181" t="s">
        <v>225</v>
      </c>
      <c r="T6404" s="186" t="s">
        <v>225</v>
      </c>
      <c r="U6404" s="187" t="s">
        <v>225</v>
      </c>
      <c r="V6404" s="188" t="str" cm="1">
        <f t="array" ref="V6404">IF(SUM(LEN(A6404:U6404))=0,"",IF(OR(OR(ISBLANK(E6404),SUM(LEN(B6404),LEN(C6404))=0),AND(NOT(D6404="Unknown"),ISBLANK(I6404)),AND(NOT(N6404="Unknown"),ISBLANK(Q6404))),"Missing Information", INDEX(Table15[Entire Service Line Classification], MATCH(SUMIFS(Table15[Unique ID],Table15[System-Owned Portion],D6404,Table15[If Material Anything Other than "Lead" in Column E,Was Material Ever Previously Lead?],F6404,Table15[Customer-Owned Portion],N6404),Table15[Unique ID],0),0)))</f>
        <v>Non-lead</v>
      </c>
      <c r="W6404" s="189"/>
    </row>
    <row r="6405" spans="1:23" s="190" customFormat="1" ht="56.25" x14ac:dyDescent="0.25">
      <c r="A6405" s="180" t="s">
        <v>225</v>
      </c>
      <c r="B6405" s="181" t="s">
        <v>10008</v>
      </c>
      <c r="C6405" s="182" t="s">
        <v>225</v>
      </c>
      <c r="D6405" s="183" t="s">
        <v>36</v>
      </c>
      <c r="E6405" s="181" t="s">
        <v>35</v>
      </c>
      <c r="F6405" s="183" t="s">
        <v>35</v>
      </c>
      <c r="G6405" s="181" t="s">
        <v>7503</v>
      </c>
      <c r="H6405" s="184" t="s">
        <v>7090</v>
      </c>
      <c r="I6405" s="185" t="s">
        <v>190</v>
      </c>
      <c r="J6405" s="181" t="s">
        <v>35</v>
      </c>
      <c r="K6405" s="181" t="s">
        <v>225</v>
      </c>
      <c r="L6405" s="186" t="s">
        <v>225</v>
      </c>
      <c r="M6405" s="187" t="s">
        <v>225</v>
      </c>
      <c r="N6405" s="183" t="s">
        <v>36</v>
      </c>
      <c r="O6405" s="181" t="s">
        <v>7503</v>
      </c>
      <c r="P6405" s="184" t="s">
        <v>7090</v>
      </c>
      <c r="Q6405" s="185" t="s">
        <v>190</v>
      </c>
      <c r="R6405" s="181" t="s">
        <v>35</v>
      </c>
      <c r="S6405" s="181" t="s">
        <v>225</v>
      </c>
      <c r="T6405" s="186" t="s">
        <v>225</v>
      </c>
      <c r="U6405" s="187" t="s">
        <v>225</v>
      </c>
      <c r="V6405" s="188" t="str" cm="1">
        <f t="array" ref="V6405">IF(SUM(LEN(A6405:U6405))=0,"",IF(OR(OR(ISBLANK(E6405),SUM(LEN(B6405),LEN(C6405))=0),AND(NOT(D6405="Unknown"),ISBLANK(I6405)),AND(NOT(N6405="Unknown"),ISBLANK(Q6405))),"Missing Information", INDEX(Table15[Entire Service Line Classification], MATCH(SUMIFS(Table15[Unique ID],Table15[System-Owned Portion],D6405,Table15[If Material Anything Other than "Lead" in Column E,Was Material Ever Previously Lead?],F6405,Table15[Customer-Owned Portion],N6405),Table15[Unique ID],0),0)))</f>
        <v>Non-lead</v>
      </c>
      <c r="W6405" s="189"/>
    </row>
    <row r="6406" spans="1:23" s="190" customFormat="1" ht="56.25" x14ac:dyDescent="0.25">
      <c r="A6406" s="180" t="s">
        <v>225</v>
      </c>
      <c r="B6406" s="181" t="s">
        <v>10009</v>
      </c>
      <c r="C6406" s="182" t="s">
        <v>225</v>
      </c>
      <c r="D6406" s="183" t="s">
        <v>36</v>
      </c>
      <c r="E6406" s="181" t="s">
        <v>35</v>
      </c>
      <c r="F6406" s="183" t="s">
        <v>35</v>
      </c>
      <c r="G6406" s="181" t="s">
        <v>7503</v>
      </c>
      <c r="H6406" s="184" t="s">
        <v>7090</v>
      </c>
      <c r="I6406" s="185" t="s">
        <v>190</v>
      </c>
      <c r="J6406" s="181" t="s">
        <v>35</v>
      </c>
      <c r="K6406" s="181" t="s">
        <v>225</v>
      </c>
      <c r="L6406" s="186" t="s">
        <v>225</v>
      </c>
      <c r="M6406" s="187" t="s">
        <v>225</v>
      </c>
      <c r="N6406" s="183" t="s">
        <v>36</v>
      </c>
      <c r="O6406" s="181" t="s">
        <v>7503</v>
      </c>
      <c r="P6406" s="184" t="s">
        <v>7090</v>
      </c>
      <c r="Q6406" s="185" t="s">
        <v>190</v>
      </c>
      <c r="R6406" s="181" t="s">
        <v>35</v>
      </c>
      <c r="S6406" s="181" t="s">
        <v>225</v>
      </c>
      <c r="T6406" s="186" t="s">
        <v>225</v>
      </c>
      <c r="U6406" s="187" t="s">
        <v>225</v>
      </c>
      <c r="V6406" s="188" t="str" cm="1">
        <f t="array" ref="V6406">IF(SUM(LEN(A6406:U6406))=0,"",IF(OR(OR(ISBLANK(E6406),SUM(LEN(B6406),LEN(C6406))=0),AND(NOT(D6406="Unknown"),ISBLANK(I6406)),AND(NOT(N6406="Unknown"),ISBLANK(Q6406))),"Missing Information", INDEX(Table15[Entire Service Line Classification], MATCH(SUMIFS(Table15[Unique ID],Table15[System-Owned Portion],D6406,Table15[If Material Anything Other than "Lead" in Column E,Was Material Ever Previously Lead?],F6406,Table15[Customer-Owned Portion],N6406),Table15[Unique ID],0),0)))</f>
        <v>Non-lead</v>
      </c>
      <c r="W6406" s="189"/>
    </row>
    <row r="6407" spans="1:23" s="190" customFormat="1" ht="56.25" x14ac:dyDescent="0.25">
      <c r="A6407" s="180" t="s">
        <v>225</v>
      </c>
      <c r="B6407" s="181" t="s">
        <v>10010</v>
      </c>
      <c r="C6407" s="182" t="s">
        <v>225</v>
      </c>
      <c r="D6407" s="183" t="s">
        <v>36</v>
      </c>
      <c r="E6407" s="181" t="s">
        <v>35</v>
      </c>
      <c r="F6407" s="183" t="s">
        <v>35</v>
      </c>
      <c r="G6407" s="181" t="s">
        <v>7503</v>
      </c>
      <c r="H6407" s="184" t="s">
        <v>7090</v>
      </c>
      <c r="I6407" s="185" t="s">
        <v>190</v>
      </c>
      <c r="J6407" s="181" t="s">
        <v>35</v>
      </c>
      <c r="K6407" s="181" t="s">
        <v>225</v>
      </c>
      <c r="L6407" s="186" t="s">
        <v>225</v>
      </c>
      <c r="M6407" s="187" t="s">
        <v>225</v>
      </c>
      <c r="N6407" s="183" t="s">
        <v>36</v>
      </c>
      <c r="O6407" s="181" t="s">
        <v>7503</v>
      </c>
      <c r="P6407" s="184" t="s">
        <v>7090</v>
      </c>
      <c r="Q6407" s="185" t="s">
        <v>190</v>
      </c>
      <c r="R6407" s="181" t="s">
        <v>35</v>
      </c>
      <c r="S6407" s="181" t="s">
        <v>225</v>
      </c>
      <c r="T6407" s="186" t="s">
        <v>225</v>
      </c>
      <c r="U6407" s="187" t="s">
        <v>225</v>
      </c>
      <c r="V6407" s="188" t="str" cm="1">
        <f t="array" ref="V6407">IF(SUM(LEN(A6407:U6407))=0,"",IF(OR(OR(ISBLANK(E6407),SUM(LEN(B6407),LEN(C6407))=0),AND(NOT(D6407="Unknown"),ISBLANK(I6407)),AND(NOT(N6407="Unknown"),ISBLANK(Q6407))),"Missing Information", INDEX(Table15[Entire Service Line Classification], MATCH(SUMIFS(Table15[Unique ID],Table15[System-Owned Portion],D6407,Table15[If Material Anything Other than "Lead" in Column E,Was Material Ever Previously Lead?],F6407,Table15[Customer-Owned Portion],N6407),Table15[Unique ID],0),0)))</f>
        <v>Non-lead</v>
      </c>
      <c r="W6407" s="189"/>
    </row>
    <row r="6408" spans="1:23" s="190" customFormat="1" ht="56.25" x14ac:dyDescent="0.25">
      <c r="A6408" s="180" t="s">
        <v>225</v>
      </c>
      <c r="B6408" s="181" t="s">
        <v>10011</v>
      </c>
      <c r="C6408" s="182" t="s">
        <v>225</v>
      </c>
      <c r="D6408" s="183" t="s">
        <v>36</v>
      </c>
      <c r="E6408" s="181" t="s">
        <v>35</v>
      </c>
      <c r="F6408" s="183" t="s">
        <v>35</v>
      </c>
      <c r="G6408" s="181" t="s">
        <v>7503</v>
      </c>
      <c r="H6408" s="184" t="s">
        <v>7090</v>
      </c>
      <c r="I6408" s="185" t="s">
        <v>190</v>
      </c>
      <c r="J6408" s="181" t="s">
        <v>35</v>
      </c>
      <c r="K6408" s="181" t="s">
        <v>225</v>
      </c>
      <c r="L6408" s="186" t="s">
        <v>225</v>
      </c>
      <c r="M6408" s="187" t="s">
        <v>225</v>
      </c>
      <c r="N6408" s="183" t="s">
        <v>36</v>
      </c>
      <c r="O6408" s="181" t="s">
        <v>7503</v>
      </c>
      <c r="P6408" s="184" t="s">
        <v>7090</v>
      </c>
      <c r="Q6408" s="185" t="s">
        <v>190</v>
      </c>
      <c r="R6408" s="181" t="s">
        <v>35</v>
      </c>
      <c r="S6408" s="181" t="s">
        <v>225</v>
      </c>
      <c r="T6408" s="186" t="s">
        <v>225</v>
      </c>
      <c r="U6408" s="187" t="s">
        <v>225</v>
      </c>
      <c r="V6408" s="188" t="str" cm="1">
        <f t="array" ref="V6408">IF(SUM(LEN(A6408:U6408))=0,"",IF(OR(OR(ISBLANK(E6408),SUM(LEN(B6408),LEN(C6408))=0),AND(NOT(D6408="Unknown"),ISBLANK(I6408)),AND(NOT(N6408="Unknown"),ISBLANK(Q6408))),"Missing Information", INDEX(Table15[Entire Service Line Classification], MATCH(SUMIFS(Table15[Unique ID],Table15[System-Owned Portion],D6408,Table15[If Material Anything Other than "Lead" in Column E,Was Material Ever Previously Lead?],F6408,Table15[Customer-Owned Portion],N6408),Table15[Unique ID],0),0)))</f>
        <v>Non-lead</v>
      </c>
      <c r="W6408" s="189"/>
    </row>
    <row r="6409" spans="1:23" s="190" customFormat="1" ht="56.25" x14ac:dyDescent="0.25">
      <c r="A6409" s="180" t="s">
        <v>225</v>
      </c>
      <c r="B6409" s="181" t="s">
        <v>10012</v>
      </c>
      <c r="C6409" s="182" t="s">
        <v>225</v>
      </c>
      <c r="D6409" s="183" t="s">
        <v>36</v>
      </c>
      <c r="E6409" s="181" t="s">
        <v>35</v>
      </c>
      <c r="F6409" s="183" t="s">
        <v>35</v>
      </c>
      <c r="G6409" s="181" t="s">
        <v>7503</v>
      </c>
      <c r="H6409" s="184" t="s">
        <v>7090</v>
      </c>
      <c r="I6409" s="185" t="s">
        <v>190</v>
      </c>
      <c r="J6409" s="181" t="s">
        <v>35</v>
      </c>
      <c r="K6409" s="181" t="s">
        <v>225</v>
      </c>
      <c r="L6409" s="186" t="s">
        <v>225</v>
      </c>
      <c r="M6409" s="187" t="s">
        <v>225</v>
      </c>
      <c r="N6409" s="183" t="s">
        <v>36</v>
      </c>
      <c r="O6409" s="181" t="s">
        <v>7503</v>
      </c>
      <c r="P6409" s="184" t="s">
        <v>7090</v>
      </c>
      <c r="Q6409" s="185" t="s">
        <v>190</v>
      </c>
      <c r="R6409" s="181" t="s">
        <v>35</v>
      </c>
      <c r="S6409" s="181" t="s">
        <v>225</v>
      </c>
      <c r="T6409" s="186" t="s">
        <v>225</v>
      </c>
      <c r="U6409" s="187" t="s">
        <v>225</v>
      </c>
      <c r="V6409" s="188" t="str" cm="1">
        <f t="array" ref="V6409">IF(SUM(LEN(A6409:U6409))=0,"",IF(OR(OR(ISBLANK(E6409),SUM(LEN(B6409),LEN(C6409))=0),AND(NOT(D6409="Unknown"),ISBLANK(I6409)),AND(NOT(N6409="Unknown"),ISBLANK(Q6409))),"Missing Information", INDEX(Table15[Entire Service Line Classification], MATCH(SUMIFS(Table15[Unique ID],Table15[System-Owned Portion],D6409,Table15[If Material Anything Other than "Lead" in Column E,Was Material Ever Previously Lead?],F6409,Table15[Customer-Owned Portion],N6409),Table15[Unique ID],0),0)))</f>
        <v>Non-lead</v>
      </c>
      <c r="W6409" s="189"/>
    </row>
    <row r="6410" spans="1:23" s="190" customFormat="1" ht="56.25" x14ac:dyDescent="0.25">
      <c r="A6410" s="180" t="s">
        <v>225</v>
      </c>
      <c r="B6410" s="181" t="s">
        <v>10013</v>
      </c>
      <c r="C6410" s="182" t="s">
        <v>225</v>
      </c>
      <c r="D6410" s="183" t="s">
        <v>36</v>
      </c>
      <c r="E6410" s="181" t="s">
        <v>35</v>
      </c>
      <c r="F6410" s="183" t="s">
        <v>35</v>
      </c>
      <c r="G6410" s="181" t="s">
        <v>7503</v>
      </c>
      <c r="H6410" s="184" t="s">
        <v>7090</v>
      </c>
      <c r="I6410" s="185" t="s">
        <v>190</v>
      </c>
      <c r="J6410" s="181" t="s">
        <v>35</v>
      </c>
      <c r="K6410" s="181" t="s">
        <v>225</v>
      </c>
      <c r="L6410" s="186" t="s">
        <v>225</v>
      </c>
      <c r="M6410" s="187" t="s">
        <v>225</v>
      </c>
      <c r="N6410" s="183" t="s">
        <v>36</v>
      </c>
      <c r="O6410" s="181" t="s">
        <v>7503</v>
      </c>
      <c r="P6410" s="184" t="s">
        <v>7090</v>
      </c>
      <c r="Q6410" s="185" t="s">
        <v>190</v>
      </c>
      <c r="R6410" s="181" t="s">
        <v>35</v>
      </c>
      <c r="S6410" s="181" t="s">
        <v>225</v>
      </c>
      <c r="T6410" s="186" t="s">
        <v>225</v>
      </c>
      <c r="U6410" s="187" t="s">
        <v>225</v>
      </c>
      <c r="V6410" s="188" t="str" cm="1">
        <f t="array" ref="V6410">IF(SUM(LEN(A6410:U6410))=0,"",IF(OR(OR(ISBLANK(E6410),SUM(LEN(B6410),LEN(C6410))=0),AND(NOT(D6410="Unknown"),ISBLANK(I6410)),AND(NOT(N6410="Unknown"),ISBLANK(Q6410))),"Missing Information", INDEX(Table15[Entire Service Line Classification], MATCH(SUMIFS(Table15[Unique ID],Table15[System-Owned Portion],D6410,Table15[If Material Anything Other than "Lead" in Column E,Was Material Ever Previously Lead?],F6410,Table15[Customer-Owned Portion],N6410),Table15[Unique ID],0),0)))</f>
        <v>Non-lead</v>
      </c>
      <c r="W6410" s="189"/>
    </row>
    <row r="6411" spans="1:23" s="190" customFormat="1" ht="56.25" x14ac:dyDescent="0.25">
      <c r="A6411" s="180" t="s">
        <v>225</v>
      </c>
      <c r="B6411" s="181" t="s">
        <v>10014</v>
      </c>
      <c r="C6411" s="182" t="s">
        <v>225</v>
      </c>
      <c r="D6411" s="183" t="s">
        <v>36</v>
      </c>
      <c r="E6411" s="181" t="s">
        <v>35</v>
      </c>
      <c r="F6411" s="183" t="s">
        <v>35</v>
      </c>
      <c r="G6411" s="181" t="s">
        <v>7503</v>
      </c>
      <c r="H6411" s="184" t="s">
        <v>7090</v>
      </c>
      <c r="I6411" s="185" t="s">
        <v>190</v>
      </c>
      <c r="J6411" s="181" t="s">
        <v>35</v>
      </c>
      <c r="K6411" s="181" t="s">
        <v>225</v>
      </c>
      <c r="L6411" s="186" t="s">
        <v>225</v>
      </c>
      <c r="M6411" s="187" t="s">
        <v>225</v>
      </c>
      <c r="N6411" s="183" t="s">
        <v>36</v>
      </c>
      <c r="O6411" s="181" t="s">
        <v>7503</v>
      </c>
      <c r="P6411" s="184" t="s">
        <v>7090</v>
      </c>
      <c r="Q6411" s="185" t="s">
        <v>190</v>
      </c>
      <c r="R6411" s="181" t="s">
        <v>35</v>
      </c>
      <c r="S6411" s="181" t="s">
        <v>225</v>
      </c>
      <c r="T6411" s="186" t="s">
        <v>225</v>
      </c>
      <c r="U6411" s="187" t="s">
        <v>225</v>
      </c>
      <c r="V6411" s="188" t="str" cm="1">
        <f t="array" ref="V6411">IF(SUM(LEN(A6411:U6411))=0,"",IF(OR(OR(ISBLANK(E6411),SUM(LEN(B6411),LEN(C6411))=0),AND(NOT(D6411="Unknown"),ISBLANK(I6411)),AND(NOT(N6411="Unknown"),ISBLANK(Q6411))),"Missing Information", INDEX(Table15[Entire Service Line Classification], MATCH(SUMIFS(Table15[Unique ID],Table15[System-Owned Portion],D6411,Table15[If Material Anything Other than "Lead" in Column E,Was Material Ever Previously Lead?],F6411,Table15[Customer-Owned Portion],N6411),Table15[Unique ID],0),0)))</f>
        <v>Non-lead</v>
      </c>
      <c r="W6411" s="189"/>
    </row>
    <row r="6412" spans="1:23" s="190" customFormat="1" ht="56.25" x14ac:dyDescent="0.25">
      <c r="A6412" s="180" t="s">
        <v>225</v>
      </c>
      <c r="B6412" s="181" t="s">
        <v>10015</v>
      </c>
      <c r="C6412" s="182" t="s">
        <v>225</v>
      </c>
      <c r="D6412" s="183" t="s">
        <v>36</v>
      </c>
      <c r="E6412" s="181" t="s">
        <v>35</v>
      </c>
      <c r="F6412" s="183" t="s">
        <v>35</v>
      </c>
      <c r="G6412" s="181" t="s">
        <v>7503</v>
      </c>
      <c r="H6412" s="184" t="s">
        <v>7090</v>
      </c>
      <c r="I6412" s="185" t="s">
        <v>190</v>
      </c>
      <c r="J6412" s="181" t="s">
        <v>35</v>
      </c>
      <c r="K6412" s="181" t="s">
        <v>225</v>
      </c>
      <c r="L6412" s="186" t="s">
        <v>225</v>
      </c>
      <c r="M6412" s="187" t="s">
        <v>225</v>
      </c>
      <c r="N6412" s="183" t="s">
        <v>36</v>
      </c>
      <c r="O6412" s="181" t="s">
        <v>7503</v>
      </c>
      <c r="P6412" s="184" t="s">
        <v>7090</v>
      </c>
      <c r="Q6412" s="185" t="s">
        <v>190</v>
      </c>
      <c r="R6412" s="181" t="s">
        <v>35</v>
      </c>
      <c r="S6412" s="181" t="s">
        <v>225</v>
      </c>
      <c r="T6412" s="186" t="s">
        <v>225</v>
      </c>
      <c r="U6412" s="187" t="s">
        <v>225</v>
      </c>
      <c r="V6412" s="188" t="str" cm="1">
        <f t="array" ref="V6412">IF(SUM(LEN(A6412:U6412))=0,"",IF(OR(OR(ISBLANK(E6412),SUM(LEN(B6412),LEN(C6412))=0),AND(NOT(D6412="Unknown"),ISBLANK(I6412)),AND(NOT(N6412="Unknown"),ISBLANK(Q6412))),"Missing Information", INDEX(Table15[Entire Service Line Classification], MATCH(SUMIFS(Table15[Unique ID],Table15[System-Owned Portion],D6412,Table15[If Material Anything Other than "Lead" in Column E,Was Material Ever Previously Lead?],F6412,Table15[Customer-Owned Portion],N6412),Table15[Unique ID],0),0)))</f>
        <v>Non-lead</v>
      </c>
      <c r="W6412" s="189"/>
    </row>
    <row r="6413" spans="1:23" s="190" customFormat="1" ht="56.25" x14ac:dyDescent="0.25">
      <c r="A6413" s="180" t="s">
        <v>225</v>
      </c>
      <c r="B6413" s="181" t="s">
        <v>10016</v>
      </c>
      <c r="C6413" s="182" t="s">
        <v>225</v>
      </c>
      <c r="D6413" s="183" t="s">
        <v>36</v>
      </c>
      <c r="E6413" s="181" t="s">
        <v>35</v>
      </c>
      <c r="F6413" s="183" t="s">
        <v>35</v>
      </c>
      <c r="G6413" s="181" t="s">
        <v>7503</v>
      </c>
      <c r="H6413" s="184" t="s">
        <v>7090</v>
      </c>
      <c r="I6413" s="185" t="s">
        <v>190</v>
      </c>
      <c r="J6413" s="181" t="s">
        <v>35</v>
      </c>
      <c r="K6413" s="181" t="s">
        <v>225</v>
      </c>
      <c r="L6413" s="186" t="s">
        <v>225</v>
      </c>
      <c r="M6413" s="187" t="s">
        <v>225</v>
      </c>
      <c r="N6413" s="183" t="s">
        <v>36</v>
      </c>
      <c r="O6413" s="181" t="s">
        <v>7503</v>
      </c>
      <c r="P6413" s="184" t="s">
        <v>7090</v>
      </c>
      <c r="Q6413" s="185" t="s">
        <v>190</v>
      </c>
      <c r="R6413" s="181" t="s">
        <v>35</v>
      </c>
      <c r="S6413" s="181" t="s">
        <v>225</v>
      </c>
      <c r="T6413" s="186" t="s">
        <v>225</v>
      </c>
      <c r="U6413" s="187" t="s">
        <v>225</v>
      </c>
      <c r="V6413" s="188" t="str" cm="1">
        <f t="array" ref="V6413">IF(SUM(LEN(A6413:U6413))=0,"",IF(OR(OR(ISBLANK(E6413),SUM(LEN(B6413),LEN(C6413))=0),AND(NOT(D6413="Unknown"),ISBLANK(I6413)),AND(NOT(N6413="Unknown"),ISBLANK(Q6413))),"Missing Information", INDEX(Table15[Entire Service Line Classification], MATCH(SUMIFS(Table15[Unique ID],Table15[System-Owned Portion],D6413,Table15[If Material Anything Other than "Lead" in Column E,Was Material Ever Previously Lead?],F6413,Table15[Customer-Owned Portion],N6413),Table15[Unique ID],0),0)))</f>
        <v>Non-lead</v>
      </c>
      <c r="W6413" s="189"/>
    </row>
    <row r="6414" spans="1:23" s="190" customFormat="1" ht="56.25" x14ac:dyDescent="0.25">
      <c r="A6414" s="180" t="s">
        <v>225</v>
      </c>
      <c r="B6414" s="181" t="s">
        <v>10017</v>
      </c>
      <c r="C6414" s="182" t="s">
        <v>225</v>
      </c>
      <c r="D6414" s="183" t="s">
        <v>36</v>
      </c>
      <c r="E6414" s="181" t="s">
        <v>35</v>
      </c>
      <c r="F6414" s="183" t="s">
        <v>35</v>
      </c>
      <c r="G6414" s="181" t="s">
        <v>7503</v>
      </c>
      <c r="H6414" s="184" t="s">
        <v>7090</v>
      </c>
      <c r="I6414" s="185" t="s">
        <v>190</v>
      </c>
      <c r="J6414" s="181" t="s">
        <v>35</v>
      </c>
      <c r="K6414" s="181" t="s">
        <v>225</v>
      </c>
      <c r="L6414" s="186" t="s">
        <v>225</v>
      </c>
      <c r="M6414" s="187" t="s">
        <v>225</v>
      </c>
      <c r="N6414" s="183" t="s">
        <v>36</v>
      </c>
      <c r="O6414" s="181" t="s">
        <v>7503</v>
      </c>
      <c r="P6414" s="184" t="s">
        <v>7090</v>
      </c>
      <c r="Q6414" s="185" t="s">
        <v>190</v>
      </c>
      <c r="R6414" s="181" t="s">
        <v>35</v>
      </c>
      <c r="S6414" s="181" t="s">
        <v>225</v>
      </c>
      <c r="T6414" s="186" t="s">
        <v>225</v>
      </c>
      <c r="U6414" s="187" t="s">
        <v>225</v>
      </c>
      <c r="V6414" s="188" t="str" cm="1">
        <f t="array" ref="V6414">IF(SUM(LEN(A6414:U6414))=0,"",IF(OR(OR(ISBLANK(E6414),SUM(LEN(B6414),LEN(C6414))=0),AND(NOT(D6414="Unknown"),ISBLANK(I6414)),AND(NOT(N6414="Unknown"),ISBLANK(Q6414))),"Missing Information", INDEX(Table15[Entire Service Line Classification], MATCH(SUMIFS(Table15[Unique ID],Table15[System-Owned Portion],D6414,Table15[If Material Anything Other than "Lead" in Column E,Was Material Ever Previously Lead?],F6414,Table15[Customer-Owned Portion],N6414),Table15[Unique ID],0),0)))</f>
        <v>Non-lead</v>
      </c>
      <c r="W6414" s="189"/>
    </row>
    <row r="6415" spans="1:23" s="190" customFormat="1" ht="56.25" x14ac:dyDescent="0.25">
      <c r="A6415" s="180" t="s">
        <v>225</v>
      </c>
      <c r="B6415" s="181" t="s">
        <v>10018</v>
      </c>
      <c r="C6415" s="182" t="s">
        <v>225</v>
      </c>
      <c r="D6415" s="183" t="s">
        <v>36</v>
      </c>
      <c r="E6415" s="181" t="s">
        <v>35</v>
      </c>
      <c r="F6415" s="183" t="s">
        <v>35</v>
      </c>
      <c r="G6415" s="181" t="s">
        <v>7503</v>
      </c>
      <c r="H6415" s="184" t="s">
        <v>7090</v>
      </c>
      <c r="I6415" s="185" t="s">
        <v>190</v>
      </c>
      <c r="J6415" s="181" t="s">
        <v>35</v>
      </c>
      <c r="K6415" s="181" t="s">
        <v>225</v>
      </c>
      <c r="L6415" s="186" t="s">
        <v>225</v>
      </c>
      <c r="M6415" s="187" t="s">
        <v>225</v>
      </c>
      <c r="N6415" s="183" t="s">
        <v>36</v>
      </c>
      <c r="O6415" s="181" t="s">
        <v>7503</v>
      </c>
      <c r="P6415" s="184" t="s">
        <v>7090</v>
      </c>
      <c r="Q6415" s="185" t="s">
        <v>190</v>
      </c>
      <c r="R6415" s="181" t="s">
        <v>35</v>
      </c>
      <c r="S6415" s="181" t="s">
        <v>225</v>
      </c>
      <c r="T6415" s="186" t="s">
        <v>225</v>
      </c>
      <c r="U6415" s="187" t="s">
        <v>225</v>
      </c>
      <c r="V6415" s="188" t="str" cm="1">
        <f t="array" ref="V6415">IF(SUM(LEN(A6415:U6415))=0,"",IF(OR(OR(ISBLANK(E6415),SUM(LEN(B6415),LEN(C6415))=0),AND(NOT(D6415="Unknown"),ISBLANK(I6415)),AND(NOT(N6415="Unknown"),ISBLANK(Q6415))),"Missing Information", INDEX(Table15[Entire Service Line Classification], MATCH(SUMIFS(Table15[Unique ID],Table15[System-Owned Portion],D6415,Table15[If Material Anything Other than "Lead" in Column E,Was Material Ever Previously Lead?],F6415,Table15[Customer-Owned Portion],N6415),Table15[Unique ID],0),0)))</f>
        <v>Non-lead</v>
      </c>
      <c r="W6415" s="189"/>
    </row>
    <row r="6416" spans="1:23" s="190" customFormat="1" ht="56.25" x14ac:dyDescent="0.25">
      <c r="A6416" s="180" t="s">
        <v>225</v>
      </c>
      <c r="B6416" s="181" t="s">
        <v>10019</v>
      </c>
      <c r="C6416" s="182" t="s">
        <v>225</v>
      </c>
      <c r="D6416" s="183" t="s">
        <v>36</v>
      </c>
      <c r="E6416" s="181" t="s">
        <v>35</v>
      </c>
      <c r="F6416" s="183" t="s">
        <v>35</v>
      </c>
      <c r="G6416" s="181" t="s">
        <v>7503</v>
      </c>
      <c r="H6416" s="184" t="s">
        <v>7090</v>
      </c>
      <c r="I6416" s="185" t="s">
        <v>190</v>
      </c>
      <c r="J6416" s="181" t="s">
        <v>35</v>
      </c>
      <c r="K6416" s="181" t="s">
        <v>225</v>
      </c>
      <c r="L6416" s="186" t="s">
        <v>225</v>
      </c>
      <c r="M6416" s="187" t="s">
        <v>225</v>
      </c>
      <c r="N6416" s="183" t="s">
        <v>36</v>
      </c>
      <c r="O6416" s="181" t="s">
        <v>7503</v>
      </c>
      <c r="P6416" s="184" t="s">
        <v>7090</v>
      </c>
      <c r="Q6416" s="185" t="s">
        <v>190</v>
      </c>
      <c r="R6416" s="181" t="s">
        <v>35</v>
      </c>
      <c r="S6416" s="181" t="s">
        <v>225</v>
      </c>
      <c r="T6416" s="186" t="s">
        <v>225</v>
      </c>
      <c r="U6416" s="187" t="s">
        <v>225</v>
      </c>
      <c r="V6416" s="188" t="str" cm="1">
        <f t="array" ref="V6416">IF(SUM(LEN(A6416:U6416))=0,"",IF(OR(OR(ISBLANK(E6416),SUM(LEN(B6416),LEN(C6416))=0),AND(NOT(D6416="Unknown"),ISBLANK(I6416)),AND(NOT(N6416="Unknown"),ISBLANK(Q6416))),"Missing Information", INDEX(Table15[Entire Service Line Classification], MATCH(SUMIFS(Table15[Unique ID],Table15[System-Owned Portion],D6416,Table15[If Material Anything Other than "Lead" in Column E,Was Material Ever Previously Lead?],F6416,Table15[Customer-Owned Portion],N6416),Table15[Unique ID],0),0)))</f>
        <v>Non-lead</v>
      </c>
      <c r="W6416" s="189"/>
    </row>
    <row r="6417" spans="1:23" s="190" customFormat="1" ht="56.25" x14ac:dyDescent="0.25">
      <c r="A6417" s="180" t="s">
        <v>225</v>
      </c>
      <c r="B6417" s="181" t="s">
        <v>10020</v>
      </c>
      <c r="C6417" s="182" t="s">
        <v>225</v>
      </c>
      <c r="D6417" s="183" t="s">
        <v>36</v>
      </c>
      <c r="E6417" s="181" t="s">
        <v>35</v>
      </c>
      <c r="F6417" s="183" t="s">
        <v>35</v>
      </c>
      <c r="G6417" s="181" t="s">
        <v>7503</v>
      </c>
      <c r="H6417" s="184" t="s">
        <v>7090</v>
      </c>
      <c r="I6417" s="185" t="s">
        <v>190</v>
      </c>
      <c r="J6417" s="181" t="s">
        <v>35</v>
      </c>
      <c r="K6417" s="181" t="s">
        <v>225</v>
      </c>
      <c r="L6417" s="186" t="s">
        <v>225</v>
      </c>
      <c r="M6417" s="187" t="s">
        <v>225</v>
      </c>
      <c r="N6417" s="183" t="s">
        <v>36</v>
      </c>
      <c r="O6417" s="181" t="s">
        <v>7503</v>
      </c>
      <c r="P6417" s="184" t="s">
        <v>7090</v>
      </c>
      <c r="Q6417" s="185" t="s">
        <v>190</v>
      </c>
      <c r="R6417" s="181" t="s">
        <v>35</v>
      </c>
      <c r="S6417" s="181" t="s">
        <v>225</v>
      </c>
      <c r="T6417" s="186" t="s">
        <v>225</v>
      </c>
      <c r="U6417" s="187" t="s">
        <v>225</v>
      </c>
      <c r="V6417" s="188" t="str" cm="1">
        <f t="array" ref="V6417">IF(SUM(LEN(A6417:U6417))=0,"",IF(OR(OR(ISBLANK(E6417),SUM(LEN(B6417),LEN(C6417))=0),AND(NOT(D6417="Unknown"),ISBLANK(I6417)),AND(NOT(N6417="Unknown"),ISBLANK(Q6417))),"Missing Information", INDEX(Table15[Entire Service Line Classification], MATCH(SUMIFS(Table15[Unique ID],Table15[System-Owned Portion],D6417,Table15[If Material Anything Other than "Lead" in Column E,Was Material Ever Previously Lead?],F6417,Table15[Customer-Owned Portion],N6417),Table15[Unique ID],0),0)))</f>
        <v>Non-lead</v>
      </c>
      <c r="W6417" s="189"/>
    </row>
    <row r="6418" spans="1:23" s="190" customFormat="1" ht="56.25" x14ac:dyDescent="0.25">
      <c r="A6418" s="180" t="s">
        <v>225</v>
      </c>
      <c r="B6418" s="181" t="s">
        <v>10021</v>
      </c>
      <c r="C6418" s="182" t="s">
        <v>225</v>
      </c>
      <c r="D6418" s="183" t="s">
        <v>36</v>
      </c>
      <c r="E6418" s="181" t="s">
        <v>35</v>
      </c>
      <c r="F6418" s="183" t="s">
        <v>35</v>
      </c>
      <c r="G6418" s="181" t="s">
        <v>7503</v>
      </c>
      <c r="H6418" s="184" t="s">
        <v>7090</v>
      </c>
      <c r="I6418" s="185" t="s">
        <v>190</v>
      </c>
      <c r="J6418" s="181" t="s">
        <v>35</v>
      </c>
      <c r="K6418" s="181" t="s">
        <v>225</v>
      </c>
      <c r="L6418" s="186" t="s">
        <v>225</v>
      </c>
      <c r="M6418" s="187" t="s">
        <v>225</v>
      </c>
      <c r="N6418" s="183" t="s">
        <v>36</v>
      </c>
      <c r="O6418" s="181" t="s">
        <v>7503</v>
      </c>
      <c r="P6418" s="184" t="s">
        <v>7090</v>
      </c>
      <c r="Q6418" s="185" t="s">
        <v>190</v>
      </c>
      <c r="R6418" s="181" t="s">
        <v>35</v>
      </c>
      <c r="S6418" s="181" t="s">
        <v>225</v>
      </c>
      <c r="T6418" s="186" t="s">
        <v>225</v>
      </c>
      <c r="U6418" s="187" t="s">
        <v>225</v>
      </c>
      <c r="V6418" s="188" t="str" cm="1">
        <f t="array" ref="V6418">IF(SUM(LEN(A6418:U6418))=0,"",IF(OR(OR(ISBLANK(E6418),SUM(LEN(B6418),LEN(C6418))=0),AND(NOT(D6418="Unknown"),ISBLANK(I6418)),AND(NOT(N6418="Unknown"),ISBLANK(Q6418))),"Missing Information", INDEX(Table15[Entire Service Line Classification], MATCH(SUMIFS(Table15[Unique ID],Table15[System-Owned Portion],D6418,Table15[If Material Anything Other than "Lead" in Column E,Was Material Ever Previously Lead?],F6418,Table15[Customer-Owned Portion],N6418),Table15[Unique ID],0),0)))</f>
        <v>Non-lead</v>
      </c>
      <c r="W6418" s="189"/>
    </row>
    <row r="6419" spans="1:23" s="190" customFormat="1" ht="56.25" x14ac:dyDescent="0.25">
      <c r="A6419" s="180" t="s">
        <v>225</v>
      </c>
      <c r="B6419" s="181" t="s">
        <v>10022</v>
      </c>
      <c r="C6419" s="182" t="s">
        <v>225</v>
      </c>
      <c r="D6419" s="183" t="s">
        <v>36</v>
      </c>
      <c r="E6419" s="181" t="s">
        <v>35</v>
      </c>
      <c r="F6419" s="183" t="s">
        <v>35</v>
      </c>
      <c r="G6419" s="181" t="s">
        <v>7503</v>
      </c>
      <c r="H6419" s="184" t="s">
        <v>7090</v>
      </c>
      <c r="I6419" s="185" t="s">
        <v>190</v>
      </c>
      <c r="J6419" s="181" t="s">
        <v>35</v>
      </c>
      <c r="K6419" s="181" t="s">
        <v>225</v>
      </c>
      <c r="L6419" s="186" t="s">
        <v>225</v>
      </c>
      <c r="M6419" s="187" t="s">
        <v>225</v>
      </c>
      <c r="N6419" s="183" t="s">
        <v>36</v>
      </c>
      <c r="O6419" s="181" t="s">
        <v>7503</v>
      </c>
      <c r="P6419" s="184" t="s">
        <v>7090</v>
      </c>
      <c r="Q6419" s="185" t="s">
        <v>190</v>
      </c>
      <c r="R6419" s="181" t="s">
        <v>35</v>
      </c>
      <c r="S6419" s="181" t="s">
        <v>225</v>
      </c>
      <c r="T6419" s="186" t="s">
        <v>225</v>
      </c>
      <c r="U6419" s="187" t="s">
        <v>225</v>
      </c>
      <c r="V6419" s="188" t="str" cm="1">
        <f t="array" ref="V6419">IF(SUM(LEN(A6419:U6419))=0,"",IF(OR(OR(ISBLANK(E6419),SUM(LEN(B6419),LEN(C6419))=0),AND(NOT(D6419="Unknown"),ISBLANK(I6419)),AND(NOT(N6419="Unknown"),ISBLANK(Q6419))),"Missing Information", INDEX(Table15[Entire Service Line Classification], MATCH(SUMIFS(Table15[Unique ID],Table15[System-Owned Portion],D6419,Table15[If Material Anything Other than "Lead" in Column E,Was Material Ever Previously Lead?],F6419,Table15[Customer-Owned Portion],N6419),Table15[Unique ID],0),0)))</f>
        <v>Non-lead</v>
      </c>
      <c r="W6419" s="189"/>
    </row>
    <row r="6420" spans="1:23" s="190" customFormat="1" ht="56.25" x14ac:dyDescent="0.25">
      <c r="A6420" s="180" t="s">
        <v>225</v>
      </c>
      <c r="B6420" s="181" t="s">
        <v>10023</v>
      </c>
      <c r="C6420" s="182" t="s">
        <v>225</v>
      </c>
      <c r="D6420" s="183" t="s">
        <v>36</v>
      </c>
      <c r="E6420" s="181" t="s">
        <v>35</v>
      </c>
      <c r="F6420" s="183" t="s">
        <v>35</v>
      </c>
      <c r="G6420" s="181" t="s">
        <v>7503</v>
      </c>
      <c r="H6420" s="184" t="s">
        <v>7090</v>
      </c>
      <c r="I6420" s="185" t="s">
        <v>190</v>
      </c>
      <c r="J6420" s="181" t="s">
        <v>35</v>
      </c>
      <c r="K6420" s="181" t="s">
        <v>225</v>
      </c>
      <c r="L6420" s="186" t="s">
        <v>225</v>
      </c>
      <c r="M6420" s="187" t="s">
        <v>225</v>
      </c>
      <c r="N6420" s="183" t="s">
        <v>36</v>
      </c>
      <c r="O6420" s="181" t="s">
        <v>7503</v>
      </c>
      <c r="P6420" s="184" t="s">
        <v>7090</v>
      </c>
      <c r="Q6420" s="185" t="s">
        <v>190</v>
      </c>
      <c r="R6420" s="181" t="s">
        <v>35</v>
      </c>
      <c r="S6420" s="181" t="s">
        <v>225</v>
      </c>
      <c r="T6420" s="186" t="s">
        <v>225</v>
      </c>
      <c r="U6420" s="187" t="s">
        <v>225</v>
      </c>
      <c r="V6420" s="188" t="str" cm="1">
        <f t="array" ref="V6420">IF(SUM(LEN(A6420:U6420))=0,"",IF(OR(OR(ISBLANK(E6420),SUM(LEN(B6420),LEN(C6420))=0),AND(NOT(D6420="Unknown"),ISBLANK(I6420)),AND(NOT(N6420="Unknown"),ISBLANK(Q6420))),"Missing Information", INDEX(Table15[Entire Service Line Classification], MATCH(SUMIFS(Table15[Unique ID],Table15[System-Owned Portion],D6420,Table15[If Material Anything Other than "Lead" in Column E,Was Material Ever Previously Lead?],F6420,Table15[Customer-Owned Portion],N6420),Table15[Unique ID],0),0)))</f>
        <v>Non-lead</v>
      </c>
      <c r="W6420" s="189"/>
    </row>
    <row r="6421" spans="1:23" s="190" customFormat="1" ht="56.25" x14ac:dyDescent="0.25">
      <c r="A6421" s="180" t="s">
        <v>225</v>
      </c>
      <c r="B6421" s="181" t="s">
        <v>10024</v>
      </c>
      <c r="C6421" s="182" t="s">
        <v>225</v>
      </c>
      <c r="D6421" s="183" t="s">
        <v>36</v>
      </c>
      <c r="E6421" s="181" t="s">
        <v>35</v>
      </c>
      <c r="F6421" s="183" t="s">
        <v>35</v>
      </c>
      <c r="G6421" s="181" t="s">
        <v>7503</v>
      </c>
      <c r="H6421" s="184" t="s">
        <v>7090</v>
      </c>
      <c r="I6421" s="185" t="s">
        <v>190</v>
      </c>
      <c r="J6421" s="181" t="s">
        <v>35</v>
      </c>
      <c r="K6421" s="181" t="s">
        <v>225</v>
      </c>
      <c r="L6421" s="186" t="s">
        <v>225</v>
      </c>
      <c r="M6421" s="187" t="s">
        <v>225</v>
      </c>
      <c r="N6421" s="183" t="s">
        <v>36</v>
      </c>
      <c r="O6421" s="181" t="s">
        <v>7503</v>
      </c>
      <c r="P6421" s="184" t="s">
        <v>7090</v>
      </c>
      <c r="Q6421" s="185" t="s">
        <v>190</v>
      </c>
      <c r="R6421" s="181" t="s">
        <v>35</v>
      </c>
      <c r="S6421" s="181" t="s">
        <v>225</v>
      </c>
      <c r="T6421" s="186" t="s">
        <v>225</v>
      </c>
      <c r="U6421" s="187" t="s">
        <v>225</v>
      </c>
      <c r="V6421" s="188" t="str" cm="1">
        <f t="array" ref="V6421">IF(SUM(LEN(A6421:U6421))=0,"",IF(OR(OR(ISBLANK(E6421),SUM(LEN(B6421),LEN(C6421))=0),AND(NOT(D6421="Unknown"),ISBLANK(I6421)),AND(NOT(N6421="Unknown"),ISBLANK(Q6421))),"Missing Information", INDEX(Table15[Entire Service Line Classification], MATCH(SUMIFS(Table15[Unique ID],Table15[System-Owned Portion],D6421,Table15[If Material Anything Other than "Lead" in Column E,Was Material Ever Previously Lead?],F6421,Table15[Customer-Owned Portion],N6421),Table15[Unique ID],0),0)))</f>
        <v>Non-lead</v>
      </c>
      <c r="W6421" s="189"/>
    </row>
    <row r="6422" spans="1:23" s="190" customFormat="1" ht="56.25" x14ac:dyDescent="0.25">
      <c r="A6422" s="180" t="s">
        <v>225</v>
      </c>
      <c r="B6422" s="181" t="s">
        <v>10025</v>
      </c>
      <c r="C6422" s="182" t="s">
        <v>225</v>
      </c>
      <c r="D6422" s="183" t="s">
        <v>36</v>
      </c>
      <c r="E6422" s="181" t="s">
        <v>35</v>
      </c>
      <c r="F6422" s="183" t="s">
        <v>35</v>
      </c>
      <c r="G6422" s="181" t="s">
        <v>7503</v>
      </c>
      <c r="H6422" s="184" t="s">
        <v>7090</v>
      </c>
      <c r="I6422" s="185" t="s">
        <v>190</v>
      </c>
      <c r="J6422" s="181" t="s">
        <v>35</v>
      </c>
      <c r="K6422" s="181" t="s">
        <v>225</v>
      </c>
      <c r="L6422" s="186" t="s">
        <v>225</v>
      </c>
      <c r="M6422" s="187" t="s">
        <v>225</v>
      </c>
      <c r="N6422" s="183" t="s">
        <v>36</v>
      </c>
      <c r="O6422" s="181" t="s">
        <v>7503</v>
      </c>
      <c r="P6422" s="184" t="s">
        <v>7090</v>
      </c>
      <c r="Q6422" s="185" t="s">
        <v>190</v>
      </c>
      <c r="R6422" s="181" t="s">
        <v>35</v>
      </c>
      <c r="S6422" s="181" t="s">
        <v>225</v>
      </c>
      <c r="T6422" s="186" t="s">
        <v>225</v>
      </c>
      <c r="U6422" s="187" t="s">
        <v>225</v>
      </c>
      <c r="V6422" s="188" t="str" cm="1">
        <f t="array" ref="V6422">IF(SUM(LEN(A6422:U6422))=0,"",IF(OR(OR(ISBLANK(E6422),SUM(LEN(B6422),LEN(C6422))=0),AND(NOT(D6422="Unknown"),ISBLANK(I6422)),AND(NOT(N6422="Unknown"),ISBLANK(Q6422))),"Missing Information", INDEX(Table15[Entire Service Line Classification], MATCH(SUMIFS(Table15[Unique ID],Table15[System-Owned Portion],D6422,Table15[If Material Anything Other than "Lead" in Column E,Was Material Ever Previously Lead?],F6422,Table15[Customer-Owned Portion],N6422),Table15[Unique ID],0),0)))</f>
        <v>Non-lead</v>
      </c>
      <c r="W6422" s="189"/>
    </row>
    <row r="6423" spans="1:23" s="190" customFormat="1" ht="56.25" x14ac:dyDescent="0.25">
      <c r="A6423" s="180" t="s">
        <v>225</v>
      </c>
      <c r="B6423" s="181" t="s">
        <v>10026</v>
      </c>
      <c r="C6423" s="182" t="s">
        <v>225</v>
      </c>
      <c r="D6423" s="183" t="s">
        <v>36</v>
      </c>
      <c r="E6423" s="181" t="s">
        <v>35</v>
      </c>
      <c r="F6423" s="183" t="s">
        <v>35</v>
      </c>
      <c r="G6423" s="181" t="s">
        <v>7503</v>
      </c>
      <c r="H6423" s="184" t="s">
        <v>7090</v>
      </c>
      <c r="I6423" s="185" t="s">
        <v>190</v>
      </c>
      <c r="J6423" s="181" t="s">
        <v>35</v>
      </c>
      <c r="K6423" s="181" t="s">
        <v>225</v>
      </c>
      <c r="L6423" s="186" t="s">
        <v>225</v>
      </c>
      <c r="M6423" s="187" t="s">
        <v>225</v>
      </c>
      <c r="N6423" s="183" t="s">
        <v>36</v>
      </c>
      <c r="O6423" s="181" t="s">
        <v>7503</v>
      </c>
      <c r="P6423" s="184" t="s">
        <v>7090</v>
      </c>
      <c r="Q6423" s="185" t="s">
        <v>190</v>
      </c>
      <c r="R6423" s="181" t="s">
        <v>35</v>
      </c>
      <c r="S6423" s="181" t="s">
        <v>225</v>
      </c>
      <c r="T6423" s="186" t="s">
        <v>225</v>
      </c>
      <c r="U6423" s="187" t="s">
        <v>225</v>
      </c>
      <c r="V6423" s="188" t="str" cm="1">
        <f t="array" ref="V6423">IF(SUM(LEN(A6423:U6423))=0,"",IF(OR(OR(ISBLANK(E6423),SUM(LEN(B6423),LEN(C6423))=0),AND(NOT(D6423="Unknown"),ISBLANK(I6423)),AND(NOT(N6423="Unknown"),ISBLANK(Q6423))),"Missing Information", INDEX(Table15[Entire Service Line Classification], MATCH(SUMIFS(Table15[Unique ID],Table15[System-Owned Portion],D6423,Table15[If Material Anything Other than "Lead" in Column E,Was Material Ever Previously Lead?],F6423,Table15[Customer-Owned Portion],N6423),Table15[Unique ID],0),0)))</f>
        <v>Non-lead</v>
      </c>
      <c r="W6423" s="189"/>
    </row>
    <row r="6424" spans="1:23" s="190" customFormat="1" ht="56.25" x14ac:dyDescent="0.25">
      <c r="A6424" s="180" t="s">
        <v>225</v>
      </c>
      <c r="B6424" s="181" t="s">
        <v>10027</v>
      </c>
      <c r="C6424" s="182" t="s">
        <v>225</v>
      </c>
      <c r="D6424" s="183" t="s">
        <v>36</v>
      </c>
      <c r="E6424" s="181" t="s">
        <v>35</v>
      </c>
      <c r="F6424" s="183" t="s">
        <v>35</v>
      </c>
      <c r="G6424" s="181" t="s">
        <v>7503</v>
      </c>
      <c r="H6424" s="184" t="s">
        <v>7090</v>
      </c>
      <c r="I6424" s="185" t="s">
        <v>190</v>
      </c>
      <c r="J6424" s="181" t="s">
        <v>35</v>
      </c>
      <c r="K6424" s="181" t="s">
        <v>225</v>
      </c>
      <c r="L6424" s="186" t="s">
        <v>225</v>
      </c>
      <c r="M6424" s="187" t="s">
        <v>225</v>
      </c>
      <c r="N6424" s="183" t="s">
        <v>36</v>
      </c>
      <c r="O6424" s="181" t="s">
        <v>7503</v>
      </c>
      <c r="P6424" s="184" t="s">
        <v>7090</v>
      </c>
      <c r="Q6424" s="185" t="s">
        <v>190</v>
      </c>
      <c r="R6424" s="181" t="s">
        <v>35</v>
      </c>
      <c r="S6424" s="181" t="s">
        <v>225</v>
      </c>
      <c r="T6424" s="186" t="s">
        <v>225</v>
      </c>
      <c r="U6424" s="187" t="s">
        <v>225</v>
      </c>
      <c r="V6424" s="188" t="str" cm="1">
        <f t="array" ref="V6424">IF(SUM(LEN(A6424:U6424))=0,"",IF(OR(OR(ISBLANK(E6424),SUM(LEN(B6424),LEN(C6424))=0),AND(NOT(D6424="Unknown"),ISBLANK(I6424)),AND(NOT(N6424="Unknown"),ISBLANK(Q6424))),"Missing Information", INDEX(Table15[Entire Service Line Classification], MATCH(SUMIFS(Table15[Unique ID],Table15[System-Owned Portion],D6424,Table15[If Material Anything Other than "Lead" in Column E,Was Material Ever Previously Lead?],F6424,Table15[Customer-Owned Portion],N6424),Table15[Unique ID],0),0)))</f>
        <v>Non-lead</v>
      </c>
      <c r="W6424" s="189"/>
    </row>
    <row r="6425" spans="1:23" s="190" customFormat="1" ht="56.25" x14ac:dyDescent="0.25">
      <c r="A6425" s="180" t="s">
        <v>225</v>
      </c>
      <c r="B6425" s="181" t="s">
        <v>10028</v>
      </c>
      <c r="C6425" s="182" t="s">
        <v>225</v>
      </c>
      <c r="D6425" s="183" t="s">
        <v>36</v>
      </c>
      <c r="E6425" s="181" t="s">
        <v>35</v>
      </c>
      <c r="F6425" s="183" t="s">
        <v>35</v>
      </c>
      <c r="G6425" s="181" t="s">
        <v>7503</v>
      </c>
      <c r="H6425" s="184" t="s">
        <v>7090</v>
      </c>
      <c r="I6425" s="185" t="s">
        <v>190</v>
      </c>
      <c r="J6425" s="181" t="s">
        <v>35</v>
      </c>
      <c r="K6425" s="181" t="s">
        <v>225</v>
      </c>
      <c r="L6425" s="186" t="s">
        <v>225</v>
      </c>
      <c r="M6425" s="187" t="s">
        <v>225</v>
      </c>
      <c r="N6425" s="183" t="s">
        <v>36</v>
      </c>
      <c r="O6425" s="181" t="s">
        <v>7503</v>
      </c>
      <c r="P6425" s="184" t="s">
        <v>7090</v>
      </c>
      <c r="Q6425" s="185" t="s">
        <v>190</v>
      </c>
      <c r="R6425" s="181" t="s">
        <v>35</v>
      </c>
      <c r="S6425" s="181" t="s">
        <v>225</v>
      </c>
      <c r="T6425" s="186" t="s">
        <v>225</v>
      </c>
      <c r="U6425" s="187" t="s">
        <v>225</v>
      </c>
      <c r="V6425" s="188" t="str" cm="1">
        <f t="array" ref="V6425">IF(SUM(LEN(A6425:U6425))=0,"",IF(OR(OR(ISBLANK(E6425),SUM(LEN(B6425),LEN(C6425))=0),AND(NOT(D6425="Unknown"),ISBLANK(I6425)),AND(NOT(N6425="Unknown"),ISBLANK(Q6425))),"Missing Information", INDEX(Table15[Entire Service Line Classification], MATCH(SUMIFS(Table15[Unique ID],Table15[System-Owned Portion],D6425,Table15[If Material Anything Other than "Lead" in Column E,Was Material Ever Previously Lead?],F6425,Table15[Customer-Owned Portion],N6425),Table15[Unique ID],0),0)))</f>
        <v>Non-lead</v>
      </c>
      <c r="W6425" s="189"/>
    </row>
    <row r="6426" spans="1:23" s="190" customFormat="1" ht="56.25" x14ac:dyDescent="0.25">
      <c r="A6426" s="180" t="s">
        <v>225</v>
      </c>
      <c r="B6426" s="181" t="s">
        <v>10029</v>
      </c>
      <c r="C6426" s="182" t="s">
        <v>225</v>
      </c>
      <c r="D6426" s="183" t="s">
        <v>36</v>
      </c>
      <c r="E6426" s="181" t="s">
        <v>35</v>
      </c>
      <c r="F6426" s="183" t="s">
        <v>35</v>
      </c>
      <c r="G6426" s="181" t="s">
        <v>7340</v>
      </c>
      <c r="H6426" s="184" t="s">
        <v>7090</v>
      </c>
      <c r="I6426" s="185" t="s">
        <v>190</v>
      </c>
      <c r="J6426" s="181" t="s">
        <v>35</v>
      </c>
      <c r="K6426" s="181" t="s">
        <v>225</v>
      </c>
      <c r="L6426" s="186" t="s">
        <v>225</v>
      </c>
      <c r="M6426" s="187" t="s">
        <v>225</v>
      </c>
      <c r="N6426" s="183" t="s">
        <v>36</v>
      </c>
      <c r="O6426" s="181" t="s">
        <v>7340</v>
      </c>
      <c r="P6426" s="184" t="s">
        <v>7090</v>
      </c>
      <c r="Q6426" s="185" t="s">
        <v>190</v>
      </c>
      <c r="R6426" s="181" t="s">
        <v>35</v>
      </c>
      <c r="S6426" s="181" t="s">
        <v>225</v>
      </c>
      <c r="T6426" s="186" t="s">
        <v>225</v>
      </c>
      <c r="U6426" s="187" t="s">
        <v>225</v>
      </c>
      <c r="V6426" s="188" t="str" cm="1">
        <f t="array" ref="V6426">IF(SUM(LEN(A6426:U6426))=0,"",IF(OR(OR(ISBLANK(E6426),SUM(LEN(B6426),LEN(C6426))=0),AND(NOT(D6426="Unknown"),ISBLANK(I6426)),AND(NOT(N6426="Unknown"),ISBLANK(Q6426))),"Missing Information", INDEX(Table15[Entire Service Line Classification], MATCH(SUMIFS(Table15[Unique ID],Table15[System-Owned Portion],D6426,Table15[If Material Anything Other than "Lead" in Column E,Was Material Ever Previously Lead?],F6426,Table15[Customer-Owned Portion],N6426),Table15[Unique ID],0),0)))</f>
        <v>Non-lead</v>
      </c>
      <c r="W6426" s="189"/>
    </row>
    <row r="6427" spans="1:23" s="190" customFormat="1" ht="56.25" x14ac:dyDescent="0.25">
      <c r="A6427" s="180" t="s">
        <v>225</v>
      </c>
      <c r="B6427" s="181" t="s">
        <v>10030</v>
      </c>
      <c r="C6427" s="182" t="s">
        <v>225</v>
      </c>
      <c r="D6427" s="183" t="s">
        <v>36</v>
      </c>
      <c r="E6427" s="181" t="s">
        <v>35</v>
      </c>
      <c r="F6427" s="183" t="s">
        <v>35</v>
      </c>
      <c r="G6427" s="181" t="s">
        <v>7340</v>
      </c>
      <c r="H6427" s="184" t="s">
        <v>7090</v>
      </c>
      <c r="I6427" s="185" t="s">
        <v>190</v>
      </c>
      <c r="J6427" s="181" t="s">
        <v>35</v>
      </c>
      <c r="K6427" s="181" t="s">
        <v>225</v>
      </c>
      <c r="L6427" s="186" t="s">
        <v>225</v>
      </c>
      <c r="M6427" s="187" t="s">
        <v>225</v>
      </c>
      <c r="N6427" s="183" t="s">
        <v>36</v>
      </c>
      <c r="O6427" s="181" t="s">
        <v>7340</v>
      </c>
      <c r="P6427" s="184" t="s">
        <v>7090</v>
      </c>
      <c r="Q6427" s="185" t="s">
        <v>190</v>
      </c>
      <c r="R6427" s="181" t="s">
        <v>35</v>
      </c>
      <c r="S6427" s="181" t="s">
        <v>225</v>
      </c>
      <c r="T6427" s="186" t="s">
        <v>225</v>
      </c>
      <c r="U6427" s="187" t="s">
        <v>225</v>
      </c>
      <c r="V6427" s="188" t="str" cm="1">
        <f t="array" ref="V6427">IF(SUM(LEN(A6427:U6427))=0,"",IF(OR(OR(ISBLANK(E6427),SUM(LEN(B6427),LEN(C6427))=0),AND(NOT(D6427="Unknown"),ISBLANK(I6427)),AND(NOT(N6427="Unknown"),ISBLANK(Q6427))),"Missing Information", INDEX(Table15[Entire Service Line Classification], MATCH(SUMIFS(Table15[Unique ID],Table15[System-Owned Portion],D6427,Table15[If Material Anything Other than "Lead" in Column E,Was Material Ever Previously Lead?],F6427,Table15[Customer-Owned Portion],N6427),Table15[Unique ID],0),0)))</f>
        <v>Non-lead</v>
      </c>
      <c r="W6427" s="189"/>
    </row>
    <row r="6428" spans="1:23" s="190" customFormat="1" ht="56.25" x14ac:dyDescent="0.25">
      <c r="A6428" s="180" t="s">
        <v>225</v>
      </c>
      <c r="B6428" s="181" t="s">
        <v>10031</v>
      </c>
      <c r="C6428" s="182" t="s">
        <v>225</v>
      </c>
      <c r="D6428" s="183" t="s">
        <v>36</v>
      </c>
      <c r="E6428" s="181" t="s">
        <v>35</v>
      </c>
      <c r="F6428" s="183" t="s">
        <v>35</v>
      </c>
      <c r="G6428" s="181" t="s">
        <v>7503</v>
      </c>
      <c r="H6428" s="184" t="s">
        <v>7090</v>
      </c>
      <c r="I6428" s="185" t="s">
        <v>190</v>
      </c>
      <c r="J6428" s="181" t="s">
        <v>35</v>
      </c>
      <c r="K6428" s="181" t="s">
        <v>225</v>
      </c>
      <c r="L6428" s="186" t="s">
        <v>225</v>
      </c>
      <c r="M6428" s="187" t="s">
        <v>225</v>
      </c>
      <c r="N6428" s="183" t="s">
        <v>36</v>
      </c>
      <c r="O6428" s="181" t="s">
        <v>7503</v>
      </c>
      <c r="P6428" s="184" t="s">
        <v>7090</v>
      </c>
      <c r="Q6428" s="185" t="s">
        <v>190</v>
      </c>
      <c r="R6428" s="181" t="s">
        <v>35</v>
      </c>
      <c r="S6428" s="181" t="s">
        <v>225</v>
      </c>
      <c r="T6428" s="186" t="s">
        <v>225</v>
      </c>
      <c r="U6428" s="187" t="s">
        <v>225</v>
      </c>
      <c r="V6428" s="188" t="str" cm="1">
        <f t="array" ref="V6428">IF(SUM(LEN(A6428:U6428))=0,"",IF(OR(OR(ISBLANK(E6428),SUM(LEN(B6428),LEN(C6428))=0),AND(NOT(D6428="Unknown"),ISBLANK(I6428)),AND(NOT(N6428="Unknown"),ISBLANK(Q6428))),"Missing Information", INDEX(Table15[Entire Service Line Classification], MATCH(SUMIFS(Table15[Unique ID],Table15[System-Owned Portion],D6428,Table15[If Material Anything Other than "Lead" in Column E,Was Material Ever Previously Lead?],F6428,Table15[Customer-Owned Portion],N6428),Table15[Unique ID],0),0)))</f>
        <v>Non-lead</v>
      </c>
      <c r="W6428" s="189"/>
    </row>
    <row r="6429" spans="1:23" s="190" customFormat="1" ht="56.25" x14ac:dyDescent="0.25">
      <c r="A6429" s="180" t="s">
        <v>225</v>
      </c>
      <c r="B6429" s="181" t="s">
        <v>10032</v>
      </c>
      <c r="C6429" s="182" t="s">
        <v>225</v>
      </c>
      <c r="D6429" s="183" t="s">
        <v>36</v>
      </c>
      <c r="E6429" s="181" t="s">
        <v>35</v>
      </c>
      <c r="F6429" s="183" t="s">
        <v>35</v>
      </c>
      <c r="G6429" s="181" t="s">
        <v>7503</v>
      </c>
      <c r="H6429" s="184" t="s">
        <v>7090</v>
      </c>
      <c r="I6429" s="185" t="s">
        <v>190</v>
      </c>
      <c r="J6429" s="181" t="s">
        <v>35</v>
      </c>
      <c r="K6429" s="181" t="s">
        <v>225</v>
      </c>
      <c r="L6429" s="186" t="s">
        <v>225</v>
      </c>
      <c r="M6429" s="187" t="s">
        <v>225</v>
      </c>
      <c r="N6429" s="183" t="s">
        <v>36</v>
      </c>
      <c r="O6429" s="181" t="s">
        <v>7503</v>
      </c>
      <c r="P6429" s="184" t="s">
        <v>7090</v>
      </c>
      <c r="Q6429" s="185" t="s">
        <v>190</v>
      </c>
      <c r="R6429" s="181" t="s">
        <v>35</v>
      </c>
      <c r="S6429" s="181" t="s">
        <v>225</v>
      </c>
      <c r="T6429" s="186" t="s">
        <v>225</v>
      </c>
      <c r="U6429" s="187" t="s">
        <v>225</v>
      </c>
      <c r="V6429" s="188" t="str" cm="1">
        <f t="array" ref="V6429">IF(SUM(LEN(A6429:U6429))=0,"",IF(OR(OR(ISBLANK(E6429),SUM(LEN(B6429),LEN(C6429))=0),AND(NOT(D6429="Unknown"),ISBLANK(I6429)),AND(NOT(N6429="Unknown"),ISBLANK(Q6429))),"Missing Information", INDEX(Table15[Entire Service Line Classification], MATCH(SUMIFS(Table15[Unique ID],Table15[System-Owned Portion],D6429,Table15[If Material Anything Other than "Lead" in Column E,Was Material Ever Previously Lead?],F6429,Table15[Customer-Owned Portion],N6429),Table15[Unique ID],0),0)))</f>
        <v>Non-lead</v>
      </c>
      <c r="W6429" s="189"/>
    </row>
    <row r="6430" spans="1:23" s="190" customFormat="1" ht="56.25" x14ac:dyDescent="0.25">
      <c r="A6430" s="180" t="s">
        <v>225</v>
      </c>
      <c r="B6430" s="181" t="s">
        <v>10033</v>
      </c>
      <c r="C6430" s="182" t="s">
        <v>225</v>
      </c>
      <c r="D6430" s="183" t="s">
        <v>36</v>
      </c>
      <c r="E6430" s="181" t="s">
        <v>35</v>
      </c>
      <c r="F6430" s="183" t="s">
        <v>35</v>
      </c>
      <c r="G6430" s="181" t="s">
        <v>7340</v>
      </c>
      <c r="H6430" s="184" t="s">
        <v>7090</v>
      </c>
      <c r="I6430" s="185" t="s">
        <v>190</v>
      </c>
      <c r="J6430" s="181" t="s">
        <v>35</v>
      </c>
      <c r="K6430" s="181" t="s">
        <v>225</v>
      </c>
      <c r="L6430" s="186" t="s">
        <v>225</v>
      </c>
      <c r="M6430" s="187" t="s">
        <v>225</v>
      </c>
      <c r="N6430" s="183" t="s">
        <v>36</v>
      </c>
      <c r="O6430" s="181" t="s">
        <v>7340</v>
      </c>
      <c r="P6430" s="184" t="s">
        <v>7090</v>
      </c>
      <c r="Q6430" s="185" t="s">
        <v>190</v>
      </c>
      <c r="R6430" s="181" t="s">
        <v>35</v>
      </c>
      <c r="S6430" s="181" t="s">
        <v>225</v>
      </c>
      <c r="T6430" s="186" t="s">
        <v>225</v>
      </c>
      <c r="U6430" s="187" t="s">
        <v>225</v>
      </c>
      <c r="V6430" s="188" t="str" cm="1">
        <f t="array" ref="V6430">IF(SUM(LEN(A6430:U6430))=0,"",IF(OR(OR(ISBLANK(E6430),SUM(LEN(B6430),LEN(C6430))=0),AND(NOT(D6430="Unknown"),ISBLANK(I6430)),AND(NOT(N6430="Unknown"),ISBLANK(Q6430))),"Missing Information", INDEX(Table15[Entire Service Line Classification], MATCH(SUMIFS(Table15[Unique ID],Table15[System-Owned Portion],D6430,Table15[If Material Anything Other than "Lead" in Column E,Was Material Ever Previously Lead?],F6430,Table15[Customer-Owned Portion],N6430),Table15[Unique ID],0),0)))</f>
        <v>Non-lead</v>
      </c>
      <c r="W6430" s="189"/>
    </row>
    <row r="6431" spans="1:23" s="190" customFormat="1" ht="56.25" x14ac:dyDescent="0.25">
      <c r="A6431" s="180" t="s">
        <v>225</v>
      </c>
      <c r="B6431" s="181" t="s">
        <v>10034</v>
      </c>
      <c r="C6431" s="182" t="s">
        <v>225</v>
      </c>
      <c r="D6431" s="183" t="s">
        <v>36</v>
      </c>
      <c r="E6431" s="181" t="s">
        <v>35</v>
      </c>
      <c r="F6431" s="183" t="s">
        <v>35</v>
      </c>
      <c r="G6431" s="181" t="s">
        <v>7503</v>
      </c>
      <c r="H6431" s="184" t="s">
        <v>7090</v>
      </c>
      <c r="I6431" s="185" t="s">
        <v>190</v>
      </c>
      <c r="J6431" s="181" t="s">
        <v>35</v>
      </c>
      <c r="K6431" s="181" t="s">
        <v>225</v>
      </c>
      <c r="L6431" s="186" t="s">
        <v>225</v>
      </c>
      <c r="M6431" s="187" t="s">
        <v>225</v>
      </c>
      <c r="N6431" s="183" t="s">
        <v>36</v>
      </c>
      <c r="O6431" s="181" t="s">
        <v>7503</v>
      </c>
      <c r="P6431" s="184" t="s">
        <v>7090</v>
      </c>
      <c r="Q6431" s="185" t="s">
        <v>190</v>
      </c>
      <c r="R6431" s="181" t="s">
        <v>35</v>
      </c>
      <c r="S6431" s="181" t="s">
        <v>225</v>
      </c>
      <c r="T6431" s="186" t="s">
        <v>225</v>
      </c>
      <c r="U6431" s="187" t="s">
        <v>225</v>
      </c>
      <c r="V6431" s="188" t="str" cm="1">
        <f t="array" ref="V6431">IF(SUM(LEN(A6431:U6431))=0,"",IF(OR(OR(ISBLANK(E6431),SUM(LEN(B6431),LEN(C6431))=0),AND(NOT(D6431="Unknown"),ISBLANK(I6431)),AND(NOT(N6431="Unknown"),ISBLANK(Q6431))),"Missing Information", INDEX(Table15[Entire Service Line Classification], MATCH(SUMIFS(Table15[Unique ID],Table15[System-Owned Portion],D6431,Table15[If Material Anything Other than "Lead" in Column E,Was Material Ever Previously Lead?],F6431,Table15[Customer-Owned Portion],N6431),Table15[Unique ID],0),0)))</f>
        <v>Non-lead</v>
      </c>
      <c r="W6431" s="189"/>
    </row>
    <row r="6432" spans="1:23" s="190" customFormat="1" ht="56.25" x14ac:dyDescent="0.25">
      <c r="A6432" s="180" t="s">
        <v>225</v>
      </c>
      <c r="B6432" s="181" t="s">
        <v>10035</v>
      </c>
      <c r="C6432" s="182" t="s">
        <v>225</v>
      </c>
      <c r="D6432" s="183" t="s">
        <v>36</v>
      </c>
      <c r="E6432" s="181" t="s">
        <v>35</v>
      </c>
      <c r="F6432" s="183" t="s">
        <v>35</v>
      </c>
      <c r="G6432" s="181" t="s">
        <v>7503</v>
      </c>
      <c r="H6432" s="184" t="s">
        <v>7090</v>
      </c>
      <c r="I6432" s="185" t="s">
        <v>190</v>
      </c>
      <c r="J6432" s="181" t="s">
        <v>35</v>
      </c>
      <c r="K6432" s="181" t="s">
        <v>225</v>
      </c>
      <c r="L6432" s="186" t="s">
        <v>225</v>
      </c>
      <c r="M6432" s="187" t="s">
        <v>225</v>
      </c>
      <c r="N6432" s="183" t="s">
        <v>36</v>
      </c>
      <c r="O6432" s="181" t="s">
        <v>7503</v>
      </c>
      <c r="P6432" s="184" t="s">
        <v>7090</v>
      </c>
      <c r="Q6432" s="185" t="s">
        <v>190</v>
      </c>
      <c r="R6432" s="181" t="s">
        <v>35</v>
      </c>
      <c r="S6432" s="181" t="s">
        <v>225</v>
      </c>
      <c r="T6432" s="186" t="s">
        <v>225</v>
      </c>
      <c r="U6432" s="187" t="s">
        <v>225</v>
      </c>
      <c r="V6432" s="188" t="str" cm="1">
        <f t="array" ref="V6432">IF(SUM(LEN(A6432:U6432))=0,"",IF(OR(OR(ISBLANK(E6432),SUM(LEN(B6432),LEN(C6432))=0),AND(NOT(D6432="Unknown"),ISBLANK(I6432)),AND(NOT(N6432="Unknown"),ISBLANK(Q6432))),"Missing Information", INDEX(Table15[Entire Service Line Classification], MATCH(SUMIFS(Table15[Unique ID],Table15[System-Owned Portion],D6432,Table15[If Material Anything Other than "Lead" in Column E,Was Material Ever Previously Lead?],F6432,Table15[Customer-Owned Portion],N6432),Table15[Unique ID],0),0)))</f>
        <v>Non-lead</v>
      </c>
      <c r="W6432" s="189"/>
    </row>
    <row r="6433" spans="1:23" s="190" customFormat="1" ht="56.25" x14ac:dyDescent="0.25">
      <c r="A6433" s="180" t="s">
        <v>225</v>
      </c>
      <c r="B6433" s="181" t="s">
        <v>10036</v>
      </c>
      <c r="C6433" s="182" t="s">
        <v>225</v>
      </c>
      <c r="D6433" s="183" t="s">
        <v>36</v>
      </c>
      <c r="E6433" s="181" t="s">
        <v>35</v>
      </c>
      <c r="F6433" s="183" t="s">
        <v>35</v>
      </c>
      <c r="G6433" s="181" t="s">
        <v>7340</v>
      </c>
      <c r="H6433" s="184" t="s">
        <v>7090</v>
      </c>
      <c r="I6433" s="185" t="s">
        <v>190</v>
      </c>
      <c r="J6433" s="181" t="s">
        <v>35</v>
      </c>
      <c r="K6433" s="181" t="s">
        <v>225</v>
      </c>
      <c r="L6433" s="186" t="s">
        <v>225</v>
      </c>
      <c r="M6433" s="187" t="s">
        <v>225</v>
      </c>
      <c r="N6433" s="183" t="s">
        <v>36</v>
      </c>
      <c r="O6433" s="181" t="s">
        <v>7340</v>
      </c>
      <c r="P6433" s="184" t="s">
        <v>7090</v>
      </c>
      <c r="Q6433" s="185" t="s">
        <v>190</v>
      </c>
      <c r="R6433" s="181" t="s">
        <v>35</v>
      </c>
      <c r="S6433" s="181" t="s">
        <v>225</v>
      </c>
      <c r="T6433" s="186" t="s">
        <v>225</v>
      </c>
      <c r="U6433" s="187" t="s">
        <v>225</v>
      </c>
      <c r="V6433" s="188" t="str" cm="1">
        <f t="array" ref="V6433">IF(SUM(LEN(A6433:U6433))=0,"",IF(OR(OR(ISBLANK(E6433),SUM(LEN(B6433),LEN(C6433))=0),AND(NOT(D6433="Unknown"),ISBLANK(I6433)),AND(NOT(N6433="Unknown"),ISBLANK(Q6433))),"Missing Information", INDEX(Table15[Entire Service Line Classification], MATCH(SUMIFS(Table15[Unique ID],Table15[System-Owned Portion],D6433,Table15[If Material Anything Other than "Lead" in Column E,Was Material Ever Previously Lead?],F6433,Table15[Customer-Owned Portion],N6433),Table15[Unique ID],0),0)))</f>
        <v>Non-lead</v>
      </c>
      <c r="W6433" s="189"/>
    </row>
    <row r="6434" spans="1:23" s="190" customFormat="1" ht="56.25" x14ac:dyDescent="0.25">
      <c r="A6434" s="180" t="s">
        <v>225</v>
      </c>
      <c r="B6434" s="181" t="s">
        <v>10037</v>
      </c>
      <c r="C6434" s="182" t="s">
        <v>225</v>
      </c>
      <c r="D6434" s="183" t="s">
        <v>36</v>
      </c>
      <c r="E6434" s="181" t="s">
        <v>35</v>
      </c>
      <c r="F6434" s="183" t="s">
        <v>35</v>
      </c>
      <c r="G6434" s="181" t="s">
        <v>7340</v>
      </c>
      <c r="H6434" s="184" t="s">
        <v>7090</v>
      </c>
      <c r="I6434" s="185" t="s">
        <v>190</v>
      </c>
      <c r="J6434" s="181" t="s">
        <v>35</v>
      </c>
      <c r="K6434" s="181" t="s">
        <v>225</v>
      </c>
      <c r="L6434" s="186" t="s">
        <v>225</v>
      </c>
      <c r="M6434" s="187" t="s">
        <v>225</v>
      </c>
      <c r="N6434" s="183" t="s">
        <v>36</v>
      </c>
      <c r="O6434" s="181" t="s">
        <v>7340</v>
      </c>
      <c r="P6434" s="184" t="s">
        <v>7090</v>
      </c>
      <c r="Q6434" s="185" t="s">
        <v>190</v>
      </c>
      <c r="R6434" s="181" t="s">
        <v>35</v>
      </c>
      <c r="S6434" s="181" t="s">
        <v>225</v>
      </c>
      <c r="T6434" s="186" t="s">
        <v>225</v>
      </c>
      <c r="U6434" s="187" t="s">
        <v>225</v>
      </c>
      <c r="V6434" s="188" t="str" cm="1">
        <f t="array" ref="V6434">IF(SUM(LEN(A6434:U6434))=0,"",IF(OR(OR(ISBLANK(E6434),SUM(LEN(B6434),LEN(C6434))=0),AND(NOT(D6434="Unknown"),ISBLANK(I6434)),AND(NOT(N6434="Unknown"),ISBLANK(Q6434))),"Missing Information", INDEX(Table15[Entire Service Line Classification], MATCH(SUMIFS(Table15[Unique ID],Table15[System-Owned Portion],D6434,Table15[If Material Anything Other than "Lead" in Column E,Was Material Ever Previously Lead?],F6434,Table15[Customer-Owned Portion],N6434),Table15[Unique ID],0),0)))</f>
        <v>Non-lead</v>
      </c>
      <c r="W6434" s="189"/>
    </row>
    <row r="6435" spans="1:23" s="190" customFormat="1" ht="56.25" x14ac:dyDescent="0.25">
      <c r="A6435" s="180" t="s">
        <v>225</v>
      </c>
      <c r="B6435" s="181" t="s">
        <v>10038</v>
      </c>
      <c r="C6435" s="182" t="s">
        <v>225</v>
      </c>
      <c r="D6435" s="183" t="s">
        <v>36</v>
      </c>
      <c r="E6435" s="181" t="s">
        <v>35</v>
      </c>
      <c r="F6435" s="183" t="s">
        <v>35</v>
      </c>
      <c r="G6435" s="181" t="s">
        <v>7340</v>
      </c>
      <c r="H6435" s="184" t="s">
        <v>7090</v>
      </c>
      <c r="I6435" s="185" t="s">
        <v>190</v>
      </c>
      <c r="J6435" s="181" t="s">
        <v>35</v>
      </c>
      <c r="K6435" s="181" t="s">
        <v>225</v>
      </c>
      <c r="L6435" s="186" t="s">
        <v>225</v>
      </c>
      <c r="M6435" s="187" t="s">
        <v>225</v>
      </c>
      <c r="N6435" s="183" t="s">
        <v>36</v>
      </c>
      <c r="O6435" s="181" t="s">
        <v>7340</v>
      </c>
      <c r="P6435" s="184" t="s">
        <v>7090</v>
      </c>
      <c r="Q6435" s="185" t="s">
        <v>190</v>
      </c>
      <c r="R6435" s="181" t="s">
        <v>35</v>
      </c>
      <c r="S6435" s="181" t="s">
        <v>225</v>
      </c>
      <c r="T6435" s="186" t="s">
        <v>225</v>
      </c>
      <c r="U6435" s="187" t="s">
        <v>225</v>
      </c>
      <c r="V6435" s="188" t="str" cm="1">
        <f t="array" ref="V6435">IF(SUM(LEN(A6435:U6435))=0,"",IF(OR(OR(ISBLANK(E6435),SUM(LEN(B6435),LEN(C6435))=0),AND(NOT(D6435="Unknown"),ISBLANK(I6435)),AND(NOT(N6435="Unknown"),ISBLANK(Q6435))),"Missing Information", INDEX(Table15[Entire Service Line Classification], MATCH(SUMIFS(Table15[Unique ID],Table15[System-Owned Portion],D6435,Table15[If Material Anything Other than "Lead" in Column E,Was Material Ever Previously Lead?],F6435,Table15[Customer-Owned Portion],N6435),Table15[Unique ID],0),0)))</f>
        <v>Non-lead</v>
      </c>
      <c r="W6435" s="189"/>
    </row>
    <row r="6436" spans="1:23" s="190" customFormat="1" ht="56.25" x14ac:dyDescent="0.25">
      <c r="A6436" s="180" t="s">
        <v>225</v>
      </c>
      <c r="B6436" s="181" t="s">
        <v>10039</v>
      </c>
      <c r="C6436" s="182" t="s">
        <v>225</v>
      </c>
      <c r="D6436" s="183" t="s">
        <v>36</v>
      </c>
      <c r="E6436" s="181" t="s">
        <v>35</v>
      </c>
      <c r="F6436" s="183" t="s">
        <v>35</v>
      </c>
      <c r="G6436" s="181" t="s">
        <v>8153</v>
      </c>
      <c r="H6436" s="184" t="s">
        <v>7250</v>
      </c>
      <c r="I6436" s="185" t="s">
        <v>190</v>
      </c>
      <c r="J6436" s="181" t="s">
        <v>35</v>
      </c>
      <c r="K6436" s="181" t="s">
        <v>225</v>
      </c>
      <c r="L6436" s="186" t="s">
        <v>225</v>
      </c>
      <c r="M6436" s="187" t="s">
        <v>225</v>
      </c>
      <c r="N6436" s="183" t="s">
        <v>36</v>
      </c>
      <c r="O6436" s="181" t="s">
        <v>8153</v>
      </c>
      <c r="P6436" s="184" t="s">
        <v>7250</v>
      </c>
      <c r="Q6436" s="185" t="s">
        <v>190</v>
      </c>
      <c r="R6436" s="181" t="s">
        <v>35</v>
      </c>
      <c r="S6436" s="181" t="s">
        <v>225</v>
      </c>
      <c r="T6436" s="186" t="s">
        <v>225</v>
      </c>
      <c r="U6436" s="187" t="s">
        <v>225</v>
      </c>
      <c r="V6436" s="188" t="str" cm="1">
        <f t="array" ref="V6436">IF(SUM(LEN(A6436:U6436))=0,"",IF(OR(OR(ISBLANK(E6436),SUM(LEN(B6436),LEN(C6436))=0),AND(NOT(D6436="Unknown"),ISBLANK(I6436)),AND(NOT(N6436="Unknown"),ISBLANK(Q6436))),"Missing Information", INDEX(Table15[Entire Service Line Classification], MATCH(SUMIFS(Table15[Unique ID],Table15[System-Owned Portion],D6436,Table15[If Material Anything Other than "Lead" in Column E,Was Material Ever Previously Lead?],F6436,Table15[Customer-Owned Portion],N6436),Table15[Unique ID],0),0)))</f>
        <v>Non-lead</v>
      </c>
      <c r="W6436" s="189"/>
    </row>
    <row r="6437" spans="1:23" s="190" customFormat="1" ht="56.25" x14ac:dyDescent="0.25">
      <c r="A6437" s="180" t="s">
        <v>225</v>
      </c>
      <c r="B6437" s="181" t="s">
        <v>10040</v>
      </c>
      <c r="C6437" s="182" t="s">
        <v>225</v>
      </c>
      <c r="D6437" s="183" t="s">
        <v>36</v>
      </c>
      <c r="E6437" s="181" t="s">
        <v>35</v>
      </c>
      <c r="F6437" s="183" t="s">
        <v>35</v>
      </c>
      <c r="G6437" s="181" t="s">
        <v>8153</v>
      </c>
      <c r="H6437" s="184" t="s">
        <v>7250</v>
      </c>
      <c r="I6437" s="185" t="s">
        <v>190</v>
      </c>
      <c r="J6437" s="181" t="s">
        <v>35</v>
      </c>
      <c r="K6437" s="181" t="s">
        <v>225</v>
      </c>
      <c r="L6437" s="186" t="s">
        <v>225</v>
      </c>
      <c r="M6437" s="187" t="s">
        <v>225</v>
      </c>
      <c r="N6437" s="183" t="s">
        <v>36</v>
      </c>
      <c r="O6437" s="181" t="s">
        <v>8153</v>
      </c>
      <c r="P6437" s="184" t="s">
        <v>7250</v>
      </c>
      <c r="Q6437" s="185" t="s">
        <v>190</v>
      </c>
      <c r="R6437" s="181" t="s">
        <v>35</v>
      </c>
      <c r="S6437" s="181" t="s">
        <v>225</v>
      </c>
      <c r="T6437" s="186" t="s">
        <v>225</v>
      </c>
      <c r="U6437" s="187" t="s">
        <v>225</v>
      </c>
      <c r="V6437" s="188" t="str" cm="1">
        <f t="array" ref="V6437">IF(SUM(LEN(A6437:U6437))=0,"",IF(OR(OR(ISBLANK(E6437),SUM(LEN(B6437),LEN(C6437))=0),AND(NOT(D6437="Unknown"),ISBLANK(I6437)),AND(NOT(N6437="Unknown"),ISBLANK(Q6437))),"Missing Information", INDEX(Table15[Entire Service Line Classification], MATCH(SUMIFS(Table15[Unique ID],Table15[System-Owned Portion],D6437,Table15[If Material Anything Other than "Lead" in Column E,Was Material Ever Previously Lead?],F6437,Table15[Customer-Owned Portion],N6437),Table15[Unique ID],0),0)))</f>
        <v>Non-lead</v>
      </c>
      <c r="W6437" s="189"/>
    </row>
    <row r="6438" spans="1:23" s="190" customFormat="1" ht="56.25" x14ac:dyDescent="0.25">
      <c r="A6438" s="180" t="s">
        <v>225</v>
      </c>
      <c r="B6438" s="181" t="s">
        <v>10041</v>
      </c>
      <c r="C6438" s="182" t="s">
        <v>225</v>
      </c>
      <c r="D6438" s="183" t="s">
        <v>36</v>
      </c>
      <c r="E6438" s="181" t="s">
        <v>35</v>
      </c>
      <c r="F6438" s="183" t="s">
        <v>35</v>
      </c>
      <c r="G6438" s="181" t="s">
        <v>7340</v>
      </c>
      <c r="H6438" s="184" t="s">
        <v>7090</v>
      </c>
      <c r="I6438" s="185" t="s">
        <v>190</v>
      </c>
      <c r="J6438" s="181" t="s">
        <v>35</v>
      </c>
      <c r="K6438" s="181" t="s">
        <v>225</v>
      </c>
      <c r="L6438" s="186" t="s">
        <v>225</v>
      </c>
      <c r="M6438" s="187" t="s">
        <v>225</v>
      </c>
      <c r="N6438" s="183" t="s">
        <v>36</v>
      </c>
      <c r="O6438" s="181" t="s">
        <v>7340</v>
      </c>
      <c r="P6438" s="184" t="s">
        <v>7090</v>
      </c>
      <c r="Q6438" s="185" t="s">
        <v>190</v>
      </c>
      <c r="R6438" s="181" t="s">
        <v>35</v>
      </c>
      <c r="S6438" s="181" t="s">
        <v>225</v>
      </c>
      <c r="T6438" s="186" t="s">
        <v>225</v>
      </c>
      <c r="U6438" s="187" t="s">
        <v>225</v>
      </c>
      <c r="V6438" s="188" t="str" cm="1">
        <f t="array" ref="V6438">IF(SUM(LEN(A6438:U6438))=0,"",IF(OR(OR(ISBLANK(E6438),SUM(LEN(B6438),LEN(C6438))=0),AND(NOT(D6438="Unknown"),ISBLANK(I6438)),AND(NOT(N6438="Unknown"),ISBLANK(Q6438))),"Missing Information", INDEX(Table15[Entire Service Line Classification], MATCH(SUMIFS(Table15[Unique ID],Table15[System-Owned Portion],D6438,Table15[If Material Anything Other than "Lead" in Column E,Was Material Ever Previously Lead?],F6438,Table15[Customer-Owned Portion],N6438),Table15[Unique ID],0),0)))</f>
        <v>Non-lead</v>
      </c>
      <c r="W6438" s="189"/>
    </row>
    <row r="6439" spans="1:23" s="190" customFormat="1" ht="56.25" x14ac:dyDescent="0.25">
      <c r="A6439" s="180" t="s">
        <v>225</v>
      </c>
      <c r="B6439" s="181" t="s">
        <v>10042</v>
      </c>
      <c r="C6439" s="182" t="s">
        <v>225</v>
      </c>
      <c r="D6439" s="183" t="s">
        <v>36</v>
      </c>
      <c r="E6439" s="181" t="s">
        <v>35</v>
      </c>
      <c r="F6439" s="183" t="s">
        <v>35</v>
      </c>
      <c r="G6439" s="181" t="s">
        <v>7503</v>
      </c>
      <c r="H6439" s="184" t="s">
        <v>7090</v>
      </c>
      <c r="I6439" s="185" t="s">
        <v>190</v>
      </c>
      <c r="J6439" s="181" t="s">
        <v>35</v>
      </c>
      <c r="K6439" s="181" t="s">
        <v>225</v>
      </c>
      <c r="L6439" s="186" t="s">
        <v>225</v>
      </c>
      <c r="M6439" s="187" t="s">
        <v>225</v>
      </c>
      <c r="N6439" s="183" t="s">
        <v>36</v>
      </c>
      <c r="O6439" s="181" t="s">
        <v>7503</v>
      </c>
      <c r="P6439" s="184" t="s">
        <v>7090</v>
      </c>
      <c r="Q6439" s="185" t="s">
        <v>190</v>
      </c>
      <c r="R6439" s="181" t="s">
        <v>35</v>
      </c>
      <c r="S6439" s="181" t="s">
        <v>225</v>
      </c>
      <c r="T6439" s="186" t="s">
        <v>225</v>
      </c>
      <c r="U6439" s="187" t="s">
        <v>225</v>
      </c>
      <c r="V6439" s="188" t="str" cm="1">
        <f t="array" ref="V6439">IF(SUM(LEN(A6439:U6439))=0,"",IF(OR(OR(ISBLANK(E6439),SUM(LEN(B6439),LEN(C6439))=0),AND(NOT(D6439="Unknown"),ISBLANK(I6439)),AND(NOT(N6439="Unknown"),ISBLANK(Q6439))),"Missing Information", INDEX(Table15[Entire Service Line Classification], MATCH(SUMIFS(Table15[Unique ID],Table15[System-Owned Portion],D6439,Table15[If Material Anything Other than "Lead" in Column E,Was Material Ever Previously Lead?],F6439,Table15[Customer-Owned Portion],N6439),Table15[Unique ID],0),0)))</f>
        <v>Non-lead</v>
      </c>
      <c r="W6439" s="189"/>
    </row>
    <row r="6440" spans="1:23" s="190" customFormat="1" ht="56.25" x14ac:dyDescent="0.25">
      <c r="A6440" s="180" t="s">
        <v>225</v>
      </c>
      <c r="B6440" s="181" t="s">
        <v>10043</v>
      </c>
      <c r="C6440" s="182" t="s">
        <v>225</v>
      </c>
      <c r="D6440" s="183" t="s">
        <v>36</v>
      </c>
      <c r="E6440" s="181" t="s">
        <v>35</v>
      </c>
      <c r="F6440" s="183" t="s">
        <v>35</v>
      </c>
      <c r="G6440" s="181" t="s">
        <v>7340</v>
      </c>
      <c r="H6440" s="184" t="s">
        <v>7090</v>
      </c>
      <c r="I6440" s="185" t="s">
        <v>190</v>
      </c>
      <c r="J6440" s="181" t="s">
        <v>35</v>
      </c>
      <c r="K6440" s="181" t="s">
        <v>225</v>
      </c>
      <c r="L6440" s="186" t="s">
        <v>225</v>
      </c>
      <c r="M6440" s="187" t="s">
        <v>225</v>
      </c>
      <c r="N6440" s="183" t="s">
        <v>36</v>
      </c>
      <c r="O6440" s="181" t="s">
        <v>7340</v>
      </c>
      <c r="P6440" s="184" t="s">
        <v>7090</v>
      </c>
      <c r="Q6440" s="185" t="s">
        <v>190</v>
      </c>
      <c r="R6440" s="181" t="s">
        <v>35</v>
      </c>
      <c r="S6440" s="181" t="s">
        <v>225</v>
      </c>
      <c r="T6440" s="186" t="s">
        <v>225</v>
      </c>
      <c r="U6440" s="187" t="s">
        <v>225</v>
      </c>
      <c r="V6440" s="188" t="str" cm="1">
        <f t="array" ref="V6440">IF(SUM(LEN(A6440:U6440))=0,"",IF(OR(OR(ISBLANK(E6440),SUM(LEN(B6440),LEN(C6440))=0),AND(NOT(D6440="Unknown"),ISBLANK(I6440)),AND(NOT(N6440="Unknown"),ISBLANK(Q6440))),"Missing Information", INDEX(Table15[Entire Service Line Classification], MATCH(SUMIFS(Table15[Unique ID],Table15[System-Owned Portion],D6440,Table15[If Material Anything Other than "Lead" in Column E,Was Material Ever Previously Lead?],F6440,Table15[Customer-Owned Portion],N6440),Table15[Unique ID],0),0)))</f>
        <v>Non-lead</v>
      </c>
      <c r="W6440" s="189"/>
    </row>
    <row r="6441" spans="1:23" s="190" customFormat="1" ht="56.25" x14ac:dyDescent="0.25">
      <c r="A6441" s="180" t="s">
        <v>225</v>
      </c>
      <c r="B6441" s="181" t="s">
        <v>10044</v>
      </c>
      <c r="C6441" s="182" t="s">
        <v>225</v>
      </c>
      <c r="D6441" s="183" t="s">
        <v>36</v>
      </c>
      <c r="E6441" s="181" t="s">
        <v>35</v>
      </c>
      <c r="F6441" s="183" t="s">
        <v>35</v>
      </c>
      <c r="G6441" s="181" t="s">
        <v>7503</v>
      </c>
      <c r="H6441" s="184" t="s">
        <v>7090</v>
      </c>
      <c r="I6441" s="185" t="s">
        <v>190</v>
      </c>
      <c r="J6441" s="181" t="s">
        <v>35</v>
      </c>
      <c r="K6441" s="181" t="s">
        <v>225</v>
      </c>
      <c r="L6441" s="186" t="s">
        <v>225</v>
      </c>
      <c r="M6441" s="187" t="s">
        <v>225</v>
      </c>
      <c r="N6441" s="183" t="s">
        <v>36</v>
      </c>
      <c r="O6441" s="181" t="s">
        <v>7503</v>
      </c>
      <c r="P6441" s="184" t="s">
        <v>7090</v>
      </c>
      <c r="Q6441" s="185" t="s">
        <v>190</v>
      </c>
      <c r="R6441" s="181" t="s">
        <v>35</v>
      </c>
      <c r="S6441" s="181" t="s">
        <v>225</v>
      </c>
      <c r="T6441" s="186" t="s">
        <v>225</v>
      </c>
      <c r="U6441" s="187" t="s">
        <v>225</v>
      </c>
      <c r="V6441" s="188" t="str" cm="1">
        <f t="array" ref="V6441">IF(SUM(LEN(A6441:U6441))=0,"",IF(OR(OR(ISBLANK(E6441),SUM(LEN(B6441),LEN(C6441))=0),AND(NOT(D6441="Unknown"),ISBLANK(I6441)),AND(NOT(N6441="Unknown"),ISBLANK(Q6441))),"Missing Information", INDEX(Table15[Entire Service Line Classification], MATCH(SUMIFS(Table15[Unique ID],Table15[System-Owned Portion],D6441,Table15[If Material Anything Other than "Lead" in Column E,Was Material Ever Previously Lead?],F6441,Table15[Customer-Owned Portion],N6441),Table15[Unique ID],0),0)))</f>
        <v>Non-lead</v>
      </c>
      <c r="W6441" s="189"/>
    </row>
    <row r="6442" spans="1:23" s="190" customFormat="1" ht="56.25" x14ac:dyDescent="0.25">
      <c r="A6442" s="180" t="s">
        <v>225</v>
      </c>
      <c r="B6442" s="181" t="s">
        <v>10045</v>
      </c>
      <c r="C6442" s="182" t="s">
        <v>225</v>
      </c>
      <c r="D6442" s="183" t="s">
        <v>36</v>
      </c>
      <c r="E6442" s="181" t="s">
        <v>35</v>
      </c>
      <c r="F6442" s="183" t="s">
        <v>35</v>
      </c>
      <c r="G6442" s="181" t="s">
        <v>7340</v>
      </c>
      <c r="H6442" s="184" t="s">
        <v>7090</v>
      </c>
      <c r="I6442" s="185" t="s">
        <v>190</v>
      </c>
      <c r="J6442" s="181" t="s">
        <v>35</v>
      </c>
      <c r="K6442" s="181" t="s">
        <v>225</v>
      </c>
      <c r="L6442" s="186" t="s">
        <v>225</v>
      </c>
      <c r="M6442" s="187" t="s">
        <v>225</v>
      </c>
      <c r="N6442" s="183" t="s">
        <v>36</v>
      </c>
      <c r="O6442" s="181" t="s">
        <v>7340</v>
      </c>
      <c r="P6442" s="184" t="s">
        <v>7090</v>
      </c>
      <c r="Q6442" s="185" t="s">
        <v>190</v>
      </c>
      <c r="R6442" s="181" t="s">
        <v>35</v>
      </c>
      <c r="S6442" s="181" t="s">
        <v>225</v>
      </c>
      <c r="T6442" s="186" t="s">
        <v>225</v>
      </c>
      <c r="U6442" s="187" t="s">
        <v>225</v>
      </c>
      <c r="V6442" s="188" t="str" cm="1">
        <f t="array" ref="V6442">IF(SUM(LEN(A6442:U6442))=0,"",IF(OR(OR(ISBLANK(E6442),SUM(LEN(B6442),LEN(C6442))=0),AND(NOT(D6442="Unknown"),ISBLANK(I6442)),AND(NOT(N6442="Unknown"),ISBLANK(Q6442))),"Missing Information", INDEX(Table15[Entire Service Line Classification], MATCH(SUMIFS(Table15[Unique ID],Table15[System-Owned Portion],D6442,Table15[If Material Anything Other than "Lead" in Column E,Was Material Ever Previously Lead?],F6442,Table15[Customer-Owned Portion],N6442),Table15[Unique ID],0),0)))</f>
        <v>Non-lead</v>
      </c>
      <c r="W6442" s="189"/>
    </row>
    <row r="6443" spans="1:23" s="190" customFormat="1" ht="56.25" x14ac:dyDescent="0.25">
      <c r="A6443" s="180" t="s">
        <v>225</v>
      </c>
      <c r="B6443" s="181" t="s">
        <v>10046</v>
      </c>
      <c r="C6443" s="182" t="s">
        <v>225</v>
      </c>
      <c r="D6443" s="183" t="s">
        <v>36</v>
      </c>
      <c r="E6443" s="181" t="s">
        <v>35</v>
      </c>
      <c r="F6443" s="183" t="s">
        <v>35</v>
      </c>
      <c r="G6443" s="181" t="s">
        <v>7340</v>
      </c>
      <c r="H6443" s="184" t="s">
        <v>7090</v>
      </c>
      <c r="I6443" s="185" t="s">
        <v>190</v>
      </c>
      <c r="J6443" s="181" t="s">
        <v>35</v>
      </c>
      <c r="K6443" s="181" t="s">
        <v>225</v>
      </c>
      <c r="L6443" s="186" t="s">
        <v>225</v>
      </c>
      <c r="M6443" s="187" t="s">
        <v>225</v>
      </c>
      <c r="N6443" s="183" t="s">
        <v>36</v>
      </c>
      <c r="O6443" s="181" t="s">
        <v>7340</v>
      </c>
      <c r="P6443" s="184" t="s">
        <v>7090</v>
      </c>
      <c r="Q6443" s="185" t="s">
        <v>190</v>
      </c>
      <c r="R6443" s="181" t="s">
        <v>35</v>
      </c>
      <c r="S6443" s="181" t="s">
        <v>225</v>
      </c>
      <c r="T6443" s="186" t="s">
        <v>225</v>
      </c>
      <c r="U6443" s="187" t="s">
        <v>225</v>
      </c>
      <c r="V6443" s="188" t="str" cm="1">
        <f t="array" ref="V6443">IF(SUM(LEN(A6443:U6443))=0,"",IF(OR(OR(ISBLANK(E6443),SUM(LEN(B6443),LEN(C6443))=0),AND(NOT(D6443="Unknown"),ISBLANK(I6443)),AND(NOT(N6443="Unknown"),ISBLANK(Q6443))),"Missing Information", INDEX(Table15[Entire Service Line Classification], MATCH(SUMIFS(Table15[Unique ID],Table15[System-Owned Portion],D6443,Table15[If Material Anything Other than "Lead" in Column E,Was Material Ever Previously Lead?],F6443,Table15[Customer-Owned Portion],N6443),Table15[Unique ID],0),0)))</f>
        <v>Non-lead</v>
      </c>
      <c r="W6443" s="189"/>
    </row>
    <row r="6444" spans="1:23" s="190" customFormat="1" ht="56.25" x14ac:dyDescent="0.25">
      <c r="A6444" s="180" t="s">
        <v>225</v>
      </c>
      <c r="B6444" s="181" t="s">
        <v>10047</v>
      </c>
      <c r="C6444" s="182" t="s">
        <v>225</v>
      </c>
      <c r="D6444" s="183" t="s">
        <v>36</v>
      </c>
      <c r="E6444" s="181" t="s">
        <v>35</v>
      </c>
      <c r="F6444" s="183" t="s">
        <v>35</v>
      </c>
      <c r="G6444" s="181" t="s">
        <v>7340</v>
      </c>
      <c r="H6444" s="184" t="s">
        <v>7090</v>
      </c>
      <c r="I6444" s="185" t="s">
        <v>190</v>
      </c>
      <c r="J6444" s="181" t="s">
        <v>35</v>
      </c>
      <c r="K6444" s="181" t="s">
        <v>225</v>
      </c>
      <c r="L6444" s="186" t="s">
        <v>225</v>
      </c>
      <c r="M6444" s="187" t="s">
        <v>225</v>
      </c>
      <c r="N6444" s="183" t="s">
        <v>36</v>
      </c>
      <c r="O6444" s="181" t="s">
        <v>7340</v>
      </c>
      <c r="P6444" s="184" t="s">
        <v>7090</v>
      </c>
      <c r="Q6444" s="185" t="s">
        <v>190</v>
      </c>
      <c r="R6444" s="181" t="s">
        <v>35</v>
      </c>
      <c r="S6444" s="181" t="s">
        <v>225</v>
      </c>
      <c r="T6444" s="186" t="s">
        <v>225</v>
      </c>
      <c r="U6444" s="187" t="s">
        <v>225</v>
      </c>
      <c r="V6444" s="188" t="str" cm="1">
        <f t="array" ref="V6444">IF(SUM(LEN(A6444:U6444))=0,"",IF(OR(OR(ISBLANK(E6444),SUM(LEN(B6444),LEN(C6444))=0),AND(NOT(D6444="Unknown"),ISBLANK(I6444)),AND(NOT(N6444="Unknown"),ISBLANK(Q6444))),"Missing Information", INDEX(Table15[Entire Service Line Classification], MATCH(SUMIFS(Table15[Unique ID],Table15[System-Owned Portion],D6444,Table15[If Material Anything Other than "Lead" in Column E,Was Material Ever Previously Lead?],F6444,Table15[Customer-Owned Portion],N6444),Table15[Unique ID],0),0)))</f>
        <v>Non-lead</v>
      </c>
      <c r="W6444" s="189"/>
    </row>
    <row r="6445" spans="1:23" s="190" customFormat="1" ht="56.25" x14ac:dyDescent="0.25">
      <c r="A6445" s="180" t="s">
        <v>225</v>
      </c>
      <c r="B6445" s="181" t="s">
        <v>10048</v>
      </c>
      <c r="C6445" s="182" t="s">
        <v>225</v>
      </c>
      <c r="D6445" s="183" t="s">
        <v>36</v>
      </c>
      <c r="E6445" s="181" t="s">
        <v>35</v>
      </c>
      <c r="F6445" s="183" t="s">
        <v>35</v>
      </c>
      <c r="G6445" s="181" t="s">
        <v>7340</v>
      </c>
      <c r="H6445" s="184" t="s">
        <v>7090</v>
      </c>
      <c r="I6445" s="185" t="s">
        <v>190</v>
      </c>
      <c r="J6445" s="181" t="s">
        <v>35</v>
      </c>
      <c r="K6445" s="181" t="s">
        <v>225</v>
      </c>
      <c r="L6445" s="186" t="s">
        <v>225</v>
      </c>
      <c r="M6445" s="187" t="s">
        <v>225</v>
      </c>
      <c r="N6445" s="183" t="s">
        <v>36</v>
      </c>
      <c r="O6445" s="181" t="s">
        <v>7340</v>
      </c>
      <c r="P6445" s="184" t="s">
        <v>7090</v>
      </c>
      <c r="Q6445" s="185" t="s">
        <v>190</v>
      </c>
      <c r="R6445" s="181" t="s">
        <v>35</v>
      </c>
      <c r="S6445" s="181" t="s">
        <v>225</v>
      </c>
      <c r="T6445" s="186" t="s">
        <v>225</v>
      </c>
      <c r="U6445" s="187" t="s">
        <v>225</v>
      </c>
      <c r="V6445" s="188" t="str" cm="1">
        <f t="array" ref="V6445">IF(SUM(LEN(A6445:U6445))=0,"",IF(OR(OR(ISBLANK(E6445),SUM(LEN(B6445),LEN(C6445))=0),AND(NOT(D6445="Unknown"),ISBLANK(I6445)),AND(NOT(N6445="Unknown"),ISBLANK(Q6445))),"Missing Information", INDEX(Table15[Entire Service Line Classification], MATCH(SUMIFS(Table15[Unique ID],Table15[System-Owned Portion],D6445,Table15[If Material Anything Other than "Lead" in Column E,Was Material Ever Previously Lead?],F6445,Table15[Customer-Owned Portion],N6445),Table15[Unique ID],0),0)))</f>
        <v>Non-lead</v>
      </c>
      <c r="W6445" s="189"/>
    </row>
    <row r="6446" spans="1:23" s="190" customFormat="1" ht="56.25" x14ac:dyDescent="0.25">
      <c r="A6446" s="180" t="s">
        <v>225</v>
      </c>
      <c r="B6446" s="181" t="s">
        <v>10049</v>
      </c>
      <c r="C6446" s="182" t="s">
        <v>225</v>
      </c>
      <c r="D6446" s="183" t="s">
        <v>36</v>
      </c>
      <c r="E6446" s="181" t="s">
        <v>35</v>
      </c>
      <c r="F6446" s="183" t="s">
        <v>35</v>
      </c>
      <c r="G6446" s="181" t="s">
        <v>7340</v>
      </c>
      <c r="H6446" s="184" t="s">
        <v>7090</v>
      </c>
      <c r="I6446" s="185" t="s">
        <v>190</v>
      </c>
      <c r="J6446" s="181" t="s">
        <v>35</v>
      </c>
      <c r="K6446" s="181" t="s">
        <v>225</v>
      </c>
      <c r="L6446" s="186" t="s">
        <v>225</v>
      </c>
      <c r="M6446" s="187" t="s">
        <v>225</v>
      </c>
      <c r="N6446" s="183" t="s">
        <v>36</v>
      </c>
      <c r="O6446" s="181" t="s">
        <v>7340</v>
      </c>
      <c r="P6446" s="184" t="s">
        <v>7090</v>
      </c>
      <c r="Q6446" s="185" t="s">
        <v>190</v>
      </c>
      <c r="R6446" s="181" t="s">
        <v>35</v>
      </c>
      <c r="S6446" s="181" t="s">
        <v>225</v>
      </c>
      <c r="T6446" s="186" t="s">
        <v>225</v>
      </c>
      <c r="U6446" s="187" t="s">
        <v>225</v>
      </c>
      <c r="V6446" s="188" t="str" cm="1">
        <f t="array" ref="V6446">IF(SUM(LEN(A6446:U6446))=0,"",IF(OR(OR(ISBLANK(E6446),SUM(LEN(B6446),LEN(C6446))=0),AND(NOT(D6446="Unknown"),ISBLANK(I6446)),AND(NOT(N6446="Unknown"),ISBLANK(Q6446))),"Missing Information", INDEX(Table15[Entire Service Line Classification], MATCH(SUMIFS(Table15[Unique ID],Table15[System-Owned Portion],D6446,Table15[If Material Anything Other than "Lead" in Column E,Was Material Ever Previously Lead?],F6446,Table15[Customer-Owned Portion],N6446),Table15[Unique ID],0),0)))</f>
        <v>Non-lead</v>
      </c>
      <c r="W6446" s="189"/>
    </row>
    <row r="6447" spans="1:23" s="190" customFormat="1" ht="56.25" x14ac:dyDescent="0.25">
      <c r="A6447" s="180" t="s">
        <v>225</v>
      </c>
      <c r="B6447" s="181" t="s">
        <v>10050</v>
      </c>
      <c r="C6447" s="182" t="s">
        <v>225</v>
      </c>
      <c r="D6447" s="183" t="s">
        <v>36</v>
      </c>
      <c r="E6447" s="181" t="s">
        <v>35</v>
      </c>
      <c r="F6447" s="183" t="s">
        <v>35</v>
      </c>
      <c r="G6447" s="181" t="s">
        <v>7340</v>
      </c>
      <c r="H6447" s="184" t="s">
        <v>7090</v>
      </c>
      <c r="I6447" s="185" t="s">
        <v>190</v>
      </c>
      <c r="J6447" s="181" t="s">
        <v>35</v>
      </c>
      <c r="K6447" s="181" t="s">
        <v>225</v>
      </c>
      <c r="L6447" s="186" t="s">
        <v>225</v>
      </c>
      <c r="M6447" s="187" t="s">
        <v>225</v>
      </c>
      <c r="N6447" s="183" t="s">
        <v>36</v>
      </c>
      <c r="O6447" s="181" t="s">
        <v>7340</v>
      </c>
      <c r="P6447" s="184" t="s">
        <v>7090</v>
      </c>
      <c r="Q6447" s="185" t="s">
        <v>190</v>
      </c>
      <c r="R6447" s="181" t="s">
        <v>35</v>
      </c>
      <c r="S6447" s="181" t="s">
        <v>225</v>
      </c>
      <c r="T6447" s="186" t="s">
        <v>225</v>
      </c>
      <c r="U6447" s="187" t="s">
        <v>225</v>
      </c>
      <c r="V6447" s="188" t="str" cm="1">
        <f t="array" ref="V6447">IF(SUM(LEN(A6447:U6447))=0,"",IF(OR(OR(ISBLANK(E6447),SUM(LEN(B6447),LEN(C6447))=0),AND(NOT(D6447="Unknown"),ISBLANK(I6447)),AND(NOT(N6447="Unknown"),ISBLANK(Q6447))),"Missing Information", INDEX(Table15[Entire Service Line Classification], MATCH(SUMIFS(Table15[Unique ID],Table15[System-Owned Portion],D6447,Table15[If Material Anything Other than "Lead" in Column E,Was Material Ever Previously Lead?],F6447,Table15[Customer-Owned Portion],N6447),Table15[Unique ID],0),0)))</f>
        <v>Non-lead</v>
      </c>
      <c r="W6447" s="189"/>
    </row>
    <row r="6448" spans="1:23" s="190" customFormat="1" ht="56.25" x14ac:dyDescent="0.25">
      <c r="A6448" s="180" t="s">
        <v>225</v>
      </c>
      <c r="B6448" s="181" t="s">
        <v>10051</v>
      </c>
      <c r="C6448" s="182" t="s">
        <v>225</v>
      </c>
      <c r="D6448" s="183" t="s">
        <v>36</v>
      </c>
      <c r="E6448" s="181" t="s">
        <v>35</v>
      </c>
      <c r="F6448" s="183" t="s">
        <v>35</v>
      </c>
      <c r="G6448" s="181" t="s">
        <v>7340</v>
      </c>
      <c r="H6448" s="184" t="s">
        <v>7090</v>
      </c>
      <c r="I6448" s="185" t="s">
        <v>190</v>
      </c>
      <c r="J6448" s="181" t="s">
        <v>35</v>
      </c>
      <c r="K6448" s="181" t="s">
        <v>225</v>
      </c>
      <c r="L6448" s="186" t="s">
        <v>225</v>
      </c>
      <c r="M6448" s="187" t="s">
        <v>225</v>
      </c>
      <c r="N6448" s="183" t="s">
        <v>36</v>
      </c>
      <c r="O6448" s="181" t="s">
        <v>7340</v>
      </c>
      <c r="P6448" s="184" t="s">
        <v>7090</v>
      </c>
      <c r="Q6448" s="185" t="s">
        <v>190</v>
      </c>
      <c r="R6448" s="181" t="s">
        <v>35</v>
      </c>
      <c r="S6448" s="181" t="s">
        <v>225</v>
      </c>
      <c r="T6448" s="186" t="s">
        <v>225</v>
      </c>
      <c r="U6448" s="187" t="s">
        <v>225</v>
      </c>
      <c r="V6448" s="188" t="str" cm="1">
        <f t="array" ref="V6448">IF(SUM(LEN(A6448:U6448))=0,"",IF(OR(OR(ISBLANK(E6448),SUM(LEN(B6448),LEN(C6448))=0),AND(NOT(D6448="Unknown"),ISBLANK(I6448)),AND(NOT(N6448="Unknown"),ISBLANK(Q6448))),"Missing Information", INDEX(Table15[Entire Service Line Classification], MATCH(SUMIFS(Table15[Unique ID],Table15[System-Owned Portion],D6448,Table15[If Material Anything Other than "Lead" in Column E,Was Material Ever Previously Lead?],F6448,Table15[Customer-Owned Portion],N6448),Table15[Unique ID],0),0)))</f>
        <v>Non-lead</v>
      </c>
      <c r="W6448" s="189"/>
    </row>
    <row r="6449" spans="1:23" s="190" customFormat="1" ht="56.25" x14ac:dyDescent="0.25">
      <c r="A6449" s="180" t="s">
        <v>225</v>
      </c>
      <c r="B6449" s="181" t="s">
        <v>10052</v>
      </c>
      <c r="C6449" s="182" t="s">
        <v>225</v>
      </c>
      <c r="D6449" s="183" t="s">
        <v>36</v>
      </c>
      <c r="E6449" s="181" t="s">
        <v>35</v>
      </c>
      <c r="F6449" s="183" t="s">
        <v>35</v>
      </c>
      <c r="G6449" s="181" t="s">
        <v>7340</v>
      </c>
      <c r="H6449" s="184" t="s">
        <v>7090</v>
      </c>
      <c r="I6449" s="185" t="s">
        <v>190</v>
      </c>
      <c r="J6449" s="181" t="s">
        <v>35</v>
      </c>
      <c r="K6449" s="181" t="s">
        <v>225</v>
      </c>
      <c r="L6449" s="186" t="s">
        <v>225</v>
      </c>
      <c r="M6449" s="187" t="s">
        <v>225</v>
      </c>
      <c r="N6449" s="183" t="s">
        <v>36</v>
      </c>
      <c r="O6449" s="181" t="s">
        <v>7340</v>
      </c>
      <c r="P6449" s="184" t="s">
        <v>7090</v>
      </c>
      <c r="Q6449" s="185" t="s">
        <v>190</v>
      </c>
      <c r="R6449" s="181" t="s">
        <v>35</v>
      </c>
      <c r="S6449" s="181" t="s">
        <v>225</v>
      </c>
      <c r="T6449" s="186" t="s">
        <v>225</v>
      </c>
      <c r="U6449" s="187" t="s">
        <v>225</v>
      </c>
      <c r="V6449" s="188" t="str" cm="1">
        <f t="array" ref="V6449">IF(SUM(LEN(A6449:U6449))=0,"",IF(OR(OR(ISBLANK(E6449),SUM(LEN(B6449),LEN(C6449))=0),AND(NOT(D6449="Unknown"),ISBLANK(I6449)),AND(NOT(N6449="Unknown"),ISBLANK(Q6449))),"Missing Information", INDEX(Table15[Entire Service Line Classification], MATCH(SUMIFS(Table15[Unique ID],Table15[System-Owned Portion],D6449,Table15[If Material Anything Other than "Lead" in Column E,Was Material Ever Previously Lead?],F6449,Table15[Customer-Owned Portion],N6449),Table15[Unique ID],0),0)))</f>
        <v>Non-lead</v>
      </c>
      <c r="W6449" s="189"/>
    </row>
    <row r="6450" spans="1:23" s="190" customFormat="1" ht="56.25" x14ac:dyDescent="0.25">
      <c r="A6450" s="180" t="s">
        <v>225</v>
      </c>
      <c r="B6450" s="181" t="s">
        <v>10053</v>
      </c>
      <c r="C6450" s="182" t="s">
        <v>225</v>
      </c>
      <c r="D6450" s="183" t="s">
        <v>36</v>
      </c>
      <c r="E6450" s="181" t="s">
        <v>35</v>
      </c>
      <c r="F6450" s="183" t="s">
        <v>35</v>
      </c>
      <c r="G6450" s="181" t="s">
        <v>7340</v>
      </c>
      <c r="H6450" s="184" t="s">
        <v>7090</v>
      </c>
      <c r="I6450" s="185" t="s">
        <v>190</v>
      </c>
      <c r="J6450" s="181" t="s">
        <v>35</v>
      </c>
      <c r="K6450" s="181" t="s">
        <v>225</v>
      </c>
      <c r="L6450" s="186" t="s">
        <v>225</v>
      </c>
      <c r="M6450" s="187" t="s">
        <v>225</v>
      </c>
      <c r="N6450" s="183" t="s">
        <v>36</v>
      </c>
      <c r="O6450" s="181" t="s">
        <v>7340</v>
      </c>
      <c r="P6450" s="184" t="s">
        <v>7090</v>
      </c>
      <c r="Q6450" s="185" t="s">
        <v>190</v>
      </c>
      <c r="R6450" s="181" t="s">
        <v>35</v>
      </c>
      <c r="S6450" s="181" t="s">
        <v>225</v>
      </c>
      <c r="T6450" s="186" t="s">
        <v>225</v>
      </c>
      <c r="U6450" s="187" t="s">
        <v>225</v>
      </c>
      <c r="V6450" s="188" t="str" cm="1">
        <f t="array" ref="V6450">IF(SUM(LEN(A6450:U6450))=0,"",IF(OR(OR(ISBLANK(E6450),SUM(LEN(B6450),LEN(C6450))=0),AND(NOT(D6450="Unknown"),ISBLANK(I6450)),AND(NOT(N6450="Unknown"),ISBLANK(Q6450))),"Missing Information", INDEX(Table15[Entire Service Line Classification], MATCH(SUMIFS(Table15[Unique ID],Table15[System-Owned Portion],D6450,Table15[If Material Anything Other than "Lead" in Column E,Was Material Ever Previously Lead?],F6450,Table15[Customer-Owned Portion],N6450),Table15[Unique ID],0),0)))</f>
        <v>Non-lead</v>
      </c>
      <c r="W6450" s="189"/>
    </row>
    <row r="6451" spans="1:23" s="190" customFormat="1" ht="56.25" x14ac:dyDescent="0.25">
      <c r="A6451" s="180" t="s">
        <v>225</v>
      </c>
      <c r="B6451" s="181" t="s">
        <v>10054</v>
      </c>
      <c r="C6451" s="182" t="s">
        <v>225</v>
      </c>
      <c r="D6451" s="183" t="s">
        <v>36</v>
      </c>
      <c r="E6451" s="181" t="s">
        <v>35</v>
      </c>
      <c r="F6451" s="183" t="s">
        <v>35</v>
      </c>
      <c r="G6451" s="181" t="s">
        <v>7340</v>
      </c>
      <c r="H6451" s="184" t="s">
        <v>7090</v>
      </c>
      <c r="I6451" s="185" t="s">
        <v>190</v>
      </c>
      <c r="J6451" s="181" t="s">
        <v>35</v>
      </c>
      <c r="K6451" s="181" t="s">
        <v>225</v>
      </c>
      <c r="L6451" s="186" t="s">
        <v>225</v>
      </c>
      <c r="M6451" s="187" t="s">
        <v>225</v>
      </c>
      <c r="N6451" s="183" t="s">
        <v>36</v>
      </c>
      <c r="O6451" s="181" t="s">
        <v>7340</v>
      </c>
      <c r="P6451" s="184" t="s">
        <v>7090</v>
      </c>
      <c r="Q6451" s="185" t="s">
        <v>190</v>
      </c>
      <c r="R6451" s="181" t="s">
        <v>35</v>
      </c>
      <c r="S6451" s="181" t="s">
        <v>225</v>
      </c>
      <c r="T6451" s="186" t="s">
        <v>225</v>
      </c>
      <c r="U6451" s="187" t="s">
        <v>225</v>
      </c>
      <c r="V6451" s="188" t="str" cm="1">
        <f t="array" ref="V6451">IF(SUM(LEN(A6451:U6451))=0,"",IF(OR(OR(ISBLANK(E6451),SUM(LEN(B6451),LEN(C6451))=0),AND(NOT(D6451="Unknown"),ISBLANK(I6451)),AND(NOT(N6451="Unknown"),ISBLANK(Q6451))),"Missing Information", INDEX(Table15[Entire Service Line Classification], MATCH(SUMIFS(Table15[Unique ID],Table15[System-Owned Portion],D6451,Table15[If Material Anything Other than "Lead" in Column E,Was Material Ever Previously Lead?],F6451,Table15[Customer-Owned Portion],N6451),Table15[Unique ID],0),0)))</f>
        <v>Non-lead</v>
      </c>
      <c r="W6451" s="189"/>
    </row>
    <row r="6452" spans="1:23" s="190" customFormat="1" ht="56.25" x14ac:dyDescent="0.25">
      <c r="A6452" s="180" t="s">
        <v>225</v>
      </c>
      <c r="B6452" s="181" t="s">
        <v>10055</v>
      </c>
      <c r="C6452" s="182" t="s">
        <v>225</v>
      </c>
      <c r="D6452" s="183" t="s">
        <v>36</v>
      </c>
      <c r="E6452" s="181" t="s">
        <v>35</v>
      </c>
      <c r="F6452" s="183" t="s">
        <v>35</v>
      </c>
      <c r="G6452" s="181" t="s">
        <v>7340</v>
      </c>
      <c r="H6452" s="184" t="s">
        <v>7090</v>
      </c>
      <c r="I6452" s="185" t="s">
        <v>190</v>
      </c>
      <c r="J6452" s="181" t="s">
        <v>35</v>
      </c>
      <c r="K6452" s="181" t="s">
        <v>225</v>
      </c>
      <c r="L6452" s="186" t="s">
        <v>225</v>
      </c>
      <c r="M6452" s="187" t="s">
        <v>225</v>
      </c>
      <c r="N6452" s="183" t="s">
        <v>36</v>
      </c>
      <c r="O6452" s="181" t="s">
        <v>7340</v>
      </c>
      <c r="P6452" s="184" t="s">
        <v>7090</v>
      </c>
      <c r="Q6452" s="185" t="s">
        <v>190</v>
      </c>
      <c r="R6452" s="181" t="s">
        <v>35</v>
      </c>
      <c r="S6452" s="181" t="s">
        <v>225</v>
      </c>
      <c r="T6452" s="186" t="s">
        <v>225</v>
      </c>
      <c r="U6452" s="187" t="s">
        <v>225</v>
      </c>
      <c r="V6452" s="188" t="str" cm="1">
        <f t="array" ref="V6452">IF(SUM(LEN(A6452:U6452))=0,"",IF(OR(OR(ISBLANK(E6452),SUM(LEN(B6452),LEN(C6452))=0),AND(NOT(D6452="Unknown"),ISBLANK(I6452)),AND(NOT(N6452="Unknown"),ISBLANK(Q6452))),"Missing Information", INDEX(Table15[Entire Service Line Classification], MATCH(SUMIFS(Table15[Unique ID],Table15[System-Owned Portion],D6452,Table15[If Material Anything Other than "Lead" in Column E,Was Material Ever Previously Lead?],F6452,Table15[Customer-Owned Portion],N6452),Table15[Unique ID],0),0)))</f>
        <v>Non-lead</v>
      </c>
      <c r="W6452" s="189"/>
    </row>
    <row r="6453" spans="1:23" s="190" customFormat="1" ht="56.25" x14ac:dyDescent="0.25">
      <c r="A6453" s="180" t="s">
        <v>225</v>
      </c>
      <c r="B6453" s="181" t="s">
        <v>10056</v>
      </c>
      <c r="C6453" s="182" t="s">
        <v>225</v>
      </c>
      <c r="D6453" s="183" t="s">
        <v>36</v>
      </c>
      <c r="E6453" s="181" t="s">
        <v>35</v>
      </c>
      <c r="F6453" s="183" t="s">
        <v>35</v>
      </c>
      <c r="G6453" s="181" t="s">
        <v>7340</v>
      </c>
      <c r="H6453" s="184" t="s">
        <v>7090</v>
      </c>
      <c r="I6453" s="185" t="s">
        <v>190</v>
      </c>
      <c r="J6453" s="181" t="s">
        <v>35</v>
      </c>
      <c r="K6453" s="181" t="s">
        <v>225</v>
      </c>
      <c r="L6453" s="186" t="s">
        <v>225</v>
      </c>
      <c r="M6453" s="187" t="s">
        <v>225</v>
      </c>
      <c r="N6453" s="183" t="s">
        <v>36</v>
      </c>
      <c r="O6453" s="181" t="s">
        <v>7340</v>
      </c>
      <c r="P6453" s="184" t="s">
        <v>7090</v>
      </c>
      <c r="Q6453" s="185" t="s">
        <v>190</v>
      </c>
      <c r="R6453" s="181" t="s">
        <v>35</v>
      </c>
      <c r="S6453" s="181" t="s">
        <v>225</v>
      </c>
      <c r="T6453" s="186" t="s">
        <v>225</v>
      </c>
      <c r="U6453" s="187" t="s">
        <v>225</v>
      </c>
      <c r="V6453" s="188" t="str" cm="1">
        <f t="array" ref="V6453">IF(SUM(LEN(A6453:U6453))=0,"",IF(OR(OR(ISBLANK(E6453),SUM(LEN(B6453),LEN(C6453))=0),AND(NOT(D6453="Unknown"),ISBLANK(I6453)),AND(NOT(N6453="Unknown"),ISBLANK(Q6453))),"Missing Information", INDEX(Table15[Entire Service Line Classification], MATCH(SUMIFS(Table15[Unique ID],Table15[System-Owned Portion],D6453,Table15[If Material Anything Other than "Lead" in Column E,Was Material Ever Previously Lead?],F6453,Table15[Customer-Owned Portion],N6453),Table15[Unique ID],0),0)))</f>
        <v>Non-lead</v>
      </c>
      <c r="W6453" s="189"/>
    </row>
    <row r="6454" spans="1:23" s="190" customFormat="1" ht="56.25" x14ac:dyDescent="0.25">
      <c r="A6454" s="180" t="s">
        <v>225</v>
      </c>
      <c r="B6454" s="181" t="s">
        <v>10057</v>
      </c>
      <c r="C6454" s="182" t="s">
        <v>225</v>
      </c>
      <c r="D6454" s="183" t="s">
        <v>36</v>
      </c>
      <c r="E6454" s="181" t="s">
        <v>35</v>
      </c>
      <c r="F6454" s="183" t="s">
        <v>35</v>
      </c>
      <c r="G6454" s="181" t="s">
        <v>7340</v>
      </c>
      <c r="H6454" s="184" t="s">
        <v>7090</v>
      </c>
      <c r="I6454" s="185" t="s">
        <v>190</v>
      </c>
      <c r="J6454" s="181" t="s">
        <v>35</v>
      </c>
      <c r="K6454" s="181" t="s">
        <v>225</v>
      </c>
      <c r="L6454" s="186" t="s">
        <v>225</v>
      </c>
      <c r="M6454" s="187" t="s">
        <v>225</v>
      </c>
      <c r="N6454" s="183" t="s">
        <v>36</v>
      </c>
      <c r="O6454" s="181" t="s">
        <v>7340</v>
      </c>
      <c r="P6454" s="184" t="s">
        <v>7090</v>
      </c>
      <c r="Q6454" s="185" t="s">
        <v>190</v>
      </c>
      <c r="R6454" s="181" t="s">
        <v>35</v>
      </c>
      <c r="S6454" s="181" t="s">
        <v>225</v>
      </c>
      <c r="T6454" s="186" t="s">
        <v>225</v>
      </c>
      <c r="U6454" s="187" t="s">
        <v>225</v>
      </c>
      <c r="V6454" s="188" t="str" cm="1">
        <f t="array" ref="V6454">IF(SUM(LEN(A6454:U6454))=0,"",IF(OR(OR(ISBLANK(E6454),SUM(LEN(B6454),LEN(C6454))=0),AND(NOT(D6454="Unknown"),ISBLANK(I6454)),AND(NOT(N6454="Unknown"),ISBLANK(Q6454))),"Missing Information", INDEX(Table15[Entire Service Line Classification], MATCH(SUMIFS(Table15[Unique ID],Table15[System-Owned Portion],D6454,Table15[If Material Anything Other than "Lead" in Column E,Was Material Ever Previously Lead?],F6454,Table15[Customer-Owned Portion],N6454),Table15[Unique ID],0),0)))</f>
        <v>Non-lead</v>
      </c>
      <c r="W6454" s="189"/>
    </row>
    <row r="6455" spans="1:23" s="190" customFormat="1" ht="56.25" x14ac:dyDescent="0.25">
      <c r="A6455" s="180" t="s">
        <v>225</v>
      </c>
      <c r="B6455" s="181" t="s">
        <v>10058</v>
      </c>
      <c r="C6455" s="182" t="s">
        <v>225</v>
      </c>
      <c r="D6455" s="183" t="s">
        <v>36</v>
      </c>
      <c r="E6455" s="181" t="s">
        <v>35</v>
      </c>
      <c r="F6455" s="183" t="s">
        <v>35</v>
      </c>
      <c r="G6455" s="181" t="s">
        <v>7340</v>
      </c>
      <c r="H6455" s="184" t="s">
        <v>7090</v>
      </c>
      <c r="I6455" s="185" t="s">
        <v>190</v>
      </c>
      <c r="J6455" s="181" t="s">
        <v>35</v>
      </c>
      <c r="K6455" s="181" t="s">
        <v>225</v>
      </c>
      <c r="L6455" s="186" t="s">
        <v>225</v>
      </c>
      <c r="M6455" s="187" t="s">
        <v>225</v>
      </c>
      <c r="N6455" s="183" t="s">
        <v>36</v>
      </c>
      <c r="O6455" s="181" t="s">
        <v>7340</v>
      </c>
      <c r="P6455" s="184" t="s">
        <v>7090</v>
      </c>
      <c r="Q6455" s="185" t="s">
        <v>190</v>
      </c>
      <c r="R6455" s="181" t="s">
        <v>35</v>
      </c>
      <c r="S6455" s="181" t="s">
        <v>225</v>
      </c>
      <c r="T6455" s="186" t="s">
        <v>225</v>
      </c>
      <c r="U6455" s="187" t="s">
        <v>225</v>
      </c>
      <c r="V6455" s="188" t="str" cm="1">
        <f t="array" ref="V6455">IF(SUM(LEN(A6455:U6455))=0,"",IF(OR(OR(ISBLANK(E6455),SUM(LEN(B6455),LEN(C6455))=0),AND(NOT(D6455="Unknown"),ISBLANK(I6455)),AND(NOT(N6455="Unknown"),ISBLANK(Q6455))),"Missing Information", INDEX(Table15[Entire Service Line Classification], MATCH(SUMIFS(Table15[Unique ID],Table15[System-Owned Portion],D6455,Table15[If Material Anything Other than "Lead" in Column E,Was Material Ever Previously Lead?],F6455,Table15[Customer-Owned Portion],N6455),Table15[Unique ID],0),0)))</f>
        <v>Non-lead</v>
      </c>
      <c r="W6455" s="189"/>
    </row>
    <row r="6456" spans="1:23" s="190" customFormat="1" ht="56.25" x14ac:dyDescent="0.25">
      <c r="A6456" s="180" t="s">
        <v>225</v>
      </c>
      <c r="B6456" s="181" t="s">
        <v>10059</v>
      </c>
      <c r="C6456" s="182" t="s">
        <v>225</v>
      </c>
      <c r="D6456" s="183" t="s">
        <v>36</v>
      </c>
      <c r="E6456" s="181" t="s">
        <v>35</v>
      </c>
      <c r="F6456" s="183" t="s">
        <v>35</v>
      </c>
      <c r="G6456" s="181" t="s">
        <v>7340</v>
      </c>
      <c r="H6456" s="184" t="s">
        <v>7090</v>
      </c>
      <c r="I6456" s="185" t="s">
        <v>190</v>
      </c>
      <c r="J6456" s="181" t="s">
        <v>35</v>
      </c>
      <c r="K6456" s="181" t="s">
        <v>225</v>
      </c>
      <c r="L6456" s="186" t="s">
        <v>225</v>
      </c>
      <c r="M6456" s="187" t="s">
        <v>225</v>
      </c>
      <c r="N6456" s="183" t="s">
        <v>36</v>
      </c>
      <c r="O6456" s="181" t="s">
        <v>7340</v>
      </c>
      <c r="P6456" s="184" t="s">
        <v>7090</v>
      </c>
      <c r="Q6456" s="185" t="s">
        <v>190</v>
      </c>
      <c r="R6456" s="181" t="s">
        <v>35</v>
      </c>
      <c r="S6456" s="181" t="s">
        <v>225</v>
      </c>
      <c r="T6456" s="186" t="s">
        <v>225</v>
      </c>
      <c r="U6456" s="187" t="s">
        <v>225</v>
      </c>
      <c r="V6456" s="188" t="str" cm="1">
        <f t="array" ref="V6456">IF(SUM(LEN(A6456:U6456))=0,"",IF(OR(OR(ISBLANK(E6456),SUM(LEN(B6456),LEN(C6456))=0),AND(NOT(D6456="Unknown"),ISBLANK(I6456)),AND(NOT(N6456="Unknown"),ISBLANK(Q6456))),"Missing Information", INDEX(Table15[Entire Service Line Classification], MATCH(SUMIFS(Table15[Unique ID],Table15[System-Owned Portion],D6456,Table15[If Material Anything Other than "Lead" in Column E,Was Material Ever Previously Lead?],F6456,Table15[Customer-Owned Portion],N6456),Table15[Unique ID],0),0)))</f>
        <v>Non-lead</v>
      </c>
      <c r="W6456" s="189"/>
    </row>
    <row r="6457" spans="1:23" s="190" customFormat="1" ht="56.25" x14ac:dyDescent="0.25">
      <c r="A6457" s="180" t="s">
        <v>225</v>
      </c>
      <c r="B6457" s="181" t="s">
        <v>10060</v>
      </c>
      <c r="C6457" s="182" t="s">
        <v>225</v>
      </c>
      <c r="D6457" s="183" t="s">
        <v>36</v>
      </c>
      <c r="E6457" s="181" t="s">
        <v>35</v>
      </c>
      <c r="F6457" s="183" t="s">
        <v>35</v>
      </c>
      <c r="G6457" s="181" t="s">
        <v>7503</v>
      </c>
      <c r="H6457" s="184" t="s">
        <v>7090</v>
      </c>
      <c r="I6457" s="185" t="s">
        <v>190</v>
      </c>
      <c r="J6457" s="181" t="s">
        <v>35</v>
      </c>
      <c r="K6457" s="181" t="s">
        <v>225</v>
      </c>
      <c r="L6457" s="186" t="s">
        <v>225</v>
      </c>
      <c r="M6457" s="187" t="s">
        <v>225</v>
      </c>
      <c r="N6457" s="183" t="s">
        <v>36</v>
      </c>
      <c r="O6457" s="181" t="s">
        <v>7503</v>
      </c>
      <c r="P6457" s="184" t="s">
        <v>7090</v>
      </c>
      <c r="Q6457" s="185" t="s">
        <v>190</v>
      </c>
      <c r="R6457" s="181" t="s">
        <v>35</v>
      </c>
      <c r="S6457" s="181" t="s">
        <v>225</v>
      </c>
      <c r="T6457" s="186" t="s">
        <v>225</v>
      </c>
      <c r="U6457" s="187" t="s">
        <v>225</v>
      </c>
      <c r="V6457" s="188" t="str" cm="1">
        <f t="array" ref="V6457">IF(SUM(LEN(A6457:U6457))=0,"",IF(OR(OR(ISBLANK(E6457),SUM(LEN(B6457),LEN(C6457))=0),AND(NOT(D6457="Unknown"),ISBLANK(I6457)),AND(NOT(N6457="Unknown"),ISBLANK(Q6457))),"Missing Information", INDEX(Table15[Entire Service Line Classification], MATCH(SUMIFS(Table15[Unique ID],Table15[System-Owned Portion],D6457,Table15[If Material Anything Other than "Lead" in Column E,Was Material Ever Previously Lead?],F6457,Table15[Customer-Owned Portion],N6457),Table15[Unique ID],0),0)))</f>
        <v>Non-lead</v>
      </c>
      <c r="W6457" s="189"/>
    </row>
    <row r="6458" spans="1:23" s="190" customFormat="1" ht="56.25" x14ac:dyDescent="0.25">
      <c r="A6458" s="180" t="s">
        <v>225</v>
      </c>
      <c r="B6458" s="181" t="s">
        <v>10061</v>
      </c>
      <c r="C6458" s="182" t="s">
        <v>225</v>
      </c>
      <c r="D6458" s="183" t="s">
        <v>36</v>
      </c>
      <c r="E6458" s="181" t="s">
        <v>35</v>
      </c>
      <c r="F6458" s="183" t="s">
        <v>35</v>
      </c>
      <c r="G6458" s="181" t="s">
        <v>7550</v>
      </c>
      <c r="H6458" s="184" t="s">
        <v>7090</v>
      </c>
      <c r="I6458" s="185" t="s">
        <v>190</v>
      </c>
      <c r="J6458" s="181" t="s">
        <v>35</v>
      </c>
      <c r="K6458" s="181" t="s">
        <v>225</v>
      </c>
      <c r="L6458" s="186" t="s">
        <v>225</v>
      </c>
      <c r="M6458" s="187" t="s">
        <v>225</v>
      </c>
      <c r="N6458" s="183" t="s">
        <v>36</v>
      </c>
      <c r="O6458" s="181" t="s">
        <v>7550</v>
      </c>
      <c r="P6458" s="184" t="s">
        <v>7090</v>
      </c>
      <c r="Q6458" s="185" t="s">
        <v>190</v>
      </c>
      <c r="R6458" s="181" t="s">
        <v>35</v>
      </c>
      <c r="S6458" s="181" t="s">
        <v>225</v>
      </c>
      <c r="T6458" s="186" t="s">
        <v>225</v>
      </c>
      <c r="U6458" s="187" t="s">
        <v>225</v>
      </c>
      <c r="V6458" s="188" t="str" cm="1">
        <f t="array" ref="V6458">IF(SUM(LEN(A6458:U6458))=0,"",IF(OR(OR(ISBLANK(E6458),SUM(LEN(B6458),LEN(C6458))=0),AND(NOT(D6458="Unknown"),ISBLANK(I6458)),AND(NOT(N6458="Unknown"),ISBLANK(Q6458))),"Missing Information", INDEX(Table15[Entire Service Line Classification], MATCH(SUMIFS(Table15[Unique ID],Table15[System-Owned Portion],D6458,Table15[If Material Anything Other than "Lead" in Column E,Was Material Ever Previously Lead?],F6458,Table15[Customer-Owned Portion],N6458),Table15[Unique ID],0),0)))</f>
        <v>Non-lead</v>
      </c>
      <c r="W6458" s="189"/>
    </row>
    <row r="6459" spans="1:23" s="190" customFormat="1" ht="56.25" x14ac:dyDescent="0.25">
      <c r="A6459" s="180" t="s">
        <v>225</v>
      </c>
      <c r="B6459" s="181" t="s">
        <v>10062</v>
      </c>
      <c r="C6459" s="182" t="s">
        <v>225</v>
      </c>
      <c r="D6459" s="183" t="s">
        <v>36</v>
      </c>
      <c r="E6459" s="181" t="s">
        <v>35</v>
      </c>
      <c r="F6459" s="183" t="s">
        <v>35</v>
      </c>
      <c r="G6459" s="181" t="s">
        <v>7550</v>
      </c>
      <c r="H6459" s="184" t="s">
        <v>7090</v>
      </c>
      <c r="I6459" s="185" t="s">
        <v>190</v>
      </c>
      <c r="J6459" s="181" t="s">
        <v>35</v>
      </c>
      <c r="K6459" s="181" t="s">
        <v>225</v>
      </c>
      <c r="L6459" s="186" t="s">
        <v>225</v>
      </c>
      <c r="M6459" s="187" t="s">
        <v>225</v>
      </c>
      <c r="N6459" s="183" t="s">
        <v>36</v>
      </c>
      <c r="O6459" s="181" t="s">
        <v>7550</v>
      </c>
      <c r="P6459" s="184" t="s">
        <v>7090</v>
      </c>
      <c r="Q6459" s="185" t="s">
        <v>190</v>
      </c>
      <c r="R6459" s="181" t="s">
        <v>35</v>
      </c>
      <c r="S6459" s="181" t="s">
        <v>225</v>
      </c>
      <c r="T6459" s="186" t="s">
        <v>225</v>
      </c>
      <c r="U6459" s="187" t="s">
        <v>225</v>
      </c>
      <c r="V6459" s="188" t="str" cm="1">
        <f t="array" ref="V6459">IF(SUM(LEN(A6459:U6459))=0,"",IF(OR(OR(ISBLANK(E6459),SUM(LEN(B6459),LEN(C6459))=0),AND(NOT(D6459="Unknown"),ISBLANK(I6459)),AND(NOT(N6459="Unknown"),ISBLANK(Q6459))),"Missing Information", INDEX(Table15[Entire Service Line Classification], MATCH(SUMIFS(Table15[Unique ID],Table15[System-Owned Portion],D6459,Table15[If Material Anything Other than "Lead" in Column E,Was Material Ever Previously Lead?],F6459,Table15[Customer-Owned Portion],N6459),Table15[Unique ID],0),0)))</f>
        <v>Non-lead</v>
      </c>
      <c r="W6459" s="189"/>
    </row>
    <row r="6460" spans="1:23" s="190" customFormat="1" ht="56.25" x14ac:dyDescent="0.25">
      <c r="A6460" s="180" t="s">
        <v>225</v>
      </c>
      <c r="B6460" s="181" t="s">
        <v>10063</v>
      </c>
      <c r="C6460" s="182" t="s">
        <v>225</v>
      </c>
      <c r="D6460" s="183" t="s">
        <v>36</v>
      </c>
      <c r="E6460" s="181" t="s">
        <v>35</v>
      </c>
      <c r="F6460" s="183" t="s">
        <v>35</v>
      </c>
      <c r="G6460" s="181" t="s">
        <v>7550</v>
      </c>
      <c r="H6460" s="184" t="s">
        <v>7090</v>
      </c>
      <c r="I6460" s="185" t="s">
        <v>190</v>
      </c>
      <c r="J6460" s="181" t="s">
        <v>35</v>
      </c>
      <c r="K6460" s="181" t="s">
        <v>225</v>
      </c>
      <c r="L6460" s="186" t="s">
        <v>225</v>
      </c>
      <c r="M6460" s="187" t="s">
        <v>225</v>
      </c>
      <c r="N6460" s="183" t="s">
        <v>36</v>
      </c>
      <c r="O6460" s="181" t="s">
        <v>7550</v>
      </c>
      <c r="P6460" s="184" t="s">
        <v>7090</v>
      </c>
      <c r="Q6460" s="185" t="s">
        <v>190</v>
      </c>
      <c r="R6460" s="181" t="s">
        <v>35</v>
      </c>
      <c r="S6460" s="181" t="s">
        <v>225</v>
      </c>
      <c r="T6460" s="186" t="s">
        <v>225</v>
      </c>
      <c r="U6460" s="187" t="s">
        <v>225</v>
      </c>
      <c r="V6460" s="188" t="str" cm="1">
        <f t="array" ref="V6460">IF(SUM(LEN(A6460:U6460))=0,"",IF(OR(OR(ISBLANK(E6460),SUM(LEN(B6460),LEN(C6460))=0),AND(NOT(D6460="Unknown"),ISBLANK(I6460)),AND(NOT(N6460="Unknown"),ISBLANK(Q6460))),"Missing Information", INDEX(Table15[Entire Service Line Classification], MATCH(SUMIFS(Table15[Unique ID],Table15[System-Owned Portion],D6460,Table15[If Material Anything Other than "Lead" in Column E,Was Material Ever Previously Lead?],F6460,Table15[Customer-Owned Portion],N6460),Table15[Unique ID],0),0)))</f>
        <v>Non-lead</v>
      </c>
      <c r="W6460" s="189"/>
    </row>
    <row r="6461" spans="1:23" s="190" customFormat="1" ht="56.25" x14ac:dyDescent="0.25">
      <c r="A6461" s="180" t="s">
        <v>225</v>
      </c>
      <c r="B6461" s="181" t="s">
        <v>10064</v>
      </c>
      <c r="C6461" s="182" t="s">
        <v>225</v>
      </c>
      <c r="D6461" s="183" t="s">
        <v>36</v>
      </c>
      <c r="E6461" s="181" t="s">
        <v>35</v>
      </c>
      <c r="F6461" s="183" t="s">
        <v>35</v>
      </c>
      <c r="G6461" s="181" t="s">
        <v>7550</v>
      </c>
      <c r="H6461" s="184" t="s">
        <v>7090</v>
      </c>
      <c r="I6461" s="185" t="s">
        <v>190</v>
      </c>
      <c r="J6461" s="181" t="s">
        <v>35</v>
      </c>
      <c r="K6461" s="181" t="s">
        <v>225</v>
      </c>
      <c r="L6461" s="186" t="s">
        <v>225</v>
      </c>
      <c r="M6461" s="187" t="s">
        <v>225</v>
      </c>
      <c r="N6461" s="183" t="s">
        <v>36</v>
      </c>
      <c r="O6461" s="181" t="s">
        <v>7550</v>
      </c>
      <c r="P6461" s="184" t="s">
        <v>7090</v>
      </c>
      <c r="Q6461" s="185" t="s">
        <v>190</v>
      </c>
      <c r="R6461" s="181" t="s">
        <v>35</v>
      </c>
      <c r="S6461" s="181" t="s">
        <v>225</v>
      </c>
      <c r="T6461" s="186" t="s">
        <v>225</v>
      </c>
      <c r="U6461" s="187" t="s">
        <v>225</v>
      </c>
      <c r="V6461" s="188" t="str" cm="1">
        <f t="array" ref="V6461">IF(SUM(LEN(A6461:U6461))=0,"",IF(OR(OR(ISBLANK(E6461),SUM(LEN(B6461),LEN(C6461))=0),AND(NOT(D6461="Unknown"),ISBLANK(I6461)),AND(NOT(N6461="Unknown"),ISBLANK(Q6461))),"Missing Information", INDEX(Table15[Entire Service Line Classification], MATCH(SUMIFS(Table15[Unique ID],Table15[System-Owned Portion],D6461,Table15[If Material Anything Other than "Lead" in Column E,Was Material Ever Previously Lead?],F6461,Table15[Customer-Owned Portion],N6461),Table15[Unique ID],0),0)))</f>
        <v>Non-lead</v>
      </c>
      <c r="W6461" s="189"/>
    </row>
    <row r="6462" spans="1:23" s="190" customFormat="1" ht="56.25" x14ac:dyDescent="0.25">
      <c r="A6462" s="180" t="s">
        <v>225</v>
      </c>
      <c r="B6462" s="181" t="s">
        <v>10065</v>
      </c>
      <c r="C6462" s="182" t="s">
        <v>225</v>
      </c>
      <c r="D6462" s="183" t="s">
        <v>36</v>
      </c>
      <c r="E6462" s="181" t="s">
        <v>35</v>
      </c>
      <c r="F6462" s="183" t="s">
        <v>35</v>
      </c>
      <c r="G6462" s="181" t="s">
        <v>7550</v>
      </c>
      <c r="H6462" s="184" t="s">
        <v>7090</v>
      </c>
      <c r="I6462" s="185" t="s">
        <v>190</v>
      </c>
      <c r="J6462" s="181" t="s">
        <v>35</v>
      </c>
      <c r="K6462" s="181" t="s">
        <v>225</v>
      </c>
      <c r="L6462" s="186" t="s">
        <v>225</v>
      </c>
      <c r="M6462" s="187" t="s">
        <v>225</v>
      </c>
      <c r="N6462" s="183" t="s">
        <v>36</v>
      </c>
      <c r="O6462" s="181" t="s">
        <v>7550</v>
      </c>
      <c r="P6462" s="184" t="s">
        <v>7090</v>
      </c>
      <c r="Q6462" s="185" t="s">
        <v>190</v>
      </c>
      <c r="R6462" s="181" t="s">
        <v>35</v>
      </c>
      <c r="S6462" s="181" t="s">
        <v>225</v>
      </c>
      <c r="T6462" s="186" t="s">
        <v>225</v>
      </c>
      <c r="U6462" s="187" t="s">
        <v>225</v>
      </c>
      <c r="V6462" s="188" t="str" cm="1">
        <f t="array" ref="V6462">IF(SUM(LEN(A6462:U6462))=0,"",IF(OR(OR(ISBLANK(E6462),SUM(LEN(B6462),LEN(C6462))=0),AND(NOT(D6462="Unknown"),ISBLANK(I6462)),AND(NOT(N6462="Unknown"),ISBLANK(Q6462))),"Missing Information", INDEX(Table15[Entire Service Line Classification], MATCH(SUMIFS(Table15[Unique ID],Table15[System-Owned Portion],D6462,Table15[If Material Anything Other than "Lead" in Column E,Was Material Ever Previously Lead?],F6462,Table15[Customer-Owned Portion],N6462),Table15[Unique ID],0),0)))</f>
        <v>Non-lead</v>
      </c>
      <c r="W6462" s="189"/>
    </row>
    <row r="6463" spans="1:23" s="190" customFormat="1" ht="56.25" x14ac:dyDescent="0.25">
      <c r="A6463" s="180" t="s">
        <v>225</v>
      </c>
      <c r="B6463" s="181" t="s">
        <v>10066</v>
      </c>
      <c r="C6463" s="182" t="s">
        <v>225</v>
      </c>
      <c r="D6463" s="183" t="s">
        <v>36</v>
      </c>
      <c r="E6463" s="181" t="s">
        <v>35</v>
      </c>
      <c r="F6463" s="183" t="s">
        <v>35</v>
      </c>
      <c r="G6463" s="181" t="s">
        <v>7550</v>
      </c>
      <c r="H6463" s="184" t="s">
        <v>7090</v>
      </c>
      <c r="I6463" s="185" t="s">
        <v>190</v>
      </c>
      <c r="J6463" s="181" t="s">
        <v>35</v>
      </c>
      <c r="K6463" s="181" t="s">
        <v>225</v>
      </c>
      <c r="L6463" s="186" t="s">
        <v>225</v>
      </c>
      <c r="M6463" s="187" t="s">
        <v>225</v>
      </c>
      <c r="N6463" s="183" t="s">
        <v>36</v>
      </c>
      <c r="O6463" s="181" t="s">
        <v>7550</v>
      </c>
      <c r="P6463" s="184" t="s">
        <v>7090</v>
      </c>
      <c r="Q6463" s="185" t="s">
        <v>190</v>
      </c>
      <c r="R6463" s="181" t="s">
        <v>35</v>
      </c>
      <c r="S6463" s="181" t="s">
        <v>225</v>
      </c>
      <c r="T6463" s="186" t="s">
        <v>225</v>
      </c>
      <c r="U6463" s="187" t="s">
        <v>225</v>
      </c>
      <c r="V6463" s="188" t="str" cm="1">
        <f t="array" ref="V6463">IF(SUM(LEN(A6463:U6463))=0,"",IF(OR(OR(ISBLANK(E6463),SUM(LEN(B6463),LEN(C6463))=0),AND(NOT(D6463="Unknown"),ISBLANK(I6463)),AND(NOT(N6463="Unknown"),ISBLANK(Q6463))),"Missing Information", INDEX(Table15[Entire Service Line Classification], MATCH(SUMIFS(Table15[Unique ID],Table15[System-Owned Portion],D6463,Table15[If Material Anything Other than "Lead" in Column E,Was Material Ever Previously Lead?],F6463,Table15[Customer-Owned Portion],N6463),Table15[Unique ID],0),0)))</f>
        <v>Non-lead</v>
      </c>
      <c r="W6463" s="189"/>
    </row>
    <row r="6464" spans="1:23" s="190" customFormat="1" ht="56.25" x14ac:dyDescent="0.25">
      <c r="A6464" s="180" t="s">
        <v>225</v>
      </c>
      <c r="B6464" s="181" t="s">
        <v>10067</v>
      </c>
      <c r="C6464" s="182" t="s">
        <v>225</v>
      </c>
      <c r="D6464" s="183" t="s">
        <v>36</v>
      </c>
      <c r="E6464" s="181" t="s">
        <v>35</v>
      </c>
      <c r="F6464" s="183" t="s">
        <v>35</v>
      </c>
      <c r="G6464" s="181" t="s">
        <v>7550</v>
      </c>
      <c r="H6464" s="184" t="s">
        <v>7090</v>
      </c>
      <c r="I6464" s="185" t="s">
        <v>190</v>
      </c>
      <c r="J6464" s="181" t="s">
        <v>35</v>
      </c>
      <c r="K6464" s="181" t="s">
        <v>225</v>
      </c>
      <c r="L6464" s="186" t="s">
        <v>225</v>
      </c>
      <c r="M6464" s="187" t="s">
        <v>225</v>
      </c>
      <c r="N6464" s="183" t="s">
        <v>36</v>
      </c>
      <c r="O6464" s="181" t="s">
        <v>7550</v>
      </c>
      <c r="P6464" s="184" t="s">
        <v>7090</v>
      </c>
      <c r="Q6464" s="185" t="s">
        <v>190</v>
      </c>
      <c r="R6464" s="181" t="s">
        <v>35</v>
      </c>
      <c r="S6464" s="181" t="s">
        <v>225</v>
      </c>
      <c r="T6464" s="186" t="s">
        <v>225</v>
      </c>
      <c r="U6464" s="187" t="s">
        <v>225</v>
      </c>
      <c r="V6464" s="188" t="str" cm="1">
        <f t="array" ref="V6464">IF(SUM(LEN(A6464:U6464))=0,"",IF(OR(OR(ISBLANK(E6464),SUM(LEN(B6464),LEN(C6464))=0),AND(NOT(D6464="Unknown"),ISBLANK(I6464)),AND(NOT(N6464="Unknown"),ISBLANK(Q6464))),"Missing Information", INDEX(Table15[Entire Service Line Classification], MATCH(SUMIFS(Table15[Unique ID],Table15[System-Owned Portion],D6464,Table15[If Material Anything Other than "Lead" in Column E,Was Material Ever Previously Lead?],F6464,Table15[Customer-Owned Portion],N6464),Table15[Unique ID],0),0)))</f>
        <v>Non-lead</v>
      </c>
      <c r="W6464" s="189"/>
    </row>
    <row r="6465" spans="1:23" s="190" customFormat="1" ht="56.25" x14ac:dyDescent="0.25">
      <c r="A6465" s="180" t="s">
        <v>225</v>
      </c>
      <c r="B6465" s="181" t="s">
        <v>10068</v>
      </c>
      <c r="C6465" s="182" t="s">
        <v>225</v>
      </c>
      <c r="D6465" s="183" t="s">
        <v>36</v>
      </c>
      <c r="E6465" s="181" t="s">
        <v>35</v>
      </c>
      <c r="F6465" s="183" t="s">
        <v>35</v>
      </c>
      <c r="G6465" s="181" t="s">
        <v>7550</v>
      </c>
      <c r="H6465" s="184" t="s">
        <v>7090</v>
      </c>
      <c r="I6465" s="185" t="s">
        <v>190</v>
      </c>
      <c r="J6465" s="181" t="s">
        <v>35</v>
      </c>
      <c r="K6465" s="181" t="s">
        <v>225</v>
      </c>
      <c r="L6465" s="186" t="s">
        <v>225</v>
      </c>
      <c r="M6465" s="187" t="s">
        <v>225</v>
      </c>
      <c r="N6465" s="183" t="s">
        <v>36</v>
      </c>
      <c r="O6465" s="181" t="s">
        <v>7550</v>
      </c>
      <c r="P6465" s="184" t="s">
        <v>7090</v>
      </c>
      <c r="Q6465" s="185" t="s">
        <v>190</v>
      </c>
      <c r="R6465" s="181" t="s">
        <v>35</v>
      </c>
      <c r="S6465" s="181" t="s">
        <v>225</v>
      </c>
      <c r="T6465" s="186" t="s">
        <v>225</v>
      </c>
      <c r="U6465" s="187" t="s">
        <v>225</v>
      </c>
      <c r="V6465" s="188" t="str" cm="1">
        <f t="array" ref="V6465">IF(SUM(LEN(A6465:U6465))=0,"",IF(OR(OR(ISBLANK(E6465),SUM(LEN(B6465),LEN(C6465))=0),AND(NOT(D6465="Unknown"),ISBLANK(I6465)),AND(NOT(N6465="Unknown"),ISBLANK(Q6465))),"Missing Information", INDEX(Table15[Entire Service Line Classification], MATCH(SUMIFS(Table15[Unique ID],Table15[System-Owned Portion],D6465,Table15[If Material Anything Other than "Lead" in Column E,Was Material Ever Previously Lead?],F6465,Table15[Customer-Owned Portion],N6465),Table15[Unique ID],0),0)))</f>
        <v>Non-lead</v>
      </c>
      <c r="W6465" s="189"/>
    </row>
    <row r="6466" spans="1:23" s="190" customFormat="1" ht="56.25" x14ac:dyDescent="0.25">
      <c r="A6466" s="180" t="s">
        <v>225</v>
      </c>
      <c r="B6466" s="181" t="s">
        <v>10069</v>
      </c>
      <c r="C6466" s="182" t="s">
        <v>225</v>
      </c>
      <c r="D6466" s="183" t="s">
        <v>36</v>
      </c>
      <c r="E6466" s="181" t="s">
        <v>35</v>
      </c>
      <c r="F6466" s="183" t="s">
        <v>35</v>
      </c>
      <c r="G6466" s="181" t="s">
        <v>7550</v>
      </c>
      <c r="H6466" s="184" t="s">
        <v>7090</v>
      </c>
      <c r="I6466" s="185" t="s">
        <v>190</v>
      </c>
      <c r="J6466" s="181" t="s">
        <v>35</v>
      </c>
      <c r="K6466" s="181" t="s">
        <v>225</v>
      </c>
      <c r="L6466" s="186" t="s">
        <v>225</v>
      </c>
      <c r="M6466" s="187" t="s">
        <v>225</v>
      </c>
      <c r="N6466" s="183" t="s">
        <v>36</v>
      </c>
      <c r="O6466" s="181" t="s">
        <v>7550</v>
      </c>
      <c r="P6466" s="184" t="s">
        <v>7090</v>
      </c>
      <c r="Q6466" s="185" t="s">
        <v>190</v>
      </c>
      <c r="R6466" s="181" t="s">
        <v>35</v>
      </c>
      <c r="S6466" s="181" t="s">
        <v>225</v>
      </c>
      <c r="T6466" s="186" t="s">
        <v>225</v>
      </c>
      <c r="U6466" s="187" t="s">
        <v>225</v>
      </c>
      <c r="V6466" s="188" t="str" cm="1">
        <f t="array" ref="V6466">IF(SUM(LEN(A6466:U6466))=0,"",IF(OR(OR(ISBLANK(E6466),SUM(LEN(B6466),LEN(C6466))=0),AND(NOT(D6466="Unknown"),ISBLANK(I6466)),AND(NOT(N6466="Unknown"),ISBLANK(Q6466))),"Missing Information", INDEX(Table15[Entire Service Line Classification], MATCH(SUMIFS(Table15[Unique ID],Table15[System-Owned Portion],D6466,Table15[If Material Anything Other than "Lead" in Column E,Was Material Ever Previously Lead?],F6466,Table15[Customer-Owned Portion],N6466),Table15[Unique ID],0),0)))</f>
        <v>Non-lead</v>
      </c>
      <c r="W6466" s="189"/>
    </row>
    <row r="6467" spans="1:23" s="190" customFormat="1" ht="56.25" x14ac:dyDescent="0.25">
      <c r="A6467" s="180" t="s">
        <v>225</v>
      </c>
      <c r="B6467" s="181" t="s">
        <v>10070</v>
      </c>
      <c r="C6467" s="182" t="s">
        <v>225</v>
      </c>
      <c r="D6467" s="183" t="s">
        <v>36</v>
      </c>
      <c r="E6467" s="181" t="s">
        <v>35</v>
      </c>
      <c r="F6467" s="183" t="s">
        <v>35</v>
      </c>
      <c r="G6467" s="181" t="s">
        <v>7550</v>
      </c>
      <c r="H6467" s="184" t="s">
        <v>7090</v>
      </c>
      <c r="I6467" s="185" t="s">
        <v>190</v>
      </c>
      <c r="J6467" s="181" t="s">
        <v>35</v>
      </c>
      <c r="K6467" s="181" t="s">
        <v>225</v>
      </c>
      <c r="L6467" s="186" t="s">
        <v>225</v>
      </c>
      <c r="M6467" s="187" t="s">
        <v>225</v>
      </c>
      <c r="N6467" s="183" t="s">
        <v>36</v>
      </c>
      <c r="O6467" s="181" t="s">
        <v>7550</v>
      </c>
      <c r="P6467" s="184" t="s">
        <v>7090</v>
      </c>
      <c r="Q6467" s="185" t="s">
        <v>190</v>
      </c>
      <c r="R6467" s="181" t="s">
        <v>35</v>
      </c>
      <c r="S6467" s="181" t="s">
        <v>225</v>
      </c>
      <c r="T6467" s="186" t="s">
        <v>225</v>
      </c>
      <c r="U6467" s="187" t="s">
        <v>225</v>
      </c>
      <c r="V6467" s="188" t="str" cm="1">
        <f t="array" ref="V6467">IF(SUM(LEN(A6467:U6467))=0,"",IF(OR(OR(ISBLANK(E6467),SUM(LEN(B6467),LEN(C6467))=0),AND(NOT(D6467="Unknown"),ISBLANK(I6467)),AND(NOT(N6467="Unknown"),ISBLANK(Q6467))),"Missing Information", INDEX(Table15[Entire Service Line Classification], MATCH(SUMIFS(Table15[Unique ID],Table15[System-Owned Portion],D6467,Table15[If Material Anything Other than "Lead" in Column E,Was Material Ever Previously Lead?],F6467,Table15[Customer-Owned Portion],N6467),Table15[Unique ID],0),0)))</f>
        <v>Non-lead</v>
      </c>
      <c r="W6467" s="189"/>
    </row>
    <row r="6468" spans="1:23" s="190" customFormat="1" ht="56.25" x14ac:dyDescent="0.25">
      <c r="A6468" s="180" t="s">
        <v>225</v>
      </c>
      <c r="B6468" s="181" t="s">
        <v>10071</v>
      </c>
      <c r="C6468" s="182" t="s">
        <v>225</v>
      </c>
      <c r="D6468" s="183" t="s">
        <v>36</v>
      </c>
      <c r="E6468" s="181" t="s">
        <v>35</v>
      </c>
      <c r="F6468" s="183" t="s">
        <v>35</v>
      </c>
      <c r="G6468" s="181" t="s">
        <v>7550</v>
      </c>
      <c r="H6468" s="184" t="s">
        <v>7090</v>
      </c>
      <c r="I6468" s="185" t="s">
        <v>190</v>
      </c>
      <c r="J6468" s="181" t="s">
        <v>35</v>
      </c>
      <c r="K6468" s="181" t="s">
        <v>225</v>
      </c>
      <c r="L6468" s="186" t="s">
        <v>225</v>
      </c>
      <c r="M6468" s="187" t="s">
        <v>225</v>
      </c>
      <c r="N6468" s="183" t="s">
        <v>36</v>
      </c>
      <c r="O6468" s="181" t="s">
        <v>7550</v>
      </c>
      <c r="P6468" s="184" t="s">
        <v>7090</v>
      </c>
      <c r="Q6468" s="185" t="s">
        <v>190</v>
      </c>
      <c r="R6468" s="181" t="s">
        <v>35</v>
      </c>
      <c r="S6468" s="181" t="s">
        <v>225</v>
      </c>
      <c r="T6468" s="186" t="s">
        <v>225</v>
      </c>
      <c r="U6468" s="187" t="s">
        <v>225</v>
      </c>
      <c r="V6468" s="188" t="str" cm="1">
        <f t="array" ref="V6468">IF(SUM(LEN(A6468:U6468))=0,"",IF(OR(OR(ISBLANK(E6468),SUM(LEN(B6468),LEN(C6468))=0),AND(NOT(D6468="Unknown"),ISBLANK(I6468)),AND(NOT(N6468="Unknown"),ISBLANK(Q6468))),"Missing Information", INDEX(Table15[Entire Service Line Classification], MATCH(SUMIFS(Table15[Unique ID],Table15[System-Owned Portion],D6468,Table15[If Material Anything Other than "Lead" in Column E,Was Material Ever Previously Lead?],F6468,Table15[Customer-Owned Portion],N6468),Table15[Unique ID],0),0)))</f>
        <v>Non-lead</v>
      </c>
      <c r="W6468" s="189"/>
    </row>
    <row r="6469" spans="1:23" s="190" customFormat="1" ht="56.25" x14ac:dyDescent="0.25">
      <c r="A6469" s="180" t="s">
        <v>225</v>
      </c>
      <c r="B6469" s="181" t="s">
        <v>10072</v>
      </c>
      <c r="C6469" s="182" t="s">
        <v>225</v>
      </c>
      <c r="D6469" s="183" t="s">
        <v>36</v>
      </c>
      <c r="E6469" s="181" t="s">
        <v>35</v>
      </c>
      <c r="F6469" s="183" t="s">
        <v>35</v>
      </c>
      <c r="G6469" s="181" t="s">
        <v>7550</v>
      </c>
      <c r="H6469" s="184" t="s">
        <v>7090</v>
      </c>
      <c r="I6469" s="185" t="s">
        <v>190</v>
      </c>
      <c r="J6469" s="181" t="s">
        <v>35</v>
      </c>
      <c r="K6469" s="181" t="s">
        <v>225</v>
      </c>
      <c r="L6469" s="186" t="s">
        <v>225</v>
      </c>
      <c r="M6469" s="187" t="s">
        <v>225</v>
      </c>
      <c r="N6469" s="183" t="s">
        <v>36</v>
      </c>
      <c r="O6469" s="181" t="s">
        <v>7550</v>
      </c>
      <c r="P6469" s="184" t="s">
        <v>7090</v>
      </c>
      <c r="Q6469" s="185" t="s">
        <v>190</v>
      </c>
      <c r="R6469" s="181" t="s">
        <v>35</v>
      </c>
      <c r="S6469" s="181" t="s">
        <v>225</v>
      </c>
      <c r="T6469" s="186" t="s">
        <v>225</v>
      </c>
      <c r="U6469" s="187" t="s">
        <v>225</v>
      </c>
      <c r="V6469" s="188" t="str" cm="1">
        <f t="array" ref="V6469">IF(SUM(LEN(A6469:U6469))=0,"",IF(OR(OR(ISBLANK(E6469),SUM(LEN(B6469),LEN(C6469))=0),AND(NOT(D6469="Unknown"),ISBLANK(I6469)),AND(NOT(N6469="Unknown"),ISBLANK(Q6469))),"Missing Information", INDEX(Table15[Entire Service Line Classification], MATCH(SUMIFS(Table15[Unique ID],Table15[System-Owned Portion],D6469,Table15[If Material Anything Other than "Lead" in Column E,Was Material Ever Previously Lead?],F6469,Table15[Customer-Owned Portion],N6469),Table15[Unique ID],0),0)))</f>
        <v>Non-lead</v>
      </c>
      <c r="W6469" s="189"/>
    </row>
    <row r="6470" spans="1:23" s="190" customFormat="1" ht="56.25" x14ac:dyDescent="0.25">
      <c r="A6470" s="180" t="s">
        <v>225</v>
      </c>
      <c r="B6470" s="181" t="s">
        <v>10073</v>
      </c>
      <c r="C6470" s="182" t="s">
        <v>225</v>
      </c>
      <c r="D6470" s="183" t="s">
        <v>36</v>
      </c>
      <c r="E6470" s="181" t="s">
        <v>35</v>
      </c>
      <c r="F6470" s="183" t="s">
        <v>35</v>
      </c>
      <c r="G6470" s="181" t="s">
        <v>7550</v>
      </c>
      <c r="H6470" s="184" t="s">
        <v>7090</v>
      </c>
      <c r="I6470" s="185" t="s">
        <v>190</v>
      </c>
      <c r="J6470" s="181" t="s">
        <v>35</v>
      </c>
      <c r="K6470" s="181" t="s">
        <v>225</v>
      </c>
      <c r="L6470" s="186" t="s">
        <v>225</v>
      </c>
      <c r="M6470" s="187" t="s">
        <v>225</v>
      </c>
      <c r="N6470" s="183" t="s">
        <v>36</v>
      </c>
      <c r="O6470" s="181" t="s">
        <v>7550</v>
      </c>
      <c r="P6470" s="184" t="s">
        <v>7090</v>
      </c>
      <c r="Q6470" s="185" t="s">
        <v>190</v>
      </c>
      <c r="R6470" s="181" t="s">
        <v>35</v>
      </c>
      <c r="S6470" s="181" t="s">
        <v>225</v>
      </c>
      <c r="T6470" s="186" t="s">
        <v>225</v>
      </c>
      <c r="U6470" s="187" t="s">
        <v>225</v>
      </c>
      <c r="V6470" s="188" t="str" cm="1">
        <f t="array" ref="V6470">IF(SUM(LEN(A6470:U6470))=0,"",IF(OR(OR(ISBLANK(E6470),SUM(LEN(B6470),LEN(C6470))=0),AND(NOT(D6470="Unknown"),ISBLANK(I6470)),AND(NOT(N6470="Unknown"),ISBLANK(Q6470))),"Missing Information", INDEX(Table15[Entire Service Line Classification], MATCH(SUMIFS(Table15[Unique ID],Table15[System-Owned Portion],D6470,Table15[If Material Anything Other than "Lead" in Column E,Was Material Ever Previously Lead?],F6470,Table15[Customer-Owned Portion],N6470),Table15[Unique ID],0),0)))</f>
        <v>Non-lead</v>
      </c>
      <c r="W6470" s="189"/>
    </row>
    <row r="6471" spans="1:23" s="190" customFormat="1" ht="56.25" x14ac:dyDescent="0.25">
      <c r="A6471" s="180" t="s">
        <v>225</v>
      </c>
      <c r="B6471" s="181" t="s">
        <v>10074</v>
      </c>
      <c r="C6471" s="182" t="s">
        <v>225</v>
      </c>
      <c r="D6471" s="183" t="s">
        <v>36</v>
      </c>
      <c r="E6471" s="181" t="s">
        <v>35</v>
      </c>
      <c r="F6471" s="183" t="s">
        <v>35</v>
      </c>
      <c r="G6471" s="181" t="s">
        <v>7550</v>
      </c>
      <c r="H6471" s="184" t="s">
        <v>7090</v>
      </c>
      <c r="I6471" s="185" t="s">
        <v>190</v>
      </c>
      <c r="J6471" s="181" t="s">
        <v>35</v>
      </c>
      <c r="K6471" s="181" t="s">
        <v>225</v>
      </c>
      <c r="L6471" s="186" t="s">
        <v>225</v>
      </c>
      <c r="M6471" s="187" t="s">
        <v>225</v>
      </c>
      <c r="N6471" s="183" t="s">
        <v>36</v>
      </c>
      <c r="O6471" s="181" t="s">
        <v>7550</v>
      </c>
      <c r="P6471" s="184" t="s">
        <v>7090</v>
      </c>
      <c r="Q6471" s="185" t="s">
        <v>190</v>
      </c>
      <c r="R6471" s="181" t="s">
        <v>35</v>
      </c>
      <c r="S6471" s="181" t="s">
        <v>225</v>
      </c>
      <c r="T6471" s="186" t="s">
        <v>225</v>
      </c>
      <c r="U6471" s="187" t="s">
        <v>225</v>
      </c>
      <c r="V6471" s="188" t="str" cm="1">
        <f t="array" ref="V6471">IF(SUM(LEN(A6471:U6471))=0,"",IF(OR(OR(ISBLANK(E6471),SUM(LEN(B6471),LEN(C6471))=0),AND(NOT(D6471="Unknown"),ISBLANK(I6471)),AND(NOT(N6471="Unknown"),ISBLANK(Q6471))),"Missing Information", INDEX(Table15[Entire Service Line Classification], MATCH(SUMIFS(Table15[Unique ID],Table15[System-Owned Portion],D6471,Table15[If Material Anything Other than "Lead" in Column E,Was Material Ever Previously Lead?],F6471,Table15[Customer-Owned Portion],N6471),Table15[Unique ID],0),0)))</f>
        <v>Non-lead</v>
      </c>
      <c r="W6471" s="189"/>
    </row>
    <row r="6472" spans="1:23" s="190" customFormat="1" ht="56.25" x14ac:dyDescent="0.25">
      <c r="A6472" s="180" t="s">
        <v>225</v>
      </c>
      <c r="B6472" s="181" t="s">
        <v>10075</v>
      </c>
      <c r="C6472" s="182" t="s">
        <v>225</v>
      </c>
      <c r="D6472" s="183" t="s">
        <v>36</v>
      </c>
      <c r="E6472" s="181" t="s">
        <v>35</v>
      </c>
      <c r="F6472" s="183" t="s">
        <v>35</v>
      </c>
      <c r="G6472" s="181" t="s">
        <v>7550</v>
      </c>
      <c r="H6472" s="184" t="s">
        <v>7090</v>
      </c>
      <c r="I6472" s="185" t="s">
        <v>190</v>
      </c>
      <c r="J6472" s="181" t="s">
        <v>35</v>
      </c>
      <c r="K6472" s="181" t="s">
        <v>225</v>
      </c>
      <c r="L6472" s="186" t="s">
        <v>225</v>
      </c>
      <c r="M6472" s="187" t="s">
        <v>225</v>
      </c>
      <c r="N6472" s="183" t="s">
        <v>36</v>
      </c>
      <c r="O6472" s="181" t="s">
        <v>7550</v>
      </c>
      <c r="P6472" s="184" t="s">
        <v>7090</v>
      </c>
      <c r="Q6472" s="185" t="s">
        <v>190</v>
      </c>
      <c r="R6472" s="181" t="s">
        <v>35</v>
      </c>
      <c r="S6472" s="181" t="s">
        <v>225</v>
      </c>
      <c r="T6472" s="186" t="s">
        <v>225</v>
      </c>
      <c r="U6472" s="187" t="s">
        <v>225</v>
      </c>
      <c r="V6472" s="188" t="str" cm="1">
        <f t="array" ref="V6472">IF(SUM(LEN(A6472:U6472))=0,"",IF(OR(OR(ISBLANK(E6472),SUM(LEN(B6472),LEN(C6472))=0),AND(NOT(D6472="Unknown"),ISBLANK(I6472)),AND(NOT(N6472="Unknown"),ISBLANK(Q6472))),"Missing Information", INDEX(Table15[Entire Service Line Classification], MATCH(SUMIFS(Table15[Unique ID],Table15[System-Owned Portion],D6472,Table15[If Material Anything Other than "Lead" in Column E,Was Material Ever Previously Lead?],F6472,Table15[Customer-Owned Portion],N6472),Table15[Unique ID],0),0)))</f>
        <v>Non-lead</v>
      </c>
      <c r="W6472" s="189"/>
    </row>
    <row r="6473" spans="1:23" s="190" customFormat="1" ht="56.25" x14ac:dyDescent="0.25">
      <c r="A6473" s="180" t="s">
        <v>225</v>
      </c>
      <c r="B6473" s="181" t="s">
        <v>10076</v>
      </c>
      <c r="C6473" s="182" t="s">
        <v>225</v>
      </c>
      <c r="D6473" s="183" t="s">
        <v>36</v>
      </c>
      <c r="E6473" s="181" t="s">
        <v>35</v>
      </c>
      <c r="F6473" s="183" t="s">
        <v>35</v>
      </c>
      <c r="G6473" s="181" t="s">
        <v>7550</v>
      </c>
      <c r="H6473" s="184" t="s">
        <v>7090</v>
      </c>
      <c r="I6473" s="185" t="s">
        <v>190</v>
      </c>
      <c r="J6473" s="181" t="s">
        <v>35</v>
      </c>
      <c r="K6473" s="181" t="s">
        <v>225</v>
      </c>
      <c r="L6473" s="186" t="s">
        <v>225</v>
      </c>
      <c r="M6473" s="187" t="s">
        <v>225</v>
      </c>
      <c r="N6473" s="183" t="s">
        <v>36</v>
      </c>
      <c r="O6473" s="181" t="s">
        <v>7550</v>
      </c>
      <c r="P6473" s="184" t="s">
        <v>7090</v>
      </c>
      <c r="Q6473" s="185" t="s">
        <v>190</v>
      </c>
      <c r="R6473" s="181" t="s">
        <v>35</v>
      </c>
      <c r="S6473" s="181" t="s">
        <v>225</v>
      </c>
      <c r="T6473" s="186" t="s">
        <v>225</v>
      </c>
      <c r="U6473" s="187" t="s">
        <v>225</v>
      </c>
      <c r="V6473" s="188" t="str" cm="1">
        <f t="array" ref="V6473">IF(SUM(LEN(A6473:U6473))=0,"",IF(OR(OR(ISBLANK(E6473),SUM(LEN(B6473),LEN(C6473))=0),AND(NOT(D6473="Unknown"),ISBLANK(I6473)),AND(NOT(N6473="Unknown"),ISBLANK(Q6473))),"Missing Information", INDEX(Table15[Entire Service Line Classification], MATCH(SUMIFS(Table15[Unique ID],Table15[System-Owned Portion],D6473,Table15[If Material Anything Other than "Lead" in Column E,Was Material Ever Previously Lead?],F6473,Table15[Customer-Owned Portion],N6473),Table15[Unique ID],0),0)))</f>
        <v>Non-lead</v>
      </c>
      <c r="W6473" s="189"/>
    </row>
    <row r="6474" spans="1:23" s="190" customFormat="1" ht="56.25" x14ac:dyDescent="0.25">
      <c r="A6474" s="180" t="s">
        <v>225</v>
      </c>
      <c r="B6474" s="181" t="s">
        <v>10077</v>
      </c>
      <c r="C6474" s="182" t="s">
        <v>225</v>
      </c>
      <c r="D6474" s="183" t="s">
        <v>36</v>
      </c>
      <c r="E6474" s="181" t="s">
        <v>35</v>
      </c>
      <c r="F6474" s="183" t="s">
        <v>35</v>
      </c>
      <c r="G6474" s="181" t="s">
        <v>7550</v>
      </c>
      <c r="H6474" s="184" t="s">
        <v>7090</v>
      </c>
      <c r="I6474" s="185" t="s">
        <v>190</v>
      </c>
      <c r="J6474" s="181" t="s">
        <v>35</v>
      </c>
      <c r="K6474" s="181" t="s">
        <v>225</v>
      </c>
      <c r="L6474" s="186" t="s">
        <v>225</v>
      </c>
      <c r="M6474" s="187" t="s">
        <v>225</v>
      </c>
      <c r="N6474" s="183" t="s">
        <v>36</v>
      </c>
      <c r="O6474" s="181" t="s">
        <v>7550</v>
      </c>
      <c r="P6474" s="184" t="s">
        <v>7090</v>
      </c>
      <c r="Q6474" s="185" t="s">
        <v>190</v>
      </c>
      <c r="R6474" s="181" t="s">
        <v>35</v>
      </c>
      <c r="S6474" s="181" t="s">
        <v>225</v>
      </c>
      <c r="T6474" s="186" t="s">
        <v>225</v>
      </c>
      <c r="U6474" s="187" t="s">
        <v>225</v>
      </c>
      <c r="V6474" s="188" t="str" cm="1">
        <f t="array" ref="V6474">IF(SUM(LEN(A6474:U6474))=0,"",IF(OR(OR(ISBLANK(E6474),SUM(LEN(B6474),LEN(C6474))=0),AND(NOT(D6474="Unknown"),ISBLANK(I6474)),AND(NOT(N6474="Unknown"),ISBLANK(Q6474))),"Missing Information", INDEX(Table15[Entire Service Line Classification], MATCH(SUMIFS(Table15[Unique ID],Table15[System-Owned Portion],D6474,Table15[If Material Anything Other than "Lead" in Column E,Was Material Ever Previously Lead?],F6474,Table15[Customer-Owned Portion],N6474),Table15[Unique ID],0),0)))</f>
        <v>Non-lead</v>
      </c>
      <c r="W6474" s="189"/>
    </row>
    <row r="6475" spans="1:23" s="190" customFormat="1" ht="56.25" x14ac:dyDescent="0.25">
      <c r="A6475" s="180" t="s">
        <v>225</v>
      </c>
      <c r="B6475" s="181" t="s">
        <v>10078</v>
      </c>
      <c r="C6475" s="182" t="s">
        <v>225</v>
      </c>
      <c r="D6475" s="183" t="s">
        <v>36</v>
      </c>
      <c r="E6475" s="181" t="s">
        <v>35</v>
      </c>
      <c r="F6475" s="183" t="s">
        <v>35</v>
      </c>
      <c r="G6475" s="181" t="s">
        <v>7550</v>
      </c>
      <c r="H6475" s="184" t="s">
        <v>7090</v>
      </c>
      <c r="I6475" s="185" t="s">
        <v>190</v>
      </c>
      <c r="J6475" s="181" t="s">
        <v>35</v>
      </c>
      <c r="K6475" s="181" t="s">
        <v>225</v>
      </c>
      <c r="L6475" s="186" t="s">
        <v>225</v>
      </c>
      <c r="M6475" s="187" t="s">
        <v>225</v>
      </c>
      <c r="N6475" s="183" t="s">
        <v>36</v>
      </c>
      <c r="O6475" s="181" t="s">
        <v>7550</v>
      </c>
      <c r="P6475" s="184" t="s">
        <v>7090</v>
      </c>
      <c r="Q6475" s="185" t="s">
        <v>190</v>
      </c>
      <c r="R6475" s="181" t="s">
        <v>35</v>
      </c>
      <c r="S6475" s="181" t="s">
        <v>225</v>
      </c>
      <c r="T6475" s="186" t="s">
        <v>225</v>
      </c>
      <c r="U6475" s="187" t="s">
        <v>225</v>
      </c>
      <c r="V6475" s="188" t="str" cm="1">
        <f t="array" ref="V6475">IF(SUM(LEN(A6475:U6475))=0,"",IF(OR(OR(ISBLANK(E6475),SUM(LEN(B6475),LEN(C6475))=0),AND(NOT(D6475="Unknown"),ISBLANK(I6475)),AND(NOT(N6475="Unknown"),ISBLANK(Q6475))),"Missing Information", INDEX(Table15[Entire Service Line Classification], MATCH(SUMIFS(Table15[Unique ID],Table15[System-Owned Portion],D6475,Table15[If Material Anything Other than "Lead" in Column E,Was Material Ever Previously Lead?],F6475,Table15[Customer-Owned Portion],N6475),Table15[Unique ID],0),0)))</f>
        <v>Non-lead</v>
      </c>
      <c r="W6475" s="189"/>
    </row>
    <row r="6476" spans="1:23" s="190" customFormat="1" ht="56.25" x14ac:dyDescent="0.25">
      <c r="A6476" s="180" t="s">
        <v>225</v>
      </c>
      <c r="B6476" s="181" t="s">
        <v>10079</v>
      </c>
      <c r="C6476" s="182" t="s">
        <v>225</v>
      </c>
      <c r="D6476" s="183" t="s">
        <v>36</v>
      </c>
      <c r="E6476" s="181" t="s">
        <v>35</v>
      </c>
      <c r="F6476" s="183" t="s">
        <v>35</v>
      </c>
      <c r="G6476" s="181" t="s">
        <v>7550</v>
      </c>
      <c r="H6476" s="184" t="s">
        <v>7090</v>
      </c>
      <c r="I6476" s="185" t="s">
        <v>190</v>
      </c>
      <c r="J6476" s="181" t="s">
        <v>35</v>
      </c>
      <c r="K6476" s="181" t="s">
        <v>225</v>
      </c>
      <c r="L6476" s="186" t="s">
        <v>225</v>
      </c>
      <c r="M6476" s="187" t="s">
        <v>225</v>
      </c>
      <c r="N6476" s="183" t="s">
        <v>36</v>
      </c>
      <c r="O6476" s="181" t="s">
        <v>7550</v>
      </c>
      <c r="P6476" s="184" t="s">
        <v>7090</v>
      </c>
      <c r="Q6476" s="185" t="s">
        <v>190</v>
      </c>
      <c r="R6476" s="181" t="s">
        <v>35</v>
      </c>
      <c r="S6476" s="181" t="s">
        <v>225</v>
      </c>
      <c r="T6476" s="186" t="s">
        <v>225</v>
      </c>
      <c r="U6476" s="187" t="s">
        <v>225</v>
      </c>
      <c r="V6476" s="188" t="str" cm="1">
        <f t="array" ref="V6476">IF(SUM(LEN(A6476:U6476))=0,"",IF(OR(OR(ISBLANK(E6476),SUM(LEN(B6476),LEN(C6476))=0),AND(NOT(D6476="Unknown"),ISBLANK(I6476)),AND(NOT(N6476="Unknown"),ISBLANK(Q6476))),"Missing Information", INDEX(Table15[Entire Service Line Classification], MATCH(SUMIFS(Table15[Unique ID],Table15[System-Owned Portion],D6476,Table15[If Material Anything Other than "Lead" in Column E,Was Material Ever Previously Lead?],F6476,Table15[Customer-Owned Portion],N6476),Table15[Unique ID],0),0)))</f>
        <v>Non-lead</v>
      </c>
      <c r="W6476" s="189"/>
    </row>
    <row r="6477" spans="1:23" s="190" customFormat="1" ht="56.25" x14ac:dyDescent="0.25">
      <c r="A6477" s="180" t="s">
        <v>225</v>
      </c>
      <c r="B6477" s="181" t="s">
        <v>10080</v>
      </c>
      <c r="C6477" s="182" t="s">
        <v>225</v>
      </c>
      <c r="D6477" s="183" t="s">
        <v>36</v>
      </c>
      <c r="E6477" s="181" t="s">
        <v>35</v>
      </c>
      <c r="F6477" s="183" t="s">
        <v>35</v>
      </c>
      <c r="G6477" s="181" t="s">
        <v>7550</v>
      </c>
      <c r="H6477" s="184" t="s">
        <v>7090</v>
      </c>
      <c r="I6477" s="185" t="s">
        <v>190</v>
      </c>
      <c r="J6477" s="181" t="s">
        <v>35</v>
      </c>
      <c r="K6477" s="181" t="s">
        <v>225</v>
      </c>
      <c r="L6477" s="186" t="s">
        <v>225</v>
      </c>
      <c r="M6477" s="187" t="s">
        <v>225</v>
      </c>
      <c r="N6477" s="183" t="s">
        <v>36</v>
      </c>
      <c r="O6477" s="181" t="s">
        <v>7550</v>
      </c>
      <c r="P6477" s="184" t="s">
        <v>7090</v>
      </c>
      <c r="Q6477" s="185" t="s">
        <v>190</v>
      </c>
      <c r="R6477" s="181" t="s">
        <v>35</v>
      </c>
      <c r="S6477" s="181" t="s">
        <v>225</v>
      </c>
      <c r="T6477" s="186" t="s">
        <v>225</v>
      </c>
      <c r="U6477" s="187" t="s">
        <v>225</v>
      </c>
      <c r="V6477" s="188" t="str" cm="1">
        <f t="array" ref="V6477">IF(SUM(LEN(A6477:U6477))=0,"",IF(OR(OR(ISBLANK(E6477),SUM(LEN(B6477),LEN(C6477))=0),AND(NOT(D6477="Unknown"),ISBLANK(I6477)),AND(NOT(N6477="Unknown"),ISBLANK(Q6477))),"Missing Information", INDEX(Table15[Entire Service Line Classification], MATCH(SUMIFS(Table15[Unique ID],Table15[System-Owned Portion],D6477,Table15[If Material Anything Other than "Lead" in Column E,Was Material Ever Previously Lead?],F6477,Table15[Customer-Owned Portion],N6477),Table15[Unique ID],0),0)))</f>
        <v>Non-lead</v>
      </c>
      <c r="W6477" s="189"/>
    </row>
    <row r="6478" spans="1:23" s="190" customFormat="1" ht="56.25" x14ac:dyDescent="0.25">
      <c r="A6478" s="180" t="s">
        <v>225</v>
      </c>
      <c r="B6478" s="181" t="s">
        <v>10081</v>
      </c>
      <c r="C6478" s="182" t="s">
        <v>225</v>
      </c>
      <c r="D6478" s="183" t="s">
        <v>36</v>
      </c>
      <c r="E6478" s="181" t="s">
        <v>35</v>
      </c>
      <c r="F6478" s="183" t="s">
        <v>35</v>
      </c>
      <c r="G6478" s="181" t="s">
        <v>7550</v>
      </c>
      <c r="H6478" s="184" t="s">
        <v>7090</v>
      </c>
      <c r="I6478" s="185" t="s">
        <v>190</v>
      </c>
      <c r="J6478" s="181" t="s">
        <v>35</v>
      </c>
      <c r="K6478" s="181" t="s">
        <v>225</v>
      </c>
      <c r="L6478" s="186" t="s">
        <v>225</v>
      </c>
      <c r="M6478" s="187" t="s">
        <v>225</v>
      </c>
      <c r="N6478" s="183" t="s">
        <v>36</v>
      </c>
      <c r="O6478" s="181" t="s">
        <v>7550</v>
      </c>
      <c r="P6478" s="184" t="s">
        <v>7090</v>
      </c>
      <c r="Q6478" s="185" t="s">
        <v>190</v>
      </c>
      <c r="R6478" s="181" t="s">
        <v>35</v>
      </c>
      <c r="S6478" s="181" t="s">
        <v>225</v>
      </c>
      <c r="T6478" s="186" t="s">
        <v>225</v>
      </c>
      <c r="U6478" s="187" t="s">
        <v>225</v>
      </c>
      <c r="V6478" s="188" t="str" cm="1">
        <f t="array" ref="V6478">IF(SUM(LEN(A6478:U6478))=0,"",IF(OR(OR(ISBLANK(E6478),SUM(LEN(B6478),LEN(C6478))=0),AND(NOT(D6478="Unknown"),ISBLANK(I6478)),AND(NOT(N6478="Unknown"),ISBLANK(Q6478))),"Missing Information", INDEX(Table15[Entire Service Line Classification], MATCH(SUMIFS(Table15[Unique ID],Table15[System-Owned Portion],D6478,Table15[If Material Anything Other than "Lead" in Column E,Was Material Ever Previously Lead?],F6478,Table15[Customer-Owned Portion],N6478),Table15[Unique ID],0),0)))</f>
        <v>Non-lead</v>
      </c>
      <c r="W6478" s="189"/>
    </row>
    <row r="6479" spans="1:23" s="190" customFormat="1" ht="56.25" x14ac:dyDescent="0.25">
      <c r="A6479" s="180" t="s">
        <v>225</v>
      </c>
      <c r="B6479" s="181" t="s">
        <v>10082</v>
      </c>
      <c r="C6479" s="182" t="s">
        <v>225</v>
      </c>
      <c r="D6479" s="183" t="s">
        <v>36</v>
      </c>
      <c r="E6479" s="181" t="s">
        <v>35</v>
      </c>
      <c r="F6479" s="183" t="s">
        <v>35</v>
      </c>
      <c r="G6479" s="181" t="s">
        <v>7550</v>
      </c>
      <c r="H6479" s="184" t="s">
        <v>7090</v>
      </c>
      <c r="I6479" s="185" t="s">
        <v>190</v>
      </c>
      <c r="J6479" s="181" t="s">
        <v>35</v>
      </c>
      <c r="K6479" s="181" t="s">
        <v>225</v>
      </c>
      <c r="L6479" s="186" t="s">
        <v>225</v>
      </c>
      <c r="M6479" s="187" t="s">
        <v>225</v>
      </c>
      <c r="N6479" s="183" t="s">
        <v>36</v>
      </c>
      <c r="O6479" s="181" t="s">
        <v>7550</v>
      </c>
      <c r="P6479" s="184" t="s">
        <v>7090</v>
      </c>
      <c r="Q6479" s="185" t="s">
        <v>190</v>
      </c>
      <c r="R6479" s="181" t="s">
        <v>35</v>
      </c>
      <c r="S6479" s="181" t="s">
        <v>225</v>
      </c>
      <c r="T6479" s="186" t="s">
        <v>225</v>
      </c>
      <c r="U6479" s="187" t="s">
        <v>225</v>
      </c>
      <c r="V6479" s="188" t="str" cm="1">
        <f t="array" ref="V6479">IF(SUM(LEN(A6479:U6479))=0,"",IF(OR(OR(ISBLANK(E6479),SUM(LEN(B6479),LEN(C6479))=0),AND(NOT(D6479="Unknown"),ISBLANK(I6479)),AND(NOT(N6479="Unknown"),ISBLANK(Q6479))),"Missing Information", INDEX(Table15[Entire Service Line Classification], MATCH(SUMIFS(Table15[Unique ID],Table15[System-Owned Portion],D6479,Table15[If Material Anything Other than "Lead" in Column E,Was Material Ever Previously Lead?],F6479,Table15[Customer-Owned Portion],N6479),Table15[Unique ID],0),0)))</f>
        <v>Non-lead</v>
      </c>
      <c r="W6479" s="189"/>
    </row>
    <row r="6480" spans="1:23" s="190" customFormat="1" ht="56.25" x14ac:dyDescent="0.25">
      <c r="A6480" s="180" t="s">
        <v>225</v>
      </c>
      <c r="B6480" s="181" t="s">
        <v>10083</v>
      </c>
      <c r="C6480" s="182" t="s">
        <v>225</v>
      </c>
      <c r="D6480" s="183" t="s">
        <v>36</v>
      </c>
      <c r="E6480" s="181" t="s">
        <v>35</v>
      </c>
      <c r="F6480" s="183" t="s">
        <v>35</v>
      </c>
      <c r="G6480" s="181" t="s">
        <v>7550</v>
      </c>
      <c r="H6480" s="184" t="s">
        <v>7090</v>
      </c>
      <c r="I6480" s="185" t="s">
        <v>190</v>
      </c>
      <c r="J6480" s="181" t="s">
        <v>35</v>
      </c>
      <c r="K6480" s="181" t="s">
        <v>225</v>
      </c>
      <c r="L6480" s="186" t="s">
        <v>225</v>
      </c>
      <c r="M6480" s="187" t="s">
        <v>225</v>
      </c>
      <c r="N6480" s="183" t="s">
        <v>36</v>
      </c>
      <c r="O6480" s="181" t="s">
        <v>7550</v>
      </c>
      <c r="P6480" s="184" t="s">
        <v>7090</v>
      </c>
      <c r="Q6480" s="185" t="s">
        <v>190</v>
      </c>
      <c r="R6480" s="181" t="s">
        <v>35</v>
      </c>
      <c r="S6480" s="181" t="s">
        <v>225</v>
      </c>
      <c r="T6480" s="186" t="s">
        <v>225</v>
      </c>
      <c r="U6480" s="187" t="s">
        <v>225</v>
      </c>
      <c r="V6480" s="188" t="str" cm="1">
        <f t="array" ref="V6480">IF(SUM(LEN(A6480:U6480))=0,"",IF(OR(OR(ISBLANK(E6480),SUM(LEN(B6480),LEN(C6480))=0),AND(NOT(D6480="Unknown"),ISBLANK(I6480)),AND(NOT(N6480="Unknown"),ISBLANK(Q6480))),"Missing Information", INDEX(Table15[Entire Service Line Classification], MATCH(SUMIFS(Table15[Unique ID],Table15[System-Owned Portion],D6480,Table15[If Material Anything Other than "Lead" in Column E,Was Material Ever Previously Lead?],F6480,Table15[Customer-Owned Portion],N6480),Table15[Unique ID],0),0)))</f>
        <v>Non-lead</v>
      </c>
      <c r="W6480" s="189"/>
    </row>
    <row r="6481" spans="1:23" s="190" customFormat="1" ht="56.25" x14ac:dyDescent="0.25">
      <c r="A6481" s="180" t="s">
        <v>225</v>
      </c>
      <c r="B6481" s="181" t="s">
        <v>10084</v>
      </c>
      <c r="C6481" s="182" t="s">
        <v>225</v>
      </c>
      <c r="D6481" s="183" t="s">
        <v>36</v>
      </c>
      <c r="E6481" s="181" t="s">
        <v>35</v>
      </c>
      <c r="F6481" s="183" t="s">
        <v>35</v>
      </c>
      <c r="G6481" s="181" t="s">
        <v>7550</v>
      </c>
      <c r="H6481" s="184" t="s">
        <v>7090</v>
      </c>
      <c r="I6481" s="185" t="s">
        <v>190</v>
      </c>
      <c r="J6481" s="181" t="s">
        <v>35</v>
      </c>
      <c r="K6481" s="181" t="s">
        <v>225</v>
      </c>
      <c r="L6481" s="186" t="s">
        <v>225</v>
      </c>
      <c r="M6481" s="187" t="s">
        <v>225</v>
      </c>
      <c r="N6481" s="183" t="s">
        <v>36</v>
      </c>
      <c r="O6481" s="181" t="s">
        <v>7550</v>
      </c>
      <c r="P6481" s="184" t="s">
        <v>7090</v>
      </c>
      <c r="Q6481" s="185" t="s">
        <v>190</v>
      </c>
      <c r="R6481" s="181" t="s">
        <v>35</v>
      </c>
      <c r="S6481" s="181" t="s">
        <v>225</v>
      </c>
      <c r="T6481" s="186" t="s">
        <v>225</v>
      </c>
      <c r="U6481" s="187" t="s">
        <v>225</v>
      </c>
      <c r="V6481" s="188" t="str" cm="1">
        <f t="array" ref="V6481">IF(SUM(LEN(A6481:U6481))=0,"",IF(OR(OR(ISBLANK(E6481),SUM(LEN(B6481),LEN(C6481))=0),AND(NOT(D6481="Unknown"),ISBLANK(I6481)),AND(NOT(N6481="Unknown"),ISBLANK(Q6481))),"Missing Information", INDEX(Table15[Entire Service Line Classification], MATCH(SUMIFS(Table15[Unique ID],Table15[System-Owned Portion],D6481,Table15[If Material Anything Other than "Lead" in Column E,Was Material Ever Previously Lead?],F6481,Table15[Customer-Owned Portion],N6481),Table15[Unique ID],0),0)))</f>
        <v>Non-lead</v>
      </c>
      <c r="W6481" s="189"/>
    </row>
    <row r="6482" spans="1:23" s="190" customFormat="1" ht="56.25" x14ac:dyDescent="0.25">
      <c r="A6482" s="180" t="s">
        <v>225</v>
      </c>
      <c r="B6482" s="181" t="s">
        <v>10085</v>
      </c>
      <c r="C6482" s="182" t="s">
        <v>225</v>
      </c>
      <c r="D6482" s="183" t="s">
        <v>36</v>
      </c>
      <c r="E6482" s="181" t="s">
        <v>35</v>
      </c>
      <c r="F6482" s="183" t="s">
        <v>35</v>
      </c>
      <c r="G6482" s="181" t="s">
        <v>7550</v>
      </c>
      <c r="H6482" s="184" t="s">
        <v>7090</v>
      </c>
      <c r="I6482" s="185" t="s">
        <v>190</v>
      </c>
      <c r="J6482" s="181" t="s">
        <v>35</v>
      </c>
      <c r="K6482" s="181" t="s">
        <v>225</v>
      </c>
      <c r="L6482" s="186" t="s">
        <v>225</v>
      </c>
      <c r="M6482" s="187" t="s">
        <v>225</v>
      </c>
      <c r="N6482" s="183" t="s">
        <v>36</v>
      </c>
      <c r="O6482" s="181" t="s">
        <v>7550</v>
      </c>
      <c r="P6482" s="184" t="s">
        <v>7090</v>
      </c>
      <c r="Q6482" s="185" t="s">
        <v>190</v>
      </c>
      <c r="R6482" s="181" t="s">
        <v>35</v>
      </c>
      <c r="S6482" s="181" t="s">
        <v>225</v>
      </c>
      <c r="T6482" s="186" t="s">
        <v>225</v>
      </c>
      <c r="U6482" s="187" t="s">
        <v>225</v>
      </c>
      <c r="V6482" s="188" t="str" cm="1">
        <f t="array" ref="V6482">IF(SUM(LEN(A6482:U6482))=0,"",IF(OR(OR(ISBLANK(E6482),SUM(LEN(B6482),LEN(C6482))=0),AND(NOT(D6482="Unknown"),ISBLANK(I6482)),AND(NOT(N6482="Unknown"),ISBLANK(Q6482))),"Missing Information", INDEX(Table15[Entire Service Line Classification], MATCH(SUMIFS(Table15[Unique ID],Table15[System-Owned Portion],D6482,Table15[If Material Anything Other than "Lead" in Column E,Was Material Ever Previously Lead?],F6482,Table15[Customer-Owned Portion],N6482),Table15[Unique ID],0),0)))</f>
        <v>Non-lead</v>
      </c>
      <c r="W6482" s="189"/>
    </row>
    <row r="6483" spans="1:23" s="190" customFormat="1" ht="56.25" x14ac:dyDescent="0.25">
      <c r="A6483" s="180" t="s">
        <v>225</v>
      </c>
      <c r="B6483" s="181" t="s">
        <v>10086</v>
      </c>
      <c r="C6483" s="182" t="s">
        <v>225</v>
      </c>
      <c r="D6483" s="183" t="s">
        <v>36</v>
      </c>
      <c r="E6483" s="181" t="s">
        <v>35</v>
      </c>
      <c r="F6483" s="183" t="s">
        <v>35</v>
      </c>
      <c r="G6483" s="181" t="s">
        <v>7550</v>
      </c>
      <c r="H6483" s="184" t="s">
        <v>7090</v>
      </c>
      <c r="I6483" s="185" t="s">
        <v>190</v>
      </c>
      <c r="J6483" s="181" t="s">
        <v>35</v>
      </c>
      <c r="K6483" s="181" t="s">
        <v>225</v>
      </c>
      <c r="L6483" s="186" t="s">
        <v>225</v>
      </c>
      <c r="M6483" s="187" t="s">
        <v>225</v>
      </c>
      <c r="N6483" s="183" t="s">
        <v>36</v>
      </c>
      <c r="O6483" s="181" t="s">
        <v>7550</v>
      </c>
      <c r="P6483" s="184" t="s">
        <v>7090</v>
      </c>
      <c r="Q6483" s="185" t="s">
        <v>190</v>
      </c>
      <c r="R6483" s="181" t="s">
        <v>35</v>
      </c>
      <c r="S6483" s="181" t="s">
        <v>225</v>
      </c>
      <c r="T6483" s="186" t="s">
        <v>225</v>
      </c>
      <c r="U6483" s="187" t="s">
        <v>225</v>
      </c>
      <c r="V6483" s="188" t="str" cm="1">
        <f t="array" ref="V6483">IF(SUM(LEN(A6483:U6483))=0,"",IF(OR(OR(ISBLANK(E6483),SUM(LEN(B6483),LEN(C6483))=0),AND(NOT(D6483="Unknown"),ISBLANK(I6483)),AND(NOT(N6483="Unknown"),ISBLANK(Q6483))),"Missing Information", INDEX(Table15[Entire Service Line Classification], MATCH(SUMIFS(Table15[Unique ID],Table15[System-Owned Portion],D6483,Table15[If Material Anything Other than "Lead" in Column E,Was Material Ever Previously Lead?],F6483,Table15[Customer-Owned Portion],N6483),Table15[Unique ID],0),0)))</f>
        <v>Non-lead</v>
      </c>
      <c r="W6483" s="189"/>
    </row>
    <row r="6484" spans="1:23" s="190" customFormat="1" ht="56.25" x14ac:dyDescent="0.25">
      <c r="A6484" s="180" t="s">
        <v>225</v>
      </c>
      <c r="B6484" s="181" t="s">
        <v>10087</v>
      </c>
      <c r="C6484" s="182" t="s">
        <v>225</v>
      </c>
      <c r="D6484" s="183" t="s">
        <v>36</v>
      </c>
      <c r="E6484" s="181" t="s">
        <v>35</v>
      </c>
      <c r="F6484" s="183" t="s">
        <v>35</v>
      </c>
      <c r="G6484" s="181" t="s">
        <v>7550</v>
      </c>
      <c r="H6484" s="184" t="s">
        <v>7090</v>
      </c>
      <c r="I6484" s="185" t="s">
        <v>190</v>
      </c>
      <c r="J6484" s="181" t="s">
        <v>35</v>
      </c>
      <c r="K6484" s="181" t="s">
        <v>225</v>
      </c>
      <c r="L6484" s="186" t="s">
        <v>225</v>
      </c>
      <c r="M6484" s="187" t="s">
        <v>225</v>
      </c>
      <c r="N6484" s="183" t="s">
        <v>36</v>
      </c>
      <c r="O6484" s="181" t="s">
        <v>7550</v>
      </c>
      <c r="P6484" s="184" t="s">
        <v>7090</v>
      </c>
      <c r="Q6484" s="185" t="s">
        <v>190</v>
      </c>
      <c r="R6484" s="181" t="s">
        <v>35</v>
      </c>
      <c r="S6484" s="181" t="s">
        <v>225</v>
      </c>
      <c r="T6484" s="186" t="s">
        <v>225</v>
      </c>
      <c r="U6484" s="187" t="s">
        <v>225</v>
      </c>
      <c r="V6484" s="188" t="str" cm="1">
        <f t="array" ref="V6484">IF(SUM(LEN(A6484:U6484))=0,"",IF(OR(OR(ISBLANK(E6484),SUM(LEN(B6484),LEN(C6484))=0),AND(NOT(D6484="Unknown"),ISBLANK(I6484)),AND(NOT(N6484="Unknown"),ISBLANK(Q6484))),"Missing Information", INDEX(Table15[Entire Service Line Classification], MATCH(SUMIFS(Table15[Unique ID],Table15[System-Owned Portion],D6484,Table15[If Material Anything Other than "Lead" in Column E,Was Material Ever Previously Lead?],F6484,Table15[Customer-Owned Portion],N6484),Table15[Unique ID],0),0)))</f>
        <v>Non-lead</v>
      </c>
      <c r="W6484" s="189"/>
    </row>
    <row r="6485" spans="1:23" s="190" customFormat="1" ht="56.25" x14ac:dyDescent="0.25">
      <c r="A6485" s="180" t="s">
        <v>225</v>
      </c>
      <c r="B6485" s="181" t="s">
        <v>10088</v>
      </c>
      <c r="C6485" s="182" t="s">
        <v>225</v>
      </c>
      <c r="D6485" s="183" t="s">
        <v>36</v>
      </c>
      <c r="E6485" s="181" t="s">
        <v>35</v>
      </c>
      <c r="F6485" s="183" t="s">
        <v>35</v>
      </c>
      <c r="G6485" s="181" t="s">
        <v>7550</v>
      </c>
      <c r="H6485" s="184" t="s">
        <v>7090</v>
      </c>
      <c r="I6485" s="185" t="s">
        <v>190</v>
      </c>
      <c r="J6485" s="181" t="s">
        <v>35</v>
      </c>
      <c r="K6485" s="181" t="s">
        <v>225</v>
      </c>
      <c r="L6485" s="186" t="s">
        <v>225</v>
      </c>
      <c r="M6485" s="187" t="s">
        <v>225</v>
      </c>
      <c r="N6485" s="183" t="s">
        <v>36</v>
      </c>
      <c r="O6485" s="181" t="s">
        <v>7550</v>
      </c>
      <c r="P6485" s="184" t="s">
        <v>7090</v>
      </c>
      <c r="Q6485" s="185" t="s">
        <v>190</v>
      </c>
      <c r="R6485" s="181" t="s">
        <v>35</v>
      </c>
      <c r="S6485" s="181" t="s">
        <v>225</v>
      </c>
      <c r="T6485" s="186" t="s">
        <v>225</v>
      </c>
      <c r="U6485" s="187" t="s">
        <v>225</v>
      </c>
      <c r="V6485" s="188" t="str" cm="1">
        <f t="array" ref="V6485">IF(SUM(LEN(A6485:U6485))=0,"",IF(OR(OR(ISBLANK(E6485),SUM(LEN(B6485),LEN(C6485))=0),AND(NOT(D6485="Unknown"),ISBLANK(I6485)),AND(NOT(N6485="Unknown"),ISBLANK(Q6485))),"Missing Information", INDEX(Table15[Entire Service Line Classification], MATCH(SUMIFS(Table15[Unique ID],Table15[System-Owned Portion],D6485,Table15[If Material Anything Other than "Lead" in Column E,Was Material Ever Previously Lead?],F6485,Table15[Customer-Owned Portion],N6485),Table15[Unique ID],0),0)))</f>
        <v>Non-lead</v>
      </c>
      <c r="W6485" s="189"/>
    </row>
    <row r="6486" spans="1:23" s="190" customFormat="1" ht="56.25" x14ac:dyDescent="0.25">
      <c r="A6486" s="180" t="s">
        <v>225</v>
      </c>
      <c r="B6486" s="181" t="s">
        <v>10089</v>
      </c>
      <c r="C6486" s="182" t="s">
        <v>225</v>
      </c>
      <c r="D6486" s="183" t="s">
        <v>36</v>
      </c>
      <c r="E6486" s="181" t="s">
        <v>35</v>
      </c>
      <c r="F6486" s="183" t="s">
        <v>35</v>
      </c>
      <c r="G6486" s="181" t="s">
        <v>7550</v>
      </c>
      <c r="H6486" s="184" t="s">
        <v>7090</v>
      </c>
      <c r="I6486" s="185" t="s">
        <v>190</v>
      </c>
      <c r="J6486" s="181" t="s">
        <v>35</v>
      </c>
      <c r="K6486" s="181" t="s">
        <v>225</v>
      </c>
      <c r="L6486" s="186" t="s">
        <v>225</v>
      </c>
      <c r="M6486" s="187" t="s">
        <v>225</v>
      </c>
      <c r="N6486" s="183" t="s">
        <v>36</v>
      </c>
      <c r="O6486" s="181" t="s">
        <v>7550</v>
      </c>
      <c r="P6486" s="184" t="s">
        <v>7090</v>
      </c>
      <c r="Q6486" s="185" t="s">
        <v>190</v>
      </c>
      <c r="R6486" s="181" t="s">
        <v>35</v>
      </c>
      <c r="S6486" s="181" t="s">
        <v>225</v>
      </c>
      <c r="T6486" s="186" t="s">
        <v>225</v>
      </c>
      <c r="U6486" s="187" t="s">
        <v>225</v>
      </c>
      <c r="V6486" s="188" t="str" cm="1">
        <f t="array" ref="V6486">IF(SUM(LEN(A6486:U6486))=0,"",IF(OR(OR(ISBLANK(E6486),SUM(LEN(B6486),LEN(C6486))=0),AND(NOT(D6486="Unknown"),ISBLANK(I6486)),AND(NOT(N6486="Unknown"),ISBLANK(Q6486))),"Missing Information", INDEX(Table15[Entire Service Line Classification], MATCH(SUMIFS(Table15[Unique ID],Table15[System-Owned Portion],D6486,Table15[If Material Anything Other than "Lead" in Column E,Was Material Ever Previously Lead?],F6486,Table15[Customer-Owned Portion],N6486),Table15[Unique ID],0),0)))</f>
        <v>Non-lead</v>
      </c>
      <c r="W6486" s="189"/>
    </row>
    <row r="6487" spans="1:23" s="190" customFormat="1" ht="56.25" x14ac:dyDescent="0.25">
      <c r="A6487" s="180" t="s">
        <v>225</v>
      </c>
      <c r="B6487" s="181" t="s">
        <v>10090</v>
      </c>
      <c r="C6487" s="182" t="s">
        <v>225</v>
      </c>
      <c r="D6487" s="183" t="s">
        <v>36</v>
      </c>
      <c r="E6487" s="181" t="s">
        <v>35</v>
      </c>
      <c r="F6487" s="183" t="s">
        <v>35</v>
      </c>
      <c r="G6487" s="181" t="s">
        <v>7550</v>
      </c>
      <c r="H6487" s="184" t="s">
        <v>7090</v>
      </c>
      <c r="I6487" s="185" t="s">
        <v>190</v>
      </c>
      <c r="J6487" s="181" t="s">
        <v>35</v>
      </c>
      <c r="K6487" s="181" t="s">
        <v>225</v>
      </c>
      <c r="L6487" s="186" t="s">
        <v>225</v>
      </c>
      <c r="M6487" s="187" t="s">
        <v>225</v>
      </c>
      <c r="N6487" s="183" t="s">
        <v>36</v>
      </c>
      <c r="O6487" s="181" t="s">
        <v>7550</v>
      </c>
      <c r="P6487" s="184" t="s">
        <v>7090</v>
      </c>
      <c r="Q6487" s="185" t="s">
        <v>190</v>
      </c>
      <c r="R6487" s="181" t="s">
        <v>35</v>
      </c>
      <c r="S6487" s="181" t="s">
        <v>225</v>
      </c>
      <c r="T6487" s="186" t="s">
        <v>225</v>
      </c>
      <c r="U6487" s="187" t="s">
        <v>225</v>
      </c>
      <c r="V6487" s="188" t="str" cm="1">
        <f t="array" ref="V6487">IF(SUM(LEN(A6487:U6487))=0,"",IF(OR(OR(ISBLANK(E6487),SUM(LEN(B6487),LEN(C6487))=0),AND(NOT(D6487="Unknown"),ISBLANK(I6487)),AND(NOT(N6487="Unknown"),ISBLANK(Q6487))),"Missing Information", INDEX(Table15[Entire Service Line Classification], MATCH(SUMIFS(Table15[Unique ID],Table15[System-Owned Portion],D6487,Table15[If Material Anything Other than "Lead" in Column E,Was Material Ever Previously Lead?],F6487,Table15[Customer-Owned Portion],N6487),Table15[Unique ID],0),0)))</f>
        <v>Non-lead</v>
      </c>
      <c r="W6487" s="189"/>
    </row>
    <row r="6488" spans="1:23" s="190" customFormat="1" ht="56.25" x14ac:dyDescent="0.25">
      <c r="A6488" s="180" t="s">
        <v>225</v>
      </c>
      <c r="B6488" s="181" t="s">
        <v>10091</v>
      </c>
      <c r="C6488" s="182" t="s">
        <v>225</v>
      </c>
      <c r="D6488" s="183" t="s">
        <v>36</v>
      </c>
      <c r="E6488" s="181" t="s">
        <v>35</v>
      </c>
      <c r="F6488" s="183" t="s">
        <v>35</v>
      </c>
      <c r="G6488" s="181" t="s">
        <v>8153</v>
      </c>
      <c r="H6488" s="184" t="s">
        <v>7090</v>
      </c>
      <c r="I6488" s="185" t="s">
        <v>190</v>
      </c>
      <c r="J6488" s="181" t="s">
        <v>35</v>
      </c>
      <c r="K6488" s="181" t="s">
        <v>225</v>
      </c>
      <c r="L6488" s="186" t="s">
        <v>225</v>
      </c>
      <c r="M6488" s="187" t="s">
        <v>225</v>
      </c>
      <c r="N6488" s="183" t="s">
        <v>36</v>
      </c>
      <c r="O6488" s="181" t="s">
        <v>8153</v>
      </c>
      <c r="P6488" s="184" t="s">
        <v>7090</v>
      </c>
      <c r="Q6488" s="185" t="s">
        <v>190</v>
      </c>
      <c r="R6488" s="181" t="s">
        <v>35</v>
      </c>
      <c r="S6488" s="181" t="s">
        <v>225</v>
      </c>
      <c r="T6488" s="186" t="s">
        <v>225</v>
      </c>
      <c r="U6488" s="187" t="s">
        <v>225</v>
      </c>
      <c r="V6488" s="188" t="str" cm="1">
        <f t="array" ref="V6488">IF(SUM(LEN(A6488:U6488))=0,"",IF(OR(OR(ISBLANK(E6488),SUM(LEN(B6488),LEN(C6488))=0),AND(NOT(D6488="Unknown"),ISBLANK(I6488)),AND(NOT(N6488="Unknown"),ISBLANK(Q6488))),"Missing Information", INDEX(Table15[Entire Service Line Classification], MATCH(SUMIFS(Table15[Unique ID],Table15[System-Owned Portion],D6488,Table15[If Material Anything Other than "Lead" in Column E,Was Material Ever Previously Lead?],F6488,Table15[Customer-Owned Portion],N6488),Table15[Unique ID],0),0)))</f>
        <v>Non-lead</v>
      </c>
      <c r="W6488" s="189"/>
    </row>
    <row r="6489" spans="1:23" s="190" customFormat="1" ht="56.25" x14ac:dyDescent="0.25">
      <c r="A6489" s="180" t="s">
        <v>225</v>
      </c>
      <c r="B6489" s="181" t="s">
        <v>10092</v>
      </c>
      <c r="C6489" s="182" t="s">
        <v>225</v>
      </c>
      <c r="D6489" s="183" t="s">
        <v>36</v>
      </c>
      <c r="E6489" s="181" t="s">
        <v>35</v>
      </c>
      <c r="F6489" s="183" t="s">
        <v>35</v>
      </c>
      <c r="G6489" s="181" t="s">
        <v>7550</v>
      </c>
      <c r="H6489" s="184" t="s">
        <v>7090</v>
      </c>
      <c r="I6489" s="185" t="s">
        <v>190</v>
      </c>
      <c r="J6489" s="181" t="s">
        <v>35</v>
      </c>
      <c r="K6489" s="181" t="s">
        <v>225</v>
      </c>
      <c r="L6489" s="186" t="s">
        <v>225</v>
      </c>
      <c r="M6489" s="187" t="s">
        <v>225</v>
      </c>
      <c r="N6489" s="183" t="s">
        <v>36</v>
      </c>
      <c r="O6489" s="181" t="s">
        <v>7550</v>
      </c>
      <c r="P6489" s="184" t="s">
        <v>7090</v>
      </c>
      <c r="Q6489" s="185" t="s">
        <v>190</v>
      </c>
      <c r="R6489" s="181" t="s">
        <v>35</v>
      </c>
      <c r="S6489" s="181" t="s">
        <v>225</v>
      </c>
      <c r="T6489" s="186" t="s">
        <v>225</v>
      </c>
      <c r="U6489" s="187" t="s">
        <v>225</v>
      </c>
      <c r="V6489" s="188" t="str" cm="1">
        <f t="array" ref="V6489">IF(SUM(LEN(A6489:U6489))=0,"",IF(OR(OR(ISBLANK(E6489),SUM(LEN(B6489),LEN(C6489))=0),AND(NOT(D6489="Unknown"),ISBLANK(I6489)),AND(NOT(N6489="Unknown"),ISBLANK(Q6489))),"Missing Information", INDEX(Table15[Entire Service Line Classification], MATCH(SUMIFS(Table15[Unique ID],Table15[System-Owned Portion],D6489,Table15[If Material Anything Other than "Lead" in Column E,Was Material Ever Previously Lead?],F6489,Table15[Customer-Owned Portion],N6489),Table15[Unique ID],0),0)))</f>
        <v>Non-lead</v>
      </c>
      <c r="W6489" s="189"/>
    </row>
    <row r="6490" spans="1:23" s="190" customFormat="1" ht="56.25" x14ac:dyDescent="0.25">
      <c r="A6490" s="180" t="s">
        <v>225</v>
      </c>
      <c r="B6490" s="181" t="s">
        <v>10093</v>
      </c>
      <c r="C6490" s="182" t="s">
        <v>225</v>
      </c>
      <c r="D6490" s="183" t="s">
        <v>36</v>
      </c>
      <c r="E6490" s="181" t="s">
        <v>35</v>
      </c>
      <c r="F6490" s="183" t="s">
        <v>35</v>
      </c>
      <c r="G6490" s="181" t="s">
        <v>8153</v>
      </c>
      <c r="H6490" s="184" t="s">
        <v>7090</v>
      </c>
      <c r="I6490" s="185" t="s">
        <v>190</v>
      </c>
      <c r="J6490" s="181" t="s">
        <v>35</v>
      </c>
      <c r="K6490" s="181" t="s">
        <v>225</v>
      </c>
      <c r="L6490" s="186" t="s">
        <v>225</v>
      </c>
      <c r="M6490" s="187" t="s">
        <v>225</v>
      </c>
      <c r="N6490" s="183" t="s">
        <v>36</v>
      </c>
      <c r="O6490" s="181" t="s">
        <v>8153</v>
      </c>
      <c r="P6490" s="184" t="s">
        <v>7090</v>
      </c>
      <c r="Q6490" s="185" t="s">
        <v>190</v>
      </c>
      <c r="R6490" s="181" t="s">
        <v>35</v>
      </c>
      <c r="S6490" s="181" t="s">
        <v>225</v>
      </c>
      <c r="T6490" s="186" t="s">
        <v>225</v>
      </c>
      <c r="U6490" s="187" t="s">
        <v>225</v>
      </c>
      <c r="V6490" s="188" t="str" cm="1">
        <f t="array" ref="V6490">IF(SUM(LEN(A6490:U6490))=0,"",IF(OR(OR(ISBLANK(E6490),SUM(LEN(B6490),LEN(C6490))=0),AND(NOT(D6490="Unknown"),ISBLANK(I6490)),AND(NOT(N6490="Unknown"),ISBLANK(Q6490))),"Missing Information", INDEX(Table15[Entire Service Line Classification], MATCH(SUMIFS(Table15[Unique ID],Table15[System-Owned Portion],D6490,Table15[If Material Anything Other than "Lead" in Column E,Was Material Ever Previously Lead?],F6490,Table15[Customer-Owned Portion],N6490),Table15[Unique ID],0),0)))</f>
        <v>Non-lead</v>
      </c>
      <c r="W6490" s="189"/>
    </row>
    <row r="6491" spans="1:23" s="190" customFormat="1" ht="56.25" x14ac:dyDescent="0.25">
      <c r="A6491" s="180" t="s">
        <v>225</v>
      </c>
      <c r="B6491" s="181" t="s">
        <v>10094</v>
      </c>
      <c r="C6491" s="182" t="s">
        <v>225</v>
      </c>
      <c r="D6491" s="183" t="s">
        <v>36</v>
      </c>
      <c r="E6491" s="181" t="s">
        <v>35</v>
      </c>
      <c r="F6491" s="183" t="s">
        <v>35</v>
      </c>
      <c r="G6491" s="181" t="s">
        <v>8153</v>
      </c>
      <c r="H6491" s="184" t="s">
        <v>7090</v>
      </c>
      <c r="I6491" s="185" t="s">
        <v>190</v>
      </c>
      <c r="J6491" s="181" t="s">
        <v>35</v>
      </c>
      <c r="K6491" s="181" t="s">
        <v>225</v>
      </c>
      <c r="L6491" s="186" t="s">
        <v>225</v>
      </c>
      <c r="M6491" s="187" t="s">
        <v>225</v>
      </c>
      <c r="N6491" s="183" t="s">
        <v>36</v>
      </c>
      <c r="O6491" s="181" t="s">
        <v>8153</v>
      </c>
      <c r="P6491" s="184" t="s">
        <v>7090</v>
      </c>
      <c r="Q6491" s="185" t="s">
        <v>190</v>
      </c>
      <c r="R6491" s="181" t="s">
        <v>35</v>
      </c>
      <c r="S6491" s="181" t="s">
        <v>225</v>
      </c>
      <c r="T6491" s="186" t="s">
        <v>225</v>
      </c>
      <c r="U6491" s="187" t="s">
        <v>225</v>
      </c>
      <c r="V6491" s="188" t="str" cm="1">
        <f t="array" ref="V6491">IF(SUM(LEN(A6491:U6491))=0,"",IF(OR(OR(ISBLANK(E6491),SUM(LEN(B6491),LEN(C6491))=0),AND(NOT(D6491="Unknown"),ISBLANK(I6491)),AND(NOT(N6491="Unknown"),ISBLANK(Q6491))),"Missing Information", INDEX(Table15[Entire Service Line Classification], MATCH(SUMIFS(Table15[Unique ID],Table15[System-Owned Portion],D6491,Table15[If Material Anything Other than "Lead" in Column E,Was Material Ever Previously Lead?],F6491,Table15[Customer-Owned Portion],N6491),Table15[Unique ID],0),0)))</f>
        <v>Non-lead</v>
      </c>
      <c r="W6491" s="189"/>
    </row>
    <row r="6492" spans="1:23" s="190" customFormat="1" ht="56.25" x14ac:dyDescent="0.25">
      <c r="A6492" s="180" t="s">
        <v>225</v>
      </c>
      <c r="B6492" s="181" t="s">
        <v>10095</v>
      </c>
      <c r="C6492" s="182" t="s">
        <v>225</v>
      </c>
      <c r="D6492" s="183" t="s">
        <v>36</v>
      </c>
      <c r="E6492" s="181" t="s">
        <v>35</v>
      </c>
      <c r="F6492" s="183" t="s">
        <v>35</v>
      </c>
      <c r="G6492" s="181" t="s">
        <v>8153</v>
      </c>
      <c r="H6492" s="184" t="s">
        <v>7090</v>
      </c>
      <c r="I6492" s="185" t="s">
        <v>190</v>
      </c>
      <c r="J6492" s="181" t="s">
        <v>35</v>
      </c>
      <c r="K6492" s="181" t="s">
        <v>225</v>
      </c>
      <c r="L6492" s="186" t="s">
        <v>225</v>
      </c>
      <c r="M6492" s="187" t="s">
        <v>225</v>
      </c>
      <c r="N6492" s="183" t="s">
        <v>36</v>
      </c>
      <c r="O6492" s="181" t="s">
        <v>8153</v>
      </c>
      <c r="P6492" s="184" t="s">
        <v>7090</v>
      </c>
      <c r="Q6492" s="185" t="s">
        <v>190</v>
      </c>
      <c r="R6492" s="181" t="s">
        <v>35</v>
      </c>
      <c r="S6492" s="181" t="s">
        <v>225</v>
      </c>
      <c r="T6492" s="186" t="s">
        <v>225</v>
      </c>
      <c r="U6492" s="187" t="s">
        <v>225</v>
      </c>
      <c r="V6492" s="188" t="str" cm="1">
        <f t="array" ref="V6492">IF(SUM(LEN(A6492:U6492))=0,"",IF(OR(OR(ISBLANK(E6492),SUM(LEN(B6492),LEN(C6492))=0),AND(NOT(D6492="Unknown"),ISBLANK(I6492)),AND(NOT(N6492="Unknown"),ISBLANK(Q6492))),"Missing Information", INDEX(Table15[Entire Service Line Classification], MATCH(SUMIFS(Table15[Unique ID],Table15[System-Owned Portion],D6492,Table15[If Material Anything Other than "Lead" in Column E,Was Material Ever Previously Lead?],F6492,Table15[Customer-Owned Portion],N6492),Table15[Unique ID],0),0)))</f>
        <v>Non-lead</v>
      </c>
      <c r="W6492" s="189"/>
    </row>
    <row r="6493" spans="1:23" s="190" customFormat="1" ht="56.25" x14ac:dyDescent="0.25">
      <c r="A6493" s="180" t="s">
        <v>225</v>
      </c>
      <c r="B6493" s="181" t="s">
        <v>10096</v>
      </c>
      <c r="C6493" s="182" t="s">
        <v>225</v>
      </c>
      <c r="D6493" s="183" t="s">
        <v>36</v>
      </c>
      <c r="E6493" s="181" t="s">
        <v>35</v>
      </c>
      <c r="F6493" s="183" t="s">
        <v>35</v>
      </c>
      <c r="G6493" s="181" t="s">
        <v>8153</v>
      </c>
      <c r="H6493" s="184" t="s">
        <v>7090</v>
      </c>
      <c r="I6493" s="185" t="s">
        <v>190</v>
      </c>
      <c r="J6493" s="181" t="s">
        <v>35</v>
      </c>
      <c r="K6493" s="181" t="s">
        <v>225</v>
      </c>
      <c r="L6493" s="186" t="s">
        <v>225</v>
      </c>
      <c r="M6493" s="187" t="s">
        <v>225</v>
      </c>
      <c r="N6493" s="183" t="s">
        <v>36</v>
      </c>
      <c r="O6493" s="181" t="s">
        <v>8153</v>
      </c>
      <c r="P6493" s="184" t="s">
        <v>7090</v>
      </c>
      <c r="Q6493" s="185" t="s">
        <v>190</v>
      </c>
      <c r="R6493" s="181" t="s">
        <v>35</v>
      </c>
      <c r="S6493" s="181" t="s">
        <v>225</v>
      </c>
      <c r="T6493" s="186" t="s">
        <v>225</v>
      </c>
      <c r="U6493" s="187" t="s">
        <v>225</v>
      </c>
      <c r="V6493" s="188" t="str" cm="1">
        <f t="array" ref="V6493">IF(SUM(LEN(A6493:U6493))=0,"",IF(OR(OR(ISBLANK(E6493),SUM(LEN(B6493),LEN(C6493))=0),AND(NOT(D6493="Unknown"),ISBLANK(I6493)),AND(NOT(N6493="Unknown"),ISBLANK(Q6493))),"Missing Information", INDEX(Table15[Entire Service Line Classification], MATCH(SUMIFS(Table15[Unique ID],Table15[System-Owned Portion],D6493,Table15[If Material Anything Other than "Lead" in Column E,Was Material Ever Previously Lead?],F6493,Table15[Customer-Owned Portion],N6493),Table15[Unique ID],0),0)))</f>
        <v>Non-lead</v>
      </c>
      <c r="W6493" s="189"/>
    </row>
    <row r="6494" spans="1:23" s="190" customFormat="1" ht="56.25" x14ac:dyDescent="0.25">
      <c r="A6494" s="180" t="s">
        <v>225</v>
      </c>
      <c r="B6494" s="181" t="s">
        <v>10097</v>
      </c>
      <c r="C6494" s="182" t="s">
        <v>225</v>
      </c>
      <c r="D6494" s="183" t="s">
        <v>36</v>
      </c>
      <c r="E6494" s="181" t="s">
        <v>35</v>
      </c>
      <c r="F6494" s="183" t="s">
        <v>35</v>
      </c>
      <c r="G6494" s="181" t="s">
        <v>8153</v>
      </c>
      <c r="H6494" s="184" t="s">
        <v>7090</v>
      </c>
      <c r="I6494" s="185" t="s">
        <v>190</v>
      </c>
      <c r="J6494" s="181" t="s">
        <v>35</v>
      </c>
      <c r="K6494" s="181" t="s">
        <v>225</v>
      </c>
      <c r="L6494" s="186" t="s">
        <v>225</v>
      </c>
      <c r="M6494" s="187" t="s">
        <v>225</v>
      </c>
      <c r="N6494" s="183" t="s">
        <v>36</v>
      </c>
      <c r="O6494" s="181" t="s">
        <v>8153</v>
      </c>
      <c r="P6494" s="184" t="s">
        <v>7090</v>
      </c>
      <c r="Q6494" s="185" t="s">
        <v>190</v>
      </c>
      <c r="R6494" s="181" t="s">
        <v>35</v>
      </c>
      <c r="S6494" s="181" t="s">
        <v>225</v>
      </c>
      <c r="T6494" s="186" t="s">
        <v>225</v>
      </c>
      <c r="U6494" s="187" t="s">
        <v>225</v>
      </c>
      <c r="V6494" s="188" t="str" cm="1">
        <f t="array" ref="V6494">IF(SUM(LEN(A6494:U6494))=0,"",IF(OR(OR(ISBLANK(E6494),SUM(LEN(B6494),LEN(C6494))=0),AND(NOT(D6494="Unknown"),ISBLANK(I6494)),AND(NOT(N6494="Unknown"),ISBLANK(Q6494))),"Missing Information", INDEX(Table15[Entire Service Line Classification], MATCH(SUMIFS(Table15[Unique ID],Table15[System-Owned Portion],D6494,Table15[If Material Anything Other than "Lead" in Column E,Was Material Ever Previously Lead?],F6494,Table15[Customer-Owned Portion],N6494),Table15[Unique ID],0),0)))</f>
        <v>Non-lead</v>
      </c>
      <c r="W6494" s="189"/>
    </row>
    <row r="6495" spans="1:23" s="190" customFormat="1" ht="56.25" x14ac:dyDescent="0.25">
      <c r="A6495" s="180" t="s">
        <v>225</v>
      </c>
      <c r="B6495" s="181" t="s">
        <v>10098</v>
      </c>
      <c r="C6495" s="182" t="s">
        <v>225</v>
      </c>
      <c r="D6495" s="183" t="s">
        <v>36</v>
      </c>
      <c r="E6495" s="181" t="s">
        <v>35</v>
      </c>
      <c r="F6495" s="183" t="s">
        <v>35</v>
      </c>
      <c r="G6495" s="181" t="s">
        <v>7550</v>
      </c>
      <c r="H6495" s="184" t="s">
        <v>7090</v>
      </c>
      <c r="I6495" s="185" t="s">
        <v>190</v>
      </c>
      <c r="J6495" s="181" t="s">
        <v>35</v>
      </c>
      <c r="K6495" s="181" t="s">
        <v>225</v>
      </c>
      <c r="L6495" s="186" t="s">
        <v>225</v>
      </c>
      <c r="M6495" s="187" t="s">
        <v>225</v>
      </c>
      <c r="N6495" s="183" t="s">
        <v>36</v>
      </c>
      <c r="O6495" s="181" t="s">
        <v>7550</v>
      </c>
      <c r="P6495" s="184" t="s">
        <v>7090</v>
      </c>
      <c r="Q6495" s="185" t="s">
        <v>190</v>
      </c>
      <c r="R6495" s="181" t="s">
        <v>35</v>
      </c>
      <c r="S6495" s="181" t="s">
        <v>225</v>
      </c>
      <c r="T6495" s="186" t="s">
        <v>225</v>
      </c>
      <c r="U6495" s="187" t="s">
        <v>225</v>
      </c>
      <c r="V6495" s="188" t="str" cm="1">
        <f t="array" ref="V6495">IF(SUM(LEN(A6495:U6495))=0,"",IF(OR(OR(ISBLANK(E6495),SUM(LEN(B6495),LEN(C6495))=0),AND(NOT(D6495="Unknown"),ISBLANK(I6495)),AND(NOT(N6495="Unknown"),ISBLANK(Q6495))),"Missing Information", INDEX(Table15[Entire Service Line Classification], MATCH(SUMIFS(Table15[Unique ID],Table15[System-Owned Portion],D6495,Table15[If Material Anything Other than "Lead" in Column E,Was Material Ever Previously Lead?],F6495,Table15[Customer-Owned Portion],N6495),Table15[Unique ID],0),0)))</f>
        <v>Non-lead</v>
      </c>
      <c r="W6495" s="189"/>
    </row>
    <row r="6496" spans="1:23" s="190" customFormat="1" ht="56.25" x14ac:dyDescent="0.25">
      <c r="A6496" s="180" t="s">
        <v>225</v>
      </c>
      <c r="B6496" s="181" t="s">
        <v>10099</v>
      </c>
      <c r="C6496" s="182" t="s">
        <v>225</v>
      </c>
      <c r="D6496" s="183" t="s">
        <v>36</v>
      </c>
      <c r="E6496" s="181" t="s">
        <v>35</v>
      </c>
      <c r="F6496" s="183" t="s">
        <v>35</v>
      </c>
      <c r="G6496" s="181" t="s">
        <v>8153</v>
      </c>
      <c r="H6496" s="184" t="s">
        <v>7090</v>
      </c>
      <c r="I6496" s="185" t="s">
        <v>190</v>
      </c>
      <c r="J6496" s="181" t="s">
        <v>35</v>
      </c>
      <c r="K6496" s="181" t="s">
        <v>225</v>
      </c>
      <c r="L6496" s="186" t="s">
        <v>225</v>
      </c>
      <c r="M6496" s="187" t="s">
        <v>225</v>
      </c>
      <c r="N6496" s="183" t="s">
        <v>36</v>
      </c>
      <c r="O6496" s="181" t="s">
        <v>8153</v>
      </c>
      <c r="P6496" s="184" t="s">
        <v>7090</v>
      </c>
      <c r="Q6496" s="185" t="s">
        <v>190</v>
      </c>
      <c r="R6496" s="181" t="s">
        <v>35</v>
      </c>
      <c r="S6496" s="181" t="s">
        <v>225</v>
      </c>
      <c r="T6496" s="186" t="s">
        <v>225</v>
      </c>
      <c r="U6496" s="187" t="s">
        <v>225</v>
      </c>
      <c r="V6496" s="188" t="str" cm="1">
        <f t="array" ref="V6496">IF(SUM(LEN(A6496:U6496))=0,"",IF(OR(OR(ISBLANK(E6496),SUM(LEN(B6496),LEN(C6496))=0),AND(NOT(D6496="Unknown"),ISBLANK(I6496)),AND(NOT(N6496="Unknown"),ISBLANK(Q6496))),"Missing Information", INDEX(Table15[Entire Service Line Classification], MATCH(SUMIFS(Table15[Unique ID],Table15[System-Owned Portion],D6496,Table15[If Material Anything Other than "Lead" in Column E,Was Material Ever Previously Lead?],F6496,Table15[Customer-Owned Portion],N6496),Table15[Unique ID],0),0)))</f>
        <v>Non-lead</v>
      </c>
      <c r="W6496" s="189"/>
    </row>
    <row r="6497" spans="1:23" s="190" customFormat="1" ht="56.25" x14ac:dyDescent="0.25">
      <c r="A6497" s="180" t="s">
        <v>225</v>
      </c>
      <c r="B6497" s="181" t="s">
        <v>10100</v>
      </c>
      <c r="C6497" s="182" t="s">
        <v>225</v>
      </c>
      <c r="D6497" s="183" t="s">
        <v>36</v>
      </c>
      <c r="E6497" s="181" t="s">
        <v>35</v>
      </c>
      <c r="F6497" s="183" t="s">
        <v>35</v>
      </c>
      <c r="G6497" s="181" t="s">
        <v>8153</v>
      </c>
      <c r="H6497" s="184" t="s">
        <v>7090</v>
      </c>
      <c r="I6497" s="185" t="s">
        <v>190</v>
      </c>
      <c r="J6497" s="181" t="s">
        <v>35</v>
      </c>
      <c r="K6497" s="181" t="s">
        <v>225</v>
      </c>
      <c r="L6497" s="186" t="s">
        <v>225</v>
      </c>
      <c r="M6497" s="187" t="s">
        <v>225</v>
      </c>
      <c r="N6497" s="183" t="s">
        <v>36</v>
      </c>
      <c r="O6497" s="181" t="s">
        <v>8153</v>
      </c>
      <c r="P6497" s="184" t="s">
        <v>7090</v>
      </c>
      <c r="Q6497" s="185" t="s">
        <v>190</v>
      </c>
      <c r="R6497" s="181" t="s">
        <v>35</v>
      </c>
      <c r="S6497" s="181" t="s">
        <v>225</v>
      </c>
      <c r="T6497" s="186" t="s">
        <v>225</v>
      </c>
      <c r="U6497" s="187" t="s">
        <v>225</v>
      </c>
      <c r="V6497" s="188" t="str" cm="1">
        <f t="array" ref="V6497">IF(SUM(LEN(A6497:U6497))=0,"",IF(OR(OR(ISBLANK(E6497),SUM(LEN(B6497),LEN(C6497))=0),AND(NOT(D6497="Unknown"),ISBLANK(I6497)),AND(NOT(N6497="Unknown"),ISBLANK(Q6497))),"Missing Information", INDEX(Table15[Entire Service Line Classification], MATCH(SUMIFS(Table15[Unique ID],Table15[System-Owned Portion],D6497,Table15[If Material Anything Other than "Lead" in Column E,Was Material Ever Previously Lead?],F6497,Table15[Customer-Owned Portion],N6497),Table15[Unique ID],0),0)))</f>
        <v>Non-lead</v>
      </c>
      <c r="W6497" s="189"/>
    </row>
    <row r="6498" spans="1:23" s="190" customFormat="1" ht="56.25" x14ac:dyDescent="0.25">
      <c r="A6498" s="180" t="s">
        <v>225</v>
      </c>
      <c r="B6498" s="181" t="s">
        <v>10101</v>
      </c>
      <c r="C6498" s="182" t="s">
        <v>225</v>
      </c>
      <c r="D6498" s="183" t="s">
        <v>36</v>
      </c>
      <c r="E6498" s="181" t="s">
        <v>35</v>
      </c>
      <c r="F6498" s="183" t="s">
        <v>35</v>
      </c>
      <c r="G6498" s="181" t="s">
        <v>8153</v>
      </c>
      <c r="H6498" s="184" t="s">
        <v>7090</v>
      </c>
      <c r="I6498" s="185" t="s">
        <v>190</v>
      </c>
      <c r="J6498" s="181" t="s">
        <v>35</v>
      </c>
      <c r="K6498" s="181" t="s">
        <v>225</v>
      </c>
      <c r="L6498" s="186" t="s">
        <v>225</v>
      </c>
      <c r="M6498" s="187" t="s">
        <v>225</v>
      </c>
      <c r="N6498" s="183" t="s">
        <v>36</v>
      </c>
      <c r="O6498" s="181" t="s">
        <v>8153</v>
      </c>
      <c r="P6498" s="184" t="s">
        <v>7090</v>
      </c>
      <c r="Q6498" s="185" t="s">
        <v>190</v>
      </c>
      <c r="R6498" s="181" t="s">
        <v>35</v>
      </c>
      <c r="S6498" s="181" t="s">
        <v>225</v>
      </c>
      <c r="T6498" s="186" t="s">
        <v>225</v>
      </c>
      <c r="U6498" s="187" t="s">
        <v>225</v>
      </c>
      <c r="V6498" s="188" t="str" cm="1">
        <f t="array" ref="V6498">IF(SUM(LEN(A6498:U6498))=0,"",IF(OR(OR(ISBLANK(E6498),SUM(LEN(B6498),LEN(C6498))=0),AND(NOT(D6498="Unknown"),ISBLANK(I6498)),AND(NOT(N6498="Unknown"),ISBLANK(Q6498))),"Missing Information", INDEX(Table15[Entire Service Line Classification], MATCH(SUMIFS(Table15[Unique ID],Table15[System-Owned Portion],D6498,Table15[If Material Anything Other than "Lead" in Column E,Was Material Ever Previously Lead?],F6498,Table15[Customer-Owned Portion],N6498),Table15[Unique ID],0),0)))</f>
        <v>Non-lead</v>
      </c>
      <c r="W6498" s="189"/>
    </row>
    <row r="6499" spans="1:23" s="190" customFormat="1" ht="56.25" x14ac:dyDescent="0.25">
      <c r="A6499" s="180" t="s">
        <v>225</v>
      </c>
      <c r="B6499" s="181" t="s">
        <v>10102</v>
      </c>
      <c r="C6499" s="182" t="s">
        <v>225</v>
      </c>
      <c r="D6499" s="183" t="s">
        <v>36</v>
      </c>
      <c r="E6499" s="181" t="s">
        <v>35</v>
      </c>
      <c r="F6499" s="183" t="s">
        <v>35</v>
      </c>
      <c r="G6499" s="181" t="s">
        <v>8153</v>
      </c>
      <c r="H6499" s="184" t="s">
        <v>7090</v>
      </c>
      <c r="I6499" s="185" t="s">
        <v>190</v>
      </c>
      <c r="J6499" s="181" t="s">
        <v>35</v>
      </c>
      <c r="K6499" s="181" t="s">
        <v>225</v>
      </c>
      <c r="L6499" s="186" t="s">
        <v>225</v>
      </c>
      <c r="M6499" s="187" t="s">
        <v>225</v>
      </c>
      <c r="N6499" s="183" t="s">
        <v>36</v>
      </c>
      <c r="O6499" s="181" t="s">
        <v>8153</v>
      </c>
      <c r="P6499" s="184" t="s">
        <v>7090</v>
      </c>
      <c r="Q6499" s="185" t="s">
        <v>190</v>
      </c>
      <c r="R6499" s="181" t="s">
        <v>35</v>
      </c>
      <c r="S6499" s="181" t="s">
        <v>225</v>
      </c>
      <c r="T6499" s="186" t="s">
        <v>225</v>
      </c>
      <c r="U6499" s="187" t="s">
        <v>225</v>
      </c>
      <c r="V6499" s="188" t="str" cm="1">
        <f t="array" ref="V6499">IF(SUM(LEN(A6499:U6499))=0,"",IF(OR(OR(ISBLANK(E6499),SUM(LEN(B6499),LEN(C6499))=0),AND(NOT(D6499="Unknown"),ISBLANK(I6499)),AND(NOT(N6499="Unknown"),ISBLANK(Q6499))),"Missing Information", INDEX(Table15[Entire Service Line Classification], MATCH(SUMIFS(Table15[Unique ID],Table15[System-Owned Portion],D6499,Table15[If Material Anything Other than "Lead" in Column E,Was Material Ever Previously Lead?],F6499,Table15[Customer-Owned Portion],N6499),Table15[Unique ID],0),0)))</f>
        <v>Non-lead</v>
      </c>
      <c r="W6499" s="189"/>
    </row>
    <row r="6500" spans="1:23" s="190" customFormat="1" ht="56.25" x14ac:dyDescent="0.25">
      <c r="A6500" s="180" t="s">
        <v>225</v>
      </c>
      <c r="B6500" s="181" t="s">
        <v>10103</v>
      </c>
      <c r="C6500" s="182" t="s">
        <v>225</v>
      </c>
      <c r="D6500" s="183" t="s">
        <v>36</v>
      </c>
      <c r="E6500" s="181" t="s">
        <v>35</v>
      </c>
      <c r="F6500" s="183" t="s">
        <v>35</v>
      </c>
      <c r="G6500" s="181" t="s">
        <v>8153</v>
      </c>
      <c r="H6500" s="184" t="s">
        <v>7090</v>
      </c>
      <c r="I6500" s="185" t="s">
        <v>190</v>
      </c>
      <c r="J6500" s="181" t="s">
        <v>35</v>
      </c>
      <c r="K6500" s="181" t="s">
        <v>225</v>
      </c>
      <c r="L6500" s="186" t="s">
        <v>225</v>
      </c>
      <c r="M6500" s="187" t="s">
        <v>225</v>
      </c>
      <c r="N6500" s="183" t="s">
        <v>36</v>
      </c>
      <c r="O6500" s="181" t="s">
        <v>8153</v>
      </c>
      <c r="P6500" s="184" t="s">
        <v>7090</v>
      </c>
      <c r="Q6500" s="185" t="s">
        <v>190</v>
      </c>
      <c r="R6500" s="181" t="s">
        <v>35</v>
      </c>
      <c r="S6500" s="181" t="s">
        <v>225</v>
      </c>
      <c r="T6500" s="186" t="s">
        <v>225</v>
      </c>
      <c r="U6500" s="187" t="s">
        <v>225</v>
      </c>
      <c r="V6500" s="188" t="str" cm="1">
        <f t="array" ref="V6500">IF(SUM(LEN(A6500:U6500))=0,"",IF(OR(OR(ISBLANK(E6500),SUM(LEN(B6500),LEN(C6500))=0),AND(NOT(D6500="Unknown"),ISBLANK(I6500)),AND(NOT(N6500="Unknown"),ISBLANK(Q6500))),"Missing Information", INDEX(Table15[Entire Service Line Classification], MATCH(SUMIFS(Table15[Unique ID],Table15[System-Owned Portion],D6500,Table15[If Material Anything Other than "Lead" in Column E,Was Material Ever Previously Lead?],F6500,Table15[Customer-Owned Portion],N6500),Table15[Unique ID],0),0)))</f>
        <v>Non-lead</v>
      </c>
      <c r="W6500" s="189"/>
    </row>
    <row r="6501" spans="1:23" s="190" customFormat="1" ht="56.25" x14ac:dyDescent="0.25">
      <c r="A6501" s="180" t="s">
        <v>225</v>
      </c>
      <c r="B6501" s="181" t="s">
        <v>10104</v>
      </c>
      <c r="C6501" s="182" t="s">
        <v>225</v>
      </c>
      <c r="D6501" s="183" t="s">
        <v>36</v>
      </c>
      <c r="E6501" s="181" t="s">
        <v>35</v>
      </c>
      <c r="F6501" s="183" t="s">
        <v>35</v>
      </c>
      <c r="G6501" s="181" t="s">
        <v>8153</v>
      </c>
      <c r="H6501" s="184" t="s">
        <v>7090</v>
      </c>
      <c r="I6501" s="185" t="s">
        <v>190</v>
      </c>
      <c r="J6501" s="181" t="s">
        <v>35</v>
      </c>
      <c r="K6501" s="181" t="s">
        <v>225</v>
      </c>
      <c r="L6501" s="186" t="s">
        <v>225</v>
      </c>
      <c r="M6501" s="187" t="s">
        <v>225</v>
      </c>
      <c r="N6501" s="183" t="s">
        <v>36</v>
      </c>
      <c r="O6501" s="181" t="s">
        <v>8153</v>
      </c>
      <c r="P6501" s="184" t="s">
        <v>7090</v>
      </c>
      <c r="Q6501" s="185" t="s">
        <v>190</v>
      </c>
      <c r="R6501" s="181" t="s">
        <v>35</v>
      </c>
      <c r="S6501" s="181" t="s">
        <v>225</v>
      </c>
      <c r="T6501" s="186" t="s">
        <v>225</v>
      </c>
      <c r="U6501" s="187" t="s">
        <v>225</v>
      </c>
      <c r="V6501" s="188" t="str" cm="1">
        <f t="array" ref="V6501">IF(SUM(LEN(A6501:U6501))=0,"",IF(OR(OR(ISBLANK(E6501),SUM(LEN(B6501),LEN(C6501))=0),AND(NOT(D6501="Unknown"),ISBLANK(I6501)),AND(NOT(N6501="Unknown"),ISBLANK(Q6501))),"Missing Information", INDEX(Table15[Entire Service Line Classification], MATCH(SUMIFS(Table15[Unique ID],Table15[System-Owned Portion],D6501,Table15[If Material Anything Other than "Lead" in Column E,Was Material Ever Previously Lead?],F6501,Table15[Customer-Owned Portion],N6501),Table15[Unique ID],0),0)))</f>
        <v>Non-lead</v>
      </c>
      <c r="W6501" s="189"/>
    </row>
    <row r="6502" spans="1:23" s="190" customFormat="1" ht="56.25" x14ac:dyDescent="0.25">
      <c r="A6502" s="180" t="s">
        <v>225</v>
      </c>
      <c r="B6502" s="181" t="s">
        <v>10105</v>
      </c>
      <c r="C6502" s="182" t="s">
        <v>225</v>
      </c>
      <c r="D6502" s="183" t="s">
        <v>36</v>
      </c>
      <c r="E6502" s="181" t="s">
        <v>35</v>
      </c>
      <c r="F6502" s="183" t="s">
        <v>35</v>
      </c>
      <c r="G6502" s="181" t="s">
        <v>8153</v>
      </c>
      <c r="H6502" s="184" t="s">
        <v>7090</v>
      </c>
      <c r="I6502" s="185" t="s">
        <v>190</v>
      </c>
      <c r="J6502" s="181" t="s">
        <v>35</v>
      </c>
      <c r="K6502" s="181" t="s">
        <v>225</v>
      </c>
      <c r="L6502" s="186" t="s">
        <v>225</v>
      </c>
      <c r="M6502" s="187" t="s">
        <v>225</v>
      </c>
      <c r="N6502" s="183" t="s">
        <v>36</v>
      </c>
      <c r="O6502" s="181" t="s">
        <v>8153</v>
      </c>
      <c r="P6502" s="184" t="s">
        <v>7090</v>
      </c>
      <c r="Q6502" s="185" t="s">
        <v>190</v>
      </c>
      <c r="R6502" s="181" t="s">
        <v>35</v>
      </c>
      <c r="S6502" s="181" t="s">
        <v>225</v>
      </c>
      <c r="T6502" s="186" t="s">
        <v>225</v>
      </c>
      <c r="U6502" s="187" t="s">
        <v>225</v>
      </c>
      <c r="V6502" s="188" t="str" cm="1">
        <f t="array" ref="V6502">IF(SUM(LEN(A6502:U6502))=0,"",IF(OR(OR(ISBLANK(E6502),SUM(LEN(B6502),LEN(C6502))=0),AND(NOT(D6502="Unknown"),ISBLANK(I6502)),AND(NOT(N6502="Unknown"),ISBLANK(Q6502))),"Missing Information", INDEX(Table15[Entire Service Line Classification], MATCH(SUMIFS(Table15[Unique ID],Table15[System-Owned Portion],D6502,Table15[If Material Anything Other than "Lead" in Column E,Was Material Ever Previously Lead?],F6502,Table15[Customer-Owned Portion],N6502),Table15[Unique ID],0),0)))</f>
        <v>Non-lead</v>
      </c>
      <c r="W6502" s="189"/>
    </row>
    <row r="6503" spans="1:23" s="190" customFormat="1" ht="56.25" x14ac:dyDescent="0.25">
      <c r="A6503" s="180" t="s">
        <v>225</v>
      </c>
      <c r="B6503" s="181" t="s">
        <v>10106</v>
      </c>
      <c r="C6503" s="182" t="s">
        <v>225</v>
      </c>
      <c r="D6503" s="183" t="s">
        <v>36</v>
      </c>
      <c r="E6503" s="181" t="s">
        <v>35</v>
      </c>
      <c r="F6503" s="183" t="s">
        <v>35</v>
      </c>
      <c r="G6503" s="181" t="s">
        <v>8153</v>
      </c>
      <c r="H6503" s="184" t="s">
        <v>7090</v>
      </c>
      <c r="I6503" s="185" t="s">
        <v>190</v>
      </c>
      <c r="J6503" s="181" t="s">
        <v>35</v>
      </c>
      <c r="K6503" s="181" t="s">
        <v>225</v>
      </c>
      <c r="L6503" s="186" t="s">
        <v>225</v>
      </c>
      <c r="M6503" s="187" t="s">
        <v>225</v>
      </c>
      <c r="N6503" s="183" t="s">
        <v>36</v>
      </c>
      <c r="O6503" s="181" t="s">
        <v>8153</v>
      </c>
      <c r="P6503" s="184" t="s">
        <v>7090</v>
      </c>
      <c r="Q6503" s="185" t="s">
        <v>190</v>
      </c>
      <c r="R6503" s="181" t="s">
        <v>35</v>
      </c>
      <c r="S6503" s="181" t="s">
        <v>225</v>
      </c>
      <c r="T6503" s="186" t="s">
        <v>225</v>
      </c>
      <c r="U6503" s="187" t="s">
        <v>225</v>
      </c>
      <c r="V6503" s="188" t="str" cm="1">
        <f t="array" ref="V6503">IF(SUM(LEN(A6503:U6503))=0,"",IF(OR(OR(ISBLANK(E6503),SUM(LEN(B6503),LEN(C6503))=0),AND(NOT(D6503="Unknown"),ISBLANK(I6503)),AND(NOT(N6503="Unknown"),ISBLANK(Q6503))),"Missing Information", INDEX(Table15[Entire Service Line Classification], MATCH(SUMIFS(Table15[Unique ID],Table15[System-Owned Portion],D6503,Table15[If Material Anything Other than "Lead" in Column E,Was Material Ever Previously Lead?],F6503,Table15[Customer-Owned Portion],N6503),Table15[Unique ID],0),0)))</f>
        <v>Non-lead</v>
      </c>
      <c r="W6503" s="189"/>
    </row>
    <row r="6504" spans="1:23" s="190" customFormat="1" ht="56.25" x14ac:dyDescent="0.25">
      <c r="A6504" s="180" t="s">
        <v>225</v>
      </c>
      <c r="B6504" s="181" t="s">
        <v>10107</v>
      </c>
      <c r="C6504" s="182" t="s">
        <v>225</v>
      </c>
      <c r="D6504" s="183" t="s">
        <v>36</v>
      </c>
      <c r="E6504" s="181" t="s">
        <v>35</v>
      </c>
      <c r="F6504" s="183" t="s">
        <v>35</v>
      </c>
      <c r="G6504" s="181" t="s">
        <v>8161</v>
      </c>
      <c r="H6504" s="184" t="s">
        <v>7090</v>
      </c>
      <c r="I6504" s="185" t="s">
        <v>190</v>
      </c>
      <c r="J6504" s="181" t="s">
        <v>35</v>
      </c>
      <c r="K6504" s="181" t="s">
        <v>225</v>
      </c>
      <c r="L6504" s="186" t="s">
        <v>225</v>
      </c>
      <c r="M6504" s="187" t="s">
        <v>225</v>
      </c>
      <c r="N6504" s="183" t="s">
        <v>36</v>
      </c>
      <c r="O6504" s="181" t="s">
        <v>8161</v>
      </c>
      <c r="P6504" s="184" t="s">
        <v>7090</v>
      </c>
      <c r="Q6504" s="185" t="s">
        <v>190</v>
      </c>
      <c r="R6504" s="181" t="s">
        <v>35</v>
      </c>
      <c r="S6504" s="181" t="s">
        <v>225</v>
      </c>
      <c r="T6504" s="186" t="s">
        <v>225</v>
      </c>
      <c r="U6504" s="187" t="s">
        <v>225</v>
      </c>
      <c r="V6504" s="188" t="str" cm="1">
        <f t="array" ref="V6504">IF(SUM(LEN(A6504:U6504))=0,"",IF(OR(OR(ISBLANK(E6504),SUM(LEN(B6504),LEN(C6504))=0),AND(NOT(D6504="Unknown"),ISBLANK(I6504)),AND(NOT(N6504="Unknown"),ISBLANK(Q6504))),"Missing Information", INDEX(Table15[Entire Service Line Classification], MATCH(SUMIFS(Table15[Unique ID],Table15[System-Owned Portion],D6504,Table15[If Material Anything Other than "Lead" in Column E,Was Material Ever Previously Lead?],F6504,Table15[Customer-Owned Portion],N6504),Table15[Unique ID],0),0)))</f>
        <v>Non-lead</v>
      </c>
      <c r="W6504" s="189"/>
    </row>
    <row r="6505" spans="1:23" s="190" customFormat="1" ht="56.25" x14ac:dyDescent="0.25">
      <c r="A6505" s="180" t="s">
        <v>225</v>
      </c>
      <c r="B6505" s="181" t="s">
        <v>10108</v>
      </c>
      <c r="C6505" s="182" t="s">
        <v>225</v>
      </c>
      <c r="D6505" s="183" t="s">
        <v>36</v>
      </c>
      <c r="E6505" s="181" t="s">
        <v>35</v>
      </c>
      <c r="F6505" s="183" t="s">
        <v>35</v>
      </c>
      <c r="G6505" s="181" t="s">
        <v>8161</v>
      </c>
      <c r="H6505" s="184" t="s">
        <v>7090</v>
      </c>
      <c r="I6505" s="185" t="s">
        <v>190</v>
      </c>
      <c r="J6505" s="181" t="s">
        <v>35</v>
      </c>
      <c r="K6505" s="181" t="s">
        <v>225</v>
      </c>
      <c r="L6505" s="186" t="s">
        <v>225</v>
      </c>
      <c r="M6505" s="187" t="s">
        <v>225</v>
      </c>
      <c r="N6505" s="183" t="s">
        <v>36</v>
      </c>
      <c r="O6505" s="181" t="s">
        <v>8161</v>
      </c>
      <c r="P6505" s="184" t="s">
        <v>7090</v>
      </c>
      <c r="Q6505" s="185" t="s">
        <v>190</v>
      </c>
      <c r="R6505" s="181" t="s">
        <v>35</v>
      </c>
      <c r="S6505" s="181" t="s">
        <v>225</v>
      </c>
      <c r="T6505" s="186" t="s">
        <v>225</v>
      </c>
      <c r="U6505" s="187" t="s">
        <v>225</v>
      </c>
      <c r="V6505" s="188" t="str" cm="1">
        <f t="array" ref="V6505">IF(SUM(LEN(A6505:U6505))=0,"",IF(OR(OR(ISBLANK(E6505),SUM(LEN(B6505),LEN(C6505))=0),AND(NOT(D6505="Unknown"),ISBLANK(I6505)),AND(NOT(N6505="Unknown"),ISBLANK(Q6505))),"Missing Information", INDEX(Table15[Entire Service Line Classification], MATCH(SUMIFS(Table15[Unique ID],Table15[System-Owned Portion],D6505,Table15[If Material Anything Other than "Lead" in Column E,Was Material Ever Previously Lead?],F6505,Table15[Customer-Owned Portion],N6505),Table15[Unique ID],0),0)))</f>
        <v>Non-lead</v>
      </c>
      <c r="W6505" s="189"/>
    </row>
    <row r="6506" spans="1:23" s="190" customFormat="1" ht="56.25" x14ac:dyDescent="0.25">
      <c r="A6506" s="180" t="s">
        <v>225</v>
      </c>
      <c r="B6506" s="181" t="s">
        <v>10109</v>
      </c>
      <c r="C6506" s="182" t="s">
        <v>225</v>
      </c>
      <c r="D6506" s="183" t="s">
        <v>36</v>
      </c>
      <c r="E6506" s="181" t="s">
        <v>35</v>
      </c>
      <c r="F6506" s="183" t="s">
        <v>35</v>
      </c>
      <c r="G6506" s="181" t="s">
        <v>8161</v>
      </c>
      <c r="H6506" s="184" t="s">
        <v>7090</v>
      </c>
      <c r="I6506" s="185" t="s">
        <v>190</v>
      </c>
      <c r="J6506" s="181" t="s">
        <v>35</v>
      </c>
      <c r="K6506" s="181" t="s">
        <v>225</v>
      </c>
      <c r="L6506" s="186" t="s">
        <v>225</v>
      </c>
      <c r="M6506" s="187" t="s">
        <v>225</v>
      </c>
      <c r="N6506" s="183" t="s">
        <v>36</v>
      </c>
      <c r="O6506" s="181" t="s">
        <v>8161</v>
      </c>
      <c r="P6506" s="184" t="s">
        <v>7090</v>
      </c>
      <c r="Q6506" s="185" t="s">
        <v>190</v>
      </c>
      <c r="R6506" s="181" t="s">
        <v>35</v>
      </c>
      <c r="S6506" s="181" t="s">
        <v>225</v>
      </c>
      <c r="T6506" s="186" t="s">
        <v>225</v>
      </c>
      <c r="U6506" s="187" t="s">
        <v>225</v>
      </c>
      <c r="V6506" s="188" t="str" cm="1">
        <f t="array" ref="V6506">IF(SUM(LEN(A6506:U6506))=0,"",IF(OR(OR(ISBLANK(E6506),SUM(LEN(B6506),LEN(C6506))=0),AND(NOT(D6506="Unknown"),ISBLANK(I6506)),AND(NOT(N6506="Unknown"),ISBLANK(Q6506))),"Missing Information", INDEX(Table15[Entire Service Line Classification], MATCH(SUMIFS(Table15[Unique ID],Table15[System-Owned Portion],D6506,Table15[If Material Anything Other than "Lead" in Column E,Was Material Ever Previously Lead?],F6506,Table15[Customer-Owned Portion],N6506),Table15[Unique ID],0),0)))</f>
        <v>Non-lead</v>
      </c>
      <c r="W6506" s="189"/>
    </row>
    <row r="6507" spans="1:23" s="190" customFormat="1" ht="56.25" x14ac:dyDescent="0.25">
      <c r="A6507" s="180" t="s">
        <v>225</v>
      </c>
      <c r="B6507" s="181" t="s">
        <v>10110</v>
      </c>
      <c r="C6507" s="182" t="s">
        <v>225</v>
      </c>
      <c r="D6507" s="183" t="s">
        <v>36</v>
      </c>
      <c r="E6507" s="181" t="s">
        <v>35</v>
      </c>
      <c r="F6507" s="183" t="s">
        <v>35</v>
      </c>
      <c r="G6507" s="181" t="s">
        <v>8161</v>
      </c>
      <c r="H6507" s="184" t="s">
        <v>7090</v>
      </c>
      <c r="I6507" s="185" t="s">
        <v>190</v>
      </c>
      <c r="J6507" s="181" t="s">
        <v>35</v>
      </c>
      <c r="K6507" s="181" t="s">
        <v>225</v>
      </c>
      <c r="L6507" s="186" t="s">
        <v>225</v>
      </c>
      <c r="M6507" s="187" t="s">
        <v>225</v>
      </c>
      <c r="N6507" s="183" t="s">
        <v>36</v>
      </c>
      <c r="O6507" s="181" t="s">
        <v>8161</v>
      </c>
      <c r="P6507" s="184" t="s">
        <v>7090</v>
      </c>
      <c r="Q6507" s="185" t="s">
        <v>190</v>
      </c>
      <c r="R6507" s="181" t="s">
        <v>35</v>
      </c>
      <c r="S6507" s="181" t="s">
        <v>225</v>
      </c>
      <c r="T6507" s="186" t="s">
        <v>225</v>
      </c>
      <c r="U6507" s="187" t="s">
        <v>225</v>
      </c>
      <c r="V6507" s="188" t="str" cm="1">
        <f t="array" ref="V6507">IF(SUM(LEN(A6507:U6507))=0,"",IF(OR(OR(ISBLANK(E6507),SUM(LEN(B6507),LEN(C6507))=0),AND(NOT(D6507="Unknown"),ISBLANK(I6507)),AND(NOT(N6507="Unknown"),ISBLANK(Q6507))),"Missing Information", INDEX(Table15[Entire Service Line Classification], MATCH(SUMIFS(Table15[Unique ID],Table15[System-Owned Portion],D6507,Table15[If Material Anything Other than "Lead" in Column E,Was Material Ever Previously Lead?],F6507,Table15[Customer-Owned Portion],N6507),Table15[Unique ID],0),0)))</f>
        <v>Non-lead</v>
      </c>
      <c r="W6507" s="189"/>
    </row>
    <row r="6508" spans="1:23" s="190" customFormat="1" ht="56.25" x14ac:dyDescent="0.25">
      <c r="A6508" s="180" t="s">
        <v>225</v>
      </c>
      <c r="B6508" s="181" t="s">
        <v>10111</v>
      </c>
      <c r="C6508" s="182" t="s">
        <v>225</v>
      </c>
      <c r="D6508" s="183" t="s">
        <v>36</v>
      </c>
      <c r="E6508" s="181" t="s">
        <v>35</v>
      </c>
      <c r="F6508" s="183" t="s">
        <v>35</v>
      </c>
      <c r="G6508" s="181" t="s">
        <v>8161</v>
      </c>
      <c r="H6508" s="184" t="s">
        <v>7090</v>
      </c>
      <c r="I6508" s="185" t="s">
        <v>190</v>
      </c>
      <c r="J6508" s="181" t="s">
        <v>35</v>
      </c>
      <c r="K6508" s="181" t="s">
        <v>225</v>
      </c>
      <c r="L6508" s="186" t="s">
        <v>225</v>
      </c>
      <c r="M6508" s="187" t="s">
        <v>225</v>
      </c>
      <c r="N6508" s="183" t="s">
        <v>36</v>
      </c>
      <c r="O6508" s="181" t="s">
        <v>8161</v>
      </c>
      <c r="P6508" s="184" t="s">
        <v>7090</v>
      </c>
      <c r="Q6508" s="185" t="s">
        <v>190</v>
      </c>
      <c r="R6508" s="181" t="s">
        <v>35</v>
      </c>
      <c r="S6508" s="181" t="s">
        <v>225</v>
      </c>
      <c r="T6508" s="186" t="s">
        <v>225</v>
      </c>
      <c r="U6508" s="187" t="s">
        <v>225</v>
      </c>
      <c r="V6508" s="188" t="str" cm="1">
        <f t="array" ref="V6508">IF(SUM(LEN(A6508:U6508))=0,"",IF(OR(OR(ISBLANK(E6508),SUM(LEN(B6508),LEN(C6508))=0),AND(NOT(D6508="Unknown"),ISBLANK(I6508)),AND(NOT(N6508="Unknown"),ISBLANK(Q6508))),"Missing Information", INDEX(Table15[Entire Service Line Classification], MATCH(SUMIFS(Table15[Unique ID],Table15[System-Owned Portion],D6508,Table15[If Material Anything Other than "Lead" in Column E,Was Material Ever Previously Lead?],F6508,Table15[Customer-Owned Portion],N6508),Table15[Unique ID],0),0)))</f>
        <v>Non-lead</v>
      </c>
      <c r="W6508" s="189"/>
    </row>
    <row r="6509" spans="1:23" s="190" customFormat="1" ht="56.25" x14ac:dyDescent="0.25">
      <c r="A6509" s="180" t="s">
        <v>225</v>
      </c>
      <c r="B6509" s="181" t="s">
        <v>10112</v>
      </c>
      <c r="C6509" s="182" t="s">
        <v>225</v>
      </c>
      <c r="D6509" s="183" t="s">
        <v>36</v>
      </c>
      <c r="E6509" s="181" t="s">
        <v>35</v>
      </c>
      <c r="F6509" s="183" t="s">
        <v>35</v>
      </c>
      <c r="G6509" s="181" t="s">
        <v>8161</v>
      </c>
      <c r="H6509" s="184" t="s">
        <v>7090</v>
      </c>
      <c r="I6509" s="185" t="s">
        <v>190</v>
      </c>
      <c r="J6509" s="181" t="s">
        <v>35</v>
      </c>
      <c r="K6509" s="181" t="s">
        <v>225</v>
      </c>
      <c r="L6509" s="186" t="s">
        <v>225</v>
      </c>
      <c r="M6509" s="187" t="s">
        <v>225</v>
      </c>
      <c r="N6509" s="183" t="s">
        <v>36</v>
      </c>
      <c r="O6509" s="181" t="s">
        <v>8161</v>
      </c>
      <c r="P6509" s="184" t="s">
        <v>7090</v>
      </c>
      <c r="Q6509" s="185" t="s">
        <v>190</v>
      </c>
      <c r="R6509" s="181" t="s">
        <v>35</v>
      </c>
      <c r="S6509" s="181" t="s">
        <v>225</v>
      </c>
      <c r="T6509" s="186" t="s">
        <v>225</v>
      </c>
      <c r="U6509" s="187" t="s">
        <v>225</v>
      </c>
      <c r="V6509" s="188" t="str" cm="1">
        <f t="array" ref="V6509">IF(SUM(LEN(A6509:U6509))=0,"",IF(OR(OR(ISBLANK(E6509),SUM(LEN(B6509),LEN(C6509))=0),AND(NOT(D6509="Unknown"),ISBLANK(I6509)),AND(NOT(N6509="Unknown"),ISBLANK(Q6509))),"Missing Information", INDEX(Table15[Entire Service Line Classification], MATCH(SUMIFS(Table15[Unique ID],Table15[System-Owned Portion],D6509,Table15[If Material Anything Other than "Lead" in Column E,Was Material Ever Previously Lead?],F6509,Table15[Customer-Owned Portion],N6509),Table15[Unique ID],0),0)))</f>
        <v>Non-lead</v>
      </c>
      <c r="W6509" s="189"/>
    </row>
    <row r="6510" spans="1:23" s="190" customFormat="1" ht="56.25" x14ac:dyDescent="0.25">
      <c r="A6510" s="180" t="s">
        <v>225</v>
      </c>
      <c r="B6510" s="181" t="s">
        <v>10113</v>
      </c>
      <c r="C6510" s="182" t="s">
        <v>225</v>
      </c>
      <c r="D6510" s="183" t="s">
        <v>36</v>
      </c>
      <c r="E6510" s="181" t="s">
        <v>35</v>
      </c>
      <c r="F6510" s="183" t="s">
        <v>35</v>
      </c>
      <c r="G6510" s="181" t="s">
        <v>8161</v>
      </c>
      <c r="H6510" s="184" t="s">
        <v>7090</v>
      </c>
      <c r="I6510" s="185" t="s">
        <v>190</v>
      </c>
      <c r="J6510" s="181" t="s">
        <v>35</v>
      </c>
      <c r="K6510" s="181" t="s">
        <v>225</v>
      </c>
      <c r="L6510" s="186" t="s">
        <v>225</v>
      </c>
      <c r="M6510" s="187" t="s">
        <v>225</v>
      </c>
      <c r="N6510" s="183" t="s">
        <v>36</v>
      </c>
      <c r="O6510" s="181" t="s">
        <v>8161</v>
      </c>
      <c r="P6510" s="184" t="s">
        <v>7090</v>
      </c>
      <c r="Q6510" s="185" t="s">
        <v>190</v>
      </c>
      <c r="R6510" s="181" t="s">
        <v>35</v>
      </c>
      <c r="S6510" s="181" t="s">
        <v>225</v>
      </c>
      <c r="T6510" s="186" t="s">
        <v>225</v>
      </c>
      <c r="U6510" s="187" t="s">
        <v>225</v>
      </c>
      <c r="V6510" s="188" t="str" cm="1">
        <f t="array" ref="V6510">IF(SUM(LEN(A6510:U6510))=0,"",IF(OR(OR(ISBLANK(E6510),SUM(LEN(B6510),LEN(C6510))=0),AND(NOT(D6510="Unknown"),ISBLANK(I6510)),AND(NOT(N6510="Unknown"),ISBLANK(Q6510))),"Missing Information", INDEX(Table15[Entire Service Line Classification], MATCH(SUMIFS(Table15[Unique ID],Table15[System-Owned Portion],D6510,Table15[If Material Anything Other than "Lead" in Column E,Was Material Ever Previously Lead?],F6510,Table15[Customer-Owned Portion],N6510),Table15[Unique ID],0),0)))</f>
        <v>Non-lead</v>
      </c>
      <c r="W6510" s="189"/>
    </row>
    <row r="6511" spans="1:23" s="190" customFormat="1" ht="56.25" x14ac:dyDescent="0.25">
      <c r="A6511" s="180" t="s">
        <v>225</v>
      </c>
      <c r="B6511" s="181" t="s">
        <v>10114</v>
      </c>
      <c r="C6511" s="182" t="s">
        <v>225</v>
      </c>
      <c r="D6511" s="183" t="s">
        <v>36</v>
      </c>
      <c r="E6511" s="181" t="s">
        <v>35</v>
      </c>
      <c r="F6511" s="183" t="s">
        <v>35</v>
      </c>
      <c r="G6511" s="181" t="s">
        <v>8161</v>
      </c>
      <c r="H6511" s="184" t="s">
        <v>7090</v>
      </c>
      <c r="I6511" s="185" t="s">
        <v>190</v>
      </c>
      <c r="J6511" s="181" t="s">
        <v>35</v>
      </c>
      <c r="K6511" s="181" t="s">
        <v>225</v>
      </c>
      <c r="L6511" s="186" t="s">
        <v>225</v>
      </c>
      <c r="M6511" s="187" t="s">
        <v>225</v>
      </c>
      <c r="N6511" s="183" t="s">
        <v>36</v>
      </c>
      <c r="O6511" s="181" t="s">
        <v>8161</v>
      </c>
      <c r="P6511" s="184" t="s">
        <v>7090</v>
      </c>
      <c r="Q6511" s="185" t="s">
        <v>190</v>
      </c>
      <c r="R6511" s="181" t="s">
        <v>35</v>
      </c>
      <c r="S6511" s="181" t="s">
        <v>225</v>
      </c>
      <c r="T6511" s="186" t="s">
        <v>225</v>
      </c>
      <c r="U6511" s="187" t="s">
        <v>225</v>
      </c>
      <c r="V6511" s="188" t="str" cm="1">
        <f t="array" ref="V6511">IF(SUM(LEN(A6511:U6511))=0,"",IF(OR(OR(ISBLANK(E6511),SUM(LEN(B6511),LEN(C6511))=0),AND(NOT(D6511="Unknown"),ISBLANK(I6511)),AND(NOT(N6511="Unknown"),ISBLANK(Q6511))),"Missing Information", INDEX(Table15[Entire Service Line Classification], MATCH(SUMIFS(Table15[Unique ID],Table15[System-Owned Portion],D6511,Table15[If Material Anything Other than "Lead" in Column E,Was Material Ever Previously Lead?],F6511,Table15[Customer-Owned Portion],N6511),Table15[Unique ID],0),0)))</f>
        <v>Non-lead</v>
      </c>
      <c r="W6511" s="189"/>
    </row>
    <row r="6512" spans="1:23" s="190" customFormat="1" ht="56.25" x14ac:dyDescent="0.25">
      <c r="A6512" s="180" t="s">
        <v>225</v>
      </c>
      <c r="B6512" s="181" t="s">
        <v>10115</v>
      </c>
      <c r="C6512" s="182" t="s">
        <v>225</v>
      </c>
      <c r="D6512" s="183" t="s">
        <v>36</v>
      </c>
      <c r="E6512" s="181" t="s">
        <v>35</v>
      </c>
      <c r="F6512" s="183" t="s">
        <v>35</v>
      </c>
      <c r="G6512" s="181" t="s">
        <v>8161</v>
      </c>
      <c r="H6512" s="184" t="s">
        <v>7090</v>
      </c>
      <c r="I6512" s="185" t="s">
        <v>190</v>
      </c>
      <c r="J6512" s="181" t="s">
        <v>35</v>
      </c>
      <c r="K6512" s="181" t="s">
        <v>225</v>
      </c>
      <c r="L6512" s="186" t="s">
        <v>225</v>
      </c>
      <c r="M6512" s="187" t="s">
        <v>225</v>
      </c>
      <c r="N6512" s="183" t="s">
        <v>36</v>
      </c>
      <c r="O6512" s="181" t="s">
        <v>8161</v>
      </c>
      <c r="P6512" s="184" t="s">
        <v>7090</v>
      </c>
      <c r="Q6512" s="185" t="s">
        <v>190</v>
      </c>
      <c r="R6512" s="181" t="s">
        <v>35</v>
      </c>
      <c r="S6512" s="181" t="s">
        <v>225</v>
      </c>
      <c r="T6512" s="186" t="s">
        <v>225</v>
      </c>
      <c r="U6512" s="187" t="s">
        <v>225</v>
      </c>
      <c r="V6512" s="188" t="str" cm="1">
        <f t="array" ref="V6512">IF(SUM(LEN(A6512:U6512))=0,"",IF(OR(OR(ISBLANK(E6512),SUM(LEN(B6512),LEN(C6512))=0),AND(NOT(D6512="Unknown"),ISBLANK(I6512)),AND(NOT(N6512="Unknown"),ISBLANK(Q6512))),"Missing Information", INDEX(Table15[Entire Service Line Classification], MATCH(SUMIFS(Table15[Unique ID],Table15[System-Owned Portion],D6512,Table15[If Material Anything Other than "Lead" in Column E,Was Material Ever Previously Lead?],F6512,Table15[Customer-Owned Portion],N6512),Table15[Unique ID],0),0)))</f>
        <v>Non-lead</v>
      </c>
      <c r="W6512" s="189"/>
    </row>
    <row r="6513" spans="1:23" s="190" customFormat="1" ht="56.25" x14ac:dyDescent="0.25">
      <c r="A6513" s="180" t="s">
        <v>225</v>
      </c>
      <c r="B6513" s="181" t="s">
        <v>10116</v>
      </c>
      <c r="C6513" s="182" t="s">
        <v>225</v>
      </c>
      <c r="D6513" s="183" t="s">
        <v>36</v>
      </c>
      <c r="E6513" s="181" t="s">
        <v>35</v>
      </c>
      <c r="F6513" s="183" t="s">
        <v>35</v>
      </c>
      <c r="G6513" s="181" t="s">
        <v>8161</v>
      </c>
      <c r="H6513" s="184" t="s">
        <v>7090</v>
      </c>
      <c r="I6513" s="185" t="s">
        <v>190</v>
      </c>
      <c r="J6513" s="181" t="s">
        <v>35</v>
      </c>
      <c r="K6513" s="181" t="s">
        <v>225</v>
      </c>
      <c r="L6513" s="186" t="s">
        <v>225</v>
      </c>
      <c r="M6513" s="187" t="s">
        <v>225</v>
      </c>
      <c r="N6513" s="183" t="s">
        <v>36</v>
      </c>
      <c r="O6513" s="181" t="s">
        <v>8161</v>
      </c>
      <c r="P6513" s="184" t="s">
        <v>7090</v>
      </c>
      <c r="Q6513" s="185" t="s">
        <v>190</v>
      </c>
      <c r="R6513" s="181" t="s">
        <v>35</v>
      </c>
      <c r="S6513" s="181" t="s">
        <v>225</v>
      </c>
      <c r="T6513" s="186" t="s">
        <v>225</v>
      </c>
      <c r="U6513" s="187" t="s">
        <v>225</v>
      </c>
      <c r="V6513" s="188" t="str" cm="1">
        <f t="array" ref="V6513">IF(SUM(LEN(A6513:U6513))=0,"",IF(OR(OR(ISBLANK(E6513),SUM(LEN(B6513),LEN(C6513))=0),AND(NOT(D6513="Unknown"),ISBLANK(I6513)),AND(NOT(N6513="Unknown"),ISBLANK(Q6513))),"Missing Information", INDEX(Table15[Entire Service Line Classification], MATCH(SUMIFS(Table15[Unique ID],Table15[System-Owned Portion],D6513,Table15[If Material Anything Other than "Lead" in Column E,Was Material Ever Previously Lead?],F6513,Table15[Customer-Owned Portion],N6513),Table15[Unique ID],0),0)))</f>
        <v>Non-lead</v>
      </c>
      <c r="W6513" s="189"/>
    </row>
    <row r="6514" spans="1:23" s="190" customFormat="1" ht="56.25" x14ac:dyDescent="0.25">
      <c r="A6514" s="180" t="s">
        <v>225</v>
      </c>
      <c r="B6514" s="181" t="s">
        <v>10117</v>
      </c>
      <c r="C6514" s="182" t="s">
        <v>225</v>
      </c>
      <c r="D6514" s="183" t="s">
        <v>36</v>
      </c>
      <c r="E6514" s="181" t="s">
        <v>35</v>
      </c>
      <c r="F6514" s="183" t="s">
        <v>35</v>
      </c>
      <c r="G6514" s="181" t="s">
        <v>8161</v>
      </c>
      <c r="H6514" s="184" t="s">
        <v>7090</v>
      </c>
      <c r="I6514" s="185" t="s">
        <v>190</v>
      </c>
      <c r="J6514" s="181" t="s">
        <v>35</v>
      </c>
      <c r="K6514" s="181" t="s">
        <v>225</v>
      </c>
      <c r="L6514" s="186" t="s">
        <v>225</v>
      </c>
      <c r="M6514" s="187" t="s">
        <v>225</v>
      </c>
      <c r="N6514" s="183" t="s">
        <v>36</v>
      </c>
      <c r="O6514" s="181" t="s">
        <v>8161</v>
      </c>
      <c r="P6514" s="184" t="s">
        <v>7090</v>
      </c>
      <c r="Q6514" s="185" t="s">
        <v>190</v>
      </c>
      <c r="R6514" s="181" t="s">
        <v>35</v>
      </c>
      <c r="S6514" s="181" t="s">
        <v>225</v>
      </c>
      <c r="T6514" s="186" t="s">
        <v>225</v>
      </c>
      <c r="U6514" s="187" t="s">
        <v>225</v>
      </c>
      <c r="V6514" s="188" t="str" cm="1">
        <f t="array" ref="V6514">IF(SUM(LEN(A6514:U6514))=0,"",IF(OR(OR(ISBLANK(E6514),SUM(LEN(B6514),LEN(C6514))=0),AND(NOT(D6514="Unknown"),ISBLANK(I6514)),AND(NOT(N6514="Unknown"),ISBLANK(Q6514))),"Missing Information", INDEX(Table15[Entire Service Line Classification], MATCH(SUMIFS(Table15[Unique ID],Table15[System-Owned Portion],D6514,Table15[If Material Anything Other than "Lead" in Column E,Was Material Ever Previously Lead?],F6514,Table15[Customer-Owned Portion],N6514),Table15[Unique ID],0),0)))</f>
        <v>Non-lead</v>
      </c>
      <c r="W6514" s="189"/>
    </row>
    <row r="6515" spans="1:23" s="190" customFormat="1" ht="56.25" x14ac:dyDescent="0.25">
      <c r="A6515" s="180" t="s">
        <v>225</v>
      </c>
      <c r="B6515" s="181" t="s">
        <v>10118</v>
      </c>
      <c r="C6515" s="182" t="s">
        <v>225</v>
      </c>
      <c r="D6515" s="183" t="s">
        <v>36</v>
      </c>
      <c r="E6515" s="181" t="s">
        <v>35</v>
      </c>
      <c r="F6515" s="183" t="s">
        <v>35</v>
      </c>
      <c r="G6515" s="181" t="s">
        <v>8161</v>
      </c>
      <c r="H6515" s="184" t="s">
        <v>7090</v>
      </c>
      <c r="I6515" s="185" t="s">
        <v>190</v>
      </c>
      <c r="J6515" s="181" t="s">
        <v>35</v>
      </c>
      <c r="K6515" s="181" t="s">
        <v>225</v>
      </c>
      <c r="L6515" s="186" t="s">
        <v>225</v>
      </c>
      <c r="M6515" s="187" t="s">
        <v>225</v>
      </c>
      <c r="N6515" s="183" t="s">
        <v>36</v>
      </c>
      <c r="O6515" s="181" t="s">
        <v>8161</v>
      </c>
      <c r="P6515" s="184" t="s">
        <v>7090</v>
      </c>
      <c r="Q6515" s="185" t="s">
        <v>190</v>
      </c>
      <c r="R6515" s="181" t="s">
        <v>35</v>
      </c>
      <c r="S6515" s="181" t="s">
        <v>225</v>
      </c>
      <c r="T6515" s="186" t="s">
        <v>225</v>
      </c>
      <c r="U6515" s="187" t="s">
        <v>225</v>
      </c>
      <c r="V6515" s="188" t="str" cm="1">
        <f t="array" ref="V6515">IF(SUM(LEN(A6515:U6515))=0,"",IF(OR(OR(ISBLANK(E6515),SUM(LEN(B6515),LEN(C6515))=0),AND(NOT(D6515="Unknown"),ISBLANK(I6515)),AND(NOT(N6515="Unknown"),ISBLANK(Q6515))),"Missing Information", INDEX(Table15[Entire Service Line Classification], MATCH(SUMIFS(Table15[Unique ID],Table15[System-Owned Portion],D6515,Table15[If Material Anything Other than "Lead" in Column E,Was Material Ever Previously Lead?],F6515,Table15[Customer-Owned Portion],N6515),Table15[Unique ID],0),0)))</f>
        <v>Non-lead</v>
      </c>
      <c r="W6515" s="189"/>
    </row>
    <row r="6516" spans="1:23" s="190" customFormat="1" ht="56.25" x14ac:dyDescent="0.25">
      <c r="A6516" s="180" t="s">
        <v>225</v>
      </c>
      <c r="B6516" s="181" t="s">
        <v>10119</v>
      </c>
      <c r="C6516" s="182" t="s">
        <v>225</v>
      </c>
      <c r="D6516" s="183" t="s">
        <v>36</v>
      </c>
      <c r="E6516" s="181" t="s">
        <v>35</v>
      </c>
      <c r="F6516" s="183" t="s">
        <v>35</v>
      </c>
      <c r="G6516" s="181" t="s">
        <v>8161</v>
      </c>
      <c r="H6516" s="184" t="s">
        <v>7090</v>
      </c>
      <c r="I6516" s="185" t="s">
        <v>190</v>
      </c>
      <c r="J6516" s="181" t="s">
        <v>35</v>
      </c>
      <c r="K6516" s="181" t="s">
        <v>225</v>
      </c>
      <c r="L6516" s="186" t="s">
        <v>225</v>
      </c>
      <c r="M6516" s="187" t="s">
        <v>225</v>
      </c>
      <c r="N6516" s="183" t="s">
        <v>36</v>
      </c>
      <c r="O6516" s="181" t="s">
        <v>8161</v>
      </c>
      <c r="P6516" s="184" t="s">
        <v>7090</v>
      </c>
      <c r="Q6516" s="185" t="s">
        <v>190</v>
      </c>
      <c r="R6516" s="181" t="s">
        <v>35</v>
      </c>
      <c r="S6516" s="181" t="s">
        <v>225</v>
      </c>
      <c r="T6516" s="186" t="s">
        <v>225</v>
      </c>
      <c r="U6516" s="187" t="s">
        <v>225</v>
      </c>
      <c r="V6516" s="188" t="str" cm="1">
        <f t="array" ref="V6516">IF(SUM(LEN(A6516:U6516))=0,"",IF(OR(OR(ISBLANK(E6516),SUM(LEN(B6516),LEN(C6516))=0),AND(NOT(D6516="Unknown"),ISBLANK(I6516)),AND(NOT(N6516="Unknown"),ISBLANK(Q6516))),"Missing Information", INDEX(Table15[Entire Service Line Classification], MATCH(SUMIFS(Table15[Unique ID],Table15[System-Owned Portion],D6516,Table15[If Material Anything Other than "Lead" in Column E,Was Material Ever Previously Lead?],F6516,Table15[Customer-Owned Portion],N6516),Table15[Unique ID],0),0)))</f>
        <v>Non-lead</v>
      </c>
      <c r="W6516" s="189"/>
    </row>
    <row r="6517" spans="1:23" s="190" customFormat="1" ht="56.25" x14ac:dyDescent="0.25">
      <c r="A6517" s="180" t="s">
        <v>225</v>
      </c>
      <c r="B6517" s="181" t="s">
        <v>10120</v>
      </c>
      <c r="C6517" s="182" t="s">
        <v>225</v>
      </c>
      <c r="D6517" s="183" t="s">
        <v>36</v>
      </c>
      <c r="E6517" s="181" t="s">
        <v>35</v>
      </c>
      <c r="F6517" s="183" t="s">
        <v>35</v>
      </c>
      <c r="G6517" s="181" t="s">
        <v>8161</v>
      </c>
      <c r="H6517" s="184" t="s">
        <v>7090</v>
      </c>
      <c r="I6517" s="185" t="s">
        <v>190</v>
      </c>
      <c r="J6517" s="181" t="s">
        <v>35</v>
      </c>
      <c r="K6517" s="181" t="s">
        <v>225</v>
      </c>
      <c r="L6517" s="186" t="s">
        <v>225</v>
      </c>
      <c r="M6517" s="187" t="s">
        <v>225</v>
      </c>
      <c r="N6517" s="183" t="s">
        <v>36</v>
      </c>
      <c r="O6517" s="181" t="s">
        <v>8161</v>
      </c>
      <c r="P6517" s="184" t="s">
        <v>7090</v>
      </c>
      <c r="Q6517" s="185" t="s">
        <v>190</v>
      </c>
      <c r="R6517" s="181" t="s">
        <v>35</v>
      </c>
      <c r="S6517" s="181" t="s">
        <v>225</v>
      </c>
      <c r="T6517" s="186" t="s">
        <v>225</v>
      </c>
      <c r="U6517" s="187" t="s">
        <v>225</v>
      </c>
      <c r="V6517" s="188" t="str" cm="1">
        <f t="array" ref="V6517">IF(SUM(LEN(A6517:U6517))=0,"",IF(OR(OR(ISBLANK(E6517),SUM(LEN(B6517),LEN(C6517))=0),AND(NOT(D6517="Unknown"),ISBLANK(I6517)),AND(NOT(N6517="Unknown"),ISBLANK(Q6517))),"Missing Information", INDEX(Table15[Entire Service Line Classification], MATCH(SUMIFS(Table15[Unique ID],Table15[System-Owned Portion],D6517,Table15[If Material Anything Other than "Lead" in Column E,Was Material Ever Previously Lead?],F6517,Table15[Customer-Owned Portion],N6517),Table15[Unique ID],0),0)))</f>
        <v>Non-lead</v>
      </c>
      <c r="W6517" s="189"/>
    </row>
    <row r="6518" spans="1:23" s="190" customFormat="1" ht="56.25" x14ac:dyDescent="0.25">
      <c r="A6518" s="180" t="s">
        <v>225</v>
      </c>
      <c r="B6518" s="181" t="s">
        <v>10121</v>
      </c>
      <c r="C6518" s="182" t="s">
        <v>225</v>
      </c>
      <c r="D6518" s="183" t="s">
        <v>36</v>
      </c>
      <c r="E6518" s="181" t="s">
        <v>35</v>
      </c>
      <c r="F6518" s="183" t="s">
        <v>35</v>
      </c>
      <c r="G6518" s="181" t="s">
        <v>8161</v>
      </c>
      <c r="H6518" s="184" t="s">
        <v>7090</v>
      </c>
      <c r="I6518" s="185" t="s">
        <v>190</v>
      </c>
      <c r="J6518" s="181" t="s">
        <v>35</v>
      </c>
      <c r="K6518" s="181" t="s">
        <v>225</v>
      </c>
      <c r="L6518" s="186" t="s">
        <v>225</v>
      </c>
      <c r="M6518" s="187" t="s">
        <v>225</v>
      </c>
      <c r="N6518" s="183" t="s">
        <v>36</v>
      </c>
      <c r="O6518" s="181" t="s">
        <v>8161</v>
      </c>
      <c r="P6518" s="184" t="s">
        <v>7090</v>
      </c>
      <c r="Q6518" s="185" t="s">
        <v>190</v>
      </c>
      <c r="R6518" s="181" t="s">
        <v>35</v>
      </c>
      <c r="S6518" s="181" t="s">
        <v>225</v>
      </c>
      <c r="T6518" s="186" t="s">
        <v>225</v>
      </c>
      <c r="U6518" s="187" t="s">
        <v>225</v>
      </c>
      <c r="V6518" s="188" t="str" cm="1">
        <f t="array" ref="V6518">IF(SUM(LEN(A6518:U6518))=0,"",IF(OR(OR(ISBLANK(E6518),SUM(LEN(B6518),LEN(C6518))=0),AND(NOT(D6518="Unknown"),ISBLANK(I6518)),AND(NOT(N6518="Unknown"),ISBLANK(Q6518))),"Missing Information", INDEX(Table15[Entire Service Line Classification], MATCH(SUMIFS(Table15[Unique ID],Table15[System-Owned Portion],D6518,Table15[If Material Anything Other than "Lead" in Column E,Was Material Ever Previously Lead?],F6518,Table15[Customer-Owned Portion],N6518),Table15[Unique ID],0),0)))</f>
        <v>Non-lead</v>
      </c>
      <c r="W6518" s="189"/>
    </row>
    <row r="6519" spans="1:23" s="190" customFormat="1" ht="56.25" x14ac:dyDescent="0.25">
      <c r="A6519" s="180" t="s">
        <v>225</v>
      </c>
      <c r="B6519" s="181" t="s">
        <v>10122</v>
      </c>
      <c r="C6519" s="182" t="s">
        <v>225</v>
      </c>
      <c r="D6519" s="183" t="s">
        <v>36</v>
      </c>
      <c r="E6519" s="181" t="s">
        <v>35</v>
      </c>
      <c r="F6519" s="183" t="s">
        <v>35</v>
      </c>
      <c r="G6519" s="181" t="s">
        <v>8184</v>
      </c>
      <c r="H6519" s="184" t="s">
        <v>7090</v>
      </c>
      <c r="I6519" s="185" t="s">
        <v>190</v>
      </c>
      <c r="J6519" s="181" t="s">
        <v>35</v>
      </c>
      <c r="K6519" s="181" t="s">
        <v>225</v>
      </c>
      <c r="L6519" s="186" t="s">
        <v>225</v>
      </c>
      <c r="M6519" s="187" t="s">
        <v>225</v>
      </c>
      <c r="N6519" s="183" t="s">
        <v>36</v>
      </c>
      <c r="O6519" s="181" t="s">
        <v>8184</v>
      </c>
      <c r="P6519" s="184" t="s">
        <v>7090</v>
      </c>
      <c r="Q6519" s="185" t="s">
        <v>190</v>
      </c>
      <c r="R6519" s="181" t="s">
        <v>35</v>
      </c>
      <c r="S6519" s="181" t="s">
        <v>225</v>
      </c>
      <c r="T6519" s="186" t="s">
        <v>225</v>
      </c>
      <c r="U6519" s="187" t="s">
        <v>225</v>
      </c>
      <c r="V6519" s="188" t="str" cm="1">
        <f t="array" ref="V6519">IF(SUM(LEN(A6519:U6519))=0,"",IF(OR(OR(ISBLANK(E6519),SUM(LEN(B6519),LEN(C6519))=0),AND(NOT(D6519="Unknown"),ISBLANK(I6519)),AND(NOT(N6519="Unknown"),ISBLANK(Q6519))),"Missing Information", INDEX(Table15[Entire Service Line Classification], MATCH(SUMIFS(Table15[Unique ID],Table15[System-Owned Portion],D6519,Table15[If Material Anything Other than "Lead" in Column E,Was Material Ever Previously Lead?],F6519,Table15[Customer-Owned Portion],N6519),Table15[Unique ID],0),0)))</f>
        <v>Non-lead</v>
      </c>
      <c r="W6519" s="189"/>
    </row>
    <row r="6520" spans="1:23" s="190" customFormat="1" ht="56.25" x14ac:dyDescent="0.25">
      <c r="A6520" s="180" t="s">
        <v>225</v>
      </c>
      <c r="B6520" s="181" t="s">
        <v>10123</v>
      </c>
      <c r="C6520" s="182" t="s">
        <v>225</v>
      </c>
      <c r="D6520" s="183" t="s">
        <v>36</v>
      </c>
      <c r="E6520" s="181" t="s">
        <v>35</v>
      </c>
      <c r="F6520" s="183" t="s">
        <v>35</v>
      </c>
      <c r="G6520" s="181" t="s">
        <v>8184</v>
      </c>
      <c r="H6520" s="184" t="s">
        <v>7090</v>
      </c>
      <c r="I6520" s="185" t="s">
        <v>190</v>
      </c>
      <c r="J6520" s="181" t="s">
        <v>35</v>
      </c>
      <c r="K6520" s="181" t="s">
        <v>225</v>
      </c>
      <c r="L6520" s="186" t="s">
        <v>225</v>
      </c>
      <c r="M6520" s="187" t="s">
        <v>225</v>
      </c>
      <c r="N6520" s="183" t="s">
        <v>36</v>
      </c>
      <c r="O6520" s="181" t="s">
        <v>8184</v>
      </c>
      <c r="P6520" s="184" t="s">
        <v>7090</v>
      </c>
      <c r="Q6520" s="185" t="s">
        <v>190</v>
      </c>
      <c r="R6520" s="181" t="s">
        <v>35</v>
      </c>
      <c r="S6520" s="181" t="s">
        <v>225</v>
      </c>
      <c r="T6520" s="186" t="s">
        <v>225</v>
      </c>
      <c r="U6520" s="187" t="s">
        <v>225</v>
      </c>
      <c r="V6520" s="188" t="str" cm="1">
        <f t="array" ref="V6520">IF(SUM(LEN(A6520:U6520))=0,"",IF(OR(OR(ISBLANK(E6520),SUM(LEN(B6520),LEN(C6520))=0),AND(NOT(D6520="Unknown"),ISBLANK(I6520)),AND(NOT(N6520="Unknown"),ISBLANK(Q6520))),"Missing Information", INDEX(Table15[Entire Service Line Classification], MATCH(SUMIFS(Table15[Unique ID],Table15[System-Owned Portion],D6520,Table15[If Material Anything Other than "Lead" in Column E,Was Material Ever Previously Lead?],F6520,Table15[Customer-Owned Portion],N6520),Table15[Unique ID],0),0)))</f>
        <v>Non-lead</v>
      </c>
      <c r="W6520" s="189"/>
    </row>
    <row r="6521" spans="1:23" s="190" customFormat="1" ht="56.25" x14ac:dyDescent="0.25">
      <c r="A6521" s="180" t="s">
        <v>225</v>
      </c>
      <c r="B6521" s="181" t="s">
        <v>10124</v>
      </c>
      <c r="C6521" s="182" t="s">
        <v>225</v>
      </c>
      <c r="D6521" s="183" t="s">
        <v>36</v>
      </c>
      <c r="E6521" s="181" t="s">
        <v>35</v>
      </c>
      <c r="F6521" s="183" t="s">
        <v>35</v>
      </c>
      <c r="G6521" s="181" t="s">
        <v>8184</v>
      </c>
      <c r="H6521" s="184" t="s">
        <v>7090</v>
      </c>
      <c r="I6521" s="185" t="s">
        <v>190</v>
      </c>
      <c r="J6521" s="181" t="s">
        <v>35</v>
      </c>
      <c r="K6521" s="181" t="s">
        <v>225</v>
      </c>
      <c r="L6521" s="186" t="s">
        <v>225</v>
      </c>
      <c r="M6521" s="187" t="s">
        <v>225</v>
      </c>
      <c r="N6521" s="183" t="s">
        <v>36</v>
      </c>
      <c r="O6521" s="181" t="s">
        <v>8184</v>
      </c>
      <c r="P6521" s="184" t="s">
        <v>7090</v>
      </c>
      <c r="Q6521" s="185" t="s">
        <v>190</v>
      </c>
      <c r="R6521" s="181" t="s">
        <v>35</v>
      </c>
      <c r="S6521" s="181" t="s">
        <v>225</v>
      </c>
      <c r="T6521" s="186" t="s">
        <v>225</v>
      </c>
      <c r="U6521" s="187" t="s">
        <v>225</v>
      </c>
      <c r="V6521" s="188" t="str" cm="1">
        <f t="array" ref="V6521">IF(SUM(LEN(A6521:U6521))=0,"",IF(OR(OR(ISBLANK(E6521),SUM(LEN(B6521),LEN(C6521))=0),AND(NOT(D6521="Unknown"),ISBLANK(I6521)),AND(NOT(N6521="Unknown"),ISBLANK(Q6521))),"Missing Information", INDEX(Table15[Entire Service Line Classification], MATCH(SUMIFS(Table15[Unique ID],Table15[System-Owned Portion],D6521,Table15[If Material Anything Other than "Lead" in Column E,Was Material Ever Previously Lead?],F6521,Table15[Customer-Owned Portion],N6521),Table15[Unique ID],0),0)))</f>
        <v>Non-lead</v>
      </c>
      <c r="W6521" s="189"/>
    </row>
    <row r="6522" spans="1:23" s="190" customFormat="1" ht="56.25" x14ac:dyDescent="0.25">
      <c r="A6522" s="180" t="s">
        <v>225</v>
      </c>
      <c r="B6522" s="181" t="s">
        <v>10125</v>
      </c>
      <c r="C6522" s="182" t="s">
        <v>225</v>
      </c>
      <c r="D6522" s="183" t="s">
        <v>36</v>
      </c>
      <c r="E6522" s="181" t="s">
        <v>35</v>
      </c>
      <c r="F6522" s="183" t="s">
        <v>35</v>
      </c>
      <c r="G6522" s="181" t="s">
        <v>8118</v>
      </c>
      <c r="H6522" s="184" t="s">
        <v>7090</v>
      </c>
      <c r="I6522" s="185" t="s">
        <v>190</v>
      </c>
      <c r="J6522" s="181" t="s">
        <v>35</v>
      </c>
      <c r="K6522" s="181" t="s">
        <v>225</v>
      </c>
      <c r="L6522" s="186" t="s">
        <v>225</v>
      </c>
      <c r="M6522" s="187" t="s">
        <v>225</v>
      </c>
      <c r="N6522" s="183" t="s">
        <v>36</v>
      </c>
      <c r="O6522" s="181" t="s">
        <v>8118</v>
      </c>
      <c r="P6522" s="184" t="s">
        <v>7090</v>
      </c>
      <c r="Q6522" s="185" t="s">
        <v>190</v>
      </c>
      <c r="R6522" s="181" t="s">
        <v>35</v>
      </c>
      <c r="S6522" s="181" t="s">
        <v>225</v>
      </c>
      <c r="T6522" s="186" t="s">
        <v>225</v>
      </c>
      <c r="U6522" s="187" t="s">
        <v>225</v>
      </c>
      <c r="V6522" s="188" t="str" cm="1">
        <f t="array" ref="V6522">IF(SUM(LEN(A6522:U6522))=0,"",IF(OR(OR(ISBLANK(E6522),SUM(LEN(B6522),LEN(C6522))=0),AND(NOT(D6522="Unknown"),ISBLANK(I6522)),AND(NOT(N6522="Unknown"),ISBLANK(Q6522))),"Missing Information", INDEX(Table15[Entire Service Line Classification], MATCH(SUMIFS(Table15[Unique ID],Table15[System-Owned Portion],D6522,Table15[If Material Anything Other than "Lead" in Column E,Was Material Ever Previously Lead?],F6522,Table15[Customer-Owned Portion],N6522),Table15[Unique ID],0),0)))</f>
        <v>Non-lead</v>
      </c>
      <c r="W6522" s="189"/>
    </row>
    <row r="6523" spans="1:23" s="190" customFormat="1" ht="56.25" x14ac:dyDescent="0.25">
      <c r="A6523" s="180" t="s">
        <v>225</v>
      </c>
      <c r="B6523" s="181" t="s">
        <v>10126</v>
      </c>
      <c r="C6523" s="182" t="s">
        <v>225</v>
      </c>
      <c r="D6523" s="183" t="s">
        <v>36</v>
      </c>
      <c r="E6523" s="181" t="s">
        <v>35</v>
      </c>
      <c r="F6523" s="183" t="s">
        <v>35</v>
      </c>
      <c r="G6523" s="181" t="s">
        <v>8118</v>
      </c>
      <c r="H6523" s="184" t="s">
        <v>7090</v>
      </c>
      <c r="I6523" s="185" t="s">
        <v>190</v>
      </c>
      <c r="J6523" s="181" t="s">
        <v>35</v>
      </c>
      <c r="K6523" s="181" t="s">
        <v>225</v>
      </c>
      <c r="L6523" s="186" t="s">
        <v>225</v>
      </c>
      <c r="M6523" s="187" t="s">
        <v>225</v>
      </c>
      <c r="N6523" s="183" t="s">
        <v>36</v>
      </c>
      <c r="O6523" s="181" t="s">
        <v>8118</v>
      </c>
      <c r="P6523" s="184" t="s">
        <v>7090</v>
      </c>
      <c r="Q6523" s="185" t="s">
        <v>190</v>
      </c>
      <c r="R6523" s="181" t="s">
        <v>35</v>
      </c>
      <c r="S6523" s="181" t="s">
        <v>225</v>
      </c>
      <c r="T6523" s="186" t="s">
        <v>225</v>
      </c>
      <c r="U6523" s="187" t="s">
        <v>225</v>
      </c>
      <c r="V6523" s="188" t="str" cm="1">
        <f t="array" ref="V6523">IF(SUM(LEN(A6523:U6523))=0,"",IF(OR(OR(ISBLANK(E6523),SUM(LEN(B6523),LEN(C6523))=0),AND(NOT(D6523="Unknown"),ISBLANK(I6523)),AND(NOT(N6523="Unknown"),ISBLANK(Q6523))),"Missing Information", INDEX(Table15[Entire Service Line Classification], MATCH(SUMIFS(Table15[Unique ID],Table15[System-Owned Portion],D6523,Table15[If Material Anything Other than "Lead" in Column E,Was Material Ever Previously Lead?],F6523,Table15[Customer-Owned Portion],N6523),Table15[Unique ID],0),0)))</f>
        <v>Non-lead</v>
      </c>
      <c r="W6523" s="189"/>
    </row>
    <row r="6524" spans="1:23" s="190" customFormat="1" ht="56.25" x14ac:dyDescent="0.25">
      <c r="A6524" s="180" t="s">
        <v>225</v>
      </c>
      <c r="B6524" s="181" t="s">
        <v>10127</v>
      </c>
      <c r="C6524" s="182" t="s">
        <v>225</v>
      </c>
      <c r="D6524" s="183" t="s">
        <v>36</v>
      </c>
      <c r="E6524" s="181" t="s">
        <v>35</v>
      </c>
      <c r="F6524" s="183" t="s">
        <v>35</v>
      </c>
      <c r="G6524" s="181" t="s">
        <v>8118</v>
      </c>
      <c r="H6524" s="184" t="s">
        <v>7090</v>
      </c>
      <c r="I6524" s="185" t="s">
        <v>190</v>
      </c>
      <c r="J6524" s="181" t="s">
        <v>35</v>
      </c>
      <c r="K6524" s="181" t="s">
        <v>225</v>
      </c>
      <c r="L6524" s="186" t="s">
        <v>225</v>
      </c>
      <c r="M6524" s="187" t="s">
        <v>225</v>
      </c>
      <c r="N6524" s="183" t="s">
        <v>36</v>
      </c>
      <c r="O6524" s="181" t="s">
        <v>8118</v>
      </c>
      <c r="P6524" s="184" t="s">
        <v>7090</v>
      </c>
      <c r="Q6524" s="185" t="s">
        <v>190</v>
      </c>
      <c r="R6524" s="181" t="s">
        <v>35</v>
      </c>
      <c r="S6524" s="181" t="s">
        <v>225</v>
      </c>
      <c r="T6524" s="186" t="s">
        <v>225</v>
      </c>
      <c r="U6524" s="187" t="s">
        <v>225</v>
      </c>
      <c r="V6524" s="188" t="str" cm="1">
        <f t="array" ref="V6524">IF(SUM(LEN(A6524:U6524))=0,"",IF(OR(OR(ISBLANK(E6524),SUM(LEN(B6524),LEN(C6524))=0),AND(NOT(D6524="Unknown"),ISBLANK(I6524)),AND(NOT(N6524="Unknown"),ISBLANK(Q6524))),"Missing Information", INDEX(Table15[Entire Service Line Classification], MATCH(SUMIFS(Table15[Unique ID],Table15[System-Owned Portion],D6524,Table15[If Material Anything Other than "Lead" in Column E,Was Material Ever Previously Lead?],F6524,Table15[Customer-Owned Portion],N6524),Table15[Unique ID],0),0)))</f>
        <v>Non-lead</v>
      </c>
      <c r="W6524" s="189"/>
    </row>
    <row r="6525" spans="1:23" s="190" customFormat="1" ht="56.25" x14ac:dyDescent="0.25">
      <c r="A6525" s="180" t="s">
        <v>225</v>
      </c>
      <c r="B6525" s="181" t="s">
        <v>10128</v>
      </c>
      <c r="C6525" s="182" t="s">
        <v>225</v>
      </c>
      <c r="D6525" s="183" t="s">
        <v>36</v>
      </c>
      <c r="E6525" s="181" t="s">
        <v>35</v>
      </c>
      <c r="F6525" s="183" t="s">
        <v>35</v>
      </c>
      <c r="G6525" s="181" t="s">
        <v>8118</v>
      </c>
      <c r="H6525" s="184" t="s">
        <v>7090</v>
      </c>
      <c r="I6525" s="185" t="s">
        <v>190</v>
      </c>
      <c r="J6525" s="181" t="s">
        <v>35</v>
      </c>
      <c r="K6525" s="181" t="s">
        <v>225</v>
      </c>
      <c r="L6525" s="186" t="s">
        <v>225</v>
      </c>
      <c r="M6525" s="187" t="s">
        <v>225</v>
      </c>
      <c r="N6525" s="183" t="s">
        <v>36</v>
      </c>
      <c r="O6525" s="181" t="s">
        <v>8118</v>
      </c>
      <c r="P6525" s="184" t="s">
        <v>7090</v>
      </c>
      <c r="Q6525" s="185" t="s">
        <v>190</v>
      </c>
      <c r="R6525" s="181" t="s">
        <v>35</v>
      </c>
      <c r="S6525" s="181" t="s">
        <v>225</v>
      </c>
      <c r="T6525" s="186" t="s">
        <v>225</v>
      </c>
      <c r="U6525" s="187" t="s">
        <v>225</v>
      </c>
      <c r="V6525" s="188" t="str" cm="1">
        <f t="array" ref="V6525">IF(SUM(LEN(A6525:U6525))=0,"",IF(OR(OR(ISBLANK(E6525),SUM(LEN(B6525),LEN(C6525))=0),AND(NOT(D6525="Unknown"),ISBLANK(I6525)),AND(NOT(N6525="Unknown"),ISBLANK(Q6525))),"Missing Information", INDEX(Table15[Entire Service Line Classification], MATCH(SUMIFS(Table15[Unique ID],Table15[System-Owned Portion],D6525,Table15[If Material Anything Other than "Lead" in Column E,Was Material Ever Previously Lead?],F6525,Table15[Customer-Owned Portion],N6525),Table15[Unique ID],0),0)))</f>
        <v>Non-lead</v>
      </c>
      <c r="W6525" s="189"/>
    </row>
    <row r="6526" spans="1:23" s="190" customFormat="1" ht="56.25" x14ac:dyDescent="0.25">
      <c r="A6526" s="180" t="s">
        <v>225</v>
      </c>
      <c r="B6526" s="181" t="s">
        <v>10129</v>
      </c>
      <c r="C6526" s="182" t="s">
        <v>225</v>
      </c>
      <c r="D6526" s="183" t="s">
        <v>36</v>
      </c>
      <c r="E6526" s="181" t="s">
        <v>35</v>
      </c>
      <c r="F6526" s="183" t="s">
        <v>35</v>
      </c>
      <c r="G6526" s="181" t="s">
        <v>7407</v>
      </c>
      <c r="H6526" s="184" t="s">
        <v>7090</v>
      </c>
      <c r="I6526" s="185" t="s">
        <v>190</v>
      </c>
      <c r="J6526" s="181" t="s">
        <v>35</v>
      </c>
      <c r="K6526" s="181" t="s">
        <v>225</v>
      </c>
      <c r="L6526" s="186" t="s">
        <v>225</v>
      </c>
      <c r="M6526" s="187" t="s">
        <v>225</v>
      </c>
      <c r="N6526" s="183" t="s">
        <v>36</v>
      </c>
      <c r="O6526" s="181" t="s">
        <v>7407</v>
      </c>
      <c r="P6526" s="184" t="s">
        <v>7090</v>
      </c>
      <c r="Q6526" s="185" t="s">
        <v>190</v>
      </c>
      <c r="R6526" s="181" t="s">
        <v>35</v>
      </c>
      <c r="S6526" s="181" t="s">
        <v>225</v>
      </c>
      <c r="T6526" s="186" t="s">
        <v>225</v>
      </c>
      <c r="U6526" s="187" t="s">
        <v>225</v>
      </c>
      <c r="V6526" s="188" t="str" cm="1">
        <f t="array" ref="V6526">IF(SUM(LEN(A6526:U6526))=0,"",IF(OR(OR(ISBLANK(E6526),SUM(LEN(B6526),LEN(C6526))=0),AND(NOT(D6526="Unknown"),ISBLANK(I6526)),AND(NOT(N6526="Unknown"),ISBLANK(Q6526))),"Missing Information", INDEX(Table15[Entire Service Line Classification], MATCH(SUMIFS(Table15[Unique ID],Table15[System-Owned Portion],D6526,Table15[If Material Anything Other than "Lead" in Column E,Was Material Ever Previously Lead?],F6526,Table15[Customer-Owned Portion],N6526),Table15[Unique ID],0),0)))</f>
        <v>Non-lead</v>
      </c>
      <c r="W6526" s="189"/>
    </row>
    <row r="6527" spans="1:23" s="190" customFormat="1" ht="56.25" x14ac:dyDescent="0.25">
      <c r="A6527" s="180" t="s">
        <v>225</v>
      </c>
      <c r="B6527" s="181" t="s">
        <v>10130</v>
      </c>
      <c r="C6527" s="182" t="s">
        <v>225</v>
      </c>
      <c r="D6527" s="183" t="s">
        <v>36</v>
      </c>
      <c r="E6527" s="181" t="s">
        <v>35</v>
      </c>
      <c r="F6527" s="183" t="s">
        <v>35</v>
      </c>
      <c r="G6527" s="181" t="s">
        <v>8118</v>
      </c>
      <c r="H6527" s="184" t="s">
        <v>7090</v>
      </c>
      <c r="I6527" s="185" t="s">
        <v>190</v>
      </c>
      <c r="J6527" s="181" t="s">
        <v>35</v>
      </c>
      <c r="K6527" s="181" t="s">
        <v>225</v>
      </c>
      <c r="L6527" s="186" t="s">
        <v>225</v>
      </c>
      <c r="M6527" s="187" t="s">
        <v>225</v>
      </c>
      <c r="N6527" s="183" t="s">
        <v>36</v>
      </c>
      <c r="O6527" s="181" t="s">
        <v>8118</v>
      </c>
      <c r="P6527" s="184" t="s">
        <v>7090</v>
      </c>
      <c r="Q6527" s="185" t="s">
        <v>190</v>
      </c>
      <c r="R6527" s="181" t="s">
        <v>35</v>
      </c>
      <c r="S6527" s="181" t="s">
        <v>225</v>
      </c>
      <c r="T6527" s="186" t="s">
        <v>225</v>
      </c>
      <c r="U6527" s="187" t="s">
        <v>225</v>
      </c>
      <c r="V6527" s="188" t="str" cm="1">
        <f t="array" ref="V6527">IF(SUM(LEN(A6527:U6527))=0,"",IF(OR(OR(ISBLANK(E6527),SUM(LEN(B6527),LEN(C6527))=0),AND(NOT(D6527="Unknown"),ISBLANK(I6527)),AND(NOT(N6527="Unknown"),ISBLANK(Q6527))),"Missing Information", INDEX(Table15[Entire Service Line Classification], MATCH(SUMIFS(Table15[Unique ID],Table15[System-Owned Portion],D6527,Table15[If Material Anything Other than "Lead" in Column E,Was Material Ever Previously Lead?],F6527,Table15[Customer-Owned Portion],N6527),Table15[Unique ID],0),0)))</f>
        <v>Non-lead</v>
      </c>
      <c r="W6527" s="189"/>
    </row>
    <row r="6528" spans="1:23" s="190" customFormat="1" ht="56.25" x14ac:dyDescent="0.25">
      <c r="A6528" s="180" t="s">
        <v>225</v>
      </c>
      <c r="B6528" s="181" t="s">
        <v>10131</v>
      </c>
      <c r="C6528" s="182" t="s">
        <v>225</v>
      </c>
      <c r="D6528" s="183" t="s">
        <v>36</v>
      </c>
      <c r="E6528" s="181" t="s">
        <v>35</v>
      </c>
      <c r="F6528" s="183" t="s">
        <v>35</v>
      </c>
      <c r="G6528" s="181" t="s">
        <v>8184</v>
      </c>
      <c r="H6528" s="184" t="s">
        <v>7090</v>
      </c>
      <c r="I6528" s="185" t="s">
        <v>190</v>
      </c>
      <c r="J6528" s="181" t="s">
        <v>35</v>
      </c>
      <c r="K6528" s="181" t="s">
        <v>225</v>
      </c>
      <c r="L6528" s="186" t="s">
        <v>225</v>
      </c>
      <c r="M6528" s="187" t="s">
        <v>225</v>
      </c>
      <c r="N6528" s="183" t="s">
        <v>36</v>
      </c>
      <c r="O6528" s="181" t="s">
        <v>8184</v>
      </c>
      <c r="P6528" s="184" t="s">
        <v>7090</v>
      </c>
      <c r="Q6528" s="185" t="s">
        <v>190</v>
      </c>
      <c r="R6528" s="181" t="s">
        <v>35</v>
      </c>
      <c r="S6528" s="181" t="s">
        <v>225</v>
      </c>
      <c r="T6528" s="186" t="s">
        <v>225</v>
      </c>
      <c r="U6528" s="187" t="s">
        <v>225</v>
      </c>
      <c r="V6528" s="188" t="str" cm="1">
        <f t="array" ref="V6528">IF(SUM(LEN(A6528:U6528))=0,"",IF(OR(OR(ISBLANK(E6528),SUM(LEN(B6528),LEN(C6528))=0),AND(NOT(D6528="Unknown"),ISBLANK(I6528)),AND(NOT(N6528="Unknown"),ISBLANK(Q6528))),"Missing Information", INDEX(Table15[Entire Service Line Classification], MATCH(SUMIFS(Table15[Unique ID],Table15[System-Owned Portion],D6528,Table15[If Material Anything Other than "Lead" in Column E,Was Material Ever Previously Lead?],F6528,Table15[Customer-Owned Portion],N6528),Table15[Unique ID],0),0)))</f>
        <v>Non-lead</v>
      </c>
      <c r="W6528" s="189"/>
    </row>
    <row r="6529" spans="1:23" s="190" customFormat="1" ht="56.25" x14ac:dyDescent="0.25">
      <c r="A6529" s="180" t="s">
        <v>225</v>
      </c>
      <c r="B6529" s="181" t="s">
        <v>10132</v>
      </c>
      <c r="C6529" s="182" t="s">
        <v>225</v>
      </c>
      <c r="D6529" s="183" t="s">
        <v>36</v>
      </c>
      <c r="E6529" s="181" t="s">
        <v>35</v>
      </c>
      <c r="F6529" s="183" t="s">
        <v>35</v>
      </c>
      <c r="G6529" s="181" t="s">
        <v>8184</v>
      </c>
      <c r="H6529" s="184" t="s">
        <v>7090</v>
      </c>
      <c r="I6529" s="185" t="s">
        <v>190</v>
      </c>
      <c r="J6529" s="181" t="s">
        <v>35</v>
      </c>
      <c r="K6529" s="181" t="s">
        <v>225</v>
      </c>
      <c r="L6529" s="186" t="s">
        <v>225</v>
      </c>
      <c r="M6529" s="187" t="s">
        <v>225</v>
      </c>
      <c r="N6529" s="183" t="s">
        <v>36</v>
      </c>
      <c r="O6529" s="181" t="s">
        <v>8184</v>
      </c>
      <c r="P6529" s="184" t="s">
        <v>7090</v>
      </c>
      <c r="Q6529" s="185" t="s">
        <v>190</v>
      </c>
      <c r="R6529" s="181" t="s">
        <v>35</v>
      </c>
      <c r="S6529" s="181" t="s">
        <v>225</v>
      </c>
      <c r="T6529" s="186" t="s">
        <v>225</v>
      </c>
      <c r="U6529" s="187" t="s">
        <v>225</v>
      </c>
      <c r="V6529" s="188" t="str" cm="1">
        <f t="array" ref="V6529">IF(SUM(LEN(A6529:U6529))=0,"",IF(OR(OR(ISBLANK(E6529),SUM(LEN(B6529),LEN(C6529))=0),AND(NOT(D6529="Unknown"),ISBLANK(I6529)),AND(NOT(N6529="Unknown"),ISBLANK(Q6529))),"Missing Information", INDEX(Table15[Entire Service Line Classification], MATCH(SUMIFS(Table15[Unique ID],Table15[System-Owned Portion],D6529,Table15[If Material Anything Other than "Lead" in Column E,Was Material Ever Previously Lead?],F6529,Table15[Customer-Owned Portion],N6529),Table15[Unique ID],0),0)))</f>
        <v>Non-lead</v>
      </c>
      <c r="W6529" s="189"/>
    </row>
    <row r="6530" spans="1:23" s="190" customFormat="1" ht="56.25" x14ac:dyDescent="0.25">
      <c r="A6530" s="180" t="s">
        <v>225</v>
      </c>
      <c r="B6530" s="181" t="s">
        <v>10133</v>
      </c>
      <c r="C6530" s="182" t="s">
        <v>225</v>
      </c>
      <c r="D6530" s="183" t="s">
        <v>36</v>
      </c>
      <c r="E6530" s="181" t="s">
        <v>35</v>
      </c>
      <c r="F6530" s="183" t="s">
        <v>35</v>
      </c>
      <c r="G6530" s="181" t="s">
        <v>7407</v>
      </c>
      <c r="H6530" s="184" t="s">
        <v>7090</v>
      </c>
      <c r="I6530" s="185" t="s">
        <v>190</v>
      </c>
      <c r="J6530" s="181" t="s">
        <v>35</v>
      </c>
      <c r="K6530" s="181" t="s">
        <v>225</v>
      </c>
      <c r="L6530" s="186" t="s">
        <v>225</v>
      </c>
      <c r="M6530" s="187" t="s">
        <v>225</v>
      </c>
      <c r="N6530" s="183" t="s">
        <v>36</v>
      </c>
      <c r="O6530" s="181" t="s">
        <v>7407</v>
      </c>
      <c r="P6530" s="184" t="s">
        <v>7090</v>
      </c>
      <c r="Q6530" s="185" t="s">
        <v>190</v>
      </c>
      <c r="R6530" s="181" t="s">
        <v>35</v>
      </c>
      <c r="S6530" s="181" t="s">
        <v>225</v>
      </c>
      <c r="T6530" s="186" t="s">
        <v>225</v>
      </c>
      <c r="U6530" s="187" t="s">
        <v>225</v>
      </c>
      <c r="V6530" s="188" t="str" cm="1">
        <f t="array" ref="V6530">IF(SUM(LEN(A6530:U6530))=0,"",IF(OR(OR(ISBLANK(E6530),SUM(LEN(B6530),LEN(C6530))=0),AND(NOT(D6530="Unknown"),ISBLANK(I6530)),AND(NOT(N6530="Unknown"),ISBLANK(Q6530))),"Missing Information", INDEX(Table15[Entire Service Line Classification], MATCH(SUMIFS(Table15[Unique ID],Table15[System-Owned Portion],D6530,Table15[If Material Anything Other than "Lead" in Column E,Was Material Ever Previously Lead?],F6530,Table15[Customer-Owned Portion],N6530),Table15[Unique ID],0),0)))</f>
        <v>Non-lead</v>
      </c>
      <c r="W6530" s="189"/>
    </row>
    <row r="6531" spans="1:23" s="190" customFormat="1" ht="56.25" x14ac:dyDescent="0.25">
      <c r="A6531" s="180" t="s">
        <v>225</v>
      </c>
      <c r="B6531" s="181" t="s">
        <v>10134</v>
      </c>
      <c r="C6531" s="182" t="s">
        <v>225</v>
      </c>
      <c r="D6531" s="183" t="s">
        <v>36</v>
      </c>
      <c r="E6531" s="181" t="s">
        <v>35</v>
      </c>
      <c r="F6531" s="183" t="s">
        <v>35</v>
      </c>
      <c r="G6531" s="181" t="s">
        <v>8184</v>
      </c>
      <c r="H6531" s="184" t="s">
        <v>7090</v>
      </c>
      <c r="I6531" s="185" t="s">
        <v>190</v>
      </c>
      <c r="J6531" s="181" t="s">
        <v>35</v>
      </c>
      <c r="K6531" s="181" t="s">
        <v>225</v>
      </c>
      <c r="L6531" s="186" t="s">
        <v>225</v>
      </c>
      <c r="M6531" s="187" t="s">
        <v>225</v>
      </c>
      <c r="N6531" s="183" t="s">
        <v>36</v>
      </c>
      <c r="O6531" s="181" t="s">
        <v>8184</v>
      </c>
      <c r="P6531" s="184" t="s">
        <v>7090</v>
      </c>
      <c r="Q6531" s="185" t="s">
        <v>190</v>
      </c>
      <c r="R6531" s="181" t="s">
        <v>35</v>
      </c>
      <c r="S6531" s="181" t="s">
        <v>225</v>
      </c>
      <c r="T6531" s="186" t="s">
        <v>225</v>
      </c>
      <c r="U6531" s="187" t="s">
        <v>225</v>
      </c>
      <c r="V6531" s="188" t="str" cm="1">
        <f t="array" ref="V6531">IF(SUM(LEN(A6531:U6531))=0,"",IF(OR(OR(ISBLANK(E6531),SUM(LEN(B6531),LEN(C6531))=0),AND(NOT(D6531="Unknown"),ISBLANK(I6531)),AND(NOT(N6531="Unknown"),ISBLANK(Q6531))),"Missing Information", INDEX(Table15[Entire Service Line Classification], MATCH(SUMIFS(Table15[Unique ID],Table15[System-Owned Portion],D6531,Table15[If Material Anything Other than "Lead" in Column E,Was Material Ever Previously Lead?],F6531,Table15[Customer-Owned Portion],N6531),Table15[Unique ID],0),0)))</f>
        <v>Non-lead</v>
      </c>
      <c r="W6531" s="189"/>
    </row>
    <row r="6532" spans="1:23" s="190" customFormat="1" ht="56.25" x14ac:dyDescent="0.25">
      <c r="A6532" s="180" t="s">
        <v>225</v>
      </c>
      <c r="B6532" s="181" t="s">
        <v>10135</v>
      </c>
      <c r="C6532" s="182" t="s">
        <v>225</v>
      </c>
      <c r="D6532" s="183" t="s">
        <v>36</v>
      </c>
      <c r="E6532" s="181" t="s">
        <v>35</v>
      </c>
      <c r="F6532" s="183" t="s">
        <v>35</v>
      </c>
      <c r="G6532" s="181" t="s">
        <v>7407</v>
      </c>
      <c r="H6532" s="184" t="s">
        <v>7090</v>
      </c>
      <c r="I6532" s="185" t="s">
        <v>190</v>
      </c>
      <c r="J6532" s="181" t="s">
        <v>35</v>
      </c>
      <c r="K6532" s="181" t="s">
        <v>225</v>
      </c>
      <c r="L6532" s="186" t="s">
        <v>225</v>
      </c>
      <c r="M6532" s="187" t="s">
        <v>225</v>
      </c>
      <c r="N6532" s="183" t="s">
        <v>36</v>
      </c>
      <c r="O6532" s="181" t="s">
        <v>7407</v>
      </c>
      <c r="P6532" s="184" t="s">
        <v>7090</v>
      </c>
      <c r="Q6532" s="185" t="s">
        <v>190</v>
      </c>
      <c r="R6532" s="181" t="s">
        <v>35</v>
      </c>
      <c r="S6532" s="181" t="s">
        <v>225</v>
      </c>
      <c r="T6532" s="186" t="s">
        <v>225</v>
      </c>
      <c r="U6532" s="187" t="s">
        <v>225</v>
      </c>
      <c r="V6532" s="188" t="str" cm="1">
        <f t="array" ref="V6532">IF(SUM(LEN(A6532:U6532))=0,"",IF(OR(OR(ISBLANK(E6532),SUM(LEN(B6532),LEN(C6532))=0),AND(NOT(D6532="Unknown"),ISBLANK(I6532)),AND(NOT(N6532="Unknown"),ISBLANK(Q6532))),"Missing Information", INDEX(Table15[Entire Service Line Classification], MATCH(SUMIFS(Table15[Unique ID],Table15[System-Owned Portion],D6532,Table15[If Material Anything Other than "Lead" in Column E,Was Material Ever Previously Lead?],F6532,Table15[Customer-Owned Portion],N6532),Table15[Unique ID],0),0)))</f>
        <v>Non-lead</v>
      </c>
      <c r="W6532" s="189"/>
    </row>
    <row r="6533" spans="1:23" s="190" customFormat="1" ht="56.25" x14ac:dyDescent="0.25">
      <c r="A6533" s="180" t="s">
        <v>225</v>
      </c>
      <c r="B6533" s="181" t="s">
        <v>10136</v>
      </c>
      <c r="C6533" s="182" t="s">
        <v>225</v>
      </c>
      <c r="D6533" s="183" t="s">
        <v>36</v>
      </c>
      <c r="E6533" s="181" t="s">
        <v>35</v>
      </c>
      <c r="F6533" s="183" t="s">
        <v>35</v>
      </c>
      <c r="G6533" s="181" t="s">
        <v>8184</v>
      </c>
      <c r="H6533" s="184" t="s">
        <v>7090</v>
      </c>
      <c r="I6533" s="185" t="s">
        <v>190</v>
      </c>
      <c r="J6533" s="181" t="s">
        <v>35</v>
      </c>
      <c r="K6533" s="181" t="s">
        <v>225</v>
      </c>
      <c r="L6533" s="186" t="s">
        <v>225</v>
      </c>
      <c r="M6533" s="187" t="s">
        <v>225</v>
      </c>
      <c r="N6533" s="183" t="s">
        <v>36</v>
      </c>
      <c r="O6533" s="181" t="s">
        <v>8184</v>
      </c>
      <c r="P6533" s="184" t="s">
        <v>7090</v>
      </c>
      <c r="Q6533" s="185" t="s">
        <v>190</v>
      </c>
      <c r="R6533" s="181" t="s">
        <v>35</v>
      </c>
      <c r="S6533" s="181" t="s">
        <v>225</v>
      </c>
      <c r="T6533" s="186" t="s">
        <v>225</v>
      </c>
      <c r="U6533" s="187" t="s">
        <v>225</v>
      </c>
      <c r="V6533" s="188" t="str" cm="1">
        <f t="array" ref="V6533">IF(SUM(LEN(A6533:U6533))=0,"",IF(OR(OR(ISBLANK(E6533),SUM(LEN(B6533),LEN(C6533))=0),AND(NOT(D6533="Unknown"),ISBLANK(I6533)),AND(NOT(N6533="Unknown"),ISBLANK(Q6533))),"Missing Information", INDEX(Table15[Entire Service Line Classification], MATCH(SUMIFS(Table15[Unique ID],Table15[System-Owned Portion],D6533,Table15[If Material Anything Other than "Lead" in Column E,Was Material Ever Previously Lead?],F6533,Table15[Customer-Owned Portion],N6533),Table15[Unique ID],0),0)))</f>
        <v>Non-lead</v>
      </c>
      <c r="W6533" s="189"/>
    </row>
    <row r="6534" spans="1:23" s="190" customFormat="1" ht="56.25" x14ac:dyDescent="0.25">
      <c r="A6534" s="180" t="s">
        <v>225</v>
      </c>
      <c r="B6534" s="181" t="s">
        <v>10137</v>
      </c>
      <c r="C6534" s="182" t="s">
        <v>225</v>
      </c>
      <c r="D6534" s="183" t="s">
        <v>36</v>
      </c>
      <c r="E6534" s="181" t="s">
        <v>35</v>
      </c>
      <c r="F6534" s="183" t="s">
        <v>35</v>
      </c>
      <c r="G6534" s="181" t="s">
        <v>8184</v>
      </c>
      <c r="H6534" s="184" t="s">
        <v>7090</v>
      </c>
      <c r="I6534" s="185" t="s">
        <v>190</v>
      </c>
      <c r="J6534" s="181" t="s">
        <v>35</v>
      </c>
      <c r="K6534" s="181" t="s">
        <v>225</v>
      </c>
      <c r="L6534" s="186" t="s">
        <v>225</v>
      </c>
      <c r="M6534" s="187" t="s">
        <v>225</v>
      </c>
      <c r="N6534" s="183" t="s">
        <v>36</v>
      </c>
      <c r="O6534" s="181" t="s">
        <v>8184</v>
      </c>
      <c r="P6534" s="184" t="s">
        <v>7090</v>
      </c>
      <c r="Q6534" s="185" t="s">
        <v>190</v>
      </c>
      <c r="R6534" s="181" t="s">
        <v>35</v>
      </c>
      <c r="S6534" s="181" t="s">
        <v>225</v>
      </c>
      <c r="T6534" s="186" t="s">
        <v>225</v>
      </c>
      <c r="U6534" s="187" t="s">
        <v>225</v>
      </c>
      <c r="V6534" s="188" t="str" cm="1">
        <f t="array" ref="V6534">IF(SUM(LEN(A6534:U6534))=0,"",IF(OR(OR(ISBLANK(E6534),SUM(LEN(B6534),LEN(C6534))=0),AND(NOT(D6534="Unknown"),ISBLANK(I6534)),AND(NOT(N6534="Unknown"),ISBLANK(Q6534))),"Missing Information", INDEX(Table15[Entire Service Line Classification], MATCH(SUMIFS(Table15[Unique ID],Table15[System-Owned Portion],D6534,Table15[If Material Anything Other than "Lead" in Column E,Was Material Ever Previously Lead?],F6534,Table15[Customer-Owned Portion],N6534),Table15[Unique ID],0),0)))</f>
        <v>Non-lead</v>
      </c>
      <c r="W6534" s="189"/>
    </row>
    <row r="6535" spans="1:23" s="190" customFormat="1" ht="56.25" x14ac:dyDescent="0.25">
      <c r="A6535" s="180" t="s">
        <v>225</v>
      </c>
      <c r="B6535" s="181" t="s">
        <v>10138</v>
      </c>
      <c r="C6535" s="182" t="s">
        <v>225</v>
      </c>
      <c r="D6535" s="183" t="s">
        <v>36</v>
      </c>
      <c r="E6535" s="181" t="s">
        <v>35</v>
      </c>
      <c r="F6535" s="183" t="s">
        <v>35</v>
      </c>
      <c r="G6535" s="181" t="s">
        <v>7476</v>
      </c>
      <c r="H6535" s="184" t="s">
        <v>7121</v>
      </c>
      <c r="I6535" s="185" t="s">
        <v>190</v>
      </c>
      <c r="J6535" s="181" t="s">
        <v>35</v>
      </c>
      <c r="K6535" s="181" t="s">
        <v>225</v>
      </c>
      <c r="L6535" s="186" t="s">
        <v>225</v>
      </c>
      <c r="M6535" s="187" t="s">
        <v>225</v>
      </c>
      <c r="N6535" s="183" t="s">
        <v>36</v>
      </c>
      <c r="O6535" s="181" t="s">
        <v>7476</v>
      </c>
      <c r="P6535" s="184" t="s">
        <v>7121</v>
      </c>
      <c r="Q6535" s="185" t="s">
        <v>190</v>
      </c>
      <c r="R6535" s="181" t="s">
        <v>35</v>
      </c>
      <c r="S6535" s="181" t="s">
        <v>225</v>
      </c>
      <c r="T6535" s="186" t="s">
        <v>225</v>
      </c>
      <c r="U6535" s="187" t="s">
        <v>225</v>
      </c>
      <c r="V6535" s="188" t="str" cm="1">
        <f t="array" ref="V6535">IF(SUM(LEN(A6535:U6535))=0,"",IF(OR(OR(ISBLANK(E6535),SUM(LEN(B6535),LEN(C6535))=0),AND(NOT(D6535="Unknown"),ISBLANK(I6535)),AND(NOT(N6535="Unknown"),ISBLANK(Q6535))),"Missing Information", INDEX(Table15[Entire Service Line Classification], MATCH(SUMIFS(Table15[Unique ID],Table15[System-Owned Portion],D6535,Table15[If Material Anything Other than "Lead" in Column E,Was Material Ever Previously Lead?],F6535,Table15[Customer-Owned Portion],N6535),Table15[Unique ID],0),0)))</f>
        <v>Non-lead</v>
      </c>
      <c r="W6535" s="189"/>
    </row>
    <row r="6536" spans="1:23" s="190" customFormat="1" ht="56.25" x14ac:dyDescent="0.25">
      <c r="A6536" s="180" t="s">
        <v>225</v>
      </c>
      <c r="B6536" s="181" t="s">
        <v>10139</v>
      </c>
      <c r="C6536" s="182" t="s">
        <v>225</v>
      </c>
      <c r="D6536" s="183" t="s">
        <v>36</v>
      </c>
      <c r="E6536" s="181" t="s">
        <v>35</v>
      </c>
      <c r="F6536" s="183" t="s">
        <v>35</v>
      </c>
      <c r="G6536" s="181" t="s">
        <v>8184</v>
      </c>
      <c r="H6536" s="184" t="s">
        <v>7090</v>
      </c>
      <c r="I6536" s="185" t="s">
        <v>190</v>
      </c>
      <c r="J6536" s="181" t="s">
        <v>35</v>
      </c>
      <c r="K6536" s="181" t="s">
        <v>225</v>
      </c>
      <c r="L6536" s="186" t="s">
        <v>225</v>
      </c>
      <c r="M6536" s="187" t="s">
        <v>225</v>
      </c>
      <c r="N6536" s="183" t="s">
        <v>36</v>
      </c>
      <c r="O6536" s="181" t="s">
        <v>8184</v>
      </c>
      <c r="P6536" s="184" t="s">
        <v>7090</v>
      </c>
      <c r="Q6536" s="185" t="s">
        <v>190</v>
      </c>
      <c r="R6536" s="181" t="s">
        <v>35</v>
      </c>
      <c r="S6536" s="181" t="s">
        <v>225</v>
      </c>
      <c r="T6536" s="186" t="s">
        <v>225</v>
      </c>
      <c r="U6536" s="187" t="s">
        <v>225</v>
      </c>
      <c r="V6536" s="188" t="str" cm="1">
        <f t="array" ref="V6536">IF(SUM(LEN(A6536:U6536))=0,"",IF(OR(OR(ISBLANK(E6536),SUM(LEN(B6536),LEN(C6536))=0),AND(NOT(D6536="Unknown"),ISBLANK(I6536)),AND(NOT(N6536="Unknown"),ISBLANK(Q6536))),"Missing Information", INDEX(Table15[Entire Service Line Classification], MATCH(SUMIFS(Table15[Unique ID],Table15[System-Owned Portion],D6536,Table15[If Material Anything Other than "Lead" in Column E,Was Material Ever Previously Lead?],F6536,Table15[Customer-Owned Portion],N6536),Table15[Unique ID],0),0)))</f>
        <v>Non-lead</v>
      </c>
      <c r="W6536" s="189"/>
    </row>
    <row r="6537" spans="1:23" s="190" customFormat="1" ht="56.25" x14ac:dyDescent="0.25">
      <c r="A6537" s="180" t="s">
        <v>225</v>
      </c>
      <c r="B6537" s="181" t="s">
        <v>10140</v>
      </c>
      <c r="C6537" s="182" t="s">
        <v>225</v>
      </c>
      <c r="D6537" s="183" t="s">
        <v>36</v>
      </c>
      <c r="E6537" s="181" t="s">
        <v>35</v>
      </c>
      <c r="F6537" s="183" t="s">
        <v>35</v>
      </c>
      <c r="G6537" s="181" t="s">
        <v>8184</v>
      </c>
      <c r="H6537" s="184" t="s">
        <v>7090</v>
      </c>
      <c r="I6537" s="185" t="s">
        <v>190</v>
      </c>
      <c r="J6537" s="181" t="s">
        <v>35</v>
      </c>
      <c r="K6537" s="181" t="s">
        <v>225</v>
      </c>
      <c r="L6537" s="186" t="s">
        <v>225</v>
      </c>
      <c r="M6537" s="187" t="s">
        <v>225</v>
      </c>
      <c r="N6537" s="183" t="s">
        <v>36</v>
      </c>
      <c r="O6537" s="181" t="s">
        <v>8184</v>
      </c>
      <c r="P6537" s="184" t="s">
        <v>7090</v>
      </c>
      <c r="Q6537" s="185" t="s">
        <v>190</v>
      </c>
      <c r="R6537" s="181" t="s">
        <v>35</v>
      </c>
      <c r="S6537" s="181" t="s">
        <v>225</v>
      </c>
      <c r="T6537" s="186" t="s">
        <v>225</v>
      </c>
      <c r="U6537" s="187" t="s">
        <v>225</v>
      </c>
      <c r="V6537" s="188" t="str" cm="1">
        <f t="array" ref="V6537">IF(SUM(LEN(A6537:U6537))=0,"",IF(OR(OR(ISBLANK(E6537),SUM(LEN(B6537),LEN(C6537))=0),AND(NOT(D6537="Unknown"),ISBLANK(I6537)),AND(NOT(N6537="Unknown"),ISBLANK(Q6537))),"Missing Information", INDEX(Table15[Entire Service Line Classification], MATCH(SUMIFS(Table15[Unique ID],Table15[System-Owned Portion],D6537,Table15[If Material Anything Other than "Lead" in Column E,Was Material Ever Previously Lead?],F6537,Table15[Customer-Owned Portion],N6537),Table15[Unique ID],0),0)))</f>
        <v>Non-lead</v>
      </c>
      <c r="W6537" s="189"/>
    </row>
    <row r="6538" spans="1:23" s="190" customFormat="1" ht="56.25" x14ac:dyDescent="0.25">
      <c r="A6538" s="180" t="s">
        <v>225</v>
      </c>
      <c r="B6538" s="181" t="s">
        <v>10141</v>
      </c>
      <c r="C6538" s="182" t="s">
        <v>225</v>
      </c>
      <c r="D6538" s="183" t="s">
        <v>36</v>
      </c>
      <c r="E6538" s="181" t="s">
        <v>35</v>
      </c>
      <c r="F6538" s="183" t="s">
        <v>35</v>
      </c>
      <c r="G6538" s="181" t="s">
        <v>7340</v>
      </c>
      <c r="H6538" s="184" t="s">
        <v>7090</v>
      </c>
      <c r="I6538" s="185" t="s">
        <v>190</v>
      </c>
      <c r="J6538" s="181" t="s">
        <v>35</v>
      </c>
      <c r="K6538" s="181" t="s">
        <v>225</v>
      </c>
      <c r="L6538" s="186" t="s">
        <v>225</v>
      </c>
      <c r="M6538" s="187" t="s">
        <v>225</v>
      </c>
      <c r="N6538" s="183" t="s">
        <v>36</v>
      </c>
      <c r="O6538" s="181" t="s">
        <v>7340</v>
      </c>
      <c r="P6538" s="184" t="s">
        <v>7090</v>
      </c>
      <c r="Q6538" s="185" t="s">
        <v>190</v>
      </c>
      <c r="R6538" s="181" t="s">
        <v>35</v>
      </c>
      <c r="S6538" s="181" t="s">
        <v>225</v>
      </c>
      <c r="T6538" s="186" t="s">
        <v>225</v>
      </c>
      <c r="U6538" s="187" t="s">
        <v>225</v>
      </c>
      <c r="V6538" s="188" t="str" cm="1">
        <f t="array" ref="V6538">IF(SUM(LEN(A6538:U6538))=0,"",IF(OR(OR(ISBLANK(E6538),SUM(LEN(B6538),LEN(C6538))=0),AND(NOT(D6538="Unknown"),ISBLANK(I6538)),AND(NOT(N6538="Unknown"),ISBLANK(Q6538))),"Missing Information", INDEX(Table15[Entire Service Line Classification], MATCH(SUMIFS(Table15[Unique ID],Table15[System-Owned Portion],D6538,Table15[If Material Anything Other than "Lead" in Column E,Was Material Ever Previously Lead?],F6538,Table15[Customer-Owned Portion],N6538),Table15[Unique ID],0),0)))</f>
        <v>Non-lead</v>
      </c>
      <c r="W6538" s="189"/>
    </row>
    <row r="6539" spans="1:23" s="190" customFormat="1" ht="56.25" x14ac:dyDescent="0.25">
      <c r="A6539" s="180" t="s">
        <v>225</v>
      </c>
      <c r="B6539" s="181" t="s">
        <v>10142</v>
      </c>
      <c r="C6539" s="182" t="s">
        <v>225</v>
      </c>
      <c r="D6539" s="183" t="s">
        <v>36</v>
      </c>
      <c r="E6539" s="181" t="s">
        <v>35</v>
      </c>
      <c r="F6539" s="183" t="s">
        <v>35</v>
      </c>
      <c r="G6539" s="181" t="s">
        <v>7503</v>
      </c>
      <c r="H6539" s="184" t="s">
        <v>7090</v>
      </c>
      <c r="I6539" s="185" t="s">
        <v>190</v>
      </c>
      <c r="J6539" s="181" t="s">
        <v>35</v>
      </c>
      <c r="K6539" s="181" t="s">
        <v>225</v>
      </c>
      <c r="L6539" s="186" t="s">
        <v>225</v>
      </c>
      <c r="M6539" s="187" t="s">
        <v>225</v>
      </c>
      <c r="N6539" s="183" t="s">
        <v>36</v>
      </c>
      <c r="O6539" s="181" t="s">
        <v>7503</v>
      </c>
      <c r="P6539" s="184" t="s">
        <v>7090</v>
      </c>
      <c r="Q6539" s="185" t="s">
        <v>190</v>
      </c>
      <c r="R6539" s="181" t="s">
        <v>35</v>
      </c>
      <c r="S6539" s="181" t="s">
        <v>225</v>
      </c>
      <c r="T6539" s="186" t="s">
        <v>225</v>
      </c>
      <c r="U6539" s="187" t="s">
        <v>225</v>
      </c>
      <c r="V6539" s="188" t="str" cm="1">
        <f t="array" ref="V6539">IF(SUM(LEN(A6539:U6539))=0,"",IF(OR(OR(ISBLANK(E6539),SUM(LEN(B6539),LEN(C6539))=0),AND(NOT(D6539="Unknown"),ISBLANK(I6539)),AND(NOT(N6539="Unknown"),ISBLANK(Q6539))),"Missing Information", INDEX(Table15[Entire Service Line Classification], MATCH(SUMIFS(Table15[Unique ID],Table15[System-Owned Portion],D6539,Table15[If Material Anything Other than "Lead" in Column E,Was Material Ever Previously Lead?],F6539,Table15[Customer-Owned Portion],N6539),Table15[Unique ID],0),0)))</f>
        <v>Non-lead</v>
      </c>
      <c r="W6539" s="189"/>
    </row>
    <row r="6540" spans="1:23" s="190" customFormat="1" ht="56.25" x14ac:dyDescent="0.25">
      <c r="A6540" s="180" t="s">
        <v>225</v>
      </c>
      <c r="B6540" s="181" t="s">
        <v>10143</v>
      </c>
      <c r="C6540" s="182" t="s">
        <v>225</v>
      </c>
      <c r="D6540" s="183" t="s">
        <v>36</v>
      </c>
      <c r="E6540" s="181" t="s">
        <v>35</v>
      </c>
      <c r="F6540" s="183" t="s">
        <v>35</v>
      </c>
      <c r="G6540" s="181" t="s">
        <v>7503</v>
      </c>
      <c r="H6540" s="184" t="s">
        <v>7090</v>
      </c>
      <c r="I6540" s="185" t="s">
        <v>190</v>
      </c>
      <c r="J6540" s="181" t="s">
        <v>35</v>
      </c>
      <c r="K6540" s="181" t="s">
        <v>225</v>
      </c>
      <c r="L6540" s="186" t="s">
        <v>225</v>
      </c>
      <c r="M6540" s="187" t="s">
        <v>225</v>
      </c>
      <c r="N6540" s="183" t="s">
        <v>36</v>
      </c>
      <c r="O6540" s="181" t="s">
        <v>7503</v>
      </c>
      <c r="P6540" s="184" t="s">
        <v>7090</v>
      </c>
      <c r="Q6540" s="185" t="s">
        <v>190</v>
      </c>
      <c r="R6540" s="181" t="s">
        <v>35</v>
      </c>
      <c r="S6540" s="181" t="s">
        <v>225</v>
      </c>
      <c r="T6540" s="186" t="s">
        <v>225</v>
      </c>
      <c r="U6540" s="187" t="s">
        <v>225</v>
      </c>
      <c r="V6540" s="188" t="str" cm="1">
        <f t="array" ref="V6540">IF(SUM(LEN(A6540:U6540))=0,"",IF(OR(OR(ISBLANK(E6540),SUM(LEN(B6540),LEN(C6540))=0),AND(NOT(D6540="Unknown"),ISBLANK(I6540)),AND(NOT(N6540="Unknown"),ISBLANK(Q6540))),"Missing Information", INDEX(Table15[Entire Service Line Classification], MATCH(SUMIFS(Table15[Unique ID],Table15[System-Owned Portion],D6540,Table15[If Material Anything Other than "Lead" in Column E,Was Material Ever Previously Lead?],F6540,Table15[Customer-Owned Portion],N6540),Table15[Unique ID],0),0)))</f>
        <v>Non-lead</v>
      </c>
      <c r="W6540" s="189"/>
    </row>
    <row r="6541" spans="1:23" s="190" customFormat="1" ht="56.25" x14ac:dyDescent="0.25">
      <c r="A6541" s="180" t="s">
        <v>225</v>
      </c>
      <c r="B6541" s="181" t="s">
        <v>10144</v>
      </c>
      <c r="C6541" s="182" t="s">
        <v>225</v>
      </c>
      <c r="D6541" s="183" t="s">
        <v>36</v>
      </c>
      <c r="E6541" s="181" t="s">
        <v>35</v>
      </c>
      <c r="F6541" s="183" t="s">
        <v>35</v>
      </c>
      <c r="G6541" s="181" t="s">
        <v>7340</v>
      </c>
      <c r="H6541" s="184" t="s">
        <v>7090</v>
      </c>
      <c r="I6541" s="185" t="s">
        <v>190</v>
      </c>
      <c r="J6541" s="181" t="s">
        <v>35</v>
      </c>
      <c r="K6541" s="181" t="s">
        <v>225</v>
      </c>
      <c r="L6541" s="186" t="s">
        <v>225</v>
      </c>
      <c r="M6541" s="187" t="s">
        <v>225</v>
      </c>
      <c r="N6541" s="183" t="s">
        <v>36</v>
      </c>
      <c r="O6541" s="181" t="s">
        <v>7340</v>
      </c>
      <c r="P6541" s="184" t="s">
        <v>7090</v>
      </c>
      <c r="Q6541" s="185" t="s">
        <v>190</v>
      </c>
      <c r="R6541" s="181" t="s">
        <v>35</v>
      </c>
      <c r="S6541" s="181" t="s">
        <v>225</v>
      </c>
      <c r="T6541" s="186" t="s">
        <v>225</v>
      </c>
      <c r="U6541" s="187" t="s">
        <v>225</v>
      </c>
      <c r="V6541" s="188" t="str" cm="1">
        <f t="array" ref="V6541">IF(SUM(LEN(A6541:U6541))=0,"",IF(OR(OR(ISBLANK(E6541),SUM(LEN(B6541),LEN(C6541))=0),AND(NOT(D6541="Unknown"),ISBLANK(I6541)),AND(NOT(N6541="Unknown"),ISBLANK(Q6541))),"Missing Information", INDEX(Table15[Entire Service Line Classification], MATCH(SUMIFS(Table15[Unique ID],Table15[System-Owned Portion],D6541,Table15[If Material Anything Other than "Lead" in Column E,Was Material Ever Previously Lead?],F6541,Table15[Customer-Owned Portion],N6541),Table15[Unique ID],0),0)))</f>
        <v>Non-lead</v>
      </c>
      <c r="W6541" s="189"/>
    </row>
    <row r="6542" spans="1:23" s="190" customFormat="1" ht="56.25" x14ac:dyDescent="0.25">
      <c r="A6542" s="180" t="s">
        <v>225</v>
      </c>
      <c r="B6542" s="181" t="s">
        <v>10145</v>
      </c>
      <c r="C6542" s="182" t="s">
        <v>225</v>
      </c>
      <c r="D6542" s="183" t="s">
        <v>36</v>
      </c>
      <c r="E6542" s="181" t="s">
        <v>35</v>
      </c>
      <c r="F6542" s="183" t="s">
        <v>35</v>
      </c>
      <c r="G6542" s="181" t="s">
        <v>7340</v>
      </c>
      <c r="H6542" s="184" t="s">
        <v>7090</v>
      </c>
      <c r="I6542" s="185" t="s">
        <v>190</v>
      </c>
      <c r="J6542" s="181" t="s">
        <v>35</v>
      </c>
      <c r="K6542" s="181" t="s">
        <v>225</v>
      </c>
      <c r="L6542" s="186" t="s">
        <v>225</v>
      </c>
      <c r="M6542" s="187" t="s">
        <v>225</v>
      </c>
      <c r="N6542" s="183" t="s">
        <v>36</v>
      </c>
      <c r="O6542" s="181" t="s">
        <v>7340</v>
      </c>
      <c r="P6542" s="184" t="s">
        <v>7090</v>
      </c>
      <c r="Q6542" s="185" t="s">
        <v>190</v>
      </c>
      <c r="R6542" s="181" t="s">
        <v>35</v>
      </c>
      <c r="S6542" s="181" t="s">
        <v>225</v>
      </c>
      <c r="T6542" s="186" t="s">
        <v>225</v>
      </c>
      <c r="U6542" s="187" t="s">
        <v>225</v>
      </c>
      <c r="V6542" s="188" t="str" cm="1">
        <f t="array" ref="V6542">IF(SUM(LEN(A6542:U6542))=0,"",IF(OR(OR(ISBLANK(E6542),SUM(LEN(B6542),LEN(C6542))=0),AND(NOT(D6542="Unknown"),ISBLANK(I6542)),AND(NOT(N6542="Unknown"),ISBLANK(Q6542))),"Missing Information", INDEX(Table15[Entire Service Line Classification], MATCH(SUMIFS(Table15[Unique ID],Table15[System-Owned Portion],D6542,Table15[If Material Anything Other than "Lead" in Column E,Was Material Ever Previously Lead?],F6542,Table15[Customer-Owned Portion],N6542),Table15[Unique ID],0),0)))</f>
        <v>Non-lead</v>
      </c>
      <c r="W6542" s="189"/>
    </row>
    <row r="6543" spans="1:23" s="190" customFormat="1" ht="56.25" x14ac:dyDescent="0.25">
      <c r="A6543" s="180" t="s">
        <v>225</v>
      </c>
      <c r="B6543" s="181" t="s">
        <v>10146</v>
      </c>
      <c r="C6543" s="182" t="s">
        <v>225</v>
      </c>
      <c r="D6543" s="183" t="s">
        <v>36</v>
      </c>
      <c r="E6543" s="181" t="s">
        <v>35</v>
      </c>
      <c r="F6543" s="183" t="s">
        <v>35</v>
      </c>
      <c r="G6543" s="181" t="s">
        <v>7340</v>
      </c>
      <c r="H6543" s="184" t="s">
        <v>7090</v>
      </c>
      <c r="I6543" s="185" t="s">
        <v>190</v>
      </c>
      <c r="J6543" s="181" t="s">
        <v>35</v>
      </c>
      <c r="K6543" s="181" t="s">
        <v>225</v>
      </c>
      <c r="L6543" s="186" t="s">
        <v>225</v>
      </c>
      <c r="M6543" s="187" t="s">
        <v>225</v>
      </c>
      <c r="N6543" s="183" t="s">
        <v>36</v>
      </c>
      <c r="O6543" s="181" t="s">
        <v>7340</v>
      </c>
      <c r="P6543" s="184" t="s">
        <v>7090</v>
      </c>
      <c r="Q6543" s="185" t="s">
        <v>190</v>
      </c>
      <c r="R6543" s="181" t="s">
        <v>35</v>
      </c>
      <c r="S6543" s="181" t="s">
        <v>225</v>
      </c>
      <c r="T6543" s="186" t="s">
        <v>225</v>
      </c>
      <c r="U6543" s="187" t="s">
        <v>225</v>
      </c>
      <c r="V6543" s="188" t="str" cm="1">
        <f t="array" ref="V6543">IF(SUM(LEN(A6543:U6543))=0,"",IF(OR(OR(ISBLANK(E6543),SUM(LEN(B6543),LEN(C6543))=0),AND(NOT(D6543="Unknown"),ISBLANK(I6543)),AND(NOT(N6543="Unknown"),ISBLANK(Q6543))),"Missing Information", INDEX(Table15[Entire Service Line Classification], MATCH(SUMIFS(Table15[Unique ID],Table15[System-Owned Portion],D6543,Table15[If Material Anything Other than "Lead" in Column E,Was Material Ever Previously Lead?],F6543,Table15[Customer-Owned Portion],N6543),Table15[Unique ID],0),0)))</f>
        <v>Non-lead</v>
      </c>
      <c r="W6543" s="189"/>
    </row>
    <row r="6544" spans="1:23" s="190" customFormat="1" ht="56.25" x14ac:dyDescent="0.25">
      <c r="A6544" s="180" t="s">
        <v>225</v>
      </c>
      <c r="B6544" s="181" t="s">
        <v>10147</v>
      </c>
      <c r="C6544" s="182" t="s">
        <v>225</v>
      </c>
      <c r="D6544" s="183" t="s">
        <v>36</v>
      </c>
      <c r="E6544" s="181" t="s">
        <v>35</v>
      </c>
      <c r="F6544" s="183" t="s">
        <v>35</v>
      </c>
      <c r="G6544" s="181" t="s">
        <v>7340</v>
      </c>
      <c r="H6544" s="184" t="s">
        <v>7090</v>
      </c>
      <c r="I6544" s="185" t="s">
        <v>190</v>
      </c>
      <c r="J6544" s="181" t="s">
        <v>35</v>
      </c>
      <c r="K6544" s="181" t="s">
        <v>225</v>
      </c>
      <c r="L6544" s="186" t="s">
        <v>225</v>
      </c>
      <c r="M6544" s="187" t="s">
        <v>225</v>
      </c>
      <c r="N6544" s="183" t="s">
        <v>36</v>
      </c>
      <c r="O6544" s="181" t="s">
        <v>7340</v>
      </c>
      <c r="P6544" s="184" t="s">
        <v>7090</v>
      </c>
      <c r="Q6544" s="185" t="s">
        <v>190</v>
      </c>
      <c r="R6544" s="181" t="s">
        <v>35</v>
      </c>
      <c r="S6544" s="181" t="s">
        <v>225</v>
      </c>
      <c r="T6544" s="186" t="s">
        <v>225</v>
      </c>
      <c r="U6544" s="187" t="s">
        <v>225</v>
      </c>
      <c r="V6544" s="188" t="str" cm="1">
        <f t="array" ref="V6544">IF(SUM(LEN(A6544:U6544))=0,"",IF(OR(OR(ISBLANK(E6544),SUM(LEN(B6544),LEN(C6544))=0),AND(NOT(D6544="Unknown"),ISBLANK(I6544)),AND(NOT(N6544="Unknown"),ISBLANK(Q6544))),"Missing Information", INDEX(Table15[Entire Service Line Classification], MATCH(SUMIFS(Table15[Unique ID],Table15[System-Owned Portion],D6544,Table15[If Material Anything Other than "Lead" in Column E,Was Material Ever Previously Lead?],F6544,Table15[Customer-Owned Portion],N6544),Table15[Unique ID],0),0)))</f>
        <v>Non-lead</v>
      </c>
      <c r="W6544" s="189"/>
    </row>
    <row r="6545" spans="1:23" s="190" customFormat="1" ht="56.25" x14ac:dyDescent="0.25">
      <c r="A6545" s="180" t="s">
        <v>225</v>
      </c>
      <c r="B6545" s="181" t="s">
        <v>10148</v>
      </c>
      <c r="C6545" s="182" t="s">
        <v>225</v>
      </c>
      <c r="D6545" s="183" t="s">
        <v>36</v>
      </c>
      <c r="E6545" s="181" t="s">
        <v>35</v>
      </c>
      <c r="F6545" s="183" t="s">
        <v>35</v>
      </c>
      <c r="G6545" s="181" t="s">
        <v>7550</v>
      </c>
      <c r="H6545" s="184" t="s">
        <v>7090</v>
      </c>
      <c r="I6545" s="185" t="s">
        <v>190</v>
      </c>
      <c r="J6545" s="181" t="s">
        <v>35</v>
      </c>
      <c r="K6545" s="181" t="s">
        <v>225</v>
      </c>
      <c r="L6545" s="186" t="s">
        <v>225</v>
      </c>
      <c r="M6545" s="187" t="s">
        <v>225</v>
      </c>
      <c r="N6545" s="183" t="s">
        <v>36</v>
      </c>
      <c r="O6545" s="181" t="s">
        <v>7550</v>
      </c>
      <c r="P6545" s="184" t="s">
        <v>7090</v>
      </c>
      <c r="Q6545" s="185" t="s">
        <v>190</v>
      </c>
      <c r="R6545" s="181" t="s">
        <v>35</v>
      </c>
      <c r="S6545" s="181" t="s">
        <v>225</v>
      </c>
      <c r="T6545" s="186" t="s">
        <v>225</v>
      </c>
      <c r="U6545" s="187" t="s">
        <v>225</v>
      </c>
      <c r="V6545" s="188" t="str" cm="1">
        <f t="array" ref="V6545">IF(SUM(LEN(A6545:U6545))=0,"",IF(OR(OR(ISBLANK(E6545),SUM(LEN(B6545),LEN(C6545))=0),AND(NOT(D6545="Unknown"),ISBLANK(I6545)),AND(NOT(N6545="Unknown"),ISBLANK(Q6545))),"Missing Information", INDEX(Table15[Entire Service Line Classification], MATCH(SUMIFS(Table15[Unique ID],Table15[System-Owned Portion],D6545,Table15[If Material Anything Other than "Lead" in Column E,Was Material Ever Previously Lead?],F6545,Table15[Customer-Owned Portion],N6545),Table15[Unique ID],0),0)))</f>
        <v>Non-lead</v>
      </c>
      <c r="W6545" s="189"/>
    </row>
    <row r="6546" spans="1:23" s="190" customFormat="1" ht="56.25" x14ac:dyDescent="0.25">
      <c r="A6546" s="180" t="s">
        <v>225</v>
      </c>
      <c r="B6546" s="181" t="s">
        <v>10149</v>
      </c>
      <c r="C6546" s="182" t="s">
        <v>225</v>
      </c>
      <c r="D6546" s="183" t="s">
        <v>36</v>
      </c>
      <c r="E6546" s="181" t="s">
        <v>35</v>
      </c>
      <c r="F6546" s="183" t="s">
        <v>35</v>
      </c>
      <c r="G6546" s="181" t="s">
        <v>7340</v>
      </c>
      <c r="H6546" s="184" t="s">
        <v>7090</v>
      </c>
      <c r="I6546" s="185" t="s">
        <v>190</v>
      </c>
      <c r="J6546" s="181" t="s">
        <v>35</v>
      </c>
      <c r="K6546" s="181" t="s">
        <v>225</v>
      </c>
      <c r="L6546" s="186" t="s">
        <v>225</v>
      </c>
      <c r="M6546" s="187" t="s">
        <v>225</v>
      </c>
      <c r="N6546" s="183" t="s">
        <v>36</v>
      </c>
      <c r="O6546" s="181" t="s">
        <v>7340</v>
      </c>
      <c r="P6546" s="184" t="s">
        <v>7090</v>
      </c>
      <c r="Q6546" s="185" t="s">
        <v>190</v>
      </c>
      <c r="R6546" s="181" t="s">
        <v>35</v>
      </c>
      <c r="S6546" s="181" t="s">
        <v>225</v>
      </c>
      <c r="T6546" s="186" t="s">
        <v>225</v>
      </c>
      <c r="U6546" s="187" t="s">
        <v>225</v>
      </c>
      <c r="V6546" s="188" t="str" cm="1">
        <f t="array" ref="V6546">IF(SUM(LEN(A6546:U6546))=0,"",IF(OR(OR(ISBLANK(E6546),SUM(LEN(B6546),LEN(C6546))=0),AND(NOT(D6546="Unknown"),ISBLANK(I6546)),AND(NOT(N6546="Unknown"),ISBLANK(Q6546))),"Missing Information", INDEX(Table15[Entire Service Line Classification], MATCH(SUMIFS(Table15[Unique ID],Table15[System-Owned Portion],D6546,Table15[If Material Anything Other than "Lead" in Column E,Was Material Ever Previously Lead?],F6546,Table15[Customer-Owned Portion],N6546),Table15[Unique ID],0),0)))</f>
        <v>Non-lead</v>
      </c>
      <c r="W6546" s="189"/>
    </row>
    <row r="6547" spans="1:23" s="190" customFormat="1" ht="56.25" x14ac:dyDescent="0.25">
      <c r="A6547" s="180" t="s">
        <v>225</v>
      </c>
      <c r="B6547" s="181" t="s">
        <v>10150</v>
      </c>
      <c r="C6547" s="182" t="s">
        <v>225</v>
      </c>
      <c r="D6547" s="183" t="s">
        <v>36</v>
      </c>
      <c r="E6547" s="181" t="s">
        <v>35</v>
      </c>
      <c r="F6547" s="183" t="s">
        <v>35</v>
      </c>
      <c r="G6547" s="181" t="s">
        <v>7340</v>
      </c>
      <c r="H6547" s="184" t="s">
        <v>7090</v>
      </c>
      <c r="I6547" s="185" t="s">
        <v>190</v>
      </c>
      <c r="J6547" s="181" t="s">
        <v>35</v>
      </c>
      <c r="K6547" s="181" t="s">
        <v>225</v>
      </c>
      <c r="L6547" s="186" t="s">
        <v>225</v>
      </c>
      <c r="M6547" s="187" t="s">
        <v>225</v>
      </c>
      <c r="N6547" s="183" t="s">
        <v>36</v>
      </c>
      <c r="O6547" s="181" t="s">
        <v>7340</v>
      </c>
      <c r="P6547" s="184" t="s">
        <v>7090</v>
      </c>
      <c r="Q6547" s="185" t="s">
        <v>190</v>
      </c>
      <c r="R6547" s="181" t="s">
        <v>35</v>
      </c>
      <c r="S6547" s="181" t="s">
        <v>225</v>
      </c>
      <c r="T6547" s="186" t="s">
        <v>225</v>
      </c>
      <c r="U6547" s="187" t="s">
        <v>225</v>
      </c>
      <c r="V6547" s="188" t="str" cm="1">
        <f t="array" ref="V6547">IF(SUM(LEN(A6547:U6547))=0,"",IF(OR(OR(ISBLANK(E6547),SUM(LEN(B6547),LEN(C6547))=0),AND(NOT(D6547="Unknown"),ISBLANK(I6547)),AND(NOT(N6547="Unknown"),ISBLANK(Q6547))),"Missing Information", INDEX(Table15[Entire Service Line Classification], MATCH(SUMIFS(Table15[Unique ID],Table15[System-Owned Portion],D6547,Table15[If Material Anything Other than "Lead" in Column E,Was Material Ever Previously Lead?],F6547,Table15[Customer-Owned Portion],N6547),Table15[Unique ID],0),0)))</f>
        <v>Non-lead</v>
      </c>
      <c r="W6547" s="189"/>
    </row>
    <row r="6548" spans="1:23" s="190" customFormat="1" ht="56.25" x14ac:dyDescent="0.25">
      <c r="A6548" s="180" t="s">
        <v>225</v>
      </c>
      <c r="B6548" s="181" t="s">
        <v>10151</v>
      </c>
      <c r="C6548" s="182" t="s">
        <v>225</v>
      </c>
      <c r="D6548" s="183" t="s">
        <v>36</v>
      </c>
      <c r="E6548" s="181" t="s">
        <v>35</v>
      </c>
      <c r="F6548" s="183" t="s">
        <v>35</v>
      </c>
      <c r="G6548" s="181" t="s">
        <v>7340</v>
      </c>
      <c r="H6548" s="184" t="s">
        <v>7090</v>
      </c>
      <c r="I6548" s="185" t="s">
        <v>190</v>
      </c>
      <c r="J6548" s="181" t="s">
        <v>35</v>
      </c>
      <c r="K6548" s="181" t="s">
        <v>225</v>
      </c>
      <c r="L6548" s="186" t="s">
        <v>225</v>
      </c>
      <c r="M6548" s="187" t="s">
        <v>225</v>
      </c>
      <c r="N6548" s="183" t="s">
        <v>36</v>
      </c>
      <c r="O6548" s="181" t="s">
        <v>7340</v>
      </c>
      <c r="P6548" s="184" t="s">
        <v>7090</v>
      </c>
      <c r="Q6548" s="185" t="s">
        <v>190</v>
      </c>
      <c r="R6548" s="181" t="s">
        <v>35</v>
      </c>
      <c r="S6548" s="181" t="s">
        <v>225</v>
      </c>
      <c r="T6548" s="186" t="s">
        <v>225</v>
      </c>
      <c r="U6548" s="187" t="s">
        <v>225</v>
      </c>
      <c r="V6548" s="188" t="str" cm="1">
        <f t="array" ref="V6548">IF(SUM(LEN(A6548:U6548))=0,"",IF(OR(OR(ISBLANK(E6548),SUM(LEN(B6548),LEN(C6548))=0),AND(NOT(D6548="Unknown"),ISBLANK(I6548)),AND(NOT(N6548="Unknown"),ISBLANK(Q6548))),"Missing Information", INDEX(Table15[Entire Service Line Classification], MATCH(SUMIFS(Table15[Unique ID],Table15[System-Owned Portion],D6548,Table15[If Material Anything Other than "Lead" in Column E,Was Material Ever Previously Lead?],F6548,Table15[Customer-Owned Portion],N6548),Table15[Unique ID],0),0)))</f>
        <v>Non-lead</v>
      </c>
      <c r="W6548" s="189"/>
    </row>
    <row r="6549" spans="1:23" s="190" customFormat="1" ht="56.25" x14ac:dyDescent="0.25">
      <c r="A6549" s="180" t="s">
        <v>225</v>
      </c>
      <c r="B6549" s="181" t="s">
        <v>10152</v>
      </c>
      <c r="C6549" s="182" t="s">
        <v>225</v>
      </c>
      <c r="D6549" s="183" t="s">
        <v>36</v>
      </c>
      <c r="E6549" s="181" t="s">
        <v>35</v>
      </c>
      <c r="F6549" s="183" t="s">
        <v>35</v>
      </c>
      <c r="G6549" s="181" t="s">
        <v>7503</v>
      </c>
      <c r="H6549" s="184" t="s">
        <v>7090</v>
      </c>
      <c r="I6549" s="185" t="s">
        <v>190</v>
      </c>
      <c r="J6549" s="181" t="s">
        <v>35</v>
      </c>
      <c r="K6549" s="181" t="s">
        <v>225</v>
      </c>
      <c r="L6549" s="186" t="s">
        <v>225</v>
      </c>
      <c r="M6549" s="187" t="s">
        <v>225</v>
      </c>
      <c r="N6549" s="183" t="s">
        <v>36</v>
      </c>
      <c r="O6549" s="181" t="s">
        <v>7503</v>
      </c>
      <c r="P6549" s="184" t="s">
        <v>7090</v>
      </c>
      <c r="Q6549" s="185" t="s">
        <v>190</v>
      </c>
      <c r="R6549" s="181" t="s">
        <v>35</v>
      </c>
      <c r="S6549" s="181" t="s">
        <v>225</v>
      </c>
      <c r="T6549" s="186" t="s">
        <v>225</v>
      </c>
      <c r="U6549" s="187" t="s">
        <v>225</v>
      </c>
      <c r="V6549" s="188" t="str" cm="1">
        <f t="array" ref="V6549">IF(SUM(LEN(A6549:U6549))=0,"",IF(OR(OR(ISBLANK(E6549),SUM(LEN(B6549),LEN(C6549))=0),AND(NOT(D6549="Unknown"),ISBLANK(I6549)),AND(NOT(N6549="Unknown"),ISBLANK(Q6549))),"Missing Information", INDEX(Table15[Entire Service Line Classification], MATCH(SUMIFS(Table15[Unique ID],Table15[System-Owned Portion],D6549,Table15[If Material Anything Other than "Lead" in Column E,Was Material Ever Previously Lead?],F6549,Table15[Customer-Owned Portion],N6549),Table15[Unique ID],0),0)))</f>
        <v>Non-lead</v>
      </c>
      <c r="W6549" s="189"/>
    </row>
    <row r="6550" spans="1:23" s="190" customFormat="1" ht="56.25" x14ac:dyDescent="0.25">
      <c r="A6550" s="180" t="s">
        <v>225</v>
      </c>
      <c r="B6550" s="181" t="s">
        <v>10153</v>
      </c>
      <c r="C6550" s="182" t="s">
        <v>225</v>
      </c>
      <c r="D6550" s="183" t="s">
        <v>36</v>
      </c>
      <c r="E6550" s="181" t="s">
        <v>35</v>
      </c>
      <c r="F6550" s="183" t="s">
        <v>35</v>
      </c>
      <c r="G6550" s="181" t="s">
        <v>8184</v>
      </c>
      <c r="H6550" s="184" t="s">
        <v>7090</v>
      </c>
      <c r="I6550" s="185" t="s">
        <v>190</v>
      </c>
      <c r="J6550" s="181" t="s">
        <v>35</v>
      </c>
      <c r="K6550" s="181" t="s">
        <v>225</v>
      </c>
      <c r="L6550" s="186" t="s">
        <v>225</v>
      </c>
      <c r="M6550" s="187" t="s">
        <v>225</v>
      </c>
      <c r="N6550" s="183" t="s">
        <v>36</v>
      </c>
      <c r="O6550" s="181" t="s">
        <v>8184</v>
      </c>
      <c r="P6550" s="184" t="s">
        <v>7090</v>
      </c>
      <c r="Q6550" s="185" t="s">
        <v>190</v>
      </c>
      <c r="R6550" s="181" t="s">
        <v>35</v>
      </c>
      <c r="S6550" s="181" t="s">
        <v>225</v>
      </c>
      <c r="T6550" s="186" t="s">
        <v>225</v>
      </c>
      <c r="U6550" s="187" t="s">
        <v>225</v>
      </c>
      <c r="V6550" s="188" t="str" cm="1">
        <f t="array" ref="V6550">IF(SUM(LEN(A6550:U6550))=0,"",IF(OR(OR(ISBLANK(E6550),SUM(LEN(B6550),LEN(C6550))=0),AND(NOT(D6550="Unknown"),ISBLANK(I6550)),AND(NOT(N6550="Unknown"),ISBLANK(Q6550))),"Missing Information", INDEX(Table15[Entire Service Line Classification], MATCH(SUMIFS(Table15[Unique ID],Table15[System-Owned Portion],D6550,Table15[If Material Anything Other than "Lead" in Column E,Was Material Ever Previously Lead?],F6550,Table15[Customer-Owned Portion],N6550),Table15[Unique ID],0),0)))</f>
        <v>Non-lead</v>
      </c>
      <c r="W6550" s="189"/>
    </row>
    <row r="6551" spans="1:23" s="190" customFormat="1" ht="56.25" x14ac:dyDescent="0.25">
      <c r="A6551" s="180" t="s">
        <v>225</v>
      </c>
      <c r="B6551" s="181" t="s">
        <v>10154</v>
      </c>
      <c r="C6551" s="182" t="s">
        <v>225</v>
      </c>
      <c r="D6551" s="183" t="s">
        <v>36</v>
      </c>
      <c r="E6551" s="181" t="s">
        <v>35</v>
      </c>
      <c r="F6551" s="183" t="s">
        <v>35</v>
      </c>
      <c r="G6551" s="181" t="s">
        <v>8184</v>
      </c>
      <c r="H6551" s="184" t="s">
        <v>7090</v>
      </c>
      <c r="I6551" s="185" t="s">
        <v>190</v>
      </c>
      <c r="J6551" s="181" t="s">
        <v>35</v>
      </c>
      <c r="K6551" s="181" t="s">
        <v>225</v>
      </c>
      <c r="L6551" s="186" t="s">
        <v>225</v>
      </c>
      <c r="M6551" s="187" t="s">
        <v>225</v>
      </c>
      <c r="N6551" s="183" t="s">
        <v>36</v>
      </c>
      <c r="O6551" s="181" t="s">
        <v>8184</v>
      </c>
      <c r="P6551" s="184" t="s">
        <v>7090</v>
      </c>
      <c r="Q6551" s="185" t="s">
        <v>190</v>
      </c>
      <c r="R6551" s="181" t="s">
        <v>35</v>
      </c>
      <c r="S6551" s="181" t="s">
        <v>225</v>
      </c>
      <c r="T6551" s="186" t="s">
        <v>225</v>
      </c>
      <c r="U6551" s="187" t="s">
        <v>225</v>
      </c>
      <c r="V6551" s="188" t="str" cm="1">
        <f t="array" ref="V6551">IF(SUM(LEN(A6551:U6551))=0,"",IF(OR(OR(ISBLANK(E6551),SUM(LEN(B6551),LEN(C6551))=0),AND(NOT(D6551="Unknown"),ISBLANK(I6551)),AND(NOT(N6551="Unknown"),ISBLANK(Q6551))),"Missing Information", INDEX(Table15[Entire Service Line Classification], MATCH(SUMIFS(Table15[Unique ID],Table15[System-Owned Portion],D6551,Table15[If Material Anything Other than "Lead" in Column E,Was Material Ever Previously Lead?],F6551,Table15[Customer-Owned Portion],N6551),Table15[Unique ID],0),0)))</f>
        <v>Non-lead</v>
      </c>
      <c r="W6551" s="189"/>
    </row>
    <row r="6552" spans="1:23" s="190" customFormat="1" ht="56.25" x14ac:dyDescent="0.25">
      <c r="A6552" s="180" t="s">
        <v>225</v>
      </c>
      <c r="B6552" s="181" t="s">
        <v>10155</v>
      </c>
      <c r="C6552" s="182" t="s">
        <v>225</v>
      </c>
      <c r="D6552" s="183" t="s">
        <v>36</v>
      </c>
      <c r="E6552" s="181" t="s">
        <v>35</v>
      </c>
      <c r="F6552" s="183" t="s">
        <v>35</v>
      </c>
      <c r="G6552" s="181" t="s">
        <v>8184</v>
      </c>
      <c r="H6552" s="184" t="s">
        <v>7090</v>
      </c>
      <c r="I6552" s="185" t="s">
        <v>190</v>
      </c>
      <c r="J6552" s="181" t="s">
        <v>35</v>
      </c>
      <c r="K6552" s="181" t="s">
        <v>225</v>
      </c>
      <c r="L6552" s="186" t="s">
        <v>225</v>
      </c>
      <c r="M6552" s="187" t="s">
        <v>225</v>
      </c>
      <c r="N6552" s="183" t="s">
        <v>36</v>
      </c>
      <c r="O6552" s="181" t="s">
        <v>8184</v>
      </c>
      <c r="P6552" s="184" t="s">
        <v>7090</v>
      </c>
      <c r="Q6552" s="185" t="s">
        <v>190</v>
      </c>
      <c r="R6552" s="181" t="s">
        <v>35</v>
      </c>
      <c r="S6552" s="181" t="s">
        <v>225</v>
      </c>
      <c r="T6552" s="186" t="s">
        <v>225</v>
      </c>
      <c r="U6552" s="187" t="s">
        <v>225</v>
      </c>
      <c r="V6552" s="188" t="str" cm="1">
        <f t="array" ref="V6552">IF(SUM(LEN(A6552:U6552))=0,"",IF(OR(OR(ISBLANK(E6552),SUM(LEN(B6552),LEN(C6552))=0),AND(NOT(D6552="Unknown"),ISBLANK(I6552)),AND(NOT(N6552="Unknown"),ISBLANK(Q6552))),"Missing Information", INDEX(Table15[Entire Service Line Classification], MATCH(SUMIFS(Table15[Unique ID],Table15[System-Owned Portion],D6552,Table15[If Material Anything Other than "Lead" in Column E,Was Material Ever Previously Lead?],F6552,Table15[Customer-Owned Portion],N6552),Table15[Unique ID],0),0)))</f>
        <v>Non-lead</v>
      </c>
      <c r="W6552" s="189"/>
    </row>
    <row r="6553" spans="1:23" s="190" customFormat="1" ht="56.25" x14ac:dyDescent="0.25">
      <c r="A6553" s="180" t="s">
        <v>225</v>
      </c>
      <c r="B6553" s="181" t="s">
        <v>10156</v>
      </c>
      <c r="C6553" s="182" t="s">
        <v>225</v>
      </c>
      <c r="D6553" s="183" t="s">
        <v>36</v>
      </c>
      <c r="E6553" s="181" t="s">
        <v>35</v>
      </c>
      <c r="F6553" s="183" t="s">
        <v>35</v>
      </c>
      <c r="G6553" s="181" t="s">
        <v>7340</v>
      </c>
      <c r="H6553" s="184" t="s">
        <v>7090</v>
      </c>
      <c r="I6553" s="185" t="s">
        <v>190</v>
      </c>
      <c r="J6553" s="181" t="s">
        <v>35</v>
      </c>
      <c r="K6553" s="181" t="s">
        <v>225</v>
      </c>
      <c r="L6553" s="186" t="s">
        <v>225</v>
      </c>
      <c r="M6553" s="187" t="s">
        <v>225</v>
      </c>
      <c r="N6553" s="183" t="s">
        <v>36</v>
      </c>
      <c r="O6553" s="181" t="s">
        <v>7340</v>
      </c>
      <c r="P6553" s="184" t="s">
        <v>7090</v>
      </c>
      <c r="Q6553" s="185" t="s">
        <v>190</v>
      </c>
      <c r="R6553" s="181" t="s">
        <v>35</v>
      </c>
      <c r="S6553" s="181" t="s">
        <v>225</v>
      </c>
      <c r="T6553" s="186" t="s">
        <v>225</v>
      </c>
      <c r="U6553" s="187" t="s">
        <v>225</v>
      </c>
      <c r="V6553" s="188" t="str" cm="1">
        <f t="array" ref="V6553">IF(SUM(LEN(A6553:U6553))=0,"",IF(OR(OR(ISBLANK(E6553),SUM(LEN(B6553),LEN(C6553))=0),AND(NOT(D6553="Unknown"),ISBLANK(I6553)),AND(NOT(N6553="Unknown"),ISBLANK(Q6553))),"Missing Information", INDEX(Table15[Entire Service Line Classification], MATCH(SUMIFS(Table15[Unique ID],Table15[System-Owned Portion],D6553,Table15[If Material Anything Other than "Lead" in Column E,Was Material Ever Previously Lead?],F6553,Table15[Customer-Owned Portion],N6553),Table15[Unique ID],0),0)))</f>
        <v>Non-lead</v>
      </c>
      <c r="W6553" s="189"/>
    </row>
    <row r="6554" spans="1:23" s="190" customFormat="1" ht="56.25" x14ac:dyDescent="0.25">
      <c r="A6554" s="180" t="s">
        <v>225</v>
      </c>
      <c r="B6554" s="181" t="s">
        <v>10157</v>
      </c>
      <c r="C6554" s="182" t="s">
        <v>225</v>
      </c>
      <c r="D6554" s="183" t="s">
        <v>36</v>
      </c>
      <c r="E6554" s="181" t="s">
        <v>35</v>
      </c>
      <c r="F6554" s="183" t="s">
        <v>35</v>
      </c>
      <c r="G6554" s="181" t="s">
        <v>7550</v>
      </c>
      <c r="H6554" s="184" t="s">
        <v>7090</v>
      </c>
      <c r="I6554" s="185" t="s">
        <v>190</v>
      </c>
      <c r="J6554" s="181" t="s">
        <v>35</v>
      </c>
      <c r="K6554" s="181" t="s">
        <v>225</v>
      </c>
      <c r="L6554" s="186" t="s">
        <v>225</v>
      </c>
      <c r="M6554" s="187" t="s">
        <v>225</v>
      </c>
      <c r="N6554" s="183" t="s">
        <v>36</v>
      </c>
      <c r="O6554" s="181" t="s">
        <v>7550</v>
      </c>
      <c r="P6554" s="184" t="s">
        <v>7090</v>
      </c>
      <c r="Q6554" s="185" t="s">
        <v>190</v>
      </c>
      <c r="R6554" s="181" t="s">
        <v>35</v>
      </c>
      <c r="S6554" s="181" t="s">
        <v>225</v>
      </c>
      <c r="T6554" s="186" t="s">
        <v>225</v>
      </c>
      <c r="U6554" s="187" t="s">
        <v>225</v>
      </c>
      <c r="V6554" s="188" t="str" cm="1">
        <f t="array" ref="V6554">IF(SUM(LEN(A6554:U6554))=0,"",IF(OR(OR(ISBLANK(E6554),SUM(LEN(B6554),LEN(C6554))=0),AND(NOT(D6554="Unknown"),ISBLANK(I6554)),AND(NOT(N6554="Unknown"),ISBLANK(Q6554))),"Missing Information", INDEX(Table15[Entire Service Line Classification], MATCH(SUMIFS(Table15[Unique ID],Table15[System-Owned Portion],D6554,Table15[If Material Anything Other than "Lead" in Column E,Was Material Ever Previously Lead?],F6554,Table15[Customer-Owned Portion],N6554),Table15[Unique ID],0),0)))</f>
        <v>Non-lead</v>
      </c>
      <c r="W6554" s="189"/>
    </row>
    <row r="6555" spans="1:23" s="190" customFormat="1" ht="56.25" x14ac:dyDescent="0.25">
      <c r="A6555" s="180" t="s">
        <v>225</v>
      </c>
      <c r="B6555" s="181" t="s">
        <v>10158</v>
      </c>
      <c r="C6555" s="182" t="s">
        <v>225</v>
      </c>
      <c r="D6555" s="183" t="s">
        <v>36</v>
      </c>
      <c r="E6555" s="181" t="s">
        <v>35</v>
      </c>
      <c r="F6555" s="183" t="s">
        <v>35</v>
      </c>
      <c r="G6555" s="181" t="s">
        <v>7340</v>
      </c>
      <c r="H6555" s="184" t="s">
        <v>7090</v>
      </c>
      <c r="I6555" s="185" t="s">
        <v>190</v>
      </c>
      <c r="J6555" s="181" t="s">
        <v>35</v>
      </c>
      <c r="K6555" s="181" t="s">
        <v>225</v>
      </c>
      <c r="L6555" s="186" t="s">
        <v>225</v>
      </c>
      <c r="M6555" s="187" t="s">
        <v>225</v>
      </c>
      <c r="N6555" s="183" t="s">
        <v>36</v>
      </c>
      <c r="O6555" s="181" t="s">
        <v>7340</v>
      </c>
      <c r="P6555" s="184" t="s">
        <v>7090</v>
      </c>
      <c r="Q6555" s="185" t="s">
        <v>190</v>
      </c>
      <c r="R6555" s="181" t="s">
        <v>35</v>
      </c>
      <c r="S6555" s="181" t="s">
        <v>225</v>
      </c>
      <c r="T6555" s="186" t="s">
        <v>225</v>
      </c>
      <c r="U6555" s="187" t="s">
        <v>225</v>
      </c>
      <c r="V6555" s="188" t="str" cm="1">
        <f t="array" ref="V6555">IF(SUM(LEN(A6555:U6555))=0,"",IF(OR(OR(ISBLANK(E6555),SUM(LEN(B6555),LEN(C6555))=0),AND(NOT(D6555="Unknown"),ISBLANK(I6555)),AND(NOT(N6555="Unknown"),ISBLANK(Q6555))),"Missing Information", INDEX(Table15[Entire Service Line Classification], MATCH(SUMIFS(Table15[Unique ID],Table15[System-Owned Portion],D6555,Table15[If Material Anything Other than "Lead" in Column E,Was Material Ever Previously Lead?],F6555,Table15[Customer-Owned Portion],N6555),Table15[Unique ID],0),0)))</f>
        <v>Non-lead</v>
      </c>
      <c r="W6555" s="189"/>
    </row>
    <row r="6556" spans="1:23" s="190" customFormat="1" ht="56.25" x14ac:dyDescent="0.25">
      <c r="A6556" s="180" t="s">
        <v>225</v>
      </c>
      <c r="B6556" s="181" t="s">
        <v>10159</v>
      </c>
      <c r="C6556" s="182" t="s">
        <v>225</v>
      </c>
      <c r="D6556" s="183" t="s">
        <v>36</v>
      </c>
      <c r="E6556" s="181" t="s">
        <v>35</v>
      </c>
      <c r="F6556" s="183" t="s">
        <v>35</v>
      </c>
      <c r="G6556" s="181" t="s">
        <v>7340</v>
      </c>
      <c r="H6556" s="184" t="s">
        <v>7090</v>
      </c>
      <c r="I6556" s="185" t="s">
        <v>190</v>
      </c>
      <c r="J6556" s="181" t="s">
        <v>35</v>
      </c>
      <c r="K6556" s="181" t="s">
        <v>225</v>
      </c>
      <c r="L6556" s="186" t="s">
        <v>225</v>
      </c>
      <c r="M6556" s="187" t="s">
        <v>225</v>
      </c>
      <c r="N6556" s="183" t="s">
        <v>36</v>
      </c>
      <c r="O6556" s="181" t="s">
        <v>7340</v>
      </c>
      <c r="P6556" s="184" t="s">
        <v>7090</v>
      </c>
      <c r="Q6556" s="185" t="s">
        <v>190</v>
      </c>
      <c r="R6556" s="181" t="s">
        <v>35</v>
      </c>
      <c r="S6556" s="181" t="s">
        <v>225</v>
      </c>
      <c r="T6556" s="186" t="s">
        <v>225</v>
      </c>
      <c r="U6556" s="187" t="s">
        <v>225</v>
      </c>
      <c r="V6556" s="188" t="str" cm="1">
        <f t="array" ref="V6556">IF(SUM(LEN(A6556:U6556))=0,"",IF(OR(OR(ISBLANK(E6556),SUM(LEN(B6556),LEN(C6556))=0),AND(NOT(D6556="Unknown"),ISBLANK(I6556)),AND(NOT(N6556="Unknown"),ISBLANK(Q6556))),"Missing Information", INDEX(Table15[Entire Service Line Classification], MATCH(SUMIFS(Table15[Unique ID],Table15[System-Owned Portion],D6556,Table15[If Material Anything Other than "Lead" in Column E,Was Material Ever Previously Lead?],F6556,Table15[Customer-Owned Portion],N6556),Table15[Unique ID],0),0)))</f>
        <v>Non-lead</v>
      </c>
      <c r="W6556" s="189"/>
    </row>
    <row r="6557" spans="1:23" s="190" customFormat="1" ht="56.25" x14ac:dyDescent="0.25">
      <c r="A6557" s="180" t="s">
        <v>225</v>
      </c>
      <c r="B6557" s="181" t="s">
        <v>10160</v>
      </c>
      <c r="C6557" s="182" t="s">
        <v>225</v>
      </c>
      <c r="D6557" s="183" t="s">
        <v>36</v>
      </c>
      <c r="E6557" s="181" t="s">
        <v>35</v>
      </c>
      <c r="F6557" s="183" t="s">
        <v>35</v>
      </c>
      <c r="G6557" s="181" t="s">
        <v>7340</v>
      </c>
      <c r="H6557" s="184" t="s">
        <v>7090</v>
      </c>
      <c r="I6557" s="185" t="s">
        <v>190</v>
      </c>
      <c r="J6557" s="181" t="s">
        <v>35</v>
      </c>
      <c r="K6557" s="181" t="s">
        <v>225</v>
      </c>
      <c r="L6557" s="186" t="s">
        <v>225</v>
      </c>
      <c r="M6557" s="187" t="s">
        <v>225</v>
      </c>
      <c r="N6557" s="183" t="s">
        <v>36</v>
      </c>
      <c r="O6557" s="181" t="s">
        <v>7340</v>
      </c>
      <c r="P6557" s="184" t="s">
        <v>7090</v>
      </c>
      <c r="Q6557" s="185" t="s">
        <v>190</v>
      </c>
      <c r="R6557" s="181" t="s">
        <v>35</v>
      </c>
      <c r="S6557" s="181" t="s">
        <v>225</v>
      </c>
      <c r="T6557" s="186" t="s">
        <v>225</v>
      </c>
      <c r="U6557" s="187" t="s">
        <v>225</v>
      </c>
      <c r="V6557" s="188" t="str" cm="1">
        <f t="array" ref="V6557">IF(SUM(LEN(A6557:U6557))=0,"",IF(OR(OR(ISBLANK(E6557),SUM(LEN(B6557),LEN(C6557))=0),AND(NOT(D6557="Unknown"),ISBLANK(I6557)),AND(NOT(N6557="Unknown"),ISBLANK(Q6557))),"Missing Information", INDEX(Table15[Entire Service Line Classification], MATCH(SUMIFS(Table15[Unique ID],Table15[System-Owned Portion],D6557,Table15[If Material Anything Other than "Lead" in Column E,Was Material Ever Previously Lead?],F6557,Table15[Customer-Owned Portion],N6557),Table15[Unique ID],0),0)))</f>
        <v>Non-lead</v>
      </c>
      <c r="W6557" s="189"/>
    </row>
    <row r="6558" spans="1:23" s="190" customFormat="1" ht="56.25" x14ac:dyDescent="0.25">
      <c r="A6558" s="180" t="s">
        <v>225</v>
      </c>
      <c r="B6558" s="181" t="s">
        <v>10161</v>
      </c>
      <c r="C6558" s="182" t="s">
        <v>225</v>
      </c>
      <c r="D6558" s="183" t="s">
        <v>36</v>
      </c>
      <c r="E6558" s="181" t="s">
        <v>35</v>
      </c>
      <c r="F6558" s="183" t="s">
        <v>35</v>
      </c>
      <c r="G6558" s="181" t="s">
        <v>7340</v>
      </c>
      <c r="H6558" s="184" t="s">
        <v>7090</v>
      </c>
      <c r="I6558" s="185" t="s">
        <v>190</v>
      </c>
      <c r="J6558" s="181" t="s">
        <v>35</v>
      </c>
      <c r="K6558" s="181" t="s">
        <v>225</v>
      </c>
      <c r="L6558" s="186" t="s">
        <v>225</v>
      </c>
      <c r="M6558" s="187" t="s">
        <v>225</v>
      </c>
      <c r="N6558" s="183" t="s">
        <v>36</v>
      </c>
      <c r="O6558" s="181" t="s">
        <v>7340</v>
      </c>
      <c r="P6558" s="184" t="s">
        <v>7090</v>
      </c>
      <c r="Q6558" s="185" t="s">
        <v>190</v>
      </c>
      <c r="R6558" s="181" t="s">
        <v>35</v>
      </c>
      <c r="S6558" s="181" t="s">
        <v>225</v>
      </c>
      <c r="T6558" s="186" t="s">
        <v>225</v>
      </c>
      <c r="U6558" s="187" t="s">
        <v>225</v>
      </c>
      <c r="V6558" s="188" t="str" cm="1">
        <f t="array" ref="V6558">IF(SUM(LEN(A6558:U6558))=0,"",IF(OR(OR(ISBLANK(E6558),SUM(LEN(B6558),LEN(C6558))=0),AND(NOT(D6558="Unknown"),ISBLANK(I6558)),AND(NOT(N6558="Unknown"),ISBLANK(Q6558))),"Missing Information", INDEX(Table15[Entire Service Line Classification], MATCH(SUMIFS(Table15[Unique ID],Table15[System-Owned Portion],D6558,Table15[If Material Anything Other than "Lead" in Column E,Was Material Ever Previously Lead?],F6558,Table15[Customer-Owned Portion],N6558),Table15[Unique ID],0),0)))</f>
        <v>Non-lead</v>
      </c>
      <c r="W6558" s="189"/>
    </row>
    <row r="6559" spans="1:23" s="190" customFormat="1" ht="56.25" x14ac:dyDescent="0.25">
      <c r="A6559" s="180" t="s">
        <v>225</v>
      </c>
      <c r="B6559" s="181" t="s">
        <v>10162</v>
      </c>
      <c r="C6559" s="182" t="s">
        <v>225</v>
      </c>
      <c r="D6559" s="183" t="s">
        <v>36</v>
      </c>
      <c r="E6559" s="181" t="s">
        <v>35</v>
      </c>
      <c r="F6559" s="183" t="s">
        <v>35</v>
      </c>
      <c r="G6559" s="181" t="s">
        <v>7340</v>
      </c>
      <c r="H6559" s="184" t="s">
        <v>7090</v>
      </c>
      <c r="I6559" s="185" t="s">
        <v>190</v>
      </c>
      <c r="J6559" s="181" t="s">
        <v>35</v>
      </c>
      <c r="K6559" s="181" t="s">
        <v>225</v>
      </c>
      <c r="L6559" s="186" t="s">
        <v>225</v>
      </c>
      <c r="M6559" s="187" t="s">
        <v>225</v>
      </c>
      <c r="N6559" s="183" t="s">
        <v>36</v>
      </c>
      <c r="O6559" s="181" t="s">
        <v>7340</v>
      </c>
      <c r="P6559" s="184" t="s">
        <v>7090</v>
      </c>
      <c r="Q6559" s="185" t="s">
        <v>190</v>
      </c>
      <c r="R6559" s="181" t="s">
        <v>35</v>
      </c>
      <c r="S6559" s="181" t="s">
        <v>225</v>
      </c>
      <c r="T6559" s="186" t="s">
        <v>225</v>
      </c>
      <c r="U6559" s="187" t="s">
        <v>225</v>
      </c>
      <c r="V6559" s="188" t="str" cm="1">
        <f t="array" ref="V6559">IF(SUM(LEN(A6559:U6559))=0,"",IF(OR(OR(ISBLANK(E6559),SUM(LEN(B6559),LEN(C6559))=0),AND(NOT(D6559="Unknown"),ISBLANK(I6559)),AND(NOT(N6559="Unknown"),ISBLANK(Q6559))),"Missing Information", INDEX(Table15[Entire Service Line Classification], MATCH(SUMIFS(Table15[Unique ID],Table15[System-Owned Portion],D6559,Table15[If Material Anything Other than "Lead" in Column E,Was Material Ever Previously Lead?],F6559,Table15[Customer-Owned Portion],N6559),Table15[Unique ID],0),0)))</f>
        <v>Non-lead</v>
      </c>
      <c r="W6559" s="189"/>
    </row>
    <row r="6560" spans="1:23" s="190" customFormat="1" ht="56.25" x14ac:dyDescent="0.25">
      <c r="A6560" s="180" t="s">
        <v>225</v>
      </c>
      <c r="B6560" s="181" t="s">
        <v>10163</v>
      </c>
      <c r="C6560" s="182" t="s">
        <v>225</v>
      </c>
      <c r="D6560" s="183" t="s">
        <v>36</v>
      </c>
      <c r="E6560" s="181" t="s">
        <v>35</v>
      </c>
      <c r="F6560" s="183" t="s">
        <v>35</v>
      </c>
      <c r="G6560" s="181" t="s">
        <v>7503</v>
      </c>
      <c r="H6560" s="184" t="s">
        <v>7090</v>
      </c>
      <c r="I6560" s="185" t="s">
        <v>190</v>
      </c>
      <c r="J6560" s="181" t="s">
        <v>35</v>
      </c>
      <c r="K6560" s="181" t="s">
        <v>225</v>
      </c>
      <c r="L6560" s="186" t="s">
        <v>225</v>
      </c>
      <c r="M6560" s="187" t="s">
        <v>225</v>
      </c>
      <c r="N6560" s="183" t="s">
        <v>36</v>
      </c>
      <c r="O6560" s="181" t="s">
        <v>7503</v>
      </c>
      <c r="P6560" s="184" t="s">
        <v>7090</v>
      </c>
      <c r="Q6560" s="185" t="s">
        <v>190</v>
      </c>
      <c r="R6560" s="181" t="s">
        <v>35</v>
      </c>
      <c r="S6560" s="181" t="s">
        <v>225</v>
      </c>
      <c r="T6560" s="186" t="s">
        <v>225</v>
      </c>
      <c r="U6560" s="187" t="s">
        <v>225</v>
      </c>
      <c r="V6560" s="188" t="str" cm="1">
        <f t="array" ref="V6560">IF(SUM(LEN(A6560:U6560))=0,"",IF(OR(OR(ISBLANK(E6560),SUM(LEN(B6560),LEN(C6560))=0),AND(NOT(D6560="Unknown"),ISBLANK(I6560)),AND(NOT(N6560="Unknown"),ISBLANK(Q6560))),"Missing Information", INDEX(Table15[Entire Service Line Classification], MATCH(SUMIFS(Table15[Unique ID],Table15[System-Owned Portion],D6560,Table15[If Material Anything Other than "Lead" in Column E,Was Material Ever Previously Lead?],F6560,Table15[Customer-Owned Portion],N6560),Table15[Unique ID],0),0)))</f>
        <v>Non-lead</v>
      </c>
      <c r="W6560" s="189"/>
    </row>
    <row r="6561" spans="1:23" s="190" customFormat="1" ht="56.25" x14ac:dyDescent="0.25">
      <c r="A6561" s="180" t="s">
        <v>225</v>
      </c>
      <c r="B6561" s="181" t="s">
        <v>10164</v>
      </c>
      <c r="C6561" s="182" t="s">
        <v>225</v>
      </c>
      <c r="D6561" s="183" t="s">
        <v>36</v>
      </c>
      <c r="E6561" s="181" t="s">
        <v>35</v>
      </c>
      <c r="F6561" s="183" t="s">
        <v>35</v>
      </c>
      <c r="G6561" s="181" t="s">
        <v>7550</v>
      </c>
      <c r="H6561" s="184" t="s">
        <v>7090</v>
      </c>
      <c r="I6561" s="185" t="s">
        <v>190</v>
      </c>
      <c r="J6561" s="181" t="s">
        <v>35</v>
      </c>
      <c r="K6561" s="181" t="s">
        <v>225</v>
      </c>
      <c r="L6561" s="186" t="s">
        <v>225</v>
      </c>
      <c r="M6561" s="187" t="s">
        <v>225</v>
      </c>
      <c r="N6561" s="183" t="s">
        <v>36</v>
      </c>
      <c r="O6561" s="181" t="s">
        <v>7550</v>
      </c>
      <c r="P6561" s="184" t="s">
        <v>7090</v>
      </c>
      <c r="Q6561" s="185" t="s">
        <v>190</v>
      </c>
      <c r="R6561" s="181" t="s">
        <v>35</v>
      </c>
      <c r="S6561" s="181" t="s">
        <v>225</v>
      </c>
      <c r="T6561" s="186" t="s">
        <v>225</v>
      </c>
      <c r="U6561" s="187" t="s">
        <v>225</v>
      </c>
      <c r="V6561" s="188" t="str" cm="1">
        <f t="array" ref="V6561">IF(SUM(LEN(A6561:U6561))=0,"",IF(OR(OR(ISBLANK(E6561),SUM(LEN(B6561),LEN(C6561))=0),AND(NOT(D6561="Unknown"),ISBLANK(I6561)),AND(NOT(N6561="Unknown"),ISBLANK(Q6561))),"Missing Information", INDEX(Table15[Entire Service Line Classification], MATCH(SUMIFS(Table15[Unique ID],Table15[System-Owned Portion],D6561,Table15[If Material Anything Other than "Lead" in Column E,Was Material Ever Previously Lead?],F6561,Table15[Customer-Owned Portion],N6561),Table15[Unique ID],0),0)))</f>
        <v>Non-lead</v>
      </c>
      <c r="W6561" s="189"/>
    </row>
    <row r="6562" spans="1:23" s="190" customFormat="1" ht="56.25" x14ac:dyDescent="0.25">
      <c r="A6562" s="180" t="s">
        <v>225</v>
      </c>
      <c r="B6562" s="181" t="s">
        <v>10165</v>
      </c>
      <c r="C6562" s="182" t="s">
        <v>225</v>
      </c>
      <c r="D6562" s="183" t="s">
        <v>36</v>
      </c>
      <c r="E6562" s="181" t="s">
        <v>35</v>
      </c>
      <c r="F6562" s="183" t="s">
        <v>35</v>
      </c>
      <c r="G6562" s="181" t="s">
        <v>7550</v>
      </c>
      <c r="H6562" s="184" t="s">
        <v>7090</v>
      </c>
      <c r="I6562" s="185" t="s">
        <v>190</v>
      </c>
      <c r="J6562" s="181" t="s">
        <v>35</v>
      </c>
      <c r="K6562" s="181" t="s">
        <v>225</v>
      </c>
      <c r="L6562" s="186" t="s">
        <v>225</v>
      </c>
      <c r="M6562" s="187" t="s">
        <v>225</v>
      </c>
      <c r="N6562" s="183" t="s">
        <v>36</v>
      </c>
      <c r="O6562" s="181" t="s">
        <v>7550</v>
      </c>
      <c r="P6562" s="184" t="s">
        <v>7090</v>
      </c>
      <c r="Q6562" s="185" t="s">
        <v>190</v>
      </c>
      <c r="R6562" s="181" t="s">
        <v>35</v>
      </c>
      <c r="S6562" s="181" t="s">
        <v>225</v>
      </c>
      <c r="T6562" s="186" t="s">
        <v>225</v>
      </c>
      <c r="U6562" s="187" t="s">
        <v>225</v>
      </c>
      <c r="V6562" s="188" t="str" cm="1">
        <f t="array" ref="V6562">IF(SUM(LEN(A6562:U6562))=0,"",IF(OR(OR(ISBLANK(E6562),SUM(LEN(B6562),LEN(C6562))=0),AND(NOT(D6562="Unknown"),ISBLANK(I6562)),AND(NOT(N6562="Unknown"),ISBLANK(Q6562))),"Missing Information", INDEX(Table15[Entire Service Line Classification], MATCH(SUMIFS(Table15[Unique ID],Table15[System-Owned Portion],D6562,Table15[If Material Anything Other than "Lead" in Column E,Was Material Ever Previously Lead?],F6562,Table15[Customer-Owned Portion],N6562),Table15[Unique ID],0),0)))</f>
        <v>Non-lead</v>
      </c>
      <c r="W6562" s="189"/>
    </row>
    <row r="6563" spans="1:23" s="190" customFormat="1" ht="56.25" x14ac:dyDescent="0.25">
      <c r="A6563" s="180" t="s">
        <v>225</v>
      </c>
      <c r="B6563" s="181" t="s">
        <v>10166</v>
      </c>
      <c r="C6563" s="182" t="s">
        <v>225</v>
      </c>
      <c r="D6563" s="183" t="s">
        <v>36</v>
      </c>
      <c r="E6563" s="181" t="s">
        <v>35</v>
      </c>
      <c r="F6563" s="183" t="s">
        <v>35</v>
      </c>
      <c r="G6563" s="181" t="s">
        <v>7340</v>
      </c>
      <c r="H6563" s="184" t="s">
        <v>7090</v>
      </c>
      <c r="I6563" s="185" t="s">
        <v>190</v>
      </c>
      <c r="J6563" s="181" t="s">
        <v>35</v>
      </c>
      <c r="K6563" s="181" t="s">
        <v>225</v>
      </c>
      <c r="L6563" s="186" t="s">
        <v>225</v>
      </c>
      <c r="M6563" s="187" t="s">
        <v>225</v>
      </c>
      <c r="N6563" s="183" t="s">
        <v>36</v>
      </c>
      <c r="O6563" s="181" t="s">
        <v>7340</v>
      </c>
      <c r="P6563" s="184" t="s">
        <v>7090</v>
      </c>
      <c r="Q6563" s="185" t="s">
        <v>190</v>
      </c>
      <c r="R6563" s="181" t="s">
        <v>35</v>
      </c>
      <c r="S6563" s="181" t="s">
        <v>225</v>
      </c>
      <c r="T6563" s="186" t="s">
        <v>225</v>
      </c>
      <c r="U6563" s="187" t="s">
        <v>225</v>
      </c>
      <c r="V6563" s="188" t="str" cm="1">
        <f t="array" ref="V6563">IF(SUM(LEN(A6563:U6563))=0,"",IF(OR(OR(ISBLANK(E6563),SUM(LEN(B6563),LEN(C6563))=0),AND(NOT(D6563="Unknown"),ISBLANK(I6563)),AND(NOT(N6563="Unknown"),ISBLANK(Q6563))),"Missing Information", INDEX(Table15[Entire Service Line Classification], MATCH(SUMIFS(Table15[Unique ID],Table15[System-Owned Portion],D6563,Table15[If Material Anything Other than "Lead" in Column E,Was Material Ever Previously Lead?],F6563,Table15[Customer-Owned Portion],N6563),Table15[Unique ID],0),0)))</f>
        <v>Non-lead</v>
      </c>
      <c r="W6563" s="189"/>
    </row>
    <row r="6564" spans="1:23" s="190" customFormat="1" ht="56.25" x14ac:dyDescent="0.25">
      <c r="A6564" s="180" t="s">
        <v>225</v>
      </c>
      <c r="B6564" s="181" t="s">
        <v>10167</v>
      </c>
      <c r="C6564" s="182" t="s">
        <v>225</v>
      </c>
      <c r="D6564" s="183" t="s">
        <v>36</v>
      </c>
      <c r="E6564" s="181" t="s">
        <v>35</v>
      </c>
      <c r="F6564" s="183" t="s">
        <v>35</v>
      </c>
      <c r="G6564" s="181" t="s">
        <v>7503</v>
      </c>
      <c r="H6564" s="184" t="s">
        <v>7090</v>
      </c>
      <c r="I6564" s="185" t="s">
        <v>190</v>
      </c>
      <c r="J6564" s="181" t="s">
        <v>35</v>
      </c>
      <c r="K6564" s="181" t="s">
        <v>225</v>
      </c>
      <c r="L6564" s="186" t="s">
        <v>225</v>
      </c>
      <c r="M6564" s="187" t="s">
        <v>225</v>
      </c>
      <c r="N6564" s="183" t="s">
        <v>36</v>
      </c>
      <c r="O6564" s="181" t="s">
        <v>7503</v>
      </c>
      <c r="P6564" s="184" t="s">
        <v>7090</v>
      </c>
      <c r="Q6564" s="185" t="s">
        <v>190</v>
      </c>
      <c r="R6564" s="181" t="s">
        <v>35</v>
      </c>
      <c r="S6564" s="181" t="s">
        <v>225</v>
      </c>
      <c r="T6564" s="186" t="s">
        <v>225</v>
      </c>
      <c r="U6564" s="187" t="s">
        <v>225</v>
      </c>
      <c r="V6564" s="188" t="str" cm="1">
        <f t="array" ref="V6564">IF(SUM(LEN(A6564:U6564))=0,"",IF(OR(OR(ISBLANK(E6564),SUM(LEN(B6564),LEN(C6564))=0),AND(NOT(D6564="Unknown"),ISBLANK(I6564)),AND(NOT(N6564="Unknown"),ISBLANK(Q6564))),"Missing Information", INDEX(Table15[Entire Service Line Classification], MATCH(SUMIFS(Table15[Unique ID],Table15[System-Owned Portion],D6564,Table15[If Material Anything Other than "Lead" in Column E,Was Material Ever Previously Lead?],F6564,Table15[Customer-Owned Portion],N6564),Table15[Unique ID],0),0)))</f>
        <v>Non-lead</v>
      </c>
      <c r="W6564" s="189"/>
    </row>
    <row r="6565" spans="1:23" s="190" customFormat="1" ht="56.25" x14ac:dyDescent="0.25">
      <c r="A6565" s="180" t="s">
        <v>225</v>
      </c>
      <c r="B6565" s="181" t="s">
        <v>10168</v>
      </c>
      <c r="C6565" s="182" t="s">
        <v>225</v>
      </c>
      <c r="D6565" s="183" t="s">
        <v>36</v>
      </c>
      <c r="E6565" s="181" t="s">
        <v>35</v>
      </c>
      <c r="F6565" s="183" t="s">
        <v>35</v>
      </c>
      <c r="G6565" s="181" t="s">
        <v>7340</v>
      </c>
      <c r="H6565" s="184" t="s">
        <v>7090</v>
      </c>
      <c r="I6565" s="185" t="s">
        <v>190</v>
      </c>
      <c r="J6565" s="181" t="s">
        <v>35</v>
      </c>
      <c r="K6565" s="181" t="s">
        <v>225</v>
      </c>
      <c r="L6565" s="186" t="s">
        <v>225</v>
      </c>
      <c r="M6565" s="187" t="s">
        <v>225</v>
      </c>
      <c r="N6565" s="183" t="s">
        <v>36</v>
      </c>
      <c r="O6565" s="181" t="s">
        <v>7340</v>
      </c>
      <c r="P6565" s="184" t="s">
        <v>7090</v>
      </c>
      <c r="Q6565" s="185" t="s">
        <v>190</v>
      </c>
      <c r="R6565" s="181" t="s">
        <v>35</v>
      </c>
      <c r="S6565" s="181" t="s">
        <v>225</v>
      </c>
      <c r="T6565" s="186" t="s">
        <v>225</v>
      </c>
      <c r="U6565" s="187" t="s">
        <v>225</v>
      </c>
      <c r="V6565" s="188" t="str" cm="1">
        <f t="array" ref="V6565">IF(SUM(LEN(A6565:U6565))=0,"",IF(OR(OR(ISBLANK(E6565),SUM(LEN(B6565),LEN(C6565))=0),AND(NOT(D6565="Unknown"),ISBLANK(I6565)),AND(NOT(N6565="Unknown"),ISBLANK(Q6565))),"Missing Information", INDEX(Table15[Entire Service Line Classification], MATCH(SUMIFS(Table15[Unique ID],Table15[System-Owned Portion],D6565,Table15[If Material Anything Other than "Lead" in Column E,Was Material Ever Previously Lead?],F6565,Table15[Customer-Owned Portion],N6565),Table15[Unique ID],0),0)))</f>
        <v>Non-lead</v>
      </c>
      <c r="W6565" s="189"/>
    </row>
    <row r="6566" spans="1:23" s="190" customFormat="1" ht="56.25" x14ac:dyDescent="0.25">
      <c r="A6566" s="180" t="s">
        <v>225</v>
      </c>
      <c r="B6566" s="181" t="s">
        <v>10169</v>
      </c>
      <c r="C6566" s="182" t="s">
        <v>225</v>
      </c>
      <c r="D6566" s="183" t="s">
        <v>36</v>
      </c>
      <c r="E6566" s="181" t="s">
        <v>35</v>
      </c>
      <c r="F6566" s="183" t="s">
        <v>35</v>
      </c>
      <c r="G6566" s="181" t="s">
        <v>7340</v>
      </c>
      <c r="H6566" s="184" t="s">
        <v>7090</v>
      </c>
      <c r="I6566" s="185" t="s">
        <v>190</v>
      </c>
      <c r="J6566" s="181" t="s">
        <v>35</v>
      </c>
      <c r="K6566" s="181" t="s">
        <v>225</v>
      </c>
      <c r="L6566" s="186" t="s">
        <v>225</v>
      </c>
      <c r="M6566" s="187" t="s">
        <v>225</v>
      </c>
      <c r="N6566" s="183" t="s">
        <v>36</v>
      </c>
      <c r="O6566" s="181" t="s">
        <v>7340</v>
      </c>
      <c r="P6566" s="184" t="s">
        <v>7090</v>
      </c>
      <c r="Q6566" s="185" t="s">
        <v>190</v>
      </c>
      <c r="R6566" s="181" t="s">
        <v>35</v>
      </c>
      <c r="S6566" s="181" t="s">
        <v>225</v>
      </c>
      <c r="T6566" s="186" t="s">
        <v>225</v>
      </c>
      <c r="U6566" s="187" t="s">
        <v>225</v>
      </c>
      <c r="V6566" s="188" t="str" cm="1">
        <f t="array" ref="V6566">IF(SUM(LEN(A6566:U6566))=0,"",IF(OR(OR(ISBLANK(E6566),SUM(LEN(B6566),LEN(C6566))=0),AND(NOT(D6566="Unknown"),ISBLANK(I6566)),AND(NOT(N6566="Unknown"),ISBLANK(Q6566))),"Missing Information", INDEX(Table15[Entire Service Line Classification], MATCH(SUMIFS(Table15[Unique ID],Table15[System-Owned Portion],D6566,Table15[If Material Anything Other than "Lead" in Column E,Was Material Ever Previously Lead?],F6566,Table15[Customer-Owned Portion],N6566),Table15[Unique ID],0),0)))</f>
        <v>Non-lead</v>
      </c>
      <c r="W6566" s="189"/>
    </row>
    <row r="6567" spans="1:23" s="190" customFormat="1" ht="56.25" x14ac:dyDescent="0.25">
      <c r="A6567" s="180" t="s">
        <v>225</v>
      </c>
      <c r="B6567" s="181" t="s">
        <v>10170</v>
      </c>
      <c r="C6567" s="182" t="s">
        <v>225</v>
      </c>
      <c r="D6567" s="183" t="s">
        <v>36</v>
      </c>
      <c r="E6567" s="181" t="s">
        <v>35</v>
      </c>
      <c r="F6567" s="183" t="s">
        <v>35</v>
      </c>
      <c r="G6567" s="181" t="s">
        <v>7340</v>
      </c>
      <c r="H6567" s="184" t="s">
        <v>7090</v>
      </c>
      <c r="I6567" s="185" t="s">
        <v>190</v>
      </c>
      <c r="J6567" s="181" t="s">
        <v>35</v>
      </c>
      <c r="K6567" s="181" t="s">
        <v>225</v>
      </c>
      <c r="L6567" s="186" t="s">
        <v>225</v>
      </c>
      <c r="M6567" s="187" t="s">
        <v>225</v>
      </c>
      <c r="N6567" s="183" t="s">
        <v>36</v>
      </c>
      <c r="O6567" s="181" t="s">
        <v>7340</v>
      </c>
      <c r="P6567" s="184" t="s">
        <v>7090</v>
      </c>
      <c r="Q6567" s="185" t="s">
        <v>190</v>
      </c>
      <c r="R6567" s="181" t="s">
        <v>35</v>
      </c>
      <c r="S6567" s="181" t="s">
        <v>225</v>
      </c>
      <c r="T6567" s="186" t="s">
        <v>225</v>
      </c>
      <c r="U6567" s="187" t="s">
        <v>225</v>
      </c>
      <c r="V6567" s="188" t="str" cm="1">
        <f t="array" ref="V6567">IF(SUM(LEN(A6567:U6567))=0,"",IF(OR(OR(ISBLANK(E6567),SUM(LEN(B6567),LEN(C6567))=0),AND(NOT(D6567="Unknown"),ISBLANK(I6567)),AND(NOT(N6567="Unknown"),ISBLANK(Q6567))),"Missing Information", INDEX(Table15[Entire Service Line Classification], MATCH(SUMIFS(Table15[Unique ID],Table15[System-Owned Portion],D6567,Table15[If Material Anything Other than "Lead" in Column E,Was Material Ever Previously Lead?],F6567,Table15[Customer-Owned Portion],N6567),Table15[Unique ID],0),0)))</f>
        <v>Non-lead</v>
      </c>
      <c r="W6567" s="189"/>
    </row>
    <row r="6568" spans="1:23" s="190" customFormat="1" ht="56.25" x14ac:dyDescent="0.25">
      <c r="A6568" s="180" t="s">
        <v>225</v>
      </c>
      <c r="B6568" s="181" t="s">
        <v>10171</v>
      </c>
      <c r="C6568" s="182" t="s">
        <v>225</v>
      </c>
      <c r="D6568" s="183" t="s">
        <v>36</v>
      </c>
      <c r="E6568" s="181" t="s">
        <v>35</v>
      </c>
      <c r="F6568" s="183" t="s">
        <v>35</v>
      </c>
      <c r="G6568" s="181" t="s">
        <v>7340</v>
      </c>
      <c r="H6568" s="184" t="s">
        <v>7090</v>
      </c>
      <c r="I6568" s="185" t="s">
        <v>190</v>
      </c>
      <c r="J6568" s="181" t="s">
        <v>35</v>
      </c>
      <c r="K6568" s="181" t="s">
        <v>225</v>
      </c>
      <c r="L6568" s="186" t="s">
        <v>225</v>
      </c>
      <c r="M6568" s="187" t="s">
        <v>225</v>
      </c>
      <c r="N6568" s="183" t="s">
        <v>36</v>
      </c>
      <c r="O6568" s="181" t="s">
        <v>7340</v>
      </c>
      <c r="P6568" s="184" t="s">
        <v>7090</v>
      </c>
      <c r="Q6568" s="185" t="s">
        <v>190</v>
      </c>
      <c r="R6568" s="181" t="s">
        <v>35</v>
      </c>
      <c r="S6568" s="181" t="s">
        <v>225</v>
      </c>
      <c r="T6568" s="186" t="s">
        <v>225</v>
      </c>
      <c r="U6568" s="187" t="s">
        <v>225</v>
      </c>
      <c r="V6568" s="188" t="str" cm="1">
        <f t="array" ref="V6568">IF(SUM(LEN(A6568:U6568))=0,"",IF(OR(OR(ISBLANK(E6568),SUM(LEN(B6568),LEN(C6568))=0),AND(NOT(D6568="Unknown"),ISBLANK(I6568)),AND(NOT(N6568="Unknown"),ISBLANK(Q6568))),"Missing Information", INDEX(Table15[Entire Service Line Classification], MATCH(SUMIFS(Table15[Unique ID],Table15[System-Owned Portion],D6568,Table15[If Material Anything Other than "Lead" in Column E,Was Material Ever Previously Lead?],F6568,Table15[Customer-Owned Portion],N6568),Table15[Unique ID],0),0)))</f>
        <v>Non-lead</v>
      </c>
      <c r="W6568" s="189"/>
    </row>
    <row r="6569" spans="1:23" s="190" customFormat="1" ht="56.25" x14ac:dyDescent="0.25">
      <c r="A6569" s="180" t="s">
        <v>225</v>
      </c>
      <c r="B6569" s="181" t="s">
        <v>10172</v>
      </c>
      <c r="C6569" s="182" t="s">
        <v>225</v>
      </c>
      <c r="D6569" s="183" t="s">
        <v>36</v>
      </c>
      <c r="E6569" s="181" t="s">
        <v>35</v>
      </c>
      <c r="F6569" s="183" t="s">
        <v>35</v>
      </c>
      <c r="G6569" s="181" t="s">
        <v>7503</v>
      </c>
      <c r="H6569" s="184" t="s">
        <v>7090</v>
      </c>
      <c r="I6569" s="185" t="s">
        <v>190</v>
      </c>
      <c r="J6569" s="181" t="s">
        <v>35</v>
      </c>
      <c r="K6569" s="181" t="s">
        <v>225</v>
      </c>
      <c r="L6569" s="186" t="s">
        <v>225</v>
      </c>
      <c r="M6569" s="187" t="s">
        <v>225</v>
      </c>
      <c r="N6569" s="183" t="s">
        <v>36</v>
      </c>
      <c r="O6569" s="181" t="s">
        <v>7503</v>
      </c>
      <c r="P6569" s="184" t="s">
        <v>7090</v>
      </c>
      <c r="Q6569" s="185" t="s">
        <v>190</v>
      </c>
      <c r="R6569" s="181" t="s">
        <v>35</v>
      </c>
      <c r="S6569" s="181" t="s">
        <v>225</v>
      </c>
      <c r="T6569" s="186" t="s">
        <v>225</v>
      </c>
      <c r="U6569" s="187" t="s">
        <v>225</v>
      </c>
      <c r="V6569" s="188" t="str" cm="1">
        <f t="array" ref="V6569">IF(SUM(LEN(A6569:U6569))=0,"",IF(OR(OR(ISBLANK(E6569),SUM(LEN(B6569),LEN(C6569))=0),AND(NOT(D6569="Unknown"),ISBLANK(I6569)),AND(NOT(N6569="Unknown"),ISBLANK(Q6569))),"Missing Information", INDEX(Table15[Entire Service Line Classification], MATCH(SUMIFS(Table15[Unique ID],Table15[System-Owned Portion],D6569,Table15[If Material Anything Other than "Lead" in Column E,Was Material Ever Previously Lead?],F6569,Table15[Customer-Owned Portion],N6569),Table15[Unique ID],0),0)))</f>
        <v>Non-lead</v>
      </c>
      <c r="W6569" s="189"/>
    </row>
    <row r="6570" spans="1:23" s="190" customFormat="1" ht="56.25" x14ac:dyDescent="0.25">
      <c r="A6570" s="180" t="s">
        <v>225</v>
      </c>
      <c r="B6570" s="181" t="s">
        <v>10173</v>
      </c>
      <c r="C6570" s="182" t="s">
        <v>225</v>
      </c>
      <c r="D6570" s="183" t="s">
        <v>36</v>
      </c>
      <c r="E6570" s="181" t="s">
        <v>35</v>
      </c>
      <c r="F6570" s="183" t="s">
        <v>35</v>
      </c>
      <c r="G6570" s="181" t="s">
        <v>7340</v>
      </c>
      <c r="H6570" s="184" t="s">
        <v>7090</v>
      </c>
      <c r="I6570" s="185" t="s">
        <v>190</v>
      </c>
      <c r="J6570" s="181" t="s">
        <v>35</v>
      </c>
      <c r="K6570" s="181" t="s">
        <v>225</v>
      </c>
      <c r="L6570" s="186" t="s">
        <v>225</v>
      </c>
      <c r="M6570" s="187" t="s">
        <v>225</v>
      </c>
      <c r="N6570" s="183" t="s">
        <v>36</v>
      </c>
      <c r="O6570" s="181" t="s">
        <v>7340</v>
      </c>
      <c r="P6570" s="184" t="s">
        <v>7090</v>
      </c>
      <c r="Q6570" s="185" t="s">
        <v>190</v>
      </c>
      <c r="R6570" s="181" t="s">
        <v>35</v>
      </c>
      <c r="S6570" s="181" t="s">
        <v>225</v>
      </c>
      <c r="T6570" s="186" t="s">
        <v>225</v>
      </c>
      <c r="U6570" s="187" t="s">
        <v>225</v>
      </c>
      <c r="V6570" s="188" t="str" cm="1">
        <f t="array" ref="V6570">IF(SUM(LEN(A6570:U6570))=0,"",IF(OR(OR(ISBLANK(E6570),SUM(LEN(B6570),LEN(C6570))=0),AND(NOT(D6570="Unknown"),ISBLANK(I6570)),AND(NOT(N6570="Unknown"),ISBLANK(Q6570))),"Missing Information", INDEX(Table15[Entire Service Line Classification], MATCH(SUMIFS(Table15[Unique ID],Table15[System-Owned Portion],D6570,Table15[If Material Anything Other than "Lead" in Column E,Was Material Ever Previously Lead?],F6570,Table15[Customer-Owned Portion],N6570),Table15[Unique ID],0),0)))</f>
        <v>Non-lead</v>
      </c>
      <c r="W6570" s="189"/>
    </row>
    <row r="6571" spans="1:23" s="190" customFormat="1" ht="56.25" x14ac:dyDescent="0.25">
      <c r="A6571" s="180" t="s">
        <v>225</v>
      </c>
      <c r="B6571" s="181" t="s">
        <v>10174</v>
      </c>
      <c r="C6571" s="182" t="s">
        <v>225</v>
      </c>
      <c r="D6571" s="183" t="s">
        <v>36</v>
      </c>
      <c r="E6571" s="181" t="s">
        <v>35</v>
      </c>
      <c r="F6571" s="183" t="s">
        <v>35</v>
      </c>
      <c r="G6571" s="181" t="s">
        <v>7340</v>
      </c>
      <c r="H6571" s="184" t="s">
        <v>7090</v>
      </c>
      <c r="I6571" s="185" t="s">
        <v>190</v>
      </c>
      <c r="J6571" s="181" t="s">
        <v>35</v>
      </c>
      <c r="K6571" s="181" t="s">
        <v>225</v>
      </c>
      <c r="L6571" s="186" t="s">
        <v>225</v>
      </c>
      <c r="M6571" s="187" t="s">
        <v>225</v>
      </c>
      <c r="N6571" s="183" t="s">
        <v>36</v>
      </c>
      <c r="O6571" s="181" t="s">
        <v>7340</v>
      </c>
      <c r="P6571" s="184" t="s">
        <v>7090</v>
      </c>
      <c r="Q6571" s="185" t="s">
        <v>190</v>
      </c>
      <c r="R6571" s="181" t="s">
        <v>35</v>
      </c>
      <c r="S6571" s="181" t="s">
        <v>225</v>
      </c>
      <c r="T6571" s="186" t="s">
        <v>225</v>
      </c>
      <c r="U6571" s="187" t="s">
        <v>225</v>
      </c>
      <c r="V6571" s="188" t="str" cm="1">
        <f t="array" ref="V6571">IF(SUM(LEN(A6571:U6571))=0,"",IF(OR(OR(ISBLANK(E6571),SUM(LEN(B6571),LEN(C6571))=0),AND(NOT(D6571="Unknown"),ISBLANK(I6571)),AND(NOT(N6571="Unknown"),ISBLANK(Q6571))),"Missing Information", INDEX(Table15[Entire Service Line Classification], MATCH(SUMIFS(Table15[Unique ID],Table15[System-Owned Portion],D6571,Table15[If Material Anything Other than "Lead" in Column E,Was Material Ever Previously Lead?],F6571,Table15[Customer-Owned Portion],N6571),Table15[Unique ID],0),0)))</f>
        <v>Non-lead</v>
      </c>
      <c r="W6571" s="189"/>
    </row>
    <row r="6572" spans="1:23" s="190" customFormat="1" ht="56.25" x14ac:dyDescent="0.25">
      <c r="A6572" s="180" t="s">
        <v>225</v>
      </c>
      <c r="B6572" s="181" t="s">
        <v>10175</v>
      </c>
      <c r="C6572" s="182" t="s">
        <v>225</v>
      </c>
      <c r="D6572" s="183" t="s">
        <v>36</v>
      </c>
      <c r="E6572" s="181" t="s">
        <v>35</v>
      </c>
      <c r="F6572" s="183" t="s">
        <v>35</v>
      </c>
      <c r="G6572" s="181" t="s">
        <v>7550</v>
      </c>
      <c r="H6572" s="184" t="s">
        <v>7090</v>
      </c>
      <c r="I6572" s="185" t="s">
        <v>190</v>
      </c>
      <c r="J6572" s="181" t="s">
        <v>35</v>
      </c>
      <c r="K6572" s="181" t="s">
        <v>225</v>
      </c>
      <c r="L6572" s="186" t="s">
        <v>225</v>
      </c>
      <c r="M6572" s="187" t="s">
        <v>225</v>
      </c>
      <c r="N6572" s="183" t="s">
        <v>36</v>
      </c>
      <c r="O6572" s="181" t="s">
        <v>7550</v>
      </c>
      <c r="P6572" s="184" t="s">
        <v>7090</v>
      </c>
      <c r="Q6572" s="185" t="s">
        <v>190</v>
      </c>
      <c r="R6572" s="181" t="s">
        <v>35</v>
      </c>
      <c r="S6572" s="181" t="s">
        <v>225</v>
      </c>
      <c r="T6572" s="186" t="s">
        <v>225</v>
      </c>
      <c r="U6572" s="187" t="s">
        <v>225</v>
      </c>
      <c r="V6572" s="188" t="str" cm="1">
        <f t="array" ref="V6572">IF(SUM(LEN(A6572:U6572))=0,"",IF(OR(OR(ISBLANK(E6572),SUM(LEN(B6572),LEN(C6572))=0),AND(NOT(D6572="Unknown"),ISBLANK(I6572)),AND(NOT(N6572="Unknown"),ISBLANK(Q6572))),"Missing Information", INDEX(Table15[Entire Service Line Classification], MATCH(SUMIFS(Table15[Unique ID],Table15[System-Owned Portion],D6572,Table15[If Material Anything Other than "Lead" in Column E,Was Material Ever Previously Lead?],F6572,Table15[Customer-Owned Portion],N6572),Table15[Unique ID],0),0)))</f>
        <v>Non-lead</v>
      </c>
      <c r="W6572" s="189"/>
    </row>
    <row r="6573" spans="1:23" s="190" customFormat="1" ht="56.25" x14ac:dyDescent="0.25">
      <c r="A6573" s="180" t="s">
        <v>225</v>
      </c>
      <c r="B6573" s="181" t="s">
        <v>10176</v>
      </c>
      <c r="C6573" s="182" t="s">
        <v>225</v>
      </c>
      <c r="D6573" s="183" t="s">
        <v>36</v>
      </c>
      <c r="E6573" s="181" t="s">
        <v>35</v>
      </c>
      <c r="F6573" s="183" t="s">
        <v>35</v>
      </c>
      <c r="G6573" s="181" t="s">
        <v>7340</v>
      </c>
      <c r="H6573" s="184" t="s">
        <v>7090</v>
      </c>
      <c r="I6573" s="185" t="s">
        <v>190</v>
      </c>
      <c r="J6573" s="181" t="s">
        <v>35</v>
      </c>
      <c r="K6573" s="181" t="s">
        <v>225</v>
      </c>
      <c r="L6573" s="186" t="s">
        <v>225</v>
      </c>
      <c r="M6573" s="187" t="s">
        <v>225</v>
      </c>
      <c r="N6573" s="183" t="s">
        <v>36</v>
      </c>
      <c r="O6573" s="181" t="s">
        <v>7340</v>
      </c>
      <c r="P6573" s="184" t="s">
        <v>7090</v>
      </c>
      <c r="Q6573" s="185" t="s">
        <v>190</v>
      </c>
      <c r="R6573" s="181" t="s">
        <v>35</v>
      </c>
      <c r="S6573" s="181" t="s">
        <v>225</v>
      </c>
      <c r="T6573" s="186" t="s">
        <v>225</v>
      </c>
      <c r="U6573" s="187" t="s">
        <v>225</v>
      </c>
      <c r="V6573" s="188" t="str" cm="1">
        <f t="array" ref="V6573">IF(SUM(LEN(A6573:U6573))=0,"",IF(OR(OR(ISBLANK(E6573),SUM(LEN(B6573),LEN(C6573))=0),AND(NOT(D6573="Unknown"),ISBLANK(I6573)),AND(NOT(N6573="Unknown"),ISBLANK(Q6573))),"Missing Information", INDEX(Table15[Entire Service Line Classification], MATCH(SUMIFS(Table15[Unique ID],Table15[System-Owned Portion],D6573,Table15[If Material Anything Other than "Lead" in Column E,Was Material Ever Previously Lead?],F6573,Table15[Customer-Owned Portion],N6573),Table15[Unique ID],0),0)))</f>
        <v>Non-lead</v>
      </c>
      <c r="W6573" s="189"/>
    </row>
    <row r="6574" spans="1:23" s="190" customFormat="1" ht="56.25" x14ac:dyDescent="0.25">
      <c r="A6574" s="180" t="s">
        <v>225</v>
      </c>
      <c r="B6574" s="181" t="s">
        <v>10177</v>
      </c>
      <c r="C6574" s="182" t="s">
        <v>225</v>
      </c>
      <c r="D6574" s="183" t="s">
        <v>36</v>
      </c>
      <c r="E6574" s="181" t="s">
        <v>35</v>
      </c>
      <c r="F6574" s="183" t="s">
        <v>35</v>
      </c>
      <c r="G6574" s="181" t="s">
        <v>7340</v>
      </c>
      <c r="H6574" s="184" t="s">
        <v>7090</v>
      </c>
      <c r="I6574" s="185" t="s">
        <v>190</v>
      </c>
      <c r="J6574" s="181" t="s">
        <v>35</v>
      </c>
      <c r="K6574" s="181" t="s">
        <v>225</v>
      </c>
      <c r="L6574" s="186" t="s">
        <v>225</v>
      </c>
      <c r="M6574" s="187" t="s">
        <v>225</v>
      </c>
      <c r="N6574" s="183" t="s">
        <v>36</v>
      </c>
      <c r="O6574" s="181" t="s">
        <v>7340</v>
      </c>
      <c r="P6574" s="184" t="s">
        <v>7090</v>
      </c>
      <c r="Q6574" s="185" t="s">
        <v>190</v>
      </c>
      <c r="R6574" s="181" t="s">
        <v>35</v>
      </c>
      <c r="S6574" s="181" t="s">
        <v>225</v>
      </c>
      <c r="T6574" s="186" t="s">
        <v>225</v>
      </c>
      <c r="U6574" s="187" t="s">
        <v>225</v>
      </c>
      <c r="V6574" s="188" t="str" cm="1">
        <f t="array" ref="V6574">IF(SUM(LEN(A6574:U6574))=0,"",IF(OR(OR(ISBLANK(E6574),SUM(LEN(B6574),LEN(C6574))=0),AND(NOT(D6574="Unknown"),ISBLANK(I6574)),AND(NOT(N6574="Unknown"),ISBLANK(Q6574))),"Missing Information", INDEX(Table15[Entire Service Line Classification], MATCH(SUMIFS(Table15[Unique ID],Table15[System-Owned Portion],D6574,Table15[If Material Anything Other than "Lead" in Column E,Was Material Ever Previously Lead?],F6574,Table15[Customer-Owned Portion],N6574),Table15[Unique ID],0),0)))</f>
        <v>Non-lead</v>
      </c>
      <c r="W6574" s="189"/>
    </row>
    <row r="6575" spans="1:23" s="190" customFormat="1" ht="56.25" x14ac:dyDescent="0.25">
      <c r="A6575" s="180" t="s">
        <v>225</v>
      </c>
      <c r="B6575" s="181" t="s">
        <v>10178</v>
      </c>
      <c r="C6575" s="182" t="s">
        <v>225</v>
      </c>
      <c r="D6575" s="183" t="s">
        <v>36</v>
      </c>
      <c r="E6575" s="181" t="s">
        <v>35</v>
      </c>
      <c r="F6575" s="183" t="s">
        <v>35</v>
      </c>
      <c r="G6575" s="181" t="s">
        <v>7503</v>
      </c>
      <c r="H6575" s="184" t="s">
        <v>7090</v>
      </c>
      <c r="I6575" s="185" t="s">
        <v>190</v>
      </c>
      <c r="J6575" s="181" t="s">
        <v>35</v>
      </c>
      <c r="K6575" s="181" t="s">
        <v>225</v>
      </c>
      <c r="L6575" s="186" t="s">
        <v>225</v>
      </c>
      <c r="M6575" s="187" t="s">
        <v>225</v>
      </c>
      <c r="N6575" s="183" t="s">
        <v>36</v>
      </c>
      <c r="O6575" s="181" t="s">
        <v>7503</v>
      </c>
      <c r="P6575" s="184" t="s">
        <v>7090</v>
      </c>
      <c r="Q6575" s="185" t="s">
        <v>190</v>
      </c>
      <c r="R6575" s="181" t="s">
        <v>35</v>
      </c>
      <c r="S6575" s="181" t="s">
        <v>225</v>
      </c>
      <c r="T6575" s="186" t="s">
        <v>225</v>
      </c>
      <c r="U6575" s="187" t="s">
        <v>225</v>
      </c>
      <c r="V6575" s="188" t="str" cm="1">
        <f t="array" ref="V6575">IF(SUM(LEN(A6575:U6575))=0,"",IF(OR(OR(ISBLANK(E6575),SUM(LEN(B6575),LEN(C6575))=0),AND(NOT(D6575="Unknown"),ISBLANK(I6575)),AND(NOT(N6575="Unknown"),ISBLANK(Q6575))),"Missing Information", INDEX(Table15[Entire Service Line Classification], MATCH(SUMIFS(Table15[Unique ID],Table15[System-Owned Portion],D6575,Table15[If Material Anything Other than "Lead" in Column E,Was Material Ever Previously Lead?],F6575,Table15[Customer-Owned Portion],N6575),Table15[Unique ID],0),0)))</f>
        <v>Non-lead</v>
      </c>
      <c r="W6575" s="189"/>
    </row>
    <row r="6576" spans="1:23" s="190" customFormat="1" ht="56.25" x14ac:dyDescent="0.25">
      <c r="A6576" s="180" t="s">
        <v>225</v>
      </c>
      <c r="B6576" s="181" t="s">
        <v>10179</v>
      </c>
      <c r="C6576" s="182" t="s">
        <v>225</v>
      </c>
      <c r="D6576" s="183" t="s">
        <v>36</v>
      </c>
      <c r="E6576" s="181" t="s">
        <v>35</v>
      </c>
      <c r="F6576" s="183" t="s">
        <v>35</v>
      </c>
      <c r="G6576" s="181" t="s">
        <v>8184</v>
      </c>
      <c r="H6576" s="184" t="s">
        <v>7090</v>
      </c>
      <c r="I6576" s="185" t="s">
        <v>190</v>
      </c>
      <c r="J6576" s="181" t="s">
        <v>35</v>
      </c>
      <c r="K6576" s="181" t="s">
        <v>225</v>
      </c>
      <c r="L6576" s="186" t="s">
        <v>225</v>
      </c>
      <c r="M6576" s="187" t="s">
        <v>225</v>
      </c>
      <c r="N6576" s="183" t="s">
        <v>36</v>
      </c>
      <c r="O6576" s="181" t="s">
        <v>8184</v>
      </c>
      <c r="P6576" s="184" t="s">
        <v>7090</v>
      </c>
      <c r="Q6576" s="185" t="s">
        <v>190</v>
      </c>
      <c r="R6576" s="181" t="s">
        <v>35</v>
      </c>
      <c r="S6576" s="181" t="s">
        <v>225</v>
      </c>
      <c r="T6576" s="186" t="s">
        <v>225</v>
      </c>
      <c r="U6576" s="187" t="s">
        <v>225</v>
      </c>
      <c r="V6576" s="188" t="str" cm="1">
        <f t="array" ref="V6576">IF(SUM(LEN(A6576:U6576))=0,"",IF(OR(OR(ISBLANK(E6576),SUM(LEN(B6576),LEN(C6576))=0),AND(NOT(D6576="Unknown"),ISBLANK(I6576)),AND(NOT(N6576="Unknown"),ISBLANK(Q6576))),"Missing Information", INDEX(Table15[Entire Service Line Classification], MATCH(SUMIFS(Table15[Unique ID],Table15[System-Owned Portion],D6576,Table15[If Material Anything Other than "Lead" in Column E,Was Material Ever Previously Lead?],F6576,Table15[Customer-Owned Portion],N6576),Table15[Unique ID],0),0)))</f>
        <v>Non-lead</v>
      </c>
      <c r="W6576" s="189"/>
    </row>
    <row r="6577" spans="1:23" s="190" customFormat="1" ht="56.25" x14ac:dyDescent="0.25">
      <c r="A6577" s="180" t="s">
        <v>225</v>
      </c>
      <c r="B6577" s="181" t="s">
        <v>10180</v>
      </c>
      <c r="C6577" s="182" t="s">
        <v>225</v>
      </c>
      <c r="D6577" s="183" t="s">
        <v>36</v>
      </c>
      <c r="E6577" s="181" t="s">
        <v>35</v>
      </c>
      <c r="F6577" s="183" t="s">
        <v>35</v>
      </c>
      <c r="G6577" s="181" t="s">
        <v>7550</v>
      </c>
      <c r="H6577" s="184" t="s">
        <v>7090</v>
      </c>
      <c r="I6577" s="185" t="s">
        <v>190</v>
      </c>
      <c r="J6577" s="181" t="s">
        <v>35</v>
      </c>
      <c r="K6577" s="181" t="s">
        <v>225</v>
      </c>
      <c r="L6577" s="186" t="s">
        <v>225</v>
      </c>
      <c r="M6577" s="187" t="s">
        <v>225</v>
      </c>
      <c r="N6577" s="183" t="s">
        <v>36</v>
      </c>
      <c r="O6577" s="181" t="s">
        <v>7550</v>
      </c>
      <c r="P6577" s="184" t="s">
        <v>7090</v>
      </c>
      <c r="Q6577" s="185" t="s">
        <v>190</v>
      </c>
      <c r="R6577" s="181" t="s">
        <v>35</v>
      </c>
      <c r="S6577" s="181" t="s">
        <v>225</v>
      </c>
      <c r="T6577" s="186" t="s">
        <v>225</v>
      </c>
      <c r="U6577" s="187" t="s">
        <v>225</v>
      </c>
      <c r="V6577" s="188" t="str" cm="1">
        <f t="array" ref="V6577">IF(SUM(LEN(A6577:U6577))=0,"",IF(OR(OR(ISBLANK(E6577),SUM(LEN(B6577),LEN(C6577))=0),AND(NOT(D6577="Unknown"),ISBLANK(I6577)),AND(NOT(N6577="Unknown"),ISBLANK(Q6577))),"Missing Information", INDEX(Table15[Entire Service Line Classification], MATCH(SUMIFS(Table15[Unique ID],Table15[System-Owned Portion],D6577,Table15[If Material Anything Other than "Lead" in Column E,Was Material Ever Previously Lead?],F6577,Table15[Customer-Owned Portion],N6577),Table15[Unique ID],0),0)))</f>
        <v>Non-lead</v>
      </c>
      <c r="W6577" s="189"/>
    </row>
    <row r="6578" spans="1:23" s="190" customFormat="1" ht="56.25" x14ac:dyDescent="0.25">
      <c r="A6578" s="180" t="s">
        <v>225</v>
      </c>
      <c r="B6578" s="181" t="s">
        <v>10181</v>
      </c>
      <c r="C6578" s="182" t="s">
        <v>225</v>
      </c>
      <c r="D6578" s="183" t="s">
        <v>36</v>
      </c>
      <c r="E6578" s="181" t="s">
        <v>35</v>
      </c>
      <c r="F6578" s="183" t="s">
        <v>35</v>
      </c>
      <c r="G6578" s="181" t="s">
        <v>8184</v>
      </c>
      <c r="H6578" s="184" t="s">
        <v>7090</v>
      </c>
      <c r="I6578" s="185" t="s">
        <v>190</v>
      </c>
      <c r="J6578" s="181" t="s">
        <v>35</v>
      </c>
      <c r="K6578" s="181" t="s">
        <v>225</v>
      </c>
      <c r="L6578" s="186" t="s">
        <v>225</v>
      </c>
      <c r="M6578" s="187" t="s">
        <v>225</v>
      </c>
      <c r="N6578" s="183" t="s">
        <v>36</v>
      </c>
      <c r="O6578" s="181" t="s">
        <v>8184</v>
      </c>
      <c r="P6578" s="184" t="s">
        <v>7090</v>
      </c>
      <c r="Q6578" s="185" t="s">
        <v>190</v>
      </c>
      <c r="R6578" s="181" t="s">
        <v>35</v>
      </c>
      <c r="S6578" s="181" t="s">
        <v>225</v>
      </c>
      <c r="T6578" s="186" t="s">
        <v>225</v>
      </c>
      <c r="U6578" s="187" t="s">
        <v>225</v>
      </c>
      <c r="V6578" s="188" t="str" cm="1">
        <f t="array" ref="V6578">IF(SUM(LEN(A6578:U6578))=0,"",IF(OR(OR(ISBLANK(E6578),SUM(LEN(B6578),LEN(C6578))=0),AND(NOT(D6578="Unknown"),ISBLANK(I6578)),AND(NOT(N6578="Unknown"),ISBLANK(Q6578))),"Missing Information", INDEX(Table15[Entire Service Line Classification], MATCH(SUMIFS(Table15[Unique ID],Table15[System-Owned Portion],D6578,Table15[If Material Anything Other than "Lead" in Column E,Was Material Ever Previously Lead?],F6578,Table15[Customer-Owned Portion],N6578),Table15[Unique ID],0),0)))</f>
        <v>Non-lead</v>
      </c>
      <c r="W6578" s="189"/>
    </row>
    <row r="6579" spans="1:23" s="190" customFormat="1" ht="56.25" x14ac:dyDescent="0.25">
      <c r="A6579" s="180" t="s">
        <v>225</v>
      </c>
      <c r="B6579" s="181" t="s">
        <v>10182</v>
      </c>
      <c r="C6579" s="182" t="s">
        <v>225</v>
      </c>
      <c r="D6579" s="183" t="s">
        <v>36</v>
      </c>
      <c r="E6579" s="181" t="s">
        <v>35</v>
      </c>
      <c r="F6579" s="183" t="s">
        <v>35</v>
      </c>
      <c r="G6579" s="181" t="s">
        <v>8184</v>
      </c>
      <c r="H6579" s="184" t="s">
        <v>7090</v>
      </c>
      <c r="I6579" s="185" t="s">
        <v>190</v>
      </c>
      <c r="J6579" s="181" t="s">
        <v>35</v>
      </c>
      <c r="K6579" s="181" t="s">
        <v>225</v>
      </c>
      <c r="L6579" s="186" t="s">
        <v>225</v>
      </c>
      <c r="M6579" s="187" t="s">
        <v>225</v>
      </c>
      <c r="N6579" s="183" t="s">
        <v>36</v>
      </c>
      <c r="O6579" s="181" t="s">
        <v>8184</v>
      </c>
      <c r="P6579" s="184" t="s">
        <v>7090</v>
      </c>
      <c r="Q6579" s="185" t="s">
        <v>190</v>
      </c>
      <c r="R6579" s="181" t="s">
        <v>35</v>
      </c>
      <c r="S6579" s="181" t="s">
        <v>225</v>
      </c>
      <c r="T6579" s="186" t="s">
        <v>225</v>
      </c>
      <c r="U6579" s="187" t="s">
        <v>225</v>
      </c>
      <c r="V6579" s="188" t="str" cm="1">
        <f t="array" ref="V6579">IF(SUM(LEN(A6579:U6579))=0,"",IF(OR(OR(ISBLANK(E6579),SUM(LEN(B6579),LEN(C6579))=0),AND(NOT(D6579="Unknown"),ISBLANK(I6579)),AND(NOT(N6579="Unknown"),ISBLANK(Q6579))),"Missing Information", INDEX(Table15[Entire Service Line Classification], MATCH(SUMIFS(Table15[Unique ID],Table15[System-Owned Portion],D6579,Table15[If Material Anything Other than "Lead" in Column E,Was Material Ever Previously Lead?],F6579,Table15[Customer-Owned Portion],N6579),Table15[Unique ID],0),0)))</f>
        <v>Non-lead</v>
      </c>
      <c r="W6579" s="189"/>
    </row>
    <row r="6580" spans="1:23" s="190" customFormat="1" ht="56.25" x14ac:dyDescent="0.25">
      <c r="A6580" s="180" t="s">
        <v>225</v>
      </c>
      <c r="B6580" s="181" t="s">
        <v>10183</v>
      </c>
      <c r="C6580" s="182" t="s">
        <v>225</v>
      </c>
      <c r="D6580" s="183" t="s">
        <v>36</v>
      </c>
      <c r="E6580" s="181" t="s">
        <v>35</v>
      </c>
      <c r="F6580" s="183" t="s">
        <v>35</v>
      </c>
      <c r="G6580" s="181" t="s">
        <v>8184</v>
      </c>
      <c r="H6580" s="184" t="s">
        <v>7090</v>
      </c>
      <c r="I6580" s="185" t="s">
        <v>190</v>
      </c>
      <c r="J6580" s="181" t="s">
        <v>35</v>
      </c>
      <c r="K6580" s="181" t="s">
        <v>225</v>
      </c>
      <c r="L6580" s="186" t="s">
        <v>225</v>
      </c>
      <c r="M6580" s="187" t="s">
        <v>225</v>
      </c>
      <c r="N6580" s="183" t="s">
        <v>36</v>
      </c>
      <c r="O6580" s="181" t="s">
        <v>8184</v>
      </c>
      <c r="P6580" s="184" t="s">
        <v>7090</v>
      </c>
      <c r="Q6580" s="185" t="s">
        <v>190</v>
      </c>
      <c r="R6580" s="181" t="s">
        <v>35</v>
      </c>
      <c r="S6580" s="181" t="s">
        <v>225</v>
      </c>
      <c r="T6580" s="186" t="s">
        <v>225</v>
      </c>
      <c r="U6580" s="187" t="s">
        <v>225</v>
      </c>
      <c r="V6580" s="188" t="str" cm="1">
        <f t="array" ref="V6580">IF(SUM(LEN(A6580:U6580))=0,"",IF(OR(OR(ISBLANK(E6580),SUM(LEN(B6580),LEN(C6580))=0),AND(NOT(D6580="Unknown"),ISBLANK(I6580)),AND(NOT(N6580="Unknown"),ISBLANK(Q6580))),"Missing Information", INDEX(Table15[Entire Service Line Classification], MATCH(SUMIFS(Table15[Unique ID],Table15[System-Owned Portion],D6580,Table15[If Material Anything Other than "Lead" in Column E,Was Material Ever Previously Lead?],F6580,Table15[Customer-Owned Portion],N6580),Table15[Unique ID],0),0)))</f>
        <v>Non-lead</v>
      </c>
      <c r="W6580" s="189"/>
    </row>
    <row r="6581" spans="1:23" s="190" customFormat="1" ht="56.25" x14ac:dyDescent="0.25">
      <c r="A6581" s="180" t="s">
        <v>225</v>
      </c>
      <c r="B6581" s="181" t="s">
        <v>10184</v>
      </c>
      <c r="C6581" s="182" t="s">
        <v>225</v>
      </c>
      <c r="D6581" s="183" t="s">
        <v>36</v>
      </c>
      <c r="E6581" s="181" t="s">
        <v>35</v>
      </c>
      <c r="F6581" s="183" t="s">
        <v>35</v>
      </c>
      <c r="G6581" s="181" t="s">
        <v>7407</v>
      </c>
      <c r="H6581" s="184" t="s">
        <v>7090</v>
      </c>
      <c r="I6581" s="185" t="s">
        <v>190</v>
      </c>
      <c r="J6581" s="181" t="s">
        <v>35</v>
      </c>
      <c r="K6581" s="181" t="s">
        <v>225</v>
      </c>
      <c r="L6581" s="186" t="s">
        <v>225</v>
      </c>
      <c r="M6581" s="187" t="s">
        <v>225</v>
      </c>
      <c r="N6581" s="183" t="s">
        <v>36</v>
      </c>
      <c r="O6581" s="181" t="s">
        <v>7407</v>
      </c>
      <c r="P6581" s="184" t="s">
        <v>7090</v>
      </c>
      <c r="Q6581" s="185" t="s">
        <v>190</v>
      </c>
      <c r="R6581" s="181" t="s">
        <v>35</v>
      </c>
      <c r="S6581" s="181" t="s">
        <v>225</v>
      </c>
      <c r="T6581" s="186" t="s">
        <v>225</v>
      </c>
      <c r="U6581" s="187" t="s">
        <v>225</v>
      </c>
      <c r="V6581" s="188" t="str" cm="1">
        <f t="array" ref="V6581">IF(SUM(LEN(A6581:U6581))=0,"",IF(OR(OR(ISBLANK(E6581),SUM(LEN(B6581),LEN(C6581))=0),AND(NOT(D6581="Unknown"),ISBLANK(I6581)),AND(NOT(N6581="Unknown"),ISBLANK(Q6581))),"Missing Information", INDEX(Table15[Entire Service Line Classification], MATCH(SUMIFS(Table15[Unique ID],Table15[System-Owned Portion],D6581,Table15[If Material Anything Other than "Lead" in Column E,Was Material Ever Previously Lead?],F6581,Table15[Customer-Owned Portion],N6581),Table15[Unique ID],0),0)))</f>
        <v>Non-lead</v>
      </c>
      <c r="W6581" s="189"/>
    </row>
    <row r="6582" spans="1:23" s="190" customFormat="1" ht="56.25" x14ac:dyDescent="0.25">
      <c r="A6582" s="180" t="s">
        <v>225</v>
      </c>
      <c r="B6582" s="181" t="s">
        <v>10185</v>
      </c>
      <c r="C6582" s="182" t="s">
        <v>225</v>
      </c>
      <c r="D6582" s="183" t="s">
        <v>36</v>
      </c>
      <c r="E6582" s="181" t="s">
        <v>35</v>
      </c>
      <c r="F6582" s="183" t="s">
        <v>35</v>
      </c>
      <c r="G6582" s="181" t="s">
        <v>8184</v>
      </c>
      <c r="H6582" s="184" t="s">
        <v>7090</v>
      </c>
      <c r="I6582" s="185" t="s">
        <v>190</v>
      </c>
      <c r="J6582" s="181" t="s">
        <v>35</v>
      </c>
      <c r="K6582" s="181" t="s">
        <v>225</v>
      </c>
      <c r="L6582" s="186" t="s">
        <v>225</v>
      </c>
      <c r="M6582" s="187" t="s">
        <v>225</v>
      </c>
      <c r="N6582" s="183" t="s">
        <v>36</v>
      </c>
      <c r="O6582" s="181" t="s">
        <v>8184</v>
      </c>
      <c r="P6582" s="184" t="s">
        <v>7090</v>
      </c>
      <c r="Q6582" s="185" t="s">
        <v>190</v>
      </c>
      <c r="R6582" s="181" t="s">
        <v>35</v>
      </c>
      <c r="S6582" s="181" t="s">
        <v>225</v>
      </c>
      <c r="T6582" s="186" t="s">
        <v>225</v>
      </c>
      <c r="U6582" s="187" t="s">
        <v>225</v>
      </c>
      <c r="V6582" s="188" t="str" cm="1">
        <f t="array" ref="V6582">IF(SUM(LEN(A6582:U6582))=0,"",IF(OR(OR(ISBLANK(E6582),SUM(LEN(B6582),LEN(C6582))=0),AND(NOT(D6582="Unknown"),ISBLANK(I6582)),AND(NOT(N6582="Unknown"),ISBLANK(Q6582))),"Missing Information", INDEX(Table15[Entire Service Line Classification], MATCH(SUMIFS(Table15[Unique ID],Table15[System-Owned Portion],D6582,Table15[If Material Anything Other than "Lead" in Column E,Was Material Ever Previously Lead?],F6582,Table15[Customer-Owned Portion],N6582),Table15[Unique ID],0),0)))</f>
        <v>Non-lead</v>
      </c>
      <c r="W6582" s="189"/>
    </row>
    <row r="6583" spans="1:23" s="190" customFormat="1" ht="56.25" x14ac:dyDescent="0.25">
      <c r="A6583" s="180" t="s">
        <v>225</v>
      </c>
      <c r="B6583" s="181" t="s">
        <v>10186</v>
      </c>
      <c r="C6583" s="182" t="s">
        <v>225</v>
      </c>
      <c r="D6583" s="183" t="s">
        <v>36</v>
      </c>
      <c r="E6583" s="181" t="s">
        <v>35</v>
      </c>
      <c r="F6583" s="183" t="s">
        <v>35</v>
      </c>
      <c r="G6583" s="181" t="s">
        <v>8184</v>
      </c>
      <c r="H6583" s="184" t="s">
        <v>7090</v>
      </c>
      <c r="I6583" s="185" t="s">
        <v>190</v>
      </c>
      <c r="J6583" s="181" t="s">
        <v>35</v>
      </c>
      <c r="K6583" s="181" t="s">
        <v>225</v>
      </c>
      <c r="L6583" s="186" t="s">
        <v>225</v>
      </c>
      <c r="M6583" s="187" t="s">
        <v>225</v>
      </c>
      <c r="N6583" s="183" t="s">
        <v>36</v>
      </c>
      <c r="O6583" s="181" t="s">
        <v>8184</v>
      </c>
      <c r="P6583" s="184" t="s">
        <v>7090</v>
      </c>
      <c r="Q6583" s="185" t="s">
        <v>190</v>
      </c>
      <c r="R6583" s="181" t="s">
        <v>35</v>
      </c>
      <c r="S6583" s="181" t="s">
        <v>225</v>
      </c>
      <c r="T6583" s="186" t="s">
        <v>225</v>
      </c>
      <c r="U6583" s="187" t="s">
        <v>225</v>
      </c>
      <c r="V6583" s="188" t="str" cm="1">
        <f t="array" ref="V6583">IF(SUM(LEN(A6583:U6583))=0,"",IF(OR(OR(ISBLANK(E6583),SUM(LEN(B6583),LEN(C6583))=0),AND(NOT(D6583="Unknown"),ISBLANK(I6583)),AND(NOT(N6583="Unknown"),ISBLANK(Q6583))),"Missing Information", INDEX(Table15[Entire Service Line Classification], MATCH(SUMIFS(Table15[Unique ID],Table15[System-Owned Portion],D6583,Table15[If Material Anything Other than "Lead" in Column E,Was Material Ever Previously Lead?],F6583,Table15[Customer-Owned Portion],N6583),Table15[Unique ID],0),0)))</f>
        <v>Non-lead</v>
      </c>
      <c r="W6583" s="189"/>
    </row>
    <row r="6584" spans="1:23" s="190" customFormat="1" ht="56.25" x14ac:dyDescent="0.25">
      <c r="A6584" s="180" t="s">
        <v>225</v>
      </c>
      <c r="B6584" s="181" t="s">
        <v>10187</v>
      </c>
      <c r="C6584" s="182" t="s">
        <v>225</v>
      </c>
      <c r="D6584" s="183" t="s">
        <v>36</v>
      </c>
      <c r="E6584" s="181" t="s">
        <v>35</v>
      </c>
      <c r="F6584" s="183" t="s">
        <v>35</v>
      </c>
      <c r="G6584" s="181" t="s">
        <v>7503</v>
      </c>
      <c r="H6584" s="184" t="s">
        <v>7090</v>
      </c>
      <c r="I6584" s="185" t="s">
        <v>190</v>
      </c>
      <c r="J6584" s="181" t="s">
        <v>35</v>
      </c>
      <c r="K6584" s="181" t="s">
        <v>225</v>
      </c>
      <c r="L6584" s="186" t="s">
        <v>225</v>
      </c>
      <c r="M6584" s="187" t="s">
        <v>225</v>
      </c>
      <c r="N6584" s="183" t="s">
        <v>36</v>
      </c>
      <c r="O6584" s="181" t="s">
        <v>7503</v>
      </c>
      <c r="P6584" s="184" t="s">
        <v>7090</v>
      </c>
      <c r="Q6584" s="185" t="s">
        <v>190</v>
      </c>
      <c r="R6584" s="181" t="s">
        <v>35</v>
      </c>
      <c r="S6584" s="181" t="s">
        <v>225</v>
      </c>
      <c r="T6584" s="186" t="s">
        <v>225</v>
      </c>
      <c r="U6584" s="187" t="s">
        <v>225</v>
      </c>
      <c r="V6584" s="188" t="str" cm="1">
        <f t="array" ref="V6584">IF(SUM(LEN(A6584:U6584))=0,"",IF(OR(OR(ISBLANK(E6584),SUM(LEN(B6584),LEN(C6584))=0),AND(NOT(D6584="Unknown"),ISBLANK(I6584)),AND(NOT(N6584="Unknown"),ISBLANK(Q6584))),"Missing Information", INDEX(Table15[Entire Service Line Classification], MATCH(SUMIFS(Table15[Unique ID],Table15[System-Owned Portion],D6584,Table15[If Material Anything Other than "Lead" in Column E,Was Material Ever Previously Lead?],F6584,Table15[Customer-Owned Portion],N6584),Table15[Unique ID],0),0)))</f>
        <v>Non-lead</v>
      </c>
      <c r="W6584" s="189"/>
    </row>
    <row r="6585" spans="1:23" s="190" customFormat="1" ht="56.25" x14ac:dyDescent="0.25">
      <c r="A6585" s="180" t="s">
        <v>225</v>
      </c>
      <c r="B6585" s="181" t="s">
        <v>10188</v>
      </c>
      <c r="C6585" s="182" t="s">
        <v>225</v>
      </c>
      <c r="D6585" s="183" t="s">
        <v>36</v>
      </c>
      <c r="E6585" s="181" t="s">
        <v>35</v>
      </c>
      <c r="F6585" s="183" t="s">
        <v>35</v>
      </c>
      <c r="G6585" s="181" t="s">
        <v>7503</v>
      </c>
      <c r="H6585" s="184" t="s">
        <v>7090</v>
      </c>
      <c r="I6585" s="185" t="s">
        <v>190</v>
      </c>
      <c r="J6585" s="181" t="s">
        <v>35</v>
      </c>
      <c r="K6585" s="181" t="s">
        <v>225</v>
      </c>
      <c r="L6585" s="186" t="s">
        <v>225</v>
      </c>
      <c r="M6585" s="187" t="s">
        <v>225</v>
      </c>
      <c r="N6585" s="183" t="s">
        <v>36</v>
      </c>
      <c r="O6585" s="181" t="s">
        <v>7503</v>
      </c>
      <c r="P6585" s="184" t="s">
        <v>7090</v>
      </c>
      <c r="Q6585" s="185" t="s">
        <v>190</v>
      </c>
      <c r="R6585" s="181" t="s">
        <v>35</v>
      </c>
      <c r="S6585" s="181" t="s">
        <v>225</v>
      </c>
      <c r="T6585" s="186" t="s">
        <v>225</v>
      </c>
      <c r="U6585" s="187" t="s">
        <v>225</v>
      </c>
      <c r="V6585" s="188" t="str" cm="1">
        <f t="array" ref="V6585">IF(SUM(LEN(A6585:U6585))=0,"",IF(OR(OR(ISBLANK(E6585),SUM(LEN(B6585),LEN(C6585))=0),AND(NOT(D6585="Unknown"),ISBLANK(I6585)),AND(NOT(N6585="Unknown"),ISBLANK(Q6585))),"Missing Information", INDEX(Table15[Entire Service Line Classification], MATCH(SUMIFS(Table15[Unique ID],Table15[System-Owned Portion],D6585,Table15[If Material Anything Other than "Lead" in Column E,Was Material Ever Previously Lead?],F6585,Table15[Customer-Owned Portion],N6585),Table15[Unique ID],0),0)))</f>
        <v>Non-lead</v>
      </c>
      <c r="W6585" s="189"/>
    </row>
    <row r="6586" spans="1:23" s="190" customFormat="1" ht="56.25" x14ac:dyDescent="0.25">
      <c r="A6586" s="180" t="s">
        <v>225</v>
      </c>
      <c r="B6586" s="181" t="s">
        <v>10189</v>
      </c>
      <c r="C6586" s="182" t="s">
        <v>225</v>
      </c>
      <c r="D6586" s="183" t="s">
        <v>36</v>
      </c>
      <c r="E6586" s="181" t="s">
        <v>35</v>
      </c>
      <c r="F6586" s="183" t="s">
        <v>35</v>
      </c>
      <c r="G6586" s="181" t="s">
        <v>7503</v>
      </c>
      <c r="H6586" s="184" t="s">
        <v>7090</v>
      </c>
      <c r="I6586" s="185" t="s">
        <v>190</v>
      </c>
      <c r="J6586" s="181" t="s">
        <v>35</v>
      </c>
      <c r="K6586" s="181" t="s">
        <v>225</v>
      </c>
      <c r="L6586" s="186" t="s">
        <v>225</v>
      </c>
      <c r="M6586" s="187" t="s">
        <v>225</v>
      </c>
      <c r="N6586" s="183" t="s">
        <v>36</v>
      </c>
      <c r="O6586" s="181" t="s">
        <v>7503</v>
      </c>
      <c r="P6586" s="184" t="s">
        <v>7090</v>
      </c>
      <c r="Q6586" s="185" t="s">
        <v>190</v>
      </c>
      <c r="R6586" s="181" t="s">
        <v>35</v>
      </c>
      <c r="S6586" s="181" t="s">
        <v>225</v>
      </c>
      <c r="T6586" s="186" t="s">
        <v>225</v>
      </c>
      <c r="U6586" s="187" t="s">
        <v>225</v>
      </c>
      <c r="V6586" s="188" t="str" cm="1">
        <f t="array" ref="V6586">IF(SUM(LEN(A6586:U6586))=0,"",IF(OR(OR(ISBLANK(E6586),SUM(LEN(B6586),LEN(C6586))=0),AND(NOT(D6586="Unknown"),ISBLANK(I6586)),AND(NOT(N6586="Unknown"),ISBLANK(Q6586))),"Missing Information", INDEX(Table15[Entire Service Line Classification], MATCH(SUMIFS(Table15[Unique ID],Table15[System-Owned Portion],D6586,Table15[If Material Anything Other than "Lead" in Column E,Was Material Ever Previously Lead?],F6586,Table15[Customer-Owned Portion],N6586),Table15[Unique ID],0),0)))</f>
        <v>Non-lead</v>
      </c>
      <c r="W6586" s="189"/>
    </row>
    <row r="6587" spans="1:23" s="190" customFormat="1" ht="56.25" x14ac:dyDescent="0.25">
      <c r="A6587" s="180" t="s">
        <v>225</v>
      </c>
      <c r="B6587" s="181" t="s">
        <v>10190</v>
      </c>
      <c r="C6587" s="182" t="s">
        <v>225</v>
      </c>
      <c r="D6587" s="183" t="s">
        <v>36</v>
      </c>
      <c r="E6587" s="181" t="s">
        <v>35</v>
      </c>
      <c r="F6587" s="183" t="s">
        <v>35</v>
      </c>
      <c r="G6587" s="181" t="s">
        <v>7503</v>
      </c>
      <c r="H6587" s="184" t="s">
        <v>7090</v>
      </c>
      <c r="I6587" s="185" t="s">
        <v>190</v>
      </c>
      <c r="J6587" s="181" t="s">
        <v>35</v>
      </c>
      <c r="K6587" s="181" t="s">
        <v>225</v>
      </c>
      <c r="L6587" s="186" t="s">
        <v>225</v>
      </c>
      <c r="M6587" s="187" t="s">
        <v>225</v>
      </c>
      <c r="N6587" s="183" t="s">
        <v>36</v>
      </c>
      <c r="O6587" s="181" t="s">
        <v>7503</v>
      </c>
      <c r="P6587" s="184" t="s">
        <v>7090</v>
      </c>
      <c r="Q6587" s="185" t="s">
        <v>190</v>
      </c>
      <c r="R6587" s="181" t="s">
        <v>35</v>
      </c>
      <c r="S6587" s="181" t="s">
        <v>225</v>
      </c>
      <c r="T6587" s="186" t="s">
        <v>225</v>
      </c>
      <c r="U6587" s="187" t="s">
        <v>225</v>
      </c>
      <c r="V6587" s="188" t="str" cm="1">
        <f t="array" ref="V6587">IF(SUM(LEN(A6587:U6587))=0,"",IF(OR(OR(ISBLANK(E6587),SUM(LEN(B6587),LEN(C6587))=0),AND(NOT(D6587="Unknown"),ISBLANK(I6587)),AND(NOT(N6587="Unknown"),ISBLANK(Q6587))),"Missing Information", INDEX(Table15[Entire Service Line Classification], MATCH(SUMIFS(Table15[Unique ID],Table15[System-Owned Portion],D6587,Table15[If Material Anything Other than "Lead" in Column E,Was Material Ever Previously Lead?],F6587,Table15[Customer-Owned Portion],N6587),Table15[Unique ID],0),0)))</f>
        <v>Non-lead</v>
      </c>
      <c r="W6587" s="189"/>
    </row>
    <row r="6588" spans="1:23" s="190" customFormat="1" ht="56.25" x14ac:dyDescent="0.25">
      <c r="A6588" s="180" t="s">
        <v>225</v>
      </c>
      <c r="B6588" s="181" t="s">
        <v>10191</v>
      </c>
      <c r="C6588" s="182" t="s">
        <v>225</v>
      </c>
      <c r="D6588" s="183" t="s">
        <v>36</v>
      </c>
      <c r="E6588" s="181" t="s">
        <v>35</v>
      </c>
      <c r="F6588" s="183" t="s">
        <v>35</v>
      </c>
      <c r="G6588" s="181" t="s">
        <v>7503</v>
      </c>
      <c r="H6588" s="184" t="s">
        <v>7090</v>
      </c>
      <c r="I6588" s="185" t="s">
        <v>190</v>
      </c>
      <c r="J6588" s="181" t="s">
        <v>35</v>
      </c>
      <c r="K6588" s="181" t="s">
        <v>225</v>
      </c>
      <c r="L6588" s="186" t="s">
        <v>225</v>
      </c>
      <c r="M6588" s="187" t="s">
        <v>225</v>
      </c>
      <c r="N6588" s="183" t="s">
        <v>36</v>
      </c>
      <c r="O6588" s="181" t="s">
        <v>7503</v>
      </c>
      <c r="P6588" s="184" t="s">
        <v>7090</v>
      </c>
      <c r="Q6588" s="185" t="s">
        <v>190</v>
      </c>
      <c r="R6588" s="181" t="s">
        <v>35</v>
      </c>
      <c r="S6588" s="181" t="s">
        <v>225</v>
      </c>
      <c r="T6588" s="186" t="s">
        <v>225</v>
      </c>
      <c r="U6588" s="187" t="s">
        <v>225</v>
      </c>
      <c r="V6588" s="188" t="str" cm="1">
        <f t="array" ref="V6588">IF(SUM(LEN(A6588:U6588))=0,"",IF(OR(OR(ISBLANK(E6588),SUM(LEN(B6588),LEN(C6588))=0),AND(NOT(D6588="Unknown"),ISBLANK(I6588)),AND(NOT(N6588="Unknown"),ISBLANK(Q6588))),"Missing Information", INDEX(Table15[Entire Service Line Classification], MATCH(SUMIFS(Table15[Unique ID],Table15[System-Owned Portion],D6588,Table15[If Material Anything Other than "Lead" in Column E,Was Material Ever Previously Lead?],F6588,Table15[Customer-Owned Portion],N6588),Table15[Unique ID],0),0)))</f>
        <v>Non-lead</v>
      </c>
      <c r="W6588" s="189"/>
    </row>
    <row r="6589" spans="1:23" s="190" customFormat="1" ht="56.25" x14ac:dyDescent="0.25">
      <c r="A6589" s="180" t="s">
        <v>225</v>
      </c>
      <c r="B6589" s="181" t="s">
        <v>10192</v>
      </c>
      <c r="C6589" s="182" t="s">
        <v>225</v>
      </c>
      <c r="D6589" s="183" t="s">
        <v>36</v>
      </c>
      <c r="E6589" s="181" t="s">
        <v>35</v>
      </c>
      <c r="F6589" s="183" t="s">
        <v>35</v>
      </c>
      <c r="G6589" s="181" t="s">
        <v>7503</v>
      </c>
      <c r="H6589" s="184" t="s">
        <v>7090</v>
      </c>
      <c r="I6589" s="185" t="s">
        <v>190</v>
      </c>
      <c r="J6589" s="181" t="s">
        <v>35</v>
      </c>
      <c r="K6589" s="181" t="s">
        <v>225</v>
      </c>
      <c r="L6589" s="186" t="s">
        <v>225</v>
      </c>
      <c r="M6589" s="187" t="s">
        <v>225</v>
      </c>
      <c r="N6589" s="183" t="s">
        <v>36</v>
      </c>
      <c r="O6589" s="181" t="s">
        <v>7503</v>
      </c>
      <c r="P6589" s="184" t="s">
        <v>7090</v>
      </c>
      <c r="Q6589" s="185" t="s">
        <v>190</v>
      </c>
      <c r="R6589" s="181" t="s">
        <v>35</v>
      </c>
      <c r="S6589" s="181" t="s">
        <v>225</v>
      </c>
      <c r="T6589" s="186" t="s">
        <v>225</v>
      </c>
      <c r="U6589" s="187" t="s">
        <v>225</v>
      </c>
      <c r="V6589" s="188" t="str" cm="1">
        <f t="array" ref="V6589">IF(SUM(LEN(A6589:U6589))=0,"",IF(OR(OR(ISBLANK(E6589),SUM(LEN(B6589),LEN(C6589))=0),AND(NOT(D6589="Unknown"),ISBLANK(I6589)),AND(NOT(N6589="Unknown"),ISBLANK(Q6589))),"Missing Information", INDEX(Table15[Entire Service Line Classification], MATCH(SUMIFS(Table15[Unique ID],Table15[System-Owned Portion],D6589,Table15[If Material Anything Other than "Lead" in Column E,Was Material Ever Previously Lead?],F6589,Table15[Customer-Owned Portion],N6589),Table15[Unique ID],0),0)))</f>
        <v>Non-lead</v>
      </c>
      <c r="W6589" s="189"/>
    </row>
    <row r="6590" spans="1:23" s="190" customFormat="1" ht="56.25" x14ac:dyDescent="0.25">
      <c r="A6590" s="180" t="s">
        <v>225</v>
      </c>
      <c r="B6590" s="181" t="s">
        <v>10193</v>
      </c>
      <c r="C6590" s="182" t="s">
        <v>225</v>
      </c>
      <c r="D6590" s="183" t="s">
        <v>36</v>
      </c>
      <c r="E6590" s="181" t="s">
        <v>35</v>
      </c>
      <c r="F6590" s="183" t="s">
        <v>35</v>
      </c>
      <c r="G6590" s="181" t="s">
        <v>7503</v>
      </c>
      <c r="H6590" s="184" t="s">
        <v>7090</v>
      </c>
      <c r="I6590" s="185" t="s">
        <v>190</v>
      </c>
      <c r="J6590" s="181" t="s">
        <v>35</v>
      </c>
      <c r="K6590" s="181" t="s">
        <v>225</v>
      </c>
      <c r="L6590" s="186" t="s">
        <v>225</v>
      </c>
      <c r="M6590" s="187" t="s">
        <v>225</v>
      </c>
      <c r="N6590" s="183" t="s">
        <v>36</v>
      </c>
      <c r="O6590" s="181" t="s">
        <v>7503</v>
      </c>
      <c r="P6590" s="184" t="s">
        <v>7090</v>
      </c>
      <c r="Q6590" s="185" t="s">
        <v>190</v>
      </c>
      <c r="R6590" s="181" t="s">
        <v>35</v>
      </c>
      <c r="S6590" s="181" t="s">
        <v>225</v>
      </c>
      <c r="T6590" s="186" t="s">
        <v>225</v>
      </c>
      <c r="U6590" s="187" t="s">
        <v>225</v>
      </c>
      <c r="V6590" s="188" t="str" cm="1">
        <f t="array" ref="V6590">IF(SUM(LEN(A6590:U6590))=0,"",IF(OR(OR(ISBLANK(E6590),SUM(LEN(B6590),LEN(C6590))=0),AND(NOT(D6590="Unknown"),ISBLANK(I6590)),AND(NOT(N6590="Unknown"),ISBLANK(Q6590))),"Missing Information", INDEX(Table15[Entire Service Line Classification], MATCH(SUMIFS(Table15[Unique ID],Table15[System-Owned Portion],D6590,Table15[If Material Anything Other than "Lead" in Column E,Was Material Ever Previously Lead?],F6590,Table15[Customer-Owned Portion],N6590),Table15[Unique ID],0),0)))</f>
        <v>Non-lead</v>
      </c>
      <c r="W6590" s="189"/>
    </row>
    <row r="6591" spans="1:23" s="190" customFormat="1" ht="56.25" x14ac:dyDescent="0.25">
      <c r="A6591" s="180" t="s">
        <v>225</v>
      </c>
      <c r="B6591" s="181" t="s">
        <v>10194</v>
      </c>
      <c r="C6591" s="182" t="s">
        <v>225</v>
      </c>
      <c r="D6591" s="183" t="s">
        <v>36</v>
      </c>
      <c r="E6591" s="181" t="s">
        <v>35</v>
      </c>
      <c r="F6591" s="183" t="s">
        <v>35</v>
      </c>
      <c r="G6591" s="181" t="s">
        <v>7503</v>
      </c>
      <c r="H6591" s="184" t="s">
        <v>7090</v>
      </c>
      <c r="I6591" s="185" t="s">
        <v>190</v>
      </c>
      <c r="J6591" s="181" t="s">
        <v>35</v>
      </c>
      <c r="K6591" s="181" t="s">
        <v>225</v>
      </c>
      <c r="L6591" s="186" t="s">
        <v>225</v>
      </c>
      <c r="M6591" s="187" t="s">
        <v>225</v>
      </c>
      <c r="N6591" s="183" t="s">
        <v>36</v>
      </c>
      <c r="O6591" s="181" t="s">
        <v>7503</v>
      </c>
      <c r="P6591" s="184" t="s">
        <v>7090</v>
      </c>
      <c r="Q6591" s="185" t="s">
        <v>190</v>
      </c>
      <c r="R6591" s="181" t="s">
        <v>35</v>
      </c>
      <c r="S6591" s="181" t="s">
        <v>225</v>
      </c>
      <c r="T6591" s="186" t="s">
        <v>225</v>
      </c>
      <c r="U6591" s="187" t="s">
        <v>225</v>
      </c>
      <c r="V6591" s="188" t="str" cm="1">
        <f t="array" ref="V6591">IF(SUM(LEN(A6591:U6591))=0,"",IF(OR(OR(ISBLANK(E6591),SUM(LEN(B6591),LEN(C6591))=0),AND(NOT(D6591="Unknown"),ISBLANK(I6591)),AND(NOT(N6591="Unknown"),ISBLANK(Q6591))),"Missing Information", INDEX(Table15[Entire Service Line Classification], MATCH(SUMIFS(Table15[Unique ID],Table15[System-Owned Portion],D6591,Table15[If Material Anything Other than "Lead" in Column E,Was Material Ever Previously Lead?],F6591,Table15[Customer-Owned Portion],N6591),Table15[Unique ID],0),0)))</f>
        <v>Non-lead</v>
      </c>
      <c r="W6591" s="189"/>
    </row>
    <row r="6592" spans="1:23" s="190" customFormat="1" ht="56.25" x14ac:dyDescent="0.25">
      <c r="A6592" s="180" t="s">
        <v>225</v>
      </c>
      <c r="B6592" s="181" t="s">
        <v>10195</v>
      </c>
      <c r="C6592" s="182" t="s">
        <v>225</v>
      </c>
      <c r="D6592" s="183" t="s">
        <v>36</v>
      </c>
      <c r="E6592" s="181" t="s">
        <v>35</v>
      </c>
      <c r="F6592" s="183" t="s">
        <v>35</v>
      </c>
      <c r="G6592" s="181" t="s">
        <v>7503</v>
      </c>
      <c r="H6592" s="184" t="s">
        <v>7090</v>
      </c>
      <c r="I6592" s="185" t="s">
        <v>190</v>
      </c>
      <c r="J6592" s="181" t="s">
        <v>35</v>
      </c>
      <c r="K6592" s="181" t="s">
        <v>225</v>
      </c>
      <c r="L6592" s="186" t="s">
        <v>225</v>
      </c>
      <c r="M6592" s="187" t="s">
        <v>225</v>
      </c>
      <c r="N6592" s="183" t="s">
        <v>36</v>
      </c>
      <c r="O6592" s="181" t="s">
        <v>7503</v>
      </c>
      <c r="P6592" s="184" t="s">
        <v>7090</v>
      </c>
      <c r="Q6592" s="185" t="s">
        <v>190</v>
      </c>
      <c r="R6592" s="181" t="s">
        <v>35</v>
      </c>
      <c r="S6592" s="181" t="s">
        <v>225</v>
      </c>
      <c r="T6592" s="186" t="s">
        <v>225</v>
      </c>
      <c r="U6592" s="187" t="s">
        <v>225</v>
      </c>
      <c r="V6592" s="188" t="str" cm="1">
        <f t="array" ref="V6592">IF(SUM(LEN(A6592:U6592))=0,"",IF(OR(OR(ISBLANK(E6592),SUM(LEN(B6592),LEN(C6592))=0),AND(NOT(D6592="Unknown"),ISBLANK(I6592)),AND(NOT(N6592="Unknown"),ISBLANK(Q6592))),"Missing Information", INDEX(Table15[Entire Service Line Classification], MATCH(SUMIFS(Table15[Unique ID],Table15[System-Owned Portion],D6592,Table15[If Material Anything Other than "Lead" in Column E,Was Material Ever Previously Lead?],F6592,Table15[Customer-Owned Portion],N6592),Table15[Unique ID],0),0)))</f>
        <v>Non-lead</v>
      </c>
      <c r="W6592" s="189"/>
    </row>
    <row r="6593" spans="1:23" s="190" customFormat="1" ht="56.25" x14ac:dyDescent="0.25">
      <c r="A6593" s="180" t="s">
        <v>225</v>
      </c>
      <c r="B6593" s="181" t="s">
        <v>10196</v>
      </c>
      <c r="C6593" s="182" t="s">
        <v>225</v>
      </c>
      <c r="D6593" s="183" t="s">
        <v>36</v>
      </c>
      <c r="E6593" s="181" t="s">
        <v>35</v>
      </c>
      <c r="F6593" s="183" t="s">
        <v>35</v>
      </c>
      <c r="G6593" s="181" t="s">
        <v>8184</v>
      </c>
      <c r="H6593" s="184" t="s">
        <v>7090</v>
      </c>
      <c r="I6593" s="185" t="s">
        <v>190</v>
      </c>
      <c r="J6593" s="181" t="s">
        <v>35</v>
      </c>
      <c r="K6593" s="181" t="s">
        <v>225</v>
      </c>
      <c r="L6593" s="186" t="s">
        <v>225</v>
      </c>
      <c r="M6593" s="187" t="s">
        <v>225</v>
      </c>
      <c r="N6593" s="183" t="s">
        <v>36</v>
      </c>
      <c r="O6593" s="181" t="s">
        <v>8184</v>
      </c>
      <c r="P6593" s="184" t="s">
        <v>7090</v>
      </c>
      <c r="Q6593" s="185" t="s">
        <v>190</v>
      </c>
      <c r="R6593" s="181" t="s">
        <v>35</v>
      </c>
      <c r="S6593" s="181" t="s">
        <v>225</v>
      </c>
      <c r="T6593" s="186" t="s">
        <v>225</v>
      </c>
      <c r="U6593" s="187" t="s">
        <v>225</v>
      </c>
      <c r="V6593" s="188" t="str" cm="1">
        <f t="array" ref="V6593">IF(SUM(LEN(A6593:U6593))=0,"",IF(OR(OR(ISBLANK(E6593),SUM(LEN(B6593),LEN(C6593))=0),AND(NOT(D6593="Unknown"),ISBLANK(I6593)),AND(NOT(N6593="Unknown"),ISBLANK(Q6593))),"Missing Information", INDEX(Table15[Entire Service Line Classification], MATCH(SUMIFS(Table15[Unique ID],Table15[System-Owned Portion],D6593,Table15[If Material Anything Other than "Lead" in Column E,Was Material Ever Previously Lead?],F6593,Table15[Customer-Owned Portion],N6593),Table15[Unique ID],0),0)))</f>
        <v>Non-lead</v>
      </c>
      <c r="W6593" s="189"/>
    </row>
    <row r="6594" spans="1:23" s="190" customFormat="1" ht="56.25" x14ac:dyDescent="0.25">
      <c r="A6594" s="180" t="s">
        <v>225</v>
      </c>
      <c r="B6594" s="181" t="s">
        <v>10197</v>
      </c>
      <c r="C6594" s="182" t="s">
        <v>225</v>
      </c>
      <c r="D6594" s="183" t="s">
        <v>36</v>
      </c>
      <c r="E6594" s="181" t="s">
        <v>35</v>
      </c>
      <c r="F6594" s="183" t="s">
        <v>35</v>
      </c>
      <c r="G6594" s="181" t="s">
        <v>7407</v>
      </c>
      <c r="H6594" s="184" t="s">
        <v>7090</v>
      </c>
      <c r="I6594" s="185" t="s">
        <v>190</v>
      </c>
      <c r="J6594" s="181" t="s">
        <v>35</v>
      </c>
      <c r="K6594" s="181" t="s">
        <v>225</v>
      </c>
      <c r="L6594" s="186" t="s">
        <v>225</v>
      </c>
      <c r="M6594" s="187" t="s">
        <v>225</v>
      </c>
      <c r="N6594" s="183" t="s">
        <v>36</v>
      </c>
      <c r="O6594" s="181" t="s">
        <v>7407</v>
      </c>
      <c r="P6594" s="184" t="s">
        <v>7090</v>
      </c>
      <c r="Q6594" s="185" t="s">
        <v>190</v>
      </c>
      <c r="R6594" s="181" t="s">
        <v>35</v>
      </c>
      <c r="S6594" s="181" t="s">
        <v>225</v>
      </c>
      <c r="T6594" s="186" t="s">
        <v>225</v>
      </c>
      <c r="U6594" s="187" t="s">
        <v>225</v>
      </c>
      <c r="V6594" s="188" t="str" cm="1">
        <f t="array" ref="V6594">IF(SUM(LEN(A6594:U6594))=0,"",IF(OR(OR(ISBLANK(E6594),SUM(LEN(B6594),LEN(C6594))=0),AND(NOT(D6594="Unknown"),ISBLANK(I6594)),AND(NOT(N6594="Unknown"),ISBLANK(Q6594))),"Missing Information", INDEX(Table15[Entire Service Line Classification], MATCH(SUMIFS(Table15[Unique ID],Table15[System-Owned Portion],D6594,Table15[If Material Anything Other than "Lead" in Column E,Was Material Ever Previously Lead?],F6594,Table15[Customer-Owned Portion],N6594),Table15[Unique ID],0),0)))</f>
        <v>Non-lead</v>
      </c>
      <c r="W6594" s="189"/>
    </row>
    <row r="6595" spans="1:23" s="190" customFormat="1" ht="56.25" x14ac:dyDescent="0.25">
      <c r="A6595" s="180" t="s">
        <v>225</v>
      </c>
      <c r="B6595" s="181" t="s">
        <v>10198</v>
      </c>
      <c r="C6595" s="182" t="s">
        <v>225</v>
      </c>
      <c r="D6595" s="183" t="s">
        <v>36</v>
      </c>
      <c r="E6595" s="181" t="s">
        <v>35</v>
      </c>
      <c r="F6595" s="183" t="s">
        <v>35</v>
      </c>
      <c r="G6595" s="181" t="s">
        <v>7407</v>
      </c>
      <c r="H6595" s="184" t="s">
        <v>7090</v>
      </c>
      <c r="I6595" s="185" t="s">
        <v>190</v>
      </c>
      <c r="J6595" s="181" t="s">
        <v>35</v>
      </c>
      <c r="K6595" s="181" t="s">
        <v>225</v>
      </c>
      <c r="L6595" s="186" t="s">
        <v>225</v>
      </c>
      <c r="M6595" s="187" t="s">
        <v>225</v>
      </c>
      <c r="N6595" s="183" t="s">
        <v>36</v>
      </c>
      <c r="O6595" s="181" t="s">
        <v>7407</v>
      </c>
      <c r="P6595" s="184" t="s">
        <v>7090</v>
      </c>
      <c r="Q6595" s="185" t="s">
        <v>190</v>
      </c>
      <c r="R6595" s="181" t="s">
        <v>35</v>
      </c>
      <c r="S6595" s="181" t="s">
        <v>225</v>
      </c>
      <c r="T6595" s="186" t="s">
        <v>225</v>
      </c>
      <c r="U6595" s="187" t="s">
        <v>225</v>
      </c>
      <c r="V6595" s="188" t="str" cm="1">
        <f t="array" ref="V6595">IF(SUM(LEN(A6595:U6595))=0,"",IF(OR(OR(ISBLANK(E6595),SUM(LEN(B6595),LEN(C6595))=0),AND(NOT(D6595="Unknown"),ISBLANK(I6595)),AND(NOT(N6595="Unknown"),ISBLANK(Q6595))),"Missing Information", INDEX(Table15[Entire Service Line Classification], MATCH(SUMIFS(Table15[Unique ID],Table15[System-Owned Portion],D6595,Table15[If Material Anything Other than "Lead" in Column E,Was Material Ever Previously Lead?],F6595,Table15[Customer-Owned Portion],N6595),Table15[Unique ID],0),0)))</f>
        <v>Non-lead</v>
      </c>
      <c r="W6595" s="189"/>
    </row>
    <row r="6596" spans="1:23" s="190" customFormat="1" ht="56.25" x14ac:dyDescent="0.25">
      <c r="A6596" s="180" t="s">
        <v>225</v>
      </c>
      <c r="B6596" s="181" t="s">
        <v>10199</v>
      </c>
      <c r="C6596" s="182" t="s">
        <v>225</v>
      </c>
      <c r="D6596" s="183" t="s">
        <v>36</v>
      </c>
      <c r="E6596" s="181" t="s">
        <v>35</v>
      </c>
      <c r="F6596" s="183" t="s">
        <v>35</v>
      </c>
      <c r="G6596" s="181" t="s">
        <v>7407</v>
      </c>
      <c r="H6596" s="184" t="s">
        <v>7090</v>
      </c>
      <c r="I6596" s="185" t="s">
        <v>190</v>
      </c>
      <c r="J6596" s="181" t="s">
        <v>35</v>
      </c>
      <c r="K6596" s="181" t="s">
        <v>225</v>
      </c>
      <c r="L6596" s="186" t="s">
        <v>225</v>
      </c>
      <c r="M6596" s="187" t="s">
        <v>225</v>
      </c>
      <c r="N6596" s="183" t="s">
        <v>36</v>
      </c>
      <c r="O6596" s="181" t="s">
        <v>7407</v>
      </c>
      <c r="P6596" s="184" t="s">
        <v>7090</v>
      </c>
      <c r="Q6596" s="185" t="s">
        <v>190</v>
      </c>
      <c r="R6596" s="181" t="s">
        <v>35</v>
      </c>
      <c r="S6596" s="181" t="s">
        <v>225</v>
      </c>
      <c r="T6596" s="186" t="s">
        <v>225</v>
      </c>
      <c r="U6596" s="187" t="s">
        <v>225</v>
      </c>
      <c r="V6596" s="188" t="str" cm="1">
        <f t="array" ref="V6596">IF(SUM(LEN(A6596:U6596))=0,"",IF(OR(OR(ISBLANK(E6596),SUM(LEN(B6596),LEN(C6596))=0),AND(NOT(D6596="Unknown"),ISBLANK(I6596)),AND(NOT(N6596="Unknown"),ISBLANK(Q6596))),"Missing Information", INDEX(Table15[Entire Service Line Classification], MATCH(SUMIFS(Table15[Unique ID],Table15[System-Owned Portion],D6596,Table15[If Material Anything Other than "Lead" in Column E,Was Material Ever Previously Lead?],F6596,Table15[Customer-Owned Portion],N6596),Table15[Unique ID],0),0)))</f>
        <v>Non-lead</v>
      </c>
      <c r="W6596" s="189"/>
    </row>
    <row r="6597" spans="1:23" s="190" customFormat="1" ht="56.25" x14ac:dyDescent="0.25">
      <c r="A6597" s="180" t="s">
        <v>225</v>
      </c>
      <c r="B6597" s="181" t="s">
        <v>10200</v>
      </c>
      <c r="C6597" s="182" t="s">
        <v>225</v>
      </c>
      <c r="D6597" s="183" t="s">
        <v>36</v>
      </c>
      <c r="E6597" s="181" t="s">
        <v>35</v>
      </c>
      <c r="F6597" s="183" t="s">
        <v>35</v>
      </c>
      <c r="G6597" s="181" t="s">
        <v>7407</v>
      </c>
      <c r="H6597" s="184" t="s">
        <v>7090</v>
      </c>
      <c r="I6597" s="185" t="s">
        <v>190</v>
      </c>
      <c r="J6597" s="181" t="s">
        <v>35</v>
      </c>
      <c r="K6597" s="181" t="s">
        <v>225</v>
      </c>
      <c r="L6597" s="186" t="s">
        <v>225</v>
      </c>
      <c r="M6597" s="187" t="s">
        <v>225</v>
      </c>
      <c r="N6597" s="183" t="s">
        <v>36</v>
      </c>
      <c r="O6597" s="181" t="s">
        <v>7407</v>
      </c>
      <c r="P6597" s="184" t="s">
        <v>7090</v>
      </c>
      <c r="Q6597" s="185" t="s">
        <v>190</v>
      </c>
      <c r="R6597" s="181" t="s">
        <v>35</v>
      </c>
      <c r="S6597" s="181" t="s">
        <v>225</v>
      </c>
      <c r="T6597" s="186" t="s">
        <v>225</v>
      </c>
      <c r="U6597" s="187" t="s">
        <v>225</v>
      </c>
      <c r="V6597" s="188" t="str" cm="1">
        <f t="array" ref="V6597">IF(SUM(LEN(A6597:U6597))=0,"",IF(OR(OR(ISBLANK(E6597),SUM(LEN(B6597),LEN(C6597))=0),AND(NOT(D6597="Unknown"),ISBLANK(I6597)),AND(NOT(N6597="Unknown"),ISBLANK(Q6597))),"Missing Information", INDEX(Table15[Entire Service Line Classification], MATCH(SUMIFS(Table15[Unique ID],Table15[System-Owned Portion],D6597,Table15[If Material Anything Other than "Lead" in Column E,Was Material Ever Previously Lead?],F6597,Table15[Customer-Owned Portion],N6597),Table15[Unique ID],0),0)))</f>
        <v>Non-lead</v>
      </c>
      <c r="W6597" s="189"/>
    </row>
    <row r="6598" spans="1:23" s="190" customFormat="1" ht="56.25" x14ac:dyDescent="0.25">
      <c r="A6598" s="180" t="s">
        <v>225</v>
      </c>
      <c r="B6598" s="181" t="s">
        <v>10201</v>
      </c>
      <c r="C6598" s="182" t="s">
        <v>225</v>
      </c>
      <c r="D6598" s="183" t="s">
        <v>36</v>
      </c>
      <c r="E6598" s="181" t="s">
        <v>35</v>
      </c>
      <c r="F6598" s="183" t="s">
        <v>35</v>
      </c>
      <c r="G6598" s="181" t="s">
        <v>7407</v>
      </c>
      <c r="H6598" s="184" t="s">
        <v>7090</v>
      </c>
      <c r="I6598" s="185" t="s">
        <v>190</v>
      </c>
      <c r="J6598" s="181" t="s">
        <v>35</v>
      </c>
      <c r="K6598" s="181" t="s">
        <v>225</v>
      </c>
      <c r="L6598" s="186" t="s">
        <v>225</v>
      </c>
      <c r="M6598" s="187" t="s">
        <v>225</v>
      </c>
      <c r="N6598" s="183" t="s">
        <v>36</v>
      </c>
      <c r="O6598" s="181" t="s">
        <v>7407</v>
      </c>
      <c r="P6598" s="184" t="s">
        <v>7090</v>
      </c>
      <c r="Q6598" s="185" t="s">
        <v>190</v>
      </c>
      <c r="R6598" s="181" t="s">
        <v>35</v>
      </c>
      <c r="S6598" s="181" t="s">
        <v>225</v>
      </c>
      <c r="T6598" s="186" t="s">
        <v>225</v>
      </c>
      <c r="U6598" s="187" t="s">
        <v>225</v>
      </c>
      <c r="V6598" s="188" t="str" cm="1">
        <f t="array" ref="V6598">IF(SUM(LEN(A6598:U6598))=0,"",IF(OR(OR(ISBLANK(E6598),SUM(LEN(B6598),LEN(C6598))=0),AND(NOT(D6598="Unknown"),ISBLANK(I6598)),AND(NOT(N6598="Unknown"),ISBLANK(Q6598))),"Missing Information", INDEX(Table15[Entire Service Line Classification], MATCH(SUMIFS(Table15[Unique ID],Table15[System-Owned Portion],D6598,Table15[If Material Anything Other than "Lead" in Column E,Was Material Ever Previously Lead?],F6598,Table15[Customer-Owned Portion],N6598),Table15[Unique ID],0),0)))</f>
        <v>Non-lead</v>
      </c>
      <c r="W6598" s="189"/>
    </row>
    <row r="6599" spans="1:23" s="190" customFormat="1" ht="56.25" x14ac:dyDescent="0.25">
      <c r="A6599" s="180" t="s">
        <v>225</v>
      </c>
      <c r="B6599" s="181" t="s">
        <v>10202</v>
      </c>
      <c r="C6599" s="182" t="s">
        <v>225</v>
      </c>
      <c r="D6599" s="183" t="s">
        <v>36</v>
      </c>
      <c r="E6599" s="181" t="s">
        <v>35</v>
      </c>
      <c r="F6599" s="183" t="s">
        <v>35</v>
      </c>
      <c r="G6599" s="181" t="s">
        <v>7407</v>
      </c>
      <c r="H6599" s="184" t="s">
        <v>7090</v>
      </c>
      <c r="I6599" s="185" t="s">
        <v>190</v>
      </c>
      <c r="J6599" s="181" t="s">
        <v>35</v>
      </c>
      <c r="K6599" s="181" t="s">
        <v>225</v>
      </c>
      <c r="L6599" s="186" t="s">
        <v>225</v>
      </c>
      <c r="M6599" s="187" t="s">
        <v>225</v>
      </c>
      <c r="N6599" s="183" t="s">
        <v>36</v>
      </c>
      <c r="O6599" s="181" t="s">
        <v>7407</v>
      </c>
      <c r="P6599" s="184" t="s">
        <v>7090</v>
      </c>
      <c r="Q6599" s="185" t="s">
        <v>190</v>
      </c>
      <c r="R6599" s="181" t="s">
        <v>35</v>
      </c>
      <c r="S6599" s="181" t="s">
        <v>225</v>
      </c>
      <c r="T6599" s="186" t="s">
        <v>225</v>
      </c>
      <c r="U6599" s="187" t="s">
        <v>225</v>
      </c>
      <c r="V6599" s="188" t="str" cm="1">
        <f t="array" ref="V6599">IF(SUM(LEN(A6599:U6599))=0,"",IF(OR(OR(ISBLANK(E6599),SUM(LEN(B6599),LEN(C6599))=0),AND(NOT(D6599="Unknown"),ISBLANK(I6599)),AND(NOT(N6599="Unknown"),ISBLANK(Q6599))),"Missing Information", INDEX(Table15[Entire Service Line Classification], MATCH(SUMIFS(Table15[Unique ID],Table15[System-Owned Portion],D6599,Table15[If Material Anything Other than "Lead" in Column E,Was Material Ever Previously Lead?],F6599,Table15[Customer-Owned Portion],N6599),Table15[Unique ID],0),0)))</f>
        <v>Non-lead</v>
      </c>
      <c r="W6599" s="189"/>
    </row>
    <row r="6600" spans="1:23" s="190" customFormat="1" ht="56.25" x14ac:dyDescent="0.25">
      <c r="A6600" s="180" t="s">
        <v>225</v>
      </c>
      <c r="B6600" s="181" t="s">
        <v>10203</v>
      </c>
      <c r="C6600" s="182" t="s">
        <v>225</v>
      </c>
      <c r="D6600" s="183" t="s">
        <v>36</v>
      </c>
      <c r="E6600" s="181" t="s">
        <v>35</v>
      </c>
      <c r="F6600" s="183" t="s">
        <v>35</v>
      </c>
      <c r="G6600" s="181" t="s">
        <v>7407</v>
      </c>
      <c r="H6600" s="184" t="s">
        <v>7090</v>
      </c>
      <c r="I6600" s="185" t="s">
        <v>190</v>
      </c>
      <c r="J6600" s="181" t="s">
        <v>35</v>
      </c>
      <c r="K6600" s="181" t="s">
        <v>225</v>
      </c>
      <c r="L6600" s="186" t="s">
        <v>225</v>
      </c>
      <c r="M6600" s="187" t="s">
        <v>225</v>
      </c>
      <c r="N6600" s="183" t="s">
        <v>36</v>
      </c>
      <c r="O6600" s="181" t="s">
        <v>7407</v>
      </c>
      <c r="P6600" s="184" t="s">
        <v>7090</v>
      </c>
      <c r="Q6600" s="185" t="s">
        <v>190</v>
      </c>
      <c r="R6600" s="181" t="s">
        <v>35</v>
      </c>
      <c r="S6600" s="181" t="s">
        <v>225</v>
      </c>
      <c r="T6600" s="186" t="s">
        <v>225</v>
      </c>
      <c r="U6600" s="187" t="s">
        <v>225</v>
      </c>
      <c r="V6600" s="188" t="str" cm="1">
        <f t="array" ref="V6600">IF(SUM(LEN(A6600:U6600))=0,"",IF(OR(OR(ISBLANK(E6600),SUM(LEN(B6600),LEN(C6600))=0),AND(NOT(D6600="Unknown"),ISBLANK(I6600)),AND(NOT(N6600="Unknown"),ISBLANK(Q6600))),"Missing Information", INDEX(Table15[Entire Service Line Classification], MATCH(SUMIFS(Table15[Unique ID],Table15[System-Owned Portion],D6600,Table15[If Material Anything Other than "Lead" in Column E,Was Material Ever Previously Lead?],F6600,Table15[Customer-Owned Portion],N6600),Table15[Unique ID],0),0)))</f>
        <v>Non-lead</v>
      </c>
      <c r="W6600" s="189"/>
    </row>
    <row r="6601" spans="1:23" s="190" customFormat="1" ht="56.25" x14ac:dyDescent="0.25">
      <c r="A6601" s="180" t="s">
        <v>225</v>
      </c>
      <c r="B6601" s="181" t="s">
        <v>10204</v>
      </c>
      <c r="C6601" s="182" t="s">
        <v>225</v>
      </c>
      <c r="D6601" s="183" t="s">
        <v>36</v>
      </c>
      <c r="E6601" s="181" t="s">
        <v>35</v>
      </c>
      <c r="F6601" s="183" t="s">
        <v>35</v>
      </c>
      <c r="G6601" s="181" t="s">
        <v>7407</v>
      </c>
      <c r="H6601" s="184" t="s">
        <v>7090</v>
      </c>
      <c r="I6601" s="185" t="s">
        <v>190</v>
      </c>
      <c r="J6601" s="181" t="s">
        <v>35</v>
      </c>
      <c r="K6601" s="181" t="s">
        <v>225</v>
      </c>
      <c r="L6601" s="186" t="s">
        <v>225</v>
      </c>
      <c r="M6601" s="187" t="s">
        <v>225</v>
      </c>
      <c r="N6601" s="183" t="s">
        <v>36</v>
      </c>
      <c r="O6601" s="181" t="s">
        <v>7407</v>
      </c>
      <c r="P6601" s="184" t="s">
        <v>7090</v>
      </c>
      <c r="Q6601" s="185" t="s">
        <v>190</v>
      </c>
      <c r="R6601" s="181" t="s">
        <v>35</v>
      </c>
      <c r="S6601" s="181" t="s">
        <v>225</v>
      </c>
      <c r="T6601" s="186" t="s">
        <v>225</v>
      </c>
      <c r="U6601" s="187" t="s">
        <v>225</v>
      </c>
      <c r="V6601" s="188" t="str" cm="1">
        <f t="array" ref="V6601">IF(SUM(LEN(A6601:U6601))=0,"",IF(OR(OR(ISBLANK(E6601),SUM(LEN(B6601),LEN(C6601))=0),AND(NOT(D6601="Unknown"),ISBLANK(I6601)),AND(NOT(N6601="Unknown"),ISBLANK(Q6601))),"Missing Information", INDEX(Table15[Entire Service Line Classification], MATCH(SUMIFS(Table15[Unique ID],Table15[System-Owned Portion],D6601,Table15[If Material Anything Other than "Lead" in Column E,Was Material Ever Previously Lead?],F6601,Table15[Customer-Owned Portion],N6601),Table15[Unique ID],0),0)))</f>
        <v>Non-lead</v>
      </c>
      <c r="W6601" s="189"/>
    </row>
    <row r="6602" spans="1:23" s="190" customFormat="1" ht="56.25" x14ac:dyDescent="0.25">
      <c r="A6602" s="180" t="s">
        <v>225</v>
      </c>
      <c r="B6602" s="181" t="s">
        <v>10205</v>
      </c>
      <c r="C6602" s="182" t="s">
        <v>225</v>
      </c>
      <c r="D6602" s="183" t="s">
        <v>36</v>
      </c>
      <c r="E6602" s="181" t="s">
        <v>35</v>
      </c>
      <c r="F6602" s="183" t="s">
        <v>35</v>
      </c>
      <c r="G6602" s="181" t="s">
        <v>7407</v>
      </c>
      <c r="H6602" s="184" t="s">
        <v>7090</v>
      </c>
      <c r="I6602" s="185" t="s">
        <v>190</v>
      </c>
      <c r="J6602" s="181" t="s">
        <v>35</v>
      </c>
      <c r="K6602" s="181" t="s">
        <v>225</v>
      </c>
      <c r="L6602" s="186" t="s">
        <v>225</v>
      </c>
      <c r="M6602" s="187" t="s">
        <v>225</v>
      </c>
      <c r="N6602" s="183" t="s">
        <v>36</v>
      </c>
      <c r="O6602" s="181" t="s">
        <v>7407</v>
      </c>
      <c r="P6602" s="184" t="s">
        <v>7090</v>
      </c>
      <c r="Q6602" s="185" t="s">
        <v>190</v>
      </c>
      <c r="R6602" s="181" t="s">
        <v>35</v>
      </c>
      <c r="S6602" s="181" t="s">
        <v>225</v>
      </c>
      <c r="T6602" s="186" t="s">
        <v>225</v>
      </c>
      <c r="U6602" s="187" t="s">
        <v>225</v>
      </c>
      <c r="V6602" s="188" t="str" cm="1">
        <f t="array" ref="V6602">IF(SUM(LEN(A6602:U6602))=0,"",IF(OR(OR(ISBLANK(E6602),SUM(LEN(B6602),LEN(C6602))=0),AND(NOT(D6602="Unknown"),ISBLANK(I6602)),AND(NOT(N6602="Unknown"),ISBLANK(Q6602))),"Missing Information", INDEX(Table15[Entire Service Line Classification], MATCH(SUMIFS(Table15[Unique ID],Table15[System-Owned Portion],D6602,Table15[If Material Anything Other than "Lead" in Column E,Was Material Ever Previously Lead?],F6602,Table15[Customer-Owned Portion],N6602),Table15[Unique ID],0),0)))</f>
        <v>Non-lead</v>
      </c>
      <c r="W6602" s="189"/>
    </row>
    <row r="6603" spans="1:23" s="190" customFormat="1" ht="56.25" x14ac:dyDescent="0.25">
      <c r="A6603" s="180" t="s">
        <v>225</v>
      </c>
      <c r="B6603" s="181" t="s">
        <v>10206</v>
      </c>
      <c r="C6603" s="182" t="s">
        <v>225</v>
      </c>
      <c r="D6603" s="183" t="s">
        <v>36</v>
      </c>
      <c r="E6603" s="181" t="s">
        <v>35</v>
      </c>
      <c r="F6603" s="183" t="s">
        <v>35</v>
      </c>
      <c r="G6603" s="181" t="s">
        <v>7407</v>
      </c>
      <c r="H6603" s="184" t="s">
        <v>7090</v>
      </c>
      <c r="I6603" s="185" t="s">
        <v>190</v>
      </c>
      <c r="J6603" s="181" t="s">
        <v>35</v>
      </c>
      <c r="K6603" s="181" t="s">
        <v>225</v>
      </c>
      <c r="L6603" s="186" t="s">
        <v>225</v>
      </c>
      <c r="M6603" s="187" t="s">
        <v>225</v>
      </c>
      <c r="N6603" s="183" t="s">
        <v>36</v>
      </c>
      <c r="O6603" s="181" t="s">
        <v>7407</v>
      </c>
      <c r="P6603" s="184" t="s">
        <v>7090</v>
      </c>
      <c r="Q6603" s="185" t="s">
        <v>190</v>
      </c>
      <c r="R6603" s="181" t="s">
        <v>35</v>
      </c>
      <c r="S6603" s="181" t="s">
        <v>225</v>
      </c>
      <c r="T6603" s="186" t="s">
        <v>225</v>
      </c>
      <c r="U6603" s="187" t="s">
        <v>225</v>
      </c>
      <c r="V6603" s="188" t="str" cm="1">
        <f t="array" ref="V6603">IF(SUM(LEN(A6603:U6603))=0,"",IF(OR(OR(ISBLANK(E6603),SUM(LEN(B6603),LEN(C6603))=0),AND(NOT(D6603="Unknown"),ISBLANK(I6603)),AND(NOT(N6603="Unknown"),ISBLANK(Q6603))),"Missing Information", INDEX(Table15[Entire Service Line Classification], MATCH(SUMIFS(Table15[Unique ID],Table15[System-Owned Portion],D6603,Table15[If Material Anything Other than "Lead" in Column E,Was Material Ever Previously Lead?],F6603,Table15[Customer-Owned Portion],N6603),Table15[Unique ID],0),0)))</f>
        <v>Non-lead</v>
      </c>
      <c r="W6603" s="189"/>
    </row>
    <row r="6604" spans="1:23" s="190" customFormat="1" ht="56.25" x14ac:dyDescent="0.25">
      <c r="A6604" s="180" t="s">
        <v>225</v>
      </c>
      <c r="B6604" s="181" t="s">
        <v>10207</v>
      </c>
      <c r="C6604" s="182" t="s">
        <v>225</v>
      </c>
      <c r="D6604" s="183" t="s">
        <v>36</v>
      </c>
      <c r="E6604" s="181" t="s">
        <v>35</v>
      </c>
      <c r="F6604" s="183" t="s">
        <v>35</v>
      </c>
      <c r="G6604" s="181" t="s">
        <v>7407</v>
      </c>
      <c r="H6604" s="184" t="s">
        <v>7090</v>
      </c>
      <c r="I6604" s="185" t="s">
        <v>190</v>
      </c>
      <c r="J6604" s="181" t="s">
        <v>35</v>
      </c>
      <c r="K6604" s="181" t="s">
        <v>225</v>
      </c>
      <c r="L6604" s="186" t="s">
        <v>225</v>
      </c>
      <c r="M6604" s="187" t="s">
        <v>225</v>
      </c>
      <c r="N6604" s="183" t="s">
        <v>36</v>
      </c>
      <c r="O6604" s="181" t="s">
        <v>7407</v>
      </c>
      <c r="P6604" s="184" t="s">
        <v>7090</v>
      </c>
      <c r="Q6604" s="185" t="s">
        <v>190</v>
      </c>
      <c r="R6604" s="181" t="s">
        <v>35</v>
      </c>
      <c r="S6604" s="181" t="s">
        <v>225</v>
      </c>
      <c r="T6604" s="186" t="s">
        <v>225</v>
      </c>
      <c r="U6604" s="187" t="s">
        <v>225</v>
      </c>
      <c r="V6604" s="188" t="str" cm="1">
        <f t="array" ref="V6604">IF(SUM(LEN(A6604:U6604))=0,"",IF(OR(OR(ISBLANK(E6604),SUM(LEN(B6604),LEN(C6604))=0),AND(NOT(D6604="Unknown"),ISBLANK(I6604)),AND(NOT(N6604="Unknown"),ISBLANK(Q6604))),"Missing Information", INDEX(Table15[Entire Service Line Classification], MATCH(SUMIFS(Table15[Unique ID],Table15[System-Owned Portion],D6604,Table15[If Material Anything Other than "Lead" in Column E,Was Material Ever Previously Lead?],F6604,Table15[Customer-Owned Portion],N6604),Table15[Unique ID],0),0)))</f>
        <v>Non-lead</v>
      </c>
      <c r="W6604" s="189"/>
    </row>
    <row r="6605" spans="1:23" s="190" customFormat="1" ht="56.25" x14ac:dyDescent="0.25">
      <c r="A6605" s="180" t="s">
        <v>225</v>
      </c>
      <c r="B6605" s="181" t="s">
        <v>10208</v>
      </c>
      <c r="C6605" s="182" t="s">
        <v>225</v>
      </c>
      <c r="D6605" s="183" t="s">
        <v>36</v>
      </c>
      <c r="E6605" s="181" t="s">
        <v>35</v>
      </c>
      <c r="F6605" s="183" t="s">
        <v>35</v>
      </c>
      <c r="G6605" s="181" t="s">
        <v>7407</v>
      </c>
      <c r="H6605" s="184" t="s">
        <v>7090</v>
      </c>
      <c r="I6605" s="185" t="s">
        <v>190</v>
      </c>
      <c r="J6605" s="181" t="s">
        <v>35</v>
      </c>
      <c r="K6605" s="181" t="s">
        <v>225</v>
      </c>
      <c r="L6605" s="186" t="s">
        <v>225</v>
      </c>
      <c r="M6605" s="187" t="s">
        <v>225</v>
      </c>
      <c r="N6605" s="183" t="s">
        <v>36</v>
      </c>
      <c r="O6605" s="181" t="s">
        <v>7407</v>
      </c>
      <c r="P6605" s="184" t="s">
        <v>7090</v>
      </c>
      <c r="Q6605" s="185" t="s">
        <v>190</v>
      </c>
      <c r="R6605" s="181" t="s">
        <v>35</v>
      </c>
      <c r="S6605" s="181" t="s">
        <v>225</v>
      </c>
      <c r="T6605" s="186" t="s">
        <v>225</v>
      </c>
      <c r="U6605" s="187" t="s">
        <v>225</v>
      </c>
      <c r="V6605" s="188" t="str" cm="1">
        <f t="array" ref="V6605">IF(SUM(LEN(A6605:U6605))=0,"",IF(OR(OR(ISBLANK(E6605),SUM(LEN(B6605),LEN(C6605))=0),AND(NOT(D6605="Unknown"),ISBLANK(I6605)),AND(NOT(N6605="Unknown"),ISBLANK(Q6605))),"Missing Information", INDEX(Table15[Entire Service Line Classification], MATCH(SUMIFS(Table15[Unique ID],Table15[System-Owned Portion],D6605,Table15[If Material Anything Other than "Lead" in Column E,Was Material Ever Previously Lead?],F6605,Table15[Customer-Owned Portion],N6605),Table15[Unique ID],0),0)))</f>
        <v>Non-lead</v>
      </c>
      <c r="W6605" s="189"/>
    </row>
    <row r="6606" spans="1:23" s="190" customFormat="1" ht="56.25" x14ac:dyDescent="0.25">
      <c r="A6606" s="180" t="s">
        <v>225</v>
      </c>
      <c r="B6606" s="181" t="s">
        <v>10209</v>
      </c>
      <c r="C6606" s="182" t="s">
        <v>225</v>
      </c>
      <c r="D6606" s="183" t="s">
        <v>36</v>
      </c>
      <c r="E6606" s="181" t="s">
        <v>35</v>
      </c>
      <c r="F6606" s="183" t="s">
        <v>35</v>
      </c>
      <c r="G6606" s="181" t="s">
        <v>7407</v>
      </c>
      <c r="H6606" s="184" t="s">
        <v>7090</v>
      </c>
      <c r="I6606" s="185" t="s">
        <v>190</v>
      </c>
      <c r="J6606" s="181" t="s">
        <v>35</v>
      </c>
      <c r="K6606" s="181" t="s">
        <v>225</v>
      </c>
      <c r="L6606" s="186" t="s">
        <v>225</v>
      </c>
      <c r="M6606" s="187" t="s">
        <v>225</v>
      </c>
      <c r="N6606" s="183" t="s">
        <v>36</v>
      </c>
      <c r="O6606" s="181" t="s">
        <v>7407</v>
      </c>
      <c r="P6606" s="184" t="s">
        <v>7090</v>
      </c>
      <c r="Q6606" s="185" t="s">
        <v>190</v>
      </c>
      <c r="R6606" s="181" t="s">
        <v>35</v>
      </c>
      <c r="S6606" s="181" t="s">
        <v>225</v>
      </c>
      <c r="T6606" s="186" t="s">
        <v>225</v>
      </c>
      <c r="U6606" s="187" t="s">
        <v>225</v>
      </c>
      <c r="V6606" s="188" t="str" cm="1">
        <f t="array" ref="V6606">IF(SUM(LEN(A6606:U6606))=0,"",IF(OR(OR(ISBLANK(E6606),SUM(LEN(B6606),LEN(C6606))=0),AND(NOT(D6606="Unknown"),ISBLANK(I6606)),AND(NOT(N6606="Unknown"),ISBLANK(Q6606))),"Missing Information", INDEX(Table15[Entire Service Line Classification], MATCH(SUMIFS(Table15[Unique ID],Table15[System-Owned Portion],D6606,Table15[If Material Anything Other than "Lead" in Column E,Was Material Ever Previously Lead?],F6606,Table15[Customer-Owned Portion],N6606),Table15[Unique ID],0),0)))</f>
        <v>Non-lead</v>
      </c>
      <c r="W6606" s="189"/>
    </row>
    <row r="6607" spans="1:23" s="190" customFormat="1" ht="56.25" x14ac:dyDescent="0.25">
      <c r="A6607" s="180" t="s">
        <v>225</v>
      </c>
      <c r="B6607" s="181" t="s">
        <v>10210</v>
      </c>
      <c r="C6607" s="182" t="s">
        <v>225</v>
      </c>
      <c r="D6607" s="183" t="s">
        <v>36</v>
      </c>
      <c r="E6607" s="181" t="s">
        <v>35</v>
      </c>
      <c r="F6607" s="183" t="s">
        <v>35</v>
      </c>
      <c r="G6607" s="181" t="s">
        <v>7407</v>
      </c>
      <c r="H6607" s="184" t="s">
        <v>7090</v>
      </c>
      <c r="I6607" s="185" t="s">
        <v>190</v>
      </c>
      <c r="J6607" s="181" t="s">
        <v>35</v>
      </c>
      <c r="K6607" s="181" t="s">
        <v>225</v>
      </c>
      <c r="L6607" s="186" t="s">
        <v>225</v>
      </c>
      <c r="M6607" s="187" t="s">
        <v>225</v>
      </c>
      <c r="N6607" s="183" t="s">
        <v>36</v>
      </c>
      <c r="O6607" s="181" t="s">
        <v>7407</v>
      </c>
      <c r="P6607" s="184" t="s">
        <v>7090</v>
      </c>
      <c r="Q6607" s="185" t="s">
        <v>190</v>
      </c>
      <c r="R6607" s="181" t="s">
        <v>35</v>
      </c>
      <c r="S6607" s="181" t="s">
        <v>225</v>
      </c>
      <c r="T6607" s="186" t="s">
        <v>225</v>
      </c>
      <c r="U6607" s="187" t="s">
        <v>225</v>
      </c>
      <c r="V6607" s="188" t="str" cm="1">
        <f t="array" ref="V6607">IF(SUM(LEN(A6607:U6607))=0,"",IF(OR(OR(ISBLANK(E6607),SUM(LEN(B6607),LEN(C6607))=0),AND(NOT(D6607="Unknown"),ISBLANK(I6607)),AND(NOT(N6607="Unknown"),ISBLANK(Q6607))),"Missing Information", INDEX(Table15[Entire Service Line Classification], MATCH(SUMIFS(Table15[Unique ID],Table15[System-Owned Portion],D6607,Table15[If Material Anything Other than "Lead" in Column E,Was Material Ever Previously Lead?],F6607,Table15[Customer-Owned Portion],N6607),Table15[Unique ID],0),0)))</f>
        <v>Non-lead</v>
      </c>
      <c r="W6607" s="189"/>
    </row>
    <row r="6608" spans="1:23" s="190" customFormat="1" ht="56.25" x14ac:dyDescent="0.25">
      <c r="A6608" s="180" t="s">
        <v>225</v>
      </c>
      <c r="B6608" s="181" t="s">
        <v>10211</v>
      </c>
      <c r="C6608" s="182" t="s">
        <v>225</v>
      </c>
      <c r="D6608" s="183" t="s">
        <v>36</v>
      </c>
      <c r="E6608" s="181" t="s">
        <v>35</v>
      </c>
      <c r="F6608" s="183" t="s">
        <v>35</v>
      </c>
      <c r="G6608" s="181" t="s">
        <v>7407</v>
      </c>
      <c r="H6608" s="184" t="s">
        <v>7090</v>
      </c>
      <c r="I6608" s="185" t="s">
        <v>190</v>
      </c>
      <c r="J6608" s="181" t="s">
        <v>35</v>
      </c>
      <c r="K6608" s="181" t="s">
        <v>225</v>
      </c>
      <c r="L6608" s="186" t="s">
        <v>225</v>
      </c>
      <c r="M6608" s="187" t="s">
        <v>225</v>
      </c>
      <c r="N6608" s="183" t="s">
        <v>36</v>
      </c>
      <c r="O6608" s="181" t="s">
        <v>7407</v>
      </c>
      <c r="P6608" s="184" t="s">
        <v>7090</v>
      </c>
      <c r="Q6608" s="185" t="s">
        <v>190</v>
      </c>
      <c r="R6608" s="181" t="s">
        <v>35</v>
      </c>
      <c r="S6608" s="181" t="s">
        <v>225</v>
      </c>
      <c r="T6608" s="186" t="s">
        <v>225</v>
      </c>
      <c r="U6608" s="187" t="s">
        <v>225</v>
      </c>
      <c r="V6608" s="188" t="str" cm="1">
        <f t="array" ref="V6608">IF(SUM(LEN(A6608:U6608))=0,"",IF(OR(OR(ISBLANK(E6608),SUM(LEN(B6608),LEN(C6608))=0),AND(NOT(D6608="Unknown"),ISBLANK(I6608)),AND(NOT(N6608="Unknown"),ISBLANK(Q6608))),"Missing Information", INDEX(Table15[Entire Service Line Classification], MATCH(SUMIFS(Table15[Unique ID],Table15[System-Owned Portion],D6608,Table15[If Material Anything Other than "Lead" in Column E,Was Material Ever Previously Lead?],F6608,Table15[Customer-Owned Portion],N6608),Table15[Unique ID],0),0)))</f>
        <v>Non-lead</v>
      </c>
      <c r="W6608" s="189"/>
    </row>
    <row r="6609" spans="1:23" s="190" customFormat="1" ht="56.25" x14ac:dyDescent="0.25">
      <c r="A6609" s="180" t="s">
        <v>225</v>
      </c>
      <c r="B6609" s="181" t="s">
        <v>10212</v>
      </c>
      <c r="C6609" s="182" t="s">
        <v>225</v>
      </c>
      <c r="D6609" s="183" t="s">
        <v>36</v>
      </c>
      <c r="E6609" s="181" t="s">
        <v>35</v>
      </c>
      <c r="F6609" s="183" t="s">
        <v>35</v>
      </c>
      <c r="G6609" s="181" t="s">
        <v>7407</v>
      </c>
      <c r="H6609" s="184" t="s">
        <v>7090</v>
      </c>
      <c r="I6609" s="185" t="s">
        <v>190</v>
      </c>
      <c r="J6609" s="181" t="s">
        <v>35</v>
      </c>
      <c r="K6609" s="181" t="s">
        <v>225</v>
      </c>
      <c r="L6609" s="186" t="s">
        <v>225</v>
      </c>
      <c r="M6609" s="187" t="s">
        <v>225</v>
      </c>
      <c r="N6609" s="183" t="s">
        <v>36</v>
      </c>
      <c r="O6609" s="181" t="s">
        <v>7407</v>
      </c>
      <c r="P6609" s="184" t="s">
        <v>7090</v>
      </c>
      <c r="Q6609" s="185" t="s">
        <v>190</v>
      </c>
      <c r="R6609" s="181" t="s">
        <v>35</v>
      </c>
      <c r="S6609" s="181" t="s">
        <v>225</v>
      </c>
      <c r="T6609" s="186" t="s">
        <v>225</v>
      </c>
      <c r="U6609" s="187" t="s">
        <v>225</v>
      </c>
      <c r="V6609" s="188" t="str" cm="1">
        <f t="array" ref="V6609">IF(SUM(LEN(A6609:U6609))=0,"",IF(OR(OR(ISBLANK(E6609),SUM(LEN(B6609),LEN(C6609))=0),AND(NOT(D6609="Unknown"),ISBLANK(I6609)),AND(NOT(N6609="Unknown"),ISBLANK(Q6609))),"Missing Information", INDEX(Table15[Entire Service Line Classification], MATCH(SUMIFS(Table15[Unique ID],Table15[System-Owned Portion],D6609,Table15[If Material Anything Other than "Lead" in Column E,Was Material Ever Previously Lead?],F6609,Table15[Customer-Owned Portion],N6609),Table15[Unique ID],0),0)))</f>
        <v>Non-lead</v>
      </c>
      <c r="W6609" s="189"/>
    </row>
    <row r="6610" spans="1:23" s="190" customFormat="1" ht="56.25" x14ac:dyDescent="0.25">
      <c r="A6610" s="180" t="s">
        <v>225</v>
      </c>
      <c r="B6610" s="181" t="s">
        <v>10213</v>
      </c>
      <c r="C6610" s="182" t="s">
        <v>225</v>
      </c>
      <c r="D6610" s="183" t="s">
        <v>36</v>
      </c>
      <c r="E6610" s="181" t="s">
        <v>35</v>
      </c>
      <c r="F6610" s="183" t="s">
        <v>35</v>
      </c>
      <c r="G6610" s="181" t="s">
        <v>7407</v>
      </c>
      <c r="H6610" s="184" t="s">
        <v>7090</v>
      </c>
      <c r="I6610" s="185" t="s">
        <v>190</v>
      </c>
      <c r="J6610" s="181" t="s">
        <v>35</v>
      </c>
      <c r="K6610" s="181" t="s">
        <v>225</v>
      </c>
      <c r="L6610" s="186" t="s">
        <v>225</v>
      </c>
      <c r="M6610" s="187" t="s">
        <v>225</v>
      </c>
      <c r="N6610" s="183" t="s">
        <v>36</v>
      </c>
      <c r="O6610" s="181" t="s">
        <v>7407</v>
      </c>
      <c r="P6610" s="184" t="s">
        <v>7090</v>
      </c>
      <c r="Q6610" s="185" t="s">
        <v>190</v>
      </c>
      <c r="R6610" s="181" t="s">
        <v>35</v>
      </c>
      <c r="S6610" s="181" t="s">
        <v>225</v>
      </c>
      <c r="T6610" s="186" t="s">
        <v>225</v>
      </c>
      <c r="U6610" s="187" t="s">
        <v>225</v>
      </c>
      <c r="V6610" s="188" t="str" cm="1">
        <f t="array" ref="V6610">IF(SUM(LEN(A6610:U6610))=0,"",IF(OR(OR(ISBLANK(E6610),SUM(LEN(B6610),LEN(C6610))=0),AND(NOT(D6610="Unknown"),ISBLANK(I6610)),AND(NOT(N6610="Unknown"),ISBLANK(Q6610))),"Missing Information", INDEX(Table15[Entire Service Line Classification], MATCH(SUMIFS(Table15[Unique ID],Table15[System-Owned Portion],D6610,Table15[If Material Anything Other than "Lead" in Column E,Was Material Ever Previously Lead?],F6610,Table15[Customer-Owned Portion],N6610),Table15[Unique ID],0),0)))</f>
        <v>Non-lead</v>
      </c>
      <c r="W6610" s="189"/>
    </row>
    <row r="6611" spans="1:23" s="190" customFormat="1" ht="56.25" x14ac:dyDescent="0.25">
      <c r="A6611" s="180" t="s">
        <v>225</v>
      </c>
      <c r="B6611" s="181" t="s">
        <v>10214</v>
      </c>
      <c r="C6611" s="182" t="s">
        <v>225</v>
      </c>
      <c r="D6611" s="183" t="s">
        <v>36</v>
      </c>
      <c r="E6611" s="181" t="s">
        <v>35</v>
      </c>
      <c r="F6611" s="183" t="s">
        <v>35</v>
      </c>
      <c r="G6611" s="181" t="s">
        <v>7407</v>
      </c>
      <c r="H6611" s="184" t="s">
        <v>7090</v>
      </c>
      <c r="I6611" s="185" t="s">
        <v>190</v>
      </c>
      <c r="J6611" s="181" t="s">
        <v>35</v>
      </c>
      <c r="K6611" s="181" t="s">
        <v>225</v>
      </c>
      <c r="L6611" s="186" t="s">
        <v>225</v>
      </c>
      <c r="M6611" s="187" t="s">
        <v>225</v>
      </c>
      <c r="N6611" s="183" t="s">
        <v>36</v>
      </c>
      <c r="O6611" s="181" t="s">
        <v>7407</v>
      </c>
      <c r="P6611" s="184" t="s">
        <v>7090</v>
      </c>
      <c r="Q6611" s="185" t="s">
        <v>190</v>
      </c>
      <c r="R6611" s="181" t="s">
        <v>35</v>
      </c>
      <c r="S6611" s="181" t="s">
        <v>225</v>
      </c>
      <c r="T6611" s="186" t="s">
        <v>225</v>
      </c>
      <c r="U6611" s="187" t="s">
        <v>225</v>
      </c>
      <c r="V6611" s="188" t="str" cm="1">
        <f t="array" ref="V6611">IF(SUM(LEN(A6611:U6611))=0,"",IF(OR(OR(ISBLANK(E6611),SUM(LEN(B6611),LEN(C6611))=0),AND(NOT(D6611="Unknown"),ISBLANK(I6611)),AND(NOT(N6611="Unknown"),ISBLANK(Q6611))),"Missing Information", INDEX(Table15[Entire Service Line Classification], MATCH(SUMIFS(Table15[Unique ID],Table15[System-Owned Portion],D6611,Table15[If Material Anything Other than "Lead" in Column E,Was Material Ever Previously Lead?],F6611,Table15[Customer-Owned Portion],N6611),Table15[Unique ID],0),0)))</f>
        <v>Non-lead</v>
      </c>
      <c r="W6611" s="189"/>
    </row>
    <row r="6612" spans="1:23" s="190" customFormat="1" ht="56.25" x14ac:dyDescent="0.25">
      <c r="A6612" s="180" t="s">
        <v>225</v>
      </c>
      <c r="B6612" s="181" t="s">
        <v>10215</v>
      </c>
      <c r="C6612" s="182" t="s">
        <v>225</v>
      </c>
      <c r="D6612" s="183" t="s">
        <v>36</v>
      </c>
      <c r="E6612" s="181" t="s">
        <v>35</v>
      </c>
      <c r="F6612" s="183" t="s">
        <v>35</v>
      </c>
      <c r="G6612" s="181" t="s">
        <v>7407</v>
      </c>
      <c r="H6612" s="184" t="s">
        <v>7090</v>
      </c>
      <c r="I6612" s="185" t="s">
        <v>190</v>
      </c>
      <c r="J6612" s="181" t="s">
        <v>35</v>
      </c>
      <c r="K6612" s="181" t="s">
        <v>225</v>
      </c>
      <c r="L6612" s="186" t="s">
        <v>225</v>
      </c>
      <c r="M6612" s="187" t="s">
        <v>225</v>
      </c>
      <c r="N6612" s="183" t="s">
        <v>36</v>
      </c>
      <c r="O6612" s="181" t="s">
        <v>7407</v>
      </c>
      <c r="P6612" s="184" t="s">
        <v>7090</v>
      </c>
      <c r="Q6612" s="185" t="s">
        <v>190</v>
      </c>
      <c r="R6612" s="181" t="s">
        <v>35</v>
      </c>
      <c r="S6612" s="181" t="s">
        <v>225</v>
      </c>
      <c r="T6612" s="186" t="s">
        <v>225</v>
      </c>
      <c r="U6612" s="187" t="s">
        <v>225</v>
      </c>
      <c r="V6612" s="188" t="str" cm="1">
        <f t="array" ref="V6612">IF(SUM(LEN(A6612:U6612))=0,"",IF(OR(OR(ISBLANK(E6612),SUM(LEN(B6612),LEN(C6612))=0),AND(NOT(D6612="Unknown"),ISBLANK(I6612)),AND(NOT(N6612="Unknown"),ISBLANK(Q6612))),"Missing Information", INDEX(Table15[Entire Service Line Classification], MATCH(SUMIFS(Table15[Unique ID],Table15[System-Owned Portion],D6612,Table15[If Material Anything Other than "Lead" in Column E,Was Material Ever Previously Lead?],F6612,Table15[Customer-Owned Portion],N6612),Table15[Unique ID],0),0)))</f>
        <v>Non-lead</v>
      </c>
      <c r="W6612" s="189"/>
    </row>
    <row r="6613" spans="1:23" s="190" customFormat="1" ht="56.25" x14ac:dyDescent="0.25">
      <c r="A6613" s="180" t="s">
        <v>225</v>
      </c>
      <c r="B6613" s="181" t="s">
        <v>10216</v>
      </c>
      <c r="C6613" s="182" t="s">
        <v>225</v>
      </c>
      <c r="D6613" s="183" t="s">
        <v>36</v>
      </c>
      <c r="E6613" s="181" t="s">
        <v>35</v>
      </c>
      <c r="F6613" s="183" t="s">
        <v>35</v>
      </c>
      <c r="G6613" s="181" t="s">
        <v>7407</v>
      </c>
      <c r="H6613" s="184" t="s">
        <v>7090</v>
      </c>
      <c r="I6613" s="185" t="s">
        <v>190</v>
      </c>
      <c r="J6613" s="181" t="s">
        <v>35</v>
      </c>
      <c r="K6613" s="181" t="s">
        <v>225</v>
      </c>
      <c r="L6613" s="186" t="s">
        <v>225</v>
      </c>
      <c r="M6613" s="187" t="s">
        <v>225</v>
      </c>
      <c r="N6613" s="183" t="s">
        <v>36</v>
      </c>
      <c r="O6613" s="181" t="s">
        <v>7407</v>
      </c>
      <c r="P6613" s="184" t="s">
        <v>7090</v>
      </c>
      <c r="Q6613" s="185" t="s">
        <v>190</v>
      </c>
      <c r="R6613" s="181" t="s">
        <v>35</v>
      </c>
      <c r="S6613" s="181" t="s">
        <v>225</v>
      </c>
      <c r="T6613" s="186" t="s">
        <v>225</v>
      </c>
      <c r="U6613" s="187" t="s">
        <v>225</v>
      </c>
      <c r="V6613" s="188" t="str" cm="1">
        <f t="array" ref="V6613">IF(SUM(LEN(A6613:U6613))=0,"",IF(OR(OR(ISBLANK(E6613),SUM(LEN(B6613),LEN(C6613))=0),AND(NOT(D6613="Unknown"),ISBLANK(I6613)),AND(NOT(N6613="Unknown"),ISBLANK(Q6613))),"Missing Information", INDEX(Table15[Entire Service Line Classification], MATCH(SUMIFS(Table15[Unique ID],Table15[System-Owned Portion],D6613,Table15[If Material Anything Other than "Lead" in Column E,Was Material Ever Previously Lead?],F6613,Table15[Customer-Owned Portion],N6613),Table15[Unique ID],0),0)))</f>
        <v>Non-lead</v>
      </c>
      <c r="W6613" s="189"/>
    </row>
    <row r="6614" spans="1:23" s="190" customFormat="1" ht="56.25" x14ac:dyDescent="0.25">
      <c r="A6614" s="180" t="s">
        <v>225</v>
      </c>
      <c r="B6614" s="181" t="s">
        <v>10217</v>
      </c>
      <c r="C6614" s="182" t="s">
        <v>225</v>
      </c>
      <c r="D6614" s="183" t="s">
        <v>36</v>
      </c>
      <c r="E6614" s="181" t="s">
        <v>35</v>
      </c>
      <c r="F6614" s="183" t="s">
        <v>35</v>
      </c>
      <c r="G6614" s="181" t="s">
        <v>7407</v>
      </c>
      <c r="H6614" s="184" t="s">
        <v>7090</v>
      </c>
      <c r="I6614" s="185" t="s">
        <v>190</v>
      </c>
      <c r="J6614" s="181" t="s">
        <v>35</v>
      </c>
      <c r="K6614" s="181" t="s">
        <v>225</v>
      </c>
      <c r="L6614" s="186" t="s">
        <v>225</v>
      </c>
      <c r="M6614" s="187" t="s">
        <v>225</v>
      </c>
      <c r="N6614" s="183" t="s">
        <v>36</v>
      </c>
      <c r="O6614" s="181" t="s">
        <v>7407</v>
      </c>
      <c r="P6614" s="184" t="s">
        <v>7090</v>
      </c>
      <c r="Q6614" s="185" t="s">
        <v>190</v>
      </c>
      <c r="R6614" s="181" t="s">
        <v>35</v>
      </c>
      <c r="S6614" s="181" t="s">
        <v>225</v>
      </c>
      <c r="T6614" s="186" t="s">
        <v>225</v>
      </c>
      <c r="U6614" s="187" t="s">
        <v>225</v>
      </c>
      <c r="V6614" s="188" t="str" cm="1">
        <f t="array" ref="V6614">IF(SUM(LEN(A6614:U6614))=0,"",IF(OR(OR(ISBLANK(E6614),SUM(LEN(B6614),LEN(C6614))=0),AND(NOT(D6614="Unknown"),ISBLANK(I6614)),AND(NOT(N6614="Unknown"),ISBLANK(Q6614))),"Missing Information", INDEX(Table15[Entire Service Line Classification], MATCH(SUMIFS(Table15[Unique ID],Table15[System-Owned Portion],D6614,Table15[If Material Anything Other than "Lead" in Column E,Was Material Ever Previously Lead?],F6614,Table15[Customer-Owned Portion],N6614),Table15[Unique ID],0),0)))</f>
        <v>Non-lead</v>
      </c>
      <c r="W6614" s="189"/>
    </row>
    <row r="6615" spans="1:23" s="190" customFormat="1" ht="56.25" x14ac:dyDescent="0.25">
      <c r="A6615" s="180" t="s">
        <v>225</v>
      </c>
      <c r="B6615" s="181" t="s">
        <v>10218</v>
      </c>
      <c r="C6615" s="182" t="s">
        <v>225</v>
      </c>
      <c r="D6615" s="183" t="s">
        <v>36</v>
      </c>
      <c r="E6615" s="181" t="s">
        <v>35</v>
      </c>
      <c r="F6615" s="183" t="s">
        <v>35</v>
      </c>
      <c r="G6615" s="181" t="s">
        <v>7342</v>
      </c>
      <c r="H6615" s="184" t="s">
        <v>7090</v>
      </c>
      <c r="I6615" s="185" t="s">
        <v>190</v>
      </c>
      <c r="J6615" s="181" t="s">
        <v>35</v>
      </c>
      <c r="K6615" s="181" t="s">
        <v>225</v>
      </c>
      <c r="L6615" s="186" t="s">
        <v>225</v>
      </c>
      <c r="M6615" s="187" t="s">
        <v>225</v>
      </c>
      <c r="N6615" s="183" t="s">
        <v>36</v>
      </c>
      <c r="O6615" s="181" t="s">
        <v>7342</v>
      </c>
      <c r="P6615" s="184" t="s">
        <v>7090</v>
      </c>
      <c r="Q6615" s="185" t="s">
        <v>190</v>
      </c>
      <c r="R6615" s="181" t="s">
        <v>35</v>
      </c>
      <c r="S6615" s="181" t="s">
        <v>225</v>
      </c>
      <c r="T6615" s="186" t="s">
        <v>225</v>
      </c>
      <c r="U6615" s="187" t="s">
        <v>225</v>
      </c>
      <c r="V6615" s="188" t="str" cm="1">
        <f t="array" ref="V6615">IF(SUM(LEN(A6615:U6615))=0,"",IF(OR(OR(ISBLANK(E6615),SUM(LEN(B6615),LEN(C6615))=0),AND(NOT(D6615="Unknown"),ISBLANK(I6615)),AND(NOT(N6615="Unknown"),ISBLANK(Q6615))),"Missing Information", INDEX(Table15[Entire Service Line Classification], MATCH(SUMIFS(Table15[Unique ID],Table15[System-Owned Portion],D6615,Table15[If Material Anything Other than "Lead" in Column E,Was Material Ever Previously Lead?],F6615,Table15[Customer-Owned Portion],N6615),Table15[Unique ID],0),0)))</f>
        <v>Non-lead</v>
      </c>
      <c r="W6615" s="189"/>
    </row>
    <row r="6616" spans="1:23" s="190" customFormat="1" ht="56.25" x14ac:dyDescent="0.25">
      <c r="A6616" s="180" t="s">
        <v>225</v>
      </c>
      <c r="B6616" s="181" t="s">
        <v>10219</v>
      </c>
      <c r="C6616" s="182" t="s">
        <v>225</v>
      </c>
      <c r="D6616" s="183" t="s">
        <v>36</v>
      </c>
      <c r="E6616" s="181" t="s">
        <v>35</v>
      </c>
      <c r="F6616" s="183" t="s">
        <v>35</v>
      </c>
      <c r="G6616" s="181" t="s">
        <v>7342</v>
      </c>
      <c r="H6616" s="184" t="s">
        <v>7090</v>
      </c>
      <c r="I6616" s="185" t="s">
        <v>190</v>
      </c>
      <c r="J6616" s="181" t="s">
        <v>35</v>
      </c>
      <c r="K6616" s="181" t="s">
        <v>225</v>
      </c>
      <c r="L6616" s="186" t="s">
        <v>225</v>
      </c>
      <c r="M6616" s="187" t="s">
        <v>225</v>
      </c>
      <c r="N6616" s="183" t="s">
        <v>36</v>
      </c>
      <c r="O6616" s="181" t="s">
        <v>7342</v>
      </c>
      <c r="P6616" s="184" t="s">
        <v>7090</v>
      </c>
      <c r="Q6616" s="185" t="s">
        <v>190</v>
      </c>
      <c r="R6616" s="181" t="s">
        <v>35</v>
      </c>
      <c r="S6616" s="181" t="s">
        <v>225</v>
      </c>
      <c r="T6616" s="186" t="s">
        <v>225</v>
      </c>
      <c r="U6616" s="187" t="s">
        <v>225</v>
      </c>
      <c r="V6616" s="188" t="str" cm="1">
        <f t="array" ref="V6616">IF(SUM(LEN(A6616:U6616))=0,"",IF(OR(OR(ISBLANK(E6616),SUM(LEN(B6616),LEN(C6616))=0),AND(NOT(D6616="Unknown"),ISBLANK(I6616)),AND(NOT(N6616="Unknown"),ISBLANK(Q6616))),"Missing Information", INDEX(Table15[Entire Service Line Classification], MATCH(SUMIFS(Table15[Unique ID],Table15[System-Owned Portion],D6616,Table15[If Material Anything Other than "Lead" in Column E,Was Material Ever Previously Lead?],F6616,Table15[Customer-Owned Portion],N6616),Table15[Unique ID],0),0)))</f>
        <v>Non-lead</v>
      </c>
      <c r="W6616" s="189"/>
    </row>
    <row r="6617" spans="1:23" s="190" customFormat="1" ht="56.25" x14ac:dyDescent="0.25">
      <c r="A6617" s="180" t="s">
        <v>225</v>
      </c>
      <c r="B6617" s="181" t="s">
        <v>10220</v>
      </c>
      <c r="C6617" s="182" t="s">
        <v>225</v>
      </c>
      <c r="D6617" s="183" t="s">
        <v>36</v>
      </c>
      <c r="E6617" s="181" t="s">
        <v>35</v>
      </c>
      <c r="F6617" s="183" t="s">
        <v>35</v>
      </c>
      <c r="G6617" s="181" t="s">
        <v>8118</v>
      </c>
      <c r="H6617" s="184" t="s">
        <v>7090</v>
      </c>
      <c r="I6617" s="185" t="s">
        <v>190</v>
      </c>
      <c r="J6617" s="181" t="s">
        <v>35</v>
      </c>
      <c r="K6617" s="181" t="s">
        <v>225</v>
      </c>
      <c r="L6617" s="186" t="s">
        <v>225</v>
      </c>
      <c r="M6617" s="187" t="s">
        <v>225</v>
      </c>
      <c r="N6617" s="183" t="s">
        <v>36</v>
      </c>
      <c r="O6617" s="181" t="s">
        <v>8118</v>
      </c>
      <c r="P6617" s="184" t="s">
        <v>7090</v>
      </c>
      <c r="Q6617" s="185" t="s">
        <v>190</v>
      </c>
      <c r="R6617" s="181" t="s">
        <v>35</v>
      </c>
      <c r="S6617" s="181" t="s">
        <v>225</v>
      </c>
      <c r="T6617" s="186" t="s">
        <v>225</v>
      </c>
      <c r="U6617" s="187" t="s">
        <v>225</v>
      </c>
      <c r="V6617" s="188" t="str" cm="1">
        <f t="array" ref="V6617">IF(SUM(LEN(A6617:U6617))=0,"",IF(OR(OR(ISBLANK(E6617),SUM(LEN(B6617),LEN(C6617))=0),AND(NOT(D6617="Unknown"),ISBLANK(I6617)),AND(NOT(N6617="Unknown"),ISBLANK(Q6617))),"Missing Information", INDEX(Table15[Entire Service Line Classification], MATCH(SUMIFS(Table15[Unique ID],Table15[System-Owned Portion],D6617,Table15[If Material Anything Other than "Lead" in Column E,Was Material Ever Previously Lead?],F6617,Table15[Customer-Owned Portion],N6617),Table15[Unique ID],0),0)))</f>
        <v>Non-lead</v>
      </c>
      <c r="W6617" s="189"/>
    </row>
    <row r="6618" spans="1:23" s="190" customFormat="1" ht="56.25" x14ac:dyDescent="0.25">
      <c r="A6618" s="180" t="s">
        <v>225</v>
      </c>
      <c r="B6618" s="181" t="s">
        <v>10221</v>
      </c>
      <c r="C6618" s="182" t="s">
        <v>225</v>
      </c>
      <c r="D6618" s="183" t="s">
        <v>36</v>
      </c>
      <c r="E6618" s="181" t="s">
        <v>35</v>
      </c>
      <c r="F6618" s="183" t="s">
        <v>35</v>
      </c>
      <c r="G6618" s="181" t="s">
        <v>7407</v>
      </c>
      <c r="H6618" s="184" t="s">
        <v>7090</v>
      </c>
      <c r="I6618" s="185" t="s">
        <v>190</v>
      </c>
      <c r="J6618" s="181" t="s">
        <v>35</v>
      </c>
      <c r="K6618" s="181" t="s">
        <v>225</v>
      </c>
      <c r="L6618" s="186" t="s">
        <v>225</v>
      </c>
      <c r="M6618" s="187" t="s">
        <v>225</v>
      </c>
      <c r="N6618" s="183" t="s">
        <v>36</v>
      </c>
      <c r="O6618" s="181" t="s">
        <v>7407</v>
      </c>
      <c r="P6618" s="184" t="s">
        <v>7090</v>
      </c>
      <c r="Q6618" s="185" t="s">
        <v>190</v>
      </c>
      <c r="R6618" s="181" t="s">
        <v>35</v>
      </c>
      <c r="S6618" s="181" t="s">
        <v>225</v>
      </c>
      <c r="T6618" s="186" t="s">
        <v>225</v>
      </c>
      <c r="U6618" s="187" t="s">
        <v>225</v>
      </c>
      <c r="V6618" s="188" t="str" cm="1">
        <f t="array" ref="V6618">IF(SUM(LEN(A6618:U6618))=0,"",IF(OR(OR(ISBLANK(E6618),SUM(LEN(B6618),LEN(C6618))=0),AND(NOT(D6618="Unknown"),ISBLANK(I6618)),AND(NOT(N6618="Unknown"),ISBLANK(Q6618))),"Missing Information", INDEX(Table15[Entire Service Line Classification], MATCH(SUMIFS(Table15[Unique ID],Table15[System-Owned Portion],D6618,Table15[If Material Anything Other than "Lead" in Column E,Was Material Ever Previously Lead?],F6618,Table15[Customer-Owned Portion],N6618),Table15[Unique ID],0),0)))</f>
        <v>Non-lead</v>
      </c>
      <c r="W6618" s="189"/>
    </row>
    <row r="6619" spans="1:23" s="190" customFormat="1" ht="56.25" x14ac:dyDescent="0.25">
      <c r="A6619" s="180" t="s">
        <v>225</v>
      </c>
      <c r="B6619" s="181" t="s">
        <v>10222</v>
      </c>
      <c r="C6619" s="182" t="s">
        <v>225</v>
      </c>
      <c r="D6619" s="183" t="s">
        <v>36</v>
      </c>
      <c r="E6619" s="181" t="s">
        <v>35</v>
      </c>
      <c r="F6619" s="183" t="s">
        <v>35</v>
      </c>
      <c r="G6619" s="181" t="s">
        <v>7407</v>
      </c>
      <c r="H6619" s="184" t="s">
        <v>7090</v>
      </c>
      <c r="I6619" s="185" t="s">
        <v>190</v>
      </c>
      <c r="J6619" s="181" t="s">
        <v>35</v>
      </c>
      <c r="K6619" s="181" t="s">
        <v>225</v>
      </c>
      <c r="L6619" s="186" t="s">
        <v>225</v>
      </c>
      <c r="M6619" s="187" t="s">
        <v>225</v>
      </c>
      <c r="N6619" s="183" t="s">
        <v>36</v>
      </c>
      <c r="O6619" s="181" t="s">
        <v>7407</v>
      </c>
      <c r="P6619" s="184" t="s">
        <v>7090</v>
      </c>
      <c r="Q6619" s="185" t="s">
        <v>190</v>
      </c>
      <c r="R6619" s="181" t="s">
        <v>35</v>
      </c>
      <c r="S6619" s="181" t="s">
        <v>225</v>
      </c>
      <c r="T6619" s="186" t="s">
        <v>225</v>
      </c>
      <c r="U6619" s="187" t="s">
        <v>225</v>
      </c>
      <c r="V6619" s="188" t="str" cm="1">
        <f t="array" ref="V6619">IF(SUM(LEN(A6619:U6619))=0,"",IF(OR(OR(ISBLANK(E6619),SUM(LEN(B6619),LEN(C6619))=0),AND(NOT(D6619="Unknown"),ISBLANK(I6619)),AND(NOT(N6619="Unknown"),ISBLANK(Q6619))),"Missing Information", INDEX(Table15[Entire Service Line Classification], MATCH(SUMIFS(Table15[Unique ID],Table15[System-Owned Portion],D6619,Table15[If Material Anything Other than "Lead" in Column E,Was Material Ever Previously Lead?],F6619,Table15[Customer-Owned Portion],N6619),Table15[Unique ID],0),0)))</f>
        <v>Non-lead</v>
      </c>
      <c r="W6619" s="189"/>
    </row>
    <row r="6620" spans="1:23" s="190" customFormat="1" ht="56.25" x14ac:dyDescent="0.25">
      <c r="A6620" s="180" t="s">
        <v>225</v>
      </c>
      <c r="B6620" s="181" t="s">
        <v>10223</v>
      </c>
      <c r="C6620" s="182" t="s">
        <v>225</v>
      </c>
      <c r="D6620" s="183" t="s">
        <v>36</v>
      </c>
      <c r="E6620" s="181" t="s">
        <v>35</v>
      </c>
      <c r="F6620" s="183" t="s">
        <v>35</v>
      </c>
      <c r="G6620" s="181" t="s">
        <v>7407</v>
      </c>
      <c r="H6620" s="184" t="s">
        <v>7090</v>
      </c>
      <c r="I6620" s="185" t="s">
        <v>190</v>
      </c>
      <c r="J6620" s="181" t="s">
        <v>35</v>
      </c>
      <c r="K6620" s="181" t="s">
        <v>225</v>
      </c>
      <c r="L6620" s="186" t="s">
        <v>225</v>
      </c>
      <c r="M6620" s="187" t="s">
        <v>225</v>
      </c>
      <c r="N6620" s="183" t="s">
        <v>36</v>
      </c>
      <c r="O6620" s="181" t="s">
        <v>7407</v>
      </c>
      <c r="P6620" s="184" t="s">
        <v>7090</v>
      </c>
      <c r="Q6620" s="185" t="s">
        <v>190</v>
      </c>
      <c r="R6620" s="181" t="s">
        <v>35</v>
      </c>
      <c r="S6620" s="181" t="s">
        <v>225</v>
      </c>
      <c r="T6620" s="186" t="s">
        <v>225</v>
      </c>
      <c r="U6620" s="187" t="s">
        <v>225</v>
      </c>
      <c r="V6620" s="188" t="str" cm="1">
        <f t="array" ref="V6620">IF(SUM(LEN(A6620:U6620))=0,"",IF(OR(OR(ISBLANK(E6620),SUM(LEN(B6620),LEN(C6620))=0),AND(NOT(D6620="Unknown"),ISBLANK(I6620)),AND(NOT(N6620="Unknown"),ISBLANK(Q6620))),"Missing Information", INDEX(Table15[Entire Service Line Classification], MATCH(SUMIFS(Table15[Unique ID],Table15[System-Owned Portion],D6620,Table15[If Material Anything Other than "Lead" in Column E,Was Material Ever Previously Lead?],F6620,Table15[Customer-Owned Portion],N6620),Table15[Unique ID],0),0)))</f>
        <v>Non-lead</v>
      </c>
      <c r="W6620" s="189"/>
    </row>
    <row r="6621" spans="1:23" s="190" customFormat="1" ht="56.25" x14ac:dyDescent="0.25">
      <c r="A6621" s="180" t="s">
        <v>225</v>
      </c>
      <c r="B6621" s="181" t="s">
        <v>10224</v>
      </c>
      <c r="C6621" s="182" t="s">
        <v>225</v>
      </c>
      <c r="D6621" s="183" t="s">
        <v>36</v>
      </c>
      <c r="E6621" s="181" t="s">
        <v>35</v>
      </c>
      <c r="F6621" s="183" t="s">
        <v>35</v>
      </c>
      <c r="G6621" s="181" t="s">
        <v>7407</v>
      </c>
      <c r="H6621" s="184" t="s">
        <v>7090</v>
      </c>
      <c r="I6621" s="185" t="s">
        <v>190</v>
      </c>
      <c r="J6621" s="181" t="s">
        <v>35</v>
      </c>
      <c r="K6621" s="181" t="s">
        <v>225</v>
      </c>
      <c r="L6621" s="186" t="s">
        <v>225</v>
      </c>
      <c r="M6621" s="187" t="s">
        <v>225</v>
      </c>
      <c r="N6621" s="183" t="s">
        <v>36</v>
      </c>
      <c r="O6621" s="181" t="s">
        <v>7407</v>
      </c>
      <c r="P6621" s="184" t="s">
        <v>7090</v>
      </c>
      <c r="Q6621" s="185" t="s">
        <v>190</v>
      </c>
      <c r="R6621" s="181" t="s">
        <v>35</v>
      </c>
      <c r="S6621" s="181" t="s">
        <v>225</v>
      </c>
      <c r="T6621" s="186" t="s">
        <v>225</v>
      </c>
      <c r="U6621" s="187" t="s">
        <v>225</v>
      </c>
      <c r="V6621" s="188" t="str" cm="1">
        <f t="array" ref="V6621">IF(SUM(LEN(A6621:U6621))=0,"",IF(OR(OR(ISBLANK(E6621),SUM(LEN(B6621),LEN(C6621))=0),AND(NOT(D6621="Unknown"),ISBLANK(I6621)),AND(NOT(N6621="Unknown"),ISBLANK(Q6621))),"Missing Information", INDEX(Table15[Entire Service Line Classification], MATCH(SUMIFS(Table15[Unique ID],Table15[System-Owned Portion],D6621,Table15[If Material Anything Other than "Lead" in Column E,Was Material Ever Previously Lead?],F6621,Table15[Customer-Owned Portion],N6621),Table15[Unique ID],0),0)))</f>
        <v>Non-lead</v>
      </c>
      <c r="W6621" s="189"/>
    </row>
    <row r="6622" spans="1:23" s="190" customFormat="1" ht="56.25" x14ac:dyDescent="0.25">
      <c r="A6622" s="180" t="s">
        <v>225</v>
      </c>
      <c r="B6622" s="181" t="s">
        <v>10225</v>
      </c>
      <c r="C6622" s="182" t="s">
        <v>225</v>
      </c>
      <c r="D6622" s="183" t="s">
        <v>36</v>
      </c>
      <c r="E6622" s="181" t="s">
        <v>35</v>
      </c>
      <c r="F6622" s="183" t="s">
        <v>35</v>
      </c>
      <c r="G6622" s="181" t="s">
        <v>7407</v>
      </c>
      <c r="H6622" s="184" t="s">
        <v>7090</v>
      </c>
      <c r="I6622" s="185" t="s">
        <v>190</v>
      </c>
      <c r="J6622" s="181" t="s">
        <v>35</v>
      </c>
      <c r="K6622" s="181" t="s">
        <v>225</v>
      </c>
      <c r="L6622" s="186" t="s">
        <v>225</v>
      </c>
      <c r="M6622" s="187" t="s">
        <v>225</v>
      </c>
      <c r="N6622" s="183" t="s">
        <v>36</v>
      </c>
      <c r="O6622" s="181" t="s">
        <v>7407</v>
      </c>
      <c r="P6622" s="184" t="s">
        <v>7090</v>
      </c>
      <c r="Q6622" s="185" t="s">
        <v>190</v>
      </c>
      <c r="R6622" s="181" t="s">
        <v>35</v>
      </c>
      <c r="S6622" s="181" t="s">
        <v>225</v>
      </c>
      <c r="T6622" s="186" t="s">
        <v>225</v>
      </c>
      <c r="U6622" s="187" t="s">
        <v>225</v>
      </c>
      <c r="V6622" s="188" t="str" cm="1">
        <f t="array" ref="V6622">IF(SUM(LEN(A6622:U6622))=0,"",IF(OR(OR(ISBLANK(E6622),SUM(LEN(B6622),LEN(C6622))=0),AND(NOT(D6622="Unknown"),ISBLANK(I6622)),AND(NOT(N6622="Unknown"),ISBLANK(Q6622))),"Missing Information", INDEX(Table15[Entire Service Line Classification], MATCH(SUMIFS(Table15[Unique ID],Table15[System-Owned Portion],D6622,Table15[If Material Anything Other than "Lead" in Column E,Was Material Ever Previously Lead?],F6622,Table15[Customer-Owned Portion],N6622),Table15[Unique ID],0),0)))</f>
        <v>Non-lead</v>
      </c>
      <c r="W6622" s="189"/>
    </row>
    <row r="6623" spans="1:23" s="190" customFormat="1" ht="56.25" x14ac:dyDescent="0.25">
      <c r="A6623" s="180" t="s">
        <v>225</v>
      </c>
      <c r="B6623" s="181" t="s">
        <v>10226</v>
      </c>
      <c r="C6623" s="182" t="s">
        <v>225</v>
      </c>
      <c r="D6623" s="183" t="s">
        <v>36</v>
      </c>
      <c r="E6623" s="181" t="s">
        <v>35</v>
      </c>
      <c r="F6623" s="183" t="s">
        <v>35</v>
      </c>
      <c r="G6623" s="181" t="s">
        <v>7407</v>
      </c>
      <c r="H6623" s="184" t="s">
        <v>7090</v>
      </c>
      <c r="I6623" s="185" t="s">
        <v>190</v>
      </c>
      <c r="J6623" s="181" t="s">
        <v>35</v>
      </c>
      <c r="K6623" s="181" t="s">
        <v>225</v>
      </c>
      <c r="L6623" s="186" t="s">
        <v>225</v>
      </c>
      <c r="M6623" s="187" t="s">
        <v>225</v>
      </c>
      <c r="N6623" s="183" t="s">
        <v>36</v>
      </c>
      <c r="O6623" s="181" t="s">
        <v>7407</v>
      </c>
      <c r="P6623" s="184" t="s">
        <v>7090</v>
      </c>
      <c r="Q6623" s="185" t="s">
        <v>190</v>
      </c>
      <c r="R6623" s="181" t="s">
        <v>35</v>
      </c>
      <c r="S6623" s="181" t="s">
        <v>225</v>
      </c>
      <c r="T6623" s="186" t="s">
        <v>225</v>
      </c>
      <c r="U6623" s="187" t="s">
        <v>225</v>
      </c>
      <c r="V6623" s="188" t="str" cm="1">
        <f t="array" ref="V6623">IF(SUM(LEN(A6623:U6623))=0,"",IF(OR(OR(ISBLANK(E6623),SUM(LEN(B6623),LEN(C6623))=0),AND(NOT(D6623="Unknown"),ISBLANK(I6623)),AND(NOT(N6623="Unknown"),ISBLANK(Q6623))),"Missing Information", INDEX(Table15[Entire Service Line Classification], MATCH(SUMIFS(Table15[Unique ID],Table15[System-Owned Portion],D6623,Table15[If Material Anything Other than "Lead" in Column E,Was Material Ever Previously Lead?],F6623,Table15[Customer-Owned Portion],N6623),Table15[Unique ID],0),0)))</f>
        <v>Non-lead</v>
      </c>
      <c r="W6623" s="189"/>
    </row>
    <row r="6624" spans="1:23" s="190" customFormat="1" ht="56.25" x14ac:dyDescent="0.25">
      <c r="A6624" s="180" t="s">
        <v>225</v>
      </c>
      <c r="B6624" s="181" t="s">
        <v>10227</v>
      </c>
      <c r="C6624" s="182" t="s">
        <v>225</v>
      </c>
      <c r="D6624" s="183" t="s">
        <v>36</v>
      </c>
      <c r="E6624" s="181" t="s">
        <v>35</v>
      </c>
      <c r="F6624" s="183" t="s">
        <v>35</v>
      </c>
      <c r="G6624" s="181" t="s">
        <v>8184</v>
      </c>
      <c r="H6624" s="184" t="s">
        <v>7090</v>
      </c>
      <c r="I6624" s="185" t="s">
        <v>190</v>
      </c>
      <c r="J6624" s="181" t="s">
        <v>35</v>
      </c>
      <c r="K6624" s="181" t="s">
        <v>225</v>
      </c>
      <c r="L6624" s="186" t="s">
        <v>225</v>
      </c>
      <c r="M6624" s="187" t="s">
        <v>225</v>
      </c>
      <c r="N6624" s="183" t="s">
        <v>36</v>
      </c>
      <c r="O6624" s="181" t="s">
        <v>8184</v>
      </c>
      <c r="P6624" s="184" t="s">
        <v>7090</v>
      </c>
      <c r="Q6624" s="185" t="s">
        <v>190</v>
      </c>
      <c r="R6624" s="181" t="s">
        <v>35</v>
      </c>
      <c r="S6624" s="181" t="s">
        <v>225</v>
      </c>
      <c r="T6624" s="186" t="s">
        <v>225</v>
      </c>
      <c r="U6624" s="187" t="s">
        <v>225</v>
      </c>
      <c r="V6624" s="188" t="str" cm="1">
        <f t="array" ref="V6624">IF(SUM(LEN(A6624:U6624))=0,"",IF(OR(OR(ISBLANK(E6624),SUM(LEN(B6624),LEN(C6624))=0),AND(NOT(D6624="Unknown"),ISBLANK(I6624)),AND(NOT(N6624="Unknown"),ISBLANK(Q6624))),"Missing Information", INDEX(Table15[Entire Service Line Classification], MATCH(SUMIFS(Table15[Unique ID],Table15[System-Owned Portion],D6624,Table15[If Material Anything Other than "Lead" in Column E,Was Material Ever Previously Lead?],F6624,Table15[Customer-Owned Portion],N6624),Table15[Unique ID],0),0)))</f>
        <v>Non-lead</v>
      </c>
      <c r="W6624" s="189"/>
    </row>
    <row r="6625" spans="1:23" s="190" customFormat="1" ht="56.25" x14ac:dyDescent="0.25">
      <c r="A6625" s="180" t="s">
        <v>225</v>
      </c>
      <c r="B6625" s="181" t="s">
        <v>10228</v>
      </c>
      <c r="C6625" s="182" t="s">
        <v>225</v>
      </c>
      <c r="D6625" s="183" t="s">
        <v>36</v>
      </c>
      <c r="E6625" s="181" t="s">
        <v>35</v>
      </c>
      <c r="F6625" s="183" t="s">
        <v>35</v>
      </c>
      <c r="G6625" s="181" t="s">
        <v>8184</v>
      </c>
      <c r="H6625" s="184" t="s">
        <v>7090</v>
      </c>
      <c r="I6625" s="185" t="s">
        <v>190</v>
      </c>
      <c r="J6625" s="181" t="s">
        <v>35</v>
      </c>
      <c r="K6625" s="181" t="s">
        <v>225</v>
      </c>
      <c r="L6625" s="186" t="s">
        <v>225</v>
      </c>
      <c r="M6625" s="187" t="s">
        <v>225</v>
      </c>
      <c r="N6625" s="183" t="s">
        <v>36</v>
      </c>
      <c r="O6625" s="181" t="s">
        <v>8184</v>
      </c>
      <c r="P6625" s="184" t="s">
        <v>7090</v>
      </c>
      <c r="Q6625" s="185" t="s">
        <v>190</v>
      </c>
      <c r="R6625" s="181" t="s">
        <v>35</v>
      </c>
      <c r="S6625" s="181" t="s">
        <v>225</v>
      </c>
      <c r="T6625" s="186" t="s">
        <v>225</v>
      </c>
      <c r="U6625" s="187" t="s">
        <v>225</v>
      </c>
      <c r="V6625" s="188" t="str" cm="1">
        <f t="array" ref="V6625">IF(SUM(LEN(A6625:U6625))=0,"",IF(OR(OR(ISBLANK(E6625),SUM(LEN(B6625),LEN(C6625))=0),AND(NOT(D6625="Unknown"),ISBLANK(I6625)),AND(NOT(N6625="Unknown"),ISBLANK(Q6625))),"Missing Information", INDEX(Table15[Entire Service Line Classification], MATCH(SUMIFS(Table15[Unique ID],Table15[System-Owned Portion],D6625,Table15[If Material Anything Other than "Lead" in Column E,Was Material Ever Previously Lead?],F6625,Table15[Customer-Owned Portion],N6625),Table15[Unique ID],0),0)))</f>
        <v>Non-lead</v>
      </c>
      <c r="W6625" s="189"/>
    </row>
    <row r="6626" spans="1:23" s="190" customFormat="1" ht="56.25" x14ac:dyDescent="0.25">
      <c r="A6626" s="180" t="s">
        <v>225</v>
      </c>
      <c r="B6626" s="181" t="s">
        <v>10229</v>
      </c>
      <c r="C6626" s="182" t="s">
        <v>225</v>
      </c>
      <c r="D6626" s="183" t="s">
        <v>36</v>
      </c>
      <c r="E6626" s="181" t="s">
        <v>35</v>
      </c>
      <c r="F6626" s="183" t="s">
        <v>35</v>
      </c>
      <c r="G6626" s="181" t="s">
        <v>8184</v>
      </c>
      <c r="H6626" s="184" t="s">
        <v>7090</v>
      </c>
      <c r="I6626" s="185" t="s">
        <v>190</v>
      </c>
      <c r="J6626" s="181" t="s">
        <v>35</v>
      </c>
      <c r="K6626" s="181" t="s">
        <v>225</v>
      </c>
      <c r="L6626" s="186" t="s">
        <v>225</v>
      </c>
      <c r="M6626" s="187" t="s">
        <v>225</v>
      </c>
      <c r="N6626" s="183" t="s">
        <v>36</v>
      </c>
      <c r="O6626" s="181" t="s">
        <v>8184</v>
      </c>
      <c r="P6626" s="184" t="s">
        <v>7090</v>
      </c>
      <c r="Q6626" s="185" t="s">
        <v>190</v>
      </c>
      <c r="R6626" s="181" t="s">
        <v>35</v>
      </c>
      <c r="S6626" s="181" t="s">
        <v>225</v>
      </c>
      <c r="T6626" s="186" t="s">
        <v>225</v>
      </c>
      <c r="U6626" s="187" t="s">
        <v>225</v>
      </c>
      <c r="V6626" s="188" t="str" cm="1">
        <f t="array" ref="V6626">IF(SUM(LEN(A6626:U6626))=0,"",IF(OR(OR(ISBLANK(E6626),SUM(LEN(B6626),LEN(C6626))=0),AND(NOT(D6626="Unknown"),ISBLANK(I6626)),AND(NOT(N6626="Unknown"),ISBLANK(Q6626))),"Missing Information", INDEX(Table15[Entire Service Line Classification], MATCH(SUMIFS(Table15[Unique ID],Table15[System-Owned Portion],D6626,Table15[If Material Anything Other than "Lead" in Column E,Was Material Ever Previously Lead?],F6626,Table15[Customer-Owned Portion],N6626),Table15[Unique ID],0),0)))</f>
        <v>Non-lead</v>
      </c>
      <c r="W6626" s="189"/>
    </row>
    <row r="6627" spans="1:23" s="190" customFormat="1" ht="56.25" x14ac:dyDescent="0.25">
      <c r="A6627" s="180" t="s">
        <v>225</v>
      </c>
      <c r="B6627" s="181" t="s">
        <v>10230</v>
      </c>
      <c r="C6627" s="182" t="s">
        <v>225</v>
      </c>
      <c r="D6627" s="183" t="s">
        <v>36</v>
      </c>
      <c r="E6627" s="181" t="s">
        <v>35</v>
      </c>
      <c r="F6627" s="183" t="s">
        <v>35</v>
      </c>
      <c r="G6627" s="181" t="s">
        <v>8184</v>
      </c>
      <c r="H6627" s="184" t="s">
        <v>7090</v>
      </c>
      <c r="I6627" s="185" t="s">
        <v>190</v>
      </c>
      <c r="J6627" s="181" t="s">
        <v>35</v>
      </c>
      <c r="K6627" s="181" t="s">
        <v>225</v>
      </c>
      <c r="L6627" s="186" t="s">
        <v>225</v>
      </c>
      <c r="M6627" s="187" t="s">
        <v>225</v>
      </c>
      <c r="N6627" s="183" t="s">
        <v>36</v>
      </c>
      <c r="O6627" s="181" t="s">
        <v>8184</v>
      </c>
      <c r="P6627" s="184" t="s">
        <v>7090</v>
      </c>
      <c r="Q6627" s="185" t="s">
        <v>190</v>
      </c>
      <c r="R6627" s="181" t="s">
        <v>35</v>
      </c>
      <c r="S6627" s="181" t="s">
        <v>225</v>
      </c>
      <c r="T6627" s="186" t="s">
        <v>225</v>
      </c>
      <c r="U6627" s="187" t="s">
        <v>225</v>
      </c>
      <c r="V6627" s="188" t="str" cm="1">
        <f t="array" ref="V6627">IF(SUM(LEN(A6627:U6627))=0,"",IF(OR(OR(ISBLANK(E6627),SUM(LEN(B6627),LEN(C6627))=0),AND(NOT(D6627="Unknown"),ISBLANK(I6627)),AND(NOT(N6627="Unknown"),ISBLANK(Q6627))),"Missing Information", INDEX(Table15[Entire Service Line Classification], MATCH(SUMIFS(Table15[Unique ID],Table15[System-Owned Portion],D6627,Table15[If Material Anything Other than "Lead" in Column E,Was Material Ever Previously Lead?],F6627,Table15[Customer-Owned Portion],N6627),Table15[Unique ID],0),0)))</f>
        <v>Non-lead</v>
      </c>
      <c r="W6627" s="189"/>
    </row>
    <row r="6628" spans="1:23" s="190" customFormat="1" ht="56.25" x14ac:dyDescent="0.25">
      <c r="A6628" s="180" t="s">
        <v>225</v>
      </c>
      <c r="B6628" s="181" t="s">
        <v>10231</v>
      </c>
      <c r="C6628" s="182" t="s">
        <v>225</v>
      </c>
      <c r="D6628" s="183" t="s">
        <v>36</v>
      </c>
      <c r="E6628" s="181" t="s">
        <v>35</v>
      </c>
      <c r="F6628" s="183" t="s">
        <v>35</v>
      </c>
      <c r="G6628" s="181" t="s">
        <v>8184</v>
      </c>
      <c r="H6628" s="184" t="s">
        <v>7090</v>
      </c>
      <c r="I6628" s="185" t="s">
        <v>190</v>
      </c>
      <c r="J6628" s="181" t="s">
        <v>35</v>
      </c>
      <c r="K6628" s="181" t="s">
        <v>225</v>
      </c>
      <c r="L6628" s="186" t="s">
        <v>225</v>
      </c>
      <c r="M6628" s="187" t="s">
        <v>225</v>
      </c>
      <c r="N6628" s="183" t="s">
        <v>36</v>
      </c>
      <c r="O6628" s="181" t="s">
        <v>8184</v>
      </c>
      <c r="P6628" s="184" t="s">
        <v>7090</v>
      </c>
      <c r="Q6628" s="185" t="s">
        <v>190</v>
      </c>
      <c r="R6628" s="181" t="s">
        <v>35</v>
      </c>
      <c r="S6628" s="181" t="s">
        <v>225</v>
      </c>
      <c r="T6628" s="186" t="s">
        <v>225</v>
      </c>
      <c r="U6628" s="187" t="s">
        <v>225</v>
      </c>
      <c r="V6628" s="188" t="str" cm="1">
        <f t="array" ref="V6628">IF(SUM(LEN(A6628:U6628))=0,"",IF(OR(OR(ISBLANK(E6628),SUM(LEN(B6628),LEN(C6628))=0),AND(NOT(D6628="Unknown"),ISBLANK(I6628)),AND(NOT(N6628="Unknown"),ISBLANK(Q6628))),"Missing Information", INDEX(Table15[Entire Service Line Classification], MATCH(SUMIFS(Table15[Unique ID],Table15[System-Owned Portion],D6628,Table15[If Material Anything Other than "Lead" in Column E,Was Material Ever Previously Lead?],F6628,Table15[Customer-Owned Portion],N6628),Table15[Unique ID],0),0)))</f>
        <v>Non-lead</v>
      </c>
      <c r="W6628" s="189"/>
    </row>
    <row r="6629" spans="1:23" s="190" customFormat="1" ht="56.25" x14ac:dyDescent="0.25">
      <c r="A6629" s="180" t="s">
        <v>225</v>
      </c>
      <c r="B6629" s="181" t="s">
        <v>10232</v>
      </c>
      <c r="C6629" s="182" t="s">
        <v>225</v>
      </c>
      <c r="D6629" s="183" t="s">
        <v>36</v>
      </c>
      <c r="E6629" s="181" t="s">
        <v>35</v>
      </c>
      <c r="F6629" s="183" t="s">
        <v>35</v>
      </c>
      <c r="G6629" s="181" t="s">
        <v>7503</v>
      </c>
      <c r="H6629" s="184" t="s">
        <v>7090</v>
      </c>
      <c r="I6629" s="185" t="s">
        <v>190</v>
      </c>
      <c r="J6629" s="181" t="s">
        <v>35</v>
      </c>
      <c r="K6629" s="181" t="s">
        <v>225</v>
      </c>
      <c r="L6629" s="186" t="s">
        <v>225</v>
      </c>
      <c r="M6629" s="187" t="s">
        <v>225</v>
      </c>
      <c r="N6629" s="183" t="s">
        <v>36</v>
      </c>
      <c r="O6629" s="181" t="s">
        <v>7503</v>
      </c>
      <c r="P6629" s="184" t="s">
        <v>7090</v>
      </c>
      <c r="Q6629" s="185" t="s">
        <v>190</v>
      </c>
      <c r="R6629" s="181" t="s">
        <v>35</v>
      </c>
      <c r="S6629" s="181" t="s">
        <v>225</v>
      </c>
      <c r="T6629" s="186" t="s">
        <v>225</v>
      </c>
      <c r="U6629" s="187" t="s">
        <v>225</v>
      </c>
      <c r="V6629" s="188" t="str" cm="1">
        <f t="array" ref="V6629">IF(SUM(LEN(A6629:U6629))=0,"",IF(OR(OR(ISBLANK(E6629),SUM(LEN(B6629),LEN(C6629))=0),AND(NOT(D6629="Unknown"),ISBLANK(I6629)),AND(NOT(N6629="Unknown"),ISBLANK(Q6629))),"Missing Information", INDEX(Table15[Entire Service Line Classification], MATCH(SUMIFS(Table15[Unique ID],Table15[System-Owned Portion],D6629,Table15[If Material Anything Other than "Lead" in Column E,Was Material Ever Previously Lead?],F6629,Table15[Customer-Owned Portion],N6629),Table15[Unique ID],0),0)))</f>
        <v>Non-lead</v>
      </c>
      <c r="W6629" s="189"/>
    </row>
    <row r="6630" spans="1:23" s="190" customFormat="1" ht="56.25" x14ac:dyDescent="0.25">
      <c r="A6630" s="180" t="s">
        <v>225</v>
      </c>
      <c r="B6630" s="181" t="s">
        <v>10233</v>
      </c>
      <c r="C6630" s="182" t="s">
        <v>225</v>
      </c>
      <c r="D6630" s="183" t="s">
        <v>36</v>
      </c>
      <c r="E6630" s="181" t="s">
        <v>35</v>
      </c>
      <c r="F6630" s="183" t="s">
        <v>35</v>
      </c>
      <c r="G6630" s="181" t="s">
        <v>7503</v>
      </c>
      <c r="H6630" s="184" t="s">
        <v>7090</v>
      </c>
      <c r="I6630" s="185" t="s">
        <v>190</v>
      </c>
      <c r="J6630" s="181" t="s">
        <v>35</v>
      </c>
      <c r="K6630" s="181" t="s">
        <v>225</v>
      </c>
      <c r="L6630" s="186" t="s">
        <v>225</v>
      </c>
      <c r="M6630" s="187" t="s">
        <v>225</v>
      </c>
      <c r="N6630" s="183" t="s">
        <v>36</v>
      </c>
      <c r="O6630" s="181" t="s">
        <v>7503</v>
      </c>
      <c r="P6630" s="184" t="s">
        <v>7090</v>
      </c>
      <c r="Q6630" s="185" t="s">
        <v>190</v>
      </c>
      <c r="R6630" s="181" t="s">
        <v>35</v>
      </c>
      <c r="S6630" s="181" t="s">
        <v>225</v>
      </c>
      <c r="T6630" s="186" t="s">
        <v>225</v>
      </c>
      <c r="U6630" s="187" t="s">
        <v>225</v>
      </c>
      <c r="V6630" s="188" t="str" cm="1">
        <f t="array" ref="V6630">IF(SUM(LEN(A6630:U6630))=0,"",IF(OR(OR(ISBLANK(E6630),SUM(LEN(B6630),LEN(C6630))=0),AND(NOT(D6630="Unknown"),ISBLANK(I6630)),AND(NOT(N6630="Unknown"),ISBLANK(Q6630))),"Missing Information", INDEX(Table15[Entire Service Line Classification], MATCH(SUMIFS(Table15[Unique ID],Table15[System-Owned Portion],D6630,Table15[If Material Anything Other than "Lead" in Column E,Was Material Ever Previously Lead?],F6630,Table15[Customer-Owned Portion],N6630),Table15[Unique ID],0),0)))</f>
        <v>Non-lead</v>
      </c>
      <c r="W6630" s="189"/>
    </row>
    <row r="6631" spans="1:23" s="190" customFormat="1" ht="56.25" x14ac:dyDescent="0.25">
      <c r="A6631" s="180" t="s">
        <v>225</v>
      </c>
      <c r="B6631" s="181" t="s">
        <v>10234</v>
      </c>
      <c r="C6631" s="182" t="s">
        <v>225</v>
      </c>
      <c r="D6631" s="183" t="s">
        <v>36</v>
      </c>
      <c r="E6631" s="181" t="s">
        <v>35</v>
      </c>
      <c r="F6631" s="183" t="s">
        <v>35</v>
      </c>
      <c r="G6631" s="181" t="s">
        <v>7503</v>
      </c>
      <c r="H6631" s="184" t="s">
        <v>7090</v>
      </c>
      <c r="I6631" s="185" t="s">
        <v>190</v>
      </c>
      <c r="J6631" s="181" t="s">
        <v>35</v>
      </c>
      <c r="K6631" s="181" t="s">
        <v>225</v>
      </c>
      <c r="L6631" s="186" t="s">
        <v>225</v>
      </c>
      <c r="M6631" s="187" t="s">
        <v>225</v>
      </c>
      <c r="N6631" s="183" t="s">
        <v>36</v>
      </c>
      <c r="O6631" s="181" t="s">
        <v>7503</v>
      </c>
      <c r="P6631" s="184" t="s">
        <v>7090</v>
      </c>
      <c r="Q6631" s="185" t="s">
        <v>190</v>
      </c>
      <c r="R6631" s="181" t="s">
        <v>35</v>
      </c>
      <c r="S6631" s="181" t="s">
        <v>225</v>
      </c>
      <c r="T6631" s="186" t="s">
        <v>225</v>
      </c>
      <c r="U6631" s="187" t="s">
        <v>225</v>
      </c>
      <c r="V6631" s="188" t="str" cm="1">
        <f t="array" ref="V6631">IF(SUM(LEN(A6631:U6631))=0,"",IF(OR(OR(ISBLANK(E6631),SUM(LEN(B6631),LEN(C6631))=0),AND(NOT(D6631="Unknown"),ISBLANK(I6631)),AND(NOT(N6631="Unknown"),ISBLANK(Q6631))),"Missing Information", INDEX(Table15[Entire Service Line Classification], MATCH(SUMIFS(Table15[Unique ID],Table15[System-Owned Portion],D6631,Table15[If Material Anything Other than "Lead" in Column E,Was Material Ever Previously Lead?],F6631,Table15[Customer-Owned Portion],N6631),Table15[Unique ID],0),0)))</f>
        <v>Non-lead</v>
      </c>
      <c r="W6631" s="189"/>
    </row>
    <row r="6632" spans="1:23" s="190" customFormat="1" ht="56.25" x14ac:dyDescent="0.25">
      <c r="A6632" s="180" t="s">
        <v>225</v>
      </c>
      <c r="B6632" s="181" t="s">
        <v>10235</v>
      </c>
      <c r="C6632" s="182" t="s">
        <v>225</v>
      </c>
      <c r="D6632" s="183" t="s">
        <v>36</v>
      </c>
      <c r="E6632" s="181" t="s">
        <v>35</v>
      </c>
      <c r="F6632" s="183" t="s">
        <v>35</v>
      </c>
      <c r="G6632" s="181" t="s">
        <v>7503</v>
      </c>
      <c r="H6632" s="184" t="s">
        <v>7090</v>
      </c>
      <c r="I6632" s="185" t="s">
        <v>190</v>
      </c>
      <c r="J6632" s="181" t="s">
        <v>35</v>
      </c>
      <c r="K6632" s="181" t="s">
        <v>225</v>
      </c>
      <c r="L6632" s="186" t="s">
        <v>225</v>
      </c>
      <c r="M6632" s="187" t="s">
        <v>225</v>
      </c>
      <c r="N6632" s="183" t="s">
        <v>36</v>
      </c>
      <c r="O6632" s="181" t="s">
        <v>7503</v>
      </c>
      <c r="P6632" s="184" t="s">
        <v>7090</v>
      </c>
      <c r="Q6632" s="185" t="s">
        <v>190</v>
      </c>
      <c r="R6632" s="181" t="s">
        <v>35</v>
      </c>
      <c r="S6632" s="181" t="s">
        <v>225</v>
      </c>
      <c r="T6632" s="186" t="s">
        <v>225</v>
      </c>
      <c r="U6632" s="187" t="s">
        <v>225</v>
      </c>
      <c r="V6632" s="188" t="str" cm="1">
        <f t="array" ref="V6632">IF(SUM(LEN(A6632:U6632))=0,"",IF(OR(OR(ISBLANK(E6632),SUM(LEN(B6632),LEN(C6632))=0),AND(NOT(D6632="Unknown"),ISBLANK(I6632)),AND(NOT(N6632="Unknown"),ISBLANK(Q6632))),"Missing Information", INDEX(Table15[Entire Service Line Classification], MATCH(SUMIFS(Table15[Unique ID],Table15[System-Owned Portion],D6632,Table15[If Material Anything Other than "Lead" in Column E,Was Material Ever Previously Lead?],F6632,Table15[Customer-Owned Portion],N6632),Table15[Unique ID],0),0)))</f>
        <v>Non-lead</v>
      </c>
      <c r="W6632" s="189"/>
    </row>
    <row r="6633" spans="1:23" s="190" customFormat="1" ht="56.25" x14ac:dyDescent="0.25">
      <c r="A6633" s="180" t="s">
        <v>225</v>
      </c>
      <c r="B6633" s="181" t="s">
        <v>10236</v>
      </c>
      <c r="C6633" s="182" t="s">
        <v>225</v>
      </c>
      <c r="D6633" s="183" t="s">
        <v>36</v>
      </c>
      <c r="E6633" s="181" t="s">
        <v>35</v>
      </c>
      <c r="F6633" s="183" t="s">
        <v>35</v>
      </c>
      <c r="G6633" s="181" t="s">
        <v>7503</v>
      </c>
      <c r="H6633" s="184" t="s">
        <v>7090</v>
      </c>
      <c r="I6633" s="185" t="s">
        <v>190</v>
      </c>
      <c r="J6633" s="181" t="s">
        <v>35</v>
      </c>
      <c r="K6633" s="181" t="s">
        <v>225</v>
      </c>
      <c r="L6633" s="186" t="s">
        <v>225</v>
      </c>
      <c r="M6633" s="187" t="s">
        <v>225</v>
      </c>
      <c r="N6633" s="183" t="s">
        <v>36</v>
      </c>
      <c r="O6633" s="181" t="s">
        <v>7503</v>
      </c>
      <c r="P6633" s="184" t="s">
        <v>7090</v>
      </c>
      <c r="Q6633" s="185" t="s">
        <v>190</v>
      </c>
      <c r="R6633" s="181" t="s">
        <v>35</v>
      </c>
      <c r="S6633" s="181" t="s">
        <v>225</v>
      </c>
      <c r="T6633" s="186" t="s">
        <v>225</v>
      </c>
      <c r="U6633" s="187" t="s">
        <v>225</v>
      </c>
      <c r="V6633" s="188" t="str" cm="1">
        <f t="array" ref="V6633">IF(SUM(LEN(A6633:U6633))=0,"",IF(OR(OR(ISBLANK(E6633),SUM(LEN(B6633),LEN(C6633))=0),AND(NOT(D6633="Unknown"),ISBLANK(I6633)),AND(NOT(N6633="Unknown"),ISBLANK(Q6633))),"Missing Information", INDEX(Table15[Entire Service Line Classification], MATCH(SUMIFS(Table15[Unique ID],Table15[System-Owned Portion],D6633,Table15[If Material Anything Other than "Lead" in Column E,Was Material Ever Previously Lead?],F6633,Table15[Customer-Owned Portion],N6633),Table15[Unique ID],0),0)))</f>
        <v>Non-lead</v>
      </c>
      <c r="W6633" s="189"/>
    </row>
    <row r="6634" spans="1:23" s="190" customFormat="1" ht="56.25" x14ac:dyDescent="0.25">
      <c r="A6634" s="180" t="s">
        <v>225</v>
      </c>
      <c r="B6634" s="181" t="s">
        <v>10237</v>
      </c>
      <c r="C6634" s="182" t="s">
        <v>225</v>
      </c>
      <c r="D6634" s="183" t="s">
        <v>36</v>
      </c>
      <c r="E6634" s="181" t="s">
        <v>35</v>
      </c>
      <c r="F6634" s="183" t="s">
        <v>35</v>
      </c>
      <c r="G6634" s="181" t="s">
        <v>7503</v>
      </c>
      <c r="H6634" s="184" t="s">
        <v>7090</v>
      </c>
      <c r="I6634" s="185" t="s">
        <v>190</v>
      </c>
      <c r="J6634" s="181" t="s">
        <v>35</v>
      </c>
      <c r="K6634" s="181" t="s">
        <v>225</v>
      </c>
      <c r="L6634" s="186" t="s">
        <v>225</v>
      </c>
      <c r="M6634" s="187" t="s">
        <v>225</v>
      </c>
      <c r="N6634" s="183" t="s">
        <v>36</v>
      </c>
      <c r="O6634" s="181" t="s">
        <v>7503</v>
      </c>
      <c r="P6634" s="184" t="s">
        <v>7090</v>
      </c>
      <c r="Q6634" s="185" t="s">
        <v>190</v>
      </c>
      <c r="R6634" s="181" t="s">
        <v>35</v>
      </c>
      <c r="S6634" s="181" t="s">
        <v>225</v>
      </c>
      <c r="T6634" s="186" t="s">
        <v>225</v>
      </c>
      <c r="U6634" s="187" t="s">
        <v>225</v>
      </c>
      <c r="V6634" s="188" t="str" cm="1">
        <f t="array" ref="V6634">IF(SUM(LEN(A6634:U6634))=0,"",IF(OR(OR(ISBLANK(E6634),SUM(LEN(B6634),LEN(C6634))=0),AND(NOT(D6634="Unknown"),ISBLANK(I6634)),AND(NOT(N6634="Unknown"),ISBLANK(Q6634))),"Missing Information", INDEX(Table15[Entire Service Line Classification], MATCH(SUMIFS(Table15[Unique ID],Table15[System-Owned Portion],D6634,Table15[If Material Anything Other than "Lead" in Column E,Was Material Ever Previously Lead?],F6634,Table15[Customer-Owned Portion],N6634),Table15[Unique ID],0),0)))</f>
        <v>Non-lead</v>
      </c>
      <c r="W6634" s="189"/>
    </row>
    <row r="6635" spans="1:23" s="190" customFormat="1" ht="56.25" x14ac:dyDescent="0.25">
      <c r="A6635" s="180" t="s">
        <v>225</v>
      </c>
      <c r="B6635" s="181" t="s">
        <v>10238</v>
      </c>
      <c r="C6635" s="182" t="s">
        <v>225</v>
      </c>
      <c r="D6635" s="183" t="s">
        <v>36</v>
      </c>
      <c r="E6635" s="181" t="s">
        <v>35</v>
      </c>
      <c r="F6635" s="183" t="s">
        <v>35</v>
      </c>
      <c r="G6635" s="181" t="s">
        <v>7407</v>
      </c>
      <c r="H6635" s="184" t="s">
        <v>7090</v>
      </c>
      <c r="I6635" s="185" t="s">
        <v>190</v>
      </c>
      <c r="J6635" s="181" t="s">
        <v>35</v>
      </c>
      <c r="K6635" s="181" t="s">
        <v>225</v>
      </c>
      <c r="L6635" s="186" t="s">
        <v>225</v>
      </c>
      <c r="M6635" s="187" t="s">
        <v>225</v>
      </c>
      <c r="N6635" s="183" t="s">
        <v>36</v>
      </c>
      <c r="O6635" s="181" t="s">
        <v>7407</v>
      </c>
      <c r="P6635" s="184" t="s">
        <v>7090</v>
      </c>
      <c r="Q6635" s="185" t="s">
        <v>190</v>
      </c>
      <c r="R6635" s="181" t="s">
        <v>35</v>
      </c>
      <c r="S6635" s="181" t="s">
        <v>225</v>
      </c>
      <c r="T6635" s="186" t="s">
        <v>225</v>
      </c>
      <c r="U6635" s="187" t="s">
        <v>225</v>
      </c>
      <c r="V6635" s="188" t="str" cm="1">
        <f t="array" ref="V6635">IF(SUM(LEN(A6635:U6635))=0,"",IF(OR(OR(ISBLANK(E6635),SUM(LEN(B6635),LEN(C6635))=0),AND(NOT(D6635="Unknown"),ISBLANK(I6635)),AND(NOT(N6635="Unknown"),ISBLANK(Q6635))),"Missing Information", INDEX(Table15[Entire Service Line Classification], MATCH(SUMIFS(Table15[Unique ID],Table15[System-Owned Portion],D6635,Table15[If Material Anything Other than "Lead" in Column E,Was Material Ever Previously Lead?],F6635,Table15[Customer-Owned Portion],N6635),Table15[Unique ID],0),0)))</f>
        <v>Non-lead</v>
      </c>
      <c r="W6635" s="189"/>
    </row>
    <row r="6636" spans="1:23" s="190" customFormat="1" ht="56.25" x14ac:dyDescent="0.25">
      <c r="A6636" s="180" t="s">
        <v>225</v>
      </c>
      <c r="B6636" s="181" t="s">
        <v>10239</v>
      </c>
      <c r="C6636" s="182" t="s">
        <v>225</v>
      </c>
      <c r="D6636" s="183" t="s">
        <v>36</v>
      </c>
      <c r="E6636" s="181" t="s">
        <v>35</v>
      </c>
      <c r="F6636" s="183" t="s">
        <v>35</v>
      </c>
      <c r="G6636" s="181" t="s">
        <v>8184</v>
      </c>
      <c r="H6636" s="184" t="s">
        <v>7090</v>
      </c>
      <c r="I6636" s="185" t="s">
        <v>190</v>
      </c>
      <c r="J6636" s="181" t="s">
        <v>35</v>
      </c>
      <c r="K6636" s="181" t="s">
        <v>225</v>
      </c>
      <c r="L6636" s="186" t="s">
        <v>225</v>
      </c>
      <c r="M6636" s="187" t="s">
        <v>225</v>
      </c>
      <c r="N6636" s="183" t="s">
        <v>36</v>
      </c>
      <c r="O6636" s="181" t="s">
        <v>8184</v>
      </c>
      <c r="P6636" s="184" t="s">
        <v>7090</v>
      </c>
      <c r="Q6636" s="185" t="s">
        <v>190</v>
      </c>
      <c r="R6636" s="181" t="s">
        <v>35</v>
      </c>
      <c r="S6636" s="181" t="s">
        <v>225</v>
      </c>
      <c r="T6636" s="186" t="s">
        <v>225</v>
      </c>
      <c r="U6636" s="187" t="s">
        <v>225</v>
      </c>
      <c r="V6636" s="188" t="str" cm="1">
        <f t="array" ref="V6636">IF(SUM(LEN(A6636:U6636))=0,"",IF(OR(OR(ISBLANK(E6636),SUM(LEN(B6636),LEN(C6636))=0),AND(NOT(D6636="Unknown"),ISBLANK(I6636)),AND(NOT(N6636="Unknown"),ISBLANK(Q6636))),"Missing Information", INDEX(Table15[Entire Service Line Classification], MATCH(SUMIFS(Table15[Unique ID],Table15[System-Owned Portion],D6636,Table15[If Material Anything Other than "Lead" in Column E,Was Material Ever Previously Lead?],F6636,Table15[Customer-Owned Portion],N6636),Table15[Unique ID],0),0)))</f>
        <v>Non-lead</v>
      </c>
      <c r="W6636" s="189"/>
    </row>
    <row r="6637" spans="1:23" s="190" customFormat="1" ht="56.25" x14ac:dyDescent="0.25">
      <c r="A6637" s="180" t="s">
        <v>225</v>
      </c>
      <c r="B6637" s="181" t="s">
        <v>10240</v>
      </c>
      <c r="C6637" s="182" t="s">
        <v>225</v>
      </c>
      <c r="D6637" s="183" t="s">
        <v>36</v>
      </c>
      <c r="E6637" s="181" t="s">
        <v>35</v>
      </c>
      <c r="F6637" s="183" t="s">
        <v>35</v>
      </c>
      <c r="G6637" s="181" t="s">
        <v>8184</v>
      </c>
      <c r="H6637" s="184" t="s">
        <v>7090</v>
      </c>
      <c r="I6637" s="185" t="s">
        <v>190</v>
      </c>
      <c r="J6637" s="181" t="s">
        <v>35</v>
      </c>
      <c r="K6637" s="181" t="s">
        <v>225</v>
      </c>
      <c r="L6637" s="186" t="s">
        <v>225</v>
      </c>
      <c r="M6637" s="187" t="s">
        <v>225</v>
      </c>
      <c r="N6637" s="183" t="s">
        <v>36</v>
      </c>
      <c r="O6637" s="181" t="s">
        <v>8184</v>
      </c>
      <c r="P6637" s="184" t="s">
        <v>7090</v>
      </c>
      <c r="Q6637" s="185" t="s">
        <v>190</v>
      </c>
      <c r="R6637" s="181" t="s">
        <v>35</v>
      </c>
      <c r="S6637" s="181" t="s">
        <v>225</v>
      </c>
      <c r="T6637" s="186" t="s">
        <v>225</v>
      </c>
      <c r="U6637" s="187" t="s">
        <v>225</v>
      </c>
      <c r="V6637" s="188" t="str" cm="1">
        <f t="array" ref="V6637">IF(SUM(LEN(A6637:U6637))=0,"",IF(OR(OR(ISBLANK(E6637),SUM(LEN(B6637),LEN(C6637))=0),AND(NOT(D6637="Unknown"),ISBLANK(I6637)),AND(NOT(N6637="Unknown"),ISBLANK(Q6637))),"Missing Information", INDEX(Table15[Entire Service Line Classification], MATCH(SUMIFS(Table15[Unique ID],Table15[System-Owned Portion],D6637,Table15[If Material Anything Other than "Lead" in Column E,Was Material Ever Previously Lead?],F6637,Table15[Customer-Owned Portion],N6637),Table15[Unique ID],0),0)))</f>
        <v>Non-lead</v>
      </c>
      <c r="W6637" s="189"/>
    </row>
    <row r="6638" spans="1:23" s="190" customFormat="1" ht="56.25" x14ac:dyDescent="0.25">
      <c r="A6638" s="180" t="s">
        <v>225</v>
      </c>
      <c r="B6638" s="181" t="s">
        <v>10241</v>
      </c>
      <c r="C6638" s="182" t="s">
        <v>225</v>
      </c>
      <c r="D6638" s="183" t="s">
        <v>36</v>
      </c>
      <c r="E6638" s="181" t="s">
        <v>35</v>
      </c>
      <c r="F6638" s="183" t="s">
        <v>35</v>
      </c>
      <c r="G6638" s="181" t="s">
        <v>7407</v>
      </c>
      <c r="H6638" s="184" t="s">
        <v>7090</v>
      </c>
      <c r="I6638" s="185" t="s">
        <v>190</v>
      </c>
      <c r="J6638" s="181" t="s">
        <v>35</v>
      </c>
      <c r="K6638" s="181" t="s">
        <v>225</v>
      </c>
      <c r="L6638" s="186" t="s">
        <v>225</v>
      </c>
      <c r="M6638" s="187" t="s">
        <v>225</v>
      </c>
      <c r="N6638" s="183" t="s">
        <v>36</v>
      </c>
      <c r="O6638" s="181" t="s">
        <v>7407</v>
      </c>
      <c r="P6638" s="184" t="s">
        <v>7090</v>
      </c>
      <c r="Q6638" s="185" t="s">
        <v>190</v>
      </c>
      <c r="R6638" s="181" t="s">
        <v>35</v>
      </c>
      <c r="S6638" s="181" t="s">
        <v>225</v>
      </c>
      <c r="T6638" s="186" t="s">
        <v>225</v>
      </c>
      <c r="U6638" s="187" t="s">
        <v>225</v>
      </c>
      <c r="V6638" s="188" t="str" cm="1">
        <f t="array" ref="V6638">IF(SUM(LEN(A6638:U6638))=0,"",IF(OR(OR(ISBLANK(E6638),SUM(LEN(B6638),LEN(C6638))=0),AND(NOT(D6638="Unknown"),ISBLANK(I6638)),AND(NOT(N6638="Unknown"),ISBLANK(Q6638))),"Missing Information", INDEX(Table15[Entire Service Line Classification], MATCH(SUMIFS(Table15[Unique ID],Table15[System-Owned Portion],D6638,Table15[If Material Anything Other than "Lead" in Column E,Was Material Ever Previously Lead?],F6638,Table15[Customer-Owned Portion],N6638),Table15[Unique ID],0),0)))</f>
        <v>Non-lead</v>
      </c>
      <c r="W6638" s="189"/>
    </row>
    <row r="6639" spans="1:23" s="190" customFormat="1" ht="56.25" x14ac:dyDescent="0.25">
      <c r="A6639" s="180" t="s">
        <v>225</v>
      </c>
      <c r="B6639" s="181" t="s">
        <v>10242</v>
      </c>
      <c r="C6639" s="182" t="s">
        <v>225</v>
      </c>
      <c r="D6639" s="183" t="s">
        <v>36</v>
      </c>
      <c r="E6639" s="181" t="s">
        <v>35</v>
      </c>
      <c r="F6639" s="183" t="s">
        <v>35</v>
      </c>
      <c r="G6639" s="181" t="s">
        <v>7407</v>
      </c>
      <c r="H6639" s="184" t="s">
        <v>7090</v>
      </c>
      <c r="I6639" s="185" t="s">
        <v>190</v>
      </c>
      <c r="J6639" s="181" t="s">
        <v>35</v>
      </c>
      <c r="K6639" s="181" t="s">
        <v>225</v>
      </c>
      <c r="L6639" s="186" t="s">
        <v>225</v>
      </c>
      <c r="M6639" s="187" t="s">
        <v>225</v>
      </c>
      <c r="N6639" s="183" t="s">
        <v>36</v>
      </c>
      <c r="O6639" s="181" t="s">
        <v>7407</v>
      </c>
      <c r="P6639" s="184" t="s">
        <v>7090</v>
      </c>
      <c r="Q6639" s="185" t="s">
        <v>190</v>
      </c>
      <c r="R6639" s="181" t="s">
        <v>35</v>
      </c>
      <c r="S6639" s="181" t="s">
        <v>225</v>
      </c>
      <c r="T6639" s="186" t="s">
        <v>225</v>
      </c>
      <c r="U6639" s="187" t="s">
        <v>225</v>
      </c>
      <c r="V6639" s="188" t="str" cm="1">
        <f t="array" ref="V6639">IF(SUM(LEN(A6639:U6639))=0,"",IF(OR(OR(ISBLANK(E6639),SUM(LEN(B6639),LEN(C6639))=0),AND(NOT(D6639="Unknown"),ISBLANK(I6639)),AND(NOT(N6639="Unknown"),ISBLANK(Q6639))),"Missing Information", INDEX(Table15[Entire Service Line Classification], MATCH(SUMIFS(Table15[Unique ID],Table15[System-Owned Portion],D6639,Table15[If Material Anything Other than "Lead" in Column E,Was Material Ever Previously Lead?],F6639,Table15[Customer-Owned Portion],N6639),Table15[Unique ID],0),0)))</f>
        <v>Non-lead</v>
      </c>
      <c r="W6639" s="189"/>
    </row>
    <row r="6640" spans="1:23" s="190" customFormat="1" ht="56.25" x14ac:dyDescent="0.25">
      <c r="A6640" s="180" t="s">
        <v>225</v>
      </c>
      <c r="B6640" s="181" t="s">
        <v>10243</v>
      </c>
      <c r="C6640" s="182" t="s">
        <v>225</v>
      </c>
      <c r="D6640" s="183" t="s">
        <v>36</v>
      </c>
      <c r="E6640" s="181" t="s">
        <v>35</v>
      </c>
      <c r="F6640" s="183" t="s">
        <v>35</v>
      </c>
      <c r="G6640" s="181" t="s">
        <v>7407</v>
      </c>
      <c r="H6640" s="184" t="s">
        <v>7090</v>
      </c>
      <c r="I6640" s="185" t="s">
        <v>190</v>
      </c>
      <c r="J6640" s="181" t="s">
        <v>35</v>
      </c>
      <c r="K6640" s="181" t="s">
        <v>225</v>
      </c>
      <c r="L6640" s="186" t="s">
        <v>225</v>
      </c>
      <c r="M6640" s="187" t="s">
        <v>225</v>
      </c>
      <c r="N6640" s="183" t="s">
        <v>36</v>
      </c>
      <c r="O6640" s="181" t="s">
        <v>7407</v>
      </c>
      <c r="P6640" s="184" t="s">
        <v>7090</v>
      </c>
      <c r="Q6640" s="185" t="s">
        <v>190</v>
      </c>
      <c r="R6640" s="181" t="s">
        <v>35</v>
      </c>
      <c r="S6640" s="181" t="s">
        <v>225</v>
      </c>
      <c r="T6640" s="186" t="s">
        <v>225</v>
      </c>
      <c r="U6640" s="187" t="s">
        <v>225</v>
      </c>
      <c r="V6640" s="188" t="str" cm="1">
        <f t="array" ref="V6640">IF(SUM(LEN(A6640:U6640))=0,"",IF(OR(OR(ISBLANK(E6640),SUM(LEN(B6640),LEN(C6640))=0),AND(NOT(D6640="Unknown"),ISBLANK(I6640)),AND(NOT(N6640="Unknown"),ISBLANK(Q6640))),"Missing Information", INDEX(Table15[Entire Service Line Classification], MATCH(SUMIFS(Table15[Unique ID],Table15[System-Owned Portion],D6640,Table15[If Material Anything Other than "Lead" in Column E,Was Material Ever Previously Lead?],F6640,Table15[Customer-Owned Portion],N6640),Table15[Unique ID],0),0)))</f>
        <v>Non-lead</v>
      </c>
      <c r="W6640" s="189"/>
    </row>
    <row r="6641" spans="1:23" s="190" customFormat="1" ht="56.25" x14ac:dyDescent="0.25">
      <c r="A6641" s="180" t="s">
        <v>225</v>
      </c>
      <c r="B6641" s="181" t="s">
        <v>10244</v>
      </c>
      <c r="C6641" s="182" t="s">
        <v>225</v>
      </c>
      <c r="D6641" s="183" t="s">
        <v>36</v>
      </c>
      <c r="E6641" s="181" t="s">
        <v>35</v>
      </c>
      <c r="F6641" s="183" t="s">
        <v>35</v>
      </c>
      <c r="G6641" s="181" t="s">
        <v>7407</v>
      </c>
      <c r="H6641" s="184" t="s">
        <v>7090</v>
      </c>
      <c r="I6641" s="185" t="s">
        <v>190</v>
      </c>
      <c r="J6641" s="181" t="s">
        <v>35</v>
      </c>
      <c r="K6641" s="181" t="s">
        <v>225</v>
      </c>
      <c r="L6641" s="186" t="s">
        <v>225</v>
      </c>
      <c r="M6641" s="187" t="s">
        <v>225</v>
      </c>
      <c r="N6641" s="183" t="s">
        <v>36</v>
      </c>
      <c r="O6641" s="181" t="s">
        <v>7407</v>
      </c>
      <c r="P6641" s="184" t="s">
        <v>7090</v>
      </c>
      <c r="Q6641" s="185" t="s">
        <v>190</v>
      </c>
      <c r="R6641" s="181" t="s">
        <v>35</v>
      </c>
      <c r="S6641" s="181" t="s">
        <v>225</v>
      </c>
      <c r="T6641" s="186" t="s">
        <v>225</v>
      </c>
      <c r="U6641" s="187" t="s">
        <v>225</v>
      </c>
      <c r="V6641" s="188" t="str" cm="1">
        <f t="array" ref="V6641">IF(SUM(LEN(A6641:U6641))=0,"",IF(OR(OR(ISBLANK(E6641),SUM(LEN(B6641),LEN(C6641))=0),AND(NOT(D6641="Unknown"),ISBLANK(I6641)),AND(NOT(N6641="Unknown"),ISBLANK(Q6641))),"Missing Information", INDEX(Table15[Entire Service Line Classification], MATCH(SUMIFS(Table15[Unique ID],Table15[System-Owned Portion],D6641,Table15[If Material Anything Other than "Lead" in Column E,Was Material Ever Previously Lead?],F6641,Table15[Customer-Owned Portion],N6641),Table15[Unique ID],0),0)))</f>
        <v>Non-lead</v>
      </c>
      <c r="W6641" s="189"/>
    </row>
    <row r="6642" spans="1:23" s="190" customFormat="1" ht="56.25" x14ac:dyDescent="0.25">
      <c r="A6642" s="180" t="s">
        <v>225</v>
      </c>
      <c r="B6642" s="181" t="s">
        <v>10245</v>
      </c>
      <c r="C6642" s="182" t="s">
        <v>225</v>
      </c>
      <c r="D6642" s="183" t="s">
        <v>36</v>
      </c>
      <c r="E6642" s="181" t="s">
        <v>35</v>
      </c>
      <c r="F6642" s="183" t="s">
        <v>35</v>
      </c>
      <c r="G6642" s="181" t="s">
        <v>7407</v>
      </c>
      <c r="H6642" s="184" t="s">
        <v>7090</v>
      </c>
      <c r="I6642" s="185" t="s">
        <v>190</v>
      </c>
      <c r="J6642" s="181" t="s">
        <v>35</v>
      </c>
      <c r="K6642" s="181" t="s">
        <v>225</v>
      </c>
      <c r="L6642" s="186" t="s">
        <v>225</v>
      </c>
      <c r="M6642" s="187" t="s">
        <v>225</v>
      </c>
      <c r="N6642" s="183" t="s">
        <v>36</v>
      </c>
      <c r="O6642" s="181" t="s">
        <v>7407</v>
      </c>
      <c r="P6642" s="184" t="s">
        <v>7090</v>
      </c>
      <c r="Q6642" s="185" t="s">
        <v>190</v>
      </c>
      <c r="R6642" s="181" t="s">
        <v>35</v>
      </c>
      <c r="S6642" s="181" t="s">
        <v>225</v>
      </c>
      <c r="T6642" s="186" t="s">
        <v>225</v>
      </c>
      <c r="U6642" s="187" t="s">
        <v>225</v>
      </c>
      <c r="V6642" s="188" t="str" cm="1">
        <f t="array" ref="V6642">IF(SUM(LEN(A6642:U6642))=0,"",IF(OR(OR(ISBLANK(E6642),SUM(LEN(B6642),LEN(C6642))=0),AND(NOT(D6642="Unknown"),ISBLANK(I6642)),AND(NOT(N6642="Unknown"),ISBLANK(Q6642))),"Missing Information", INDEX(Table15[Entire Service Line Classification], MATCH(SUMIFS(Table15[Unique ID],Table15[System-Owned Portion],D6642,Table15[If Material Anything Other than "Lead" in Column E,Was Material Ever Previously Lead?],F6642,Table15[Customer-Owned Portion],N6642),Table15[Unique ID],0),0)))</f>
        <v>Non-lead</v>
      </c>
      <c r="W6642" s="189"/>
    </row>
    <row r="6643" spans="1:23" s="190" customFormat="1" ht="56.25" x14ac:dyDescent="0.25">
      <c r="A6643" s="180" t="s">
        <v>225</v>
      </c>
      <c r="B6643" s="181" t="s">
        <v>10246</v>
      </c>
      <c r="C6643" s="182" t="s">
        <v>225</v>
      </c>
      <c r="D6643" s="183" t="s">
        <v>36</v>
      </c>
      <c r="E6643" s="181" t="s">
        <v>35</v>
      </c>
      <c r="F6643" s="183" t="s">
        <v>35</v>
      </c>
      <c r="G6643" s="181" t="s">
        <v>8184</v>
      </c>
      <c r="H6643" s="184" t="s">
        <v>7090</v>
      </c>
      <c r="I6643" s="185" t="s">
        <v>190</v>
      </c>
      <c r="J6643" s="181" t="s">
        <v>35</v>
      </c>
      <c r="K6643" s="181" t="s">
        <v>225</v>
      </c>
      <c r="L6643" s="186" t="s">
        <v>225</v>
      </c>
      <c r="M6643" s="187" t="s">
        <v>225</v>
      </c>
      <c r="N6643" s="183" t="s">
        <v>36</v>
      </c>
      <c r="O6643" s="181" t="s">
        <v>8184</v>
      </c>
      <c r="P6643" s="184" t="s">
        <v>7090</v>
      </c>
      <c r="Q6643" s="185" t="s">
        <v>190</v>
      </c>
      <c r="R6643" s="181" t="s">
        <v>35</v>
      </c>
      <c r="S6643" s="181" t="s">
        <v>225</v>
      </c>
      <c r="T6643" s="186" t="s">
        <v>225</v>
      </c>
      <c r="U6643" s="187" t="s">
        <v>225</v>
      </c>
      <c r="V6643" s="188" t="str" cm="1">
        <f t="array" ref="V6643">IF(SUM(LEN(A6643:U6643))=0,"",IF(OR(OR(ISBLANK(E6643),SUM(LEN(B6643),LEN(C6643))=0),AND(NOT(D6643="Unknown"),ISBLANK(I6643)),AND(NOT(N6643="Unknown"),ISBLANK(Q6643))),"Missing Information", INDEX(Table15[Entire Service Line Classification], MATCH(SUMIFS(Table15[Unique ID],Table15[System-Owned Portion],D6643,Table15[If Material Anything Other than "Lead" in Column E,Was Material Ever Previously Lead?],F6643,Table15[Customer-Owned Portion],N6643),Table15[Unique ID],0),0)))</f>
        <v>Non-lead</v>
      </c>
      <c r="W6643" s="189"/>
    </row>
    <row r="6644" spans="1:23" s="190" customFormat="1" ht="56.25" x14ac:dyDescent="0.25">
      <c r="A6644" s="180" t="s">
        <v>225</v>
      </c>
      <c r="B6644" s="181" t="s">
        <v>10247</v>
      </c>
      <c r="C6644" s="182" t="s">
        <v>225</v>
      </c>
      <c r="D6644" s="183" t="s">
        <v>36</v>
      </c>
      <c r="E6644" s="181" t="s">
        <v>35</v>
      </c>
      <c r="F6644" s="183" t="s">
        <v>35</v>
      </c>
      <c r="G6644" s="181" t="s">
        <v>8184</v>
      </c>
      <c r="H6644" s="184" t="s">
        <v>7090</v>
      </c>
      <c r="I6644" s="185" t="s">
        <v>190</v>
      </c>
      <c r="J6644" s="181" t="s">
        <v>35</v>
      </c>
      <c r="K6644" s="181" t="s">
        <v>225</v>
      </c>
      <c r="L6644" s="186" t="s">
        <v>225</v>
      </c>
      <c r="M6644" s="187" t="s">
        <v>225</v>
      </c>
      <c r="N6644" s="183" t="s">
        <v>36</v>
      </c>
      <c r="O6644" s="181" t="s">
        <v>8184</v>
      </c>
      <c r="P6644" s="184" t="s">
        <v>7090</v>
      </c>
      <c r="Q6644" s="185" t="s">
        <v>190</v>
      </c>
      <c r="R6644" s="181" t="s">
        <v>35</v>
      </c>
      <c r="S6644" s="181" t="s">
        <v>225</v>
      </c>
      <c r="T6644" s="186" t="s">
        <v>225</v>
      </c>
      <c r="U6644" s="187" t="s">
        <v>225</v>
      </c>
      <c r="V6644" s="188" t="str" cm="1">
        <f t="array" ref="V6644">IF(SUM(LEN(A6644:U6644))=0,"",IF(OR(OR(ISBLANK(E6644),SUM(LEN(B6644),LEN(C6644))=0),AND(NOT(D6644="Unknown"),ISBLANK(I6644)),AND(NOT(N6644="Unknown"),ISBLANK(Q6644))),"Missing Information", INDEX(Table15[Entire Service Line Classification], MATCH(SUMIFS(Table15[Unique ID],Table15[System-Owned Portion],D6644,Table15[If Material Anything Other than "Lead" in Column E,Was Material Ever Previously Lead?],F6644,Table15[Customer-Owned Portion],N6644),Table15[Unique ID],0),0)))</f>
        <v>Non-lead</v>
      </c>
      <c r="W6644" s="189"/>
    </row>
    <row r="6645" spans="1:23" s="190" customFormat="1" ht="56.25" x14ac:dyDescent="0.25">
      <c r="A6645" s="180" t="s">
        <v>225</v>
      </c>
      <c r="B6645" s="181" t="s">
        <v>10248</v>
      </c>
      <c r="C6645" s="182" t="s">
        <v>225</v>
      </c>
      <c r="D6645" s="183" t="s">
        <v>36</v>
      </c>
      <c r="E6645" s="181" t="s">
        <v>35</v>
      </c>
      <c r="F6645" s="183" t="s">
        <v>35</v>
      </c>
      <c r="G6645" s="181" t="s">
        <v>7503</v>
      </c>
      <c r="H6645" s="184" t="s">
        <v>7090</v>
      </c>
      <c r="I6645" s="185" t="s">
        <v>190</v>
      </c>
      <c r="J6645" s="181" t="s">
        <v>35</v>
      </c>
      <c r="K6645" s="181" t="s">
        <v>225</v>
      </c>
      <c r="L6645" s="186" t="s">
        <v>225</v>
      </c>
      <c r="M6645" s="187" t="s">
        <v>225</v>
      </c>
      <c r="N6645" s="183" t="s">
        <v>36</v>
      </c>
      <c r="O6645" s="181" t="s">
        <v>7503</v>
      </c>
      <c r="P6645" s="184" t="s">
        <v>7090</v>
      </c>
      <c r="Q6645" s="185" t="s">
        <v>190</v>
      </c>
      <c r="R6645" s="181" t="s">
        <v>35</v>
      </c>
      <c r="S6645" s="181" t="s">
        <v>225</v>
      </c>
      <c r="T6645" s="186" t="s">
        <v>225</v>
      </c>
      <c r="U6645" s="187" t="s">
        <v>225</v>
      </c>
      <c r="V6645" s="188" t="str" cm="1">
        <f t="array" ref="V6645">IF(SUM(LEN(A6645:U6645))=0,"",IF(OR(OR(ISBLANK(E6645),SUM(LEN(B6645),LEN(C6645))=0),AND(NOT(D6645="Unknown"),ISBLANK(I6645)),AND(NOT(N6645="Unknown"),ISBLANK(Q6645))),"Missing Information", INDEX(Table15[Entire Service Line Classification], MATCH(SUMIFS(Table15[Unique ID],Table15[System-Owned Portion],D6645,Table15[If Material Anything Other than "Lead" in Column E,Was Material Ever Previously Lead?],F6645,Table15[Customer-Owned Portion],N6645),Table15[Unique ID],0),0)))</f>
        <v>Non-lead</v>
      </c>
      <c r="W6645" s="189"/>
    </row>
    <row r="6646" spans="1:23" s="190" customFormat="1" ht="56.25" x14ac:dyDescent="0.25">
      <c r="A6646" s="180" t="s">
        <v>225</v>
      </c>
      <c r="B6646" s="181" t="s">
        <v>10249</v>
      </c>
      <c r="C6646" s="182" t="s">
        <v>225</v>
      </c>
      <c r="D6646" s="183" t="s">
        <v>36</v>
      </c>
      <c r="E6646" s="181" t="s">
        <v>35</v>
      </c>
      <c r="F6646" s="183" t="s">
        <v>35</v>
      </c>
      <c r="G6646" s="181" t="s">
        <v>7503</v>
      </c>
      <c r="H6646" s="184" t="s">
        <v>7090</v>
      </c>
      <c r="I6646" s="185" t="s">
        <v>190</v>
      </c>
      <c r="J6646" s="181" t="s">
        <v>35</v>
      </c>
      <c r="K6646" s="181" t="s">
        <v>225</v>
      </c>
      <c r="L6646" s="186" t="s">
        <v>225</v>
      </c>
      <c r="M6646" s="187" t="s">
        <v>225</v>
      </c>
      <c r="N6646" s="183" t="s">
        <v>36</v>
      </c>
      <c r="O6646" s="181" t="s">
        <v>7503</v>
      </c>
      <c r="P6646" s="184" t="s">
        <v>7090</v>
      </c>
      <c r="Q6646" s="185" t="s">
        <v>190</v>
      </c>
      <c r="R6646" s="181" t="s">
        <v>35</v>
      </c>
      <c r="S6646" s="181" t="s">
        <v>225</v>
      </c>
      <c r="T6646" s="186" t="s">
        <v>225</v>
      </c>
      <c r="U6646" s="187" t="s">
        <v>225</v>
      </c>
      <c r="V6646" s="188" t="str" cm="1">
        <f t="array" ref="V6646">IF(SUM(LEN(A6646:U6646))=0,"",IF(OR(OR(ISBLANK(E6646),SUM(LEN(B6646),LEN(C6646))=0),AND(NOT(D6646="Unknown"),ISBLANK(I6646)),AND(NOT(N6646="Unknown"),ISBLANK(Q6646))),"Missing Information", INDEX(Table15[Entire Service Line Classification], MATCH(SUMIFS(Table15[Unique ID],Table15[System-Owned Portion],D6646,Table15[If Material Anything Other than "Lead" in Column E,Was Material Ever Previously Lead?],F6646,Table15[Customer-Owned Portion],N6646),Table15[Unique ID],0),0)))</f>
        <v>Non-lead</v>
      </c>
      <c r="W6646" s="189"/>
    </row>
    <row r="6647" spans="1:23" s="190" customFormat="1" ht="56.25" x14ac:dyDescent="0.25">
      <c r="A6647" s="180" t="s">
        <v>225</v>
      </c>
      <c r="B6647" s="181" t="s">
        <v>10250</v>
      </c>
      <c r="C6647" s="182" t="s">
        <v>225</v>
      </c>
      <c r="D6647" s="183" t="s">
        <v>36</v>
      </c>
      <c r="E6647" s="181" t="s">
        <v>35</v>
      </c>
      <c r="F6647" s="183" t="s">
        <v>35</v>
      </c>
      <c r="G6647" s="181" t="s">
        <v>8161</v>
      </c>
      <c r="H6647" s="184" t="s">
        <v>7090</v>
      </c>
      <c r="I6647" s="185" t="s">
        <v>190</v>
      </c>
      <c r="J6647" s="181" t="s">
        <v>35</v>
      </c>
      <c r="K6647" s="181" t="s">
        <v>225</v>
      </c>
      <c r="L6647" s="186" t="s">
        <v>225</v>
      </c>
      <c r="M6647" s="187" t="s">
        <v>225</v>
      </c>
      <c r="N6647" s="183" t="s">
        <v>36</v>
      </c>
      <c r="O6647" s="181" t="s">
        <v>8161</v>
      </c>
      <c r="P6647" s="184" t="s">
        <v>7090</v>
      </c>
      <c r="Q6647" s="185" t="s">
        <v>190</v>
      </c>
      <c r="R6647" s="181" t="s">
        <v>35</v>
      </c>
      <c r="S6647" s="181" t="s">
        <v>225</v>
      </c>
      <c r="T6647" s="186" t="s">
        <v>225</v>
      </c>
      <c r="U6647" s="187" t="s">
        <v>225</v>
      </c>
      <c r="V6647" s="188" t="str" cm="1">
        <f t="array" ref="V6647">IF(SUM(LEN(A6647:U6647))=0,"",IF(OR(OR(ISBLANK(E6647),SUM(LEN(B6647),LEN(C6647))=0),AND(NOT(D6647="Unknown"),ISBLANK(I6647)),AND(NOT(N6647="Unknown"),ISBLANK(Q6647))),"Missing Information", INDEX(Table15[Entire Service Line Classification], MATCH(SUMIFS(Table15[Unique ID],Table15[System-Owned Portion],D6647,Table15[If Material Anything Other than "Lead" in Column E,Was Material Ever Previously Lead?],F6647,Table15[Customer-Owned Portion],N6647),Table15[Unique ID],0),0)))</f>
        <v>Non-lead</v>
      </c>
      <c r="W6647" s="189"/>
    </row>
    <row r="6648" spans="1:23" s="190" customFormat="1" ht="56.25" x14ac:dyDescent="0.25">
      <c r="A6648" s="180" t="s">
        <v>225</v>
      </c>
      <c r="B6648" s="181" t="s">
        <v>10251</v>
      </c>
      <c r="C6648" s="182" t="s">
        <v>225</v>
      </c>
      <c r="D6648" s="183" t="s">
        <v>36</v>
      </c>
      <c r="E6648" s="181" t="s">
        <v>35</v>
      </c>
      <c r="F6648" s="183" t="s">
        <v>35</v>
      </c>
      <c r="G6648" s="181" t="s">
        <v>8161</v>
      </c>
      <c r="H6648" s="184" t="s">
        <v>7090</v>
      </c>
      <c r="I6648" s="185" t="s">
        <v>190</v>
      </c>
      <c r="J6648" s="181" t="s">
        <v>35</v>
      </c>
      <c r="K6648" s="181" t="s">
        <v>225</v>
      </c>
      <c r="L6648" s="186" t="s">
        <v>225</v>
      </c>
      <c r="M6648" s="187" t="s">
        <v>225</v>
      </c>
      <c r="N6648" s="183" t="s">
        <v>36</v>
      </c>
      <c r="O6648" s="181" t="s">
        <v>8161</v>
      </c>
      <c r="P6648" s="184" t="s">
        <v>7090</v>
      </c>
      <c r="Q6648" s="185" t="s">
        <v>190</v>
      </c>
      <c r="R6648" s="181" t="s">
        <v>35</v>
      </c>
      <c r="S6648" s="181" t="s">
        <v>225</v>
      </c>
      <c r="T6648" s="186" t="s">
        <v>225</v>
      </c>
      <c r="U6648" s="187" t="s">
        <v>225</v>
      </c>
      <c r="V6648" s="188" t="str" cm="1">
        <f t="array" ref="V6648">IF(SUM(LEN(A6648:U6648))=0,"",IF(OR(OR(ISBLANK(E6648),SUM(LEN(B6648),LEN(C6648))=0),AND(NOT(D6648="Unknown"),ISBLANK(I6648)),AND(NOT(N6648="Unknown"),ISBLANK(Q6648))),"Missing Information", INDEX(Table15[Entire Service Line Classification], MATCH(SUMIFS(Table15[Unique ID],Table15[System-Owned Portion],D6648,Table15[If Material Anything Other than "Lead" in Column E,Was Material Ever Previously Lead?],F6648,Table15[Customer-Owned Portion],N6648),Table15[Unique ID],0),0)))</f>
        <v>Non-lead</v>
      </c>
      <c r="W6648" s="189"/>
    </row>
    <row r="6649" spans="1:23" s="190" customFormat="1" ht="56.25" x14ac:dyDescent="0.25">
      <c r="A6649" s="180" t="s">
        <v>225</v>
      </c>
      <c r="B6649" s="181" t="s">
        <v>10252</v>
      </c>
      <c r="C6649" s="182" t="s">
        <v>225</v>
      </c>
      <c r="D6649" s="183" t="s">
        <v>36</v>
      </c>
      <c r="E6649" s="181" t="s">
        <v>35</v>
      </c>
      <c r="F6649" s="183" t="s">
        <v>35</v>
      </c>
      <c r="G6649" s="181" t="s">
        <v>7503</v>
      </c>
      <c r="H6649" s="184" t="s">
        <v>7090</v>
      </c>
      <c r="I6649" s="185" t="s">
        <v>190</v>
      </c>
      <c r="J6649" s="181" t="s">
        <v>35</v>
      </c>
      <c r="K6649" s="181" t="s">
        <v>225</v>
      </c>
      <c r="L6649" s="186" t="s">
        <v>225</v>
      </c>
      <c r="M6649" s="187" t="s">
        <v>225</v>
      </c>
      <c r="N6649" s="183" t="s">
        <v>36</v>
      </c>
      <c r="O6649" s="181" t="s">
        <v>7503</v>
      </c>
      <c r="P6649" s="184" t="s">
        <v>7090</v>
      </c>
      <c r="Q6649" s="185" t="s">
        <v>190</v>
      </c>
      <c r="R6649" s="181" t="s">
        <v>35</v>
      </c>
      <c r="S6649" s="181" t="s">
        <v>225</v>
      </c>
      <c r="T6649" s="186" t="s">
        <v>225</v>
      </c>
      <c r="U6649" s="187" t="s">
        <v>225</v>
      </c>
      <c r="V6649" s="188" t="str" cm="1">
        <f t="array" ref="V6649">IF(SUM(LEN(A6649:U6649))=0,"",IF(OR(OR(ISBLANK(E6649),SUM(LEN(B6649),LEN(C6649))=0),AND(NOT(D6649="Unknown"),ISBLANK(I6649)),AND(NOT(N6649="Unknown"),ISBLANK(Q6649))),"Missing Information", INDEX(Table15[Entire Service Line Classification], MATCH(SUMIFS(Table15[Unique ID],Table15[System-Owned Portion],D6649,Table15[If Material Anything Other than "Lead" in Column E,Was Material Ever Previously Lead?],F6649,Table15[Customer-Owned Portion],N6649),Table15[Unique ID],0),0)))</f>
        <v>Non-lead</v>
      </c>
      <c r="W6649" s="189"/>
    </row>
    <row r="6650" spans="1:23" s="190" customFormat="1" ht="56.25" x14ac:dyDescent="0.25">
      <c r="A6650" s="180" t="s">
        <v>225</v>
      </c>
      <c r="B6650" s="181" t="s">
        <v>10253</v>
      </c>
      <c r="C6650" s="182" t="s">
        <v>225</v>
      </c>
      <c r="D6650" s="183" t="s">
        <v>36</v>
      </c>
      <c r="E6650" s="181" t="s">
        <v>35</v>
      </c>
      <c r="F6650" s="183" t="s">
        <v>35</v>
      </c>
      <c r="G6650" s="181" t="s">
        <v>8184</v>
      </c>
      <c r="H6650" s="184" t="s">
        <v>7090</v>
      </c>
      <c r="I6650" s="185" t="s">
        <v>190</v>
      </c>
      <c r="J6650" s="181" t="s">
        <v>35</v>
      </c>
      <c r="K6650" s="181" t="s">
        <v>225</v>
      </c>
      <c r="L6650" s="186" t="s">
        <v>225</v>
      </c>
      <c r="M6650" s="187" t="s">
        <v>225</v>
      </c>
      <c r="N6650" s="183" t="s">
        <v>36</v>
      </c>
      <c r="O6650" s="181" t="s">
        <v>8184</v>
      </c>
      <c r="P6650" s="184" t="s">
        <v>7090</v>
      </c>
      <c r="Q6650" s="185" t="s">
        <v>190</v>
      </c>
      <c r="R6650" s="181" t="s">
        <v>35</v>
      </c>
      <c r="S6650" s="181" t="s">
        <v>225</v>
      </c>
      <c r="T6650" s="186" t="s">
        <v>225</v>
      </c>
      <c r="U6650" s="187" t="s">
        <v>225</v>
      </c>
      <c r="V6650" s="188" t="str" cm="1">
        <f t="array" ref="V6650">IF(SUM(LEN(A6650:U6650))=0,"",IF(OR(OR(ISBLANK(E6650),SUM(LEN(B6650),LEN(C6650))=0),AND(NOT(D6650="Unknown"),ISBLANK(I6650)),AND(NOT(N6650="Unknown"),ISBLANK(Q6650))),"Missing Information", INDEX(Table15[Entire Service Line Classification], MATCH(SUMIFS(Table15[Unique ID],Table15[System-Owned Portion],D6650,Table15[If Material Anything Other than "Lead" in Column E,Was Material Ever Previously Lead?],F6650,Table15[Customer-Owned Portion],N6650),Table15[Unique ID],0),0)))</f>
        <v>Non-lead</v>
      </c>
      <c r="W6650" s="189"/>
    </row>
    <row r="6651" spans="1:23" s="190" customFormat="1" ht="56.25" x14ac:dyDescent="0.25">
      <c r="A6651" s="180" t="s">
        <v>225</v>
      </c>
      <c r="B6651" s="181" t="s">
        <v>10254</v>
      </c>
      <c r="C6651" s="182" t="s">
        <v>225</v>
      </c>
      <c r="D6651" s="183" t="s">
        <v>36</v>
      </c>
      <c r="E6651" s="181" t="s">
        <v>35</v>
      </c>
      <c r="F6651" s="183" t="s">
        <v>35</v>
      </c>
      <c r="G6651" s="181" t="s">
        <v>8184</v>
      </c>
      <c r="H6651" s="184" t="s">
        <v>7090</v>
      </c>
      <c r="I6651" s="185" t="s">
        <v>190</v>
      </c>
      <c r="J6651" s="181" t="s">
        <v>35</v>
      </c>
      <c r="K6651" s="181" t="s">
        <v>225</v>
      </c>
      <c r="L6651" s="186" t="s">
        <v>225</v>
      </c>
      <c r="M6651" s="187" t="s">
        <v>225</v>
      </c>
      <c r="N6651" s="183" t="s">
        <v>36</v>
      </c>
      <c r="O6651" s="181" t="s">
        <v>8184</v>
      </c>
      <c r="P6651" s="184" t="s">
        <v>7090</v>
      </c>
      <c r="Q6651" s="185" t="s">
        <v>190</v>
      </c>
      <c r="R6651" s="181" t="s">
        <v>35</v>
      </c>
      <c r="S6651" s="181" t="s">
        <v>225</v>
      </c>
      <c r="T6651" s="186" t="s">
        <v>225</v>
      </c>
      <c r="U6651" s="187" t="s">
        <v>225</v>
      </c>
      <c r="V6651" s="188" t="str" cm="1">
        <f t="array" ref="V6651">IF(SUM(LEN(A6651:U6651))=0,"",IF(OR(OR(ISBLANK(E6651),SUM(LEN(B6651),LEN(C6651))=0),AND(NOT(D6651="Unknown"),ISBLANK(I6651)),AND(NOT(N6651="Unknown"),ISBLANK(Q6651))),"Missing Information", INDEX(Table15[Entire Service Line Classification], MATCH(SUMIFS(Table15[Unique ID],Table15[System-Owned Portion],D6651,Table15[If Material Anything Other than "Lead" in Column E,Was Material Ever Previously Lead?],F6651,Table15[Customer-Owned Portion],N6651),Table15[Unique ID],0),0)))</f>
        <v>Non-lead</v>
      </c>
      <c r="W6651" s="189"/>
    </row>
    <row r="6652" spans="1:23" s="190" customFormat="1" ht="56.25" x14ac:dyDescent="0.25">
      <c r="A6652" s="180" t="s">
        <v>225</v>
      </c>
      <c r="B6652" s="181" t="s">
        <v>10255</v>
      </c>
      <c r="C6652" s="182" t="s">
        <v>225</v>
      </c>
      <c r="D6652" s="183" t="s">
        <v>36</v>
      </c>
      <c r="E6652" s="181" t="s">
        <v>35</v>
      </c>
      <c r="F6652" s="183" t="s">
        <v>35</v>
      </c>
      <c r="G6652" s="181" t="s">
        <v>8184</v>
      </c>
      <c r="H6652" s="184" t="s">
        <v>7090</v>
      </c>
      <c r="I6652" s="185" t="s">
        <v>190</v>
      </c>
      <c r="J6652" s="181" t="s">
        <v>35</v>
      </c>
      <c r="K6652" s="181" t="s">
        <v>225</v>
      </c>
      <c r="L6652" s="186" t="s">
        <v>225</v>
      </c>
      <c r="M6652" s="187" t="s">
        <v>225</v>
      </c>
      <c r="N6652" s="183" t="s">
        <v>36</v>
      </c>
      <c r="O6652" s="181" t="s">
        <v>8184</v>
      </c>
      <c r="P6652" s="184" t="s">
        <v>7090</v>
      </c>
      <c r="Q6652" s="185" t="s">
        <v>190</v>
      </c>
      <c r="R6652" s="181" t="s">
        <v>35</v>
      </c>
      <c r="S6652" s="181" t="s">
        <v>225</v>
      </c>
      <c r="T6652" s="186" t="s">
        <v>225</v>
      </c>
      <c r="U6652" s="187" t="s">
        <v>225</v>
      </c>
      <c r="V6652" s="188" t="str" cm="1">
        <f t="array" ref="V6652">IF(SUM(LEN(A6652:U6652))=0,"",IF(OR(OR(ISBLANK(E6652),SUM(LEN(B6652),LEN(C6652))=0),AND(NOT(D6652="Unknown"),ISBLANK(I6652)),AND(NOT(N6652="Unknown"),ISBLANK(Q6652))),"Missing Information", INDEX(Table15[Entire Service Line Classification], MATCH(SUMIFS(Table15[Unique ID],Table15[System-Owned Portion],D6652,Table15[If Material Anything Other than "Lead" in Column E,Was Material Ever Previously Lead?],F6652,Table15[Customer-Owned Portion],N6652),Table15[Unique ID],0),0)))</f>
        <v>Non-lead</v>
      </c>
      <c r="W6652" s="189"/>
    </row>
    <row r="6653" spans="1:23" s="190" customFormat="1" ht="56.25" x14ac:dyDescent="0.25">
      <c r="A6653" s="180" t="s">
        <v>225</v>
      </c>
      <c r="B6653" s="181" t="s">
        <v>10256</v>
      </c>
      <c r="C6653" s="182" t="s">
        <v>225</v>
      </c>
      <c r="D6653" s="183" t="s">
        <v>36</v>
      </c>
      <c r="E6653" s="181" t="s">
        <v>35</v>
      </c>
      <c r="F6653" s="183" t="s">
        <v>35</v>
      </c>
      <c r="G6653" s="181" t="s">
        <v>8184</v>
      </c>
      <c r="H6653" s="184" t="s">
        <v>7090</v>
      </c>
      <c r="I6653" s="185" t="s">
        <v>190</v>
      </c>
      <c r="J6653" s="181" t="s">
        <v>35</v>
      </c>
      <c r="K6653" s="181" t="s">
        <v>225</v>
      </c>
      <c r="L6653" s="186" t="s">
        <v>225</v>
      </c>
      <c r="M6653" s="187" t="s">
        <v>225</v>
      </c>
      <c r="N6653" s="183" t="s">
        <v>36</v>
      </c>
      <c r="O6653" s="181" t="s">
        <v>8184</v>
      </c>
      <c r="P6653" s="184" t="s">
        <v>7090</v>
      </c>
      <c r="Q6653" s="185" t="s">
        <v>190</v>
      </c>
      <c r="R6653" s="181" t="s">
        <v>35</v>
      </c>
      <c r="S6653" s="181" t="s">
        <v>225</v>
      </c>
      <c r="T6653" s="186" t="s">
        <v>225</v>
      </c>
      <c r="U6653" s="187" t="s">
        <v>225</v>
      </c>
      <c r="V6653" s="188" t="str" cm="1">
        <f t="array" ref="V6653">IF(SUM(LEN(A6653:U6653))=0,"",IF(OR(OR(ISBLANK(E6653),SUM(LEN(B6653),LEN(C6653))=0),AND(NOT(D6653="Unknown"),ISBLANK(I6653)),AND(NOT(N6653="Unknown"),ISBLANK(Q6653))),"Missing Information", INDEX(Table15[Entire Service Line Classification], MATCH(SUMIFS(Table15[Unique ID],Table15[System-Owned Portion],D6653,Table15[If Material Anything Other than "Lead" in Column E,Was Material Ever Previously Lead?],F6653,Table15[Customer-Owned Portion],N6653),Table15[Unique ID],0),0)))</f>
        <v>Non-lead</v>
      </c>
      <c r="W6653" s="189"/>
    </row>
    <row r="6654" spans="1:23" s="190" customFormat="1" ht="56.25" x14ac:dyDescent="0.25">
      <c r="A6654" s="180" t="s">
        <v>225</v>
      </c>
      <c r="B6654" s="181" t="s">
        <v>10257</v>
      </c>
      <c r="C6654" s="182" t="s">
        <v>225</v>
      </c>
      <c r="D6654" s="183" t="s">
        <v>36</v>
      </c>
      <c r="E6654" s="181" t="s">
        <v>35</v>
      </c>
      <c r="F6654" s="183" t="s">
        <v>35</v>
      </c>
      <c r="G6654" s="181" t="s">
        <v>7407</v>
      </c>
      <c r="H6654" s="184" t="s">
        <v>7090</v>
      </c>
      <c r="I6654" s="185" t="s">
        <v>190</v>
      </c>
      <c r="J6654" s="181" t="s">
        <v>35</v>
      </c>
      <c r="K6654" s="181" t="s">
        <v>225</v>
      </c>
      <c r="L6654" s="186" t="s">
        <v>225</v>
      </c>
      <c r="M6654" s="187" t="s">
        <v>225</v>
      </c>
      <c r="N6654" s="183" t="s">
        <v>36</v>
      </c>
      <c r="O6654" s="181" t="s">
        <v>7407</v>
      </c>
      <c r="P6654" s="184" t="s">
        <v>7090</v>
      </c>
      <c r="Q6654" s="185" t="s">
        <v>190</v>
      </c>
      <c r="R6654" s="181" t="s">
        <v>35</v>
      </c>
      <c r="S6654" s="181" t="s">
        <v>225</v>
      </c>
      <c r="T6654" s="186" t="s">
        <v>225</v>
      </c>
      <c r="U6654" s="187" t="s">
        <v>225</v>
      </c>
      <c r="V6654" s="188" t="str" cm="1">
        <f t="array" ref="V6654">IF(SUM(LEN(A6654:U6654))=0,"",IF(OR(OR(ISBLANK(E6654),SUM(LEN(B6654),LEN(C6654))=0),AND(NOT(D6654="Unknown"),ISBLANK(I6654)),AND(NOT(N6654="Unknown"),ISBLANK(Q6654))),"Missing Information", INDEX(Table15[Entire Service Line Classification], MATCH(SUMIFS(Table15[Unique ID],Table15[System-Owned Portion],D6654,Table15[If Material Anything Other than "Lead" in Column E,Was Material Ever Previously Lead?],F6654,Table15[Customer-Owned Portion],N6654),Table15[Unique ID],0),0)))</f>
        <v>Non-lead</v>
      </c>
      <c r="W6654" s="189"/>
    </row>
    <row r="6655" spans="1:23" s="190" customFormat="1" ht="56.25" x14ac:dyDescent="0.25">
      <c r="A6655" s="180" t="s">
        <v>225</v>
      </c>
      <c r="B6655" s="181" t="s">
        <v>10258</v>
      </c>
      <c r="C6655" s="182" t="s">
        <v>225</v>
      </c>
      <c r="D6655" s="183" t="s">
        <v>36</v>
      </c>
      <c r="E6655" s="181" t="s">
        <v>35</v>
      </c>
      <c r="F6655" s="183" t="s">
        <v>35</v>
      </c>
      <c r="G6655" s="181" t="s">
        <v>7407</v>
      </c>
      <c r="H6655" s="184" t="s">
        <v>7090</v>
      </c>
      <c r="I6655" s="185" t="s">
        <v>190</v>
      </c>
      <c r="J6655" s="181" t="s">
        <v>35</v>
      </c>
      <c r="K6655" s="181" t="s">
        <v>225</v>
      </c>
      <c r="L6655" s="186" t="s">
        <v>225</v>
      </c>
      <c r="M6655" s="187" t="s">
        <v>225</v>
      </c>
      <c r="N6655" s="183" t="s">
        <v>36</v>
      </c>
      <c r="O6655" s="181" t="s">
        <v>7407</v>
      </c>
      <c r="P6655" s="184" t="s">
        <v>7090</v>
      </c>
      <c r="Q6655" s="185" t="s">
        <v>190</v>
      </c>
      <c r="R6655" s="181" t="s">
        <v>35</v>
      </c>
      <c r="S6655" s="181" t="s">
        <v>225</v>
      </c>
      <c r="T6655" s="186" t="s">
        <v>225</v>
      </c>
      <c r="U6655" s="187" t="s">
        <v>225</v>
      </c>
      <c r="V6655" s="188" t="str" cm="1">
        <f t="array" ref="V6655">IF(SUM(LEN(A6655:U6655))=0,"",IF(OR(OR(ISBLANK(E6655),SUM(LEN(B6655),LEN(C6655))=0),AND(NOT(D6655="Unknown"),ISBLANK(I6655)),AND(NOT(N6655="Unknown"),ISBLANK(Q6655))),"Missing Information", INDEX(Table15[Entire Service Line Classification], MATCH(SUMIFS(Table15[Unique ID],Table15[System-Owned Portion],D6655,Table15[If Material Anything Other than "Lead" in Column E,Was Material Ever Previously Lead?],F6655,Table15[Customer-Owned Portion],N6655),Table15[Unique ID],0),0)))</f>
        <v>Non-lead</v>
      </c>
      <c r="W6655" s="189"/>
    </row>
    <row r="6656" spans="1:23" s="190" customFormat="1" ht="56.25" x14ac:dyDescent="0.25">
      <c r="A6656" s="180" t="s">
        <v>225</v>
      </c>
      <c r="B6656" s="181" t="s">
        <v>10259</v>
      </c>
      <c r="C6656" s="182" t="s">
        <v>225</v>
      </c>
      <c r="D6656" s="183" t="s">
        <v>36</v>
      </c>
      <c r="E6656" s="181" t="s">
        <v>35</v>
      </c>
      <c r="F6656" s="183" t="s">
        <v>35</v>
      </c>
      <c r="G6656" s="181" t="s">
        <v>7407</v>
      </c>
      <c r="H6656" s="184" t="s">
        <v>7090</v>
      </c>
      <c r="I6656" s="185" t="s">
        <v>190</v>
      </c>
      <c r="J6656" s="181" t="s">
        <v>35</v>
      </c>
      <c r="K6656" s="181" t="s">
        <v>225</v>
      </c>
      <c r="L6656" s="186" t="s">
        <v>225</v>
      </c>
      <c r="M6656" s="187" t="s">
        <v>225</v>
      </c>
      <c r="N6656" s="183" t="s">
        <v>36</v>
      </c>
      <c r="O6656" s="181" t="s">
        <v>7407</v>
      </c>
      <c r="P6656" s="184" t="s">
        <v>7090</v>
      </c>
      <c r="Q6656" s="185" t="s">
        <v>190</v>
      </c>
      <c r="R6656" s="181" t="s">
        <v>35</v>
      </c>
      <c r="S6656" s="181" t="s">
        <v>225</v>
      </c>
      <c r="T6656" s="186" t="s">
        <v>225</v>
      </c>
      <c r="U6656" s="187" t="s">
        <v>225</v>
      </c>
      <c r="V6656" s="188" t="str" cm="1">
        <f t="array" ref="V6656">IF(SUM(LEN(A6656:U6656))=0,"",IF(OR(OR(ISBLANK(E6656),SUM(LEN(B6656),LEN(C6656))=0),AND(NOT(D6656="Unknown"),ISBLANK(I6656)),AND(NOT(N6656="Unknown"),ISBLANK(Q6656))),"Missing Information", INDEX(Table15[Entire Service Line Classification], MATCH(SUMIFS(Table15[Unique ID],Table15[System-Owned Portion],D6656,Table15[If Material Anything Other than "Lead" in Column E,Was Material Ever Previously Lead?],F6656,Table15[Customer-Owned Portion],N6656),Table15[Unique ID],0),0)))</f>
        <v>Non-lead</v>
      </c>
      <c r="W6656" s="189"/>
    </row>
    <row r="6657" spans="1:23" s="190" customFormat="1" ht="56.25" x14ac:dyDescent="0.25">
      <c r="A6657" s="180" t="s">
        <v>225</v>
      </c>
      <c r="B6657" s="181" t="s">
        <v>10260</v>
      </c>
      <c r="C6657" s="182" t="s">
        <v>225</v>
      </c>
      <c r="D6657" s="183" t="s">
        <v>36</v>
      </c>
      <c r="E6657" s="181" t="s">
        <v>35</v>
      </c>
      <c r="F6657" s="183" t="s">
        <v>35</v>
      </c>
      <c r="G6657" s="181" t="s">
        <v>8184</v>
      </c>
      <c r="H6657" s="184" t="s">
        <v>7090</v>
      </c>
      <c r="I6657" s="185" t="s">
        <v>190</v>
      </c>
      <c r="J6657" s="181" t="s">
        <v>35</v>
      </c>
      <c r="K6657" s="181" t="s">
        <v>225</v>
      </c>
      <c r="L6657" s="186" t="s">
        <v>225</v>
      </c>
      <c r="M6657" s="187" t="s">
        <v>225</v>
      </c>
      <c r="N6657" s="183" t="s">
        <v>36</v>
      </c>
      <c r="O6657" s="181" t="s">
        <v>8184</v>
      </c>
      <c r="P6657" s="184" t="s">
        <v>7090</v>
      </c>
      <c r="Q6657" s="185" t="s">
        <v>190</v>
      </c>
      <c r="R6657" s="181" t="s">
        <v>35</v>
      </c>
      <c r="S6657" s="181" t="s">
        <v>225</v>
      </c>
      <c r="T6657" s="186" t="s">
        <v>225</v>
      </c>
      <c r="U6657" s="187" t="s">
        <v>225</v>
      </c>
      <c r="V6657" s="188" t="str" cm="1">
        <f t="array" ref="V6657">IF(SUM(LEN(A6657:U6657))=0,"",IF(OR(OR(ISBLANK(E6657),SUM(LEN(B6657),LEN(C6657))=0),AND(NOT(D6657="Unknown"),ISBLANK(I6657)),AND(NOT(N6657="Unknown"),ISBLANK(Q6657))),"Missing Information", INDEX(Table15[Entire Service Line Classification], MATCH(SUMIFS(Table15[Unique ID],Table15[System-Owned Portion],D6657,Table15[If Material Anything Other than "Lead" in Column E,Was Material Ever Previously Lead?],F6657,Table15[Customer-Owned Portion],N6657),Table15[Unique ID],0),0)))</f>
        <v>Non-lead</v>
      </c>
      <c r="W6657" s="189"/>
    </row>
    <row r="6658" spans="1:23" s="190" customFormat="1" ht="56.25" x14ac:dyDescent="0.25">
      <c r="A6658" s="180" t="s">
        <v>225</v>
      </c>
      <c r="B6658" s="181" t="s">
        <v>10261</v>
      </c>
      <c r="C6658" s="182" t="s">
        <v>225</v>
      </c>
      <c r="D6658" s="183" t="s">
        <v>36</v>
      </c>
      <c r="E6658" s="181" t="s">
        <v>35</v>
      </c>
      <c r="F6658" s="183" t="s">
        <v>35</v>
      </c>
      <c r="G6658" s="181" t="s">
        <v>8184</v>
      </c>
      <c r="H6658" s="184" t="s">
        <v>7090</v>
      </c>
      <c r="I6658" s="185" t="s">
        <v>190</v>
      </c>
      <c r="J6658" s="181" t="s">
        <v>35</v>
      </c>
      <c r="K6658" s="181" t="s">
        <v>225</v>
      </c>
      <c r="L6658" s="186" t="s">
        <v>225</v>
      </c>
      <c r="M6658" s="187" t="s">
        <v>225</v>
      </c>
      <c r="N6658" s="183" t="s">
        <v>36</v>
      </c>
      <c r="O6658" s="181" t="s">
        <v>8184</v>
      </c>
      <c r="P6658" s="184" t="s">
        <v>7090</v>
      </c>
      <c r="Q6658" s="185" t="s">
        <v>190</v>
      </c>
      <c r="R6658" s="181" t="s">
        <v>35</v>
      </c>
      <c r="S6658" s="181" t="s">
        <v>225</v>
      </c>
      <c r="T6658" s="186" t="s">
        <v>225</v>
      </c>
      <c r="U6658" s="187" t="s">
        <v>225</v>
      </c>
      <c r="V6658" s="188" t="str" cm="1">
        <f t="array" ref="V6658">IF(SUM(LEN(A6658:U6658))=0,"",IF(OR(OR(ISBLANK(E6658),SUM(LEN(B6658),LEN(C6658))=0),AND(NOT(D6658="Unknown"),ISBLANK(I6658)),AND(NOT(N6658="Unknown"),ISBLANK(Q6658))),"Missing Information", INDEX(Table15[Entire Service Line Classification], MATCH(SUMIFS(Table15[Unique ID],Table15[System-Owned Portion],D6658,Table15[If Material Anything Other than "Lead" in Column E,Was Material Ever Previously Lead?],F6658,Table15[Customer-Owned Portion],N6658),Table15[Unique ID],0),0)))</f>
        <v>Non-lead</v>
      </c>
      <c r="W6658" s="189"/>
    </row>
    <row r="6659" spans="1:23" s="190" customFormat="1" ht="56.25" x14ac:dyDescent="0.25">
      <c r="A6659" s="180" t="s">
        <v>225</v>
      </c>
      <c r="B6659" s="181" t="s">
        <v>10262</v>
      </c>
      <c r="C6659" s="182" t="s">
        <v>225</v>
      </c>
      <c r="D6659" s="183" t="s">
        <v>36</v>
      </c>
      <c r="E6659" s="181" t="s">
        <v>35</v>
      </c>
      <c r="F6659" s="183" t="s">
        <v>35</v>
      </c>
      <c r="G6659" s="181" t="s">
        <v>8184</v>
      </c>
      <c r="H6659" s="184" t="s">
        <v>7090</v>
      </c>
      <c r="I6659" s="185" t="s">
        <v>190</v>
      </c>
      <c r="J6659" s="181" t="s">
        <v>35</v>
      </c>
      <c r="K6659" s="181" t="s">
        <v>225</v>
      </c>
      <c r="L6659" s="186" t="s">
        <v>225</v>
      </c>
      <c r="M6659" s="187" t="s">
        <v>225</v>
      </c>
      <c r="N6659" s="183" t="s">
        <v>36</v>
      </c>
      <c r="O6659" s="181" t="s">
        <v>8184</v>
      </c>
      <c r="P6659" s="184" t="s">
        <v>7090</v>
      </c>
      <c r="Q6659" s="185" t="s">
        <v>190</v>
      </c>
      <c r="R6659" s="181" t="s">
        <v>35</v>
      </c>
      <c r="S6659" s="181" t="s">
        <v>225</v>
      </c>
      <c r="T6659" s="186" t="s">
        <v>225</v>
      </c>
      <c r="U6659" s="187" t="s">
        <v>225</v>
      </c>
      <c r="V6659" s="188" t="str" cm="1">
        <f t="array" ref="V6659">IF(SUM(LEN(A6659:U6659))=0,"",IF(OR(OR(ISBLANK(E6659),SUM(LEN(B6659),LEN(C6659))=0),AND(NOT(D6659="Unknown"),ISBLANK(I6659)),AND(NOT(N6659="Unknown"),ISBLANK(Q6659))),"Missing Information", INDEX(Table15[Entire Service Line Classification], MATCH(SUMIFS(Table15[Unique ID],Table15[System-Owned Portion],D6659,Table15[If Material Anything Other than "Lead" in Column E,Was Material Ever Previously Lead?],F6659,Table15[Customer-Owned Portion],N6659),Table15[Unique ID],0),0)))</f>
        <v>Non-lead</v>
      </c>
      <c r="W6659" s="189"/>
    </row>
    <row r="6660" spans="1:23" s="190" customFormat="1" ht="56.25" x14ac:dyDescent="0.25">
      <c r="A6660" s="180" t="s">
        <v>225</v>
      </c>
      <c r="B6660" s="181" t="s">
        <v>10263</v>
      </c>
      <c r="C6660" s="182" t="s">
        <v>225</v>
      </c>
      <c r="D6660" s="183" t="s">
        <v>36</v>
      </c>
      <c r="E6660" s="181" t="s">
        <v>35</v>
      </c>
      <c r="F6660" s="183" t="s">
        <v>35</v>
      </c>
      <c r="G6660" s="181" t="s">
        <v>8184</v>
      </c>
      <c r="H6660" s="184" t="s">
        <v>7090</v>
      </c>
      <c r="I6660" s="185" t="s">
        <v>190</v>
      </c>
      <c r="J6660" s="181" t="s">
        <v>35</v>
      </c>
      <c r="K6660" s="181" t="s">
        <v>225</v>
      </c>
      <c r="L6660" s="186" t="s">
        <v>225</v>
      </c>
      <c r="M6660" s="187" t="s">
        <v>225</v>
      </c>
      <c r="N6660" s="183" t="s">
        <v>36</v>
      </c>
      <c r="O6660" s="181" t="s">
        <v>8184</v>
      </c>
      <c r="P6660" s="184" t="s">
        <v>7090</v>
      </c>
      <c r="Q6660" s="185" t="s">
        <v>190</v>
      </c>
      <c r="R6660" s="181" t="s">
        <v>35</v>
      </c>
      <c r="S6660" s="181" t="s">
        <v>225</v>
      </c>
      <c r="T6660" s="186" t="s">
        <v>225</v>
      </c>
      <c r="U6660" s="187" t="s">
        <v>225</v>
      </c>
      <c r="V6660" s="188" t="str" cm="1">
        <f t="array" ref="V6660">IF(SUM(LEN(A6660:U6660))=0,"",IF(OR(OR(ISBLANK(E6660),SUM(LEN(B6660),LEN(C6660))=0),AND(NOT(D6660="Unknown"),ISBLANK(I6660)),AND(NOT(N6660="Unknown"),ISBLANK(Q6660))),"Missing Information", INDEX(Table15[Entire Service Line Classification], MATCH(SUMIFS(Table15[Unique ID],Table15[System-Owned Portion],D6660,Table15[If Material Anything Other than "Lead" in Column E,Was Material Ever Previously Lead?],F6660,Table15[Customer-Owned Portion],N6660),Table15[Unique ID],0),0)))</f>
        <v>Non-lead</v>
      </c>
      <c r="W6660" s="189"/>
    </row>
    <row r="6661" spans="1:23" s="190" customFormat="1" ht="56.25" x14ac:dyDescent="0.25">
      <c r="A6661" s="180" t="s">
        <v>225</v>
      </c>
      <c r="B6661" s="181" t="s">
        <v>10264</v>
      </c>
      <c r="C6661" s="182" t="s">
        <v>225</v>
      </c>
      <c r="D6661" s="183" t="s">
        <v>36</v>
      </c>
      <c r="E6661" s="181" t="s">
        <v>35</v>
      </c>
      <c r="F6661" s="183" t="s">
        <v>35</v>
      </c>
      <c r="G6661" s="181" t="s">
        <v>8184</v>
      </c>
      <c r="H6661" s="184" t="s">
        <v>7090</v>
      </c>
      <c r="I6661" s="185" t="s">
        <v>190</v>
      </c>
      <c r="J6661" s="181" t="s">
        <v>35</v>
      </c>
      <c r="K6661" s="181" t="s">
        <v>225</v>
      </c>
      <c r="L6661" s="186" t="s">
        <v>225</v>
      </c>
      <c r="M6661" s="187" t="s">
        <v>225</v>
      </c>
      <c r="N6661" s="183" t="s">
        <v>36</v>
      </c>
      <c r="O6661" s="181" t="s">
        <v>8184</v>
      </c>
      <c r="P6661" s="184" t="s">
        <v>7090</v>
      </c>
      <c r="Q6661" s="185" t="s">
        <v>190</v>
      </c>
      <c r="R6661" s="181" t="s">
        <v>35</v>
      </c>
      <c r="S6661" s="181" t="s">
        <v>225</v>
      </c>
      <c r="T6661" s="186" t="s">
        <v>225</v>
      </c>
      <c r="U6661" s="187" t="s">
        <v>225</v>
      </c>
      <c r="V6661" s="188" t="str" cm="1">
        <f t="array" ref="V6661">IF(SUM(LEN(A6661:U6661))=0,"",IF(OR(OR(ISBLANK(E6661),SUM(LEN(B6661),LEN(C6661))=0),AND(NOT(D6661="Unknown"),ISBLANK(I6661)),AND(NOT(N6661="Unknown"),ISBLANK(Q6661))),"Missing Information", INDEX(Table15[Entire Service Line Classification], MATCH(SUMIFS(Table15[Unique ID],Table15[System-Owned Portion],D6661,Table15[If Material Anything Other than "Lead" in Column E,Was Material Ever Previously Lead?],F6661,Table15[Customer-Owned Portion],N6661),Table15[Unique ID],0),0)))</f>
        <v>Non-lead</v>
      </c>
      <c r="W6661" s="189"/>
    </row>
    <row r="6662" spans="1:23" s="190" customFormat="1" ht="56.25" x14ac:dyDescent="0.25">
      <c r="A6662" s="180" t="s">
        <v>225</v>
      </c>
      <c r="B6662" s="181" t="s">
        <v>10265</v>
      </c>
      <c r="C6662" s="182" t="s">
        <v>225</v>
      </c>
      <c r="D6662" s="183" t="s">
        <v>36</v>
      </c>
      <c r="E6662" s="181" t="s">
        <v>35</v>
      </c>
      <c r="F6662" s="183" t="s">
        <v>35</v>
      </c>
      <c r="G6662" s="181" t="s">
        <v>8184</v>
      </c>
      <c r="H6662" s="184" t="s">
        <v>7090</v>
      </c>
      <c r="I6662" s="185" t="s">
        <v>190</v>
      </c>
      <c r="J6662" s="181" t="s">
        <v>35</v>
      </c>
      <c r="K6662" s="181" t="s">
        <v>225</v>
      </c>
      <c r="L6662" s="186" t="s">
        <v>225</v>
      </c>
      <c r="M6662" s="187" t="s">
        <v>225</v>
      </c>
      <c r="N6662" s="183" t="s">
        <v>36</v>
      </c>
      <c r="O6662" s="181" t="s">
        <v>8184</v>
      </c>
      <c r="P6662" s="184" t="s">
        <v>7090</v>
      </c>
      <c r="Q6662" s="185" t="s">
        <v>190</v>
      </c>
      <c r="R6662" s="181" t="s">
        <v>35</v>
      </c>
      <c r="S6662" s="181" t="s">
        <v>225</v>
      </c>
      <c r="T6662" s="186" t="s">
        <v>225</v>
      </c>
      <c r="U6662" s="187" t="s">
        <v>225</v>
      </c>
      <c r="V6662" s="188" t="str" cm="1">
        <f t="array" ref="V6662">IF(SUM(LEN(A6662:U6662))=0,"",IF(OR(OR(ISBLANK(E6662),SUM(LEN(B6662),LEN(C6662))=0),AND(NOT(D6662="Unknown"),ISBLANK(I6662)),AND(NOT(N6662="Unknown"),ISBLANK(Q6662))),"Missing Information", INDEX(Table15[Entire Service Line Classification], MATCH(SUMIFS(Table15[Unique ID],Table15[System-Owned Portion],D6662,Table15[If Material Anything Other than "Lead" in Column E,Was Material Ever Previously Lead?],F6662,Table15[Customer-Owned Portion],N6662),Table15[Unique ID],0),0)))</f>
        <v>Non-lead</v>
      </c>
      <c r="W6662" s="189"/>
    </row>
    <row r="6663" spans="1:23" s="190" customFormat="1" ht="56.25" x14ac:dyDescent="0.25">
      <c r="A6663" s="180" t="s">
        <v>225</v>
      </c>
      <c r="B6663" s="181" t="s">
        <v>10266</v>
      </c>
      <c r="C6663" s="182" t="s">
        <v>225</v>
      </c>
      <c r="D6663" s="183" t="s">
        <v>36</v>
      </c>
      <c r="E6663" s="181" t="s">
        <v>35</v>
      </c>
      <c r="F6663" s="183" t="s">
        <v>35</v>
      </c>
      <c r="G6663" s="181" t="s">
        <v>8184</v>
      </c>
      <c r="H6663" s="184" t="s">
        <v>7090</v>
      </c>
      <c r="I6663" s="185" t="s">
        <v>190</v>
      </c>
      <c r="J6663" s="181" t="s">
        <v>35</v>
      </c>
      <c r="K6663" s="181" t="s">
        <v>225</v>
      </c>
      <c r="L6663" s="186" t="s">
        <v>225</v>
      </c>
      <c r="M6663" s="187" t="s">
        <v>225</v>
      </c>
      <c r="N6663" s="183" t="s">
        <v>36</v>
      </c>
      <c r="O6663" s="181" t="s">
        <v>8184</v>
      </c>
      <c r="P6663" s="184" t="s">
        <v>7090</v>
      </c>
      <c r="Q6663" s="185" t="s">
        <v>190</v>
      </c>
      <c r="R6663" s="181" t="s">
        <v>35</v>
      </c>
      <c r="S6663" s="181" t="s">
        <v>225</v>
      </c>
      <c r="T6663" s="186" t="s">
        <v>225</v>
      </c>
      <c r="U6663" s="187" t="s">
        <v>225</v>
      </c>
      <c r="V6663" s="188" t="str" cm="1">
        <f t="array" ref="V6663">IF(SUM(LEN(A6663:U6663))=0,"",IF(OR(OR(ISBLANK(E6663),SUM(LEN(B6663),LEN(C6663))=0),AND(NOT(D6663="Unknown"),ISBLANK(I6663)),AND(NOT(N6663="Unknown"),ISBLANK(Q6663))),"Missing Information", INDEX(Table15[Entire Service Line Classification], MATCH(SUMIFS(Table15[Unique ID],Table15[System-Owned Portion],D6663,Table15[If Material Anything Other than "Lead" in Column E,Was Material Ever Previously Lead?],F6663,Table15[Customer-Owned Portion],N6663),Table15[Unique ID],0),0)))</f>
        <v>Non-lead</v>
      </c>
      <c r="W6663" s="189"/>
    </row>
    <row r="6664" spans="1:23" s="190" customFormat="1" ht="56.25" x14ac:dyDescent="0.25">
      <c r="A6664" s="180" t="s">
        <v>225</v>
      </c>
      <c r="B6664" s="181" t="s">
        <v>10267</v>
      </c>
      <c r="C6664" s="182" t="s">
        <v>225</v>
      </c>
      <c r="D6664" s="183" t="s">
        <v>36</v>
      </c>
      <c r="E6664" s="181" t="s">
        <v>35</v>
      </c>
      <c r="F6664" s="183" t="s">
        <v>35</v>
      </c>
      <c r="G6664" s="181" t="s">
        <v>8184</v>
      </c>
      <c r="H6664" s="184" t="s">
        <v>7090</v>
      </c>
      <c r="I6664" s="185" t="s">
        <v>190</v>
      </c>
      <c r="J6664" s="181" t="s">
        <v>35</v>
      </c>
      <c r="K6664" s="181" t="s">
        <v>225</v>
      </c>
      <c r="L6664" s="186" t="s">
        <v>225</v>
      </c>
      <c r="M6664" s="187" t="s">
        <v>225</v>
      </c>
      <c r="N6664" s="183" t="s">
        <v>36</v>
      </c>
      <c r="O6664" s="181" t="s">
        <v>8184</v>
      </c>
      <c r="P6664" s="184" t="s">
        <v>7090</v>
      </c>
      <c r="Q6664" s="185" t="s">
        <v>190</v>
      </c>
      <c r="R6664" s="181" t="s">
        <v>35</v>
      </c>
      <c r="S6664" s="181" t="s">
        <v>225</v>
      </c>
      <c r="T6664" s="186" t="s">
        <v>225</v>
      </c>
      <c r="U6664" s="187" t="s">
        <v>225</v>
      </c>
      <c r="V6664" s="188" t="str" cm="1">
        <f t="array" ref="V6664">IF(SUM(LEN(A6664:U6664))=0,"",IF(OR(OR(ISBLANK(E6664),SUM(LEN(B6664),LEN(C6664))=0),AND(NOT(D6664="Unknown"),ISBLANK(I6664)),AND(NOT(N6664="Unknown"),ISBLANK(Q6664))),"Missing Information", INDEX(Table15[Entire Service Line Classification], MATCH(SUMIFS(Table15[Unique ID],Table15[System-Owned Portion],D6664,Table15[If Material Anything Other than "Lead" in Column E,Was Material Ever Previously Lead?],F6664,Table15[Customer-Owned Portion],N6664),Table15[Unique ID],0),0)))</f>
        <v>Non-lead</v>
      </c>
      <c r="W6664" s="189"/>
    </row>
    <row r="6665" spans="1:23" s="190" customFormat="1" ht="56.25" x14ac:dyDescent="0.25">
      <c r="A6665" s="180" t="s">
        <v>225</v>
      </c>
      <c r="B6665" s="181" t="s">
        <v>10268</v>
      </c>
      <c r="C6665" s="182" t="s">
        <v>225</v>
      </c>
      <c r="D6665" s="183" t="s">
        <v>36</v>
      </c>
      <c r="E6665" s="181" t="s">
        <v>35</v>
      </c>
      <c r="F6665" s="183" t="s">
        <v>35</v>
      </c>
      <c r="G6665" s="181" t="s">
        <v>8184</v>
      </c>
      <c r="H6665" s="184" t="s">
        <v>7090</v>
      </c>
      <c r="I6665" s="185" t="s">
        <v>190</v>
      </c>
      <c r="J6665" s="181" t="s">
        <v>35</v>
      </c>
      <c r="K6665" s="181" t="s">
        <v>225</v>
      </c>
      <c r="L6665" s="186" t="s">
        <v>225</v>
      </c>
      <c r="M6665" s="187" t="s">
        <v>225</v>
      </c>
      <c r="N6665" s="183" t="s">
        <v>36</v>
      </c>
      <c r="O6665" s="181" t="s">
        <v>8184</v>
      </c>
      <c r="P6665" s="184" t="s">
        <v>7090</v>
      </c>
      <c r="Q6665" s="185" t="s">
        <v>190</v>
      </c>
      <c r="R6665" s="181" t="s">
        <v>35</v>
      </c>
      <c r="S6665" s="181" t="s">
        <v>225</v>
      </c>
      <c r="T6665" s="186" t="s">
        <v>225</v>
      </c>
      <c r="U6665" s="187" t="s">
        <v>225</v>
      </c>
      <c r="V6665" s="188" t="str" cm="1">
        <f t="array" ref="V6665">IF(SUM(LEN(A6665:U6665))=0,"",IF(OR(OR(ISBLANK(E6665),SUM(LEN(B6665),LEN(C6665))=0),AND(NOT(D6665="Unknown"),ISBLANK(I6665)),AND(NOT(N6665="Unknown"),ISBLANK(Q6665))),"Missing Information", INDEX(Table15[Entire Service Line Classification], MATCH(SUMIFS(Table15[Unique ID],Table15[System-Owned Portion],D6665,Table15[If Material Anything Other than "Lead" in Column E,Was Material Ever Previously Lead?],F6665,Table15[Customer-Owned Portion],N6665),Table15[Unique ID],0),0)))</f>
        <v>Non-lead</v>
      </c>
      <c r="W6665" s="189"/>
    </row>
    <row r="6666" spans="1:23" s="190" customFormat="1" ht="56.25" x14ac:dyDescent="0.25">
      <c r="A6666" s="180" t="s">
        <v>225</v>
      </c>
      <c r="B6666" s="181" t="s">
        <v>10269</v>
      </c>
      <c r="C6666" s="182" t="s">
        <v>225</v>
      </c>
      <c r="D6666" s="183" t="s">
        <v>36</v>
      </c>
      <c r="E6666" s="181" t="s">
        <v>35</v>
      </c>
      <c r="F6666" s="183" t="s">
        <v>35</v>
      </c>
      <c r="G6666" s="181" t="s">
        <v>8184</v>
      </c>
      <c r="H6666" s="184" t="s">
        <v>7090</v>
      </c>
      <c r="I6666" s="185" t="s">
        <v>190</v>
      </c>
      <c r="J6666" s="181" t="s">
        <v>35</v>
      </c>
      <c r="K6666" s="181" t="s">
        <v>225</v>
      </c>
      <c r="L6666" s="186" t="s">
        <v>225</v>
      </c>
      <c r="M6666" s="187" t="s">
        <v>225</v>
      </c>
      <c r="N6666" s="183" t="s">
        <v>36</v>
      </c>
      <c r="O6666" s="181" t="s">
        <v>8184</v>
      </c>
      <c r="P6666" s="184" t="s">
        <v>7090</v>
      </c>
      <c r="Q6666" s="185" t="s">
        <v>190</v>
      </c>
      <c r="R6666" s="181" t="s">
        <v>35</v>
      </c>
      <c r="S6666" s="181" t="s">
        <v>225</v>
      </c>
      <c r="T6666" s="186" t="s">
        <v>225</v>
      </c>
      <c r="U6666" s="187" t="s">
        <v>225</v>
      </c>
      <c r="V6666" s="188" t="str" cm="1">
        <f t="array" ref="V6666">IF(SUM(LEN(A6666:U6666))=0,"",IF(OR(OR(ISBLANK(E6666),SUM(LEN(B6666),LEN(C6666))=0),AND(NOT(D6666="Unknown"),ISBLANK(I6666)),AND(NOT(N6666="Unknown"),ISBLANK(Q6666))),"Missing Information", INDEX(Table15[Entire Service Line Classification], MATCH(SUMIFS(Table15[Unique ID],Table15[System-Owned Portion],D6666,Table15[If Material Anything Other than "Lead" in Column E,Was Material Ever Previously Lead?],F6666,Table15[Customer-Owned Portion],N6666),Table15[Unique ID],0),0)))</f>
        <v>Non-lead</v>
      </c>
      <c r="W6666" s="189"/>
    </row>
    <row r="6667" spans="1:23" s="190" customFormat="1" ht="56.25" x14ac:dyDescent="0.25">
      <c r="A6667" s="180" t="s">
        <v>225</v>
      </c>
      <c r="B6667" s="181" t="s">
        <v>10270</v>
      </c>
      <c r="C6667" s="182" t="s">
        <v>225</v>
      </c>
      <c r="D6667" s="183" t="s">
        <v>36</v>
      </c>
      <c r="E6667" s="181" t="s">
        <v>35</v>
      </c>
      <c r="F6667" s="183" t="s">
        <v>35</v>
      </c>
      <c r="G6667" s="181" t="s">
        <v>8184</v>
      </c>
      <c r="H6667" s="184" t="s">
        <v>7090</v>
      </c>
      <c r="I6667" s="185" t="s">
        <v>190</v>
      </c>
      <c r="J6667" s="181" t="s">
        <v>35</v>
      </c>
      <c r="K6667" s="181" t="s">
        <v>225</v>
      </c>
      <c r="L6667" s="186" t="s">
        <v>225</v>
      </c>
      <c r="M6667" s="187" t="s">
        <v>225</v>
      </c>
      <c r="N6667" s="183" t="s">
        <v>36</v>
      </c>
      <c r="O6667" s="181" t="s">
        <v>8184</v>
      </c>
      <c r="P6667" s="184" t="s">
        <v>7090</v>
      </c>
      <c r="Q6667" s="185" t="s">
        <v>190</v>
      </c>
      <c r="R6667" s="181" t="s">
        <v>35</v>
      </c>
      <c r="S6667" s="181" t="s">
        <v>225</v>
      </c>
      <c r="T6667" s="186" t="s">
        <v>225</v>
      </c>
      <c r="U6667" s="187" t="s">
        <v>225</v>
      </c>
      <c r="V6667" s="188" t="str" cm="1">
        <f t="array" ref="V6667">IF(SUM(LEN(A6667:U6667))=0,"",IF(OR(OR(ISBLANK(E6667),SUM(LEN(B6667),LEN(C6667))=0),AND(NOT(D6667="Unknown"),ISBLANK(I6667)),AND(NOT(N6667="Unknown"),ISBLANK(Q6667))),"Missing Information", INDEX(Table15[Entire Service Line Classification], MATCH(SUMIFS(Table15[Unique ID],Table15[System-Owned Portion],D6667,Table15[If Material Anything Other than "Lead" in Column E,Was Material Ever Previously Lead?],F6667,Table15[Customer-Owned Portion],N6667),Table15[Unique ID],0),0)))</f>
        <v>Non-lead</v>
      </c>
      <c r="W6667" s="189"/>
    </row>
    <row r="6668" spans="1:23" s="190" customFormat="1" ht="56.25" x14ac:dyDescent="0.25">
      <c r="A6668" s="180" t="s">
        <v>225</v>
      </c>
      <c r="B6668" s="181" t="s">
        <v>10271</v>
      </c>
      <c r="C6668" s="182" t="s">
        <v>225</v>
      </c>
      <c r="D6668" s="183" t="s">
        <v>36</v>
      </c>
      <c r="E6668" s="181" t="s">
        <v>35</v>
      </c>
      <c r="F6668" s="183" t="s">
        <v>35</v>
      </c>
      <c r="G6668" s="181" t="s">
        <v>8184</v>
      </c>
      <c r="H6668" s="184" t="s">
        <v>7090</v>
      </c>
      <c r="I6668" s="185" t="s">
        <v>190</v>
      </c>
      <c r="J6668" s="181" t="s">
        <v>35</v>
      </c>
      <c r="K6668" s="181" t="s">
        <v>225</v>
      </c>
      <c r="L6668" s="186" t="s">
        <v>225</v>
      </c>
      <c r="M6668" s="187" t="s">
        <v>225</v>
      </c>
      <c r="N6668" s="183" t="s">
        <v>36</v>
      </c>
      <c r="O6668" s="181" t="s">
        <v>8184</v>
      </c>
      <c r="P6668" s="184" t="s">
        <v>7090</v>
      </c>
      <c r="Q6668" s="185" t="s">
        <v>190</v>
      </c>
      <c r="R6668" s="181" t="s">
        <v>35</v>
      </c>
      <c r="S6668" s="181" t="s">
        <v>225</v>
      </c>
      <c r="T6668" s="186" t="s">
        <v>225</v>
      </c>
      <c r="U6668" s="187" t="s">
        <v>225</v>
      </c>
      <c r="V6668" s="188" t="str" cm="1">
        <f t="array" ref="V6668">IF(SUM(LEN(A6668:U6668))=0,"",IF(OR(OR(ISBLANK(E6668),SUM(LEN(B6668),LEN(C6668))=0),AND(NOT(D6668="Unknown"),ISBLANK(I6668)),AND(NOT(N6668="Unknown"),ISBLANK(Q6668))),"Missing Information", INDEX(Table15[Entire Service Line Classification], MATCH(SUMIFS(Table15[Unique ID],Table15[System-Owned Portion],D6668,Table15[If Material Anything Other than "Lead" in Column E,Was Material Ever Previously Lead?],F6668,Table15[Customer-Owned Portion],N6668),Table15[Unique ID],0),0)))</f>
        <v>Non-lead</v>
      </c>
      <c r="W6668" s="189"/>
    </row>
    <row r="6669" spans="1:23" s="190" customFormat="1" ht="56.25" x14ac:dyDescent="0.25">
      <c r="A6669" s="180" t="s">
        <v>225</v>
      </c>
      <c r="B6669" s="181" t="s">
        <v>10272</v>
      </c>
      <c r="C6669" s="182" t="s">
        <v>225</v>
      </c>
      <c r="D6669" s="183" t="s">
        <v>36</v>
      </c>
      <c r="E6669" s="181" t="s">
        <v>35</v>
      </c>
      <c r="F6669" s="183" t="s">
        <v>35</v>
      </c>
      <c r="G6669" s="181" t="s">
        <v>8184</v>
      </c>
      <c r="H6669" s="184" t="s">
        <v>7090</v>
      </c>
      <c r="I6669" s="185" t="s">
        <v>190</v>
      </c>
      <c r="J6669" s="181" t="s">
        <v>35</v>
      </c>
      <c r="K6669" s="181" t="s">
        <v>225</v>
      </c>
      <c r="L6669" s="186" t="s">
        <v>225</v>
      </c>
      <c r="M6669" s="187" t="s">
        <v>225</v>
      </c>
      <c r="N6669" s="183" t="s">
        <v>36</v>
      </c>
      <c r="O6669" s="181" t="s">
        <v>8184</v>
      </c>
      <c r="P6669" s="184" t="s">
        <v>7090</v>
      </c>
      <c r="Q6669" s="185" t="s">
        <v>190</v>
      </c>
      <c r="R6669" s="181" t="s">
        <v>35</v>
      </c>
      <c r="S6669" s="181" t="s">
        <v>225</v>
      </c>
      <c r="T6669" s="186" t="s">
        <v>225</v>
      </c>
      <c r="U6669" s="187" t="s">
        <v>225</v>
      </c>
      <c r="V6669" s="188" t="str" cm="1">
        <f t="array" ref="V6669">IF(SUM(LEN(A6669:U6669))=0,"",IF(OR(OR(ISBLANK(E6669),SUM(LEN(B6669),LEN(C6669))=0),AND(NOT(D6669="Unknown"),ISBLANK(I6669)),AND(NOT(N6669="Unknown"),ISBLANK(Q6669))),"Missing Information", INDEX(Table15[Entire Service Line Classification], MATCH(SUMIFS(Table15[Unique ID],Table15[System-Owned Portion],D6669,Table15[If Material Anything Other than "Lead" in Column E,Was Material Ever Previously Lead?],F6669,Table15[Customer-Owned Portion],N6669),Table15[Unique ID],0),0)))</f>
        <v>Non-lead</v>
      </c>
      <c r="W6669" s="189"/>
    </row>
    <row r="6670" spans="1:23" s="190" customFormat="1" ht="56.25" x14ac:dyDescent="0.25">
      <c r="A6670" s="180" t="s">
        <v>225</v>
      </c>
      <c r="B6670" s="181" t="s">
        <v>10273</v>
      </c>
      <c r="C6670" s="182" t="s">
        <v>225</v>
      </c>
      <c r="D6670" s="183" t="s">
        <v>36</v>
      </c>
      <c r="E6670" s="181" t="s">
        <v>35</v>
      </c>
      <c r="F6670" s="183" t="s">
        <v>35</v>
      </c>
      <c r="G6670" s="181" t="s">
        <v>8184</v>
      </c>
      <c r="H6670" s="184" t="s">
        <v>7090</v>
      </c>
      <c r="I6670" s="185" t="s">
        <v>190</v>
      </c>
      <c r="J6670" s="181" t="s">
        <v>35</v>
      </c>
      <c r="K6670" s="181" t="s">
        <v>225</v>
      </c>
      <c r="L6670" s="186" t="s">
        <v>225</v>
      </c>
      <c r="M6670" s="187" t="s">
        <v>225</v>
      </c>
      <c r="N6670" s="183" t="s">
        <v>36</v>
      </c>
      <c r="O6670" s="181" t="s">
        <v>8184</v>
      </c>
      <c r="P6670" s="184" t="s">
        <v>7090</v>
      </c>
      <c r="Q6670" s="185" t="s">
        <v>190</v>
      </c>
      <c r="R6670" s="181" t="s">
        <v>35</v>
      </c>
      <c r="S6670" s="181" t="s">
        <v>225</v>
      </c>
      <c r="T6670" s="186" t="s">
        <v>225</v>
      </c>
      <c r="U6670" s="187" t="s">
        <v>225</v>
      </c>
      <c r="V6670" s="188" t="str" cm="1">
        <f t="array" ref="V6670">IF(SUM(LEN(A6670:U6670))=0,"",IF(OR(OR(ISBLANK(E6670),SUM(LEN(B6670),LEN(C6670))=0),AND(NOT(D6670="Unknown"),ISBLANK(I6670)),AND(NOT(N6670="Unknown"),ISBLANK(Q6670))),"Missing Information", INDEX(Table15[Entire Service Line Classification], MATCH(SUMIFS(Table15[Unique ID],Table15[System-Owned Portion],D6670,Table15[If Material Anything Other than "Lead" in Column E,Was Material Ever Previously Lead?],F6670,Table15[Customer-Owned Portion],N6670),Table15[Unique ID],0),0)))</f>
        <v>Non-lead</v>
      </c>
      <c r="W6670" s="189"/>
    </row>
    <row r="6671" spans="1:23" s="190" customFormat="1" ht="56.25" x14ac:dyDescent="0.25">
      <c r="A6671" s="180" t="s">
        <v>225</v>
      </c>
      <c r="B6671" s="181" t="s">
        <v>10274</v>
      </c>
      <c r="C6671" s="182" t="s">
        <v>225</v>
      </c>
      <c r="D6671" s="183" t="s">
        <v>36</v>
      </c>
      <c r="E6671" s="181" t="s">
        <v>35</v>
      </c>
      <c r="F6671" s="183" t="s">
        <v>35</v>
      </c>
      <c r="G6671" s="181" t="s">
        <v>8184</v>
      </c>
      <c r="H6671" s="184" t="s">
        <v>7090</v>
      </c>
      <c r="I6671" s="185" t="s">
        <v>190</v>
      </c>
      <c r="J6671" s="181" t="s">
        <v>35</v>
      </c>
      <c r="K6671" s="181" t="s">
        <v>225</v>
      </c>
      <c r="L6671" s="186" t="s">
        <v>225</v>
      </c>
      <c r="M6671" s="187" t="s">
        <v>225</v>
      </c>
      <c r="N6671" s="183" t="s">
        <v>36</v>
      </c>
      <c r="O6671" s="181" t="s">
        <v>8184</v>
      </c>
      <c r="P6671" s="184" t="s">
        <v>7090</v>
      </c>
      <c r="Q6671" s="185" t="s">
        <v>190</v>
      </c>
      <c r="R6671" s="181" t="s">
        <v>35</v>
      </c>
      <c r="S6671" s="181" t="s">
        <v>225</v>
      </c>
      <c r="T6671" s="186" t="s">
        <v>225</v>
      </c>
      <c r="U6671" s="187" t="s">
        <v>225</v>
      </c>
      <c r="V6671" s="188" t="str" cm="1">
        <f t="array" ref="V6671">IF(SUM(LEN(A6671:U6671))=0,"",IF(OR(OR(ISBLANK(E6671),SUM(LEN(B6671),LEN(C6671))=0),AND(NOT(D6671="Unknown"),ISBLANK(I6671)),AND(NOT(N6671="Unknown"),ISBLANK(Q6671))),"Missing Information", INDEX(Table15[Entire Service Line Classification], MATCH(SUMIFS(Table15[Unique ID],Table15[System-Owned Portion],D6671,Table15[If Material Anything Other than "Lead" in Column E,Was Material Ever Previously Lead?],F6671,Table15[Customer-Owned Portion],N6671),Table15[Unique ID],0),0)))</f>
        <v>Non-lead</v>
      </c>
      <c r="W6671" s="189"/>
    </row>
    <row r="6672" spans="1:23" s="190" customFormat="1" ht="56.25" x14ac:dyDescent="0.25">
      <c r="A6672" s="180" t="s">
        <v>225</v>
      </c>
      <c r="B6672" s="181" t="s">
        <v>10275</v>
      </c>
      <c r="C6672" s="182" t="s">
        <v>225</v>
      </c>
      <c r="D6672" s="183" t="s">
        <v>36</v>
      </c>
      <c r="E6672" s="181" t="s">
        <v>35</v>
      </c>
      <c r="F6672" s="183" t="s">
        <v>35</v>
      </c>
      <c r="G6672" s="181" t="s">
        <v>8184</v>
      </c>
      <c r="H6672" s="184" t="s">
        <v>7090</v>
      </c>
      <c r="I6672" s="185" t="s">
        <v>190</v>
      </c>
      <c r="J6672" s="181" t="s">
        <v>35</v>
      </c>
      <c r="K6672" s="181" t="s">
        <v>225</v>
      </c>
      <c r="L6672" s="186" t="s">
        <v>225</v>
      </c>
      <c r="M6672" s="187" t="s">
        <v>225</v>
      </c>
      <c r="N6672" s="183" t="s">
        <v>36</v>
      </c>
      <c r="O6672" s="181" t="s">
        <v>8184</v>
      </c>
      <c r="P6672" s="184" t="s">
        <v>7090</v>
      </c>
      <c r="Q6672" s="185" t="s">
        <v>190</v>
      </c>
      <c r="R6672" s="181" t="s">
        <v>35</v>
      </c>
      <c r="S6672" s="181" t="s">
        <v>225</v>
      </c>
      <c r="T6672" s="186" t="s">
        <v>225</v>
      </c>
      <c r="U6672" s="187" t="s">
        <v>225</v>
      </c>
      <c r="V6672" s="188" t="str" cm="1">
        <f t="array" ref="V6672">IF(SUM(LEN(A6672:U6672))=0,"",IF(OR(OR(ISBLANK(E6672),SUM(LEN(B6672),LEN(C6672))=0),AND(NOT(D6672="Unknown"),ISBLANK(I6672)),AND(NOT(N6672="Unknown"),ISBLANK(Q6672))),"Missing Information", INDEX(Table15[Entire Service Line Classification], MATCH(SUMIFS(Table15[Unique ID],Table15[System-Owned Portion],D6672,Table15[If Material Anything Other than "Lead" in Column E,Was Material Ever Previously Lead?],F6672,Table15[Customer-Owned Portion],N6672),Table15[Unique ID],0),0)))</f>
        <v>Non-lead</v>
      </c>
      <c r="W6672" s="189"/>
    </row>
    <row r="6673" spans="1:23" s="190" customFormat="1" ht="56.25" x14ac:dyDescent="0.25">
      <c r="A6673" s="180" t="s">
        <v>225</v>
      </c>
      <c r="B6673" s="181" t="s">
        <v>10276</v>
      </c>
      <c r="C6673" s="182" t="s">
        <v>225</v>
      </c>
      <c r="D6673" s="183" t="s">
        <v>36</v>
      </c>
      <c r="E6673" s="181" t="s">
        <v>35</v>
      </c>
      <c r="F6673" s="183" t="s">
        <v>35</v>
      </c>
      <c r="G6673" s="181" t="s">
        <v>8184</v>
      </c>
      <c r="H6673" s="184" t="s">
        <v>7090</v>
      </c>
      <c r="I6673" s="185" t="s">
        <v>190</v>
      </c>
      <c r="J6673" s="181" t="s">
        <v>35</v>
      </c>
      <c r="K6673" s="181" t="s">
        <v>225</v>
      </c>
      <c r="L6673" s="186" t="s">
        <v>225</v>
      </c>
      <c r="M6673" s="187" t="s">
        <v>225</v>
      </c>
      <c r="N6673" s="183" t="s">
        <v>36</v>
      </c>
      <c r="O6673" s="181" t="s">
        <v>8184</v>
      </c>
      <c r="P6673" s="184" t="s">
        <v>7090</v>
      </c>
      <c r="Q6673" s="185" t="s">
        <v>190</v>
      </c>
      <c r="R6673" s="181" t="s">
        <v>35</v>
      </c>
      <c r="S6673" s="181" t="s">
        <v>225</v>
      </c>
      <c r="T6673" s="186" t="s">
        <v>225</v>
      </c>
      <c r="U6673" s="187" t="s">
        <v>225</v>
      </c>
      <c r="V6673" s="188" t="str" cm="1">
        <f t="array" ref="V6673">IF(SUM(LEN(A6673:U6673))=0,"",IF(OR(OR(ISBLANK(E6673),SUM(LEN(B6673),LEN(C6673))=0),AND(NOT(D6673="Unknown"),ISBLANK(I6673)),AND(NOT(N6673="Unknown"),ISBLANK(Q6673))),"Missing Information", INDEX(Table15[Entire Service Line Classification], MATCH(SUMIFS(Table15[Unique ID],Table15[System-Owned Portion],D6673,Table15[If Material Anything Other than "Lead" in Column E,Was Material Ever Previously Lead?],F6673,Table15[Customer-Owned Portion],N6673),Table15[Unique ID],0),0)))</f>
        <v>Non-lead</v>
      </c>
      <c r="W6673" s="189"/>
    </row>
    <row r="6674" spans="1:23" s="190" customFormat="1" ht="56.25" x14ac:dyDescent="0.25">
      <c r="A6674" s="180" t="s">
        <v>225</v>
      </c>
      <c r="B6674" s="181" t="s">
        <v>10277</v>
      </c>
      <c r="C6674" s="182" t="s">
        <v>225</v>
      </c>
      <c r="D6674" s="183" t="s">
        <v>36</v>
      </c>
      <c r="E6674" s="181" t="s">
        <v>35</v>
      </c>
      <c r="F6674" s="183" t="s">
        <v>35</v>
      </c>
      <c r="G6674" s="181" t="s">
        <v>8184</v>
      </c>
      <c r="H6674" s="184" t="s">
        <v>7090</v>
      </c>
      <c r="I6674" s="185" t="s">
        <v>190</v>
      </c>
      <c r="J6674" s="181" t="s">
        <v>35</v>
      </c>
      <c r="K6674" s="181" t="s">
        <v>225</v>
      </c>
      <c r="L6674" s="186" t="s">
        <v>225</v>
      </c>
      <c r="M6674" s="187" t="s">
        <v>225</v>
      </c>
      <c r="N6674" s="183" t="s">
        <v>36</v>
      </c>
      <c r="O6674" s="181" t="s">
        <v>8184</v>
      </c>
      <c r="P6674" s="184" t="s">
        <v>7090</v>
      </c>
      <c r="Q6674" s="185" t="s">
        <v>190</v>
      </c>
      <c r="R6674" s="181" t="s">
        <v>35</v>
      </c>
      <c r="S6674" s="181" t="s">
        <v>225</v>
      </c>
      <c r="T6674" s="186" t="s">
        <v>225</v>
      </c>
      <c r="U6674" s="187" t="s">
        <v>225</v>
      </c>
      <c r="V6674" s="188" t="str" cm="1">
        <f t="array" ref="V6674">IF(SUM(LEN(A6674:U6674))=0,"",IF(OR(OR(ISBLANK(E6674),SUM(LEN(B6674),LEN(C6674))=0),AND(NOT(D6674="Unknown"),ISBLANK(I6674)),AND(NOT(N6674="Unknown"),ISBLANK(Q6674))),"Missing Information", INDEX(Table15[Entire Service Line Classification], MATCH(SUMIFS(Table15[Unique ID],Table15[System-Owned Portion],D6674,Table15[If Material Anything Other than "Lead" in Column E,Was Material Ever Previously Lead?],F6674,Table15[Customer-Owned Portion],N6674),Table15[Unique ID],0),0)))</f>
        <v>Non-lead</v>
      </c>
      <c r="W6674" s="189"/>
    </row>
    <row r="6675" spans="1:23" s="190" customFormat="1" ht="56.25" x14ac:dyDescent="0.25">
      <c r="A6675" s="180" t="s">
        <v>225</v>
      </c>
      <c r="B6675" s="181" t="s">
        <v>10278</v>
      </c>
      <c r="C6675" s="182" t="s">
        <v>225</v>
      </c>
      <c r="D6675" s="183" t="s">
        <v>36</v>
      </c>
      <c r="E6675" s="181" t="s">
        <v>35</v>
      </c>
      <c r="F6675" s="183" t="s">
        <v>35</v>
      </c>
      <c r="G6675" s="181" t="s">
        <v>8184</v>
      </c>
      <c r="H6675" s="184" t="s">
        <v>7090</v>
      </c>
      <c r="I6675" s="185" t="s">
        <v>190</v>
      </c>
      <c r="J6675" s="181" t="s">
        <v>35</v>
      </c>
      <c r="K6675" s="181" t="s">
        <v>225</v>
      </c>
      <c r="L6675" s="186" t="s">
        <v>225</v>
      </c>
      <c r="M6675" s="187" t="s">
        <v>225</v>
      </c>
      <c r="N6675" s="183" t="s">
        <v>36</v>
      </c>
      <c r="O6675" s="181" t="s">
        <v>8184</v>
      </c>
      <c r="P6675" s="184" t="s">
        <v>7090</v>
      </c>
      <c r="Q6675" s="185" t="s">
        <v>190</v>
      </c>
      <c r="R6675" s="181" t="s">
        <v>35</v>
      </c>
      <c r="S6675" s="181" t="s">
        <v>225</v>
      </c>
      <c r="T6675" s="186" t="s">
        <v>225</v>
      </c>
      <c r="U6675" s="187" t="s">
        <v>225</v>
      </c>
      <c r="V6675" s="188" t="str" cm="1">
        <f t="array" ref="V6675">IF(SUM(LEN(A6675:U6675))=0,"",IF(OR(OR(ISBLANK(E6675),SUM(LEN(B6675),LEN(C6675))=0),AND(NOT(D6675="Unknown"),ISBLANK(I6675)),AND(NOT(N6675="Unknown"),ISBLANK(Q6675))),"Missing Information", INDEX(Table15[Entire Service Line Classification], MATCH(SUMIFS(Table15[Unique ID],Table15[System-Owned Portion],D6675,Table15[If Material Anything Other than "Lead" in Column E,Was Material Ever Previously Lead?],F6675,Table15[Customer-Owned Portion],N6675),Table15[Unique ID],0),0)))</f>
        <v>Non-lead</v>
      </c>
      <c r="W6675" s="189"/>
    </row>
    <row r="6676" spans="1:23" s="190" customFormat="1" ht="56.25" x14ac:dyDescent="0.25">
      <c r="A6676" s="180" t="s">
        <v>225</v>
      </c>
      <c r="B6676" s="181" t="s">
        <v>10279</v>
      </c>
      <c r="C6676" s="182" t="s">
        <v>225</v>
      </c>
      <c r="D6676" s="183" t="s">
        <v>36</v>
      </c>
      <c r="E6676" s="181" t="s">
        <v>35</v>
      </c>
      <c r="F6676" s="183" t="s">
        <v>35</v>
      </c>
      <c r="G6676" s="181" t="s">
        <v>8184</v>
      </c>
      <c r="H6676" s="184" t="s">
        <v>7090</v>
      </c>
      <c r="I6676" s="185" t="s">
        <v>190</v>
      </c>
      <c r="J6676" s="181" t="s">
        <v>35</v>
      </c>
      <c r="K6676" s="181" t="s">
        <v>225</v>
      </c>
      <c r="L6676" s="186" t="s">
        <v>225</v>
      </c>
      <c r="M6676" s="187" t="s">
        <v>225</v>
      </c>
      <c r="N6676" s="183" t="s">
        <v>36</v>
      </c>
      <c r="O6676" s="181" t="s">
        <v>8184</v>
      </c>
      <c r="P6676" s="184" t="s">
        <v>7090</v>
      </c>
      <c r="Q6676" s="185" t="s">
        <v>190</v>
      </c>
      <c r="R6676" s="181" t="s">
        <v>35</v>
      </c>
      <c r="S6676" s="181" t="s">
        <v>225</v>
      </c>
      <c r="T6676" s="186" t="s">
        <v>225</v>
      </c>
      <c r="U6676" s="187" t="s">
        <v>225</v>
      </c>
      <c r="V6676" s="188" t="str" cm="1">
        <f t="array" ref="V6676">IF(SUM(LEN(A6676:U6676))=0,"",IF(OR(OR(ISBLANK(E6676),SUM(LEN(B6676),LEN(C6676))=0),AND(NOT(D6676="Unknown"),ISBLANK(I6676)),AND(NOT(N6676="Unknown"),ISBLANK(Q6676))),"Missing Information", INDEX(Table15[Entire Service Line Classification], MATCH(SUMIFS(Table15[Unique ID],Table15[System-Owned Portion],D6676,Table15[If Material Anything Other than "Lead" in Column E,Was Material Ever Previously Lead?],F6676,Table15[Customer-Owned Portion],N6676),Table15[Unique ID],0),0)))</f>
        <v>Non-lead</v>
      </c>
      <c r="W6676" s="189"/>
    </row>
    <row r="6677" spans="1:23" s="190" customFormat="1" ht="56.25" x14ac:dyDescent="0.25">
      <c r="A6677" s="180" t="s">
        <v>225</v>
      </c>
      <c r="B6677" s="181" t="s">
        <v>10280</v>
      </c>
      <c r="C6677" s="182" t="s">
        <v>225</v>
      </c>
      <c r="D6677" s="183" t="s">
        <v>36</v>
      </c>
      <c r="E6677" s="181" t="s">
        <v>35</v>
      </c>
      <c r="F6677" s="183" t="s">
        <v>35</v>
      </c>
      <c r="G6677" s="181" t="s">
        <v>8184</v>
      </c>
      <c r="H6677" s="184" t="s">
        <v>7090</v>
      </c>
      <c r="I6677" s="185" t="s">
        <v>190</v>
      </c>
      <c r="J6677" s="181" t="s">
        <v>35</v>
      </c>
      <c r="K6677" s="181" t="s">
        <v>225</v>
      </c>
      <c r="L6677" s="186" t="s">
        <v>225</v>
      </c>
      <c r="M6677" s="187" t="s">
        <v>225</v>
      </c>
      <c r="N6677" s="183" t="s">
        <v>36</v>
      </c>
      <c r="O6677" s="181" t="s">
        <v>8184</v>
      </c>
      <c r="P6677" s="184" t="s">
        <v>7090</v>
      </c>
      <c r="Q6677" s="185" t="s">
        <v>190</v>
      </c>
      <c r="R6677" s="181" t="s">
        <v>35</v>
      </c>
      <c r="S6677" s="181" t="s">
        <v>225</v>
      </c>
      <c r="T6677" s="186" t="s">
        <v>225</v>
      </c>
      <c r="U6677" s="187" t="s">
        <v>225</v>
      </c>
      <c r="V6677" s="188" t="str" cm="1">
        <f t="array" ref="V6677">IF(SUM(LEN(A6677:U6677))=0,"",IF(OR(OR(ISBLANK(E6677),SUM(LEN(B6677),LEN(C6677))=0),AND(NOT(D6677="Unknown"),ISBLANK(I6677)),AND(NOT(N6677="Unknown"),ISBLANK(Q6677))),"Missing Information", INDEX(Table15[Entire Service Line Classification], MATCH(SUMIFS(Table15[Unique ID],Table15[System-Owned Portion],D6677,Table15[If Material Anything Other than "Lead" in Column E,Was Material Ever Previously Lead?],F6677,Table15[Customer-Owned Portion],N6677),Table15[Unique ID],0),0)))</f>
        <v>Non-lead</v>
      </c>
      <c r="W6677" s="189"/>
    </row>
    <row r="6678" spans="1:23" s="190" customFormat="1" ht="56.25" x14ac:dyDescent="0.25">
      <c r="A6678" s="180" t="s">
        <v>225</v>
      </c>
      <c r="B6678" s="181" t="s">
        <v>10281</v>
      </c>
      <c r="C6678" s="182" t="s">
        <v>225</v>
      </c>
      <c r="D6678" s="183" t="s">
        <v>36</v>
      </c>
      <c r="E6678" s="181" t="s">
        <v>35</v>
      </c>
      <c r="F6678" s="183" t="s">
        <v>35</v>
      </c>
      <c r="G6678" s="181" t="s">
        <v>8184</v>
      </c>
      <c r="H6678" s="184" t="s">
        <v>7090</v>
      </c>
      <c r="I6678" s="185" t="s">
        <v>190</v>
      </c>
      <c r="J6678" s="181" t="s">
        <v>35</v>
      </c>
      <c r="K6678" s="181" t="s">
        <v>225</v>
      </c>
      <c r="L6678" s="186" t="s">
        <v>225</v>
      </c>
      <c r="M6678" s="187" t="s">
        <v>225</v>
      </c>
      <c r="N6678" s="183" t="s">
        <v>36</v>
      </c>
      <c r="O6678" s="181" t="s">
        <v>8184</v>
      </c>
      <c r="P6678" s="184" t="s">
        <v>7090</v>
      </c>
      <c r="Q6678" s="185" t="s">
        <v>190</v>
      </c>
      <c r="R6678" s="181" t="s">
        <v>35</v>
      </c>
      <c r="S6678" s="181" t="s">
        <v>225</v>
      </c>
      <c r="T6678" s="186" t="s">
        <v>225</v>
      </c>
      <c r="U6678" s="187" t="s">
        <v>225</v>
      </c>
      <c r="V6678" s="188" t="str" cm="1">
        <f t="array" ref="V6678">IF(SUM(LEN(A6678:U6678))=0,"",IF(OR(OR(ISBLANK(E6678),SUM(LEN(B6678),LEN(C6678))=0),AND(NOT(D6678="Unknown"),ISBLANK(I6678)),AND(NOT(N6678="Unknown"),ISBLANK(Q6678))),"Missing Information", INDEX(Table15[Entire Service Line Classification], MATCH(SUMIFS(Table15[Unique ID],Table15[System-Owned Portion],D6678,Table15[If Material Anything Other than "Lead" in Column E,Was Material Ever Previously Lead?],F6678,Table15[Customer-Owned Portion],N6678),Table15[Unique ID],0),0)))</f>
        <v>Non-lead</v>
      </c>
      <c r="W6678" s="189"/>
    </row>
    <row r="6679" spans="1:23" s="190" customFormat="1" ht="56.25" x14ac:dyDescent="0.25">
      <c r="A6679" s="180" t="s">
        <v>225</v>
      </c>
      <c r="B6679" s="181" t="s">
        <v>10282</v>
      </c>
      <c r="C6679" s="182" t="s">
        <v>225</v>
      </c>
      <c r="D6679" s="183" t="s">
        <v>36</v>
      </c>
      <c r="E6679" s="181" t="s">
        <v>35</v>
      </c>
      <c r="F6679" s="183" t="s">
        <v>35</v>
      </c>
      <c r="G6679" s="181" t="s">
        <v>8184</v>
      </c>
      <c r="H6679" s="184" t="s">
        <v>7090</v>
      </c>
      <c r="I6679" s="185" t="s">
        <v>190</v>
      </c>
      <c r="J6679" s="181" t="s">
        <v>35</v>
      </c>
      <c r="K6679" s="181" t="s">
        <v>225</v>
      </c>
      <c r="L6679" s="186" t="s">
        <v>225</v>
      </c>
      <c r="M6679" s="187" t="s">
        <v>225</v>
      </c>
      <c r="N6679" s="183" t="s">
        <v>36</v>
      </c>
      <c r="O6679" s="181" t="s">
        <v>8184</v>
      </c>
      <c r="P6679" s="184" t="s">
        <v>7090</v>
      </c>
      <c r="Q6679" s="185" t="s">
        <v>190</v>
      </c>
      <c r="R6679" s="181" t="s">
        <v>35</v>
      </c>
      <c r="S6679" s="181" t="s">
        <v>225</v>
      </c>
      <c r="T6679" s="186" t="s">
        <v>225</v>
      </c>
      <c r="U6679" s="187" t="s">
        <v>225</v>
      </c>
      <c r="V6679" s="188" t="str" cm="1">
        <f t="array" ref="V6679">IF(SUM(LEN(A6679:U6679))=0,"",IF(OR(OR(ISBLANK(E6679),SUM(LEN(B6679),LEN(C6679))=0),AND(NOT(D6679="Unknown"),ISBLANK(I6679)),AND(NOT(N6679="Unknown"),ISBLANK(Q6679))),"Missing Information", INDEX(Table15[Entire Service Line Classification], MATCH(SUMIFS(Table15[Unique ID],Table15[System-Owned Portion],D6679,Table15[If Material Anything Other than "Lead" in Column E,Was Material Ever Previously Lead?],F6679,Table15[Customer-Owned Portion],N6679),Table15[Unique ID],0),0)))</f>
        <v>Non-lead</v>
      </c>
      <c r="W6679" s="189"/>
    </row>
    <row r="6680" spans="1:23" s="190" customFormat="1" ht="56.25" x14ac:dyDescent="0.25">
      <c r="A6680" s="180" t="s">
        <v>225</v>
      </c>
      <c r="B6680" s="181" t="s">
        <v>10283</v>
      </c>
      <c r="C6680" s="182" t="s">
        <v>225</v>
      </c>
      <c r="D6680" s="183" t="s">
        <v>36</v>
      </c>
      <c r="E6680" s="181" t="s">
        <v>35</v>
      </c>
      <c r="F6680" s="183" t="s">
        <v>35</v>
      </c>
      <c r="G6680" s="181" t="s">
        <v>7476</v>
      </c>
      <c r="H6680" s="184" t="s">
        <v>7090</v>
      </c>
      <c r="I6680" s="185" t="s">
        <v>190</v>
      </c>
      <c r="J6680" s="181" t="s">
        <v>35</v>
      </c>
      <c r="K6680" s="181" t="s">
        <v>225</v>
      </c>
      <c r="L6680" s="186" t="s">
        <v>225</v>
      </c>
      <c r="M6680" s="187" t="s">
        <v>225</v>
      </c>
      <c r="N6680" s="183" t="s">
        <v>36</v>
      </c>
      <c r="O6680" s="181" t="s">
        <v>7476</v>
      </c>
      <c r="P6680" s="184" t="s">
        <v>7090</v>
      </c>
      <c r="Q6680" s="185" t="s">
        <v>190</v>
      </c>
      <c r="R6680" s="181" t="s">
        <v>35</v>
      </c>
      <c r="S6680" s="181" t="s">
        <v>225</v>
      </c>
      <c r="T6680" s="186" t="s">
        <v>225</v>
      </c>
      <c r="U6680" s="187" t="s">
        <v>225</v>
      </c>
      <c r="V6680" s="188" t="str" cm="1">
        <f t="array" ref="V6680">IF(SUM(LEN(A6680:U6680))=0,"",IF(OR(OR(ISBLANK(E6680),SUM(LEN(B6680),LEN(C6680))=0),AND(NOT(D6680="Unknown"),ISBLANK(I6680)),AND(NOT(N6680="Unknown"),ISBLANK(Q6680))),"Missing Information", INDEX(Table15[Entire Service Line Classification], MATCH(SUMIFS(Table15[Unique ID],Table15[System-Owned Portion],D6680,Table15[If Material Anything Other than "Lead" in Column E,Was Material Ever Previously Lead?],F6680,Table15[Customer-Owned Portion],N6680),Table15[Unique ID],0),0)))</f>
        <v>Non-lead</v>
      </c>
      <c r="W6680" s="189"/>
    </row>
    <row r="6681" spans="1:23" s="190" customFormat="1" ht="56.25" x14ac:dyDescent="0.25">
      <c r="A6681" s="180" t="s">
        <v>225</v>
      </c>
      <c r="B6681" s="181" t="s">
        <v>10284</v>
      </c>
      <c r="C6681" s="182" t="s">
        <v>225</v>
      </c>
      <c r="D6681" s="183" t="s">
        <v>36</v>
      </c>
      <c r="E6681" s="181" t="s">
        <v>35</v>
      </c>
      <c r="F6681" s="183" t="s">
        <v>35</v>
      </c>
      <c r="G6681" s="181" t="s">
        <v>7476</v>
      </c>
      <c r="H6681" s="184" t="s">
        <v>7090</v>
      </c>
      <c r="I6681" s="185" t="s">
        <v>190</v>
      </c>
      <c r="J6681" s="181" t="s">
        <v>35</v>
      </c>
      <c r="K6681" s="181" t="s">
        <v>225</v>
      </c>
      <c r="L6681" s="186" t="s">
        <v>225</v>
      </c>
      <c r="M6681" s="187" t="s">
        <v>225</v>
      </c>
      <c r="N6681" s="183" t="s">
        <v>36</v>
      </c>
      <c r="O6681" s="181" t="s">
        <v>7476</v>
      </c>
      <c r="P6681" s="184" t="s">
        <v>7090</v>
      </c>
      <c r="Q6681" s="185" t="s">
        <v>190</v>
      </c>
      <c r="R6681" s="181" t="s">
        <v>35</v>
      </c>
      <c r="S6681" s="181" t="s">
        <v>225</v>
      </c>
      <c r="T6681" s="186" t="s">
        <v>225</v>
      </c>
      <c r="U6681" s="187" t="s">
        <v>225</v>
      </c>
      <c r="V6681" s="188" t="str" cm="1">
        <f t="array" ref="V6681">IF(SUM(LEN(A6681:U6681))=0,"",IF(OR(OR(ISBLANK(E6681),SUM(LEN(B6681),LEN(C6681))=0),AND(NOT(D6681="Unknown"),ISBLANK(I6681)),AND(NOT(N6681="Unknown"),ISBLANK(Q6681))),"Missing Information", INDEX(Table15[Entire Service Line Classification], MATCH(SUMIFS(Table15[Unique ID],Table15[System-Owned Portion],D6681,Table15[If Material Anything Other than "Lead" in Column E,Was Material Ever Previously Lead?],F6681,Table15[Customer-Owned Portion],N6681),Table15[Unique ID],0),0)))</f>
        <v>Non-lead</v>
      </c>
      <c r="W6681" s="189"/>
    </row>
    <row r="6682" spans="1:23" s="190" customFormat="1" ht="56.25" x14ac:dyDescent="0.25">
      <c r="A6682" s="180" t="s">
        <v>225</v>
      </c>
      <c r="B6682" s="181" t="s">
        <v>10285</v>
      </c>
      <c r="C6682" s="182" t="s">
        <v>225</v>
      </c>
      <c r="D6682" s="183" t="s">
        <v>36</v>
      </c>
      <c r="E6682" s="181" t="s">
        <v>35</v>
      </c>
      <c r="F6682" s="183" t="s">
        <v>35</v>
      </c>
      <c r="G6682" s="181" t="s">
        <v>7476</v>
      </c>
      <c r="H6682" s="184" t="s">
        <v>7090</v>
      </c>
      <c r="I6682" s="185" t="s">
        <v>190</v>
      </c>
      <c r="J6682" s="181" t="s">
        <v>35</v>
      </c>
      <c r="K6682" s="181" t="s">
        <v>225</v>
      </c>
      <c r="L6682" s="186" t="s">
        <v>225</v>
      </c>
      <c r="M6682" s="187" t="s">
        <v>225</v>
      </c>
      <c r="N6682" s="183" t="s">
        <v>36</v>
      </c>
      <c r="O6682" s="181" t="s">
        <v>7476</v>
      </c>
      <c r="P6682" s="184" t="s">
        <v>7090</v>
      </c>
      <c r="Q6682" s="185" t="s">
        <v>190</v>
      </c>
      <c r="R6682" s="181" t="s">
        <v>35</v>
      </c>
      <c r="S6682" s="181" t="s">
        <v>225</v>
      </c>
      <c r="T6682" s="186" t="s">
        <v>225</v>
      </c>
      <c r="U6682" s="187" t="s">
        <v>225</v>
      </c>
      <c r="V6682" s="188" t="str" cm="1">
        <f t="array" ref="V6682">IF(SUM(LEN(A6682:U6682))=0,"",IF(OR(OR(ISBLANK(E6682),SUM(LEN(B6682),LEN(C6682))=0),AND(NOT(D6682="Unknown"),ISBLANK(I6682)),AND(NOT(N6682="Unknown"),ISBLANK(Q6682))),"Missing Information", INDEX(Table15[Entire Service Line Classification], MATCH(SUMIFS(Table15[Unique ID],Table15[System-Owned Portion],D6682,Table15[If Material Anything Other than "Lead" in Column E,Was Material Ever Previously Lead?],F6682,Table15[Customer-Owned Portion],N6682),Table15[Unique ID],0),0)))</f>
        <v>Non-lead</v>
      </c>
      <c r="W6682" s="189"/>
    </row>
    <row r="6683" spans="1:23" s="190" customFormat="1" ht="56.25" x14ac:dyDescent="0.25">
      <c r="A6683" s="180" t="s">
        <v>225</v>
      </c>
      <c r="B6683" s="181" t="s">
        <v>10286</v>
      </c>
      <c r="C6683" s="182" t="s">
        <v>225</v>
      </c>
      <c r="D6683" s="183" t="s">
        <v>36</v>
      </c>
      <c r="E6683" s="181" t="s">
        <v>35</v>
      </c>
      <c r="F6683" s="183" t="s">
        <v>35</v>
      </c>
      <c r="G6683" s="181" t="s">
        <v>7476</v>
      </c>
      <c r="H6683" s="184" t="s">
        <v>7090</v>
      </c>
      <c r="I6683" s="185" t="s">
        <v>190</v>
      </c>
      <c r="J6683" s="181" t="s">
        <v>35</v>
      </c>
      <c r="K6683" s="181" t="s">
        <v>225</v>
      </c>
      <c r="L6683" s="186" t="s">
        <v>225</v>
      </c>
      <c r="M6683" s="187" t="s">
        <v>225</v>
      </c>
      <c r="N6683" s="183" t="s">
        <v>36</v>
      </c>
      <c r="O6683" s="181" t="s">
        <v>7476</v>
      </c>
      <c r="P6683" s="184" t="s">
        <v>7090</v>
      </c>
      <c r="Q6683" s="185" t="s">
        <v>190</v>
      </c>
      <c r="R6683" s="181" t="s">
        <v>35</v>
      </c>
      <c r="S6683" s="181" t="s">
        <v>225</v>
      </c>
      <c r="T6683" s="186" t="s">
        <v>225</v>
      </c>
      <c r="U6683" s="187" t="s">
        <v>225</v>
      </c>
      <c r="V6683" s="188" t="str" cm="1">
        <f t="array" ref="V6683">IF(SUM(LEN(A6683:U6683))=0,"",IF(OR(OR(ISBLANK(E6683),SUM(LEN(B6683),LEN(C6683))=0),AND(NOT(D6683="Unknown"),ISBLANK(I6683)),AND(NOT(N6683="Unknown"),ISBLANK(Q6683))),"Missing Information", INDEX(Table15[Entire Service Line Classification], MATCH(SUMIFS(Table15[Unique ID],Table15[System-Owned Portion],D6683,Table15[If Material Anything Other than "Lead" in Column E,Was Material Ever Previously Lead?],F6683,Table15[Customer-Owned Portion],N6683),Table15[Unique ID],0),0)))</f>
        <v>Non-lead</v>
      </c>
      <c r="W6683" s="189"/>
    </row>
    <row r="6684" spans="1:23" s="190" customFormat="1" ht="56.25" x14ac:dyDescent="0.25">
      <c r="A6684" s="180" t="s">
        <v>225</v>
      </c>
      <c r="B6684" s="181" t="s">
        <v>10287</v>
      </c>
      <c r="C6684" s="182" t="s">
        <v>225</v>
      </c>
      <c r="D6684" s="183" t="s">
        <v>36</v>
      </c>
      <c r="E6684" s="181" t="s">
        <v>35</v>
      </c>
      <c r="F6684" s="183" t="s">
        <v>35</v>
      </c>
      <c r="G6684" s="181" t="s">
        <v>7476</v>
      </c>
      <c r="H6684" s="184" t="s">
        <v>7090</v>
      </c>
      <c r="I6684" s="185" t="s">
        <v>190</v>
      </c>
      <c r="J6684" s="181" t="s">
        <v>35</v>
      </c>
      <c r="K6684" s="181" t="s">
        <v>225</v>
      </c>
      <c r="L6684" s="186" t="s">
        <v>225</v>
      </c>
      <c r="M6684" s="187" t="s">
        <v>225</v>
      </c>
      <c r="N6684" s="183" t="s">
        <v>36</v>
      </c>
      <c r="O6684" s="181" t="s">
        <v>7476</v>
      </c>
      <c r="P6684" s="184" t="s">
        <v>7090</v>
      </c>
      <c r="Q6684" s="185" t="s">
        <v>190</v>
      </c>
      <c r="R6684" s="181" t="s">
        <v>35</v>
      </c>
      <c r="S6684" s="181" t="s">
        <v>225</v>
      </c>
      <c r="T6684" s="186" t="s">
        <v>225</v>
      </c>
      <c r="U6684" s="187" t="s">
        <v>225</v>
      </c>
      <c r="V6684" s="188" t="str" cm="1">
        <f t="array" ref="V6684">IF(SUM(LEN(A6684:U6684))=0,"",IF(OR(OR(ISBLANK(E6684),SUM(LEN(B6684),LEN(C6684))=0),AND(NOT(D6684="Unknown"),ISBLANK(I6684)),AND(NOT(N6684="Unknown"),ISBLANK(Q6684))),"Missing Information", INDEX(Table15[Entire Service Line Classification], MATCH(SUMIFS(Table15[Unique ID],Table15[System-Owned Portion],D6684,Table15[If Material Anything Other than "Lead" in Column E,Was Material Ever Previously Lead?],F6684,Table15[Customer-Owned Portion],N6684),Table15[Unique ID],0),0)))</f>
        <v>Non-lead</v>
      </c>
      <c r="W6684" s="189"/>
    </row>
    <row r="6685" spans="1:23" s="190" customFormat="1" ht="56.25" x14ac:dyDescent="0.25">
      <c r="A6685" s="180" t="s">
        <v>225</v>
      </c>
      <c r="B6685" s="181" t="s">
        <v>10288</v>
      </c>
      <c r="C6685" s="182" t="s">
        <v>225</v>
      </c>
      <c r="D6685" s="183" t="s">
        <v>36</v>
      </c>
      <c r="E6685" s="181" t="s">
        <v>35</v>
      </c>
      <c r="F6685" s="183" t="s">
        <v>35</v>
      </c>
      <c r="G6685" s="181" t="s">
        <v>7476</v>
      </c>
      <c r="H6685" s="184" t="s">
        <v>7090</v>
      </c>
      <c r="I6685" s="185" t="s">
        <v>190</v>
      </c>
      <c r="J6685" s="181" t="s">
        <v>35</v>
      </c>
      <c r="K6685" s="181" t="s">
        <v>225</v>
      </c>
      <c r="L6685" s="186" t="s">
        <v>225</v>
      </c>
      <c r="M6685" s="187" t="s">
        <v>225</v>
      </c>
      <c r="N6685" s="183" t="s">
        <v>36</v>
      </c>
      <c r="O6685" s="181" t="s">
        <v>7476</v>
      </c>
      <c r="P6685" s="184" t="s">
        <v>7090</v>
      </c>
      <c r="Q6685" s="185" t="s">
        <v>190</v>
      </c>
      <c r="R6685" s="181" t="s">
        <v>35</v>
      </c>
      <c r="S6685" s="181" t="s">
        <v>225</v>
      </c>
      <c r="T6685" s="186" t="s">
        <v>225</v>
      </c>
      <c r="U6685" s="187" t="s">
        <v>225</v>
      </c>
      <c r="V6685" s="188" t="str" cm="1">
        <f t="array" ref="V6685">IF(SUM(LEN(A6685:U6685))=0,"",IF(OR(OR(ISBLANK(E6685),SUM(LEN(B6685),LEN(C6685))=0),AND(NOT(D6685="Unknown"),ISBLANK(I6685)),AND(NOT(N6685="Unknown"),ISBLANK(Q6685))),"Missing Information", INDEX(Table15[Entire Service Line Classification], MATCH(SUMIFS(Table15[Unique ID],Table15[System-Owned Portion],D6685,Table15[If Material Anything Other than "Lead" in Column E,Was Material Ever Previously Lead?],F6685,Table15[Customer-Owned Portion],N6685),Table15[Unique ID],0),0)))</f>
        <v>Non-lead</v>
      </c>
      <c r="W6685" s="189"/>
    </row>
    <row r="6686" spans="1:23" s="190" customFormat="1" ht="56.25" x14ac:dyDescent="0.25">
      <c r="A6686" s="180" t="s">
        <v>225</v>
      </c>
      <c r="B6686" s="181" t="s">
        <v>10289</v>
      </c>
      <c r="C6686" s="182" t="s">
        <v>225</v>
      </c>
      <c r="D6686" s="183" t="s">
        <v>36</v>
      </c>
      <c r="E6686" s="181" t="s">
        <v>35</v>
      </c>
      <c r="F6686" s="183" t="s">
        <v>35</v>
      </c>
      <c r="G6686" s="181" t="s">
        <v>7476</v>
      </c>
      <c r="H6686" s="184" t="s">
        <v>7090</v>
      </c>
      <c r="I6686" s="185" t="s">
        <v>190</v>
      </c>
      <c r="J6686" s="181" t="s">
        <v>35</v>
      </c>
      <c r="K6686" s="181" t="s">
        <v>225</v>
      </c>
      <c r="L6686" s="186" t="s">
        <v>225</v>
      </c>
      <c r="M6686" s="187" t="s">
        <v>225</v>
      </c>
      <c r="N6686" s="183" t="s">
        <v>36</v>
      </c>
      <c r="O6686" s="181" t="s">
        <v>7476</v>
      </c>
      <c r="P6686" s="184" t="s">
        <v>7090</v>
      </c>
      <c r="Q6686" s="185" t="s">
        <v>190</v>
      </c>
      <c r="R6686" s="181" t="s">
        <v>35</v>
      </c>
      <c r="S6686" s="181" t="s">
        <v>225</v>
      </c>
      <c r="T6686" s="186" t="s">
        <v>225</v>
      </c>
      <c r="U6686" s="187" t="s">
        <v>225</v>
      </c>
      <c r="V6686" s="188" t="str" cm="1">
        <f t="array" ref="V6686">IF(SUM(LEN(A6686:U6686))=0,"",IF(OR(OR(ISBLANK(E6686),SUM(LEN(B6686),LEN(C6686))=0),AND(NOT(D6686="Unknown"),ISBLANK(I6686)),AND(NOT(N6686="Unknown"),ISBLANK(Q6686))),"Missing Information", INDEX(Table15[Entire Service Line Classification], MATCH(SUMIFS(Table15[Unique ID],Table15[System-Owned Portion],D6686,Table15[If Material Anything Other than "Lead" in Column E,Was Material Ever Previously Lead?],F6686,Table15[Customer-Owned Portion],N6686),Table15[Unique ID],0),0)))</f>
        <v>Non-lead</v>
      </c>
      <c r="W6686" s="189"/>
    </row>
    <row r="6687" spans="1:23" s="190" customFormat="1" ht="56.25" x14ac:dyDescent="0.25">
      <c r="A6687" s="180" t="s">
        <v>225</v>
      </c>
      <c r="B6687" s="181" t="s">
        <v>10290</v>
      </c>
      <c r="C6687" s="182" t="s">
        <v>225</v>
      </c>
      <c r="D6687" s="183" t="s">
        <v>36</v>
      </c>
      <c r="E6687" s="181" t="s">
        <v>35</v>
      </c>
      <c r="F6687" s="183" t="s">
        <v>35</v>
      </c>
      <c r="G6687" s="181" t="s">
        <v>7476</v>
      </c>
      <c r="H6687" s="184" t="s">
        <v>7090</v>
      </c>
      <c r="I6687" s="185" t="s">
        <v>190</v>
      </c>
      <c r="J6687" s="181" t="s">
        <v>35</v>
      </c>
      <c r="K6687" s="181" t="s">
        <v>225</v>
      </c>
      <c r="L6687" s="186" t="s">
        <v>225</v>
      </c>
      <c r="M6687" s="187" t="s">
        <v>225</v>
      </c>
      <c r="N6687" s="183" t="s">
        <v>36</v>
      </c>
      <c r="O6687" s="181" t="s">
        <v>7476</v>
      </c>
      <c r="P6687" s="184" t="s">
        <v>7090</v>
      </c>
      <c r="Q6687" s="185" t="s">
        <v>190</v>
      </c>
      <c r="R6687" s="181" t="s">
        <v>35</v>
      </c>
      <c r="S6687" s="181" t="s">
        <v>225</v>
      </c>
      <c r="T6687" s="186" t="s">
        <v>225</v>
      </c>
      <c r="U6687" s="187" t="s">
        <v>225</v>
      </c>
      <c r="V6687" s="188" t="str" cm="1">
        <f t="array" ref="V6687">IF(SUM(LEN(A6687:U6687))=0,"",IF(OR(OR(ISBLANK(E6687),SUM(LEN(B6687),LEN(C6687))=0),AND(NOT(D6687="Unknown"),ISBLANK(I6687)),AND(NOT(N6687="Unknown"),ISBLANK(Q6687))),"Missing Information", INDEX(Table15[Entire Service Line Classification], MATCH(SUMIFS(Table15[Unique ID],Table15[System-Owned Portion],D6687,Table15[If Material Anything Other than "Lead" in Column E,Was Material Ever Previously Lead?],F6687,Table15[Customer-Owned Portion],N6687),Table15[Unique ID],0),0)))</f>
        <v>Non-lead</v>
      </c>
      <c r="W6687" s="189"/>
    </row>
    <row r="6688" spans="1:23" s="190" customFormat="1" ht="56.25" x14ac:dyDescent="0.25">
      <c r="A6688" s="180" t="s">
        <v>225</v>
      </c>
      <c r="B6688" s="181" t="s">
        <v>10291</v>
      </c>
      <c r="C6688" s="182" t="s">
        <v>225</v>
      </c>
      <c r="D6688" s="183" t="s">
        <v>36</v>
      </c>
      <c r="E6688" s="181" t="s">
        <v>35</v>
      </c>
      <c r="F6688" s="183" t="s">
        <v>35</v>
      </c>
      <c r="G6688" s="181" t="s">
        <v>7476</v>
      </c>
      <c r="H6688" s="184" t="s">
        <v>7090</v>
      </c>
      <c r="I6688" s="185" t="s">
        <v>190</v>
      </c>
      <c r="J6688" s="181" t="s">
        <v>35</v>
      </c>
      <c r="K6688" s="181" t="s">
        <v>225</v>
      </c>
      <c r="L6688" s="186" t="s">
        <v>225</v>
      </c>
      <c r="M6688" s="187" t="s">
        <v>225</v>
      </c>
      <c r="N6688" s="183" t="s">
        <v>36</v>
      </c>
      <c r="O6688" s="181" t="s">
        <v>7476</v>
      </c>
      <c r="P6688" s="184" t="s">
        <v>7090</v>
      </c>
      <c r="Q6688" s="185" t="s">
        <v>190</v>
      </c>
      <c r="R6688" s="181" t="s">
        <v>35</v>
      </c>
      <c r="S6688" s="181" t="s">
        <v>225</v>
      </c>
      <c r="T6688" s="186" t="s">
        <v>225</v>
      </c>
      <c r="U6688" s="187" t="s">
        <v>225</v>
      </c>
      <c r="V6688" s="188" t="str" cm="1">
        <f t="array" ref="V6688">IF(SUM(LEN(A6688:U6688))=0,"",IF(OR(OR(ISBLANK(E6688),SUM(LEN(B6688),LEN(C6688))=0),AND(NOT(D6688="Unknown"),ISBLANK(I6688)),AND(NOT(N6688="Unknown"),ISBLANK(Q6688))),"Missing Information", INDEX(Table15[Entire Service Line Classification], MATCH(SUMIFS(Table15[Unique ID],Table15[System-Owned Portion],D6688,Table15[If Material Anything Other than "Lead" in Column E,Was Material Ever Previously Lead?],F6688,Table15[Customer-Owned Portion],N6688),Table15[Unique ID],0),0)))</f>
        <v>Non-lead</v>
      </c>
      <c r="W6688" s="189"/>
    </row>
    <row r="6689" spans="1:23" s="190" customFormat="1" ht="56.25" x14ac:dyDescent="0.25">
      <c r="A6689" s="180" t="s">
        <v>225</v>
      </c>
      <c r="B6689" s="181" t="s">
        <v>10292</v>
      </c>
      <c r="C6689" s="182" t="s">
        <v>225</v>
      </c>
      <c r="D6689" s="183" t="s">
        <v>36</v>
      </c>
      <c r="E6689" s="181" t="s">
        <v>35</v>
      </c>
      <c r="F6689" s="183" t="s">
        <v>35</v>
      </c>
      <c r="G6689" s="181" t="s">
        <v>7476</v>
      </c>
      <c r="H6689" s="184" t="s">
        <v>7090</v>
      </c>
      <c r="I6689" s="185" t="s">
        <v>190</v>
      </c>
      <c r="J6689" s="181" t="s">
        <v>35</v>
      </c>
      <c r="K6689" s="181" t="s">
        <v>225</v>
      </c>
      <c r="L6689" s="186" t="s">
        <v>225</v>
      </c>
      <c r="M6689" s="187" t="s">
        <v>225</v>
      </c>
      <c r="N6689" s="183" t="s">
        <v>36</v>
      </c>
      <c r="O6689" s="181" t="s">
        <v>7476</v>
      </c>
      <c r="P6689" s="184" t="s">
        <v>7090</v>
      </c>
      <c r="Q6689" s="185" t="s">
        <v>190</v>
      </c>
      <c r="R6689" s="181" t="s">
        <v>35</v>
      </c>
      <c r="S6689" s="181" t="s">
        <v>225</v>
      </c>
      <c r="T6689" s="186" t="s">
        <v>225</v>
      </c>
      <c r="U6689" s="187" t="s">
        <v>225</v>
      </c>
      <c r="V6689" s="188" t="str" cm="1">
        <f t="array" ref="V6689">IF(SUM(LEN(A6689:U6689))=0,"",IF(OR(OR(ISBLANK(E6689),SUM(LEN(B6689),LEN(C6689))=0),AND(NOT(D6689="Unknown"),ISBLANK(I6689)),AND(NOT(N6689="Unknown"),ISBLANK(Q6689))),"Missing Information", INDEX(Table15[Entire Service Line Classification], MATCH(SUMIFS(Table15[Unique ID],Table15[System-Owned Portion],D6689,Table15[If Material Anything Other than "Lead" in Column E,Was Material Ever Previously Lead?],F6689,Table15[Customer-Owned Portion],N6689),Table15[Unique ID],0),0)))</f>
        <v>Non-lead</v>
      </c>
      <c r="W6689" s="189"/>
    </row>
    <row r="6690" spans="1:23" s="190" customFormat="1" ht="56.25" x14ac:dyDescent="0.25">
      <c r="A6690" s="180" t="s">
        <v>225</v>
      </c>
      <c r="B6690" s="181" t="s">
        <v>10293</v>
      </c>
      <c r="C6690" s="182" t="s">
        <v>225</v>
      </c>
      <c r="D6690" s="183" t="s">
        <v>36</v>
      </c>
      <c r="E6690" s="181" t="s">
        <v>35</v>
      </c>
      <c r="F6690" s="183" t="s">
        <v>35</v>
      </c>
      <c r="G6690" s="181" t="s">
        <v>7476</v>
      </c>
      <c r="H6690" s="184" t="s">
        <v>7090</v>
      </c>
      <c r="I6690" s="185" t="s">
        <v>190</v>
      </c>
      <c r="J6690" s="181" t="s">
        <v>35</v>
      </c>
      <c r="K6690" s="181" t="s">
        <v>225</v>
      </c>
      <c r="L6690" s="186" t="s">
        <v>225</v>
      </c>
      <c r="M6690" s="187" t="s">
        <v>225</v>
      </c>
      <c r="N6690" s="183" t="s">
        <v>36</v>
      </c>
      <c r="O6690" s="181" t="s">
        <v>7476</v>
      </c>
      <c r="P6690" s="184" t="s">
        <v>7090</v>
      </c>
      <c r="Q6690" s="185" t="s">
        <v>190</v>
      </c>
      <c r="R6690" s="181" t="s">
        <v>35</v>
      </c>
      <c r="S6690" s="181" t="s">
        <v>225</v>
      </c>
      <c r="T6690" s="186" t="s">
        <v>225</v>
      </c>
      <c r="U6690" s="187" t="s">
        <v>225</v>
      </c>
      <c r="V6690" s="188" t="str" cm="1">
        <f t="array" ref="V6690">IF(SUM(LEN(A6690:U6690))=0,"",IF(OR(OR(ISBLANK(E6690),SUM(LEN(B6690),LEN(C6690))=0),AND(NOT(D6690="Unknown"),ISBLANK(I6690)),AND(NOT(N6690="Unknown"),ISBLANK(Q6690))),"Missing Information", INDEX(Table15[Entire Service Line Classification], MATCH(SUMIFS(Table15[Unique ID],Table15[System-Owned Portion],D6690,Table15[If Material Anything Other than "Lead" in Column E,Was Material Ever Previously Lead?],F6690,Table15[Customer-Owned Portion],N6690),Table15[Unique ID],0),0)))</f>
        <v>Non-lead</v>
      </c>
      <c r="W6690" s="189"/>
    </row>
    <row r="6691" spans="1:23" s="190" customFormat="1" ht="56.25" x14ac:dyDescent="0.25">
      <c r="A6691" s="180" t="s">
        <v>225</v>
      </c>
      <c r="B6691" s="181" t="s">
        <v>10294</v>
      </c>
      <c r="C6691" s="182" t="s">
        <v>225</v>
      </c>
      <c r="D6691" s="183" t="s">
        <v>36</v>
      </c>
      <c r="E6691" s="181" t="s">
        <v>35</v>
      </c>
      <c r="F6691" s="183" t="s">
        <v>35</v>
      </c>
      <c r="G6691" s="181" t="s">
        <v>7476</v>
      </c>
      <c r="H6691" s="184" t="s">
        <v>7090</v>
      </c>
      <c r="I6691" s="185" t="s">
        <v>190</v>
      </c>
      <c r="J6691" s="181" t="s">
        <v>35</v>
      </c>
      <c r="K6691" s="181" t="s">
        <v>225</v>
      </c>
      <c r="L6691" s="186" t="s">
        <v>225</v>
      </c>
      <c r="M6691" s="187" t="s">
        <v>225</v>
      </c>
      <c r="N6691" s="183" t="s">
        <v>36</v>
      </c>
      <c r="O6691" s="181" t="s">
        <v>7476</v>
      </c>
      <c r="P6691" s="184" t="s">
        <v>7090</v>
      </c>
      <c r="Q6691" s="185" t="s">
        <v>190</v>
      </c>
      <c r="R6691" s="181" t="s">
        <v>35</v>
      </c>
      <c r="S6691" s="181" t="s">
        <v>225</v>
      </c>
      <c r="T6691" s="186" t="s">
        <v>225</v>
      </c>
      <c r="U6691" s="187" t="s">
        <v>225</v>
      </c>
      <c r="V6691" s="188" t="str" cm="1">
        <f t="array" ref="V6691">IF(SUM(LEN(A6691:U6691))=0,"",IF(OR(OR(ISBLANK(E6691),SUM(LEN(B6691),LEN(C6691))=0),AND(NOT(D6691="Unknown"),ISBLANK(I6691)),AND(NOT(N6691="Unknown"),ISBLANK(Q6691))),"Missing Information", INDEX(Table15[Entire Service Line Classification], MATCH(SUMIFS(Table15[Unique ID],Table15[System-Owned Portion],D6691,Table15[If Material Anything Other than "Lead" in Column E,Was Material Ever Previously Lead?],F6691,Table15[Customer-Owned Portion],N6691),Table15[Unique ID],0),0)))</f>
        <v>Non-lead</v>
      </c>
      <c r="W6691" s="189"/>
    </row>
    <row r="6692" spans="1:23" s="190" customFormat="1" ht="56.25" x14ac:dyDescent="0.25">
      <c r="A6692" s="180" t="s">
        <v>225</v>
      </c>
      <c r="B6692" s="181" t="s">
        <v>10295</v>
      </c>
      <c r="C6692" s="182" t="s">
        <v>225</v>
      </c>
      <c r="D6692" s="183" t="s">
        <v>36</v>
      </c>
      <c r="E6692" s="181" t="s">
        <v>35</v>
      </c>
      <c r="F6692" s="183" t="s">
        <v>35</v>
      </c>
      <c r="G6692" s="181" t="s">
        <v>7476</v>
      </c>
      <c r="H6692" s="184" t="s">
        <v>7090</v>
      </c>
      <c r="I6692" s="185" t="s">
        <v>190</v>
      </c>
      <c r="J6692" s="181" t="s">
        <v>35</v>
      </c>
      <c r="K6692" s="181" t="s">
        <v>225</v>
      </c>
      <c r="L6692" s="186" t="s">
        <v>225</v>
      </c>
      <c r="M6692" s="187" t="s">
        <v>225</v>
      </c>
      <c r="N6692" s="183" t="s">
        <v>36</v>
      </c>
      <c r="O6692" s="181" t="s">
        <v>7476</v>
      </c>
      <c r="P6692" s="184" t="s">
        <v>7090</v>
      </c>
      <c r="Q6692" s="185" t="s">
        <v>190</v>
      </c>
      <c r="R6692" s="181" t="s">
        <v>35</v>
      </c>
      <c r="S6692" s="181" t="s">
        <v>225</v>
      </c>
      <c r="T6692" s="186" t="s">
        <v>225</v>
      </c>
      <c r="U6692" s="187" t="s">
        <v>225</v>
      </c>
      <c r="V6692" s="188" t="str" cm="1">
        <f t="array" ref="V6692">IF(SUM(LEN(A6692:U6692))=0,"",IF(OR(OR(ISBLANK(E6692),SUM(LEN(B6692),LEN(C6692))=0),AND(NOT(D6692="Unknown"),ISBLANK(I6692)),AND(NOT(N6692="Unknown"),ISBLANK(Q6692))),"Missing Information", INDEX(Table15[Entire Service Line Classification], MATCH(SUMIFS(Table15[Unique ID],Table15[System-Owned Portion],D6692,Table15[If Material Anything Other than "Lead" in Column E,Was Material Ever Previously Lead?],F6692,Table15[Customer-Owned Portion],N6692),Table15[Unique ID],0),0)))</f>
        <v>Non-lead</v>
      </c>
      <c r="W6692" s="189"/>
    </row>
    <row r="6693" spans="1:23" s="190" customFormat="1" ht="56.25" x14ac:dyDescent="0.25">
      <c r="A6693" s="180" t="s">
        <v>225</v>
      </c>
      <c r="B6693" s="181" t="s">
        <v>10296</v>
      </c>
      <c r="C6693" s="182" t="s">
        <v>225</v>
      </c>
      <c r="D6693" s="183" t="s">
        <v>36</v>
      </c>
      <c r="E6693" s="181" t="s">
        <v>35</v>
      </c>
      <c r="F6693" s="183" t="s">
        <v>35</v>
      </c>
      <c r="G6693" s="181" t="s">
        <v>7476</v>
      </c>
      <c r="H6693" s="184" t="s">
        <v>7090</v>
      </c>
      <c r="I6693" s="185" t="s">
        <v>190</v>
      </c>
      <c r="J6693" s="181" t="s">
        <v>35</v>
      </c>
      <c r="K6693" s="181" t="s">
        <v>225</v>
      </c>
      <c r="L6693" s="186" t="s">
        <v>225</v>
      </c>
      <c r="M6693" s="187" t="s">
        <v>225</v>
      </c>
      <c r="N6693" s="183" t="s">
        <v>36</v>
      </c>
      <c r="O6693" s="181" t="s">
        <v>7476</v>
      </c>
      <c r="P6693" s="184" t="s">
        <v>7090</v>
      </c>
      <c r="Q6693" s="185" t="s">
        <v>190</v>
      </c>
      <c r="R6693" s="181" t="s">
        <v>35</v>
      </c>
      <c r="S6693" s="181" t="s">
        <v>225</v>
      </c>
      <c r="T6693" s="186" t="s">
        <v>225</v>
      </c>
      <c r="U6693" s="187" t="s">
        <v>225</v>
      </c>
      <c r="V6693" s="188" t="str" cm="1">
        <f t="array" ref="V6693">IF(SUM(LEN(A6693:U6693))=0,"",IF(OR(OR(ISBLANK(E6693),SUM(LEN(B6693),LEN(C6693))=0),AND(NOT(D6693="Unknown"),ISBLANK(I6693)),AND(NOT(N6693="Unknown"),ISBLANK(Q6693))),"Missing Information", INDEX(Table15[Entire Service Line Classification], MATCH(SUMIFS(Table15[Unique ID],Table15[System-Owned Portion],D6693,Table15[If Material Anything Other than "Lead" in Column E,Was Material Ever Previously Lead?],F6693,Table15[Customer-Owned Portion],N6693),Table15[Unique ID],0),0)))</f>
        <v>Non-lead</v>
      </c>
      <c r="W6693" s="189"/>
    </row>
    <row r="6694" spans="1:23" s="190" customFormat="1" ht="56.25" x14ac:dyDescent="0.25">
      <c r="A6694" s="180" t="s">
        <v>225</v>
      </c>
      <c r="B6694" s="181" t="s">
        <v>10297</v>
      </c>
      <c r="C6694" s="182" t="s">
        <v>225</v>
      </c>
      <c r="D6694" s="183" t="s">
        <v>36</v>
      </c>
      <c r="E6694" s="181" t="s">
        <v>35</v>
      </c>
      <c r="F6694" s="183" t="s">
        <v>35</v>
      </c>
      <c r="G6694" s="181" t="s">
        <v>7476</v>
      </c>
      <c r="H6694" s="184" t="s">
        <v>7090</v>
      </c>
      <c r="I6694" s="185" t="s">
        <v>190</v>
      </c>
      <c r="J6694" s="181" t="s">
        <v>35</v>
      </c>
      <c r="K6694" s="181" t="s">
        <v>225</v>
      </c>
      <c r="L6694" s="186" t="s">
        <v>225</v>
      </c>
      <c r="M6694" s="187" t="s">
        <v>225</v>
      </c>
      <c r="N6694" s="183" t="s">
        <v>36</v>
      </c>
      <c r="O6694" s="181" t="s">
        <v>7476</v>
      </c>
      <c r="P6694" s="184" t="s">
        <v>7090</v>
      </c>
      <c r="Q6694" s="185" t="s">
        <v>190</v>
      </c>
      <c r="R6694" s="181" t="s">
        <v>35</v>
      </c>
      <c r="S6694" s="181" t="s">
        <v>225</v>
      </c>
      <c r="T6694" s="186" t="s">
        <v>225</v>
      </c>
      <c r="U6694" s="187" t="s">
        <v>225</v>
      </c>
      <c r="V6694" s="188" t="str" cm="1">
        <f t="array" ref="V6694">IF(SUM(LEN(A6694:U6694))=0,"",IF(OR(OR(ISBLANK(E6694),SUM(LEN(B6694),LEN(C6694))=0),AND(NOT(D6694="Unknown"),ISBLANK(I6694)),AND(NOT(N6694="Unknown"),ISBLANK(Q6694))),"Missing Information", INDEX(Table15[Entire Service Line Classification], MATCH(SUMIFS(Table15[Unique ID],Table15[System-Owned Portion],D6694,Table15[If Material Anything Other than "Lead" in Column E,Was Material Ever Previously Lead?],F6694,Table15[Customer-Owned Portion],N6694),Table15[Unique ID],0),0)))</f>
        <v>Non-lead</v>
      </c>
      <c r="W6694" s="189"/>
    </row>
    <row r="6695" spans="1:23" s="190" customFormat="1" ht="56.25" x14ac:dyDescent="0.25">
      <c r="A6695" s="180" t="s">
        <v>225</v>
      </c>
      <c r="B6695" s="181" t="s">
        <v>10298</v>
      </c>
      <c r="C6695" s="182" t="s">
        <v>225</v>
      </c>
      <c r="D6695" s="183" t="s">
        <v>36</v>
      </c>
      <c r="E6695" s="181" t="s">
        <v>35</v>
      </c>
      <c r="F6695" s="183" t="s">
        <v>35</v>
      </c>
      <c r="G6695" s="181" t="s">
        <v>7476</v>
      </c>
      <c r="H6695" s="184" t="s">
        <v>7090</v>
      </c>
      <c r="I6695" s="185" t="s">
        <v>190</v>
      </c>
      <c r="J6695" s="181" t="s">
        <v>35</v>
      </c>
      <c r="K6695" s="181" t="s">
        <v>225</v>
      </c>
      <c r="L6695" s="186" t="s">
        <v>225</v>
      </c>
      <c r="M6695" s="187" t="s">
        <v>225</v>
      </c>
      <c r="N6695" s="183" t="s">
        <v>36</v>
      </c>
      <c r="O6695" s="181" t="s">
        <v>7476</v>
      </c>
      <c r="P6695" s="184" t="s">
        <v>7090</v>
      </c>
      <c r="Q6695" s="185" t="s">
        <v>190</v>
      </c>
      <c r="R6695" s="181" t="s">
        <v>35</v>
      </c>
      <c r="S6695" s="181" t="s">
        <v>225</v>
      </c>
      <c r="T6695" s="186" t="s">
        <v>225</v>
      </c>
      <c r="U6695" s="187" t="s">
        <v>225</v>
      </c>
      <c r="V6695" s="188" t="str" cm="1">
        <f t="array" ref="V6695">IF(SUM(LEN(A6695:U6695))=0,"",IF(OR(OR(ISBLANK(E6695),SUM(LEN(B6695),LEN(C6695))=0),AND(NOT(D6695="Unknown"),ISBLANK(I6695)),AND(NOT(N6695="Unknown"),ISBLANK(Q6695))),"Missing Information", INDEX(Table15[Entire Service Line Classification], MATCH(SUMIFS(Table15[Unique ID],Table15[System-Owned Portion],D6695,Table15[If Material Anything Other than "Lead" in Column E,Was Material Ever Previously Lead?],F6695,Table15[Customer-Owned Portion],N6695),Table15[Unique ID],0),0)))</f>
        <v>Non-lead</v>
      </c>
      <c r="W6695" s="189"/>
    </row>
    <row r="6696" spans="1:23" s="190" customFormat="1" ht="56.25" x14ac:dyDescent="0.25">
      <c r="A6696" s="180" t="s">
        <v>225</v>
      </c>
      <c r="B6696" s="181" t="s">
        <v>10299</v>
      </c>
      <c r="C6696" s="182" t="s">
        <v>225</v>
      </c>
      <c r="D6696" s="183" t="s">
        <v>36</v>
      </c>
      <c r="E6696" s="181" t="s">
        <v>35</v>
      </c>
      <c r="F6696" s="183" t="s">
        <v>35</v>
      </c>
      <c r="G6696" s="181" t="s">
        <v>7476</v>
      </c>
      <c r="H6696" s="184" t="s">
        <v>7090</v>
      </c>
      <c r="I6696" s="185" t="s">
        <v>190</v>
      </c>
      <c r="J6696" s="181" t="s">
        <v>35</v>
      </c>
      <c r="K6696" s="181" t="s">
        <v>225</v>
      </c>
      <c r="L6696" s="186" t="s">
        <v>225</v>
      </c>
      <c r="M6696" s="187" t="s">
        <v>225</v>
      </c>
      <c r="N6696" s="183" t="s">
        <v>36</v>
      </c>
      <c r="O6696" s="181" t="s">
        <v>7476</v>
      </c>
      <c r="P6696" s="184" t="s">
        <v>7090</v>
      </c>
      <c r="Q6696" s="185" t="s">
        <v>190</v>
      </c>
      <c r="R6696" s="181" t="s">
        <v>35</v>
      </c>
      <c r="S6696" s="181" t="s">
        <v>225</v>
      </c>
      <c r="T6696" s="186" t="s">
        <v>225</v>
      </c>
      <c r="U6696" s="187" t="s">
        <v>225</v>
      </c>
      <c r="V6696" s="188" t="str" cm="1">
        <f t="array" ref="V6696">IF(SUM(LEN(A6696:U6696))=0,"",IF(OR(OR(ISBLANK(E6696),SUM(LEN(B6696),LEN(C6696))=0),AND(NOT(D6696="Unknown"),ISBLANK(I6696)),AND(NOT(N6696="Unknown"),ISBLANK(Q6696))),"Missing Information", INDEX(Table15[Entire Service Line Classification], MATCH(SUMIFS(Table15[Unique ID],Table15[System-Owned Portion],D6696,Table15[If Material Anything Other than "Lead" in Column E,Was Material Ever Previously Lead?],F6696,Table15[Customer-Owned Portion],N6696),Table15[Unique ID],0),0)))</f>
        <v>Non-lead</v>
      </c>
      <c r="W6696" s="189"/>
    </row>
    <row r="6697" spans="1:23" s="190" customFormat="1" ht="56.25" x14ac:dyDescent="0.25">
      <c r="A6697" s="180" t="s">
        <v>225</v>
      </c>
      <c r="B6697" s="181" t="s">
        <v>10300</v>
      </c>
      <c r="C6697" s="182" t="s">
        <v>225</v>
      </c>
      <c r="D6697" s="183" t="s">
        <v>36</v>
      </c>
      <c r="E6697" s="181" t="s">
        <v>35</v>
      </c>
      <c r="F6697" s="183" t="s">
        <v>35</v>
      </c>
      <c r="G6697" s="181" t="s">
        <v>7476</v>
      </c>
      <c r="H6697" s="184" t="s">
        <v>7090</v>
      </c>
      <c r="I6697" s="185" t="s">
        <v>190</v>
      </c>
      <c r="J6697" s="181" t="s">
        <v>35</v>
      </c>
      <c r="K6697" s="181" t="s">
        <v>225</v>
      </c>
      <c r="L6697" s="186" t="s">
        <v>225</v>
      </c>
      <c r="M6697" s="187" t="s">
        <v>225</v>
      </c>
      <c r="N6697" s="183" t="s">
        <v>36</v>
      </c>
      <c r="O6697" s="181" t="s">
        <v>7476</v>
      </c>
      <c r="P6697" s="184" t="s">
        <v>7090</v>
      </c>
      <c r="Q6697" s="185" t="s">
        <v>190</v>
      </c>
      <c r="R6697" s="181" t="s">
        <v>35</v>
      </c>
      <c r="S6697" s="181" t="s">
        <v>225</v>
      </c>
      <c r="T6697" s="186" t="s">
        <v>225</v>
      </c>
      <c r="U6697" s="187" t="s">
        <v>225</v>
      </c>
      <c r="V6697" s="188" t="str" cm="1">
        <f t="array" ref="V6697">IF(SUM(LEN(A6697:U6697))=0,"",IF(OR(OR(ISBLANK(E6697),SUM(LEN(B6697),LEN(C6697))=0),AND(NOT(D6697="Unknown"),ISBLANK(I6697)),AND(NOT(N6697="Unknown"),ISBLANK(Q6697))),"Missing Information", INDEX(Table15[Entire Service Line Classification], MATCH(SUMIFS(Table15[Unique ID],Table15[System-Owned Portion],D6697,Table15[If Material Anything Other than "Lead" in Column E,Was Material Ever Previously Lead?],F6697,Table15[Customer-Owned Portion],N6697),Table15[Unique ID],0),0)))</f>
        <v>Non-lead</v>
      </c>
      <c r="W6697" s="189"/>
    </row>
    <row r="6698" spans="1:23" s="190" customFormat="1" ht="56.25" x14ac:dyDescent="0.25">
      <c r="A6698" s="180" t="s">
        <v>225</v>
      </c>
      <c r="B6698" s="181" t="s">
        <v>10301</v>
      </c>
      <c r="C6698" s="182" t="s">
        <v>225</v>
      </c>
      <c r="D6698" s="183" t="s">
        <v>36</v>
      </c>
      <c r="E6698" s="181" t="s">
        <v>35</v>
      </c>
      <c r="F6698" s="183" t="s">
        <v>35</v>
      </c>
      <c r="G6698" s="181" t="s">
        <v>7476</v>
      </c>
      <c r="H6698" s="184" t="s">
        <v>7090</v>
      </c>
      <c r="I6698" s="185" t="s">
        <v>190</v>
      </c>
      <c r="J6698" s="181" t="s">
        <v>35</v>
      </c>
      <c r="K6698" s="181" t="s">
        <v>225</v>
      </c>
      <c r="L6698" s="186" t="s">
        <v>225</v>
      </c>
      <c r="M6698" s="187" t="s">
        <v>225</v>
      </c>
      <c r="N6698" s="183" t="s">
        <v>36</v>
      </c>
      <c r="O6698" s="181" t="s">
        <v>7476</v>
      </c>
      <c r="P6698" s="184" t="s">
        <v>7090</v>
      </c>
      <c r="Q6698" s="185" t="s">
        <v>190</v>
      </c>
      <c r="R6698" s="181" t="s">
        <v>35</v>
      </c>
      <c r="S6698" s="181" t="s">
        <v>225</v>
      </c>
      <c r="T6698" s="186" t="s">
        <v>225</v>
      </c>
      <c r="U6698" s="187" t="s">
        <v>225</v>
      </c>
      <c r="V6698" s="188" t="str" cm="1">
        <f t="array" ref="V6698">IF(SUM(LEN(A6698:U6698))=0,"",IF(OR(OR(ISBLANK(E6698),SUM(LEN(B6698),LEN(C6698))=0),AND(NOT(D6698="Unknown"),ISBLANK(I6698)),AND(NOT(N6698="Unknown"),ISBLANK(Q6698))),"Missing Information", INDEX(Table15[Entire Service Line Classification], MATCH(SUMIFS(Table15[Unique ID],Table15[System-Owned Portion],D6698,Table15[If Material Anything Other than "Lead" in Column E,Was Material Ever Previously Lead?],F6698,Table15[Customer-Owned Portion],N6698),Table15[Unique ID],0),0)))</f>
        <v>Non-lead</v>
      </c>
      <c r="W6698" s="189"/>
    </row>
    <row r="6699" spans="1:23" s="190" customFormat="1" ht="56.25" x14ac:dyDescent="0.25">
      <c r="A6699" s="180" t="s">
        <v>225</v>
      </c>
      <c r="B6699" s="181" t="s">
        <v>10302</v>
      </c>
      <c r="C6699" s="182" t="s">
        <v>225</v>
      </c>
      <c r="D6699" s="183" t="s">
        <v>36</v>
      </c>
      <c r="E6699" s="181" t="s">
        <v>35</v>
      </c>
      <c r="F6699" s="183" t="s">
        <v>35</v>
      </c>
      <c r="G6699" s="181" t="s">
        <v>7476</v>
      </c>
      <c r="H6699" s="184" t="s">
        <v>7090</v>
      </c>
      <c r="I6699" s="185" t="s">
        <v>190</v>
      </c>
      <c r="J6699" s="181" t="s">
        <v>35</v>
      </c>
      <c r="K6699" s="181" t="s">
        <v>225</v>
      </c>
      <c r="L6699" s="186" t="s">
        <v>225</v>
      </c>
      <c r="M6699" s="187" t="s">
        <v>225</v>
      </c>
      <c r="N6699" s="183" t="s">
        <v>36</v>
      </c>
      <c r="O6699" s="181" t="s">
        <v>7476</v>
      </c>
      <c r="P6699" s="184" t="s">
        <v>7090</v>
      </c>
      <c r="Q6699" s="185" t="s">
        <v>190</v>
      </c>
      <c r="R6699" s="181" t="s">
        <v>35</v>
      </c>
      <c r="S6699" s="181" t="s">
        <v>225</v>
      </c>
      <c r="T6699" s="186" t="s">
        <v>225</v>
      </c>
      <c r="U6699" s="187" t="s">
        <v>225</v>
      </c>
      <c r="V6699" s="188" t="str" cm="1">
        <f t="array" ref="V6699">IF(SUM(LEN(A6699:U6699))=0,"",IF(OR(OR(ISBLANK(E6699),SUM(LEN(B6699),LEN(C6699))=0),AND(NOT(D6699="Unknown"),ISBLANK(I6699)),AND(NOT(N6699="Unknown"),ISBLANK(Q6699))),"Missing Information", INDEX(Table15[Entire Service Line Classification], MATCH(SUMIFS(Table15[Unique ID],Table15[System-Owned Portion],D6699,Table15[If Material Anything Other than "Lead" in Column E,Was Material Ever Previously Lead?],F6699,Table15[Customer-Owned Portion],N6699),Table15[Unique ID],0),0)))</f>
        <v>Non-lead</v>
      </c>
      <c r="W6699" s="189"/>
    </row>
    <row r="6700" spans="1:23" s="190" customFormat="1" ht="56.25" x14ac:dyDescent="0.25">
      <c r="A6700" s="180" t="s">
        <v>225</v>
      </c>
      <c r="B6700" s="181" t="s">
        <v>10303</v>
      </c>
      <c r="C6700" s="182" t="s">
        <v>225</v>
      </c>
      <c r="D6700" s="183" t="s">
        <v>36</v>
      </c>
      <c r="E6700" s="181" t="s">
        <v>35</v>
      </c>
      <c r="F6700" s="183" t="s">
        <v>35</v>
      </c>
      <c r="G6700" s="181" t="s">
        <v>7476</v>
      </c>
      <c r="H6700" s="184" t="s">
        <v>7090</v>
      </c>
      <c r="I6700" s="185" t="s">
        <v>190</v>
      </c>
      <c r="J6700" s="181" t="s">
        <v>35</v>
      </c>
      <c r="K6700" s="181" t="s">
        <v>225</v>
      </c>
      <c r="L6700" s="186" t="s">
        <v>225</v>
      </c>
      <c r="M6700" s="187" t="s">
        <v>225</v>
      </c>
      <c r="N6700" s="183" t="s">
        <v>36</v>
      </c>
      <c r="O6700" s="181" t="s">
        <v>7476</v>
      </c>
      <c r="P6700" s="184" t="s">
        <v>7090</v>
      </c>
      <c r="Q6700" s="185" t="s">
        <v>190</v>
      </c>
      <c r="R6700" s="181" t="s">
        <v>35</v>
      </c>
      <c r="S6700" s="181" t="s">
        <v>225</v>
      </c>
      <c r="T6700" s="186" t="s">
        <v>225</v>
      </c>
      <c r="U6700" s="187" t="s">
        <v>225</v>
      </c>
      <c r="V6700" s="188" t="str" cm="1">
        <f t="array" ref="V6700">IF(SUM(LEN(A6700:U6700))=0,"",IF(OR(OR(ISBLANK(E6700),SUM(LEN(B6700),LEN(C6700))=0),AND(NOT(D6700="Unknown"),ISBLANK(I6700)),AND(NOT(N6700="Unknown"),ISBLANK(Q6700))),"Missing Information", INDEX(Table15[Entire Service Line Classification], MATCH(SUMIFS(Table15[Unique ID],Table15[System-Owned Portion],D6700,Table15[If Material Anything Other than "Lead" in Column E,Was Material Ever Previously Lead?],F6700,Table15[Customer-Owned Portion],N6700),Table15[Unique ID],0),0)))</f>
        <v>Non-lead</v>
      </c>
      <c r="W6700" s="189"/>
    </row>
    <row r="6701" spans="1:23" s="190" customFormat="1" ht="56.25" x14ac:dyDescent="0.25">
      <c r="A6701" s="180" t="s">
        <v>225</v>
      </c>
      <c r="B6701" s="181" t="s">
        <v>10304</v>
      </c>
      <c r="C6701" s="182" t="s">
        <v>225</v>
      </c>
      <c r="D6701" s="183" t="s">
        <v>36</v>
      </c>
      <c r="E6701" s="181" t="s">
        <v>35</v>
      </c>
      <c r="F6701" s="183" t="s">
        <v>35</v>
      </c>
      <c r="G6701" s="181" t="s">
        <v>7476</v>
      </c>
      <c r="H6701" s="184" t="s">
        <v>7090</v>
      </c>
      <c r="I6701" s="185" t="s">
        <v>190</v>
      </c>
      <c r="J6701" s="181" t="s">
        <v>35</v>
      </c>
      <c r="K6701" s="181" t="s">
        <v>225</v>
      </c>
      <c r="L6701" s="186" t="s">
        <v>225</v>
      </c>
      <c r="M6701" s="187" t="s">
        <v>225</v>
      </c>
      <c r="N6701" s="183" t="s">
        <v>36</v>
      </c>
      <c r="O6701" s="181" t="s">
        <v>7476</v>
      </c>
      <c r="P6701" s="184" t="s">
        <v>7090</v>
      </c>
      <c r="Q6701" s="185" t="s">
        <v>190</v>
      </c>
      <c r="R6701" s="181" t="s">
        <v>35</v>
      </c>
      <c r="S6701" s="181" t="s">
        <v>225</v>
      </c>
      <c r="T6701" s="186" t="s">
        <v>225</v>
      </c>
      <c r="U6701" s="187" t="s">
        <v>225</v>
      </c>
      <c r="V6701" s="188" t="str" cm="1">
        <f t="array" ref="V6701">IF(SUM(LEN(A6701:U6701))=0,"",IF(OR(OR(ISBLANK(E6701),SUM(LEN(B6701),LEN(C6701))=0),AND(NOT(D6701="Unknown"),ISBLANK(I6701)),AND(NOT(N6701="Unknown"),ISBLANK(Q6701))),"Missing Information", INDEX(Table15[Entire Service Line Classification], MATCH(SUMIFS(Table15[Unique ID],Table15[System-Owned Portion],D6701,Table15[If Material Anything Other than "Lead" in Column E,Was Material Ever Previously Lead?],F6701,Table15[Customer-Owned Portion],N6701),Table15[Unique ID],0),0)))</f>
        <v>Non-lead</v>
      </c>
      <c r="W6701" s="189"/>
    </row>
    <row r="6702" spans="1:23" s="190" customFormat="1" ht="56.25" x14ac:dyDescent="0.25">
      <c r="A6702" s="180" t="s">
        <v>225</v>
      </c>
      <c r="B6702" s="181" t="s">
        <v>10305</v>
      </c>
      <c r="C6702" s="182" t="s">
        <v>225</v>
      </c>
      <c r="D6702" s="183" t="s">
        <v>36</v>
      </c>
      <c r="E6702" s="181" t="s">
        <v>35</v>
      </c>
      <c r="F6702" s="183" t="s">
        <v>35</v>
      </c>
      <c r="G6702" s="181" t="s">
        <v>7476</v>
      </c>
      <c r="H6702" s="184" t="s">
        <v>7090</v>
      </c>
      <c r="I6702" s="185" t="s">
        <v>190</v>
      </c>
      <c r="J6702" s="181" t="s">
        <v>35</v>
      </c>
      <c r="K6702" s="181" t="s">
        <v>225</v>
      </c>
      <c r="L6702" s="186" t="s">
        <v>225</v>
      </c>
      <c r="M6702" s="187" t="s">
        <v>225</v>
      </c>
      <c r="N6702" s="183" t="s">
        <v>36</v>
      </c>
      <c r="O6702" s="181" t="s">
        <v>7476</v>
      </c>
      <c r="P6702" s="184" t="s">
        <v>7090</v>
      </c>
      <c r="Q6702" s="185" t="s">
        <v>190</v>
      </c>
      <c r="R6702" s="181" t="s">
        <v>35</v>
      </c>
      <c r="S6702" s="181" t="s">
        <v>225</v>
      </c>
      <c r="T6702" s="186" t="s">
        <v>225</v>
      </c>
      <c r="U6702" s="187" t="s">
        <v>225</v>
      </c>
      <c r="V6702" s="188" t="str" cm="1">
        <f t="array" ref="V6702">IF(SUM(LEN(A6702:U6702))=0,"",IF(OR(OR(ISBLANK(E6702),SUM(LEN(B6702),LEN(C6702))=0),AND(NOT(D6702="Unknown"),ISBLANK(I6702)),AND(NOT(N6702="Unknown"),ISBLANK(Q6702))),"Missing Information", INDEX(Table15[Entire Service Line Classification], MATCH(SUMIFS(Table15[Unique ID],Table15[System-Owned Portion],D6702,Table15[If Material Anything Other than "Lead" in Column E,Was Material Ever Previously Lead?],F6702,Table15[Customer-Owned Portion],N6702),Table15[Unique ID],0),0)))</f>
        <v>Non-lead</v>
      </c>
      <c r="W6702" s="189"/>
    </row>
    <row r="6703" spans="1:23" s="190" customFormat="1" ht="56.25" x14ac:dyDescent="0.25">
      <c r="A6703" s="180" t="s">
        <v>225</v>
      </c>
      <c r="B6703" s="181" t="s">
        <v>10306</v>
      </c>
      <c r="C6703" s="182" t="s">
        <v>225</v>
      </c>
      <c r="D6703" s="183" t="s">
        <v>36</v>
      </c>
      <c r="E6703" s="181" t="s">
        <v>35</v>
      </c>
      <c r="F6703" s="183" t="s">
        <v>35</v>
      </c>
      <c r="G6703" s="181" t="s">
        <v>7476</v>
      </c>
      <c r="H6703" s="184" t="s">
        <v>7090</v>
      </c>
      <c r="I6703" s="185" t="s">
        <v>190</v>
      </c>
      <c r="J6703" s="181" t="s">
        <v>35</v>
      </c>
      <c r="K6703" s="181" t="s">
        <v>225</v>
      </c>
      <c r="L6703" s="186" t="s">
        <v>225</v>
      </c>
      <c r="M6703" s="187" t="s">
        <v>225</v>
      </c>
      <c r="N6703" s="183" t="s">
        <v>36</v>
      </c>
      <c r="O6703" s="181" t="s">
        <v>7476</v>
      </c>
      <c r="P6703" s="184" t="s">
        <v>7090</v>
      </c>
      <c r="Q6703" s="185" t="s">
        <v>190</v>
      </c>
      <c r="R6703" s="181" t="s">
        <v>35</v>
      </c>
      <c r="S6703" s="181" t="s">
        <v>225</v>
      </c>
      <c r="T6703" s="186" t="s">
        <v>225</v>
      </c>
      <c r="U6703" s="187" t="s">
        <v>225</v>
      </c>
      <c r="V6703" s="188" t="str" cm="1">
        <f t="array" ref="V6703">IF(SUM(LEN(A6703:U6703))=0,"",IF(OR(OR(ISBLANK(E6703),SUM(LEN(B6703),LEN(C6703))=0),AND(NOT(D6703="Unknown"),ISBLANK(I6703)),AND(NOT(N6703="Unknown"),ISBLANK(Q6703))),"Missing Information", INDEX(Table15[Entire Service Line Classification], MATCH(SUMIFS(Table15[Unique ID],Table15[System-Owned Portion],D6703,Table15[If Material Anything Other than "Lead" in Column E,Was Material Ever Previously Lead?],F6703,Table15[Customer-Owned Portion],N6703),Table15[Unique ID],0),0)))</f>
        <v>Non-lead</v>
      </c>
      <c r="W6703" s="189"/>
    </row>
    <row r="6704" spans="1:23" s="190" customFormat="1" ht="56.25" x14ac:dyDescent="0.25">
      <c r="A6704" s="180" t="s">
        <v>225</v>
      </c>
      <c r="B6704" s="181" t="s">
        <v>10307</v>
      </c>
      <c r="C6704" s="182" t="s">
        <v>225</v>
      </c>
      <c r="D6704" s="183" t="s">
        <v>36</v>
      </c>
      <c r="E6704" s="181" t="s">
        <v>35</v>
      </c>
      <c r="F6704" s="183" t="s">
        <v>35</v>
      </c>
      <c r="G6704" s="181" t="s">
        <v>7476</v>
      </c>
      <c r="H6704" s="184" t="s">
        <v>7090</v>
      </c>
      <c r="I6704" s="185" t="s">
        <v>190</v>
      </c>
      <c r="J6704" s="181" t="s">
        <v>35</v>
      </c>
      <c r="K6704" s="181" t="s">
        <v>225</v>
      </c>
      <c r="L6704" s="186" t="s">
        <v>225</v>
      </c>
      <c r="M6704" s="187" t="s">
        <v>225</v>
      </c>
      <c r="N6704" s="183" t="s">
        <v>36</v>
      </c>
      <c r="O6704" s="181" t="s">
        <v>7476</v>
      </c>
      <c r="P6704" s="184" t="s">
        <v>7090</v>
      </c>
      <c r="Q6704" s="185" t="s">
        <v>190</v>
      </c>
      <c r="R6704" s="181" t="s">
        <v>35</v>
      </c>
      <c r="S6704" s="181" t="s">
        <v>225</v>
      </c>
      <c r="T6704" s="186" t="s">
        <v>225</v>
      </c>
      <c r="U6704" s="187" t="s">
        <v>225</v>
      </c>
      <c r="V6704" s="188" t="str" cm="1">
        <f t="array" ref="V6704">IF(SUM(LEN(A6704:U6704))=0,"",IF(OR(OR(ISBLANK(E6704),SUM(LEN(B6704),LEN(C6704))=0),AND(NOT(D6704="Unknown"),ISBLANK(I6704)),AND(NOT(N6704="Unknown"),ISBLANK(Q6704))),"Missing Information", INDEX(Table15[Entire Service Line Classification], MATCH(SUMIFS(Table15[Unique ID],Table15[System-Owned Portion],D6704,Table15[If Material Anything Other than "Lead" in Column E,Was Material Ever Previously Lead?],F6704,Table15[Customer-Owned Portion],N6704),Table15[Unique ID],0),0)))</f>
        <v>Non-lead</v>
      </c>
      <c r="W6704" s="189"/>
    </row>
    <row r="6705" spans="1:23" s="190" customFormat="1" ht="56.25" x14ac:dyDescent="0.25">
      <c r="A6705" s="180" t="s">
        <v>225</v>
      </c>
      <c r="B6705" s="181" t="s">
        <v>10308</v>
      </c>
      <c r="C6705" s="182" t="s">
        <v>225</v>
      </c>
      <c r="D6705" s="183" t="s">
        <v>36</v>
      </c>
      <c r="E6705" s="181" t="s">
        <v>35</v>
      </c>
      <c r="F6705" s="183" t="s">
        <v>35</v>
      </c>
      <c r="G6705" s="181" t="s">
        <v>7476</v>
      </c>
      <c r="H6705" s="184" t="s">
        <v>7090</v>
      </c>
      <c r="I6705" s="185" t="s">
        <v>190</v>
      </c>
      <c r="J6705" s="181" t="s">
        <v>35</v>
      </c>
      <c r="K6705" s="181" t="s">
        <v>225</v>
      </c>
      <c r="L6705" s="186" t="s">
        <v>225</v>
      </c>
      <c r="M6705" s="187" t="s">
        <v>225</v>
      </c>
      <c r="N6705" s="183" t="s">
        <v>36</v>
      </c>
      <c r="O6705" s="181" t="s">
        <v>7476</v>
      </c>
      <c r="P6705" s="184" t="s">
        <v>7090</v>
      </c>
      <c r="Q6705" s="185" t="s">
        <v>190</v>
      </c>
      <c r="R6705" s="181" t="s">
        <v>35</v>
      </c>
      <c r="S6705" s="181" t="s">
        <v>225</v>
      </c>
      <c r="T6705" s="186" t="s">
        <v>225</v>
      </c>
      <c r="U6705" s="187" t="s">
        <v>225</v>
      </c>
      <c r="V6705" s="188" t="str" cm="1">
        <f t="array" ref="V6705">IF(SUM(LEN(A6705:U6705))=0,"",IF(OR(OR(ISBLANK(E6705),SUM(LEN(B6705),LEN(C6705))=0),AND(NOT(D6705="Unknown"),ISBLANK(I6705)),AND(NOT(N6705="Unknown"),ISBLANK(Q6705))),"Missing Information", INDEX(Table15[Entire Service Line Classification], MATCH(SUMIFS(Table15[Unique ID],Table15[System-Owned Portion],D6705,Table15[If Material Anything Other than "Lead" in Column E,Was Material Ever Previously Lead?],F6705,Table15[Customer-Owned Portion],N6705),Table15[Unique ID],0),0)))</f>
        <v>Non-lead</v>
      </c>
      <c r="W6705" s="189"/>
    </row>
    <row r="6706" spans="1:23" s="190" customFormat="1" ht="56.25" x14ac:dyDescent="0.25">
      <c r="A6706" s="180" t="s">
        <v>225</v>
      </c>
      <c r="B6706" s="181" t="s">
        <v>10309</v>
      </c>
      <c r="C6706" s="182" t="s">
        <v>225</v>
      </c>
      <c r="D6706" s="183" t="s">
        <v>36</v>
      </c>
      <c r="E6706" s="181" t="s">
        <v>35</v>
      </c>
      <c r="F6706" s="183" t="s">
        <v>35</v>
      </c>
      <c r="G6706" s="181" t="s">
        <v>7476</v>
      </c>
      <c r="H6706" s="184" t="s">
        <v>7090</v>
      </c>
      <c r="I6706" s="185" t="s">
        <v>190</v>
      </c>
      <c r="J6706" s="181" t="s">
        <v>35</v>
      </c>
      <c r="K6706" s="181" t="s">
        <v>225</v>
      </c>
      <c r="L6706" s="186" t="s">
        <v>225</v>
      </c>
      <c r="M6706" s="187" t="s">
        <v>225</v>
      </c>
      <c r="N6706" s="183" t="s">
        <v>36</v>
      </c>
      <c r="O6706" s="181" t="s">
        <v>7476</v>
      </c>
      <c r="P6706" s="184" t="s">
        <v>7090</v>
      </c>
      <c r="Q6706" s="185" t="s">
        <v>190</v>
      </c>
      <c r="R6706" s="181" t="s">
        <v>35</v>
      </c>
      <c r="S6706" s="181" t="s">
        <v>225</v>
      </c>
      <c r="T6706" s="186" t="s">
        <v>225</v>
      </c>
      <c r="U6706" s="187" t="s">
        <v>225</v>
      </c>
      <c r="V6706" s="188" t="str" cm="1">
        <f t="array" ref="V6706">IF(SUM(LEN(A6706:U6706))=0,"",IF(OR(OR(ISBLANK(E6706),SUM(LEN(B6706),LEN(C6706))=0),AND(NOT(D6706="Unknown"),ISBLANK(I6706)),AND(NOT(N6706="Unknown"),ISBLANK(Q6706))),"Missing Information", INDEX(Table15[Entire Service Line Classification], MATCH(SUMIFS(Table15[Unique ID],Table15[System-Owned Portion],D6706,Table15[If Material Anything Other than "Lead" in Column E,Was Material Ever Previously Lead?],F6706,Table15[Customer-Owned Portion],N6706),Table15[Unique ID],0),0)))</f>
        <v>Non-lead</v>
      </c>
      <c r="W6706" s="189"/>
    </row>
    <row r="6707" spans="1:23" s="190" customFormat="1" ht="56.25" x14ac:dyDescent="0.25">
      <c r="A6707" s="180" t="s">
        <v>225</v>
      </c>
      <c r="B6707" s="181" t="s">
        <v>10310</v>
      </c>
      <c r="C6707" s="182" t="s">
        <v>225</v>
      </c>
      <c r="D6707" s="183" t="s">
        <v>36</v>
      </c>
      <c r="E6707" s="181" t="s">
        <v>35</v>
      </c>
      <c r="F6707" s="183" t="s">
        <v>35</v>
      </c>
      <c r="G6707" s="181" t="s">
        <v>7476</v>
      </c>
      <c r="H6707" s="184" t="s">
        <v>7090</v>
      </c>
      <c r="I6707" s="185" t="s">
        <v>190</v>
      </c>
      <c r="J6707" s="181" t="s">
        <v>35</v>
      </c>
      <c r="K6707" s="181" t="s">
        <v>225</v>
      </c>
      <c r="L6707" s="186" t="s">
        <v>225</v>
      </c>
      <c r="M6707" s="187" t="s">
        <v>225</v>
      </c>
      <c r="N6707" s="183" t="s">
        <v>36</v>
      </c>
      <c r="O6707" s="181" t="s">
        <v>7476</v>
      </c>
      <c r="P6707" s="184" t="s">
        <v>7090</v>
      </c>
      <c r="Q6707" s="185" t="s">
        <v>190</v>
      </c>
      <c r="R6707" s="181" t="s">
        <v>35</v>
      </c>
      <c r="S6707" s="181" t="s">
        <v>225</v>
      </c>
      <c r="T6707" s="186" t="s">
        <v>225</v>
      </c>
      <c r="U6707" s="187" t="s">
        <v>225</v>
      </c>
      <c r="V6707" s="188" t="str" cm="1">
        <f t="array" ref="V6707">IF(SUM(LEN(A6707:U6707))=0,"",IF(OR(OR(ISBLANK(E6707),SUM(LEN(B6707),LEN(C6707))=0),AND(NOT(D6707="Unknown"),ISBLANK(I6707)),AND(NOT(N6707="Unknown"),ISBLANK(Q6707))),"Missing Information", INDEX(Table15[Entire Service Line Classification], MATCH(SUMIFS(Table15[Unique ID],Table15[System-Owned Portion],D6707,Table15[If Material Anything Other than "Lead" in Column E,Was Material Ever Previously Lead?],F6707,Table15[Customer-Owned Portion],N6707),Table15[Unique ID],0),0)))</f>
        <v>Non-lead</v>
      </c>
      <c r="W6707" s="189"/>
    </row>
    <row r="6708" spans="1:23" s="190" customFormat="1" ht="56.25" x14ac:dyDescent="0.25">
      <c r="A6708" s="180" t="s">
        <v>225</v>
      </c>
      <c r="B6708" s="181" t="s">
        <v>10311</v>
      </c>
      <c r="C6708" s="182" t="s">
        <v>225</v>
      </c>
      <c r="D6708" s="183" t="s">
        <v>36</v>
      </c>
      <c r="E6708" s="181" t="s">
        <v>35</v>
      </c>
      <c r="F6708" s="183" t="s">
        <v>35</v>
      </c>
      <c r="G6708" s="181" t="s">
        <v>7476</v>
      </c>
      <c r="H6708" s="184" t="s">
        <v>7090</v>
      </c>
      <c r="I6708" s="185" t="s">
        <v>190</v>
      </c>
      <c r="J6708" s="181" t="s">
        <v>35</v>
      </c>
      <c r="K6708" s="181" t="s">
        <v>225</v>
      </c>
      <c r="L6708" s="186" t="s">
        <v>225</v>
      </c>
      <c r="M6708" s="187" t="s">
        <v>225</v>
      </c>
      <c r="N6708" s="183" t="s">
        <v>36</v>
      </c>
      <c r="O6708" s="181" t="s">
        <v>7476</v>
      </c>
      <c r="P6708" s="184" t="s">
        <v>7090</v>
      </c>
      <c r="Q6708" s="185" t="s">
        <v>190</v>
      </c>
      <c r="R6708" s="181" t="s">
        <v>35</v>
      </c>
      <c r="S6708" s="181" t="s">
        <v>225</v>
      </c>
      <c r="T6708" s="186" t="s">
        <v>225</v>
      </c>
      <c r="U6708" s="187" t="s">
        <v>225</v>
      </c>
      <c r="V6708" s="188" t="str" cm="1">
        <f t="array" ref="V6708">IF(SUM(LEN(A6708:U6708))=0,"",IF(OR(OR(ISBLANK(E6708),SUM(LEN(B6708),LEN(C6708))=0),AND(NOT(D6708="Unknown"),ISBLANK(I6708)),AND(NOT(N6708="Unknown"),ISBLANK(Q6708))),"Missing Information", INDEX(Table15[Entire Service Line Classification], MATCH(SUMIFS(Table15[Unique ID],Table15[System-Owned Portion],D6708,Table15[If Material Anything Other than "Lead" in Column E,Was Material Ever Previously Lead?],F6708,Table15[Customer-Owned Portion],N6708),Table15[Unique ID],0),0)))</f>
        <v>Non-lead</v>
      </c>
      <c r="W6708" s="189"/>
    </row>
    <row r="6709" spans="1:23" s="190" customFormat="1" ht="56.25" x14ac:dyDescent="0.25">
      <c r="A6709" s="180" t="s">
        <v>225</v>
      </c>
      <c r="B6709" s="181" t="s">
        <v>10312</v>
      </c>
      <c r="C6709" s="182" t="s">
        <v>225</v>
      </c>
      <c r="D6709" s="183" t="s">
        <v>36</v>
      </c>
      <c r="E6709" s="181" t="s">
        <v>35</v>
      </c>
      <c r="F6709" s="183" t="s">
        <v>35</v>
      </c>
      <c r="G6709" s="181" t="s">
        <v>7476</v>
      </c>
      <c r="H6709" s="184" t="s">
        <v>7090</v>
      </c>
      <c r="I6709" s="185" t="s">
        <v>190</v>
      </c>
      <c r="J6709" s="181" t="s">
        <v>35</v>
      </c>
      <c r="K6709" s="181" t="s">
        <v>225</v>
      </c>
      <c r="L6709" s="186" t="s">
        <v>225</v>
      </c>
      <c r="M6709" s="187" t="s">
        <v>225</v>
      </c>
      <c r="N6709" s="183" t="s">
        <v>36</v>
      </c>
      <c r="O6709" s="181" t="s">
        <v>7476</v>
      </c>
      <c r="P6709" s="184" t="s">
        <v>7090</v>
      </c>
      <c r="Q6709" s="185" t="s">
        <v>190</v>
      </c>
      <c r="R6709" s="181" t="s">
        <v>35</v>
      </c>
      <c r="S6709" s="181" t="s">
        <v>225</v>
      </c>
      <c r="T6709" s="186" t="s">
        <v>225</v>
      </c>
      <c r="U6709" s="187" t="s">
        <v>225</v>
      </c>
      <c r="V6709" s="188" t="str" cm="1">
        <f t="array" ref="V6709">IF(SUM(LEN(A6709:U6709))=0,"",IF(OR(OR(ISBLANK(E6709),SUM(LEN(B6709),LEN(C6709))=0),AND(NOT(D6709="Unknown"),ISBLANK(I6709)),AND(NOT(N6709="Unknown"),ISBLANK(Q6709))),"Missing Information", INDEX(Table15[Entire Service Line Classification], MATCH(SUMIFS(Table15[Unique ID],Table15[System-Owned Portion],D6709,Table15[If Material Anything Other than "Lead" in Column E,Was Material Ever Previously Lead?],F6709,Table15[Customer-Owned Portion],N6709),Table15[Unique ID],0),0)))</f>
        <v>Non-lead</v>
      </c>
      <c r="W6709" s="189"/>
    </row>
    <row r="6710" spans="1:23" s="190" customFormat="1" ht="56.25" x14ac:dyDescent="0.25">
      <c r="A6710" s="180" t="s">
        <v>225</v>
      </c>
      <c r="B6710" s="181" t="s">
        <v>10313</v>
      </c>
      <c r="C6710" s="182" t="s">
        <v>225</v>
      </c>
      <c r="D6710" s="183" t="s">
        <v>36</v>
      </c>
      <c r="E6710" s="181" t="s">
        <v>35</v>
      </c>
      <c r="F6710" s="183" t="s">
        <v>35</v>
      </c>
      <c r="G6710" s="181" t="s">
        <v>7476</v>
      </c>
      <c r="H6710" s="184" t="s">
        <v>7090</v>
      </c>
      <c r="I6710" s="185" t="s">
        <v>190</v>
      </c>
      <c r="J6710" s="181" t="s">
        <v>35</v>
      </c>
      <c r="K6710" s="181" t="s">
        <v>225</v>
      </c>
      <c r="L6710" s="186" t="s">
        <v>225</v>
      </c>
      <c r="M6710" s="187" t="s">
        <v>225</v>
      </c>
      <c r="N6710" s="183" t="s">
        <v>36</v>
      </c>
      <c r="O6710" s="181" t="s">
        <v>7476</v>
      </c>
      <c r="P6710" s="184" t="s">
        <v>7090</v>
      </c>
      <c r="Q6710" s="185" t="s">
        <v>190</v>
      </c>
      <c r="R6710" s="181" t="s">
        <v>35</v>
      </c>
      <c r="S6710" s="181" t="s">
        <v>225</v>
      </c>
      <c r="T6710" s="186" t="s">
        <v>225</v>
      </c>
      <c r="U6710" s="187" t="s">
        <v>225</v>
      </c>
      <c r="V6710" s="188" t="str" cm="1">
        <f t="array" ref="V6710">IF(SUM(LEN(A6710:U6710))=0,"",IF(OR(OR(ISBLANK(E6710),SUM(LEN(B6710),LEN(C6710))=0),AND(NOT(D6710="Unknown"),ISBLANK(I6710)),AND(NOT(N6710="Unknown"),ISBLANK(Q6710))),"Missing Information", INDEX(Table15[Entire Service Line Classification], MATCH(SUMIFS(Table15[Unique ID],Table15[System-Owned Portion],D6710,Table15[If Material Anything Other than "Lead" in Column E,Was Material Ever Previously Lead?],F6710,Table15[Customer-Owned Portion],N6710),Table15[Unique ID],0),0)))</f>
        <v>Non-lead</v>
      </c>
      <c r="W6710" s="189"/>
    </row>
    <row r="6711" spans="1:23" s="190" customFormat="1" ht="56.25" x14ac:dyDescent="0.25">
      <c r="A6711" s="180" t="s">
        <v>225</v>
      </c>
      <c r="B6711" s="181" t="s">
        <v>10314</v>
      </c>
      <c r="C6711" s="182" t="s">
        <v>225</v>
      </c>
      <c r="D6711" s="183" t="s">
        <v>36</v>
      </c>
      <c r="E6711" s="181" t="s">
        <v>35</v>
      </c>
      <c r="F6711" s="183" t="s">
        <v>35</v>
      </c>
      <c r="G6711" s="181" t="s">
        <v>7476</v>
      </c>
      <c r="H6711" s="184" t="s">
        <v>7090</v>
      </c>
      <c r="I6711" s="185" t="s">
        <v>190</v>
      </c>
      <c r="J6711" s="181" t="s">
        <v>35</v>
      </c>
      <c r="K6711" s="181" t="s">
        <v>225</v>
      </c>
      <c r="L6711" s="186" t="s">
        <v>225</v>
      </c>
      <c r="M6711" s="187" t="s">
        <v>225</v>
      </c>
      <c r="N6711" s="183" t="s">
        <v>36</v>
      </c>
      <c r="O6711" s="181" t="s">
        <v>7476</v>
      </c>
      <c r="P6711" s="184" t="s">
        <v>7090</v>
      </c>
      <c r="Q6711" s="185" t="s">
        <v>190</v>
      </c>
      <c r="R6711" s="181" t="s">
        <v>35</v>
      </c>
      <c r="S6711" s="181" t="s">
        <v>225</v>
      </c>
      <c r="T6711" s="186" t="s">
        <v>225</v>
      </c>
      <c r="U6711" s="187" t="s">
        <v>225</v>
      </c>
      <c r="V6711" s="188" t="str" cm="1">
        <f t="array" ref="V6711">IF(SUM(LEN(A6711:U6711))=0,"",IF(OR(OR(ISBLANK(E6711),SUM(LEN(B6711),LEN(C6711))=0),AND(NOT(D6711="Unknown"),ISBLANK(I6711)),AND(NOT(N6711="Unknown"),ISBLANK(Q6711))),"Missing Information", INDEX(Table15[Entire Service Line Classification], MATCH(SUMIFS(Table15[Unique ID],Table15[System-Owned Portion],D6711,Table15[If Material Anything Other than "Lead" in Column E,Was Material Ever Previously Lead?],F6711,Table15[Customer-Owned Portion],N6711),Table15[Unique ID],0),0)))</f>
        <v>Non-lead</v>
      </c>
      <c r="W6711" s="189"/>
    </row>
    <row r="6712" spans="1:23" s="190" customFormat="1" ht="56.25" x14ac:dyDescent="0.25">
      <c r="A6712" s="180" t="s">
        <v>225</v>
      </c>
      <c r="B6712" s="181" t="s">
        <v>10315</v>
      </c>
      <c r="C6712" s="182" t="s">
        <v>225</v>
      </c>
      <c r="D6712" s="183" t="s">
        <v>36</v>
      </c>
      <c r="E6712" s="181" t="s">
        <v>35</v>
      </c>
      <c r="F6712" s="183" t="s">
        <v>35</v>
      </c>
      <c r="G6712" s="181" t="s">
        <v>7476</v>
      </c>
      <c r="H6712" s="184" t="s">
        <v>7090</v>
      </c>
      <c r="I6712" s="185" t="s">
        <v>190</v>
      </c>
      <c r="J6712" s="181" t="s">
        <v>35</v>
      </c>
      <c r="K6712" s="181" t="s">
        <v>225</v>
      </c>
      <c r="L6712" s="186" t="s">
        <v>225</v>
      </c>
      <c r="M6712" s="187" t="s">
        <v>225</v>
      </c>
      <c r="N6712" s="183" t="s">
        <v>36</v>
      </c>
      <c r="O6712" s="181" t="s">
        <v>7476</v>
      </c>
      <c r="P6712" s="184" t="s">
        <v>7090</v>
      </c>
      <c r="Q6712" s="185" t="s">
        <v>190</v>
      </c>
      <c r="R6712" s="181" t="s">
        <v>35</v>
      </c>
      <c r="S6712" s="181" t="s">
        <v>225</v>
      </c>
      <c r="T6712" s="186" t="s">
        <v>225</v>
      </c>
      <c r="U6712" s="187" t="s">
        <v>225</v>
      </c>
      <c r="V6712" s="188" t="str" cm="1">
        <f t="array" ref="V6712">IF(SUM(LEN(A6712:U6712))=0,"",IF(OR(OR(ISBLANK(E6712),SUM(LEN(B6712),LEN(C6712))=0),AND(NOT(D6712="Unknown"),ISBLANK(I6712)),AND(NOT(N6712="Unknown"),ISBLANK(Q6712))),"Missing Information", INDEX(Table15[Entire Service Line Classification], MATCH(SUMIFS(Table15[Unique ID],Table15[System-Owned Portion],D6712,Table15[If Material Anything Other than "Lead" in Column E,Was Material Ever Previously Lead?],F6712,Table15[Customer-Owned Portion],N6712),Table15[Unique ID],0),0)))</f>
        <v>Non-lead</v>
      </c>
      <c r="W6712" s="189"/>
    </row>
    <row r="6713" spans="1:23" s="190" customFormat="1" ht="56.25" x14ac:dyDescent="0.25">
      <c r="A6713" s="180" t="s">
        <v>225</v>
      </c>
      <c r="B6713" s="181" t="s">
        <v>10316</v>
      </c>
      <c r="C6713" s="182" t="s">
        <v>225</v>
      </c>
      <c r="D6713" s="183" t="s">
        <v>36</v>
      </c>
      <c r="E6713" s="181" t="s">
        <v>35</v>
      </c>
      <c r="F6713" s="183" t="s">
        <v>35</v>
      </c>
      <c r="G6713" s="181" t="s">
        <v>7476</v>
      </c>
      <c r="H6713" s="184" t="s">
        <v>7090</v>
      </c>
      <c r="I6713" s="185" t="s">
        <v>190</v>
      </c>
      <c r="J6713" s="181" t="s">
        <v>35</v>
      </c>
      <c r="K6713" s="181" t="s">
        <v>225</v>
      </c>
      <c r="L6713" s="186" t="s">
        <v>225</v>
      </c>
      <c r="M6713" s="187" t="s">
        <v>225</v>
      </c>
      <c r="N6713" s="183" t="s">
        <v>36</v>
      </c>
      <c r="O6713" s="181" t="s">
        <v>7476</v>
      </c>
      <c r="P6713" s="184" t="s">
        <v>7090</v>
      </c>
      <c r="Q6713" s="185" t="s">
        <v>190</v>
      </c>
      <c r="R6713" s="181" t="s">
        <v>35</v>
      </c>
      <c r="S6713" s="181" t="s">
        <v>225</v>
      </c>
      <c r="T6713" s="186" t="s">
        <v>225</v>
      </c>
      <c r="U6713" s="187" t="s">
        <v>225</v>
      </c>
      <c r="V6713" s="188" t="str" cm="1">
        <f t="array" ref="V6713">IF(SUM(LEN(A6713:U6713))=0,"",IF(OR(OR(ISBLANK(E6713),SUM(LEN(B6713),LEN(C6713))=0),AND(NOT(D6713="Unknown"),ISBLANK(I6713)),AND(NOT(N6713="Unknown"),ISBLANK(Q6713))),"Missing Information", INDEX(Table15[Entire Service Line Classification], MATCH(SUMIFS(Table15[Unique ID],Table15[System-Owned Portion],D6713,Table15[If Material Anything Other than "Lead" in Column E,Was Material Ever Previously Lead?],F6713,Table15[Customer-Owned Portion],N6713),Table15[Unique ID],0),0)))</f>
        <v>Non-lead</v>
      </c>
      <c r="W6713" s="189"/>
    </row>
    <row r="6714" spans="1:23" s="190" customFormat="1" ht="56.25" x14ac:dyDescent="0.25">
      <c r="A6714" s="180" t="s">
        <v>225</v>
      </c>
      <c r="B6714" s="181" t="s">
        <v>10317</v>
      </c>
      <c r="C6714" s="182" t="s">
        <v>225</v>
      </c>
      <c r="D6714" s="183" t="s">
        <v>36</v>
      </c>
      <c r="E6714" s="181" t="s">
        <v>35</v>
      </c>
      <c r="F6714" s="183" t="s">
        <v>35</v>
      </c>
      <c r="G6714" s="181" t="s">
        <v>7476</v>
      </c>
      <c r="H6714" s="184" t="s">
        <v>7090</v>
      </c>
      <c r="I6714" s="185" t="s">
        <v>190</v>
      </c>
      <c r="J6714" s="181" t="s">
        <v>35</v>
      </c>
      <c r="K6714" s="181" t="s">
        <v>225</v>
      </c>
      <c r="L6714" s="186" t="s">
        <v>225</v>
      </c>
      <c r="M6714" s="187" t="s">
        <v>225</v>
      </c>
      <c r="N6714" s="183" t="s">
        <v>36</v>
      </c>
      <c r="O6714" s="181" t="s">
        <v>7476</v>
      </c>
      <c r="P6714" s="184" t="s">
        <v>7090</v>
      </c>
      <c r="Q6714" s="185" t="s">
        <v>190</v>
      </c>
      <c r="R6714" s="181" t="s">
        <v>35</v>
      </c>
      <c r="S6714" s="181" t="s">
        <v>225</v>
      </c>
      <c r="T6714" s="186" t="s">
        <v>225</v>
      </c>
      <c r="U6714" s="187" t="s">
        <v>225</v>
      </c>
      <c r="V6714" s="188" t="str" cm="1">
        <f t="array" ref="V6714">IF(SUM(LEN(A6714:U6714))=0,"",IF(OR(OR(ISBLANK(E6714),SUM(LEN(B6714),LEN(C6714))=0),AND(NOT(D6714="Unknown"),ISBLANK(I6714)),AND(NOT(N6714="Unknown"),ISBLANK(Q6714))),"Missing Information", INDEX(Table15[Entire Service Line Classification], MATCH(SUMIFS(Table15[Unique ID],Table15[System-Owned Portion],D6714,Table15[If Material Anything Other than "Lead" in Column E,Was Material Ever Previously Lead?],F6714,Table15[Customer-Owned Portion],N6714),Table15[Unique ID],0),0)))</f>
        <v>Non-lead</v>
      </c>
      <c r="W6714" s="189"/>
    </row>
    <row r="6715" spans="1:23" s="190" customFormat="1" ht="56.25" x14ac:dyDescent="0.25">
      <c r="A6715" s="180" t="s">
        <v>225</v>
      </c>
      <c r="B6715" s="181" t="s">
        <v>10318</v>
      </c>
      <c r="C6715" s="182" t="s">
        <v>225</v>
      </c>
      <c r="D6715" s="183" t="s">
        <v>36</v>
      </c>
      <c r="E6715" s="181" t="s">
        <v>35</v>
      </c>
      <c r="F6715" s="183" t="s">
        <v>35</v>
      </c>
      <c r="G6715" s="181" t="s">
        <v>7476</v>
      </c>
      <c r="H6715" s="184" t="s">
        <v>7090</v>
      </c>
      <c r="I6715" s="185" t="s">
        <v>190</v>
      </c>
      <c r="J6715" s="181" t="s">
        <v>35</v>
      </c>
      <c r="K6715" s="181" t="s">
        <v>225</v>
      </c>
      <c r="L6715" s="186" t="s">
        <v>225</v>
      </c>
      <c r="M6715" s="187" t="s">
        <v>225</v>
      </c>
      <c r="N6715" s="183" t="s">
        <v>36</v>
      </c>
      <c r="O6715" s="181" t="s">
        <v>7476</v>
      </c>
      <c r="P6715" s="184" t="s">
        <v>7090</v>
      </c>
      <c r="Q6715" s="185" t="s">
        <v>190</v>
      </c>
      <c r="R6715" s="181" t="s">
        <v>35</v>
      </c>
      <c r="S6715" s="181" t="s">
        <v>225</v>
      </c>
      <c r="T6715" s="186" t="s">
        <v>225</v>
      </c>
      <c r="U6715" s="187" t="s">
        <v>225</v>
      </c>
      <c r="V6715" s="188" t="str" cm="1">
        <f t="array" ref="V6715">IF(SUM(LEN(A6715:U6715))=0,"",IF(OR(OR(ISBLANK(E6715),SUM(LEN(B6715),LEN(C6715))=0),AND(NOT(D6715="Unknown"),ISBLANK(I6715)),AND(NOT(N6715="Unknown"),ISBLANK(Q6715))),"Missing Information", INDEX(Table15[Entire Service Line Classification], MATCH(SUMIFS(Table15[Unique ID],Table15[System-Owned Portion],D6715,Table15[If Material Anything Other than "Lead" in Column E,Was Material Ever Previously Lead?],F6715,Table15[Customer-Owned Portion],N6715),Table15[Unique ID],0),0)))</f>
        <v>Non-lead</v>
      </c>
      <c r="W6715" s="189"/>
    </row>
    <row r="6716" spans="1:23" s="190" customFormat="1" ht="56.25" x14ac:dyDescent="0.25">
      <c r="A6716" s="180" t="s">
        <v>225</v>
      </c>
      <c r="B6716" s="181" t="s">
        <v>10319</v>
      </c>
      <c r="C6716" s="182" t="s">
        <v>225</v>
      </c>
      <c r="D6716" s="183" t="s">
        <v>36</v>
      </c>
      <c r="E6716" s="181" t="s">
        <v>35</v>
      </c>
      <c r="F6716" s="183" t="s">
        <v>35</v>
      </c>
      <c r="G6716" s="181" t="s">
        <v>7476</v>
      </c>
      <c r="H6716" s="184" t="s">
        <v>7090</v>
      </c>
      <c r="I6716" s="185" t="s">
        <v>190</v>
      </c>
      <c r="J6716" s="181" t="s">
        <v>35</v>
      </c>
      <c r="K6716" s="181" t="s">
        <v>225</v>
      </c>
      <c r="L6716" s="186" t="s">
        <v>225</v>
      </c>
      <c r="M6716" s="187" t="s">
        <v>225</v>
      </c>
      <c r="N6716" s="183" t="s">
        <v>36</v>
      </c>
      <c r="O6716" s="181" t="s">
        <v>7476</v>
      </c>
      <c r="P6716" s="184" t="s">
        <v>7090</v>
      </c>
      <c r="Q6716" s="185" t="s">
        <v>190</v>
      </c>
      <c r="R6716" s="181" t="s">
        <v>35</v>
      </c>
      <c r="S6716" s="181" t="s">
        <v>225</v>
      </c>
      <c r="T6716" s="186" t="s">
        <v>225</v>
      </c>
      <c r="U6716" s="187" t="s">
        <v>225</v>
      </c>
      <c r="V6716" s="188" t="str" cm="1">
        <f t="array" ref="V6716">IF(SUM(LEN(A6716:U6716))=0,"",IF(OR(OR(ISBLANK(E6716),SUM(LEN(B6716),LEN(C6716))=0),AND(NOT(D6716="Unknown"),ISBLANK(I6716)),AND(NOT(N6716="Unknown"),ISBLANK(Q6716))),"Missing Information", INDEX(Table15[Entire Service Line Classification], MATCH(SUMIFS(Table15[Unique ID],Table15[System-Owned Portion],D6716,Table15[If Material Anything Other than "Lead" in Column E,Was Material Ever Previously Lead?],F6716,Table15[Customer-Owned Portion],N6716),Table15[Unique ID],0),0)))</f>
        <v>Non-lead</v>
      </c>
      <c r="W6716" s="189"/>
    </row>
    <row r="6717" spans="1:23" s="190" customFormat="1" ht="56.25" x14ac:dyDescent="0.25">
      <c r="A6717" s="180" t="s">
        <v>225</v>
      </c>
      <c r="B6717" s="181" t="s">
        <v>10320</v>
      </c>
      <c r="C6717" s="182" t="s">
        <v>225</v>
      </c>
      <c r="D6717" s="183" t="s">
        <v>36</v>
      </c>
      <c r="E6717" s="181" t="s">
        <v>35</v>
      </c>
      <c r="F6717" s="183" t="s">
        <v>35</v>
      </c>
      <c r="G6717" s="181" t="s">
        <v>7476</v>
      </c>
      <c r="H6717" s="184" t="s">
        <v>7090</v>
      </c>
      <c r="I6717" s="185" t="s">
        <v>190</v>
      </c>
      <c r="J6717" s="181" t="s">
        <v>35</v>
      </c>
      <c r="K6717" s="181" t="s">
        <v>225</v>
      </c>
      <c r="L6717" s="186" t="s">
        <v>225</v>
      </c>
      <c r="M6717" s="187" t="s">
        <v>225</v>
      </c>
      <c r="N6717" s="183" t="s">
        <v>36</v>
      </c>
      <c r="O6717" s="181" t="s">
        <v>7476</v>
      </c>
      <c r="P6717" s="184" t="s">
        <v>7090</v>
      </c>
      <c r="Q6717" s="185" t="s">
        <v>190</v>
      </c>
      <c r="R6717" s="181" t="s">
        <v>35</v>
      </c>
      <c r="S6717" s="181" t="s">
        <v>225</v>
      </c>
      <c r="T6717" s="186" t="s">
        <v>225</v>
      </c>
      <c r="U6717" s="187" t="s">
        <v>225</v>
      </c>
      <c r="V6717" s="188" t="str" cm="1">
        <f t="array" ref="V6717">IF(SUM(LEN(A6717:U6717))=0,"",IF(OR(OR(ISBLANK(E6717),SUM(LEN(B6717),LEN(C6717))=0),AND(NOT(D6717="Unknown"),ISBLANK(I6717)),AND(NOT(N6717="Unknown"),ISBLANK(Q6717))),"Missing Information", INDEX(Table15[Entire Service Line Classification], MATCH(SUMIFS(Table15[Unique ID],Table15[System-Owned Portion],D6717,Table15[If Material Anything Other than "Lead" in Column E,Was Material Ever Previously Lead?],F6717,Table15[Customer-Owned Portion],N6717),Table15[Unique ID],0),0)))</f>
        <v>Non-lead</v>
      </c>
      <c r="W6717" s="189"/>
    </row>
    <row r="6718" spans="1:23" s="190" customFormat="1" ht="56.25" x14ac:dyDescent="0.25">
      <c r="A6718" s="180" t="s">
        <v>225</v>
      </c>
      <c r="B6718" s="181" t="s">
        <v>10321</v>
      </c>
      <c r="C6718" s="182" t="s">
        <v>225</v>
      </c>
      <c r="D6718" s="183" t="s">
        <v>36</v>
      </c>
      <c r="E6718" s="181" t="s">
        <v>35</v>
      </c>
      <c r="F6718" s="183" t="s">
        <v>35</v>
      </c>
      <c r="G6718" s="181" t="s">
        <v>7476</v>
      </c>
      <c r="H6718" s="184" t="s">
        <v>7090</v>
      </c>
      <c r="I6718" s="185" t="s">
        <v>190</v>
      </c>
      <c r="J6718" s="181" t="s">
        <v>35</v>
      </c>
      <c r="K6718" s="181" t="s">
        <v>225</v>
      </c>
      <c r="L6718" s="186" t="s">
        <v>225</v>
      </c>
      <c r="M6718" s="187" t="s">
        <v>225</v>
      </c>
      <c r="N6718" s="183" t="s">
        <v>36</v>
      </c>
      <c r="O6718" s="181" t="s">
        <v>7476</v>
      </c>
      <c r="P6718" s="184" t="s">
        <v>7090</v>
      </c>
      <c r="Q6718" s="185" t="s">
        <v>190</v>
      </c>
      <c r="R6718" s="181" t="s">
        <v>35</v>
      </c>
      <c r="S6718" s="181" t="s">
        <v>225</v>
      </c>
      <c r="T6718" s="186" t="s">
        <v>225</v>
      </c>
      <c r="U6718" s="187" t="s">
        <v>225</v>
      </c>
      <c r="V6718" s="188" t="str" cm="1">
        <f t="array" ref="V6718">IF(SUM(LEN(A6718:U6718))=0,"",IF(OR(OR(ISBLANK(E6718),SUM(LEN(B6718),LEN(C6718))=0),AND(NOT(D6718="Unknown"),ISBLANK(I6718)),AND(NOT(N6718="Unknown"),ISBLANK(Q6718))),"Missing Information", INDEX(Table15[Entire Service Line Classification], MATCH(SUMIFS(Table15[Unique ID],Table15[System-Owned Portion],D6718,Table15[If Material Anything Other than "Lead" in Column E,Was Material Ever Previously Lead?],F6718,Table15[Customer-Owned Portion],N6718),Table15[Unique ID],0),0)))</f>
        <v>Non-lead</v>
      </c>
      <c r="W6718" s="189"/>
    </row>
    <row r="6719" spans="1:23" s="190" customFormat="1" ht="56.25" x14ac:dyDescent="0.25">
      <c r="A6719" s="180" t="s">
        <v>225</v>
      </c>
      <c r="B6719" s="181" t="s">
        <v>10322</v>
      </c>
      <c r="C6719" s="182" t="s">
        <v>225</v>
      </c>
      <c r="D6719" s="183" t="s">
        <v>36</v>
      </c>
      <c r="E6719" s="181" t="s">
        <v>35</v>
      </c>
      <c r="F6719" s="183" t="s">
        <v>35</v>
      </c>
      <c r="G6719" s="181" t="s">
        <v>7476</v>
      </c>
      <c r="H6719" s="184" t="s">
        <v>7090</v>
      </c>
      <c r="I6719" s="185" t="s">
        <v>190</v>
      </c>
      <c r="J6719" s="181" t="s">
        <v>35</v>
      </c>
      <c r="K6719" s="181" t="s">
        <v>225</v>
      </c>
      <c r="L6719" s="186" t="s">
        <v>225</v>
      </c>
      <c r="M6719" s="187" t="s">
        <v>225</v>
      </c>
      <c r="N6719" s="183" t="s">
        <v>36</v>
      </c>
      <c r="O6719" s="181" t="s">
        <v>7476</v>
      </c>
      <c r="P6719" s="184" t="s">
        <v>7090</v>
      </c>
      <c r="Q6719" s="185" t="s">
        <v>190</v>
      </c>
      <c r="R6719" s="181" t="s">
        <v>35</v>
      </c>
      <c r="S6719" s="181" t="s">
        <v>225</v>
      </c>
      <c r="T6719" s="186" t="s">
        <v>225</v>
      </c>
      <c r="U6719" s="187" t="s">
        <v>225</v>
      </c>
      <c r="V6719" s="188" t="str" cm="1">
        <f t="array" ref="V6719">IF(SUM(LEN(A6719:U6719))=0,"",IF(OR(OR(ISBLANK(E6719),SUM(LEN(B6719),LEN(C6719))=0),AND(NOT(D6719="Unknown"),ISBLANK(I6719)),AND(NOT(N6719="Unknown"),ISBLANK(Q6719))),"Missing Information", INDEX(Table15[Entire Service Line Classification], MATCH(SUMIFS(Table15[Unique ID],Table15[System-Owned Portion],D6719,Table15[If Material Anything Other than "Lead" in Column E,Was Material Ever Previously Lead?],F6719,Table15[Customer-Owned Portion],N6719),Table15[Unique ID],0),0)))</f>
        <v>Non-lead</v>
      </c>
      <c r="W6719" s="189"/>
    </row>
    <row r="6720" spans="1:23" s="190" customFormat="1" ht="56.25" x14ac:dyDescent="0.25">
      <c r="A6720" s="180" t="s">
        <v>225</v>
      </c>
      <c r="B6720" s="181" t="s">
        <v>10323</v>
      </c>
      <c r="C6720" s="182" t="s">
        <v>225</v>
      </c>
      <c r="D6720" s="183" t="s">
        <v>36</v>
      </c>
      <c r="E6720" s="181" t="s">
        <v>35</v>
      </c>
      <c r="F6720" s="183" t="s">
        <v>35</v>
      </c>
      <c r="G6720" s="181" t="s">
        <v>7476</v>
      </c>
      <c r="H6720" s="184" t="s">
        <v>7090</v>
      </c>
      <c r="I6720" s="185" t="s">
        <v>190</v>
      </c>
      <c r="J6720" s="181" t="s">
        <v>35</v>
      </c>
      <c r="K6720" s="181" t="s">
        <v>225</v>
      </c>
      <c r="L6720" s="186" t="s">
        <v>225</v>
      </c>
      <c r="M6720" s="187" t="s">
        <v>225</v>
      </c>
      <c r="N6720" s="183" t="s">
        <v>36</v>
      </c>
      <c r="O6720" s="181" t="s">
        <v>7476</v>
      </c>
      <c r="P6720" s="184" t="s">
        <v>7090</v>
      </c>
      <c r="Q6720" s="185" t="s">
        <v>190</v>
      </c>
      <c r="R6720" s="181" t="s">
        <v>35</v>
      </c>
      <c r="S6720" s="181" t="s">
        <v>225</v>
      </c>
      <c r="T6720" s="186" t="s">
        <v>225</v>
      </c>
      <c r="U6720" s="187" t="s">
        <v>225</v>
      </c>
      <c r="V6720" s="188" t="str" cm="1">
        <f t="array" ref="V6720">IF(SUM(LEN(A6720:U6720))=0,"",IF(OR(OR(ISBLANK(E6720),SUM(LEN(B6720),LEN(C6720))=0),AND(NOT(D6720="Unknown"),ISBLANK(I6720)),AND(NOT(N6720="Unknown"),ISBLANK(Q6720))),"Missing Information", INDEX(Table15[Entire Service Line Classification], MATCH(SUMIFS(Table15[Unique ID],Table15[System-Owned Portion],D6720,Table15[If Material Anything Other than "Lead" in Column E,Was Material Ever Previously Lead?],F6720,Table15[Customer-Owned Portion],N6720),Table15[Unique ID],0),0)))</f>
        <v>Non-lead</v>
      </c>
      <c r="W6720" s="189"/>
    </row>
    <row r="6721" spans="1:23" s="190" customFormat="1" ht="56.25" x14ac:dyDescent="0.25">
      <c r="A6721" s="180" t="s">
        <v>225</v>
      </c>
      <c r="B6721" s="181" t="s">
        <v>10324</v>
      </c>
      <c r="C6721" s="182" t="s">
        <v>225</v>
      </c>
      <c r="D6721" s="183" t="s">
        <v>36</v>
      </c>
      <c r="E6721" s="181" t="s">
        <v>35</v>
      </c>
      <c r="F6721" s="183" t="s">
        <v>35</v>
      </c>
      <c r="G6721" s="181" t="s">
        <v>7476</v>
      </c>
      <c r="H6721" s="184" t="s">
        <v>7090</v>
      </c>
      <c r="I6721" s="185" t="s">
        <v>190</v>
      </c>
      <c r="J6721" s="181" t="s">
        <v>35</v>
      </c>
      <c r="K6721" s="181" t="s">
        <v>225</v>
      </c>
      <c r="L6721" s="186" t="s">
        <v>225</v>
      </c>
      <c r="M6721" s="187" t="s">
        <v>225</v>
      </c>
      <c r="N6721" s="183" t="s">
        <v>36</v>
      </c>
      <c r="O6721" s="181" t="s">
        <v>7476</v>
      </c>
      <c r="P6721" s="184" t="s">
        <v>7090</v>
      </c>
      <c r="Q6721" s="185" t="s">
        <v>190</v>
      </c>
      <c r="R6721" s="181" t="s">
        <v>35</v>
      </c>
      <c r="S6721" s="181" t="s">
        <v>225</v>
      </c>
      <c r="T6721" s="186" t="s">
        <v>225</v>
      </c>
      <c r="U6721" s="187" t="s">
        <v>225</v>
      </c>
      <c r="V6721" s="188" t="str" cm="1">
        <f t="array" ref="V6721">IF(SUM(LEN(A6721:U6721))=0,"",IF(OR(OR(ISBLANK(E6721),SUM(LEN(B6721),LEN(C6721))=0),AND(NOT(D6721="Unknown"),ISBLANK(I6721)),AND(NOT(N6721="Unknown"),ISBLANK(Q6721))),"Missing Information", INDEX(Table15[Entire Service Line Classification], MATCH(SUMIFS(Table15[Unique ID],Table15[System-Owned Portion],D6721,Table15[If Material Anything Other than "Lead" in Column E,Was Material Ever Previously Lead?],F6721,Table15[Customer-Owned Portion],N6721),Table15[Unique ID],0),0)))</f>
        <v>Non-lead</v>
      </c>
      <c r="W6721" s="189"/>
    </row>
    <row r="6722" spans="1:23" s="190" customFormat="1" ht="56.25" x14ac:dyDescent="0.25">
      <c r="A6722" s="180" t="s">
        <v>225</v>
      </c>
      <c r="B6722" s="181" t="s">
        <v>10325</v>
      </c>
      <c r="C6722" s="182" t="s">
        <v>225</v>
      </c>
      <c r="D6722" s="183" t="s">
        <v>36</v>
      </c>
      <c r="E6722" s="181" t="s">
        <v>35</v>
      </c>
      <c r="F6722" s="183" t="s">
        <v>35</v>
      </c>
      <c r="G6722" s="181" t="s">
        <v>8184</v>
      </c>
      <c r="H6722" s="184" t="s">
        <v>7090</v>
      </c>
      <c r="I6722" s="185" t="s">
        <v>190</v>
      </c>
      <c r="J6722" s="181" t="s">
        <v>35</v>
      </c>
      <c r="K6722" s="181" t="s">
        <v>225</v>
      </c>
      <c r="L6722" s="186" t="s">
        <v>225</v>
      </c>
      <c r="M6722" s="187" t="s">
        <v>225</v>
      </c>
      <c r="N6722" s="183" t="s">
        <v>36</v>
      </c>
      <c r="O6722" s="181" t="s">
        <v>8184</v>
      </c>
      <c r="P6722" s="184" t="s">
        <v>7090</v>
      </c>
      <c r="Q6722" s="185" t="s">
        <v>190</v>
      </c>
      <c r="R6722" s="181" t="s">
        <v>35</v>
      </c>
      <c r="S6722" s="181" t="s">
        <v>225</v>
      </c>
      <c r="T6722" s="186" t="s">
        <v>225</v>
      </c>
      <c r="U6722" s="187" t="s">
        <v>225</v>
      </c>
      <c r="V6722" s="188" t="str" cm="1">
        <f t="array" ref="V6722">IF(SUM(LEN(A6722:U6722))=0,"",IF(OR(OR(ISBLANK(E6722),SUM(LEN(B6722),LEN(C6722))=0),AND(NOT(D6722="Unknown"),ISBLANK(I6722)),AND(NOT(N6722="Unknown"),ISBLANK(Q6722))),"Missing Information", INDEX(Table15[Entire Service Line Classification], MATCH(SUMIFS(Table15[Unique ID],Table15[System-Owned Portion],D6722,Table15[If Material Anything Other than "Lead" in Column E,Was Material Ever Previously Lead?],F6722,Table15[Customer-Owned Portion],N6722),Table15[Unique ID],0),0)))</f>
        <v>Non-lead</v>
      </c>
      <c r="W6722" s="189"/>
    </row>
    <row r="6723" spans="1:23" s="190" customFormat="1" ht="56.25" x14ac:dyDescent="0.25">
      <c r="A6723" s="180" t="s">
        <v>225</v>
      </c>
      <c r="B6723" s="181" t="s">
        <v>10326</v>
      </c>
      <c r="C6723" s="182" t="s">
        <v>225</v>
      </c>
      <c r="D6723" s="183" t="s">
        <v>36</v>
      </c>
      <c r="E6723" s="181" t="s">
        <v>35</v>
      </c>
      <c r="F6723" s="183" t="s">
        <v>35</v>
      </c>
      <c r="G6723" s="181" t="s">
        <v>8184</v>
      </c>
      <c r="H6723" s="184" t="s">
        <v>7090</v>
      </c>
      <c r="I6723" s="185" t="s">
        <v>190</v>
      </c>
      <c r="J6723" s="181" t="s">
        <v>35</v>
      </c>
      <c r="K6723" s="181" t="s">
        <v>225</v>
      </c>
      <c r="L6723" s="186" t="s">
        <v>225</v>
      </c>
      <c r="M6723" s="187" t="s">
        <v>225</v>
      </c>
      <c r="N6723" s="183" t="s">
        <v>36</v>
      </c>
      <c r="O6723" s="181" t="s">
        <v>8184</v>
      </c>
      <c r="P6723" s="184" t="s">
        <v>7090</v>
      </c>
      <c r="Q6723" s="185" t="s">
        <v>190</v>
      </c>
      <c r="R6723" s="181" t="s">
        <v>35</v>
      </c>
      <c r="S6723" s="181" t="s">
        <v>225</v>
      </c>
      <c r="T6723" s="186" t="s">
        <v>225</v>
      </c>
      <c r="U6723" s="187" t="s">
        <v>225</v>
      </c>
      <c r="V6723" s="188" t="str" cm="1">
        <f t="array" ref="V6723">IF(SUM(LEN(A6723:U6723))=0,"",IF(OR(OR(ISBLANK(E6723),SUM(LEN(B6723),LEN(C6723))=0),AND(NOT(D6723="Unknown"),ISBLANK(I6723)),AND(NOT(N6723="Unknown"),ISBLANK(Q6723))),"Missing Information", INDEX(Table15[Entire Service Line Classification], MATCH(SUMIFS(Table15[Unique ID],Table15[System-Owned Portion],D6723,Table15[If Material Anything Other than "Lead" in Column E,Was Material Ever Previously Lead?],F6723,Table15[Customer-Owned Portion],N6723),Table15[Unique ID],0),0)))</f>
        <v>Non-lead</v>
      </c>
      <c r="W6723" s="189"/>
    </row>
    <row r="6724" spans="1:23" s="190" customFormat="1" ht="56.25" x14ac:dyDescent="0.25">
      <c r="A6724" s="180" t="s">
        <v>225</v>
      </c>
      <c r="B6724" s="181" t="s">
        <v>10327</v>
      </c>
      <c r="C6724" s="182" t="s">
        <v>225</v>
      </c>
      <c r="D6724" s="183" t="s">
        <v>36</v>
      </c>
      <c r="E6724" s="181" t="s">
        <v>35</v>
      </c>
      <c r="F6724" s="183" t="s">
        <v>35</v>
      </c>
      <c r="G6724" s="181" t="s">
        <v>8184</v>
      </c>
      <c r="H6724" s="184" t="s">
        <v>7090</v>
      </c>
      <c r="I6724" s="185" t="s">
        <v>190</v>
      </c>
      <c r="J6724" s="181" t="s">
        <v>35</v>
      </c>
      <c r="K6724" s="181" t="s">
        <v>225</v>
      </c>
      <c r="L6724" s="186" t="s">
        <v>225</v>
      </c>
      <c r="M6724" s="187" t="s">
        <v>225</v>
      </c>
      <c r="N6724" s="183" t="s">
        <v>36</v>
      </c>
      <c r="O6724" s="181" t="s">
        <v>8184</v>
      </c>
      <c r="P6724" s="184" t="s">
        <v>7090</v>
      </c>
      <c r="Q6724" s="185" t="s">
        <v>190</v>
      </c>
      <c r="R6724" s="181" t="s">
        <v>35</v>
      </c>
      <c r="S6724" s="181" t="s">
        <v>225</v>
      </c>
      <c r="T6724" s="186" t="s">
        <v>225</v>
      </c>
      <c r="U6724" s="187" t="s">
        <v>225</v>
      </c>
      <c r="V6724" s="188" t="str" cm="1">
        <f t="array" ref="V6724">IF(SUM(LEN(A6724:U6724))=0,"",IF(OR(OR(ISBLANK(E6724),SUM(LEN(B6724),LEN(C6724))=0),AND(NOT(D6724="Unknown"),ISBLANK(I6724)),AND(NOT(N6724="Unknown"),ISBLANK(Q6724))),"Missing Information", INDEX(Table15[Entire Service Line Classification], MATCH(SUMIFS(Table15[Unique ID],Table15[System-Owned Portion],D6724,Table15[If Material Anything Other than "Lead" in Column E,Was Material Ever Previously Lead?],F6724,Table15[Customer-Owned Portion],N6724),Table15[Unique ID],0),0)))</f>
        <v>Non-lead</v>
      </c>
      <c r="W6724" s="189"/>
    </row>
    <row r="6725" spans="1:23" s="190" customFormat="1" ht="56.25" x14ac:dyDescent="0.25">
      <c r="A6725" s="180" t="s">
        <v>225</v>
      </c>
      <c r="B6725" s="181" t="s">
        <v>10328</v>
      </c>
      <c r="C6725" s="182" t="s">
        <v>225</v>
      </c>
      <c r="D6725" s="183" t="s">
        <v>36</v>
      </c>
      <c r="E6725" s="181" t="s">
        <v>35</v>
      </c>
      <c r="F6725" s="183" t="s">
        <v>35</v>
      </c>
      <c r="G6725" s="181" t="s">
        <v>8184</v>
      </c>
      <c r="H6725" s="184" t="s">
        <v>7090</v>
      </c>
      <c r="I6725" s="185" t="s">
        <v>190</v>
      </c>
      <c r="J6725" s="181" t="s">
        <v>35</v>
      </c>
      <c r="K6725" s="181" t="s">
        <v>225</v>
      </c>
      <c r="L6725" s="186" t="s">
        <v>225</v>
      </c>
      <c r="M6725" s="187" t="s">
        <v>225</v>
      </c>
      <c r="N6725" s="183" t="s">
        <v>36</v>
      </c>
      <c r="O6725" s="181" t="s">
        <v>8184</v>
      </c>
      <c r="P6725" s="184" t="s">
        <v>7090</v>
      </c>
      <c r="Q6725" s="185" t="s">
        <v>190</v>
      </c>
      <c r="R6725" s="181" t="s">
        <v>35</v>
      </c>
      <c r="S6725" s="181" t="s">
        <v>225</v>
      </c>
      <c r="T6725" s="186" t="s">
        <v>225</v>
      </c>
      <c r="U6725" s="187" t="s">
        <v>225</v>
      </c>
      <c r="V6725" s="188" t="str" cm="1">
        <f t="array" ref="V6725">IF(SUM(LEN(A6725:U6725))=0,"",IF(OR(OR(ISBLANK(E6725),SUM(LEN(B6725),LEN(C6725))=0),AND(NOT(D6725="Unknown"),ISBLANK(I6725)),AND(NOT(N6725="Unknown"),ISBLANK(Q6725))),"Missing Information", INDEX(Table15[Entire Service Line Classification], MATCH(SUMIFS(Table15[Unique ID],Table15[System-Owned Portion],D6725,Table15[If Material Anything Other than "Lead" in Column E,Was Material Ever Previously Lead?],F6725,Table15[Customer-Owned Portion],N6725),Table15[Unique ID],0),0)))</f>
        <v>Non-lead</v>
      </c>
      <c r="W6725" s="189"/>
    </row>
    <row r="6726" spans="1:23" s="190" customFormat="1" ht="56.25" x14ac:dyDescent="0.25">
      <c r="A6726" s="180" t="s">
        <v>225</v>
      </c>
      <c r="B6726" s="181" t="s">
        <v>10329</v>
      </c>
      <c r="C6726" s="182" t="s">
        <v>225</v>
      </c>
      <c r="D6726" s="183" t="s">
        <v>36</v>
      </c>
      <c r="E6726" s="181" t="s">
        <v>35</v>
      </c>
      <c r="F6726" s="183" t="s">
        <v>35</v>
      </c>
      <c r="G6726" s="181" t="s">
        <v>8184</v>
      </c>
      <c r="H6726" s="184" t="s">
        <v>7090</v>
      </c>
      <c r="I6726" s="185" t="s">
        <v>190</v>
      </c>
      <c r="J6726" s="181" t="s">
        <v>35</v>
      </c>
      <c r="K6726" s="181" t="s">
        <v>225</v>
      </c>
      <c r="L6726" s="186" t="s">
        <v>225</v>
      </c>
      <c r="M6726" s="187" t="s">
        <v>225</v>
      </c>
      <c r="N6726" s="183" t="s">
        <v>36</v>
      </c>
      <c r="O6726" s="181" t="s">
        <v>8184</v>
      </c>
      <c r="P6726" s="184" t="s">
        <v>7090</v>
      </c>
      <c r="Q6726" s="185" t="s">
        <v>190</v>
      </c>
      <c r="R6726" s="181" t="s">
        <v>35</v>
      </c>
      <c r="S6726" s="181" t="s">
        <v>225</v>
      </c>
      <c r="T6726" s="186" t="s">
        <v>225</v>
      </c>
      <c r="U6726" s="187" t="s">
        <v>225</v>
      </c>
      <c r="V6726" s="188" t="str" cm="1">
        <f t="array" ref="V6726">IF(SUM(LEN(A6726:U6726))=0,"",IF(OR(OR(ISBLANK(E6726),SUM(LEN(B6726),LEN(C6726))=0),AND(NOT(D6726="Unknown"),ISBLANK(I6726)),AND(NOT(N6726="Unknown"),ISBLANK(Q6726))),"Missing Information", INDEX(Table15[Entire Service Line Classification], MATCH(SUMIFS(Table15[Unique ID],Table15[System-Owned Portion],D6726,Table15[If Material Anything Other than "Lead" in Column E,Was Material Ever Previously Lead?],F6726,Table15[Customer-Owned Portion],N6726),Table15[Unique ID],0),0)))</f>
        <v>Non-lead</v>
      </c>
      <c r="W6726" s="189"/>
    </row>
    <row r="6727" spans="1:23" s="190" customFormat="1" ht="56.25" x14ac:dyDescent="0.25">
      <c r="A6727" s="180" t="s">
        <v>225</v>
      </c>
      <c r="B6727" s="181" t="s">
        <v>10330</v>
      </c>
      <c r="C6727" s="182" t="s">
        <v>225</v>
      </c>
      <c r="D6727" s="183" t="s">
        <v>36</v>
      </c>
      <c r="E6727" s="181" t="s">
        <v>35</v>
      </c>
      <c r="F6727" s="183" t="s">
        <v>35</v>
      </c>
      <c r="G6727" s="181" t="s">
        <v>7407</v>
      </c>
      <c r="H6727" s="184" t="s">
        <v>7090</v>
      </c>
      <c r="I6727" s="185" t="s">
        <v>190</v>
      </c>
      <c r="J6727" s="181" t="s">
        <v>35</v>
      </c>
      <c r="K6727" s="181" t="s">
        <v>225</v>
      </c>
      <c r="L6727" s="186" t="s">
        <v>225</v>
      </c>
      <c r="M6727" s="187" t="s">
        <v>225</v>
      </c>
      <c r="N6727" s="183" t="s">
        <v>36</v>
      </c>
      <c r="O6727" s="181" t="s">
        <v>7407</v>
      </c>
      <c r="P6727" s="184" t="s">
        <v>7090</v>
      </c>
      <c r="Q6727" s="185" t="s">
        <v>190</v>
      </c>
      <c r="R6727" s="181" t="s">
        <v>35</v>
      </c>
      <c r="S6727" s="181" t="s">
        <v>225</v>
      </c>
      <c r="T6727" s="186" t="s">
        <v>225</v>
      </c>
      <c r="U6727" s="187" t="s">
        <v>225</v>
      </c>
      <c r="V6727" s="188" t="str" cm="1">
        <f t="array" ref="V6727">IF(SUM(LEN(A6727:U6727))=0,"",IF(OR(OR(ISBLANK(E6727),SUM(LEN(B6727),LEN(C6727))=0),AND(NOT(D6727="Unknown"),ISBLANK(I6727)),AND(NOT(N6727="Unknown"),ISBLANK(Q6727))),"Missing Information", INDEX(Table15[Entire Service Line Classification], MATCH(SUMIFS(Table15[Unique ID],Table15[System-Owned Portion],D6727,Table15[If Material Anything Other than "Lead" in Column E,Was Material Ever Previously Lead?],F6727,Table15[Customer-Owned Portion],N6727),Table15[Unique ID],0),0)))</f>
        <v>Non-lead</v>
      </c>
      <c r="W6727" s="189"/>
    </row>
    <row r="6728" spans="1:23" s="190" customFormat="1" ht="56.25" x14ac:dyDescent="0.25">
      <c r="A6728" s="180" t="s">
        <v>225</v>
      </c>
      <c r="B6728" s="181" t="s">
        <v>10331</v>
      </c>
      <c r="C6728" s="182" t="s">
        <v>225</v>
      </c>
      <c r="D6728" s="183" t="s">
        <v>36</v>
      </c>
      <c r="E6728" s="181" t="s">
        <v>35</v>
      </c>
      <c r="F6728" s="183" t="s">
        <v>35</v>
      </c>
      <c r="G6728" s="181" t="s">
        <v>7407</v>
      </c>
      <c r="H6728" s="184" t="s">
        <v>7090</v>
      </c>
      <c r="I6728" s="185" t="s">
        <v>190</v>
      </c>
      <c r="J6728" s="181" t="s">
        <v>35</v>
      </c>
      <c r="K6728" s="181" t="s">
        <v>225</v>
      </c>
      <c r="L6728" s="186" t="s">
        <v>225</v>
      </c>
      <c r="M6728" s="187" t="s">
        <v>225</v>
      </c>
      <c r="N6728" s="183" t="s">
        <v>36</v>
      </c>
      <c r="O6728" s="181" t="s">
        <v>7407</v>
      </c>
      <c r="P6728" s="184" t="s">
        <v>7090</v>
      </c>
      <c r="Q6728" s="185" t="s">
        <v>190</v>
      </c>
      <c r="R6728" s="181" t="s">
        <v>35</v>
      </c>
      <c r="S6728" s="181" t="s">
        <v>225</v>
      </c>
      <c r="T6728" s="186" t="s">
        <v>225</v>
      </c>
      <c r="U6728" s="187" t="s">
        <v>225</v>
      </c>
      <c r="V6728" s="188" t="str" cm="1">
        <f t="array" ref="V6728">IF(SUM(LEN(A6728:U6728))=0,"",IF(OR(OR(ISBLANK(E6728),SUM(LEN(B6728),LEN(C6728))=0),AND(NOT(D6728="Unknown"),ISBLANK(I6728)),AND(NOT(N6728="Unknown"),ISBLANK(Q6728))),"Missing Information", INDEX(Table15[Entire Service Line Classification], MATCH(SUMIFS(Table15[Unique ID],Table15[System-Owned Portion],D6728,Table15[If Material Anything Other than "Lead" in Column E,Was Material Ever Previously Lead?],F6728,Table15[Customer-Owned Portion],N6728),Table15[Unique ID],0),0)))</f>
        <v>Non-lead</v>
      </c>
      <c r="W6728" s="189"/>
    </row>
    <row r="6729" spans="1:23" s="190" customFormat="1" ht="56.25" x14ac:dyDescent="0.25">
      <c r="A6729" s="180" t="s">
        <v>225</v>
      </c>
      <c r="B6729" s="181" t="s">
        <v>10332</v>
      </c>
      <c r="C6729" s="182" t="s">
        <v>225</v>
      </c>
      <c r="D6729" s="183" t="s">
        <v>36</v>
      </c>
      <c r="E6729" s="181" t="s">
        <v>35</v>
      </c>
      <c r="F6729" s="183" t="s">
        <v>35</v>
      </c>
      <c r="G6729" s="181" t="s">
        <v>7407</v>
      </c>
      <c r="H6729" s="184" t="s">
        <v>7090</v>
      </c>
      <c r="I6729" s="185" t="s">
        <v>190</v>
      </c>
      <c r="J6729" s="181" t="s">
        <v>35</v>
      </c>
      <c r="K6729" s="181" t="s">
        <v>225</v>
      </c>
      <c r="L6729" s="186" t="s">
        <v>225</v>
      </c>
      <c r="M6729" s="187" t="s">
        <v>225</v>
      </c>
      <c r="N6729" s="183" t="s">
        <v>36</v>
      </c>
      <c r="O6729" s="181" t="s">
        <v>7407</v>
      </c>
      <c r="P6729" s="184" t="s">
        <v>7090</v>
      </c>
      <c r="Q6729" s="185" t="s">
        <v>190</v>
      </c>
      <c r="R6729" s="181" t="s">
        <v>35</v>
      </c>
      <c r="S6729" s="181" t="s">
        <v>225</v>
      </c>
      <c r="T6729" s="186" t="s">
        <v>225</v>
      </c>
      <c r="U6729" s="187" t="s">
        <v>225</v>
      </c>
      <c r="V6729" s="188" t="str" cm="1">
        <f t="array" ref="V6729">IF(SUM(LEN(A6729:U6729))=0,"",IF(OR(OR(ISBLANK(E6729),SUM(LEN(B6729),LEN(C6729))=0),AND(NOT(D6729="Unknown"),ISBLANK(I6729)),AND(NOT(N6729="Unknown"),ISBLANK(Q6729))),"Missing Information", INDEX(Table15[Entire Service Line Classification], MATCH(SUMIFS(Table15[Unique ID],Table15[System-Owned Portion],D6729,Table15[If Material Anything Other than "Lead" in Column E,Was Material Ever Previously Lead?],F6729,Table15[Customer-Owned Portion],N6729),Table15[Unique ID],0),0)))</f>
        <v>Non-lead</v>
      </c>
      <c r="W6729" s="189"/>
    </row>
    <row r="6730" spans="1:23" s="190" customFormat="1" ht="56.25" x14ac:dyDescent="0.25">
      <c r="A6730" s="180" t="s">
        <v>225</v>
      </c>
      <c r="B6730" s="181" t="s">
        <v>10333</v>
      </c>
      <c r="C6730" s="182" t="s">
        <v>225</v>
      </c>
      <c r="D6730" s="183" t="s">
        <v>36</v>
      </c>
      <c r="E6730" s="181" t="s">
        <v>35</v>
      </c>
      <c r="F6730" s="183" t="s">
        <v>35</v>
      </c>
      <c r="G6730" s="181" t="s">
        <v>7407</v>
      </c>
      <c r="H6730" s="184" t="s">
        <v>7090</v>
      </c>
      <c r="I6730" s="185" t="s">
        <v>190</v>
      </c>
      <c r="J6730" s="181" t="s">
        <v>35</v>
      </c>
      <c r="K6730" s="181" t="s">
        <v>225</v>
      </c>
      <c r="L6730" s="186" t="s">
        <v>225</v>
      </c>
      <c r="M6730" s="187" t="s">
        <v>225</v>
      </c>
      <c r="N6730" s="183" t="s">
        <v>36</v>
      </c>
      <c r="O6730" s="181" t="s">
        <v>7407</v>
      </c>
      <c r="P6730" s="184" t="s">
        <v>7090</v>
      </c>
      <c r="Q6730" s="185" t="s">
        <v>190</v>
      </c>
      <c r="R6730" s="181" t="s">
        <v>35</v>
      </c>
      <c r="S6730" s="181" t="s">
        <v>225</v>
      </c>
      <c r="T6730" s="186" t="s">
        <v>225</v>
      </c>
      <c r="U6730" s="187" t="s">
        <v>225</v>
      </c>
      <c r="V6730" s="188" t="str" cm="1">
        <f t="array" ref="V6730">IF(SUM(LEN(A6730:U6730))=0,"",IF(OR(OR(ISBLANK(E6730),SUM(LEN(B6730),LEN(C6730))=0),AND(NOT(D6730="Unknown"),ISBLANK(I6730)),AND(NOT(N6730="Unknown"),ISBLANK(Q6730))),"Missing Information", INDEX(Table15[Entire Service Line Classification], MATCH(SUMIFS(Table15[Unique ID],Table15[System-Owned Portion],D6730,Table15[If Material Anything Other than "Lead" in Column E,Was Material Ever Previously Lead?],F6730,Table15[Customer-Owned Portion],N6730),Table15[Unique ID],0),0)))</f>
        <v>Non-lead</v>
      </c>
      <c r="W6730" s="189"/>
    </row>
    <row r="6731" spans="1:23" s="190" customFormat="1" ht="56.25" x14ac:dyDescent="0.25">
      <c r="A6731" s="180" t="s">
        <v>225</v>
      </c>
      <c r="B6731" s="181" t="s">
        <v>10334</v>
      </c>
      <c r="C6731" s="182" t="s">
        <v>225</v>
      </c>
      <c r="D6731" s="183" t="s">
        <v>36</v>
      </c>
      <c r="E6731" s="181" t="s">
        <v>35</v>
      </c>
      <c r="F6731" s="183" t="s">
        <v>35</v>
      </c>
      <c r="G6731" s="181" t="s">
        <v>7407</v>
      </c>
      <c r="H6731" s="184" t="s">
        <v>7090</v>
      </c>
      <c r="I6731" s="185" t="s">
        <v>190</v>
      </c>
      <c r="J6731" s="181" t="s">
        <v>35</v>
      </c>
      <c r="K6731" s="181" t="s">
        <v>225</v>
      </c>
      <c r="L6731" s="186" t="s">
        <v>225</v>
      </c>
      <c r="M6731" s="187" t="s">
        <v>225</v>
      </c>
      <c r="N6731" s="183" t="s">
        <v>36</v>
      </c>
      <c r="O6731" s="181" t="s">
        <v>7407</v>
      </c>
      <c r="P6731" s="184" t="s">
        <v>7090</v>
      </c>
      <c r="Q6731" s="185" t="s">
        <v>190</v>
      </c>
      <c r="R6731" s="181" t="s">
        <v>35</v>
      </c>
      <c r="S6731" s="181" t="s">
        <v>225</v>
      </c>
      <c r="T6731" s="186" t="s">
        <v>225</v>
      </c>
      <c r="U6731" s="187" t="s">
        <v>225</v>
      </c>
      <c r="V6731" s="188" t="str" cm="1">
        <f t="array" ref="V6731">IF(SUM(LEN(A6731:U6731))=0,"",IF(OR(OR(ISBLANK(E6731),SUM(LEN(B6731),LEN(C6731))=0),AND(NOT(D6731="Unknown"),ISBLANK(I6731)),AND(NOT(N6731="Unknown"),ISBLANK(Q6731))),"Missing Information", INDEX(Table15[Entire Service Line Classification], MATCH(SUMIFS(Table15[Unique ID],Table15[System-Owned Portion],D6731,Table15[If Material Anything Other than "Lead" in Column E,Was Material Ever Previously Lead?],F6731,Table15[Customer-Owned Portion],N6731),Table15[Unique ID],0),0)))</f>
        <v>Non-lead</v>
      </c>
      <c r="W6731" s="189"/>
    </row>
    <row r="6732" spans="1:23" s="190" customFormat="1" ht="56.25" x14ac:dyDescent="0.25">
      <c r="A6732" s="180" t="s">
        <v>225</v>
      </c>
      <c r="B6732" s="181" t="s">
        <v>10335</v>
      </c>
      <c r="C6732" s="182" t="s">
        <v>225</v>
      </c>
      <c r="D6732" s="183" t="s">
        <v>36</v>
      </c>
      <c r="E6732" s="181" t="s">
        <v>35</v>
      </c>
      <c r="F6732" s="183" t="s">
        <v>35</v>
      </c>
      <c r="G6732" s="181" t="s">
        <v>7407</v>
      </c>
      <c r="H6732" s="184" t="s">
        <v>7090</v>
      </c>
      <c r="I6732" s="185" t="s">
        <v>190</v>
      </c>
      <c r="J6732" s="181" t="s">
        <v>35</v>
      </c>
      <c r="K6732" s="181" t="s">
        <v>225</v>
      </c>
      <c r="L6732" s="186" t="s">
        <v>225</v>
      </c>
      <c r="M6732" s="187" t="s">
        <v>225</v>
      </c>
      <c r="N6732" s="183" t="s">
        <v>36</v>
      </c>
      <c r="O6732" s="181" t="s">
        <v>7407</v>
      </c>
      <c r="P6732" s="184" t="s">
        <v>7090</v>
      </c>
      <c r="Q6732" s="185" t="s">
        <v>190</v>
      </c>
      <c r="R6732" s="181" t="s">
        <v>35</v>
      </c>
      <c r="S6732" s="181" t="s">
        <v>225</v>
      </c>
      <c r="T6732" s="186" t="s">
        <v>225</v>
      </c>
      <c r="U6732" s="187" t="s">
        <v>225</v>
      </c>
      <c r="V6732" s="188" t="str" cm="1">
        <f t="array" ref="V6732">IF(SUM(LEN(A6732:U6732))=0,"",IF(OR(OR(ISBLANK(E6732),SUM(LEN(B6732),LEN(C6732))=0),AND(NOT(D6732="Unknown"),ISBLANK(I6732)),AND(NOT(N6732="Unknown"),ISBLANK(Q6732))),"Missing Information", INDEX(Table15[Entire Service Line Classification], MATCH(SUMIFS(Table15[Unique ID],Table15[System-Owned Portion],D6732,Table15[If Material Anything Other than "Lead" in Column E,Was Material Ever Previously Lead?],F6732,Table15[Customer-Owned Portion],N6732),Table15[Unique ID],0),0)))</f>
        <v>Non-lead</v>
      </c>
      <c r="W6732" s="189"/>
    </row>
    <row r="6733" spans="1:23" s="190" customFormat="1" ht="56.25" x14ac:dyDescent="0.25">
      <c r="A6733" s="180" t="s">
        <v>225</v>
      </c>
      <c r="B6733" s="181" t="s">
        <v>10336</v>
      </c>
      <c r="C6733" s="182" t="s">
        <v>225</v>
      </c>
      <c r="D6733" s="183" t="s">
        <v>36</v>
      </c>
      <c r="E6733" s="181" t="s">
        <v>35</v>
      </c>
      <c r="F6733" s="183" t="s">
        <v>35</v>
      </c>
      <c r="G6733" s="181" t="s">
        <v>7407</v>
      </c>
      <c r="H6733" s="184" t="s">
        <v>7090</v>
      </c>
      <c r="I6733" s="185" t="s">
        <v>190</v>
      </c>
      <c r="J6733" s="181" t="s">
        <v>35</v>
      </c>
      <c r="K6733" s="181" t="s">
        <v>225</v>
      </c>
      <c r="L6733" s="186" t="s">
        <v>225</v>
      </c>
      <c r="M6733" s="187" t="s">
        <v>225</v>
      </c>
      <c r="N6733" s="183" t="s">
        <v>36</v>
      </c>
      <c r="O6733" s="181" t="s">
        <v>7407</v>
      </c>
      <c r="P6733" s="184" t="s">
        <v>7090</v>
      </c>
      <c r="Q6733" s="185" t="s">
        <v>190</v>
      </c>
      <c r="R6733" s="181" t="s">
        <v>35</v>
      </c>
      <c r="S6733" s="181" t="s">
        <v>225</v>
      </c>
      <c r="T6733" s="186" t="s">
        <v>225</v>
      </c>
      <c r="U6733" s="187" t="s">
        <v>225</v>
      </c>
      <c r="V6733" s="188" t="str" cm="1">
        <f t="array" ref="V6733">IF(SUM(LEN(A6733:U6733))=0,"",IF(OR(OR(ISBLANK(E6733),SUM(LEN(B6733),LEN(C6733))=0),AND(NOT(D6733="Unknown"),ISBLANK(I6733)),AND(NOT(N6733="Unknown"),ISBLANK(Q6733))),"Missing Information", INDEX(Table15[Entire Service Line Classification], MATCH(SUMIFS(Table15[Unique ID],Table15[System-Owned Portion],D6733,Table15[If Material Anything Other than "Lead" in Column E,Was Material Ever Previously Lead?],F6733,Table15[Customer-Owned Portion],N6733),Table15[Unique ID],0),0)))</f>
        <v>Non-lead</v>
      </c>
      <c r="W6733" s="189"/>
    </row>
    <row r="6734" spans="1:23" s="190" customFormat="1" ht="56.25" x14ac:dyDescent="0.25">
      <c r="A6734" s="180" t="s">
        <v>225</v>
      </c>
      <c r="B6734" s="181" t="s">
        <v>10337</v>
      </c>
      <c r="C6734" s="182" t="s">
        <v>225</v>
      </c>
      <c r="D6734" s="183" t="s">
        <v>36</v>
      </c>
      <c r="E6734" s="181" t="s">
        <v>35</v>
      </c>
      <c r="F6734" s="183" t="s">
        <v>35</v>
      </c>
      <c r="G6734" s="181" t="s">
        <v>7503</v>
      </c>
      <c r="H6734" s="184" t="s">
        <v>7090</v>
      </c>
      <c r="I6734" s="185" t="s">
        <v>190</v>
      </c>
      <c r="J6734" s="181" t="s">
        <v>35</v>
      </c>
      <c r="K6734" s="181" t="s">
        <v>225</v>
      </c>
      <c r="L6734" s="186" t="s">
        <v>225</v>
      </c>
      <c r="M6734" s="187" t="s">
        <v>225</v>
      </c>
      <c r="N6734" s="183" t="s">
        <v>36</v>
      </c>
      <c r="O6734" s="181" t="s">
        <v>7503</v>
      </c>
      <c r="P6734" s="184" t="s">
        <v>7090</v>
      </c>
      <c r="Q6734" s="185" t="s">
        <v>190</v>
      </c>
      <c r="R6734" s="181" t="s">
        <v>35</v>
      </c>
      <c r="S6734" s="181" t="s">
        <v>225</v>
      </c>
      <c r="T6734" s="186" t="s">
        <v>225</v>
      </c>
      <c r="U6734" s="187" t="s">
        <v>225</v>
      </c>
      <c r="V6734" s="188" t="str" cm="1">
        <f t="array" ref="V6734">IF(SUM(LEN(A6734:U6734))=0,"",IF(OR(OR(ISBLANK(E6734),SUM(LEN(B6734),LEN(C6734))=0),AND(NOT(D6734="Unknown"),ISBLANK(I6734)),AND(NOT(N6734="Unknown"),ISBLANK(Q6734))),"Missing Information", INDEX(Table15[Entire Service Line Classification], MATCH(SUMIFS(Table15[Unique ID],Table15[System-Owned Portion],D6734,Table15[If Material Anything Other than "Lead" in Column E,Was Material Ever Previously Lead?],F6734,Table15[Customer-Owned Portion],N6734),Table15[Unique ID],0),0)))</f>
        <v>Non-lead</v>
      </c>
      <c r="W6734" s="189"/>
    </row>
    <row r="6735" spans="1:23" s="190" customFormat="1" ht="56.25" x14ac:dyDescent="0.25">
      <c r="A6735" s="180" t="s">
        <v>225</v>
      </c>
      <c r="B6735" s="181" t="s">
        <v>10338</v>
      </c>
      <c r="C6735" s="182" t="s">
        <v>225</v>
      </c>
      <c r="D6735" s="183" t="s">
        <v>36</v>
      </c>
      <c r="E6735" s="181" t="s">
        <v>35</v>
      </c>
      <c r="F6735" s="183" t="s">
        <v>35</v>
      </c>
      <c r="G6735" s="181" t="s">
        <v>7476</v>
      </c>
      <c r="H6735" s="184" t="s">
        <v>7090</v>
      </c>
      <c r="I6735" s="185" t="s">
        <v>190</v>
      </c>
      <c r="J6735" s="181" t="s">
        <v>35</v>
      </c>
      <c r="K6735" s="181" t="s">
        <v>225</v>
      </c>
      <c r="L6735" s="186" t="s">
        <v>225</v>
      </c>
      <c r="M6735" s="187" t="s">
        <v>225</v>
      </c>
      <c r="N6735" s="183" t="s">
        <v>36</v>
      </c>
      <c r="O6735" s="181" t="s">
        <v>7476</v>
      </c>
      <c r="P6735" s="184" t="s">
        <v>7090</v>
      </c>
      <c r="Q6735" s="185" t="s">
        <v>190</v>
      </c>
      <c r="R6735" s="181" t="s">
        <v>35</v>
      </c>
      <c r="S6735" s="181" t="s">
        <v>225</v>
      </c>
      <c r="T6735" s="186" t="s">
        <v>225</v>
      </c>
      <c r="U6735" s="187" t="s">
        <v>225</v>
      </c>
      <c r="V6735" s="188" t="str" cm="1">
        <f t="array" ref="V6735">IF(SUM(LEN(A6735:U6735))=0,"",IF(OR(OR(ISBLANK(E6735),SUM(LEN(B6735),LEN(C6735))=0),AND(NOT(D6735="Unknown"),ISBLANK(I6735)),AND(NOT(N6735="Unknown"),ISBLANK(Q6735))),"Missing Information", INDEX(Table15[Entire Service Line Classification], MATCH(SUMIFS(Table15[Unique ID],Table15[System-Owned Portion],D6735,Table15[If Material Anything Other than "Lead" in Column E,Was Material Ever Previously Lead?],F6735,Table15[Customer-Owned Portion],N6735),Table15[Unique ID],0),0)))</f>
        <v>Non-lead</v>
      </c>
      <c r="W6735" s="189"/>
    </row>
    <row r="6736" spans="1:23" s="190" customFormat="1" ht="56.25" x14ac:dyDescent="0.25">
      <c r="A6736" s="180" t="s">
        <v>225</v>
      </c>
      <c r="B6736" s="181" t="s">
        <v>10339</v>
      </c>
      <c r="C6736" s="182" t="s">
        <v>225</v>
      </c>
      <c r="D6736" s="183" t="s">
        <v>36</v>
      </c>
      <c r="E6736" s="181" t="s">
        <v>35</v>
      </c>
      <c r="F6736" s="183" t="s">
        <v>35</v>
      </c>
      <c r="G6736" s="181" t="s">
        <v>7476</v>
      </c>
      <c r="H6736" s="184" t="s">
        <v>7090</v>
      </c>
      <c r="I6736" s="185" t="s">
        <v>190</v>
      </c>
      <c r="J6736" s="181" t="s">
        <v>35</v>
      </c>
      <c r="K6736" s="181" t="s">
        <v>225</v>
      </c>
      <c r="L6736" s="186" t="s">
        <v>225</v>
      </c>
      <c r="M6736" s="187" t="s">
        <v>225</v>
      </c>
      <c r="N6736" s="183" t="s">
        <v>36</v>
      </c>
      <c r="O6736" s="181" t="s">
        <v>7476</v>
      </c>
      <c r="P6736" s="184" t="s">
        <v>7090</v>
      </c>
      <c r="Q6736" s="185" t="s">
        <v>190</v>
      </c>
      <c r="R6736" s="181" t="s">
        <v>35</v>
      </c>
      <c r="S6736" s="181" t="s">
        <v>225</v>
      </c>
      <c r="T6736" s="186" t="s">
        <v>225</v>
      </c>
      <c r="U6736" s="187" t="s">
        <v>225</v>
      </c>
      <c r="V6736" s="188" t="str" cm="1">
        <f t="array" ref="V6736">IF(SUM(LEN(A6736:U6736))=0,"",IF(OR(OR(ISBLANK(E6736),SUM(LEN(B6736),LEN(C6736))=0),AND(NOT(D6736="Unknown"),ISBLANK(I6736)),AND(NOT(N6736="Unknown"),ISBLANK(Q6736))),"Missing Information", INDEX(Table15[Entire Service Line Classification], MATCH(SUMIFS(Table15[Unique ID],Table15[System-Owned Portion],D6736,Table15[If Material Anything Other than "Lead" in Column E,Was Material Ever Previously Lead?],F6736,Table15[Customer-Owned Portion],N6736),Table15[Unique ID],0),0)))</f>
        <v>Non-lead</v>
      </c>
      <c r="W6736" s="189"/>
    </row>
    <row r="6737" spans="1:23" s="190" customFormat="1" ht="56.25" x14ac:dyDescent="0.25">
      <c r="A6737" s="180" t="s">
        <v>225</v>
      </c>
      <c r="B6737" s="181" t="s">
        <v>10340</v>
      </c>
      <c r="C6737" s="182" t="s">
        <v>225</v>
      </c>
      <c r="D6737" s="183" t="s">
        <v>36</v>
      </c>
      <c r="E6737" s="181" t="s">
        <v>35</v>
      </c>
      <c r="F6737" s="183" t="s">
        <v>35</v>
      </c>
      <c r="G6737" s="181" t="s">
        <v>7476</v>
      </c>
      <c r="H6737" s="184" t="s">
        <v>7090</v>
      </c>
      <c r="I6737" s="185" t="s">
        <v>190</v>
      </c>
      <c r="J6737" s="181" t="s">
        <v>35</v>
      </c>
      <c r="K6737" s="181" t="s">
        <v>225</v>
      </c>
      <c r="L6737" s="186" t="s">
        <v>225</v>
      </c>
      <c r="M6737" s="187" t="s">
        <v>225</v>
      </c>
      <c r="N6737" s="183" t="s">
        <v>36</v>
      </c>
      <c r="O6737" s="181" t="s">
        <v>7476</v>
      </c>
      <c r="P6737" s="184" t="s">
        <v>7090</v>
      </c>
      <c r="Q6737" s="185" t="s">
        <v>190</v>
      </c>
      <c r="R6737" s="181" t="s">
        <v>35</v>
      </c>
      <c r="S6737" s="181" t="s">
        <v>225</v>
      </c>
      <c r="T6737" s="186" t="s">
        <v>225</v>
      </c>
      <c r="U6737" s="187" t="s">
        <v>225</v>
      </c>
      <c r="V6737" s="188" t="str" cm="1">
        <f t="array" ref="V6737">IF(SUM(LEN(A6737:U6737))=0,"",IF(OR(OR(ISBLANK(E6737),SUM(LEN(B6737),LEN(C6737))=0),AND(NOT(D6737="Unknown"),ISBLANK(I6737)),AND(NOT(N6737="Unknown"),ISBLANK(Q6737))),"Missing Information", INDEX(Table15[Entire Service Line Classification], MATCH(SUMIFS(Table15[Unique ID],Table15[System-Owned Portion],D6737,Table15[If Material Anything Other than "Lead" in Column E,Was Material Ever Previously Lead?],F6737,Table15[Customer-Owned Portion],N6737),Table15[Unique ID],0),0)))</f>
        <v>Non-lead</v>
      </c>
      <c r="W6737" s="189"/>
    </row>
    <row r="6738" spans="1:23" s="190" customFormat="1" ht="56.25" x14ac:dyDescent="0.25">
      <c r="A6738" s="180" t="s">
        <v>225</v>
      </c>
      <c r="B6738" s="181" t="s">
        <v>10341</v>
      </c>
      <c r="C6738" s="182" t="s">
        <v>225</v>
      </c>
      <c r="D6738" s="183" t="s">
        <v>36</v>
      </c>
      <c r="E6738" s="181" t="s">
        <v>35</v>
      </c>
      <c r="F6738" s="183" t="s">
        <v>35</v>
      </c>
      <c r="G6738" s="181" t="s">
        <v>7476</v>
      </c>
      <c r="H6738" s="184" t="s">
        <v>7090</v>
      </c>
      <c r="I6738" s="185" t="s">
        <v>190</v>
      </c>
      <c r="J6738" s="181" t="s">
        <v>35</v>
      </c>
      <c r="K6738" s="181" t="s">
        <v>225</v>
      </c>
      <c r="L6738" s="186" t="s">
        <v>225</v>
      </c>
      <c r="M6738" s="187" t="s">
        <v>225</v>
      </c>
      <c r="N6738" s="183" t="s">
        <v>36</v>
      </c>
      <c r="O6738" s="181" t="s">
        <v>7476</v>
      </c>
      <c r="P6738" s="184" t="s">
        <v>7090</v>
      </c>
      <c r="Q6738" s="185" t="s">
        <v>190</v>
      </c>
      <c r="R6738" s="181" t="s">
        <v>35</v>
      </c>
      <c r="S6738" s="181" t="s">
        <v>225</v>
      </c>
      <c r="T6738" s="186" t="s">
        <v>225</v>
      </c>
      <c r="U6738" s="187" t="s">
        <v>225</v>
      </c>
      <c r="V6738" s="188" t="str" cm="1">
        <f t="array" ref="V6738">IF(SUM(LEN(A6738:U6738))=0,"",IF(OR(OR(ISBLANK(E6738),SUM(LEN(B6738),LEN(C6738))=0),AND(NOT(D6738="Unknown"),ISBLANK(I6738)),AND(NOT(N6738="Unknown"),ISBLANK(Q6738))),"Missing Information", INDEX(Table15[Entire Service Line Classification], MATCH(SUMIFS(Table15[Unique ID],Table15[System-Owned Portion],D6738,Table15[If Material Anything Other than "Lead" in Column E,Was Material Ever Previously Lead?],F6738,Table15[Customer-Owned Portion],N6738),Table15[Unique ID],0),0)))</f>
        <v>Non-lead</v>
      </c>
      <c r="W6738" s="189"/>
    </row>
    <row r="6739" spans="1:23" s="190" customFormat="1" ht="56.25" x14ac:dyDescent="0.25">
      <c r="A6739" s="180" t="s">
        <v>225</v>
      </c>
      <c r="B6739" s="181" t="s">
        <v>10342</v>
      </c>
      <c r="C6739" s="182" t="s">
        <v>225</v>
      </c>
      <c r="D6739" s="183" t="s">
        <v>36</v>
      </c>
      <c r="E6739" s="181" t="s">
        <v>35</v>
      </c>
      <c r="F6739" s="183" t="s">
        <v>35</v>
      </c>
      <c r="G6739" s="181" t="s">
        <v>7476</v>
      </c>
      <c r="H6739" s="184" t="s">
        <v>7090</v>
      </c>
      <c r="I6739" s="185" t="s">
        <v>190</v>
      </c>
      <c r="J6739" s="181" t="s">
        <v>35</v>
      </c>
      <c r="K6739" s="181" t="s">
        <v>225</v>
      </c>
      <c r="L6739" s="186" t="s">
        <v>225</v>
      </c>
      <c r="M6739" s="187" t="s">
        <v>225</v>
      </c>
      <c r="N6739" s="183" t="s">
        <v>36</v>
      </c>
      <c r="O6739" s="181" t="s">
        <v>7476</v>
      </c>
      <c r="P6739" s="184" t="s">
        <v>7090</v>
      </c>
      <c r="Q6739" s="185" t="s">
        <v>190</v>
      </c>
      <c r="R6739" s="181" t="s">
        <v>35</v>
      </c>
      <c r="S6739" s="181" t="s">
        <v>225</v>
      </c>
      <c r="T6739" s="186" t="s">
        <v>225</v>
      </c>
      <c r="U6739" s="187" t="s">
        <v>225</v>
      </c>
      <c r="V6739" s="188" t="str" cm="1">
        <f t="array" ref="V6739">IF(SUM(LEN(A6739:U6739))=0,"",IF(OR(OR(ISBLANK(E6739),SUM(LEN(B6739),LEN(C6739))=0),AND(NOT(D6739="Unknown"),ISBLANK(I6739)),AND(NOT(N6739="Unknown"),ISBLANK(Q6739))),"Missing Information", INDEX(Table15[Entire Service Line Classification], MATCH(SUMIFS(Table15[Unique ID],Table15[System-Owned Portion],D6739,Table15[If Material Anything Other than "Lead" in Column E,Was Material Ever Previously Lead?],F6739,Table15[Customer-Owned Portion],N6739),Table15[Unique ID],0),0)))</f>
        <v>Non-lead</v>
      </c>
      <c r="W6739" s="189"/>
    </row>
    <row r="6740" spans="1:23" s="190" customFormat="1" ht="56.25" x14ac:dyDescent="0.25">
      <c r="A6740" s="180" t="s">
        <v>225</v>
      </c>
      <c r="B6740" s="181" t="s">
        <v>10343</v>
      </c>
      <c r="C6740" s="182" t="s">
        <v>225</v>
      </c>
      <c r="D6740" s="183" t="s">
        <v>36</v>
      </c>
      <c r="E6740" s="181" t="s">
        <v>35</v>
      </c>
      <c r="F6740" s="183" t="s">
        <v>35</v>
      </c>
      <c r="G6740" s="181" t="s">
        <v>7476</v>
      </c>
      <c r="H6740" s="184" t="s">
        <v>7090</v>
      </c>
      <c r="I6740" s="185" t="s">
        <v>190</v>
      </c>
      <c r="J6740" s="181" t="s">
        <v>35</v>
      </c>
      <c r="K6740" s="181" t="s">
        <v>225</v>
      </c>
      <c r="L6740" s="186" t="s">
        <v>225</v>
      </c>
      <c r="M6740" s="187" t="s">
        <v>225</v>
      </c>
      <c r="N6740" s="183" t="s">
        <v>36</v>
      </c>
      <c r="O6740" s="181" t="s">
        <v>7476</v>
      </c>
      <c r="P6740" s="184" t="s">
        <v>7090</v>
      </c>
      <c r="Q6740" s="185" t="s">
        <v>190</v>
      </c>
      <c r="R6740" s="181" t="s">
        <v>35</v>
      </c>
      <c r="S6740" s="181" t="s">
        <v>225</v>
      </c>
      <c r="T6740" s="186" t="s">
        <v>225</v>
      </c>
      <c r="U6740" s="187" t="s">
        <v>225</v>
      </c>
      <c r="V6740" s="188" t="str" cm="1">
        <f t="array" ref="V6740">IF(SUM(LEN(A6740:U6740))=0,"",IF(OR(OR(ISBLANK(E6740),SUM(LEN(B6740),LEN(C6740))=0),AND(NOT(D6740="Unknown"),ISBLANK(I6740)),AND(NOT(N6740="Unknown"),ISBLANK(Q6740))),"Missing Information", INDEX(Table15[Entire Service Line Classification], MATCH(SUMIFS(Table15[Unique ID],Table15[System-Owned Portion],D6740,Table15[If Material Anything Other than "Lead" in Column E,Was Material Ever Previously Lead?],F6740,Table15[Customer-Owned Portion],N6740),Table15[Unique ID],0),0)))</f>
        <v>Non-lead</v>
      </c>
      <c r="W6740" s="189"/>
    </row>
    <row r="6741" spans="1:23" s="190" customFormat="1" ht="56.25" x14ac:dyDescent="0.25">
      <c r="A6741" s="180" t="s">
        <v>225</v>
      </c>
      <c r="B6741" s="181" t="s">
        <v>10344</v>
      </c>
      <c r="C6741" s="182" t="s">
        <v>225</v>
      </c>
      <c r="D6741" s="183" t="s">
        <v>36</v>
      </c>
      <c r="E6741" s="181" t="s">
        <v>35</v>
      </c>
      <c r="F6741" s="183" t="s">
        <v>35</v>
      </c>
      <c r="G6741" s="181" t="s">
        <v>7476</v>
      </c>
      <c r="H6741" s="184" t="s">
        <v>7090</v>
      </c>
      <c r="I6741" s="185" t="s">
        <v>190</v>
      </c>
      <c r="J6741" s="181" t="s">
        <v>35</v>
      </c>
      <c r="K6741" s="181" t="s">
        <v>225</v>
      </c>
      <c r="L6741" s="186" t="s">
        <v>225</v>
      </c>
      <c r="M6741" s="187" t="s">
        <v>225</v>
      </c>
      <c r="N6741" s="183" t="s">
        <v>36</v>
      </c>
      <c r="O6741" s="181" t="s">
        <v>7476</v>
      </c>
      <c r="P6741" s="184" t="s">
        <v>7090</v>
      </c>
      <c r="Q6741" s="185" t="s">
        <v>190</v>
      </c>
      <c r="R6741" s="181" t="s">
        <v>35</v>
      </c>
      <c r="S6741" s="181" t="s">
        <v>225</v>
      </c>
      <c r="T6741" s="186" t="s">
        <v>225</v>
      </c>
      <c r="U6741" s="187" t="s">
        <v>225</v>
      </c>
      <c r="V6741" s="188" t="str" cm="1">
        <f t="array" ref="V6741">IF(SUM(LEN(A6741:U6741))=0,"",IF(OR(OR(ISBLANK(E6741),SUM(LEN(B6741),LEN(C6741))=0),AND(NOT(D6741="Unknown"),ISBLANK(I6741)),AND(NOT(N6741="Unknown"),ISBLANK(Q6741))),"Missing Information", INDEX(Table15[Entire Service Line Classification], MATCH(SUMIFS(Table15[Unique ID],Table15[System-Owned Portion],D6741,Table15[If Material Anything Other than "Lead" in Column E,Was Material Ever Previously Lead?],F6741,Table15[Customer-Owned Portion],N6741),Table15[Unique ID],0),0)))</f>
        <v>Non-lead</v>
      </c>
      <c r="W6741" s="189"/>
    </row>
    <row r="6742" spans="1:23" s="190" customFormat="1" ht="56.25" x14ac:dyDescent="0.25">
      <c r="A6742" s="180" t="s">
        <v>225</v>
      </c>
      <c r="B6742" s="181" t="s">
        <v>10345</v>
      </c>
      <c r="C6742" s="182" t="s">
        <v>225</v>
      </c>
      <c r="D6742" s="183" t="s">
        <v>36</v>
      </c>
      <c r="E6742" s="181" t="s">
        <v>35</v>
      </c>
      <c r="F6742" s="183" t="s">
        <v>35</v>
      </c>
      <c r="G6742" s="181" t="s">
        <v>7476</v>
      </c>
      <c r="H6742" s="184" t="s">
        <v>7090</v>
      </c>
      <c r="I6742" s="185" t="s">
        <v>190</v>
      </c>
      <c r="J6742" s="181" t="s">
        <v>35</v>
      </c>
      <c r="K6742" s="181" t="s">
        <v>225</v>
      </c>
      <c r="L6742" s="186" t="s">
        <v>225</v>
      </c>
      <c r="M6742" s="187" t="s">
        <v>225</v>
      </c>
      <c r="N6742" s="183" t="s">
        <v>36</v>
      </c>
      <c r="O6742" s="181" t="s">
        <v>7476</v>
      </c>
      <c r="P6742" s="184" t="s">
        <v>7090</v>
      </c>
      <c r="Q6742" s="185" t="s">
        <v>190</v>
      </c>
      <c r="R6742" s="181" t="s">
        <v>35</v>
      </c>
      <c r="S6742" s="181" t="s">
        <v>225</v>
      </c>
      <c r="T6742" s="186" t="s">
        <v>225</v>
      </c>
      <c r="U6742" s="187" t="s">
        <v>225</v>
      </c>
      <c r="V6742" s="188" t="str" cm="1">
        <f t="array" ref="V6742">IF(SUM(LEN(A6742:U6742))=0,"",IF(OR(OR(ISBLANK(E6742),SUM(LEN(B6742),LEN(C6742))=0),AND(NOT(D6742="Unknown"),ISBLANK(I6742)),AND(NOT(N6742="Unknown"),ISBLANK(Q6742))),"Missing Information", INDEX(Table15[Entire Service Line Classification], MATCH(SUMIFS(Table15[Unique ID],Table15[System-Owned Portion],D6742,Table15[If Material Anything Other than "Lead" in Column E,Was Material Ever Previously Lead?],F6742,Table15[Customer-Owned Portion],N6742),Table15[Unique ID],0),0)))</f>
        <v>Non-lead</v>
      </c>
      <c r="W6742" s="189"/>
    </row>
    <row r="6743" spans="1:23" s="190" customFormat="1" ht="56.25" x14ac:dyDescent="0.25">
      <c r="A6743" s="180" t="s">
        <v>225</v>
      </c>
      <c r="B6743" s="181" t="s">
        <v>10346</v>
      </c>
      <c r="C6743" s="182" t="s">
        <v>225</v>
      </c>
      <c r="D6743" s="183" t="s">
        <v>36</v>
      </c>
      <c r="E6743" s="181" t="s">
        <v>35</v>
      </c>
      <c r="F6743" s="183" t="s">
        <v>35</v>
      </c>
      <c r="G6743" s="181" t="s">
        <v>7476</v>
      </c>
      <c r="H6743" s="184" t="s">
        <v>7090</v>
      </c>
      <c r="I6743" s="185" t="s">
        <v>190</v>
      </c>
      <c r="J6743" s="181" t="s">
        <v>35</v>
      </c>
      <c r="K6743" s="181" t="s">
        <v>225</v>
      </c>
      <c r="L6743" s="186" t="s">
        <v>225</v>
      </c>
      <c r="M6743" s="187" t="s">
        <v>225</v>
      </c>
      <c r="N6743" s="183" t="s">
        <v>36</v>
      </c>
      <c r="O6743" s="181" t="s">
        <v>7476</v>
      </c>
      <c r="P6743" s="184" t="s">
        <v>7090</v>
      </c>
      <c r="Q6743" s="185" t="s">
        <v>190</v>
      </c>
      <c r="R6743" s="181" t="s">
        <v>35</v>
      </c>
      <c r="S6743" s="181" t="s">
        <v>225</v>
      </c>
      <c r="T6743" s="186" t="s">
        <v>225</v>
      </c>
      <c r="U6743" s="187" t="s">
        <v>225</v>
      </c>
      <c r="V6743" s="188" t="str" cm="1">
        <f t="array" ref="V6743">IF(SUM(LEN(A6743:U6743))=0,"",IF(OR(OR(ISBLANK(E6743),SUM(LEN(B6743),LEN(C6743))=0),AND(NOT(D6743="Unknown"),ISBLANK(I6743)),AND(NOT(N6743="Unknown"),ISBLANK(Q6743))),"Missing Information", INDEX(Table15[Entire Service Line Classification], MATCH(SUMIFS(Table15[Unique ID],Table15[System-Owned Portion],D6743,Table15[If Material Anything Other than "Lead" in Column E,Was Material Ever Previously Lead?],F6743,Table15[Customer-Owned Portion],N6743),Table15[Unique ID],0),0)))</f>
        <v>Non-lead</v>
      </c>
      <c r="W6743" s="189"/>
    </row>
    <row r="6744" spans="1:23" s="190" customFormat="1" ht="56.25" x14ac:dyDescent="0.25">
      <c r="A6744" s="180" t="s">
        <v>225</v>
      </c>
      <c r="B6744" s="181" t="s">
        <v>10347</v>
      </c>
      <c r="C6744" s="182" t="s">
        <v>225</v>
      </c>
      <c r="D6744" s="183" t="s">
        <v>36</v>
      </c>
      <c r="E6744" s="181" t="s">
        <v>35</v>
      </c>
      <c r="F6744" s="183" t="s">
        <v>35</v>
      </c>
      <c r="G6744" s="181" t="s">
        <v>7476</v>
      </c>
      <c r="H6744" s="184" t="s">
        <v>7090</v>
      </c>
      <c r="I6744" s="185" t="s">
        <v>190</v>
      </c>
      <c r="J6744" s="181" t="s">
        <v>35</v>
      </c>
      <c r="K6744" s="181" t="s">
        <v>225</v>
      </c>
      <c r="L6744" s="186" t="s">
        <v>225</v>
      </c>
      <c r="M6744" s="187" t="s">
        <v>225</v>
      </c>
      <c r="N6744" s="183" t="s">
        <v>36</v>
      </c>
      <c r="O6744" s="181" t="s">
        <v>7476</v>
      </c>
      <c r="P6744" s="184" t="s">
        <v>7090</v>
      </c>
      <c r="Q6744" s="185" t="s">
        <v>190</v>
      </c>
      <c r="R6744" s="181" t="s">
        <v>35</v>
      </c>
      <c r="S6744" s="181" t="s">
        <v>225</v>
      </c>
      <c r="T6744" s="186" t="s">
        <v>225</v>
      </c>
      <c r="U6744" s="187" t="s">
        <v>225</v>
      </c>
      <c r="V6744" s="188" t="str" cm="1">
        <f t="array" ref="V6744">IF(SUM(LEN(A6744:U6744))=0,"",IF(OR(OR(ISBLANK(E6744),SUM(LEN(B6744),LEN(C6744))=0),AND(NOT(D6744="Unknown"),ISBLANK(I6744)),AND(NOT(N6744="Unknown"),ISBLANK(Q6744))),"Missing Information", INDEX(Table15[Entire Service Line Classification], MATCH(SUMIFS(Table15[Unique ID],Table15[System-Owned Portion],D6744,Table15[If Material Anything Other than "Lead" in Column E,Was Material Ever Previously Lead?],F6744,Table15[Customer-Owned Portion],N6744),Table15[Unique ID],0),0)))</f>
        <v>Non-lead</v>
      </c>
      <c r="W6744" s="189"/>
    </row>
    <row r="6745" spans="1:23" s="190" customFormat="1" ht="56.25" x14ac:dyDescent="0.25">
      <c r="A6745" s="180" t="s">
        <v>225</v>
      </c>
      <c r="B6745" s="181" t="s">
        <v>10348</v>
      </c>
      <c r="C6745" s="182" t="s">
        <v>225</v>
      </c>
      <c r="D6745" s="183" t="s">
        <v>36</v>
      </c>
      <c r="E6745" s="181" t="s">
        <v>35</v>
      </c>
      <c r="F6745" s="183" t="s">
        <v>35</v>
      </c>
      <c r="G6745" s="181" t="s">
        <v>7476</v>
      </c>
      <c r="H6745" s="184" t="s">
        <v>7090</v>
      </c>
      <c r="I6745" s="185" t="s">
        <v>190</v>
      </c>
      <c r="J6745" s="181" t="s">
        <v>35</v>
      </c>
      <c r="K6745" s="181" t="s">
        <v>225</v>
      </c>
      <c r="L6745" s="186" t="s">
        <v>225</v>
      </c>
      <c r="M6745" s="187" t="s">
        <v>225</v>
      </c>
      <c r="N6745" s="183" t="s">
        <v>36</v>
      </c>
      <c r="O6745" s="181" t="s">
        <v>7476</v>
      </c>
      <c r="P6745" s="184" t="s">
        <v>7090</v>
      </c>
      <c r="Q6745" s="185" t="s">
        <v>190</v>
      </c>
      <c r="R6745" s="181" t="s">
        <v>35</v>
      </c>
      <c r="S6745" s="181" t="s">
        <v>225</v>
      </c>
      <c r="T6745" s="186" t="s">
        <v>225</v>
      </c>
      <c r="U6745" s="187" t="s">
        <v>225</v>
      </c>
      <c r="V6745" s="188" t="str" cm="1">
        <f t="array" ref="V6745">IF(SUM(LEN(A6745:U6745))=0,"",IF(OR(OR(ISBLANK(E6745),SUM(LEN(B6745),LEN(C6745))=0),AND(NOT(D6745="Unknown"),ISBLANK(I6745)),AND(NOT(N6745="Unknown"),ISBLANK(Q6745))),"Missing Information", INDEX(Table15[Entire Service Line Classification], MATCH(SUMIFS(Table15[Unique ID],Table15[System-Owned Portion],D6745,Table15[If Material Anything Other than "Lead" in Column E,Was Material Ever Previously Lead?],F6745,Table15[Customer-Owned Portion],N6745),Table15[Unique ID],0),0)))</f>
        <v>Non-lead</v>
      </c>
      <c r="W6745" s="189"/>
    </row>
    <row r="6746" spans="1:23" s="190" customFormat="1" ht="56.25" x14ac:dyDescent="0.25">
      <c r="A6746" s="180" t="s">
        <v>225</v>
      </c>
      <c r="B6746" s="181" t="s">
        <v>10349</v>
      </c>
      <c r="C6746" s="182" t="s">
        <v>225</v>
      </c>
      <c r="D6746" s="183" t="s">
        <v>36</v>
      </c>
      <c r="E6746" s="181" t="s">
        <v>35</v>
      </c>
      <c r="F6746" s="183" t="s">
        <v>35</v>
      </c>
      <c r="G6746" s="181" t="s">
        <v>7476</v>
      </c>
      <c r="H6746" s="184" t="s">
        <v>7090</v>
      </c>
      <c r="I6746" s="185" t="s">
        <v>190</v>
      </c>
      <c r="J6746" s="181" t="s">
        <v>35</v>
      </c>
      <c r="K6746" s="181" t="s">
        <v>225</v>
      </c>
      <c r="L6746" s="186" t="s">
        <v>225</v>
      </c>
      <c r="M6746" s="187" t="s">
        <v>225</v>
      </c>
      <c r="N6746" s="183" t="s">
        <v>36</v>
      </c>
      <c r="O6746" s="181" t="s">
        <v>7476</v>
      </c>
      <c r="P6746" s="184" t="s">
        <v>7090</v>
      </c>
      <c r="Q6746" s="185" t="s">
        <v>190</v>
      </c>
      <c r="R6746" s="181" t="s">
        <v>35</v>
      </c>
      <c r="S6746" s="181" t="s">
        <v>225</v>
      </c>
      <c r="T6746" s="186" t="s">
        <v>225</v>
      </c>
      <c r="U6746" s="187" t="s">
        <v>225</v>
      </c>
      <c r="V6746" s="188" t="str" cm="1">
        <f t="array" ref="V6746">IF(SUM(LEN(A6746:U6746))=0,"",IF(OR(OR(ISBLANK(E6746),SUM(LEN(B6746),LEN(C6746))=0),AND(NOT(D6746="Unknown"),ISBLANK(I6746)),AND(NOT(N6746="Unknown"),ISBLANK(Q6746))),"Missing Information", INDEX(Table15[Entire Service Line Classification], MATCH(SUMIFS(Table15[Unique ID],Table15[System-Owned Portion],D6746,Table15[If Material Anything Other than "Lead" in Column E,Was Material Ever Previously Lead?],F6746,Table15[Customer-Owned Portion],N6746),Table15[Unique ID],0),0)))</f>
        <v>Non-lead</v>
      </c>
      <c r="W6746" s="189"/>
    </row>
    <row r="6747" spans="1:23" s="190" customFormat="1" ht="56.25" x14ac:dyDescent="0.25">
      <c r="A6747" s="180" t="s">
        <v>225</v>
      </c>
      <c r="B6747" s="181" t="s">
        <v>10350</v>
      </c>
      <c r="C6747" s="182" t="s">
        <v>225</v>
      </c>
      <c r="D6747" s="183" t="s">
        <v>36</v>
      </c>
      <c r="E6747" s="181" t="s">
        <v>35</v>
      </c>
      <c r="F6747" s="183" t="s">
        <v>35</v>
      </c>
      <c r="G6747" s="181" t="s">
        <v>7476</v>
      </c>
      <c r="H6747" s="184" t="s">
        <v>7090</v>
      </c>
      <c r="I6747" s="185" t="s">
        <v>190</v>
      </c>
      <c r="J6747" s="181" t="s">
        <v>35</v>
      </c>
      <c r="K6747" s="181" t="s">
        <v>225</v>
      </c>
      <c r="L6747" s="186" t="s">
        <v>225</v>
      </c>
      <c r="M6747" s="187" t="s">
        <v>225</v>
      </c>
      <c r="N6747" s="183" t="s">
        <v>36</v>
      </c>
      <c r="O6747" s="181" t="s">
        <v>7476</v>
      </c>
      <c r="P6747" s="184" t="s">
        <v>7090</v>
      </c>
      <c r="Q6747" s="185" t="s">
        <v>190</v>
      </c>
      <c r="R6747" s="181" t="s">
        <v>35</v>
      </c>
      <c r="S6747" s="181" t="s">
        <v>225</v>
      </c>
      <c r="T6747" s="186" t="s">
        <v>225</v>
      </c>
      <c r="U6747" s="187" t="s">
        <v>225</v>
      </c>
      <c r="V6747" s="188" t="str" cm="1">
        <f t="array" ref="V6747">IF(SUM(LEN(A6747:U6747))=0,"",IF(OR(OR(ISBLANK(E6747),SUM(LEN(B6747),LEN(C6747))=0),AND(NOT(D6747="Unknown"),ISBLANK(I6747)),AND(NOT(N6747="Unknown"),ISBLANK(Q6747))),"Missing Information", INDEX(Table15[Entire Service Line Classification], MATCH(SUMIFS(Table15[Unique ID],Table15[System-Owned Portion],D6747,Table15[If Material Anything Other than "Lead" in Column E,Was Material Ever Previously Lead?],F6747,Table15[Customer-Owned Portion],N6747),Table15[Unique ID],0),0)))</f>
        <v>Non-lead</v>
      </c>
      <c r="W6747" s="189"/>
    </row>
    <row r="6748" spans="1:23" s="190" customFormat="1" ht="56.25" x14ac:dyDescent="0.25">
      <c r="A6748" s="180" t="s">
        <v>225</v>
      </c>
      <c r="B6748" s="181" t="s">
        <v>10351</v>
      </c>
      <c r="C6748" s="182" t="s">
        <v>225</v>
      </c>
      <c r="D6748" s="183" t="s">
        <v>36</v>
      </c>
      <c r="E6748" s="181" t="s">
        <v>35</v>
      </c>
      <c r="F6748" s="183" t="s">
        <v>35</v>
      </c>
      <c r="G6748" s="181" t="s">
        <v>7476</v>
      </c>
      <c r="H6748" s="184" t="s">
        <v>7090</v>
      </c>
      <c r="I6748" s="185" t="s">
        <v>190</v>
      </c>
      <c r="J6748" s="181" t="s">
        <v>35</v>
      </c>
      <c r="K6748" s="181" t="s">
        <v>225</v>
      </c>
      <c r="L6748" s="186" t="s">
        <v>225</v>
      </c>
      <c r="M6748" s="187" t="s">
        <v>225</v>
      </c>
      <c r="N6748" s="183" t="s">
        <v>36</v>
      </c>
      <c r="O6748" s="181" t="s">
        <v>7476</v>
      </c>
      <c r="P6748" s="184" t="s">
        <v>7090</v>
      </c>
      <c r="Q6748" s="185" t="s">
        <v>190</v>
      </c>
      <c r="R6748" s="181" t="s">
        <v>35</v>
      </c>
      <c r="S6748" s="181" t="s">
        <v>225</v>
      </c>
      <c r="T6748" s="186" t="s">
        <v>225</v>
      </c>
      <c r="U6748" s="187" t="s">
        <v>225</v>
      </c>
      <c r="V6748" s="188" t="str" cm="1">
        <f t="array" ref="V6748">IF(SUM(LEN(A6748:U6748))=0,"",IF(OR(OR(ISBLANK(E6748),SUM(LEN(B6748),LEN(C6748))=0),AND(NOT(D6748="Unknown"),ISBLANK(I6748)),AND(NOT(N6748="Unknown"),ISBLANK(Q6748))),"Missing Information", INDEX(Table15[Entire Service Line Classification], MATCH(SUMIFS(Table15[Unique ID],Table15[System-Owned Portion],D6748,Table15[If Material Anything Other than "Lead" in Column E,Was Material Ever Previously Lead?],F6748,Table15[Customer-Owned Portion],N6748),Table15[Unique ID],0),0)))</f>
        <v>Non-lead</v>
      </c>
      <c r="W6748" s="189"/>
    </row>
    <row r="6749" spans="1:23" s="190" customFormat="1" ht="56.25" x14ac:dyDescent="0.25">
      <c r="A6749" s="180" t="s">
        <v>225</v>
      </c>
      <c r="B6749" s="181" t="s">
        <v>10352</v>
      </c>
      <c r="C6749" s="182" t="s">
        <v>225</v>
      </c>
      <c r="D6749" s="183" t="s">
        <v>36</v>
      </c>
      <c r="E6749" s="181" t="s">
        <v>35</v>
      </c>
      <c r="F6749" s="183" t="s">
        <v>35</v>
      </c>
      <c r="G6749" s="181" t="s">
        <v>7476</v>
      </c>
      <c r="H6749" s="184" t="s">
        <v>7090</v>
      </c>
      <c r="I6749" s="185" t="s">
        <v>190</v>
      </c>
      <c r="J6749" s="181" t="s">
        <v>35</v>
      </c>
      <c r="K6749" s="181" t="s">
        <v>225</v>
      </c>
      <c r="L6749" s="186" t="s">
        <v>225</v>
      </c>
      <c r="M6749" s="187" t="s">
        <v>225</v>
      </c>
      <c r="N6749" s="183" t="s">
        <v>36</v>
      </c>
      <c r="O6749" s="181" t="s">
        <v>7476</v>
      </c>
      <c r="P6749" s="184" t="s">
        <v>7090</v>
      </c>
      <c r="Q6749" s="185" t="s">
        <v>190</v>
      </c>
      <c r="R6749" s="181" t="s">
        <v>35</v>
      </c>
      <c r="S6749" s="181" t="s">
        <v>225</v>
      </c>
      <c r="T6749" s="186" t="s">
        <v>225</v>
      </c>
      <c r="U6749" s="187" t="s">
        <v>225</v>
      </c>
      <c r="V6749" s="188" t="str" cm="1">
        <f t="array" ref="V6749">IF(SUM(LEN(A6749:U6749))=0,"",IF(OR(OR(ISBLANK(E6749),SUM(LEN(B6749),LEN(C6749))=0),AND(NOT(D6749="Unknown"),ISBLANK(I6749)),AND(NOT(N6749="Unknown"),ISBLANK(Q6749))),"Missing Information", INDEX(Table15[Entire Service Line Classification], MATCH(SUMIFS(Table15[Unique ID],Table15[System-Owned Portion],D6749,Table15[If Material Anything Other than "Lead" in Column E,Was Material Ever Previously Lead?],F6749,Table15[Customer-Owned Portion],N6749),Table15[Unique ID],0),0)))</f>
        <v>Non-lead</v>
      </c>
      <c r="W6749" s="189"/>
    </row>
    <row r="6750" spans="1:23" s="190" customFormat="1" ht="56.25" x14ac:dyDescent="0.25">
      <c r="A6750" s="180" t="s">
        <v>225</v>
      </c>
      <c r="B6750" s="181" t="s">
        <v>10353</v>
      </c>
      <c r="C6750" s="182" t="s">
        <v>225</v>
      </c>
      <c r="D6750" s="183" t="s">
        <v>36</v>
      </c>
      <c r="E6750" s="181" t="s">
        <v>35</v>
      </c>
      <c r="F6750" s="183" t="s">
        <v>35</v>
      </c>
      <c r="G6750" s="181" t="s">
        <v>7476</v>
      </c>
      <c r="H6750" s="184" t="s">
        <v>7090</v>
      </c>
      <c r="I6750" s="185" t="s">
        <v>190</v>
      </c>
      <c r="J6750" s="181" t="s">
        <v>35</v>
      </c>
      <c r="K6750" s="181" t="s">
        <v>225</v>
      </c>
      <c r="L6750" s="186" t="s">
        <v>225</v>
      </c>
      <c r="M6750" s="187" t="s">
        <v>225</v>
      </c>
      <c r="N6750" s="183" t="s">
        <v>36</v>
      </c>
      <c r="O6750" s="181" t="s">
        <v>7476</v>
      </c>
      <c r="P6750" s="184" t="s">
        <v>7090</v>
      </c>
      <c r="Q6750" s="185" t="s">
        <v>190</v>
      </c>
      <c r="R6750" s="181" t="s">
        <v>35</v>
      </c>
      <c r="S6750" s="181" t="s">
        <v>225</v>
      </c>
      <c r="T6750" s="186" t="s">
        <v>225</v>
      </c>
      <c r="U6750" s="187" t="s">
        <v>225</v>
      </c>
      <c r="V6750" s="188" t="str" cm="1">
        <f t="array" ref="V6750">IF(SUM(LEN(A6750:U6750))=0,"",IF(OR(OR(ISBLANK(E6750),SUM(LEN(B6750),LEN(C6750))=0),AND(NOT(D6750="Unknown"),ISBLANK(I6750)),AND(NOT(N6750="Unknown"),ISBLANK(Q6750))),"Missing Information", INDEX(Table15[Entire Service Line Classification], MATCH(SUMIFS(Table15[Unique ID],Table15[System-Owned Portion],D6750,Table15[If Material Anything Other than "Lead" in Column E,Was Material Ever Previously Lead?],F6750,Table15[Customer-Owned Portion],N6750),Table15[Unique ID],0),0)))</f>
        <v>Non-lead</v>
      </c>
      <c r="W6750" s="189"/>
    </row>
    <row r="6751" spans="1:23" s="190" customFormat="1" ht="56.25" x14ac:dyDescent="0.25">
      <c r="A6751" s="180" t="s">
        <v>225</v>
      </c>
      <c r="B6751" s="181" t="s">
        <v>10354</v>
      </c>
      <c r="C6751" s="182" t="s">
        <v>225</v>
      </c>
      <c r="D6751" s="183" t="s">
        <v>36</v>
      </c>
      <c r="E6751" s="181" t="s">
        <v>35</v>
      </c>
      <c r="F6751" s="183" t="s">
        <v>35</v>
      </c>
      <c r="G6751" s="181" t="s">
        <v>7476</v>
      </c>
      <c r="H6751" s="184" t="s">
        <v>7090</v>
      </c>
      <c r="I6751" s="185" t="s">
        <v>190</v>
      </c>
      <c r="J6751" s="181" t="s">
        <v>35</v>
      </c>
      <c r="K6751" s="181" t="s">
        <v>225</v>
      </c>
      <c r="L6751" s="186" t="s">
        <v>225</v>
      </c>
      <c r="M6751" s="187" t="s">
        <v>225</v>
      </c>
      <c r="N6751" s="183" t="s">
        <v>36</v>
      </c>
      <c r="O6751" s="181" t="s">
        <v>7476</v>
      </c>
      <c r="P6751" s="184" t="s">
        <v>7090</v>
      </c>
      <c r="Q6751" s="185" t="s">
        <v>190</v>
      </c>
      <c r="R6751" s="181" t="s">
        <v>35</v>
      </c>
      <c r="S6751" s="181" t="s">
        <v>225</v>
      </c>
      <c r="T6751" s="186" t="s">
        <v>225</v>
      </c>
      <c r="U6751" s="187" t="s">
        <v>225</v>
      </c>
      <c r="V6751" s="188" t="str" cm="1">
        <f t="array" ref="V6751">IF(SUM(LEN(A6751:U6751))=0,"",IF(OR(OR(ISBLANK(E6751),SUM(LEN(B6751),LEN(C6751))=0),AND(NOT(D6751="Unknown"),ISBLANK(I6751)),AND(NOT(N6751="Unknown"),ISBLANK(Q6751))),"Missing Information", INDEX(Table15[Entire Service Line Classification], MATCH(SUMIFS(Table15[Unique ID],Table15[System-Owned Portion],D6751,Table15[If Material Anything Other than "Lead" in Column E,Was Material Ever Previously Lead?],F6751,Table15[Customer-Owned Portion],N6751),Table15[Unique ID],0),0)))</f>
        <v>Non-lead</v>
      </c>
      <c r="W6751" s="189"/>
    </row>
    <row r="6752" spans="1:23" s="190" customFormat="1" ht="56.25" x14ac:dyDescent="0.25">
      <c r="A6752" s="180" t="s">
        <v>225</v>
      </c>
      <c r="B6752" s="181" t="s">
        <v>10355</v>
      </c>
      <c r="C6752" s="182" t="s">
        <v>225</v>
      </c>
      <c r="D6752" s="183" t="s">
        <v>36</v>
      </c>
      <c r="E6752" s="181" t="s">
        <v>35</v>
      </c>
      <c r="F6752" s="183" t="s">
        <v>35</v>
      </c>
      <c r="G6752" s="181" t="s">
        <v>7476</v>
      </c>
      <c r="H6752" s="184" t="s">
        <v>7090</v>
      </c>
      <c r="I6752" s="185" t="s">
        <v>190</v>
      </c>
      <c r="J6752" s="181" t="s">
        <v>35</v>
      </c>
      <c r="K6752" s="181" t="s">
        <v>225</v>
      </c>
      <c r="L6752" s="186" t="s">
        <v>225</v>
      </c>
      <c r="M6752" s="187" t="s">
        <v>225</v>
      </c>
      <c r="N6752" s="183" t="s">
        <v>36</v>
      </c>
      <c r="O6752" s="181" t="s">
        <v>7476</v>
      </c>
      <c r="P6752" s="184" t="s">
        <v>7090</v>
      </c>
      <c r="Q6752" s="185" t="s">
        <v>190</v>
      </c>
      <c r="R6752" s="181" t="s">
        <v>35</v>
      </c>
      <c r="S6752" s="181" t="s">
        <v>225</v>
      </c>
      <c r="T6752" s="186" t="s">
        <v>225</v>
      </c>
      <c r="U6752" s="187" t="s">
        <v>225</v>
      </c>
      <c r="V6752" s="188" t="str" cm="1">
        <f t="array" ref="V6752">IF(SUM(LEN(A6752:U6752))=0,"",IF(OR(OR(ISBLANK(E6752),SUM(LEN(B6752),LEN(C6752))=0),AND(NOT(D6752="Unknown"),ISBLANK(I6752)),AND(NOT(N6752="Unknown"),ISBLANK(Q6752))),"Missing Information", INDEX(Table15[Entire Service Line Classification], MATCH(SUMIFS(Table15[Unique ID],Table15[System-Owned Portion],D6752,Table15[If Material Anything Other than "Lead" in Column E,Was Material Ever Previously Lead?],F6752,Table15[Customer-Owned Portion],N6752),Table15[Unique ID],0),0)))</f>
        <v>Non-lead</v>
      </c>
      <c r="W6752" s="189"/>
    </row>
    <row r="6753" spans="1:23" s="190" customFormat="1" ht="56.25" x14ac:dyDescent="0.25">
      <c r="A6753" s="180" t="s">
        <v>225</v>
      </c>
      <c r="B6753" s="181" t="s">
        <v>10356</v>
      </c>
      <c r="C6753" s="182" t="s">
        <v>225</v>
      </c>
      <c r="D6753" s="183" t="s">
        <v>36</v>
      </c>
      <c r="E6753" s="181" t="s">
        <v>35</v>
      </c>
      <c r="F6753" s="183" t="s">
        <v>35</v>
      </c>
      <c r="G6753" s="181" t="s">
        <v>7476</v>
      </c>
      <c r="H6753" s="184" t="s">
        <v>7090</v>
      </c>
      <c r="I6753" s="185" t="s">
        <v>190</v>
      </c>
      <c r="J6753" s="181" t="s">
        <v>35</v>
      </c>
      <c r="K6753" s="181" t="s">
        <v>225</v>
      </c>
      <c r="L6753" s="186" t="s">
        <v>225</v>
      </c>
      <c r="M6753" s="187" t="s">
        <v>225</v>
      </c>
      <c r="N6753" s="183" t="s">
        <v>36</v>
      </c>
      <c r="O6753" s="181" t="s">
        <v>7476</v>
      </c>
      <c r="P6753" s="184" t="s">
        <v>7090</v>
      </c>
      <c r="Q6753" s="185" t="s">
        <v>190</v>
      </c>
      <c r="R6753" s="181" t="s">
        <v>35</v>
      </c>
      <c r="S6753" s="181" t="s">
        <v>225</v>
      </c>
      <c r="T6753" s="186" t="s">
        <v>225</v>
      </c>
      <c r="U6753" s="187" t="s">
        <v>225</v>
      </c>
      <c r="V6753" s="188" t="str" cm="1">
        <f t="array" ref="V6753">IF(SUM(LEN(A6753:U6753))=0,"",IF(OR(OR(ISBLANK(E6753),SUM(LEN(B6753),LEN(C6753))=0),AND(NOT(D6753="Unknown"),ISBLANK(I6753)),AND(NOT(N6753="Unknown"),ISBLANK(Q6753))),"Missing Information", INDEX(Table15[Entire Service Line Classification], MATCH(SUMIFS(Table15[Unique ID],Table15[System-Owned Portion],D6753,Table15[If Material Anything Other than "Lead" in Column E,Was Material Ever Previously Lead?],F6753,Table15[Customer-Owned Portion],N6753),Table15[Unique ID],0),0)))</f>
        <v>Non-lead</v>
      </c>
      <c r="W6753" s="189"/>
    </row>
    <row r="6754" spans="1:23" s="190" customFormat="1" ht="56.25" x14ac:dyDescent="0.25">
      <c r="A6754" s="180" t="s">
        <v>225</v>
      </c>
      <c r="B6754" s="181" t="s">
        <v>10357</v>
      </c>
      <c r="C6754" s="182" t="s">
        <v>225</v>
      </c>
      <c r="D6754" s="183" t="s">
        <v>36</v>
      </c>
      <c r="E6754" s="181" t="s">
        <v>35</v>
      </c>
      <c r="F6754" s="183" t="s">
        <v>35</v>
      </c>
      <c r="G6754" s="181" t="s">
        <v>7476</v>
      </c>
      <c r="H6754" s="184" t="s">
        <v>7090</v>
      </c>
      <c r="I6754" s="185" t="s">
        <v>190</v>
      </c>
      <c r="J6754" s="181" t="s">
        <v>35</v>
      </c>
      <c r="K6754" s="181" t="s">
        <v>225</v>
      </c>
      <c r="L6754" s="186" t="s">
        <v>225</v>
      </c>
      <c r="M6754" s="187" t="s">
        <v>225</v>
      </c>
      <c r="N6754" s="183" t="s">
        <v>36</v>
      </c>
      <c r="O6754" s="181" t="s">
        <v>7476</v>
      </c>
      <c r="P6754" s="184" t="s">
        <v>7090</v>
      </c>
      <c r="Q6754" s="185" t="s">
        <v>190</v>
      </c>
      <c r="R6754" s="181" t="s">
        <v>35</v>
      </c>
      <c r="S6754" s="181" t="s">
        <v>225</v>
      </c>
      <c r="T6754" s="186" t="s">
        <v>225</v>
      </c>
      <c r="U6754" s="187" t="s">
        <v>225</v>
      </c>
      <c r="V6754" s="188" t="str" cm="1">
        <f t="array" ref="V6754">IF(SUM(LEN(A6754:U6754))=0,"",IF(OR(OR(ISBLANK(E6754),SUM(LEN(B6754),LEN(C6754))=0),AND(NOT(D6754="Unknown"),ISBLANK(I6754)),AND(NOT(N6754="Unknown"),ISBLANK(Q6754))),"Missing Information", INDEX(Table15[Entire Service Line Classification], MATCH(SUMIFS(Table15[Unique ID],Table15[System-Owned Portion],D6754,Table15[If Material Anything Other than "Lead" in Column E,Was Material Ever Previously Lead?],F6754,Table15[Customer-Owned Portion],N6754),Table15[Unique ID],0),0)))</f>
        <v>Non-lead</v>
      </c>
      <c r="W6754" s="189"/>
    </row>
    <row r="6755" spans="1:23" s="190" customFormat="1" ht="56.25" x14ac:dyDescent="0.25">
      <c r="A6755" s="180" t="s">
        <v>225</v>
      </c>
      <c r="B6755" s="181" t="s">
        <v>10358</v>
      </c>
      <c r="C6755" s="182" t="s">
        <v>225</v>
      </c>
      <c r="D6755" s="183" t="s">
        <v>36</v>
      </c>
      <c r="E6755" s="181" t="s">
        <v>35</v>
      </c>
      <c r="F6755" s="183" t="s">
        <v>35</v>
      </c>
      <c r="G6755" s="181" t="s">
        <v>7476</v>
      </c>
      <c r="H6755" s="184" t="s">
        <v>7090</v>
      </c>
      <c r="I6755" s="185" t="s">
        <v>190</v>
      </c>
      <c r="J6755" s="181" t="s">
        <v>35</v>
      </c>
      <c r="K6755" s="181" t="s">
        <v>225</v>
      </c>
      <c r="L6755" s="186" t="s">
        <v>225</v>
      </c>
      <c r="M6755" s="187" t="s">
        <v>225</v>
      </c>
      <c r="N6755" s="183" t="s">
        <v>36</v>
      </c>
      <c r="O6755" s="181" t="s">
        <v>7476</v>
      </c>
      <c r="P6755" s="184" t="s">
        <v>7090</v>
      </c>
      <c r="Q6755" s="185" t="s">
        <v>190</v>
      </c>
      <c r="R6755" s="181" t="s">
        <v>35</v>
      </c>
      <c r="S6755" s="181" t="s">
        <v>225</v>
      </c>
      <c r="T6755" s="186" t="s">
        <v>225</v>
      </c>
      <c r="U6755" s="187" t="s">
        <v>225</v>
      </c>
      <c r="V6755" s="188" t="str" cm="1">
        <f t="array" ref="V6755">IF(SUM(LEN(A6755:U6755))=0,"",IF(OR(OR(ISBLANK(E6755),SUM(LEN(B6755),LEN(C6755))=0),AND(NOT(D6755="Unknown"),ISBLANK(I6755)),AND(NOT(N6755="Unknown"),ISBLANK(Q6755))),"Missing Information", INDEX(Table15[Entire Service Line Classification], MATCH(SUMIFS(Table15[Unique ID],Table15[System-Owned Portion],D6755,Table15[If Material Anything Other than "Lead" in Column E,Was Material Ever Previously Lead?],F6755,Table15[Customer-Owned Portion],N6755),Table15[Unique ID],0),0)))</f>
        <v>Non-lead</v>
      </c>
      <c r="W6755" s="189"/>
    </row>
    <row r="6756" spans="1:23" s="190" customFormat="1" ht="56.25" x14ac:dyDescent="0.25">
      <c r="A6756" s="180" t="s">
        <v>225</v>
      </c>
      <c r="B6756" s="181" t="s">
        <v>10359</v>
      </c>
      <c r="C6756" s="182" t="s">
        <v>225</v>
      </c>
      <c r="D6756" s="183" t="s">
        <v>36</v>
      </c>
      <c r="E6756" s="181" t="s">
        <v>35</v>
      </c>
      <c r="F6756" s="183" t="s">
        <v>35</v>
      </c>
      <c r="G6756" s="181" t="s">
        <v>7476</v>
      </c>
      <c r="H6756" s="184" t="s">
        <v>7090</v>
      </c>
      <c r="I6756" s="185" t="s">
        <v>190</v>
      </c>
      <c r="J6756" s="181" t="s">
        <v>35</v>
      </c>
      <c r="K6756" s="181" t="s">
        <v>225</v>
      </c>
      <c r="L6756" s="186" t="s">
        <v>225</v>
      </c>
      <c r="M6756" s="187" t="s">
        <v>225</v>
      </c>
      <c r="N6756" s="183" t="s">
        <v>36</v>
      </c>
      <c r="O6756" s="181" t="s">
        <v>7476</v>
      </c>
      <c r="P6756" s="184" t="s">
        <v>7090</v>
      </c>
      <c r="Q6756" s="185" t="s">
        <v>190</v>
      </c>
      <c r="R6756" s="181" t="s">
        <v>35</v>
      </c>
      <c r="S6756" s="181" t="s">
        <v>225</v>
      </c>
      <c r="T6756" s="186" t="s">
        <v>225</v>
      </c>
      <c r="U6756" s="187" t="s">
        <v>225</v>
      </c>
      <c r="V6756" s="188" t="str" cm="1">
        <f t="array" ref="V6756">IF(SUM(LEN(A6756:U6756))=0,"",IF(OR(OR(ISBLANK(E6756),SUM(LEN(B6756),LEN(C6756))=0),AND(NOT(D6756="Unknown"),ISBLANK(I6756)),AND(NOT(N6756="Unknown"),ISBLANK(Q6756))),"Missing Information", INDEX(Table15[Entire Service Line Classification], MATCH(SUMIFS(Table15[Unique ID],Table15[System-Owned Portion],D6756,Table15[If Material Anything Other than "Lead" in Column E,Was Material Ever Previously Lead?],F6756,Table15[Customer-Owned Portion],N6756),Table15[Unique ID],0),0)))</f>
        <v>Non-lead</v>
      </c>
      <c r="W6756" s="189"/>
    </row>
    <row r="6757" spans="1:23" s="190" customFormat="1" ht="56.25" x14ac:dyDescent="0.25">
      <c r="A6757" s="180" t="s">
        <v>225</v>
      </c>
      <c r="B6757" s="181" t="s">
        <v>10360</v>
      </c>
      <c r="C6757" s="182" t="s">
        <v>225</v>
      </c>
      <c r="D6757" s="183" t="s">
        <v>36</v>
      </c>
      <c r="E6757" s="181" t="s">
        <v>35</v>
      </c>
      <c r="F6757" s="183" t="s">
        <v>35</v>
      </c>
      <c r="G6757" s="181" t="s">
        <v>7476</v>
      </c>
      <c r="H6757" s="184" t="s">
        <v>7090</v>
      </c>
      <c r="I6757" s="185" t="s">
        <v>190</v>
      </c>
      <c r="J6757" s="181" t="s">
        <v>35</v>
      </c>
      <c r="K6757" s="181" t="s">
        <v>225</v>
      </c>
      <c r="L6757" s="186" t="s">
        <v>225</v>
      </c>
      <c r="M6757" s="187" t="s">
        <v>225</v>
      </c>
      <c r="N6757" s="183" t="s">
        <v>36</v>
      </c>
      <c r="O6757" s="181" t="s">
        <v>7476</v>
      </c>
      <c r="P6757" s="184" t="s">
        <v>7090</v>
      </c>
      <c r="Q6757" s="185" t="s">
        <v>190</v>
      </c>
      <c r="R6757" s="181" t="s">
        <v>35</v>
      </c>
      <c r="S6757" s="181" t="s">
        <v>225</v>
      </c>
      <c r="T6757" s="186" t="s">
        <v>225</v>
      </c>
      <c r="U6757" s="187" t="s">
        <v>225</v>
      </c>
      <c r="V6757" s="188" t="str" cm="1">
        <f t="array" ref="V6757">IF(SUM(LEN(A6757:U6757))=0,"",IF(OR(OR(ISBLANK(E6757),SUM(LEN(B6757),LEN(C6757))=0),AND(NOT(D6757="Unknown"),ISBLANK(I6757)),AND(NOT(N6757="Unknown"),ISBLANK(Q6757))),"Missing Information", INDEX(Table15[Entire Service Line Classification], MATCH(SUMIFS(Table15[Unique ID],Table15[System-Owned Portion],D6757,Table15[If Material Anything Other than "Lead" in Column E,Was Material Ever Previously Lead?],F6757,Table15[Customer-Owned Portion],N6757),Table15[Unique ID],0),0)))</f>
        <v>Non-lead</v>
      </c>
      <c r="W6757" s="189"/>
    </row>
    <row r="6758" spans="1:23" s="190" customFormat="1" ht="56.25" x14ac:dyDescent="0.25">
      <c r="A6758" s="180" t="s">
        <v>225</v>
      </c>
      <c r="B6758" s="181" t="s">
        <v>10361</v>
      </c>
      <c r="C6758" s="182" t="s">
        <v>225</v>
      </c>
      <c r="D6758" s="183" t="s">
        <v>36</v>
      </c>
      <c r="E6758" s="181" t="s">
        <v>35</v>
      </c>
      <c r="F6758" s="183" t="s">
        <v>35</v>
      </c>
      <c r="G6758" s="181" t="s">
        <v>7476</v>
      </c>
      <c r="H6758" s="184" t="s">
        <v>7090</v>
      </c>
      <c r="I6758" s="185" t="s">
        <v>190</v>
      </c>
      <c r="J6758" s="181" t="s">
        <v>35</v>
      </c>
      <c r="K6758" s="181" t="s">
        <v>225</v>
      </c>
      <c r="L6758" s="186" t="s">
        <v>225</v>
      </c>
      <c r="M6758" s="187" t="s">
        <v>225</v>
      </c>
      <c r="N6758" s="183" t="s">
        <v>36</v>
      </c>
      <c r="O6758" s="181" t="s">
        <v>7476</v>
      </c>
      <c r="P6758" s="184" t="s">
        <v>7090</v>
      </c>
      <c r="Q6758" s="185" t="s">
        <v>190</v>
      </c>
      <c r="R6758" s="181" t="s">
        <v>35</v>
      </c>
      <c r="S6758" s="181" t="s">
        <v>225</v>
      </c>
      <c r="T6758" s="186" t="s">
        <v>225</v>
      </c>
      <c r="U6758" s="187" t="s">
        <v>225</v>
      </c>
      <c r="V6758" s="188" t="str" cm="1">
        <f t="array" ref="V6758">IF(SUM(LEN(A6758:U6758))=0,"",IF(OR(OR(ISBLANK(E6758),SUM(LEN(B6758),LEN(C6758))=0),AND(NOT(D6758="Unknown"),ISBLANK(I6758)),AND(NOT(N6758="Unknown"),ISBLANK(Q6758))),"Missing Information", INDEX(Table15[Entire Service Line Classification], MATCH(SUMIFS(Table15[Unique ID],Table15[System-Owned Portion],D6758,Table15[If Material Anything Other than "Lead" in Column E,Was Material Ever Previously Lead?],F6758,Table15[Customer-Owned Portion],N6758),Table15[Unique ID],0),0)))</f>
        <v>Non-lead</v>
      </c>
      <c r="W6758" s="189"/>
    </row>
    <row r="6759" spans="1:23" s="190" customFormat="1" ht="56.25" x14ac:dyDescent="0.25">
      <c r="A6759" s="180" t="s">
        <v>225</v>
      </c>
      <c r="B6759" s="181" t="s">
        <v>10362</v>
      </c>
      <c r="C6759" s="182" t="s">
        <v>225</v>
      </c>
      <c r="D6759" s="183" t="s">
        <v>36</v>
      </c>
      <c r="E6759" s="181" t="s">
        <v>35</v>
      </c>
      <c r="F6759" s="183" t="s">
        <v>35</v>
      </c>
      <c r="G6759" s="181" t="s">
        <v>7476</v>
      </c>
      <c r="H6759" s="184" t="s">
        <v>7090</v>
      </c>
      <c r="I6759" s="185" t="s">
        <v>190</v>
      </c>
      <c r="J6759" s="181" t="s">
        <v>35</v>
      </c>
      <c r="K6759" s="181" t="s">
        <v>225</v>
      </c>
      <c r="L6759" s="186" t="s">
        <v>225</v>
      </c>
      <c r="M6759" s="187" t="s">
        <v>225</v>
      </c>
      <c r="N6759" s="183" t="s">
        <v>36</v>
      </c>
      <c r="O6759" s="181" t="s">
        <v>7476</v>
      </c>
      <c r="P6759" s="184" t="s">
        <v>7090</v>
      </c>
      <c r="Q6759" s="185" t="s">
        <v>190</v>
      </c>
      <c r="R6759" s="181" t="s">
        <v>35</v>
      </c>
      <c r="S6759" s="181" t="s">
        <v>225</v>
      </c>
      <c r="T6759" s="186" t="s">
        <v>225</v>
      </c>
      <c r="U6759" s="187" t="s">
        <v>225</v>
      </c>
      <c r="V6759" s="188" t="str" cm="1">
        <f t="array" ref="V6759">IF(SUM(LEN(A6759:U6759))=0,"",IF(OR(OR(ISBLANK(E6759),SUM(LEN(B6759),LEN(C6759))=0),AND(NOT(D6759="Unknown"),ISBLANK(I6759)),AND(NOT(N6759="Unknown"),ISBLANK(Q6759))),"Missing Information", INDEX(Table15[Entire Service Line Classification], MATCH(SUMIFS(Table15[Unique ID],Table15[System-Owned Portion],D6759,Table15[If Material Anything Other than "Lead" in Column E,Was Material Ever Previously Lead?],F6759,Table15[Customer-Owned Portion],N6759),Table15[Unique ID],0),0)))</f>
        <v>Non-lead</v>
      </c>
      <c r="W6759" s="189"/>
    </row>
    <row r="6760" spans="1:23" s="190" customFormat="1" ht="56.25" x14ac:dyDescent="0.25">
      <c r="A6760" s="180" t="s">
        <v>225</v>
      </c>
      <c r="B6760" s="181" t="s">
        <v>10363</v>
      </c>
      <c r="C6760" s="182" t="s">
        <v>225</v>
      </c>
      <c r="D6760" s="183" t="s">
        <v>36</v>
      </c>
      <c r="E6760" s="181" t="s">
        <v>35</v>
      </c>
      <c r="F6760" s="183" t="s">
        <v>35</v>
      </c>
      <c r="G6760" s="181" t="s">
        <v>7476</v>
      </c>
      <c r="H6760" s="184" t="s">
        <v>7090</v>
      </c>
      <c r="I6760" s="185" t="s">
        <v>190</v>
      </c>
      <c r="J6760" s="181" t="s">
        <v>35</v>
      </c>
      <c r="K6760" s="181" t="s">
        <v>225</v>
      </c>
      <c r="L6760" s="186" t="s">
        <v>225</v>
      </c>
      <c r="M6760" s="187" t="s">
        <v>225</v>
      </c>
      <c r="N6760" s="183" t="s">
        <v>36</v>
      </c>
      <c r="O6760" s="181" t="s">
        <v>7476</v>
      </c>
      <c r="P6760" s="184" t="s">
        <v>7090</v>
      </c>
      <c r="Q6760" s="185" t="s">
        <v>190</v>
      </c>
      <c r="R6760" s="181" t="s">
        <v>35</v>
      </c>
      <c r="S6760" s="181" t="s">
        <v>225</v>
      </c>
      <c r="T6760" s="186" t="s">
        <v>225</v>
      </c>
      <c r="U6760" s="187" t="s">
        <v>225</v>
      </c>
      <c r="V6760" s="188" t="str" cm="1">
        <f t="array" ref="V6760">IF(SUM(LEN(A6760:U6760))=0,"",IF(OR(OR(ISBLANK(E6760),SUM(LEN(B6760),LEN(C6760))=0),AND(NOT(D6760="Unknown"),ISBLANK(I6760)),AND(NOT(N6760="Unknown"),ISBLANK(Q6760))),"Missing Information", INDEX(Table15[Entire Service Line Classification], MATCH(SUMIFS(Table15[Unique ID],Table15[System-Owned Portion],D6760,Table15[If Material Anything Other than "Lead" in Column E,Was Material Ever Previously Lead?],F6760,Table15[Customer-Owned Portion],N6760),Table15[Unique ID],0),0)))</f>
        <v>Non-lead</v>
      </c>
      <c r="W6760" s="189"/>
    </row>
    <row r="6761" spans="1:23" s="190" customFormat="1" ht="56.25" x14ac:dyDescent="0.25">
      <c r="A6761" s="180" t="s">
        <v>225</v>
      </c>
      <c r="B6761" s="181" t="s">
        <v>10364</v>
      </c>
      <c r="C6761" s="182" t="s">
        <v>225</v>
      </c>
      <c r="D6761" s="183" t="s">
        <v>36</v>
      </c>
      <c r="E6761" s="181" t="s">
        <v>35</v>
      </c>
      <c r="F6761" s="183" t="s">
        <v>35</v>
      </c>
      <c r="G6761" s="181" t="s">
        <v>7476</v>
      </c>
      <c r="H6761" s="184" t="s">
        <v>7090</v>
      </c>
      <c r="I6761" s="185" t="s">
        <v>190</v>
      </c>
      <c r="J6761" s="181" t="s">
        <v>35</v>
      </c>
      <c r="K6761" s="181" t="s">
        <v>225</v>
      </c>
      <c r="L6761" s="186" t="s">
        <v>225</v>
      </c>
      <c r="M6761" s="187" t="s">
        <v>225</v>
      </c>
      <c r="N6761" s="183" t="s">
        <v>36</v>
      </c>
      <c r="O6761" s="181" t="s">
        <v>7476</v>
      </c>
      <c r="P6761" s="184" t="s">
        <v>7090</v>
      </c>
      <c r="Q6761" s="185" t="s">
        <v>190</v>
      </c>
      <c r="R6761" s="181" t="s">
        <v>35</v>
      </c>
      <c r="S6761" s="181" t="s">
        <v>225</v>
      </c>
      <c r="T6761" s="186" t="s">
        <v>225</v>
      </c>
      <c r="U6761" s="187" t="s">
        <v>225</v>
      </c>
      <c r="V6761" s="188" t="str" cm="1">
        <f t="array" ref="V6761">IF(SUM(LEN(A6761:U6761))=0,"",IF(OR(OR(ISBLANK(E6761),SUM(LEN(B6761),LEN(C6761))=0),AND(NOT(D6761="Unknown"),ISBLANK(I6761)),AND(NOT(N6761="Unknown"),ISBLANK(Q6761))),"Missing Information", INDEX(Table15[Entire Service Line Classification], MATCH(SUMIFS(Table15[Unique ID],Table15[System-Owned Portion],D6761,Table15[If Material Anything Other than "Lead" in Column E,Was Material Ever Previously Lead?],F6761,Table15[Customer-Owned Portion],N6761),Table15[Unique ID],0),0)))</f>
        <v>Non-lead</v>
      </c>
      <c r="W6761" s="189"/>
    </row>
    <row r="6762" spans="1:23" s="190" customFormat="1" ht="56.25" x14ac:dyDescent="0.25">
      <c r="A6762" s="180" t="s">
        <v>225</v>
      </c>
      <c r="B6762" s="181" t="s">
        <v>10365</v>
      </c>
      <c r="C6762" s="182" t="s">
        <v>225</v>
      </c>
      <c r="D6762" s="183" t="s">
        <v>36</v>
      </c>
      <c r="E6762" s="181" t="s">
        <v>35</v>
      </c>
      <c r="F6762" s="183" t="s">
        <v>35</v>
      </c>
      <c r="G6762" s="181" t="s">
        <v>7476</v>
      </c>
      <c r="H6762" s="184" t="s">
        <v>7090</v>
      </c>
      <c r="I6762" s="185" t="s">
        <v>190</v>
      </c>
      <c r="J6762" s="181" t="s">
        <v>35</v>
      </c>
      <c r="K6762" s="181" t="s">
        <v>225</v>
      </c>
      <c r="L6762" s="186" t="s">
        <v>225</v>
      </c>
      <c r="M6762" s="187" t="s">
        <v>225</v>
      </c>
      <c r="N6762" s="183" t="s">
        <v>36</v>
      </c>
      <c r="O6762" s="181" t="s">
        <v>7476</v>
      </c>
      <c r="P6762" s="184" t="s">
        <v>7090</v>
      </c>
      <c r="Q6762" s="185" t="s">
        <v>190</v>
      </c>
      <c r="R6762" s="181" t="s">
        <v>35</v>
      </c>
      <c r="S6762" s="181" t="s">
        <v>225</v>
      </c>
      <c r="T6762" s="186" t="s">
        <v>225</v>
      </c>
      <c r="U6762" s="187" t="s">
        <v>225</v>
      </c>
      <c r="V6762" s="188" t="str" cm="1">
        <f t="array" ref="V6762">IF(SUM(LEN(A6762:U6762))=0,"",IF(OR(OR(ISBLANK(E6762),SUM(LEN(B6762),LEN(C6762))=0),AND(NOT(D6762="Unknown"),ISBLANK(I6762)),AND(NOT(N6762="Unknown"),ISBLANK(Q6762))),"Missing Information", INDEX(Table15[Entire Service Line Classification], MATCH(SUMIFS(Table15[Unique ID],Table15[System-Owned Portion],D6762,Table15[If Material Anything Other than "Lead" in Column E,Was Material Ever Previously Lead?],F6762,Table15[Customer-Owned Portion],N6762),Table15[Unique ID],0),0)))</f>
        <v>Non-lead</v>
      </c>
      <c r="W6762" s="189"/>
    </row>
    <row r="6763" spans="1:23" s="190" customFormat="1" ht="56.25" x14ac:dyDescent="0.25">
      <c r="A6763" s="180" t="s">
        <v>225</v>
      </c>
      <c r="B6763" s="181" t="s">
        <v>10366</v>
      </c>
      <c r="C6763" s="182" t="s">
        <v>225</v>
      </c>
      <c r="D6763" s="183" t="s">
        <v>36</v>
      </c>
      <c r="E6763" s="181" t="s">
        <v>35</v>
      </c>
      <c r="F6763" s="183" t="s">
        <v>35</v>
      </c>
      <c r="G6763" s="181" t="s">
        <v>7476</v>
      </c>
      <c r="H6763" s="184" t="s">
        <v>7090</v>
      </c>
      <c r="I6763" s="185" t="s">
        <v>190</v>
      </c>
      <c r="J6763" s="181" t="s">
        <v>35</v>
      </c>
      <c r="K6763" s="181" t="s">
        <v>225</v>
      </c>
      <c r="L6763" s="186" t="s">
        <v>225</v>
      </c>
      <c r="M6763" s="187" t="s">
        <v>225</v>
      </c>
      <c r="N6763" s="183" t="s">
        <v>36</v>
      </c>
      <c r="O6763" s="181" t="s">
        <v>7476</v>
      </c>
      <c r="P6763" s="184" t="s">
        <v>7090</v>
      </c>
      <c r="Q6763" s="185" t="s">
        <v>190</v>
      </c>
      <c r="R6763" s="181" t="s">
        <v>35</v>
      </c>
      <c r="S6763" s="181" t="s">
        <v>225</v>
      </c>
      <c r="T6763" s="186" t="s">
        <v>225</v>
      </c>
      <c r="U6763" s="187" t="s">
        <v>225</v>
      </c>
      <c r="V6763" s="188" t="str" cm="1">
        <f t="array" ref="V6763">IF(SUM(LEN(A6763:U6763))=0,"",IF(OR(OR(ISBLANK(E6763),SUM(LEN(B6763),LEN(C6763))=0),AND(NOT(D6763="Unknown"),ISBLANK(I6763)),AND(NOT(N6763="Unknown"),ISBLANK(Q6763))),"Missing Information", INDEX(Table15[Entire Service Line Classification], MATCH(SUMIFS(Table15[Unique ID],Table15[System-Owned Portion],D6763,Table15[If Material Anything Other than "Lead" in Column E,Was Material Ever Previously Lead?],F6763,Table15[Customer-Owned Portion],N6763),Table15[Unique ID],0),0)))</f>
        <v>Non-lead</v>
      </c>
      <c r="W6763" s="189"/>
    </row>
    <row r="6764" spans="1:23" s="190" customFormat="1" ht="56.25" x14ac:dyDescent="0.25">
      <c r="A6764" s="180" t="s">
        <v>225</v>
      </c>
      <c r="B6764" s="181" t="s">
        <v>10367</v>
      </c>
      <c r="C6764" s="182" t="s">
        <v>225</v>
      </c>
      <c r="D6764" s="183" t="s">
        <v>36</v>
      </c>
      <c r="E6764" s="181" t="s">
        <v>35</v>
      </c>
      <c r="F6764" s="183" t="s">
        <v>35</v>
      </c>
      <c r="G6764" s="181" t="s">
        <v>7476</v>
      </c>
      <c r="H6764" s="184" t="s">
        <v>7090</v>
      </c>
      <c r="I6764" s="185" t="s">
        <v>190</v>
      </c>
      <c r="J6764" s="181" t="s">
        <v>35</v>
      </c>
      <c r="K6764" s="181" t="s">
        <v>225</v>
      </c>
      <c r="L6764" s="186" t="s">
        <v>225</v>
      </c>
      <c r="M6764" s="187" t="s">
        <v>225</v>
      </c>
      <c r="N6764" s="183" t="s">
        <v>36</v>
      </c>
      <c r="O6764" s="181" t="s">
        <v>7476</v>
      </c>
      <c r="P6764" s="184" t="s">
        <v>7090</v>
      </c>
      <c r="Q6764" s="185" t="s">
        <v>190</v>
      </c>
      <c r="R6764" s="181" t="s">
        <v>35</v>
      </c>
      <c r="S6764" s="181" t="s">
        <v>225</v>
      </c>
      <c r="T6764" s="186" t="s">
        <v>225</v>
      </c>
      <c r="U6764" s="187" t="s">
        <v>225</v>
      </c>
      <c r="V6764" s="188" t="str" cm="1">
        <f t="array" ref="V6764">IF(SUM(LEN(A6764:U6764))=0,"",IF(OR(OR(ISBLANK(E6764),SUM(LEN(B6764),LEN(C6764))=0),AND(NOT(D6764="Unknown"),ISBLANK(I6764)),AND(NOT(N6764="Unknown"),ISBLANK(Q6764))),"Missing Information", INDEX(Table15[Entire Service Line Classification], MATCH(SUMIFS(Table15[Unique ID],Table15[System-Owned Portion],D6764,Table15[If Material Anything Other than "Lead" in Column E,Was Material Ever Previously Lead?],F6764,Table15[Customer-Owned Portion],N6764),Table15[Unique ID],0),0)))</f>
        <v>Non-lead</v>
      </c>
      <c r="W6764" s="189"/>
    </row>
    <row r="6765" spans="1:23" s="190" customFormat="1" ht="56.25" x14ac:dyDescent="0.25">
      <c r="A6765" s="180" t="s">
        <v>225</v>
      </c>
      <c r="B6765" s="181" t="s">
        <v>10368</v>
      </c>
      <c r="C6765" s="182" t="s">
        <v>225</v>
      </c>
      <c r="D6765" s="183" t="s">
        <v>36</v>
      </c>
      <c r="E6765" s="181" t="s">
        <v>35</v>
      </c>
      <c r="F6765" s="183" t="s">
        <v>35</v>
      </c>
      <c r="G6765" s="181" t="s">
        <v>7476</v>
      </c>
      <c r="H6765" s="184" t="s">
        <v>7090</v>
      </c>
      <c r="I6765" s="185" t="s">
        <v>190</v>
      </c>
      <c r="J6765" s="181" t="s">
        <v>35</v>
      </c>
      <c r="K6765" s="181" t="s">
        <v>225</v>
      </c>
      <c r="L6765" s="186" t="s">
        <v>225</v>
      </c>
      <c r="M6765" s="187" t="s">
        <v>225</v>
      </c>
      <c r="N6765" s="183" t="s">
        <v>36</v>
      </c>
      <c r="O6765" s="181" t="s">
        <v>7476</v>
      </c>
      <c r="P6765" s="184" t="s">
        <v>7090</v>
      </c>
      <c r="Q6765" s="185" t="s">
        <v>190</v>
      </c>
      <c r="R6765" s="181" t="s">
        <v>35</v>
      </c>
      <c r="S6765" s="181" t="s">
        <v>225</v>
      </c>
      <c r="T6765" s="186" t="s">
        <v>225</v>
      </c>
      <c r="U6765" s="187" t="s">
        <v>225</v>
      </c>
      <c r="V6765" s="188" t="str" cm="1">
        <f t="array" ref="V6765">IF(SUM(LEN(A6765:U6765))=0,"",IF(OR(OR(ISBLANK(E6765),SUM(LEN(B6765),LEN(C6765))=0),AND(NOT(D6765="Unknown"),ISBLANK(I6765)),AND(NOT(N6765="Unknown"),ISBLANK(Q6765))),"Missing Information", INDEX(Table15[Entire Service Line Classification], MATCH(SUMIFS(Table15[Unique ID],Table15[System-Owned Portion],D6765,Table15[If Material Anything Other than "Lead" in Column E,Was Material Ever Previously Lead?],F6765,Table15[Customer-Owned Portion],N6765),Table15[Unique ID],0),0)))</f>
        <v>Non-lead</v>
      </c>
      <c r="W6765" s="189"/>
    </row>
    <row r="6766" spans="1:23" s="190" customFormat="1" ht="56.25" x14ac:dyDescent="0.25">
      <c r="A6766" s="180" t="s">
        <v>225</v>
      </c>
      <c r="B6766" s="181" t="s">
        <v>10369</v>
      </c>
      <c r="C6766" s="182" t="s">
        <v>225</v>
      </c>
      <c r="D6766" s="183" t="s">
        <v>36</v>
      </c>
      <c r="E6766" s="181" t="s">
        <v>35</v>
      </c>
      <c r="F6766" s="183" t="s">
        <v>35</v>
      </c>
      <c r="G6766" s="181" t="s">
        <v>7476</v>
      </c>
      <c r="H6766" s="184" t="s">
        <v>7090</v>
      </c>
      <c r="I6766" s="185" t="s">
        <v>190</v>
      </c>
      <c r="J6766" s="181" t="s">
        <v>35</v>
      </c>
      <c r="K6766" s="181" t="s">
        <v>225</v>
      </c>
      <c r="L6766" s="186" t="s">
        <v>225</v>
      </c>
      <c r="M6766" s="187" t="s">
        <v>225</v>
      </c>
      <c r="N6766" s="183" t="s">
        <v>36</v>
      </c>
      <c r="O6766" s="181" t="s">
        <v>7476</v>
      </c>
      <c r="P6766" s="184" t="s">
        <v>7090</v>
      </c>
      <c r="Q6766" s="185" t="s">
        <v>190</v>
      </c>
      <c r="R6766" s="181" t="s">
        <v>35</v>
      </c>
      <c r="S6766" s="181" t="s">
        <v>225</v>
      </c>
      <c r="T6766" s="186" t="s">
        <v>225</v>
      </c>
      <c r="U6766" s="187" t="s">
        <v>225</v>
      </c>
      <c r="V6766" s="188" t="str" cm="1">
        <f t="array" ref="V6766">IF(SUM(LEN(A6766:U6766))=0,"",IF(OR(OR(ISBLANK(E6766),SUM(LEN(B6766),LEN(C6766))=0),AND(NOT(D6766="Unknown"),ISBLANK(I6766)),AND(NOT(N6766="Unknown"),ISBLANK(Q6766))),"Missing Information", INDEX(Table15[Entire Service Line Classification], MATCH(SUMIFS(Table15[Unique ID],Table15[System-Owned Portion],D6766,Table15[If Material Anything Other than "Lead" in Column E,Was Material Ever Previously Lead?],F6766,Table15[Customer-Owned Portion],N6766),Table15[Unique ID],0),0)))</f>
        <v>Non-lead</v>
      </c>
      <c r="W6766" s="189"/>
    </row>
    <row r="6767" spans="1:23" s="190" customFormat="1" ht="56.25" x14ac:dyDescent="0.25">
      <c r="A6767" s="180" t="s">
        <v>225</v>
      </c>
      <c r="B6767" s="181" t="s">
        <v>10370</v>
      </c>
      <c r="C6767" s="182" t="s">
        <v>225</v>
      </c>
      <c r="D6767" s="183" t="s">
        <v>36</v>
      </c>
      <c r="E6767" s="181" t="s">
        <v>35</v>
      </c>
      <c r="F6767" s="183" t="s">
        <v>35</v>
      </c>
      <c r="G6767" s="181" t="s">
        <v>7476</v>
      </c>
      <c r="H6767" s="184" t="s">
        <v>7090</v>
      </c>
      <c r="I6767" s="185" t="s">
        <v>190</v>
      </c>
      <c r="J6767" s="181" t="s">
        <v>35</v>
      </c>
      <c r="K6767" s="181" t="s">
        <v>225</v>
      </c>
      <c r="L6767" s="186" t="s">
        <v>225</v>
      </c>
      <c r="M6767" s="187" t="s">
        <v>225</v>
      </c>
      <c r="N6767" s="183" t="s">
        <v>36</v>
      </c>
      <c r="O6767" s="181" t="s">
        <v>7476</v>
      </c>
      <c r="P6767" s="184" t="s">
        <v>7090</v>
      </c>
      <c r="Q6767" s="185" t="s">
        <v>190</v>
      </c>
      <c r="R6767" s="181" t="s">
        <v>35</v>
      </c>
      <c r="S6767" s="181" t="s">
        <v>225</v>
      </c>
      <c r="T6767" s="186" t="s">
        <v>225</v>
      </c>
      <c r="U6767" s="187" t="s">
        <v>225</v>
      </c>
      <c r="V6767" s="188" t="str" cm="1">
        <f t="array" ref="V6767">IF(SUM(LEN(A6767:U6767))=0,"",IF(OR(OR(ISBLANK(E6767),SUM(LEN(B6767),LEN(C6767))=0),AND(NOT(D6767="Unknown"),ISBLANK(I6767)),AND(NOT(N6767="Unknown"),ISBLANK(Q6767))),"Missing Information", INDEX(Table15[Entire Service Line Classification], MATCH(SUMIFS(Table15[Unique ID],Table15[System-Owned Portion],D6767,Table15[If Material Anything Other than "Lead" in Column E,Was Material Ever Previously Lead?],F6767,Table15[Customer-Owned Portion],N6767),Table15[Unique ID],0),0)))</f>
        <v>Non-lead</v>
      </c>
      <c r="W6767" s="189"/>
    </row>
    <row r="6768" spans="1:23" s="190" customFormat="1" ht="56.25" x14ac:dyDescent="0.25">
      <c r="A6768" s="180" t="s">
        <v>225</v>
      </c>
      <c r="B6768" s="181" t="s">
        <v>10371</v>
      </c>
      <c r="C6768" s="182" t="s">
        <v>225</v>
      </c>
      <c r="D6768" s="183" t="s">
        <v>36</v>
      </c>
      <c r="E6768" s="181" t="s">
        <v>35</v>
      </c>
      <c r="F6768" s="183" t="s">
        <v>35</v>
      </c>
      <c r="G6768" s="181" t="s">
        <v>7476</v>
      </c>
      <c r="H6768" s="184" t="s">
        <v>7090</v>
      </c>
      <c r="I6768" s="185" t="s">
        <v>190</v>
      </c>
      <c r="J6768" s="181" t="s">
        <v>35</v>
      </c>
      <c r="K6768" s="181" t="s">
        <v>225</v>
      </c>
      <c r="L6768" s="186" t="s">
        <v>225</v>
      </c>
      <c r="M6768" s="187" t="s">
        <v>225</v>
      </c>
      <c r="N6768" s="183" t="s">
        <v>36</v>
      </c>
      <c r="O6768" s="181" t="s">
        <v>7476</v>
      </c>
      <c r="P6768" s="184" t="s">
        <v>7090</v>
      </c>
      <c r="Q6768" s="185" t="s">
        <v>190</v>
      </c>
      <c r="R6768" s="181" t="s">
        <v>35</v>
      </c>
      <c r="S6768" s="181" t="s">
        <v>225</v>
      </c>
      <c r="T6768" s="186" t="s">
        <v>225</v>
      </c>
      <c r="U6768" s="187" t="s">
        <v>225</v>
      </c>
      <c r="V6768" s="188" t="str" cm="1">
        <f t="array" ref="V6768">IF(SUM(LEN(A6768:U6768))=0,"",IF(OR(OR(ISBLANK(E6768),SUM(LEN(B6768),LEN(C6768))=0),AND(NOT(D6768="Unknown"),ISBLANK(I6768)),AND(NOT(N6768="Unknown"),ISBLANK(Q6768))),"Missing Information", INDEX(Table15[Entire Service Line Classification], MATCH(SUMIFS(Table15[Unique ID],Table15[System-Owned Portion],D6768,Table15[If Material Anything Other than "Lead" in Column E,Was Material Ever Previously Lead?],F6768,Table15[Customer-Owned Portion],N6768),Table15[Unique ID],0),0)))</f>
        <v>Non-lead</v>
      </c>
      <c r="W6768" s="189"/>
    </row>
    <row r="6769" spans="1:23" s="190" customFormat="1" ht="56.25" x14ac:dyDescent="0.25">
      <c r="A6769" s="180" t="s">
        <v>225</v>
      </c>
      <c r="B6769" s="181" t="s">
        <v>10372</v>
      </c>
      <c r="C6769" s="182" t="s">
        <v>225</v>
      </c>
      <c r="D6769" s="183" t="s">
        <v>36</v>
      </c>
      <c r="E6769" s="181" t="s">
        <v>35</v>
      </c>
      <c r="F6769" s="183" t="s">
        <v>35</v>
      </c>
      <c r="G6769" s="181" t="s">
        <v>7476</v>
      </c>
      <c r="H6769" s="184" t="s">
        <v>7090</v>
      </c>
      <c r="I6769" s="185" t="s">
        <v>190</v>
      </c>
      <c r="J6769" s="181" t="s">
        <v>35</v>
      </c>
      <c r="K6769" s="181" t="s">
        <v>225</v>
      </c>
      <c r="L6769" s="186" t="s">
        <v>225</v>
      </c>
      <c r="M6769" s="187" t="s">
        <v>225</v>
      </c>
      <c r="N6769" s="183" t="s">
        <v>36</v>
      </c>
      <c r="O6769" s="181" t="s">
        <v>7476</v>
      </c>
      <c r="P6769" s="184" t="s">
        <v>7090</v>
      </c>
      <c r="Q6769" s="185" t="s">
        <v>190</v>
      </c>
      <c r="R6769" s="181" t="s">
        <v>35</v>
      </c>
      <c r="S6769" s="181" t="s">
        <v>225</v>
      </c>
      <c r="T6769" s="186" t="s">
        <v>225</v>
      </c>
      <c r="U6769" s="187" t="s">
        <v>225</v>
      </c>
      <c r="V6769" s="188" t="str" cm="1">
        <f t="array" ref="V6769">IF(SUM(LEN(A6769:U6769))=0,"",IF(OR(OR(ISBLANK(E6769),SUM(LEN(B6769),LEN(C6769))=0),AND(NOT(D6769="Unknown"),ISBLANK(I6769)),AND(NOT(N6769="Unknown"),ISBLANK(Q6769))),"Missing Information", INDEX(Table15[Entire Service Line Classification], MATCH(SUMIFS(Table15[Unique ID],Table15[System-Owned Portion],D6769,Table15[If Material Anything Other than "Lead" in Column E,Was Material Ever Previously Lead?],F6769,Table15[Customer-Owned Portion],N6769),Table15[Unique ID],0),0)))</f>
        <v>Non-lead</v>
      </c>
      <c r="W6769" s="189"/>
    </row>
    <row r="6770" spans="1:23" s="190" customFormat="1" ht="56.25" x14ac:dyDescent="0.25">
      <c r="A6770" s="180" t="s">
        <v>225</v>
      </c>
      <c r="B6770" s="181" t="s">
        <v>10373</v>
      </c>
      <c r="C6770" s="182" t="s">
        <v>225</v>
      </c>
      <c r="D6770" s="183" t="s">
        <v>36</v>
      </c>
      <c r="E6770" s="181" t="s">
        <v>35</v>
      </c>
      <c r="F6770" s="183" t="s">
        <v>35</v>
      </c>
      <c r="G6770" s="181" t="s">
        <v>7476</v>
      </c>
      <c r="H6770" s="184" t="s">
        <v>7090</v>
      </c>
      <c r="I6770" s="185" t="s">
        <v>190</v>
      </c>
      <c r="J6770" s="181" t="s">
        <v>35</v>
      </c>
      <c r="K6770" s="181" t="s">
        <v>225</v>
      </c>
      <c r="L6770" s="186" t="s">
        <v>225</v>
      </c>
      <c r="M6770" s="187" t="s">
        <v>225</v>
      </c>
      <c r="N6770" s="183" t="s">
        <v>36</v>
      </c>
      <c r="O6770" s="181" t="s">
        <v>7476</v>
      </c>
      <c r="P6770" s="184" t="s">
        <v>7090</v>
      </c>
      <c r="Q6770" s="185" t="s">
        <v>190</v>
      </c>
      <c r="R6770" s="181" t="s">
        <v>35</v>
      </c>
      <c r="S6770" s="181" t="s">
        <v>225</v>
      </c>
      <c r="T6770" s="186" t="s">
        <v>225</v>
      </c>
      <c r="U6770" s="187" t="s">
        <v>225</v>
      </c>
      <c r="V6770" s="188" t="str" cm="1">
        <f t="array" ref="V6770">IF(SUM(LEN(A6770:U6770))=0,"",IF(OR(OR(ISBLANK(E6770),SUM(LEN(B6770),LEN(C6770))=0),AND(NOT(D6770="Unknown"),ISBLANK(I6770)),AND(NOT(N6770="Unknown"),ISBLANK(Q6770))),"Missing Information", INDEX(Table15[Entire Service Line Classification], MATCH(SUMIFS(Table15[Unique ID],Table15[System-Owned Portion],D6770,Table15[If Material Anything Other than "Lead" in Column E,Was Material Ever Previously Lead?],F6770,Table15[Customer-Owned Portion],N6770),Table15[Unique ID],0),0)))</f>
        <v>Non-lead</v>
      </c>
      <c r="W6770" s="189"/>
    </row>
    <row r="6771" spans="1:23" s="190" customFormat="1" ht="56.25" x14ac:dyDescent="0.25">
      <c r="A6771" s="180" t="s">
        <v>225</v>
      </c>
      <c r="B6771" s="181" t="s">
        <v>10374</v>
      </c>
      <c r="C6771" s="182" t="s">
        <v>225</v>
      </c>
      <c r="D6771" s="183" t="s">
        <v>36</v>
      </c>
      <c r="E6771" s="181" t="s">
        <v>35</v>
      </c>
      <c r="F6771" s="183" t="s">
        <v>35</v>
      </c>
      <c r="G6771" s="181" t="s">
        <v>7476</v>
      </c>
      <c r="H6771" s="184" t="s">
        <v>7090</v>
      </c>
      <c r="I6771" s="185" t="s">
        <v>190</v>
      </c>
      <c r="J6771" s="181" t="s">
        <v>35</v>
      </c>
      <c r="K6771" s="181" t="s">
        <v>225</v>
      </c>
      <c r="L6771" s="186" t="s">
        <v>225</v>
      </c>
      <c r="M6771" s="187" t="s">
        <v>225</v>
      </c>
      <c r="N6771" s="183" t="s">
        <v>36</v>
      </c>
      <c r="O6771" s="181" t="s">
        <v>7476</v>
      </c>
      <c r="P6771" s="184" t="s">
        <v>7090</v>
      </c>
      <c r="Q6771" s="185" t="s">
        <v>190</v>
      </c>
      <c r="R6771" s="181" t="s">
        <v>35</v>
      </c>
      <c r="S6771" s="181" t="s">
        <v>225</v>
      </c>
      <c r="T6771" s="186" t="s">
        <v>225</v>
      </c>
      <c r="U6771" s="187" t="s">
        <v>225</v>
      </c>
      <c r="V6771" s="188" t="str" cm="1">
        <f t="array" ref="V6771">IF(SUM(LEN(A6771:U6771))=0,"",IF(OR(OR(ISBLANK(E6771),SUM(LEN(B6771),LEN(C6771))=0),AND(NOT(D6771="Unknown"),ISBLANK(I6771)),AND(NOT(N6771="Unknown"),ISBLANK(Q6771))),"Missing Information", INDEX(Table15[Entire Service Line Classification], MATCH(SUMIFS(Table15[Unique ID],Table15[System-Owned Portion],D6771,Table15[If Material Anything Other than "Lead" in Column E,Was Material Ever Previously Lead?],F6771,Table15[Customer-Owned Portion],N6771),Table15[Unique ID],0),0)))</f>
        <v>Non-lead</v>
      </c>
      <c r="W6771" s="189"/>
    </row>
    <row r="6772" spans="1:23" s="190" customFormat="1" ht="56.25" x14ac:dyDescent="0.25">
      <c r="A6772" s="180" t="s">
        <v>225</v>
      </c>
      <c r="B6772" s="181" t="s">
        <v>10375</v>
      </c>
      <c r="C6772" s="182" t="s">
        <v>225</v>
      </c>
      <c r="D6772" s="183" t="s">
        <v>36</v>
      </c>
      <c r="E6772" s="181" t="s">
        <v>35</v>
      </c>
      <c r="F6772" s="183" t="s">
        <v>35</v>
      </c>
      <c r="G6772" s="181" t="s">
        <v>7476</v>
      </c>
      <c r="H6772" s="184" t="s">
        <v>7090</v>
      </c>
      <c r="I6772" s="185" t="s">
        <v>190</v>
      </c>
      <c r="J6772" s="181" t="s">
        <v>35</v>
      </c>
      <c r="K6772" s="181" t="s">
        <v>225</v>
      </c>
      <c r="L6772" s="186" t="s">
        <v>225</v>
      </c>
      <c r="M6772" s="187" t="s">
        <v>225</v>
      </c>
      <c r="N6772" s="183" t="s">
        <v>36</v>
      </c>
      <c r="O6772" s="181" t="s">
        <v>7476</v>
      </c>
      <c r="P6772" s="184" t="s">
        <v>7090</v>
      </c>
      <c r="Q6772" s="185" t="s">
        <v>190</v>
      </c>
      <c r="R6772" s="181" t="s">
        <v>35</v>
      </c>
      <c r="S6772" s="181" t="s">
        <v>225</v>
      </c>
      <c r="T6772" s="186" t="s">
        <v>225</v>
      </c>
      <c r="U6772" s="187" t="s">
        <v>225</v>
      </c>
      <c r="V6772" s="188" t="str" cm="1">
        <f t="array" ref="V6772">IF(SUM(LEN(A6772:U6772))=0,"",IF(OR(OR(ISBLANK(E6772),SUM(LEN(B6772),LEN(C6772))=0),AND(NOT(D6772="Unknown"),ISBLANK(I6772)),AND(NOT(N6772="Unknown"),ISBLANK(Q6772))),"Missing Information", INDEX(Table15[Entire Service Line Classification], MATCH(SUMIFS(Table15[Unique ID],Table15[System-Owned Portion],D6772,Table15[If Material Anything Other than "Lead" in Column E,Was Material Ever Previously Lead?],F6772,Table15[Customer-Owned Portion],N6772),Table15[Unique ID],0),0)))</f>
        <v>Non-lead</v>
      </c>
      <c r="W6772" s="189"/>
    </row>
    <row r="6773" spans="1:23" s="190" customFormat="1" ht="56.25" x14ac:dyDescent="0.25">
      <c r="A6773" s="180" t="s">
        <v>225</v>
      </c>
      <c r="B6773" s="181" t="s">
        <v>10376</v>
      </c>
      <c r="C6773" s="182" t="s">
        <v>225</v>
      </c>
      <c r="D6773" s="183" t="s">
        <v>36</v>
      </c>
      <c r="E6773" s="181" t="s">
        <v>35</v>
      </c>
      <c r="F6773" s="183" t="s">
        <v>35</v>
      </c>
      <c r="G6773" s="181" t="s">
        <v>7476</v>
      </c>
      <c r="H6773" s="184" t="s">
        <v>7090</v>
      </c>
      <c r="I6773" s="185" t="s">
        <v>190</v>
      </c>
      <c r="J6773" s="181" t="s">
        <v>35</v>
      </c>
      <c r="K6773" s="181" t="s">
        <v>225</v>
      </c>
      <c r="L6773" s="186" t="s">
        <v>225</v>
      </c>
      <c r="M6773" s="187" t="s">
        <v>225</v>
      </c>
      <c r="N6773" s="183" t="s">
        <v>36</v>
      </c>
      <c r="O6773" s="181" t="s">
        <v>7476</v>
      </c>
      <c r="P6773" s="184" t="s">
        <v>7090</v>
      </c>
      <c r="Q6773" s="185" t="s">
        <v>190</v>
      </c>
      <c r="R6773" s="181" t="s">
        <v>35</v>
      </c>
      <c r="S6773" s="181" t="s">
        <v>225</v>
      </c>
      <c r="T6773" s="186" t="s">
        <v>225</v>
      </c>
      <c r="U6773" s="187" t="s">
        <v>225</v>
      </c>
      <c r="V6773" s="188" t="str" cm="1">
        <f t="array" ref="V6773">IF(SUM(LEN(A6773:U6773))=0,"",IF(OR(OR(ISBLANK(E6773),SUM(LEN(B6773),LEN(C6773))=0),AND(NOT(D6773="Unknown"),ISBLANK(I6773)),AND(NOT(N6773="Unknown"),ISBLANK(Q6773))),"Missing Information", INDEX(Table15[Entire Service Line Classification], MATCH(SUMIFS(Table15[Unique ID],Table15[System-Owned Portion],D6773,Table15[If Material Anything Other than "Lead" in Column E,Was Material Ever Previously Lead?],F6773,Table15[Customer-Owned Portion],N6773),Table15[Unique ID],0),0)))</f>
        <v>Non-lead</v>
      </c>
      <c r="W6773" s="189"/>
    </row>
    <row r="6774" spans="1:23" s="190" customFormat="1" ht="56.25" x14ac:dyDescent="0.25">
      <c r="A6774" s="180" t="s">
        <v>225</v>
      </c>
      <c r="B6774" s="181" t="s">
        <v>10377</v>
      </c>
      <c r="C6774" s="182" t="s">
        <v>225</v>
      </c>
      <c r="D6774" s="183" t="s">
        <v>36</v>
      </c>
      <c r="E6774" s="181" t="s">
        <v>35</v>
      </c>
      <c r="F6774" s="183" t="s">
        <v>35</v>
      </c>
      <c r="G6774" s="181" t="s">
        <v>7476</v>
      </c>
      <c r="H6774" s="184" t="s">
        <v>7090</v>
      </c>
      <c r="I6774" s="185" t="s">
        <v>190</v>
      </c>
      <c r="J6774" s="181" t="s">
        <v>35</v>
      </c>
      <c r="K6774" s="181" t="s">
        <v>225</v>
      </c>
      <c r="L6774" s="186" t="s">
        <v>225</v>
      </c>
      <c r="M6774" s="187" t="s">
        <v>225</v>
      </c>
      <c r="N6774" s="183" t="s">
        <v>36</v>
      </c>
      <c r="O6774" s="181" t="s">
        <v>7476</v>
      </c>
      <c r="P6774" s="184" t="s">
        <v>7090</v>
      </c>
      <c r="Q6774" s="185" t="s">
        <v>190</v>
      </c>
      <c r="R6774" s="181" t="s">
        <v>35</v>
      </c>
      <c r="S6774" s="181" t="s">
        <v>225</v>
      </c>
      <c r="T6774" s="186" t="s">
        <v>225</v>
      </c>
      <c r="U6774" s="187" t="s">
        <v>225</v>
      </c>
      <c r="V6774" s="188" t="str" cm="1">
        <f t="array" ref="V6774">IF(SUM(LEN(A6774:U6774))=0,"",IF(OR(OR(ISBLANK(E6774),SUM(LEN(B6774),LEN(C6774))=0),AND(NOT(D6774="Unknown"),ISBLANK(I6774)),AND(NOT(N6774="Unknown"),ISBLANK(Q6774))),"Missing Information", INDEX(Table15[Entire Service Line Classification], MATCH(SUMIFS(Table15[Unique ID],Table15[System-Owned Portion],D6774,Table15[If Material Anything Other than "Lead" in Column E,Was Material Ever Previously Lead?],F6774,Table15[Customer-Owned Portion],N6774),Table15[Unique ID],0),0)))</f>
        <v>Non-lead</v>
      </c>
      <c r="W6774" s="189"/>
    </row>
    <row r="6775" spans="1:23" s="190" customFormat="1" ht="56.25" x14ac:dyDescent="0.25">
      <c r="A6775" s="180" t="s">
        <v>225</v>
      </c>
      <c r="B6775" s="181" t="s">
        <v>10378</v>
      </c>
      <c r="C6775" s="182" t="s">
        <v>225</v>
      </c>
      <c r="D6775" s="183" t="s">
        <v>36</v>
      </c>
      <c r="E6775" s="181" t="s">
        <v>35</v>
      </c>
      <c r="F6775" s="183" t="s">
        <v>35</v>
      </c>
      <c r="G6775" s="181" t="s">
        <v>8161</v>
      </c>
      <c r="H6775" s="184" t="s">
        <v>7090</v>
      </c>
      <c r="I6775" s="185" t="s">
        <v>190</v>
      </c>
      <c r="J6775" s="181" t="s">
        <v>35</v>
      </c>
      <c r="K6775" s="181" t="s">
        <v>225</v>
      </c>
      <c r="L6775" s="186" t="s">
        <v>225</v>
      </c>
      <c r="M6775" s="187" t="s">
        <v>225</v>
      </c>
      <c r="N6775" s="183" t="s">
        <v>36</v>
      </c>
      <c r="O6775" s="181" t="s">
        <v>8161</v>
      </c>
      <c r="P6775" s="184" t="s">
        <v>7090</v>
      </c>
      <c r="Q6775" s="185" t="s">
        <v>190</v>
      </c>
      <c r="R6775" s="181" t="s">
        <v>35</v>
      </c>
      <c r="S6775" s="181" t="s">
        <v>225</v>
      </c>
      <c r="T6775" s="186" t="s">
        <v>225</v>
      </c>
      <c r="U6775" s="187" t="s">
        <v>225</v>
      </c>
      <c r="V6775" s="188" t="str" cm="1">
        <f t="array" ref="V6775">IF(SUM(LEN(A6775:U6775))=0,"",IF(OR(OR(ISBLANK(E6775),SUM(LEN(B6775),LEN(C6775))=0),AND(NOT(D6775="Unknown"),ISBLANK(I6775)),AND(NOT(N6775="Unknown"),ISBLANK(Q6775))),"Missing Information", INDEX(Table15[Entire Service Line Classification], MATCH(SUMIFS(Table15[Unique ID],Table15[System-Owned Portion],D6775,Table15[If Material Anything Other than "Lead" in Column E,Was Material Ever Previously Lead?],F6775,Table15[Customer-Owned Portion],N6775),Table15[Unique ID],0),0)))</f>
        <v>Non-lead</v>
      </c>
      <c r="W6775" s="189"/>
    </row>
    <row r="6776" spans="1:23" s="190" customFormat="1" ht="56.25" x14ac:dyDescent="0.25">
      <c r="A6776" s="180" t="s">
        <v>225</v>
      </c>
      <c r="B6776" s="181" t="s">
        <v>10379</v>
      </c>
      <c r="C6776" s="182" t="s">
        <v>225</v>
      </c>
      <c r="D6776" s="183" t="s">
        <v>36</v>
      </c>
      <c r="E6776" s="181" t="s">
        <v>35</v>
      </c>
      <c r="F6776" s="183" t="s">
        <v>35</v>
      </c>
      <c r="G6776" s="181" t="s">
        <v>8184</v>
      </c>
      <c r="H6776" s="184" t="s">
        <v>7090</v>
      </c>
      <c r="I6776" s="185" t="s">
        <v>190</v>
      </c>
      <c r="J6776" s="181" t="s">
        <v>35</v>
      </c>
      <c r="K6776" s="181" t="s">
        <v>225</v>
      </c>
      <c r="L6776" s="186" t="s">
        <v>225</v>
      </c>
      <c r="M6776" s="187" t="s">
        <v>225</v>
      </c>
      <c r="N6776" s="183" t="s">
        <v>36</v>
      </c>
      <c r="O6776" s="181" t="s">
        <v>8184</v>
      </c>
      <c r="P6776" s="184" t="s">
        <v>7090</v>
      </c>
      <c r="Q6776" s="185" t="s">
        <v>190</v>
      </c>
      <c r="R6776" s="181" t="s">
        <v>35</v>
      </c>
      <c r="S6776" s="181" t="s">
        <v>225</v>
      </c>
      <c r="T6776" s="186" t="s">
        <v>225</v>
      </c>
      <c r="U6776" s="187" t="s">
        <v>225</v>
      </c>
      <c r="V6776" s="188" t="str" cm="1">
        <f t="array" ref="V6776">IF(SUM(LEN(A6776:U6776))=0,"",IF(OR(OR(ISBLANK(E6776),SUM(LEN(B6776),LEN(C6776))=0),AND(NOT(D6776="Unknown"),ISBLANK(I6776)),AND(NOT(N6776="Unknown"),ISBLANK(Q6776))),"Missing Information", INDEX(Table15[Entire Service Line Classification], MATCH(SUMIFS(Table15[Unique ID],Table15[System-Owned Portion],D6776,Table15[If Material Anything Other than "Lead" in Column E,Was Material Ever Previously Lead?],F6776,Table15[Customer-Owned Portion],N6776),Table15[Unique ID],0),0)))</f>
        <v>Non-lead</v>
      </c>
      <c r="W6776" s="189"/>
    </row>
    <row r="6777" spans="1:23" s="190" customFormat="1" ht="56.25" x14ac:dyDescent="0.25">
      <c r="A6777" s="180" t="s">
        <v>225</v>
      </c>
      <c r="B6777" s="181" t="s">
        <v>10380</v>
      </c>
      <c r="C6777" s="182" t="s">
        <v>225</v>
      </c>
      <c r="D6777" s="183" t="s">
        <v>36</v>
      </c>
      <c r="E6777" s="181" t="s">
        <v>35</v>
      </c>
      <c r="F6777" s="183" t="s">
        <v>35</v>
      </c>
      <c r="G6777" s="181" t="s">
        <v>8184</v>
      </c>
      <c r="H6777" s="184" t="s">
        <v>7090</v>
      </c>
      <c r="I6777" s="185" t="s">
        <v>190</v>
      </c>
      <c r="J6777" s="181" t="s">
        <v>35</v>
      </c>
      <c r="K6777" s="181" t="s">
        <v>225</v>
      </c>
      <c r="L6777" s="186" t="s">
        <v>225</v>
      </c>
      <c r="M6777" s="187" t="s">
        <v>225</v>
      </c>
      <c r="N6777" s="183" t="s">
        <v>36</v>
      </c>
      <c r="O6777" s="181" t="s">
        <v>8184</v>
      </c>
      <c r="P6777" s="184" t="s">
        <v>7090</v>
      </c>
      <c r="Q6777" s="185" t="s">
        <v>190</v>
      </c>
      <c r="R6777" s="181" t="s">
        <v>35</v>
      </c>
      <c r="S6777" s="181" t="s">
        <v>225</v>
      </c>
      <c r="T6777" s="186" t="s">
        <v>225</v>
      </c>
      <c r="U6777" s="187" t="s">
        <v>225</v>
      </c>
      <c r="V6777" s="188" t="str" cm="1">
        <f t="array" ref="V6777">IF(SUM(LEN(A6777:U6777))=0,"",IF(OR(OR(ISBLANK(E6777),SUM(LEN(B6777),LEN(C6777))=0),AND(NOT(D6777="Unknown"),ISBLANK(I6777)),AND(NOT(N6777="Unknown"),ISBLANK(Q6777))),"Missing Information", INDEX(Table15[Entire Service Line Classification], MATCH(SUMIFS(Table15[Unique ID],Table15[System-Owned Portion],D6777,Table15[If Material Anything Other than "Lead" in Column E,Was Material Ever Previously Lead?],F6777,Table15[Customer-Owned Portion],N6777),Table15[Unique ID],0),0)))</f>
        <v>Non-lead</v>
      </c>
      <c r="W6777" s="189"/>
    </row>
    <row r="6778" spans="1:23" s="190" customFormat="1" ht="56.25" x14ac:dyDescent="0.25">
      <c r="A6778" s="180" t="s">
        <v>225</v>
      </c>
      <c r="B6778" s="181" t="s">
        <v>10381</v>
      </c>
      <c r="C6778" s="182" t="s">
        <v>225</v>
      </c>
      <c r="D6778" s="183" t="s">
        <v>36</v>
      </c>
      <c r="E6778" s="181" t="s">
        <v>35</v>
      </c>
      <c r="F6778" s="183" t="s">
        <v>35</v>
      </c>
      <c r="G6778" s="181" t="s">
        <v>8184</v>
      </c>
      <c r="H6778" s="184" t="s">
        <v>7090</v>
      </c>
      <c r="I6778" s="185" t="s">
        <v>190</v>
      </c>
      <c r="J6778" s="181" t="s">
        <v>35</v>
      </c>
      <c r="K6778" s="181" t="s">
        <v>225</v>
      </c>
      <c r="L6778" s="186" t="s">
        <v>225</v>
      </c>
      <c r="M6778" s="187" t="s">
        <v>225</v>
      </c>
      <c r="N6778" s="183" t="s">
        <v>36</v>
      </c>
      <c r="O6778" s="181" t="s">
        <v>8184</v>
      </c>
      <c r="P6778" s="184" t="s">
        <v>7090</v>
      </c>
      <c r="Q6778" s="185" t="s">
        <v>190</v>
      </c>
      <c r="R6778" s="181" t="s">
        <v>35</v>
      </c>
      <c r="S6778" s="181" t="s">
        <v>225</v>
      </c>
      <c r="T6778" s="186" t="s">
        <v>225</v>
      </c>
      <c r="U6778" s="187" t="s">
        <v>225</v>
      </c>
      <c r="V6778" s="188" t="str" cm="1">
        <f t="array" ref="V6778">IF(SUM(LEN(A6778:U6778))=0,"",IF(OR(OR(ISBLANK(E6778),SUM(LEN(B6778),LEN(C6778))=0),AND(NOT(D6778="Unknown"),ISBLANK(I6778)),AND(NOT(N6778="Unknown"),ISBLANK(Q6778))),"Missing Information", INDEX(Table15[Entire Service Line Classification], MATCH(SUMIFS(Table15[Unique ID],Table15[System-Owned Portion],D6778,Table15[If Material Anything Other than "Lead" in Column E,Was Material Ever Previously Lead?],F6778,Table15[Customer-Owned Portion],N6778),Table15[Unique ID],0),0)))</f>
        <v>Non-lead</v>
      </c>
      <c r="W6778" s="189"/>
    </row>
    <row r="6779" spans="1:23" s="190" customFormat="1" ht="56.25" x14ac:dyDescent="0.25">
      <c r="A6779" s="180" t="s">
        <v>225</v>
      </c>
      <c r="B6779" s="181" t="s">
        <v>10382</v>
      </c>
      <c r="C6779" s="182" t="s">
        <v>225</v>
      </c>
      <c r="D6779" s="183" t="s">
        <v>36</v>
      </c>
      <c r="E6779" s="181" t="s">
        <v>35</v>
      </c>
      <c r="F6779" s="183" t="s">
        <v>35</v>
      </c>
      <c r="G6779" s="181" t="s">
        <v>8184</v>
      </c>
      <c r="H6779" s="184" t="s">
        <v>7090</v>
      </c>
      <c r="I6779" s="185" t="s">
        <v>190</v>
      </c>
      <c r="J6779" s="181" t="s">
        <v>35</v>
      </c>
      <c r="K6779" s="181" t="s">
        <v>225</v>
      </c>
      <c r="L6779" s="186" t="s">
        <v>225</v>
      </c>
      <c r="M6779" s="187" t="s">
        <v>225</v>
      </c>
      <c r="N6779" s="183" t="s">
        <v>36</v>
      </c>
      <c r="O6779" s="181" t="s">
        <v>8184</v>
      </c>
      <c r="P6779" s="184" t="s">
        <v>7090</v>
      </c>
      <c r="Q6779" s="185" t="s">
        <v>190</v>
      </c>
      <c r="R6779" s="181" t="s">
        <v>35</v>
      </c>
      <c r="S6779" s="181" t="s">
        <v>225</v>
      </c>
      <c r="T6779" s="186" t="s">
        <v>225</v>
      </c>
      <c r="U6779" s="187" t="s">
        <v>225</v>
      </c>
      <c r="V6779" s="188" t="str" cm="1">
        <f t="array" ref="V6779">IF(SUM(LEN(A6779:U6779))=0,"",IF(OR(OR(ISBLANK(E6779),SUM(LEN(B6779),LEN(C6779))=0),AND(NOT(D6779="Unknown"),ISBLANK(I6779)),AND(NOT(N6779="Unknown"),ISBLANK(Q6779))),"Missing Information", INDEX(Table15[Entire Service Line Classification], MATCH(SUMIFS(Table15[Unique ID],Table15[System-Owned Portion],D6779,Table15[If Material Anything Other than "Lead" in Column E,Was Material Ever Previously Lead?],F6779,Table15[Customer-Owned Portion],N6779),Table15[Unique ID],0),0)))</f>
        <v>Non-lead</v>
      </c>
      <c r="W6779" s="189"/>
    </row>
    <row r="6780" spans="1:23" s="190" customFormat="1" ht="56.25" x14ac:dyDescent="0.25">
      <c r="A6780" s="180" t="s">
        <v>225</v>
      </c>
      <c r="B6780" s="181" t="s">
        <v>10383</v>
      </c>
      <c r="C6780" s="182" t="s">
        <v>225</v>
      </c>
      <c r="D6780" s="183" t="s">
        <v>36</v>
      </c>
      <c r="E6780" s="181" t="s">
        <v>35</v>
      </c>
      <c r="F6780" s="183" t="s">
        <v>35</v>
      </c>
      <c r="G6780" s="181" t="s">
        <v>8184</v>
      </c>
      <c r="H6780" s="184" t="s">
        <v>7090</v>
      </c>
      <c r="I6780" s="185" t="s">
        <v>190</v>
      </c>
      <c r="J6780" s="181" t="s">
        <v>35</v>
      </c>
      <c r="K6780" s="181" t="s">
        <v>225</v>
      </c>
      <c r="L6780" s="186" t="s">
        <v>225</v>
      </c>
      <c r="M6780" s="187" t="s">
        <v>225</v>
      </c>
      <c r="N6780" s="183" t="s">
        <v>36</v>
      </c>
      <c r="O6780" s="181" t="s">
        <v>8184</v>
      </c>
      <c r="P6780" s="184" t="s">
        <v>7090</v>
      </c>
      <c r="Q6780" s="185" t="s">
        <v>190</v>
      </c>
      <c r="R6780" s="181" t="s">
        <v>35</v>
      </c>
      <c r="S6780" s="181" t="s">
        <v>225</v>
      </c>
      <c r="T6780" s="186" t="s">
        <v>225</v>
      </c>
      <c r="U6780" s="187" t="s">
        <v>225</v>
      </c>
      <c r="V6780" s="188" t="str" cm="1">
        <f t="array" ref="V6780">IF(SUM(LEN(A6780:U6780))=0,"",IF(OR(OR(ISBLANK(E6780),SUM(LEN(B6780),LEN(C6780))=0),AND(NOT(D6780="Unknown"),ISBLANK(I6780)),AND(NOT(N6780="Unknown"),ISBLANK(Q6780))),"Missing Information", INDEX(Table15[Entire Service Line Classification], MATCH(SUMIFS(Table15[Unique ID],Table15[System-Owned Portion],D6780,Table15[If Material Anything Other than "Lead" in Column E,Was Material Ever Previously Lead?],F6780,Table15[Customer-Owned Portion],N6780),Table15[Unique ID],0),0)))</f>
        <v>Non-lead</v>
      </c>
      <c r="W6780" s="189"/>
    </row>
    <row r="6781" spans="1:23" s="190" customFormat="1" ht="56.25" x14ac:dyDescent="0.25">
      <c r="A6781" s="180" t="s">
        <v>225</v>
      </c>
      <c r="B6781" s="181" t="s">
        <v>10384</v>
      </c>
      <c r="C6781" s="182" t="s">
        <v>225</v>
      </c>
      <c r="D6781" s="183" t="s">
        <v>36</v>
      </c>
      <c r="E6781" s="181" t="s">
        <v>35</v>
      </c>
      <c r="F6781" s="183" t="s">
        <v>35</v>
      </c>
      <c r="G6781" s="181" t="s">
        <v>7340</v>
      </c>
      <c r="H6781" s="184" t="s">
        <v>7090</v>
      </c>
      <c r="I6781" s="185" t="s">
        <v>190</v>
      </c>
      <c r="J6781" s="181" t="s">
        <v>35</v>
      </c>
      <c r="K6781" s="181" t="s">
        <v>225</v>
      </c>
      <c r="L6781" s="186" t="s">
        <v>225</v>
      </c>
      <c r="M6781" s="187" t="s">
        <v>225</v>
      </c>
      <c r="N6781" s="183" t="s">
        <v>36</v>
      </c>
      <c r="O6781" s="181" t="s">
        <v>7340</v>
      </c>
      <c r="P6781" s="184" t="s">
        <v>7090</v>
      </c>
      <c r="Q6781" s="185" t="s">
        <v>190</v>
      </c>
      <c r="R6781" s="181" t="s">
        <v>35</v>
      </c>
      <c r="S6781" s="181" t="s">
        <v>225</v>
      </c>
      <c r="T6781" s="186" t="s">
        <v>225</v>
      </c>
      <c r="U6781" s="187" t="s">
        <v>225</v>
      </c>
      <c r="V6781" s="188" t="str" cm="1">
        <f t="array" ref="V6781">IF(SUM(LEN(A6781:U6781))=0,"",IF(OR(OR(ISBLANK(E6781),SUM(LEN(B6781),LEN(C6781))=0),AND(NOT(D6781="Unknown"),ISBLANK(I6781)),AND(NOT(N6781="Unknown"),ISBLANK(Q6781))),"Missing Information", INDEX(Table15[Entire Service Line Classification], MATCH(SUMIFS(Table15[Unique ID],Table15[System-Owned Portion],D6781,Table15[If Material Anything Other than "Lead" in Column E,Was Material Ever Previously Lead?],F6781,Table15[Customer-Owned Portion],N6781),Table15[Unique ID],0),0)))</f>
        <v>Non-lead</v>
      </c>
      <c r="W6781" s="189"/>
    </row>
    <row r="6782" spans="1:23" s="190" customFormat="1" ht="56.25" x14ac:dyDescent="0.25">
      <c r="A6782" s="180" t="s">
        <v>225</v>
      </c>
      <c r="B6782" s="181" t="s">
        <v>10385</v>
      </c>
      <c r="C6782" s="182" t="s">
        <v>225</v>
      </c>
      <c r="D6782" s="183" t="s">
        <v>36</v>
      </c>
      <c r="E6782" s="181" t="s">
        <v>35</v>
      </c>
      <c r="F6782" s="183" t="s">
        <v>35</v>
      </c>
      <c r="G6782" s="181" t="s">
        <v>7340</v>
      </c>
      <c r="H6782" s="184" t="s">
        <v>7090</v>
      </c>
      <c r="I6782" s="185" t="s">
        <v>190</v>
      </c>
      <c r="J6782" s="181" t="s">
        <v>35</v>
      </c>
      <c r="K6782" s="181" t="s">
        <v>225</v>
      </c>
      <c r="L6782" s="186" t="s">
        <v>225</v>
      </c>
      <c r="M6782" s="187" t="s">
        <v>225</v>
      </c>
      <c r="N6782" s="183" t="s">
        <v>36</v>
      </c>
      <c r="O6782" s="181" t="s">
        <v>7340</v>
      </c>
      <c r="P6782" s="184" t="s">
        <v>7090</v>
      </c>
      <c r="Q6782" s="185" t="s">
        <v>190</v>
      </c>
      <c r="R6782" s="181" t="s">
        <v>35</v>
      </c>
      <c r="S6782" s="181" t="s">
        <v>225</v>
      </c>
      <c r="T6782" s="186" t="s">
        <v>225</v>
      </c>
      <c r="U6782" s="187" t="s">
        <v>225</v>
      </c>
      <c r="V6782" s="188" t="str" cm="1">
        <f t="array" ref="V6782">IF(SUM(LEN(A6782:U6782))=0,"",IF(OR(OR(ISBLANK(E6782),SUM(LEN(B6782),LEN(C6782))=0),AND(NOT(D6782="Unknown"),ISBLANK(I6782)),AND(NOT(N6782="Unknown"),ISBLANK(Q6782))),"Missing Information", INDEX(Table15[Entire Service Line Classification], MATCH(SUMIFS(Table15[Unique ID],Table15[System-Owned Portion],D6782,Table15[If Material Anything Other than "Lead" in Column E,Was Material Ever Previously Lead?],F6782,Table15[Customer-Owned Portion],N6782),Table15[Unique ID],0),0)))</f>
        <v>Non-lead</v>
      </c>
      <c r="W6782" s="189"/>
    </row>
    <row r="6783" spans="1:23" s="190" customFormat="1" ht="56.25" x14ac:dyDescent="0.25">
      <c r="A6783" s="180" t="s">
        <v>225</v>
      </c>
      <c r="B6783" s="181" t="s">
        <v>10386</v>
      </c>
      <c r="C6783" s="182" t="s">
        <v>225</v>
      </c>
      <c r="D6783" s="183" t="s">
        <v>36</v>
      </c>
      <c r="E6783" s="181" t="s">
        <v>35</v>
      </c>
      <c r="F6783" s="183" t="s">
        <v>35</v>
      </c>
      <c r="G6783" s="181" t="s">
        <v>7340</v>
      </c>
      <c r="H6783" s="184" t="s">
        <v>7090</v>
      </c>
      <c r="I6783" s="185" t="s">
        <v>190</v>
      </c>
      <c r="J6783" s="181" t="s">
        <v>35</v>
      </c>
      <c r="K6783" s="181" t="s">
        <v>225</v>
      </c>
      <c r="L6783" s="186" t="s">
        <v>225</v>
      </c>
      <c r="M6783" s="187" t="s">
        <v>225</v>
      </c>
      <c r="N6783" s="183" t="s">
        <v>36</v>
      </c>
      <c r="O6783" s="181" t="s">
        <v>7340</v>
      </c>
      <c r="P6783" s="184" t="s">
        <v>7090</v>
      </c>
      <c r="Q6783" s="185" t="s">
        <v>190</v>
      </c>
      <c r="R6783" s="181" t="s">
        <v>35</v>
      </c>
      <c r="S6783" s="181" t="s">
        <v>225</v>
      </c>
      <c r="T6783" s="186" t="s">
        <v>225</v>
      </c>
      <c r="U6783" s="187" t="s">
        <v>225</v>
      </c>
      <c r="V6783" s="188" t="str" cm="1">
        <f t="array" ref="V6783">IF(SUM(LEN(A6783:U6783))=0,"",IF(OR(OR(ISBLANK(E6783),SUM(LEN(B6783),LEN(C6783))=0),AND(NOT(D6783="Unknown"),ISBLANK(I6783)),AND(NOT(N6783="Unknown"),ISBLANK(Q6783))),"Missing Information", INDEX(Table15[Entire Service Line Classification], MATCH(SUMIFS(Table15[Unique ID],Table15[System-Owned Portion],D6783,Table15[If Material Anything Other than "Lead" in Column E,Was Material Ever Previously Lead?],F6783,Table15[Customer-Owned Portion],N6783),Table15[Unique ID],0),0)))</f>
        <v>Non-lead</v>
      </c>
      <c r="W6783" s="189"/>
    </row>
    <row r="6784" spans="1:23" s="190" customFormat="1" ht="56.25" x14ac:dyDescent="0.25">
      <c r="A6784" s="180" t="s">
        <v>225</v>
      </c>
      <c r="B6784" s="181" t="s">
        <v>10387</v>
      </c>
      <c r="C6784" s="182" t="s">
        <v>225</v>
      </c>
      <c r="D6784" s="183" t="s">
        <v>36</v>
      </c>
      <c r="E6784" s="181" t="s">
        <v>35</v>
      </c>
      <c r="F6784" s="183" t="s">
        <v>35</v>
      </c>
      <c r="G6784" s="181" t="s">
        <v>7340</v>
      </c>
      <c r="H6784" s="184" t="s">
        <v>7090</v>
      </c>
      <c r="I6784" s="185" t="s">
        <v>190</v>
      </c>
      <c r="J6784" s="181" t="s">
        <v>35</v>
      </c>
      <c r="K6784" s="181" t="s">
        <v>225</v>
      </c>
      <c r="L6784" s="186" t="s">
        <v>225</v>
      </c>
      <c r="M6784" s="187" t="s">
        <v>225</v>
      </c>
      <c r="N6784" s="183" t="s">
        <v>36</v>
      </c>
      <c r="O6784" s="181" t="s">
        <v>7340</v>
      </c>
      <c r="P6784" s="184" t="s">
        <v>7090</v>
      </c>
      <c r="Q6784" s="185" t="s">
        <v>190</v>
      </c>
      <c r="R6784" s="181" t="s">
        <v>35</v>
      </c>
      <c r="S6784" s="181" t="s">
        <v>225</v>
      </c>
      <c r="T6784" s="186" t="s">
        <v>225</v>
      </c>
      <c r="U6784" s="187" t="s">
        <v>225</v>
      </c>
      <c r="V6784" s="188" t="str" cm="1">
        <f t="array" ref="V6784">IF(SUM(LEN(A6784:U6784))=0,"",IF(OR(OR(ISBLANK(E6784),SUM(LEN(B6784),LEN(C6784))=0),AND(NOT(D6784="Unknown"),ISBLANK(I6784)),AND(NOT(N6784="Unknown"),ISBLANK(Q6784))),"Missing Information", INDEX(Table15[Entire Service Line Classification], MATCH(SUMIFS(Table15[Unique ID],Table15[System-Owned Portion],D6784,Table15[If Material Anything Other than "Lead" in Column E,Was Material Ever Previously Lead?],F6784,Table15[Customer-Owned Portion],N6784),Table15[Unique ID],0),0)))</f>
        <v>Non-lead</v>
      </c>
      <c r="W6784" s="189"/>
    </row>
    <row r="6785" spans="1:23" s="190" customFormat="1" ht="56.25" x14ac:dyDescent="0.25">
      <c r="A6785" s="180" t="s">
        <v>225</v>
      </c>
      <c r="B6785" s="181" t="s">
        <v>10388</v>
      </c>
      <c r="C6785" s="182" t="s">
        <v>225</v>
      </c>
      <c r="D6785" s="183" t="s">
        <v>36</v>
      </c>
      <c r="E6785" s="181" t="s">
        <v>35</v>
      </c>
      <c r="F6785" s="183" t="s">
        <v>35</v>
      </c>
      <c r="G6785" s="181" t="s">
        <v>7340</v>
      </c>
      <c r="H6785" s="184" t="s">
        <v>7090</v>
      </c>
      <c r="I6785" s="185" t="s">
        <v>190</v>
      </c>
      <c r="J6785" s="181" t="s">
        <v>35</v>
      </c>
      <c r="K6785" s="181" t="s">
        <v>225</v>
      </c>
      <c r="L6785" s="186" t="s">
        <v>225</v>
      </c>
      <c r="M6785" s="187" t="s">
        <v>225</v>
      </c>
      <c r="N6785" s="183" t="s">
        <v>36</v>
      </c>
      <c r="O6785" s="181" t="s">
        <v>7340</v>
      </c>
      <c r="P6785" s="184" t="s">
        <v>7090</v>
      </c>
      <c r="Q6785" s="185" t="s">
        <v>190</v>
      </c>
      <c r="R6785" s="181" t="s">
        <v>35</v>
      </c>
      <c r="S6785" s="181" t="s">
        <v>225</v>
      </c>
      <c r="T6785" s="186" t="s">
        <v>225</v>
      </c>
      <c r="U6785" s="187" t="s">
        <v>225</v>
      </c>
      <c r="V6785" s="188" t="str" cm="1">
        <f t="array" ref="V6785">IF(SUM(LEN(A6785:U6785))=0,"",IF(OR(OR(ISBLANK(E6785),SUM(LEN(B6785),LEN(C6785))=0),AND(NOT(D6785="Unknown"),ISBLANK(I6785)),AND(NOT(N6785="Unknown"),ISBLANK(Q6785))),"Missing Information", INDEX(Table15[Entire Service Line Classification], MATCH(SUMIFS(Table15[Unique ID],Table15[System-Owned Portion],D6785,Table15[If Material Anything Other than "Lead" in Column E,Was Material Ever Previously Lead?],F6785,Table15[Customer-Owned Portion],N6785),Table15[Unique ID],0),0)))</f>
        <v>Non-lead</v>
      </c>
      <c r="W6785" s="189"/>
    </row>
    <row r="6786" spans="1:23" s="190" customFormat="1" ht="56.25" x14ac:dyDescent="0.25">
      <c r="A6786" s="180" t="s">
        <v>225</v>
      </c>
      <c r="B6786" s="181" t="s">
        <v>10389</v>
      </c>
      <c r="C6786" s="182" t="s">
        <v>225</v>
      </c>
      <c r="D6786" s="183" t="s">
        <v>36</v>
      </c>
      <c r="E6786" s="181" t="s">
        <v>35</v>
      </c>
      <c r="F6786" s="183" t="s">
        <v>35</v>
      </c>
      <c r="G6786" s="181" t="s">
        <v>7407</v>
      </c>
      <c r="H6786" s="184" t="s">
        <v>7090</v>
      </c>
      <c r="I6786" s="185" t="s">
        <v>190</v>
      </c>
      <c r="J6786" s="181" t="s">
        <v>35</v>
      </c>
      <c r="K6786" s="181" t="s">
        <v>225</v>
      </c>
      <c r="L6786" s="186" t="s">
        <v>225</v>
      </c>
      <c r="M6786" s="187" t="s">
        <v>225</v>
      </c>
      <c r="N6786" s="183" t="s">
        <v>36</v>
      </c>
      <c r="O6786" s="181" t="s">
        <v>7407</v>
      </c>
      <c r="P6786" s="184" t="s">
        <v>7090</v>
      </c>
      <c r="Q6786" s="185" t="s">
        <v>190</v>
      </c>
      <c r="R6786" s="181" t="s">
        <v>35</v>
      </c>
      <c r="S6786" s="181" t="s">
        <v>225</v>
      </c>
      <c r="T6786" s="186" t="s">
        <v>225</v>
      </c>
      <c r="U6786" s="187" t="s">
        <v>225</v>
      </c>
      <c r="V6786" s="188" t="str" cm="1">
        <f t="array" ref="V6786">IF(SUM(LEN(A6786:U6786))=0,"",IF(OR(OR(ISBLANK(E6786),SUM(LEN(B6786),LEN(C6786))=0),AND(NOT(D6786="Unknown"),ISBLANK(I6786)),AND(NOT(N6786="Unknown"),ISBLANK(Q6786))),"Missing Information", INDEX(Table15[Entire Service Line Classification], MATCH(SUMIFS(Table15[Unique ID],Table15[System-Owned Portion],D6786,Table15[If Material Anything Other than "Lead" in Column E,Was Material Ever Previously Lead?],F6786,Table15[Customer-Owned Portion],N6786),Table15[Unique ID],0),0)))</f>
        <v>Non-lead</v>
      </c>
      <c r="W6786" s="189"/>
    </row>
    <row r="6787" spans="1:23" s="190" customFormat="1" ht="56.25" x14ac:dyDescent="0.25">
      <c r="A6787" s="180" t="s">
        <v>225</v>
      </c>
      <c r="B6787" s="181" t="s">
        <v>10390</v>
      </c>
      <c r="C6787" s="182" t="s">
        <v>225</v>
      </c>
      <c r="D6787" s="183" t="s">
        <v>36</v>
      </c>
      <c r="E6787" s="181" t="s">
        <v>35</v>
      </c>
      <c r="F6787" s="183" t="s">
        <v>35</v>
      </c>
      <c r="G6787" s="181" t="s">
        <v>8161</v>
      </c>
      <c r="H6787" s="184" t="s">
        <v>7090</v>
      </c>
      <c r="I6787" s="185" t="s">
        <v>190</v>
      </c>
      <c r="J6787" s="181" t="s">
        <v>35</v>
      </c>
      <c r="K6787" s="181" t="s">
        <v>225</v>
      </c>
      <c r="L6787" s="186" t="s">
        <v>225</v>
      </c>
      <c r="M6787" s="187" t="s">
        <v>225</v>
      </c>
      <c r="N6787" s="183" t="s">
        <v>36</v>
      </c>
      <c r="O6787" s="181" t="s">
        <v>8161</v>
      </c>
      <c r="P6787" s="184" t="s">
        <v>7090</v>
      </c>
      <c r="Q6787" s="185" t="s">
        <v>190</v>
      </c>
      <c r="R6787" s="181" t="s">
        <v>35</v>
      </c>
      <c r="S6787" s="181" t="s">
        <v>225</v>
      </c>
      <c r="T6787" s="186" t="s">
        <v>225</v>
      </c>
      <c r="U6787" s="187" t="s">
        <v>225</v>
      </c>
      <c r="V6787" s="188" t="str" cm="1">
        <f t="array" ref="V6787">IF(SUM(LEN(A6787:U6787))=0,"",IF(OR(OR(ISBLANK(E6787),SUM(LEN(B6787),LEN(C6787))=0),AND(NOT(D6787="Unknown"),ISBLANK(I6787)),AND(NOT(N6787="Unknown"),ISBLANK(Q6787))),"Missing Information", INDEX(Table15[Entire Service Line Classification], MATCH(SUMIFS(Table15[Unique ID],Table15[System-Owned Portion],D6787,Table15[If Material Anything Other than "Lead" in Column E,Was Material Ever Previously Lead?],F6787,Table15[Customer-Owned Portion],N6787),Table15[Unique ID],0),0)))</f>
        <v>Non-lead</v>
      </c>
      <c r="W6787" s="189"/>
    </row>
    <row r="6788" spans="1:23" s="190" customFormat="1" ht="56.25" x14ac:dyDescent="0.25">
      <c r="A6788" s="180" t="s">
        <v>225</v>
      </c>
      <c r="B6788" s="181" t="s">
        <v>10391</v>
      </c>
      <c r="C6788" s="182" t="s">
        <v>225</v>
      </c>
      <c r="D6788" s="183" t="s">
        <v>36</v>
      </c>
      <c r="E6788" s="181" t="s">
        <v>35</v>
      </c>
      <c r="F6788" s="183" t="s">
        <v>35</v>
      </c>
      <c r="G6788" s="181" t="s">
        <v>7342</v>
      </c>
      <c r="H6788" s="184" t="s">
        <v>7090</v>
      </c>
      <c r="I6788" s="185" t="s">
        <v>190</v>
      </c>
      <c r="J6788" s="181" t="s">
        <v>35</v>
      </c>
      <c r="K6788" s="181" t="s">
        <v>225</v>
      </c>
      <c r="L6788" s="186" t="s">
        <v>225</v>
      </c>
      <c r="M6788" s="187" t="s">
        <v>225</v>
      </c>
      <c r="N6788" s="183" t="s">
        <v>36</v>
      </c>
      <c r="O6788" s="181" t="s">
        <v>7342</v>
      </c>
      <c r="P6788" s="184" t="s">
        <v>7090</v>
      </c>
      <c r="Q6788" s="185" t="s">
        <v>190</v>
      </c>
      <c r="R6788" s="181" t="s">
        <v>35</v>
      </c>
      <c r="S6788" s="181" t="s">
        <v>225</v>
      </c>
      <c r="T6788" s="186" t="s">
        <v>225</v>
      </c>
      <c r="U6788" s="187" t="s">
        <v>225</v>
      </c>
      <c r="V6788" s="188" t="str" cm="1">
        <f t="array" ref="V6788">IF(SUM(LEN(A6788:U6788))=0,"",IF(OR(OR(ISBLANK(E6788),SUM(LEN(B6788),LEN(C6788))=0),AND(NOT(D6788="Unknown"),ISBLANK(I6788)),AND(NOT(N6788="Unknown"),ISBLANK(Q6788))),"Missing Information", INDEX(Table15[Entire Service Line Classification], MATCH(SUMIFS(Table15[Unique ID],Table15[System-Owned Portion],D6788,Table15[If Material Anything Other than "Lead" in Column E,Was Material Ever Previously Lead?],F6788,Table15[Customer-Owned Portion],N6788),Table15[Unique ID],0),0)))</f>
        <v>Non-lead</v>
      </c>
      <c r="W6788" s="189"/>
    </row>
    <row r="6789" spans="1:23" s="190" customFormat="1" ht="56.25" x14ac:dyDescent="0.25">
      <c r="A6789" s="180" t="s">
        <v>225</v>
      </c>
      <c r="B6789" s="181" t="s">
        <v>10392</v>
      </c>
      <c r="C6789" s="182" t="s">
        <v>225</v>
      </c>
      <c r="D6789" s="183" t="s">
        <v>36</v>
      </c>
      <c r="E6789" s="181" t="s">
        <v>35</v>
      </c>
      <c r="F6789" s="183" t="s">
        <v>35</v>
      </c>
      <c r="G6789" s="181" t="s">
        <v>7476</v>
      </c>
      <c r="H6789" s="184" t="s">
        <v>7090</v>
      </c>
      <c r="I6789" s="185" t="s">
        <v>190</v>
      </c>
      <c r="J6789" s="181" t="s">
        <v>35</v>
      </c>
      <c r="K6789" s="181" t="s">
        <v>225</v>
      </c>
      <c r="L6789" s="186" t="s">
        <v>225</v>
      </c>
      <c r="M6789" s="187" t="s">
        <v>225</v>
      </c>
      <c r="N6789" s="183" t="s">
        <v>36</v>
      </c>
      <c r="O6789" s="181" t="s">
        <v>7476</v>
      </c>
      <c r="P6789" s="184" t="s">
        <v>7090</v>
      </c>
      <c r="Q6789" s="185" t="s">
        <v>190</v>
      </c>
      <c r="R6789" s="181" t="s">
        <v>35</v>
      </c>
      <c r="S6789" s="181" t="s">
        <v>225</v>
      </c>
      <c r="T6789" s="186" t="s">
        <v>225</v>
      </c>
      <c r="U6789" s="187" t="s">
        <v>225</v>
      </c>
      <c r="V6789" s="188" t="str" cm="1">
        <f t="array" ref="V6789">IF(SUM(LEN(A6789:U6789))=0,"",IF(OR(OR(ISBLANK(E6789),SUM(LEN(B6789),LEN(C6789))=0),AND(NOT(D6789="Unknown"),ISBLANK(I6789)),AND(NOT(N6789="Unknown"),ISBLANK(Q6789))),"Missing Information", INDEX(Table15[Entire Service Line Classification], MATCH(SUMIFS(Table15[Unique ID],Table15[System-Owned Portion],D6789,Table15[If Material Anything Other than "Lead" in Column E,Was Material Ever Previously Lead?],F6789,Table15[Customer-Owned Portion],N6789),Table15[Unique ID],0),0)))</f>
        <v>Non-lead</v>
      </c>
      <c r="W6789" s="189"/>
    </row>
    <row r="6790" spans="1:23" s="190" customFormat="1" ht="56.25" x14ac:dyDescent="0.25">
      <c r="A6790" s="180" t="s">
        <v>225</v>
      </c>
      <c r="B6790" s="181" t="s">
        <v>10393</v>
      </c>
      <c r="C6790" s="182" t="s">
        <v>225</v>
      </c>
      <c r="D6790" s="183" t="s">
        <v>36</v>
      </c>
      <c r="E6790" s="181" t="s">
        <v>35</v>
      </c>
      <c r="F6790" s="183" t="s">
        <v>35</v>
      </c>
      <c r="G6790" s="181" t="s">
        <v>7476</v>
      </c>
      <c r="H6790" s="184" t="s">
        <v>7090</v>
      </c>
      <c r="I6790" s="185" t="s">
        <v>190</v>
      </c>
      <c r="J6790" s="181" t="s">
        <v>35</v>
      </c>
      <c r="K6790" s="181" t="s">
        <v>225</v>
      </c>
      <c r="L6790" s="186" t="s">
        <v>225</v>
      </c>
      <c r="M6790" s="187" t="s">
        <v>225</v>
      </c>
      <c r="N6790" s="183" t="s">
        <v>36</v>
      </c>
      <c r="O6790" s="181" t="s">
        <v>7476</v>
      </c>
      <c r="P6790" s="184" t="s">
        <v>7090</v>
      </c>
      <c r="Q6790" s="185" t="s">
        <v>190</v>
      </c>
      <c r="R6790" s="181" t="s">
        <v>35</v>
      </c>
      <c r="S6790" s="181" t="s">
        <v>225</v>
      </c>
      <c r="T6790" s="186" t="s">
        <v>225</v>
      </c>
      <c r="U6790" s="187" t="s">
        <v>225</v>
      </c>
      <c r="V6790" s="188" t="str" cm="1">
        <f t="array" ref="V6790">IF(SUM(LEN(A6790:U6790))=0,"",IF(OR(OR(ISBLANK(E6790),SUM(LEN(B6790),LEN(C6790))=0),AND(NOT(D6790="Unknown"),ISBLANK(I6790)),AND(NOT(N6790="Unknown"),ISBLANK(Q6790))),"Missing Information", INDEX(Table15[Entire Service Line Classification], MATCH(SUMIFS(Table15[Unique ID],Table15[System-Owned Portion],D6790,Table15[If Material Anything Other than "Lead" in Column E,Was Material Ever Previously Lead?],F6790,Table15[Customer-Owned Portion],N6790),Table15[Unique ID],0),0)))</f>
        <v>Non-lead</v>
      </c>
      <c r="W6790" s="189"/>
    </row>
    <row r="6791" spans="1:23" s="190" customFormat="1" ht="56.25" x14ac:dyDescent="0.25">
      <c r="A6791" s="180" t="s">
        <v>225</v>
      </c>
      <c r="B6791" s="181" t="s">
        <v>10394</v>
      </c>
      <c r="C6791" s="182" t="s">
        <v>225</v>
      </c>
      <c r="D6791" s="183" t="s">
        <v>36</v>
      </c>
      <c r="E6791" s="181" t="s">
        <v>35</v>
      </c>
      <c r="F6791" s="183" t="s">
        <v>35</v>
      </c>
      <c r="G6791" s="181" t="s">
        <v>7476</v>
      </c>
      <c r="H6791" s="184" t="s">
        <v>7090</v>
      </c>
      <c r="I6791" s="185" t="s">
        <v>190</v>
      </c>
      <c r="J6791" s="181" t="s">
        <v>35</v>
      </c>
      <c r="K6791" s="181" t="s">
        <v>225</v>
      </c>
      <c r="L6791" s="186" t="s">
        <v>225</v>
      </c>
      <c r="M6791" s="187" t="s">
        <v>225</v>
      </c>
      <c r="N6791" s="183" t="s">
        <v>36</v>
      </c>
      <c r="O6791" s="181" t="s">
        <v>7476</v>
      </c>
      <c r="P6791" s="184" t="s">
        <v>7090</v>
      </c>
      <c r="Q6791" s="185" t="s">
        <v>190</v>
      </c>
      <c r="R6791" s="181" t="s">
        <v>35</v>
      </c>
      <c r="S6791" s="181" t="s">
        <v>225</v>
      </c>
      <c r="T6791" s="186" t="s">
        <v>225</v>
      </c>
      <c r="U6791" s="187" t="s">
        <v>225</v>
      </c>
      <c r="V6791" s="188" t="str" cm="1">
        <f t="array" ref="V6791">IF(SUM(LEN(A6791:U6791))=0,"",IF(OR(OR(ISBLANK(E6791),SUM(LEN(B6791),LEN(C6791))=0),AND(NOT(D6791="Unknown"),ISBLANK(I6791)),AND(NOT(N6791="Unknown"),ISBLANK(Q6791))),"Missing Information", INDEX(Table15[Entire Service Line Classification], MATCH(SUMIFS(Table15[Unique ID],Table15[System-Owned Portion],D6791,Table15[If Material Anything Other than "Lead" in Column E,Was Material Ever Previously Lead?],F6791,Table15[Customer-Owned Portion],N6791),Table15[Unique ID],0),0)))</f>
        <v>Non-lead</v>
      </c>
      <c r="W6791" s="189"/>
    </row>
    <row r="6792" spans="1:23" s="190" customFormat="1" ht="56.25" x14ac:dyDescent="0.25">
      <c r="A6792" s="180" t="s">
        <v>225</v>
      </c>
      <c r="B6792" s="181" t="s">
        <v>10395</v>
      </c>
      <c r="C6792" s="182" t="s">
        <v>225</v>
      </c>
      <c r="D6792" s="183" t="s">
        <v>36</v>
      </c>
      <c r="E6792" s="181" t="s">
        <v>35</v>
      </c>
      <c r="F6792" s="183" t="s">
        <v>35</v>
      </c>
      <c r="G6792" s="181" t="s">
        <v>8161</v>
      </c>
      <c r="H6792" s="184" t="s">
        <v>7090</v>
      </c>
      <c r="I6792" s="185" t="s">
        <v>190</v>
      </c>
      <c r="J6792" s="181" t="s">
        <v>35</v>
      </c>
      <c r="K6792" s="181" t="s">
        <v>225</v>
      </c>
      <c r="L6792" s="186" t="s">
        <v>225</v>
      </c>
      <c r="M6792" s="187" t="s">
        <v>225</v>
      </c>
      <c r="N6792" s="183" t="s">
        <v>36</v>
      </c>
      <c r="O6792" s="181" t="s">
        <v>8161</v>
      </c>
      <c r="P6792" s="184" t="s">
        <v>7090</v>
      </c>
      <c r="Q6792" s="185" t="s">
        <v>190</v>
      </c>
      <c r="R6792" s="181" t="s">
        <v>35</v>
      </c>
      <c r="S6792" s="181" t="s">
        <v>225</v>
      </c>
      <c r="T6792" s="186" t="s">
        <v>225</v>
      </c>
      <c r="U6792" s="187" t="s">
        <v>225</v>
      </c>
      <c r="V6792" s="188" t="str" cm="1">
        <f t="array" ref="V6792">IF(SUM(LEN(A6792:U6792))=0,"",IF(OR(OR(ISBLANK(E6792),SUM(LEN(B6792),LEN(C6792))=0),AND(NOT(D6792="Unknown"),ISBLANK(I6792)),AND(NOT(N6792="Unknown"),ISBLANK(Q6792))),"Missing Information", INDEX(Table15[Entire Service Line Classification], MATCH(SUMIFS(Table15[Unique ID],Table15[System-Owned Portion],D6792,Table15[If Material Anything Other than "Lead" in Column E,Was Material Ever Previously Lead?],F6792,Table15[Customer-Owned Portion],N6792),Table15[Unique ID],0),0)))</f>
        <v>Non-lead</v>
      </c>
      <c r="W6792" s="189"/>
    </row>
    <row r="6793" spans="1:23" s="190" customFormat="1" ht="56.25" x14ac:dyDescent="0.25">
      <c r="A6793" s="180" t="s">
        <v>225</v>
      </c>
      <c r="B6793" s="181" t="s">
        <v>10396</v>
      </c>
      <c r="C6793" s="182" t="s">
        <v>225</v>
      </c>
      <c r="D6793" s="183" t="s">
        <v>36</v>
      </c>
      <c r="E6793" s="181" t="s">
        <v>35</v>
      </c>
      <c r="F6793" s="183" t="s">
        <v>35</v>
      </c>
      <c r="G6793" s="181" t="s">
        <v>8184</v>
      </c>
      <c r="H6793" s="184" t="s">
        <v>7090</v>
      </c>
      <c r="I6793" s="185" t="s">
        <v>190</v>
      </c>
      <c r="J6793" s="181" t="s">
        <v>35</v>
      </c>
      <c r="K6793" s="181" t="s">
        <v>225</v>
      </c>
      <c r="L6793" s="186" t="s">
        <v>225</v>
      </c>
      <c r="M6793" s="187" t="s">
        <v>225</v>
      </c>
      <c r="N6793" s="183" t="s">
        <v>36</v>
      </c>
      <c r="O6793" s="181" t="s">
        <v>8184</v>
      </c>
      <c r="P6793" s="184" t="s">
        <v>7090</v>
      </c>
      <c r="Q6793" s="185" t="s">
        <v>190</v>
      </c>
      <c r="R6793" s="181" t="s">
        <v>35</v>
      </c>
      <c r="S6793" s="181" t="s">
        <v>225</v>
      </c>
      <c r="T6793" s="186" t="s">
        <v>225</v>
      </c>
      <c r="U6793" s="187" t="s">
        <v>225</v>
      </c>
      <c r="V6793" s="188" t="str" cm="1">
        <f t="array" ref="V6793">IF(SUM(LEN(A6793:U6793))=0,"",IF(OR(OR(ISBLANK(E6793),SUM(LEN(B6793),LEN(C6793))=0),AND(NOT(D6793="Unknown"),ISBLANK(I6793)),AND(NOT(N6793="Unknown"),ISBLANK(Q6793))),"Missing Information", INDEX(Table15[Entire Service Line Classification], MATCH(SUMIFS(Table15[Unique ID],Table15[System-Owned Portion],D6793,Table15[If Material Anything Other than "Lead" in Column E,Was Material Ever Previously Lead?],F6793,Table15[Customer-Owned Portion],N6793),Table15[Unique ID],0),0)))</f>
        <v>Non-lead</v>
      </c>
      <c r="W6793" s="189"/>
    </row>
    <row r="6794" spans="1:23" s="190" customFormat="1" ht="56.25" x14ac:dyDescent="0.25">
      <c r="A6794" s="180" t="s">
        <v>225</v>
      </c>
      <c r="B6794" s="181" t="s">
        <v>10397</v>
      </c>
      <c r="C6794" s="182" t="s">
        <v>225</v>
      </c>
      <c r="D6794" s="183" t="s">
        <v>36</v>
      </c>
      <c r="E6794" s="181" t="s">
        <v>35</v>
      </c>
      <c r="F6794" s="183" t="s">
        <v>35</v>
      </c>
      <c r="G6794" s="181" t="s">
        <v>8184</v>
      </c>
      <c r="H6794" s="184" t="s">
        <v>7090</v>
      </c>
      <c r="I6794" s="185" t="s">
        <v>190</v>
      </c>
      <c r="J6794" s="181" t="s">
        <v>35</v>
      </c>
      <c r="K6794" s="181" t="s">
        <v>225</v>
      </c>
      <c r="L6794" s="186" t="s">
        <v>225</v>
      </c>
      <c r="M6794" s="187" t="s">
        <v>225</v>
      </c>
      <c r="N6794" s="183" t="s">
        <v>36</v>
      </c>
      <c r="O6794" s="181" t="s">
        <v>8184</v>
      </c>
      <c r="P6794" s="184" t="s">
        <v>7090</v>
      </c>
      <c r="Q6794" s="185" t="s">
        <v>190</v>
      </c>
      <c r="R6794" s="181" t="s">
        <v>35</v>
      </c>
      <c r="S6794" s="181" t="s">
        <v>225</v>
      </c>
      <c r="T6794" s="186" t="s">
        <v>225</v>
      </c>
      <c r="U6794" s="187" t="s">
        <v>225</v>
      </c>
      <c r="V6794" s="188" t="str" cm="1">
        <f t="array" ref="V6794">IF(SUM(LEN(A6794:U6794))=0,"",IF(OR(OR(ISBLANK(E6794),SUM(LEN(B6794),LEN(C6794))=0),AND(NOT(D6794="Unknown"),ISBLANK(I6794)),AND(NOT(N6794="Unknown"),ISBLANK(Q6794))),"Missing Information", INDEX(Table15[Entire Service Line Classification], MATCH(SUMIFS(Table15[Unique ID],Table15[System-Owned Portion],D6794,Table15[If Material Anything Other than "Lead" in Column E,Was Material Ever Previously Lead?],F6794,Table15[Customer-Owned Portion],N6794),Table15[Unique ID],0),0)))</f>
        <v>Non-lead</v>
      </c>
      <c r="W6794" s="189"/>
    </row>
    <row r="6795" spans="1:23" s="190" customFormat="1" ht="56.25" x14ac:dyDescent="0.25">
      <c r="A6795" s="180" t="s">
        <v>225</v>
      </c>
      <c r="B6795" s="181" t="s">
        <v>10398</v>
      </c>
      <c r="C6795" s="182" t="s">
        <v>225</v>
      </c>
      <c r="D6795" s="183" t="s">
        <v>36</v>
      </c>
      <c r="E6795" s="181" t="s">
        <v>35</v>
      </c>
      <c r="F6795" s="183" t="s">
        <v>35</v>
      </c>
      <c r="G6795" s="181" t="s">
        <v>7407</v>
      </c>
      <c r="H6795" s="184" t="s">
        <v>7090</v>
      </c>
      <c r="I6795" s="185" t="s">
        <v>190</v>
      </c>
      <c r="J6795" s="181" t="s">
        <v>35</v>
      </c>
      <c r="K6795" s="181" t="s">
        <v>225</v>
      </c>
      <c r="L6795" s="186" t="s">
        <v>225</v>
      </c>
      <c r="M6795" s="187" t="s">
        <v>225</v>
      </c>
      <c r="N6795" s="183" t="s">
        <v>36</v>
      </c>
      <c r="O6795" s="181" t="s">
        <v>7407</v>
      </c>
      <c r="P6795" s="184" t="s">
        <v>7090</v>
      </c>
      <c r="Q6795" s="185" t="s">
        <v>190</v>
      </c>
      <c r="R6795" s="181" t="s">
        <v>35</v>
      </c>
      <c r="S6795" s="181" t="s">
        <v>225</v>
      </c>
      <c r="T6795" s="186" t="s">
        <v>225</v>
      </c>
      <c r="U6795" s="187" t="s">
        <v>225</v>
      </c>
      <c r="V6795" s="188" t="str" cm="1">
        <f t="array" ref="V6795">IF(SUM(LEN(A6795:U6795))=0,"",IF(OR(OR(ISBLANK(E6795),SUM(LEN(B6795),LEN(C6795))=0),AND(NOT(D6795="Unknown"),ISBLANK(I6795)),AND(NOT(N6795="Unknown"),ISBLANK(Q6795))),"Missing Information", INDEX(Table15[Entire Service Line Classification], MATCH(SUMIFS(Table15[Unique ID],Table15[System-Owned Portion],D6795,Table15[If Material Anything Other than "Lead" in Column E,Was Material Ever Previously Lead?],F6795,Table15[Customer-Owned Portion],N6795),Table15[Unique ID],0),0)))</f>
        <v>Non-lead</v>
      </c>
      <c r="W6795" s="189"/>
    </row>
    <row r="6796" spans="1:23" s="190" customFormat="1" ht="56.25" x14ac:dyDescent="0.25">
      <c r="A6796" s="180" t="s">
        <v>225</v>
      </c>
      <c r="B6796" s="181" t="s">
        <v>10399</v>
      </c>
      <c r="C6796" s="182" t="s">
        <v>225</v>
      </c>
      <c r="D6796" s="183" t="s">
        <v>36</v>
      </c>
      <c r="E6796" s="181" t="s">
        <v>35</v>
      </c>
      <c r="F6796" s="183" t="s">
        <v>35</v>
      </c>
      <c r="G6796" s="181" t="s">
        <v>8161</v>
      </c>
      <c r="H6796" s="184" t="s">
        <v>7090</v>
      </c>
      <c r="I6796" s="185" t="s">
        <v>190</v>
      </c>
      <c r="J6796" s="181" t="s">
        <v>35</v>
      </c>
      <c r="K6796" s="181" t="s">
        <v>225</v>
      </c>
      <c r="L6796" s="186" t="s">
        <v>225</v>
      </c>
      <c r="M6796" s="187" t="s">
        <v>225</v>
      </c>
      <c r="N6796" s="183" t="s">
        <v>36</v>
      </c>
      <c r="O6796" s="181" t="s">
        <v>8161</v>
      </c>
      <c r="P6796" s="184" t="s">
        <v>7090</v>
      </c>
      <c r="Q6796" s="185" t="s">
        <v>190</v>
      </c>
      <c r="R6796" s="181" t="s">
        <v>35</v>
      </c>
      <c r="S6796" s="181" t="s">
        <v>225</v>
      </c>
      <c r="T6796" s="186" t="s">
        <v>225</v>
      </c>
      <c r="U6796" s="187" t="s">
        <v>225</v>
      </c>
      <c r="V6796" s="188" t="str" cm="1">
        <f t="array" ref="V6796">IF(SUM(LEN(A6796:U6796))=0,"",IF(OR(OR(ISBLANK(E6796),SUM(LEN(B6796),LEN(C6796))=0),AND(NOT(D6796="Unknown"),ISBLANK(I6796)),AND(NOT(N6796="Unknown"),ISBLANK(Q6796))),"Missing Information", INDEX(Table15[Entire Service Line Classification], MATCH(SUMIFS(Table15[Unique ID],Table15[System-Owned Portion],D6796,Table15[If Material Anything Other than "Lead" in Column E,Was Material Ever Previously Lead?],F6796,Table15[Customer-Owned Portion],N6796),Table15[Unique ID],0),0)))</f>
        <v>Non-lead</v>
      </c>
      <c r="W6796" s="189"/>
    </row>
    <row r="6797" spans="1:23" s="190" customFormat="1" ht="56.25" x14ac:dyDescent="0.25">
      <c r="A6797" s="180" t="s">
        <v>225</v>
      </c>
      <c r="B6797" s="181" t="s">
        <v>10400</v>
      </c>
      <c r="C6797" s="182" t="s">
        <v>225</v>
      </c>
      <c r="D6797" s="183" t="s">
        <v>36</v>
      </c>
      <c r="E6797" s="181" t="s">
        <v>35</v>
      </c>
      <c r="F6797" s="183" t="s">
        <v>35</v>
      </c>
      <c r="G6797" s="181" t="s">
        <v>8161</v>
      </c>
      <c r="H6797" s="184" t="s">
        <v>7090</v>
      </c>
      <c r="I6797" s="185" t="s">
        <v>190</v>
      </c>
      <c r="J6797" s="181" t="s">
        <v>35</v>
      </c>
      <c r="K6797" s="181" t="s">
        <v>225</v>
      </c>
      <c r="L6797" s="186" t="s">
        <v>225</v>
      </c>
      <c r="M6797" s="187" t="s">
        <v>225</v>
      </c>
      <c r="N6797" s="183" t="s">
        <v>36</v>
      </c>
      <c r="O6797" s="181" t="s">
        <v>8161</v>
      </c>
      <c r="P6797" s="184" t="s">
        <v>7090</v>
      </c>
      <c r="Q6797" s="185" t="s">
        <v>190</v>
      </c>
      <c r="R6797" s="181" t="s">
        <v>35</v>
      </c>
      <c r="S6797" s="181" t="s">
        <v>225</v>
      </c>
      <c r="T6797" s="186" t="s">
        <v>225</v>
      </c>
      <c r="U6797" s="187" t="s">
        <v>225</v>
      </c>
      <c r="V6797" s="188" t="str" cm="1">
        <f t="array" ref="V6797">IF(SUM(LEN(A6797:U6797))=0,"",IF(OR(OR(ISBLANK(E6797),SUM(LEN(B6797),LEN(C6797))=0),AND(NOT(D6797="Unknown"),ISBLANK(I6797)),AND(NOT(N6797="Unknown"),ISBLANK(Q6797))),"Missing Information", INDEX(Table15[Entire Service Line Classification], MATCH(SUMIFS(Table15[Unique ID],Table15[System-Owned Portion],D6797,Table15[If Material Anything Other than "Lead" in Column E,Was Material Ever Previously Lead?],F6797,Table15[Customer-Owned Portion],N6797),Table15[Unique ID],0),0)))</f>
        <v>Non-lead</v>
      </c>
      <c r="W6797" s="189"/>
    </row>
    <row r="6798" spans="1:23" s="190" customFormat="1" ht="56.25" x14ac:dyDescent="0.25">
      <c r="A6798" s="180" t="s">
        <v>225</v>
      </c>
      <c r="B6798" s="181" t="s">
        <v>10401</v>
      </c>
      <c r="C6798" s="182" t="s">
        <v>225</v>
      </c>
      <c r="D6798" s="183" t="s">
        <v>36</v>
      </c>
      <c r="E6798" s="181" t="s">
        <v>35</v>
      </c>
      <c r="F6798" s="183" t="s">
        <v>35</v>
      </c>
      <c r="G6798" s="181" t="s">
        <v>8161</v>
      </c>
      <c r="H6798" s="184" t="s">
        <v>7090</v>
      </c>
      <c r="I6798" s="185" t="s">
        <v>190</v>
      </c>
      <c r="J6798" s="181" t="s">
        <v>35</v>
      </c>
      <c r="K6798" s="181" t="s">
        <v>225</v>
      </c>
      <c r="L6798" s="186" t="s">
        <v>225</v>
      </c>
      <c r="M6798" s="187" t="s">
        <v>225</v>
      </c>
      <c r="N6798" s="183" t="s">
        <v>36</v>
      </c>
      <c r="O6798" s="181" t="s">
        <v>8161</v>
      </c>
      <c r="P6798" s="184" t="s">
        <v>7090</v>
      </c>
      <c r="Q6798" s="185" t="s">
        <v>190</v>
      </c>
      <c r="R6798" s="181" t="s">
        <v>35</v>
      </c>
      <c r="S6798" s="181" t="s">
        <v>225</v>
      </c>
      <c r="T6798" s="186" t="s">
        <v>225</v>
      </c>
      <c r="U6798" s="187" t="s">
        <v>225</v>
      </c>
      <c r="V6798" s="188" t="str" cm="1">
        <f t="array" ref="V6798">IF(SUM(LEN(A6798:U6798))=0,"",IF(OR(OR(ISBLANK(E6798),SUM(LEN(B6798),LEN(C6798))=0),AND(NOT(D6798="Unknown"),ISBLANK(I6798)),AND(NOT(N6798="Unknown"),ISBLANK(Q6798))),"Missing Information", INDEX(Table15[Entire Service Line Classification], MATCH(SUMIFS(Table15[Unique ID],Table15[System-Owned Portion],D6798,Table15[If Material Anything Other than "Lead" in Column E,Was Material Ever Previously Lead?],F6798,Table15[Customer-Owned Portion],N6798),Table15[Unique ID],0),0)))</f>
        <v>Non-lead</v>
      </c>
      <c r="W6798" s="189"/>
    </row>
    <row r="6799" spans="1:23" s="190" customFormat="1" ht="56.25" x14ac:dyDescent="0.25">
      <c r="A6799" s="180" t="s">
        <v>225</v>
      </c>
      <c r="B6799" s="181" t="s">
        <v>10402</v>
      </c>
      <c r="C6799" s="182" t="s">
        <v>225</v>
      </c>
      <c r="D6799" s="183" t="s">
        <v>36</v>
      </c>
      <c r="E6799" s="181" t="s">
        <v>35</v>
      </c>
      <c r="F6799" s="183" t="s">
        <v>35</v>
      </c>
      <c r="G6799" s="181" t="s">
        <v>9012</v>
      </c>
      <c r="H6799" s="184" t="s">
        <v>7090</v>
      </c>
      <c r="I6799" s="185" t="s">
        <v>190</v>
      </c>
      <c r="J6799" s="181" t="s">
        <v>35</v>
      </c>
      <c r="K6799" s="181" t="s">
        <v>225</v>
      </c>
      <c r="L6799" s="186" t="s">
        <v>225</v>
      </c>
      <c r="M6799" s="187" t="s">
        <v>225</v>
      </c>
      <c r="N6799" s="183" t="s">
        <v>36</v>
      </c>
      <c r="O6799" s="181" t="s">
        <v>9012</v>
      </c>
      <c r="P6799" s="184" t="s">
        <v>7090</v>
      </c>
      <c r="Q6799" s="185" t="s">
        <v>190</v>
      </c>
      <c r="R6799" s="181" t="s">
        <v>35</v>
      </c>
      <c r="S6799" s="181" t="s">
        <v>225</v>
      </c>
      <c r="T6799" s="186" t="s">
        <v>225</v>
      </c>
      <c r="U6799" s="187" t="s">
        <v>225</v>
      </c>
      <c r="V6799" s="188" t="str" cm="1">
        <f t="array" ref="V6799">IF(SUM(LEN(A6799:U6799))=0,"",IF(OR(OR(ISBLANK(E6799),SUM(LEN(B6799),LEN(C6799))=0),AND(NOT(D6799="Unknown"),ISBLANK(I6799)),AND(NOT(N6799="Unknown"),ISBLANK(Q6799))),"Missing Information", INDEX(Table15[Entire Service Line Classification], MATCH(SUMIFS(Table15[Unique ID],Table15[System-Owned Portion],D6799,Table15[If Material Anything Other than "Lead" in Column E,Was Material Ever Previously Lead?],F6799,Table15[Customer-Owned Portion],N6799),Table15[Unique ID],0),0)))</f>
        <v>Non-lead</v>
      </c>
      <c r="W6799" s="189"/>
    </row>
    <row r="6800" spans="1:23" s="190" customFormat="1" ht="56.25" x14ac:dyDescent="0.25">
      <c r="A6800" s="180" t="s">
        <v>225</v>
      </c>
      <c r="B6800" s="181" t="s">
        <v>10403</v>
      </c>
      <c r="C6800" s="182" t="s">
        <v>225</v>
      </c>
      <c r="D6800" s="183" t="s">
        <v>36</v>
      </c>
      <c r="E6800" s="181" t="s">
        <v>35</v>
      </c>
      <c r="F6800" s="183" t="s">
        <v>35</v>
      </c>
      <c r="G6800" s="181" t="s">
        <v>7488</v>
      </c>
      <c r="H6800" s="184" t="s">
        <v>7090</v>
      </c>
      <c r="I6800" s="185" t="s">
        <v>190</v>
      </c>
      <c r="J6800" s="181" t="s">
        <v>35</v>
      </c>
      <c r="K6800" s="181" t="s">
        <v>225</v>
      </c>
      <c r="L6800" s="186" t="s">
        <v>225</v>
      </c>
      <c r="M6800" s="187" t="s">
        <v>225</v>
      </c>
      <c r="N6800" s="183" t="s">
        <v>36</v>
      </c>
      <c r="O6800" s="181" t="s">
        <v>7488</v>
      </c>
      <c r="P6800" s="184" t="s">
        <v>7090</v>
      </c>
      <c r="Q6800" s="185" t="s">
        <v>190</v>
      </c>
      <c r="R6800" s="181" t="s">
        <v>35</v>
      </c>
      <c r="S6800" s="181" t="s">
        <v>225</v>
      </c>
      <c r="T6800" s="186" t="s">
        <v>225</v>
      </c>
      <c r="U6800" s="187" t="s">
        <v>225</v>
      </c>
      <c r="V6800" s="188" t="str" cm="1">
        <f t="array" ref="V6800">IF(SUM(LEN(A6800:U6800))=0,"",IF(OR(OR(ISBLANK(E6800),SUM(LEN(B6800),LEN(C6800))=0),AND(NOT(D6800="Unknown"),ISBLANK(I6800)),AND(NOT(N6800="Unknown"),ISBLANK(Q6800))),"Missing Information", INDEX(Table15[Entire Service Line Classification], MATCH(SUMIFS(Table15[Unique ID],Table15[System-Owned Portion],D6800,Table15[If Material Anything Other than "Lead" in Column E,Was Material Ever Previously Lead?],F6800,Table15[Customer-Owned Portion],N6800),Table15[Unique ID],0),0)))</f>
        <v>Non-lead</v>
      </c>
      <c r="W6800" s="189"/>
    </row>
    <row r="6801" spans="1:23" s="190" customFormat="1" ht="56.25" x14ac:dyDescent="0.25">
      <c r="A6801" s="180" t="s">
        <v>225</v>
      </c>
      <c r="B6801" s="181" t="s">
        <v>10404</v>
      </c>
      <c r="C6801" s="182" t="s">
        <v>225</v>
      </c>
      <c r="D6801" s="183" t="s">
        <v>36</v>
      </c>
      <c r="E6801" s="181" t="s">
        <v>35</v>
      </c>
      <c r="F6801" s="183" t="s">
        <v>35</v>
      </c>
      <c r="G6801" s="181" t="s">
        <v>7488</v>
      </c>
      <c r="H6801" s="184" t="s">
        <v>7090</v>
      </c>
      <c r="I6801" s="185" t="s">
        <v>190</v>
      </c>
      <c r="J6801" s="181" t="s">
        <v>35</v>
      </c>
      <c r="K6801" s="181" t="s">
        <v>225</v>
      </c>
      <c r="L6801" s="186" t="s">
        <v>225</v>
      </c>
      <c r="M6801" s="187" t="s">
        <v>225</v>
      </c>
      <c r="N6801" s="183" t="s">
        <v>36</v>
      </c>
      <c r="O6801" s="181" t="s">
        <v>7488</v>
      </c>
      <c r="P6801" s="184" t="s">
        <v>7090</v>
      </c>
      <c r="Q6801" s="185" t="s">
        <v>190</v>
      </c>
      <c r="R6801" s="181" t="s">
        <v>35</v>
      </c>
      <c r="S6801" s="181" t="s">
        <v>225</v>
      </c>
      <c r="T6801" s="186" t="s">
        <v>225</v>
      </c>
      <c r="U6801" s="187" t="s">
        <v>225</v>
      </c>
      <c r="V6801" s="188" t="str" cm="1">
        <f t="array" ref="V6801">IF(SUM(LEN(A6801:U6801))=0,"",IF(OR(OR(ISBLANK(E6801),SUM(LEN(B6801),LEN(C6801))=0),AND(NOT(D6801="Unknown"),ISBLANK(I6801)),AND(NOT(N6801="Unknown"),ISBLANK(Q6801))),"Missing Information", INDEX(Table15[Entire Service Line Classification], MATCH(SUMIFS(Table15[Unique ID],Table15[System-Owned Portion],D6801,Table15[If Material Anything Other than "Lead" in Column E,Was Material Ever Previously Lead?],F6801,Table15[Customer-Owned Portion],N6801),Table15[Unique ID],0),0)))</f>
        <v>Non-lead</v>
      </c>
      <c r="W6801" s="189"/>
    </row>
    <row r="6802" spans="1:23" s="190" customFormat="1" ht="56.25" x14ac:dyDescent="0.25">
      <c r="A6802" s="180" t="s">
        <v>225</v>
      </c>
      <c r="B6802" s="181" t="s">
        <v>10405</v>
      </c>
      <c r="C6802" s="182" t="s">
        <v>225</v>
      </c>
      <c r="D6802" s="183" t="s">
        <v>36</v>
      </c>
      <c r="E6802" s="181" t="s">
        <v>35</v>
      </c>
      <c r="F6802" s="183" t="s">
        <v>35</v>
      </c>
      <c r="G6802" s="181" t="s">
        <v>7488</v>
      </c>
      <c r="H6802" s="184" t="s">
        <v>7090</v>
      </c>
      <c r="I6802" s="185" t="s">
        <v>190</v>
      </c>
      <c r="J6802" s="181" t="s">
        <v>35</v>
      </c>
      <c r="K6802" s="181" t="s">
        <v>225</v>
      </c>
      <c r="L6802" s="186" t="s">
        <v>225</v>
      </c>
      <c r="M6802" s="187" t="s">
        <v>225</v>
      </c>
      <c r="N6802" s="183" t="s">
        <v>36</v>
      </c>
      <c r="O6802" s="181" t="s">
        <v>7488</v>
      </c>
      <c r="P6802" s="184" t="s">
        <v>7090</v>
      </c>
      <c r="Q6802" s="185" t="s">
        <v>190</v>
      </c>
      <c r="R6802" s="181" t="s">
        <v>35</v>
      </c>
      <c r="S6802" s="181" t="s">
        <v>225</v>
      </c>
      <c r="T6802" s="186" t="s">
        <v>225</v>
      </c>
      <c r="U6802" s="187" t="s">
        <v>225</v>
      </c>
      <c r="V6802" s="188" t="str" cm="1">
        <f t="array" ref="V6802">IF(SUM(LEN(A6802:U6802))=0,"",IF(OR(OR(ISBLANK(E6802),SUM(LEN(B6802),LEN(C6802))=0),AND(NOT(D6802="Unknown"),ISBLANK(I6802)),AND(NOT(N6802="Unknown"),ISBLANK(Q6802))),"Missing Information", INDEX(Table15[Entire Service Line Classification], MATCH(SUMIFS(Table15[Unique ID],Table15[System-Owned Portion],D6802,Table15[If Material Anything Other than "Lead" in Column E,Was Material Ever Previously Lead?],F6802,Table15[Customer-Owned Portion],N6802),Table15[Unique ID],0),0)))</f>
        <v>Non-lead</v>
      </c>
      <c r="W6802" s="189"/>
    </row>
    <row r="6803" spans="1:23" s="190" customFormat="1" ht="56.25" x14ac:dyDescent="0.25">
      <c r="A6803" s="180" t="s">
        <v>225</v>
      </c>
      <c r="B6803" s="181" t="s">
        <v>10406</v>
      </c>
      <c r="C6803" s="182" t="s">
        <v>225</v>
      </c>
      <c r="D6803" s="183" t="s">
        <v>36</v>
      </c>
      <c r="E6803" s="181" t="s">
        <v>35</v>
      </c>
      <c r="F6803" s="183" t="s">
        <v>35</v>
      </c>
      <c r="G6803" s="181" t="s">
        <v>7488</v>
      </c>
      <c r="H6803" s="184" t="s">
        <v>7090</v>
      </c>
      <c r="I6803" s="185" t="s">
        <v>190</v>
      </c>
      <c r="J6803" s="181" t="s">
        <v>35</v>
      </c>
      <c r="K6803" s="181" t="s">
        <v>225</v>
      </c>
      <c r="L6803" s="186" t="s">
        <v>225</v>
      </c>
      <c r="M6803" s="187" t="s">
        <v>225</v>
      </c>
      <c r="N6803" s="183" t="s">
        <v>36</v>
      </c>
      <c r="O6803" s="181" t="s">
        <v>7488</v>
      </c>
      <c r="P6803" s="184" t="s">
        <v>7090</v>
      </c>
      <c r="Q6803" s="185" t="s">
        <v>190</v>
      </c>
      <c r="R6803" s="181" t="s">
        <v>35</v>
      </c>
      <c r="S6803" s="181" t="s">
        <v>225</v>
      </c>
      <c r="T6803" s="186" t="s">
        <v>225</v>
      </c>
      <c r="U6803" s="187" t="s">
        <v>225</v>
      </c>
      <c r="V6803" s="188" t="str" cm="1">
        <f t="array" ref="V6803">IF(SUM(LEN(A6803:U6803))=0,"",IF(OR(OR(ISBLANK(E6803),SUM(LEN(B6803),LEN(C6803))=0),AND(NOT(D6803="Unknown"),ISBLANK(I6803)),AND(NOT(N6803="Unknown"),ISBLANK(Q6803))),"Missing Information", INDEX(Table15[Entire Service Line Classification], MATCH(SUMIFS(Table15[Unique ID],Table15[System-Owned Portion],D6803,Table15[If Material Anything Other than "Lead" in Column E,Was Material Ever Previously Lead?],F6803,Table15[Customer-Owned Portion],N6803),Table15[Unique ID],0),0)))</f>
        <v>Non-lead</v>
      </c>
      <c r="W6803" s="189"/>
    </row>
    <row r="6804" spans="1:23" s="190" customFormat="1" ht="56.25" x14ac:dyDescent="0.25">
      <c r="A6804" s="180" t="s">
        <v>225</v>
      </c>
      <c r="B6804" s="181" t="s">
        <v>10407</v>
      </c>
      <c r="C6804" s="182" t="s">
        <v>225</v>
      </c>
      <c r="D6804" s="183" t="s">
        <v>36</v>
      </c>
      <c r="E6804" s="181" t="s">
        <v>35</v>
      </c>
      <c r="F6804" s="183" t="s">
        <v>35</v>
      </c>
      <c r="G6804" s="181" t="s">
        <v>9012</v>
      </c>
      <c r="H6804" s="184" t="s">
        <v>7090</v>
      </c>
      <c r="I6804" s="185" t="s">
        <v>190</v>
      </c>
      <c r="J6804" s="181" t="s">
        <v>35</v>
      </c>
      <c r="K6804" s="181" t="s">
        <v>225</v>
      </c>
      <c r="L6804" s="186" t="s">
        <v>225</v>
      </c>
      <c r="M6804" s="187" t="s">
        <v>225</v>
      </c>
      <c r="N6804" s="183" t="s">
        <v>36</v>
      </c>
      <c r="O6804" s="181" t="s">
        <v>9012</v>
      </c>
      <c r="P6804" s="184" t="s">
        <v>7090</v>
      </c>
      <c r="Q6804" s="185" t="s">
        <v>190</v>
      </c>
      <c r="R6804" s="181" t="s">
        <v>35</v>
      </c>
      <c r="S6804" s="181" t="s">
        <v>225</v>
      </c>
      <c r="T6804" s="186" t="s">
        <v>225</v>
      </c>
      <c r="U6804" s="187" t="s">
        <v>225</v>
      </c>
      <c r="V6804" s="188" t="str" cm="1">
        <f t="array" ref="V6804">IF(SUM(LEN(A6804:U6804))=0,"",IF(OR(OR(ISBLANK(E6804),SUM(LEN(B6804),LEN(C6804))=0),AND(NOT(D6804="Unknown"),ISBLANK(I6804)),AND(NOT(N6804="Unknown"),ISBLANK(Q6804))),"Missing Information", INDEX(Table15[Entire Service Line Classification], MATCH(SUMIFS(Table15[Unique ID],Table15[System-Owned Portion],D6804,Table15[If Material Anything Other than "Lead" in Column E,Was Material Ever Previously Lead?],F6804,Table15[Customer-Owned Portion],N6804),Table15[Unique ID],0),0)))</f>
        <v>Non-lead</v>
      </c>
      <c r="W6804" s="189"/>
    </row>
    <row r="6805" spans="1:23" s="190" customFormat="1" ht="56.25" x14ac:dyDescent="0.25">
      <c r="A6805" s="180" t="s">
        <v>225</v>
      </c>
      <c r="B6805" s="181" t="s">
        <v>10408</v>
      </c>
      <c r="C6805" s="182" t="s">
        <v>225</v>
      </c>
      <c r="D6805" s="183" t="s">
        <v>36</v>
      </c>
      <c r="E6805" s="181" t="s">
        <v>35</v>
      </c>
      <c r="F6805" s="183" t="s">
        <v>35</v>
      </c>
      <c r="G6805" s="181" t="s">
        <v>7488</v>
      </c>
      <c r="H6805" s="184" t="s">
        <v>7090</v>
      </c>
      <c r="I6805" s="185" t="s">
        <v>190</v>
      </c>
      <c r="J6805" s="181" t="s">
        <v>35</v>
      </c>
      <c r="K6805" s="181" t="s">
        <v>225</v>
      </c>
      <c r="L6805" s="186" t="s">
        <v>225</v>
      </c>
      <c r="M6805" s="187" t="s">
        <v>225</v>
      </c>
      <c r="N6805" s="183" t="s">
        <v>36</v>
      </c>
      <c r="O6805" s="181" t="s">
        <v>7488</v>
      </c>
      <c r="P6805" s="184" t="s">
        <v>7090</v>
      </c>
      <c r="Q6805" s="185" t="s">
        <v>190</v>
      </c>
      <c r="R6805" s="181" t="s">
        <v>35</v>
      </c>
      <c r="S6805" s="181" t="s">
        <v>225</v>
      </c>
      <c r="T6805" s="186" t="s">
        <v>225</v>
      </c>
      <c r="U6805" s="187" t="s">
        <v>225</v>
      </c>
      <c r="V6805" s="188" t="str" cm="1">
        <f t="array" ref="V6805">IF(SUM(LEN(A6805:U6805))=0,"",IF(OR(OR(ISBLANK(E6805),SUM(LEN(B6805),LEN(C6805))=0),AND(NOT(D6805="Unknown"),ISBLANK(I6805)),AND(NOT(N6805="Unknown"),ISBLANK(Q6805))),"Missing Information", INDEX(Table15[Entire Service Line Classification], MATCH(SUMIFS(Table15[Unique ID],Table15[System-Owned Portion],D6805,Table15[If Material Anything Other than "Lead" in Column E,Was Material Ever Previously Lead?],F6805,Table15[Customer-Owned Portion],N6805),Table15[Unique ID],0),0)))</f>
        <v>Non-lead</v>
      </c>
      <c r="W6805" s="189"/>
    </row>
    <row r="6806" spans="1:23" s="190" customFormat="1" ht="56.25" x14ac:dyDescent="0.25">
      <c r="A6806" s="180" t="s">
        <v>225</v>
      </c>
      <c r="B6806" s="181" t="s">
        <v>10409</v>
      </c>
      <c r="C6806" s="182" t="s">
        <v>225</v>
      </c>
      <c r="D6806" s="183" t="s">
        <v>36</v>
      </c>
      <c r="E6806" s="181" t="s">
        <v>35</v>
      </c>
      <c r="F6806" s="183" t="s">
        <v>35</v>
      </c>
      <c r="G6806" s="181" t="s">
        <v>7488</v>
      </c>
      <c r="H6806" s="184" t="s">
        <v>7090</v>
      </c>
      <c r="I6806" s="185" t="s">
        <v>190</v>
      </c>
      <c r="J6806" s="181" t="s">
        <v>35</v>
      </c>
      <c r="K6806" s="181" t="s">
        <v>225</v>
      </c>
      <c r="L6806" s="186" t="s">
        <v>225</v>
      </c>
      <c r="M6806" s="187" t="s">
        <v>225</v>
      </c>
      <c r="N6806" s="183" t="s">
        <v>36</v>
      </c>
      <c r="O6806" s="181" t="s">
        <v>7488</v>
      </c>
      <c r="P6806" s="184" t="s">
        <v>7090</v>
      </c>
      <c r="Q6806" s="185" t="s">
        <v>190</v>
      </c>
      <c r="R6806" s="181" t="s">
        <v>35</v>
      </c>
      <c r="S6806" s="181" t="s">
        <v>225</v>
      </c>
      <c r="T6806" s="186" t="s">
        <v>225</v>
      </c>
      <c r="U6806" s="187" t="s">
        <v>225</v>
      </c>
      <c r="V6806" s="188" t="str" cm="1">
        <f t="array" ref="V6806">IF(SUM(LEN(A6806:U6806))=0,"",IF(OR(OR(ISBLANK(E6806),SUM(LEN(B6806),LEN(C6806))=0),AND(NOT(D6806="Unknown"),ISBLANK(I6806)),AND(NOT(N6806="Unknown"),ISBLANK(Q6806))),"Missing Information", INDEX(Table15[Entire Service Line Classification], MATCH(SUMIFS(Table15[Unique ID],Table15[System-Owned Portion],D6806,Table15[If Material Anything Other than "Lead" in Column E,Was Material Ever Previously Lead?],F6806,Table15[Customer-Owned Portion],N6806),Table15[Unique ID],0),0)))</f>
        <v>Non-lead</v>
      </c>
      <c r="W6806" s="189"/>
    </row>
    <row r="6807" spans="1:23" s="190" customFormat="1" ht="56.25" x14ac:dyDescent="0.25">
      <c r="A6807" s="180" t="s">
        <v>225</v>
      </c>
      <c r="B6807" s="181" t="s">
        <v>10410</v>
      </c>
      <c r="C6807" s="182" t="s">
        <v>225</v>
      </c>
      <c r="D6807" s="183" t="s">
        <v>36</v>
      </c>
      <c r="E6807" s="181" t="s">
        <v>35</v>
      </c>
      <c r="F6807" s="183" t="s">
        <v>35</v>
      </c>
      <c r="G6807" s="181" t="s">
        <v>7407</v>
      </c>
      <c r="H6807" s="184" t="s">
        <v>7090</v>
      </c>
      <c r="I6807" s="185" t="s">
        <v>190</v>
      </c>
      <c r="J6807" s="181" t="s">
        <v>35</v>
      </c>
      <c r="K6807" s="181" t="s">
        <v>225</v>
      </c>
      <c r="L6807" s="186" t="s">
        <v>225</v>
      </c>
      <c r="M6807" s="187" t="s">
        <v>225</v>
      </c>
      <c r="N6807" s="183" t="s">
        <v>36</v>
      </c>
      <c r="O6807" s="181" t="s">
        <v>7407</v>
      </c>
      <c r="P6807" s="184" t="s">
        <v>7090</v>
      </c>
      <c r="Q6807" s="185" t="s">
        <v>190</v>
      </c>
      <c r="R6807" s="181" t="s">
        <v>35</v>
      </c>
      <c r="S6807" s="181" t="s">
        <v>225</v>
      </c>
      <c r="T6807" s="186" t="s">
        <v>225</v>
      </c>
      <c r="U6807" s="187" t="s">
        <v>225</v>
      </c>
      <c r="V6807" s="188" t="str" cm="1">
        <f t="array" ref="V6807">IF(SUM(LEN(A6807:U6807))=0,"",IF(OR(OR(ISBLANK(E6807),SUM(LEN(B6807),LEN(C6807))=0),AND(NOT(D6807="Unknown"),ISBLANK(I6807)),AND(NOT(N6807="Unknown"),ISBLANK(Q6807))),"Missing Information", INDEX(Table15[Entire Service Line Classification], MATCH(SUMIFS(Table15[Unique ID],Table15[System-Owned Portion],D6807,Table15[If Material Anything Other than "Lead" in Column E,Was Material Ever Previously Lead?],F6807,Table15[Customer-Owned Portion],N6807),Table15[Unique ID],0),0)))</f>
        <v>Non-lead</v>
      </c>
      <c r="W6807" s="189"/>
    </row>
    <row r="6808" spans="1:23" s="190" customFormat="1" ht="56.25" x14ac:dyDescent="0.25">
      <c r="A6808" s="180" t="s">
        <v>225</v>
      </c>
      <c r="B6808" s="181" t="s">
        <v>10411</v>
      </c>
      <c r="C6808" s="182" t="s">
        <v>225</v>
      </c>
      <c r="D6808" s="183" t="s">
        <v>36</v>
      </c>
      <c r="E6808" s="181" t="s">
        <v>35</v>
      </c>
      <c r="F6808" s="183" t="s">
        <v>35</v>
      </c>
      <c r="G6808" s="181" t="s">
        <v>7388</v>
      </c>
      <c r="H6808" s="184" t="s">
        <v>7090</v>
      </c>
      <c r="I6808" s="185" t="s">
        <v>190</v>
      </c>
      <c r="J6808" s="181" t="s">
        <v>35</v>
      </c>
      <c r="K6808" s="181" t="s">
        <v>225</v>
      </c>
      <c r="L6808" s="186" t="s">
        <v>225</v>
      </c>
      <c r="M6808" s="187" t="s">
        <v>225</v>
      </c>
      <c r="N6808" s="183" t="s">
        <v>36</v>
      </c>
      <c r="O6808" s="181" t="s">
        <v>7388</v>
      </c>
      <c r="P6808" s="184" t="s">
        <v>7090</v>
      </c>
      <c r="Q6808" s="185" t="s">
        <v>190</v>
      </c>
      <c r="R6808" s="181" t="s">
        <v>35</v>
      </c>
      <c r="S6808" s="181" t="s">
        <v>225</v>
      </c>
      <c r="T6808" s="186" t="s">
        <v>225</v>
      </c>
      <c r="U6808" s="187" t="s">
        <v>225</v>
      </c>
      <c r="V6808" s="188" t="str" cm="1">
        <f t="array" ref="V6808">IF(SUM(LEN(A6808:U6808))=0,"",IF(OR(OR(ISBLANK(E6808),SUM(LEN(B6808),LEN(C6808))=0),AND(NOT(D6808="Unknown"),ISBLANK(I6808)),AND(NOT(N6808="Unknown"),ISBLANK(Q6808))),"Missing Information", INDEX(Table15[Entire Service Line Classification], MATCH(SUMIFS(Table15[Unique ID],Table15[System-Owned Portion],D6808,Table15[If Material Anything Other than "Lead" in Column E,Was Material Ever Previously Lead?],F6808,Table15[Customer-Owned Portion],N6808),Table15[Unique ID],0),0)))</f>
        <v>Non-lead</v>
      </c>
      <c r="W6808" s="189"/>
    </row>
    <row r="6809" spans="1:23" s="190" customFormat="1" ht="56.25" x14ac:dyDescent="0.25">
      <c r="A6809" s="180" t="s">
        <v>225</v>
      </c>
      <c r="B6809" s="181" t="s">
        <v>10412</v>
      </c>
      <c r="C6809" s="182" t="s">
        <v>225</v>
      </c>
      <c r="D6809" s="183" t="s">
        <v>36</v>
      </c>
      <c r="E6809" s="181" t="s">
        <v>35</v>
      </c>
      <c r="F6809" s="183" t="s">
        <v>35</v>
      </c>
      <c r="G6809" s="181" t="s">
        <v>7476</v>
      </c>
      <c r="H6809" s="184" t="s">
        <v>7090</v>
      </c>
      <c r="I6809" s="185" t="s">
        <v>190</v>
      </c>
      <c r="J6809" s="181" t="s">
        <v>35</v>
      </c>
      <c r="K6809" s="181" t="s">
        <v>225</v>
      </c>
      <c r="L6809" s="186" t="s">
        <v>225</v>
      </c>
      <c r="M6809" s="187" t="s">
        <v>225</v>
      </c>
      <c r="N6809" s="183" t="s">
        <v>36</v>
      </c>
      <c r="O6809" s="181" t="s">
        <v>7476</v>
      </c>
      <c r="P6809" s="184" t="s">
        <v>7090</v>
      </c>
      <c r="Q6809" s="185" t="s">
        <v>190</v>
      </c>
      <c r="R6809" s="181" t="s">
        <v>35</v>
      </c>
      <c r="S6809" s="181" t="s">
        <v>225</v>
      </c>
      <c r="T6809" s="186" t="s">
        <v>225</v>
      </c>
      <c r="U6809" s="187" t="s">
        <v>225</v>
      </c>
      <c r="V6809" s="188" t="str" cm="1">
        <f t="array" ref="V6809">IF(SUM(LEN(A6809:U6809))=0,"",IF(OR(OR(ISBLANK(E6809),SUM(LEN(B6809),LEN(C6809))=0),AND(NOT(D6809="Unknown"),ISBLANK(I6809)),AND(NOT(N6809="Unknown"),ISBLANK(Q6809))),"Missing Information", INDEX(Table15[Entire Service Line Classification], MATCH(SUMIFS(Table15[Unique ID],Table15[System-Owned Portion],D6809,Table15[If Material Anything Other than "Lead" in Column E,Was Material Ever Previously Lead?],F6809,Table15[Customer-Owned Portion],N6809),Table15[Unique ID],0),0)))</f>
        <v>Non-lead</v>
      </c>
      <c r="W6809" s="189"/>
    </row>
    <row r="6810" spans="1:23" s="190" customFormat="1" ht="56.25" x14ac:dyDescent="0.25">
      <c r="A6810" s="180" t="s">
        <v>225</v>
      </c>
      <c r="B6810" s="181" t="s">
        <v>10413</v>
      </c>
      <c r="C6810" s="182" t="s">
        <v>225</v>
      </c>
      <c r="D6810" s="183" t="s">
        <v>36</v>
      </c>
      <c r="E6810" s="181" t="s">
        <v>35</v>
      </c>
      <c r="F6810" s="183" t="s">
        <v>35</v>
      </c>
      <c r="G6810" s="181" t="s">
        <v>7476</v>
      </c>
      <c r="H6810" s="184" t="s">
        <v>7090</v>
      </c>
      <c r="I6810" s="185" t="s">
        <v>190</v>
      </c>
      <c r="J6810" s="181" t="s">
        <v>35</v>
      </c>
      <c r="K6810" s="181" t="s">
        <v>225</v>
      </c>
      <c r="L6810" s="186" t="s">
        <v>225</v>
      </c>
      <c r="M6810" s="187" t="s">
        <v>225</v>
      </c>
      <c r="N6810" s="183" t="s">
        <v>36</v>
      </c>
      <c r="O6810" s="181" t="s">
        <v>7476</v>
      </c>
      <c r="P6810" s="184" t="s">
        <v>7090</v>
      </c>
      <c r="Q6810" s="185" t="s">
        <v>190</v>
      </c>
      <c r="R6810" s="181" t="s">
        <v>35</v>
      </c>
      <c r="S6810" s="181" t="s">
        <v>225</v>
      </c>
      <c r="T6810" s="186" t="s">
        <v>225</v>
      </c>
      <c r="U6810" s="187" t="s">
        <v>225</v>
      </c>
      <c r="V6810" s="188" t="str" cm="1">
        <f t="array" ref="V6810">IF(SUM(LEN(A6810:U6810))=0,"",IF(OR(OR(ISBLANK(E6810),SUM(LEN(B6810),LEN(C6810))=0),AND(NOT(D6810="Unknown"),ISBLANK(I6810)),AND(NOT(N6810="Unknown"),ISBLANK(Q6810))),"Missing Information", INDEX(Table15[Entire Service Line Classification], MATCH(SUMIFS(Table15[Unique ID],Table15[System-Owned Portion],D6810,Table15[If Material Anything Other than "Lead" in Column E,Was Material Ever Previously Lead?],F6810,Table15[Customer-Owned Portion],N6810),Table15[Unique ID],0),0)))</f>
        <v>Non-lead</v>
      </c>
      <c r="W6810" s="189"/>
    </row>
    <row r="6811" spans="1:23" s="190" customFormat="1" ht="56.25" x14ac:dyDescent="0.25">
      <c r="A6811" s="180" t="s">
        <v>225</v>
      </c>
      <c r="B6811" s="181" t="s">
        <v>10414</v>
      </c>
      <c r="C6811" s="182" t="s">
        <v>225</v>
      </c>
      <c r="D6811" s="183" t="s">
        <v>36</v>
      </c>
      <c r="E6811" s="181" t="s">
        <v>35</v>
      </c>
      <c r="F6811" s="183" t="s">
        <v>35</v>
      </c>
      <c r="G6811" s="181" t="s">
        <v>7393</v>
      </c>
      <c r="H6811" s="184" t="s">
        <v>7090</v>
      </c>
      <c r="I6811" s="185" t="s">
        <v>190</v>
      </c>
      <c r="J6811" s="181" t="s">
        <v>35</v>
      </c>
      <c r="K6811" s="181" t="s">
        <v>225</v>
      </c>
      <c r="L6811" s="186" t="s">
        <v>225</v>
      </c>
      <c r="M6811" s="187" t="s">
        <v>225</v>
      </c>
      <c r="N6811" s="183" t="s">
        <v>36</v>
      </c>
      <c r="O6811" s="181" t="s">
        <v>7393</v>
      </c>
      <c r="P6811" s="184" t="s">
        <v>7090</v>
      </c>
      <c r="Q6811" s="185" t="s">
        <v>190</v>
      </c>
      <c r="R6811" s="181" t="s">
        <v>35</v>
      </c>
      <c r="S6811" s="181" t="s">
        <v>225</v>
      </c>
      <c r="T6811" s="186" t="s">
        <v>225</v>
      </c>
      <c r="U6811" s="187" t="s">
        <v>225</v>
      </c>
      <c r="V6811" s="188" t="str" cm="1">
        <f t="array" ref="V6811">IF(SUM(LEN(A6811:U6811))=0,"",IF(OR(OR(ISBLANK(E6811),SUM(LEN(B6811),LEN(C6811))=0),AND(NOT(D6811="Unknown"),ISBLANK(I6811)),AND(NOT(N6811="Unknown"),ISBLANK(Q6811))),"Missing Information", INDEX(Table15[Entire Service Line Classification], MATCH(SUMIFS(Table15[Unique ID],Table15[System-Owned Portion],D6811,Table15[If Material Anything Other than "Lead" in Column E,Was Material Ever Previously Lead?],F6811,Table15[Customer-Owned Portion],N6811),Table15[Unique ID],0),0)))</f>
        <v>Non-lead</v>
      </c>
      <c r="W6811" s="189"/>
    </row>
    <row r="6812" spans="1:23" s="190" customFormat="1" ht="56.25" x14ac:dyDescent="0.25">
      <c r="A6812" s="180" t="s">
        <v>225</v>
      </c>
      <c r="B6812" s="181" t="s">
        <v>10415</v>
      </c>
      <c r="C6812" s="182" t="s">
        <v>225</v>
      </c>
      <c r="D6812" s="183" t="s">
        <v>36</v>
      </c>
      <c r="E6812" s="181" t="s">
        <v>35</v>
      </c>
      <c r="F6812" s="183" t="s">
        <v>35</v>
      </c>
      <c r="G6812" s="181" t="s">
        <v>7393</v>
      </c>
      <c r="H6812" s="184" t="s">
        <v>7090</v>
      </c>
      <c r="I6812" s="185" t="s">
        <v>190</v>
      </c>
      <c r="J6812" s="181" t="s">
        <v>35</v>
      </c>
      <c r="K6812" s="181" t="s">
        <v>225</v>
      </c>
      <c r="L6812" s="186" t="s">
        <v>225</v>
      </c>
      <c r="M6812" s="187" t="s">
        <v>225</v>
      </c>
      <c r="N6812" s="183" t="s">
        <v>36</v>
      </c>
      <c r="O6812" s="181" t="s">
        <v>7393</v>
      </c>
      <c r="P6812" s="184" t="s">
        <v>7090</v>
      </c>
      <c r="Q6812" s="185" t="s">
        <v>190</v>
      </c>
      <c r="R6812" s="181" t="s">
        <v>35</v>
      </c>
      <c r="S6812" s="181" t="s">
        <v>225</v>
      </c>
      <c r="T6812" s="186" t="s">
        <v>225</v>
      </c>
      <c r="U6812" s="187" t="s">
        <v>225</v>
      </c>
      <c r="V6812" s="188" t="str" cm="1">
        <f t="array" ref="V6812">IF(SUM(LEN(A6812:U6812))=0,"",IF(OR(OR(ISBLANK(E6812),SUM(LEN(B6812),LEN(C6812))=0),AND(NOT(D6812="Unknown"),ISBLANK(I6812)),AND(NOT(N6812="Unknown"),ISBLANK(Q6812))),"Missing Information", INDEX(Table15[Entire Service Line Classification], MATCH(SUMIFS(Table15[Unique ID],Table15[System-Owned Portion],D6812,Table15[If Material Anything Other than "Lead" in Column E,Was Material Ever Previously Lead?],F6812,Table15[Customer-Owned Portion],N6812),Table15[Unique ID],0),0)))</f>
        <v>Non-lead</v>
      </c>
      <c r="W6812" s="189"/>
    </row>
    <row r="6813" spans="1:23" s="190" customFormat="1" ht="56.25" x14ac:dyDescent="0.25">
      <c r="A6813" s="180" t="s">
        <v>225</v>
      </c>
      <c r="B6813" s="181" t="s">
        <v>10416</v>
      </c>
      <c r="C6813" s="182" t="s">
        <v>225</v>
      </c>
      <c r="D6813" s="183" t="s">
        <v>36</v>
      </c>
      <c r="E6813" s="181" t="s">
        <v>35</v>
      </c>
      <c r="F6813" s="183" t="s">
        <v>35</v>
      </c>
      <c r="G6813" s="181" t="s">
        <v>7393</v>
      </c>
      <c r="H6813" s="184" t="s">
        <v>7090</v>
      </c>
      <c r="I6813" s="185" t="s">
        <v>190</v>
      </c>
      <c r="J6813" s="181" t="s">
        <v>35</v>
      </c>
      <c r="K6813" s="181" t="s">
        <v>225</v>
      </c>
      <c r="L6813" s="186" t="s">
        <v>225</v>
      </c>
      <c r="M6813" s="187" t="s">
        <v>225</v>
      </c>
      <c r="N6813" s="183" t="s">
        <v>36</v>
      </c>
      <c r="O6813" s="181" t="s">
        <v>7393</v>
      </c>
      <c r="P6813" s="184" t="s">
        <v>7090</v>
      </c>
      <c r="Q6813" s="185" t="s">
        <v>190</v>
      </c>
      <c r="R6813" s="181" t="s">
        <v>35</v>
      </c>
      <c r="S6813" s="181" t="s">
        <v>225</v>
      </c>
      <c r="T6813" s="186" t="s">
        <v>225</v>
      </c>
      <c r="U6813" s="187" t="s">
        <v>225</v>
      </c>
      <c r="V6813" s="188" t="str" cm="1">
        <f t="array" ref="V6813">IF(SUM(LEN(A6813:U6813))=0,"",IF(OR(OR(ISBLANK(E6813),SUM(LEN(B6813),LEN(C6813))=0),AND(NOT(D6813="Unknown"),ISBLANK(I6813)),AND(NOT(N6813="Unknown"),ISBLANK(Q6813))),"Missing Information", INDEX(Table15[Entire Service Line Classification], MATCH(SUMIFS(Table15[Unique ID],Table15[System-Owned Portion],D6813,Table15[If Material Anything Other than "Lead" in Column E,Was Material Ever Previously Lead?],F6813,Table15[Customer-Owned Portion],N6813),Table15[Unique ID],0),0)))</f>
        <v>Non-lead</v>
      </c>
      <c r="W6813" s="189"/>
    </row>
    <row r="6814" spans="1:23" s="190" customFormat="1" ht="56.25" x14ac:dyDescent="0.25">
      <c r="A6814" s="180" t="s">
        <v>225</v>
      </c>
      <c r="B6814" s="181" t="s">
        <v>10417</v>
      </c>
      <c r="C6814" s="182" t="s">
        <v>225</v>
      </c>
      <c r="D6814" s="183" t="s">
        <v>36</v>
      </c>
      <c r="E6814" s="181" t="s">
        <v>35</v>
      </c>
      <c r="F6814" s="183" t="s">
        <v>35</v>
      </c>
      <c r="G6814" s="181" t="s">
        <v>7393</v>
      </c>
      <c r="H6814" s="184" t="s">
        <v>7090</v>
      </c>
      <c r="I6814" s="185" t="s">
        <v>190</v>
      </c>
      <c r="J6814" s="181" t="s">
        <v>35</v>
      </c>
      <c r="K6814" s="181" t="s">
        <v>225</v>
      </c>
      <c r="L6814" s="186" t="s">
        <v>225</v>
      </c>
      <c r="M6814" s="187" t="s">
        <v>225</v>
      </c>
      <c r="N6814" s="183" t="s">
        <v>36</v>
      </c>
      <c r="O6814" s="181" t="s">
        <v>7393</v>
      </c>
      <c r="P6814" s="184" t="s">
        <v>7090</v>
      </c>
      <c r="Q6814" s="185" t="s">
        <v>190</v>
      </c>
      <c r="R6814" s="181" t="s">
        <v>35</v>
      </c>
      <c r="S6814" s="181" t="s">
        <v>225</v>
      </c>
      <c r="T6814" s="186" t="s">
        <v>225</v>
      </c>
      <c r="U6814" s="187" t="s">
        <v>225</v>
      </c>
      <c r="V6814" s="188" t="str" cm="1">
        <f t="array" ref="V6814">IF(SUM(LEN(A6814:U6814))=0,"",IF(OR(OR(ISBLANK(E6814),SUM(LEN(B6814),LEN(C6814))=0),AND(NOT(D6814="Unknown"),ISBLANK(I6814)),AND(NOT(N6814="Unknown"),ISBLANK(Q6814))),"Missing Information", INDEX(Table15[Entire Service Line Classification], MATCH(SUMIFS(Table15[Unique ID],Table15[System-Owned Portion],D6814,Table15[If Material Anything Other than "Lead" in Column E,Was Material Ever Previously Lead?],F6814,Table15[Customer-Owned Portion],N6814),Table15[Unique ID],0),0)))</f>
        <v>Non-lead</v>
      </c>
      <c r="W6814" s="189"/>
    </row>
    <row r="6815" spans="1:23" s="190" customFormat="1" ht="56.25" x14ac:dyDescent="0.25">
      <c r="A6815" s="180" t="s">
        <v>225</v>
      </c>
      <c r="B6815" s="181" t="s">
        <v>10418</v>
      </c>
      <c r="C6815" s="182" t="s">
        <v>225</v>
      </c>
      <c r="D6815" s="183" t="s">
        <v>36</v>
      </c>
      <c r="E6815" s="181" t="s">
        <v>35</v>
      </c>
      <c r="F6815" s="183" t="s">
        <v>35</v>
      </c>
      <c r="G6815" s="181" t="s">
        <v>7393</v>
      </c>
      <c r="H6815" s="184" t="s">
        <v>7090</v>
      </c>
      <c r="I6815" s="185" t="s">
        <v>190</v>
      </c>
      <c r="J6815" s="181" t="s">
        <v>35</v>
      </c>
      <c r="K6815" s="181" t="s">
        <v>225</v>
      </c>
      <c r="L6815" s="186" t="s">
        <v>225</v>
      </c>
      <c r="M6815" s="187" t="s">
        <v>225</v>
      </c>
      <c r="N6815" s="183" t="s">
        <v>36</v>
      </c>
      <c r="O6815" s="181" t="s">
        <v>7393</v>
      </c>
      <c r="P6815" s="184" t="s">
        <v>7090</v>
      </c>
      <c r="Q6815" s="185" t="s">
        <v>190</v>
      </c>
      <c r="R6815" s="181" t="s">
        <v>35</v>
      </c>
      <c r="S6815" s="181" t="s">
        <v>225</v>
      </c>
      <c r="T6815" s="186" t="s">
        <v>225</v>
      </c>
      <c r="U6815" s="187" t="s">
        <v>225</v>
      </c>
      <c r="V6815" s="188" t="str" cm="1">
        <f t="array" ref="V6815">IF(SUM(LEN(A6815:U6815))=0,"",IF(OR(OR(ISBLANK(E6815),SUM(LEN(B6815),LEN(C6815))=0),AND(NOT(D6815="Unknown"),ISBLANK(I6815)),AND(NOT(N6815="Unknown"),ISBLANK(Q6815))),"Missing Information", INDEX(Table15[Entire Service Line Classification], MATCH(SUMIFS(Table15[Unique ID],Table15[System-Owned Portion],D6815,Table15[If Material Anything Other than "Lead" in Column E,Was Material Ever Previously Lead?],F6815,Table15[Customer-Owned Portion],N6815),Table15[Unique ID],0),0)))</f>
        <v>Non-lead</v>
      </c>
      <c r="W6815" s="189"/>
    </row>
    <row r="6816" spans="1:23" s="190" customFormat="1" ht="56.25" x14ac:dyDescent="0.25">
      <c r="A6816" s="180" t="s">
        <v>225</v>
      </c>
      <c r="B6816" s="181" t="s">
        <v>10419</v>
      </c>
      <c r="C6816" s="182" t="s">
        <v>225</v>
      </c>
      <c r="D6816" s="183" t="s">
        <v>36</v>
      </c>
      <c r="E6816" s="181" t="s">
        <v>35</v>
      </c>
      <c r="F6816" s="183" t="s">
        <v>35</v>
      </c>
      <c r="G6816" s="181" t="s">
        <v>7437</v>
      </c>
      <c r="H6816" s="184" t="s">
        <v>7090</v>
      </c>
      <c r="I6816" s="185" t="s">
        <v>190</v>
      </c>
      <c r="J6816" s="181" t="s">
        <v>35</v>
      </c>
      <c r="K6816" s="181" t="s">
        <v>225</v>
      </c>
      <c r="L6816" s="186" t="s">
        <v>225</v>
      </c>
      <c r="M6816" s="187" t="s">
        <v>225</v>
      </c>
      <c r="N6816" s="183" t="s">
        <v>36</v>
      </c>
      <c r="O6816" s="181" t="s">
        <v>7437</v>
      </c>
      <c r="P6816" s="184" t="s">
        <v>7090</v>
      </c>
      <c r="Q6816" s="185" t="s">
        <v>190</v>
      </c>
      <c r="R6816" s="181" t="s">
        <v>35</v>
      </c>
      <c r="S6816" s="181" t="s">
        <v>225</v>
      </c>
      <c r="T6816" s="186" t="s">
        <v>225</v>
      </c>
      <c r="U6816" s="187" t="s">
        <v>225</v>
      </c>
      <c r="V6816" s="188" t="str" cm="1">
        <f t="array" ref="V6816">IF(SUM(LEN(A6816:U6816))=0,"",IF(OR(OR(ISBLANK(E6816),SUM(LEN(B6816),LEN(C6816))=0),AND(NOT(D6816="Unknown"),ISBLANK(I6816)),AND(NOT(N6816="Unknown"),ISBLANK(Q6816))),"Missing Information", INDEX(Table15[Entire Service Line Classification], MATCH(SUMIFS(Table15[Unique ID],Table15[System-Owned Portion],D6816,Table15[If Material Anything Other than "Lead" in Column E,Was Material Ever Previously Lead?],F6816,Table15[Customer-Owned Portion],N6816),Table15[Unique ID],0),0)))</f>
        <v>Non-lead</v>
      </c>
      <c r="W6816" s="189"/>
    </row>
    <row r="6817" spans="1:23" s="190" customFormat="1" ht="56.25" x14ac:dyDescent="0.25">
      <c r="A6817" s="180" t="s">
        <v>225</v>
      </c>
      <c r="B6817" s="181" t="s">
        <v>10420</v>
      </c>
      <c r="C6817" s="182" t="s">
        <v>225</v>
      </c>
      <c r="D6817" s="183" t="s">
        <v>36</v>
      </c>
      <c r="E6817" s="181" t="s">
        <v>35</v>
      </c>
      <c r="F6817" s="183" t="s">
        <v>35</v>
      </c>
      <c r="G6817" s="181" t="s">
        <v>7437</v>
      </c>
      <c r="H6817" s="184" t="s">
        <v>7090</v>
      </c>
      <c r="I6817" s="185" t="s">
        <v>190</v>
      </c>
      <c r="J6817" s="181" t="s">
        <v>35</v>
      </c>
      <c r="K6817" s="181" t="s">
        <v>225</v>
      </c>
      <c r="L6817" s="186" t="s">
        <v>225</v>
      </c>
      <c r="M6817" s="187" t="s">
        <v>225</v>
      </c>
      <c r="N6817" s="183" t="s">
        <v>36</v>
      </c>
      <c r="O6817" s="181" t="s">
        <v>7437</v>
      </c>
      <c r="P6817" s="184" t="s">
        <v>7090</v>
      </c>
      <c r="Q6817" s="185" t="s">
        <v>190</v>
      </c>
      <c r="R6817" s="181" t="s">
        <v>35</v>
      </c>
      <c r="S6817" s="181" t="s">
        <v>225</v>
      </c>
      <c r="T6817" s="186" t="s">
        <v>225</v>
      </c>
      <c r="U6817" s="187" t="s">
        <v>225</v>
      </c>
      <c r="V6817" s="188" t="str" cm="1">
        <f t="array" ref="V6817">IF(SUM(LEN(A6817:U6817))=0,"",IF(OR(OR(ISBLANK(E6817),SUM(LEN(B6817),LEN(C6817))=0),AND(NOT(D6817="Unknown"),ISBLANK(I6817)),AND(NOT(N6817="Unknown"),ISBLANK(Q6817))),"Missing Information", INDEX(Table15[Entire Service Line Classification], MATCH(SUMIFS(Table15[Unique ID],Table15[System-Owned Portion],D6817,Table15[If Material Anything Other than "Lead" in Column E,Was Material Ever Previously Lead?],F6817,Table15[Customer-Owned Portion],N6817),Table15[Unique ID],0),0)))</f>
        <v>Non-lead</v>
      </c>
      <c r="W6817" s="189"/>
    </row>
    <row r="6818" spans="1:23" s="190" customFormat="1" ht="56.25" x14ac:dyDescent="0.25">
      <c r="A6818" s="180" t="s">
        <v>225</v>
      </c>
      <c r="B6818" s="181" t="s">
        <v>10421</v>
      </c>
      <c r="C6818" s="182" t="s">
        <v>225</v>
      </c>
      <c r="D6818" s="183" t="s">
        <v>36</v>
      </c>
      <c r="E6818" s="181" t="s">
        <v>35</v>
      </c>
      <c r="F6818" s="183" t="s">
        <v>35</v>
      </c>
      <c r="G6818" s="181" t="s">
        <v>7376</v>
      </c>
      <c r="H6818" s="184" t="s">
        <v>7090</v>
      </c>
      <c r="I6818" s="185" t="s">
        <v>190</v>
      </c>
      <c r="J6818" s="181" t="s">
        <v>35</v>
      </c>
      <c r="K6818" s="181" t="s">
        <v>225</v>
      </c>
      <c r="L6818" s="186" t="s">
        <v>225</v>
      </c>
      <c r="M6818" s="187" t="s">
        <v>225</v>
      </c>
      <c r="N6818" s="183" t="s">
        <v>36</v>
      </c>
      <c r="O6818" s="181" t="s">
        <v>7376</v>
      </c>
      <c r="P6818" s="184" t="s">
        <v>7090</v>
      </c>
      <c r="Q6818" s="185" t="s">
        <v>190</v>
      </c>
      <c r="R6818" s="181" t="s">
        <v>35</v>
      </c>
      <c r="S6818" s="181" t="s">
        <v>225</v>
      </c>
      <c r="T6818" s="186" t="s">
        <v>225</v>
      </c>
      <c r="U6818" s="187" t="s">
        <v>225</v>
      </c>
      <c r="V6818" s="188" t="str" cm="1">
        <f t="array" ref="V6818">IF(SUM(LEN(A6818:U6818))=0,"",IF(OR(OR(ISBLANK(E6818),SUM(LEN(B6818),LEN(C6818))=0),AND(NOT(D6818="Unknown"),ISBLANK(I6818)),AND(NOT(N6818="Unknown"),ISBLANK(Q6818))),"Missing Information", INDEX(Table15[Entire Service Line Classification], MATCH(SUMIFS(Table15[Unique ID],Table15[System-Owned Portion],D6818,Table15[If Material Anything Other than "Lead" in Column E,Was Material Ever Previously Lead?],F6818,Table15[Customer-Owned Portion],N6818),Table15[Unique ID],0),0)))</f>
        <v>Non-lead</v>
      </c>
      <c r="W6818" s="189"/>
    </row>
    <row r="6819" spans="1:23" s="190" customFormat="1" ht="56.25" x14ac:dyDescent="0.25">
      <c r="A6819" s="180" t="s">
        <v>225</v>
      </c>
      <c r="B6819" s="181" t="s">
        <v>10422</v>
      </c>
      <c r="C6819" s="182" t="s">
        <v>225</v>
      </c>
      <c r="D6819" s="183" t="s">
        <v>36</v>
      </c>
      <c r="E6819" s="181" t="s">
        <v>35</v>
      </c>
      <c r="F6819" s="183" t="s">
        <v>35</v>
      </c>
      <c r="G6819" s="181" t="s">
        <v>7944</v>
      </c>
      <c r="H6819" s="184" t="s">
        <v>7090</v>
      </c>
      <c r="I6819" s="185" t="s">
        <v>190</v>
      </c>
      <c r="J6819" s="181" t="s">
        <v>35</v>
      </c>
      <c r="K6819" s="181" t="s">
        <v>225</v>
      </c>
      <c r="L6819" s="186" t="s">
        <v>225</v>
      </c>
      <c r="M6819" s="187" t="s">
        <v>225</v>
      </c>
      <c r="N6819" s="183" t="s">
        <v>36</v>
      </c>
      <c r="O6819" s="181" t="s">
        <v>7944</v>
      </c>
      <c r="P6819" s="184" t="s">
        <v>7090</v>
      </c>
      <c r="Q6819" s="185" t="s">
        <v>190</v>
      </c>
      <c r="R6819" s="181" t="s">
        <v>35</v>
      </c>
      <c r="S6819" s="181" t="s">
        <v>225</v>
      </c>
      <c r="T6819" s="186" t="s">
        <v>225</v>
      </c>
      <c r="U6819" s="187" t="s">
        <v>225</v>
      </c>
      <c r="V6819" s="188" t="str" cm="1">
        <f t="array" ref="V6819">IF(SUM(LEN(A6819:U6819))=0,"",IF(OR(OR(ISBLANK(E6819),SUM(LEN(B6819),LEN(C6819))=0),AND(NOT(D6819="Unknown"),ISBLANK(I6819)),AND(NOT(N6819="Unknown"),ISBLANK(Q6819))),"Missing Information", INDEX(Table15[Entire Service Line Classification], MATCH(SUMIFS(Table15[Unique ID],Table15[System-Owned Portion],D6819,Table15[If Material Anything Other than "Lead" in Column E,Was Material Ever Previously Lead?],F6819,Table15[Customer-Owned Portion],N6819),Table15[Unique ID],0),0)))</f>
        <v>Non-lead</v>
      </c>
      <c r="W6819" s="189"/>
    </row>
    <row r="6820" spans="1:23" s="190" customFormat="1" ht="56.25" x14ac:dyDescent="0.25">
      <c r="A6820" s="180" t="s">
        <v>225</v>
      </c>
      <c r="B6820" s="181" t="s">
        <v>10423</v>
      </c>
      <c r="C6820" s="182" t="s">
        <v>225</v>
      </c>
      <c r="D6820" s="183" t="s">
        <v>36</v>
      </c>
      <c r="E6820" s="181" t="s">
        <v>35</v>
      </c>
      <c r="F6820" s="183" t="s">
        <v>35</v>
      </c>
      <c r="G6820" s="181" t="s">
        <v>7391</v>
      </c>
      <c r="H6820" s="184" t="s">
        <v>7092</v>
      </c>
      <c r="I6820" s="185" t="s">
        <v>190</v>
      </c>
      <c r="J6820" s="181" t="s">
        <v>35</v>
      </c>
      <c r="K6820" s="181" t="s">
        <v>225</v>
      </c>
      <c r="L6820" s="186" t="s">
        <v>225</v>
      </c>
      <c r="M6820" s="187" t="s">
        <v>225</v>
      </c>
      <c r="N6820" s="183" t="s">
        <v>36</v>
      </c>
      <c r="O6820" s="181" t="s">
        <v>7391</v>
      </c>
      <c r="P6820" s="184" t="s">
        <v>7092</v>
      </c>
      <c r="Q6820" s="185" t="s">
        <v>190</v>
      </c>
      <c r="R6820" s="181" t="s">
        <v>35</v>
      </c>
      <c r="S6820" s="181" t="s">
        <v>225</v>
      </c>
      <c r="T6820" s="186" t="s">
        <v>225</v>
      </c>
      <c r="U6820" s="187" t="s">
        <v>225</v>
      </c>
      <c r="V6820" s="188" t="str" cm="1">
        <f t="array" ref="V6820">IF(SUM(LEN(A6820:U6820))=0,"",IF(OR(OR(ISBLANK(E6820),SUM(LEN(B6820),LEN(C6820))=0),AND(NOT(D6820="Unknown"),ISBLANK(I6820)),AND(NOT(N6820="Unknown"),ISBLANK(Q6820))),"Missing Information", INDEX(Table15[Entire Service Line Classification], MATCH(SUMIFS(Table15[Unique ID],Table15[System-Owned Portion],D6820,Table15[If Material Anything Other than "Lead" in Column E,Was Material Ever Previously Lead?],F6820,Table15[Customer-Owned Portion],N6820),Table15[Unique ID],0),0)))</f>
        <v>Non-lead</v>
      </c>
      <c r="W6820" s="189"/>
    </row>
    <row r="6821" spans="1:23" s="190" customFormat="1" ht="56.25" x14ac:dyDescent="0.25">
      <c r="A6821" s="180" t="s">
        <v>225</v>
      </c>
      <c r="B6821" s="181" t="s">
        <v>10424</v>
      </c>
      <c r="C6821" s="182" t="s">
        <v>225</v>
      </c>
      <c r="D6821" s="183" t="s">
        <v>36</v>
      </c>
      <c r="E6821" s="181" t="s">
        <v>35</v>
      </c>
      <c r="F6821" s="183" t="s">
        <v>35</v>
      </c>
      <c r="G6821" s="181" t="s">
        <v>7344</v>
      </c>
      <c r="H6821" s="184" t="s">
        <v>7090</v>
      </c>
      <c r="I6821" s="185" t="s">
        <v>190</v>
      </c>
      <c r="J6821" s="181" t="s">
        <v>35</v>
      </c>
      <c r="K6821" s="181" t="s">
        <v>225</v>
      </c>
      <c r="L6821" s="186" t="s">
        <v>225</v>
      </c>
      <c r="M6821" s="187" t="s">
        <v>225</v>
      </c>
      <c r="N6821" s="183" t="s">
        <v>36</v>
      </c>
      <c r="O6821" s="181" t="s">
        <v>7344</v>
      </c>
      <c r="P6821" s="184" t="s">
        <v>7090</v>
      </c>
      <c r="Q6821" s="185" t="s">
        <v>190</v>
      </c>
      <c r="R6821" s="181" t="s">
        <v>35</v>
      </c>
      <c r="S6821" s="181" t="s">
        <v>225</v>
      </c>
      <c r="T6821" s="186" t="s">
        <v>225</v>
      </c>
      <c r="U6821" s="187" t="s">
        <v>225</v>
      </c>
      <c r="V6821" s="188" t="str" cm="1">
        <f t="array" ref="V6821">IF(SUM(LEN(A6821:U6821))=0,"",IF(OR(OR(ISBLANK(E6821),SUM(LEN(B6821),LEN(C6821))=0),AND(NOT(D6821="Unknown"),ISBLANK(I6821)),AND(NOT(N6821="Unknown"),ISBLANK(Q6821))),"Missing Information", INDEX(Table15[Entire Service Line Classification], MATCH(SUMIFS(Table15[Unique ID],Table15[System-Owned Portion],D6821,Table15[If Material Anything Other than "Lead" in Column E,Was Material Ever Previously Lead?],F6821,Table15[Customer-Owned Portion],N6821),Table15[Unique ID],0),0)))</f>
        <v>Non-lead</v>
      </c>
      <c r="W6821" s="189"/>
    </row>
    <row r="6822" spans="1:23" s="190" customFormat="1" ht="56.25" x14ac:dyDescent="0.25">
      <c r="A6822" s="180" t="s">
        <v>225</v>
      </c>
      <c r="B6822" s="181" t="s">
        <v>10425</v>
      </c>
      <c r="C6822" s="182" t="s">
        <v>225</v>
      </c>
      <c r="D6822" s="183" t="s">
        <v>36</v>
      </c>
      <c r="E6822" s="181" t="s">
        <v>35</v>
      </c>
      <c r="F6822" s="183" t="s">
        <v>35</v>
      </c>
      <c r="G6822" s="181" t="s">
        <v>7344</v>
      </c>
      <c r="H6822" s="184" t="s">
        <v>7090</v>
      </c>
      <c r="I6822" s="185" t="s">
        <v>190</v>
      </c>
      <c r="J6822" s="181" t="s">
        <v>35</v>
      </c>
      <c r="K6822" s="181" t="s">
        <v>225</v>
      </c>
      <c r="L6822" s="186" t="s">
        <v>225</v>
      </c>
      <c r="M6822" s="187" t="s">
        <v>225</v>
      </c>
      <c r="N6822" s="183" t="s">
        <v>36</v>
      </c>
      <c r="O6822" s="181" t="s">
        <v>7344</v>
      </c>
      <c r="P6822" s="184" t="s">
        <v>7090</v>
      </c>
      <c r="Q6822" s="185" t="s">
        <v>190</v>
      </c>
      <c r="R6822" s="181" t="s">
        <v>35</v>
      </c>
      <c r="S6822" s="181" t="s">
        <v>225</v>
      </c>
      <c r="T6822" s="186" t="s">
        <v>225</v>
      </c>
      <c r="U6822" s="187" t="s">
        <v>225</v>
      </c>
      <c r="V6822" s="188" t="str" cm="1">
        <f t="array" ref="V6822">IF(SUM(LEN(A6822:U6822))=0,"",IF(OR(OR(ISBLANK(E6822),SUM(LEN(B6822),LEN(C6822))=0),AND(NOT(D6822="Unknown"),ISBLANK(I6822)),AND(NOT(N6822="Unknown"),ISBLANK(Q6822))),"Missing Information", INDEX(Table15[Entire Service Line Classification], MATCH(SUMIFS(Table15[Unique ID],Table15[System-Owned Portion],D6822,Table15[If Material Anything Other than "Lead" in Column E,Was Material Ever Previously Lead?],F6822,Table15[Customer-Owned Portion],N6822),Table15[Unique ID],0),0)))</f>
        <v>Non-lead</v>
      </c>
      <c r="W6822" s="189"/>
    </row>
    <row r="6823" spans="1:23" s="190" customFormat="1" ht="56.25" x14ac:dyDescent="0.25">
      <c r="A6823" s="180" t="s">
        <v>225</v>
      </c>
      <c r="B6823" s="181" t="s">
        <v>10426</v>
      </c>
      <c r="C6823" s="182" t="s">
        <v>225</v>
      </c>
      <c r="D6823" s="183" t="s">
        <v>36</v>
      </c>
      <c r="E6823" s="181" t="s">
        <v>35</v>
      </c>
      <c r="F6823" s="183" t="s">
        <v>35</v>
      </c>
      <c r="G6823" s="181" t="s">
        <v>7350</v>
      </c>
      <c r="H6823" s="184" t="s">
        <v>7090</v>
      </c>
      <c r="I6823" s="185" t="s">
        <v>190</v>
      </c>
      <c r="J6823" s="181" t="s">
        <v>35</v>
      </c>
      <c r="K6823" s="181" t="s">
        <v>225</v>
      </c>
      <c r="L6823" s="186" t="s">
        <v>225</v>
      </c>
      <c r="M6823" s="187" t="s">
        <v>225</v>
      </c>
      <c r="N6823" s="183" t="s">
        <v>36</v>
      </c>
      <c r="O6823" s="181" t="s">
        <v>7350</v>
      </c>
      <c r="P6823" s="184" t="s">
        <v>7090</v>
      </c>
      <c r="Q6823" s="185" t="s">
        <v>190</v>
      </c>
      <c r="R6823" s="181" t="s">
        <v>35</v>
      </c>
      <c r="S6823" s="181" t="s">
        <v>225</v>
      </c>
      <c r="T6823" s="186" t="s">
        <v>225</v>
      </c>
      <c r="U6823" s="187" t="s">
        <v>225</v>
      </c>
      <c r="V6823" s="188" t="str" cm="1">
        <f t="array" ref="V6823">IF(SUM(LEN(A6823:U6823))=0,"",IF(OR(OR(ISBLANK(E6823),SUM(LEN(B6823),LEN(C6823))=0),AND(NOT(D6823="Unknown"),ISBLANK(I6823)),AND(NOT(N6823="Unknown"),ISBLANK(Q6823))),"Missing Information", INDEX(Table15[Entire Service Line Classification], MATCH(SUMIFS(Table15[Unique ID],Table15[System-Owned Portion],D6823,Table15[If Material Anything Other than "Lead" in Column E,Was Material Ever Previously Lead?],F6823,Table15[Customer-Owned Portion],N6823),Table15[Unique ID],0),0)))</f>
        <v>Non-lead</v>
      </c>
      <c r="W6823" s="189"/>
    </row>
    <row r="6824" spans="1:23" s="190" customFormat="1" ht="56.25" x14ac:dyDescent="0.25">
      <c r="A6824" s="180" t="s">
        <v>225</v>
      </c>
      <c r="B6824" s="181" t="s">
        <v>10427</v>
      </c>
      <c r="C6824" s="182" t="s">
        <v>225</v>
      </c>
      <c r="D6824" s="183" t="s">
        <v>36</v>
      </c>
      <c r="E6824" s="181" t="s">
        <v>35</v>
      </c>
      <c r="F6824" s="183" t="s">
        <v>35</v>
      </c>
      <c r="G6824" s="181" t="s">
        <v>7369</v>
      </c>
      <c r="H6824" s="184" t="s">
        <v>7092</v>
      </c>
      <c r="I6824" s="185" t="s">
        <v>190</v>
      </c>
      <c r="J6824" s="181" t="s">
        <v>35</v>
      </c>
      <c r="K6824" s="181" t="s">
        <v>225</v>
      </c>
      <c r="L6824" s="186" t="s">
        <v>225</v>
      </c>
      <c r="M6824" s="187" t="s">
        <v>225</v>
      </c>
      <c r="N6824" s="183" t="s">
        <v>36</v>
      </c>
      <c r="O6824" s="181" t="s">
        <v>7369</v>
      </c>
      <c r="P6824" s="184" t="s">
        <v>7092</v>
      </c>
      <c r="Q6824" s="185" t="s">
        <v>190</v>
      </c>
      <c r="R6824" s="181" t="s">
        <v>35</v>
      </c>
      <c r="S6824" s="181" t="s">
        <v>225</v>
      </c>
      <c r="T6824" s="186" t="s">
        <v>225</v>
      </c>
      <c r="U6824" s="187" t="s">
        <v>225</v>
      </c>
      <c r="V6824" s="188" t="str" cm="1">
        <f t="array" ref="V6824">IF(SUM(LEN(A6824:U6824))=0,"",IF(OR(OR(ISBLANK(E6824),SUM(LEN(B6824),LEN(C6824))=0),AND(NOT(D6824="Unknown"),ISBLANK(I6824)),AND(NOT(N6824="Unknown"),ISBLANK(Q6824))),"Missing Information", INDEX(Table15[Entire Service Line Classification], MATCH(SUMIFS(Table15[Unique ID],Table15[System-Owned Portion],D6824,Table15[If Material Anything Other than "Lead" in Column E,Was Material Ever Previously Lead?],F6824,Table15[Customer-Owned Portion],N6824),Table15[Unique ID],0),0)))</f>
        <v>Non-lead</v>
      </c>
      <c r="W6824" s="189"/>
    </row>
    <row r="6825" spans="1:23" s="190" customFormat="1" ht="56.25" x14ac:dyDescent="0.25">
      <c r="A6825" s="180" t="s">
        <v>225</v>
      </c>
      <c r="B6825" s="181" t="s">
        <v>10428</v>
      </c>
      <c r="C6825" s="182" t="s">
        <v>225</v>
      </c>
      <c r="D6825" s="183" t="s">
        <v>36</v>
      </c>
      <c r="E6825" s="181" t="s">
        <v>35</v>
      </c>
      <c r="F6825" s="183" t="s">
        <v>35</v>
      </c>
      <c r="G6825" s="181" t="s">
        <v>7376</v>
      </c>
      <c r="H6825" s="184" t="s">
        <v>7090</v>
      </c>
      <c r="I6825" s="185" t="s">
        <v>190</v>
      </c>
      <c r="J6825" s="181" t="s">
        <v>35</v>
      </c>
      <c r="K6825" s="181" t="s">
        <v>225</v>
      </c>
      <c r="L6825" s="186" t="s">
        <v>225</v>
      </c>
      <c r="M6825" s="187" t="s">
        <v>225</v>
      </c>
      <c r="N6825" s="183" t="s">
        <v>36</v>
      </c>
      <c r="O6825" s="181" t="s">
        <v>7376</v>
      </c>
      <c r="P6825" s="184" t="s">
        <v>7090</v>
      </c>
      <c r="Q6825" s="185" t="s">
        <v>190</v>
      </c>
      <c r="R6825" s="181" t="s">
        <v>35</v>
      </c>
      <c r="S6825" s="181" t="s">
        <v>225</v>
      </c>
      <c r="T6825" s="186" t="s">
        <v>225</v>
      </c>
      <c r="U6825" s="187" t="s">
        <v>225</v>
      </c>
      <c r="V6825" s="188" t="str" cm="1">
        <f t="array" ref="V6825">IF(SUM(LEN(A6825:U6825))=0,"",IF(OR(OR(ISBLANK(E6825),SUM(LEN(B6825),LEN(C6825))=0),AND(NOT(D6825="Unknown"),ISBLANK(I6825)),AND(NOT(N6825="Unknown"),ISBLANK(Q6825))),"Missing Information", INDEX(Table15[Entire Service Line Classification], MATCH(SUMIFS(Table15[Unique ID],Table15[System-Owned Portion],D6825,Table15[If Material Anything Other than "Lead" in Column E,Was Material Ever Previously Lead?],F6825,Table15[Customer-Owned Portion],N6825),Table15[Unique ID],0),0)))</f>
        <v>Non-lead</v>
      </c>
      <c r="W6825" s="189"/>
    </row>
    <row r="6826" spans="1:23" s="190" customFormat="1" ht="56.25" x14ac:dyDescent="0.25">
      <c r="A6826" s="180" t="s">
        <v>225</v>
      </c>
      <c r="B6826" s="181" t="s">
        <v>10429</v>
      </c>
      <c r="C6826" s="182" t="s">
        <v>225</v>
      </c>
      <c r="D6826" s="183" t="s">
        <v>36</v>
      </c>
      <c r="E6826" s="181" t="s">
        <v>35</v>
      </c>
      <c r="F6826" s="183" t="s">
        <v>35</v>
      </c>
      <c r="G6826" s="181" t="s">
        <v>7350</v>
      </c>
      <c r="H6826" s="184" t="s">
        <v>7250</v>
      </c>
      <c r="I6826" s="185" t="s">
        <v>190</v>
      </c>
      <c r="J6826" s="181" t="s">
        <v>35</v>
      </c>
      <c r="K6826" s="181" t="s">
        <v>225</v>
      </c>
      <c r="L6826" s="186" t="s">
        <v>225</v>
      </c>
      <c r="M6826" s="187" t="s">
        <v>225</v>
      </c>
      <c r="N6826" s="183" t="s">
        <v>36</v>
      </c>
      <c r="O6826" s="181" t="s">
        <v>7350</v>
      </c>
      <c r="P6826" s="184" t="s">
        <v>7250</v>
      </c>
      <c r="Q6826" s="185" t="s">
        <v>190</v>
      </c>
      <c r="R6826" s="181" t="s">
        <v>35</v>
      </c>
      <c r="S6826" s="181" t="s">
        <v>225</v>
      </c>
      <c r="T6826" s="186" t="s">
        <v>225</v>
      </c>
      <c r="U6826" s="187" t="s">
        <v>225</v>
      </c>
      <c r="V6826" s="188" t="str" cm="1">
        <f t="array" ref="V6826">IF(SUM(LEN(A6826:U6826))=0,"",IF(OR(OR(ISBLANK(E6826),SUM(LEN(B6826),LEN(C6826))=0),AND(NOT(D6826="Unknown"),ISBLANK(I6826)),AND(NOT(N6826="Unknown"),ISBLANK(Q6826))),"Missing Information", INDEX(Table15[Entire Service Line Classification], MATCH(SUMIFS(Table15[Unique ID],Table15[System-Owned Portion],D6826,Table15[If Material Anything Other than "Lead" in Column E,Was Material Ever Previously Lead?],F6826,Table15[Customer-Owned Portion],N6826),Table15[Unique ID],0),0)))</f>
        <v>Non-lead</v>
      </c>
      <c r="W6826" s="189"/>
    </row>
    <row r="6827" spans="1:23" s="190" customFormat="1" ht="56.25" x14ac:dyDescent="0.25">
      <c r="A6827" s="180" t="s">
        <v>225</v>
      </c>
      <c r="B6827" s="181" t="s">
        <v>10430</v>
      </c>
      <c r="C6827" s="182" t="s">
        <v>225</v>
      </c>
      <c r="D6827" s="183" t="s">
        <v>36</v>
      </c>
      <c r="E6827" s="181" t="s">
        <v>35</v>
      </c>
      <c r="F6827" s="183" t="s">
        <v>35</v>
      </c>
      <c r="G6827" s="181" t="s">
        <v>7393</v>
      </c>
      <c r="H6827" s="184" t="s">
        <v>7090</v>
      </c>
      <c r="I6827" s="185" t="s">
        <v>190</v>
      </c>
      <c r="J6827" s="181" t="s">
        <v>35</v>
      </c>
      <c r="K6827" s="181" t="s">
        <v>225</v>
      </c>
      <c r="L6827" s="186" t="s">
        <v>225</v>
      </c>
      <c r="M6827" s="187" t="s">
        <v>225</v>
      </c>
      <c r="N6827" s="183" t="s">
        <v>36</v>
      </c>
      <c r="O6827" s="181" t="s">
        <v>7393</v>
      </c>
      <c r="P6827" s="184" t="s">
        <v>7090</v>
      </c>
      <c r="Q6827" s="185" t="s">
        <v>190</v>
      </c>
      <c r="R6827" s="181" t="s">
        <v>35</v>
      </c>
      <c r="S6827" s="181" t="s">
        <v>225</v>
      </c>
      <c r="T6827" s="186" t="s">
        <v>225</v>
      </c>
      <c r="U6827" s="187" t="s">
        <v>225</v>
      </c>
      <c r="V6827" s="188" t="str" cm="1">
        <f t="array" ref="V6827">IF(SUM(LEN(A6827:U6827))=0,"",IF(OR(OR(ISBLANK(E6827),SUM(LEN(B6827),LEN(C6827))=0),AND(NOT(D6827="Unknown"),ISBLANK(I6827)),AND(NOT(N6827="Unknown"),ISBLANK(Q6827))),"Missing Information", INDEX(Table15[Entire Service Line Classification], MATCH(SUMIFS(Table15[Unique ID],Table15[System-Owned Portion],D6827,Table15[If Material Anything Other than "Lead" in Column E,Was Material Ever Previously Lead?],F6827,Table15[Customer-Owned Portion],N6827),Table15[Unique ID],0),0)))</f>
        <v>Non-lead</v>
      </c>
      <c r="W6827" s="189"/>
    </row>
    <row r="6828" spans="1:23" s="190" customFormat="1" ht="56.25" x14ac:dyDescent="0.25">
      <c r="A6828" s="180" t="s">
        <v>225</v>
      </c>
      <c r="B6828" s="181" t="s">
        <v>10431</v>
      </c>
      <c r="C6828" s="182" t="s">
        <v>225</v>
      </c>
      <c r="D6828" s="183" t="s">
        <v>36</v>
      </c>
      <c r="E6828" s="181" t="s">
        <v>35</v>
      </c>
      <c r="F6828" s="183" t="s">
        <v>35</v>
      </c>
      <c r="G6828" s="181" t="s">
        <v>7603</v>
      </c>
      <c r="H6828" s="184" t="s">
        <v>7090</v>
      </c>
      <c r="I6828" s="185" t="s">
        <v>190</v>
      </c>
      <c r="J6828" s="181" t="s">
        <v>35</v>
      </c>
      <c r="K6828" s="181" t="s">
        <v>225</v>
      </c>
      <c r="L6828" s="186" t="s">
        <v>225</v>
      </c>
      <c r="M6828" s="187" t="s">
        <v>225</v>
      </c>
      <c r="N6828" s="183" t="s">
        <v>36</v>
      </c>
      <c r="O6828" s="181" t="s">
        <v>7603</v>
      </c>
      <c r="P6828" s="184" t="s">
        <v>7090</v>
      </c>
      <c r="Q6828" s="185" t="s">
        <v>190</v>
      </c>
      <c r="R6828" s="181" t="s">
        <v>35</v>
      </c>
      <c r="S6828" s="181" t="s">
        <v>225</v>
      </c>
      <c r="T6828" s="186" t="s">
        <v>225</v>
      </c>
      <c r="U6828" s="187" t="s">
        <v>225</v>
      </c>
      <c r="V6828" s="188" t="str" cm="1">
        <f t="array" ref="V6828">IF(SUM(LEN(A6828:U6828))=0,"",IF(OR(OR(ISBLANK(E6828),SUM(LEN(B6828),LEN(C6828))=0),AND(NOT(D6828="Unknown"),ISBLANK(I6828)),AND(NOT(N6828="Unknown"),ISBLANK(Q6828))),"Missing Information", INDEX(Table15[Entire Service Line Classification], MATCH(SUMIFS(Table15[Unique ID],Table15[System-Owned Portion],D6828,Table15[If Material Anything Other than "Lead" in Column E,Was Material Ever Previously Lead?],F6828,Table15[Customer-Owned Portion],N6828),Table15[Unique ID],0),0)))</f>
        <v>Non-lead</v>
      </c>
      <c r="W6828" s="189"/>
    </row>
    <row r="6829" spans="1:23" s="190" customFormat="1" ht="56.25" x14ac:dyDescent="0.25">
      <c r="A6829" s="180" t="s">
        <v>225</v>
      </c>
      <c r="B6829" s="181" t="s">
        <v>10432</v>
      </c>
      <c r="C6829" s="182" t="s">
        <v>225</v>
      </c>
      <c r="D6829" s="183" t="s">
        <v>36</v>
      </c>
      <c r="E6829" s="181" t="s">
        <v>35</v>
      </c>
      <c r="F6829" s="183" t="s">
        <v>35</v>
      </c>
      <c r="G6829" s="181" t="s">
        <v>7603</v>
      </c>
      <c r="H6829" s="184" t="s">
        <v>7090</v>
      </c>
      <c r="I6829" s="185" t="s">
        <v>190</v>
      </c>
      <c r="J6829" s="181" t="s">
        <v>35</v>
      </c>
      <c r="K6829" s="181" t="s">
        <v>225</v>
      </c>
      <c r="L6829" s="186" t="s">
        <v>225</v>
      </c>
      <c r="M6829" s="187" t="s">
        <v>225</v>
      </c>
      <c r="N6829" s="183" t="s">
        <v>36</v>
      </c>
      <c r="O6829" s="181" t="s">
        <v>7603</v>
      </c>
      <c r="P6829" s="184" t="s">
        <v>7090</v>
      </c>
      <c r="Q6829" s="185" t="s">
        <v>190</v>
      </c>
      <c r="R6829" s="181" t="s">
        <v>35</v>
      </c>
      <c r="S6829" s="181" t="s">
        <v>225</v>
      </c>
      <c r="T6829" s="186" t="s">
        <v>225</v>
      </c>
      <c r="U6829" s="187" t="s">
        <v>225</v>
      </c>
      <c r="V6829" s="188" t="str" cm="1">
        <f t="array" ref="V6829">IF(SUM(LEN(A6829:U6829))=0,"",IF(OR(OR(ISBLANK(E6829),SUM(LEN(B6829),LEN(C6829))=0),AND(NOT(D6829="Unknown"),ISBLANK(I6829)),AND(NOT(N6829="Unknown"),ISBLANK(Q6829))),"Missing Information", INDEX(Table15[Entire Service Line Classification], MATCH(SUMIFS(Table15[Unique ID],Table15[System-Owned Portion],D6829,Table15[If Material Anything Other than "Lead" in Column E,Was Material Ever Previously Lead?],F6829,Table15[Customer-Owned Portion],N6829),Table15[Unique ID],0),0)))</f>
        <v>Non-lead</v>
      </c>
      <c r="W6829" s="189"/>
    </row>
    <row r="6830" spans="1:23" s="190" customFormat="1" ht="56.25" x14ac:dyDescent="0.25">
      <c r="A6830" s="180" t="s">
        <v>225</v>
      </c>
      <c r="B6830" s="181" t="s">
        <v>10433</v>
      </c>
      <c r="C6830" s="182" t="s">
        <v>225</v>
      </c>
      <c r="D6830" s="183" t="s">
        <v>36</v>
      </c>
      <c r="E6830" s="181" t="s">
        <v>35</v>
      </c>
      <c r="F6830" s="183" t="s">
        <v>35</v>
      </c>
      <c r="G6830" s="181" t="s">
        <v>7393</v>
      </c>
      <c r="H6830" s="184" t="s">
        <v>7090</v>
      </c>
      <c r="I6830" s="185" t="s">
        <v>190</v>
      </c>
      <c r="J6830" s="181" t="s">
        <v>35</v>
      </c>
      <c r="K6830" s="181" t="s">
        <v>225</v>
      </c>
      <c r="L6830" s="186" t="s">
        <v>225</v>
      </c>
      <c r="M6830" s="187" t="s">
        <v>225</v>
      </c>
      <c r="N6830" s="183" t="s">
        <v>36</v>
      </c>
      <c r="O6830" s="181" t="s">
        <v>7393</v>
      </c>
      <c r="P6830" s="184" t="s">
        <v>7090</v>
      </c>
      <c r="Q6830" s="185" t="s">
        <v>190</v>
      </c>
      <c r="R6830" s="181" t="s">
        <v>35</v>
      </c>
      <c r="S6830" s="181" t="s">
        <v>225</v>
      </c>
      <c r="T6830" s="186" t="s">
        <v>225</v>
      </c>
      <c r="U6830" s="187" t="s">
        <v>225</v>
      </c>
      <c r="V6830" s="188" t="str" cm="1">
        <f t="array" ref="V6830">IF(SUM(LEN(A6830:U6830))=0,"",IF(OR(OR(ISBLANK(E6830),SUM(LEN(B6830),LEN(C6830))=0),AND(NOT(D6830="Unknown"),ISBLANK(I6830)),AND(NOT(N6830="Unknown"),ISBLANK(Q6830))),"Missing Information", INDEX(Table15[Entire Service Line Classification], MATCH(SUMIFS(Table15[Unique ID],Table15[System-Owned Portion],D6830,Table15[If Material Anything Other than "Lead" in Column E,Was Material Ever Previously Lead?],F6830,Table15[Customer-Owned Portion],N6830),Table15[Unique ID],0),0)))</f>
        <v>Non-lead</v>
      </c>
      <c r="W6830" s="189"/>
    </row>
    <row r="6831" spans="1:23" s="190" customFormat="1" ht="56.25" x14ac:dyDescent="0.25">
      <c r="A6831" s="180" t="s">
        <v>225</v>
      </c>
      <c r="B6831" s="181" t="s">
        <v>10434</v>
      </c>
      <c r="C6831" s="182" t="s">
        <v>225</v>
      </c>
      <c r="D6831" s="183" t="s">
        <v>36</v>
      </c>
      <c r="E6831" s="181" t="s">
        <v>35</v>
      </c>
      <c r="F6831" s="183" t="s">
        <v>35</v>
      </c>
      <c r="G6831" s="181" t="s">
        <v>7352</v>
      </c>
      <c r="H6831" s="184" t="s">
        <v>7090</v>
      </c>
      <c r="I6831" s="185" t="s">
        <v>190</v>
      </c>
      <c r="J6831" s="181" t="s">
        <v>35</v>
      </c>
      <c r="K6831" s="181" t="s">
        <v>225</v>
      </c>
      <c r="L6831" s="186" t="s">
        <v>225</v>
      </c>
      <c r="M6831" s="187" t="s">
        <v>225</v>
      </c>
      <c r="N6831" s="183" t="s">
        <v>36</v>
      </c>
      <c r="O6831" s="181" t="s">
        <v>7352</v>
      </c>
      <c r="P6831" s="184" t="s">
        <v>7090</v>
      </c>
      <c r="Q6831" s="185" t="s">
        <v>190</v>
      </c>
      <c r="R6831" s="181" t="s">
        <v>35</v>
      </c>
      <c r="S6831" s="181" t="s">
        <v>225</v>
      </c>
      <c r="T6831" s="186" t="s">
        <v>225</v>
      </c>
      <c r="U6831" s="187" t="s">
        <v>225</v>
      </c>
      <c r="V6831" s="188" t="str" cm="1">
        <f t="array" ref="V6831">IF(SUM(LEN(A6831:U6831))=0,"",IF(OR(OR(ISBLANK(E6831),SUM(LEN(B6831),LEN(C6831))=0),AND(NOT(D6831="Unknown"),ISBLANK(I6831)),AND(NOT(N6831="Unknown"),ISBLANK(Q6831))),"Missing Information", INDEX(Table15[Entire Service Line Classification], MATCH(SUMIFS(Table15[Unique ID],Table15[System-Owned Portion],D6831,Table15[If Material Anything Other than "Lead" in Column E,Was Material Ever Previously Lead?],F6831,Table15[Customer-Owned Portion],N6831),Table15[Unique ID],0),0)))</f>
        <v>Non-lead</v>
      </c>
      <c r="W6831" s="189"/>
    </row>
    <row r="6832" spans="1:23" s="190" customFormat="1" ht="56.25" x14ac:dyDescent="0.25">
      <c r="A6832" s="180" t="s">
        <v>225</v>
      </c>
      <c r="B6832" s="181" t="s">
        <v>10435</v>
      </c>
      <c r="C6832" s="182" t="s">
        <v>225</v>
      </c>
      <c r="D6832" s="183" t="s">
        <v>36</v>
      </c>
      <c r="E6832" s="181" t="s">
        <v>35</v>
      </c>
      <c r="F6832" s="183" t="s">
        <v>35</v>
      </c>
      <c r="G6832" s="181" t="s">
        <v>7344</v>
      </c>
      <c r="H6832" s="184" t="s">
        <v>7090</v>
      </c>
      <c r="I6832" s="185" t="s">
        <v>190</v>
      </c>
      <c r="J6832" s="181" t="s">
        <v>35</v>
      </c>
      <c r="K6832" s="181" t="s">
        <v>225</v>
      </c>
      <c r="L6832" s="186" t="s">
        <v>225</v>
      </c>
      <c r="M6832" s="187" t="s">
        <v>225</v>
      </c>
      <c r="N6832" s="183" t="s">
        <v>36</v>
      </c>
      <c r="O6832" s="181" t="s">
        <v>7344</v>
      </c>
      <c r="P6832" s="184" t="s">
        <v>7090</v>
      </c>
      <c r="Q6832" s="185" t="s">
        <v>190</v>
      </c>
      <c r="R6832" s="181" t="s">
        <v>35</v>
      </c>
      <c r="S6832" s="181" t="s">
        <v>225</v>
      </c>
      <c r="T6832" s="186" t="s">
        <v>225</v>
      </c>
      <c r="U6832" s="187" t="s">
        <v>225</v>
      </c>
      <c r="V6832" s="188" t="str" cm="1">
        <f t="array" ref="V6832">IF(SUM(LEN(A6832:U6832))=0,"",IF(OR(OR(ISBLANK(E6832),SUM(LEN(B6832),LEN(C6832))=0),AND(NOT(D6832="Unknown"),ISBLANK(I6832)),AND(NOT(N6832="Unknown"),ISBLANK(Q6832))),"Missing Information", INDEX(Table15[Entire Service Line Classification], MATCH(SUMIFS(Table15[Unique ID],Table15[System-Owned Portion],D6832,Table15[If Material Anything Other than "Lead" in Column E,Was Material Ever Previously Lead?],F6832,Table15[Customer-Owned Portion],N6832),Table15[Unique ID],0),0)))</f>
        <v>Non-lead</v>
      </c>
      <c r="W6832" s="189"/>
    </row>
    <row r="6833" spans="1:23" s="190" customFormat="1" ht="56.25" x14ac:dyDescent="0.25">
      <c r="A6833" s="180" t="s">
        <v>225</v>
      </c>
      <c r="B6833" s="181" t="s">
        <v>10436</v>
      </c>
      <c r="C6833" s="182" t="s">
        <v>225</v>
      </c>
      <c r="D6833" s="183" t="s">
        <v>36</v>
      </c>
      <c r="E6833" s="181" t="s">
        <v>35</v>
      </c>
      <c r="F6833" s="183" t="s">
        <v>35</v>
      </c>
      <c r="G6833" s="181" t="s">
        <v>7344</v>
      </c>
      <c r="H6833" s="184" t="s">
        <v>7090</v>
      </c>
      <c r="I6833" s="185" t="s">
        <v>190</v>
      </c>
      <c r="J6833" s="181" t="s">
        <v>35</v>
      </c>
      <c r="K6833" s="181" t="s">
        <v>225</v>
      </c>
      <c r="L6833" s="186" t="s">
        <v>225</v>
      </c>
      <c r="M6833" s="187" t="s">
        <v>225</v>
      </c>
      <c r="N6833" s="183" t="s">
        <v>36</v>
      </c>
      <c r="O6833" s="181" t="s">
        <v>7344</v>
      </c>
      <c r="P6833" s="184" t="s">
        <v>7090</v>
      </c>
      <c r="Q6833" s="185" t="s">
        <v>190</v>
      </c>
      <c r="R6833" s="181" t="s">
        <v>35</v>
      </c>
      <c r="S6833" s="181" t="s">
        <v>225</v>
      </c>
      <c r="T6833" s="186" t="s">
        <v>225</v>
      </c>
      <c r="U6833" s="187" t="s">
        <v>225</v>
      </c>
      <c r="V6833" s="188" t="str" cm="1">
        <f t="array" ref="V6833">IF(SUM(LEN(A6833:U6833))=0,"",IF(OR(OR(ISBLANK(E6833),SUM(LEN(B6833),LEN(C6833))=0),AND(NOT(D6833="Unknown"),ISBLANK(I6833)),AND(NOT(N6833="Unknown"),ISBLANK(Q6833))),"Missing Information", INDEX(Table15[Entire Service Line Classification], MATCH(SUMIFS(Table15[Unique ID],Table15[System-Owned Portion],D6833,Table15[If Material Anything Other than "Lead" in Column E,Was Material Ever Previously Lead?],F6833,Table15[Customer-Owned Portion],N6833),Table15[Unique ID],0),0)))</f>
        <v>Non-lead</v>
      </c>
      <c r="W6833" s="189"/>
    </row>
    <row r="6834" spans="1:23" s="190" customFormat="1" ht="56.25" x14ac:dyDescent="0.25">
      <c r="A6834" s="180" t="s">
        <v>225</v>
      </c>
      <c r="B6834" s="181" t="s">
        <v>10437</v>
      </c>
      <c r="C6834" s="182" t="s">
        <v>225</v>
      </c>
      <c r="D6834" s="183" t="s">
        <v>36</v>
      </c>
      <c r="E6834" s="181" t="s">
        <v>35</v>
      </c>
      <c r="F6834" s="183" t="s">
        <v>35</v>
      </c>
      <c r="G6834" s="181" t="s">
        <v>7391</v>
      </c>
      <c r="H6834" s="184" t="s">
        <v>7179</v>
      </c>
      <c r="I6834" s="185" t="s">
        <v>190</v>
      </c>
      <c r="J6834" s="181" t="s">
        <v>35</v>
      </c>
      <c r="K6834" s="181" t="s">
        <v>225</v>
      </c>
      <c r="L6834" s="186" t="s">
        <v>225</v>
      </c>
      <c r="M6834" s="187" t="s">
        <v>225</v>
      </c>
      <c r="N6834" s="183" t="s">
        <v>36</v>
      </c>
      <c r="O6834" s="181" t="s">
        <v>7391</v>
      </c>
      <c r="P6834" s="184" t="s">
        <v>7179</v>
      </c>
      <c r="Q6834" s="185" t="s">
        <v>190</v>
      </c>
      <c r="R6834" s="181" t="s">
        <v>35</v>
      </c>
      <c r="S6834" s="181" t="s">
        <v>225</v>
      </c>
      <c r="T6834" s="186" t="s">
        <v>225</v>
      </c>
      <c r="U6834" s="187" t="s">
        <v>225</v>
      </c>
      <c r="V6834" s="188" t="str" cm="1">
        <f t="array" ref="V6834">IF(SUM(LEN(A6834:U6834))=0,"",IF(OR(OR(ISBLANK(E6834),SUM(LEN(B6834),LEN(C6834))=0),AND(NOT(D6834="Unknown"),ISBLANK(I6834)),AND(NOT(N6834="Unknown"),ISBLANK(Q6834))),"Missing Information", INDEX(Table15[Entire Service Line Classification], MATCH(SUMIFS(Table15[Unique ID],Table15[System-Owned Portion],D6834,Table15[If Material Anything Other than "Lead" in Column E,Was Material Ever Previously Lead?],F6834,Table15[Customer-Owned Portion],N6834),Table15[Unique ID],0),0)))</f>
        <v>Non-lead</v>
      </c>
      <c r="W6834" s="189"/>
    </row>
    <row r="6835" spans="1:23" s="190" customFormat="1" ht="56.25" x14ac:dyDescent="0.25">
      <c r="A6835" s="180" t="s">
        <v>225</v>
      </c>
      <c r="B6835" s="181" t="s">
        <v>10438</v>
      </c>
      <c r="C6835" s="182" t="s">
        <v>225</v>
      </c>
      <c r="D6835" s="183" t="s">
        <v>36</v>
      </c>
      <c r="E6835" s="181" t="s">
        <v>35</v>
      </c>
      <c r="F6835" s="183" t="s">
        <v>35</v>
      </c>
      <c r="G6835" s="181" t="s">
        <v>7442</v>
      </c>
      <c r="H6835" s="184" t="s">
        <v>7092</v>
      </c>
      <c r="I6835" s="185" t="s">
        <v>190</v>
      </c>
      <c r="J6835" s="181" t="s">
        <v>35</v>
      </c>
      <c r="K6835" s="181" t="s">
        <v>225</v>
      </c>
      <c r="L6835" s="186" t="s">
        <v>225</v>
      </c>
      <c r="M6835" s="187" t="s">
        <v>225</v>
      </c>
      <c r="N6835" s="183" t="s">
        <v>36</v>
      </c>
      <c r="O6835" s="181" t="s">
        <v>7442</v>
      </c>
      <c r="P6835" s="184" t="s">
        <v>7092</v>
      </c>
      <c r="Q6835" s="185" t="s">
        <v>190</v>
      </c>
      <c r="R6835" s="181" t="s">
        <v>35</v>
      </c>
      <c r="S6835" s="181" t="s">
        <v>225</v>
      </c>
      <c r="T6835" s="186" t="s">
        <v>225</v>
      </c>
      <c r="U6835" s="187" t="s">
        <v>225</v>
      </c>
      <c r="V6835" s="188" t="str" cm="1">
        <f t="array" ref="V6835">IF(SUM(LEN(A6835:U6835))=0,"",IF(OR(OR(ISBLANK(E6835),SUM(LEN(B6835),LEN(C6835))=0),AND(NOT(D6835="Unknown"),ISBLANK(I6835)),AND(NOT(N6835="Unknown"),ISBLANK(Q6835))),"Missing Information", INDEX(Table15[Entire Service Line Classification], MATCH(SUMIFS(Table15[Unique ID],Table15[System-Owned Portion],D6835,Table15[If Material Anything Other than "Lead" in Column E,Was Material Ever Previously Lead?],F6835,Table15[Customer-Owned Portion],N6835),Table15[Unique ID],0),0)))</f>
        <v>Non-lead</v>
      </c>
      <c r="W6835" s="189"/>
    </row>
    <row r="6836" spans="1:23" s="190" customFormat="1" ht="56.25" x14ac:dyDescent="0.25">
      <c r="A6836" s="180" t="s">
        <v>225</v>
      </c>
      <c r="B6836" s="181" t="s">
        <v>10439</v>
      </c>
      <c r="C6836" s="182" t="s">
        <v>225</v>
      </c>
      <c r="D6836" s="183" t="s">
        <v>36</v>
      </c>
      <c r="E6836" s="181" t="s">
        <v>35</v>
      </c>
      <c r="F6836" s="183" t="s">
        <v>35</v>
      </c>
      <c r="G6836" s="181" t="s">
        <v>7442</v>
      </c>
      <c r="H6836" s="184" t="s">
        <v>7092</v>
      </c>
      <c r="I6836" s="185" t="s">
        <v>190</v>
      </c>
      <c r="J6836" s="181" t="s">
        <v>35</v>
      </c>
      <c r="K6836" s="181" t="s">
        <v>225</v>
      </c>
      <c r="L6836" s="186" t="s">
        <v>225</v>
      </c>
      <c r="M6836" s="187" t="s">
        <v>225</v>
      </c>
      <c r="N6836" s="183" t="s">
        <v>36</v>
      </c>
      <c r="O6836" s="181" t="s">
        <v>7442</v>
      </c>
      <c r="P6836" s="184" t="s">
        <v>7092</v>
      </c>
      <c r="Q6836" s="185" t="s">
        <v>190</v>
      </c>
      <c r="R6836" s="181" t="s">
        <v>35</v>
      </c>
      <c r="S6836" s="181" t="s">
        <v>225</v>
      </c>
      <c r="T6836" s="186" t="s">
        <v>225</v>
      </c>
      <c r="U6836" s="187" t="s">
        <v>225</v>
      </c>
      <c r="V6836" s="188" t="str" cm="1">
        <f t="array" ref="V6836">IF(SUM(LEN(A6836:U6836))=0,"",IF(OR(OR(ISBLANK(E6836),SUM(LEN(B6836),LEN(C6836))=0),AND(NOT(D6836="Unknown"),ISBLANK(I6836)),AND(NOT(N6836="Unknown"),ISBLANK(Q6836))),"Missing Information", INDEX(Table15[Entire Service Line Classification], MATCH(SUMIFS(Table15[Unique ID],Table15[System-Owned Portion],D6836,Table15[If Material Anything Other than "Lead" in Column E,Was Material Ever Previously Lead?],F6836,Table15[Customer-Owned Portion],N6836),Table15[Unique ID],0),0)))</f>
        <v>Non-lead</v>
      </c>
      <c r="W6836" s="189"/>
    </row>
    <row r="6837" spans="1:23" s="190" customFormat="1" ht="56.25" x14ac:dyDescent="0.25">
      <c r="A6837" s="180" t="s">
        <v>225</v>
      </c>
      <c r="B6837" s="181" t="s">
        <v>10440</v>
      </c>
      <c r="C6837" s="182" t="s">
        <v>225</v>
      </c>
      <c r="D6837" s="183" t="s">
        <v>36</v>
      </c>
      <c r="E6837" s="181" t="s">
        <v>35</v>
      </c>
      <c r="F6837" s="183" t="s">
        <v>35</v>
      </c>
      <c r="G6837" s="181" t="s">
        <v>7344</v>
      </c>
      <c r="H6837" s="184" t="s">
        <v>7121</v>
      </c>
      <c r="I6837" s="185" t="s">
        <v>190</v>
      </c>
      <c r="J6837" s="181" t="s">
        <v>35</v>
      </c>
      <c r="K6837" s="181" t="s">
        <v>225</v>
      </c>
      <c r="L6837" s="186" t="s">
        <v>225</v>
      </c>
      <c r="M6837" s="187" t="s">
        <v>225</v>
      </c>
      <c r="N6837" s="183" t="s">
        <v>36</v>
      </c>
      <c r="O6837" s="181" t="s">
        <v>7344</v>
      </c>
      <c r="P6837" s="184" t="s">
        <v>7121</v>
      </c>
      <c r="Q6837" s="185" t="s">
        <v>190</v>
      </c>
      <c r="R6837" s="181" t="s">
        <v>35</v>
      </c>
      <c r="S6837" s="181" t="s">
        <v>225</v>
      </c>
      <c r="T6837" s="186" t="s">
        <v>225</v>
      </c>
      <c r="U6837" s="187" t="s">
        <v>225</v>
      </c>
      <c r="V6837" s="188" t="str" cm="1">
        <f t="array" ref="V6837">IF(SUM(LEN(A6837:U6837))=0,"",IF(OR(OR(ISBLANK(E6837),SUM(LEN(B6837),LEN(C6837))=0),AND(NOT(D6837="Unknown"),ISBLANK(I6837)),AND(NOT(N6837="Unknown"),ISBLANK(Q6837))),"Missing Information", INDEX(Table15[Entire Service Line Classification], MATCH(SUMIFS(Table15[Unique ID],Table15[System-Owned Portion],D6837,Table15[If Material Anything Other than "Lead" in Column E,Was Material Ever Previously Lead?],F6837,Table15[Customer-Owned Portion],N6837),Table15[Unique ID],0),0)))</f>
        <v>Non-lead</v>
      </c>
      <c r="W6837" s="189"/>
    </row>
    <row r="6838" spans="1:23" s="190" customFormat="1" ht="56.25" x14ac:dyDescent="0.25">
      <c r="A6838" s="180" t="s">
        <v>225</v>
      </c>
      <c r="B6838" s="181" t="s">
        <v>10441</v>
      </c>
      <c r="C6838" s="182" t="s">
        <v>225</v>
      </c>
      <c r="D6838" s="183" t="s">
        <v>36</v>
      </c>
      <c r="E6838" s="181" t="s">
        <v>35</v>
      </c>
      <c r="F6838" s="183" t="s">
        <v>35</v>
      </c>
      <c r="G6838" s="181" t="s">
        <v>7458</v>
      </c>
      <c r="H6838" s="184" t="s">
        <v>7090</v>
      </c>
      <c r="I6838" s="185" t="s">
        <v>190</v>
      </c>
      <c r="J6838" s="181" t="s">
        <v>35</v>
      </c>
      <c r="K6838" s="181" t="s">
        <v>225</v>
      </c>
      <c r="L6838" s="186" t="s">
        <v>225</v>
      </c>
      <c r="M6838" s="187" t="s">
        <v>225</v>
      </c>
      <c r="N6838" s="183" t="s">
        <v>36</v>
      </c>
      <c r="O6838" s="181" t="s">
        <v>7458</v>
      </c>
      <c r="P6838" s="184" t="s">
        <v>7090</v>
      </c>
      <c r="Q6838" s="185" t="s">
        <v>190</v>
      </c>
      <c r="R6838" s="181" t="s">
        <v>35</v>
      </c>
      <c r="S6838" s="181" t="s">
        <v>225</v>
      </c>
      <c r="T6838" s="186" t="s">
        <v>225</v>
      </c>
      <c r="U6838" s="187" t="s">
        <v>225</v>
      </c>
      <c r="V6838" s="188" t="str" cm="1">
        <f t="array" ref="V6838">IF(SUM(LEN(A6838:U6838))=0,"",IF(OR(OR(ISBLANK(E6838),SUM(LEN(B6838),LEN(C6838))=0),AND(NOT(D6838="Unknown"),ISBLANK(I6838)),AND(NOT(N6838="Unknown"),ISBLANK(Q6838))),"Missing Information", INDEX(Table15[Entire Service Line Classification], MATCH(SUMIFS(Table15[Unique ID],Table15[System-Owned Portion],D6838,Table15[If Material Anything Other than "Lead" in Column E,Was Material Ever Previously Lead?],F6838,Table15[Customer-Owned Portion],N6838),Table15[Unique ID],0),0)))</f>
        <v>Non-lead</v>
      </c>
      <c r="W6838" s="189"/>
    </row>
    <row r="6839" spans="1:23" s="190" customFormat="1" ht="56.25" x14ac:dyDescent="0.25">
      <c r="A6839" s="180" t="s">
        <v>225</v>
      </c>
      <c r="B6839" s="181" t="s">
        <v>10442</v>
      </c>
      <c r="C6839" s="182" t="s">
        <v>225</v>
      </c>
      <c r="D6839" s="183" t="s">
        <v>36</v>
      </c>
      <c r="E6839" s="181" t="s">
        <v>35</v>
      </c>
      <c r="F6839" s="183" t="s">
        <v>35</v>
      </c>
      <c r="G6839" s="181" t="s">
        <v>7458</v>
      </c>
      <c r="H6839" s="184" t="s">
        <v>7090</v>
      </c>
      <c r="I6839" s="185" t="s">
        <v>190</v>
      </c>
      <c r="J6839" s="181" t="s">
        <v>35</v>
      </c>
      <c r="K6839" s="181" t="s">
        <v>225</v>
      </c>
      <c r="L6839" s="186" t="s">
        <v>225</v>
      </c>
      <c r="M6839" s="187" t="s">
        <v>225</v>
      </c>
      <c r="N6839" s="183" t="s">
        <v>36</v>
      </c>
      <c r="O6839" s="181" t="s">
        <v>7458</v>
      </c>
      <c r="P6839" s="184" t="s">
        <v>7090</v>
      </c>
      <c r="Q6839" s="185" t="s">
        <v>190</v>
      </c>
      <c r="R6839" s="181" t="s">
        <v>35</v>
      </c>
      <c r="S6839" s="181" t="s">
        <v>225</v>
      </c>
      <c r="T6839" s="186" t="s">
        <v>225</v>
      </c>
      <c r="U6839" s="187" t="s">
        <v>225</v>
      </c>
      <c r="V6839" s="188" t="str" cm="1">
        <f t="array" ref="V6839">IF(SUM(LEN(A6839:U6839))=0,"",IF(OR(OR(ISBLANK(E6839),SUM(LEN(B6839),LEN(C6839))=0),AND(NOT(D6839="Unknown"),ISBLANK(I6839)),AND(NOT(N6839="Unknown"),ISBLANK(Q6839))),"Missing Information", INDEX(Table15[Entire Service Line Classification], MATCH(SUMIFS(Table15[Unique ID],Table15[System-Owned Portion],D6839,Table15[If Material Anything Other than "Lead" in Column E,Was Material Ever Previously Lead?],F6839,Table15[Customer-Owned Portion],N6839),Table15[Unique ID],0),0)))</f>
        <v>Non-lead</v>
      </c>
      <c r="W6839" s="189"/>
    </row>
    <row r="6840" spans="1:23" s="190" customFormat="1" ht="56.25" x14ac:dyDescent="0.25">
      <c r="A6840" s="180" t="s">
        <v>225</v>
      </c>
      <c r="B6840" s="181" t="s">
        <v>10443</v>
      </c>
      <c r="C6840" s="182" t="s">
        <v>225</v>
      </c>
      <c r="D6840" s="183" t="s">
        <v>36</v>
      </c>
      <c r="E6840" s="181" t="s">
        <v>35</v>
      </c>
      <c r="F6840" s="183" t="s">
        <v>35</v>
      </c>
      <c r="G6840" s="181" t="s">
        <v>7458</v>
      </c>
      <c r="H6840" s="184" t="s">
        <v>7090</v>
      </c>
      <c r="I6840" s="185" t="s">
        <v>190</v>
      </c>
      <c r="J6840" s="181" t="s">
        <v>35</v>
      </c>
      <c r="K6840" s="181" t="s">
        <v>225</v>
      </c>
      <c r="L6840" s="186" t="s">
        <v>225</v>
      </c>
      <c r="M6840" s="187" t="s">
        <v>225</v>
      </c>
      <c r="N6840" s="183" t="s">
        <v>36</v>
      </c>
      <c r="O6840" s="181" t="s">
        <v>7458</v>
      </c>
      <c r="P6840" s="184" t="s">
        <v>7090</v>
      </c>
      <c r="Q6840" s="185" t="s">
        <v>190</v>
      </c>
      <c r="R6840" s="181" t="s">
        <v>35</v>
      </c>
      <c r="S6840" s="181" t="s">
        <v>225</v>
      </c>
      <c r="T6840" s="186" t="s">
        <v>225</v>
      </c>
      <c r="U6840" s="187" t="s">
        <v>225</v>
      </c>
      <c r="V6840" s="188" t="str" cm="1">
        <f t="array" ref="V6840">IF(SUM(LEN(A6840:U6840))=0,"",IF(OR(OR(ISBLANK(E6840),SUM(LEN(B6840),LEN(C6840))=0),AND(NOT(D6840="Unknown"),ISBLANK(I6840)),AND(NOT(N6840="Unknown"),ISBLANK(Q6840))),"Missing Information", INDEX(Table15[Entire Service Line Classification], MATCH(SUMIFS(Table15[Unique ID],Table15[System-Owned Portion],D6840,Table15[If Material Anything Other than "Lead" in Column E,Was Material Ever Previously Lead?],F6840,Table15[Customer-Owned Portion],N6840),Table15[Unique ID],0),0)))</f>
        <v>Non-lead</v>
      </c>
      <c r="W6840" s="189"/>
    </row>
    <row r="6841" spans="1:23" s="190" customFormat="1" ht="56.25" x14ac:dyDescent="0.25">
      <c r="A6841" s="180" t="s">
        <v>225</v>
      </c>
      <c r="B6841" s="181" t="s">
        <v>10444</v>
      </c>
      <c r="C6841" s="182" t="s">
        <v>225</v>
      </c>
      <c r="D6841" s="183" t="s">
        <v>36</v>
      </c>
      <c r="E6841" s="181" t="s">
        <v>35</v>
      </c>
      <c r="F6841" s="183" t="s">
        <v>35</v>
      </c>
      <c r="G6841" s="181" t="s">
        <v>7437</v>
      </c>
      <c r="H6841" s="184" t="s">
        <v>7090</v>
      </c>
      <c r="I6841" s="185" t="s">
        <v>190</v>
      </c>
      <c r="J6841" s="181" t="s">
        <v>35</v>
      </c>
      <c r="K6841" s="181" t="s">
        <v>225</v>
      </c>
      <c r="L6841" s="186" t="s">
        <v>225</v>
      </c>
      <c r="M6841" s="187" t="s">
        <v>225</v>
      </c>
      <c r="N6841" s="183" t="s">
        <v>36</v>
      </c>
      <c r="O6841" s="181" t="s">
        <v>7437</v>
      </c>
      <c r="P6841" s="184" t="s">
        <v>7090</v>
      </c>
      <c r="Q6841" s="185" t="s">
        <v>190</v>
      </c>
      <c r="R6841" s="181" t="s">
        <v>35</v>
      </c>
      <c r="S6841" s="181" t="s">
        <v>225</v>
      </c>
      <c r="T6841" s="186" t="s">
        <v>225</v>
      </c>
      <c r="U6841" s="187" t="s">
        <v>225</v>
      </c>
      <c r="V6841" s="188" t="str" cm="1">
        <f t="array" ref="V6841">IF(SUM(LEN(A6841:U6841))=0,"",IF(OR(OR(ISBLANK(E6841),SUM(LEN(B6841),LEN(C6841))=0),AND(NOT(D6841="Unknown"),ISBLANK(I6841)),AND(NOT(N6841="Unknown"),ISBLANK(Q6841))),"Missing Information", INDEX(Table15[Entire Service Line Classification], MATCH(SUMIFS(Table15[Unique ID],Table15[System-Owned Portion],D6841,Table15[If Material Anything Other than "Lead" in Column E,Was Material Ever Previously Lead?],F6841,Table15[Customer-Owned Portion],N6841),Table15[Unique ID],0),0)))</f>
        <v>Non-lead</v>
      </c>
      <c r="W6841" s="189"/>
    </row>
    <row r="6842" spans="1:23" s="190" customFormat="1" ht="56.25" x14ac:dyDescent="0.25">
      <c r="A6842" s="180" t="s">
        <v>225</v>
      </c>
      <c r="B6842" s="181" t="s">
        <v>10445</v>
      </c>
      <c r="C6842" s="182" t="s">
        <v>225</v>
      </c>
      <c r="D6842" s="183" t="s">
        <v>36</v>
      </c>
      <c r="E6842" s="181" t="s">
        <v>35</v>
      </c>
      <c r="F6842" s="183" t="s">
        <v>35</v>
      </c>
      <c r="G6842" s="181" t="s">
        <v>7437</v>
      </c>
      <c r="H6842" s="184" t="s">
        <v>7090</v>
      </c>
      <c r="I6842" s="185" t="s">
        <v>190</v>
      </c>
      <c r="J6842" s="181" t="s">
        <v>35</v>
      </c>
      <c r="K6842" s="181" t="s">
        <v>225</v>
      </c>
      <c r="L6842" s="186" t="s">
        <v>225</v>
      </c>
      <c r="M6842" s="187" t="s">
        <v>225</v>
      </c>
      <c r="N6842" s="183" t="s">
        <v>36</v>
      </c>
      <c r="O6842" s="181" t="s">
        <v>7437</v>
      </c>
      <c r="P6842" s="184" t="s">
        <v>7090</v>
      </c>
      <c r="Q6842" s="185" t="s">
        <v>190</v>
      </c>
      <c r="R6842" s="181" t="s">
        <v>35</v>
      </c>
      <c r="S6842" s="181" t="s">
        <v>225</v>
      </c>
      <c r="T6842" s="186" t="s">
        <v>225</v>
      </c>
      <c r="U6842" s="187" t="s">
        <v>225</v>
      </c>
      <c r="V6842" s="188" t="str" cm="1">
        <f t="array" ref="V6842">IF(SUM(LEN(A6842:U6842))=0,"",IF(OR(OR(ISBLANK(E6842),SUM(LEN(B6842),LEN(C6842))=0),AND(NOT(D6842="Unknown"),ISBLANK(I6842)),AND(NOT(N6842="Unknown"),ISBLANK(Q6842))),"Missing Information", INDEX(Table15[Entire Service Line Classification], MATCH(SUMIFS(Table15[Unique ID],Table15[System-Owned Portion],D6842,Table15[If Material Anything Other than "Lead" in Column E,Was Material Ever Previously Lead?],F6842,Table15[Customer-Owned Portion],N6842),Table15[Unique ID],0),0)))</f>
        <v>Non-lead</v>
      </c>
      <c r="W6842" s="189"/>
    </row>
    <row r="6843" spans="1:23" s="190" customFormat="1" ht="56.25" x14ac:dyDescent="0.25">
      <c r="A6843" s="180" t="s">
        <v>225</v>
      </c>
      <c r="B6843" s="181" t="s">
        <v>10446</v>
      </c>
      <c r="C6843" s="182" t="s">
        <v>225</v>
      </c>
      <c r="D6843" s="183" t="s">
        <v>36</v>
      </c>
      <c r="E6843" s="181" t="s">
        <v>35</v>
      </c>
      <c r="F6843" s="183" t="s">
        <v>35</v>
      </c>
      <c r="G6843" s="181" t="s">
        <v>7437</v>
      </c>
      <c r="H6843" s="184" t="s">
        <v>7090</v>
      </c>
      <c r="I6843" s="185" t="s">
        <v>190</v>
      </c>
      <c r="J6843" s="181" t="s">
        <v>35</v>
      </c>
      <c r="K6843" s="181" t="s">
        <v>225</v>
      </c>
      <c r="L6843" s="186" t="s">
        <v>225</v>
      </c>
      <c r="M6843" s="187" t="s">
        <v>225</v>
      </c>
      <c r="N6843" s="183" t="s">
        <v>36</v>
      </c>
      <c r="O6843" s="181" t="s">
        <v>7437</v>
      </c>
      <c r="P6843" s="184" t="s">
        <v>7090</v>
      </c>
      <c r="Q6843" s="185" t="s">
        <v>190</v>
      </c>
      <c r="R6843" s="181" t="s">
        <v>35</v>
      </c>
      <c r="S6843" s="181" t="s">
        <v>225</v>
      </c>
      <c r="T6843" s="186" t="s">
        <v>225</v>
      </c>
      <c r="U6843" s="187" t="s">
        <v>225</v>
      </c>
      <c r="V6843" s="188" t="str" cm="1">
        <f t="array" ref="V6843">IF(SUM(LEN(A6843:U6843))=0,"",IF(OR(OR(ISBLANK(E6843),SUM(LEN(B6843),LEN(C6843))=0),AND(NOT(D6843="Unknown"),ISBLANK(I6843)),AND(NOT(N6843="Unknown"),ISBLANK(Q6843))),"Missing Information", INDEX(Table15[Entire Service Line Classification], MATCH(SUMIFS(Table15[Unique ID],Table15[System-Owned Portion],D6843,Table15[If Material Anything Other than "Lead" in Column E,Was Material Ever Previously Lead?],F6843,Table15[Customer-Owned Portion],N6843),Table15[Unique ID],0),0)))</f>
        <v>Non-lead</v>
      </c>
      <c r="W6843" s="189"/>
    </row>
    <row r="6844" spans="1:23" s="190" customFormat="1" ht="56.25" x14ac:dyDescent="0.25">
      <c r="A6844" s="180" t="s">
        <v>225</v>
      </c>
      <c r="B6844" s="181" t="s">
        <v>10447</v>
      </c>
      <c r="C6844" s="182" t="s">
        <v>225</v>
      </c>
      <c r="D6844" s="183" t="s">
        <v>36</v>
      </c>
      <c r="E6844" s="181" t="s">
        <v>35</v>
      </c>
      <c r="F6844" s="183" t="s">
        <v>35</v>
      </c>
      <c r="G6844" s="181" t="s">
        <v>7376</v>
      </c>
      <c r="H6844" s="184" t="s">
        <v>7090</v>
      </c>
      <c r="I6844" s="185" t="s">
        <v>190</v>
      </c>
      <c r="J6844" s="181" t="s">
        <v>35</v>
      </c>
      <c r="K6844" s="181" t="s">
        <v>225</v>
      </c>
      <c r="L6844" s="186" t="s">
        <v>225</v>
      </c>
      <c r="M6844" s="187" t="s">
        <v>225</v>
      </c>
      <c r="N6844" s="183" t="s">
        <v>36</v>
      </c>
      <c r="O6844" s="181" t="s">
        <v>7376</v>
      </c>
      <c r="P6844" s="184" t="s">
        <v>7090</v>
      </c>
      <c r="Q6844" s="185" t="s">
        <v>190</v>
      </c>
      <c r="R6844" s="181" t="s">
        <v>35</v>
      </c>
      <c r="S6844" s="181" t="s">
        <v>225</v>
      </c>
      <c r="T6844" s="186" t="s">
        <v>225</v>
      </c>
      <c r="U6844" s="187" t="s">
        <v>225</v>
      </c>
      <c r="V6844" s="188" t="str" cm="1">
        <f t="array" ref="V6844">IF(SUM(LEN(A6844:U6844))=0,"",IF(OR(OR(ISBLANK(E6844),SUM(LEN(B6844),LEN(C6844))=0),AND(NOT(D6844="Unknown"),ISBLANK(I6844)),AND(NOT(N6844="Unknown"),ISBLANK(Q6844))),"Missing Information", INDEX(Table15[Entire Service Line Classification], MATCH(SUMIFS(Table15[Unique ID],Table15[System-Owned Portion],D6844,Table15[If Material Anything Other than "Lead" in Column E,Was Material Ever Previously Lead?],F6844,Table15[Customer-Owned Portion],N6844),Table15[Unique ID],0),0)))</f>
        <v>Non-lead</v>
      </c>
      <c r="W6844" s="189"/>
    </row>
    <row r="6845" spans="1:23" s="190" customFormat="1" ht="56.25" x14ac:dyDescent="0.25">
      <c r="A6845" s="180" t="s">
        <v>225</v>
      </c>
      <c r="B6845" s="181" t="s">
        <v>10448</v>
      </c>
      <c r="C6845" s="182" t="s">
        <v>225</v>
      </c>
      <c r="D6845" s="183" t="s">
        <v>36</v>
      </c>
      <c r="E6845" s="181" t="s">
        <v>35</v>
      </c>
      <c r="F6845" s="183" t="s">
        <v>35</v>
      </c>
      <c r="G6845" s="181" t="s">
        <v>7366</v>
      </c>
      <c r="H6845" s="184" t="s">
        <v>7090</v>
      </c>
      <c r="I6845" s="185" t="s">
        <v>190</v>
      </c>
      <c r="J6845" s="181" t="s">
        <v>35</v>
      </c>
      <c r="K6845" s="181" t="s">
        <v>225</v>
      </c>
      <c r="L6845" s="186" t="s">
        <v>225</v>
      </c>
      <c r="M6845" s="187" t="s">
        <v>225</v>
      </c>
      <c r="N6845" s="183" t="s">
        <v>36</v>
      </c>
      <c r="O6845" s="181" t="s">
        <v>7366</v>
      </c>
      <c r="P6845" s="184" t="s">
        <v>7090</v>
      </c>
      <c r="Q6845" s="185" t="s">
        <v>190</v>
      </c>
      <c r="R6845" s="181" t="s">
        <v>35</v>
      </c>
      <c r="S6845" s="181" t="s">
        <v>225</v>
      </c>
      <c r="T6845" s="186" t="s">
        <v>225</v>
      </c>
      <c r="U6845" s="187" t="s">
        <v>225</v>
      </c>
      <c r="V6845" s="188" t="str" cm="1">
        <f t="array" ref="V6845">IF(SUM(LEN(A6845:U6845))=0,"",IF(OR(OR(ISBLANK(E6845),SUM(LEN(B6845),LEN(C6845))=0),AND(NOT(D6845="Unknown"),ISBLANK(I6845)),AND(NOT(N6845="Unknown"),ISBLANK(Q6845))),"Missing Information", INDEX(Table15[Entire Service Line Classification], MATCH(SUMIFS(Table15[Unique ID],Table15[System-Owned Portion],D6845,Table15[If Material Anything Other than "Lead" in Column E,Was Material Ever Previously Lead?],F6845,Table15[Customer-Owned Portion],N6845),Table15[Unique ID],0),0)))</f>
        <v>Non-lead</v>
      </c>
      <c r="W6845" s="189"/>
    </row>
    <row r="6846" spans="1:23" s="190" customFormat="1" ht="56.25" x14ac:dyDescent="0.25">
      <c r="A6846" s="180" t="s">
        <v>225</v>
      </c>
      <c r="B6846" s="181" t="s">
        <v>10449</v>
      </c>
      <c r="C6846" s="182" t="s">
        <v>225</v>
      </c>
      <c r="D6846" s="183" t="s">
        <v>36</v>
      </c>
      <c r="E6846" s="181" t="s">
        <v>35</v>
      </c>
      <c r="F6846" s="183" t="s">
        <v>35</v>
      </c>
      <c r="G6846" s="181" t="s">
        <v>7366</v>
      </c>
      <c r="H6846" s="184" t="s">
        <v>7090</v>
      </c>
      <c r="I6846" s="185" t="s">
        <v>190</v>
      </c>
      <c r="J6846" s="181" t="s">
        <v>35</v>
      </c>
      <c r="K6846" s="181" t="s">
        <v>225</v>
      </c>
      <c r="L6846" s="186" t="s">
        <v>225</v>
      </c>
      <c r="M6846" s="187" t="s">
        <v>225</v>
      </c>
      <c r="N6846" s="183" t="s">
        <v>36</v>
      </c>
      <c r="O6846" s="181" t="s">
        <v>7366</v>
      </c>
      <c r="P6846" s="184" t="s">
        <v>7090</v>
      </c>
      <c r="Q6846" s="185" t="s">
        <v>190</v>
      </c>
      <c r="R6846" s="181" t="s">
        <v>35</v>
      </c>
      <c r="S6846" s="181" t="s">
        <v>225</v>
      </c>
      <c r="T6846" s="186" t="s">
        <v>225</v>
      </c>
      <c r="U6846" s="187" t="s">
        <v>225</v>
      </c>
      <c r="V6846" s="188" t="str" cm="1">
        <f t="array" ref="V6846">IF(SUM(LEN(A6846:U6846))=0,"",IF(OR(OR(ISBLANK(E6846),SUM(LEN(B6846),LEN(C6846))=0),AND(NOT(D6846="Unknown"),ISBLANK(I6846)),AND(NOT(N6846="Unknown"),ISBLANK(Q6846))),"Missing Information", INDEX(Table15[Entire Service Line Classification], MATCH(SUMIFS(Table15[Unique ID],Table15[System-Owned Portion],D6846,Table15[If Material Anything Other than "Lead" in Column E,Was Material Ever Previously Lead?],F6846,Table15[Customer-Owned Portion],N6846),Table15[Unique ID],0),0)))</f>
        <v>Non-lead</v>
      </c>
      <c r="W6846" s="189"/>
    </row>
    <row r="6847" spans="1:23" s="190" customFormat="1" ht="56.25" x14ac:dyDescent="0.25">
      <c r="A6847" s="180" t="s">
        <v>225</v>
      </c>
      <c r="B6847" s="181" t="s">
        <v>10450</v>
      </c>
      <c r="C6847" s="182" t="s">
        <v>225</v>
      </c>
      <c r="D6847" s="183" t="s">
        <v>36</v>
      </c>
      <c r="E6847" s="181" t="s">
        <v>35</v>
      </c>
      <c r="F6847" s="183" t="s">
        <v>35</v>
      </c>
      <c r="G6847" s="181" t="s">
        <v>7344</v>
      </c>
      <c r="H6847" s="184" t="s">
        <v>7090</v>
      </c>
      <c r="I6847" s="185" t="s">
        <v>190</v>
      </c>
      <c r="J6847" s="181" t="s">
        <v>35</v>
      </c>
      <c r="K6847" s="181" t="s">
        <v>225</v>
      </c>
      <c r="L6847" s="186" t="s">
        <v>225</v>
      </c>
      <c r="M6847" s="187" t="s">
        <v>225</v>
      </c>
      <c r="N6847" s="183" t="s">
        <v>36</v>
      </c>
      <c r="O6847" s="181" t="s">
        <v>7344</v>
      </c>
      <c r="P6847" s="184" t="s">
        <v>7090</v>
      </c>
      <c r="Q6847" s="185" t="s">
        <v>190</v>
      </c>
      <c r="R6847" s="181" t="s">
        <v>35</v>
      </c>
      <c r="S6847" s="181" t="s">
        <v>225</v>
      </c>
      <c r="T6847" s="186" t="s">
        <v>225</v>
      </c>
      <c r="U6847" s="187" t="s">
        <v>225</v>
      </c>
      <c r="V6847" s="188" t="str" cm="1">
        <f t="array" ref="V6847">IF(SUM(LEN(A6847:U6847))=0,"",IF(OR(OR(ISBLANK(E6847),SUM(LEN(B6847),LEN(C6847))=0),AND(NOT(D6847="Unknown"),ISBLANK(I6847)),AND(NOT(N6847="Unknown"),ISBLANK(Q6847))),"Missing Information", INDEX(Table15[Entire Service Line Classification], MATCH(SUMIFS(Table15[Unique ID],Table15[System-Owned Portion],D6847,Table15[If Material Anything Other than "Lead" in Column E,Was Material Ever Previously Lead?],F6847,Table15[Customer-Owned Portion],N6847),Table15[Unique ID],0),0)))</f>
        <v>Non-lead</v>
      </c>
      <c r="W6847" s="189"/>
    </row>
    <row r="6848" spans="1:23" s="190" customFormat="1" ht="56.25" x14ac:dyDescent="0.25">
      <c r="A6848" s="180" t="s">
        <v>225</v>
      </c>
      <c r="B6848" s="181" t="s">
        <v>10451</v>
      </c>
      <c r="C6848" s="182" t="s">
        <v>225</v>
      </c>
      <c r="D6848" s="183" t="s">
        <v>36</v>
      </c>
      <c r="E6848" s="181" t="s">
        <v>35</v>
      </c>
      <c r="F6848" s="183" t="s">
        <v>35</v>
      </c>
      <c r="G6848" s="181" t="s">
        <v>7352</v>
      </c>
      <c r="H6848" s="184" t="s">
        <v>7090</v>
      </c>
      <c r="I6848" s="185" t="s">
        <v>190</v>
      </c>
      <c r="J6848" s="181" t="s">
        <v>35</v>
      </c>
      <c r="K6848" s="181" t="s">
        <v>225</v>
      </c>
      <c r="L6848" s="186" t="s">
        <v>225</v>
      </c>
      <c r="M6848" s="187" t="s">
        <v>225</v>
      </c>
      <c r="N6848" s="183" t="s">
        <v>36</v>
      </c>
      <c r="O6848" s="181" t="s">
        <v>7352</v>
      </c>
      <c r="P6848" s="184" t="s">
        <v>7090</v>
      </c>
      <c r="Q6848" s="185" t="s">
        <v>190</v>
      </c>
      <c r="R6848" s="181" t="s">
        <v>35</v>
      </c>
      <c r="S6848" s="181" t="s">
        <v>225</v>
      </c>
      <c r="T6848" s="186" t="s">
        <v>225</v>
      </c>
      <c r="U6848" s="187" t="s">
        <v>225</v>
      </c>
      <c r="V6848" s="188" t="str" cm="1">
        <f t="array" ref="V6848">IF(SUM(LEN(A6848:U6848))=0,"",IF(OR(OR(ISBLANK(E6848),SUM(LEN(B6848),LEN(C6848))=0),AND(NOT(D6848="Unknown"),ISBLANK(I6848)),AND(NOT(N6848="Unknown"),ISBLANK(Q6848))),"Missing Information", INDEX(Table15[Entire Service Line Classification], MATCH(SUMIFS(Table15[Unique ID],Table15[System-Owned Portion],D6848,Table15[If Material Anything Other than "Lead" in Column E,Was Material Ever Previously Lead?],F6848,Table15[Customer-Owned Portion],N6848),Table15[Unique ID],0),0)))</f>
        <v>Non-lead</v>
      </c>
      <c r="W6848" s="189"/>
    </row>
    <row r="6849" spans="1:23" s="190" customFormat="1" ht="56.25" x14ac:dyDescent="0.25">
      <c r="A6849" s="180" t="s">
        <v>225</v>
      </c>
      <c r="B6849" s="181" t="s">
        <v>10452</v>
      </c>
      <c r="C6849" s="182" t="s">
        <v>225</v>
      </c>
      <c r="D6849" s="183" t="s">
        <v>36</v>
      </c>
      <c r="E6849" s="181" t="s">
        <v>35</v>
      </c>
      <c r="F6849" s="183" t="s">
        <v>35</v>
      </c>
      <c r="G6849" s="181" t="s">
        <v>7350</v>
      </c>
      <c r="H6849" s="184" t="s">
        <v>7092</v>
      </c>
      <c r="I6849" s="185" t="s">
        <v>190</v>
      </c>
      <c r="J6849" s="181" t="s">
        <v>35</v>
      </c>
      <c r="K6849" s="181" t="s">
        <v>225</v>
      </c>
      <c r="L6849" s="186" t="s">
        <v>225</v>
      </c>
      <c r="M6849" s="187" t="s">
        <v>225</v>
      </c>
      <c r="N6849" s="183" t="s">
        <v>36</v>
      </c>
      <c r="O6849" s="181" t="s">
        <v>7350</v>
      </c>
      <c r="P6849" s="184" t="s">
        <v>7092</v>
      </c>
      <c r="Q6849" s="185" t="s">
        <v>190</v>
      </c>
      <c r="R6849" s="181" t="s">
        <v>35</v>
      </c>
      <c r="S6849" s="181" t="s">
        <v>225</v>
      </c>
      <c r="T6849" s="186" t="s">
        <v>225</v>
      </c>
      <c r="U6849" s="187" t="s">
        <v>225</v>
      </c>
      <c r="V6849" s="188" t="str" cm="1">
        <f t="array" ref="V6849">IF(SUM(LEN(A6849:U6849))=0,"",IF(OR(OR(ISBLANK(E6849),SUM(LEN(B6849),LEN(C6849))=0),AND(NOT(D6849="Unknown"),ISBLANK(I6849)),AND(NOT(N6849="Unknown"),ISBLANK(Q6849))),"Missing Information", INDEX(Table15[Entire Service Line Classification], MATCH(SUMIFS(Table15[Unique ID],Table15[System-Owned Portion],D6849,Table15[If Material Anything Other than "Lead" in Column E,Was Material Ever Previously Lead?],F6849,Table15[Customer-Owned Portion],N6849),Table15[Unique ID],0),0)))</f>
        <v>Non-lead</v>
      </c>
      <c r="W6849" s="189"/>
    </row>
    <row r="6850" spans="1:23" s="190" customFormat="1" ht="56.25" x14ac:dyDescent="0.25">
      <c r="A6850" s="180" t="s">
        <v>225</v>
      </c>
      <c r="B6850" s="181" t="s">
        <v>10453</v>
      </c>
      <c r="C6850" s="182" t="s">
        <v>225</v>
      </c>
      <c r="D6850" s="183" t="s">
        <v>36</v>
      </c>
      <c r="E6850" s="181" t="s">
        <v>35</v>
      </c>
      <c r="F6850" s="183" t="s">
        <v>35</v>
      </c>
      <c r="G6850" s="181" t="s">
        <v>7344</v>
      </c>
      <c r="H6850" s="184" t="s">
        <v>7090</v>
      </c>
      <c r="I6850" s="185" t="s">
        <v>190</v>
      </c>
      <c r="J6850" s="181" t="s">
        <v>35</v>
      </c>
      <c r="K6850" s="181" t="s">
        <v>225</v>
      </c>
      <c r="L6850" s="186" t="s">
        <v>225</v>
      </c>
      <c r="M6850" s="187" t="s">
        <v>225</v>
      </c>
      <c r="N6850" s="183" t="s">
        <v>36</v>
      </c>
      <c r="O6850" s="181" t="s">
        <v>7344</v>
      </c>
      <c r="P6850" s="184" t="s">
        <v>7090</v>
      </c>
      <c r="Q6850" s="185" t="s">
        <v>190</v>
      </c>
      <c r="R6850" s="181" t="s">
        <v>35</v>
      </c>
      <c r="S6850" s="181" t="s">
        <v>225</v>
      </c>
      <c r="T6850" s="186" t="s">
        <v>225</v>
      </c>
      <c r="U6850" s="187" t="s">
        <v>225</v>
      </c>
      <c r="V6850" s="188" t="str" cm="1">
        <f t="array" ref="V6850">IF(SUM(LEN(A6850:U6850))=0,"",IF(OR(OR(ISBLANK(E6850),SUM(LEN(B6850),LEN(C6850))=0),AND(NOT(D6850="Unknown"),ISBLANK(I6850)),AND(NOT(N6850="Unknown"),ISBLANK(Q6850))),"Missing Information", INDEX(Table15[Entire Service Line Classification], MATCH(SUMIFS(Table15[Unique ID],Table15[System-Owned Portion],D6850,Table15[If Material Anything Other than "Lead" in Column E,Was Material Ever Previously Lead?],F6850,Table15[Customer-Owned Portion],N6850),Table15[Unique ID],0),0)))</f>
        <v>Non-lead</v>
      </c>
      <c r="W6850" s="189"/>
    </row>
    <row r="6851" spans="1:23" s="190" customFormat="1" ht="56.25" x14ac:dyDescent="0.25">
      <c r="A6851" s="180" t="s">
        <v>225</v>
      </c>
      <c r="B6851" s="181" t="s">
        <v>10454</v>
      </c>
      <c r="C6851" s="182" t="s">
        <v>225</v>
      </c>
      <c r="D6851" s="183" t="s">
        <v>36</v>
      </c>
      <c r="E6851" s="181" t="s">
        <v>35</v>
      </c>
      <c r="F6851" s="183" t="s">
        <v>35</v>
      </c>
      <c r="G6851" s="181" t="s">
        <v>7488</v>
      </c>
      <c r="H6851" s="184" t="s">
        <v>7090</v>
      </c>
      <c r="I6851" s="185" t="s">
        <v>190</v>
      </c>
      <c r="J6851" s="181" t="s">
        <v>35</v>
      </c>
      <c r="K6851" s="181" t="s">
        <v>225</v>
      </c>
      <c r="L6851" s="186" t="s">
        <v>225</v>
      </c>
      <c r="M6851" s="187" t="s">
        <v>225</v>
      </c>
      <c r="N6851" s="183" t="s">
        <v>36</v>
      </c>
      <c r="O6851" s="181" t="s">
        <v>7488</v>
      </c>
      <c r="P6851" s="184" t="s">
        <v>7090</v>
      </c>
      <c r="Q6851" s="185" t="s">
        <v>190</v>
      </c>
      <c r="R6851" s="181" t="s">
        <v>35</v>
      </c>
      <c r="S6851" s="181" t="s">
        <v>225</v>
      </c>
      <c r="T6851" s="186" t="s">
        <v>225</v>
      </c>
      <c r="U6851" s="187" t="s">
        <v>225</v>
      </c>
      <c r="V6851" s="188" t="str" cm="1">
        <f t="array" ref="V6851">IF(SUM(LEN(A6851:U6851))=0,"",IF(OR(OR(ISBLANK(E6851),SUM(LEN(B6851),LEN(C6851))=0),AND(NOT(D6851="Unknown"),ISBLANK(I6851)),AND(NOT(N6851="Unknown"),ISBLANK(Q6851))),"Missing Information", INDEX(Table15[Entire Service Line Classification], MATCH(SUMIFS(Table15[Unique ID],Table15[System-Owned Portion],D6851,Table15[If Material Anything Other than "Lead" in Column E,Was Material Ever Previously Lead?],F6851,Table15[Customer-Owned Portion],N6851),Table15[Unique ID],0),0)))</f>
        <v>Non-lead</v>
      </c>
      <c r="W6851" s="189"/>
    </row>
    <row r="6852" spans="1:23" s="190" customFormat="1" ht="56.25" x14ac:dyDescent="0.25">
      <c r="A6852" s="180" t="s">
        <v>225</v>
      </c>
      <c r="B6852" s="181" t="s">
        <v>10455</v>
      </c>
      <c r="C6852" s="182" t="s">
        <v>225</v>
      </c>
      <c r="D6852" s="183" t="s">
        <v>36</v>
      </c>
      <c r="E6852" s="181" t="s">
        <v>35</v>
      </c>
      <c r="F6852" s="183" t="s">
        <v>35</v>
      </c>
      <c r="G6852" s="181" t="s">
        <v>7393</v>
      </c>
      <c r="H6852" s="184" t="s">
        <v>7092</v>
      </c>
      <c r="I6852" s="185" t="s">
        <v>190</v>
      </c>
      <c r="J6852" s="181" t="s">
        <v>35</v>
      </c>
      <c r="K6852" s="181" t="s">
        <v>225</v>
      </c>
      <c r="L6852" s="186" t="s">
        <v>225</v>
      </c>
      <c r="M6852" s="187" t="s">
        <v>225</v>
      </c>
      <c r="N6852" s="183" t="s">
        <v>36</v>
      </c>
      <c r="O6852" s="181" t="s">
        <v>7393</v>
      </c>
      <c r="P6852" s="184" t="s">
        <v>7092</v>
      </c>
      <c r="Q6852" s="185" t="s">
        <v>190</v>
      </c>
      <c r="R6852" s="181" t="s">
        <v>35</v>
      </c>
      <c r="S6852" s="181" t="s">
        <v>225</v>
      </c>
      <c r="T6852" s="186" t="s">
        <v>225</v>
      </c>
      <c r="U6852" s="187" t="s">
        <v>225</v>
      </c>
      <c r="V6852" s="188" t="str" cm="1">
        <f t="array" ref="V6852">IF(SUM(LEN(A6852:U6852))=0,"",IF(OR(OR(ISBLANK(E6852),SUM(LEN(B6852),LEN(C6852))=0),AND(NOT(D6852="Unknown"),ISBLANK(I6852)),AND(NOT(N6852="Unknown"),ISBLANK(Q6852))),"Missing Information", INDEX(Table15[Entire Service Line Classification], MATCH(SUMIFS(Table15[Unique ID],Table15[System-Owned Portion],D6852,Table15[If Material Anything Other than "Lead" in Column E,Was Material Ever Previously Lead?],F6852,Table15[Customer-Owned Portion],N6852),Table15[Unique ID],0),0)))</f>
        <v>Non-lead</v>
      </c>
      <c r="W6852" s="189"/>
    </row>
    <row r="6853" spans="1:23" s="190" customFormat="1" ht="56.25" x14ac:dyDescent="0.25">
      <c r="A6853" s="180" t="s">
        <v>225</v>
      </c>
      <c r="B6853" s="181" t="s">
        <v>10456</v>
      </c>
      <c r="C6853" s="182" t="s">
        <v>225</v>
      </c>
      <c r="D6853" s="183" t="s">
        <v>36</v>
      </c>
      <c r="E6853" s="181" t="s">
        <v>35</v>
      </c>
      <c r="F6853" s="183" t="s">
        <v>35</v>
      </c>
      <c r="G6853" s="181" t="s">
        <v>7476</v>
      </c>
      <c r="H6853" s="184" t="s">
        <v>7092</v>
      </c>
      <c r="I6853" s="185" t="s">
        <v>190</v>
      </c>
      <c r="J6853" s="181" t="s">
        <v>35</v>
      </c>
      <c r="K6853" s="181" t="s">
        <v>225</v>
      </c>
      <c r="L6853" s="186" t="s">
        <v>225</v>
      </c>
      <c r="M6853" s="187" t="s">
        <v>225</v>
      </c>
      <c r="N6853" s="183" t="s">
        <v>36</v>
      </c>
      <c r="O6853" s="181" t="s">
        <v>7476</v>
      </c>
      <c r="P6853" s="184" t="s">
        <v>7092</v>
      </c>
      <c r="Q6853" s="185" t="s">
        <v>190</v>
      </c>
      <c r="R6853" s="181" t="s">
        <v>35</v>
      </c>
      <c r="S6853" s="181" t="s">
        <v>225</v>
      </c>
      <c r="T6853" s="186" t="s">
        <v>225</v>
      </c>
      <c r="U6853" s="187" t="s">
        <v>225</v>
      </c>
      <c r="V6853" s="188" t="str" cm="1">
        <f t="array" ref="V6853">IF(SUM(LEN(A6853:U6853))=0,"",IF(OR(OR(ISBLANK(E6853),SUM(LEN(B6853),LEN(C6853))=0),AND(NOT(D6853="Unknown"),ISBLANK(I6853)),AND(NOT(N6853="Unknown"),ISBLANK(Q6853))),"Missing Information", INDEX(Table15[Entire Service Line Classification], MATCH(SUMIFS(Table15[Unique ID],Table15[System-Owned Portion],D6853,Table15[If Material Anything Other than "Lead" in Column E,Was Material Ever Previously Lead?],F6853,Table15[Customer-Owned Portion],N6853),Table15[Unique ID],0),0)))</f>
        <v>Non-lead</v>
      </c>
      <c r="W6853" s="189"/>
    </row>
    <row r="6854" spans="1:23" s="190" customFormat="1" ht="56.25" x14ac:dyDescent="0.25">
      <c r="A6854" s="180" t="s">
        <v>225</v>
      </c>
      <c r="B6854" s="181" t="s">
        <v>10457</v>
      </c>
      <c r="C6854" s="182" t="s">
        <v>225</v>
      </c>
      <c r="D6854" s="183" t="s">
        <v>36</v>
      </c>
      <c r="E6854" s="181" t="s">
        <v>35</v>
      </c>
      <c r="F6854" s="183" t="s">
        <v>35</v>
      </c>
      <c r="G6854" s="181" t="s">
        <v>7407</v>
      </c>
      <c r="H6854" s="184" t="s">
        <v>7090</v>
      </c>
      <c r="I6854" s="185" t="s">
        <v>190</v>
      </c>
      <c r="J6854" s="181" t="s">
        <v>35</v>
      </c>
      <c r="K6854" s="181" t="s">
        <v>225</v>
      </c>
      <c r="L6854" s="186" t="s">
        <v>225</v>
      </c>
      <c r="M6854" s="187" t="s">
        <v>225</v>
      </c>
      <c r="N6854" s="183" t="s">
        <v>36</v>
      </c>
      <c r="O6854" s="181" t="s">
        <v>7407</v>
      </c>
      <c r="P6854" s="184" t="s">
        <v>7090</v>
      </c>
      <c r="Q6854" s="185" t="s">
        <v>190</v>
      </c>
      <c r="R6854" s="181" t="s">
        <v>35</v>
      </c>
      <c r="S6854" s="181" t="s">
        <v>225</v>
      </c>
      <c r="T6854" s="186" t="s">
        <v>225</v>
      </c>
      <c r="U6854" s="187" t="s">
        <v>225</v>
      </c>
      <c r="V6854" s="188" t="str" cm="1">
        <f t="array" ref="V6854">IF(SUM(LEN(A6854:U6854))=0,"",IF(OR(OR(ISBLANK(E6854),SUM(LEN(B6854),LEN(C6854))=0),AND(NOT(D6854="Unknown"),ISBLANK(I6854)),AND(NOT(N6854="Unknown"),ISBLANK(Q6854))),"Missing Information", INDEX(Table15[Entire Service Line Classification], MATCH(SUMIFS(Table15[Unique ID],Table15[System-Owned Portion],D6854,Table15[If Material Anything Other than "Lead" in Column E,Was Material Ever Previously Lead?],F6854,Table15[Customer-Owned Portion],N6854),Table15[Unique ID],0),0)))</f>
        <v>Non-lead</v>
      </c>
      <c r="W6854" s="189"/>
    </row>
    <row r="6855" spans="1:23" s="190" customFormat="1" ht="56.25" x14ac:dyDescent="0.25">
      <c r="A6855" s="180" t="s">
        <v>225</v>
      </c>
      <c r="B6855" s="181" t="s">
        <v>10458</v>
      </c>
      <c r="C6855" s="182" t="s">
        <v>225</v>
      </c>
      <c r="D6855" s="183" t="s">
        <v>36</v>
      </c>
      <c r="E6855" s="181" t="s">
        <v>35</v>
      </c>
      <c r="F6855" s="183" t="s">
        <v>35</v>
      </c>
      <c r="G6855" s="181" t="s">
        <v>7350</v>
      </c>
      <c r="H6855" s="184" t="s">
        <v>7092</v>
      </c>
      <c r="I6855" s="185" t="s">
        <v>190</v>
      </c>
      <c r="J6855" s="181" t="s">
        <v>35</v>
      </c>
      <c r="K6855" s="181" t="s">
        <v>225</v>
      </c>
      <c r="L6855" s="186" t="s">
        <v>225</v>
      </c>
      <c r="M6855" s="187" t="s">
        <v>225</v>
      </c>
      <c r="N6855" s="183" t="s">
        <v>36</v>
      </c>
      <c r="O6855" s="181" t="s">
        <v>7350</v>
      </c>
      <c r="P6855" s="184" t="s">
        <v>7092</v>
      </c>
      <c r="Q6855" s="185" t="s">
        <v>190</v>
      </c>
      <c r="R6855" s="181" t="s">
        <v>35</v>
      </c>
      <c r="S6855" s="181" t="s">
        <v>225</v>
      </c>
      <c r="T6855" s="186" t="s">
        <v>225</v>
      </c>
      <c r="U6855" s="187" t="s">
        <v>225</v>
      </c>
      <c r="V6855" s="188" t="str" cm="1">
        <f t="array" ref="V6855">IF(SUM(LEN(A6855:U6855))=0,"",IF(OR(OR(ISBLANK(E6855),SUM(LEN(B6855),LEN(C6855))=0),AND(NOT(D6855="Unknown"),ISBLANK(I6855)),AND(NOT(N6855="Unknown"),ISBLANK(Q6855))),"Missing Information", INDEX(Table15[Entire Service Line Classification], MATCH(SUMIFS(Table15[Unique ID],Table15[System-Owned Portion],D6855,Table15[If Material Anything Other than "Lead" in Column E,Was Material Ever Previously Lead?],F6855,Table15[Customer-Owned Portion],N6855),Table15[Unique ID],0),0)))</f>
        <v>Non-lead</v>
      </c>
      <c r="W6855" s="189"/>
    </row>
    <row r="6856" spans="1:23" s="190" customFormat="1" ht="56.25" x14ac:dyDescent="0.25">
      <c r="A6856" s="180" t="s">
        <v>225</v>
      </c>
      <c r="B6856" s="181" t="s">
        <v>10459</v>
      </c>
      <c r="C6856" s="182" t="s">
        <v>225</v>
      </c>
      <c r="D6856" s="183" t="s">
        <v>36</v>
      </c>
      <c r="E6856" s="181" t="s">
        <v>35</v>
      </c>
      <c r="F6856" s="183" t="s">
        <v>35</v>
      </c>
      <c r="G6856" s="181" t="s">
        <v>7344</v>
      </c>
      <c r="H6856" s="184" t="s">
        <v>7090</v>
      </c>
      <c r="I6856" s="185" t="s">
        <v>190</v>
      </c>
      <c r="J6856" s="181" t="s">
        <v>35</v>
      </c>
      <c r="K6856" s="181" t="s">
        <v>225</v>
      </c>
      <c r="L6856" s="186" t="s">
        <v>225</v>
      </c>
      <c r="M6856" s="187" t="s">
        <v>225</v>
      </c>
      <c r="N6856" s="183" t="s">
        <v>36</v>
      </c>
      <c r="O6856" s="181" t="s">
        <v>7344</v>
      </c>
      <c r="P6856" s="184" t="s">
        <v>7090</v>
      </c>
      <c r="Q6856" s="185" t="s">
        <v>190</v>
      </c>
      <c r="R6856" s="181" t="s">
        <v>35</v>
      </c>
      <c r="S6856" s="181" t="s">
        <v>225</v>
      </c>
      <c r="T6856" s="186" t="s">
        <v>225</v>
      </c>
      <c r="U6856" s="187" t="s">
        <v>225</v>
      </c>
      <c r="V6856" s="188" t="str" cm="1">
        <f t="array" ref="V6856">IF(SUM(LEN(A6856:U6856))=0,"",IF(OR(OR(ISBLANK(E6856),SUM(LEN(B6856),LEN(C6856))=0),AND(NOT(D6856="Unknown"),ISBLANK(I6856)),AND(NOT(N6856="Unknown"),ISBLANK(Q6856))),"Missing Information", INDEX(Table15[Entire Service Line Classification], MATCH(SUMIFS(Table15[Unique ID],Table15[System-Owned Portion],D6856,Table15[If Material Anything Other than "Lead" in Column E,Was Material Ever Previously Lead?],F6856,Table15[Customer-Owned Portion],N6856),Table15[Unique ID],0),0)))</f>
        <v>Non-lead</v>
      </c>
      <c r="W6856" s="189"/>
    </row>
    <row r="6857" spans="1:23" s="190" customFormat="1" ht="56.25" x14ac:dyDescent="0.25">
      <c r="A6857" s="180" t="s">
        <v>225</v>
      </c>
      <c r="B6857" s="181" t="s">
        <v>10460</v>
      </c>
      <c r="C6857" s="182" t="s">
        <v>225</v>
      </c>
      <c r="D6857" s="183" t="s">
        <v>36</v>
      </c>
      <c r="E6857" s="181" t="s">
        <v>35</v>
      </c>
      <c r="F6857" s="183" t="s">
        <v>35</v>
      </c>
      <c r="G6857" s="181" t="s">
        <v>7366</v>
      </c>
      <c r="H6857" s="184" t="s">
        <v>7090</v>
      </c>
      <c r="I6857" s="185" t="s">
        <v>190</v>
      </c>
      <c r="J6857" s="181" t="s">
        <v>35</v>
      </c>
      <c r="K6857" s="181" t="s">
        <v>225</v>
      </c>
      <c r="L6857" s="186" t="s">
        <v>225</v>
      </c>
      <c r="M6857" s="187" t="s">
        <v>225</v>
      </c>
      <c r="N6857" s="183" t="s">
        <v>36</v>
      </c>
      <c r="O6857" s="181" t="s">
        <v>7366</v>
      </c>
      <c r="P6857" s="184" t="s">
        <v>7090</v>
      </c>
      <c r="Q6857" s="185" t="s">
        <v>190</v>
      </c>
      <c r="R6857" s="181" t="s">
        <v>35</v>
      </c>
      <c r="S6857" s="181" t="s">
        <v>225</v>
      </c>
      <c r="T6857" s="186" t="s">
        <v>225</v>
      </c>
      <c r="U6857" s="187" t="s">
        <v>225</v>
      </c>
      <c r="V6857" s="188" t="str" cm="1">
        <f t="array" ref="V6857">IF(SUM(LEN(A6857:U6857))=0,"",IF(OR(OR(ISBLANK(E6857),SUM(LEN(B6857),LEN(C6857))=0),AND(NOT(D6857="Unknown"),ISBLANK(I6857)),AND(NOT(N6857="Unknown"),ISBLANK(Q6857))),"Missing Information", INDEX(Table15[Entire Service Line Classification], MATCH(SUMIFS(Table15[Unique ID],Table15[System-Owned Portion],D6857,Table15[If Material Anything Other than "Lead" in Column E,Was Material Ever Previously Lead?],F6857,Table15[Customer-Owned Portion],N6857),Table15[Unique ID],0),0)))</f>
        <v>Non-lead</v>
      </c>
      <c r="W6857" s="189"/>
    </row>
    <row r="6858" spans="1:23" s="190" customFormat="1" ht="56.25" x14ac:dyDescent="0.25">
      <c r="A6858" s="180" t="s">
        <v>225</v>
      </c>
      <c r="B6858" s="181" t="s">
        <v>10461</v>
      </c>
      <c r="C6858" s="182" t="s">
        <v>225</v>
      </c>
      <c r="D6858" s="183" t="s">
        <v>36</v>
      </c>
      <c r="E6858" s="181" t="s">
        <v>35</v>
      </c>
      <c r="F6858" s="183" t="s">
        <v>35</v>
      </c>
      <c r="G6858" s="181" t="s">
        <v>7376</v>
      </c>
      <c r="H6858" s="184" t="s">
        <v>7090</v>
      </c>
      <c r="I6858" s="185" t="s">
        <v>190</v>
      </c>
      <c r="J6858" s="181" t="s">
        <v>35</v>
      </c>
      <c r="K6858" s="181" t="s">
        <v>225</v>
      </c>
      <c r="L6858" s="186" t="s">
        <v>225</v>
      </c>
      <c r="M6858" s="187" t="s">
        <v>225</v>
      </c>
      <c r="N6858" s="183" t="s">
        <v>36</v>
      </c>
      <c r="O6858" s="181" t="s">
        <v>7376</v>
      </c>
      <c r="P6858" s="184" t="s">
        <v>7090</v>
      </c>
      <c r="Q6858" s="185" t="s">
        <v>190</v>
      </c>
      <c r="R6858" s="181" t="s">
        <v>35</v>
      </c>
      <c r="S6858" s="181" t="s">
        <v>225</v>
      </c>
      <c r="T6858" s="186" t="s">
        <v>225</v>
      </c>
      <c r="U6858" s="187" t="s">
        <v>225</v>
      </c>
      <c r="V6858" s="188" t="str" cm="1">
        <f t="array" ref="V6858">IF(SUM(LEN(A6858:U6858))=0,"",IF(OR(OR(ISBLANK(E6858),SUM(LEN(B6858),LEN(C6858))=0),AND(NOT(D6858="Unknown"),ISBLANK(I6858)),AND(NOT(N6858="Unknown"),ISBLANK(Q6858))),"Missing Information", INDEX(Table15[Entire Service Line Classification], MATCH(SUMIFS(Table15[Unique ID],Table15[System-Owned Portion],D6858,Table15[If Material Anything Other than "Lead" in Column E,Was Material Ever Previously Lead?],F6858,Table15[Customer-Owned Portion],N6858),Table15[Unique ID],0),0)))</f>
        <v>Non-lead</v>
      </c>
      <c r="W6858" s="189"/>
    </row>
    <row r="6859" spans="1:23" s="190" customFormat="1" ht="56.25" x14ac:dyDescent="0.25">
      <c r="A6859" s="180" t="s">
        <v>225</v>
      </c>
      <c r="B6859" s="181" t="s">
        <v>10462</v>
      </c>
      <c r="C6859" s="182" t="s">
        <v>225</v>
      </c>
      <c r="D6859" s="183" t="s">
        <v>36</v>
      </c>
      <c r="E6859" s="181" t="s">
        <v>35</v>
      </c>
      <c r="F6859" s="183" t="s">
        <v>35</v>
      </c>
      <c r="G6859" s="181" t="s">
        <v>7376</v>
      </c>
      <c r="H6859" s="184" t="s">
        <v>7090</v>
      </c>
      <c r="I6859" s="185" t="s">
        <v>190</v>
      </c>
      <c r="J6859" s="181" t="s">
        <v>35</v>
      </c>
      <c r="K6859" s="181" t="s">
        <v>225</v>
      </c>
      <c r="L6859" s="186" t="s">
        <v>225</v>
      </c>
      <c r="M6859" s="187" t="s">
        <v>225</v>
      </c>
      <c r="N6859" s="183" t="s">
        <v>36</v>
      </c>
      <c r="O6859" s="181" t="s">
        <v>7376</v>
      </c>
      <c r="P6859" s="184" t="s">
        <v>7090</v>
      </c>
      <c r="Q6859" s="185" t="s">
        <v>190</v>
      </c>
      <c r="R6859" s="181" t="s">
        <v>35</v>
      </c>
      <c r="S6859" s="181" t="s">
        <v>225</v>
      </c>
      <c r="T6859" s="186" t="s">
        <v>225</v>
      </c>
      <c r="U6859" s="187" t="s">
        <v>225</v>
      </c>
      <c r="V6859" s="188" t="str" cm="1">
        <f t="array" ref="V6859">IF(SUM(LEN(A6859:U6859))=0,"",IF(OR(OR(ISBLANK(E6859),SUM(LEN(B6859),LEN(C6859))=0),AND(NOT(D6859="Unknown"),ISBLANK(I6859)),AND(NOT(N6859="Unknown"),ISBLANK(Q6859))),"Missing Information", INDEX(Table15[Entire Service Line Classification], MATCH(SUMIFS(Table15[Unique ID],Table15[System-Owned Portion],D6859,Table15[If Material Anything Other than "Lead" in Column E,Was Material Ever Previously Lead?],F6859,Table15[Customer-Owned Portion],N6859),Table15[Unique ID],0),0)))</f>
        <v>Non-lead</v>
      </c>
      <c r="W6859" s="189"/>
    </row>
    <row r="6860" spans="1:23" s="190" customFormat="1" ht="56.25" x14ac:dyDescent="0.25">
      <c r="A6860" s="180" t="s">
        <v>225</v>
      </c>
      <c r="B6860" s="181" t="s">
        <v>10463</v>
      </c>
      <c r="C6860" s="182" t="s">
        <v>225</v>
      </c>
      <c r="D6860" s="183" t="s">
        <v>36</v>
      </c>
      <c r="E6860" s="181" t="s">
        <v>35</v>
      </c>
      <c r="F6860" s="183" t="s">
        <v>35</v>
      </c>
      <c r="G6860" s="181" t="s">
        <v>7347</v>
      </c>
      <c r="H6860" s="184" t="s">
        <v>7250</v>
      </c>
      <c r="I6860" s="185" t="s">
        <v>190</v>
      </c>
      <c r="J6860" s="181" t="s">
        <v>35</v>
      </c>
      <c r="K6860" s="181" t="s">
        <v>225</v>
      </c>
      <c r="L6860" s="186" t="s">
        <v>225</v>
      </c>
      <c r="M6860" s="187" t="s">
        <v>225</v>
      </c>
      <c r="N6860" s="183" t="s">
        <v>36</v>
      </c>
      <c r="O6860" s="181" t="s">
        <v>7347</v>
      </c>
      <c r="P6860" s="184" t="s">
        <v>7250</v>
      </c>
      <c r="Q6860" s="185" t="s">
        <v>190</v>
      </c>
      <c r="R6860" s="181" t="s">
        <v>35</v>
      </c>
      <c r="S6860" s="181" t="s">
        <v>225</v>
      </c>
      <c r="T6860" s="186" t="s">
        <v>225</v>
      </c>
      <c r="U6860" s="187" t="s">
        <v>225</v>
      </c>
      <c r="V6860" s="188" t="str" cm="1">
        <f t="array" ref="V6860">IF(SUM(LEN(A6860:U6860))=0,"",IF(OR(OR(ISBLANK(E6860),SUM(LEN(B6860),LEN(C6860))=0),AND(NOT(D6860="Unknown"),ISBLANK(I6860)),AND(NOT(N6860="Unknown"),ISBLANK(Q6860))),"Missing Information", INDEX(Table15[Entire Service Line Classification], MATCH(SUMIFS(Table15[Unique ID],Table15[System-Owned Portion],D6860,Table15[If Material Anything Other than "Lead" in Column E,Was Material Ever Previously Lead?],F6860,Table15[Customer-Owned Portion],N6860),Table15[Unique ID],0),0)))</f>
        <v>Non-lead</v>
      </c>
      <c r="W6860" s="189"/>
    </row>
    <row r="6861" spans="1:23" s="190" customFormat="1" ht="56.25" x14ac:dyDescent="0.25">
      <c r="A6861" s="180" t="s">
        <v>225</v>
      </c>
      <c r="B6861" s="181" t="s">
        <v>10464</v>
      </c>
      <c r="C6861" s="182" t="s">
        <v>225</v>
      </c>
      <c r="D6861" s="183" t="s">
        <v>36</v>
      </c>
      <c r="E6861" s="181" t="s">
        <v>35</v>
      </c>
      <c r="F6861" s="183" t="s">
        <v>35</v>
      </c>
      <c r="G6861" s="181" t="s">
        <v>7455</v>
      </c>
      <c r="H6861" s="184" t="s">
        <v>7090</v>
      </c>
      <c r="I6861" s="185" t="s">
        <v>190</v>
      </c>
      <c r="J6861" s="181" t="s">
        <v>35</v>
      </c>
      <c r="K6861" s="181" t="s">
        <v>225</v>
      </c>
      <c r="L6861" s="186" t="s">
        <v>225</v>
      </c>
      <c r="M6861" s="187" t="s">
        <v>225</v>
      </c>
      <c r="N6861" s="183" t="s">
        <v>36</v>
      </c>
      <c r="O6861" s="181" t="s">
        <v>7455</v>
      </c>
      <c r="P6861" s="184" t="s">
        <v>7090</v>
      </c>
      <c r="Q6861" s="185" t="s">
        <v>190</v>
      </c>
      <c r="R6861" s="181" t="s">
        <v>35</v>
      </c>
      <c r="S6861" s="181" t="s">
        <v>225</v>
      </c>
      <c r="T6861" s="186" t="s">
        <v>225</v>
      </c>
      <c r="U6861" s="187" t="s">
        <v>225</v>
      </c>
      <c r="V6861" s="188" t="str" cm="1">
        <f t="array" ref="V6861">IF(SUM(LEN(A6861:U6861))=0,"",IF(OR(OR(ISBLANK(E6861),SUM(LEN(B6861),LEN(C6861))=0),AND(NOT(D6861="Unknown"),ISBLANK(I6861)),AND(NOT(N6861="Unknown"),ISBLANK(Q6861))),"Missing Information", INDEX(Table15[Entire Service Line Classification], MATCH(SUMIFS(Table15[Unique ID],Table15[System-Owned Portion],D6861,Table15[If Material Anything Other than "Lead" in Column E,Was Material Ever Previously Lead?],F6861,Table15[Customer-Owned Portion],N6861),Table15[Unique ID],0),0)))</f>
        <v>Non-lead</v>
      </c>
      <c r="W6861" s="189"/>
    </row>
    <row r="6862" spans="1:23" s="190" customFormat="1" ht="56.25" x14ac:dyDescent="0.25">
      <c r="A6862" s="180" t="s">
        <v>225</v>
      </c>
      <c r="B6862" s="181" t="s">
        <v>10465</v>
      </c>
      <c r="C6862" s="182" t="s">
        <v>225</v>
      </c>
      <c r="D6862" s="183" t="s">
        <v>36</v>
      </c>
      <c r="E6862" s="181" t="s">
        <v>35</v>
      </c>
      <c r="F6862" s="183" t="s">
        <v>35</v>
      </c>
      <c r="G6862" s="181" t="s">
        <v>7488</v>
      </c>
      <c r="H6862" s="184" t="s">
        <v>7090</v>
      </c>
      <c r="I6862" s="185" t="s">
        <v>190</v>
      </c>
      <c r="J6862" s="181" t="s">
        <v>35</v>
      </c>
      <c r="K6862" s="181" t="s">
        <v>225</v>
      </c>
      <c r="L6862" s="186" t="s">
        <v>225</v>
      </c>
      <c r="M6862" s="187" t="s">
        <v>225</v>
      </c>
      <c r="N6862" s="183" t="s">
        <v>36</v>
      </c>
      <c r="O6862" s="181" t="s">
        <v>7488</v>
      </c>
      <c r="P6862" s="184" t="s">
        <v>7090</v>
      </c>
      <c r="Q6862" s="185" t="s">
        <v>190</v>
      </c>
      <c r="R6862" s="181" t="s">
        <v>35</v>
      </c>
      <c r="S6862" s="181" t="s">
        <v>225</v>
      </c>
      <c r="T6862" s="186" t="s">
        <v>225</v>
      </c>
      <c r="U6862" s="187" t="s">
        <v>225</v>
      </c>
      <c r="V6862" s="188" t="str" cm="1">
        <f t="array" ref="V6862">IF(SUM(LEN(A6862:U6862))=0,"",IF(OR(OR(ISBLANK(E6862),SUM(LEN(B6862),LEN(C6862))=0),AND(NOT(D6862="Unknown"),ISBLANK(I6862)),AND(NOT(N6862="Unknown"),ISBLANK(Q6862))),"Missing Information", INDEX(Table15[Entire Service Line Classification], MATCH(SUMIFS(Table15[Unique ID],Table15[System-Owned Portion],D6862,Table15[If Material Anything Other than "Lead" in Column E,Was Material Ever Previously Lead?],F6862,Table15[Customer-Owned Portion],N6862),Table15[Unique ID],0),0)))</f>
        <v>Non-lead</v>
      </c>
      <c r="W6862" s="189"/>
    </row>
    <row r="6863" spans="1:23" s="190" customFormat="1" ht="56.25" x14ac:dyDescent="0.25">
      <c r="A6863" s="180" t="s">
        <v>225</v>
      </c>
      <c r="B6863" s="181" t="s">
        <v>10466</v>
      </c>
      <c r="C6863" s="182" t="s">
        <v>225</v>
      </c>
      <c r="D6863" s="183" t="s">
        <v>36</v>
      </c>
      <c r="E6863" s="181" t="s">
        <v>35</v>
      </c>
      <c r="F6863" s="183" t="s">
        <v>35</v>
      </c>
      <c r="G6863" s="181" t="s">
        <v>7488</v>
      </c>
      <c r="H6863" s="184" t="s">
        <v>7090</v>
      </c>
      <c r="I6863" s="185" t="s">
        <v>190</v>
      </c>
      <c r="J6863" s="181" t="s">
        <v>35</v>
      </c>
      <c r="K6863" s="181" t="s">
        <v>225</v>
      </c>
      <c r="L6863" s="186" t="s">
        <v>225</v>
      </c>
      <c r="M6863" s="187" t="s">
        <v>225</v>
      </c>
      <c r="N6863" s="183" t="s">
        <v>36</v>
      </c>
      <c r="O6863" s="181" t="s">
        <v>7488</v>
      </c>
      <c r="P6863" s="184" t="s">
        <v>7090</v>
      </c>
      <c r="Q6863" s="185" t="s">
        <v>190</v>
      </c>
      <c r="R6863" s="181" t="s">
        <v>35</v>
      </c>
      <c r="S6863" s="181" t="s">
        <v>225</v>
      </c>
      <c r="T6863" s="186" t="s">
        <v>225</v>
      </c>
      <c r="U6863" s="187" t="s">
        <v>225</v>
      </c>
      <c r="V6863" s="188" t="str" cm="1">
        <f t="array" ref="V6863">IF(SUM(LEN(A6863:U6863))=0,"",IF(OR(OR(ISBLANK(E6863),SUM(LEN(B6863),LEN(C6863))=0),AND(NOT(D6863="Unknown"),ISBLANK(I6863)),AND(NOT(N6863="Unknown"),ISBLANK(Q6863))),"Missing Information", INDEX(Table15[Entire Service Line Classification], MATCH(SUMIFS(Table15[Unique ID],Table15[System-Owned Portion],D6863,Table15[If Material Anything Other than "Lead" in Column E,Was Material Ever Previously Lead?],F6863,Table15[Customer-Owned Portion],N6863),Table15[Unique ID],0),0)))</f>
        <v>Non-lead</v>
      </c>
      <c r="W6863" s="189"/>
    </row>
    <row r="6864" spans="1:23" s="190" customFormat="1" ht="56.25" x14ac:dyDescent="0.25">
      <c r="A6864" s="180" t="s">
        <v>225</v>
      </c>
      <c r="B6864" s="181" t="s">
        <v>10467</v>
      </c>
      <c r="C6864" s="182" t="s">
        <v>225</v>
      </c>
      <c r="D6864" s="183" t="s">
        <v>36</v>
      </c>
      <c r="E6864" s="181" t="s">
        <v>35</v>
      </c>
      <c r="F6864" s="183" t="s">
        <v>35</v>
      </c>
      <c r="G6864" s="181" t="s">
        <v>7407</v>
      </c>
      <c r="H6864" s="184" t="s">
        <v>7121</v>
      </c>
      <c r="I6864" s="185" t="s">
        <v>190</v>
      </c>
      <c r="J6864" s="181" t="s">
        <v>35</v>
      </c>
      <c r="K6864" s="181" t="s">
        <v>225</v>
      </c>
      <c r="L6864" s="186" t="s">
        <v>225</v>
      </c>
      <c r="M6864" s="187" t="s">
        <v>225</v>
      </c>
      <c r="N6864" s="183" t="s">
        <v>36</v>
      </c>
      <c r="O6864" s="181" t="s">
        <v>7407</v>
      </c>
      <c r="P6864" s="184" t="s">
        <v>7121</v>
      </c>
      <c r="Q6864" s="185" t="s">
        <v>190</v>
      </c>
      <c r="R6864" s="181" t="s">
        <v>35</v>
      </c>
      <c r="S6864" s="181" t="s">
        <v>225</v>
      </c>
      <c r="T6864" s="186" t="s">
        <v>225</v>
      </c>
      <c r="U6864" s="187" t="s">
        <v>225</v>
      </c>
      <c r="V6864" s="188" t="str" cm="1">
        <f t="array" ref="V6864">IF(SUM(LEN(A6864:U6864))=0,"",IF(OR(OR(ISBLANK(E6864),SUM(LEN(B6864),LEN(C6864))=0),AND(NOT(D6864="Unknown"),ISBLANK(I6864)),AND(NOT(N6864="Unknown"),ISBLANK(Q6864))),"Missing Information", INDEX(Table15[Entire Service Line Classification], MATCH(SUMIFS(Table15[Unique ID],Table15[System-Owned Portion],D6864,Table15[If Material Anything Other than "Lead" in Column E,Was Material Ever Previously Lead?],F6864,Table15[Customer-Owned Portion],N6864),Table15[Unique ID],0),0)))</f>
        <v>Non-lead</v>
      </c>
      <c r="W6864" s="189"/>
    </row>
    <row r="6865" spans="1:23" s="190" customFormat="1" ht="56.25" x14ac:dyDescent="0.25">
      <c r="A6865" s="180" t="s">
        <v>225</v>
      </c>
      <c r="B6865" s="181" t="s">
        <v>10467</v>
      </c>
      <c r="C6865" s="182" t="s">
        <v>225</v>
      </c>
      <c r="D6865" s="183" t="s">
        <v>36</v>
      </c>
      <c r="E6865" s="181" t="s">
        <v>35</v>
      </c>
      <c r="F6865" s="183" t="s">
        <v>35</v>
      </c>
      <c r="G6865" s="181" t="s">
        <v>7407</v>
      </c>
      <c r="H6865" s="184" t="s">
        <v>7121</v>
      </c>
      <c r="I6865" s="185" t="s">
        <v>190</v>
      </c>
      <c r="J6865" s="181" t="s">
        <v>35</v>
      </c>
      <c r="K6865" s="181" t="s">
        <v>225</v>
      </c>
      <c r="L6865" s="186" t="s">
        <v>225</v>
      </c>
      <c r="M6865" s="187" t="s">
        <v>225</v>
      </c>
      <c r="N6865" s="183" t="s">
        <v>36</v>
      </c>
      <c r="O6865" s="181" t="s">
        <v>7407</v>
      </c>
      <c r="P6865" s="184" t="s">
        <v>7121</v>
      </c>
      <c r="Q6865" s="185" t="s">
        <v>190</v>
      </c>
      <c r="R6865" s="181" t="s">
        <v>35</v>
      </c>
      <c r="S6865" s="181" t="s">
        <v>225</v>
      </c>
      <c r="T6865" s="186" t="s">
        <v>225</v>
      </c>
      <c r="U6865" s="187" t="s">
        <v>225</v>
      </c>
      <c r="V6865" s="188" t="str" cm="1">
        <f t="array" ref="V6865">IF(SUM(LEN(A6865:U6865))=0,"",IF(OR(OR(ISBLANK(E6865),SUM(LEN(B6865),LEN(C6865))=0),AND(NOT(D6865="Unknown"),ISBLANK(I6865)),AND(NOT(N6865="Unknown"),ISBLANK(Q6865))),"Missing Information", INDEX(Table15[Entire Service Line Classification], MATCH(SUMIFS(Table15[Unique ID],Table15[System-Owned Portion],D6865,Table15[If Material Anything Other than "Lead" in Column E,Was Material Ever Previously Lead?],F6865,Table15[Customer-Owned Portion],N6865),Table15[Unique ID],0),0)))</f>
        <v>Non-lead</v>
      </c>
      <c r="W6865" s="189"/>
    </row>
    <row r="6866" spans="1:23" s="190" customFormat="1" ht="56.25" x14ac:dyDescent="0.25">
      <c r="A6866" s="180" t="s">
        <v>225</v>
      </c>
      <c r="B6866" s="181" t="s">
        <v>10468</v>
      </c>
      <c r="C6866" s="182" t="s">
        <v>225</v>
      </c>
      <c r="D6866" s="183" t="s">
        <v>36</v>
      </c>
      <c r="E6866" s="181" t="s">
        <v>35</v>
      </c>
      <c r="F6866" s="183" t="s">
        <v>35</v>
      </c>
      <c r="G6866" s="181" t="s">
        <v>7391</v>
      </c>
      <c r="H6866" s="184" t="s">
        <v>7092</v>
      </c>
      <c r="I6866" s="185" t="s">
        <v>190</v>
      </c>
      <c r="J6866" s="181" t="s">
        <v>35</v>
      </c>
      <c r="K6866" s="181" t="s">
        <v>225</v>
      </c>
      <c r="L6866" s="186" t="s">
        <v>225</v>
      </c>
      <c r="M6866" s="187" t="s">
        <v>225</v>
      </c>
      <c r="N6866" s="183" t="s">
        <v>36</v>
      </c>
      <c r="O6866" s="181" t="s">
        <v>7391</v>
      </c>
      <c r="P6866" s="184" t="s">
        <v>7092</v>
      </c>
      <c r="Q6866" s="185" t="s">
        <v>190</v>
      </c>
      <c r="R6866" s="181" t="s">
        <v>35</v>
      </c>
      <c r="S6866" s="181" t="s">
        <v>225</v>
      </c>
      <c r="T6866" s="186" t="s">
        <v>225</v>
      </c>
      <c r="U6866" s="187" t="s">
        <v>225</v>
      </c>
      <c r="V6866" s="188" t="str" cm="1">
        <f t="array" ref="V6866">IF(SUM(LEN(A6866:U6866))=0,"",IF(OR(OR(ISBLANK(E6866),SUM(LEN(B6866),LEN(C6866))=0),AND(NOT(D6866="Unknown"),ISBLANK(I6866)),AND(NOT(N6866="Unknown"),ISBLANK(Q6866))),"Missing Information", INDEX(Table15[Entire Service Line Classification], MATCH(SUMIFS(Table15[Unique ID],Table15[System-Owned Portion],D6866,Table15[If Material Anything Other than "Lead" in Column E,Was Material Ever Previously Lead?],F6866,Table15[Customer-Owned Portion],N6866),Table15[Unique ID],0),0)))</f>
        <v>Non-lead</v>
      </c>
      <c r="W6866" s="189"/>
    </row>
    <row r="6867" spans="1:23" s="190" customFormat="1" ht="56.25" x14ac:dyDescent="0.25">
      <c r="A6867" s="180" t="s">
        <v>225</v>
      </c>
      <c r="B6867" s="181" t="s">
        <v>10469</v>
      </c>
      <c r="C6867" s="182" t="s">
        <v>225</v>
      </c>
      <c r="D6867" s="183" t="s">
        <v>36</v>
      </c>
      <c r="E6867" s="181" t="s">
        <v>35</v>
      </c>
      <c r="F6867" s="183" t="s">
        <v>35</v>
      </c>
      <c r="G6867" s="181" t="s">
        <v>7391</v>
      </c>
      <c r="H6867" s="184" t="s">
        <v>7092</v>
      </c>
      <c r="I6867" s="185" t="s">
        <v>190</v>
      </c>
      <c r="J6867" s="181" t="s">
        <v>35</v>
      </c>
      <c r="K6867" s="181" t="s">
        <v>225</v>
      </c>
      <c r="L6867" s="186" t="s">
        <v>225</v>
      </c>
      <c r="M6867" s="187" t="s">
        <v>225</v>
      </c>
      <c r="N6867" s="183" t="s">
        <v>36</v>
      </c>
      <c r="O6867" s="181" t="s">
        <v>7391</v>
      </c>
      <c r="P6867" s="184" t="s">
        <v>7092</v>
      </c>
      <c r="Q6867" s="185" t="s">
        <v>190</v>
      </c>
      <c r="R6867" s="181" t="s">
        <v>35</v>
      </c>
      <c r="S6867" s="181" t="s">
        <v>225</v>
      </c>
      <c r="T6867" s="186" t="s">
        <v>225</v>
      </c>
      <c r="U6867" s="187" t="s">
        <v>225</v>
      </c>
      <c r="V6867" s="188" t="str" cm="1">
        <f t="array" ref="V6867">IF(SUM(LEN(A6867:U6867))=0,"",IF(OR(OR(ISBLANK(E6867),SUM(LEN(B6867),LEN(C6867))=0),AND(NOT(D6867="Unknown"),ISBLANK(I6867)),AND(NOT(N6867="Unknown"),ISBLANK(Q6867))),"Missing Information", INDEX(Table15[Entire Service Line Classification], MATCH(SUMIFS(Table15[Unique ID],Table15[System-Owned Portion],D6867,Table15[If Material Anything Other than "Lead" in Column E,Was Material Ever Previously Lead?],F6867,Table15[Customer-Owned Portion],N6867),Table15[Unique ID],0),0)))</f>
        <v>Non-lead</v>
      </c>
      <c r="W6867" s="189"/>
    </row>
    <row r="6868" spans="1:23" s="190" customFormat="1" ht="56.25" x14ac:dyDescent="0.25">
      <c r="A6868" s="180" t="s">
        <v>225</v>
      </c>
      <c r="B6868" s="181" t="s">
        <v>10470</v>
      </c>
      <c r="C6868" s="182" t="s">
        <v>225</v>
      </c>
      <c r="D6868" s="183" t="s">
        <v>36</v>
      </c>
      <c r="E6868" s="181" t="s">
        <v>35</v>
      </c>
      <c r="F6868" s="183" t="s">
        <v>35</v>
      </c>
      <c r="G6868" s="181" t="s">
        <v>7391</v>
      </c>
      <c r="H6868" s="184" t="s">
        <v>7092</v>
      </c>
      <c r="I6868" s="185" t="s">
        <v>190</v>
      </c>
      <c r="J6868" s="181" t="s">
        <v>35</v>
      </c>
      <c r="K6868" s="181" t="s">
        <v>225</v>
      </c>
      <c r="L6868" s="186" t="s">
        <v>225</v>
      </c>
      <c r="M6868" s="187" t="s">
        <v>225</v>
      </c>
      <c r="N6868" s="183" t="s">
        <v>36</v>
      </c>
      <c r="O6868" s="181" t="s">
        <v>7391</v>
      </c>
      <c r="P6868" s="184" t="s">
        <v>7092</v>
      </c>
      <c r="Q6868" s="185" t="s">
        <v>190</v>
      </c>
      <c r="R6868" s="181" t="s">
        <v>35</v>
      </c>
      <c r="S6868" s="181" t="s">
        <v>225</v>
      </c>
      <c r="T6868" s="186" t="s">
        <v>225</v>
      </c>
      <c r="U6868" s="187" t="s">
        <v>225</v>
      </c>
      <c r="V6868" s="188" t="str" cm="1">
        <f t="array" ref="V6868">IF(SUM(LEN(A6868:U6868))=0,"",IF(OR(OR(ISBLANK(E6868),SUM(LEN(B6868),LEN(C6868))=0),AND(NOT(D6868="Unknown"),ISBLANK(I6868)),AND(NOT(N6868="Unknown"),ISBLANK(Q6868))),"Missing Information", INDEX(Table15[Entire Service Line Classification], MATCH(SUMIFS(Table15[Unique ID],Table15[System-Owned Portion],D6868,Table15[If Material Anything Other than "Lead" in Column E,Was Material Ever Previously Lead?],F6868,Table15[Customer-Owned Portion],N6868),Table15[Unique ID],0),0)))</f>
        <v>Non-lead</v>
      </c>
      <c r="W6868" s="189"/>
    </row>
    <row r="6869" spans="1:23" s="190" customFormat="1" ht="56.25" x14ac:dyDescent="0.25">
      <c r="A6869" s="180" t="s">
        <v>225</v>
      </c>
      <c r="B6869" s="181" t="s">
        <v>10471</v>
      </c>
      <c r="C6869" s="182" t="s">
        <v>225</v>
      </c>
      <c r="D6869" s="183" t="s">
        <v>36</v>
      </c>
      <c r="E6869" s="181" t="s">
        <v>35</v>
      </c>
      <c r="F6869" s="183" t="s">
        <v>35</v>
      </c>
      <c r="G6869" s="181" t="s">
        <v>7391</v>
      </c>
      <c r="H6869" s="184" t="s">
        <v>7092</v>
      </c>
      <c r="I6869" s="185" t="s">
        <v>190</v>
      </c>
      <c r="J6869" s="181" t="s">
        <v>35</v>
      </c>
      <c r="K6869" s="181" t="s">
        <v>225</v>
      </c>
      <c r="L6869" s="186" t="s">
        <v>225</v>
      </c>
      <c r="M6869" s="187" t="s">
        <v>225</v>
      </c>
      <c r="N6869" s="183" t="s">
        <v>36</v>
      </c>
      <c r="O6869" s="181" t="s">
        <v>7391</v>
      </c>
      <c r="P6869" s="184" t="s">
        <v>7092</v>
      </c>
      <c r="Q6869" s="185" t="s">
        <v>190</v>
      </c>
      <c r="R6869" s="181" t="s">
        <v>35</v>
      </c>
      <c r="S6869" s="181" t="s">
        <v>225</v>
      </c>
      <c r="T6869" s="186" t="s">
        <v>225</v>
      </c>
      <c r="U6869" s="187" t="s">
        <v>225</v>
      </c>
      <c r="V6869" s="188" t="str" cm="1">
        <f t="array" ref="V6869">IF(SUM(LEN(A6869:U6869))=0,"",IF(OR(OR(ISBLANK(E6869),SUM(LEN(B6869),LEN(C6869))=0),AND(NOT(D6869="Unknown"),ISBLANK(I6869)),AND(NOT(N6869="Unknown"),ISBLANK(Q6869))),"Missing Information", INDEX(Table15[Entire Service Line Classification], MATCH(SUMIFS(Table15[Unique ID],Table15[System-Owned Portion],D6869,Table15[If Material Anything Other than "Lead" in Column E,Was Material Ever Previously Lead?],F6869,Table15[Customer-Owned Portion],N6869),Table15[Unique ID],0),0)))</f>
        <v>Non-lead</v>
      </c>
      <c r="W6869" s="189"/>
    </row>
    <row r="6870" spans="1:23" s="190" customFormat="1" ht="56.25" x14ac:dyDescent="0.25">
      <c r="A6870" s="180" t="s">
        <v>225</v>
      </c>
      <c r="B6870" s="181" t="s">
        <v>10472</v>
      </c>
      <c r="C6870" s="182" t="s">
        <v>225</v>
      </c>
      <c r="D6870" s="183" t="s">
        <v>36</v>
      </c>
      <c r="E6870" s="181" t="s">
        <v>35</v>
      </c>
      <c r="F6870" s="183" t="s">
        <v>35</v>
      </c>
      <c r="G6870" s="181" t="s">
        <v>7391</v>
      </c>
      <c r="H6870" s="184" t="s">
        <v>7092</v>
      </c>
      <c r="I6870" s="185" t="s">
        <v>190</v>
      </c>
      <c r="J6870" s="181" t="s">
        <v>35</v>
      </c>
      <c r="K6870" s="181" t="s">
        <v>225</v>
      </c>
      <c r="L6870" s="186" t="s">
        <v>225</v>
      </c>
      <c r="M6870" s="187" t="s">
        <v>225</v>
      </c>
      <c r="N6870" s="183" t="s">
        <v>36</v>
      </c>
      <c r="O6870" s="181" t="s">
        <v>7391</v>
      </c>
      <c r="P6870" s="184" t="s">
        <v>7092</v>
      </c>
      <c r="Q6870" s="185" t="s">
        <v>190</v>
      </c>
      <c r="R6870" s="181" t="s">
        <v>35</v>
      </c>
      <c r="S6870" s="181" t="s">
        <v>225</v>
      </c>
      <c r="T6870" s="186" t="s">
        <v>225</v>
      </c>
      <c r="U6870" s="187" t="s">
        <v>225</v>
      </c>
      <c r="V6870" s="188" t="str" cm="1">
        <f t="array" ref="V6870">IF(SUM(LEN(A6870:U6870))=0,"",IF(OR(OR(ISBLANK(E6870),SUM(LEN(B6870),LEN(C6870))=0),AND(NOT(D6870="Unknown"),ISBLANK(I6870)),AND(NOT(N6870="Unknown"),ISBLANK(Q6870))),"Missing Information", INDEX(Table15[Entire Service Line Classification], MATCH(SUMIFS(Table15[Unique ID],Table15[System-Owned Portion],D6870,Table15[If Material Anything Other than "Lead" in Column E,Was Material Ever Previously Lead?],F6870,Table15[Customer-Owned Portion],N6870),Table15[Unique ID],0),0)))</f>
        <v>Non-lead</v>
      </c>
      <c r="W6870" s="189"/>
    </row>
    <row r="6871" spans="1:23" s="190" customFormat="1" ht="56.25" x14ac:dyDescent="0.25">
      <c r="A6871" s="180" t="s">
        <v>225</v>
      </c>
      <c r="B6871" s="181" t="s">
        <v>10473</v>
      </c>
      <c r="C6871" s="182" t="s">
        <v>225</v>
      </c>
      <c r="D6871" s="183" t="s">
        <v>36</v>
      </c>
      <c r="E6871" s="181" t="s">
        <v>35</v>
      </c>
      <c r="F6871" s="183" t="s">
        <v>35</v>
      </c>
      <c r="G6871" s="181" t="s">
        <v>7391</v>
      </c>
      <c r="H6871" s="184" t="s">
        <v>7090</v>
      </c>
      <c r="I6871" s="185" t="s">
        <v>190</v>
      </c>
      <c r="J6871" s="181" t="s">
        <v>35</v>
      </c>
      <c r="K6871" s="181" t="s">
        <v>225</v>
      </c>
      <c r="L6871" s="186" t="s">
        <v>225</v>
      </c>
      <c r="M6871" s="187" t="s">
        <v>225</v>
      </c>
      <c r="N6871" s="183" t="s">
        <v>36</v>
      </c>
      <c r="O6871" s="181" t="s">
        <v>7391</v>
      </c>
      <c r="P6871" s="184" t="s">
        <v>7090</v>
      </c>
      <c r="Q6871" s="185" t="s">
        <v>190</v>
      </c>
      <c r="R6871" s="181" t="s">
        <v>35</v>
      </c>
      <c r="S6871" s="181" t="s">
        <v>225</v>
      </c>
      <c r="T6871" s="186" t="s">
        <v>225</v>
      </c>
      <c r="U6871" s="187" t="s">
        <v>225</v>
      </c>
      <c r="V6871" s="188" t="str" cm="1">
        <f t="array" ref="V6871">IF(SUM(LEN(A6871:U6871))=0,"",IF(OR(OR(ISBLANK(E6871),SUM(LEN(B6871),LEN(C6871))=0),AND(NOT(D6871="Unknown"),ISBLANK(I6871)),AND(NOT(N6871="Unknown"),ISBLANK(Q6871))),"Missing Information", INDEX(Table15[Entire Service Line Classification], MATCH(SUMIFS(Table15[Unique ID],Table15[System-Owned Portion],D6871,Table15[If Material Anything Other than "Lead" in Column E,Was Material Ever Previously Lead?],F6871,Table15[Customer-Owned Portion],N6871),Table15[Unique ID],0),0)))</f>
        <v>Non-lead</v>
      </c>
      <c r="W6871" s="189"/>
    </row>
    <row r="6872" spans="1:23" s="190" customFormat="1" ht="56.25" x14ac:dyDescent="0.25">
      <c r="A6872" s="180" t="s">
        <v>225</v>
      </c>
      <c r="B6872" s="181" t="s">
        <v>10474</v>
      </c>
      <c r="C6872" s="182" t="s">
        <v>225</v>
      </c>
      <c r="D6872" s="183" t="s">
        <v>36</v>
      </c>
      <c r="E6872" s="181" t="s">
        <v>35</v>
      </c>
      <c r="F6872" s="183" t="s">
        <v>35</v>
      </c>
      <c r="G6872" s="181" t="s">
        <v>7391</v>
      </c>
      <c r="H6872" s="184" t="s">
        <v>7092</v>
      </c>
      <c r="I6872" s="185" t="s">
        <v>190</v>
      </c>
      <c r="J6872" s="181" t="s">
        <v>35</v>
      </c>
      <c r="K6872" s="181" t="s">
        <v>225</v>
      </c>
      <c r="L6872" s="186" t="s">
        <v>225</v>
      </c>
      <c r="M6872" s="187" t="s">
        <v>225</v>
      </c>
      <c r="N6872" s="183" t="s">
        <v>36</v>
      </c>
      <c r="O6872" s="181" t="s">
        <v>7391</v>
      </c>
      <c r="P6872" s="184" t="s">
        <v>7092</v>
      </c>
      <c r="Q6872" s="185" t="s">
        <v>190</v>
      </c>
      <c r="R6872" s="181" t="s">
        <v>35</v>
      </c>
      <c r="S6872" s="181" t="s">
        <v>225</v>
      </c>
      <c r="T6872" s="186" t="s">
        <v>225</v>
      </c>
      <c r="U6872" s="187" t="s">
        <v>225</v>
      </c>
      <c r="V6872" s="188" t="str" cm="1">
        <f t="array" ref="V6872">IF(SUM(LEN(A6872:U6872))=0,"",IF(OR(OR(ISBLANK(E6872),SUM(LEN(B6872),LEN(C6872))=0),AND(NOT(D6872="Unknown"),ISBLANK(I6872)),AND(NOT(N6872="Unknown"),ISBLANK(Q6872))),"Missing Information", INDEX(Table15[Entire Service Line Classification], MATCH(SUMIFS(Table15[Unique ID],Table15[System-Owned Portion],D6872,Table15[If Material Anything Other than "Lead" in Column E,Was Material Ever Previously Lead?],F6872,Table15[Customer-Owned Portion],N6872),Table15[Unique ID],0),0)))</f>
        <v>Non-lead</v>
      </c>
      <c r="W6872" s="189"/>
    </row>
    <row r="6873" spans="1:23" s="190" customFormat="1" ht="56.25" x14ac:dyDescent="0.25">
      <c r="A6873" s="180" t="s">
        <v>225</v>
      </c>
      <c r="B6873" s="181" t="s">
        <v>10475</v>
      </c>
      <c r="C6873" s="182" t="s">
        <v>225</v>
      </c>
      <c r="D6873" s="183" t="s">
        <v>36</v>
      </c>
      <c r="E6873" s="181" t="s">
        <v>35</v>
      </c>
      <c r="F6873" s="183" t="s">
        <v>35</v>
      </c>
      <c r="G6873" s="181" t="s">
        <v>7391</v>
      </c>
      <c r="H6873" s="184" t="s">
        <v>7092</v>
      </c>
      <c r="I6873" s="185" t="s">
        <v>190</v>
      </c>
      <c r="J6873" s="181" t="s">
        <v>35</v>
      </c>
      <c r="K6873" s="181" t="s">
        <v>225</v>
      </c>
      <c r="L6873" s="186" t="s">
        <v>225</v>
      </c>
      <c r="M6873" s="187" t="s">
        <v>225</v>
      </c>
      <c r="N6873" s="183" t="s">
        <v>36</v>
      </c>
      <c r="O6873" s="181" t="s">
        <v>7391</v>
      </c>
      <c r="P6873" s="184" t="s">
        <v>7092</v>
      </c>
      <c r="Q6873" s="185" t="s">
        <v>190</v>
      </c>
      <c r="R6873" s="181" t="s">
        <v>35</v>
      </c>
      <c r="S6873" s="181" t="s">
        <v>225</v>
      </c>
      <c r="T6873" s="186" t="s">
        <v>225</v>
      </c>
      <c r="U6873" s="187" t="s">
        <v>225</v>
      </c>
      <c r="V6873" s="188" t="str" cm="1">
        <f t="array" ref="V6873">IF(SUM(LEN(A6873:U6873))=0,"",IF(OR(OR(ISBLANK(E6873),SUM(LEN(B6873),LEN(C6873))=0),AND(NOT(D6873="Unknown"),ISBLANK(I6873)),AND(NOT(N6873="Unknown"),ISBLANK(Q6873))),"Missing Information", INDEX(Table15[Entire Service Line Classification], MATCH(SUMIFS(Table15[Unique ID],Table15[System-Owned Portion],D6873,Table15[If Material Anything Other than "Lead" in Column E,Was Material Ever Previously Lead?],F6873,Table15[Customer-Owned Portion],N6873),Table15[Unique ID],0),0)))</f>
        <v>Non-lead</v>
      </c>
      <c r="W6873" s="189"/>
    </row>
    <row r="6874" spans="1:23" s="190" customFormat="1" ht="56.25" x14ac:dyDescent="0.25">
      <c r="A6874" s="180" t="s">
        <v>225</v>
      </c>
      <c r="B6874" s="181" t="s">
        <v>10476</v>
      </c>
      <c r="C6874" s="182" t="s">
        <v>225</v>
      </c>
      <c r="D6874" s="183" t="s">
        <v>36</v>
      </c>
      <c r="E6874" s="181" t="s">
        <v>35</v>
      </c>
      <c r="F6874" s="183" t="s">
        <v>35</v>
      </c>
      <c r="G6874" s="181" t="s">
        <v>7400</v>
      </c>
      <c r="H6874" s="184" t="s">
        <v>7121</v>
      </c>
      <c r="I6874" s="185" t="s">
        <v>190</v>
      </c>
      <c r="J6874" s="181" t="s">
        <v>35</v>
      </c>
      <c r="K6874" s="181" t="s">
        <v>225</v>
      </c>
      <c r="L6874" s="186" t="s">
        <v>225</v>
      </c>
      <c r="M6874" s="187" t="s">
        <v>225</v>
      </c>
      <c r="N6874" s="183" t="s">
        <v>36</v>
      </c>
      <c r="O6874" s="181" t="s">
        <v>7400</v>
      </c>
      <c r="P6874" s="184" t="s">
        <v>7121</v>
      </c>
      <c r="Q6874" s="185" t="s">
        <v>190</v>
      </c>
      <c r="R6874" s="181" t="s">
        <v>35</v>
      </c>
      <c r="S6874" s="181" t="s">
        <v>225</v>
      </c>
      <c r="T6874" s="186" t="s">
        <v>225</v>
      </c>
      <c r="U6874" s="187" t="s">
        <v>225</v>
      </c>
      <c r="V6874" s="188" t="str" cm="1">
        <f t="array" ref="V6874">IF(SUM(LEN(A6874:U6874))=0,"",IF(OR(OR(ISBLANK(E6874),SUM(LEN(B6874),LEN(C6874))=0),AND(NOT(D6874="Unknown"),ISBLANK(I6874)),AND(NOT(N6874="Unknown"),ISBLANK(Q6874))),"Missing Information", INDEX(Table15[Entire Service Line Classification], MATCH(SUMIFS(Table15[Unique ID],Table15[System-Owned Portion],D6874,Table15[If Material Anything Other than "Lead" in Column E,Was Material Ever Previously Lead?],F6874,Table15[Customer-Owned Portion],N6874),Table15[Unique ID],0),0)))</f>
        <v>Non-lead</v>
      </c>
      <c r="W6874" s="189"/>
    </row>
    <row r="6875" spans="1:23" s="190" customFormat="1" ht="56.25" x14ac:dyDescent="0.25">
      <c r="A6875" s="180" t="s">
        <v>225</v>
      </c>
      <c r="B6875" s="181" t="s">
        <v>10476</v>
      </c>
      <c r="C6875" s="182" t="s">
        <v>225</v>
      </c>
      <c r="D6875" s="183" t="s">
        <v>36</v>
      </c>
      <c r="E6875" s="181" t="s">
        <v>35</v>
      </c>
      <c r="F6875" s="183" t="s">
        <v>35</v>
      </c>
      <c r="G6875" s="181" t="s">
        <v>7400</v>
      </c>
      <c r="H6875" s="184" t="s">
        <v>7250</v>
      </c>
      <c r="I6875" s="185" t="s">
        <v>190</v>
      </c>
      <c r="J6875" s="181" t="s">
        <v>35</v>
      </c>
      <c r="K6875" s="181" t="s">
        <v>225</v>
      </c>
      <c r="L6875" s="186" t="s">
        <v>225</v>
      </c>
      <c r="M6875" s="187" t="s">
        <v>225</v>
      </c>
      <c r="N6875" s="183" t="s">
        <v>36</v>
      </c>
      <c r="O6875" s="181" t="s">
        <v>7400</v>
      </c>
      <c r="P6875" s="184" t="s">
        <v>7250</v>
      </c>
      <c r="Q6875" s="185" t="s">
        <v>190</v>
      </c>
      <c r="R6875" s="181" t="s">
        <v>35</v>
      </c>
      <c r="S6875" s="181" t="s">
        <v>225</v>
      </c>
      <c r="T6875" s="186" t="s">
        <v>225</v>
      </c>
      <c r="U6875" s="187" t="s">
        <v>225</v>
      </c>
      <c r="V6875" s="188" t="str" cm="1">
        <f t="array" ref="V6875">IF(SUM(LEN(A6875:U6875))=0,"",IF(OR(OR(ISBLANK(E6875),SUM(LEN(B6875),LEN(C6875))=0),AND(NOT(D6875="Unknown"),ISBLANK(I6875)),AND(NOT(N6875="Unknown"),ISBLANK(Q6875))),"Missing Information", INDEX(Table15[Entire Service Line Classification], MATCH(SUMIFS(Table15[Unique ID],Table15[System-Owned Portion],D6875,Table15[If Material Anything Other than "Lead" in Column E,Was Material Ever Previously Lead?],F6875,Table15[Customer-Owned Portion],N6875),Table15[Unique ID],0),0)))</f>
        <v>Non-lead</v>
      </c>
      <c r="W6875" s="189"/>
    </row>
    <row r="6876" spans="1:23" s="190" customFormat="1" ht="56.25" x14ac:dyDescent="0.25">
      <c r="A6876" s="180" t="s">
        <v>225</v>
      </c>
      <c r="B6876" s="181" t="s">
        <v>10477</v>
      </c>
      <c r="C6876" s="182" t="s">
        <v>225</v>
      </c>
      <c r="D6876" s="183" t="s">
        <v>36</v>
      </c>
      <c r="E6876" s="181" t="s">
        <v>35</v>
      </c>
      <c r="F6876" s="183" t="s">
        <v>35</v>
      </c>
      <c r="G6876" s="181" t="s">
        <v>7407</v>
      </c>
      <c r="H6876" s="184" t="s">
        <v>7250</v>
      </c>
      <c r="I6876" s="185" t="s">
        <v>190</v>
      </c>
      <c r="J6876" s="181" t="s">
        <v>35</v>
      </c>
      <c r="K6876" s="181" t="s">
        <v>225</v>
      </c>
      <c r="L6876" s="186" t="s">
        <v>225</v>
      </c>
      <c r="M6876" s="187" t="s">
        <v>225</v>
      </c>
      <c r="N6876" s="183" t="s">
        <v>36</v>
      </c>
      <c r="O6876" s="181" t="s">
        <v>7407</v>
      </c>
      <c r="P6876" s="184" t="s">
        <v>7250</v>
      </c>
      <c r="Q6876" s="185" t="s">
        <v>190</v>
      </c>
      <c r="R6876" s="181" t="s">
        <v>35</v>
      </c>
      <c r="S6876" s="181" t="s">
        <v>225</v>
      </c>
      <c r="T6876" s="186" t="s">
        <v>225</v>
      </c>
      <c r="U6876" s="187" t="s">
        <v>225</v>
      </c>
      <c r="V6876" s="188" t="str" cm="1">
        <f t="array" ref="V6876">IF(SUM(LEN(A6876:U6876))=0,"",IF(OR(OR(ISBLANK(E6876),SUM(LEN(B6876),LEN(C6876))=0),AND(NOT(D6876="Unknown"),ISBLANK(I6876)),AND(NOT(N6876="Unknown"),ISBLANK(Q6876))),"Missing Information", INDEX(Table15[Entire Service Line Classification], MATCH(SUMIFS(Table15[Unique ID],Table15[System-Owned Portion],D6876,Table15[If Material Anything Other than "Lead" in Column E,Was Material Ever Previously Lead?],F6876,Table15[Customer-Owned Portion],N6876),Table15[Unique ID],0),0)))</f>
        <v>Non-lead</v>
      </c>
      <c r="W6876" s="189"/>
    </row>
    <row r="6877" spans="1:23" s="190" customFormat="1" ht="56.25" x14ac:dyDescent="0.25">
      <c r="A6877" s="180" t="s">
        <v>225</v>
      </c>
      <c r="B6877" s="181" t="s">
        <v>10478</v>
      </c>
      <c r="C6877" s="182" t="s">
        <v>225</v>
      </c>
      <c r="D6877" s="183" t="s">
        <v>36</v>
      </c>
      <c r="E6877" s="181" t="s">
        <v>35</v>
      </c>
      <c r="F6877" s="183" t="s">
        <v>35</v>
      </c>
      <c r="G6877" s="181" t="s">
        <v>7340</v>
      </c>
      <c r="H6877" s="184" t="s">
        <v>7092</v>
      </c>
      <c r="I6877" s="185" t="s">
        <v>190</v>
      </c>
      <c r="J6877" s="181" t="s">
        <v>35</v>
      </c>
      <c r="K6877" s="181" t="s">
        <v>225</v>
      </c>
      <c r="L6877" s="186" t="s">
        <v>225</v>
      </c>
      <c r="M6877" s="187" t="s">
        <v>225</v>
      </c>
      <c r="N6877" s="183" t="s">
        <v>36</v>
      </c>
      <c r="O6877" s="181" t="s">
        <v>7340</v>
      </c>
      <c r="P6877" s="184" t="s">
        <v>7092</v>
      </c>
      <c r="Q6877" s="185" t="s">
        <v>190</v>
      </c>
      <c r="R6877" s="181" t="s">
        <v>35</v>
      </c>
      <c r="S6877" s="181" t="s">
        <v>225</v>
      </c>
      <c r="T6877" s="186" t="s">
        <v>225</v>
      </c>
      <c r="U6877" s="187" t="s">
        <v>225</v>
      </c>
      <c r="V6877" s="188" t="str" cm="1">
        <f t="array" ref="V6877">IF(SUM(LEN(A6877:U6877))=0,"",IF(OR(OR(ISBLANK(E6877),SUM(LEN(B6877),LEN(C6877))=0),AND(NOT(D6877="Unknown"),ISBLANK(I6877)),AND(NOT(N6877="Unknown"),ISBLANK(Q6877))),"Missing Information", INDEX(Table15[Entire Service Line Classification], MATCH(SUMIFS(Table15[Unique ID],Table15[System-Owned Portion],D6877,Table15[If Material Anything Other than "Lead" in Column E,Was Material Ever Previously Lead?],F6877,Table15[Customer-Owned Portion],N6877),Table15[Unique ID],0),0)))</f>
        <v>Non-lead</v>
      </c>
      <c r="W6877" s="189"/>
    </row>
    <row r="6878" spans="1:23" s="190" customFormat="1" ht="56.25" x14ac:dyDescent="0.25">
      <c r="A6878" s="180" t="s">
        <v>225</v>
      </c>
      <c r="B6878" s="181" t="s">
        <v>10479</v>
      </c>
      <c r="C6878" s="182" t="s">
        <v>225</v>
      </c>
      <c r="D6878" s="183" t="s">
        <v>36</v>
      </c>
      <c r="E6878" s="181" t="s">
        <v>35</v>
      </c>
      <c r="F6878" s="183" t="s">
        <v>35</v>
      </c>
      <c r="G6878" s="181" t="s">
        <v>7488</v>
      </c>
      <c r="H6878" s="184" t="s">
        <v>7092</v>
      </c>
      <c r="I6878" s="185" t="s">
        <v>190</v>
      </c>
      <c r="J6878" s="181" t="s">
        <v>35</v>
      </c>
      <c r="K6878" s="181" t="s">
        <v>225</v>
      </c>
      <c r="L6878" s="186" t="s">
        <v>225</v>
      </c>
      <c r="M6878" s="187" t="s">
        <v>225</v>
      </c>
      <c r="N6878" s="183" t="s">
        <v>36</v>
      </c>
      <c r="O6878" s="181" t="s">
        <v>7488</v>
      </c>
      <c r="P6878" s="184" t="s">
        <v>7092</v>
      </c>
      <c r="Q6878" s="185" t="s">
        <v>190</v>
      </c>
      <c r="R6878" s="181" t="s">
        <v>35</v>
      </c>
      <c r="S6878" s="181" t="s">
        <v>225</v>
      </c>
      <c r="T6878" s="186" t="s">
        <v>225</v>
      </c>
      <c r="U6878" s="187" t="s">
        <v>225</v>
      </c>
      <c r="V6878" s="188" t="str" cm="1">
        <f t="array" ref="V6878">IF(SUM(LEN(A6878:U6878))=0,"",IF(OR(OR(ISBLANK(E6878),SUM(LEN(B6878),LEN(C6878))=0),AND(NOT(D6878="Unknown"),ISBLANK(I6878)),AND(NOT(N6878="Unknown"),ISBLANK(Q6878))),"Missing Information", INDEX(Table15[Entire Service Line Classification], MATCH(SUMIFS(Table15[Unique ID],Table15[System-Owned Portion],D6878,Table15[If Material Anything Other than "Lead" in Column E,Was Material Ever Previously Lead?],F6878,Table15[Customer-Owned Portion],N6878),Table15[Unique ID],0),0)))</f>
        <v>Non-lead</v>
      </c>
      <c r="W6878" s="189"/>
    </row>
    <row r="6879" spans="1:23" s="190" customFormat="1" ht="56.25" x14ac:dyDescent="0.25">
      <c r="A6879" s="180" t="s">
        <v>225</v>
      </c>
      <c r="B6879" s="181" t="s">
        <v>10480</v>
      </c>
      <c r="C6879" s="182" t="s">
        <v>225</v>
      </c>
      <c r="D6879" s="183" t="s">
        <v>36</v>
      </c>
      <c r="E6879" s="181" t="s">
        <v>35</v>
      </c>
      <c r="F6879" s="183" t="s">
        <v>35</v>
      </c>
      <c r="G6879" s="181" t="s">
        <v>7357</v>
      </c>
      <c r="H6879" s="184" t="s">
        <v>7090</v>
      </c>
      <c r="I6879" s="185" t="s">
        <v>190</v>
      </c>
      <c r="J6879" s="181" t="s">
        <v>35</v>
      </c>
      <c r="K6879" s="181" t="s">
        <v>225</v>
      </c>
      <c r="L6879" s="186" t="s">
        <v>225</v>
      </c>
      <c r="M6879" s="187" t="s">
        <v>225</v>
      </c>
      <c r="N6879" s="183" t="s">
        <v>36</v>
      </c>
      <c r="O6879" s="181" t="s">
        <v>7357</v>
      </c>
      <c r="P6879" s="184" t="s">
        <v>7090</v>
      </c>
      <c r="Q6879" s="185" t="s">
        <v>190</v>
      </c>
      <c r="R6879" s="181" t="s">
        <v>35</v>
      </c>
      <c r="S6879" s="181" t="s">
        <v>225</v>
      </c>
      <c r="T6879" s="186" t="s">
        <v>225</v>
      </c>
      <c r="U6879" s="187" t="s">
        <v>225</v>
      </c>
      <c r="V6879" s="188" t="str" cm="1">
        <f t="array" ref="V6879">IF(SUM(LEN(A6879:U6879))=0,"",IF(OR(OR(ISBLANK(E6879),SUM(LEN(B6879),LEN(C6879))=0),AND(NOT(D6879="Unknown"),ISBLANK(I6879)),AND(NOT(N6879="Unknown"),ISBLANK(Q6879))),"Missing Information", INDEX(Table15[Entire Service Line Classification], MATCH(SUMIFS(Table15[Unique ID],Table15[System-Owned Portion],D6879,Table15[If Material Anything Other than "Lead" in Column E,Was Material Ever Previously Lead?],F6879,Table15[Customer-Owned Portion],N6879),Table15[Unique ID],0),0)))</f>
        <v>Non-lead</v>
      </c>
      <c r="W6879" s="189"/>
    </row>
    <row r="6880" spans="1:23" s="190" customFormat="1" ht="56.25" x14ac:dyDescent="0.25">
      <c r="A6880" s="180" t="s">
        <v>225</v>
      </c>
      <c r="B6880" s="181" t="s">
        <v>10481</v>
      </c>
      <c r="C6880" s="182" t="s">
        <v>225</v>
      </c>
      <c r="D6880" s="183" t="s">
        <v>36</v>
      </c>
      <c r="E6880" s="181" t="s">
        <v>35</v>
      </c>
      <c r="F6880" s="183" t="s">
        <v>35</v>
      </c>
      <c r="G6880" s="181" t="s">
        <v>7357</v>
      </c>
      <c r="H6880" s="184" t="s">
        <v>7090</v>
      </c>
      <c r="I6880" s="185" t="s">
        <v>190</v>
      </c>
      <c r="J6880" s="181" t="s">
        <v>35</v>
      </c>
      <c r="K6880" s="181" t="s">
        <v>225</v>
      </c>
      <c r="L6880" s="186" t="s">
        <v>225</v>
      </c>
      <c r="M6880" s="187" t="s">
        <v>225</v>
      </c>
      <c r="N6880" s="183" t="s">
        <v>36</v>
      </c>
      <c r="O6880" s="181" t="s">
        <v>7357</v>
      </c>
      <c r="P6880" s="184" t="s">
        <v>7090</v>
      </c>
      <c r="Q6880" s="185" t="s">
        <v>190</v>
      </c>
      <c r="R6880" s="181" t="s">
        <v>35</v>
      </c>
      <c r="S6880" s="181" t="s">
        <v>225</v>
      </c>
      <c r="T6880" s="186" t="s">
        <v>225</v>
      </c>
      <c r="U6880" s="187" t="s">
        <v>225</v>
      </c>
      <c r="V6880" s="188" t="str" cm="1">
        <f t="array" ref="V6880">IF(SUM(LEN(A6880:U6880))=0,"",IF(OR(OR(ISBLANK(E6880),SUM(LEN(B6880),LEN(C6880))=0),AND(NOT(D6880="Unknown"),ISBLANK(I6880)),AND(NOT(N6880="Unknown"),ISBLANK(Q6880))),"Missing Information", INDEX(Table15[Entire Service Line Classification], MATCH(SUMIFS(Table15[Unique ID],Table15[System-Owned Portion],D6880,Table15[If Material Anything Other than "Lead" in Column E,Was Material Ever Previously Lead?],F6880,Table15[Customer-Owned Portion],N6880),Table15[Unique ID],0),0)))</f>
        <v>Non-lead</v>
      </c>
      <c r="W6880" s="189"/>
    </row>
    <row r="6881" spans="1:23" s="190" customFormat="1" ht="56.25" x14ac:dyDescent="0.25">
      <c r="A6881" s="180" t="s">
        <v>225</v>
      </c>
      <c r="B6881" s="181" t="s">
        <v>10482</v>
      </c>
      <c r="C6881" s="182" t="s">
        <v>225</v>
      </c>
      <c r="D6881" s="183" t="s">
        <v>36</v>
      </c>
      <c r="E6881" s="181" t="s">
        <v>35</v>
      </c>
      <c r="F6881" s="183" t="s">
        <v>35</v>
      </c>
      <c r="G6881" s="181" t="s">
        <v>7357</v>
      </c>
      <c r="H6881" s="184" t="s">
        <v>7090</v>
      </c>
      <c r="I6881" s="185" t="s">
        <v>190</v>
      </c>
      <c r="J6881" s="181" t="s">
        <v>35</v>
      </c>
      <c r="K6881" s="181" t="s">
        <v>225</v>
      </c>
      <c r="L6881" s="186" t="s">
        <v>225</v>
      </c>
      <c r="M6881" s="187" t="s">
        <v>225</v>
      </c>
      <c r="N6881" s="183" t="s">
        <v>36</v>
      </c>
      <c r="O6881" s="181" t="s">
        <v>7357</v>
      </c>
      <c r="P6881" s="184" t="s">
        <v>7090</v>
      </c>
      <c r="Q6881" s="185" t="s">
        <v>190</v>
      </c>
      <c r="R6881" s="181" t="s">
        <v>35</v>
      </c>
      <c r="S6881" s="181" t="s">
        <v>225</v>
      </c>
      <c r="T6881" s="186" t="s">
        <v>225</v>
      </c>
      <c r="U6881" s="187" t="s">
        <v>225</v>
      </c>
      <c r="V6881" s="188" t="str" cm="1">
        <f t="array" ref="V6881">IF(SUM(LEN(A6881:U6881))=0,"",IF(OR(OR(ISBLANK(E6881),SUM(LEN(B6881),LEN(C6881))=0),AND(NOT(D6881="Unknown"),ISBLANK(I6881)),AND(NOT(N6881="Unknown"),ISBLANK(Q6881))),"Missing Information", INDEX(Table15[Entire Service Line Classification], MATCH(SUMIFS(Table15[Unique ID],Table15[System-Owned Portion],D6881,Table15[If Material Anything Other than "Lead" in Column E,Was Material Ever Previously Lead?],F6881,Table15[Customer-Owned Portion],N6881),Table15[Unique ID],0),0)))</f>
        <v>Non-lead</v>
      </c>
      <c r="W6881" s="189"/>
    </row>
    <row r="6882" spans="1:23" s="190" customFormat="1" ht="56.25" x14ac:dyDescent="0.25">
      <c r="A6882" s="180" t="s">
        <v>225</v>
      </c>
      <c r="B6882" s="181" t="s">
        <v>10483</v>
      </c>
      <c r="C6882" s="182" t="s">
        <v>225</v>
      </c>
      <c r="D6882" s="183" t="s">
        <v>36</v>
      </c>
      <c r="E6882" s="181" t="s">
        <v>35</v>
      </c>
      <c r="F6882" s="183" t="s">
        <v>35</v>
      </c>
      <c r="G6882" s="181" t="s">
        <v>7357</v>
      </c>
      <c r="H6882" s="184" t="s">
        <v>7090</v>
      </c>
      <c r="I6882" s="185" t="s">
        <v>190</v>
      </c>
      <c r="J6882" s="181" t="s">
        <v>35</v>
      </c>
      <c r="K6882" s="181" t="s">
        <v>225</v>
      </c>
      <c r="L6882" s="186" t="s">
        <v>225</v>
      </c>
      <c r="M6882" s="187" t="s">
        <v>225</v>
      </c>
      <c r="N6882" s="183" t="s">
        <v>36</v>
      </c>
      <c r="O6882" s="181" t="s">
        <v>7357</v>
      </c>
      <c r="P6882" s="184" t="s">
        <v>7090</v>
      </c>
      <c r="Q6882" s="185" t="s">
        <v>190</v>
      </c>
      <c r="R6882" s="181" t="s">
        <v>35</v>
      </c>
      <c r="S6882" s="181" t="s">
        <v>225</v>
      </c>
      <c r="T6882" s="186" t="s">
        <v>225</v>
      </c>
      <c r="U6882" s="187" t="s">
        <v>225</v>
      </c>
      <c r="V6882" s="188" t="str" cm="1">
        <f t="array" ref="V6882">IF(SUM(LEN(A6882:U6882))=0,"",IF(OR(OR(ISBLANK(E6882),SUM(LEN(B6882),LEN(C6882))=0),AND(NOT(D6882="Unknown"),ISBLANK(I6882)),AND(NOT(N6882="Unknown"),ISBLANK(Q6882))),"Missing Information", INDEX(Table15[Entire Service Line Classification], MATCH(SUMIFS(Table15[Unique ID],Table15[System-Owned Portion],D6882,Table15[If Material Anything Other than "Lead" in Column E,Was Material Ever Previously Lead?],F6882,Table15[Customer-Owned Portion],N6882),Table15[Unique ID],0),0)))</f>
        <v>Non-lead</v>
      </c>
      <c r="W6882" s="189"/>
    </row>
    <row r="6883" spans="1:23" s="190" customFormat="1" ht="56.25" x14ac:dyDescent="0.25">
      <c r="A6883" s="180" t="s">
        <v>225</v>
      </c>
      <c r="B6883" s="181" t="s">
        <v>10484</v>
      </c>
      <c r="C6883" s="182" t="s">
        <v>225</v>
      </c>
      <c r="D6883" s="183" t="s">
        <v>36</v>
      </c>
      <c r="E6883" s="181" t="s">
        <v>35</v>
      </c>
      <c r="F6883" s="183" t="s">
        <v>35</v>
      </c>
      <c r="G6883" s="181" t="s">
        <v>7344</v>
      </c>
      <c r="H6883" s="184" t="s">
        <v>7121</v>
      </c>
      <c r="I6883" s="185" t="s">
        <v>190</v>
      </c>
      <c r="J6883" s="181" t="s">
        <v>35</v>
      </c>
      <c r="K6883" s="181" t="s">
        <v>225</v>
      </c>
      <c r="L6883" s="186" t="s">
        <v>225</v>
      </c>
      <c r="M6883" s="187" t="s">
        <v>225</v>
      </c>
      <c r="N6883" s="183" t="s">
        <v>36</v>
      </c>
      <c r="O6883" s="181" t="s">
        <v>7344</v>
      </c>
      <c r="P6883" s="184" t="s">
        <v>7121</v>
      </c>
      <c r="Q6883" s="185" t="s">
        <v>190</v>
      </c>
      <c r="R6883" s="181" t="s">
        <v>35</v>
      </c>
      <c r="S6883" s="181" t="s">
        <v>225</v>
      </c>
      <c r="T6883" s="186" t="s">
        <v>225</v>
      </c>
      <c r="U6883" s="187" t="s">
        <v>225</v>
      </c>
      <c r="V6883" s="188" t="str" cm="1">
        <f t="array" ref="V6883">IF(SUM(LEN(A6883:U6883))=0,"",IF(OR(OR(ISBLANK(E6883),SUM(LEN(B6883),LEN(C6883))=0),AND(NOT(D6883="Unknown"),ISBLANK(I6883)),AND(NOT(N6883="Unknown"),ISBLANK(Q6883))),"Missing Information", INDEX(Table15[Entire Service Line Classification], MATCH(SUMIFS(Table15[Unique ID],Table15[System-Owned Portion],D6883,Table15[If Material Anything Other than "Lead" in Column E,Was Material Ever Previously Lead?],F6883,Table15[Customer-Owned Portion],N6883),Table15[Unique ID],0),0)))</f>
        <v>Non-lead</v>
      </c>
      <c r="W6883" s="189"/>
    </row>
    <row r="6884" spans="1:23" s="190" customFormat="1" ht="56.25" x14ac:dyDescent="0.25">
      <c r="A6884" s="180" t="s">
        <v>225</v>
      </c>
      <c r="B6884" s="181" t="s">
        <v>10485</v>
      </c>
      <c r="C6884" s="182" t="s">
        <v>225</v>
      </c>
      <c r="D6884" s="183" t="s">
        <v>36</v>
      </c>
      <c r="E6884" s="181" t="s">
        <v>35</v>
      </c>
      <c r="F6884" s="183" t="s">
        <v>35</v>
      </c>
      <c r="G6884" s="181" t="s">
        <v>7391</v>
      </c>
      <c r="H6884" s="184" t="s">
        <v>7090</v>
      </c>
      <c r="I6884" s="185" t="s">
        <v>190</v>
      </c>
      <c r="J6884" s="181" t="s">
        <v>35</v>
      </c>
      <c r="K6884" s="181" t="s">
        <v>225</v>
      </c>
      <c r="L6884" s="186" t="s">
        <v>225</v>
      </c>
      <c r="M6884" s="187" t="s">
        <v>225</v>
      </c>
      <c r="N6884" s="183" t="s">
        <v>36</v>
      </c>
      <c r="O6884" s="181" t="s">
        <v>7391</v>
      </c>
      <c r="P6884" s="184" t="s">
        <v>7090</v>
      </c>
      <c r="Q6884" s="185" t="s">
        <v>190</v>
      </c>
      <c r="R6884" s="181" t="s">
        <v>35</v>
      </c>
      <c r="S6884" s="181" t="s">
        <v>225</v>
      </c>
      <c r="T6884" s="186" t="s">
        <v>225</v>
      </c>
      <c r="U6884" s="187" t="s">
        <v>225</v>
      </c>
      <c r="V6884" s="188" t="str" cm="1">
        <f t="array" ref="V6884">IF(SUM(LEN(A6884:U6884))=0,"",IF(OR(OR(ISBLANK(E6884),SUM(LEN(B6884),LEN(C6884))=0),AND(NOT(D6884="Unknown"),ISBLANK(I6884)),AND(NOT(N6884="Unknown"),ISBLANK(Q6884))),"Missing Information", INDEX(Table15[Entire Service Line Classification], MATCH(SUMIFS(Table15[Unique ID],Table15[System-Owned Portion],D6884,Table15[If Material Anything Other than "Lead" in Column E,Was Material Ever Previously Lead?],F6884,Table15[Customer-Owned Portion],N6884),Table15[Unique ID],0),0)))</f>
        <v>Non-lead</v>
      </c>
      <c r="W6884" s="189"/>
    </row>
    <row r="6885" spans="1:23" s="190" customFormat="1" ht="56.25" x14ac:dyDescent="0.25">
      <c r="A6885" s="180" t="s">
        <v>225</v>
      </c>
      <c r="B6885" s="181" t="s">
        <v>10486</v>
      </c>
      <c r="C6885" s="182" t="s">
        <v>225</v>
      </c>
      <c r="D6885" s="183" t="s">
        <v>36</v>
      </c>
      <c r="E6885" s="181" t="s">
        <v>35</v>
      </c>
      <c r="F6885" s="183" t="s">
        <v>35</v>
      </c>
      <c r="G6885" s="181" t="s">
        <v>7391</v>
      </c>
      <c r="H6885" s="184" t="s">
        <v>7092</v>
      </c>
      <c r="I6885" s="185" t="s">
        <v>190</v>
      </c>
      <c r="J6885" s="181" t="s">
        <v>35</v>
      </c>
      <c r="K6885" s="181" t="s">
        <v>225</v>
      </c>
      <c r="L6885" s="186" t="s">
        <v>225</v>
      </c>
      <c r="M6885" s="187" t="s">
        <v>225</v>
      </c>
      <c r="N6885" s="183" t="s">
        <v>36</v>
      </c>
      <c r="O6885" s="181" t="s">
        <v>7391</v>
      </c>
      <c r="P6885" s="184" t="s">
        <v>7092</v>
      </c>
      <c r="Q6885" s="185" t="s">
        <v>190</v>
      </c>
      <c r="R6885" s="181" t="s">
        <v>35</v>
      </c>
      <c r="S6885" s="181" t="s">
        <v>225</v>
      </c>
      <c r="T6885" s="186" t="s">
        <v>225</v>
      </c>
      <c r="U6885" s="187" t="s">
        <v>225</v>
      </c>
      <c r="V6885" s="188" t="str" cm="1">
        <f t="array" ref="V6885">IF(SUM(LEN(A6885:U6885))=0,"",IF(OR(OR(ISBLANK(E6885),SUM(LEN(B6885),LEN(C6885))=0),AND(NOT(D6885="Unknown"),ISBLANK(I6885)),AND(NOT(N6885="Unknown"),ISBLANK(Q6885))),"Missing Information", INDEX(Table15[Entire Service Line Classification], MATCH(SUMIFS(Table15[Unique ID],Table15[System-Owned Portion],D6885,Table15[If Material Anything Other than "Lead" in Column E,Was Material Ever Previously Lead?],F6885,Table15[Customer-Owned Portion],N6885),Table15[Unique ID],0),0)))</f>
        <v>Non-lead</v>
      </c>
      <c r="W6885" s="189"/>
    </row>
    <row r="6886" spans="1:23" s="190" customFormat="1" ht="56.25" x14ac:dyDescent="0.25">
      <c r="A6886" s="180" t="s">
        <v>225</v>
      </c>
      <c r="B6886" s="181" t="s">
        <v>10487</v>
      </c>
      <c r="C6886" s="182" t="s">
        <v>225</v>
      </c>
      <c r="D6886" s="183" t="s">
        <v>36</v>
      </c>
      <c r="E6886" s="181" t="s">
        <v>35</v>
      </c>
      <c r="F6886" s="183" t="s">
        <v>35</v>
      </c>
      <c r="G6886" s="181" t="s">
        <v>7391</v>
      </c>
      <c r="H6886" s="184" t="s">
        <v>7092</v>
      </c>
      <c r="I6886" s="185" t="s">
        <v>190</v>
      </c>
      <c r="J6886" s="181" t="s">
        <v>35</v>
      </c>
      <c r="K6886" s="181" t="s">
        <v>225</v>
      </c>
      <c r="L6886" s="186" t="s">
        <v>225</v>
      </c>
      <c r="M6886" s="187" t="s">
        <v>225</v>
      </c>
      <c r="N6886" s="183" t="s">
        <v>36</v>
      </c>
      <c r="O6886" s="181" t="s">
        <v>7391</v>
      </c>
      <c r="P6886" s="184" t="s">
        <v>7092</v>
      </c>
      <c r="Q6886" s="185" t="s">
        <v>190</v>
      </c>
      <c r="R6886" s="181" t="s">
        <v>35</v>
      </c>
      <c r="S6886" s="181" t="s">
        <v>225</v>
      </c>
      <c r="T6886" s="186" t="s">
        <v>225</v>
      </c>
      <c r="U6886" s="187" t="s">
        <v>225</v>
      </c>
      <c r="V6886" s="188" t="str" cm="1">
        <f t="array" ref="V6886">IF(SUM(LEN(A6886:U6886))=0,"",IF(OR(OR(ISBLANK(E6886),SUM(LEN(B6886),LEN(C6886))=0),AND(NOT(D6886="Unknown"),ISBLANK(I6886)),AND(NOT(N6886="Unknown"),ISBLANK(Q6886))),"Missing Information", INDEX(Table15[Entire Service Line Classification], MATCH(SUMIFS(Table15[Unique ID],Table15[System-Owned Portion],D6886,Table15[If Material Anything Other than "Lead" in Column E,Was Material Ever Previously Lead?],F6886,Table15[Customer-Owned Portion],N6886),Table15[Unique ID],0),0)))</f>
        <v>Non-lead</v>
      </c>
      <c r="W6886" s="189"/>
    </row>
    <row r="6887" spans="1:23" s="190" customFormat="1" ht="56.25" x14ac:dyDescent="0.25">
      <c r="A6887" s="180" t="s">
        <v>225</v>
      </c>
      <c r="B6887" s="181" t="s">
        <v>10488</v>
      </c>
      <c r="C6887" s="182" t="s">
        <v>225</v>
      </c>
      <c r="D6887" s="183" t="s">
        <v>36</v>
      </c>
      <c r="E6887" s="181" t="s">
        <v>35</v>
      </c>
      <c r="F6887" s="183" t="s">
        <v>35</v>
      </c>
      <c r="G6887" s="181" t="s">
        <v>7391</v>
      </c>
      <c r="H6887" s="184" t="s">
        <v>7092</v>
      </c>
      <c r="I6887" s="185" t="s">
        <v>190</v>
      </c>
      <c r="J6887" s="181" t="s">
        <v>35</v>
      </c>
      <c r="K6887" s="181" t="s">
        <v>225</v>
      </c>
      <c r="L6887" s="186" t="s">
        <v>225</v>
      </c>
      <c r="M6887" s="187" t="s">
        <v>225</v>
      </c>
      <c r="N6887" s="183" t="s">
        <v>36</v>
      </c>
      <c r="O6887" s="181" t="s">
        <v>7391</v>
      </c>
      <c r="P6887" s="184" t="s">
        <v>7092</v>
      </c>
      <c r="Q6887" s="185" t="s">
        <v>190</v>
      </c>
      <c r="R6887" s="181" t="s">
        <v>35</v>
      </c>
      <c r="S6887" s="181" t="s">
        <v>225</v>
      </c>
      <c r="T6887" s="186" t="s">
        <v>225</v>
      </c>
      <c r="U6887" s="187" t="s">
        <v>225</v>
      </c>
      <c r="V6887" s="188" t="str" cm="1">
        <f t="array" ref="V6887">IF(SUM(LEN(A6887:U6887))=0,"",IF(OR(OR(ISBLANK(E6887),SUM(LEN(B6887),LEN(C6887))=0),AND(NOT(D6887="Unknown"),ISBLANK(I6887)),AND(NOT(N6887="Unknown"),ISBLANK(Q6887))),"Missing Information", INDEX(Table15[Entire Service Line Classification], MATCH(SUMIFS(Table15[Unique ID],Table15[System-Owned Portion],D6887,Table15[If Material Anything Other than "Lead" in Column E,Was Material Ever Previously Lead?],F6887,Table15[Customer-Owned Portion],N6887),Table15[Unique ID],0),0)))</f>
        <v>Non-lead</v>
      </c>
      <c r="W6887" s="189"/>
    </row>
    <row r="6888" spans="1:23" s="190" customFormat="1" ht="56.25" x14ac:dyDescent="0.25">
      <c r="A6888" s="180" t="s">
        <v>225</v>
      </c>
      <c r="B6888" s="181" t="s">
        <v>10489</v>
      </c>
      <c r="C6888" s="182" t="s">
        <v>225</v>
      </c>
      <c r="D6888" s="183" t="s">
        <v>36</v>
      </c>
      <c r="E6888" s="181" t="s">
        <v>35</v>
      </c>
      <c r="F6888" s="183" t="s">
        <v>35</v>
      </c>
      <c r="G6888" s="181" t="s">
        <v>7391</v>
      </c>
      <c r="H6888" s="184" t="s">
        <v>7092</v>
      </c>
      <c r="I6888" s="185" t="s">
        <v>190</v>
      </c>
      <c r="J6888" s="181" t="s">
        <v>35</v>
      </c>
      <c r="K6888" s="181" t="s">
        <v>225</v>
      </c>
      <c r="L6888" s="186" t="s">
        <v>225</v>
      </c>
      <c r="M6888" s="187" t="s">
        <v>225</v>
      </c>
      <c r="N6888" s="183" t="s">
        <v>36</v>
      </c>
      <c r="O6888" s="181" t="s">
        <v>7391</v>
      </c>
      <c r="P6888" s="184" t="s">
        <v>7092</v>
      </c>
      <c r="Q6888" s="185" t="s">
        <v>190</v>
      </c>
      <c r="R6888" s="181" t="s">
        <v>35</v>
      </c>
      <c r="S6888" s="181" t="s">
        <v>225</v>
      </c>
      <c r="T6888" s="186" t="s">
        <v>225</v>
      </c>
      <c r="U6888" s="187" t="s">
        <v>225</v>
      </c>
      <c r="V6888" s="188" t="str" cm="1">
        <f t="array" ref="V6888">IF(SUM(LEN(A6888:U6888))=0,"",IF(OR(OR(ISBLANK(E6888),SUM(LEN(B6888),LEN(C6888))=0),AND(NOT(D6888="Unknown"),ISBLANK(I6888)),AND(NOT(N6888="Unknown"),ISBLANK(Q6888))),"Missing Information", INDEX(Table15[Entire Service Line Classification], MATCH(SUMIFS(Table15[Unique ID],Table15[System-Owned Portion],D6888,Table15[If Material Anything Other than "Lead" in Column E,Was Material Ever Previously Lead?],F6888,Table15[Customer-Owned Portion],N6888),Table15[Unique ID],0),0)))</f>
        <v>Non-lead</v>
      </c>
      <c r="W6888" s="189"/>
    </row>
    <row r="6889" spans="1:23" s="190" customFormat="1" ht="56.25" x14ac:dyDescent="0.25">
      <c r="A6889" s="180" t="s">
        <v>225</v>
      </c>
      <c r="B6889" s="181" t="s">
        <v>10490</v>
      </c>
      <c r="C6889" s="182" t="s">
        <v>225</v>
      </c>
      <c r="D6889" s="183" t="s">
        <v>36</v>
      </c>
      <c r="E6889" s="181" t="s">
        <v>35</v>
      </c>
      <c r="F6889" s="183" t="s">
        <v>35</v>
      </c>
      <c r="G6889" s="181" t="s">
        <v>7391</v>
      </c>
      <c r="H6889" s="184" t="s">
        <v>7090</v>
      </c>
      <c r="I6889" s="185" t="s">
        <v>190</v>
      </c>
      <c r="J6889" s="181" t="s">
        <v>35</v>
      </c>
      <c r="K6889" s="181" t="s">
        <v>225</v>
      </c>
      <c r="L6889" s="186" t="s">
        <v>225</v>
      </c>
      <c r="M6889" s="187" t="s">
        <v>225</v>
      </c>
      <c r="N6889" s="183" t="s">
        <v>36</v>
      </c>
      <c r="O6889" s="181" t="s">
        <v>7391</v>
      </c>
      <c r="P6889" s="184" t="s">
        <v>7090</v>
      </c>
      <c r="Q6889" s="185" t="s">
        <v>190</v>
      </c>
      <c r="R6889" s="181" t="s">
        <v>35</v>
      </c>
      <c r="S6889" s="181" t="s">
        <v>225</v>
      </c>
      <c r="T6889" s="186" t="s">
        <v>225</v>
      </c>
      <c r="U6889" s="187" t="s">
        <v>225</v>
      </c>
      <c r="V6889" s="188" t="str" cm="1">
        <f t="array" ref="V6889">IF(SUM(LEN(A6889:U6889))=0,"",IF(OR(OR(ISBLANK(E6889),SUM(LEN(B6889),LEN(C6889))=0),AND(NOT(D6889="Unknown"),ISBLANK(I6889)),AND(NOT(N6889="Unknown"),ISBLANK(Q6889))),"Missing Information", INDEX(Table15[Entire Service Line Classification], MATCH(SUMIFS(Table15[Unique ID],Table15[System-Owned Portion],D6889,Table15[If Material Anything Other than "Lead" in Column E,Was Material Ever Previously Lead?],F6889,Table15[Customer-Owned Portion],N6889),Table15[Unique ID],0),0)))</f>
        <v>Non-lead</v>
      </c>
      <c r="W6889" s="189"/>
    </row>
    <row r="6890" spans="1:23" s="190" customFormat="1" ht="56.25" x14ac:dyDescent="0.25">
      <c r="A6890" s="180" t="s">
        <v>225</v>
      </c>
      <c r="B6890" s="181" t="s">
        <v>10491</v>
      </c>
      <c r="C6890" s="182" t="s">
        <v>225</v>
      </c>
      <c r="D6890" s="183" t="s">
        <v>36</v>
      </c>
      <c r="E6890" s="181" t="s">
        <v>35</v>
      </c>
      <c r="F6890" s="183" t="s">
        <v>35</v>
      </c>
      <c r="G6890" s="181" t="s">
        <v>7366</v>
      </c>
      <c r="H6890" s="184" t="s">
        <v>7090</v>
      </c>
      <c r="I6890" s="185" t="s">
        <v>190</v>
      </c>
      <c r="J6890" s="181" t="s">
        <v>35</v>
      </c>
      <c r="K6890" s="181" t="s">
        <v>225</v>
      </c>
      <c r="L6890" s="186" t="s">
        <v>225</v>
      </c>
      <c r="M6890" s="187" t="s">
        <v>225</v>
      </c>
      <c r="N6890" s="183" t="s">
        <v>36</v>
      </c>
      <c r="O6890" s="181" t="s">
        <v>7366</v>
      </c>
      <c r="P6890" s="184" t="s">
        <v>7090</v>
      </c>
      <c r="Q6890" s="185" t="s">
        <v>190</v>
      </c>
      <c r="R6890" s="181" t="s">
        <v>35</v>
      </c>
      <c r="S6890" s="181" t="s">
        <v>225</v>
      </c>
      <c r="T6890" s="186" t="s">
        <v>225</v>
      </c>
      <c r="U6890" s="187" t="s">
        <v>225</v>
      </c>
      <c r="V6890" s="188" t="str" cm="1">
        <f t="array" ref="V6890">IF(SUM(LEN(A6890:U6890))=0,"",IF(OR(OR(ISBLANK(E6890),SUM(LEN(B6890),LEN(C6890))=0),AND(NOT(D6890="Unknown"),ISBLANK(I6890)),AND(NOT(N6890="Unknown"),ISBLANK(Q6890))),"Missing Information", INDEX(Table15[Entire Service Line Classification], MATCH(SUMIFS(Table15[Unique ID],Table15[System-Owned Portion],D6890,Table15[If Material Anything Other than "Lead" in Column E,Was Material Ever Previously Lead?],F6890,Table15[Customer-Owned Portion],N6890),Table15[Unique ID],0),0)))</f>
        <v>Non-lead</v>
      </c>
      <c r="W6890" s="189"/>
    </row>
    <row r="6891" spans="1:23" s="190" customFormat="1" ht="56.25" x14ac:dyDescent="0.25">
      <c r="A6891" s="180" t="s">
        <v>225</v>
      </c>
      <c r="B6891" s="181" t="s">
        <v>10492</v>
      </c>
      <c r="C6891" s="182" t="s">
        <v>225</v>
      </c>
      <c r="D6891" s="183" t="s">
        <v>36</v>
      </c>
      <c r="E6891" s="181" t="s">
        <v>35</v>
      </c>
      <c r="F6891" s="183" t="s">
        <v>35</v>
      </c>
      <c r="G6891" s="181" t="s">
        <v>7366</v>
      </c>
      <c r="H6891" s="184" t="s">
        <v>7090</v>
      </c>
      <c r="I6891" s="185" t="s">
        <v>190</v>
      </c>
      <c r="J6891" s="181" t="s">
        <v>35</v>
      </c>
      <c r="K6891" s="181" t="s">
        <v>225</v>
      </c>
      <c r="L6891" s="186" t="s">
        <v>225</v>
      </c>
      <c r="M6891" s="187" t="s">
        <v>225</v>
      </c>
      <c r="N6891" s="183" t="s">
        <v>36</v>
      </c>
      <c r="O6891" s="181" t="s">
        <v>7366</v>
      </c>
      <c r="P6891" s="184" t="s">
        <v>7090</v>
      </c>
      <c r="Q6891" s="185" t="s">
        <v>190</v>
      </c>
      <c r="R6891" s="181" t="s">
        <v>35</v>
      </c>
      <c r="S6891" s="181" t="s">
        <v>225</v>
      </c>
      <c r="T6891" s="186" t="s">
        <v>225</v>
      </c>
      <c r="U6891" s="187" t="s">
        <v>225</v>
      </c>
      <c r="V6891" s="188" t="str" cm="1">
        <f t="array" ref="V6891">IF(SUM(LEN(A6891:U6891))=0,"",IF(OR(OR(ISBLANK(E6891),SUM(LEN(B6891),LEN(C6891))=0),AND(NOT(D6891="Unknown"),ISBLANK(I6891)),AND(NOT(N6891="Unknown"),ISBLANK(Q6891))),"Missing Information", INDEX(Table15[Entire Service Line Classification], MATCH(SUMIFS(Table15[Unique ID],Table15[System-Owned Portion],D6891,Table15[If Material Anything Other than "Lead" in Column E,Was Material Ever Previously Lead?],F6891,Table15[Customer-Owned Portion],N6891),Table15[Unique ID],0),0)))</f>
        <v>Non-lead</v>
      </c>
      <c r="W6891" s="189"/>
    </row>
    <row r="6892" spans="1:23" s="190" customFormat="1" ht="56.25" x14ac:dyDescent="0.25">
      <c r="A6892" s="180" t="s">
        <v>225</v>
      </c>
      <c r="B6892" s="181" t="s">
        <v>10493</v>
      </c>
      <c r="C6892" s="182" t="s">
        <v>225</v>
      </c>
      <c r="D6892" s="183" t="s">
        <v>36</v>
      </c>
      <c r="E6892" s="181" t="s">
        <v>35</v>
      </c>
      <c r="F6892" s="183" t="s">
        <v>35</v>
      </c>
      <c r="G6892" s="181" t="s">
        <v>7369</v>
      </c>
      <c r="H6892" s="184" t="s">
        <v>7090</v>
      </c>
      <c r="I6892" s="185" t="s">
        <v>190</v>
      </c>
      <c r="J6892" s="181" t="s">
        <v>35</v>
      </c>
      <c r="K6892" s="181" t="s">
        <v>225</v>
      </c>
      <c r="L6892" s="186" t="s">
        <v>225</v>
      </c>
      <c r="M6892" s="187" t="s">
        <v>225</v>
      </c>
      <c r="N6892" s="183" t="s">
        <v>36</v>
      </c>
      <c r="O6892" s="181" t="s">
        <v>7369</v>
      </c>
      <c r="P6892" s="184" t="s">
        <v>7090</v>
      </c>
      <c r="Q6892" s="185" t="s">
        <v>190</v>
      </c>
      <c r="R6892" s="181" t="s">
        <v>35</v>
      </c>
      <c r="S6892" s="181" t="s">
        <v>225</v>
      </c>
      <c r="T6892" s="186" t="s">
        <v>225</v>
      </c>
      <c r="U6892" s="187" t="s">
        <v>225</v>
      </c>
      <c r="V6892" s="188" t="str" cm="1">
        <f t="array" ref="V6892">IF(SUM(LEN(A6892:U6892))=0,"",IF(OR(OR(ISBLANK(E6892),SUM(LEN(B6892),LEN(C6892))=0),AND(NOT(D6892="Unknown"),ISBLANK(I6892)),AND(NOT(N6892="Unknown"),ISBLANK(Q6892))),"Missing Information", INDEX(Table15[Entire Service Line Classification], MATCH(SUMIFS(Table15[Unique ID],Table15[System-Owned Portion],D6892,Table15[If Material Anything Other than "Lead" in Column E,Was Material Ever Previously Lead?],F6892,Table15[Customer-Owned Portion],N6892),Table15[Unique ID],0),0)))</f>
        <v>Non-lead</v>
      </c>
      <c r="W6892" s="189"/>
    </row>
    <row r="6893" spans="1:23" s="190" customFormat="1" ht="56.25" x14ac:dyDescent="0.25">
      <c r="A6893" s="180" t="s">
        <v>225</v>
      </c>
      <c r="B6893" s="181" t="s">
        <v>10494</v>
      </c>
      <c r="C6893" s="182" t="s">
        <v>225</v>
      </c>
      <c r="D6893" s="183" t="s">
        <v>36</v>
      </c>
      <c r="E6893" s="181" t="s">
        <v>35</v>
      </c>
      <c r="F6893" s="183" t="s">
        <v>35</v>
      </c>
      <c r="G6893" s="181" t="s">
        <v>7393</v>
      </c>
      <c r="H6893" s="184" t="s">
        <v>7090</v>
      </c>
      <c r="I6893" s="185" t="s">
        <v>190</v>
      </c>
      <c r="J6893" s="181" t="s">
        <v>35</v>
      </c>
      <c r="K6893" s="181" t="s">
        <v>225</v>
      </c>
      <c r="L6893" s="186" t="s">
        <v>225</v>
      </c>
      <c r="M6893" s="187" t="s">
        <v>225</v>
      </c>
      <c r="N6893" s="183" t="s">
        <v>36</v>
      </c>
      <c r="O6893" s="181" t="s">
        <v>7393</v>
      </c>
      <c r="P6893" s="184" t="s">
        <v>7090</v>
      </c>
      <c r="Q6893" s="185" t="s">
        <v>190</v>
      </c>
      <c r="R6893" s="181" t="s">
        <v>35</v>
      </c>
      <c r="S6893" s="181" t="s">
        <v>225</v>
      </c>
      <c r="T6893" s="186" t="s">
        <v>225</v>
      </c>
      <c r="U6893" s="187" t="s">
        <v>225</v>
      </c>
      <c r="V6893" s="188" t="str" cm="1">
        <f t="array" ref="V6893">IF(SUM(LEN(A6893:U6893))=0,"",IF(OR(OR(ISBLANK(E6893),SUM(LEN(B6893),LEN(C6893))=0),AND(NOT(D6893="Unknown"),ISBLANK(I6893)),AND(NOT(N6893="Unknown"),ISBLANK(Q6893))),"Missing Information", INDEX(Table15[Entire Service Line Classification], MATCH(SUMIFS(Table15[Unique ID],Table15[System-Owned Portion],D6893,Table15[If Material Anything Other than "Lead" in Column E,Was Material Ever Previously Lead?],F6893,Table15[Customer-Owned Portion],N6893),Table15[Unique ID],0),0)))</f>
        <v>Non-lead</v>
      </c>
      <c r="W6893" s="189"/>
    </row>
    <row r="6894" spans="1:23" s="190" customFormat="1" ht="56.25" x14ac:dyDescent="0.25">
      <c r="A6894" s="180" t="s">
        <v>225</v>
      </c>
      <c r="B6894" s="181" t="s">
        <v>10495</v>
      </c>
      <c r="C6894" s="182" t="s">
        <v>225</v>
      </c>
      <c r="D6894" s="183" t="s">
        <v>36</v>
      </c>
      <c r="E6894" s="181" t="s">
        <v>35</v>
      </c>
      <c r="F6894" s="183" t="s">
        <v>35</v>
      </c>
      <c r="G6894" s="181" t="s">
        <v>7393</v>
      </c>
      <c r="H6894" s="184" t="s">
        <v>7090</v>
      </c>
      <c r="I6894" s="185" t="s">
        <v>190</v>
      </c>
      <c r="J6894" s="181" t="s">
        <v>35</v>
      </c>
      <c r="K6894" s="181" t="s">
        <v>225</v>
      </c>
      <c r="L6894" s="186" t="s">
        <v>225</v>
      </c>
      <c r="M6894" s="187" t="s">
        <v>225</v>
      </c>
      <c r="N6894" s="183" t="s">
        <v>36</v>
      </c>
      <c r="O6894" s="181" t="s">
        <v>7393</v>
      </c>
      <c r="P6894" s="184" t="s">
        <v>7090</v>
      </c>
      <c r="Q6894" s="185" t="s">
        <v>190</v>
      </c>
      <c r="R6894" s="181" t="s">
        <v>35</v>
      </c>
      <c r="S6894" s="181" t="s">
        <v>225</v>
      </c>
      <c r="T6894" s="186" t="s">
        <v>225</v>
      </c>
      <c r="U6894" s="187" t="s">
        <v>225</v>
      </c>
      <c r="V6894" s="188" t="str" cm="1">
        <f t="array" ref="V6894">IF(SUM(LEN(A6894:U6894))=0,"",IF(OR(OR(ISBLANK(E6894),SUM(LEN(B6894),LEN(C6894))=0),AND(NOT(D6894="Unknown"),ISBLANK(I6894)),AND(NOT(N6894="Unknown"),ISBLANK(Q6894))),"Missing Information", INDEX(Table15[Entire Service Line Classification], MATCH(SUMIFS(Table15[Unique ID],Table15[System-Owned Portion],D6894,Table15[If Material Anything Other than "Lead" in Column E,Was Material Ever Previously Lead?],F6894,Table15[Customer-Owned Portion],N6894),Table15[Unique ID],0),0)))</f>
        <v>Non-lead</v>
      </c>
      <c r="W6894" s="189"/>
    </row>
    <row r="6895" spans="1:23" s="190" customFormat="1" ht="56.25" x14ac:dyDescent="0.25">
      <c r="A6895" s="180" t="s">
        <v>225</v>
      </c>
      <c r="B6895" s="181" t="s">
        <v>10496</v>
      </c>
      <c r="C6895" s="182" t="s">
        <v>225</v>
      </c>
      <c r="D6895" s="183" t="s">
        <v>36</v>
      </c>
      <c r="E6895" s="181" t="s">
        <v>35</v>
      </c>
      <c r="F6895" s="183" t="s">
        <v>35</v>
      </c>
      <c r="G6895" s="181" t="s">
        <v>7393</v>
      </c>
      <c r="H6895" s="184" t="s">
        <v>7090</v>
      </c>
      <c r="I6895" s="185" t="s">
        <v>190</v>
      </c>
      <c r="J6895" s="181" t="s">
        <v>35</v>
      </c>
      <c r="K6895" s="181" t="s">
        <v>225</v>
      </c>
      <c r="L6895" s="186" t="s">
        <v>225</v>
      </c>
      <c r="M6895" s="187" t="s">
        <v>225</v>
      </c>
      <c r="N6895" s="183" t="s">
        <v>36</v>
      </c>
      <c r="O6895" s="181" t="s">
        <v>7393</v>
      </c>
      <c r="P6895" s="184" t="s">
        <v>7090</v>
      </c>
      <c r="Q6895" s="185" t="s">
        <v>190</v>
      </c>
      <c r="R6895" s="181" t="s">
        <v>35</v>
      </c>
      <c r="S6895" s="181" t="s">
        <v>225</v>
      </c>
      <c r="T6895" s="186" t="s">
        <v>225</v>
      </c>
      <c r="U6895" s="187" t="s">
        <v>225</v>
      </c>
      <c r="V6895" s="188" t="str" cm="1">
        <f t="array" ref="V6895">IF(SUM(LEN(A6895:U6895))=0,"",IF(OR(OR(ISBLANK(E6895),SUM(LEN(B6895),LEN(C6895))=0),AND(NOT(D6895="Unknown"),ISBLANK(I6895)),AND(NOT(N6895="Unknown"),ISBLANK(Q6895))),"Missing Information", INDEX(Table15[Entire Service Line Classification], MATCH(SUMIFS(Table15[Unique ID],Table15[System-Owned Portion],D6895,Table15[If Material Anything Other than "Lead" in Column E,Was Material Ever Previously Lead?],F6895,Table15[Customer-Owned Portion],N6895),Table15[Unique ID],0),0)))</f>
        <v>Non-lead</v>
      </c>
      <c r="W6895" s="189"/>
    </row>
    <row r="6896" spans="1:23" s="190" customFormat="1" ht="56.25" x14ac:dyDescent="0.25">
      <c r="A6896" s="180" t="s">
        <v>225</v>
      </c>
      <c r="B6896" s="181" t="s">
        <v>10497</v>
      </c>
      <c r="C6896" s="182" t="s">
        <v>225</v>
      </c>
      <c r="D6896" s="183" t="s">
        <v>36</v>
      </c>
      <c r="E6896" s="181" t="s">
        <v>35</v>
      </c>
      <c r="F6896" s="183" t="s">
        <v>35</v>
      </c>
      <c r="G6896" s="181" t="s">
        <v>7393</v>
      </c>
      <c r="H6896" s="184" t="s">
        <v>7090</v>
      </c>
      <c r="I6896" s="185" t="s">
        <v>190</v>
      </c>
      <c r="J6896" s="181" t="s">
        <v>35</v>
      </c>
      <c r="K6896" s="181" t="s">
        <v>225</v>
      </c>
      <c r="L6896" s="186" t="s">
        <v>225</v>
      </c>
      <c r="M6896" s="187" t="s">
        <v>225</v>
      </c>
      <c r="N6896" s="183" t="s">
        <v>36</v>
      </c>
      <c r="O6896" s="181" t="s">
        <v>7393</v>
      </c>
      <c r="P6896" s="184" t="s">
        <v>7090</v>
      </c>
      <c r="Q6896" s="185" t="s">
        <v>190</v>
      </c>
      <c r="R6896" s="181" t="s">
        <v>35</v>
      </c>
      <c r="S6896" s="181" t="s">
        <v>225</v>
      </c>
      <c r="T6896" s="186" t="s">
        <v>225</v>
      </c>
      <c r="U6896" s="187" t="s">
        <v>225</v>
      </c>
      <c r="V6896" s="188" t="str" cm="1">
        <f t="array" ref="V6896">IF(SUM(LEN(A6896:U6896))=0,"",IF(OR(OR(ISBLANK(E6896),SUM(LEN(B6896),LEN(C6896))=0),AND(NOT(D6896="Unknown"),ISBLANK(I6896)),AND(NOT(N6896="Unknown"),ISBLANK(Q6896))),"Missing Information", INDEX(Table15[Entire Service Line Classification], MATCH(SUMIFS(Table15[Unique ID],Table15[System-Owned Portion],D6896,Table15[If Material Anything Other than "Lead" in Column E,Was Material Ever Previously Lead?],F6896,Table15[Customer-Owned Portion],N6896),Table15[Unique ID],0),0)))</f>
        <v>Non-lead</v>
      </c>
      <c r="W6896" s="189"/>
    </row>
    <row r="6897" spans="1:23" s="190" customFormat="1" ht="56.25" x14ac:dyDescent="0.25">
      <c r="A6897" s="180" t="s">
        <v>225</v>
      </c>
      <c r="B6897" s="181" t="s">
        <v>10498</v>
      </c>
      <c r="C6897" s="182" t="s">
        <v>225</v>
      </c>
      <c r="D6897" s="183" t="s">
        <v>36</v>
      </c>
      <c r="E6897" s="181" t="s">
        <v>35</v>
      </c>
      <c r="F6897" s="183" t="s">
        <v>35</v>
      </c>
      <c r="G6897" s="181" t="s">
        <v>7393</v>
      </c>
      <c r="H6897" s="184" t="s">
        <v>7090</v>
      </c>
      <c r="I6897" s="185" t="s">
        <v>190</v>
      </c>
      <c r="J6897" s="181" t="s">
        <v>35</v>
      </c>
      <c r="K6897" s="181" t="s">
        <v>225</v>
      </c>
      <c r="L6897" s="186" t="s">
        <v>225</v>
      </c>
      <c r="M6897" s="187" t="s">
        <v>225</v>
      </c>
      <c r="N6897" s="183" t="s">
        <v>36</v>
      </c>
      <c r="O6897" s="181" t="s">
        <v>7393</v>
      </c>
      <c r="P6897" s="184" t="s">
        <v>7090</v>
      </c>
      <c r="Q6897" s="185" t="s">
        <v>190</v>
      </c>
      <c r="R6897" s="181" t="s">
        <v>35</v>
      </c>
      <c r="S6897" s="181" t="s">
        <v>225</v>
      </c>
      <c r="T6897" s="186" t="s">
        <v>225</v>
      </c>
      <c r="U6897" s="187" t="s">
        <v>225</v>
      </c>
      <c r="V6897" s="188" t="str" cm="1">
        <f t="array" ref="V6897">IF(SUM(LEN(A6897:U6897))=0,"",IF(OR(OR(ISBLANK(E6897),SUM(LEN(B6897),LEN(C6897))=0),AND(NOT(D6897="Unknown"),ISBLANK(I6897)),AND(NOT(N6897="Unknown"),ISBLANK(Q6897))),"Missing Information", INDEX(Table15[Entire Service Line Classification], MATCH(SUMIFS(Table15[Unique ID],Table15[System-Owned Portion],D6897,Table15[If Material Anything Other than "Lead" in Column E,Was Material Ever Previously Lead?],F6897,Table15[Customer-Owned Portion],N6897),Table15[Unique ID],0),0)))</f>
        <v>Non-lead</v>
      </c>
      <c r="W6897" s="189"/>
    </row>
    <row r="6898" spans="1:23" s="190" customFormat="1" ht="56.25" x14ac:dyDescent="0.25">
      <c r="A6898" s="180" t="s">
        <v>225</v>
      </c>
      <c r="B6898" s="181" t="s">
        <v>10499</v>
      </c>
      <c r="C6898" s="182" t="s">
        <v>225</v>
      </c>
      <c r="D6898" s="183" t="s">
        <v>36</v>
      </c>
      <c r="E6898" s="181" t="s">
        <v>35</v>
      </c>
      <c r="F6898" s="183" t="s">
        <v>35</v>
      </c>
      <c r="G6898" s="181" t="s">
        <v>7357</v>
      </c>
      <c r="H6898" s="184" t="s">
        <v>7090</v>
      </c>
      <c r="I6898" s="185" t="s">
        <v>190</v>
      </c>
      <c r="J6898" s="181" t="s">
        <v>35</v>
      </c>
      <c r="K6898" s="181" t="s">
        <v>225</v>
      </c>
      <c r="L6898" s="186" t="s">
        <v>225</v>
      </c>
      <c r="M6898" s="187" t="s">
        <v>225</v>
      </c>
      <c r="N6898" s="183" t="s">
        <v>36</v>
      </c>
      <c r="O6898" s="181" t="s">
        <v>7357</v>
      </c>
      <c r="P6898" s="184" t="s">
        <v>7090</v>
      </c>
      <c r="Q6898" s="185" t="s">
        <v>190</v>
      </c>
      <c r="R6898" s="181" t="s">
        <v>35</v>
      </c>
      <c r="S6898" s="181" t="s">
        <v>225</v>
      </c>
      <c r="T6898" s="186" t="s">
        <v>225</v>
      </c>
      <c r="U6898" s="187" t="s">
        <v>225</v>
      </c>
      <c r="V6898" s="188" t="str" cm="1">
        <f t="array" ref="V6898">IF(SUM(LEN(A6898:U6898))=0,"",IF(OR(OR(ISBLANK(E6898),SUM(LEN(B6898),LEN(C6898))=0),AND(NOT(D6898="Unknown"),ISBLANK(I6898)),AND(NOT(N6898="Unknown"),ISBLANK(Q6898))),"Missing Information", INDEX(Table15[Entire Service Line Classification], MATCH(SUMIFS(Table15[Unique ID],Table15[System-Owned Portion],D6898,Table15[If Material Anything Other than "Lead" in Column E,Was Material Ever Previously Lead?],F6898,Table15[Customer-Owned Portion],N6898),Table15[Unique ID],0),0)))</f>
        <v>Non-lead</v>
      </c>
      <c r="W6898" s="189"/>
    </row>
    <row r="6899" spans="1:23" s="190" customFormat="1" ht="56.25" x14ac:dyDescent="0.25">
      <c r="A6899" s="180" t="s">
        <v>225</v>
      </c>
      <c r="B6899" s="181" t="s">
        <v>10500</v>
      </c>
      <c r="C6899" s="182" t="s">
        <v>225</v>
      </c>
      <c r="D6899" s="183" t="s">
        <v>36</v>
      </c>
      <c r="E6899" s="181" t="s">
        <v>35</v>
      </c>
      <c r="F6899" s="183" t="s">
        <v>35</v>
      </c>
      <c r="G6899" s="181" t="s">
        <v>7458</v>
      </c>
      <c r="H6899" s="184" t="s">
        <v>7121</v>
      </c>
      <c r="I6899" s="185" t="s">
        <v>190</v>
      </c>
      <c r="J6899" s="181" t="s">
        <v>35</v>
      </c>
      <c r="K6899" s="181" t="s">
        <v>225</v>
      </c>
      <c r="L6899" s="186" t="s">
        <v>225</v>
      </c>
      <c r="M6899" s="187" t="s">
        <v>225</v>
      </c>
      <c r="N6899" s="183" t="s">
        <v>36</v>
      </c>
      <c r="O6899" s="181" t="s">
        <v>7458</v>
      </c>
      <c r="P6899" s="184" t="s">
        <v>7121</v>
      </c>
      <c r="Q6899" s="185" t="s">
        <v>190</v>
      </c>
      <c r="R6899" s="181" t="s">
        <v>35</v>
      </c>
      <c r="S6899" s="181" t="s">
        <v>225</v>
      </c>
      <c r="T6899" s="186" t="s">
        <v>225</v>
      </c>
      <c r="U6899" s="187" t="s">
        <v>225</v>
      </c>
      <c r="V6899" s="188" t="str" cm="1">
        <f t="array" ref="V6899">IF(SUM(LEN(A6899:U6899))=0,"",IF(OR(OR(ISBLANK(E6899),SUM(LEN(B6899),LEN(C6899))=0),AND(NOT(D6899="Unknown"),ISBLANK(I6899)),AND(NOT(N6899="Unknown"),ISBLANK(Q6899))),"Missing Information", INDEX(Table15[Entire Service Line Classification], MATCH(SUMIFS(Table15[Unique ID],Table15[System-Owned Portion],D6899,Table15[If Material Anything Other than "Lead" in Column E,Was Material Ever Previously Lead?],F6899,Table15[Customer-Owned Portion],N6899),Table15[Unique ID],0),0)))</f>
        <v>Non-lead</v>
      </c>
      <c r="W6899" s="189"/>
    </row>
    <row r="6900" spans="1:23" s="190" customFormat="1" ht="56.25" x14ac:dyDescent="0.25">
      <c r="A6900" s="180" t="s">
        <v>225</v>
      </c>
      <c r="B6900" s="181" t="s">
        <v>10501</v>
      </c>
      <c r="C6900" s="182" t="s">
        <v>225</v>
      </c>
      <c r="D6900" s="183" t="s">
        <v>36</v>
      </c>
      <c r="E6900" s="181" t="s">
        <v>35</v>
      </c>
      <c r="F6900" s="183" t="s">
        <v>35</v>
      </c>
      <c r="G6900" s="181" t="s">
        <v>7344</v>
      </c>
      <c r="H6900" s="184" t="s">
        <v>7121</v>
      </c>
      <c r="I6900" s="185" t="s">
        <v>190</v>
      </c>
      <c r="J6900" s="181" t="s">
        <v>35</v>
      </c>
      <c r="K6900" s="181" t="s">
        <v>225</v>
      </c>
      <c r="L6900" s="186" t="s">
        <v>225</v>
      </c>
      <c r="M6900" s="187" t="s">
        <v>225</v>
      </c>
      <c r="N6900" s="183" t="s">
        <v>36</v>
      </c>
      <c r="O6900" s="181" t="s">
        <v>7344</v>
      </c>
      <c r="P6900" s="184" t="s">
        <v>7121</v>
      </c>
      <c r="Q6900" s="185" t="s">
        <v>190</v>
      </c>
      <c r="R6900" s="181" t="s">
        <v>35</v>
      </c>
      <c r="S6900" s="181" t="s">
        <v>225</v>
      </c>
      <c r="T6900" s="186" t="s">
        <v>225</v>
      </c>
      <c r="U6900" s="187" t="s">
        <v>225</v>
      </c>
      <c r="V6900" s="188" t="str" cm="1">
        <f t="array" ref="V6900">IF(SUM(LEN(A6900:U6900))=0,"",IF(OR(OR(ISBLANK(E6900),SUM(LEN(B6900),LEN(C6900))=0),AND(NOT(D6900="Unknown"),ISBLANK(I6900)),AND(NOT(N6900="Unknown"),ISBLANK(Q6900))),"Missing Information", INDEX(Table15[Entire Service Line Classification], MATCH(SUMIFS(Table15[Unique ID],Table15[System-Owned Portion],D6900,Table15[If Material Anything Other than "Lead" in Column E,Was Material Ever Previously Lead?],F6900,Table15[Customer-Owned Portion],N6900),Table15[Unique ID],0),0)))</f>
        <v>Non-lead</v>
      </c>
      <c r="W6900" s="189"/>
    </row>
    <row r="6901" spans="1:23" s="190" customFormat="1" ht="56.25" x14ac:dyDescent="0.25">
      <c r="A6901" s="180" t="s">
        <v>225</v>
      </c>
      <c r="B6901" s="181" t="s">
        <v>10502</v>
      </c>
      <c r="C6901" s="182" t="s">
        <v>225</v>
      </c>
      <c r="D6901" s="183" t="s">
        <v>36</v>
      </c>
      <c r="E6901" s="181" t="s">
        <v>35</v>
      </c>
      <c r="F6901" s="183" t="s">
        <v>35</v>
      </c>
      <c r="G6901" s="181" t="s">
        <v>7393</v>
      </c>
      <c r="H6901" s="184" t="s">
        <v>7121</v>
      </c>
      <c r="I6901" s="185" t="s">
        <v>190</v>
      </c>
      <c r="J6901" s="181" t="s">
        <v>35</v>
      </c>
      <c r="K6901" s="181" t="s">
        <v>225</v>
      </c>
      <c r="L6901" s="186" t="s">
        <v>225</v>
      </c>
      <c r="M6901" s="187" t="s">
        <v>225</v>
      </c>
      <c r="N6901" s="183" t="s">
        <v>36</v>
      </c>
      <c r="O6901" s="181" t="s">
        <v>7393</v>
      </c>
      <c r="P6901" s="184" t="s">
        <v>7121</v>
      </c>
      <c r="Q6901" s="185" t="s">
        <v>190</v>
      </c>
      <c r="R6901" s="181" t="s">
        <v>35</v>
      </c>
      <c r="S6901" s="181" t="s">
        <v>225</v>
      </c>
      <c r="T6901" s="186" t="s">
        <v>225</v>
      </c>
      <c r="U6901" s="187" t="s">
        <v>225</v>
      </c>
      <c r="V6901" s="188" t="str" cm="1">
        <f t="array" ref="V6901">IF(SUM(LEN(A6901:U6901))=0,"",IF(OR(OR(ISBLANK(E6901),SUM(LEN(B6901),LEN(C6901))=0),AND(NOT(D6901="Unknown"),ISBLANK(I6901)),AND(NOT(N6901="Unknown"),ISBLANK(Q6901))),"Missing Information", INDEX(Table15[Entire Service Line Classification], MATCH(SUMIFS(Table15[Unique ID],Table15[System-Owned Portion],D6901,Table15[If Material Anything Other than "Lead" in Column E,Was Material Ever Previously Lead?],F6901,Table15[Customer-Owned Portion],N6901),Table15[Unique ID],0),0)))</f>
        <v>Non-lead</v>
      </c>
      <c r="W6901" s="189"/>
    </row>
    <row r="6902" spans="1:23" s="190" customFormat="1" ht="56.25" x14ac:dyDescent="0.25">
      <c r="A6902" s="180" t="s">
        <v>225</v>
      </c>
      <c r="B6902" s="181" t="s">
        <v>10503</v>
      </c>
      <c r="C6902" s="182" t="s">
        <v>225</v>
      </c>
      <c r="D6902" s="183" t="s">
        <v>36</v>
      </c>
      <c r="E6902" s="181" t="s">
        <v>35</v>
      </c>
      <c r="F6902" s="183" t="s">
        <v>35</v>
      </c>
      <c r="G6902" s="181" t="s">
        <v>7393</v>
      </c>
      <c r="H6902" s="184" t="s">
        <v>7090</v>
      </c>
      <c r="I6902" s="185" t="s">
        <v>190</v>
      </c>
      <c r="J6902" s="181" t="s">
        <v>35</v>
      </c>
      <c r="K6902" s="181" t="s">
        <v>225</v>
      </c>
      <c r="L6902" s="186" t="s">
        <v>225</v>
      </c>
      <c r="M6902" s="187" t="s">
        <v>225</v>
      </c>
      <c r="N6902" s="183" t="s">
        <v>36</v>
      </c>
      <c r="O6902" s="181" t="s">
        <v>7393</v>
      </c>
      <c r="P6902" s="184" t="s">
        <v>7090</v>
      </c>
      <c r="Q6902" s="185" t="s">
        <v>190</v>
      </c>
      <c r="R6902" s="181" t="s">
        <v>35</v>
      </c>
      <c r="S6902" s="181" t="s">
        <v>225</v>
      </c>
      <c r="T6902" s="186" t="s">
        <v>225</v>
      </c>
      <c r="U6902" s="187" t="s">
        <v>225</v>
      </c>
      <c r="V6902" s="188" t="str" cm="1">
        <f t="array" ref="V6902">IF(SUM(LEN(A6902:U6902))=0,"",IF(OR(OR(ISBLANK(E6902),SUM(LEN(B6902),LEN(C6902))=0),AND(NOT(D6902="Unknown"),ISBLANK(I6902)),AND(NOT(N6902="Unknown"),ISBLANK(Q6902))),"Missing Information", INDEX(Table15[Entire Service Line Classification], MATCH(SUMIFS(Table15[Unique ID],Table15[System-Owned Portion],D6902,Table15[If Material Anything Other than "Lead" in Column E,Was Material Ever Previously Lead?],F6902,Table15[Customer-Owned Portion],N6902),Table15[Unique ID],0),0)))</f>
        <v>Non-lead</v>
      </c>
      <c r="W6902" s="189"/>
    </row>
    <row r="6903" spans="1:23" s="190" customFormat="1" ht="56.25" x14ac:dyDescent="0.25">
      <c r="A6903" s="180" t="s">
        <v>225</v>
      </c>
      <c r="B6903" s="181" t="s">
        <v>10504</v>
      </c>
      <c r="C6903" s="182" t="s">
        <v>225</v>
      </c>
      <c r="D6903" s="183" t="s">
        <v>36</v>
      </c>
      <c r="E6903" s="181" t="s">
        <v>35</v>
      </c>
      <c r="F6903" s="183" t="s">
        <v>35</v>
      </c>
      <c r="G6903" s="181" t="s">
        <v>7344</v>
      </c>
      <c r="H6903" s="184" t="s">
        <v>7090</v>
      </c>
      <c r="I6903" s="185" t="s">
        <v>190</v>
      </c>
      <c r="J6903" s="181" t="s">
        <v>35</v>
      </c>
      <c r="K6903" s="181" t="s">
        <v>225</v>
      </c>
      <c r="L6903" s="186" t="s">
        <v>225</v>
      </c>
      <c r="M6903" s="187" t="s">
        <v>225</v>
      </c>
      <c r="N6903" s="183" t="s">
        <v>36</v>
      </c>
      <c r="O6903" s="181" t="s">
        <v>7344</v>
      </c>
      <c r="P6903" s="184" t="s">
        <v>7090</v>
      </c>
      <c r="Q6903" s="185" t="s">
        <v>190</v>
      </c>
      <c r="R6903" s="181" t="s">
        <v>35</v>
      </c>
      <c r="S6903" s="181" t="s">
        <v>225</v>
      </c>
      <c r="T6903" s="186" t="s">
        <v>225</v>
      </c>
      <c r="U6903" s="187" t="s">
        <v>225</v>
      </c>
      <c r="V6903" s="188" t="str" cm="1">
        <f t="array" ref="V6903">IF(SUM(LEN(A6903:U6903))=0,"",IF(OR(OR(ISBLANK(E6903),SUM(LEN(B6903),LEN(C6903))=0),AND(NOT(D6903="Unknown"),ISBLANK(I6903)),AND(NOT(N6903="Unknown"),ISBLANK(Q6903))),"Missing Information", INDEX(Table15[Entire Service Line Classification], MATCH(SUMIFS(Table15[Unique ID],Table15[System-Owned Portion],D6903,Table15[If Material Anything Other than "Lead" in Column E,Was Material Ever Previously Lead?],F6903,Table15[Customer-Owned Portion],N6903),Table15[Unique ID],0),0)))</f>
        <v>Non-lead</v>
      </c>
      <c r="W6903" s="189"/>
    </row>
    <row r="6904" spans="1:23" s="190" customFormat="1" ht="56.25" x14ac:dyDescent="0.25">
      <c r="A6904" s="180" t="s">
        <v>225</v>
      </c>
      <c r="B6904" s="181" t="s">
        <v>10505</v>
      </c>
      <c r="C6904" s="182" t="s">
        <v>225</v>
      </c>
      <c r="D6904" s="183" t="s">
        <v>36</v>
      </c>
      <c r="E6904" s="181" t="s">
        <v>35</v>
      </c>
      <c r="F6904" s="183" t="s">
        <v>35</v>
      </c>
      <c r="G6904" s="181" t="s">
        <v>7344</v>
      </c>
      <c r="H6904" s="184" t="s">
        <v>7090</v>
      </c>
      <c r="I6904" s="185" t="s">
        <v>190</v>
      </c>
      <c r="J6904" s="181" t="s">
        <v>35</v>
      </c>
      <c r="K6904" s="181" t="s">
        <v>225</v>
      </c>
      <c r="L6904" s="186" t="s">
        <v>225</v>
      </c>
      <c r="M6904" s="187" t="s">
        <v>225</v>
      </c>
      <c r="N6904" s="183" t="s">
        <v>36</v>
      </c>
      <c r="O6904" s="181" t="s">
        <v>7344</v>
      </c>
      <c r="P6904" s="184" t="s">
        <v>7090</v>
      </c>
      <c r="Q6904" s="185" t="s">
        <v>190</v>
      </c>
      <c r="R6904" s="181" t="s">
        <v>35</v>
      </c>
      <c r="S6904" s="181" t="s">
        <v>225</v>
      </c>
      <c r="T6904" s="186" t="s">
        <v>225</v>
      </c>
      <c r="U6904" s="187" t="s">
        <v>225</v>
      </c>
      <c r="V6904" s="188" t="str" cm="1">
        <f t="array" ref="V6904">IF(SUM(LEN(A6904:U6904))=0,"",IF(OR(OR(ISBLANK(E6904),SUM(LEN(B6904),LEN(C6904))=0),AND(NOT(D6904="Unknown"),ISBLANK(I6904)),AND(NOT(N6904="Unknown"),ISBLANK(Q6904))),"Missing Information", INDEX(Table15[Entire Service Line Classification], MATCH(SUMIFS(Table15[Unique ID],Table15[System-Owned Portion],D6904,Table15[If Material Anything Other than "Lead" in Column E,Was Material Ever Previously Lead?],F6904,Table15[Customer-Owned Portion],N6904),Table15[Unique ID],0),0)))</f>
        <v>Non-lead</v>
      </c>
      <c r="W6904" s="189"/>
    </row>
    <row r="6905" spans="1:23" s="190" customFormat="1" ht="56.25" x14ac:dyDescent="0.25">
      <c r="A6905" s="180" t="s">
        <v>225</v>
      </c>
      <c r="B6905" s="181" t="s">
        <v>10506</v>
      </c>
      <c r="C6905" s="182" t="s">
        <v>225</v>
      </c>
      <c r="D6905" s="183" t="s">
        <v>36</v>
      </c>
      <c r="E6905" s="181" t="s">
        <v>35</v>
      </c>
      <c r="F6905" s="183" t="s">
        <v>35</v>
      </c>
      <c r="G6905" s="181" t="s">
        <v>7344</v>
      </c>
      <c r="H6905" s="184" t="s">
        <v>7090</v>
      </c>
      <c r="I6905" s="185" t="s">
        <v>190</v>
      </c>
      <c r="J6905" s="181" t="s">
        <v>35</v>
      </c>
      <c r="K6905" s="181" t="s">
        <v>225</v>
      </c>
      <c r="L6905" s="186" t="s">
        <v>225</v>
      </c>
      <c r="M6905" s="187" t="s">
        <v>225</v>
      </c>
      <c r="N6905" s="183" t="s">
        <v>36</v>
      </c>
      <c r="O6905" s="181" t="s">
        <v>7344</v>
      </c>
      <c r="P6905" s="184" t="s">
        <v>7090</v>
      </c>
      <c r="Q6905" s="185" t="s">
        <v>190</v>
      </c>
      <c r="R6905" s="181" t="s">
        <v>35</v>
      </c>
      <c r="S6905" s="181" t="s">
        <v>225</v>
      </c>
      <c r="T6905" s="186" t="s">
        <v>225</v>
      </c>
      <c r="U6905" s="187" t="s">
        <v>225</v>
      </c>
      <c r="V6905" s="188" t="str" cm="1">
        <f t="array" ref="V6905">IF(SUM(LEN(A6905:U6905))=0,"",IF(OR(OR(ISBLANK(E6905),SUM(LEN(B6905),LEN(C6905))=0),AND(NOT(D6905="Unknown"),ISBLANK(I6905)),AND(NOT(N6905="Unknown"),ISBLANK(Q6905))),"Missing Information", INDEX(Table15[Entire Service Line Classification], MATCH(SUMIFS(Table15[Unique ID],Table15[System-Owned Portion],D6905,Table15[If Material Anything Other than "Lead" in Column E,Was Material Ever Previously Lead?],F6905,Table15[Customer-Owned Portion],N6905),Table15[Unique ID],0),0)))</f>
        <v>Non-lead</v>
      </c>
      <c r="W6905" s="189"/>
    </row>
    <row r="6906" spans="1:23" s="190" customFormat="1" ht="56.25" x14ac:dyDescent="0.25">
      <c r="A6906" s="180" t="s">
        <v>225</v>
      </c>
      <c r="B6906" s="181" t="s">
        <v>10507</v>
      </c>
      <c r="C6906" s="182" t="s">
        <v>225</v>
      </c>
      <c r="D6906" s="183" t="s">
        <v>36</v>
      </c>
      <c r="E6906" s="181" t="s">
        <v>35</v>
      </c>
      <c r="F6906" s="183" t="s">
        <v>35</v>
      </c>
      <c r="G6906" s="181" t="s">
        <v>7344</v>
      </c>
      <c r="H6906" s="184" t="s">
        <v>7090</v>
      </c>
      <c r="I6906" s="185" t="s">
        <v>190</v>
      </c>
      <c r="J6906" s="181" t="s">
        <v>35</v>
      </c>
      <c r="K6906" s="181" t="s">
        <v>225</v>
      </c>
      <c r="L6906" s="186" t="s">
        <v>225</v>
      </c>
      <c r="M6906" s="187" t="s">
        <v>225</v>
      </c>
      <c r="N6906" s="183" t="s">
        <v>36</v>
      </c>
      <c r="O6906" s="181" t="s">
        <v>7344</v>
      </c>
      <c r="P6906" s="184" t="s">
        <v>7090</v>
      </c>
      <c r="Q6906" s="185" t="s">
        <v>190</v>
      </c>
      <c r="R6906" s="181" t="s">
        <v>35</v>
      </c>
      <c r="S6906" s="181" t="s">
        <v>225</v>
      </c>
      <c r="T6906" s="186" t="s">
        <v>225</v>
      </c>
      <c r="U6906" s="187" t="s">
        <v>225</v>
      </c>
      <c r="V6906" s="188" t="str" cm="1">
        <f t="array" ref="V6906">IF(SUM(LEN(A6906:U6906))=0,"",IF(OR(OR(ISBLANK(E6906),SUM(LEN(B6906),LEN(C6906))=0),AND(NOT(D6906="Unknown"),ISBLANK(I6906)),AND(NOT(N6906="Unknown"),ISBLANK(Q6906))),"Missing Information", INDEX(Table15[Entire Service Line Classification], MATCH(SUMIFS(Table15[Unique ID],Table15[System-Owned Portion],D6906,Table15[If Material Anything Other than "Lead" in Column E,Was Material Ever Previously Lead?],F6906,Table15[Customer-Owned Portion],N6906),Table15[Unique ID],0),0)))</f>
        <v>Non-lead</v>
      </c>
      <c r="W6906" s="189"/>
    </row>
    <row r="6907" spans="1:23" s="190" customFormat="1" ht="56.25" x14ac:dyDescent="0.25">
      <c r="A6907" s="180" t="s">
        <v>225</v>
      </c>
      <c r="B6907" s="181" t="s">
        <v>10508</v>
      </c>
      <c r="C6907" s="182" t="s">
        <v>225</v>
      </c>
      <c r="D6907" s="183" t="s">
        <v>36</v>
      </c>
      <c r="E6907" s="181" t="s">
        <v>35</v>
      </c>
      <c r="F6907" s="183" t="s">
        <v>35</v>
      </c>
      <c r="G6907" s="181" t="s">
        <v>7393</v>
      </c>
      <c r="H6907" s="184" t="s">
        <v>7090</v>
      </c>
      <c r="I6907" s="185" t="s">
        <v>190</v>
      </c>
      <c r="J6907" s="181" t="s">
        <v>35</v>
      </c>
      <c r="K6907" s="181" t="s">
        <v>225</v>
      </c>
      <c r="L6907" s="186" t="s">
        <v>225</v>
      </c>
      <c r="M6907" s="187" t="s">
        <v>225</v>
      </c>
      <c r="N6907" s="183" t="s">
        <v>36</v>
      </c>
      <c r="O6907" s="181" t="s">
        <v>7393</v>
      </c>
      <c r="P6907" s="184" t="s">
        <v>7090</v>
      </c>
      <c r="Q6907" s="185" t="s">
        <v>190</v>
      </c>
      <c r="R6907" s="181" t="s">
        <v>35</v>
      </c>
      <c r="S6907" s="181" t="s">
        <v>225</v>
      </c>
      <c r="T6907" s="186" t="s">
        <v>225</v>
      </c>
      <c r="U6907" s="187" t="s">
        <v>225</v>
      </c>
      <c r="V6907" s="188" t="str" cm="1">
        <f t="array" ref="V6907">IF(SUM(LEN(A6907:U6907))=0,"",IF(OR(OR(ISBLANK(E6907),SUM(LEN(B6907),LEN(C6907))=0),AND(NOT(D6907="Unknown"),ISBLANK(I6907)),AND(NOT(N6907="Unknown"),ISBLANK(Q6907))),"Missing Information", INDEX(Table15[Entire Service Line Classification], MATCH(SUMIFS(Table15[Unique ID],Table15[System-Owned Portion],D6907,Table15[If Material Anything Other than "Lead" in Column E,Was Material Ever Previously Lead?],F6907,Table15[Customer-Owned Portion],N6907),Table15[Unique ID],0),0)))</f>
        <v>Non-lead</v>
      </c>
      <c r="W6907" s="189"/>
    </row>
    <row r="6908" spans="1:23" s="190" customFormat="1" ht="56.25" x14ac:dyDescent="0.25">
      <c r="A6908" s="180" t="s">
        <v>225</v>
      </c>
      <c r="B6908" s="181" t="s">
        <v>10509</v>
      </c>
      <c r="C6908" s="182" t="s">
        <v>225</v>
      </c>
      <c r="D6908" s="183" t="s">
        <v>36</v>
      </c>
      <c r="E6908" s="181" t="s">
        <v>35</v>
      </c>
      <c r="F6908" s="183" t="s">
        <v>35</v>
      </c>
      <c r="G6908" s="181" t="s">
        <v>7344</v>
      </c>
      <c r="H6908" s="184" t="s">
        <v>7090</v>
      </c>
      <c r="I6908" s="185" t="s">
        <v>190</v>
      </c>
      <c r="J6908" s="181" t="s">
        <v>35</v>
      </c>
      <c r="K6908" s="181" t="s">
        <v>225</v>
      </c>
      <c r="L6908" s="186" t="s">
        <v>225</v>
      </c>
      <c r="M6908" s="187" t="s">
        <v>225</v>
      </c>
      <c r="N6908" s="183" t="s">
        <v>36</v>
      </c>
      <c r="O6908" s="181" t="s">
        <v>7344</v>
      </c>
      <c r="P6908" s="184" t="s">
        <v>7090</v>
      </c>
      <c r="Q6908" s="185" t="s">
        <v>190</v>
      </c>
      <c r="R6908" s="181" t="s">
        <v>35</v>
      </c>
      <c r="S6908" s="181" t="s">
        <v>225</v>
      </c>
      <c r="T6908" s="186" t="s">
        <v>225</v>
      </c>
      <c r="U6908" s="187" t="s">
        <v>225</v>
      </c>
      <c r="V6908" s="188" t="str" cm="1">
        <f t="array" ref="V6908">IF(SUM(LEN(A6908:U6908))=0,"",IF(OR(OR(ISBLANK(E6908),SUM(LEN(B6908),LEN(C6908))=0),AND(NOT(D6908="Unknown"),ISBLANK(I6908)),AND(NOT(N6908="Unknown"),ISBLANK(Q6908))),"Missing Information", INDEX(Table15[Entire Service Line Classification], MATCH(SUMIFS(Table15[Unique ID],Table15[System-Owned Portion],D6908,Table15[If Material Anything Other than "Lead" in Column E,Was Material Ever Previously Lead?],F6908,Table15[Customer-Owned Portion],N6908),Table15[Unique ID],0),0)))</f>
        <v>Non-lead</v>
      </c>
      <c r="W6908" s="189"/>
    </row>
    <row r="6909" spans="1:23" s="190" customFormat="1" ht="56.25" x14ac:dyDescent="0.25">
      <c r="A6909" s="180" t="s">
        <v>225</v>
      </c>
      <c r="B6909" s="181" t="s">
        <v>10510</v>
      </c>
      <c r="C6909" s="182" t="s">
        <v>225</v>
      </c>
      <c r="D6909" s="183" t="s">
        <v>36</v>
      </c>
      <c r="E6909" s="181" t="s">
        <v>35</v>
      </c>
      <c r="F6909" s="183" t="s">
        <v>35</v>
      </c>
      <c r="G6909" s="181" t="s">
        <v>7344</v>
      </c>
      <c r="H6909" s="184" t="s">
        <v>7090</v>
      </c>
      <c r="I6909" s="185" t="s">
        <v>190</v>
      </c>
      <c r="J6909" s="181" t="s">
        <v>35</v>
      </c>
      <c r="K6909" s="181" t="s">
        <v>225</v>
      </c>
      <c r="L6909" s="186" t="s">
        <v>225</v>
      </c>
      <c r="M6909" s="187" t="s">
        <v>225</v>
      </c>
      <c r="N6909" s="183" t="s">
        <v>36</v>
      </c>
      <c r="O6909" s="181" t="s">
        <v>7344</v>
      </c>
      <c r="P6909" s="184" t="s">
        <v>7090</v>
      </c>
      <c r="Q6909" s="185" t="s">
        <v>190</v>
      </c>
      <c r="R6909" s="181" t="s">
        <v>35</v>
      </c>
      <c r="S6909" s="181" t="s">
        <v>225</v>
      </c>
      <c r="T6909" s="186" t="s">
        <v>225</v>
      </c>
      <c r="U6909" s="187" t="s">
        <v>225</v>
      </c>
      <c r="V6909" s="188" t="str" cm="1">
        <f t="array" ref="V6909">IF(SUM(LEN(A6909:U6909))=0,"",IF(OR(OR(ISBLANK(E6909),SUM(LEN(B6909),LEN(C6909))=0),AND(NOT(D6909="Unknown"),ISBLANK(I6909)),AND(NOT(N6909="Unknown"),ISBLANK(Q6909))),"Missing Information", INDEX(Table15[Entire Service Line Classification], MATCH(SUMIFS(Table15[Unique ID],Table15[System-Owned Portion],D6909,Table15[If Material Anything Other than "Lead" in Column E,Was Material Ever Previously Lead?],F6909,Table15[Customer-Owned Portion],N6909),Table15[Unique ID],0),0)))</f>
        <v>Non-lead</v>
      </c>
      <c r="W6909" s="189"/>
    </row>
    <row r="6910" spans="1:23" s="190" customFormat="1" ht="56.25" x14ac:dyDescent="0.25">
      <c r="A6910" s="180" t="s">
        <v>225</v>
      </c>
      <c r="B6910" s="181" t="s">
        <v>10511</v>
      </c>
      <c r="C6910" s="182" t="s">
        <v>225</v>
      </c>
      <c r="D6910" s="183" t="s">
        <v>36</v>
      </c>
      <c r="E6910" s="181" t="s">
        <v>35</v>
      </c>
      <c r="F6910" s="183" t="s">
        <v>35</v>
      </c>
      <c r="G6910" s="181" t="s">
        <v>7344</v>
      </c>
      <c r="H6910" s="184" t="s">
        <v>7092</v>
      </c>
      <c r="I6910" s="185" t="s">
        <v>190</v>
      </c>
      <c r="J6910" s="181" t="s">
        <v>35</v>
      </c>
      <c r="K6910" s="181" t="s">
        <v>225</v>
      </c>
      <c r="L6910" s="186" t="s">
        <v>225</v>
      </c>
      <c r="M6910" s="187" t="s">
        <v>225</v>
      </c>
      <c r="N6910" s="183" t="s">
        <v>36</v>
      </c>
      <c r="O6910" s="181" t="s">
        <v>7344</v>
      </c>
      <c r="P6910" s="184" t="s">
        <v>7092</v>
      </c>
      <c r="Q6910" s="185" t="s">
        <v>190</v>
      </c>
      <c r="R6910" s="181" t="s">
        <v>35</v>
      </c>
      <c r="S6910" s="181" t="s">
        <v>225</v>
      </c>
      <c r="T6910" s="186" t="s">
        <v>225</v>
      </c>
      <c r="U6910" s="187" t="s">
        <v>225</v>
      </c>
      <c r="V6910" s="188" t="str" cm="1">
        <f t="array" ref="V6910">IF(SUM(LEN(A6910:U6910))=0,"",IF(OR(OR(ISBLANK(E6910),SUM(LEN(B6910),LEN(C6910))=0),AND(NOT(D6910="Unknown"),ISBLANK(I6910)),AND(NOT(N6910="Unknown"),ISBLANK(Q6910))),"Missing Information", INDEX(Table15[Entire Service Line Classification], MATCH(SUMIFS(Table15[Unique ID],Table15[System-Owned Portion],D6910,Table15[If Material Anything Other than "Lead" in Column E,Was Material Ever Previously Lead?],F6910,Table15[Customer-Owned Portion],N6910),Table15[Unique ID],0),0)))</f>
        <v>Non-lead</v>
      </c>
      <c r="W6910" s="189"/>
    </row>
    <row r="6911" spans="1:23" s="190" customFormat="1" ht="56.25" x14ac:dyDescent="0.25">
      <c r="A6911" s="180" t="s">
        <v>225</v>
      </c>
      <c r="B6911" s="181" t="s">
        <v>10512</v>
      </c>
      <c r="C6911" s="182" t="s">
        <v>225</v>
      </c>
      <c r="D6911" s="183" t="s">
        <v>36</v>
      </c>
      <c r="E6911" s="181" t="s">
        <v>35</v>
      </c>
      <c r="F6911" s="183" t="s">
        <v>35</v>
      </c>
      <c r="G6911" s="181" t="s">
        <v>7344</v>
      </c>
      <c r="H6911" s="184" t="s">
        <v>7090</v>
      </c>
      <c r="I6911" s="185" t="s">
        <v>190</v>
      </c>
      <c r="J6911" s="181" t="s">
        <v>35</v>
      </c>
      <c r="K6911" s="181" t="s">
        <v>225</v>
      </c>
      <c r="L6911" s="186" t="s">
        <v>225</v>
      </c>
      <c r="M6911" s="187" t="s">
        <v>225</v>
      </c>
      <c r="N6911" s="183" t="s">
        <v>36</v>
      </c>
      <c r="O6911" s="181" t="s">
        <v>7344</v>
      </c>
      <c r="P6911" s="184" t="s">
        <v>7090</v>
      </c>
      <c r="Q6911" s="185" t="s">
        <v>190</v>
      </c>
      <c r="R6911" s="181" t="s">
        <v>35</v>
      </c>
      <c r="S6911" s="181" t="s">
        <v>225</v>
      </c>
      <c r="T6911" s="186" t="s">
        <v>225</v>
      </c>
      <c r="U6911" s="187" t="s">
        <v>225</v>
      </c>
      <c r="V6911" s="188" t="str" cm="1">
        <f t="array" ref="V6911">IF(SUM(LEN(A6911:U6911))=0,"",IF(OR(OR(ISBLANK(E6911),SUM(LEN(B6911),LEN(C6911))=0),AND(NOT(D6911="Unknown"),ISBLANK(I6911)),AND(NOT(N6911="Unknown"),ISBLANK(Q6911))),"Missing Information", INDEX(Table15[Entire Service Line Classification], MATCH(SUMIFS(Table15[Unique ID],Table15[System-Owned Portion],D6911,Table15[If Material Anything Other than "Lead" in Column E,Was Material Ever Previously Lead?],F6911,Table15[Customer-Owned Portion],N6911),Table15[Unique ID],0),0)))</f>
        <v>Non-lead</v>
      </c>
      <c r="W6911" s="189"/>
    </row>
    <row r="6912" spans="1:23" s="190" customFormat="1" ht="56.25" x14ac:dyDescent="0.25">
      <c r="A6912" s="180" t="s">
        <v>225</v>
      </c>
      <c r="B6912" s="181" t="s">
        <v>10513</v>
      </c>
      <c r="C6912" s="182" t="s">
        <v>225</v>
      </c>
      <c r="D6912" s="183" t="s">
        <v>36</v>
      </c>
      <c r="E6912" s="181" t="s">
        <v>35</v>
      </c>
      <c r="F6912" s="183" t="s">
        <v>35</v>
      </c>
      <c r="G6912" s="181" t="s">
        <v>7393</v>
      </c>
      <c r="H6912" s="184" t="s">
        <v>7090</v>
      </c>
      <c r="I6912" s="185" t="s">
        <v>190</v>
      </c>
      <c r="J6912" s="181" t="s">
        <v>35</v>
      </c>
      <c r="K6912" s="181" t="s">
        <v>225</v>
      </c>
      <c r="L6912" s="186" t="s">
        <v>225</v>
      </c>
      <c r="M6912" s="187" t="s">
        <v>225</v>
      </c>
      <c r="N6912" s="183" t="s">
        <v>36</v>
      </c>
      <c r="O6912" s="181" t="s">
        <v>7393</v>
      </c>
      <c r="P6912" s="184" t="s">
        <v>7090</v>
      </c>
      <c r="Q6912" s="185" t="s">
        <v>190</v>
      </c>
      <c r="R6912" s="181" t="s">
        <v>35</v>
      </c>
      <c r="S6912" s="181" t="s">
        <v>225</v>
      </c>
      <c r="T6912" s="186" t="s">
        <v>225</v>
      </c>
      <c r="U6912" s="187" t="s">
        <v>225</v>
      </c>
      <c r="V6912" s="188" t="str" cm="1">
        <f t="array" ref="V6912">IF(SUM(LEN(A6912:U6912))=0,"",IF(OR(OR(ISBLANK(E6912),SUM(LEN(B6912),LEN(C6912))=0),AND(NOT(D6912="Unknown"),ISBLANK(I6912)),AND(NOT(N6912="Unknown"),ISBLANK(Q6912))),"Missing Information", INDEX(Table15[Entire Service Line Classification], MATCH(SUMIFS(Table15[Unique ID],Table15[System-Owned Portion],D6912,Table15[If Material Anything Other than "Lead" in Column E,Was Material Ever Previously Lead?],F6912,Table15[Customer-Owned Portion],N6912),Table15[Unique ID],0),0)))</f>
        <v>Non-lead</v>
      </c>
      <c r="W6912" s="189"/>
    </row>
    <row r="6913" spans="1:23" s="190" customFormat="1" ht="56.25" x14ac:dyDescent="0.25">
      <c r="A6913" s="180" t="s">
        <v>225</v>
      </c>
      <c r="B6913" s="181" t="s">
        <v>10514</v>
      </c>
      <c r="C6913" s="182" t="s">
        <v>225</v>
      </c>
      <c r="D6913" s="183" t="s">
        <v>36</v>
      </c>
      <c r="E6913" s="181" t="s">
        <v>35</v>
      </c>
      <c r="F6913" s="183" t="s">
        <v>35</v>
      </c>
      <c r="G6913" s="181" t="s">
        <v>7393</v>
      </c>
      <c r="H6913" s="184" t="s">
        <v>7090</v>
      </c>
      <c r="I6913" s="185" t="s">
        <v>190</v>
      </c>
      <c r="J6913" s="181" t="s">
        <v>35</v>
      </c>
      <c r="K6913" s="181" t="s">
        <v>225</v>
      </c>
      <c r="L6913" s="186" t="s">
        <v>225</v>
      </c>
      <c r="M6913" s="187" t="s">
        <v>225</v>
      </c>
      <c r="N6913" s="183" t="s">
        <v>36</v>
      </c>
      <c r="O6913" s="181" t="s">
        <v>7393</v>
      </c>
      <c r="P6913" s="184" t="s">
        <v>7090</v>
      </c>
      <c r="Q6913" s="185" t="s">
        <v>190</v>
      </c>
      <c r="R6913" s="181" t="s">
        <v>35</v>
      </c>
      <c r="S6913" s="181" t="s">
        <v>225</v>
      </c>
      <c r="T6913" s="186" t="s">
        <v>225</v>
      </c>
      <c r="U6913" s="187" t="s">
        <v>225</v>
      </c>
      <c r="V6913" s="188" t="str" cm="1">
        <f t="array" ref="V6913">IF(SUM(LEN(A6913:U6913))=0,"",IF(OR(OR(ISBLANK(E6913),SUM(LEN(B6913),LEN(C6913))=0),AND(NOT(D6913="Unknown"),ISBLANK(I6913)),AND(NOT(N6913="Unknown"),ISBLANK(Q6913))),"Missing Information", INDEX(Table15[Entire Service Line Classification], MATCH(SUMIFS(Table15[Unique ID],Table15[System-Owned Portion],D6913,Table15[If Material Anything Other than "Lead" in Column E,Was Material Ever Previously Lead?],F6913,Table15[Customer-Owned Portion],N6913),Table15[Unique ID],0),0)))</f>
        <v>Non-lead</v>
      </c>
      <c r="W6913" s="189"/>
    </row>
    <row r="6914" spans="1:23" s="190" customFormat="1" ht="56.25" x14ac:dyDescent="0.25">
      <c r="A6914" s="180" t="s">
        <v>225</v>
      </c>
      <c r="B6914" s="181" t="s">
        <v>10515</v>
      </c>
      <c r="C6914" s="182" t="s">
        <v>225</v>
      </c>
      <c r="D6914" s="183" t="s">
        <v>36</v>
      </c>
      <c r="E6914" s="181" t="s">
        <v>35</v>
      </c>
      <c r="F6914" s="183" t="s">
        <v>35</v>
      </c>
      <c r="G6914" s="181" t="s">
        <v>7393</v>
      </c>
      <c r="H6914" s="184" t="s">
        <v>7090</v>
      </c>
      <c r="I6914" s="185" t="s">
        <v>190</v>
      </c>
      <c r="J6914" s="181" t="s">
        <v>35</v>
      </c>
      <c r="K6914" s="181" t="s">
        <v>225</v>
      </c>
      <c r="L6914" s="186" t="s">
        <v>225</v>
      </c>
      <c r="M6914" s="187" t="s">
        <v>225</v>
      </c>
      <c r="N6914" s="183" t="s">
        <v>36</v>
      </c>
      <c r="O6914" s="181" t="s">
        <v>7393</v>
      </c>
      <c r="P6914" s="184" t="s">
        <v>7090</v>
      </c>
      <c r="Q6914" s="185" t="s">
        <v>190</v>
      </c>
      <c r="R6914" s="181" t="s">
        <v>35</v>
      </c>
      <c r="S6914" s="181" t="s">
        <v>225</v>
      </c>
      <c r="T6914" s="186" t="s">
        <v>225</v>
      </c>
      <c r="U6914" s="187" t="s">
        <v>225</v>
      </c>
      <c r="V6914" s="188" t="str" cm="1">
        <f t="array" ref="V6914">IF(SUM(LEN(A6914:U6914))=0,"",IF(OR(OR(ISBLANK(E6914),SUM(LEN(B6914),LEN(C6914))=0),AND(NOT(D6914="Unknown"),ISBLANK(I6914)),AND(NOT(N6914="Unknown"),ISBLANK(Q6914))),"Missing Information", INDEX(Table15[Entire Service Line Classification], MATCH(SUMIFS(Table15[Unique ID],Table15[System-Owned Portion],D6914,Table15[If Material Anything Other than "Lead" in Column E,Was Material Ever Previously Lead?],F6914,Table15[Customer-Owned Portion],N6914),Table15[Unique ID],0),0)))</f>
        <v>Non-lead</v>
      </c>
      <c r="W6914" s="189"/>
    </row>
    <row r="6915" spans="1:23" s="190" customFormat="1" ht="56.25" x14ac:dyDescent="0.25">
      <c r="A6915" s="180" t="s">
        <v>225</v>
      </c>
      <c r="B6915" s="181" t="s">
        <v>10516</v>
      </c>
      <c r="C6915" s="182" t="s">
        <v>225</v>
      </c>
      <c r="D6915" s="183" t="s">
        <v>36</v>
      </c>
      <c r="E6915" s="181" t="s">
        <v>35</v>
      </c>
      <c r="F6915" s="183" t="s">
        <v>35</v>
      </c>
      <c r="G6915" s="181" t="s">
        <v>7393</v>
      </c>
      <c r="H6915" s="184" t="s">
        <v>7090</v>
      </c>
      <c r="I6915" s="185" t="s">
        <v>190</v>
      </c>
      <c r="J6915" s="181" t="s">
        <v>35</v>
      </c>
      <c r="K6915" s="181" t="s">
        <v>225</v>
      </c>
      <c r="L6915" s="186" t="s">
        <v>225</v>
      </c>
      <c r="M6915" s="187" t="s">
        <v>225</v>
      </c>
      <c r="N6915" s="183" t="s">
        <v>36</v>
      </c>
      <c r="O6915" s="181" t="s">
        <v>7393</v>
      </c>
      <c r="P6915" s="184" t="s">
        <v>7090</v>
      </c>
      <c r="Q6915" s="185" t="s">
        <v>190</v>
      </c>
      <c r="R6915" s="181" t="s">
        <v>35</v>
      </c>
      <c r="S6915" s="181" t="s">
        <v>225</v>
      </c>
      <c r="T6915" s="186" t="s">
        <v>225</v>
      </c>
      <c r="U6915" s="187" t="s">
        <v>225</v>
      </c>
      <c r="V6915" s="188" t="str" cm="1">
        <f t="array" ref="V6915">IF(SUM(LEN(A6915:U6915))=0,"",IF(OR(OR(ISBLANK(E6915),SUM(LEN(B6915),LEN(C6915))=0),AND(NOT(D6915="Unknown"),ISBLANK(I6915)),AND(NOT(N6915="Unknown"),ISBLANK(Q6915))),"Missing Information", INDEX(Table15[Entire Service Line Classification], MATCH(SUMIFS(Table15[Unique ID],Table15[System-Owned Portion],D6915,Table15[If Material Anything Other than "Lead" in Column E,Was Material Ever Previously Lead?],F6915,Table15[Customer-Owned Portion],N6915),Table15[Unique ID],0),0)))</f>
        <v>Non-lead</v>
      </c>
      <c r="W6915" s="189"/>
    </row>
    <row r="6916" spans="1:23" s="190" customFormat="1" ht="56.25" x14ac:dyDescent="0.25">
      <c r="A6916" s="180" t="s">
        <v>225</v>
      </c>
      <c r="B6916" s="181" t="s">
        <v>10517</v>
      </c>
      <c r="C6916" s="182" t="s">
        <v>225</v>
      </c>
      <c r="D6916" s="183" t="s">
        <v>36</v>
      </c>
      <c r="E6916" s="181" t="s">
        <v>35</v>
      </c>
      <c r="F6916" s="183" t="s">
        <v>35</v>
      </c>
      <c r="G6916" s="181" t="s">
        <v>7393</v>
      </c>
      <c r="H6916" s="184" t="s">
        <v>7090</v>
      </c>
      <c r="I6916" s="185" t="s">
        <v>190</v>
      </c>
      <c r="J6916" s="181" t="s">
        <v>35</v>
      </c>
      <c r="K6916" s="181" t="s">
        <v>225</v>
      </c>
      <c r="L6916" s="186" t="s">
        <v>225</v>
      </c>
      <c r="M6916" s="187" t="s">
        <v>225</v>
      </c>
      <c r="N6916" s="183" t="s">
        <v>36</v>
      </c>
      <c r="O6916" s="181" t="s">
        <v>7393</v>
      </c>
      <c r="P6916" s="184" t="s">
        <v>7090</v>
      </c>
      <c r="Q6916" s="185" t="s">
        <v>190</v>
      </c>
      <c r="R6916" s="181" t="s">
        <v>35</v>
      </c>
      <c r="S6916" s="181" t="s">
        <v>225</v>
      </c>
      <c r="T6916" s="186" t="s">
        <v>225</v>
      </c>
      <c r="U6916" s="187" t="s">
        <v>225</v>
      </c>
      <c r="V6916" s="188" t="str" cm="1">
        <f t="array" ref="V6916">IF(SUM(LEN(A6916:U6916))=0,"",IF(OR(OR(ISBLANK(E6916),SUM(LEN(B6916),LEN(C6916))=0),AND(NOT(D6916="Unknown"),ISBLANK(I6916)),AND(NOT(N6916="Unknown"),ISBLANK(Q6916))),"Missing Information", INDEX(Table15[Entire Service Line Classification], MATCH(SUMIFS(Table15[Unique ID],Table15[System-Owned Portion],D6916,Table15[If Material Anything Other than "Lead" in Column E,Was Material Ever Previously Lead?],F6916,Table15[Customer-Owned Portion],N6916),Table15[Unique ID],0),0)))</f>
        <v>Non-lead</v>
      </c>
      <c r="W6916" s="189"/>
    </row>
    <row r="6917" spans="1:23" s="190" customFormat="1" ht="56.25" x14ac:dyDescent="0.25">
      <c r="A6917" s="180" t="s">
        <v>225</v>
      </c>
      <c r="B6917" s="181" t="s">
        <v>10518</v>
      </c>
      <c r="C6917" s="182" t="s">
        <v>225</v>
      </c>
      <c r="D6917" s="183" t="s">
        <v>36</v>
      </c>
      <c r="E6917" s="181" t="s">
        <v>35</v>
      </c>
      <c r="F6917" s="183" t="s">
        <v>35</v>
      </c>
      <c r="G6917" s="181" t="s">
        <v>7393</v>
      </c>
      <c r="H6917" s="184" t="s">
        <v>7090</v>
      </c>
      <c r="I6917" s="185" t="s">
        <v>190</v>
      </c>
      <c r="J6917" s="181" t="s">
        <v>35</v>
      </c>
      <c r="K6917" s="181" t="s">
        <v>225</v>
      </c>
      <c r="L6917" s="186" t="s">
        <v>225</v>
      </c>
      <c r="M6917" s="187" t="s">
        <v>225</v>
      </c>
      <c r="N6917" s="183" t="s">
        <v>36</v>
      </c>
      <c r="O6917" s="181" t="s">
        <v>7393</v>
      </c>
      <c r="P6917" s="184" t="s">
        <v>7090</v>
      </c>
      <c r="Q6917" s="185" t="s">
        <v>190</v>
      </c>
      <c r="R6917" s="181" t="s">
        <v>35</v>
      </c>
      <c r="S6917" s="181" t="s">
        <v>225</v>
      </c>
      <c r="T6917" s="186" t="s">
        <v>225</v>
      </c>
      <c r="U6917" s="187" t="s">
        <v>225</v>
      </c>
      <c r="V6917" s="188" t="str" cm="1">
        <f t="array" ref="V6917">IF(SUM(LEN(A6917:U6917))=0,"",IF(OR(OR(ISBLANK(E6917),SUM(LEN(B6917),LEN(C6917))=0),AND(NOT(D6917="Unknown"),ISBLANK(I6917)),AND(NOT(N6917="Unknown"),ISBLANK(Q6917))),"Missing Information", INDEX(Table15[Entire Service Line Classification], MATCH(SUMIFS(Table15[Unique ID],Table15[System-Owned Portion],D6917,Table15[If Material Anything Other than "Lead" in Column E,Was Material Ever Previously Lead?],F6917,Table15[Customer-Owned Portion],N6917),Table15[Unique ID],0),0)))</f>
        <v>Non-lead</v>
      </c>
      <c r="W6917" s="189"/>
    </row>
    <row r="6918" spans="1:23" s="190" customFormat="1" ht="56.25" x14ac:dyDescent="0.25">
      <c r="A6918" s="180" t="s">
        <v>225</v>
      </c>
      <c r="B6918" s="181" t="s">
        <v>10519</v>
      </c>
      <c r="C6918" s="182" t="s">
        <v>225</v>
      </c>
      <c r="D6918" s="183" t="s">
        <v>36</v>
      </c>
      <c r="E6918" s="181" t="s">
        <v>35</v>
      </c>
      <c r="F6918" s="183" t="s">
        <v>35</v>
      </c>
      <c r="G6918" s="181" t="s">
        <v>7393</v>
      </c>
      <c r="H6918" s="184" t="s">
        <v>7090</v>
      </c>
      <c r="I6918" s="185" t="s">
        <v>190</v>
      </c>
      <c r="J6918" s="181" t="s">
        <v>35</v>
      </c>
      <c r="K6918" s="181" t="s">
        <v>225</v>
      </c>
      <c r="L6918" s="186" t="s">
        <v>225</v>
      </c>
      <c r="M6918" s="187" t="s">
        <v>225</v>
      </c>
      <c r="N6918" s="183" t="s">
        <v>36</v>
      </c>
      <c r="O6918" s="181" t="s">
        <v>7393</v>
      </c>
      <c r="P6918" s="184" t="s">
        <v>7090</v>
      </c>
      <c r="Q6918" s="185" t="s">
        <v>190</v>
      </c>
      <c r="R6918" s="181" t="s">
        <v>35</v>
      </c>
      <c r="S6918" s="181" t="s">
        <v>225</v>
      </c>
      <c r="T6918" s="186" t="s">
        <v>225</v>
      </c>
      <c r="U6918" s="187" t="s">
        <v>225</v>
      </c>
      <c r="V6918" s="188" t="str" cm="1">
        <f t="array" ref="V6918">IF(SUM(LEN(A6918:U6918))=0,"",IF(OR(OR(ISBLANK(E6918),SUM(LEN(B6918),LEN(C6918))=0),AND(NOT(D6918="Unknown"),ISBLANK(I6918)),AND(NOT(N6918="Unknown"),ISBLANK(Q6918))),"Missing Information", INDEX(Table15[Entire Service Line Classification], MATCH(SUMIFS(Table15[Unique ID],Table15[System-Owned Portion],D6918,Table15[If Material Anything Other than "Lead" in Column E,Was Material Ever Previously Lead?],F6918,Table15[Customer-Owned Portion],N6918),Table15[Unique ID],0),0)))</f>
        <v>Non-lead</v>
      </c>
      <c r="W6918" s="189"/>
    </row>
    <row r="6919" spans="1:23" s="190" customFormat="1" ht="56.25" x14ac:dyDescent="0.25">
      <c r="A6919" s="180" t="s">
        <v>225</v>
      </c>
      <c r="B6919" s="181" t="s">
        <v>10520</v>
      </c>
      <c r="C6919" s="182" t="s">
        <v>225</v>
      </c>
      <c r="D6919" s="183" t="s">
        <v>36</v>
      </c>
      <c r="E6919" s="181" t="s">
        <v>35</v>
      </c>
      <c r="F6919" s="183" t="s">
        <v>35</v>
      </c>
      <c r="G6919" s="181" t="s">
        <v>7393</v>
      </c>
      <c r="H6919" s="184" t="s">
        <v>7090</v>
      </c>
      <c r="I6919" s="185" t="s">
        <v>190</v>
      </c>
      <c r="J6919" s="181" t="s">
        <v>35</v>
      </c>
      <c r="K6919" s="181" t="s">
        <v>225</v>
      </c>
      <c r="L6919" s="186" t="s">
        <v>225</v>
      </c>
      <c r="M6919" s="187" t="s">
        <v>225</v>
      </c>
      <c r="N6919" s="183" t="s">
        <v>36</v>
      </c>
      <c r="O6919" s="181" t="s">
        <v>7393</v>
      </c>
      <c r="P6919" s="184" t="s">
        <v>7090</v>
      </c>
      <c r="Q6919" s="185" t="s">
        <v>190</v>
      </c>
      <c r="R6919" s="181" t="s">
        <v>35</v>
      </c>
      <c r="S6919" s="181" t="s">
        <v>225</v>
      </c>
      <c r="T6919" s="186" t="s">
        <v>225</v>
      </c>
      <c r="U6919" s="187" t="s">
        <v>225</v>
      </c>
      <c r="V6919" s="188" t="str" cm="1">
        <f t="array" ref="V6919">IF(SUM(LEN(A6919:U6919))=0,"",IF(OR(OR(ISBLANK(E6919),SUM(LEN(B6919),LEN(C6919))=0),AND(NOT(D6919="Unknown"),ISBLANK(I6919)),AND(NOT(N6919="Unknown"),ISBLANK(Q6919))),"Missing Information", INDEX(Table15[Entire Service Line Classification], MATCH(SUMIFS(Table15[Unique ID],Table15[System-Owned Portion],D6919,Table15[If Material Anything Other than "Lead" in Column E,Was Material Ever Previously Lead?],F6919,Table15[Customer-Owned Portion],N6919),Table15[Unique ID],0),0)))</f>
        <v>Non-lead</v>
      </c>
      <c r="W6919" s="189"/>
    </row>
    <row r="6920" spans="1:23" s="190" customFormat="1" ht="56.25" x14ac:dyDescent="0.25">
      <c r="A6920" s="180" t="s">
        <v>225</v>
      </c>
      <c r="B6920" s="181" t="s">
        <v>10521</v>
      </c>
      <c r="C6920" s="182" t="s">
        <v>225</v>
      </c>
      <c r="D6920" s="183" t="s">
        <v>36</v>
      </c>
      <c r="E6920" s="181" t="s">
        <v>35</v>
      </c>
      <c r="F6920" s="183" t="s">
        <v>35</v>
      </c>
      <c r="G6920" s="181" t="s">
        <v>7393</v>
      </c>
      <c r="H6920" s="184" t="s">
        <v>7090</v>
      </c>
      <c r="I6920" s="185" t="s">
        <v>190</v>
      </c>
      <c r="J6920" s="181" t="s">
        <v>35</v>
      </c>
      <c r="K6920" s="181" t="s">
        <v>225</v>
      </c>
      <c r="L6920" s="186" t="s">
        <v>225</v>
      </c>
      <c r="M6920" s="187" t="s">
        <v>225</v>
      </c>
      <c r="N6920" s="183" t="s">
        <v>36</v>
      </c>
      <c r="O6920" s="181" t="s">
        <v>7393</v>
      </c>
      <c r="P6920" s="184" t="s">
        <v>7090</v>
      </c>
      <c r="Q6920" s="185" t="s">
        <v>190</v>
      </c>
      <c r="R6920" s="181" t="s">
        <v>35</v>
      </c>
      <c r="S6920" s="181" t="s">
        <v>225</v>
      </c>
      <c r="T6920" s="186" t="s">
        <v>225</v>
      </c>
      <c r="U6920" s="187" t="s">
        <v>225</v>
      </c>
      <c r="V6920" s="188" t="str" cm="1">
        <f t="array" ref="V6920">IF(SUM(LEN(A6920:U6920))=0,"",IF(OR(OR(ISBLANK(E6920),SUM(LEN(B6920),LEN(C6920))=0),AND(NOT(D6920="Unknown"),ISBLANK(I6920)),AND(NOT(N6920="Unknown"),ISBLANK(Q6920))),"Missing Information", INDEX(Table15[Entire Service Line Classification], MATCH(SUMIFS(Table15[Unique ID],Table15[System-Owned Portion],D6920,Table15[If Material Anything Other than "Lead" in Column E,Was Material Ever Previously Lead?],F6920,Table15[Customer-Owned Portion],N6920),Table15[Unique ID],0),0)))</f>
        <v>Non-lead</v>
      </c>
      <c r="W6920" s="189"/>
    </row>
    <row r="6921" spans="1:23" s="190" customFormat="1" ht="56.25" x14ac:dyDescent="0.25">
      <c r="A6921" s="180" t="s">
        <v>225</v>
      </c>
      <c r="B6921" s="181" t="s">
        <v>10522</v>
      </c>
      <c r="C6921" s="182" t="s">
        <v>225</v>
      </c>
      <c r="D6921" s="183" t="s">
        <v>36</v>
      </c>
      <c r="E6921" s="181" t="s">
        <v>35</v>
      </c>
      <c r="F6921" s="183" t="s">
        <v>35</v>
      </c>
      <c r="G6921" s="181" t="s">
        <v>7366</v>
      </c>
      <c r="H6921" s="184" t="s">
        <v>7090</v>
      </c>
      <c r="I6921" s="185" t="s">
        <v>190</v>
      </c>
      <c r="J6921" s="181" t="s">
        <v>35</v>
      </c>
      <c r="K6921" s="181" t="s">
        <v>225</v>
      </c>
      <c r="L6921" s="186" t="s">
        <v>225</v>
      </c>
      <c r="M6921" s="187" t="s">
        <v>225</v>
      </c>
      <c r="N6921" s="183" t="s">
        <v>36</v>
      </c>
      <c r="O6921" s="181" t="s">
        <v>7366</v>
      </c>
      <c r="P6921" s="184" t="s">
        <v>7090</v>
      </c>
      <c r="Q6921" s="185" t="s">
        <v>190</v>
      </c>
      <c r="R6921" s="181" t="s">
        <v>35</v>
      </c>
      <c r="S6921" s="181" t="s">
        <v>225</v>
      </c>
      <c r="T6921" s="186" t="s">
        <v>225</v>
      </c>
      <c r="U6921" s="187" t="s">
        <v>225</v>
      </c>
      <c r="V6921" s="188" t="str" cm="1">
        <f t="array" ref="V6921">IF(SUM(LEN(A6921:U6921))=0,"",IF(OR(OR(ISBLANK(E6921),SUM(LEN(B6921),LEN(C6921))=0),AND(NOT(D6921="Unknown"),ISBLANK(I6921)),AND(NOT(N6921="Unknown"),ISBLANK(Q6921))),"Missing Information", INDEX(Table15[Entire Service Line Classification], MATCH(SUMIFS(Table15[Unique ID],Table15[System-Owned Portion],D6921,Table15[If Material Anything Other than "Lead" in Column E,Was Material Ever Previously Lead?],F6921,Table15[Customer-Owned Portion],N6921),Table15[Unique ID],0),0)))</f>
        <v>Non-lead</v>
      </c>
      <c r="W6921" s="189"/>
    </row>
    <row r="6922" spans="1:23" s="190" customFormat="1" ht="56.25" x14ac:dyDescent="0.25">
      <c r="A6922" s="180" t="s">
        <v>225</v>
      </c>
      <c r="B6922" s="181" t="s">
        <v>10523</v>
      </c>
      <c r="C6922" s="182" t="s">
        <v>225</v>
      </c>
      <c r="D6922" s="183" t="s">
        <v>36</v>
      </c>
      <c r="E6922" s="181" t="s">
        <v>35</v>
      </c>
      <c r="F6922" s="183" t="s">
        <v>35</v>
      </c>
      <c r="G6922" s="181" t="s">
        <v>7357</v>
      </c>
      <c r="H6922" s="184" t="s">
        <v>7090</v>
      </c>
      <c r="I6922" s="185" t="s">
        <v>190</v>
      </c>
      <c r="J6922" s="181" t="s">
        <v>35</v>
      </c>
      <c r="K6922" s="181" t="s">
        <v>225</v>
      </c>
      <c r="L6922" s="186" t="s">
        <v>225</v>
      </c>
      <c r="M6922" s="187" t="s">
        <v>225</v>
      </c>
      <c r="N6922" s="183" t="s">
        <v>36</v>
      </c>
      <c r="O6922" s="181" t="s">
        <v>7357</v>
      </c>
      <c r="P6922" s="184" t="s">
        <v>7090</v>
      </c>
      <c r="Q6922" s="185" t="s">
        <v>190</v>
      </c>
      <c r="R6922" s="181" t="s">
        <v>35</v>
      </c>
      <c r="S6922" s="181" t="s">
        <v>225</v>
      </c>
      <c r="T6922" s="186" t="s">
        <v>225</v>
      </c>
      <c r="U6922" s="187" t="s">
        <v>225</v>
      </c>
      <c r="V6922" s="188" t="str" cm="1">
        <f t="array" ref="V6922">IF(SUM(LEN(A6922:U6922))=0,"",IF(OR(OR(ISBLANK(E6922),SUM(LEN(B6922),LEN(C6922))=0),AND(NOT(D6922="Unknown"),ISBLANK(I6922)),AND(NOT(N6922="Unknown"),ISBLANK(Q6922))),"Missing Information", INDEX(Table15[Entire Service Line Classification], MATCH(SUMIFS(Table15[Unique ID],Table15[System-Owned Portion],D6922,Table15[If Material Anything Other than "Lead" in Column E,Was Material Ever Previously Lead?],F6922,Table15[Customer-Owned Portion],N6922),Table15[Unique ID],0),0)))</f>
        <v>Non-lead</v>
      </c>
      <c r="W6922" s="189"/>
    </row>
    <row r="6923" spans="1:23" s="190" customFormat="1" ht="56.25" x14ac:dyDescent="0.25">
      <c r="A6923" s="180" t="s">
        <v>225</v>
      </c>
      <c r="B6923" s="181" t="s">
        <v>10524</v>
      </c>
      <c r="C6923" s="182" t="s">
        <v>225</v>
      </c>
      <c r="D6923" s="183" t="s">
        <v>36</v>
      </c>
      <c r="E6923" s="181" t="s">
        <v>35</v>
      </c>
      <c r="F6923" s="183" t="s">
        <v>35</v>
      </c>
      <c r="G6923" s="181" t="s">
        <v>7357</v>
      </c>
      <c r="H6923" s="184" t="s">
        <v>7090</v>
      </c>
      <c r="I6923" s="185" t="s">
        <v>190</v>
      </c>
      <c r="J6923" s="181" t="s">
        <v>35</v>
      </c>
      <c r="K6923" s="181" t="s">
        <v>225</v>
      </c>
      <c r="L6923" s="186" t="s">
        <v>225</v>
      </c>
      <c r="M6923" s="187" t="s">
        <v>225</v>
      </c>
      <c r="N6923" s="183" t="s">
        <v>36</v>
      </c>
      <c r="O6923" s="181" t="s">
        <v>7357</v>
      </c>
      <c r="P6923" s="184" t="s">
        <v>7090</v>
      </c>
      <c r="Q6923" s="185" t="s">
        <v>190</v>
      </c>
      <c r="R6923" s="181" t="s">
        <v>35</v>
      </c>
      <c r="S6923" s="181" t="s">
        <v>225</v>
      </c>
      <c r="T6923" s="186" t="s">
        <v>225</v>
      </c>
      <c r="U6923" s="187" t="s">
        <v>225</v>
      </c>
      <c r="V6923" s="188" t="str" cm="1">
        <f t="array" ref="V6923">IF(SUM(LEN(A6923:U6923))=0,"",IF(OR(OR(ISBLANK(E6923),SUM(LEN(B6923),LEN(C6923))=0),AND(NOT(D6923="Unknown"),ISBLANK(I6923)),AND(NOT(N6923="Unknown"),ISBLANK(Q6923))),"Missing Information", INDEX(Table15[Entire Service Line Classification], MATCH(SUMIFS(Table15[Unique ID],Table15[System-Owned Portion],D6923,Table15[If Material Anything Other than "Lead" in Column E,Was Material Ever Previously Lead?],F6923,Table15[Customer-Owned Portion],N6923),Table15[Unique ID],0),0)))</f>
        <v>Non-lead</v>
      </c>
      <c r="W6923" s="189"/>
    </row>
    <row r="6924" spans="1:23" s="190" customFormat="1" ht="56.25" x14ac:dyDescent="0.25">
      <c r="A6924" s="180" t="s">
        <v>225</v>
      </c>
      <c r="B6924" s="181" t="s">
        <v>10525</v>
      </c>
      <c r="C6924" s="182" t="s">
        <v>225</v>
      </c>
      <c r="D6924" s="183" t="s">
        <v>36</v>
      </c>
      <c r="E6924" s="181" t="s">
        <v>35</v>
      </c>
      <c r="F6924" s="183" t="s">
        <v>35</v>
      </c>
      <c r="G6924" s="181" t="s">
        <v>7366</v>
      </c>
      <c r="H6924" s="184" t="s">
        <v>7090</v>
      </c>
      <c r="I6924" s="185" t="s">
        <v>190</v>
      </c>
      <c r="J6924" s="181" t="s">
        <v>35</v>
      </c>
      <c r="K6924" s="181" t="s">
        <v>225</v>
      </c>
      <c r="L6924" s="186" t="s">
        <v>225</v>
      </c>
      <c r="M6924" s="187" t="s">
        <v>225</v>
      </c>
      <c r="N6924" s="183" t="s">
        <v>36</v>
      </c>
      <c r="O6924" s="181" t="s">
        <v>7366</v>
      </c>
      <c r="P6924" s="184" t="s">
        <v>7090</v>
      </c>
      <c r="Q6924" s="185" t="s">
        <v>190</v>
      </c>
      <c r="R6924" s="181" t="s">
        <v>35</v>
      </c>
      <c r="S6924" s="181" t="s">
        <v>225</v>
      </c>
      <c r="T6924" s="186" t="s">
        <v>225</v>
      </c>
      <c r="U6924" s="187" t="s">
        <v>225</v>
      </c>
      <c r="V6924" s="188" t="str" cm="1">
        <f t="array" ref="V6924">IF(SUM(LEN(A6924:U6924))=0,"",IF(OR(OR(ISBLANK(E6924),SUM(LEN(B6924),LEN(C6924))=0),AND(NOT(D6924="Unknown"),ISBLANK(I6924)),AND(NOT(N6924="Unknown"),ISBLANK(Q6924))),"Missing Information", INDEX(Table15[Entire Service Line Classification], MATCH(SUMIFS(Table15[Unique ID],Table15[System-Owned Portion],D6924,Table15[If Material Anything Other than "Lead" in Column E,Was Material Ever Previously Lead?],F6924,Table15[Customer-Owned Portion],N6924),Table15[Unique ID],0),0)))</f>
        <v>Non-lead</v>
      </c>
      <c r="W6924" s="189"/>
    </row>
    <row r="6925" spans="1:23" s="190" customFormat="1" ht="56.25" x14ac:dyDescent="0.25">
      <c r="A6925" s="180" t="s">
        <v>225</v>
      </c>
      <c r="B6925" s="181" t="s">
        <v>10526</v>
      </c>
      <c r="C6925" s="182" t="s">
        <v>225</v>
      </c>
      <c r="D6925" s="183" t="s">
        <v>36</v>
      </c>
      <c r="E6925" s="181" t="s">
        <v>35</v>
      </c>
      <c r="F6925" s="183" t="s">
        <v>35</v>
      </c>
      <c r="G6925" s="181" t="s">
        <v>7366</v>
      </c>
      <c r="H6925" s="184" t="s">
        <v>7090</v>
      </c>
      <c r="I6925" s="185" t="s">
        <v>190</v>
      </c>
      <c r="J6925" s="181" t="s">
        <v>35</v>
      </c>
      <c r="K6925" s="181" t="s">
        <v>225</v>
      </c>
      <c r="L6925" s="186" t="s">
        <v>225</v>
      </c>
      <c r="M6925" s="187" t="s">
        <v>225</v>
      </c>
      <c r="N6925" s="183" t="s">
        <v>36</v>
      </c>
      <c r="O6925" s="181" t="s">
        <v>7366</v>
      </c>
      <c r="P6925" s="184" t="s">
        <v>7090</v>
      </c>
      <c r="Q6925" s="185" t="s">
        <v>190</v>
      </c>
      <c r="R6925" s="181" t="s">
        <v>35</v>
      </c>
      <c r="S6925" s="181" t="s">
        <v>225</v>
      </c>
      <c r="T6925" s="186" t="s">
        <v>225</v>
      </c>
      <c r="U6925" s="187" t="s">
        <v>225</v>
      </c>
      <c r="V6925" s="188" t="str" cm="1">
        <f t="array" ref="V6925">IF(SUM(LEN(A6925:U6925))=0,"",IF(OR(OR(ISBLANK(E6925),SUM(LEN(B6925),LEN(C6925))=0),AND(NOT(D6925="Unknown"),ISBLANK(I6925)),AND(NOT(N6925="Unknown"),ISBLANK(Q6925))),"Missing Information", INDEX(Table15[Entire Service Line Classification], MATCH(SUMIFS(Table15[Unique ID],Table15[System-Owned Portion],D6925,Table15[If Material Anything Other than "Lead" in Column E,Was Material Ever Previously Lead?],F6925,Table15[Customer-Owned Portion],N6925),Table15[Unique ID],0),0)))</f>
        <v>Non-lead</v>
      </c>
      <c r="W6925" s="189"/>
    </row>
    <row r="6926" spans="1:23" s="190" customFormat="1" ht="56.25" x14ac:dyDescent="0.25">
      <c r="A6926" s="180" t="s">
        <v>225</v>
      </c>
      <c r="B6926" s="181" t="s">
        <v>10527</v>
      </c>
      <c r="C6926" s="182" t="s">
        <v>225</v>
      </c>
      <c r="D6926" s="183" t="s">
        <v>36</v>
      </c>
      <c r="E6926" s="181" t="s">
        <v>35</v>
      </c>
      <c r="F6926" s="183" t="s">
        <v>35</v>
      </c>
      <c r="G6926" s="181" t="s">
        <v>7366</v>
      </c>
      <c r="H6926" s="184" t="s">
        <v>7090</v>
      </c>
      <c r="I6926" s="185" t="s">
        <v>190</v>
      </c>
      <c r="J6926" s="181" t="s">
        <v>35</v>
      </c>
      <c r="K6926" s="181" t="s">
        <v>225</v>
      </c>
      <c r="L6926" s="186" t="s">
        <v>225</v>
      </c>
      <c r="M6926" s="187" t="s">
        <v>225</v>
      </c>
      <c r="N6926" s="183" t="s">
        <v>36</v>
      </c>
      <c r="O6926" s="181" t="s">
        <v>7366</v>
      </c>
      <c r="P6926" s="184" t="s">
        <v>7090</v>
      </c>
      <c r="Q6926" s="185" t="s">
        <v>190</v>
      </c>
      <c r="R6926" s="181" t="s">
        <v>35</v>
      </c>
      <c r="S6926" s="181" t="s">
        <v>225</v>
      </c>
      <c r="T6926" s="186" t="s">
        <v>225</v>
      </c>
      <c r="U6926" s="187" t="s">
        <v>225</v>
      </c>
      <c r="V6926" s="188" t="str" cm="1">
        <f t="array" ref="V6926">IF(SUM(LEN(A6926:U6926))=0,"",IF(OR(OR(ISBLANK(E6926),SUM(LEN(B6926),LEN(C6926))=0),AND(NOT(D6926="Unknown"),ISBLANK(I6926)),AND(NOT(N6926="Unknown"),ISBLANK(Q6926))),"Missing Information", INDEX(Table15[Entire Service Line Classification], MATCH(SUMIFS(Table15[Unique ID],Table15[System-Owned Portion],D6926,Table15[If Material Anything Other than "Lead" in Column E,Was Material Ever Previously Lead?],F6926,Table15[Customer-Owned Portion],N6926),Table15[Unique ID],0),0)))</f>
        <v>Non-lead</v>
      </c>
      <c r="W6926" s="189"/>
    </row>
    <row r="6927" spans="1:23" s="190" customFormat="1" ht="56.25" x14ac:dyDescent="0.25">
      <c r="A6927" s="180" t="s">
        <v>225</v>
      </c>
      <c r="B6927" s="181" t="s">
        <v>10528</v>
      </c>
      <c r="C6927" s="182" t="s">
        <v>225</v>
      </c>
      <c r="D6927" s="183" t="s">
        <v>36</v>
      </c>
      <c r="E6927" s="181" t="s">
        <v>35</v>
      </c>
      <c r="F6927" s="183" t="s">
        <v>35</v>
      </c>
      <c r="G6927" s="181" t="s">
        <v>7366</v>
      </c>
      <c r="H6927" s="184" t="s">
        <v>7090</v>
      </c>
      <c r="I6927" s="185" t="s">
        <v>190</v>
      </c>
      <c r="J6927" s="181" t="s">
        <v>35</v>
      </c>
      <c r="K6927" s="181" t="s">
        <v>225</v>
      </c>
      <c r="L6927" s="186" t="s">
        <v>225</v>
      </c>
      <c r="M6927" s="187" t="s">
        <v>225</v>
      </c>
      <c r="N6927" s="183" t="s">
        <v>36</v>
      </c>
      <c r="O6927" s="181" t="s">
        <v>7366</v>
      </c>
      <c r="P6927" s="184" t="s">
        <v>7090</v>
      </c>
      <c r="Q6927" s="185" t="s">
        <v>190</v>
      </c>
      <c r="R6927" s="181" t="s">
        <v>35</v>
      </c>
      <c r="S6927" s="181" t="s">
        <v>225</v>
      </c>
      <c r="T6927" s="186" t="s">
        <v>225</v>
      </c>
      <c r="U6927" s="187" t="s">
        <v>225</v>
      </c>
      <c r="V6927" s="188" t="str" cm="1">
        <f t="array" ref="V6927">IF(SUM(LEN(A6927:U6927))=0,"",IF(OR(OR(ISBLANK(E6927),SUM(LEN(B6927),LEN(C6927))=0),AND(NOT(D6927="Unknown"),ISBLANK(I6927)),AND(NOT(N6927="Unknown"),ISBLANK(Q6927))),"Missing Information", INDEX(Table15[Entire Service Line Classification], MATCH(SUMIFS(Table15[Unique ID],Table15[System-Owned Portion],D6927,Table15[If Material Anything Other than "Lead" in Column E,Was Material Ever Previously Lead?],F6927,Table15[Customer-Owned Portion],N6927),Table15[Unique ID],0),0)))</f>
        <v>Non-lead</v>
      </c>
      <c r="W6927" s="189"/>
    </row>
    <row r="6928" spans="1:23" s="190" customFormat="1" ht="56.25" x14ac:dyDescent="0.25">
      <c r="A6928" s="180" t="s">
        <v>225</v>
      </c>
      <c r="B6928" s="181" t="s">
        <v>10529</v>
      </c>
      <c r="C6928" s="182" t="s">
        <v>225</v>
      </c>
      <c r="D6928" s="183" t="s">
        <v>36</v>
      </c>
      <c r="E6928" s="181" t="s">
        <v>35</v>
      </c>
      <c r="F6928" s="183" t="s">
        <v>35</v>
      </c>
      <c r="G6928" s="181" t="s">
        <v>7366</v>
      </c>
      <c r="H6928" s="184" t="s">
        <v>7090</v>
      </c>
      <c r="I6928" s="185" t="s">
        <v>190</v>
      </c>
      <c r="J6928" s="181" t="s">
        <v>35</v>
      </c>
      <c r="K6928" s="181" t="s">
        <v>225</v>
      </c>
      <c r="L6928" s="186" t="s">
        <v>225</v>
      </c>
      <c r="M6928" s="187" t="s">
        <v>225</v>
      </c>
      <c r="N6928" s="183" t="s">
        <v>36</v>
      </c>
      <c r="O6928" s="181" t="s">
        <v>7366</v>
      </c>
      <c r="P6928" s="184" t="s">
        <v>7090</v>
      </c>
      <c r="Q6928" s="185" t="s">
        <v>190</v>
      </c>
      <c r="R6928" s="181" t="s">
        <v>35</v>
      </c>
      <c r="S6928" s="181" t="s">
        <v>225</v>
      </c>
      <c r="T6928" s="186" t="s">
        <v>225</v>
      </c>
      <c r="U6928" s="187" t="s">
        <v>225</v>
      </c>
      <c r="V6928" s="188" t="str" cm="1">
        <f t="array" ref="V6928">IF(SUM(LEN(A6928:U6928))=0,"",IF(OR(OR(ISBLANK(E6928),SUM(LEN(B6928),LEN(C6928))=0),AND(NOT(D6928="Unknown"),ISBLANK(I6928)),AND(NOT(N6928="Unknown"),ISBLANK(Q6928))),"Missing Information", INDEX(Table15[Entire Service Line Classification], MATCH(SUMIFS(Table15[Unique ID],Table15[System-Owned Portion],D6928,Table15[If Material Anything Other than "Lead" in Column E,Was Material Ever Previously Lead?],F6928,Table15[Customer-Owned Portion],N6928),Table15[Unique ID],0),0)))</f>
        <v>Non-lead</v>
      </c>
      <c r="W6928" s="189"/>
    </row>
    <row r="6929" spans="1:23" s="190" customFormat="1" ht="56.25" x14ac:dyDescent="0.25">
      <c r="A6929" s="180" t="s">
        <v>225</v>
      </c>
      <c r="B6929" s="181" t="s">
        <v>10530</v>
      </c>
      <c r="C6929" s="182" t="s">
        <v>225</v>
      </c>
      <c r="D6929" s="183" t="s">
        <v>36</v>
      </c>
      <c r="E6929" s="181" t="s">
        <v>35</v>
      </c>
      <c r="F6929" s="183" t="s">
        <v>35</v>
      </c>
      <c r="G6929" s="181" t="s">
        <v>7357</v>
      </c>
      <c r="H6929" s="184" t="s">
        <v>7090</v>
      </c>
      <c r="I6929" s="185" t="s">
        <v>190</v>
      </c>
      <c r="J6929" s="181" t="s">
        <v>35</v>
      </c>
      <c r="K6929" s="181" t="s">
        <v>225</v>
      </c>
      <c r="L6929" s="186" t="s">
        <v>225</v>
      </c>
      <c r="M6929" s="187" t="s">
        <v>225</v>
      </c>
      <c r="N6929" s="183" t="s">
        <v>36</v>
      </c>
      <c r="O6929" s="181" t="s">
        <v>7357</v>
      </c>
      <c r="P6929" s="184" t="s">
        <v>7090</v>
      </c>
      <c r="Q6929" s="185" t="s">
        <v>190</v>
      </c>
      <c r="R6929" s="181" t="s">
        <v>35</v>
      </c>
      <c r="S6929" s="181" t="s">
        <v>225</v>
      </c>
      <c r="T6929" s="186" t="s">
        <v>225</v>
      </c>
      <c r="U6929" s="187" t="s">
        <v>225</v>
      </c>
      <c r="V6929" s="188" t="str" cm="1">
        <f t="array" ref="V6929">IF(SUM(LEN(A6929:U6929))=0,"",IF(OR(OR(ISBLANK(E6929),SUM(LEN(B6929),LEN(C6929))=0),AND(NOT(D6929="Unknown"),ISBLANK(I6929)),AND(NOT(N6929="Unknown"),ISBLANK(Q6929))),"Missing Information", INDEX(Table15[Entire Service Line Classification], MATCH(SUMIFS(Table15[Unique ID],Table15[System-Owned Portion],D6929,Table15[If Material Anything Other than "Lead" in Column E,Was Material Ever Previously Lead?],F6929,Table15[Customer-Owned Portion],N6929),Table15[Unique ID],0),0)))</f>
        <v>Non-lead</v>
      </c>
      <c r="W6929" s="189"/>
    </row>
    <row r="6930" spans="1:23" s="190" customFormat="1" ht="56.25" x14ac:dyDescent="0.25">
      <c r="A6930" s="180" t="s">
        <v>225</v>
      </c>
      <c r="B6930" s="181" t="s">
        <v>10531</v>
      </c>
      <c r="C6930" s="182" t="s">
        <v>225</v>
      </c>
      <c r="D6930" s="183" t="s">
        <v>36</v>
      </c>
      <c r="E6930" s="181" t="s">
        <v>35</v>
      </c>
      <c r="F6930" s="183" t="s">
        <v>35</v>
      </c>
      <c r="G6930" s="181" t="s">
        <v>7357</v>
      </c>
      <c r="H6930" s="184" t="s">
        <v>7090</v>
      </c>
      <c r="I6930" s="185" t="s">
        <v>190</v>
      </c>
      <c r="J6930" s="181" t="s">
        <v>35</v>
      </c>
      <c r="K6930" s="181" t="s">
        <v>225</v>
      </c>
      <c r="L6930" s="186" t="s">
        <v>225</v>
      </c>
      <c r="M6930" s="187" t="s">
        <v>225</v>
      </c>
      <c r="N6930" s="183" t="s">
        <v>36</v>
      </c>
      <c r="O6930" s="181" t="s">
        <v>7357</v>
      </c>
      <c r="P6930" s="184" t="s">
        <v>7090</v>
      </c>
      <c r="Q6930" s="185" t="s">
        <v>190</v>
      </c>
      <c r="R6930" s="181" t="s">
        <v>35</v>
      </c>
      <c r="S6930" s="181" t="s">
        <v>225</v>
      </c>
      <c r="T6930" s="186" t="s">
        <v>225</v>
      </c>
      <c r="U6930" s="187" t="s">
        <v>225</v>
      </c>
      <c r="V6930" s="188" t="str" cm="1">
        <f t="array" ref="V6930">IF(SUM(LEN(A6930:U6930))=0,"",IF(OR(OR(ISBLANK(E6930),SUM(LEN(B6930),LEN(C6930))=0),AND(NOT(D6930="Unknown"),ISBLANK(I6930)),AND(NOT(N6930="Unknown"),ISBLANK(Q6930))),"Missing Information", INDEX(Table15[Entire Service Line Classification], MATCH(SUMIFS(Table15[Unique ID],Table15[System-Owned Portion],D6930,Table15[If Material Anything Other than "Lead" in Column E,Was Material Ever Previously Lead?],F6930,Table15[Customer-Owned Portion],N6930),Table15[Unique ID],0),0)))</f>
        <v>Non-lead</v>
      </c>
      <c r="W6930" s="189"/>
    </row>
    <row r="6931" spans="1:23" s="190" customFormat="1" ht="56.25" x14ac:dyDescent="0.25">
      <c r="A6931" s="180" t="s">
        <v>225</v>
      </c>
      <c r="B6931" s="181" t="s">
        <v>10532</v>
      </c>
      <c r="C6931" s="182" t="s">
        <v>225</v>
      </c>
      <c r="D6931" s="183" t="s">
        <v>36</v>
      </c>
      <c r="E6931" s="181" t="s">
        <v>35</v>
      </c>
      <c r="F6931" s="183" t="s">
        <v>35</v>
      </c>
      <c r="G6931" s="181" t="s">
        <v>7357</v>
      </c>
      <c r="H6931" s="184" t="s">
        <v>7090</v>
      </c>
      <c r="I6931" s="185" t="s">
        <v>190</v>
      </c>
      <c r="J6931" s="181" t="s">
        <v>35</v>
      </c>
      <c r="K6931" s="181" t="s">
        <v>225</v>
      </c>
      <c r="L6931" s="186" t="s">
        <v>225</v>
      </c>
      <c r="M6931" s="187" t="s">
        <v>225</v>
      </c>
      <c r="N6931" s="183" t="s">
        <v>36</v>
      </c>
      <c r="O6931" s="181" t="s">
        <v>7357</v>
      </c>
      <c r="P6931" s="184" t="s">
        <v>7090</v>
      </c>
      <c r="Q6931" s="185" t="s">
        <v>190</v>
      </c>
      <c r="R6931" s="181" t="s">
        <v>35</v>
      </c>
      <c r="S6931" s="181" t="s">
        <v>225</v>
      </c>
      <c r="T6931" s="186" t="s">
        <v>225</v>
      </c>
      <c r="U6931" s="187" t="s">
        <v>225</v>
      </c>
      <c r="V6931" s="188" t="str" cm="1">
        <f t="array" ref="V6931">IF(SUM(LEN(A6931:U6931))=0,"",IF(OR(OR(ISBLANK(E6931),SUM(LEN(B6931),LEN(C6931))=0),AND(NOT(D6931="Unknown"),ISBLANK(I6931)),AND(NOT(N6931="Unknown"),ISBLANK(Q6931))),"Missing Information", INDEX(Table15[Entire Service Line Classification], MATCH(SUMIFS(Table15[Unique ID],Table15[System-Owned Portion],D6931,Table15[If Material Anything Other than "Lead" in Column E,Was Material Ever Previously Lead?],F6931,Table15[Customer-Owned Portion],N6931),Table15[Unique ID],0),0)))</f>
        <v>Non-lead</v>
      </c>
      <c r="W6931" s="189"/>
    </row>
    <row r="6932" spans="1:23" s="190" customFormat="1" ht="56.25" x14ac:dyDescent="0.25">
      <c r="A6932" s="180" t="s">
        <v>225</v>
      </c>
      <c r="B6932" s="181" t="s">
        <v>10533</v>
      </c>
      <c r="C6932" s="182" t="s">
        <v>225</v>
      </c>
      <c r="D6932" s="183" t="s">
        <v>36</v>
      </c>
      <c r="E6932" s="181" t="s">
        <v>35</v>
      </c>
      <c r="F6932" s="183" t="s">
        <v>35</v>
      </c>
      <c r="G6932" s="181" t="s">
        <v>7366</v>
      </c>
      <c r="H6932" s="184" t="s">
        <v>7090</v>
      </c>
      <c r="I6932" s="185" t="s">
        <v>190</v>
      </c>
      <c r="J6932" s="181" t="s">
        <v>35</v>
      </c>
      <c r="K6932" s="181" t="s">
        <v>225</v>
      </c>
      <c r="L6932" s="186" t="s">
        <v>225</v>
      </c>
      <c r="M6932" s="187" t="s">
        <v>225</v>
      </c>
      <c r="N6932" s="183" t="s">
        <v>36</v>
      </c>
      <c r="O6932" s="181" t="s">
        <v>7366</v>
      </c>
      <c r="P6932" s="184" t="s">
        <v>7090</v>
      </c>
      <c r="Q6932" s="185" t="s">
        <v>190</v>
      </c>
      <c r="R6932" s="181" t="s">
        <v>35</v>
      </c>
      <c r="S6932" s="181" t="s">
        <v>225</v>
      </c>
      <c r="T6932" s="186" t="s">
        <v>225</v>
      </c>
      <c r="U6932" s="187" t="s">
        <v>225</v>
      </c>
      <c r="V6932" s="188" t="str" cm="1">
        <f t="array" ref="V6932">IF(SUM(LEN(A6932:U6932))=0,"",IF(OR(OR(ISBLANK(E6932),SUM(LEN(B6932),LEN(C6932))=0),AND(NOT(D6932="Unknown"),ISBLANK(I6932)),AND(NOT(N6932="Unknown"),ISBLANK(Q6932))),"Missing Information", INDEX(Table15[Entire Service Line Classification], MATCH(SUMIFS(Table15[Unique ID],Table15[System-Owned Portion],D6932,Table15[If Material Anything Other than "Lead" in Column E,Was Material Ever Previously Lead?],F6932,Table15[Customer-Owned Portion],N6932),Table15[Unique ID],0),0)))</f>
        <v>Non-lead</v>
      </c>
      <c r="W6932" s="189"/>
    </row>
    <row r="6933" spans="1:23" s="190" customFormat="1" ht="56.25" x14ac:dyDescent="0.25">
      <c r="A6933" s="180" t="s">
        <v>225</v>
      </c>
      <c r="B6933" s="181" t="s">
        <v>10534</v>
      </c>
      <c r="C6933" s="182" t="s">
        <v>225</v>
      </c>
      <c r="D6933" s="183" t="s">
        <v>36</v>
      </c>
      <c r="E6933" s="181" t="s">
        <v>35</v>
      </c>
      <c r="F6933" s="183" t="s">
        <v>35</v>
      </c>
      <c r="G6933" s="181" t="s">
        <v>7366</v>
      </c>
      <c r="H6933" s="184" t="s">
        <v>7090</v>
      </c>
      <c r="I6933" s="185" t="s">
        <v>190</v>
      </c>
      <c r="J6933" s="181" t="s">
        <v>35</v>
      </c>
      <c r="K6933" s="181" t="s">
        <v>225</v>
      </c>
      <c r="L6933" s="186" t="s">
        <v>225</v>
      </c>
      <c r="M6933" s="187" t="s">
        <v>225</v>
      </c>
      <c r="N6933" s="183" t="s">
        <v>36</v>
      </c>
      <c r="O6933" s="181" t="s">
        <v>7366</v>
      </c>
      <c r="P6933" s="184" t="s">
        <v>7090</v>
      </c>
      <c r="Q6933" s="185" t="s">
        <v>190</v>
      </c>
      <c r="R6933" s="181" t="s">
        <v>35</v>
      </c>
      <c r="S6933" s="181" t="s">
        <v>225</v>
      </c>
      <c r="T6933" s="186" t="s">
        <v>225</v>
      </c>
      <c r="U6933" s="187" t="s">
        <v>225</v>
      </c>
      <c r="V6933" s="188" t="str" cm="1">
        <f t="array" ref="V6933">IF(SUM(LEN(A6933:U6933))=0,"",IF(OR(OR(ISBLANK(E6933),SUM(LEN(B6933),LEN(C6933))=0),AND(NOT(D6933="Unknown"),ISBLANK(I6933)),AND(NOT(N6933="Unknown"),ISBLANK(Q6933))),"Missing Information", INDEX(Table15[Entire Service Line Classification], MATCH(SUMIFS(Table15[Unique ID],Table15[System-Owned Portion],D6933,Table15[If Material Anything Other than "Lead" in Column E,Was Material Ever Previously Lead?],F6933,Table15[Customer-Owned Portion],N6933),Table15[Unique ID],0),0)))</f>
        <v>Non-lead</v>
      </c>
      <c r="W6933" s="189"/>
    </row>
    <row r="6934" spans="1:23" s="190" customFormat="1" ht="56.25" x14ac:dyDescent="0.25">
      <c r="A6934" s="180" t="s">
        <v>225</v>
      </c>
      <c r="B6934" s="181" t="s">
        <v>10535</v>
      </c>
      <c r="C6934" s="182" t="s">
        <v>225</v>
      </c>
      <c r="D6934" s="183" t="s">
        <v>36</v>
      </c>
      <c r="E6934" s="181" t="s">
        <v>35</v>
      </c>
      <c r="F6934" s="183" t="s">
        <v>35</v>
      </c>
      <c r="G6934" s="181" t="s">
        <v>7366</v>
      </c>
      <c r="H6934" s="184" t="s">
        <v>7090</v>
      </c>
      <c r="I6934" s="185" t="s">
        <v>190</v>
      </c>
      <c r="J6934" s="181" t="s">
        <v>35</v>
      </c>
      <c r="K6934" s="181" t="s">
        <v>225</v>
      </c>
      <c r="L6934" s="186" t="s">
        <v>225</v>
      </c>
      <c r="M6934" s="187" t="s">
        <v>225</v>
      </c>
      <c r="N6934" s="183" t="s">
        <v>36</v>
      </c>
      <c r="O6934" s="181" t="s">
        <v>7366</v>
      </c>
      <c r="P6934" s="184" t="s">
        <v>7090</v>
      </c>
      <c r="Q6934" s="185" t="s">
        <v>190</v>
      </c>
      <c r="R6934" s="181" t="s">
        <v>35</v>
      </c>
      <c r="S6934" s="181" t="s">
        <v>225</v>
      </c>
      <c r="T6934" s="186" t="s">
        <v>225</v>
      </c>
      <c r="U6934" s="187" t="s">
        <v>225</v>
      </c>
      <c r="V6934" s="188" t="str" cm="1">
        <f t="array" ref="V6934">IF(SUM(LEN(A6934:U6934))=0,"",IF(OR(OR(ISBLANK(E6934),SUM(LEN(B6934),LEN(C6934))=0),AND(NOT(D6934="Unknown"),ISBLANK(I6934)),AND(NOT(N6934="Unknown"),ISBLANK(Q6934))),"Missing Information", INDEX(Table15[Entire Service Line Classification], MATCH(SUMIFS(Table15[Unique ID],Table15[System-Owned Portion],D6934,Table15[If Material Anything Other than "Lead" in Column E,Was Material Ever Previously Lead?],F6934,Table15[Customer-Owned Portion],N6934),Table15[Unique ID],0),0)))</f>
        <v>Non-lead</v>
      </c>
      <c r="W6934" s="189"/>
    </row>
    <row r="6935" spans="1:23" s="190" customFormat="1" ht="56.25" x14ac:dyDescent="0.25">
      <c r="A6935" s="180" t="s">
        <v>225</v>
      </c>
      <c r="B6935" s="181" t="s">
        <v>10536</v>
      </c>
      <c r="C6935" s="182" t="s">
        <v>225</v>
      </c>
      <c r="D6935" s="183" t="s">
        <v>36</v>
      </c>
      <c r="E6935" s="181" t="s">
        <v>35</v>
      </c>
      <c r="F6935" s="183" t="s">
        <v>35</v>
      </c>
      <c r="G6935" s="181" t="s">
        <v>7366</v>
      </c>
      <c r="H6935" s="184" t="s">
        <v>7090</v>
      </c>
      <c r="I6935" s="185" t="s">
        <v>190</v>
      </c>
      <c r="J6935" s="181" t="s">
        <v>35</v>
      </c>
      <c r="K6935" s="181" t="s">
        <v>225</v>
      </c>
      <c r="L6935" s="186" t="s">
        <v>225</v>
      </c>
      <c r="M6935" s="187" t="s">
        <v>225</v>
      </c>
      <c r="N6935" s="183" t="s">
        <v>36</v>
      </c>
      <c r="O6935" s="181" t="s">
        <v>7366</v>
      </c>
      <c r="P6935" s="184" t="s">
        <v>7090</v>
      </c>
      <c r="Q6935" s="185" t="s">
        <v>190</v>
      </c>
      <c r="R6935" s="181" t="s">
        <v>35</v>
      </c>
      <c r="S6935" s="181" t="s">
        <v>225</v>
      </c>
      <c r="T6935" s="186" t="s">
        <v>225</v>
      </c>
      <c r="U6935" s="187" t="s">
        <v>225</v>
      </c>
      <c r="V6935" s="188" t="str" cm="1">
        <f t="array" ref="V6935">IF(SUM(LEN(A6935:U6935))=0,"",IF(OR(OR(ISBLANK(E6935),SUM(LEN(B6935),LEN(C6935))=0),AND(NOT(D6935="Unknown"),ISBLANK(I6935)),AND(NOT(N6935="Unknown"),ISBLANK(Q6935))),"Missing Information", INDEX(Table15[Entire Service Line Classification], MATCH(SUMIFS(Table15[Unique ID],Table15[System-Owned Portion],D6935,Table15[If Material Anything Other than "Lead" in Column E,Was Material Ever Previously Lead?],F6935,Table15[Customer-Owned Portion],N6935),Table15[Unique ID],0),0)))</f>
        <v>Non-lead</v>
      </c>
      <c r="W6935" s="189"/>
    </row>
    <row r="6936" spans="1:23" s="190" customFormat="1" ht="56.25" x14ac:dyDescent="0.25">
      <c r="A6936" s="180" t="s">
        <v>225</v>
      </c>
      <c r="B6936" s="181" t="s">
        <v>10537</v>
      </c>
      <c r="C6936" s="182" t="s">
        <v>225</v>
      </c>
      <c r="D6936" s="183" t="s">
        <v>36</v>
      </c>
      <c r="E6936" s="181" t="s">
        <v>35</v>
      </c>
      <c r="F6936" s="183" t="s">
        <v>35</v>
      </c>
      <c r="G6936" s="181" t="s">
        <v>7357</v>
      </c>
      <c r="H6936" s="184" t="s">
        <v>7090</v>
      </c>
      <c r="I6936" s="185" t="s">
        <v>190</v>
      </c>
      <c r="J6936" s="181" t="s">
        <v>35</v>
      </c>
      <c r="K6936" s="181" t="s">
        <v>225</v>
      </c>
      <c r="L6936" s="186" t="s">
        <v>225</v>
      </c>
      <c r="M6936" s="187" t="s">
        <v>225</v>
      </c>
      <c r="N6936" s="183" t="s">
        <v>36</v>
      </c>
      <c r="O6936" s="181" t="s">
        <v>7357</v>
      </c>
      <c r="P6936" s="184" t="s">
        <v>7090</v>
      </c>
      <c r="Q6936" s="185" t="s">
        <v>190</v>
      </c>
      <c r="R6936" s="181" t="s">
        <v>35</v>
      </c>
      <c r="S6936" s="181" t="s">
        <v>225</v>
      </c>
      <c r="T6936" s="186" t="s">
        <v>225</v>
      </c>
      <c r="U6936" s="187" t="s">
        <v>225</v>
      </c>
      <c r="V6936" s="188" t="str" cm="1">
        <f t="array" ref="V6936">IF(SUM(LEN(A6936:U6936))=0,"",IF(OR(OR(ISBLANK(E6936),SUM(LEN(B6936),LEN(C6936))=0),AND(NOT(D6936="Unknown"),ISBLANK(I6936)),AND(NOT(N6936="Unknown"),ISBLANK(Q6936))),"Missing Information", INDEX(Table15[Entire Service Line Classification], MATCH(SUMIFS(Table15[Unique ID],Table15[System-Owned Portion],D6936,Table15[If Material Anything Other than "Lead" in Column E,Was Material Ever Previously Lead?],F6936,Table15[Customer-Owned Portion],N6936),Table15[Unique ID],0),0)))</f>
        <v>Non-lead</v>
      </c>
      <c r="W6936" s="189"/>
    </row>
    <row r="6937" spans="1:23" s="190" customFormat="1" ht="56.25" x14ac:dyDescent="0.25">
      <c r="A6937" s="180" t="s">
        <v>225</v>
      </c>
      <c r="B6937" s="181" t="s">
        <v>10538</v>
      </c>
      <c r="C6937" s="182" t="s">
        <v>225</v>
      </c>
      <c r="D6937" s="183" t="s">
        <v>36</v>
      </c>
      <c r="E6937" s="181" t="s">
        <v>35</v>
      </c>
      <c r="F6937" s="183" t="s">
        <v>35</v>
      </c>
      <c r="G6937" s="181" t="s">
        <v>7366</v>
      </c>
      <c r="H6937" s="184" t="s">
        <v>7090</v>
      </c>
      <c r="I6937" s="185" t="s">
        <v>190</v>
      </c>
      <c r="J6937" s="181" t="s">
        <v>35</v>
      </c>
      <c r="K6937" s="181" t="s">
        <v>225</v>
      </c>
      <c r="L6937" s="186" t="s">
        <v>225</v>
      </c>
      <c r="M6937" s="187" t="s">
        <v>225</v>
      </c>
      <c r="N6937" s="183" t="s">
        <v>36</v>
      </c>
      <c r="O6937" s="181" t="s">
        <v>7366</v>
      </c>
      <c r="P6937" s="184" t="s">
        <v>7090</v>
      </c>
      <c r="Q6937" s="185" t="s">
        <v>190</v>
      </c>
      <c r="R6937" s="181" t="s">
        <v>35</v>
      </c>
      <c r="S6937" s="181" t="s">
        <v>225</v>
      </c>
      <c r="T6937" s="186" t="s">
        <v>225</v>
      </c>
      <c r="U6937" s="187" t="s">
        <v>225</v>
      </c>
      <c r="V6937" s="188" t="str" cm="1">
        <f t="array" ref="V6937">IF(SUM(LEN(A6937:U6937))=0,"",IF(OR(OR(ISBLANK(E6937),SUM(LEN(B6937),LEN(C6937))=0),AND(NOT(D6937="Unknown"),ISBLANK(I6937)),AND(NOT(N6937="Unknown"),ISBLANK(Q6937))),"Missing Information", INDEX(Table15[Entire Service Line Classification], MATCH(SUMIFS(Table15[Unique ID],Table15[System-Owned Portion],D6937,Table15[If Material Anything Other than "Lead" in Column E,Was Material Ever Previously Lead?],F6937,Table15[Customer-Owned Portion],N6937),Table15[Unique ID],0),0)))</f>
        <v>Non-lead</v>
      </c>
      <c r="W6937" s="189"/>
    </row>
    <row r="6938" spans="1:23" s="190" customFormat="1" ht="56.25" x14ac:dyDescent="0.25">
      <c r="A6938" s="180" t="s">
        <v>225</v>
      </c>
      <c r="B6938" s="181" t="s">
        <v>10539</v>
      </c>
      <c r="C6938" s="182" t="s">
        <v>225</v>
      </c>
      <c r="D6938" s="183" t="s">
        <v>36</v>
      </c>
      <c r="E6938" s="181" t="s">
        <v>35</v>
      </c>
      <c r="F6938" s="183" t="s">
        <v>35</v>
      </c>
      <c r="G6938" s="181" t="s">
        <v>7357</v>
      </c>
      <c r="H6938" s="184" t="s">
        <v>7090</v>
      </c>
      <c r="I6938" s="185" t="s">
        <v>190</v>
      </c>
      <c r="J6938" s="181" t="s">
        <v>35</v>
      </c>
      <c r="K6938" s="181" t="s">
        <v>225</v>
      </c>
      <c r="L6938" s="186" t="s">
        <v>225</v>
      </c>
      <c r="M6938" s="187" t="s">
        <v>225</v>
      </c>
      <c r="N6938" s="183" t="s">
        <v>36</v>
      </c>
      <c r="O6938" s="181" t="s">
        <v>7357</v>
      </c>
      <c r="P6938" s="184" t="s">
        <v>7090</v>
      </c>
      <c r="Q6938" s="185" t="s">
        <v>190</v>
      </c>
      <c r="R6938" s="181" t="s">
        <v>35</v>
      </c>
      <c r="S6938" s="181" t="s">
        <v>225</v>
      </c>
      <c r="T6938" s="186" t="s">
        <v>225</v>
      </c>
      <c r="U6938" s="187" t="s">
        <v>225</v>
      </c>
      <c r="V6938" s="188" t="str" cm="1">
        <f t="array" ref="V6938">IF(SUM(LEN(A6938:U6938))=0,"",IF(OR(OR(ISBLANK(E6938),SUM(LEN(B6938),LEN(C6938))=0),AND(NOT(D6938="Unknown"),ISBLANK(I6938)),AND(NOT(N6938="Unknown"),ISBLANK(Q6938))),"Missing Information", INDEX(Table15[Entire Service Line Classification], MATCH(SUMIFS(Table15[Unique ID],Table15[System-Owned Portion],D6938,Table15[If Material Anything Other than "Lead" in Column E,Was Material Ever Previously Lead?],F6938,Table15[Customer-Owned Portion],N6938),Table15[Unique ID],0),0)))</f>
        <v>Non-lead</v>
      </c>
      <c r="W6938" s="189"/>
    </row>
    <row r="6939" spans="1:23" s="190" customFormat="1" ht="56.25" x14ac:dyDescent="0.25">
      <c r="A6939" s="180" t="s">
        <v>225</v>
      </c>
      <c r="B6939" s="181" t="s">
        <v>10540</v>
      </c>
      <c r="C6939" s="182" t="s">
        <v>225</v>
      </c>
      <c r="D6939" s="183" t="s">
        <v>36</v>
      </c>
      <c r="E6939" s="181" t="s">
        <v>35</v>
      </c>
      <c r="F6939" s="183" t="s">
        <v>35</v>
      </c>
      <c r="G6939" s="181" t="s">
        <v>7357</v>
      </c>
      <c r="H6939" s="184" t="s">
        <v>7090</v>
      </c>
      <c r="I6939" s="185" t="s">
        <v>190</v>
      </c>
      <c r="J6939" s="181" t="s">
        <v>35</v>
      </c>
      <c r="K6939" s="181" t="s">
        <v>225</v>
      </c>
      <c r="L6939" s="186" t="s">
        <v>225</v>
      </c>
      <c r="M6939" s="187" t="s">
        <v>225</v>
      </c>
      <c r="N6939" s="183" t="s">
        <v>36</v>
      </c>
      <c r="O6939" s="181" t="s">
        <v>7357</v>
      </c>
      <c r="P6939" s="184" t="s">
        <v>7090</v>
      </c>
      <c r="Q6939" s="185" t="s">
        <v>190</v>
      </c>
      <c r="R6939" s="181" t="s">
        <v>35</v>
      </c>
      <c r="S6939" s="181" t="s">
        <v>225</v>
      </c>
      <c r="T6939" s="186" t="s">
        <v>225</v>
      </c>
      <c r="U6939" s="187" t="s">
        <v>225</v>
      </c>
      <c r="V6939" s="188" t="str" cm="1">
        <f t="array" ref="V6939">IF(SUM(LEN(A6939:U6939))=0,"",IF(OR(OR(ISBLANK(E6939),SUM(LEN(B6939),LEN(C6939))=0),AND(NOT(D6939="Unknown"),ISBLANK(I6939)),AND(NOT(N6939="Unknown"),ISBLANK(Q6939))),"Missing Information", INDEX(Table15[Entire Service Line Classification], MATCH(SUMIFS(Table15[Unique ID],Table15[System-Owned Portion],D6939,Table15[If Material Anything Other than "Lead" in Column E,Was Material Ever Previously Lead?],F6939,Table15[Customer-Owned Portion],N6939),Table15[Unique ID],0),0)))</f>
        <v>Non-lead</v>
      </c>
      <c r="W6939" s="189"/>
    </row>
    <row r="6940" spans="1:23" s="190" customFormat="1" ht="56.25" x14ac:dyDescent="0.25">
      <c r="A6940" s="180" t="s">
        <v>225</v>
      </c>
      <c r="B6940" s="181" t="s">
        <v>10541</v>
      </c>
      <c r="C6940" s="182" t="s">
        <v>225</v>
      </c>
      <c r="D6940" s="183" t="s">
        <v>36</v>
      </c>
      <c r="E6940" s="181" t="s">
        <v>35</v>
      </c>
      <c r="F6940" s="183" t="s">
        <v>35</v>
      </c>
      <c r="G6940" s="181" t="s">
        <v>7357</v>
      </c>
      <c r="H6940" s="184" t="s">
        <v>7090</v>
      </c>
      <c r="I6940" s="185" t="s">
        <v>190</v>
      </c>
      <c r="J6940" s="181" t="s">
        <v>35</v>
      </c>
      <c r="K6940" s="181" t="s">
        <v>225</v>
      </c>
      <c r="L6940" s="186" t="s">
        <v>225</v>
      </c>
      <c r="M6940" s="187" t="s">
        <v>225</v>
      </c>
      <c r="N6940" s="183" t="s">
        <v>36</v>
      </c>
      <c r="O6940" s="181" t="s">
        <v>7357</v>
      </c>
      <c r="P6940" s="184" t="s">
        <v>7090</v>
      </c>
      <c r="Q6940" s="185" t="s">
        <v>190</v>
      </c>
      <c r="R6940" s="181" t="s">
        <v>35</v>
      </c>
      <c r="S6940" s="181" t="s">
        <v>225</v>
      </c>
      <c r="T6940" s="186" t="s">
        <v>225</v>
      </c>
      <c r="U6940" s="187" t="s">
        <v>225</v>
      </c>
      <c r="V6940" s="188" t="str" cm="1">
        <f t="array" ref="V6940">IF(SUM(LEN(A6940:U6940))=0,"",IF(OR(OR(ISBLANK(E6940),SUM(LEN(B6940),LEN(C6940))=0),AND(NOT(D6940="Unknown"),ISBLANK(I6940)),AND(NOT(N6940="Unknown"),ISBLANK(Q6940))),"Missing Information", INDEX(Table15[Entire Service Line Classification], MATCH(SUMIFS(Table15[Unique ID],Table15[System-Owned Portion],D6940,Table15[If Material Anything Other than "Lead" in Column E,Was Material Ever Previously Lead?],F6940,Table15[Customer-Owned Portion],N6940),Table15[Unique ID],0),0)))</f>
        <v>Non-lead</v>
      </c>
      <c r="W6940" s="189"/>
    </row>
    <row r="6941" spans="1:23" s="190" customFormat="1" ht="56.25" x14ac:dyDescent="0.25">
      <c r="A6941" s="180" t="s">
        <v>225</v>
      </c>
      <c r="B6941" s="181" t="s">
        <v>10542</v>
      </c>
      <c r="C6941" s="182" t="s">
        <v>225</v>
      </c>
      <c r="D6941" s="183" t="s">
        <v>36</v>
      </c>
      <c r="E6941" s="181" t="s">
        <v>35</v>
      </c>
      <c r="F6941" s="183" t="s">
        <v>35</v>
      </c>
      <c r="G6941" s="181" t="s">
        <v>7357</v>
      </c>
      <c r="H6941" s="184" t="s">
        <v>7090</v>
      </c>
      <c r="I6941" s="185" t="s">
        <v>190</v>
      </c>
      <c r="J6941" s="181" t="s">
        <v>35</v>
      </c>
      <c r="K6941" s="181" t="s">
        <v>225</v>
      </c>
      <c r="L6941" s="186" t="s">
        <v>225</v>
      </c>
      <c r="M6941" s="187" t="s">
        <v>225</v>
      </c>
      <c r="N6941" s="183" t="s">
        <v>36</v>
      </c>
      <c r="O6941" s="181" t="s">
        <v>7357</v>
      </c>
      <c r="P6941" s="184" t="s">
        <v>7090</v>
      </c>
      <c r="Q6941" s="185" t="s">
        <v>190</v>
      </c>
      <c r="R6941" s="181" t="s">
        <v>35</v>
      </c>
      <c r="S6941" s="181" t="s">
        <v>225</v>
      </c>
      <c r="T6941" s="186" t="s">
        <v>225</v>
      </c>
      <c r="U6941" s="187" t="s">
        <v>225</v>
      </c>
      <c r="V6941" s="188" t="str" cm="1">
        <f t="array" ref="V6941">IF(SUM(LEN(A6941:U6941))=0,"",IF(OR(OR(ISBLANK(E6941),SUM(LEN(B6941),LEN(C6941))=0),AND(NOT(D6941="Unknown"),ISBLANK(I6941)),AND(NOT(N6941="Unknown"),ISBLANK(Q6941))),"Missing Information", INDEX(Table15[Entire Service Line Classification], MATCH(SUMIFS(Table15[Unique ID],Table15[System-Owned Portion],D6941,Table15[If Material Anything Other than "Lead" in Column E,Was Material Ever Previously Lead?],F6941,Table15[Customer-Owned Portion],N6941),Table15[Unique ID],0),0)))</f>
        <v>Non-lead</v>
      </c>
      <c r="W6941" s="189"/>
    </row>
    <row r="6942" spans="1:23" s="190" customFormat="1" ht="56.25" x14ac:dyDescent="0.25">
      <c r="A6942" s="180" t="s">
        <v>225</v>
      </c>
      <c r="B6942" s="181" t="s">
        <v>10543</v>
      </c>
      <c r="C6942" s="182" t="s">
        <v>225</v>
      </c>
      <c r="D6942" s="183" t="s">
        <v>36</v>
      </c>
      <c r="E6942" s="181" t="s">
        <v>35</v>
      </c>
      <c r="F6942" s="183" t="s">
        <v>35</v>
      </c>
      <c r="G6942" s="181" t="s">
        <v>7357</v>
      </c>
      <c r="H6942" s="184" t="s">
        <v>7090</v>
      </c>
      <c r="I6942" s="185" t="s">
        <v>190</v>
      </c>
      <c r="J6942" s="181" t="s">
        <v>35</v>
      </c>
      <c r="K6942" s="181" t="s">
        <v>225</v>
      </c>
      <c r="L6942" s="186" t="s">
        <v>225</v>
      </c>
      <c r="M6942" s="187" t="s">
        <v>225</v>
      </c>
      <c r="N6942" s="183" t="s">
        <v>36</v>
      </c>
      <c r="O6942" s="181" t="s">
        <v>7357</v>
      </c>
      <c r="P6942" s="184" t="s">
        <v>7090</v>
      </c>
      <c r="Q6942" s="185" t="s">
        <v>190</v>
      </c>
      <c r="R6942" s="181" t="s">
        <v>35</v>
      </c>
      <c r="S6942" s="181" t="s">
        <v>225</v>
      </c>
      <c r="T6942" s="186" t="s">
        <v>225</v>
      </c>
      <c r="U6942" s="187" t="s">
        <v>225</v>
      </c>
      <c r="V6942" s="188" t="str" cm="1">
        <f t="array" ref="V6942">IF(SUM(LEN(A6942:U6942))=0,"",IF(OR(OR(ISBLANK(E6942),SUM(LEN(B6942),LEN(C6942))=0),AND(NOT(D6942="Unknown"),ISBLANK(I6942)),AND(NOT(N6942="Unknown"),ISBLANK(Q6942))),"Missing Information", INDEX(Table15[Entire Service Line Classification], MATCH(SUMIFS(Table15[Unique ID],Table15[System-Owned Portion],D6942,Table15[If Material Anything Other than "Lead" in Column E,Was Material Ever Previously Lead?],F6942,Table15[Customer-Owned Portion],N6942),Table15[Unique ID],0),0)))</f>
        <v>Non-lead</v>
      </c>
      <c r="W6942" s="189"/>
    </row>
    <row r="6943" spans="1:23" s="190" customFormat="1" ht="56.25" x14ac:dyDescent="0.25">
      <c r="A6943" s="180" t="s">
        <v>225</v>
      </c>
      <c r="B6943" s="181" t="s">
        <v>10544</v>
      </c>
      <c r="C6943" s="182" t="s">
        <v>225</v>
      </c>
      <c r="D6943" s="183" t="s">
        <v>36</v>
      </c>
      <c r="E6943" s="181" t="s">
        <v>35</v>
      </c>
      <c r="F6943" s="183" t="s">
        <v>35</v>
      </c>
      <c r="G6943" s="181" t="s">
        <v>7366</v>
      </c>
      <c r="H6943" s="184" t="s">
        <v>7090</v>
      </c>
      <c r="I6943" s="185" t="s">
        <v>190</v>
      </c>
      <c r="J6943" s="181" t="s">
        <v>35</v>
      </c>
      <c r="K6943" s="181" t="s">
        <v>225</v>
      </c>
      <c r="L6943" s="186" t="s">
        <v>225</v>
      </c>
      <c r="M6943" s="187" t="s">
        <v>225</v>
      </c>
      <c r="N6943" s="183" t="s">
        <v>36</v>
      </c>
      <c r="O6943" s="181" t="s">
        <v>7366</v>
      </c>
      <c r="P6943" s="184" t="s">
        <v>7090</v>
      </c>
      <c r="Q6943" s="185" t="s">
        <v>190</v>
      </c>
      <c r="R6943" s="181" t="s">
        <v>35</v>
      </c>
      <c r="S6943" s="181" t="s">
        <v>225</v>
      </c>
      <c r="T6943" s="186" t="s">
        <v>225</v>
      </c>
      <c r="U6943" s="187" t="s">
        <v>225</v>
      </c>
      <c r="V6943" s="188" t="str" cm="1">
        <f t="array" ref="V6943">IF(SUM(LEN(A6943:U6943))=0,"",IF(OR(OR(ISBLANK(E6943),SUM(LEN(B6943),LEN(C6943))=0),AND(NOT(D6943="Unknown"),ISBLANK(I6943)),AND(NOT(N6943="Unknown"),ISBLANK(Q6943))),"Missing Information", INDEX(Table15[Entire Service Line Classification], MATCH(SUMIFS(Table15[Unique ID],Table15[System-Owned Portion],D6943,Table15[If Material Anything Other than "Lead" in Column E,Was Material Ever Previously Lead?],F6943,Table15[Customer-Owned Portion],N6943),Table15[Unique ID],0),0)))</f>
        <v>Non-lead</v>
      </c>
      <c r="W6943" s="189"/>
    </row>
    <row r="6944" spans="1:23" s="190" customFormat="1" ht="56.25" x14ac:dyDescent="0.25">
      <c r="A6944" s="180" t="s">
        <v>225</v>
      </c>
      <c r="B6944" s="181" t="s">
        <v>10545</v>
      </c>
      <c r="C6944" s="182" t="s">
        <v>225</v>
      </c>
      <c r="D6944" s="183" t="s">
        <v>36</v>
      </c>
      <c r="E6944" s="181" t="s">
        <v>35</v>
      </c>
      <c r="F6944" s="183" t="s">
        <v>35</v>
      </c>
      <c r="G6944" s="181" t="s">
        <v>7344</v>
      </c>
      <c r="H6944" s="184" t="s">
        <v>7090</v>
      </c>
      <c r="I6944" s="185" t="s">
        <v>190</v>
      </c>
      <c r="J6944" s="181" t="s">
        <v>35</v>
      </c>
      <c r="K6944" s="181" t="s">
        <v>225</v>
      </c>
      <c r="L6944" s="186" t="s">
        <v>225</v>
      </c>
      <c r="M6944" s="187" t="s">
        <v>225</v>
      </c>
      <c r="N6944" s="183" t="s">
        <v>36</v>
      </c>
      <c r="O6944" s="181" t="s">
        <v>7344</v>
      </c>
      <c r="P6944" s="184" t="s">
        <v>7090</v>
      </c>
      <c r="Q6944" s="185" t="s">
        <v>190</v>
      </c>
      <c r="R6944" s="181" t="s">
        <v>35</v>
      </c>
      <c r="S6944" s="181" t="s">
        <v>225</v>
      </c>
      <c r="T6944" s="186" t="s">
        <v>225</v>
      </c>
      <c r="U6944" s="187" t="s">
        <v>225</v>
      </c>
      <c r="V6944" s="188" t="str" cm="1">
        <f t="array" ref="V6944">IF(SUM(LEN(A6944:U6944))=0,"",IF(OR(OR(ISBLANK(E6944),SUM(LEN(B6944),LEN(C6944))=0),AND(NOT(D6944="Unknown"),ISBLANK(I6944)),AND(NOT(N6944="Unknown"),ISBLANK(Q6944))),"Missing Information", INDEX(Table15[Entire Service Line Classification], MATCH(SUMIFS(Table15[Unique ID],Table15[System-Owned Portion],D6944,Table15[If Material Anything Other than "Lead" in Column E,Was Material Ever Previously Lead?],F6944,Table15[Customer-Owned Portion],N6944),Table15[Unique ID],0),0)))</f>
        <v>Non-lead</v>
      </c>
      <c r="W6944" s="189"/>
    </row>
    <row r="6945" spans="1:23" s="190" customFormat="1" ht="56.25" x14ac:dyDescent="0.25">
      <c r="A6945" s="180" t="s">
        <v>225</v>
      </c>
      <c r="B6945" s="181" t="s">
        <v>10546</v>
      </c>
      <c r="C6945" s="182" t="s">
        <v>225</v>
      </c>
      <c r="D6945" s="183" t="s">
        <v>36</v>
      </c>
      <c r="E6945" s="181" t="s">
        <v>35</v>
      </c>
      <c r="F6945" s="183" t="s">
        <v>35</v>
      </c>
      <c r="G6945" s="181" t="s">
        <v>8184</v>
      </c>
      <c r="H6945" s="184" t="s">
        <v>7121</v>
      </c>
      <c r="I6945" s="185" t="s">
        <v>190</v>
      </c>
      <c r="J6945" s="181" t="s">
        <v>35</v>
      </c>
      <c r="K6945" s="181" t="s">
        <v>225</v>
      </c>
      <c r="L6945" s="186" t="s">
        <v>225</v>
      </c>
      <c r="M6945" s="187" t="s">
        <v>225</v>
      </c>
      <c r="N6945" s="183" t="s">
        <v>36</v>
      </c>
      <c r="O6945" s="181" t="s">
        <v>8184</v>
      </c>
      <c r="P6945" s="184" t="s">
        <v>7121</v>
      </c>
      <c r="Q6945" s="185" t="s">
        <v>190</v>
      </c>
      <c r="R6945" s="181" t="s">
        <v>35</v>
      </c>
      <c r="S6945" s="181" t="s">
        <v>225</v>
      </c>
      <c r="T6945" s="186" t="s">
        <v>225</v>
      </c>
      <c r="U6945" s="187" t="s">
        <v>225</v>
      </c>
      <c r="V6945" s="188" t="str" cm="1">
        <f t="array" ref="V6945">IF(SUM(LEN(A6945:U6945))=0,"",IF(OR(OR(ISBLANK(E6945),SUM(LEN(B6945),LEN(C6945))=0),AND(NOT(D6945="Unknown"),ISBLANK(I6945)),AND(NOT(N6945="Unknown"),ISBLANK(Q6945))),"Missing Information", INDEX(Table15[Entire Service Line Classification], MATCH(SUMIFS(Table15[Unique ID],Table15[System-Owned Portion],D6945,Table15[If Material Anything Other than "Lead" in Column E,Was Material Ever Previously Lead?],F6945,Table15[Customer-Owned Portion],N6945),Table15[Unique ID],0),0)))</f>
        <v>Non-lead</v>
      </c>
      <c r="W6945" s="189"/>
    </row>
    <row r="6946" spans="1:23" s="190" customFormat="1" ht="56.25" x14ac:dyDescent="0.25">
      <c r="A6946" s="180" t="s">
        <v>225</v>
      </c>
      <c r="B6946" s="181" t="s">
        <v>10547</v>
      </c>
      <c r="C6946" s="182" t="s">
        <v>225</v>
      </c>
      <c r="D6946" s="183" t="s">
        <v>36</v>
      </c>
      <c r="E6946" s="181" t="s">
        <v>35</v>
      </c>
      <c r="F6946" s="183" t="s">
        <v>35</v>
      </c>
      <c r="G6946" s="181" t="s">
        <v>7476</v>
      </c>
      <c r="H6946" s="184" t="s">
        <v>7121</v>
      </c>
      <c r="I6946" s="185" t="s">
        <v>190</v>
      </c>
      <c r="J6946" s="181" t="s">
        <v>35</v>
      </c>
      <c r="K6946" s="181" t="s">
        <v>225</v>
      </c>
      <c r="L6946" s="186" t="s">
        <v>225</v>
      </c>
      <c r="M6946" s="187" t="s">
        <v>225</v>
      </c>
      <c r="N6946" s="183" t="s">
        <v>36</v>
      </c>
      <c r="O6946" s="181" t="s">
        <v>7476</v>
      </c>
      <c r="P6946" s="184" t="s">
        <v>7121</v>
      </c>
      <c r="Q6946" s="185" t="s">
        <v>190</v>
      </c>
      <c r="R6946" s="181" t="s">
        <v>35</v>
      </c>
      <c r="S6946" s="181" t="s">
        <v>225</v>
      </c>
      <c r="T6946" s="186" t="s">
        <v>225</v>
      </c>
      <c r="U6946" s="187" t="s">
        <v>225</v>
      </c>
      <c r="V6946" s="188" t="str" cm="1">
        <f t="array" ref="V6946">IF(SUM(LEN(A6946:U6946))=0,"",IF(OR(OR(ISBLANK(E6946),SUM(LEN(B6946),LEN(C6946))=0),AND(NOT(D6946="Unknown"),ISBLANK(I6946)),AND(NOT(N6946="Unknown"),ISBLANK(Q6946))),"Missing Information", INDEX(Table15[Entire Service Line Classification], MATCH(SUMIFS(Table15[Unique ID],Table15[System-Owned Portion],D6946,Table15[If Material Anything Other than "Lead" in Column E,Was Material Ever Previously Lead?],F6946,Table15[Customer-Owned Portion],N6946),Table15[Unique ID],0),0)))</f>
        <v>Non-lead</v>
      </c>
      <c r="W6946" s="189"/>
    </row>
    <row r="6947" spans="1:23" s="190" customFormat="1" ht="56.25" x14ac:dyDescent="0.25">
      <c r="A6947" s="180" t="s">
        <v>225</v>
      </c>
      <c r="B6947" s="181" t="s">
        <v>10548</v>
      </c>
      <c r="C6947" s="182" t="s">
        <v>225</v>
      </c>
      <c r="D6947" s="183" t="s">
        <v>36</v>
      </c>
      <c r="E6947" s="181" t="s">
        <v>35</v>
      </c>
      <c r="F6947" s="183" t="s">
        <v>35</v>
      </c>
      <c r="G6947" s="181" t="s">
        <v>8153</v>
      </c>
      <c r="H6947" s="184" t="s">
        <v>7090</v>
      </c>
      <c r="I6947" s="185" t="s">
        <v>190</v>
      </c>
      <c r="J6947" s="181" t="s">
        <v>35</v>
      </c>
      <c r="K6947" s="181" t="s">
        <v>225</v>
      </c>
      <c r="L6947" s="186" t="s">
        <v>225</v>
      </c>
      <c r="M6947" s="187" t="s">
        <v>225</v>
      </c>
      <c r="N6947" s="183" t="s">
        <v>36</v>
      </c>
      <c r="O6947" s="181" t="s">
        <v>8153</v>
      </c>
      <c r="P6947" s="184" t="s">
        <v>7090</v>
      </c>
      <c r="Q6947" s="185" t="s">
        <v>190</v>
      </c>
      <c r="R6947" s="181" t="s">
        <v>35</v>
      </c>
      <c r="S6947" s="181" t="s">
        <v>225</v>
      </c>
      <c r="T6947" s="186" t="s">
        <v>225</v>
      </c>
      <c r="U6947" s="187" t="s">
        <v>225</v>
      </c>
      <c r="V6947" s="188" t="str" cm="1">
        <f t="array" ref="V6947">IF(SUM(LEN(A6947:U6947))=0,"",IF(OR(OR(ISBLANK(E6947),SUM(LEN(B6947),LEN(C6947))=0),AND(NOT(D6947="Unknown"),ISBLANK(I6947)),AND(NOT(N6947="Unknown"),ISBLANK(Q6947))),"Missing Information", INDEX(Table15[Entire Service Line Classification], MATCH(SUMIFS(Table15[Unique ID],Table15[System-Owned Portion],D6947,Table15[If Material Anything Other than "Lead" in Column E,Was Material Ever Previously Lead?],F6947,Table15[Customer-Owned Portion],N6947),Table15[Unique ID],0),0)))</f>
        <v>Non-lead</v>
      </c>
      <c r="W6947" s="189"/>
    </row>
    <row r="6948" spans="1:23" s="190" customFormat="1" ht="56.25" x14ac:dyDescent="0.25">
      <c r="A6948" s="180" t="s">
        <v>225</v>
      </c>
      <c r="B6948" s="181" t="s">
        <v>10549</v>
      </c>
      <c r="C6948" s="182" t="s">
        <v>225</v>
      </c>
      <c r="D6948" s="183" t="s">
        <v>36</v>
      </c>
      <c r="E6948" s="181" t="s">
        <v>35</v>
      </c>
      <c r="F6948" s="183" t="s">
        <v>35</v>
      </c>
      <c r="G6948" s="181" t="s">
        <v>8153</v>
      </c>
      <c r="H6948" s="184" t="s">
        <v>7090</v>
      </c>
      <c r="I6948" s="185" t="s">
        <v>190</v>
      </c>
      <c r="J6948" s="181" t="s">
        <v>35</v>
      </c>
      <c r="K6948" s="181" t="s">
        <v>225</v>
      </c>
      <c r="L6948" s="186" t="s">
        <v>225</v>
      </c>
      <c r="M6948" s="187" t="s">
        <v>225</v>
      </c>
      <c r="N6948" s="183" t="s">
        <v>36</v>
      </c>
      <c r="O6948" s="181" t="s">
        <v>8153</v>
      </c>
      <c r="P6948" s="184" t="s">
        <v>7090</v>
      </c>
      <c r="Q6948" s="185" t="s">
        <v>190</v>
      </c>
      <c r="R6948" s="181" t="s">
        <v>35</v>
      </c>
      <c r="S6948" s="181" t="s">
        <v>225</v>
      </c>
      <c r="T6948" s="186" t="s">
        <v>225</v>
      </c>
      <c r="U6948" s="187" t="s">
        <v>225</v>
      </c>
      <c r="V6948" s="188" t="str" cm="1">
        <f t="array" ref="V6948">IF(SUM(LEN(A6948:U6948))=0,"",IF(OR(OR(ISBLANK(E6948),SUM(LEN(B6948),LEN(C6948))=0),AND(NOT(D6948="Unknown"),ISBLANK(I6948)),AND(NOT(N6948="Unknown"),ISBLANK(Q6948))),"Missing Information", INDEX(Table15[Entire Service Line Classification], MATCH(SUMIFS(Table15[Unique ID],Table15[System-Owned Portion],D6948,Table15[If Material Anything Other than "Lead" in Column E,Was Material Ever Previously Lead?],F6948,Table15[Customer-Owned Portion],N6948),Table15[Unique ID],0),0)))</f>
        <v>Non-lead</v>
      </c>
      <c r="W6948" s="189"/>
    </row>
    <row r="6949" spans="1:23" s="190" customFormat="1" ht="56.25" x14ac:dyDescent="0.25">
      <c r="A6949" s="180" t="s">
        <v>225</v>
      </c>
      <c r="B6949" s="181" t="s">
        <v>10550</v>
      </c>
      <c r="C6949" s="182" t="s">
        <v>225</v>
      </c>
      <c r="D6949" s="183" t="s">
        <v>36</v>
      </c>
      <c r="E6949" s="181" t="s">
        <v>35</v>
      </c>
      <c r="F6949" s="183" t="s">
        <v>35</v>
      </c>
      <c r="G6949" s="181" t="s">
        <v>8153</v>
      </c>
      <c r="H6949" s="184" t="s">
        <v>7090</v>
      </c>
      <c r="I6949" s="185" t="s">
        <v>190</v>
      </c>
      <c r="J6949" s="181" t="s">
        <v>35</v>
      </c>
      <c r="K6949" s="181" t="s">
        <v>225</v>
      </c>
      <c r="L6949" s="186" t="s">
        <v>225</v>
      </c>
      <c r="M6949" s="187" t="s">
        <v>225</v>
      </c>
      <c r="N6949" s="183" t="s">
        <v>36</v>
      </c>
      <c r="O6949" s="181" t="s">
        <v>8153</v>
      </c>
      <c r="P6949" s="184" t="s">
        <v>7090</v>
      </c>
      <c r="Q6949" s="185" t="s">
        <v>190</v>
      </c>
      <c r="R6949" s="181" t="s">
        <v>35</v>
      </c>
      <c r="S6949" s="181" t="s">
        <v>225</v>
      </c>
      <c r="T6949" s="186" t="s">
        <v>225</v>
      </c>
      <c r="U6949" s="187" t="s">
        <v>225</v>
      </c>
      <c r="V6949" s="188" t="str" cm="1">
        <f t="array" ref="V6949">IF(SUM(LEN(A6949:U6949))=0,"",IF(OR(OR(ISBLANK(E6949),SUM(LEN(B6949),LEN(C6949))=0),AND(NOT(D6949="Unknown"),ISBLANK(I6949)),AND(NOT(N6949="Unknown"),ISBLANK(Q6949))),"Missing Information", INDEX(Table15[Entire Service Line Classification], MATCH(SUMIFS(Table15[Unique ID],Table15[System-Owned Portion],D6949,Table15[If Material Anything Other than "Lead" in Column E,Was Material Ever Previously Lead?],F6949,Table15[Customer-Owned Portion],N6949),Table15[Unique ID],0),0)))</f>
        <v>Non-lead</v>
      </c>
      <c r="W6949" s="189"/>
    </row>
    <row r="6950" spans="1:23" s="190" customFormat="1" ht="56.25" x14ac:dyDescent="0.25">
      <c r="A6950" s="180" t="s">
        <v>225</v>
      </c>
      <c r="B6950" s="181" t="s">
        <v>10551</v>
      </c>
      <c r="C6950" s="182" t="s">
        <v>225</v>
      </c>
      <c r="D6950" s="183" t="s">
        <v>36</v>
      </c>
      <c r="E6950" s="181" t="s">
        <v>35</v>
      </c>
      <c r="F6950" s="183" t="s">
        <v>35</v>
      </c>
      <c r="G6950" s="181" t="s">
        <v>8153</v>
      </c>
      <c r="H6950" s="184" t="s">
        <v>7090</v>
      </c>
      <c r="I6950" s="185" t="s">
        <v>190</v>
      </c>
      <c r="J6950" s="181" t="s">
        <v>35</v>
      </c>
      <c r="K6950" s="181" t="s">
        <v>225</v>
      </c>
      <c r="L6950" s="186" t="s">
        <v>225</v>
      </c>
      <c r="M6950" s="187" t="s">
        <v>225</v>
      </c>
      <c r="N6950" s="183" t="s">
        <v>36</v>
      </c>
      <c r="O6950" s="181" t="s">
        <v>8153</v>
      </c>
      <c r="P6950" s="184" t="s">
        <v>7090</v>
      </c>
      <c r="Q6950" s="185" t="s">
        <v>190</v>
      </c>
      <c r="R6950" s="181" t="s">
        <v>35</v>
      </c>
      <c r="S6950" s="181" t="s">
        <v>225</v>
      </c>
      <c r="T6950" s="186" t="s">
        <v>225</v>
      </c>
      <c r="U6950" s="187" t="s">
        <v>225</v>
      </c>
      <c r="V6950" s="188" t="str" cm="1">
        <f t="array" ref="V6950">IF(SUM(LEN(A6950:U6950))=0,"",IF(OR(OR(ISBLANK(E6950),SUM(LEN(B6950),LEN(C6950))=0),AND(NOT(D6950="Unknown"),ISBLANK(I6950)),AND(NOT(N6950="Unknown"),ISBLANK(Q6950))),"Missing Information", INDEX(Table15[Entire Service Line Classification], MATCH(SUMIFS(Table15[Unique ID],Table15[System-Owned Portion],D6950,Table15[If Material Anything Other than "Lead" in Column E,Was Material Ever Previously Lead?],F6950,Table15[Customer-Owned Portion],N6950),Table15[Unique ID],0),0)))</f>
        <v>Non-lead</v>
      </c>
      <c r="W6950" s="189"/>
    </row>
    <row r="6951" spans="1:23" s="190" customFormat="1" ht="56.25" x14ac:dyDescent="0.25">
      <c r="A6951" s="180" t="s">
        <v>225</v>
      </c>
      <c r="B6951" s="181" t="s">
        <v>10552</v>
      </c>
      <c r="C6951" s="182" t="s">
        <v>225</v>
      </c>
      <c r="D6951" s="183" t="s">
        <v>36</v>
      </c>
      <c r="E6951" s="181" t="s">
        <v>35</v>
      </c>
      <c r="F6951" s="183" t="s">
        <v>35</v>
      </c>
      <c r="G6951" s="181" t="s">
        <v>8153</v>
      </c>
      <c r="H6951" s="184" t="s">
        <v>7090</v>
      </c>
      <c r="I6951" s="185" t="s">
        <v>190</v>
      </c>
      <c r="J6951" s="181" t="s">
        <v>35</v>
      </c>
      <c r="K6951" s="181" t="s">
        <v>225</v>
      </c>
      <c r="L6951" s="186" t="s">
        <v>225</v>
      </c>
      <c r="M6951" s="187" t="s">
        <v>225</v>
      </c>
      <c r="N6951" s="183" t="s">
        <v>36</v>
      </c>
      <c r="O6951" s="181" t="s">
        <v>8153</v>
      </c>
      <c r="P6951" s="184" t="s">
        <v>7090</v>
      </c>
      <c r="Q6951" s="185" t="s">
        <v>190</v>
      </c>
      <c r="R6951" s="181" t="s">
        <v>35</v>
      </c>
      <c r="S6951" s="181" t="s">
        <v>225</v>
      </c>
      <c r="T6951" s="186" t="s">
        <v>225</v>
      </c>
      <c r="U6951" s="187" t="s">
        <v>225</v>
      </c>
      <c r="V6951" s="188" t="str" cm="1">
        <f t="array" ref="V6951">IF(SUM(LEN(A6951:U6951))=0,"",IF(OR(OR(ISBLANK(E6951),SUM(LEN(B6951),LEN(C6951))=0),AND(NOT(D6951="Unknown"),ISBLANK(I6951)),AND(NOT(N6951="Unknown"),ISBLANK(Q6951))),"Missing Information", INDEX(Table15[Entire Service Line Classification], MATCH(SUMIFS(Table15[Unique ID],Table15[System-Owned Portion],D6951,Table15[If Material Anything Other than "Lead" in Column E,Was Material Ever Previously Lead?],F6951,Table15[Customer-Owned Portion],N6951),Table15[Unique ID],0),0)))</f>
        <v>Non-lead</v>
      </c>
      <c r="W6951" s="189"/>
    </row>
    <row r="6952" spans="1:23" s="190" customFormat="1" ht="56.25" x14ac:dyDescent="0.25">
      <c r="A6952" s="180" t="s">
        <v>225</v>
      </c>
      <c r="B6952" s="181" t="s">
        <v>10553</v>
      </c>
      <c r="C6952" s="182" t="s">
        <v>225</v>
      </c>
      <c r="D6952" s="183" t="s">
        <v>36</v>
      </c>
      <c r="E6952" s="181" t="s">
        <v>35</v>
      </c>
      <c r="F6952" s="183" t="s">
        <v>35</v>
      </c>
      <c r="G6952" s="181" t="s">
        <v>8153</v>
      </c>
      <c r="H6952" s="184" t="s">
        <v>7090</v>
      </c>
      <c r="I6952" s="185" t="s">
        <v>190</v>
      </c>
      <c r="J6952" s="181" t="s">
        <v>35</v>
      </c>
      <c r="K6952" s="181" t="s">
        <v>225</v>
      </c>
      <c r="L6952" s="186" t="s">
        <v>225</v>
      </c>
      <c r="M6952" s="187" t="s">
        <v>225</v>
      </c>
      <c r="N6952" s="183" t="s">
        <v>36</v>
      </c>
      <c r="O6952" s="181" t="s">
        <v>8153</v>
      </c>
      <c r="P6952" s="184" t="s">
        <v>7090</v>
      </c>
      <c r="Q6952" s="185" t="s">
        <v>190</v>
      </c>
      <c r="R6952" s="181" t="s">
        <v>35</v>
      </c>
      <c r="S6952" s="181" t="s">
        <v>225</v>
      </c>
      <c r="T6952" s="186" t="s">
        <v>225</v>
      </c>
      <c r="U6952" s="187" t="s">
        <v>225</v>
      </c>
      <c r="V6952" s="188" t="str" cm="1">
        <f t="array" ref="V6952">IF(SUM(LEN(A6952:U6952))=0,"",IF(OR(OR(ISBLANK(E6952),SUM(LEN(B6952),LEN(C6952))=0),AND(NOT(D6952="Unknown"),ISBLANK(I6952)),AND(NOT(N6952="Unknown"),ISBLANK(Q6952))),"Missing Information", INDEX(Table15[Entire Service Line Classification], MATCH(SUMIFS(Table15[Unique ID],Table15[System-Owned Portion],D6952,Table15[If Material Anything Other than "Lead" in Column E,Was Material Ever Previously Lead?],F6952,Table15[Customer-Owned Portion],N6952),Table15[Unique ID],0),0)))</f>
        <v>Non-lead</v>
      </c>
      <c r="W6952" s="189"/>
    </row>
    <row r="6953" spans="1:23" s="190" customFormat="1" ht="56.25" x14ac:dyDescent="0.25">
      <c r="A6953" s="180" t="s">
        <v>225</v>
      </c>
      <c r="B6953" s="181" t="s">
        <v>10554</v>
      </c>
      <c r="C6953" s="182" t="s">
        <v>225</v>
      </c>
      <c r="D6953" s="183" t="s">
        <v>36</v>
      </c>
      <c r="E6953" s="181" t="s">
        <v>35</v>
      </c>
      <c r="F6953" s="183" t="s">
        <v>35</v>
      </c>
      <c r="G6953" s="181" t="s">
        <v>7550</v>
      </c>
      <c r="H6953" s="184" t="s">
        <v>7090</v>
      </c>
      <c r="I6953" s="185" t="s">
        <v>190</v>
      </c>
      <c r="J6953" s="181" t="s">
        <v>35</v>
      </c>
      <c r="K6953" s="181" t="s">
        <v>225</v>
      </c>
      <c r="L6953" s="186" t="s">
        <v>225</v>
      </c>
      <c r="M6953" s="187" t="s">
        <v>225</v>
      </c>
      <c r="N6953" s="183" t="s">
        <v>36</v>
      </c>
      <c r="O6953" s="181" t="s">
        <v>7550</v>
      </c>
      <c r="P6953" s="184" t="s">
        <v>7090</v>
      </c>
      <c r="Q6953" s="185" t="s">
        <v>190</v>
      </c>
      <c r="R6953" s="181" t="s">
        <v>35</v>
      </c>
      <c r="S6953" s="181" t="s">
        <v>225</v>
      </c>
      <c r="T6953" s="186" t="s">
        <v>225</v>
      </c>
      <c r="U6953" s="187" t="s">
        <v>225</v>
      </c>
      <c r="V6953" s="188" t="str" cm="1">
        <f t="array" ref="V6953">IF(SUM(LEN(A6953:U6953))=0,"",IF(OR(OR(ISBLANK(E6953),SUM(LEN(B6953),LEN(C6953))=0),AND(NOT(D6953="Unknown"),ISBLANK(I6953)),AND(NOT(N6953="Unknown"),ISBLANK(Q6953))),"Missing Information", INDEX(Table15[Entire Service Line Classification], MATCH(SUMIFS(Table15[Unique ID],Table15[System-Owned Portion],D6953,Table15[If Material Anything Other than "Lead" in Column E,Was Material Ever Previously Lead?],F6953,Table15[Customer-Owned Portion],N6953),Table15[Unique ID],0),0)))</f>
        <v>Non-lead</v>
      </c>
      <c r="W6953" s="189"/>
    </row>
    <row r="6954" spans="1:23" s="190" customFormat="1" ht="56.25" x14ac:dyDescent="0.25">
      <c r="A6954" s="180" t="s">
        <v>225</v>
      </c>
      <c r="B6954" s="181" t="s">
        <v>10555</v>
      </c>
      <c r="C6954" s="182" t="s">
        <v>225</v>
      </c>
      <c r="D6954" s="183" t="s">
        <v>36</v>
      </c>
      <c r="E6954" s="181" t="s">
        <v>35</v>
      </c>
      <c r="F6954" s="183" t="s">
        <v>35</v>
      </c>
      <c r="G6954" s="181" t="s">
        <v>8153</v>
      </c>
      <c r="H6954" s="184" t="s">
        <v>7090</v>
      </c>
      <c r="I6954" s="185" t="s">
        <v>190</v>
      </c>
      <c r="J6954" s="181" t="s">
        <v>35</v>
      </c>
      <c r="K6954" s="181" t="s">
        <v>225</v>
      </c>
      <c r="L6954" s="186" t="s">
        <v>225</v>
      </c>
      <c r="M6954" s="187" t="s">
        <v>225</v>
      </c>
      <c r="N6954" s="183" t="s">
        <v>36</v>
      </c>
      <c r="O6954" s="181" t="s">
        <v>8153</v>
      </c>
      <c r="P6954" s="184" t="s">
        <v>7090</v>
      </c>
      <c r="Q6954" s="185" t="s">
        <v>190</v>
      </c>
      <c r="R6954" s="181" t="s">
        <v>35</v>
      </c>
      <c r="S6954" s="181" t="s">
        <v>225</v>
      </c>
      <c r="T6954" s="186" t="s">
        <v>225</v>
      </c>
      <c r="U6954" s="187" t="s">
        <v>225</v>
      </c>
      <c r="V6954" s="188" t="str" cm="1">
        <f t="array" ref="V6954">IF(SUM(LEN(A6954:U6954))=0,"",IF(OR(OR(ISBLANK(E6954),SUM(LEN(B6954),LEN(C6954))=0),AND(NOT(D6954="Unknown"),ISBLANK(I6954)),AND(NOT(N6954="Unknown"),ISBLANK(Q6954))),"Missing Information", INDEX(Table15[Entire Service Line Classification], MATCH(SUMIFS(Table15[Unique ID],Table15[System-Owned Portion],D6954,Table15[If Material Anything Other than "Lead" in Column E,Was Material Ever Previously Lead?],F6954,Table15[Customer-Owned Portion],N6954),Table15[Unique ID],0),0)))</f>
        <v>Non-lead</v>
      </c>
      <c r="W6954" s="189"/>
    </row>
    <row r="6955" spans="1:23" s="190" customFormat="1" ht="56.25" x14ac:dyDescent="0.25">
      <c r="A6955" s="180" t="s">
        <v>225</v>
      </c>
      <c r="B6955" s="181" t="s">
        <v>10556</v>
      </c>
      <c r="C6955" s="182" t="s">
        <v>225</v>
      </c>
      <c r="D6955" s="183" t="s">
        <v>36</v>
      </c>
      <c r="E6955" s="181" t="s">
        <v>35</v>
      </c>
      <c r="F6955" s="183" t="s">
        <v>35</v>
      </c>
      <c r="G6955" s="181" t="s">
        <v>8153</v>
      </c>
      <c r="H6955" s="184" t="s">
        <v>7090</v>
      </c>
      <c r="I6955" s="185" t="s">
        <v>190</v>
      </c>
      <c r="J6955" s="181" t="s">
        <v>35</v>
      </c>
      <c r="K6955" s="181" t="s">
        <v>225</v>
      </c>
      <c r="L6955" s="186" t="s">
        <v>225</v>
      </c>
      <c r="M6955" s="187" t="s">
        <v>225</v>
      </c>
      <c r="N6955" s="183" t="s">
        <v>36</v>
      </c>
      <c r="O6955" s="181" t="s">
        <v>8153</v>
      </c>
      <c r="P6955" s="184" t="s">
        <v>7090</v>
      </c>
      <c r="Q6955" s="185" t="s">
        <v>190</v>
      </c>
      <c r="R6955" s="181" t="s">
        <v>35</v>
      </c>
      <c r="S6955" s="181" t="s">
        <v>225</v>
      </c>
      <c r="T6955" s="186" t="s">
        <v>225</v>
      </c>
      <c r="U6955" s="187" t="s">
        <v>225</v>
      </c>
      <c r="V6955" s="188" t="str" cm="1">
        <f t="array" ref="V6955">IF(SUM(LEN(A6955:U6955))=0,"",IF(OR(OR(ISBLANK(E6955),SUM(LEN(B6955),LEN(C6955))=0),AND(NOT(D6955="Unknown"),ISBLANK(I6955)),AND(NOT(N6955="Unknown"),ISBLANK(Q6955))),"Missing Information", INDEX(Table15[Entire Service Line Classification], MATCH(SUMIFS(Table15[Unique ID],Table15[System-Owned Portion],D6955,Table15[If Material Anything Other than "Lead" in Column E,Was Material Ever Previously Lead?],F6955,Table15[Customer-Owned Portion],N6955),Table15[Unique ID],0),0)))</f>
        <v>Non-lead</v>
      </c>
      <c r="W6955" s="189"/>
    </row>
    <row r="6956" spans="1:23" s="190" customFormat="1" ht="56.25" x14ac:dyDescent="0.25">
      <c r="A6956" s="180" t="s">
        <v>225</v>
      </c>
      <c r="B6956" s="181" t="s">
        <v>10557</v>
      </c>
      <c r="C6956" s="182" t="s">
        <v>225</v>
      </c>
      <c r="D6956" s="183" t="s">
        <v>36</v>
      </c>
      <c r="E6956" s="181" t="s">
        <v>35</v>
      </c>
      <c r="F6956" s="183" t="s">
        <v>35</v>
      </c>
      <c r="G6956" s="181" t="s">
        <v>8153</v>
      </c>
      <c r="H6956" s="184" t="s">
        <v>7090</v>
      </c>
      <c r="I6956" s="185" t="s">
        <v>190</v>
      </c>
      <c r="J6956" s="181" t="s">
        <v>35</v>
      </c>
      <c r="K6956" s="181" t="s">
        <v>225</v>
      </c>
      <c r="L6956" s="186" t="s">
        <v>225</v>
      </c>
      <c r="M6956" s="187" t="s">
        <v>225</v>
      </c>
      <c r="N6956" s="183" t="s">
        <v>36</v>
      </c>
      <c r="O6956" s="181" t="s">
        <v>8153</v>
      </c>
      <c r="P6956" s="184" t="s">
        <v>7090</v>
      </c>
      <c r="Q6956" s="185" t="s">
        <v>190</v>
      </c>
      <c r="R6956" s="181" t="s">
        <v>35</v>
      </c>
      <c r="S6956" s="181" t="s">
        <v>225</v>
      </c>
      <c r="T6956" s="186" t="s">
        <v>225</v>
      </c>
      <c r="U6956" s="187" t="s">
        <v>225</v>
      </c>
      <c r="V6956" s="188" t="str" cm="1">
        <f t="array" ref="V6956">IF(SUM(LEN(A6956:U6956))=0,"",IF(OR(OR(ISBLANK(E6956),SUM(LEN(B6956),LEN(C6956))=0),AND(NOT(D6956="Unknown"),ISBLANK(I6956)),AND(NOT(N6956="Unknown"),ISBLANK(Q6956))),"Missing Information", INDEX(Table15[Entire Service Line Classification], MATCH(SUMIFS(Table15[Unique ID],Table15[System-Owned Portion],D6956,Table15[If Material Anything Other than "Lead" in Column E,Was Material Ever Previously Lead?],F6956,Table15[Customer-Owned Portion],N6956),Table15[Unique ID],0),0)))</f>
        <v>Non-lead</v>
      </c>
      <c r="W6956" s="189"/>
    </row>
    <row r="6957" spans="1:23" s="190" customFormat="1" ht="56.25" x14ac:dyDescent="0.25">
      <c r="A6957" s="180" t="s">
        <v>225</v>
      </c>
      <c r="B6957" s="181" t="s">
        <v>10558</v>
      </c>
      <c r="C6957" s="182" t="s">
        <v>225</v>
      </c>
      <c r="D6957" s="183" t="s">
        <v>36</v>
      </c>
      <c r="E6957" s="181" t="s">
        <v>35</v>
      </c>
      <c r="F6957" s="183" t="s">
        <v>35</v>
      </c>
      <c r="G6957" s="181" t="s">
        <v>8153</v>
      </c>
      <c r="H6957" s="184" t="s">
        <v>7090</v>
      </c>
      <c r="I6957" s="185" t="s">
        <v>190</v>
      </c>
      <c r="J6957" s="181" t="s">
        <v>35</v>
      </c>
      <c r="K6957" s="181" t="s">
        <v>225</v>
      </c>
      <c r="L6957" s="186" t="s">
        <v>225</v>
      </c>
      <c r="M6957" s="187" t="s">
        <v>225</v>
      </c>
      <c r="N6957" s="183" t="s">
        <v>36</v>
      </c>
      <c r="O6957" s="181" t="s">
        <v>8153</v>
      </c>
      <c r="P6957" s="184" t="s">
        <v>7090</v>
      </c>
      <c r="Q6957" s="185" t="s">
        <v>190</v>
      </c>
      <c r="R6957" s="181" t="s">
        <v>35</v>
      </c>
      <c r="S6957" s="181" t="s">
        <v>225</v>
      </c>
      <c r="T6957" s="186" t="s">
        <v>225</v>
      </c>
      <c r="U6957" s="187" t="s">
        <v>225</v>
      </c>
      <c r="V6957" s="188" t="str" cm="1">
        <f t="array" ref="V6957">IF(SUM(LEN(A6957:U6957))=0,"",IF(OR(OR(ISBLANK(E6957),SUM(LEN(B6957),LEN(C6957))=0),AND(NOT(D6957="Unknown"),ISBLANK(I6957)),AND(NOT(N6957="Unknown"),ISBLANK(Q6957))),"Missing Information", INDEX(Table15[Entire Service Line Classification], MATCH(SUMIFS(Table15[Unique ID],Table15[System-Owned Portion],D6957,Table15[If Material Anything Other than "Lead" in Column E,Was Material Ever Previously Lead?],F6957,Table15[Customer-Owned Portion],N6957),Table15[Unique ID],0),0)))</f>
        <v>Non-lead</v>
      </c>
      <c r="W6957" s="189"/>
    </row>
    <row r="6958" spans="1:23" s="190" customFormat="1" ht="56.25" x14ac:dyDescent="0.25">
      <c r="A6958" s="180" t="s">
        <v>225</v>
      </c>
      <c r="B6958" s="181" t="s">
        <v>10559</v>
      </c>
      <c r="C6958" s="182" t="s">
        <v>225</v>
      </c>
      <c r="D6958" s="183" t="s">
        <v>36</v>
      </c>
      <c r="E6958" s="181" t="s">
        <v>35</v>
      </c>
      <c r="F6958" s="183" t="s">
        <v>35</v>
      </c>
      <c r="G6958" s="181" t="s">
        <v>8153</v>
      </c>
      <c r="H6958" s="184" t="s">
        <v>7090</v>
      </c>
      <c r="I6958" s="185" t="s">
        <v>190</v>
      </c>
      <c r="J6958" s="181" t="s">
        <v>35</v>
      </c>
      <c r="K6958" s="181" t="s">
        <v>225</v>
      </c>
      <c r="L6958" s="186" t="s">
        <v>225</v>
      </c>
      <c r="M6958" s="187" t="s">
        <v>225</v>
      </c>
      <c r="N6958" s="183" t="s">
        <v>36</v>
      </c>
      <c r="O6958" s="181" t="s">
        <v>8153</v>
      </c>
      <c r="P6958" s="184" t="s">
        <v>7090</v>
      </c>
      <c r="Q6958" s="185" t="s">
        <v>190</v>
      </c>
      <c r="R6958" s="181" t="s">
        <v>35</v>
      </c>
      <c r="S6958" s="181" t="s">
        <v>225</v>
      </c>
      <c r="T6958" s="186" t="s">
        <v>225</v>
      </c>
      <c r="U6958" s="187" t="s">
        <v>225</v>
      </c>
      <c r="V6958" s="188" t="str" cm="1">
        <f t="array" ref="V6958">IF(SUM(LEN(A6958:U6958))=0,"",IF(OR(OR(ISBLANK(E6958),SUM(LEN(B6958),LEN(C6958))=0),AND(NOT(D6958="Unknown"),ISBLANK(I6958)),AND(NOT(N6958="Unknown"),ISBLANK(Q6958))),"Missing Information", INDEX(Table15[Entire Service Line Classification], MATCH(SUMIFS(Table15[Unique ID],Table15[System-Owned Portion],D6958,Table15[If Material Anything Other than "Lead" in Column E,Was Material Ever Previously Lead?],F6958,Table15[Customer-Owned Portion],N6958),Table15[Unique ID],0),0)))</f>
        <v>Non-lead</v>
      </c>
      <c r="W6958" s="189"/>
    </row>
    <row r="6959" spans="1:23" s="190" customFormat="1" ht="56.25" x14ac:dyDescent="0.25">
      <c r="A6959" s="180" t="s">
        <v>225</v>
      </c>
      <c r="B6959" s="181" t="s">
        <v>10560</v>
      </c>
      <c r="C6959" s="182" t="s">
        <v>225</v>
      </c>
      <c r="D6959" s="183" t="s">
        <v>36</v>
      </c>
      <c r="E6959" s="181" t="s">
        <v>35</v>
      </c>
      <c r="F6959" s="183" t="s">
        <v>35</v>
      </c>
      <c r="G6959" s="181" t="s">
        <v>8153</v>
      </c>
      <c r="H6959" s="184" t="s">
        <v>7090</v>
      </c>
      <c r="I6959" s="185" t="s">
        <v>190</v>
      </c>
      <c r="J6959" s="181" t="s">
        <v>35</v>
      </c>
      <c r="K6959" s="181" t="s">
        <v>225</v>
      </c>
      <c r="L6959" s="186" t="s">
        <v>225</v>
      </c>
      <c r="M6959" s="187" t="s">
        <v>225</v>
      </c>
      <c r="N6959" s="183" t="s">
        <v>36</v>
      </c>
      <c r="O6959" s="181" t="s">
        <v>8153</v>
      </c>
      <c r="P6959" s="184" t="s">
        <v>7090</v>
      </c>
      <c r="Q6959" s="185" t="s">
        <v>190</v>
      </c>
      <c r="R6959" s="181" t="s">
        <v>35</v>
      </c>
      <c r="S6959" s="181" t="s">
        <v>225</v>
      </c>
      <c r="T6959" s="186" t="s">
        <v>225</v>
      </c>
      <c r="U6959" s="187" t="s">
        <v>225</v>
      </c>
      <c r="V6959" s="188" t="str" cm="1">
        <f t="array" ref="V6959">IF(SUM(LEN(A6959:U6959))=0,"",IF(OR(OR(ISBLANK(E6959),SUM(LEN(B6959),LEN(C6959))=0),AND(NOT(D6959="Unknown"),ISBLANK(I6959)),AND(NOT(N6959="Unknown"),ISBLANK(Q6959))),"Missing Information", INDEX(Table15[Entire Service Line Classification], MATCH(SUMIFS(Table15[Unique ID],Table15[System-Owned Portion],D6959,Table15[If Material Anything Other than "Lead" in Column E,Was Material Ever Previously Lead?],F6959,Table15[Customer-Owned Portion],N6959),Table15[Unique ID],0),0)))</f>
        <v>Non-lead</v>
      </c>
      <c r="W6959" s="189"/>
    </row>
    <row r="6960" spans="1:23" s="190" customFormat="1" ht="56.25" x14ac:dyDescent="0.25">
      <c r="A6960" s="180" t="s">
        <v>225</v>
      </c>
      <c r="B6960" s="181" t="s">
        <v>10561</v>
      </c>
      <c r="C6960" s="182" t="s">
        <v>225</v>
      </c>
      <c r="D6960" s="183" t="s">
        <v>36</v>
      </c>
      <c r="E6960" s="181" t="s">
        <v>35</v>
      </c>
      <c r="F6960" s="183" t="s">
        <v>35</v>
      </c>
      <c r="G6960" s="181" t="s">
        <v>8153</v>
      </c>
      <c r="H6960" s="184" t="s">
        <v>7090</v>
      </c>
      <c r="I6960" s="185" t="s">
        <v>190</v>
      </c>
      <c r="J6960" s="181" t="s">
        <v>35</v>
      </c>
      <c r="K6960" s="181" t="s">
        <v>225</v>
      </c>
      <c r="L6960" s="186" t="s">
        <v>225</v>
      </c>
      <c r="M6960" s="187" t="s">
        <v>225</v>
      </c>
      <c r="N6960" s="183" t="s">
        <v>36</v>
      </c>
      <c r="O6960" s="181" t="s">
        <v>8153</v>
      </c>
      <c r="P6960" s="184" t="s">
        <v>7090</v>
      </c>
      <c r="Q6960" s="185" t="s">
        <v>190</v>
      </c>
      <c r="R6960" s="181" t="s">
        <v>35</v>
      </c>
      <c r="S6960" s="181" t="s">
        <v>225</v>
      </c>
      <c r="T6960" s="186" t="s">
        <v>225</v>
      </c>
      <c r="U6960" s="187" t="s">
        <v>225</v>
      </c>
      <c r="V6960" s="188" t="str" cm="1">
        <f t="array" ref="V6960">IF(SUM(LEN(A6960:U6960))=0,"",IF(OR(OR(ISBLANK(E6960),SUM(LEN(B6960),LEN(C6960))=0),AND(NOT(D6960="Unknown"),ISBLANK(I6960)),AND(NOT(N6960="Unknown"),ISBLANK(Q6960))),"Missing Information", INDEX(Table15[Entire Service Line Classification], MATCH(SUMIFS(Table15[Unique ID],Table15[System-Owned Portion],D6960,Table15[If Material Anything Other than "Lead" in Column E,Was Material Ever Previously Lead?],F6960,Table15[Customer-Owned Portion],N6960),Table15[Unique ID],0),0)))</f>
        <v>Non-lead</v>
      </c>
      <c r="W6960" s="189"/>
    </row>
    <row r="6961" spans="1:23" s="190" customFormat="1" ht="56.25" x14ac:dyDescent="0.25">
      <c r="A6961" s="180" t="s">
        <v>225</v>
      </c>
      <c r="B6961" s="181" t="s">
        <v>10562</v>
      </c>
      <c r="C6961" s="182" t="s">
        <v>225</v>
      </c>
      <c r="D6961" s="183" t="s">
        <v>36</v>
      </c>
      <c r="E6961" s="181" t="s">
        <v>35</v>
      </c>
      <c r="F6961" s="183" t="s">
        <v>35</v>
      </c>
      <c r="G6961" s="181" t="s">
        <v>8153</v>
      </c>
      <c r="H6961" s="184" t="s">
        <v>7090</v>
      </c>
      <c r="I6961" s="185" t="s">
        <v>190</v>
      </c>
      <c r="J6961" s="181" t="s">
        <v>35</v>
      </c>
      <c r="K6961" s="181" t="s">
        <v>225</v>
      </c>
      <c r="L6961" s="186" t="s">
        <v>225</v>
      </c>
      <c r="M6961" s="187" t="s">
        <v>225</v>
      </c>
      <c r="N6961" s="183" t="s">
        <v>36</v>
      </c>
      <c r="O6961" s="181" t="s">
        <v>8153</v>
      </c>
      <c r="P6961" s="184" t="s">
        <v>7090</v>
      </c>
      <c r="Q6961" s="185" t="s">
        <v>190</v>
      </c>
      <c r="R6961" s="181" t="s">
        <v>35</v>
      </c>
      <c r="S6961" s="181" t="s">
        <v>225</v>
      </c>
      <c r="T6961" s="186" t="s">
        <v>225</v>
      </c>
      <c r="U6961" s="187" t="s">
        <v>225</v>
      </c>
      <c r="V6961" s="188" t="str" cm="1">
        <f t="array" ref="V6961">IF(SUM(LEN(A6961:U6961))=0,"",IF(OR(OR(ISBLANK(E6961),SUM(LEN(B6961),LEN(C6961))=0),AND(NOT(D6961="Unknown"),ISBLANK(I6961)),AND(NOT(N6961="Unknown"),ISBLANK(Q6961))),"Missing Information", INDEX(Table15[Entire Service Line Classification], MATCH(SUMIFS(Table15[Unique ID],Table15[System-Owned Portion],D6961,Table15[If Material Anything Other than "Lead" in Column E,Was Material Ever Previously Lead?],F6961,Table15[Customer-Owned Portion],N6961),Table15[Unique ID],0),0)))</f>
        <v>Non-lead</v>
      </c>
      <c r="W6961" s="189"/>
    </row>
    <row r="6962" spans="1:23" s="190" customFormat="1" ht="56.25" x14ac:dyDescent="0.25">
      <c r="A6962" s="180" t="s">
        <v>225</v>
      </c>
      <c r="B6962" s="181" t="s">
        <v>10563</v>
      </c>
      <c r="C6962" s="182" t="s">
        <v>225</v>
      </c>
      <c r="D6962" s="183" t="s">
        <v>36</v>
      </c>
      <c r="E6962" s="181" t="s">
        <v>35</v>
      </c>
      <c r="F6962" s="183" t="s">
        <v>35</v>
      </c>
      <c r="G6962" s="181" t="s">
        <v>8153</v>
      </c>
      <c r="H6962" s="184" t="s">
        <v>7090</v>
      </c>
      <c r="I6962" s="185" t="s">
        <v>190</v>
      </c>
      <c r="J6962" s="181" t="s">
        <v>35</v>
      </c>
      <c r="K6962" s="181" t="s">
        <v>225</v>
      </c>
      <c r="L6962" s="186" t="s">
        <v>225</v>
      </c>
      <c r="M6962" s="187" t="s">
        <v>225</v>
      </c>
      <c r="N6962" s="183" t="s">
        <v>36</v>
      </c>
      <c r="O6962" s="181" t="s">
        <v>8153</v>
      </c>
      <c r="P6962" s="184" t="s">
        <v>7090</v>
      </c>
      <c r="Q6962" s="185" t="s">
        <v>190</v>
      </c>
      <c r="R6962" s="181" t="s">
        <v>35</v>
      </c>
      <c r="S6962" s="181" t="s">
        <v>225</v>
      </c>
      <c r="T6962" s="186" t="s">
        <v>225</v>
      </c>
      <c r="U6962" s="187" t="s">
        <v>225</v>
      </c>
      <c r="V6962" s="188" t="str" cm="1">
        <f t="array" ref="V6962">IF(SUM(LEN(A6962:U6962))=0,"",IF(OR(OR(ISBLANK(E6962),SUM(LEN(B6962),LEN(C6962))=0),AND(NOT(D6962="Unknown"),ISBLANK(I6962)),AND(NOT(N6962="Unknown"),ISBLANK(Q6962))),"Missing Information", INDEX(Table15[Entire Service Line Classification], MATCH(SUMIFS(Table15[Unique ID],Table15[System-Owned Portion],D6962,Table15[If Material Anything Other than "Lead" in Column E,Was Material Ever Previously Lead?],F6962,Table15[Customer-Owned Portion],N6962),Table15[Unique ID],0),0)))</f>
        <v>Non-lead</v>
      </c>
      <c r="W6962" s="189"/>
    </row>
    <row r="6963" spans="1:23" s="190" customFormat="1" ht="56.25" x14ac:dyDescent="0.25">
      <c r="A6963" s="180" t="s">
        <v>225</v>
      </c>
      <c r="B6963" s="181" t="s">
        <v>10564</v>
      </c>
      <c r="C6963" s="182" t="s">
        <v>225</v>
      </c>
      <c r="D6963" s="183" t="s">
        <v>36</v>
      </c>
      <c r="E6963" s="181" t="s">
        <v>35</v>
      </c>
      <c r="F6963" s="183" t="s">
        <v>35</v>
      </c>
      <c r="G6963" s="181" t="s">
        <v>8153</v>
      </c>
      <c r="H6963" s="184" t="s">
        <v>7090</v>
      </c>
      <c r="I6963" s="185" t="s">
        <v>190</v>
      </c>
      <c r="J6963" s="181" t="s">
        <v>35</v>
      </c>
      <c r="K6963" s="181" t="s">
        <v>225</v>
      </c>
      <c r="L6963" s="186" t="s">
        <v>225</v>
      </c>
      <c r="M6963" s="187" t="s">
        <v>225</v>
      </c>
      <c r="N6963" s="183" t="s">
        <v>36</v>
      </c>
      <c r="O6963" s="181" t="s">
        <v>8153</v>
      </c>
      <c r="P6963" s="184" t="s">
        <v>7090</v>
      </c>
      <c r="Q6963" s="185" t="s">
        <v>190</v>
      </c>
      <c r="R6963" s="181" t="s">
        <v>35</v>
      </c>
      <c r="S6963" s="181" t="s">
        <v>225</v>
      </c>
      <c r="T6963" s="186" t="s">
        <v>225</v>
      </c>
      <c r="U6963" s="187" t="s">
        <v>225</v>
      </c>
      <c r="V6963" s="188" t="str" cm="1">
        <f t="array" ref="V6963">IF(SUM(LEN(A6963:U6963))=0,"",IF(OR(OR(ISBLANK(E6963),SUM(LEN(B6963),LEN(C6963))=0),AND(NOT(D6963="Unknown"),ISBLANK(I6963)),AND(NOT(N6963="Unknown"),ISBLANK(Q6963))),"Missing Information", INDEX(Table15[Entire Service Line Classification], MATCH(SUMIFS(Table15[Unique ID],Table15[System-Owned Portion],D6963,Table15[If Material Anything Other than "Lead" in Column E,Was Material Ever Previously Lead?],F6963,Table15[Customer-Owned Portion],N6963),Table15[Unique ID],0),0)))</f>
        <v>Non-lead</v>
      </c>
      <c r="W6963" s="189"/>
    </row>
    <row r="6964" spans="1:23" s="190" customFormat="1" ht="56.25" x14ac:dyDescent="0.25">
      <c r="A6964" s="180" t="s">
        <v>225</v>
      </c>
      <c r="B6964" s="181" t="s">
        <v>10565</v>
      </c>
      <c r="C6964" s="182" t="s">
        <v>225</v>
      </c>
      <c r="D6964" s="183" t="s">
        <v>36</v>
      </c>
      <c r="E6964" s="181" t="s">
        <v>35</v>
      </c>
      <c r="F6964" s="183" t="s">
        <v>35</v>
      </c>
      <c r="G6964" s="181" t="s">
        <v>8153</v>
      </c>
      <c r="H6964" s="184" t="s">
        <v>7090</v>
      </c>
      <c r="I6964" s="185" t="s">
        <v>190</v>
      </c>
      <c r="J6964" s="181" t="s">
        <v>35</v>
      </c>
      <c r="K6964" s="181" t="s">
        <v>225</v>
      </c>
      <c r="L6964" s="186" t="s">
        <v>225</v>
      </c>
      <c r="M6964" s="187" t="s">
        <v>225</v>
      </c>
      <c r="N6964" s="183" t="s">
        <v>36</v>
      </c>
      <c r="O6964" s="181" t="s">
        <v>8153</v>
      </c>
      <c r="P6964" s="184" t="s">
        <v>7090</v>
      </c>
      <c r="Q6964" s="185" t="s">
        <v>190</v>
      </c>
      <c r="R6964" s="181" t="s">
        <v>35</v>
      </c>
      <c r="S6964" s="181" t="s">
        <v>225</v>
      </c>
      <c r="T6964" s="186" t="s">
        <v>225</v>
      </c>
      <c r="U6964" s="187" t="s">
        <v>225</v>
      </c>
      <c r="V6964" s="188" t="str" cm="1">
        <f t="array" ref="V6964">IF(SUM(LEN(A6964:U6964))=0,"",IF(OR(OR(ISBLANK(E6964),SUM(LEN(B6964),LEN(C6964))=0),AND(NOT(D6964="Unknown"),ISBLANK(I6964)),AND(NOT(N6964="Unknown"),ISBLANK(Q6964))),"Missing Information", INDEX(Table15[Entire Service Line Classification], MATCH(SUMIFS(Table15[Unique ID],Table15[System-Owned Portion],D6964,Table15[If Material Anything Other than "Lead" in Column E,Was Material Ever Previously Lead?],F6964,Table15[Customer-Owned Portion],N6964),Table15[Unique ID],0),0)))</f>
        <v>Non-lead</v>
      </c>
      <c r="W6964" s="189"/>
    </row>
    <row r="6965" spans="1:23" s="190" customFormat="1" ht="56.25" x14ac:dyDescent="0.25">
      <c r="A6965" s="180" t="s">
        <v>225</v>
      </c>
      <c r="B6965" s="181" t="s">
        <v>10566</v>
      </c>
      <c r="C6965" s="182" t="s">
        <v>225</v>
      </c>
      <c r="D6965" s="183" t="s">
        <v>36</v>
      </c>
      <c r="E6965" s="181" t="s">
        <v>35</v>
      </c>
      <c r="F6965" s="183" t="s">
        <v>35</v>
      </c>
      <c r="G6965" s="181" t="s">
        <v>8153</v>
      </c>
      <c r="H6965" s="184" t="s">
        <v>7090</v>
      </c>
      <c r="I6965" s="185" t="s">
        <v>190</v>
      </c>
      <c r="J6965" s="181" t="s">
        <v>35</v>
      </c>
      <c r="K6965" s="181" t="s">
        <v>225</v>
      </c>
      <c r="L6965" s="186" t="s">
        <v>225</v>
      </c>
      <c r="M6965" s="187" t="s">
        <v>225</v>
      </c>
      <c r="N6965" s="183" t="s">
        <v>36</v>
      </c>
      <c r="O6965" s="181" t="s">
        <v>8153</v>
      </c>
      <c r="P6965" s="184" t="s">
        <v>7090</v>
      </c>
      <c r="Q6965" s="185" t="s">
        <v>190</v>
      </c>
      <c r="R6965" s="181" t="s">
        <v>35</v>
      </c>
      <c r="S6965" s="181" t="s">
        <v>225</v>
      </c>
      <c r="T6965" s="186" t="s">
        <v>225</v>
      </c>
      <c r="U6965" s="187" t="s">
        <v>225</v>
      </c>
      <c r="V6965" s="188" t="str" cm="1">
        <f t="array" ref="V6965">IF(SUM(LEN(A6965:U6965))=0,"",IF(OR(OR(ISBLANK(E6965),SUM(LEN(B6965),LEN(C6965))=0),AND(NOT(D6965="Unknown"),ISBLANK(I6965)),AND(NOT(N6965="Unknown"),ISBLANK(Q6965))),"Missing Information", INDEX(Table15[Entire Service Line Classification], MATCH(SUMIFS(Table15[Unique ID],Table15[System-Owned Portion],D6965,Table15[If Material Anything Other than "Lead" in Column E,Was Material Ever Previously Lead?],F6965,Table15[Customer-Owned Portion],N6965),Table15[Unique ID],0),0)))</f>
        <v>Non-lead</v>
      </c>
      <c r="W6965" s="189"/>
    </row>
    <row r="6966" spans="1:23" s="190" customFormat="1" ht="56.25" x14ac:dyDescent="0.25">
      <c r="A6966" s="180" t="s">
        <v>225</v>
      </c>
      <c r="B6966" s="181" t="s">
        <v>10567</v>
      </c>
      <c r="C6966" s="182" t="s">
        <v>225</v>
      </c>
      <c r="D6966" s="183" t="s">
        <v>36</v>
      </c>
      <c r="E6966" s="181" t="s">
        <v>35</v>
      </c>
      <c r="F6966" s="183" t="s">
        <v>35</v>
      </c>
      <c r="G6966" s="181" t="s">
        <v>8153</v>
      </c>
      <c r="H6966" s="184" t="s">
        <v>7090</v>
      </c>
      <c r="I6966" s="185" t="s">
        <v>190</v>
      </c>
      <c r="J6966" s="181" t="s">
        <v>35</v>
      </c>
      <c r="K6966" s="181" t="s">
        <v>225</v>
      </c>
      <c r="L6966" s="186" t="s">
        <v>225</v>
      </c>
      <c r="M6966" s="187" t="s">
        <v>225</v>
      </c>
      <c r="N6966" s="183" t="s">
        <v>36</v>
      </c>
      <c r="O6966" s="181" t="s">
        <v>8153</v>
      </c>
      <c r="P6966" s="184" t="s">
        <v>7090</v>
      </c>
      <c r="Q6966" s="185" t="s">
        <v>190</v>
      </c>
      <c r="R6966" s="181" t="s">
        <v>35</v>
      </c>
      <c r="S6966" s="181" t="s">
        <v>225</v>
      </c>
      <c r="T6966" s="186" t="s">
        <v>225</v>
      </c>
      <c r="U6966" s="187" t="s">
        <v>225</v>
      </c>
      <c r="V6966" s="188" t="str" cm="1">
        <f t="array" ref="V6966">IF(SUM(LEN(A6966:U6966))=0,"",IF(OR(OR(ISBLANK(E6966),SUM(LEN(B6966),LEN(C6966))=0),AND(NOT(D6966="Unknown"),ISBLANK(I6966)),AND(NOT(N6966="Unknown"),ISBLANK(Q6966))),"Missing Information", INDEX(Table15[Entire Service Line Classification], MATCH(SUMIFS(Table15[Unique ID],Table15[System-Owned Portion],D6966,Table15[If Material Anything Other than "Lead" in Column E,Was Material Ever Previously Lead?],F6966,Table15[Customer-Owned Portion],N6966),Table15[Unique ID],0),0)))</f>
        <v>Non-lead</v>
      </c>
      <c r="W6966" s="189"/>
    </row>
    <row r="6967" spans="1:23" s="190" customFormat="1" ht="56.25" x14ac:dyDescent="0.25">
      <c r="A6967" s="180" t="s">
        <v>225</v>
      </c>
      <c r="B6967" s="181" t="s">
        <v>10568</v>
      </c>
      <c r="C6967" s="182" t="s">
        <v>225</v>
      </c>
      <c r="D6967" s="183" t="s">
        <v>36</v>
      </c>
      <c r="E6967" s="181" t="s">
        <v>35</v>
      </c>
      <c r="F6967" s="183" t="s">
        <v>35</v>
      </c>
      <c r="G6967" s="181" t="s">
        <v>8153</v>
      </c>
      <c r="H6967" s="184" t="s">
        <v>7090</v>
      </c>
      <c r="I6967" s="185" t="s">
        <v>190</v>
      </c>
      <c r="J6967" s="181" t="s">
        <v>35</v>
      </c>
      <c r="K6967" s="181" t="s">
        <v>225</v>
      </c>
      <c r="L6967" s="186" t="s">
        <v>225</v>
      </c>
      <c r="M6967" s="187" t="s">
        <v>225</v>
      </c>
      <c r="N6967" s="183" t="s">
        <v>36</v>
      </c>
      <c r="O6967" s="181" t="s">
        <v>8153</v>
      </c>
      <c r="P6967" s="184" t="s">
        <v>7090</v>
      </c>
      <c r="Q6967" s="185" t="s">
        <v>190</v>
      </c>
      <c r="R6967" s="181" t="s">
        <v>35</v>
      </c>
      <c r="S6967" s="181" t="s">
        <v>225</v>
      </c>
      <c r="T6967" s="186" t="s">
        <v>225</v>
      </c>
      <c r="U6967" s="187" t="s">
        <v>225</v>
      </c>
      <c r="V6967" s="188" t="str" cm="1">
        <f t="array" ref="V6967">IF(SUM(LEN(A6967:U6967))=0,"",IF(OR(OR(ISBLANK(E6967),SUM(LEN(B6967),LEN(C6967))=0),AND(NOT(D6967="Unknown"),ISBLANK(I6967)),AND(NOT(N6967="Unknown"),ISBLANK(Q6967))),"Missing Information", INDEX(Table15[Entire Service Line Classification], MATCH(SUMIFS(Table15[Unique ID],Table15[System-Owned Portion],D6967,Table15[If Material Anything Other than "Lead" in Column E,Was Material Ever Previously Lead?],F6967,Table15[Customer-Owned Portion],N6967),Table15[Unique ID],0),0)))</f>
        <v>Non-lead</v>
      </c>
      <c r="W6967" s="189"/>
    </row>
    <row r="6968" spans="1:23" s="190" customFormat="1" ht="56.25" x14ac:dyDescent="0.25">
      <c r="A6968" s="180" t="s">
        <v>225</v>
      </c>
      <c r="B6968" s="181" t="s">
        <v>10569</v>
      </c>
      <c r="C6968" s="182" t="s">
        <v>225</v>
      </c>
      <c r="D6968" s="183" t="s">
        <v>36</v>
      </c>
      <c r="E6968" s="181" t="s">
        <v>35</v>
      </c>
      <c r="F6968" s="183" t="s">
        <v>35</v>
      </c>
      <c r="G6968" s="181" t="s">
        <v>8153</v>
      </c>
      <c r="H6968" s="184" t="s">
        <v>7090</v>
      </c>
      <c r="I6968" s="185" t="s">
        <v>190</v>
      </c>
      <c r="J6968" s="181" t="s">
        <v>35</v>
      </c>
      <c r="K6968" s="181" t="s">
        <v>225</v>
      </c>
      <c r="L6968" s="186" t="s">
        <v>225</v>
      </c>
      <c r="M6968" s="187" t="s">
        <v>225</v>
      </c>
      <c r="N6968" s="183" t="s">
        <v>36</v>
      </c>
      <c r="O6968" s="181" t="s">
        <v>8153</v>
      </c>
      <c r="P6968" s="184" t="s">
        <v>7090</v>
      </c>
      <c r="Q6968" s="185" t="s">
        <v>190</v>
      </c>
      <c r="R6968" s="181" t="s">
        <v>35</v>
      </c>
      <c r="S6968" s="181" t="s">
        <v>225</v>
      </c>
      <c r="T6968" s="186" t="s">
        <v>225</v>
      </c>
      <c r="U6968" s="187" t="s">
        <v>225</v>
      </c>
      <c r="V6968" s="188" t="str" cm="1">
        <f t="array" ref="V6968">IF(SUM(LEN(A6968:U6968))=0,"",IF(OR(OR(ISBLANK(E6968),SUM(LEN(B6968),LEN(C6968))=0),AND(NOT(D6968="Unknown"),ISBLANK(I6968)),AND(NOT(N6968="Unknown"),ISBLANK(Q6968))),"Missing Information", INDEX(Table15[Entire Service Line Classification], MATCH(SUMIFS(Table15[Unique ID],Table15[System-Owned Portion],D6968,Table15[If Material Anything Other than "Lead" in Column E,Was Material Ever Previously Lead?],F6968,Table15[Customer-Owned Portion],N6968),Table15[Unique ID],0),0)))</f>
        <v>Non-lead</v>
      </c>
      <c r="W6968" s="189"/>
    </row>
    <row r="6969" spans="1:23" s="190" customFormat="1" ht="56.25" x14ac:dyDescent="0.25">
      <c r="A6969" s="180" t="s">
        <v>225</v>
      </c>
      <c r="B6969" s="181" t="s">
        <v>10570</v>
      </c>
      <c r="C6969" s="182" t="s">
        <v>225</v>
      </c>
      <c r="D6969" s="183" t="s">
        <v>36</v>
      </c>
      <c r="E6969" s="181" t="s">
        <v>35</v>
      </c>
      <c r="F6969" s="183" t="s">
        <v>35</v>
      </c>
      <c r="G6969" s="181" t="s">
        <v>8153</v>
      </c>
      <c r="H6969" s="184" t="s">
        <v>7090</v>
      </c>
      <c r="I6969" s="185" t="s">
        <v>190</v>
      </c>
      <c r="J6969" s="181" t="s">
        <v>35</v>
      </c>
      <c r="K6969" s="181" t="s">
        <v>225</v>
      </c>
      <c r="L6969" s="186" t="s">
        <v>225</v>
      </c>
      <c r="M6969" s="187" t="s">
        <v>225</v>
      </c>
      <c r="N6969" s="183" t="s">
        <v>36</v>
      </c>
      <c r="O6969" s="181" t="s">
        <v>8153</v>
      </c>
      <c r="P6969" s="184" t="s">
        <v>7090</v>
      </c>
      <c r="Q6969" s="185" t="s">
        <v>190</v>
      </c>
      <c r="R6969" s="181" t="s">
        <v>35</v>
      </c>
      <c r="S6969" s="181" t="s">
        <v>225</v>
      </c>
      <c r="T6969" s="186" t="s">
        <v>225</v>
      </c>
      <c r="U6969" s="187" t="s">
        <v>225</v>
      </c>
      <c r="V6969" s="188" t="str" cm="1">
        <f t="array" ref="V6969">IF(SUM(LEN(A6969:U6969))=0,"",IF(OR(OR(ISBLANK(E6969),SUM(LEN(B6969),LEN(C6969))=0),AND(NOT(D6969="Unknown"),ISBLANK(I6969)),AND(NOT(N6969="Unknown"),ISBLANK(Q6969))),"Missing Information", INDEX(Table15[Entire Service Line Classification], MATCH(SUMIFS(Table15[Unique ID],Table15[System-Owned Portion],D6969,Table15[If Material Anything Other than "Lead" in Column E,Was Material Ever Previously Lead?],F6969,Table15[Customer-Owned Portion],N6969),Table15[Unique ID],0),0)))</f>
        <v>Non-lead</v>
      </c>
      <c r="W6969" s="189"/>
    </row>
    <row r="6970" spans="1:23" s="190" customFormat="1" ht="56.25" x14ac:dyDescent="0.25">
      <c r="A6970" s="180" t="s">
        <v>225</v>
      </c>
      <c r="B6970" s="181" t="s">
        <v>10571</v>
      </c>
      <c r="C6970" s="182" t="s">
        <v>225</v>
      </c>
      <c r="D6970" s="183" t="s">
        <v>36</v>
      </c>
      <c r="E6970" s="181" t="s">
        <v>35</v>
      </c>
      <c r="F6970" s="183" t="s">
        <v>35</v>
      </c>
      <c r="G6970" s="181" t="s">
        <v>8153</v>
      </c>
      <c r="H6970" s="184" t="s">
        <v>7090</v>
      </c>
      <c r="I6970" s="185" t="s">
        <v>190</v>
      </c>
      <c r="J6970" s="181" t="s">
        <v>35</v>
      </c>
      <c r="K6970" s="181" t="s">
        <v>225</v>
      </c>
      <c r="L6970" s="186" t="s">
        <v>225</v>
      </c>
      <c r="M6970" s="187" t="s">
        <v>225</v>
      </c>
      <c r="N6970" s="183" t="s">
        <v>36</v>
      </c>
      <c r="O6970" s="181" t="s">
        <v>8153</v>
      </c>
      <c r="P6970" s="184" t="s">
        <v>7090</v>
      </c>
      <c r="Q6970" s="185" t="s">
        <v>190</v>
      </c>
      <c r="R6970" s="181" t="s">
        <v>35</v>
      </c>
      <c r="S6970" s="181" t="s">
        <v>225</v>
      </c>
      <c r="T6970" s="186" t="s">
        <v>225</v>
      </c>
      <c r="U6970" s="187" t="s">
        <v>225</v>
      </c>
      <c r="V6970" s="188" t="str" cm="1">
        <f t="array" ref="V6970">IF(SUM(LEN(A6970:U6970))=0,"",IF(OR(OR(ISBLANK(E6970),SUM(LEN(B6970),LEN(C6970))=0),AND(NOT(D6970="Unknown"),ISBLANK(I6970)),AND(NOT(N6970="Unknown"),ISBLANK(Q6970))),"Missing Information", INDEX(Table15[Entire Service Line Classification], MATCH(SUMIFS(Table15[Unique ID],Table15[System-Owned Portion],D6970,Table15[If Material Anything Other than "Lead" in Column E,Was Material Ever Previously Lead?],F6970,Table15[Customer-Owned Portion],N6970),Table15[Unique ID],0),0)))</f>
        <v>Non-lead</v>
      </c>
      <c r="W6970" s="189"/>
    </row>
    <row r="6971" spans="1:23" s="190" customFormat="1" ht="56.25" x14ac:dyDescent="0.25">
      <c r="A6971" s="180" t="s">
        <v>225</v>
      </c>
      <c r="B6971" s="181" t="s">
        <v>10572</v>
      </c>
      <c r="C6971" s="182" t="s">
        <v>225</v>
      </c>
      <c r="D6971" s="183" t="s">
        <v>36</v>
      </c>
      <c r="E6971" s="181" t="s">
        <v>35</v>
      </c>
      <c r="F6971" s="183" t="s">
        <v>35</v>
      </c>
      <c r="G6971" s="181" t="s">
        <v>8153</v>
      </c>
      <c r="H6971" s="184" t="s">
        <v>7090</v>
      </c>
      <c r="I6971" s="185" t="s">
        <v>190</v>
      </c>
      <c r="J6971" s="181" t="s">
        <v>35</v>
      </c>
      <c r="K6971" s="181" t="s">
        <v>225</v>
      </c>
      <c r="L6971" s="186" t="s">
        <v>225</v>
      </c>
      <c r="M6971" s="187" t="s">
        <v>225</v>
      </c>
      <c r="N6971" s="183" t="s">
        <v>36</v>
      </c>
      <c r="O6971" s="181" t="s">
        <v>8153</v>
      </c>
      <c r="P6971" s="184" t="s">
        <v>7090</v>
      </c>
      <c r="Q6971" s="185" t="s">
        <v>190</v>
      </c>
      <c r="R6971" s="181" t="s">
        <v>35</v>
      </c>
      <c r="S6971" s="181" t="s">
        <v>225</v>
      </c>
      <c r="T6971" s="186" t="s">
        <v>225</v>
      </c>
      <c r="U6971" s="187" t="s">
        <v>225</v>
      </c>
      <c r="V6971" s="188" t="str" cm="1">
        <f t="array" ref="V6971">IF(SUM(LEN(A6971:U6971))=0,"",IF(OR(OR(ISBLANK(E6971),SUM(LEN(B6971),LEN(C6971))=0),AND(NOT(D6971="Unknown"),ISBLANK(I6971)),AND(NOT(N6971="Unknown"),ISBLANK(Q6971))),"Missing Information", INDEX(Table15[Entire Service Line Classification], MATCH(SUMIFS(Table15[Unique ID],Table15[System-Owned Portion],D6971,Table15[If Material Anything Other than "Lead" in Column E,Was Material Ever Previously Lead?],F6971,Table15[Customer-Owned Portion],N6971),Table15[Unique ID],0),0)))</f>
        <v>Non-lead</v>
      </c>
      <c r="W6971" s="189"/>
    </row>
    <row r="6972" spans="1:23" s="190" customFormat="1" ht="56.25" x14ac:dyDescent="0.25">
      <c r="A6972" s="180" t="s">
        <v>225</v>
      </c>
      <c r="B6972" s="181" t="s">
        <v>10573</v>
      </c>
      <c r="C6972" s="182" t="s">
        <v>225</v>
      </c>
      <c r="D6972" s="183" t="s">
        <v>36</v>
      </c>
      <c r="E6972" s="181" t="s">
        <v>35</v>
      </c>
      <c r="F6972" s="183" t="s">
        <v>35</v>
      </c>
      <c r="G6972" s="181" t="s">
        <v>8153</v>
      </c>
      <c r="H6972" s="184" t="s">
        <v>7090</v>
      </c>
      <c r="I6972" s="185" t="s">
        <v>190</v>
      </c>
      <c r="J6972" s="181" t="s">
        <v>35</v>
      </c>
      <c r="K6972" s="181" t="s">
        <v>225</v>
      </c>
      <c r="L6972" s="186" t="s">
        <v>225</v>
      </c>
      <c r="M6972" s="187" t="s">
        <v>225</v>
      </c>
      <c r="N6972" s="183" t="s">
        <v>36</v>
      </c>
      <c r="O6972" s="181" t="s">
        <v>8153</v>
      </c>
      <c r="P6972" s="184" t="s">
        <v>7090</v>
      </c>
      <c r="Q6972" s="185" t="s">
        <v>190</v>
      </c>
      <c r="R6972" s="181" t="s">
        <v>35</v>
      </c>
      <c r="S6972" s="181" t="s">
        <v>225</v>
      </c>
      <c r="T6972" s="186" t="s">
        <v>225</v>
      </c>
      <c r="U6972" s="187" t="s">
        <v>225</v>
      </c>
      <c r="V6972" s="188" t="str" cm="1">
        <f t="array" ref="V6972">IF(SUM(LEN(A6972:U6972))=0,"",IF(OR(OR(ISBLANK(E6972),SUM(LEN(B6972),LEN(C6972))=0),AND(NOT(D6972="Unknown"),ISBLANK(I6972)),AND(NOT(N6972="Unknown"),ISBLANK(Q6972))),"Missing Information", INDEX(Table15[Entire Service Line Classification], MATCH(SUMIFS(Table15[Unique ID],Table15[System-Owned Portion],D6972,Table15[If Material Anything Other than "Lead" in Column E,Was Material Ever Previously Lead?],F6972,Table15[Customer-Owned Portion],N6972),Table15[Unique ID],0),0)))</f>
        <v>Non-lead</v>
      </c>
      <c r="W6972" s="189"/>
    </row>
    <row r="6973" spans="1:23" s="190" customFormat="1" ht="56.25" x14ac:dyDescent="0.25">
      <c r="A6973" s="180" t="s">
        <v>225</v>
      </c>
      <c r="B6973" s="181" t="s">
        <v>10574</v>
      </c>
      <c r="C6973" s="182" t="s">
        <v>225</v>
      </c>
      <c r="D6973" s="183" t="s">
        <v>36</v>
      </c>
      <c r="E6973" s="181" t="s">
        <v>35</v>
      </c>
      <c r="F6973" s="183" t="s">
        <v>35</v>
      </c>
      <c r="G6973" s="181" t="s">
        <v>8153</v>
      </c>
      <c r="H6973" s="184" t="s">
        <v>7090</v>
      </c>
      <c r="I6973" s="185" t="s">
        <v>190</v>
      </c>
      <c r="J6973" s="181" t="s">
        <v>35</v>
      </c>
      <c r="K6973" s="181" t="s">
        <v>225</v>
      </c>
      <c r="L6973" s="186" t="s">
        <v>225</v>
      </c>
      <c r="M6973" s="187" t="s">
        <v>225</v>
      </c>
      <c r="N6973" s="183" t="s">
        <v>36</v>
      </c>
      <c r="O6973" s="181" t="s">
        <v>8153</v>
      </c>
      <c r="P6973" s="184" t="s">
        <v>7090</v>
      </c>
      <c r="Q6973" s="185" t="s">
        <v>190</v>
      </c>
      <c r="R6973" s="181" t="s">
        <v>35</v>
      </c>
      <c r="S6973" s="181" t="s">
        <v>225</v>
      </c>
      <c r="T6973" s="186" t="s">
        <v>225</v>
      </c>
      <c r="U6973" s="187" t="s">
        <v>225</v>
      </c>
      <c r="V6973" s="188" t="str" cm="1">
        <f t="array" ref="V6973">IF(SUM(LEN(A6973:U6973))=0,"",IF(OR(OR(ISBLANK(E6973),SUM(LEN(B6973),LEN(C6973))=0),AND(NOT(D6973="Unknown"),ISBLANK(I6973)),AND(NOT(N6973="Unknown"),ISBLANK(Q6973))),"Missing Information", INDEX(Table15[Entire Service Line Classification], MATCH(SUMIFS(Table15[Unique ID],Table15[System-Owned Portion],D6973,Table15[If Material Anything Other than "Lead" in Column E,Was Material Ever Previously Lead?],F6973,Table15[Customer-Owned Portion],N6973),Table15[Unique ID],0),0)))</f>
        <v>Non-lead</v>
      </c>
      <c r="W6973" s="189"/>
    </row>
    <row r="6974" spans="1:23" s="190" customFormat="1" ht="56.25" x14ac:dyDescent="0.25">
      <c r="A6974" s="180" t="s">
        <v>225</v>
      </c>
      <c r="B6974" s="181" t="s">
        <v>10575</v>
      </c>
      <c r="C6974" s="182" t="s">
        <v>225</v>
      </c>
      <c r="D6974" s="183" t="s">
        <v>36</v>
      </c>
      <c r="E6974" s="181" t="s">
        <v>35</v>
      </c>
      <c r="F6974" s="183" t="s">
        <v>35</v>
      </c>
      <c r="G6974" s="181" t="s">
        <v>8153</v>
      </c>
      <c r="H6974" s="184" t="s">
        <v>7090</v>
      </c>
      <c r="I6974" s="185" t="s">
        <v>190</v>
      </c>
      <c r="J6974" s="181" t="s">
        <v>35</v>
      </c>
      <c r="K6974" s="181" t="s">
        <v>225</v>
      </c>
      <c r="L6974" s="186" t="s">
        <v>225</v>
      </c>
      <c r="M6974" s="187" t="s">
        <v>225</v>
      </c>
      <c r="N6974" s="183" t="s">
        <v>36</v>
      </c>
      <c r="O6974" s="181" t="s">
        <v>8153</v>
      </c>
      <c r="P6974" s="184" t="s">
        <v>7090</v>
      </c>
      <c r="Q6974" s="185" t="s">
        <v>190</v>
      </c>
      <c r="R6974" s="181" t="s">
        <v>35</v>
      </c>
      <c r="S6974" s="181" t="s">
        <v>225</v>
      </c>
      <c r="T6974" s="186" t="s">
        <v>225</v>
      </c>
      <c r="U6974" s="187" t="s">
        <v>225</v>
      </c>
      <c r="V6974" s="188" t="str" cm="1">
        <f t="array" ref="V6974">IF(SUM(LEN(A6974:U6974))=0,"",IF(OR(OR(ISBLANK(E6974),SUM(LEN(B6974),LEN(C6974))=0),AND(NOT(D6974="Unknown"),ISBLANK(I6974)),AND(NOT(N6974="Unknown"),ISBLANK(Q6974))),"Missing Information", INDEX(Table15[Entire Service Line Classification], MATCH(SUMIFS(Table15[Unique ID],Table15[System-Owned Portion],D6974,Table15[If Material Anything Other than "Lead" in Column E,Was Material Ever Previously Lead?],F6974,Table15[Customer-Owned Portion],N6974),Table15[Unique ID],0),0)))</f>
        <v>Non-lead</v>
      </c>
      <c r="W6974" s="189"/>
    </row>
    <row r="6975" spans="1:23" s="190" customFormat="1" ht="56.25" x14ac:dyDescent="0.25">
      <c r="A6975" s="180" t="s">
        <v>225</v>
      </c>
      <c r="B6975" s="181" t="s">
        <v>10576</v>
      </c>
      <c r="C6975" s="182" t="s">
        <v>225</v>
      </c>
      <c r="D6975" s="183" t="s">
        <v>36</v>
      </c>
      <c r="E6975" s="181" t="s">
        <v>35</v>
      </c>
      <c r="F6975" s="183" t="s">
        <v>35</v>
      </c>
      <c r="G6975" s="181" t="s">
        <v>8153</v>
      </c>
      <c r="H6975" s="184" t="s">
        <v>7090</v>
      </c>
      <c r="I6975" s="185" t="s">
        <v>190</v>
      </c>
      <c r="J6975" s="181" t="s">
        <v>35</v>
      </c>
      <c r="K6975" s="181" t="s">
        <v>225</v>
      </c>
      <c r="L6975" s="186" t="s">
        <v>225</v>
      </c>
      <c r="M6975" s="187" t="s">
        <v>225</v>
      </c>
      <c r="N6975" s="183" t="s">
        <v>36</v>
      </c>
      <c r="O6975" s="181" t="s">
        <v>8153</v>
      </c>
      <c r="P6975" s="184" t="s">
        <v>7090</v>
      </c>
      <c r="Q6975" s="185" t="s">
        <v>190</v>
      </c>
      <c r="R6975" s="181" t="s">
        <v>35</v>
      </c>
      <c r="S6975" s="181" t="s">
        <v>225</v>
      </c>
      <c r="T6975" s="186" t="s">
        <v>225</v>
      </c>
      <c r="U6975" s="187" t="s">
        <v>225</v>
      </c>
      <c r="V6975" s="188" t="str" cm="1">
        <f t="array" ref="V6975">IF(SUM(LEN(A6975:U6975))=0,"",IF(OR(OR(ISBLANK(E6975),SUM(LEN(B6975),LEN(C6975))=0),AND(NOT(D6975="Unknown"),ISBLANK(I6975)),AND(NOT(N6975="Unknown"),ISBLANK(Q6975))),"Missing Information", INDEX(Table15[Entire Service Line Classification], MATCH(SUMIFS(Table15[Unique ID],Table15[System-Owned Portion],D6975,Table15[If Material Anything Other than "Lead" in Column E,Was Material Ever Previously Lead?],F6975,Table15[Customer-Owned Portion],N6975),Table15[Unique ID],0),0)))</f>
        <v>Non-lead</v>
      </c>
      <c r="W6975" s="189"/>
    </row>
    <row r="6976" spans="1:23" s="190" customFormat="1" ht="56.25" x14ac:dyDescent="0.25">
      <c r="A6976" s="180" t="s">
        <v>225</v>
      </c>
      <c r="B6976" s="181" t="s">
        <v>10577</v>
      </c>
      <c r="C6976" s="182" t="s">
        <v>225</v>
      </c>
      <c r="D6976" s="183" t="s">
        <v>36</v>
      </c>
      <c r="E6976" s="181" t="s">
        <v>35</v>
      </c>
      <c r="F6976" s="183" t="s">
        <v>35</v>
      </c>
      <c r="G6976" s="181" t="s">
        <v>8153</v>
      </c>
      <c r="H6976" s="184" t="s">
        <v>7090</v>
      </c>
      <c r="I6976" s="185" t="s">
        <v>190</v>
      </c>
      <c r="J6976" s="181" t="s">
        <v>35</v>
      </c>
      <c r="K6976" s="181" t="s">
        <v>225</v>
      </c>
      <c r="L6976" s="186" t="s">
        <v>225</v>
      </c>
      <c r="M6976" s="187" t="s">
        <v>225</v>
      </c>
      <c r="N6976" s="183" t="s">
        <v>36</v>
      </c>
      <c r="O6976" s="181" t="s">
        <v>8153</v>
      </c>
      <c r="P6976" s="184" t="s">
        <v>7090</v>
      </c>
      <c r="Q6976" s="185" t="s">
        <v>190</v>
      </c>
      <c r="R6976" s="181" t="s">
        <v>35</v>
      </c>
      <c r="S6976" s="181" t="s">
        <v>225</v>
      </c>
      <c r="T6976" s="186" t="s">
        <v>225</v>
      </c>
      <c r="U6976" s="187" t="s">
        <v>225</v>
      </c>
      <c r="V6976" s="188" t="str" cm="1">
        <f t="array" ref="V6976">IF(SUM(LEN(A6976:U6976))=0,"",IF(OR(OR(ISBLANK(E6976),SUM(LEN(B6976),LEN(C6976))=0),AND(NOT(D6976="Unknown"),ISBLANK(I6976)),AND(NOT(N6976="Unknown"),ISBLANK(Q6976))),"Missing Information", INDEX(Table15[Entire Service Line Classification], MATCH(SUMIFS(Table15[Unique ID],Table15[System-Owned Portion],D6976,Table15[If Material Anything Other than "Lead" in Column E,Was Material Ever Previously Lead?],F6976,Table15[Customer-Owned Portion],N6976),Table15[Unique ID],0),0)))</f>
        <v>Non-lead</v>
      </c>
      <c r="W6976" s="189"/>
    </row>
    <row r="6977" spans="1:23" s="190" customFormat="1" ht="56.25" x14ac:dyDescent="0.25">
      <c r="A6977" s="180" t="s">
        <v>225</v>
      </c>
      <c r="B6977" s="181" t="s">
        <v>10578</v>
      </c>
      <c r="C6977" s="182" t="s">
        <v>225</v>
      </c>
      <c r="D6977" s="183" t="s">
        <v>36</v>
      </c>
      <c r="E6977" s="181" t="s">
        <v>35</v>
      </c>
      <c r="F6977" s="183" t="s">
        <v>35</v>
      </c>
      <c r="G6977" s="181" t="s">
        <v>8153</v>
      </c>
      <c r="H6977" s="184" t="s">
        <v>7090</v>
      </c>
      <c r="I6977" s="185" t="s">
        <v>190</v>
      </c>
      <c r="J6977" s="181" t="s">
        <v>35</v>
      </c>
      <c r="K6977" s="181" t="s">
        <v>225</v>
      </c>
      <c r="L6977" s="186" t="s">
        <v>225</v>
      </c>
      <c r="M6977" s="187" t="s">
        <v>225</v>
      </c>
      <c r="N6977" s="183" t="s">
        <v>36</v>
      </c>
      <c r="O6977" s="181" t="s">
        <v>8153</v>
      </c>
      <c r="P6977" s="184" t="s">
        <v>7090</v>
      </c>
      <c r="Q6977" s="185" t="s">
        <v>190</v>
      </c>
      <c r="R6977" s="181" t="s">
        <v>35</v>
      </c>
      <c r="S6977" s="181" t="s">
        <v>225</v>
      </c>
      <c r="T6977" s="186" t="s">
        <v>225</v>
      </c>
      <c r="U6977" s="187" t="s">
        <v>225</v>
      </c>
      <c r="V6977" s="188" t="str" cm="1">
        <f t="array" ref="V6977">IF(SUM(LEN(A6977:U6977))=0,"",IF(OR(OR(ISBLANK(E6977),SUM(LEN(B6977),LEN(C6977))=0),AND(NOT(D6977="Unknown"),ISBLANK(I6977)),AND(NOT(N6977="Unknown"),ISBLANK(Q6977))),"Missing Information", INDEX(Table15[Entire Service Line Classification], MATCH(SUMIFS(Table15[Unique ID],Table15[System-Owned Portion],D6977,Table15[If Material Anything Other than "Lead" in Column E,Was Material Ever Previously Lead?],F6977,Table15[Customer-Owned Portion],N6977),Table15[Unique ID],0),0)))</f>
        <v>Non-lead</v>
      </c>
      <c r="W6977" s="189"/>
    </row>
    <row r="6978" spans="1:23" s="190" customFormat="1" ht="56.25" x14ac:dyDescent="0.25">
      <c r="A6978" s="180" t="s">
        <v>225</v>
      </c>
      <c r="B6978" s="181" t="s">
        <v>10579</v>
      </c>
      <c r="C6978" s="182" t="s">
        <v>225</v>
      </c>
      <c r="D6978" s="183" t="s">
        <v>36</v>
      </c>
      <c r="E6978" s="181" t="s">
        <v>35</v>
      </c>
      <c r="F6978" s="183" t="s">
        <v>35</v>
      </c>
      <c r="G6978" s="181" t="s">
        <v>8153</v>
      </c>
      <c r="H6978" s="184" t="s">
        <v>7090</v>
      </c>
      <c r="I6978" s="185" t="s">
        <v>190</v>
      </c>
      <c r="J6978" s="181" t="s">
        <v>35</v>
      </c>
      <c r="K6978" s="181" t="s">
        <v>225</v>
      </c>
      <c r="L6978" s="186" t="s">
        <v>225</v>
      </c>
      <c r="M6978" s="187" t="s">
        <v>225</v>
      </c>
      <c r="N6978" s="183" t="s">
        <v>36</v>
      </c>
      <c r="O6978" s="181" t="s">
        <v>8153</v>
      </c>
      <c r="P6978" s="184" t="s">
        <v>7090</v>
      </c>
      <c r="Q6978" s="185" t="s">
        <v>190</v>
      </c>
      <c r="R6978" s="181" t="s">
        <v>35</v>
      </c>
      <c r="S6978" s="181" t="s">
        <v>225</v>
      </c>
      <c r="T6978" s="186" t="s">
        <v>225</v>
      </c>
      <c r="U6978" s="187" t="s">
        <v>225</v>
      </c>
      <c r="V6978" s="188" t="str" cm="1">
        <f t="array" ref="V6978">IF(SUM(LEN(A6978:U6978))=0,"",IF(OR(OR(ISBLANK(E6978),SUM(LEN(B6978),LEN(C6978))=0),AND(NOT(D6978="Unknown"),ISBLANK(I6978)),AND(NOT(N6978="Unknown"),ISBLANK(Q6978))),"Missing Information", INDEX(Table15[Entire Service Line Classification], MATCH(SUMIFS(Table15[Unique ID],Table15[System-Owned Portion],D6978,Table15[If Material Anything Other than "Lead" in Column E,Was Material Ever Previously Lead?],F6978,Table15[Customer-Owned Portion],N6978),Table15[Unique ID],0),0)))</f>
        <v>Non-lead</v>
      </c>
      <c r="W6978" s="189"/>
    </row>
    <row r="6979" spans="1:23" s="190" customFormat="1" ht="56.25" x14ac:dyDescent="0.25">
      <c r="A6979" s="180" t="s">
        <v>225</v>
      </c>
      <c r="B6979" s="181" t="s">
        <v>10580</v>
      </c>
      <c r="C6979" s="182" t="s">
        <v>225</v>
      </c>
      <c r="D6979" s="183" t="s">
        <v>36</v>
      </c>
      <c r="E6979" s="181" t="s">
        <v>35</v>
      </c>
      <c r="F6979" s="183" t="s">
        <v>35</v>
      </c>
      <c r="G6979" s="181" t="s">
        <v>8153</v>
      </c>
      <c r="H6979" s="184" t="s">
        <v>7090</v>
      </c>
      <c r="I6979" s="185" t="s">
        <v>190</v>
      </c>
      <c r="J6979" s="181" t="s">
        <v>35</v>
      </c>
      <c r="K6979" s="181" t="s">
        <v>225</v>
      </c>
      <c r="L6979" s="186" t="s">
        <v>225</v>
      </c>
      <c r="M6979" s="187" t="s">
        <v>225</v>
      </c>
      <c r="N6979" s="183" t="s">
        <v>36</v>
      </c>
      <c r="O6979" s="181" t="s">
        <v>8153</v>
      </c>
      <c r="P6979" s="184" t="s">
        <v>7090</v>
      </c>
      <c r="Q6979" s="185" t="s">
        <v>190</v>
      </c>
      <c r="R6979" s="181" t="s">
        <v>35</v>
      </c>
      <c r="S6979" s="181" t="s">
        <v>225</v>
      </c>
      <c r="T6979" s="186" t="s">
        <v>225</v>
      </c>
      <c r="U6979" s="187" t="s">
        <v>225</v>
      </c>
      <c r="V6979" s="188" t="str" cm="1">
        <f t="array" ref="V6979">IF(SUM(LEN(A6979:U6979))=0,"",IF(OR(OR(ISBLANK(E6979),SUM(LEN(B6979),LEN(C6979))=0),AND(NOT(D6979="Unknown"),ISBLANK(I6979)),AND(NOT(N6979="Unknown"),ISBLANK(Q6979))),"Missing Information", INDEX(Table15[Entire Service Line Classification], MATCH(SUMIFS(Table15[Unique ID],Table15[System-Owned Portion],D6979,Table15[If Material Anything Other than "Lead" in Column E,Was Material Ever Previously Lead?],F6979,Table15[Customer-Owned Portion],N6979),Table15[Unique ID],0),0)))</f>
        <v>Non-lead</v>
      </c>
      <c r="W6979" s="189"/>
    </row>
    <row r="6980" spans="1:23" s="190" customFormat="1" ht="56.25" x14ac:dyDescent="0.25">
      <c r="A6980" s="180" t="s">
        <v>225</v>
      </c>
      <c r="B6980" s="181" t="s">
        <v>10581</v>
      </c>
      <c r="C6980" s="182" t="s">
        <v>225</v>
      </c>
      <c r="D6980" s="183" t="s">
        <v>36</v>
      </c>
      <c r="E6980" s="181" t="s">
        <v>35</v>
      </c>
      <c r="F6980" s="183" t="s">
        <v>35</v>
      </c>
      <c r="G6980" s="181" t="s">
        <v>8153</v>
      </c>
      <c r="H6980" s="184" t="s">
        <v>7090</v>
      </c>
      <c r="I6980" s="185" t="s">
        <v>190</v>
      </c>
      <c r="J6980" s="181" t="s">
        <v>35</v>
      </c>
      <c r="K6980" s="181" t="s">
        <v>225</v>
      </c>
      <c r="L6980" s="186" t="s">
        <v>225</v>
      </c>
      <c r="M6980" s="187" t="s">
        <v>225</v>
      </c>
      <c r="N6980" s="183" t="s">
        <v>36</v>
      </c>
      <c r="O6980" s="181" t="s">
        <v>8153</v>
      </c>
      <c r="P6980" s="184" t="s">
        <v>7090</v>
      </c>
      <c r="Q6980" s="185" t="s">
        <v>190</v>
      </c>
      <c r="R6980" s="181" t="s">
        <v>35</v>
      </c>
      <c r="S6980" s="181" t="s">
        <v>225</v>
      </c>
      <c r="T6980" s="186" t="s">
        <v>225</v>
      </c>
      <c r="U6980" s="187" t="s">
        <v>225</v>
      </c>
      <c r="V6980" s="188" t="str" cm="1">
        <f t="array" ref="V6980">IF(SUM(LEN(A6980:U6980))=0,"",IF(OR(OR(ISBLANK(E6980),SUM(LEN(B6980),LEN(C6980))=0),AND(NOT(D6980="Unknown"),ISBLANK(I6980)),AND(NOT(N6980="Unknown"),ISBLANK(Q6980))),"Missing Information", INDEX(Table15[Entire Service Line Classification], MATCH(SUMIFS(Table15[Unique ID],Table15[System-Owned Portion],D6980,Table15[If Material Anything Other than "Lead" in Column E,Was Material Ever Previously Lead?],F6980,Table15[Customer-Owned Portion],N6980),Table15[Unique ID],0),0)))</f>
        <v>Non-lead</v>
      </c>
      <c r="W6980" s="189"/>
    </row>
    <row r="6981" spans="1:23" s="190" customFormat="1" ht="56.25" x14ac:dyDescent="0.25">
      <c r="A6981" s="180" t="s">
        <v>225</v>
      </c>
      <c r="B6981" s="181" t="s">
        <v>10582</v>
      </c>
      <c r="C6981" s="182" t="s">
        <v>225</v>
      </c>
      <c r="D6981" s="183" t="s">
        <v>36</v>
      </c>
      <c r="E6981" s="181" t="s">
        <v>35</v>
      </c>
      <c r="F6981" s="183" t="s">
        <v>35</v>
      </c>
      <c r="G6981" s="181" t="s">
        <v>8153</v>
      </c>
      <c r="H6981" s="184" t="s">
        <v>7090</v>
      </c>
      <c r="I6981" s="185" t="s">
        <v>190</v>
      </c>
      <c r="J6981" s="181" t="s">
        <v>35</v>
      </c>
      <c r="K6981" s="181" t="s">
        <v>225</v>
      </c>
      <c r="L6981" s="186" t="s">
        <v>225</v>
      </c>
      <c r="M6981" s="187" t="s">
        <v>225</v>
      </c>
      <c r="N6981" s="183" t="s">
        <v>36</v>
      </c>
      <c r="O6981" s="181" t="s">
        <v>8153</v>
      </c>
      <c r="P6981" s="184" t="s">
        <v>7090</v>
      </c>
      <c r="Q6981" s="185" t="s">
        <v>190</v>
      </c>
      <c r="R6981" s="181" t="s">
        <v>35</v>
      </c>
      <c r="S6981" s="181" t="s">
        <v>225</v>
      </c>
      <c r="T6981" s="186" t="s">
        <v>225</v>
      </c>
      <c r="U6981" s="187" t="s">
        <v>225</v>
      </c>
      <c r="V6981" s="188" t="str" cm="1">
        <f t="array" ref="V6981">IF(SUM(LEN(A6981:U6981))=0,"",IF(OR(OR(ISBLANK(E6981),SUM(LEN(B6981),LEN(C6981))=0),AND(NOT(D6981="Unknown"),ISBLANK(I6981)),AND(NOT(N6981="Unknown"),ISBLANK(Q6981))),"Missing Information", INDEX(Table15[Entire Service Line Classification], MATCH(SUMIFS(Table15[Unique ID],Table15[System-Owned Portion],D6981,Table15[If Material Anything Other than "Lead" in Column E,Was Material Ever Previously Lead?],F6981,Table15[Customer-Owned Portion],N6981),Table15[Unique ID],0),0)))</f>
        <v>Non-lead</v>
      </c>
      <c r="W6981" s="189"/>
    </row>
    <row r="6982" spans="1:23" s="190" customFormat="1" ht="56.25" x14ac:dyDescent="0.25">
      <c r="A6982" s="180" t="s">
        <v>225</v>
      </c>
      <c r="B6982" s="181" t="s">
        <v>10583</v>
      </c>
      <c r="C6982" s="182" t="s">
        <v>225</v>
      </c>
      <c r="D6982" s="183" t="s">
        <v>36</v>
      </c>
      <c r="E6982" s="181" t="s">
        <v>35</v>
      </c>
      <c r="F6982" s="183" t="s">
        <v>35</v>
      </c>
      <c r="G6982" s="181" t="s">
        <v>8153</v>
      </c>
      <c r="H6982" s="184" t="s">
        <v>7090</v>
      </c>
      <c r="I6982" s="185" t="s">
        <v>190</v>
      </c>
      <c r="J6982" s="181" t="s">
        <v>35</v>
      </c>
      <c r="K6982" s="181" t="s">
        <v>225</v>
      </c>
      <c r="L6982" s="186" t="s">
        <v>225</v>
      </c>
      <c r="M6982" s="187" t="s">
        <v>225</v>
      </c>
      <c r="N6982" s="183" t="s">
        <v>36</v>
      </c>
      <c r="O6982" s="181" t="s">
        <v>8153</v>
      </c>
      <c r="P6982" s="184" t="s">
        <v>7090</v>
      </c>
      <c r="Q6982" s="185" t="s">
        <v>190</v>
      </c>
      <c r="R6982" s="181" t="s">
        <v>35</v>
      </c>
      <c r="S6982" s="181" t="s">
        <v>225</v>
      </c>
      <c r="T6982" s="186" t="s">
        <v>225</v>
      </c>
      <c r="U6982" s="187" t="s">
        <v>225</v>
      </c>
      <c r="V6982" s="188" t="str" cm="1">
        <f t="array" ref="V6982">IF(SUM(LEN(A6982:U6982))=0,"",IF(OR(OR(ISBLANK(E6982),SUM(LEN(B6982),LEN(C6982))=0),AND(NOT(D6982="Unknown"),ISBLANK(I6982)),AND(NOT(N6982="Unknown"),ISBLANK(Q6982))),"Missing Information", INDEX(Table15[Entire Service Line Classification], MATCH(SUMIFS(Table15[Unique ID],Table15[System-Owned Portion],D6982,Table15[If Material Anything Other than "Lead" in Column E,Was Material Ever Previously Lead?],F6982,Table15[Customer-Owned Portion],N6982),Table15[Unique ID],0),0)))</f>
        <v>Non-lead</v>
      </c>
      <c r="W6982" s="189"/>
    </row>
    <row r="6983" spans="1:23" s="190" customFormat="1" ht="56.25" x14ac:dyDescent="0.25">
      <c r="A6983" s="180" t="s">
        <v>225</v>
      </c>
      <c r="B6983" s="181" t="s">
        <v>10584</v>
      </c>
      <c r="C6983" s="182" t="s">
        <v>225</v>
      </c>
      <c r="D6983" s="183" t="s">
        <v>36</v>
      </c>
      <c r="E6983" s="181" t="s">
        <v>35</v>
      </c>
      <c r="F6983" s="183" t="s">
        <v>35</v>
      </c>
      <c r="G6983" s="181" t="s">
        <v>8153</v>
      </c>
      <c r="H6983" s="184" t="s">
        <v>7090</v>
      </c>
      <c r="I6983" s="185" t="s">
        <v>190</v>
      </c>
      <c r="J6983" s="181" t="s">
        <v>35</v>
      </c>
      <c r="K6983" s="181" t="s">
        <v>225</v>
      </c>
      <c r="L6983" s="186" t="s">
        <v>225</v>
      </c>
      <c r="M6983" s="187" t="s">
        <v>225</v>
      </c>
      <c r="N6983" s="183" t="s">
        <v>36</v>
      </c>
      <c r="O6983" s="181" t="s">
        <v>8153</v>
      </c>
      <c r="P6983" s="184" t="s">
        <v>7090</v>
      </c>
      <c r="Q6983" s="185" t="s">
        <v>190</v>
      </c>
      <c r="R6983" s="181" t="s">
        <v>35</v>
      </c>
      <c r="S6983" s="181" t="s">
        <v>225</v>
      </c>
      <c r="T6983" s="186" t="s">
        <v>225</v>
      </c>
      <c r="U6983" s="187" t="s">
        <v>225</v>
      </c>
      <c r="V6983" s="188" t="str" cm="1">
        <f t="array" ref="V6983">IF(SUM(LEN(A6983:U6983))=0,"",IF(OR(OR(ISBLANK(E6983),SUM(LEN(B6983),LEN(C6983))=0),AND(NOT(D6983="Unknown"),ISBLANK(I6983)),AND(NOT(N6983="Unknown"),ISBLANK(Q6983))),"Missing Information", INDEX(Table15[Entire Service Line Classification], MATCH(SUMIFS(Table15[Unique ID],Table15[System-Owned Portion],D6983,Table15[If Material Anything Other than "Lead" in Column E,Was Material Ever Previously Lead?],F6983,Table15[Customer-Owned Portion],N6983),Table15[Unique ID],0),0)))</f>
        <v>Non-lead</v>
      </c>
      <c r="W6983" s="189"/>
    </row>
    <row r="6984" spans="1:23" s="190" customFormat="1" ht="56.25" x14ac:dyDescent="0.25">
      <c r="A6984" s="180" t="s">
        <v>225</v>
      </c>
      <c r="B6984" s="181" t="s">
        <v>10585</v>
      </c>
      <c r="C6984" s="182" t="s">
        <v>225</v>
      </c>
      <c r="D6984" s="183" t="s">
        <v>36</v>
      </c>
      <c r="E6984" s="181" t="s">
        <v>35</v>
      </c>
      <c r="F6984" s="183" t="s">
        <v>35</v>
      </c>
      <c r="G6984" s="181" t="s">
        <v>8153</v>
      </c>
      <c r="H6984" s="184" t="s">
        <v>7090</v>
      </c>
      <c r="I6984" s="185" t="s">
        <v>190</v>
      </c>
      <c r="J6984" s="181" t="s">
        <v>35</v>
      </c>
      <c r="K6984" s="181" t="s">
        <v>225</v>
      </c>
      <c r="L6984" s="186" t="s">
        <v>225</v>
      </c>
      <c r="M6984" s="187" t="s">
        <v>225</v>
      </c>
      <c r="N6984" s="183" t="s">
        <v>36</v>
      </c>
      <c r="O6984" s="181" t="s">
        <v>8153</v>
      </c>
      <c r="P6984" s="184" t="s">
        <v>7090</v>
      </c>
      <c r="Q6984" s="185" t="s">
        <v>190</v>
      </c>
      <c r="R6984" s="181" t="s">
        <v>35</v>
      </c>
      <c r="S6984" s="181" t="s">
        <v>225</v>
      </c>
      <c r="T6984" s="186" t="s">
        <v>225</v>
      </c>
      <c r="U6984" s="187" t="s">
        <v>225</v>
      </c>
      <c r="V6984" s="188" t="str" cm="1">
        <f t="array" ref="V6984">IF(SUM(LEN(A6984:U6984))=0,"",IF(OR(OR(ISBLANK(E6984),SUM(LEN(B6984),LEN(C6984))=0),AND(NOT(D6984="Unknown"),ISBLANK(I6984)),AND(NOT(N6984="Unknown"),ISBLANK(Q6984))),"Missing Information", INDEX(Table15[Entire Service Line Classification], MATCH(SUMIFS(Table15[Unique ID],Table15[System-Owned Portion],D6984,Table15[If Material Anything Other than "Lead" in Column E,Was Material Ever Previously Lead?],F6984,Table15[Customer-Owned Portion],N6984),Table15[Unique ID],0),0)))</f>
        <v>Non-lead</v>
      </c>
      <c r="W6984" s="189"/>
    </row>
    <row r="6985" spans="1:23" s="190" customFormat="1" ht="56.25" x14ac:dyDescent="0.25">
      <c r="A6985" s="180" t="s">
        <v>225</v>
      </c>
      <c r="B6985" s="181" t="s">
        <v>10586</v>
      </c>
      <c r="C6985" s="182" t="s">
        <v>225</v>
      </c>
      <c r="D6985" s="183" t="s">
        <v>36</v>
      </c>
      <c r="E6985" s="181" t="s">
        <v>35</v>
      </c>
      <c r="F6985" s="183" t="s">
        <v>35</v>
      </c>
      <c r="G6985" s="181" t="s">
        <v>8153</v>
      </c>
      <c r="H6985" s="184" t="s">
        <v>7090</v>
      </c>
      <c r="I6985" s="185" t="s">
        <v>190</v>
      </c>
      <c r="J6985" s="181" t="s">
        <v>35</v>
      </c>
      <c r="K6985" s="181" t="s">
        <v>225</v>
      </c>
      <c r="L6985" s="186" t="s">
        <v>225</v>
      </c>
      <c r="M6985" s="187" t="s">
        <v>225</v>
      </c>
      <c r="N6985" s="183" t="s">
        <v>36</v>
      </c>
      <c r="O6985" s="181" t="s">
        <v>8153</v>
      </c>
      <c r="P6985" s="184" t="s">
        <v>7090</v>
      </c>
      <c r="Q6985" s="185" t="s">
        <v>190</v>
      </c>
      <c r="R6985" s="181" t="s">
        <v>35</v>
      </c>
      <c r="S6985" s="181" t="s">
        <v>225</v>
      </c>
      <c r="T6985" s="186" t="s">
        <v>225</v>
      </c>
      <c r="U6985" s="187" t="s">
        <v>225</v>
      </c>
      <c r="V6985" s="188" t="str" cm="1">
        <f t="array" ref="V6985">IF(SUM(LEN(A6985:U6985))=0,"",IF(OR(OR(ISBLANK(E6985),SUM(LEN(B6985),LEN(C6985))=0),AND(NOT(D6985="Unknown"),ISBLANK(I6985)),AND(NOT(N6985="Unknown"),ISBLANK(Q6985))),"Missing Information", INDEX(Table15[Entire Service Line Classification], MATCH(SUMIFS(Table15[Unique ID],Table15[System-Owned Portion],D6985,Table15[If Material Anything Other than "Lead" in Column E,Was Material Ever Previously Lead?],F6985,Table15[Customer-Owned Portion],N6985),Table15[Unique ID],0),0)))</f>
        <v>Non-lead</v>
      </c>
      <c r="W6985" s="189"/>
    </row>
    <row r="6986" spans="1:23" s="190" customFormat="1" ht="56.25" x14ac:dyDescent="0.25">
      <c r="A6986" s="180" t="s">
        <v>225</v>
      </c>
      <c r="B6986" s="181" t="s">
        <v>10587</v>
      </c>
      <c r="C6986" s="182" t="s">
        <v>225</v>
      </c>
      <c r="D6986" s="183" t="s">
        <v>36</v>
      </c>
      <c r="E6986" s="181" t="s">
        <v>35</v>
      </c>
      <c r="F6986" s="183" t="s">
        <v>35</v>
      </c>
      <c r="G6986" s="181" t="s">
        <v>8153</v>
      </c>
      <c r="H6986" s="184" t="s">
        <v>7090</v>
      </c>
      <c r="I6986" s="185" t="s">
        <v>190</v>
      </c>
      <c r="J6986" s="181" t="s">
        <v>35</v>
      </c>
      <c r="K6986" s="181" t="s">
        <v>225</v>
      </c>
      <c r="L6986" s="186" t="s">
        <v>225</v>
      </c>
      <c r="M6986" s="187" t="s">
        <v>225</v>
      </c>
      <c r="N6986" s="183" t="s">
        <v>36</v>
      </c>
      <c r="O6986" s="181" t="s">
        <v>8153</v>
      </c>
      <c r="P6986" s="184" t="s">
        <v>7090</v>
      </c>
      <c r="Q6986" s="185" t="s">
        <v>190</v>
      </c>
      <c r="R6986" s="181" t="s">
        <v>35</v>
      </c>
      <c r="S6986" s="181" t="s">
        <v>225</v>
      </c>
      <c r="T6986" s="186" t="s">
        <v>225</v>
      </c>
      <c r="U6986" s="187" t="s">
        <v>225</v>
      </c>
      <c r="V6986" s="188" t="str" cm="1">
        <f t="array" ref="V6986">IF(SUM(LEN(A6986:U6986))=0,"",IF(OR(OR(ISBLANK(E6986),SUM(LEN(B6986),LEN(C6986))=0),AND(NOT(D6986="Unknown"),ISBLANK(I6986)),AND(NOT(N6986="Unknown"),ISBLANK(Q6986))),"Missing Information", INDEX(Table15[Entire Service Line Classification], MATCH(SUMIFS(Table15[Unique ID],Table15[System-Owned Portion],D6986,Table15[If Material Anything Other than "Lead" in Column E,Was Material Ever Previously Lead?],F6986,Table15[Customer-Owned Portion],N6986),Table15[Unique ID],0),0)))</f>
        <v>Non-lead</v>
      </c>
      <c r="W6986" s="189"/>
    </row>
    <row r="6987" spans="1:23" s="190" customFormat="1" ht="56.25" x14ac:dyDescent="0.25">
      <c r="A6987" s="180" t="s">
        <v>225</v>
      </c>
      <c r="B6987" s="181" t="s">
        <v>10588</v>
      </c>
      <c r="C6987" s="182" t="s">
        <v>225</v>
      </c>
      <c r="D6987" s="183" t="s">
        <v>36</v>
      </c>
      <c r="E6987" s="181" t="s">
        <v>35</v>
      </c>
      <c r="F6987" s="183" t="s">
        <v>35</v>
      </c>
      <c r="G6987" s="181" t="s">
        <v>8153</v>
      </c>
      <c r="H6987" s="184" t="s">
        <v>7090</v>
      </c>
      <c r="I6987" s="185" t="s">
        <v>190</v>
      </c>
      <c r="J6987" s="181" t="s">
        <v>35</v>
      </c>
      <c r="K6987" s="181" t="s">
        <v>225</v>
      </c>
      <c r="L6987" s="186" t="s">
        <v>225</v>
      </c>
      <c r="M6987" s="187" t="s">
        <v>225</v>
      </c>
      <c r="N6987" s="183" t="s">
        <v>36</v>
      </c>
      <c r="O6987" s="181" t="s">
        <v>8153</v>
      </c>
      <c r="P6987" s="184" t="s">
        <v>7090</v>
      </c>
      <c r="Q6987" s="185" t="s">
        <v>190</v>
      </c>
      <c r="R6987" s="181" t="s">
        <v>35</v>
      </c>
      <c r="S6987" s="181" t="s">
        <v>225</v>
      </c>
      <c r="T6987" s="186" t="s">
        <v>225</v>
      </c>
      <c r="U6987" s="187" t="s">
        <v>225</v>
      </c>
      <c r="V6987" s="188" t="str" cm="1">
        <f t="array" ref="V6987">IF(SUM(LEN(A6987:U6987))=0,"",IF(OR(OR(ISBLANK(E6987),SUM(LEN(B6987),LEN(C6987))=0),AND(NOT(D6987="Unknown"),ISBLANK(I6987)),AND(NOT(N6987="Unknown"),ISBLANK(Q6987))),"Missing Information", INDEX(Table15[Entire Service Line Classification], MATCH(SUMIFS(Table15[Unique ID],Table15[System-Owned Portion],D6987,Table15[If Material Anything Other than "Lead" in Column E,Was Material Ever Previously Lead?],F6987,Table15[Customer-Owned Portion],N6987),Table15[Unique ID],0),0)))</f>
        <v>Non-lead</v>
      </c>
      <c r="W6987" s="189"/>
    </row>
    <row r="6988" spans="1:23" s="190" customFormat="1" ht="56.25" x14ac:dyDescent="0.25">
      <c r="A6988" s="180" t="s">
        <v>225</v>
      </c>
      <c r="B6988" s="181" t="s">
        <v>10589</v>
      </c>
      <c r="C6988" s="182" t="s">
        <v>225</v>
      </c>
      <c r="D6988" s="183" t="s">
        <v>36</v>
      </c>
      <c r="E6988" s="181" t="s">
        <v>35</v>
      </c>
      <c r="F6988" s="183" t="s">
        <v>35</v>
      </c>
      <c r="G6988" s="181" t="s">
        <v>8153</v>
      </c>
      <c r="H6988" s="184" t="s">
        <v>7090</v>
      </c>
      <c r="I6988" s="185" t="s">
        <v>190</v>
      </c>
      <c r="J6988" s="181" t="s">
        <v>35</v>
      </c>
      <c r="K6988" s="181" t="s">
        <v>225</v>
      </c>
      <c r="L6988" s="186" t="s">
        <v>225</v>
      </c>
      <c r="M6988" s="187" t="s">
        <v>225</v>
      </c>
      <c r="N6988" s="183" t="s">
        <v>36</v>
      </c>
      <c r="O6988" s="181" t="s">
        <v>8153</v>
      </c>
      <c r="P6988" s="184" t="s">
        <v>7090</v>
      </c>
      <c r="Q6988" s="185" t="s">
        <v>190</v>
      </c>
      <c r="R6988" s="181" t="s">
        <v>35</v>
      </c>
      <c r="S6988" s="181" t="s">
        <v>225</v>
      </c>
      <c r="T6988" s="186" t="s">
        <v>225</v>
      </c>
      <c r="U6988" s="187" t="s">
        <v>225</v>
      </c>
      <c r="V6988" s="188" t="str" cm="1">
        <f t="array" ref="V6988">IF(SUM(LEN(A6988:U6988))=0,"",IF(OR(OR(ISBLANK(E6988),SUM(LEN(B6988),LEN(C6988))=0),AND(NOT(D6988="Unknown"),ISBLANK(I6988)),AND(NOT(N6988="Unknown"),ISBLANK(Q6988))),"Missing Information", INDEX(Table15[Entire Service Line Classification], MATCH(SUMIFS(Table15[Unique ID],Table15[System-Owned Portion],D6988,Table15[If Material Anything Other than "Lead" in Column E,Was Material Ever Previously Lead?],F6988,Table15[Customer-Owned Portion],N6988),Table15[Unique ID],0),0)))</f>
        <v>Non-lead</v>
      </c>
      <c r="W6988" s="189"/>
    </row>
    <row r="6989" spans="1:23" s="190" customFormat="1" ht="56.25" x14ac:dyDescent="0.25">
      <c r="A6989" s="180" t="s">
        <v>225</v>
      </c>
      <c r="B6989" s="181" t="s">
        <v>10590</v>
      </c>
      <c r="C6989" s="182" t="s">
        <v>225</v>
      </c>
      <c r="D6989" s="183" t="s">
        <v>36</v>
      </c>
      <c r="E6989" s="181" t="s">
        <v>35</v>
      </c>
      <c r="F6989" s="183" t="s">
        <v>35</v>
      </c>
      <c r="G6989" s="181" t="s">
        <v>8153</v>
      </c>
      <c r="H6989" s="184" t="s">
        <v>7090</v>
      </c>
      <c r="I6989" s="185" t="s">
        <v>190</v>
      </c>
      <c r="J6989" s="181" t="s">
        <v>35</v>
      </c>
      <c r="K6989" s="181" t="s">
        <v>225</v>
      </c>
      <c r="L6989" s="186" t="s">
        <v>225</v>
      </c>
      <c r="M6989" s="187" t="s">
        <v>225</v>
      </c>
      <c r="N6989" s="183" t="s">
        <v>36</v>
      </c>
      <c r="O6989" s="181" t="s">
        <v>8153</v>
      </c>
      <c r="P6989" s="184" t="s">
        <v>7090</v>
      </c>
      <c r="Q6989" s="185" t="s">
        <v>190</v>
      </c>
      <c r="R6989" s="181" t="s">
        <v>35</v>
      </c>
      <c r="S6989" s="181" t="s">
        <v>225</v>
      </c>
      <c r="T6989" s="186" t="s">
        <v>225</v>
      </c>
      <c r="U6989" s="187" t="s">
        <v>225</v>
      </c>
      <c r="V6989" s="188" t="str" cm="1">
        <f t="array" ref="V6989">IF(SUM(LEN(A6989:U6989))=0,"",IF(OR(OR(ISBLANK(E6989),SUM(LEN(B6989),LEN(C6989))=0),AND(NOT(D6989="Unknown"),ISBLANK(I6989)),AND(NOT(N6989="Unknown"),ISBLANK(Q6989))),"Missing Information", INDEX(Table15[Entire Service Line Classification], MATCH(SUMIFS(Table15[Unique ID],Table15[System-Owned Portion],D6989,Table15[If Material Anything Other than "Lead" in Column E,Was Material Ever Previously Lead?],F6989,Table15[Customer-Owned Portion],N6989),Table15[Unique ID],0),0)))</f>
        <v>Non-lead</v>
      </c>
      <c r="W6989" s="189"/>
    </row>
    <row r="6990" spans="1:23" s="190" customFormat="1" ht="56.25" x14ac:dyDescent="0.25">
      <c r="A6990" s="180" t="s">
        <v>225</v>
      </c>
      <c r="B6990" s="181" t="s">
        <v>10591</v>
      </c>
      <c r="C6990" s="182" t="s">
        <v>225</v>
      </c>
      <c r="D6990" s="183" t="s">
        <v>36</v>
      </c>
      <c r="E6990" s="181" t="s">
        <v>35</v>
      </c>
      <c r="F6990" s="183" t="s">
        <v>35</v>
      </c>
      <c r="G6990" s="181" t="s">
        <v>8153</v>
      </c>
      <c r="H6990" s="184" t="s">
        <v>7090</v>
      </c>
      <c r="I6990" s="185" t="s">
        <v>190</v>
      </c>
      <c r="J6990" s="181" t="s">
        <v>35</v>
      </c>
      <c r="K6990" s="181" t="s">
        <v>225</v>
      </c>
      <c r="L6990" s="186" t="s">
        <v>225</v>
      </c>
      <c r="M6990" s="187" t="s">
        <v>225</v>
      </c>
      <c r="N6990" s="183" t="s">
        <v>36</v>
      </c>
      <c r="O6990" s="181" t="s">
        <v>8153</v>
      </c>
      <c r="P6990" s="184" t="s">
        <v>7090</v>
      </c>
      <c r="Q6990" s="185" t="s">
        <v>190</v>
      </c>
      <c r="R6990" s="181" t="s">
        <v>35</v>
      </c>
      <c r="S6990" s="181" t="s">
        <v>225</v>
      </c>
      <c r="T6990" s="186" t="s">
        <v>225</v>
      </c>
      <c r="U6990" s="187" t="s">
        <v>225</v>
      </c>
      <c r="V6990" s="188" t="str" cm="1">
        <f t="array" ref="V6990">IF(SUM(LEN(A6990:U6990))=0,"",IF(OR(OR(ISBLANK(E6990),SUM(LEN(B6990),LEN(C6990))=0),AND(NOT(D6990="Unknown"),ISBLANK(I6990)),AND(NOT(N6990="Unknown"),ISBLANK(Q6990))),"Missing Information", INDEX(Table15[Entire Service Line Classification], MATCH(SUMIFS(Table15[Unique ID],Table15[System-Owned Portion],D6990,Table15[If Material Anything Other than "Lead" in Column E,Was Material Ever Previously Lead?],F6990,Table15[Customer-Owned Portion],N6990),Table15[Unique ID],0),0)))</f>
        <v>Non-lead</v>
      </c>
      <c r="W6990" s="189"/>
    </row>
    <row r="6991" spans="1:23" s="190" customFormat="1" ht="56.25" x14ac:dyDescent="0.25">
      <c r="A6991" s="180" t="s">
        <v>225</v>
      </c>
      <c r="B6991" s="181" t="s">
        <v>10592</v>
      </c>
      <c r="C6991" s="182" t="s">
        <v>225</v>
      </c>
      <c r="D6991" s="183" t="s">
        <v>36</v>
      </c>
      <c r="E6991" s="181" t="s">
        <v>35</v>
      </c>
      <c r="F6991" s="183" t="s">
        <v>35</v>
      </c>
      <c r="G6991" s="181" t="s">
        <v>8153</v>
      </c>
      <c r="H6991" s="184" t="s">
        <v>7090</v>
      </c>
      <c r="I6991" s="185" t="s">
        <v>190</v>
      </c>
      <c r="J6991" s="181" t="s">
        <v>35</v>
      </c>
      <c r="K6991" s="181" t="s">
        <v>225</v>
      </c>
      <c r="L6991" s="186" t="s">
        <v>225</v>
      </c>
      <c r="M6991" s="187" t="s">
        <v>225</v>
      </c>
      <c r="N6991" s="183" t="s">
        <v>36</v>
      </c>
      <c r="O6991" s="181" t="s">
        <v>8153</v>
      </c>
      <c r="P6991" s="184" t="s">
        <v>7090</v>
      </c>
      <c r="Q6991" s="185" t="s">
        <v>190</v>
      </c>
      <c r="R6991" s="181" t="s">
        <v>35</v>
      </c>
      <c r="S6991" s="181" t="s">
        <v>225</v>
      </c>
      <c r="T6991" s="186" t="s">
        <v>225</v>
      </c>
      <c r="U6991" s="187" t="s">
        <v>225</v>
      </c>
      <c r="V6991" s="188" t="str" cm="1">
        <f t="array" ref="V6991">IF(SUM(LEN(A6991:U6991))=0,"",IF(OR(OR(ISBLANK(E6991),SUM(LEN(B6991),LEN(C6991))=0),AND(NOT(D6991="Unknown"),ISBLANK(I6991)),AND(NOT(N6991="Unknown"),ISBLANK(Q6991))),"Missing Information", INDEX(Table15[Entire Service Line Classification], MATCH(SUMIFS(Table15[Unique ID],Table15[System-Owned Portion],D6991,Table15[If Material Anything Other than "Lead" in Column E,Was Material Ever Previously Lead?],F6991,Table15[Customer-Owned Portion],N6991),Table15[Unique ID],0),0)))</f>
        <v>Non-lead</v>
      </c>
      <c r="W6991" s="189"/>
    </row>
    <row r="6992" spans="1:23" s="190" customFormat="1" ht="56.25" x14ac:dyDescent="0.25">
      <c r="A6992" s="180" t="s">
        <v>225</v>
      </c>
      <c r="B6992" s="181" t="s">
        <v>10593</v>
      </c>
      <c r="C6992" s="182" t="s">
        <v>225</v>
      </c>
      <c r="D6992" s="183" t="s">
        <v>36</v>
      </c>
      <c r="E6992" s="181" t="s">
        <v>35</v>
      </c>
      <c r="F6992" s="183" t="s">
        <v>35</v>
      </c>
      <c r="G6992" s="181" t="s">
        <v>8153</v>
      </c>
      <c r="H6992" s="184" t="s">
        <v>7090</v>
      </c>
      <c r="I6992" s="185" t="s">
        <v>190</v>
      </c>
      <c r="J6992" s="181" t="s">
        <v>35</v>
      </c>
      <c r="K6992" s="181" t="s">
        <v>225</v>
      </c>
      <c r="L6992" s="186" t="s">
        <v>225</v>
      </c>
      <c r="M6992" s="187" t="s">
        <v>225</v>
      </c>
      <c r="N6992" s="183" t="s">
        <v>36</v>
      </c>
      <c r="O6992" s="181" t="s">
        <v>8153</v>
      </c>
      <c r="P6992" s="184" t="s">
        <v>7090</v>
      </c>
      <c r="Q6992" s="185" t="s">
        <v>190</v>
      </c>
      <c r="R6992" s="181" t="s">
        <v>35</v>
      </c>
      <c r="S6992" s="181" t="s">
        <v>225</v>
      </c>
      <c r="T6992" s="186" t="s">
        <v>225</v>
      </c>
      <c r="U6992" s="187" t="s">
        <v>225</v>
      </c>
      <c r="V6992" s="188" t="str" cm="1">
        <f t="array" ref="V6992">IF(SUM(LEN(A6992:U6992))=0,"",IF(OR(OR(ISBLANK(E6992),SUM(LEN(B6992),LEN(C6992))=0),AND(NOT(D6992="Unknown"),ISBLANK(I6992)),AND(NOT(N6992="Unknown"),ISBLANK(Q6992))),"Missing Information", INDEX(Table15[Entire Service Line Classification], MATCH(SUMIFS(Table15[Unique ID],Table15[System-Owned Portion],D6992,Table15[If Material Anything Other than "Lead" in Column E,Was Material Ever Previously Lead?],F6992,Table15[Customer-Owned Portion],N6992),Table15[Unique ID],0),0)))</f>
        <v>Non-lead</v>
      </c>
      <c r="W6992" s="189"/>
    </row>
    <row r="6993" spans="1:23" s="190" customFormat="1" ht="56.25" x14ac:dyDescent="0.25">
      <c r="A6993" s="180" t="s">
        <v>225</v>
      </c>
      <c r="B6993" s="181" t="s">
        <v>10594</v>
      </c>
      <c r="C6993" s="182" t="s">
        <v>225</v>
      </c>
      <c r="D6993" s="183" t="s">
        <v>36</v>
      </c>
      <c r="E6993" s="181" t="s">
        <v>35</v>
      </c>
      <c r="F6993" s="183" t="s">
        <v>35</v>
      </c>
      <c r="G6993" s="181" t="s">
        <v>8153</v>
      </c>
      <c r="H6993" s="184" t="s">
        <v>7090</v>
      </c>
      <c r="I6993" s="185" t="s">
        <v>190</v>
      </c>
      <c r="J6993" s="181" t="s">
        <v>35</v>
      </c>
      <c r="K6993" s="181" t="s">
        <v>225</v>
      </c>
      <c r="L6993" s="186" t="s">
        <v>225</v>
      </c>
      <c r="M6993" s="187" t="s">
        <v>225</v>
      </c>
      <c r="N6993" s="183" t="s">
        <v>36</v>
      </c>
      <c r="O6993" s="181" t="s">
        <v>8153</v>
      </c>
      <c r="P6993" s="184" t="s">
        <v>7090</v>
      </c>
      <c r="Q6993" s="185" t="s">
        <v>190</v>
      </c>
      <c r="R6993" s="181" t="s">
        <v>35</v>
      </c>
      <c r="S6993" s="181" t="s">
        <v>225</v>
      </c>
      <c r="T6993" s="186" t="s">
        <v>225</v>
      </c>
      <c r="U6993" s="187" t="s">
        <v>225</v>
      </c>
      <c r="V6993" s="188" t="str" cm="1">
        <f t="array" ref="V6993">IF(SUM(LEN(A6993:U6993))=0,"",IF(OR(OR(ISBLANK(E6993),SUM(LEN(B6993),LEN(C6993))=0),AND(NOT(D6993="Unknown"),ISBLANK(I6993)),AND(NOT(N6993="Unknown"),ISBLANK(Q6993))),"Missing Information", INDEX(Table15[Entire Service Line Classification], MATCH(SUMIFS(Table15[Unique ID],Table15[System-Owned Portion],D6993,Table15[If Material Anything Other than "Lead" in Column E,Was Material Ever Previously Lead?],F6993,Table15[Customer-Owned Portion],N6993),Table15[Unique ID],0),0)))</f>
        <v>Non-lead</v>
      </c>
      <c r="W6993" s="189"/>
    </row>
    <row r="6994" spans="1:23" s="190" customFormat="1" ht="56.25" x14ac:dyDescent="0.25">
      <c r="A6994" s="180" t="s">
        <v>225</v>
      </c>
      <c r="B6994" s="181" t="s">
        <v>10595</v>
      </c>
      <c r="C6994" s="182" t="s">
        <v>225</v>
      </c>
      <c r="D6994" s="183" t="s">
        <v>36</v>
      </c>
      <c r="E6994" s="181" t="s">
        <v>35</v>
      </c>
      <c r="F6994" s="183" t="s">
        <v>35</v>
      </c>
      <c r="G6994" s="181" t="s">
        <v>8153</v>
      </c>
      <c r="H6994" s="184" t="s">
        <v>7090</v>
      </c>
      <c r="I6994" s="185" t="s">
        <v>190</v>
      </c>
      <c r="J6994" s="181" t="s">
        <v>35</v>
      </c>
      <c r="K6994" s="181" t="s">
        <v>225</v>
      </c>
      <c r="L6994" s="186" t="s">
        <v>225</v>
      </c>
      <c r="M6994" s="187" t="s">
        <v>225</v>
      </c>
      <c r="N6994" s="183" t="s">
        <v>36</v>
      </c>
      <c r="O6994" s="181" t="s">
        <v>8153</v>
      </c>
      <c r="P6994" s="184" t="s">
        <v>7090</v>
      </c>
      <c r="Q6994" s="185" t="s">
        <v>190</v>
      </c>
      <c r="R6994" s="181" t="s">
        <v>35</v>
      </c>
      <c r="S6994" s="181" t="s">
        <v>225</v>
      </c>
      <c r="T6994" s="186" t="s">
        <v>225</v>
      </c>
      <c r="U6994" s="187" t="s">
        <v>225</v>
      </c>
      <c r="V6994" s="188" t="str" cm="1">
        <f t="array" ref="V6994">IF(SUM(LEN(A6994:U6994))=0,"",IF(OR(OR(ISBLANK(E6994),SUM(LEN(B6994),LEN(C6994))=0),AND(NOT(D6994="Unknown"),ISBLANK(I6994)),AND(NOT(N6994="Unknown"),ISBLANK(Q6994))),"Missing Information", INDEX(Table15[Entire Service Line Classification], MATCH(SUMIFS(Table15[Unique ID],Table15[System-Owned Portion],D6994,Table15[If Material Anything Other than "Lead" in Column E,Was Material Ever Previously Lead?],F6994,Table15[Customer-Owned Portion],N6994),Table15[Unique ID],0),0)))</f>
        <v>Non-lead</v>
      </c>
      <c r="W6994" s="189"/>
    </row>
    <row r="6995" spans="1:23" s="190" customFormat="1" ht="56.25" x14ac:dyDescent="0.25">
      <c r="A6995" s="180" t="s">
        <v>225</v>
      </c>
      <c r="B6995" s="181" t="s">
        <v>10596</v>
      </c>
      <c r="C6995" s="182" t="s">
        <v>225</v>
      </c>
      <c r="D6995" s="183" t="s">
        <v>36</v>
      </c>
      <c r="E6995" s="181" t="s">
        <v>35</v>
      </c>
      <c r="F6995" s="183" t="s">
        <v>35</v>
      </c>
      <c r="G6995" s="181" t="s">
        <v>8153</v>
      </c>
      <c r="H6995" s="184" t="s">
        <v>7090</v>
      </c>
      <c r="I6995" s="185" t="s">
        <v>190</v>
      </c>
      <c r="J6995" s="181" t="s">
        <v>35</v>
      </c>
      <c r="K6995" s="181" t="s">
        <v>225</v>
      </c>
      <c r="L6995" s="186" t="s">
        <v>225</v>
      </c>
      <c r="M6995" s="187" t="s">
        <v>225</v>
      </c>
      <c r="N6995" s="183" t="s">
        <v>36</v>
      </c>
      <c r="O6995" s="181" t="s">
        <v>8153</v>
      </c>
      <c r="P6995" s="184" t="s">
        <v>7090</v>
      </c>
      <c r="Q6995" s="185" t="s">
        <v>190</v>
      </c>
      <c r="R6995" s="181" t="s">
        <v>35</v>
      </c>
      <c r="S6995" s="181" t="s">
        <v>225</v>
      </c>
      <c r="T6995" s="186" t="s">
        <v>225</v>
      </c>
      <c r="U6995" s="187" t="s">
        <v>225</v>
      </c>
      <c r="V6995" s="188" t="str" cm="1">
        <f t="array" ref="V6995">IF(SUM(LEN(A6995:U6995))=0,"",IF(OR(OR(ISBLANK(E6995),SUM(LEN(B6995),LEN(C6995))=0),AND(NOT(D6995="Unknown"),ISBLANK(I6995)),AND(NOT(N6995="Unknown"),ISBLANK(Q6995))),"Missing Information", INDEX(Table15[Entire Service Line Classification], MATCH(SUMIFS(Table15[Unique ID],Table15[System-Owned Portion],D6995,Table15[If Material Anything Other than "Lead" in Column E,Was Material Ever Previously Lead?],F6995,Table15[Customer-Owned Portion],N6995),Table15[Unique ID],0),0)))</f>
        <v>Non-lead</v>
      </c>
      <c r="W6995" s="189"/>
    </row>
    <row r="6996" spans="1:23" s="190" customFormat="1" ht="56.25" x14ac:dyDescent="0.25">
      <c r="A6996" s="180" t="s">
        <v>225</v>
      </c>
      <c r="B6996" s="181" t="s">
        <v>10597</v>
      </c>
      <c r="C6996" s="182" t="s">
        <v>225</v>
      </c>
      <c r="D6996" s="183" t="s">
        <v>36</v>
      </c>
      <c r="E6996" s="181" t="s">
        <v>35</v>
      </c>
      <c r="F6996" s="183" t="s">
        <v>35</v>
      </c>
      <c r="G6996" s="181" t="s">
        <v>8153</v>
      </c>
      <c r="H6996" s="184" t="s">
        <v>7090</v>
      </c>
      <c r="I6996" s="185" t="s">
        <v>190</v>
      </c>
      <c r="J6996" s="181" t="s">
        <v>35</v>
      </c>
      <c r="K6996" s="181" t="s">
        <v>225</v>
      </c>
      <c r="L6996" s="186" t="s">
        <v>225</v>
      </c>
      <c r="M6996" s="187" t="s">
        <v>225</v>
      </c>
      <c r="N6996" s="183" t="s">
        <v>36</v>
      </c>
      <c r="O6996" s="181" t="s">
        <v>8153</v>
      </c>
      <c r="P6996" s="184" t="s">
        <v>7090</v>
      </c>
      <c r="Q6996" s="185" t="s">
        <v>190</v>
      </c>
      <c r="R6996" s="181" t="s">
        <v>35</v>
      </c>
      <c r="S6996" s="181" t="s">
        <v>225</v>
      </c>
      <c r="T6996" s="186" t="s">
        <v>225</v>
      </c>
      <c r="U6996" s="187" t="s">
        <v>225</v>
      </c>
      <c r="V6996" s="188" t="str" cm="1">
        <f t="array" ref="V6996">IF(SUM(LEN(A6996:U6996))=0,"",IF(OR(OR(ISBLANK(E6996),SUM(LEN(B6996),LEN(C6996))=0),AND(NOT(D6996="Unknown"),ISBLANK(I6996)),AND(NOT(N6996="Unknown"),ISBLANK(Q6996))),"Missing Information", INDEX(Table15[Entire Service Line Classification], MATCH(SUMIFS(Table15[Unique ID],Table15[System-Owned Portion],D6996,Table15[If Material Anything Other than "Lead" in Column E,Was Material Ever Previously Lead?],F6996,Table15[Customer-Owned Portion],N6996),Table15[Unique ID],0),0)))</f>
        <v>Non-lead</v>
      </c>
      <c r="W6996" s="189"/>
    </row>
    <row r="6997" spans="1:23" s="190" customFormat="1" ht="56.25" x14ac:dyDescent="0.25">
      <c r="A6997" s="180" t="s">
        <v>225</v>
      </c>
      <c r="B6997" s="181" t="s">
        <v>10598</v>
      </c>
      <c r="C6997" s="182" t="s">
        <v>225</v>
      </c>
      <c r="D6997" s="183" t="s">
        <v>36</v>
      </c>
      <c r="E6997" s="181" t="s">
        <v>35</v>
      </c>
      <c r="F6997" s="183" t="s">
        <v>35</v>
      </c>
      <c r="G6997" s="181" t="s">
        <v>8153</v>
      </c>
      <c r="H6997" s="184" t="s">
        <v>7090</v>
      </c>
      <c r="I6997" s="185" t="s">
        <v>190</v>
      </c>
      <c r="J6997" s="181" t="s">
        <v>35</v>
      </c>
      <c r="K6997" s="181" t="s">
        <v>225</v>
      </c>
      <c r="L6997" s="186" t="s">
        <v>225</v>
      </c>
      <c r="M6997" s="187" t="s">
        <v>225</v>
      </c>
      <c r="N6997" s="183" t="s">
        <v>36</v>
      </c>
      <c r="O6997" s="181" t="s">
        <v>8153</v>
      </c>
      <c r="P6997" s="184" t="s">
        <v>7090</v>
      </c>
      <c r="Q6997" s="185" t="s">
        <v>190</v>
      </c>
      <c r="R6997" s="181" t="s">
        <v>35</v>
      </c>
      <c r="S6997" s="181" t="s">
        <v>225</v>
      </c>
      <c r="T6997" s="186" t="s">
        <v>225</v>
      </c>
      <c r="U6997" s="187" t="s">
        <v>225</v>
      </c>
      <c r="V6997" s="188" t="str" cm="1">
        <f t="array" ref="V6997">IF(SUM(LEN(A6997:U6997))=0,"",IF(OR(OR(ISBLANK(E6997),SUM(LEN(B6997),LEN(C6997))=0),AND(NOT(D6997="Unknown"),ISBLANK(I6997)),AND(NOT(N6997="Unknown"),ISBLANK(Q6997))),"Missing Information", INDEX(Table15[Entire Service Line Classification], MATCH(SUMIFS(Table15[Unique ID],Table15[System-Owned Portion],D6997,Table15[If Material Anything Other than "Lead" in Column E,Was Material Ever Previously Lead?],F6997,Table15[Customer-Owned Portion],N6997),Table15[Unique ID],0),0)))</f>
        <v>Non-lead</v>
      </c>
      <c r="W6997" s="189"/>
    </row>
    <row r="6998" spans="1:23" s="190" customFormat="1" ht="56.25" x14ac:dyDescent="0.25">
      <c r="A6998" s="180" t="s">
        <v>225</v>
      </c>
      <c r="B6998" s="181" t="s">
        <v>10599</v>
      </c>
      <c r="C6998" s="182" t="s">
        <v>225</v>
      </c>
      <c r="D6998" s="183" t="s">
        <v>36</v>
      </c>
      <c r="E6998" s="181" t="s">
        <v>35</v>
      </c>
      <c r="F6998" s="183" t="s">
        <v>35</v>
      </c>
      <c r="G6998" s="181" t="s">
        <v>8153</v>
      </c>
      <c r="H6998" s="184" t="s">
        <v>7090</v>
      </c>
      <c r="I6998" s="185" t="s">
        <v>190</v>
      </c>
      <c r="J6998" s="181" t="s">
        <v>35</v>
      </c>
      <c r="K6998" s="181" t="s">
        <v>225</v>
      </c>
      <c r="L6998" s="186" t="s">
        <v>225</v>
      </c>
      <c r="M6998" s="187" t="s">
        <v>225</v>
      </c>
      <c r="N6998" s="183" t="s">
        <v>36</v>
      </c>
      <c r="O6998" s="181" t="s">
        <v>8153</v>
      </c>
      <c r="P6998" s="184" t="s">
        <v>7090</v>
      </c>
      <c r="Q6998" s="185" t="s">
        <v>190</v>
      </c>
      <c r="R6998" s="181" t="s">
        <v>35</v>
      </c>
      <c r="S6998" s="181" t="s">
        <v>225</v>
      </c>
      <c r="T6998" s="186" t="s">
        <v>225</v>
      </c>
      <c r="U6998" s="187" t="s">
        <v>225</v>
      </c>
      <c r="V6998" s="188" t="str" cm="1">
        <f t="array" ref="V6998">IF(SUM(LEN(A6998:U6998))=0,"",IF(OR(OR(ISBLANK(E6998),SUM(LEN(B6998),LEN(C6998))=0),AND(NOT(D6998="Unknown"),ISBLANK(I6998)),AND(NOT(N6998="Unknown"),ISBLANK(Q6998))),"Missing Information", INDEX(Table15[Entire Service Line Classification], MATCH(SUMIFS(Table15[Unique ID],Table15[System-Owned Portion],D6998,Table15[If Material Anything Other than "Lead" in Column E,Was Material Ever Previously Lead?],F6998,Table15[Customer-Owned Portion],N6998),Table15[Unique ID],0),0)))</f>
        <v>Non-lead</v>
      </c>
      <c r="W6998" s="189"/>
    </row>
    <row r="6999" spans="1:23" s="190" customFormat="1" ht="56.25" x14ac:dyDescent="0.25">
      <c r="A6999" s="180" t="s">
        <v>225</v>
      </c>
      <c r="B6999" s="181" t="s">
        <v>10600</v>
      </c>
      <c r="C6999" s="182" t="s">
        <v>225</v>
      </c>
      <c r="D6999" s="183" t="s">
        <v>36</v>
      </c>
      <c r="E6999" s="181" t="s">
        <v>35</v>
      </c>
      <c r="F6999" s="183" t="s">
        <v>35</v>
      </c>
      <c r="G6999" s="181" t="s">
        <v>8153</v>
      </c>
      <c r="H6999" s="184" t="s">
        <v>7090</v>
      </c>
      <c r="I6999" s="185" t="s">
        <v>190</v>
      </c>
      <c r="J6999" s="181" t="s">
        <v>35</v>
      </c>
      <c r="K6999" s="181" t="s">
        <v>225</v>
      </c>
      <c r="L6999" s="186" t="s">
        <v>225</v>
      </c>
      <c r="M6999" s="187" t="s">
        <v>225</v>
      </c>
      <c r="N6999" s="183" t="s">
        <v>36</v>
      </c>
      <c r="O6999" s="181" t="s">
        <v>8153</v>
      </c>
      <c r="P6999" s="184" t="s">
        <v>7090</v>
      </c>
      <c r="Q6999" s="185" t="s">
        <v>190</v>
      </c>
      <c r="R6999" s="181" t="s">
        <v>35</v>
      </c>
      <c r="S6999" s="181" t="s">
        <v>225</v>
      </c>
      <c r="T6999" s="186" t="s">
        <v>225</v>
      </c>
      <c r="U6999" s="187" t="s">
        <v>225</v>
      </c>
      <c r="V6999" s="188" t="str" cm="1">
        <f t="array" ref="V6999">IF(SUM(LEN(A6999:U6999))=0,"",IF(OR(OR(ISBLANK(E6999),SUM(LEN(B6999),LEN(C6999))=0),AND(NOT(D6999="Unknown"),ISBLANK(I6999)),AND(NOT(N6999="Unknown"),ISBLANK(Q6999))),"Missing Information", INDEX(Table15[Entire Service Line Classification], MATCH(SUMIFS(Table15[Unique ID],Table15[System-Owned Portion],D6999,Table15[If Material Anything Other than "Lead" in Column E,Was Material Ever Previously Lead?],F6999,Table15[Customer-Owned Portion],N6999),Table15[Unique ID],0),0)))</f>
        <v>Non-lead</v>
      </c>
      <c r="W6999" s="189"/>
    </row>
    <row r="7000" spans="1:23" s="190" customFormat="1" ht="56.25" x14ac:dyDescent="0.25">
      <c r="A7000" s="180" t="s">
        <v>225</v>
      </c>
      <c r="B7000" s="181" t="s">
        <v>10601</v>
      </c>
      <c r="C7000" s="182" t="s">
        <v>225</v>
      </c>
      <c r="D7000" s="183" t="s">
        <v>36</v>
      </c>
      <c r="E7000" s="181" t="s">
        <v>35</v>
      </c>
      <c r="F7000" s="183" t="s">
        <v>35</v>
      </c>
      <c r="G7000" s="181" t="s">
        <v>7550</v>
      </c>
      <c r="H7000" s="184" t="s">
        <v>7090</v>
      </c>
      <c r="I7000" s="185" t="s">
        <v>190</v>
      </c>
      <c r="J7000" s="181" t="s">
        <v>35</v>
      </c>
      <c r="K7000" s="181" t="s">
        <v>225</v>
      </c>
      <c r="L7000" s="186" t="s">
        <v>225</v>
      </c>
      <c r="M7000" s="187" t="s">
        <v>225</v>
      </c>
      <c r="N7000" s="183" t="s">
        <v>36</v>
      </c>
      <c r="O7000" s="181" t="s">
        <v>7550</v>
      </c>
      <c r="P7000" s="184" t="s">
        <v>7090</v>
      </c>
      <c r="Q7000" s="185" t="s">
        <v>190</v>
      </c>
      <c r="R7000" s="181" t="s">
        <v>35</v>
      </c>
      <c r="S7000" s="181" t="s">
        <v>225</v>
      </c>
      <c r="T7000" s="186" t="s">
        <v>225</v>
      </c>
      <c r="U7000" s="187" t="s">
        <v>225</v>
      </c>
      <c r="V7000" s="188" t="str" cm="1">
        <f t="array" ref="V7000">IF(SUM(LEN(A7000:U7000))=0,"",IF(OR(OR(ISBLANK(E7000),SUM(LEN(B7000),LEN(C7000))=0),AND(NOT(D7000="Unknown"),ISBLANK(I7000)),AND(NOT(N7000="Unknown"),ISBLANK(Q7000))),"Missing Information", INDEX(Table15[Entire Service Line Classification], MATCH(SUMIFS(Table15[Unique ID],Table15[System-Owned Portion],D7000,Table15[If Material Anything Other than "Lead" in Column E,Was Material Ever Previously Lead?],F7000,Table15[Customer-Owned Portion],N7000),Table15[Unique ID],0),0)))</f>
        <v>Non-lead</v>
      </c>
      <c r="W7000" s="189"/>
    </row>
    <row r="7001" spans="1:23" s="190" customFormat="1" ht="56.25" x14ac:dyDescent="0.25">
      <c r="A7001" s="180" t="s">
        <v>225</v>
      </c>
      <c r="B7001" s="181" t="s">
        <v>10602</v>
      </c>
      <c r="C7001" s="182" t="s">
        <v>225</v>
      </c>
      <c r="D7001" s="183" t="s">
        <v>36</v>
      </c>
      <c r="E7001" s="181" t="s">
        <v>35</v>
      </c>
      <c r="F7001" s="183" t="s">
        <v>35</v>
      </c>
      <c r="G7001" s="181" t="s">
        <v>10603</v>
      </c>
      <c r="H7001" s="184" t="s">
        <v>7090</v>
      </c>
      <c r="I7001" s="185" t="s">
        <v>190</v>
      </c>
      <c r="J7001" s="181" t="s">
        <v>35</v>
      </c>
      <c r="K7001" s="181" t="s">
        <v>225</v>
      </c>
      <c r="L7001" s="186" t="s">
        <v>225</v>
      </c>
      <c r="M7001" s="187" t="s">
        <v>225</v>
      </c>
      <c r="N7001" s="183" t="s">
        <v>36</v>
      </c>
      <c r="O7001" s="181" t="s">
        <v>10603</v>
      </c>
      <c r="P7001" s="184" t="s">
        <v>7090</v>
      </c>
      <c r="Q7001" s="185" t="s">
        <v>190</v>
      </c>
      <c r="R7001" s="181" t="s">
        <v>35</v>
      </c>
      <c r="S7001" s="181" t="s">
        <v>225</v>
      </c>
      <c r="T7001" s="186" t="s">
        <v>225</v>
      </c>
      <c r="U7001" s="187" t="s">
        <v>225</v>
      </c>
      <c r="V7001" s="188" t="str" cm="1">
        <f t="array" ref="V7001">IF(SUM(LEN(A7001:U7001))=0,"",IF(OR(OR(ISBLANK(E7001),SUM(LEN(B7001),LEN(C7001))=0),AND(NOT(D7001="Unknown"),ISBLANK(I7001)),AND(NOT(N7001="Unknown"),ISBLANK(Q7001))),"Missing Information", INDEX(Table15[Entire Service Line Classification], MATCH(SUMIFS(Table15[Unique ID],Table15[System-Owned Portion],D7001,Table15[If Material Anything Other than "Lead" in Column E,Was Material Ever Previously Lead?],F7001,Table15[Customer-Owned Portion],N7001),Table15[Unique ID],0),0)))</f>
        <v>Non-lead</v>
      </c>
      <c r="W7001" s="189"/>
    </row>
    <row r="7002" spans="1:23" s="190" customFormat="1" ht="56.25" x14ac:dyDescent="0.25">
      <c r="A7002" s="180" t="s">
        <v>225</v>
      </c>
      <c r="B7002" s="181" t="s">
        <v>10604</v>
      </c>
      <c r="C7002" s="182" t="s">
        <v>225</v>
      </c>
      <c r="D7002" s="183" t="s">
        <v>36</v>
      </c>
      <c r="E7002" s="181" t="s">
        <v>35</v>
      </c>
      <c r="F7002" s="183" t="s">
        <v>35</v>
      </c>
      <c r="G7002" s="181" t="s">
        <v>9339</v>
      </c>
      <c r="H7002" s="184" t="s">
        <v>7090</v>
      </c>
      <c r="I7002" s="185" t="s">
        <v>190</v>
      </c>
      <c r="J7002" s="181" t="s">
        <v>35</v>
      </c>
      <c r="K7002" s="181" t="s">
        <v>225</v>
      </c>
      <c r="L7002" s="186" t="s">
        <v>225</v>
      </c>
      <c r="M7002" s="187" t="s">
        <v>225</v>
      </c>
      <c r="N7002" s="183" t="s">
        <v>36</v>
      </c>
      <c r="O7002" s="181" t="s">
        <v>9339</v>
      </c>
      <c r="P7002" s="184" t="s">
        <v>7090</v>
      </c>
      <c r="Q7002" s="185" t="s">
        <v>190</v>
      </c>
      <c r="R7002" s="181" t="s">
        <v>35</v>
      </c>
      <c r="S7002" s="181" t="s">
        <v>225</v>
      </c>
      <c r="T7002" s="186" t="s">
        <v>225</v>
      </c>
      <c r="U7002" s="187" t="s">
        <v>225</v>
      </c>
      <c r="V7002" s="188" t="str" cm="1">
        <f t="array" ref="V7002">IF(SUM(LEN(A7002:U7002))=0,"",IF(OR(OR(ISBLANK(E7002),SUM(LEN(B7002),LEN(C7002))=0),AND(NOT(D7002="Unknown"),ISBLANK(I7002)),AND(NOT(N7002="Unknown"),ISBLANK(Q7002))),"Missing Information", INDEX(Table15[Entire Service Line Classification], MATCH(SUMIFS(Table15[Unique ID],Table15[System-Owned Portion],D7002,Table15[If Material Anything Other than "Lead" in Column E,Was Material Ever Previously Lead?],F7002,Table15[Customer-Owned Portion],N7002),Table15[Unique ID],0),0)))</f>
        <v>Non-lead</v>
      </c>
      <c r="W7002" s="189"/>
    </row>
    <row r="7003" spans="1:23" s="190" customFormat="1" ht="56.25" x14ac:dyDescent="0.25">
      <c r="A7003" s="180" t="s">
        <v>225</v>
      </c>
      <c r="B7003" s="181" t="s">
        <v>10605</v>
      </c>
      <c r="C7003" s="182" t="s">
        <v>225</v>
      </c>
      <c r="D7003" s="183" t="s">
        <v>36</v>
      </c>
      <c r="E7003" s="181" t="s">
        <v>35</v>
      </c>
      <c r="F7003" s="183" t="s">
        <v>35</v>
      </c>
      <c r="G7003" s="181" t="s">
        <v>10603</v>
      </c>
      <c r="H7003" s="184" t="s">
        <v>7090</v>
      </c>
      <c r="I7003" s="185" t="s">
        <v>190</v>
      </c>
      <c r="J7003" s="181" t="s">
        <v>35</v>
      </c>
      <c r="K7003" s="181" t="s">
        <v>225</v>
      </c>
      <c r="L7003" s="186" t="s">
        <v>225</v>
      </c>
      <c r="M7003" s="187" t="s">
        <v>225</v>
      </c>
      <c r="N7003" s="183" t="s">
        <v>36</v>
      </c>
      <c r="O7003" s="181" t="s">
        <v>10603</v>
      </c>
      <c r="P7003" s="184" t="s">
        <v>7090</v>
      </c>
      <c r="Q7003" s="185" t="s">
        <v>190</v>
      </c>
      <c r="R7003" s="181" t="s">
        <v>35</v>
      </c>
      <c r="S7003" s="181" t="s">
        <v>225</v>
      </c>
      <c r="T7003" s="186" t="s">
        <v>225</v>
      </c>
      <c r="U7003" s="187" t="s">
        <v>225</v>
      </c>
      <c r="V7003" s="188" t="str" cm="1">
        <f t="array" ref="V7003">IF(SUM(LEN(A7003:U7003))=0,"",IF(OR(OR(ISBLANK(E7003),SUM(LEN(B7003),LEN(C7003))=0),AND(NOT(D7003="Unknown"),ISBLANK(I7003)),AND(NOT(N7003="Unknown"),ISBLANK(Q7003))),"Missing Information", INDEX(Table15[Entire Service Line Classification], MATCH(SUMIFS(Table15[Unique ID],Table15[System-Owned Portion],D7003,Table15[If Material Anything Other than "Lead" in Column E,Was Material Ever Previously Lead?],F7003,Table15[Customer-Owned Portion],N7003),Table15[Unique ID],0),0)))</f>
        <v>Non-lead</v>
      </c>
      <c r="W7003" s="189"/>
    </row>
    <row r="7004" spans="1:23" s="190" customFormat="1" ht="56.25" x14ac:dyDescent="0.25">
      <c r="A7004" s="180" t="s">
        <v>225</v>
      </c>
      <c r="B7004" s="181" t="s">
        <v>10606</v>
      </c>
      <c r="C7004" s="182" t="s">
        <v>225</v>
      </c>
      <c r="D7004" s="183" t="s">
        <v>36</v>
      </c>
      <c r="E7004" s="181" t="s">
        <v>35</v>
      </c>
      <c r="F7004" s="183" t="s">
        <v>35</v>
      </c>
      <c r="G7004" s="181" t="s">
        <v>9339</v>
      </c>
      <c r="H7004" s="184" t="s">
        <v>7090</v>
      </c>
      <c r="I7004" s="185" t="s">
        <v>190</v>
      </c>
      <c r="J7004" s="181" t="s">
        <v>35</v>
      </c>
      <c r="K7004" s="181" t="s">
        <v>225</v>
      </c>
      <c r="L7004" s="186" t="s">
        <v>225</v>
      </c>
      <c r="M7004" s="187" t="s">
        <v>225</v>
      </c>
      <c r="N7004" s="183" t="s">
        <v>36</v>
      </c>
      <c r="O7004" s="181" t="s">
        <v>9339</v>
      </c>
      <c r="P7004" s="184" t="s">
        <v>7090</v>
      </c>
      <c r="Q7004" s="185" t="s">
        <v>190</v>
      </c>
      <c r="R7004" s="181" t="s">
        <v>35</v>
      </c>
      <c r="S7004" s="181" t="s">
        <v>225</v>
      </c>
      <c r="T7004" s="186" t="s">
        <v>225</v>
      </c>
      <c r="U7004" s="187" t="s">
        <v>225</v>
      </c>
      <c r="V7004" s="188" t="str" cm="1">
        <f t="array" ref="V7004">IF(SUM(LEN(A7004:U7004))=0,"",IF(OR(OR(ISBLANK(E7004),SUM(LEN(B7004),LEN(C7004))=0),AND(NOT(D7004="Unknown"),ISBLANK(I7004)),AND(NOT(N7004="Unknown"),ISBLANK(Q7004))),"Missing Information", INDEX(Table15[Entire Service Line Classification], MATCH(SUMIFS(Table15[Unique ID],Table15[System-Owned Portion],D7004,Table15[If Material Anything Other than "Lead" in Column E,Was Material Ever Previously Lead?],F7004,Table15[Customer-Owned Portion],N7004),Table15[Unique ID],0),0)))</f>
        <v>Non-lead</v>
      </c>
      <c r="W7004" s="189"/>
    </row>
    <row r="7005" spans="1:23" s="190" customFormat="1" ht="56.25" x14ac:dyDescent="0.25">
      <c r="A7005" s="180" t="s">
        <v>225</v>
      </c>
      <c r="B7005" s="181" t="s">
        <v>10607</v>
      </c>
      <c r="C7005" s="182" t="s">
        <v>225</v>
      </c>
      <c r="D7005" s="183" t="s">
        <v>36</v>
      </c>
      <c r="E7005" s="181" t="s">
        <v>35</v>
      </c>
      <c r="F7005" s="183" t="s">
        <v>35</v>
      </c>
      <c r="G7005" s="181" t="s">
        <v>9339</v>
      </c>
      <c r="H7005" s="184" t="s">
        <v>7090</v>
      </c>
      <c r="I7005" s="185" t="s">
        <v>190</v>
      </c>
      <c r="J7005" s="181" t="s">
        <v>35</v>
      </c>
      <c r="K7005" s="181" t="s">
        <v>225</v>
      </c>
      <c r="L7005" s="186" t="s">
        <v>225</v>
      </c>
      <c r="M7005" s="187" t="s">
        <v>225</v>
      </c>
      <c r="N7005" s="183" t="s">
        <v>36</v>
      </c>
      <c r="O7005" s="181" t="s">
        <v>9339</v>
      </c>
      <c r="P7005" s="184" t="s">
        <v>7090</v>
      </c>
      <c r="Q7005" s="185" t="s">
        <v>190</v>
      </c>
      <c r="R7005" s="181" t="s">
        <v>35</v>
      </c>
      <c r="S7005" s="181" t="s">
        <v>225</v>
      </c>
      <c r="T7005" s="186" t="s">
        <v>225</v>
      </c>
      <c r="U7005" s="187" t="s">
        <v>225</v>
      </c>
      <c r="V7005" s="188" t="str" cm="1">
        <f t="array" ref="V7005">IF(SUM(LEN(A7005:U7005))=0,"",IF(OR(OR(ISBLANK(E7005),SUM(LEN(B7005),LEN(C7005))=0),AND(NOT(D7005="Unknown"),ISBLANK(I7005)),AND(NOT(N7005="Unknown"),ISBLANK(Q7005))),"Missing Information", INDEX(Table15[Entire Service Line Classification], MATCH(SUMIFS(Table15[Unique ID],Table15[System-Owned Portion],D7005,Table15[If Material Anything Other than "Lead" in Column E,Was Material Ever Previously Lead?],F7005,Table15[Customer-Owned Portion],N7005),Table15[Unique ID],0),0)))</f>
        <v>Non-lead</v>
      </c>
      <c r="W7005" s="189"/>
    </row>
    <row r="7006" spans="1:23" s="190" customFormat="1" ht="56.25" x14ac:dyDescent="0.25">
      <c r="A7006" s="180" t="s">
        <v>225</v>
      </c>
      <c r="B7006" s="181" t="s">
        <v>10608</v>
      </c>
      <c r="C7006" s="182" t="s">
        <v>225</v>
      </c>
      <c r="D7006" s="183" t="s">
        <v>36</v>
      </c>
      <c r="E7006" s="181" t="s">
        <v>35</v>
      </c>
      <c r="F7006" s="183" t="s">
        <v>35</v>
      </c>
      <c r="G7006" s="181" t="s">
        <v>9339</v>
      </c>
      <c r="H7006" s="184" t="s">
        <v>7090</v>
      </c>
      <c r="I7006" s="185" t="s">
        <v>190</v>
      </c>
      <c r="J7006" s="181" t="s">
        <v>35</v>
      </c>
      <c r="K7006" s="181" t="s">
        <v>225</v>
      </c>
      <c r="L7006" s="186" t="s">
        <v>225</v>
      </c>
      <c r="M7006" s="187" t="s">
        <v>225</v>
      </c>
      <c r="N7006" s="183" t="s">
        <v>36</v>
      </c>
      <c r="O7006" s="181" t="s">
        <v>9339</v>
      </c>
      <c r="P7006" s="184" t="s">
        <v>7090</v>
      </c>
      <c r="Q7006" s="185" t="s">
        <v>190</v>
      </c>
      <c r="R7006" s="181" t="s">
        <v>35</v>
      </c>
      <c r="S7006" s="181" t="s">
        <v>225</v>
      </c>
      <c r="T7006" s="186" t="s">
        <v>225</v>
      </c>
      <c r="U7006" s="187" t="s">
        <v>225</v>
      </c>
      <c r="V7006" s="188" t="str" cm="1">
        <f t="array" ref="V7006">IF(SUM(LEN(A7006:U7006))=0,"",IF(OR(OR(ISBLANK(E7006),SUM(LEN(B7006),LEN(C7006))=0),AND(NOT(D7006="Unknown"),ISBLANK(I7006)),AND(NOT(N7006="Unknown"),ISBLANK(Q7006))),"Missing Information", INDEX(Table15[Entire Service Line Classification], MATCH(SUMIFS(Table15[Unique ID],Table15[System-Owned Portion],D7006,Table15[If Material Anything Other than "Lead" in Column E,Was Material Ever Previously Lead?],F7006,Table15[Customer-Owned Portion],N7006),Table15[Unique ID],0),0)))</f>
        <v>Non-lead</v>
      </c>
      <c r="W7006" s="189"/>
    </row>
    <row r="7007" spans="1:23" s="190" customFormat="1" ht="56.25" x14ac:dyDescent="0.25">
      <c r="A7007" s="180" t="s">
        <v>225</v>
      </c>
      <c r="B7007" s="181" t="s">
        <v>10609</v>
      </c>
      <c r="C7007" s="182" t="s">
        <v>225</v>
      </c>
      <c r="D7007" s="183" t="s">
        <v>36</v>
      </c>
      <c r="E7007" s="181" t="s">
        <v>35</v>
      </c>
      <c r="F7007" s="183" t="s">
        <v>35</v>
      </c>
      <c r="G7007" s="181" t="s">
        <v>9339</v>
      </c>
      <c r="H7007" s="184" t="s">
        <v>7090</v>
      </c>
      <c r="I7007" s="185" t="s">
        <v>190</v>
      </c>
      <c r="J7007" s="181" t="s">
        <v>35</v>
      </c>
      <c r="K7007" s="181" t="s">
        <v>225</v>
      </c>
      <c r="L7007" s="186" t="s">
        <v>225</v>
      </c>
      <c r="M7007" s="187" t="s">
        <v>225</v>
      </c>
      <c r="N7007" s="183" t="s">
        <v>36</v>
      </c>
      <c r="O7007" s="181" t="s">
        <v>9339</v>
      </c>
      <c r="P7007" s="184" t="s">
        <v>7090</v>
      </c>
      <c r="Q7007" s="185" t="s">
        <v>190</v>
      </c>
      <c r="R7007" s="181" t="s">
        <v>35</v>
      </c>
      <c r="S7007" s="181" t="s">
        <v>225</v>
      </c>
      <c r="T7007" s="186" t="s">
        <v>225</v>
      </c>
      <c r="U7007" s="187" t="s">
        <v>225</v>
      </c>
      <c r="V7007" s="188" t="str" cm="1">
        <f t="array" ref="V7007">IF(SUM(LEN(A7007:U7007))=0,"",IF(OR(OR(ISBLANK(E7007),SUM(LEN(B7007),LEN(C7007))=0),AND(NOT(D7007="Unknown"),ISBLANK(I7007)),AND(NOT(N7007="Unknown"),ISBLANK(Q7007))),"Missing Information", INDEX(Table15[Entire Service Line Classification], MATCH(SUMIFS(Table15[Unique ID],Table15[System-Owned Portion],D7007,Table15[If Material Anything Other than "Lead" in Column E,Was Material Ever Previously Lead?],F7007,Table15[Customer-Owned Portion],N7007),Table15[Unique ID],0),0)))</f>
        <v>Non-lead</v>
      </c>
      <c r="W7007" s="189"/>
    </row>
    <row r="7008" spans="1:23" s="190" customFormat="1" ht="56.25" x14ac:dyDescent="0.25">
      <c r="A7008" s="180" t="s">
        <v>225</v>
      </c>
      <c r="B7008" s="181" t="s">
        <v>10610</v>
      </c>
      <c r="C7008" s="182" t="s">
        <v>225</v>
      </c>
      <c r="D7008" s="183" t="s">
        <v>36</v>
      </c>
      <c r="E7008" s="181" t="s">
        <v>35</v>
      </c>
      <c r="F7008" s="183" t="s">
        <v>35</v>
      </c>
      <c r="G7008" s="181" t="s">
        <v>9339</v>
      </c>
      <c r="H7008" s="184" t="s">
        <v>7090</v>
      </c>
      <c r="I7008" s="185" t="s">
        <v>190</v>
      </c>
      <c r="J7008" s="181" t="s">
        <v>35</v>
      </c>
      <c r="K7008" s="181" t="s">
        <v>225</v>
      </c>
      <c r="L7008" s="186" t="s">
        <v>225</v>
      </c>
      <c r="M7008" s="187" t="s">
        <v>225</v>
      </c>
      <c r="N7008" s="183" t="s">
        <v>36</v>
      </c>
      <c r="O7008" s="181" t="s">
        <v>9339</v>
      </c>
      <c r="P7008" s="184" t="s">
        <v>7090</v>
      </c>
      <c r="Q7008" s="185" t="s">
        <v>190</v>
      </c>
      <c r="R7008" s="181" t="s">
        <v>35</v>
      </c>
      <c r="S7008" s="181" t="s">
        <v>225</v>
      </c>
      <c r="T7008" s="186" t="s">
        <v>225</v>
      </c>
      <c r="U7008" s="187" t="s">
        <v>225</v>
      </c>
      <c r="V7008" s="188" t="str" cm="1">
        <f t="array" ref="V7008">IF(SUM(LEN(A7008:U7008))=0,"",IF(OR(OR(ISBLANK(E7008),SUM(LEN(B7008),LEN(C7008))=0),AND(NOT(D7008="Unknown"),ISBLANK(I7008)),AND(NOT(N7008="Unknown"),ISBLANK(Q7008))),"Missing Information", INDEX(Table15[Entire Service Line Classification], MATCH(SUMIFS(Table15[Unique ID],Table15[System-Owned Portion],D7008,Table15[If Material Anything Other than "Lead" in Column E,Was Material Ever Previously Lead?],F7008,Table15[Customer-Owned Portion],N7008),Table15[Unique ID],0),0)))</f>
        <v>Non-lead</v>
      </c>
      <c r="W7008" s="189"/>
    </row>
    <row r="7009" spans="1:23" s="190" customFormat="1" ht="56.25" x14ac:dyDescent="0.25">
      <c r="A7009" s="180" t="s">
        <v>225</v>
      </c>
      <c r="B7009" s="181" t="s">
        <v>10611</v>
      </c>
      <c r="C7009" s="182" t="s">
        <v>225</v>
      </c>
      <c r="D7009" s="183" t="s">
        <v>36</v>
      </c>
      <c r="E7009" s="181" t="s">
        <v>35</v>
      </c>
      <c r="F7009" s="183" t="s">
        <v>35</v>
      </c>
      <c r="G7009" s="181" t="s">
        <v>9339</v>
      </c>
      <c r="H7009" s="184" t="s">
        <v>7090</v>
      </c>
      <c r="I7009" s="185" t="s">
        <v>190</v>
      </c>
      <c r="J7009" s="181" t="s">
        <v>35</v>
      </c>
      <c r="K7009" s="181" t="s">
        <v>225</v>
      </c>
      <c r="L7009" s="186" t="s">
        <v>225</v>
      </c>
      <c r="M7009" s="187" t="s">
        <v>225</v>
      </c>
      <c r="N7009" s="183" t="s">
        <v>36</v>
      </c>
      <c r="O7009" s="181" t="s">
        <v>9339</v>
      </c>
      <c r="P7009" s="184" t="s">
        <v>7090</v>
      </c>
      <c r="Q7009" s="185" t="s">
        <v>190</v>
      </c>
      <c r="R7009" s="181" t="s">
        <v>35</v>
      </c>
      <c r="S7009" s="181" t="s">
        <v>225</v>
      </c>
      <c r="T7009" s="186" t="s">
        <v>225</v>
      </c>
      <c r="U7009" s="187" t="s">
        <v>225</v>
      </c>
      <c r="V7009" s="188" t="str" cm="1">
        <f t="array" ref="V7009">IF(SUM(LEN(A7009:U7009))=0,"",IF(OR(OR(ISBLANK(E7009),SUM(LEN(B7009),LEN(C7009))=0),AND(NOT(D7009="Unknown"),ISBLANK(I7009)),AND(NOT(N7009="Unknown"),ISBLANK(Q7009))),"Missing Information", INDEX(Table15[Entire Service Line Classification], MATCH(SUMIFS(Table15[Unique ID],Table15[System-Owned Portion],D7009,Table15[If Material Anything Other than "Lead" in Column E,Was Material Ever Previously Lead?],F7009,Table15[Customer-Owned Portion],N7009),Table15[Unique ID],0),0)))</f>
        <v>Non-lead</v>
      </c>
      <c r="W7009" s="189"/>
    </row>
    <row r="7010" spans="1:23" s="190" customFormat="1" ht="56.25" x14ac:dyDescent="0.25">
      <c r="A7010" s="180" t="s">
        <v>225</v>
      </c>
      <c r="B7010" s="181" t="s">
        <v>10612</v>
      </c>
      <c r="C7010" s="182" t="s">
        <v>225</v>
      </c>
      <c r="D7010" s="183" t="s">
        <v>36</v>
      </c>
      <c r="E7010" s="181" t="s">
        <v>35</v>
      </c>
      <c r="F7010" s="183" t="s">
        <v>35</v>
      </c>
      <c r="G7010" s="181" t="s">
        <v>9339</v>
      </c>
      <c r="H7010" s="184" t="s">
        <v>7090</v>
      </c>
      <c r="I7010" s="185" t="s">
        <v>190</v>
      </c>
      <c r="J7010" s="181" t="s">
        <v>35</v>
      </c>
      <c r="K7010" s="181" t="s">
        <v>225</v>
      </c>
      <c r="L7010" s="186" t="s">
        <v>225</v>
      </c>
      <c r="M7010" s="187" t="s">
        <v>225</v>
      </c>
      <c r="N7010" s="183" t="s">
        <v>36</v>
      </c>
      <c r="O7010" s="181" t="s">
        <v>9339</v>
      </c>
      <c r="P7010" s="184" t="s">
        <v>7090</v>
      </c>
      <c r="Q7010" s="185" t="s">
        <v>190</v>
      </c>
      <c r="R7010" s="181" t="s">
        <v>35</v>
      </c>
      <c r="S7010" s="181" t="s">
        <v>225</v>
      </c>
      <c r="T7010" s="186" t="s">
        <v>225</v>
      </c>
      <c r="U7010" s="187" t="s">
        <v>225</v>
      </c>
      <c r="V7010" s="188" t="str" cm="1">
        <f t="array" ref="V7010">IF(SUM(LEN(A7010:U7010))=0,"",IF(OR(OR(ISBLANK(E7010),SUM(LEN(B7010),LEN(C7010))=0),AND(NOT(D7010="Unknown"),ISBLANK(I7010)),AND(NOT(N7010="Unknown"),ISBLANK(Q7010))),"Missing Information", INDEX(Table15[Entire Service Line Classification], MATCH(SUMIFS(Table15[Unique ID],Table15[System-Owned Portion],D7010,Table15[If Material Anything Other than "Lead" in Column E,Was Material Ever Previously Lead?],F7010,Table15[Customer-Owned Portion],N7010),Table15[Unique ID],0),0)))</f>
        <v>Non-lead</v>
      </c>
      <c r="W7010" s="189"/>
    </row>
    <row r="7011" spans="1:23" s="190" customFormat="1" ht="56.25" x14ac:dyDescent="0.25">
      <c r="A7011" s="180" t="s">
        <v>225</v>
      </c>
      <c r="B7011" s="181" t="s">
        <v>10613</v>
      </c>
      <c r="C7011" s="182" t="s">
        <v>225</v>
      </c>
      <c r="D7011" s="183" t="s">
        <v>36</v>
      </c>
      <c r="E7011" s="181" t="s">
        <v>35</v>
      </c>
      <c r="F7011" s="183" t="s">
        <v>35</v>
      </c>
      <c r="G7011" s="181" t="s">
        <v>9339</v>
      </c>
      <c r="H7011" s="184" t="s">
        <v>7090</v>
      </c>
      <c r="I7011" s="185" t="s">
        <v>190</v>
      </c>
      <c r="J7011" s="181" t="s">
        <v>35</v>
      </c>
      <c r="K7011" s="181" t="s">
        <v>225</v>
      </c>
      <c r="L7011" s="186" t="s">
        <v>225</v>
      </c>
      <c r="M7011" s="187" t="s">
        <v>225</v>
      </c>
      <c r="N7011" s="183" t="s">
        <v>36</v>
      </c>
      <c r="O7011" s="181" t="s">
        <v>9339</v>
      </c>
      <c r="P7011" s="184" t="s">
        <v>7090</v>
      </c>
      <c r="Q7011" s="185" t="s">
        <v>190</v>
      </c>
      <c r="R7011" s="181" t="s">
        <v>35</v>
      </c>
      <c r="S7011" s="181" t="s">
        <v>225</v>
      </c>
      <c r="T7011" s="186" t="s">
        <v>225</v>
      </c>
      <c r="U7011" s="187" t="s">
        <v>225</v>
      </c>
      <c r="V7011" s="188" t="str" cm="1">
        <f t="array" ref="V7011">IF(SUM(LEN(A7011:U7011))=0,"",IF(OR(OR(ISBLANK(E7011),SUM(LEN(B7011),LEN(C7011))=0),AND(NOT(D7011="Unknown"),ISBLANK(I7011)),AND(NOT(N7011="Unknown"),ISBLANK(Q7011))),"Missing Information", INDEX(Table15[Entire Service Line Classification], MATCH(SUMIFS(Table15[Unique ID],Table15[System-Owned Portion],D7011,Table15[If Material Anything Other than "Lead" in Column E,Was Material Ever Previously Lead?],F7011,Table15[Customer-Owned Portion],N7011),Table15[Unique ID],0),0)))</f>
        <v>Non-lead</v>
      </c>
      <c r="W7011" s="189"/>
    </row>
    <row r="7012" spans="1:23" s="190" customFormat="1" ht="56.25" x14ac:dyDescent="0.25">
      <c r="A7012" s="180" t="s">
        <v>225</v>
      </c>
      <c r="B7012" s="181" t="s">
        <v>10614</v>
      </c>
      <c r="C7012" s="182" t="s">
        <v>225</v>
      </c>
      <c r="D7012" s="183" t="s">
        <v>36</v>
      </c>
      <c r="E7012" s="181" t="s">
        <v>35</v>
      </c>
      <c r="F7012" s="183" t="s">
        <v>35</v>
      </c>
      <c r="G7012" s="181" t="s">
        <v>9339</v>
      </c>
      <c r="H7012" s="184" t="s">
        <v>7090</v>
      </c>
      <c r="I7012" s="185" t="s">
        <v>190</v>
      </c>
      <c r="J7012" s="181" t="s">
        <v>35</v>
      </c>
      <c r="K7012" s="181" t="s">
        <v>225</v>
      </c>
      <c r="L7012" s="186" t="s">
        <v>225</v>
      </c>
      <c r="M7012" s="187" t="s">
        <v>225</v>
      </c>
      <c r="N7012" s="183" t="s">
        <v>36</v>
      </c>
      <c r="O7012" s="181" t="s">
        <v>9339</v>
      </c>
      <c r="P7012" s="184" t="s">
        <v>7090</v>
      </c>
      <c r="Q7012" s="185" t="s">
        <v>190</v>
      </c>
      <c r="R7012" s="181" t="s">
        <v>35</v>
      </c>
      <c r="S7012" s="181" t="s">
        <v>225</v>
      </c>
      <c r="T7012" s="186" t="s">
        <v>225</v>
      </c>
      <c r="U7012" s="187" t="s">
        <v>225</v>
      </c>
      <c r="V7012" s="188" t="str" cm="1">
        <f t="array" ref="V7012">IF(SUM(LEN(A7012:U7012))=0,"",IF(OR(OR(ISBLANK(E7012),SUM(LEN(B7012),LEN(C7012))=0),AND(NOT(D7012="Unknown"),ISBLANK(I7012)),AND(NOT(N7012="Unknown"),ISBLANK(Q7012))),"Missing Information", INDEX(Table15[Entire Service Line Classification], MATCH(SUMIFS(Table15[Unique ID],Table15[System-Owned Portion],D7012,Table15[If Material Anything Other than "Lead" in Column E,Was Material Ever Previously Lead?],F7012,Table15[Customer-Owned Portion],N7012),Table15[Unique ID],0),0)))</f>
        <v>Non-lead</v>
      </c>
      <c r="W7012" s="189"/>
    </row>
    <row r="7013" spans="1:23" s="190" customFormat="1" ht="56.25" x14ac:dyDescent="0.25">
      <c r="A7013" s="180" t="s">
        <v>225</v>
      </c>
      <c r="B7013" s="181" t="s">
        <v>10615</v>
      </c>
      <c r="C7013" s="182" t="s">
        <v>225</v>
      </c>
      <c r="D7013" s="183" t="s">
        <v>36</v>
      </c>
      <c r="E7013" s="181" t="s">
        <v>35</v>
      </c>
      <c r="F7013" s="183" t="s">
        <v>35</v>
      </c>
      <c r="G7013" s="181" t="s">
        <v>9339</v>
      </c>
      <c r="H7013" s="184" t="s">
        <v>7090</v>
      </c>
      <c r="I7013" s="185" t="s">
        <v>190</v>
      </c>
      <c r="J7013" s="181" t="s">
        <v>35</v>
      </c>
      <c r="K7013" s="181" t="s">
        <v>225</v>
      </c>
      <c r="L7013" s="186" t="s">
        <v>225</v>
      </c>
      <c r="M7013" s="187" t="s">
        <v>225</v>
      </c>
      <c r="N7013" s="183" t="s">
        <v>36</v>
      </c>
      <c r="O7013" s="181" t="s">
        <v>9339</v>
      </c>
      <c r="P7013" s="184" t="s">
        <v>7090</v>
      </c>
      <c r="Q7013" s="185" t="s">
        <v>190</v>
      </c>
      <c r="R7013" s="181" t="s">
        <v>35</v>
      </c>
      <c r="S7013" s="181" t="s">
        <v>225</v>
      </c>
      <c r="T7013" s="186" t="s">
        <v>225</v>
      </c>
      <c r="U7013" s="187" t="s">
        <v>225</v>
      </c>
      <c r="V7013" s="188" t="str" cm="1">
        <f t="array" ref="V7013">IF(SUM(LEN(A7013:U7013))=0,"",IF(OR(OR(ISBLANK(E7013),SUM(LEN(B7013),LEN(C7013))=0),AND(NOT(D7013="Unknown"),ISBLANK(I7013)),AND(NOT(N7013="Unknown"),ISBLANK(Q7013))),"Missing Information", INDEX(Table15[Entire Service Line Classification], MATCH(SUMIFS(Table15[Unique ID],Table15[System-Owned Portion],D7013,Table15[If Material Anything Other than "Lead" in Column E,Was Material Ever Previously Lead?],F7013,Table15[Customer-Owned Portion],N7013),Table15[Unique ID],0),0)))</f>
        <v>Non-lead</v>
      </c>
      <c r="W7013" s="189"/>
    </row>
    <row r="7014" spans="1:23" s="190" customFormat="1" ht="56.25" x14ac:dyDescent="0.25">
      <c r="A7014" s="180" t="s">
        <v>225</v>
      </c>
      <c r="B7014" s="181" t="s">
        <v>10616</v>
      </c>
      <c r="C7014" s="182" t="s">
        <v>225</v>
      </c>
      <c r="D7014" s="183" t="s">
        <v>36</v>
      </c>
      <c r="E7014" s="181" t="s">
        <v>35</v>
      </c>
      <c r="F7014" s="183" t="s">
        <v>35</v>
      </c>
      <c r="G7014" s="181" t="s">
        <v>9339</v>
      </c>
      <c r="H7014" s="184" t="s">
        <v>7090</v>
      </c>
      <c r="I7014" s="185" t="s">
        <v>190</v>
      </c>
      <c r="J7014" s="181" t="s">
        <v>35</v>
      </c>
      <c r="K7014" s="181" t="s">
        <v>225</v>
      </c>
      <c r="L7014" s="186" t="s">
        <v>225</v>
      </c>
      <c r="M7014" s="187" t="s">
        <v>225</v>
      </c>
      <c r="N7014" s="183" t="s">
        <v>36</v>
      </c>
      <c r="O7014" s="181" t="s">
        <v>9339</v>
      </c>
      <c r="P7014" s="184" t="s">
        <v>7090</v>
      </c>
      <c r="Q7014" s="185" t="s">
        <v>190</v>
      </c>
      <c r="R7014" s="181" t="s">
        <v>35</v>
      </c>
      <c r="S7014" s="181" t="s">
        <v>225</v>
      </c>
      <c r="T7014" s="186" t="s">
        <v>225</v>
      </c>
      <c r="U7014" s="187" t="s">
        <v>225</v>
      </c>
      <c r="V7014" s="188" t="str" cm="1">
        <f t="array" ref="V7014">IF(SUM(LEN(A7014:U7014))=0,"",IF(OR(OR(ISBLANK(E7014),SUM(LEN(B7014),LEN(C7014))=0),AND(NOT(D7014="Unknown"),ISBLANK(I7014)),AND(NOT(N7014="Unknown"),ISBLANK(Q7014))),"Missing Information", INDEX(Table15[Entire Service Line Classification], MATCH(SUMIFS(Table15[Unique ID],Table15[System-Owned Portion],D7014,Table15[If Material Anything Other than "Lead" in Column E,Was Material Ever Previously Lead?],F7014,Table15[Customer-Owned Portion],N7014),Table15[Unique ID],0),0)))</f>
        <v>Non-lead</v>
      </c>
      <c r="W7014" s="189"/>
    </row>
    <row r="7015" spans="1:23" s="190" customFormat="1" ht="56.25" x14ac:dyDescent="0.25">
      <c r="A7015" s="180" t="s">
        <v>225</v>
      </c>
      <c r="B7015" s="181" t="s">
        <v>10617</v>
      </c>
      <c r="C7015" s="182" t="s">
        <v>225</v>
      </c>
      <c r="D7015" s="183" t="s">
        <v>36</v>
      </c>
      <c r="E7015" s="181" t="s">
        <v>35</v>
      </c>
      <c r="F7015" s="183" t="s">
        <v>35</v>
      </c>
      <c r="G7015" s="181" t="s">
        <v>9339</v>
      </c>
      <c r="H7015" s="184" t="s">
        <v>7090</v>
      </c>
      <c r="I7015" s="185" t="s">
        <v>190</v>
      </c>
      <c r="J7015" s="181" t="s">
        <v>35</v>
      </c>
      <c r="K7015" s="181" t="s">
        <v>225</v>
      </c>
      <c r="L7015" s="186" t="s">
        <v>225</v>
      </c>
      <c r="M7015" s="187" t="s">
        <v>225</v>
      </c>
      <c r="N7015" s="183" t="s">
        <v>36</v>
      </c>
      <c r="O7015" s="181" t="s">
        <v>9339</v>
      </c>
      <c r="P7015" s="184" t="s">
        <v>7090</v>
      </c>
      <c r="Q7015" s="185" t="s">
        <v>190</v>
      </c>
      <c r="R7015" s="181" t="s">
        <v>35</v>
      </c>
      <c r="S7015" s="181" t="s">
        <v>225</v>
      </c>
      <c r="T7015" s="186" t="s">
        <v>225</v>
      </c>
      <c r="U7015" s="187" t="s">
        <v>225</v>
      </c>
      <c r="V7015" s="188" t="str" cm="1">
        <f t="array" ref="V7015">IF(SUM(LEN(A7015:U7015))=0,"",IF(OR(OR(ISBLANK(E7015),SUM(LEN(B7015),LEN(C7015))=0),AND(NOT(D7015="Unknown"),ISBLANK(I7015)),AND(NOT(N7015="Unknown"),ISBLANK(Q7015))),"Missing Information", INDEX(Table15[Entire Service Line Classification], MATCH(SUMIFS(Table15[Unique ID],Table15[System-Owned Portion],D7015,Table15[If Material Anything Other than "Lead" in Column E,Was Material Ever Previously Lead?],F7015,Table15[Customer-Owned Portion],N7015),Table15[Unique ID],0),0)))</f>
        <v>Non-lead</v>
      </c>
      <c r="W7015" s="189"/>
    </row>
    <row r="7016" spans="1:23" s="190" customFormat="1" ht="56.25" x14ac:dyDescent="0.25">
      <c r="A7016" s="180" t="s">
        <v>225</v>
      </c>
      <c r="B7016" s="181" t="s">
        <v>10618</v>
      </c>
      <c r="C7016" s="182" t="s">
        <v>225</v>
      </c>
      <c r="D7016" s="183" t="s">
        <v>36</v>
      </c>
      <c r="E7016" s="181" t="s">
        <v>35</v>
      </c>
      <c r="F7016" s="183" t="s">
        <v>35</v>
      </c>
      <c r="G7016" s="181" t="s">
        <v>9339</v>
      </c>
      <c r="H7016" s="184" t="s">
        <v>7090</v>
      </c>
      <c r="I7016" s="185" t="s">
        <v>190</v>
      </c>
      <c r="J7016" s="181" t="s">
        <v>35</v>
      </c>
      <c r="K7016" s="181" t="s">
        <v>225</v>
      </c>
      <c r="L7016" s="186" t="s">
        <v>225</v>
      </c>
      <c r="M7016" s="187" t="s">
        <v>225</v>
      </c>
      <c r="N7016" s="183" t="s">
        <v>36</v>
      </c>
      <c r="O7016" s="181" t="s">
        <v>9339</v>
      </c>
      <c r="P7016" s="184" t="s">
        <v>7090</v>
      </c>
      <c r="Q7016" s="185" t="s">
        <v>190</v>
      </c>
      <c r="R7016" s="181" t="s">
        <v>35</v>
      </c>
      <c r="S7016" s="181" t="s">
        <v>225</v>
      </c>
      <c r="T7016" s="186" t="s">
        <v>225</v>
      </c>
      <c r="U7016" s="187" t="s">
        <v>225</v>
      </c>
      <c r="V7016" s="188" t="str" cm="1">
        <f t="array" ref="V7016">IF(SUM(LEN(A7016:U7016))=0,"",IF(OR(OR(ISBLANK(E7016),SUM(LEN(B7016),LEN(C7016))=0),AND(NOT(D7016="Unknown"),ISBLANK(I7016)),AND(NOT(N7016="Unknown"),ISBLANK(Q7016))),"Missing Information", INDEX(Table15[Entire Service Line Classification], MATCH(SUMIFS(Table15[Unique ID],Table15[System-Owned Portion],D7016,Table15[If Material Anything Other than "Lead" in Column E,Was Material Ever Previously Lead?],F7016,Table15[Customer-Owned Portion],N7016),Table15[Unique ID],0),0)))</f>
        <v>Non-lead</v>
      </c>
      <c r="W7016" s="189"/>
    </row>
    <row r="7017" spans="1:23" s="190" customFormat="1" ht="56.25" x14ac:dyDescent="0.25">
      <c r="A7017" s="180" t="s">
        <v>225</v>
      </c>
      <c r="B7017" s="181" t="s">
        <v>10619</v>
      </c>
      <c r="C7017" s="182" t="s">
        <v>225</v>
      </c>
      <c r="D7017" s="183" t="s">
        <v>36</v>
      </c>
      <c r="E7017" s="181" t="s">
        <v>35</v>
      </c>
      <c r="F7017" s="183" t="s">
        <v>35</v>
      </c>
      <c r="G7017" s="181" t="s">
        <v>9339</v>
      </c>
      <c r="H7017" s="184" t="s">
        <v>7090</v>
      </c>
      <c r="I7017" s="185" t="s">
        <v>190</v>
      </c>
      <c r="J7017" s="181" t="s">
        <v>35</v>
      </c>
      <c r="K7017" s="181" t="s">
        <v>225</v>
      </c>
      <c r="L7017" s="186" t="s">
        <v>225</v>
      </c>
      <c r="M7017" s="187" t="s">
        <v>225</v>
      </c>
      <c r="N7017" s="183" t="s">
        <v>36</v>
      </c>
      <c r="O7017" s="181" t="s">
        <v>9339</v>
      </c>
      <c r="P7017" s="184" t="s">
        <v>7090</v>
      </c>
      <c r="Q7017" s="185" t="s">
        <v>190</v>
      </c>
      <c r="R7017" s="181" t="s">
        <v>35</v>
      </c>
      <c r="S7017" s="181" t="s">
        <v>225</v>
      </c>
      <c r="T7017" s="186" t="s">
        <v>225</v>
      </c>
      <c r="U7017" s="187" t="s">
        <v>225</v>
      </c>
      <c r="V7017" s="188" t="str" cm="1">
        <f t="array" ref="V7017">IF(SUM(LEN(A7017:U7017))=0,"",IF(OR(OR(ISBLANK(E7017),SUM(LEN(B7017),LEN(C7017))=0),AND(NOT(D7017="Unknown"),ISBLANK(I7017)),AND(NOT(N7017="Unknown"),ISBLANK(Q7017))),"Missing Information", INDEX(Table15[Entire Service Line Classification], MATCH(SUMIFS(Table15[Unique ID],Table15[System-Owned Portion],D7017,Table15[If Material Anything Other than "Lead" in Column E,Was Material Ever Previously Lead?],F7017,Table15[Customer-Owned Portion],N7017),Table15[Unique ID],0),0)))</f>
        <v>Non-lead</v>
      </c>
      <c r="W7017" s="189"/>
    </row>
    <row r="7018" spans="1:23" s="190" customFormat="1" ht="56.25" x14ac:dyDescent="0.25">
      <c r="A7018" s="180" t="s">
        <v>225</v>
      </c>
      <c r="B7018" s="181" t="s">
        <v>10620</v>
      </c>
      <c r="C7018" s="182" t="s">
        <v>225</v>
      </c>
      <c r="D7018" s="183" t="s">
        <v>36</v>
      </c>
      <c r="E7018" s="181" t="s">
        <v>35</v>
      </c>
      <c r="F7018" s="183" t="s">
        <v>35</v>
      </c>
      <c r="G7018" s="181" t="s">
        <v>9339</v>
      </c>
      <c r="H7018" s="184" t="s">
        <v>7090</v>
      </c>
      <c r="I7018" s="185" t="s">
        <v>190</v>
      </c>
      <c r="J7018" s="181" t="s">
        <v>35</v>
      </c>
      <c r="K7018" s="181" t="s">
        <v>225</v>
      </c>
      <c r="L7018" s="186" t="s">
        <v>225</v>
      </c>
      <c r="M7018" s="187" t="s">
        <v>225</v>
      </c>
      <c r="N7018" s="183" t="s">
        <v>36</v>
      </c>
      <c r="O7018" s="181" t="s">
        <v>9339</v>
      </c>
      <c r="P7018" s="184" t="s">
        <v>7090</v>
      </c>
      <c r="Q7018" s="185" t="s">
        <v>190</v>
      </c>
      <c r="R7018" s="181" t="s">
        <v>35</v>
      </c>
      <c r="S7018" s="181" t="s">
        <v>225</v>
      </c>
      <c r="T7018" s="186" t="s">
        <v>225</v>
      </c>
      <c r="U7018" s="187" t="s">
        <v>225</v>
      </c>
      <c r="V7018" s="188" t="str" cm="1">
        <f t="array" ref="V7018">IF(SUM(LEN(A7018:U7018))=0,"",IF(OR(OR(ISBLANK(E7018),SUM(LEN(B7018),LEN(C7018))=0),AND(NOT(D7018="Unknown"),ISBLANK(I7018)),AND(NOT(N7018="Unknown"),ISBLANK(Q7018))),"Missing Information", INDEX(Table15[Entire Service Line Classification], MATCH(SUMIFS(Table15[Unique ID],Table15[System-Owned Portion],D7018,Table15[If Material Anything Other than "Lead" in Column E,Was Material Ever Previously Lead?],F7018,Table15[Customer-Owned Portion],N7018),Table15[Unique ID],0),0)))</f>
        <v>Non-lead</v>
      </c>
      <c r="W7018" s="189"/>
    </row>
    <row r="7019" spans="1:23" s="190" customFormat="1" ht="56.25" x14ac:dyDescent="0.25">
      <c r="A7019" s="180" t="s">
        <v>225</v>
      </c>
      <c r="B7019" s="181" t="s">
        <v>10621</v>
      </c>
      <c r="C7019" s="182" t="s">
        <v>225</v>
      </c>
      <c r="D7019" s="183" t="s">
        <v>36</v>
      </c>
      <c r="E7019" s="181" t="s">
        <v>35</v>
      </c>
      <c r="F7019" s="183" t="s">
        <v>35</v>
      </c>
      <c r="G7019" s="181" t="s">
        <v>9339</v>
      </c>
      <c r="H7019" s="184" t="s">
        <v>7090</v>
      </c>
      <c r="I7019" s="185" t="s">
        <v>190</v>
      </c>
      <c r="J7019" s="181" t="s">
        <v>35</v>
      </c>
      <c r="K7019" s="181" t="s">
        <v>225</v>
      </c>
      <c r="L7019" s="186" t="s">
        <v>225</v>
      </c>
      <c r="M7019" s="187" t="s">
        <v>225</v>
      </c>
      <c r="N7019" s="183" t="s">
        <v>36</v>
      </c>
      <c r="O7019" s="181" t="s">
        <v>9339</v>
      </c>
      <c r="P7019" s="184" t="s">
        <v>7090</v>
      </c>
      <c r="Q7019" s="185" t="s">
        <v>190</v>
      </c>
      <c r="R7019" s="181" t="s">
        <v>35</v>
      </c>
      <c r="S7019" s="181" t="s">
        <v>225</v>
      </c>
      <c r="T7019" s="186" t="s">
        <v>225</v>
      </c>
      <c r="U7019" s="187" t="s">
        <v>225</v>
      </c>
      <c r="V7019" s="188" t="str" cm="1">
        <f t="array" ref="V7019">IF(SUM(LEN(A7019:U7019))=0,"",IF(OR(OR(ISBLANK(E7019),SUM(LEN(B7019),LEN(C7019))=0),AND(NOT(D7019="Unknown"),ISBLANK(I7019)),AND(NOT(N7019="Unknown"),ISBLANK(Q7019))),"Missing Information", INDEX(Table15[Entire Service Line Classification], MATCH(SUMIFS(Table15[Unique ID],Table15[System-Owned Portion],D7019,Table15[If Material Anything Other than "Lead" in Column E,Was Material Ever Previously Lead?],F7019,Table15[Customer-Owned Portion],N7019),Table15[Unique ID],0),0)))</f>
        <v>Non-lead</v>
      </c>
      <c r="W7019" s="189"/>
    </row>
    <row r="7020" spans="1:23" s="190" customFormat="1" ht="56.25" x14ac:dyDescent="0.25">
      <c r="A7020" s="180" t="s">
        <v>225</v>
      </c>
      <c r="B7020" s="181" t="s">
        <v>10622</v>
      </c>
      <c r="C7020" s="182" t="s">
        <v>225</v>
      </c>
      <c r="D7020" s="183" t="s">
        <v>36</v>
      </c>
      <c r="E7020" s="181" t="s">
        <v>35</v>
      </c>
      <c r="F7020" s="183" t="s">
        <v>35</v>
      </c>
      <c r="G7020" s="181" t="s">
        <v>9339</v>
      </c>
      <c r="H7020" s="184" t="s">
        <v>7090</v>
      </c>
      <c r="I7020" s="185" t="s">
        <v>190</v>
      </c>
      <c r="J7020" s="181" t="s">
        <v>35</v>
      </c>
      <c r="K7020" s="181" t="s">
        <v>225</v>
      </c>
      <c r="L7020" s="186" t="s">
        <v>225</v>
      </c>
      <c r="M7020" s="187" t="s">
        <v>225</v>
      </c>
      <c r="N7020" s="183" t="s">
        <v>36</v>
      </c>
      <c r="O7020" s="181" t="s">
        <v>9339</v>
      </c>
      <c r="P7020" s="184" t="s">
        <v>7090</v>
      </c>
      <c r="Q7020" s="185" t="s">
        <v>190</v>
      </c>
      <c r="R7020" s="181" t="s">
        <v>35</v>
      </c>
      <c r="S7020" s="181" t="s">
        <v>225</v>
      </c>
      <c r="T7020" s="186" t="s">
        <v>225</v>
      </c>
      <c r="U7020" s="187" t="s">
        <v>225</v>
      </c>
      <c r="V7020" s="188" t="str" cm="1">
        <f t="array" ref="V7020">IF(SUM(LEN(A7020:U7020))=0,"",IF(OR(OR(ISBLANK(E7020),SUM(LEN(B7020),LEN(C7020))=0),AND(NOT(D7020="Unknown"),ISBLANK(I7020)),AND(NOT(N7020="Unknown"),ISBLANK(Q7020))),"Missing Information", INDEX(Table15[Entire Service Line Classification], MATCH(SUMIFS(Table15[Unique ID],Table15[System-Owned Portion],D7020,Table15[If Material Anything Other than "Lead" in Column E,Was Material Ever Previously Lead?],F7020,Table15[Customer-Owned Portion],N7020),Table15[Unique ID],0),0)))</f>
        <v>Non-lead</v>
      </c>
      <c r="W7020" s="189"/>
    </row>
    <row r="7021" spans="1:23" s="190" customFormat="1" ht="56.25" x14ac:dyDescent="0.25">
      <c r="A7021" s="180" t="s">
        <v>225</v>
      </c>
      <c r="B7021" s="181" t="s">
        <v>10623</v>
      </c>
      <c r="C7021" s="182" t="s">
        <v>225</v>
      </c>
      <c r="D7021" s="183" t="s">
        <v>36</v>
      </c>
      <c r="E7021" s="181" t="s">
        <v>35</v>
      </c>
      <c r="F7021" s="183" t="s">
        <v>35</v>
      </c>
      <c r="G7021" s="181" t="s">
        <v>9339</v>
      </c>
      <c r="H7021" s="184" t="s">
        <v>7090</v>
      </c>
      <c r="I7021" s="185" t="s">
        <v>190</v>
      </c>
      <c r="J7021" s="181" t="s">
        <v>35</v>
      </c>
      <c r="K7021" s="181" t="s">
        <v>225</v>
      </c>
      <c r="L7021" s="186" t="s">
        <v>225</v>
      </c>
      <c r="M7021" s="187" t="s">
        <v>225</v>
      </c>
      <c r="N7021" s="183" t="s">
        <v>36</v>
      </c>
      <c r="O7021" s="181" t="s">
        <v>9339</v>
      </c>
      <c r="P7021" s="184" t="s">
        <v>7090</v>
      </c>
      <c r="Q7021" s="185" t="s">
        <v>190</v>
      </c>
      <c r="R7021" s="181" t="s">
        <v>35</v>
      </c>
      <c r="S7021" s="181" t="s">
        <v>225</v>
      </c>
      <c r="T7021" s="186" t="s">
        <v>225</v>
      </c>
      <c r="U7021" s="187" t="s">
        <v>225</v>
      </c>
      <c r="V7021" s="188" t="str" cm="1">
        <f t="array" ref="V7021">IF(SUM(LEN(A7021:U7021))=0,"",IF(OR(OR(ISBLANK(E7021),SUM(LEN(B7021),LEN(C7021))=0),AND(NOT(D7021="Unknown"),ISBLANK(I7021)),AND(NOT(N7021="Unknown"),ISBLANK(Q7021))),"Missing Information", INDEX(Table15[Entire Service Line Classification], MATCH(SUMIFS(Table15[Unique ID],Table15[System-Owned Portion],D7021,Table15[If Material Anything Other than "Lead" in Column E,Was Material Ever Previously Lead?],F7021,Table15[Customer-Owned Portion],N7021),Table15[Unique ID],0),0)))</f>
        <v>Non-lead</v>
      </c>
      <c r="W7021" s="189"/>
    </row>
    <row r="7022" spans="1:23" s="190" customFormat="1" ht="56.25" x14ac:dyDescent="0.25">
      <c r="A7022" s="180" t="s">
        <v>225</v>
      </c>
      <c r="B7022" s="181" t="s">
        <v>10624</v>
      </c>
      <c r="C7022" s="182" t="s">
        <v>225</v>
      </c>
      <c r="D7022" s="183" t="s">
        <v>36</v>
      </c>
      <c r="E7022" s="181" t="s">
        <v>35</v>
      </c>
      <c r="F7022" s="183" t="s">
        <v>35</v>
      </c>
      <c r="G7022" s="181" t="s">
        <v>9339</v>
      </c>
      <c r="H7022" s="184" t="s">
        <v>7090</v>
      </c>
      <c r="I7022" s="185" t="s">
        <v>190</v>
      </c>
      <c r="J7022" s="181" t="s">
        <v>35</v>
      </c>
      <c r="K7022" s="181" t="s">
        <v>225</v>
      </c>
      <c r="L7022" s="186" t="s">
        <v>225</v>
      </c>
      <c r="M7022" s="187" t="s">
        <v>225</v>
      </c>
      <c r="N7022" s="183" t="s">
        <v>36</v>
      </c>
      <c r="O7022" s="181" t="s">
        <v>9339</v>
      </c>
      <c r="P7022" s="184" t="s">
        <v>7090</v>
      </c>
      <c r="Q7022" s="185" t="s">
        <v>190</v>
      </c>
      <c r="R7022" s="181" t="s">
        <v>35</v>
      </c>
      <c r="S7022" s="181" t="s">
        <v>225</v>
      </c>
      <c r="T7022" s="186" t="s">
        <v>225</v>
      </c>
      <c r="U7022" s="187" t="s">
        <v>225</v>
      </c>
      <c r="V7022" s="188" t="str" cm="1">
        <f t="array" ref="V7022">IF(SUM(LEN(A7022:U7022))=0,"",IF(OR(OR(ISBLANK(E7022),SUM(LEN(B7022),LEN(C7022))=0),AND(NOT(D7022="Unknown"),ISBLANK(I7022)),AND(NOT(N7022="Unknown"),ISBLANK(Q7022))),"Missing Information", INDEX(Table15[Entire Service Line Classification], MATCH(SUMIFS(Table15[Unique ID],Table15[System-Owned Portion],D7022,Table15[If Material Anything Other than "Lead" in Column E,Was Material Ever Previously Lead?],F7022,Table15[Customer-Owned Portion],N7022),Table15[Unique ID],0),0)))</f>
        <v>Non-lead</v>
      </c>
      <c r="W7022" s="189"/>
    </row>
    <row r="7023" spans="1:23" s="190" customFormat="1" ht="56.25" x14ac:dyDescent="0.25">
      <c r="A7023" s="180" t="s">
        <v>225</v>
      </c>
      <c r="B7023" s="181" t="s">
        <v>10625</v>
      </c>
      <c r="C7023" s="182" t="s">
        <v>225</v>
      </c>
      <c r="D7023" s="183" t="s">
        <v>36</v>
      </c>
      <c r="E7023" s="181" t="s">
        <v>35</v>
      </c>
      <c r="F7023" s="183" t="s">
        <v>35</v>
      </c>
      <c r="G7023" s="181" t="s">
        <v>9339</v>
      </c>
      <c r="H7023" s="184" t="s">
        <v>7090</v>
      </c>
      <c r="I7023" s="185" t="s">
        <v>190</v>
      </c>
      <c r="J7023" s="181" t="s">
        <v>35</v>
      </c>
      <c r="K7023" s="181" t="s">
        <v>225</v>
      </c>
      <c r="L7023" s="186" t="s">
        <v>225</v>
      </c>
      <c r="M7023" s="187" t="s">
        <v>225</v>
      </c>
      <c r="N7023" s="183" t="s">
        <v>36</v>
      </c>
      <c r="O7023" s="181" t="s">
        <v>9339</v>
      </c>
      <c r="P7023" s="184" t="s">
        <v>7090</v>
      </c>
      <c r="Q7023" s="185" t="s">
        <v>190</v>
      </c>
      <c r="R7023" s="181" t="s">
        <v>35</v>
      </c>
      <c r="S7023" s="181" t="s">
        <v>225</v>
      </c>
      <c r="T7023" s="186" t="s">
        <v>225</v>
      </c>
      <c r="U7023" s="187" t="s">
        <v>225</v>
      </c>
      <c r="V7023" s="188" t="str" cm="1">
        <f t="array" ref="V7023">IF(SUM(LEN(A7023:U7023))=0,"",IF(OR(OR(ISBLANK(E7023),SUM(LEN(B7023),LEN(C7023))=0),AND(NOT(D7023="Unknown"),ISBLANK(I7023)),AND(NOT(N7023="Unknown"),ISBLANK(Q7023))),"Missing Information", INDEX(Table15[Entire Service Line Classification], MATCH(SUMIFS(Table15[Unique ID],Table15[System-Owned Portion],D7023,Table15[If Material Anything Other than "Lead" in Column E,Was Material Ever Previously Lead?],F7023,Table15[Customer-Owned Portion],N7023),Table15[Unique ID],0),0)))</f>
        <v>Non-lead</v>
      </c>
      <c r="W7023" s="189"/>
    </row>
    <row r="7024" spans="1:23" s="190" customFormat="1" ht="56.25" x14ac:dyDescent="0.25">
      <c r="A7024" s="180" t="s">
        <v>225</v>
      </c>
      <c r="B7024" s="181" t="s">
        <v>10626</v>
      </c>
      <c r="C7024" s="182" t="s">
        <v>225</v>
      </c>
      <c r="D7024" s="183" t="s">
        <v>36</v>
      </c>
      <c r="E7024" s="181" t="s">
        <v>35</v>
      </c>
      <c r="F7024" s="183" t="s">
        <v>35</v>
      </c>
      <c r="G7024" s="181" t="s">
        <v>8118</v>
      </c>
      <c r="H7024" s="184" t="s">
        <v>7090</v>
      </c>
      <c r="I7024" s="185" t="s">
        <v>190</v>
      </c>
      <c r="J7024" s="181" t="s">
        <v>35</v>
      </c>
      <c r="K7024" s="181" t="s">
        <v>225</v>
      </c>
      <c r="L7024" s="186" t="s">
        <v>225</v>
      </c>
      <c r="M7024" s="187" t="s">
        <v>225</v>
      </c>
      <c r="N7024" s="183" t="s">
        <v>36</v>
      </c>
      <c r="O7024" s="181" t="s">
        <v>8118</v>
      </c>
      <c r="P7024" s="184" t="s">
        <v>7090</v>
      </c>
      <c r="Q7024" s="185" t="s">
        <v>190</v>
      </c>
      <c r="R7024" s="181" t="s">
        <v>35</v>
      </c>
      <c r="S7024" s="181" t="s">
        <v>225</v>
      </c>
      <c r="T7024" s="186" t="s">
        <v>225</v>
      </c>
      <c r="U7024" s="187" t="s">
        <v>225</v>
      </c>
      <c r="V7024" s="188" t="str" cm="1">
        <f t="array" ref="V7024">IF(SUM(LEN(A7024:U7024))=0,"",IF(OR(OR(ISBLANK(E7024),SUM(LEN(B7024),LEN(C7024))=0),AND(NOT(D7024="Unknown"),ISBLANK(I7024)),AND(NOT(N7024="Unknown"),ISBLANK(Q7024))),"Missing Information", INDEX(Table15[Entire Service Line Classification], MATCH(SUMIFS(Table15[Unique ID],Table15[System-Owned Portion],D7024,Table15[If Material Anything Other than "Lead" in Column E,Was Material Ever Previously Lead?],F7024,Table15[Customer-Owned Portion],N7024),Table15[Unique ID],0),0)))</f>
        <v>Non-lead</v>
      </c>
      <c r="W7024" s="189"/>
    </row>
    <row r="7025" spans="1:23" s="190" customFormat="1" ht="56.25" x14ac:dyDescent="0.25">
      <c r="A7025" s="180" t="s">
        <v>225</v>
      </c>
      <c r="B7025" s="181" t="s">
        <v>10627</v>
      </c>
      <c r="C7025" s="182" t="s">
        <v>225</v>
      </c>
      <c r="D7025" s="183" t="s">
        <v>36</v>
      </c>
      <c r="E7025" s="181" t="s">
        <v>35</v>
      </c>
      <c r="F7025" s="183" t="s">
        <v>35</v>
      </c>
      <c r="G7025" s="181" t="s">
        <v>7476</v>
      </c>
      <c r="H7025" s="184" t="s">
        <v>7121</v>
      </c>
      <c r="I7025" s="185" t="s">
        <v>190</v>
      </c>
      <c r="J7025" s="181" t="s">
        <v>35</v>
      </c>
      <c r="K7025" s="181" t="s">
        <v>225</v>
      </c>
      <c r="L7025" s="186" t="s">
        <v>225</v>
      </c>
      <c r="M7025" s="187" t="s">
        <v>225</v>
      </c>
      <c r="N7025" s="183" t="s">
        <v>36</v>
      </c>
      <c r="O7025" s="181" t="s">
        <v>7476</v>
      </c>
      <c r="P7025" s="184" t="s">
        <v>7121</v>
      </c>
      <c r="Q7025" s="185" t="s">
        <v>190</v>
      </c>
      <c r="R7025" s="181" t="s">
        <v>35</v>
      </c>
      <c r="S7025" s="181" t="s">
        <v>225</v>
      </c>
      <c r="T7025" s="186" t="s">
        <v>225</v>
      </c>
      <c r="U7025" s="187" t="s">
        <v>225</v>
      </c>
      <c r="V7025" s="188" t="str" cm="1">
        <f t="array" ref="V7025">IF(SUM(LEN(A7025:U7025))=0,"",IF(OR(OR(ISBLANK(E7025),SUM(LEN(B7025),LEN(C7025))=0),AND(NOT(D7025="Unknown"),ISBLANK(I7025)),AND(NOT(N7025="Unknown"),ISBLANK(Q7025))),"Missing Information", INDEX(Table15[Entire Service Line Classification], MATCH(SUMIFS(Table15[Unique ID],Table15[System-Owned Portion],D7025,Table15[If Material Anything Other than "Lead" in Column E,Was Material Ever Previously Lead?],F7025,Table15[Customer-Owned Portion],N7025),Table15[Unique ID],0),0)))</f>
        <v>Non-lead</v>
      </c>
      <c r="W7025" s="189"/>
    </row>
    <row r="7026" spans="1:23" s="190" customFormat="1" ht="56.25" x14ac:dyDescent="0.25">
      <c r="A7026" s="180" t="s">
        <v>225</v>
      </c>
      <c r="B7026" s="181" t="s">
        <v>10628</v>
      </c>
      <c r="C7026" s="182" t="s">
        <v>225</v>
      </c>
      <c r="D7026" s="183" t="s">
        <v>36</v>
      </c>
      <c r="E7026" s="181" t="s">
        <v>35</v>
      </c>
      <c r="F7026" s="183" t="s">
        <v>35</v>
      </c>
      <c r="G7026" s="181" t="s">
        <v>9339</v>
      </c>
      <c r="H7026" s="184" t="s">
        <v>7121</v>
      </c>
      <c r="I7026" s="185" t="s">
        <v>190</v>
      </c>
      <c r="J7026" s="181" t="s">
        <v>35</v>
      </c>
      <c r="K7026" s="181" t="s">
        <v>225</v>
      </c>
      <c r="L7026" s="186" t="s">
        <v>225</v>
      </c>
      <c r="M7026" s="187" t="s">
        <v>225</v>
      </c>
      <c r="N7026" s="183" t="s">
        <v>36</v>
      </c>
      <c r="O7026" s="181" t="s">
        <v>9339</v>
      </c>
      <c r="P7026" s="184" t="s">
        <v>7121</v>
      </c>
      <c r="Q7026" s="185" t="s">
        <v>190</v>
      </c>
      <c r="R7026" s="181" t="s">
        <v>35</v>
      </c>
      <c r="S7026" s="181" t="s">
        <v>225</v>
      </c>
      <c r="T7026" s="186" t="s">
        <v>225</v>
      </c>
      <c r="U7026" s="187" t="s">
        <v>225</v>
      </c>
      <c r="V7026" s="188" t="str" cm="1">
        <f t="array" ref="V7026">IF(SUM(LEN(A7026:U7026))=0,"",IF(OR(OR(ISBLANK(E7026),SUM(LEN(B7026),LEN(C7026))=0),AND(NOT(D7026="Unknown"),ISBLANK(I7026)),AND(NOT(N7026="Unknown"),ISBLANK(Q7026))),"Missing Information", INDEX(Table15[Entire Service Line Classification], MATCH(SUMIFS(Table15[Unique ID],Table15[System-Owned Portion],D7026,Table15[If Material Anything Other than "Lead" in Column E,Was Material Ever Previously Lead?],F7026,Table15[Customer-Owned Portion],N7026),Table15[Unique ID],0),0)))</f>
        <v>Non-lead</v>
      </c>
      <c r="W7026" s="189"/>
    </row>
    <row r="7027" spans="1:23" s="190" customFormat="1" ht="56.25" x14ac:dyDescent="0.25">
      <c r="A7027" s="180" t="s">
        <v>225</v>
      </c>
      <c r="B7027" s="181" t="s">
        <v>10629</v>
      </c>
      <c r="C7027" s="182" t="s">
        <v>225</v>
      </c>
      <c r="D7027" s="183" t="s">
        <v>36</v>
      </c>
      <c r="E7027" s="181" t="s">
        <v>35</v>
      </c>
      <c r="F7027" s="183" t="s">
        <v>35</v>
      </c>
      <c r="G7027" s="181" t="s">
        <v>8118</v>
      </c>
      <c r="H7027" s="184" t="s">
        <v>7090</v>
      </c>
      <c r="I7027" s="185" t="s">
        <v>190</v>
      </c>
      <c r="J7027" s="181" t="s">
        <v>35</v>
      </c>
      <c r="K7027" s="181" t="s">
        <v>225</v>
      </c>
      <c r="L7027" s="186" t="s">
        <v>225</v>
      </c>
      <c r="M7027" s="187" t="s">
        <v>225</v>
      </c>
      <c r="N7027" s="183" t="s">
        <v>36</v>
      </c>
      <c r="O7027" s="181" t="s">
        <v>8118</v>
      </c>
      <c r="P7027" s="184" t="s">
        <v>7090</v>
      </c>
      <c r="Q7027" s="185" t="s">
        <v>190</v>
      </c>
      <c r="R7027" s="181" t="s">
        <v>35</v>
      </c>
      <c r="S7027" s="181" t="s">
        <v>225</v>
      </c>
      <c r="T7027" s="186" t="s">
        <v>225</v>
      </c>
      <c r="U7027" s="187" t="s">
        <v>225</v>
      </c>
      <c r="V7027" s="188" t="str" cm="1">
        <f t="array" ref="V7027">IF(SUM(LEN(A7027:U7027))=0,"",IF(OR(OR(ISBLANK(E7027),SUM(LEN(B7027),LEN(C7027))=0),AND(NOT(D7027="Unknown"),ISBLANK(I7027)),AND(NOT(N7027="Unknown"),ISBLANK(Q7027))),"Missing Information", INDEX(Table15[Entire Service Line Classification], MATCH(SUMIFS(Table15[Unique ID],Table15[System-Owned Portion],D7027,Table15[If Material Anything Other than "Lead" in Column E,Was Material Ever Previously Lead?],F7027,Table15[Customer-Owned Portion],N7027),Table15[Unique ID],0),0)))</f>
        <v>Non-lead</v>
      </c>
      <c r="W7027" s="189"/>
    </row>
    <row r="7028" spans="1:23" s="190" customFormat="1" ht="56.25" x14ac:dyDescent="0.25">
      <c r="A7028" s="180" t="s">
        <v>225</v>
      </c>
      <c r="B7028" s="181" t="s">
        <v>10630</v>
      </c>
      <c r="C7028" s="182" t="s">
        <v>225</v>
      </c>
      <c r="D7028" s="183" t="s">
        <v>36</v>
      </c>
      <c r="E7028" s="181" t="s">
        <v>35</v>
      </c>
      <c r="F7028" s="183" t="s">
        <v>35</v>
      </c>
      <c r="G7028" s="181" t="s">
        <v>8118</v>
      </c>
      <c r="H7028" s="184" t="s">
        <v>7090</v>
      </c>
      <c r="I7028" s="185" t="s">
        <v>190</v>
      </c>
      <c r="J7028" s="181" t="s">
        <v>35</v>
      </c>
      <c r="K7028" s="181" t="s">
        <v>225</v>
      </c>
      <c r="L7028" s="186" t="s">
        <v>225</v>
      </c>
      <c r="M7028" s="187" t="s">
        <v>225</v>
      </c>
      <c r="N7028" s="183" t="s">
        <v>36</v>
      </c>
      <c r="O7028" s="181" t="s">
        <v>8118</v>
      </c>
      <c r="P7028" s="184" t="s">
        <v>7090</v>
      </c>
      <c r="Q7028" s="185" t="s">
        <v>190</v>
      </c>
      <c r="R7028" s="181" t="s">
        <v>35</v>
      </c>
      <c r="S7028" s="181" t="s">
        <v>225</v>
      </c>
      <c r="T7028" s="186" t="s">
        <v>225</v>
      </c>
      <c r="U7028" s="187" t="s">
        <v>225</v>
      </c>
      <c r="V7028" s="188" t="str" cm="1">
        <f t="array" ref="V7028">IF(SUM(LEN(A7028:U7028))=0,"",IF(OR(OR(ISBLANK(E7028),SUM(LEN(B7028),LEN(C7028))=0),AND(NOT(D7028="Unknown"),ISBLANK(I7028)),AND(NOT(N7028="Unknown"),ISBLANK(Q7028))),"Missing Information", INDEX(Table15[Entire Service Line Classification], MATCH(SUMIFS(Table15[Unique ID],Table15[System-Owned Portion],D7028,Table15[If Material Anything Other than "Lead" in Column E,Was Material Ever Previously Lead?],F7028,Table15[Customer-Owned Portion],N7028),Table15[Unique ID],0),0)))</f>
        <v>Non-lead</v>
      </c>
      <c r="W7028" s="189"/>
    </row>
    <row r="7029" spans="1:23" s="190" customFormat="1" ht="56.25" x14ac:dyDescent="0.25">
      <c r="A7029" s="180" t="s">
        <v>225</v>
      </c>
      <c r="B7029" s="181" t="s">
        <v>10631</v>
      </c>
      <c r="C7029" s="182" t="s">
        <v>225</v>
      </c>
      <c r="D7029" s="183" t="s">
        <v>36</v>
      </c>
      <c r="E7029" s="181" t="s">
        <v>35</v>
      </c>
      <c r="F7029" s="183" t="s">
        <v>35</v>
      </c>
      <c r="G7029" s="181" t="s">
        <v>8118</v>
      </c>
      <c r="H7029" s="184" t="s">
        <v>7090</v>
      </c>
      <c r="I7029" s="185" t="s">
        <v>190</v>
      </c>
      <c r="J7029" s="181" t="s">
        <v>35</v>
      </c>
      <c r="K7029" s="181" t="s">
        <v>225</v>
      </c>
      <c r="L7029" s="186" t="s">
        <v>225</v>
      </c>
      <c r="M7029" s="187" t="s">
        <v>225</v>
      </c>
      <c r="N7029" s="183" t="s">
        <v>36</v>
      </c>
      <c r="O7029" s="181" t="s">
        <v>8118</v>
      </c>
      <c r="P7029" s="184" t="s">
        <v>7090</v>
      </c>
      <c r="Q7029" s="185" t="s">
        <v>190</v>
      </c>
      <c r="R7029" s="181" t="s">
        <v>35</v>
      </c>
      <c r="S7029" s="181" t="s">
        <v>225</v>
      </c>
      <c r="T7029" s="186" t="s">
        <v>225</v>
      </c>
      <c r="U7029" s="187" t="s">
        <v>225</v>
      </c>
      <c r="V7029" s="188" t="str" cm="1">
        <f t="array" ref="V7029">IF(SUM(LEN(A7029:U7029))=0,"",IF(OR(OR(ISBLANK(E7029),SUM(LEN(B7029),LEN(C7029))=0),AND(NOT(D7029="Unknown"),ISBLANK(I7029)),AND(NOT(N7029="Unknown"),ISBLANK(Q7029))),"Missing Information", INDEX(Table15[Entire Service Line Classification], MATCH(SUMIFS(Table15[Unique ID],Table15[System-Owned Portion],D7029,Table15[If Material Anything Other than "Lead" in Column E,Was Material Ever Previously Lead?],F7029,Table15[Customer-Owned Portion],N7029),Table15[Unique ID],0),0)))</f>
        <v>Non-lead</v>
      </c>
      <c r="W7029" s="189"/>
    </row>
    <row r="7030" spans="1:23" s="190" customFormat="1" ht="56.25" x14ac:dyDescent="0.25">
      <c r="A7030" s="180" t="s">
        <v>225</v>
      </c>
      <c r="B7030" s="181" t="s">
        <v>10632</v>
      </c>
      <c r="C7030" s="182" t="s">
        <v>225</v>
      </c>
      <c r="D7030" s="183" t="s">
        <v>36</v>
      </c>
      <c r="E7030" s="181" t="s">
        <v>35</v>
      </c>
      <c r="F7030" s="183" t="s">
        <v>35</v>
      </c>
      <c r="G7030" s="181" t="s">
        <v>8118</v>
      </c>
      <c r="H7030" s="184" t="s">
        <v>7090</v>
      </c>
      <c r="I7030" s="185" t="s">
        <v>190</v>
      </c>
      <c r="J7030" s="181" t="s">
        <v>35</v>
      </c>
      <c r="K7030" s="181" t="s">
        <v>225</v>
      </c>
      <c r="L7030" s="186" t="s">
        <v>225</v>
      </c>
      <c r="M7030" s="187" t="s">
        <v>225</v>
      </c>
      <c r="N7030" s="183" t="s">
        <v>36</v>
      </c>
      <c r="O7030" s="181" t="s">
        <v>8118</v>
      </c>
      <c r="P7030" s="184" t="s">
        <v>7090</v>
      </c>
      <c r="Q7030" s="185" t="s">
        <v>190</v>
      </c>
      <c r="R7030" s="181" t="s">
        <v>35</v>
      </c>
      <c r="S7030" s="181" t="s">
        <v>225</v>
      </c>
      <c r="T7030" s="186" t="s">
        <v>225</v>
      </c>
      <c r="U7030" s="187" t="s">
        <v>225</v>
      </c>
      <c r="V7030" s="188" t="str" cm="1">
        <f t="array" ref="V7030">IF(SUM(LEN(A7030:U7030))=0,"",IF(OR(OR(ISBLANK(E7030),SUM(LEN(B7030),LEN(C7030))=0),AND(NOT(D7030="Unknown"),ISBLANK(I7030)),AND(NOT(N7030="Unknown"),ISBLANK(Q7030))),"Missing Information", INDEX(Table15[Entire Service Line Classification], MATCH(SUMIFS(Table15[Unique ID],Table15[System-Owned Portion],D7030,Table15[If Material Anything Other than "Lead" in Column E,Was Material Ever Previously Lead?],F7030,Table15[Customer-Owned Portion],N7030),Table15[Unique ID],0),0)))</f>
        <v>Non-lead</v>
      </c>
      <c r="W7030" s="189"/>
    </row>
    <row r="7031" spans="1:23" s="190" customFormat="1" ht="56.25" x14ac:dyDescent="0.25">
      <c r="A7031" s="180" t="s">
        <v>225</v>
      </c>
      <c r="B7031" s="181" t="s">
        <v>10633</v>
      </c>
      <c r="C7031" s="182" t="s">
        <v>225</v>
      </c>
      <c r="D7031" s="183" t="s">
        <v>36</v>
      </c>
      <c r="E7031" s="181" t="s">
        <v>35</v>
      </c>
      <c r="F7031" s="183" t="s">
        <v>35</v>
      </c>
      <c r="G7031" s="181" t="s">
        <v>8118</v>
      </c>
      <c r="H7031" s="184" t="s">
        <v>7090</v>
      </c>
      <c r="I7031" s="185" t="s">
        <v>190</v>
      </c>
      <c r="J7031" s="181" t="s">
        <v>35</v>
      </c>
      <c r="K7031" s="181" t="s">
        <v>225</v>
      </c>
      <c r="L7031" s="186" t="s">
        <v>225</v>
      </c>
      <c r="M7031" s="187" t="s">
        <v>225</v>
      </c>
      <c r="N7031" s="183" t="s">
        <v>36</v>
      </c>
      <c r="O7031" s="181" t="s">
        <v>8118</v>
      </c>
      <c r="P7031" s="184" t="s">
        <v>7090</v>
      </c>
      <c r="Q7031" s="185" t="s">
        <v>190</v>
      </c>
      <c r="R7031" s="181" t="s">
        <v>35</v>
      </c>
      <c r="S7031" s="181" t="s">
        <v>225</v>
      </c>
      <c r="T7031" s="186" t="s">
        <v>225</v>
      </c>
      <c r="U7031" s="187" t="s">
        <v>225</v>
      </c>
      <c r="V7031" s="188" t="str" cm="1">
        <f t="array" ref="V7031">IF(SUM(LEN(A7031:U7031))=0,"",IF(OR(OR(ISBLANK(E7031),SUM(LEN(B7031),LEN(C7031))=0),AND(NOT(D7031="Unknown"),ISBLANK(I7031)),AND(NOT(N7031="Unknown"),ISBLANK(Q7031))),"Missing Information", INDEX(Table15[Entire Service Line Classification], MATCH(SUMIFS(Table15[Unique ID],Table15[System-Owned Portion],D7031,Table15[If Material Anything Other than "Lead" in Column E,Was Material Ever Previously Lead?],F7031,Table15[Customer-Owned Portion],N7031),Table15[Unique ID],0),0)))</f>
        <v>Non-lead</v>
      </c>
      <c r="W7031" s="189"/>
    </row>
    <row r="7032" spans="1:23" s="190" customFormat="1" ht="56.25" x14ac:dyDescent="0.25">
      <c r="A7032" s="180" t="s">
        <v>225</v>
      </c>
      <c r="B7032" s="181" t="s">
        <v>10634</v>
      </c>
      <c r="C7032" s="182" t="s">
        <v>225</v>
      </c>
      <c r="D7032" s="183" t="s">
        <v>36</v>
      </c>
      <c r="E7032" s="181" t="s">
        <v>35</v>
      </c>
      <c r="F7032" s="183" t="s">
        <v>35</v>
      </c>
      <c r="G7032" s="181" t="s">
        <v>8118</v>
      </c>
      <c r="H7032" s="184" t="s">
        <v>7090</v>
      </c>
      <c r="I7032" s="185" t="s">
        <v>190</v>
      </c>
      <c r="J7032" s="181" t="s">
        <v>35</v>
      </c>
      <c r="K7032" s="181" t="s">
        <v>225</v>
      </c>
      <c r="L7032" s="186" t="s">
        <v>225</v>
      </c>
      <c r="M7032" s="187" t="s">
        <v>225</v>
      </c>
      <c r="N7032" s="183" t="s">
        <v>36</v>
      </c>
      <c r="O7032" s="181" t="s">
        <v>8118</v>
      </c>
      <c r="P7032" s="184" t="s">
        <v>7090</v>
      </c>
      <c r="Q7032" s="185" t="s">
        <v>190</v>
      </c>
      <c r="R7032" s="181" t="s">
        <v>35</v>
      </c>
      <c r="S7032" s="181" t="s">
        <v>225</v>
      </c>
      <c r="T7032" s="186" t="s">
        <v>225</v>
      </c>
      <c r="U7032" s="187" t="s">
        <v>225</v>
      </c>
      <c r="V7032" s="188" t="str" cm="1">
        <f t="array" ref="V7032">IF(SUM(LEN(A7032:U7032))=0,"",IF(OR(OR(ISBLANK(E7032),SUM(LEN(B7032),LEN(C7032))=0),AND(NOT(D7032="Unknown"),ISBLANK(I7032)),AND(NOT(N7032="Unknown"),ISBLANK(Q7032))),"Missing Information", INDEX(Table15[Entire Service Line Classification], MATCH(SUMIFS(Table15[Unique ID],Table15[System-Owned Portion],D7032,Table15[If Material Anything Other than "Lead" in Column E,Was Material Ever Previously Lead?],F7032,Table15[Customer-Owned Portion],N7032),Table15[Unique ID],0),0)))</f>
        <v>Non-lead</v>
      </c>
      <c r="W7032" s="189"/>
    </row>
    <row r="7033" spans="1:23" s="190" customFormat="1" ht="56.25" x14ac:dyDescent="0.25">
      <c r="A7033" s="180" t="s">
        <v>225</v>
      </c>
      <c r="B7033" s="181" t="s">
        <v>10635</v>
      </c>
      <c r="C7033" s="182" t="s">
        <v>225</v>
      </c>
      <c r="D7033" s="183" t="s">
        <v>36</v>
      </c>
      <c r="E7033" s="181" t="s">
        <v>35</v>
      </c>
      <c r="F7033" s="183" t="s">
        <v>35</v>
      </c>
      <c r="G7033" s="181" t="s">
        <v>8118</v>
      </c>
      <c r="H7033" s="184" t="s">
        <v>7090</v>
      </c>
      <c r="I7033" s="185" t="s">
        <v>190</v>
      </c>
      <c r="J7033" s="181" t="s">
        <v>35</v>
      </c>
      <c r="K7033" s="181" t="s">
        <v>225</v>
      </c>
      <c r="L7033" s="186" t="s">
        <v>225</v>
      </c>
      <c r="M7033" s="187" t="s">
        <v>225</v>
      </c>
      <c r="N7033" s="183" t="s">
        <v>36</v>
      </c>
      <c r="O7033" s="181" t="s">
        <v>8118</v>
      </c>
      <c r="P7033" s="184" t="s">
        <v>7090</v>
      </c>
      <c r="Q7033" s="185" t="s">
        <v>190</v>
      </c>
      <c r="R7033" s="181" t="s">
        <v>35</v>
      </c>
      <c r="S7033" s="181" t="s">
        <v>225</v>
      </c>
      <c r="T7033" s="186" t="s">
        <v>225</v>
      </c>
      <c r="U7033" s="187" t="s">
        <v>225</v>
      </c>
      <c r="V7033" s="188" t="str" cm="1">
        <f t="array" ref="V7033">IF(SUM(LEN(A7033:U7033))=0,"",IF(OR(OR(ISBLANK(E7033),SUM(LEN(B7033),LEN(C7033))=0),AND(NOT(D7033="Unknown"),ISBLANK(I7033)),AND(NOT(N7033="Unknown"),ISBLANK(Q7033))),"Missing Information", INDEX(Table15[Entire Service Line Classification], MATCH(SUMIFS(Table15[Unique ID],Table15[System-Owned Portion],D7033,Table15[If Material Anything Other than "Lead" in Column E,Was Material Ever Previously Lead?],F7033,Table15[Customer-Owned Portion],N7033),Table15[Unique ID],0),0)))</f>
        <v>Non-lead</v>
      </c>
      <c r="W7033" s="189"/>
    </row>
    <row r="7034" spans="1:23" s="190" customFormat="1" ht="56.25" x14ac:dyDescent="0.25">
      <c r="A7034" s="180" t="s">
        <v>225</v>
      </c>
      <c r="B7034" s="181" t="s">
        <v>10636</v>
      </c>
      <c r="C7034" s="182" t="s">
        <v>225</v>
      </c>
      <c r="D7034" s="183" t="s">
        <v>36</v>
      </c>
      <c r="E7034" s="181" t="s">
        <v>35</v>
      </c>
      <c r="F7034" s="183" t="s">
        <v>35</v>
      </c>
      <c r="G7034" s="181" t="s">
        <v>7407</v>
      </c>
      <c r="H7034" s="184" t="s">
        <v>7090</v>
      </c>
      <c r="I7034" s="185" t="s">
        <v>190</v>
      </c>
      <c r="J7034" s="181" t="s">
        <v>35</v>
      </c>
      <c r="K7034" s="181" t="s">
        <v>225</v>
      </c>
      <c r="L7034" s="186" t="s">
        <v>225</v>
      </c>
      <c r="M7034" s="187" t="s">
        <v>225</v>
      </c>
      <c r="N7034" s="183" t="s">
        <v>36</v>
      </c>
      <c r="O7034" s="181" t="s">
        <v>7407</v>
      </c>
      <c r="P7034" s="184" t="s">
        <v>7090</v>
      </c>
      <c r="Q7034" s="185" t="s">
        <v>190</v>
      </c>
      <c r="R7034" s="181" t="s">
        <v>35</v>
      </c>
      <c r="S7034" s="181" t="s">
        <v>225</v>
      </c>
      <c r="T7034" s="186" t="s">
        <v>225</v>
      </c>
      <c r="U7034" s="187" t="s">
        <v>225</v>
      </c>
      <c r="V7034" s="188" t="str" cm="1">
        <f t="array" ref="V7034">IF(SUM(LEN(A7034:U7034))=0,"",IF(OR(OR(ISBLANK(E7034),SUM(LEN(B7034),LEN(C7034))=0),AND(NOT(D7034="Unknown"),ISBLANK(I7034)),AND(NOT(N7034="Unknown"),ISBLANK(Q7034))),"Missing Information", INDEX(Table15[Entire Service Line Classification], MATCH(SUMIFS(Table15[Unique ID],Table15[System-Owned Portion],D7034,Table15[If Material Anything Other than "Lead" in Column E,Was Material Ever Previously Lead?],F7034,Table15[Customer-Owned Portion],N7034),Table15[Unique ID],0),0)))</f>
        <v>Non-lead</v>
      </c>
      <c r="W7034" s="189"/>
    </row>
    <row r="7035" spans="1:23" s="190" customFormat="1" ht="56.25" x14ac:dyDescent="0.25">
      <c r="A7035" s="180" t="s">
        <v>225</v>
      </c>
      <c r="B7035" s="181" t="s">
        <v>10637</v>
      </c>
      <c r="C7035" s="182" t="s">
        <v>225</v>
      </c>
      <c r="D7035" s="183" t="s">
        <v>36</v>
      </c>
      <c r="E7035" s="181" t="s">
        <v>35</v>
      </c>
      <c r="F7035" s="183" t="s">
        <v>35</v>
      </c>
      <c r="G7035" s="181" t="s">
        <v>8118</v>
      </c>
      <c r="H7035" s="184" t="s">
        <v>7090</v>
      </c>
      <c r="I7035" s="185" t="s">
        <v>190</v>
      </c>
      <c r="J7035" s="181" t="s">
        <v>35</v>
      </c>
      <c r="K7035" s="181" t="s">
        <v>225</v>
      </c>
      <c r="L7035" s="186" t="s">
        <v>225</v>
      </c>
      <c r="M7035" s="187" t="s">
        <v>225</v>
      </c>
      <c r="N7035" s="183" t="s">
        <v>36</v>
      </c>
      <c r="O7035" s="181" t="s">
        <v>8118</v>
      </c>
      <c r="P7035" s="184" t="s">
        <v>7090</v>
      </c>
      <c r="Q7035" s="185" t="s">
        <v>190</v>
      </c>
      <c r="R7035" s="181" t="s">
        <v>35</v>
      </c>
      <c r="S7035" s="181" t="s">
        <v>225</v>
      </c>
      <c r="T7035" s="186" t="s">
        <v>225</v>
      </c>
      <c r="U7035" s="187" t="s">
        <v>225</v>
      </c>
      <c r="V7035" s="188" t="str" cm="1">
        <f t="array" ref="V7035">IF(SUM(LEN(A7035:U7035))=0,"",IF(OR(OR(ISBLANK(E7035),SUM(LEN(B7035),LEN(C7035))=0),AND(NOT(D7035="Unknown"),ISBLANK(I7035)),AND(NOT(N7035="Unknown"),ISBLANK(Q7035))),"Missing Information", INDEX(Table15[Entire Service Line Classification], MATCH(SUMIFS(Table15[Unique ID],Table15[System-Owned Portion],D7035,Table15[If Material Anything Other than "Lead" in Column E,Was Material Ever Previously Lead?],F7035,Table15[Customer-Owned Portion],N7035),Table15[Unique ID],0),0)))</f>
        <v>Non-lead</v>
      </c>
      <c r="W7035" s="189"/>
    </row>
    <row r="7036" spans="1:23" s="190" customFormat="1" ht="56.25" x14ac:dyDescent="0.25">
      <c r="A7036" s="180" t="s">
        <v>225</v>
      </c>
      <c r="B7036" s="181" t="s">
        <v>10638</v>
      </c>
      <c r="C7036" s="182" t="s">
        <v>225</v>
      </c>
      <c r="D7036" s="183" t="s">
        <v>36</v>
      </c>
      <c r="E7036" s="181" t="s">
        <v>35</v>
      </c>
      <c r="F7036" s="183" t="s">
        <v>35</v>
      </c>
      <c r="G7036" s="181" t="s">
        <v>8118</v>
      </c>
      <c r="H7036" s="184" t="s">
        <v>7090</v>
      </c>
      <c r="I7036" s="185" t="s">
        <v>190</v>
      </c>
      <c r="J7036" s="181" t="s">
        <v>35</v>
      </c>
      <c r="K7036" s="181" t="s">
        <v>225</v>
      </c>
      <c r="L7036" s="186" t="s">
        <v>225</v>
      </c>
      <c r="M7036" s="187" t="s">
        <v>225</v>
      </c>
      <c r="N7036" s="183" t="s">
        <v>36</v>
      </c>
      <c r="O7036" s="181" t="s">
        <v>8118</v>
      </c>
      <c r="P7036" s="184" t="s">
        <v>7090</v>
      </c>
      <c r="Q7036" s="185" t="s">
        <v>190</v>
      </c>
      <c r="R7036" s="181" t="s">
        <v>35</v>
      </c>
      <c r="S7036" s="181" t="s">
        <v>225</v>
      </c>
      <c r="T7036" s="186" t="s">
        <v>225</v>
      </c>
      <c r="U7036" s="187" t="s">
        <v>225</v>
      </c>
      <c r="V7036" s="188" t="str" cm="1">
        <f t="array" ref="V7036">IF(SUM(LEN(A7036:U7036))=0,"",IF(OR(OR(ISBLANK(E7036),SUM(LEN(B7036),LEN(C7036))=0),AND(NOT(D7036="Unknown"),ISBLANK(I7036)),AND(NOT(N7036="Unknown"),ISBLANK(Q7036))),"Missing Information", INDEX(Table15[Entire Service Line Classification], MATCH(SUMIFS(Table15[Unique ID],Table15[System-Owned Portion],D7036,Table15[If Material Anything Other than "Lead" in Column E,Was Material Ever Previously Lead?],F7036,Table15[Customer-Owned Portion],N7036),Table15[Unique ID],0),0)))</f>
        <v>Non-lead</v>
      </c>
      <c r="W7036" s="189"/>
    </row>
    <row r="7037" spans="1:23" s="190" customFormat="1" ht="56.25" x14ac:dyDescent="0.25">
      <c r="A7037" s="180" t="s">
        <v>225</v>
      </c>
      <c r="B7037" s="181" t="s">
        <v>10639</v>
      </c>
      <c r="C7037" s="182" t="s">
        <v>225</v>
      </c>
      <c r="D7037" s="183" t="s">
        <v>36</v>
      </c>
      <c r="E7037" s="181" t="s">
        <v>35</v>
      </c>
      <c r="F7037" s="183" t="s">
        <v>35</v>
      </c>
      <c r="G7037" s="181" t="s">
        <v>8118</v>
      </c>
      <c r="H7037" s="184" t="s">
        <v>7090</v>
      </c>
      <c r="I7037" s="185" t="s">
        <v>190</v>
      </c>
      <c r="J7037" s="181" t="s">
        <v>35</v>
      </c>
      <c r="K7037" s="181" t="s">
        <v>225</v>
      </c>
      <c r="L7037" s="186" t="s">
        <v>225</v>
      </c>
      <c r="M7037" s="187" t="s">
        <v>225</v>
      </c>
      <c r="N7037" s="183" t="s">
        <v>36</v>
      </c>
      <c r="O7037" s="181" t="s">
        <v>8118</v>
      </c>
      <c r="P7037" s="184" t="s">
        <v>7090</v>
      </c>
      <c r="Q7037" s="185" t="s">
        <v>190</v>
      </c>
      <c r="R7037" s="181" t="s">
        <v>35</v>
      </c>
      <c r="S7037" s="181" t="s">
        <v>225</v>
      </c>
      <c r="T7037" s="186" t="s">
        <v>225</v>
      </c>
      <c r="U7037" s="187" t="s">
        <v>225</v>
      </c>
      <c r="V7037" s="188" t="str" cm="1">
        <f t="array" ref="V7037">IF(SUM(LEN(A7037:U7037))=0,"",IF(OR(OR(ISBLANK(E7037),SUM(LEN(B7037),LEN(C7037))=0),AND(NOT(D7037="Unknown"),ISBLANK(I7037)),AND(NOT(N7037="Unknown"),ISBLANK(Q7037))),"Missing Information", INDEX(Table15[Entire Service Line Classification], MATCH(SUMIFS(Table15[Unique ID],Table15[System-Owned Portion],D7037,Table15[If Material Anything Other than "Lead" in Column E,Was Material Ever Previously Lead?],F7037,Table15[Customer-Owned Portion],N7037),Table15[Unique ID],0),0)))</f>
        <v>Non-lead</v>
      </c>
      <c r="W7037" s="189"/>
    </row>
    <row r="7038" spans="1:23" s="190" customFormat="1" ht="56.25" x14ac:dyDescent="0.25">
      <c r="A7038" s="180" t="s">
        <v>225</v>
      </c>
      <c r="B7038" s="181" t="s">
        <v>10640</v>
      </c>
      <c r="C7038" s="182" t="s">
        <v>225</v>
      </c>
      <c r="D7038" s="183" t="s">
        <v>36</v>
      </c>
      <c r="E7038" s="181" t="s">
        <v>35</v>
      </c>
      <c r="F7038" s="183" t="s">
        <v>35</v>
      </c>
      <c r="G7038" s="181" t="s">
        <v>8118</v>
      </c>
      <c r="H7038" s="184" t="s">
        <v>7090</v>
      </c>
      <c r="I7038" s="185" t="s">
        <v>190</v>
      </c>
      <c r="J7038" s="181" t="s">
        <v>35</v>
      </c>
      <c r="K7038" s="181" t="s">
        <v>225</v>
      </c>
      <c r="L7038" s="186" t="s">
        <v>225</v>
      </c>
      <c r="M7038" s="187" t="s">
        <v>225</v>
      </c>
      <c r="N7038" s="183" t="s">
        <v>36</v>
      </c>
      <c r="O7038" s="181" t="s">
        <v>8118</v>
      </c>
      <c r="P7038" s="184" t="s">
        <v>7090</v>
      </c>
      <c r="Q7038" s="185" t="s">
        <v>190</v>
      </c>
      <c r="R7038" s="181" t="s">
        <v>35</v>
      </c>
      <c r="S7038" s="181" t="s">
        <v>225</v>
      </c>
      <c r="T7038" s="186" t="s">
        <v>225</v>
      </c>
      <c r="U7038" s="187" t="s">
        <v>225</v>
      </c>
      <c r="V7038" s="188" t="str" cm="1">
        <f t="array" ref="V7038">IF(SUM(LEN(A7038:U7038))=0,"",IF(OR(OR(ISBLANK(E7038),SUM(LEN(B7038),LEN(C7038))=0),AND(NOT(D7038="Unknown"),ISBLANK(I7038)),AND(NOT(N7038="Unknown"),ISBLANK(Q7038))),"Missing Information", INDEX(Table15[Entire Service Line Classification], MATCH(SUMIFS(Table15[Unique ID],Table15[System-Owned Portion],D7038,Table15[If Material Anything Other than "Lead" in Column E,Was Material Ever Previously Lead?],F7038,Table15[Customer-Owned Portion],N7038),Table15[Unique ID],0),0)))</f>
        <v>Non-lead</v>
      </c>
      <c r="W7038" s="189"/>
    </row>
    <row r="7039" spans="1:23" s="190" customFormat="1" ht="56.25" x14ac:dyDescent="0.25">
      <c r="A7039" s="180" t="s">
        <v>225</v>
      </c>
      <c r="B7039" s="181" t="s">
        <v>10641</v>
      </c>
      <c r="C7039" s="182" t="s">
        <v>225</v>
      </c>
      <c r="D7039" s="183" t="s">
        <v>36</v>
      </c>
      <c r="E7039" s="181" t="s">
        <v>35</v>
      </c>
      <c r="F7039" s="183" t="s">
        <v>35</v>
      </c>
      <c r="G7039" s="181" t="s">
        <v>8118</v>
      </c>
      <c r="H7039" s="184" t="s">
        <v>7090</v>
      </c>
      <c r="I7039" s="185" t="s">
        <v>190</v>
      </c>
      <c r="J7039" s="181" t="s">
        <v>35</v>
      </c>
      <c r="K7039" s="181" t="s">
        <v>225</v>
      </c>
      <c r="L7039" s="186" t="s">
        <v>225</v>
      </c>
      <c r="M7039" s="187" t="s">
        <v>225</v>
      </c>
      <c r="N7039" s="183" t="s">
        <v>36</v>
      </c>
      <c r="O7039" s="181" t="s">
        <v>8118</v>
      </c>
      <c r="P7039" s="184" t="s">
        <v>7090</v>
      </c>
      <c r="Q7039" s="185" t="s">
        <v>190</v>
      </c>
      <c r="R7039" s="181" t="s">
        <v>35</v>
      </c>
      <c r="S7039" s="181" t="s">
        <v>225</v>
      </c>
      <c r="T7039" s="186" t="s">
        <v>225</v>
      </c>
      <c r="U7039" s="187" t="s">
        <v>225</v>
      </c>
      <c r="V7039" s="188" t="str" cm="1">
        <f t="array" ref="V7039">IF(SUM(LEN(A7039:U7039))=0,"",IF(OR(OR(ISBLANK(E7039),SUM(LEN(B7039),LEN(C7039))=0),AND(NOT(D7039="Unknown"),ISBLANK(I7039)),AND(NOT(N7039="Unknown"),ISBLANK(Q7039))),"Missing Information", INDEX(Table15[Entire Service Line Classification], MATCH(SUMIFS(Table15[Unique ID],Table15[System-Owned Portion],D7039,Table15[If Material Anything Other than "Lead" in Column E,Was Material Ever Previously Lead?],F7039,Table15[Customer-Owned Portion],N7039),Table15[Unique ID],0),0)))</f>
        <v>Non-lead</v>
      </c>
      <c r="W7039" s="189"/>
    </row>
    <row r="7040" spans="1:23" s="190" customFormat="1" ht="56.25" x14ac:dyDescent="0.25">
      <c r="A7040" s="180" t="s">
        <v>225</v>
      </c>
      <c r="B7040" s="181" t="s">
        <v>10642</v>
      </c>
      <c r="C7040" s="182" t="s">
        <v>225</v>
      </c>
      <c r="D7040" s="183" t="s">
        <v>36</v>
      </c>
      <c r="E7040" s="181" t="s">
        <v>35</v>
      </c>
      <c r="F7040" s="183" t="s">
        <v>35</v>
      </c>
      <c r="G7040" s="181" t="s">
        <v>7407</v>
      </c>
      <c r="H7040" s="184" t="s">
        <v>7090</v>
      </c>
      <c r="I7040" s="185" t="s">
        <v>190</v>
      </c>
      <c r="J7040" s="181" t="s">
        <v>35</v>
      </c>
      <c r="K7040" s="181" t="s">
        <v>225</v>
      </c>
      <c r="L7040" s="186" t="s">
        <v>225</v>
      </c>
      <c r="M7040" s="187" t="s">
        <v>225</v>
      </c>
      <c r="N7040" s="183" t="s">
        <v>36</v>
      </c>
      <c r="O7040" s="181" t="s">
        <v>7407</v>
      </c>
      <c r="P7040" s="184" t="s">
        <v>7090</v>
      </c>
      <c r="Q7040" s="185" t="s">
        <v>190</v>
      </c>
      <c r="R7040" s="181" t="s">
        <v>35</v>
      </c>
      <c r="S7040" s="181" t="s">
        <v>225</v>
      </c>
      <c r="T7040" s="186" t="s">
        <v>225</v>
      </c>
      <c r="U7040" s="187" t="s">
        <v>225</v>
      </c>
      <c r="V7040" s="188" t="str" cm="1">
        <f t="array" ref="V7040">IF(SUM(LEN(A7040:U7040))=0,"",IF(OR(OR(ISBLANK(E7040),SUM(LEN(B7040),LEN(C7040))=0),AND(NOT(D7040="Unknown"),ISBLANK(I7040)),AND(NOT(N7040="Unknown"),ISBLANK(Q7040))),"Missing Information", INDEX(Table15[Entire Service Line Classification], MATCH(SUMIFS(Table15[Unique ID],Table15[System-Owned Portion],D7040,Table15[If Material Anything Other than "Lead" in Column E,Was Material Ever Previously Lead?],F7040,Table15[Customer-Owned Portion],N7040),Table15[Unique ID],0),0)))</f>
        <v>Non-lead</v>
      </c>
      <c r="W7040" s="189"/>
    </row>
    <row r="7041" spans="1:23" s="190" customFormat="1" ht="56.25" x14ac:dyDescent="0.25">
      <c r="A7041" s="180" t="s">
        <v>225</v>
      </c>
      <c r="B7041" s="181" t="s">
        <v>10643</v>
      </c>
      <c r="C7041" s="182" t="s">
        <v>225</v>
      </c>
      <c r="D7041" s="183" t="s">
        <v>36</v>
      </c>
      <c r="E7041" s="181" t="s">
        <v>35</v>
      </c>
      <c r="F7041" s="183" t="s">
        <v>35</v>
      </c>
      <c r="G7041" s="181" t="s">
        <v>7407</v>
      </c>
      <c r="H7041" s="184" t="s">
        <v>7090</v>
      </c>
      <c r="I7041" s="185" t="s">
        <v>190</v>
      </c>
      <c r="J7041" s="181" t="s">
        <v>35</v>
      </c>
      <c r="K7041" s="181" t="s">
        <v>225</v>
      </c>
      <c r="L7041" s="186" t="s">
        <v>225</v>
      </c>
      <c r="M7041" s="187" t="s">
        <v>225</v>
      </c>
      <c r="N7041" s="183" t="s">
        <v>36</v>
      </c>
      <c r="O7041" s="181" t="s">
        <v>7407</v>
      </c>
      <c r="P7041" s="184" t="s">
        <v>7090</v>
      </c>
      <c r="Q7041" s="185" t="s">
        <v>190</v>
      </c>
      <c r="R7041" s="181" t="s">
        <v>35</v>
      </c>
      <c r="S7041" s="181" t="s">
        <v>225</v>
      </c>
      <c r="T7041" s="186" t="s">
        <v>225</v>
      </c>
      <c r="U7041" s="187" t="s">
        <v>225</v>
      </c>
      <c r="V7041" s="188" t="str" cm="1">
        <f t="array" ref="V7041">IF(SUM(LEN(A7041:U7041))=0,"",IF(OR(OR(ISBLANK(E7041),SUM(LEN(B7041),LEN(C7041))=0),AND(NOT(D7041="Unknown"),ISBLANK(I7041)),AND(NOT(N7041="Unknown"),ISBLANK(Q7041))),"Missing Information", INDEX(Table15[Entire Service Line Classification], MATCH(SUMIFS(Table15[Unique ID],Table15[System-Owned Portion],D7041,Table15[If Material Anything Other than "Lead" in Column E,Was Material Ever Previously Lead?],F7041,Table15[Customer-Owned Portion],N7041),Table15[Unique ID],0),0)))</f>
        <v>Non-lead</v>
      </c>
      <c r="W7041" s="189"/>
    </row>
    <row r="7042" spans="1:23" s="190" customFormat="1" ht="56.25" x14ac:dyDescent="0.25">
      <c r="A7042" s="180" t="s">
        <v>225</v>
      </c>
      <c r="B7042" s="181" t="s">
        <v>10644</v>
      </c>
      <c r="C7042" s="182" t="s">
        <v>225</v>
      </c>
      <c r="D7042" s="183" t="s">
        <v>36</v>
      </c>
      <c r="E7042" s="181" t="s">
        <v>35</v>
      </c>
      <c r="F7042" s="183" t="s">
        <v>35</v>
      </c>
      <c r="G7042" s="181" t="s">
        <v>7407</v>
      </c>
      <c r="H7042" s="184" t="s">
        <v>7090</v>
      </c>
      <c r="I7042" s="185" t="s">
        <v>190</v>
      </c>
      <c r="J7042" s="181" t="s">
        <v>35</v>
      </c>
      <c r="K7042" s="181" t="s">
        <v>225</v>
      </c>
      <c r="L7042" s="186" t="s">
        <v>225</v>
      </c>
      <c r="M7042" s="187" t="s">
        <v>225</v>
      </c>
      <c r="N7042" s="183" t="s">
        <v>36</v>
      </c>
      <c r="O7042" s="181" t="s">
        <v>7407</v>
      </c>
      <c r="P7042" s="184" t="s">
        <v>7090</v>
      </c>
      <c r="Q7042" s="185" t="s">
        <v>190</v>
      </c>
      <c r="R7042" s="181" t="s">
        <v>35</v>
      </c>
      <c r="S7042" s="181" t="s">
        <v>225</v>
      </c>
      <c r="T7042" s="186" t="s">
        <v>225</v>
      </c>
      <c r="U7042" s="187" t="s">
        <v>225</v>
      </c>
      <c r="V7042" s="188" t="str" cm="1">
        <f t="array" ref="V7042">IF(SUM(LEN(A7042:U7042))=0,"",IF(OR(OR(ISBLANK(E7042),SUM(LEN(B7042),LEN(C7042))=0),AND(NOT(D7042="Unknown"),ISBLANK(I7042)),AND(NOT(N7042="Unknown"),ISBLANK(Q7042))),"Missing Information", INDEX(Table15[Entire Service Line Classification], MATCH(SUMIFS(Table15[Unique ID],Table15[System-Owned Portion],D7042,Table15[If Material Anything Other than "Lead" in Column E,Was Material Ever Previously Lead?],F7042,Table15[Customer-Owned Portion],N7042),Table15[Unique ID],0),0)))</f>
        <v>Non-lead</v>
      </c>
      <c r="W7042" s="189"/>
    </row>
    <row r="7043" spans="1:23" s="190" customFormat="1" ht="56.25" x14ac:dyDescent="0.25">
      <c r="A7043" s="180" t="s">
        <v>225</v>
      </c>
      <c r="B7043" s="181" t="s">
        <v>10645</v>
      </c>
      <c r="C7043" s="182" t="s">
        <v>225</v>
      </c>
      <c r="D7043" s="183" t="s">
        <v>36</v>
      </c>
      <c r="E7043" s="181" t="s">
        <v>35</v>
      </c>
      <c r="F7043" s="183" t="s">
        <v>35</v>
      </c>
      <c r="G7043" s="181" t="s">
        <v>7407</v>
      </c>
      <c r="H7043" s="184" t="s">
        <v>7090</v>
      </c>
      <c r="I7043" s="185" t="s">
        <v>190</v>
      </c>
      <c r="J7043" s="181" t="s">
        <v>35</v>
      </c>
      <c r="K7043" s="181" t="s">
        <v>225</v>
      </c>
      <c r="L7043" s="186" t="s">
        <v>225</v>
      </c>
      <c r="M7043" s="187" t="s">
        <v>225</v>
      </c>
      <c r="N7043" s="183" t="s">
        <v>36</v>
      </c>
      <c r="O7043" s="181" t="s">
        <v>7407</v>
      </c>
      <c r="P7043" s="184" t="s">
        <v>7090</v>
      </c>
      <c r="Q7043" s="185" t="s">
        <v>190</v>
      </c>
      <c r="R7043" s="181" t="s">
        <v>35</v>
      </c>
      <c r="S7043" s="181" t="s">
        <v>225</v>
      </c>
      <c r="T7043" s="186" t="s">
        <v>225</v>
      </c>
      <c r="U7043" s="187" t="s">
        <v>225</v>
      </c>
      <c r="V7043" s="188" t="str" cm="1">
        <f t="array" ref="V7043">IF(SUM(LEN(A7043:U7043))=0,"",IF(OR(OR(ISBLANK(E7043),SUM(LEN(B7043),LEN(C7043))=0),AND(NOT(D7043="Unknown"),ISBLANK(I7043)),AND(NOT(N7043="Unknown"),ISBLANK(Q7043))),"Missing Information", INDEX(Table15[Entire Service Line Classification], MATCH(SUMIFS(Table15[Unique ID],Table15[System-Owned Portion],D7043,Table15[If Material Anything Other than "Lead" in Column E,Was Material Ever Previously Lead?],F7043,Table15[Customer-Owned Portion],N7043),Table15[Unique ID],0),0)))</f>
        <v>Non-lead</v>
      </c>
      <c r="W7043" s="189"/>
    </row>
    <row r="7044" spans="1:23" s="190" customFormat="1" ht="56.25" x14ac:dyDescent="0.25">
      <c r="A7044" s="180" t="s">
        <v>225</v>
      </c>
      <c r="B7044" s="181" t="s">
        <v>10646</v>
      </c>
      <c r="C7044" s="182" t="s">
        <v>225</v>
      </c>
      <c r="D7044" s="183" t="s">
        <v>36</v>
      </c>
      <c r="E7044" s="181" t="s">
        <v>35</v>
      </c>
      <c r="F7044" s="183" t="s">
        <v>35</v>
      </c>
      <c r="G7044" s="181" t="s">
        <v>7407</v>
      </c>
      <c r="H7044" s="184" t="s">
        <v>7090</v>
      </c>
      <c r="I7044" s="185" t="s">
        <v>190</v>
      </c>
      <c r="J7044" s="181" t="s">
        <v>35</v>
      </c>
      <c r="K7044" s="181" t="s">
        <v>225</v>
      </c>
      <c r="L7044" s="186" t="s">
        <v>225</v>
      </c>
      <c r="M7044" s="187" t="s">
        <v>225</v>
      </c>
      <c r="N7044" s="183" t="s">
        <v>36</v>
      </c>
      <c r="O7044" s="181" t="s">
        <v>7407</v>
      </c>
      <c r="P7044" s="184" t="s">
        <v>7090</v>
      </c>
      <c r="Q7044" s="185" t="s">
        <v>190</v>
      </c>
      <c r="R7044" s="181" t="s">
        <v>35</v>
      </c>
      <c r="S7044" s="181" t="s">
        <v>225</v>
      </c>
      <c r="T7044" s="186" t="s">
        <v>225</v>
      </c>
      <c r="U7044" s="187" t="s">
        <v>225</v>
      </c>
      <c r="V7044" s="188" t="str" cm="1">
        <f t="array" ref="V7044">IF(SUM(LEN(A7044:U7044))=0,"",IF(OR(OR(ISBLANK(E7044),SUM(LEN(B7044),LEN(C7044))=0),AND(NOT(D7044="Unknown"),ISBLANK(I7044)),AND(NOT(N7044="Unknown"),ISBLANK(Q7044))),"Missing Information", INDEX(Table15[Entire Service Line Classification], MATCH(SUMIFS(Table15[Unique ID],Table15[System-Owned Portion],D7044,Table15[If Material Anything Other than "Lead" in Column E,Was Material Ever Previously Lead?],F7044,Table15[Customer-Owned Portion],N7044),Table15[Unique ID],0),0)))</f>
        <v>Non-lead</v>
      </c>
      <c r="W7044" s="189"/>
    </row>
    <row r="7045" spans="1:23" s="190" customFormat="1" ht="56.25" x14ac:dyDescent="0.25">
      <c r="A7045" s="180" t="s">
        <v>225</v>
      </c>
      <c r="B7045" s="181" t="s">
        <v>10647</v>
      </c>
      <c r="C7045" s="182" t="s">
        <v>225</v>
      </c>
      <c r="D7045" s="183" t="s">
        <v>36</v>
      </c>
      <c r="E7045" s="181" t="s">
        <v>35</v>
      </c>
      <c r="F7045" s="183" t="s">
        <v>35</v>
      </c>
      <c r="G7045" s="181" t="s">
        <v>7407</v>
      </c>
      <c r="H7045" s="184" t="s">
        <v>7090</v>
      </c>
      <c r="I7045" s="185" t="s">
        <v>190</v>
      </c>
      <c r="J7045" s="181" t="s">
        <v>35</v>
      </c>
      <c r="K7045" s="181" t="s">
        <v>225</v>
      </c>
      <c r="L7045" s="186" t="s">
        <v>225</v>
      </c>
      <c r="M7045" s="187" t="s">
        <v>225</v>
      </c>
      <c r="N7045" s="183" t="s">
        <v>36</v>
      </c>
      <c r="O7045" s="181" t="s">
        <v>7407</v>
      </c>
      <c r="P7045" s="184" t="s">
        <v>7090</v>
      </c>
      <c r="Q7045" s="185" t="s">
        <v>190</v>
      </c>
      <c r="R7045" s="181" t="s">
        <v>35</v>
      </c>
      <c r="S7045" s="181" t="s">
        <v>225</v>
      </c>
      <c r="T7045" s="186" t="s">
        <v>225</v>
      </c>
      <c r="U7045" s="187" t="s">
        <v>225</v>
      </c>
      <c r="V7045" s="188" t="str" cm="1">
        <f t="array" ref="V7045">IF(SUM(LEN(A7045:U7045))=0,"",IF(OR(OR(ISBLANK(E7045),SUM(LEN(B7045),LEN(C7045))=0),AND(NOT(D7045="Unknown"),ISBLANK(I7045)),AND(NOT(N7045="Unknown"),ISBLANK(Q7045))),"Missing Information", INDEX(Table15[Entire Service Line Classification], MATCH(SUMIFS(Table15[Unique ID],Table15[System-Owned Portion],D7045,Table15[If Material Anything Other than "Lead" in Column E,Was Material Ever Previously Lead?],F7045,Table15[Customer-Owned Portion],N7045),Table15[Unique ID],0),0)))</f>
        <v>Non-lead</v>
      </c>
      <c r="W7045" s="189"/>
    </row>
    <row r="7046" spans="1:23" s="190" customFormat="1" ht="56.25" x14ac:dyDescent="0.25">
      <c r="A7046" s="180" t="s">
        <v>225</v>
      </c>
      <c r="B7046" s="181" t="s">
        <v>10648</v>
      </c>
      <c r="C7046" s="182" t="s">
        <v>225</v>
      </c>
      <c r="D7046" s="183" t="s">
        <v>36</v>
      </c>
      <c r="E7046" s="181" t="s">
        <v>35</v>
      </c>
      <c r="F7046" s="183" t="s">
        <v>35</v>
      </c>
      <c r="G7046" s="181" t="s">
        <v>7407</v>
      </c>
      <c r="H7046" s="184" t="s">
        <v>7090</v>
      </c>
      <c r="I7046" s="185" t="s">
        <v>190</v>
      </c>
      <c r="J7046" s="181" t="s">
        <v>35</v>
      </c>
      <c r="K7046" s="181" t="s">
        <v>225</v>
      </c>
      <c r="L7046" s="186" t="s">
        <v>225</v>
      </c>
      <c r="M7046" s="187" t="s">
        <v>225</v>
      </c>
      <c r="N7046" s="183" t="s">
        <v>36</v>
      </c>
      <c r="O7046" s="181" t="s">
        <v>7407</v>
      </c>
      <c r="P7046" s="184" t="s">
        <v>7090</v>
      </c>
      <c r="Q7046" s="185" t="s">
        <v>190</v>
      </c>
      <c r="R7046" s="181" t="s">
        <v>35</v>
      </c>
      <c r="S7046" s="181" t="s">
        <v>225</v>
      </c>
      <c r="T7046" s="186" t="s">
        <v>225</v>
      </c>
      <c r="U7046" s="187" t="s">
        <v>225</v>
      </c>
      <c r="V7046" s="188" t="str" cm="1">
        <f t="array" ref="V7046">IF(SUM(LEN(A7046:U7046))=0,"",IF(OR(OR(ISBLANK(E7046),SUM(LEN(B7046),LEN(C7046))=0),AND(NOT(D7046="Unknown"),ISBLANK(I7046)),AND(NOT(N7046="Unknown"),ISBLANK(Q7046))),"Missing Information", INDEX(Table15[Entire Service Line Classification], MATCH(SUMIFS(Table15[Unique ID],Table15[System-Owned Portion],D7046,Table15[If Material Anything Other than "Lead" in Column E,Was Material Ever Previously Lead?],F7046,Table15[Customer-Owned Portion],N7046),Table15[Unique ID],0),0)))</f>
        <v>Non-lead</v>
      </c>
      <c r="W7046" s="189"/>
    </row>
    <row r="7047" spans="1:23" s="190" customFormat="1" ht="56.25" x14ac:dyDescent="0.25">
      <c r="A7047" s="180" t="s">
        <v>225</v>
      </c>
      <c r="B7047" s="181" t="s">
        <v>10649</v>
      </c>
      <c r="C7047" s="182" t="s">
        <v>225</v>
      </c>
      <c r="D7047" s="183" t="s">
        <v>36</v>
      </c>
      <c r="E7047" s="181" t="s">
        <v>35</v>
      </c>
      <c r="F7047" s="183" t="s">
        <v>35</v>
      </c>
      <c r="G7047" s="181" t="s">
        <v>7407</v>
      </c>
      <c r="H7047" s="184" t="s">
        <v>7090</v>
      </c>
      <c r="I7047" s="185" t="s">
        <v>190</v>
      </c>
      <c r="J7047" s="181" t="s">
        <v>35</v>
      </c>
      <c r="K7047" s="181" t="s">
        <v>225</v>
      </c>
      <c r="L7047" s="186" t="s">
        <v>225</v>
      </c>
      <c r="M7047" s="187" t="s">
        <v>225</v>
      </c>
      <c r="N7047" s="183" t="s">
        <v>36</v>
      </c>
      <c r="O7047" s="181" t="s">
        <v>7407</v>
      </c>
      <c r="P7047" s="184" t="s">
        <v>7090</v>
      </c>
      <c r="Q7047" s="185" t="s">
        <v>190</v>
      </c>
      <c r="R7047" s="181" t="s">
        <v>35</v>
      </c>
      <c r="S7047" s="181" t="s">
        <v>225</v>
      </c>
      <c r="T7047" s="186" t="s">
        <v>225</v>
      </c>
      <c r="U7047" s="187" t="s">
        <v>225</v>
      </c>
      <c r="V7047" s="188" t="str" cm="1">
        <f t="array" ref="V7047">IF(SUM(LEN(A7047:U7047))=0,"",IF(OR(OR(ISBLANK(E7047),SUM(LEN(B7047),LEN(C7047))=0),AND(NOT(D7047="Unknown"),ISBLANK(I7047)),AND(NOT(N7047="Unknown"),ISBLANK(Q7047))),"Missing Information", INDEX(Table15[Entire Service Line Classification], MATCH(SUMIFS(Table15[Unique ID],Table15[System-Owned Portion],D7047,Table15[If Material Anything Other than "Lead" in Column E,Was Material Ever Previously Lead?],F7047,Table15[Customer-Owned Portion],N7047),Table15[Unique ID],0),0)))</f>
        <v>Non-lead</v>
      </c>
      <c r="W7047" s="189"/>
    </row>
    <row r="7048" spans="1:23" s="190" customFormat="1" ht="56.25" x14ac:dyDescent="0.25">
      <c r="A7048" s="180" t="s">
        <v>225</v>
      </c>
      <c r="B7048" s="181" t="s">
        <v>10650</v>
      </c>
      <c r="C7048" s="182" t="s">
        <v>225</v>
      </c>
      <c r="D7048" s="183" t="s">
        <v>36</v>
      </c>
      <c r="E7048" s="181" t="s">
        <v>35</v>
      </c>
      <c r="F7048" s="183" t="s">
        <v>35</v>
      </c>
      <c r="G7048" s="181" t="s">
        <v>7407</v>
      </c>
      <c r="H7048" s="184" t="s">
        <v>7090</v>
      </c>
      <c r="I7048" s="185" t="s">
        <v>190</v>
      </c>
      <c r="J7048" s="181" t="s">
        <v>35</v>
      </c>
      <c r="K7048" s="181" t="s">
        <v>225</v>
      </c>
      <c r="L7048" s="186" t="s">
        <v>225</v>
      </c>
      <c r="M7048" s="187" t="s">
        <v>225</v>
      </c>
      <c r="N7048" s="183" t="s">
        <v>36</v>
      </c>
      <c r="O7048" s="181" t="s">
        <v>7407</v>
      </c>
      <c r="P7048" s="184" t="s">
        <v>7090</v>
      </c>
      <c r="Q7048" s="185" t="s">
        <v>190</v>
      </c>
      <c r="R7048" s="181" t="s">
        <v>35</v>
      </c>
      <c r="S7048" s="181" t="s">
        <v>225</v>
      </c>
      <c r="T7048" s="186" t="s">
        <v>225</v>
      </c>
      <c r="U7048" s="187" t="s">
        <v>225</v>
      </c>
      <c r="V7048" s="188" t="str" cm="1">
        <f t="array" ref="V7048">IF(SUM(LEN(A7048:U7048))=0,"",IF(OR(OR(ISBLANK(E7048),SUM(LEN(B7048),LEN(C7048))=0),AND(NOT(D7048="Unknown"),ISBLANK(I7048)),AND(NOT(N7048="Unknown"),ISBLANK(Q7048))),"Missing Information", INDEX(Table15[Entire Service Line Classification], MATCH(SUMIFS(Table15[Unique ID],Table15[System-Owned Portion],D7048,Table15[If Material Anything Other than "Lead" in Column E,Was Material Ever Previously Lead?],F7048,Table15[Customer-Owned Portion],N7048),Table15[Unique ID],0),0)))</f>
        <v>Non-lead</v>
      </c>
      <c r="W7048" s="189"/>
    </row>
    <row r="7049" spans="1:23" s="190" customFormat="1" ht="56.25" x14ac:dyDescent="0.25">
      <c r="A7049" s="180" t="s">
        <v>225</v>
      </c>
      <c r="B7049" s="181" t="s">
        <v>10651</v>
      </c>
      <c r="C7049" s="182" t="s">
        <v>225</v>
      </c>
      <c r="D7049" s="183" t="s">
        <v>36</v>
      </c>
      <c r="E7049" s="181" t="s">
        <v>35</v>
      </c>
      <c r="F7049" s="183" t="s">
        <v>35</v>
      </c>
      <c r="G7049" s="181" t="s">
        <v>9339</v>
      </c>
      <c r="H7049" s="184" t="s">
        <v>7090</v>
      </c>
      <c r="I7049" s="185" t="s">
        <v>190</v>
      </c>
      <c r="J7049" s="181" t="s">
        <v>35</v>
      </c>
      <c r="K7049" s="181" t="s">
        <v>225</v>
      </c>
      <c r="L7049" s="186" t="s">
        <v>225</v>
      </c>
      <c r="M7049" s="187" t="s">
        <v>225</v>
      </c>
      <c r="N7049" s="183" t="s">
        <v>36</v>
      </c>
      <c r="O7049" s="181" t="s">
        <v>9339</v>
      </c>
      <c r="P7049" s="184" t="s">
        <v>7090</v>
      </c>
      <c r="Q7049" s="185" t="s">
        <v>190</v>
      </c>
      <c r="R7049" s="181" t="s">
        <v>35</v>
      </c>
      <c r="S7049" s="181" t="s">
        <v>225</v>
      </c>
      <c r="T7049" s="186" t="s">
        <v>225</v>
      </c>
      <c r="U7049" s="187" t="s">
        <v>225</v>
      </c>
      <c r="V7049" s="188" t="str" cm="1">
        <f t="array" ref="V7049">IF(SUM(LEN(A7049:U7049))=0,"",IF(OR(OR(ISBLANK(E7049),SUM(LEN(B7049),LEN(C7049))=0),AND(NOT(D7049="Unknown"),ISBLANK(I7049)),AND(NOT(N7049="Unknown"),ISBLANK(Q7049))),"Missing Information", INDEX(Table15[Entire Service Line Classification], MATCH(SUMIFS(Table15[Unique ID],Table15[System-Owned Portion],D7049,Table15[If Material Anything Other than "Lead" in Column E,Was Material Ever Previously Lead?],F7049,Table15[Customer-Owned Portion],N7049),Table15[Unique ID],0),0)))</f>
        <v>Non-lead</v>
      </c>
      <c r="W7049" s="189"/>
    </row>
    <row r="7050" spans="1:23" s="190" customFormat="1" ht="56.25" x14ac:dyDescent="0.25">
      <c r="A7050" s="180" t="s">
        <v>225</v>
      </c>
      <c r="B7050" s="181" t="s">
        <v>10652</v>
      </c>
      <c r="C7050" s="182" t="s">
        <v>225</v>
      </c>
      <c r="D7050" s="183" t="s">
        <v>36</v>
      </c>
      <c r="E7050" s="181" t="s">
        <v>35</v>
      </c>
      <c r="F7050" s="183" t="s">
        <v>35</v>
      </c>
      <c r="G7050" s="181" t="s">
        <v>9339</v>
      </c>
      <c r="H7050" s="184" t="s">
        <v>7090</v>
      </c>
      <c r="I7050" s="185" t="s">
        <v>190</v>
      </c>
      <c r="J7050" s="181" t="s">
        <v>35</v>
      </c>
      <c r="K7050" s="181" t="s">
        <v>225</v>
      </c>
      <c r="L7050" s="186" t="s">
        <v>225</v>
      </c>
      <c r="M7050" s="187" t="s">
        <v>225</v>
      </c>
      <c r="N7050" s="183" t="s">
        <v>36</v>
      </c>
      <c r="O7050" s="181" t="s">
        <v>9339</v>
      </c>
      <c r="P7050" s="184" t="s">
        <v>7090</v>
      </c>
      <c r="Q7050" s="185" t="s">
        <v>190</v>
      </c>
      <c r="R7050" s="181" t="s">
        <v>35</v>
      </c>
      <c r="S7050" s="181" t="s">
        <v>225</v>
      </c>
      <c r="T7050" s="186" t="s">
        <v>225</v>
      </c>
      <c r="U7050" s="187" t="s">
        <v>225</v>
      </c>
      <c r="V7050" s="188" t="str" cm="1">
        <f t="array" ref="V7050">IF(SUM(LEN(A7050:U7050))=0,"",IF(OR(OR(ISBLANK(E7050),SUM(LEN(B7050),LEN(C7050))=0),AND(NOT(D7050="Unknown"),ISBLANK(I7050)),AND(NOT(N7050="Unknown"),ISBLANK(Q7050))),"Missing Information", INDEX(Table15[Entire Service Line Classification], MATCH(SUMIFS(Table15[Unique ID],Table15[System-Owned Portion],D7050,Table15[If Material Anything Other than "Lead" in Column E,Was Material Ever Previously Lead?],F7050,Table15[Customer-Owned Portion],N7050),Table15[Unique ID],0),0)))</f>
        <v>Non-lead</v>
      </c>
      <c r="W7050" s="189"/>
    </row>
    <row r="7051" spans="1:23" s="190" customFormat="1" ht="56.25" x14ac:dyDescent="0.25">
      <c r="A7051" s="180" t="s">
        <v>225</v>
      </c>
      <c r="B7051" s="181" t="s">
        <v>10653</v>
      </c>
      <c r="C7051" s="182" t="s">
        <v>225</v>
      </c>
      <c r="D7051" s="183" t="s">
        <v>36</v>
      </c>
      <c r="E7051" s="181" t="s">
        <v>35</v>
      </c>
      <c r="F7051" s="183" t="s">
        <v>35</v>
      </c>
      <c r="G7051" s="181" t="s">
        <v>9339</v>
      </c>
      <c r="H7051" s="184" t="s">
        <v>7090</v>
      </c>
      <c r="I7051" s="185" t="s">
        <v>190</v>
      </c>
      <c r="J7051" s="181" t="s">
        <v>35</v>
      </c>
      <c r="K7051" s="181" t="s">
        <v>225</v>
      </c>
      <c r="L7051" s="186" t="s">
        <v>225</v>
      </c>
      <c r="M7051" s="187" t="s">
        <v>225</v>
      </c>
      <c r="N7051" s="183" t="s">
        <v>36</v>
      </c>
      <c r="O7051" s="181" t="s">
        <v>9339</v>
      </c>
      <c r="P7051" s="184" t="s">
        <v>7090</v>
      </c>
      <c r="Q7051" s="185" t="s">
        <v>190</v>
      </c>
      <c r="R7051" s="181" t="s">
        <v>35</v>
      </c>
      <c r="S7051" s="181" t="s">
        <v>225</v>
      </c>
      <c r="T7051" s="186" t="s">
        <v>225</v>
      </c>
      <c r="U7051" s="187" t="s">
        <v>225</v>
      </c>
      <c r="V7051" s="188" t="str" cm="1">
        <f t="array" ref="V7051">IF(SUM(LEN(A7051:U7051))=0,"",IF(OR(OR(ISBLANK(E7051),SUM(LEN(B7051),LEN(C7051))=0),AND(NOT(D7051="Unknown"),ISBLANK(I7051)),AND(NOT(N7051="Unknown"),ISBLANK(Q7051))),"Missing Information", INDEX(Table15[Entire Service Line Classification], MATCH(SUMIFS(Table15[Unique ID],Table15[System-Owned Portion],D7051,Table15[If Material Anything Other than "Lead" in Column E,Was Material Ever Previously Lead?],F7051,Table15[Customer-Owned Portion],N7051),Table15[Unique ID],0),0)))</f>
        <v>Non-lead</v>
      </c>
      <c r="W7051" s="189"/>
    </row>
    <row r="7052" spans="1:23" s="190" customFormat="1" ht="56.25" x14ac:dyDescent="0.25">
      <c r="A7052" s="180" t="s">
        <v>225</v>
      </c>
      <c r="B7052" s="181" t="s">
        <v>10654</v>
      </c>
      <c r="C7052" s="182" t="s">
        <v>225</v>
      </c>
      <c r="D7052" s="183" t="s">
        <v>36</v>
      </c>
      <c r="E7052" s="181" t="s">
        <v>35</v>
      </c>
      <c r="F7052" s="183" t="s">
        <v>35</v>
      </c>
      <c r="G7052" s="181" t="s">
        <v>9339</v>
      </c>
      <c r="H7052" s="184" t="s">
        <v>7090</v>
      </c>
      <c r="I7052" s="185" t="s">
        <v>190</v>
      </c>
      <c r="J7052" s="181" t="s">
        <v>35</v>
      </c>
      <c r="K7052" s="181" t="s">
        <v>225</v>
      </c>
      <c r="L7052" s="186" t="s">
        <v>225</v>
      </c>
      <c r="M7052" s="187" t="s">
        <v>225</v>
      </c>
      <c r="N7052" s="183" t="s">
        <v>36</v>
      </c>
      <c r="O7052" s="181" t="s">
        <v>9339</v>
      </c>
      <c r="P7052" s="184" t="s">
        <v>7090</v>
      </c>
      <c r="Q7052" s="185" t="s">
        <v>190</v>
      </c>
      <c r="R7052" s="181" t="s">
        <v>35</v>
      </c>
      <c r="S7052" s="181" t="s">
        <v>225</v>
      </c>
      <c r="T7052" s="186" t="s">
        <v>225</v>
      </c>
      <c r="U7052" s="187" t="s">
        <v>225</v>
      </c>
      <c r="V7052" s="188" t="str" cm="1">
        <f t="array" ref="V7052">IF(SUM(LEN(A7052:U7052))=0,"",IF(OR(OR(ISBLANK(E7052),SUM(LEN(B7052),LEN(C7052))=0),AND(NOT(D7052="Unknown"),ISBLANK(I7052)),AND(NOT(N7052="Unknown"),ISBLANK(Q7052))),"Missing Information", INDEX(Table15[Entire Service Line Classification], MATCH(SUMIFS(Table15[Unique ID],Table15[System-Owned Portion],D7052,Table15[If Material Anything Other than "Lead" in Column E,Was Material Ever Previously Lead?],F7052,Table15[Customer-Owned Portion],N7052),Table15[Unique ID],0),0)))</f>
        <v>Non-lead</v>
      </c>
      <c r="W7052" s="189"/>
    </row>
    <row r="7053" spans="1:23" s="190" customFormat="1" ht="56.25" x14ac:dyDescent="0.25">
      <c r="A7053" s="180" t="s">
        <v>225</v>
      </c>
      <c r="B7053" s="181" t="s">
        <v>10655</v>
      </c>
      <c r="C7053" s="182" t="s">
        <v>225</v>
      </c>
      <c r="D7053" s="183" t="s">
        <v>36</v>
      </c>
      <c r="E7053" s="181" t="s">
        <v>35</v>
      </c>
      <c r="F7053" s="183" t="s">
        <v>35</v>
      </c>
      <c r="G7053" s="181" t="s">
        <v>9339</v>
      </c>
      <c r="H7053" s="184" t="s">
        <v>7090</v>
      </c>
      <c r="I7053" s="185" t="s">
        <v>190</v>
      </c>
      <c r="J7053" s="181" t="s">
        <v>35</v>
      </c>
      <c r="K7053" s="181" t="s">
        <v>225</v>
      </c>
      <c r="L7053" s="186" t="s">
        <v>225</v>
      </c>
      <c r="M7053" s="187" t="s">
        <v>225</v>
      </c>
      <c r="N7053" s="183" t="s">
        <v>36</v>
      </c>
      <c r="O7053" s="181" t="s">
        <v>9339</v>
      </c>
      <c r="P7053" s="184" t="s">
        <v>7090</v>
      </c>
      <c r="Q7053" s="185" t="s">
        <v>190</v>
      </c>
      <c r="R7053" s="181" t="s">
        <v>35</v>
      </c>
      <c r="S7053" s="181" t="s">
        <v>225</v>
      </c>
      <c r="T7053" s="186" t="s">
        <v>225</v>
      </c>
      <c r="U7053" s="187" t="s">
        <v>225</v>
      </c>
      <c r="V7053" s="188" t="str" cm="1">
        <f t="array" ref="V7053">IF(SUM(LEN(A7053:U7053))=0,"",IF(OR(OR(ISBLANK(E7053),SUM(LEN(B7053),LEN(C7053))=0),AND(NOT(D7053="Unknown"),ISBLANK(I7053)),AND(NOT(N7053="Unknown"),ISBLANK(Q7053))),"Missing Information", INDEX(Table15[Entire Service Line Classification], MATCH(SUMIFS(Table15[Unique ID],Table15[System-Owned Portion],D7053,Table15[If Material Anything Other than "Lead" in Column E,Was Material Ever Previously Lead?],F7053,Table15[Customer-Owned Portion],N7053),Table15[Unique ID],0),0)))</f>
        <v>Non-lead</v>
      </c>
      <c r="W7053" s="189"/>
    </row>
    <row r="7054" spans="1:23" s="190" customFormat="1" ht="56.25" x14ac:dyDescent="0.25">
      <c r="A7054" s="180" t="s">
        <v>225</v>
      </c>
      <c r="B7054" s="181" t="s">
        <v>10656</v>
      </c>
      <c r="C7054" s="182" t="s">
        <v>225</v>
      </c>
      <c r="D7054" s="183" t="s">
        <v>36</v>
      </c>
      <c r="E7054" s="181" t="s">
        <v>35</v>
      </c>
      <c r="F7054" s="183" t="s">
        <v>35</v>
      </c>
      <c r="G7054" s="181" t="s">
        <v>9339</v>
      </c>
      <c r="H7054" s="184" t="s">
        <v>7090</v>
      </c>
      <c r="I7054" s="185" t="s">
        <v>190</v>
      </c>
      <c r="J7054" s="181" t="s">
        <v>35</v>
      </c>
      <c r="K7054" s="181" t="s">
        <v>225</v>
      </c>
      <c r="L7054" s="186" t="s">
        <v>225</v>
      </c>
      <c r="M7054" s="187" t="s">
        <v>225</v>
      </c>
      <c r="N7054" s="183" t="s">
        <v>36</v>
      </c>
      <c r="O7054" s="181" t="s">
        <v>9339</v>
      </c>
      <c r="P7054" s="184" t="s">
        <v>7090</v>
      </c>
      <c r="Q7054" s="185" t="s">
        <v>190</v>
      </c>
      <c r="R7054" s="181" t="s">
        <v>35</v>
      </c>
      <c r="S7054" s="181" t="s">
        <v>225</v>
      </c>
      <c r="T7054" s="186" t="s">
        <v>225</v>
      </c>
      <c r="U7054" s="187" t="s">
        <v>225</v>
      </c>
      <c r="V7054" s="188" t="str" cm="1">
        <f t="array" ref="V7054">IF(SUM(LEN(A7054:U7054))=0,"",IF(OR(OR(ISBLANK(E7054),SUM(LEN(B7054),LEN(C7054))=0),AND(NOT(D7054="Unknown"),ISBLANK(I7054)),AND(NOT(N7054="Unknown"),ISBLANK(Q7054))),"Missing Information", INDEX(Table15[Entire Service Line Classification], MATCH(SUMIFS(Table15[Unique ID],Table15[System-Owned Portion],D7054,Table15[If Material Anything Other than "Lead" in Column E,Was Material Ever Previously Lead?],F7054,Table15[Customer-Owned Portion],N7054),Table15[Unique ID],0),0)))</f>
        <v>Non-lead</v>
      </c>
      <c r="W7054" s="189"/>
    </row>
    <row r="7055" spans="1:23" s="190" customFormat="1" ht="56.25" x14ac:dyDescent="0.25">
      <c r="A7055" s="180" t="s">
        <v>225</v>
      </c>
      <c r="B7055" s="181" t="s">
        <v>10657</v>
      </c>
      <c r="C7055" s="182" t="s">
        <v>225</v>
      </c>
      <c r="D7055" s="183" t="s">
        <v>36</v>
      </c>
      <c r="E7055" s="181" t="s">
        <v>35</v>
      </c>
      <c r="F7055" s="183" t="s">
        <v>35</v>
      </c>
      <c r="G7055" s="181" t="s">
        <v>9339</v>
      </c>
      <c r="H7055" s="184" t="s">
        <v>7090</v>
      </c>
      <c r="I7055" s="185" t="s">
        <v>190</v>
      </c>
      <c r="J7055" s="181" t="s">
        <v>35</v>
      </c>
      <c r="K7055" s="181" t="s">
        <v>225</v>
      </c>
      <c r="L7055" s="186" t="s">
        <v>225</v>
      </c>
      <c r="M7055" s="187" t="s">
        <v>225</v>
      </c>
      <c r="N7055" s="183" t="s">
        <v>36</v>
      </c>
      <c r="O7055" s="181" t="s">
        <v>9339</v>
      </c>
      <c r="P7055" s="184" t="s">
        <v>7090</v>
      </c>
      <c r="Q7055" s="185" t="s">
        <v>190</v>
      </c>
      <c r="R7055" s="181" t="s">
        <v>35</v>
      </c>
      <c r="S7055" s="181" t="s">
        <v>225</v>
      </c>
      <c r="T7055" s="186" t="s">
        <v>225</v>
      </c>
      <c r="U7055" s="187" t="s">
        <v>225</v>
      </c>
      <c r="V7055" s="188" t="str" cm="1">
        <f t="array" ref="V7055">IF(SUM(LEN(A7055:U7055))=0,"",IF(OR(OR(ISBLANK(E7055),SUM(LEN(B7055),LEN(C7055))=0),AND(NOT(D7055="Unknown"),ISBLANK(I7055)),AND(NOT(N7055="Unknown"),ISBLANK(Q7055))),"Missing Information", INDEX(Table15[Entire Service Line Classification], MATCH(SUMIFS(Table15[Unique ID],Table15[System-Owned Portion],D7055,Table15[If Material Anything Other than "Lead" in Column E,Was Material Ever Previously Lead?],F7055,Table15[Customer-Owned Portion],N7055),Table15[Unique ID],0),0)))</f>
        <v>Non-lead</v>
      </c>
      <c r="W7055" s="189"/>
    </row>
    <row r="7056" spans="1:23" s="190" customFormat="1" ht="56.25" x14ac:dyDescent="0.25">
      <c r="A7056" s="180" t="s">
        <v>225</v>
      </c>
      <c r="B7056" s="181" t="s">
        <v>10658</v>
      </c>
      <c r="C7056" s="182" t="s">
        <v>225</v>
      </c>
      <c r="D7056" s="183" t="s">
        <v>36</v>
      </c>
      <c r="E7056" s="181" t="s">
        <v>35</v>
      </c>
      <c r="F7056" s="183" t="s">
        <v>35</v>
      </c>
      <c r="G7056" s="181" t="s">
        <v>9339</v>
      </c>
      <c r="H7056" s="184" t="s">
        <v>7090</v>
      </c>
      <c r="I7056" s="185" t="s">
        <v>190</v>
      </c>
      <c r="J7056" s="181" t="s">
        <v>35</v>
      </c>
      <c r="K7056" s="181" t="s">
        <v>225</v>
      </c>
      <c r="L7056" s="186" t="s">
        <v>225</v>
      </c>
      <c r="M7056" s="187" t="s">
        <v>225</v>
      </c>
      <c r="N7056" s="183" t="s">
        <v>36</v>
      </c>
      <c r="O7056" s="181" t="s">
        <v>9339</v>
      </c>
      <c r="P7056" s="184" t="s">
        <v>7090</v>
      </c>
      <c r="Q7056" s="185" t="s">
        <v>190</v>
      </c>
      <c r="R7056" s="181" t="s">
        <v>35</v>
      </c>
      <c r="S7056" s="181" t="s">
        <v>225</v>
      </c>
      <c r="T7056" s="186" t="s">
        <v>225</v>
      </c>
      <c r="U7056" s="187" t="s">
        <v>225</v>
      </c>
      <c r="V7056" s="188" t="str" cm="1">
        <f t="array" ref="V7056">IF(SUM(LEN(A7056:U7056))=0,"",IF(OR(OR(ISBLANK(E7056),SUM(LEN(B7056),LEN(C7056))=0),AND(NOT(D7056="Unknown"),ISBLANK(I7056)),AND(NOT(N7056="Unknown"),ISBLANK(Q7056))),"Missing Information", INDEX(Table15[Entire Service Line Classification], MATCH(SUMIFS(Table15[Unique ID],Table15[System-Owned Portion],D7056,Table15[If Material Anything Other than "Lead" in Column E,Was Material Ever Previously Lead?],F7056,Table15[Customer-Owned Portion],N7056),Table15[Unique ID],0),0)))</f>
        <v>Non-lead</v>
      </c>
      <c r="W7056" s="189"/>
    </row>
    <row r="7057" spans="1:23" s="190" customFormat="1" ht="56.25" x14ac:dyDescent="0.25">
      <c r="A7057" s="180" t="s">
        <v>225</v>
      </c>
      <c r="B7057" s="181" t="s">
        <v>10659</v>
      </c>
      <c r="C7057" s="182" t="s">
        <v>225</v>
      </c>
      <c r="D7057" s="183" t="s">
        <v>36</v>
      </c>
      <c r="E7057" s="181" t="s">
        <v>35</v>
      </c>
      <c r="F7057" s="183" t="s">
        <v>35</v>
      </c>
      <c r="G7057" s="181" t="s">
        <v>9339</v>
      </c>
      <c r="H7057" s="184" t="s">
        <v>7090</v>
      </c>
      <c r="I7057" s="185" t="s">
        <v>190</v>
      </c>
      <c r="J7057" s="181" t="s">
        <v>35</v>
      </c>
      <c r="K7057" s="181" t="s">
        <v>225</v>
      </c>
      <c r="L7057" s="186" t="s">
        <v>225</v>
      </c>
      <c r="M7057" s="187" t="s">
        <v>225</v>
      </c>
      <c r="N7057" s="183" t="s">
        <v>36</v>
      </c>
      <c r="O7057" s="181" t="s">
        <v>9339</v>
      </c>
      <c r="P7057" s="184" t="s">
        <v>7090</v>
      </c>
      <c r="Q7057" s="185" t="s">
        <v>190</v>
      </c>
      <c r="R7057" s="181" t="s">
        <v>35</v>
      </c>
      <c r="S7057" s="181" t="s">
        <v>225</v>
      </c>
      <c r="T7057" s="186" t="s">
        <v>225</v>
      </c>
      <c r="U7057" s="187" t="s">
        <v>225</v>
      </c>
      <c r="V7057" s="188" t="str" cm="1">
        <f t="array" ref="V7057">IF(SUM(LEN(A7057:U7057))=0,"",IF(OR(OR(ISBLANK(E7057),SUM(LEN(B7057),LEN(C7057))=0),AND(NOT(D7057="Unknown"),ISBLANK(I7057)),AND(NOT(N7057="Unknown"),ISBLANK(Q7057))),"Missing Information", INDEX(Table15[Entire Service Line Classification], MATCH(SUMIFS(Table15[Unique ID],Table15[System-Owned Portion],D7057,Table15[If Material Anything Other than "Lead" in Column E,Was Material Ever Previously Lead?],F7057,Table15[Customer-Owned Portion],N7057),Table15[Unique ID],0),0)))</f>
        <v>Non-lead</v>
      </c>
      <c r="W7057" s="189"/>
    </row>
    <row r="7058" spans="1:23" s="190" customFormat="1" ht="56.25" x14ac:dyDescent="0.25">
      <c r="A7058" s="180" t="s">
        <v>225</v>
      </c>
      <c r="B7058" s="181" t="s">
        <v>10660</v>
      </c>
      <c r="C7058" s="182" t="s">
        <v>225</v>
      </c>
      <c r="D7058" s="183" t="s">
        <v>36</v>
      </c>
      <c r="E7058" s="181" t="s">
        <v>35</v>
      </c>
      <c r="F7058" s="183" t="s">
        <v>35</v>
      </c>
      <c r="G7058" s="181" t="s">
        <v>7407</v>
      </c>
      <c r="H7058" s="184" t="s">
        <v>7090</v>
      </c>
      <c r="I7058" s="185" t="s">
        <v>190</v>
      </c>
      <c r="J7058" s="181" t="s">
        <v>35</v>
      </c>
      <c r="K7058" s="181" t="s">
        <v>225</v>
      </c>
      <c r="L7058" s="186" t="s">
        <v>225</v>
      </c>
      <c r="M7058" s="187" t="s">
        <v>225</v>
      </c>
      <c r="N7058" s="183" t="s">
        <v>36</v>
      </c>
      <c r="O7058" s="181" t="s">
        <v>7407</v>
      </c>
      <c r="P7058" s="184" t="s">
        <v>7090</v>
      </c>
      <c r="Q7058" s="185" t="s">
        <v>190</v>
      </c>
      <c r="R7058" s="181" t="s">
        <v>35</v>
      </c>
      <c r="S7058" s="181" t="s">
        <v>225</v>
      </c>
      <c r="T7058" s="186" t="s">
        <v>225</v>
      </c>
      <c r="U7058" s="187" t="s">
        <v>225</v>
      </c>
      <c r="V7058" s="188" t="str" cm="1">
        <f t="array" ref="V7058">IF(SUM(LEN(A7058:U7058))=0,"",IF(OR(OR(ISBLANK(E7058),SUM(LEN(B7058),LEN(C7058))=0),AND(NOT(D7058="Unknown"),ISBLANK(I7058)),AND(NOT(N7058="Unknown"),ISBLANK(Q7058))),"Missing Information", INDEX(Table15[Entire Service Line Classification], MATCH(SUMIFS(Table15[Unique ID],Table15[System-Owned Portion],D7058,Table15[If Material Anything Other than "Lead" in Column E,Was Material Ever Previously Lead?],F7058,Table15[Customer-Owned Portion],N7058),Table15[Unique ID],0),0)))</f>
        <v>Non-lead</v>
      </c>
      <c r="W7058" s="189"/>
    </row>
    <row r="7059" spans="1:23" s="190" customFormat="1" ht="56.25" x14ac:dyDescent="0.25">
      <c r="A7059" s="180" t="s">
        <v>225</v>
      </c>
      <c r="B7059" s="181" t="s">
        <v>10661</v>
      </c>
      <c r="C7059" s="182" t="s">
        <v>225</v>
      </c>
      <c r="D7059" s="183" t="s">
        <v>36</v>
      </c>
      <c r="E7059" s="181" t="s">
        <v>35</v>
      </c>
      <c r="F7059" s="183" t="s">
        <v>35</v>
      </c>
      <c r="G7059" s="181" t="s">
        <v>7407</v>
      </c>
      <c r="H7059" s="184" t="s">
        <v>7090</v>
      </c>
      <c r="I7059" s="185" t="s">
        <v>190</v>
      </c>
      <c r="J7059" s="181" t="s">
        <v>35</v>
      </c>
      <c r="K7059" s="181" t="s">
        <v>225</v>
      </c>
      <c r="L7059" s="186" t="s">
        <v>225</v>
      </c>
      <c r="M7059" s="187" t="s">
        <v>225</v>
      </c>
      <c r="N7059" s="183" t="s">
        <v>36</v>
      </c>
      <c r="O7059" s="181" t="s">
        <v>7407</v>
      </c>
      <c r="P7059" s="184" t="s">
        <v>7090</v>
      </c>
      <c r="Q7059" s="185" t="s">
        <v>190</v>
      </c>
      <c r="R7059" s="181" t="s">
        <v>35</v>
      </c>
      <c r="S7059" s="181" t="s">
        <v>225</v>
      </c>
      <c r="T7059" s="186" t="s">
        <v>225</v>
      </c>
      <c r="U7059" s="187" t="s">
        <v>225</v>
      </c>
      <c r="V7059" s="188" t="str" cm="1">
        <f t="array" ref="V7059">IF(SUM(LEN(A7059:U7059))=0,"",IF(OR(OR(ISBLANK(E7059),SUM(LEN(B7059),LEN(C7059))=0),AND(NOT(D7059="Unknown"),ISBLANK(I7059)),AND(NOT(N7059="Unknown"),ISBLANK(Q7059))),"Missing Information", INDEX(Table15[Entire Service Line Classification], MATCH(SUMIFS(Table15[Unique ID],Table15[System-Owned Portion],D7059,Table15[If Material Anything Other than "Lead" in Column E,Was Material Ever Previously Lead?],F7059,Table15[Customer-Owned Portion],N7059),Table15[Unique ID],0),0)))</f>
        <v>Non-lead</v>
      </c>
      <c r="W7059" s="189"/>
    </row>
    <row r="7060" spans="1:23" s="190" customFormat="1" ht="56.25" x14ac:dyDescent="0.25">
      <c r="A7060" s="180" t="s">
        <v>225</v>
      </c>
      <c r="B7060" s="181" t="s">
        <v>10662</v>
      </c>
      <c r="C7060" s="182" t="s">
        <v>225</v>
      </c>
      <c r="D7060" s="183" t="s">
        <v>36</v>
      </c>
      <c r="E7060" s="181" t="s">
        <v>35</v>
      </c>
      <c r="F7060" s="183" t="s">
        <v>35</v>
      </c>
      <c r="G7060" s="181" t="s">
        <v>7407</v>
      </c>
      <c r="H7060" s="184" t="s">
        <v>7090</v>
      </c>
      <c r="I7060" s="185" t="s">
        <v>190</v>
      </c>
      <c r="J7060" s="181" t="s">
        <v>35</v>
      </c>
      <c r="K7060" s="181" t="s">
        <v>225</v>
      </c>
      <c r="L7060" s="186" t="s">
        <v>225</v>
      </c>
      <c r="M7060" s="187" t="s">
        <v>225</v>
      </c>
      <c r="N7060" s="183" t="s">
        <v>36</v>
      </c>
      <c r="O7060" s="181" t="s">
        <v>7407</v>
      </c>
      <c r="P7060" s="184" t="s">
        <v>7090</v>
      </c>
      <c r="Q7060" s="185" t="s">
        <v>190</v>
      </c>
      <c r="R7060" s="181" t="s">
        <v>35</v>
      </c>
      <c r="S7060" s="181" t="s">
        <v>225</v>
      </c>
      <c r="T7060" s="186" t="s">
        <v>225</v>
      </c>
      <c r="U7060" s="187" t="s">
        <v>225</v>
      </c>
      <c r="V7060" s="188" t="str" cm="1">
        <f t="array" ref="V7060">IF(SUM(LEN(A7060:U7060))=0,"",IF(OR(OR(ISBLANK(E7060),SUM(LEN(B7060),LEN(C7060))=0),AND(NOT(D7060="Unknown"),ISBLANK(I7060)),AND(NOT(N7060="Unknown"),ISBLANK(Q7060))),"Missing Information", INDEX(Table15[Entire Service Line Classification], MATCH(SUMIFS(Table15[Unique ID],Table15[System-Owned Portion],D7060,Table15[If Material Anything Other than "Lead" in Column E,Was Material Ever Previously Lead?],F7060,Table15[Customer-Owned Portion],N7060),Table15[Unique ID],0),0)))</f>
        <v>Non-lead</v>
      </c>
      <c r="W7060" s="189"/>
    </row>
    <row r="7061" spans="1:23" s="190" customFormat="1" ht="56.25" x14ac:dyDescent="0.25">
      <c r="A7061" s="180" t="s">
        <v>225</v>
      </c>
      <c r="B7061" s="181" t="s">
        <v>10663</v>
      </c>
      <c r="C7061" s="182" t="s">
        <v>225</v>
      </c>
      <c r="D7061" s="183" t="s">
        <v>36</v>
      </c>
      <c r="E7061" s="181" t="s">
        <v>35</v>
      </c>
      <c r="F7061" s="183" t="s">
        <v>35</v>
      </c>
      <c r="G7061" s="181" t="s">
        <v>7407</v>
      </c>
      <c r="H7061" s="184" t="s">
        <v>7090</v>
      </c>
      <c r="I7061" s="185" t="s">
        <v>190</v>
      </c>
      <c r="J7061" s="181" t="s">
        <v>35</v>
      </c>
      <c r="K7061" s="181" t="s">
        <v>225</v>
      </c>
      <c r="L7061" s="186" t="s">
        <v>225</v>
      </c>
      <c r="M7061" s="187" t="s">
        <v>225</v>
      </c>
      <c r="N7061" s="183" t="s">
        <v>36</v>
      </c>
      <c r="O7061" s="181" t="s">
        <v>7407</v>
      </c>
      <c r="P7061" s="184" t="s">
        <v>7090</v>
      </c>
      <c r="Q7061" s="185" t="s">
        <v>190</v>
      </c>
      <c r="R7061" s="181" t="s">
        <v>35</v>
      </c>
      <c r="S7061" s="181" t="s">
        <v>225</v>
      </c>
      <c r="T7061" s="186" t="s">
        <v>225</v>
      </c>
      <c r="U7061" s="187" t="s">
        <v>225</v>
      </c>
      <c r="V7061" s="188" t="str" cm="1">
        <f t="array" ref="V7061">IF(SUM(LEN(A7061:U7061))=0,"",IF(OR(OR(ISBLANK(E7061),SUM(LEN(B7061),LEN(C7061))=0),AND(NOT(D7061="Unknown"),ISBLANK(I7061)),AND(NOT(N7061="Unknown"),ISBLANK(Q7061))),"Missing Information", INDEX(Table15[Entire Service Line Classification], MATCH(SUMIFS(Table15[Unique ID],Table15[System-Owned Portion],D7061,Table15[If Material Anything Other than "Lead" in Column E,Was Material Ever Previously Lead?],F7061,Table15[Customer-Owned Portion],N7061),Table15[Unique ID],0),0)))</f>
        <v>Non-lead</v>
      </c>
      <c r="W7061" s="189"/>
    </row>
    <row r="7062" spans="1:23" s="190" customFormat="1" ht="56.25" x14ac:dyDescent="0.25">
      <c r="A7062" s="180" t="s">
        <v>225</v>
      </c>
      <c r="B7062" s="181" t="s">
        <v>10664</v>
      </c>
      <c r="C7062" s="182" t="s">
        <v>225</v>
      </c>
      <c r="D7062" s="183" t="s">
        <v>36</v>
      </c>
      <c r="E7062" s="181" t="s">
        <v>35</v>
      </c>
      <c r="F7062" s="183" t="s">
        <v>35</v>
      </c>
      <c r="G7062" s="181" t="s">
        <v>9339</v>
      </c>
      <c r="H7062" s="184" t="s">
        <v>7090</v>
      </c>
      <c r="I7062" s="185" t="s">
        <v>190</v>
      </c>
      <c r="J7062" s="181" t="s">
        <v>35</v>
      </c>
      <c r="K7062" s="181" t="s">
        <v>225</v>
      </c>
      <c r="L7062" s="186" t="s">
        <v>225</v>
      </c>
      <c r="M7062" s="187" t="s">
        <v>225</v>
      </c>
      <c r="N7062" s="183" t="s">
        <v>36</v>
      </c>
      <c r="O7062" s="181" t="s">
        <v>9339</v>
      </c>
      <c r="P7062" s="184" t="s">
        <v>7090</v>
      </c>
      <c r="Q7062" s="185" t="s">
        <v>190</v>
      </c>
      <c r="R7062" s="181" t="s">
        <v>35</v>
      </c>
      <c r="S7062" s="181" t="s">
        <v>225</v>
      </c>
      <c r="T7062" s="186" t="s">
        <v>225</v>
      </c>
      <c r="U7062" s="187" t="s">
        <v>225</v>
      </c>
      <c r="V7062" s="188" t="str" cm="1">
        <f t="array" ref="V7062">IF(SUM(LEN(A7062:U7062))=0,"",IF(OR(OR(ISBLANK(E7062),SUM(LEN(B7062),LEN(C7062))=0),AND(NOT(D7062="Unknown"),ISBLANK(I7062)),AND(NOT(N7062="Unknown"),ISBLANK(Q7062))),"Missing Information", INDEX(Table15[Entire Service Line Classification], MATCH(SUMIFS(Table15[Unique ID],Table15[System-Owned Portion],D7062,Table15[If Material Anything Other than "Lead" in Column E,Was Material Ever Previously Lead?],F7062,Table15[Customer-Owned Portion],N7062),Table15[Unique ID],0),0)))</f>
        <v>Non-lead</v>
      </c>
      <c r="W7062" s="189"/>
    </row>
    <row r="7063" spans="1:23" s="190" customFormat="1" ht="56.25" x14ac:dyDescent="0.25">
      <c r="A7063" s="180" t="s">
        <v>225</v>
      </c>
      <c r="B7063" s="181" t="s">
        <v>10665</v>
      </c>
      <c r="C7063" s="182" t="s">
        <v>225</v>
      </c>
      <c r="D7063" s="183" t="s">
        <v>36</v>
      </c>
      <c r="E7063" s="181" t="s">
        <v>35</v>
      </c>
      <c r="F7063" s="183" t="s">
        <v>35</v>
      </c>
      <c r="G7063" s="181" t="s">
        <v>9339</v>
      </c>
      <c r="H7063" s="184" t="s">
        <v>7090</v>
      </c>
      <c r="I7063" s="185" t="s">
        <v>190</v>
      </c>
      <c r="J7063" s="181" t="s">
        <v>35</v>
      </c>
      <c r="K7063" s="181" t="s">
        <v>225</v>
      </c>
      <c r="L7063" s="186" t="s">
        <v>225</v>
      </c>
      <c r="M7063" s="187" t="s">
        <v>225</v>
      </c>
      <c r="N7063" s="183" t="s">
        <v>36</v>
      </c>
      <c r="O7063" s="181" t="s">
        <v>9339</v>
      </c>
      <c r="P7063" s="184" t="s">
        <v>7090</v>
      </c>
      <c r="Q7063" s="185" t="s">
        <v>190</v>
      </c>
      <c r="R7063" s="181" t="s">
        <v>35</v>
      </c>
      <c r="S7063" s="181" t="s">
        <v>225</v>
      </c>
      <c r="T7063" s="186" t="s">
        <v>225</v>
      </c>
      <c r="U7063" s="187" t="s">
        <v>225</v>
      </c>
      <c r="V7063" s="188" t="str" cm="1">
        <f t="array" ref="V7063">IF(SUM(LEN(A7063:U7063))=0,"",IF(OR(OR(ISBLANK(E7063),SUM(LEN(B7063),LEN(C7063))=0),AND(NOT(D7063="Unknown"),ISBLANK(I7063)),AND(NOT(N7063="Unknown"),ISBLANK(Q7063))),"Missing Information", INDEX(Table15[Entire Service Line Classification], MATCH(SUMIFS(Table15[Unique ID],Table15[System-Owned Portion],D7063,Table15[If Material Anything Other than "Lead" in Column E,Was Material Ever Previously Lead?],F7063,Table15[Customer-Owned Portion],N7063),Table15[Unique ID],0),0)))</f>
        <v>Non-lead</v>
      </c>
      <c r="W7063" s="189"/>
    </row>
    <row r="7064" spans="1:23" s="190" customFormat="1" ht="56.25" x14ac:dyDescent="0.25">
      <c r="A7064" s="180" t="s">
        <v>225</v>
      </c>
      <c r="B7064" s="181" t="s">
        <v>10666</v>
      </c>
      <c r="C7064" s="182" t="s">
        <v>225</v>
      </c>
      <c r="D7064" s="183" t="s">
        <v>36</v>
      </c>
      <c r="E7064" s="181" t="s">
        <v>35</v>
      </c>
      <c r="F7064" s="183" t="s">
        <v>35</v>
      </c>
      <c r="G7064" s="181" t="s">
        <v>9339</v>
      </c>
      <c r="H7064" s="184" t="s">
        <v>7090</v>
      </c>
      <c r="I7064" s="185" t="s">
        <v>190</v>
      </c>
      <c r="J7064" s="181" t="s">
        <v>35</v>
      </c>
      <c r="K7064" s="181" t="s">
        <v>225</v>
      </c>
      <c r="L7064" s="186" t="s">
        <v>225</v>
      </c>
      <c r="M7064" s="187" t="s">
        <v>225</v>
      </c>
      <c r="N7064" s="183" t="s">
        <v>36</v>
      </c>
      <c r="O7064" s="181" t="s">
        <v>9339</v>
      </c>
      <c r="P7064" s="184" t="s">
        <v>7090</v>
      </c>
      <c r="Q7064" s="185" t="s">
        <v>190</v>
      </c>
      <c r="R7064" s="181" t="s">
        <v>35</v>
      </c>
      <c r="S7064" s="181" t="s">
        <v>225</v>
      </c>
      <c r="T7064" s="186" t="s">
        <v>225</v>
      </c>
      <c r="U7064" s="187" t="s">
        <v>225</v>
      </c>
      <c r="V7064" s="188" t="str" cm="1">
        <f t="array" ref="V7064">IF(SUM(LEN(A7064:U7064))=0,"",IF(OR(OR(ISBLANK(E7064),SUM(LEN(B7064),LEN(C7064))=0),AND(NOT(D7064="Unknown"),ISBLANK(I7064)),AND(NOT(N7064="Unknown"),ISBLANK(Q7064))),"Missing Information", INDEX(Table15[Entire Service Line Classification], MATCH(SUMIFS(Table15[Unique ID],Table15[System-Owned Portion],D7064,Table15[If Material Anything Other than "Lead" in Column E,Was Material Ever Previously Lead?],F7064,Table15[Customer-Owned Portion],N7064),Table15[Unique ID],0),0)))</f>
        <v>Non-lead</v>
      </c>
      <c r="W7064" s="189"/>
    </row>
    <row r="7065" spans="1:23" s="190" customFormat="1" ht="56.25" x14ac:dyDescent="0.25">
      <c r="A7065" s="180" t="s">
        <v>225</v>
      </c>
      <c r="B7065" s="181" t="s">
        <v>10667</v>
      </c>
      <c r="C7065" s="182" t="s">
        <v>225</v>
      </c>
      <c r="D7065" s="183" t="s">
        <v>36</v>
      </c>
      <c r="E7065" s="181" t="s">
        <v>35</v>
      </c>
      <c r="F7065" s="183" t="s">
        <v>35</v>
      </c>
      <c r="G7065" s="181" t="s">
        <v>9339</v>
      </c>
      <c r="H7065" s="184" t="s">
        <v>7090</v>
      </c>
      <c r="I7065" s="185" t="s">
        <v>190</v>
      </c>
      <c r="J7065" s="181" t="s">
        <v>35</v>
      </c>
      <c r="K7065" s="181" t="s">
        <v>225</v>
      </c>
      <c r="L7065" s="186" t="s">
        <v>225</v>
      </c>
      <c r="M7065" s="187" t="s">
        <v>225</v>
      </c>
      <c r="N7065" s="183" t="s">
        <v>36</v>
      </c>
      <c r="O7065" s="181" t="s">
        <v>9339</v>
      </c>
      <c r="P7065" s="184" t="s">
        <v>7090</v>
      </c>
      <c r="Q7065" s="185" t="s">
        <v>190</v>
      </c>
      <c r="R7065" s="181" t="s">
        <v>35</v>
      </c>
      <c r="S7065" s="181" t="s">
        <v>225</v>
      </c>
      <c r="T7065" s="186" t="s">
        <v>225</v>
      </c>
      <c r="U7065" s="187" t="s">
        <v>225</v>
      </c>
      <c r="V7065" s="188" t="str" cm="1">
        <f t="array" ref="V7065">IF(SUM(LEN(A7065:U7065))=0,"",IF(OR(OR(ISBLANK(E7065),SUM(LEN(B7065),LEN(C7065))=0),AND(NOT(D7065="Unknown"),ISBLANK(I7065)),AND(NOT(N7065="Unknown"),ISBLANK(Q7065))),"Missing Information", INDEX(Table15[Entire Service Line Classification], MATCH(SUMIFS(Table15[Unique ID],Table15[System-Owned Portion],D7065,Table15[If Material Anything Other than "Lead" in Column E,Was Material Ever Previously Lead?],F7065,Table15[Customer-Owned Portion],N7065),Table15[Unique ID],0),0)))</f>
        <v>Non-lead</v>
      </c>
      <c r="W7065" s="189"/>
    </row>
    <row r="7066" spans="1:23" s="190" customFormat="1" ht="56.25" x14ac:dyDescent="0.25">
      <c r="A7066" s="180" t="s">
        <v>225</v>
      </c>
      <c r="B7066" s="181" t="s">
        <v>10668</v>
      </c>
      <c r="C7066" s="182" t="s">
        <v>225</v>
      </c>
      <c r="D7066" s="183" t="s">
        <v>36</v>
      </c>
      <c r="E7066" s="181" t="s">
        <v>35</v>
      </c>
      <c r="F7066" s="183" t="s">
        <v>35</v>
      </c>
      <c r="G7066" s="181" t="s">
        <v>9339</v>
      </c>
      <c r="H7066" s="184" t="s">
        <v>7090</v>
      </c>
      <c r="I7066" s="185" t="s">
        <v>190</v>
      </c>
      <c r="J7066" s="181" t="s">
        <v>35</v>
      </c>
      <c r="K7066" s="181" t="s">
        <v>225</v>
      </c>
      <c r="L7066" s="186" t="s">
        <v>225</v>
      </c>
      <c r="M7066" s="187" t="s">
        <v>225</v>
      </c>
      <c r="N7066" s="183" t="s">
        <v>36</v>
      </c>
      <c r="O7066" s="181" t="s">
        <v>9339</v>
      </c>
      <c r="P7066" s="184" t="s">
        <v>7090</v>
      </c>
      <c r="Q7066" s="185" t="s">
        <v>190</v>
      </c>
      <c r="R7066" s="181" t="s">
        <v>35</v>
      </c>
      <c r="S7066" s="181" t="s">
        <v>225</v>
      </c>
      <c r="T7066" s="186" t="s">
        <v>225</v>
      </c>
      <c r="U7066" s="187" t="s">
        <v>225</v>
      </c>
      <c r="V7066" s="188" t="str" cm="1">
        <f t="array" ref="V7066">IF(SUM(LEN(A7066:U7066))=0,"",IF(OR(OR(ISBLANK(E7066),SUM(LEN(B7066),LEN(C7066))=0),AND(NOT(D7066="Unknown"),ISBLANK(I7066)),AND(NOT(N7066="Unknown"),ISBLANK(Q7066))),"Missing Information", INDEX(Table15[Entire Service Line Classification], MATCH(SUMIFS(Table15[Unique ID],Table15[System-Owned Portion],D7066,Table15[If Material Anything Other than "Lead" in Column E,Was Material Ever Previously Lead?],F7066,Table15[Customer-Owned Portion],N7066),Table15[Unique ID],0),0)))</f>
        <v>Non-lead</v>
      </c>
      <c r="W7066" s="189"/>
    </row>
    <row r="7067" spans="1:23" s="190" customFormat="1" ht="56.25" x14ac:dyDescent="0.25">
      <c r="A7067" s="180" t="s">
        <v>225</v>
      </c>
      <c r="B7067" s="181" t="s">
        <v>10669</v>
      </c>
      <c r="C7067" s="182" t="s">
        <v>225</v>
      </c>
      <c r="D7067" s="183" t="s">
        <v>36</v>
      </c>
      <c r="E7067" s="181" t="s">
        <v>35</v>
      </c>
      <c r="F7067" s="183" t="s">
        <v>35</v>
      </c>
      <c r="G7067" s="181" t="s">
        <v>9339</v>
      </c>
      <c r="H7067" s="184" t="s">
        <v>7090</v>
      </c>
      <c r="I7067" s="185" t="s">
        <v>190</v>
      </c>
      <c r="J7067" s="181" t="s">
        <v>35</v>
      </c>
      <c r="K7067" s="181" t="s">
        <v>225</v>
      </c>
      <c r="L7067" s="186" t="s">
        <v>225</v>
      </c>
      <c r="M7067" s="187" t="s">
        <v>225</v>
      </c>
      <c r="N7067" s="183" t="s">
        <v>36</v>
      </c>
      <c r="O7067" s="181" t="s">
        <v>9339</v>
      </c>
      <c r="P7067" s="184" t="s">
        <v>7090</v>
      </c>
      <c r="Q7067" s="185" t="s">
        <v>190</v>
      </c>
      <c r="R7067" s="181" t="s">
        <v>35</v>
      </c>
      <c r="S7067" s="181" t="s">
        <v>225</v>
      </c>
      <c r="T7067" s="186" t="s">
        <v>225</v>
      </c>
      <c r="U7067" s="187" t="s">
        <v>225</v>
      </c>
      <c r="V7067" s="188" t="str" cm="1">
        <f t="array" ref="V7067">IF(SUM(LEN(A7067:U7067))=0,"",IF(OR(OR(ISBLANK(E7067),SUM(LEN(B7067),LEN(C7067))=0),AND(NOT(D7067="Unknown"),ISBLANK(I7067)),AND(NOT(N7067="Unknown"),ISBLANK(Q7067))),"Missing Information", INDEX(Table15[Entire Service Line Classification], MATCH(SUMIFS(Table15[Unique ID],Table15[System-Owned Portion],D7067,Table15[If Material Anything Other than "Lead" in Column E,Was Material Ever Previously Lead?],F7067,Table15[Customer-Owned Portion],N7067),Table15[Unique ID],0),0)))</f>
        <v>Non-lead</v>
      </c>
      <c r="W7067" s="189"/>
    </row>
    <row r="7068" spans="1:23" s="190" customFormat="1" ht="56.25" x14ac:dyDescent="0.25">
      <c r="A7068" s="180" t="s">
        <v>225</v>
      </c>
      <c r="B7068" s="181" t="s">
        <v>10670</v>
      </c>
      <c r="C7068" s="182" t="s">
        <v>225</v>
      </c>
      <c r="D7068" s="183" t="s">
        <v>36</v>
      </c>
      <c r="E7068" s="181" t="s">
        <v>35</v>
      </c>
      <c r="F7068" s="183" t="s">
        <v>35</v>
      </c>
      <c r="G7068" s="181" t="s">
        <v>8184</v>
      </c>
      <c r="H7068" s="184" t="s">
        <v>7090</v>
      </c>
      <c r="I7068" s="185" t="s">
        <v>190</v>
      </c>
      <c r="J7068" s="181" t="s">
        <v>35</v>
      </c>
      <c r="K7068" s="181" t="s">
        <v>225</v>
      </c>
      <c r="L7068" s="186" t="s">
        <v>225</v>
      </c>
      <c r="M7068" s="187" t="s">
        <v>225</v>
      </c>
      <c r="N7068" s="183" t="s">
        <v>36</v>
      </c>
      <c r="O7068" s="181" t="s">
        <v>8184</v>
      </c>
      <c r="P7068" s="184" t="s">
        <v>7090</v>
      </c>
      <c r="Q7068" s="185" t="s">
        <v>190</v>
      </c>
      <c r="R7068" s="181" t="s">
        <v>35</v>
      </c>
      <c r="S7068" s="181" t="s">
        <v>225</v>
      </c>
      <c r="T7068" s="186" t="s">
        <v>225</v>
      </c>
      <c r="U7068" s="187" t="s">
        <v>225</v>
      </c>
      <c r="V7068" s="188" t="str" cm="1">
        <f t="array" ref="V7068">IF(SUM(LEN(A7068:U7068))=0,"",IF(OR(OR(ISBLANK(E7068),SUM(LEN(B7068),LEN(C7068))=0),AND(NOT(D7068="Unknown"),ISBLANK(I7068)),AND(NOT(N7068="Unknown"),ISBLANK(Q7068))),"Missing Information", INDEX(Table15[Entire Service Line Classification], MATCH(SUMIFS(Table15[Unique ID],Table15[System-Owned Portion],D7068,Table15[If Material Anything Other than "Lead" in Column E,Was Material Ever Previously Lead?],F7068,Table15[Customer-Owned Portion],N7068),Table15[Unique ID],0),0)))</f>
        <v>Non-lead</v>
      </c>
      <c r="W7068" s="189"/>
    </row>
    <row r="7069" spans="1:23" s="190" customFormat="1" ht="56.25" x14ac:dyDescent="0.25">
      <c r="A7069" s="180" t="s">
        <v>225</v>
      </c>
      <c r="B7069" s="181" t="s">
        <v>10671</v>
      </c>
      <c r="C7069" s="182" t="s">
        <v>225</v>
      </c>
      <c r="D7069" s="183" t="s">
        <v>36</v>
      </c>
      <c r="E7069" s="181" t="s">
        <v>35</v>
      </c>
      <c r="F7069" s="183" t="s">
        <v>35</v>
      </c>
      <c r="G7069" s="181" t="s">
        <v>8184</v>
      </c>
      <c r="H7069" s="184" t="s">
        <v>7090</v>
      </c>
      <c r="I7069" s="185" t="s">
        <v>190</v>
      </c>
      <c r="J7069" s="181" t="s">
        <v>35</v>
      </c>
      <c r="K7069" s="181" t="s">
        <v>225</v>
      </c>
      <c r="L7069" s="186" t="s">
        <v>225</v>
      </c>
      <c r="M7069" s="187" t="s">
        <v>225</v>
      </c>
      <c r="N7069" s="183" t="s">
        <v>36</v>
      </c>
      <c r="O7069" s="181" t="s">
        <v>8184</v>
      </c>
      <c r="P7069" s="184" t="s">
        <v>7090</v>
      </c>
      <c r="Q7069" s="185" t="s">
        <v>190</v>
      </c>
      <c r="R7069" s="181" t="s">
        <v>35</v>
      </c>
      <c r="S7069" s="181" t="s">
        <v>225</v>
      </c>
      <c r="T7069" s="186" t="s">
        <v>225</v>
      </c>
      <c r="U7069" s="187" t="s">
        <v>225</v>
      </c>
      <c r="V7069" s="188" t="str" cm="1">
        <f t="array" ref="V7069">IF(SUM(LEN(A7069:U7069))=0,"",IF(OR(OR(ISBLANK(E7069),SUM(LEN(B7069),LEN(C7069))=0),AND(NOT(D7069="Unknown"),ISBLANK(I7069)),AND(NOT(N7069="Unknown"),ISBLANK(Q7069))),"Missing Information", INDEX(Table15[Entire Service Line Classification], MATCH(SUMIFS(Table15[Unique ID],Table15[System-Owned Portion],D7069,Table15[If Material Anything Other than "Lead" in Column E,Was Material Ever Previously Lead?],F7069,Table15[Customer-Owned Portion],N7069),Table15[Unique ID],0),0)))</f>
        <v>Non-lead</v>
      </c>
      <c r="W7069" s="189"/>
    </row>
    <row r="7070" spans="1:23" s="190" customFormat="1" ht="56.25" x14ac:dyDescent="0.25">
      <c r="A7070" s="180" t="s">
        <v>225</v>
      </c>
      <c r="B7070" s="181" t="s">
        <v>10672</v>
      </c>
      <c r="C7070" s="182" t="s">
        <v>225</v>
      </c>
      <c r="D7070" s="183" t="s">
        <v>36</v>
      </c>
      <c r="E7070" s="181" t="s">
        <v>35</v>
      </c>
      <c r="F7070" s="183" t="s">
        <v>35</v>
      </c>
      <c r="G7070" s="181" t="s">
        <v>7476</v>
      </c>
      <c r="H7070" s="184" t="s">
        <v>7121</v>
      </c>
      <c r="I7070" s="185" t="s">
        <v>190</v>
      </c>
      <c r="J7070" s="181" t="s">
        <v>35</v>
      </c>
      <c r="K7070" s="181" t="s">
        <v>225</v>
      </c>
      <c r="L7070" s="186" t="s">
        <v>225</v>
      </c>
      <c r="M7070" s="187" t="s">
        <v>225</v>
      </c>
      <c r="N7070" s="183" t="s">
        <v>36</v>
      </c>
      <c r="O7070" s="181" t="s">
        <v>7476</v>
      </c>
      <c r="P7070" s="184" t="s">
        <v>7121</v>
      </c>
      <c r="Q7070" s="185" t="s">
        <v>190</v>
      </c>
      <c r="R7070" s="181" t="s">
        <v>35</v>
      </c>
      <c r="S7070" s="181" t="s">
        <v>225</v>
      </c>
      <c r="T7070" s="186" t="s">
        <v>225</v>
      </c>
      <c r="U7070" s="187" t="s">
        <v>225</v>
      </c>
      <c r="V7070" s="188" t="str" cm="1">
        <f t="array" ref="V7070">IF(SUM(LEN(A7070:U7070))=0,"",IF(OR(OR(ISBLANK(E7070),SUM(LEN(B7070),LEN(C7070))=0),AND(NOT(D7070="Unknown"),ISBLANK(I7070)),AND(NOT(N7070="Unknown"),ISBLANK(Q7070))),"Missing Information", INDEX(Table15[Entire Service Line Classification], MATCH(SUMIFS(Table15[Unique ID],Table15[System-Owned Portion],D7070,Table15[If Material Anything Other than "Lead" in Column E,Was Material Ever Previously Lead?],F7070,Table15[Customer-Owned Portion],N7070),Table15[Unique ID],0),0)))</f>
        <v>Non-lead</v>
      </c>
      <c r="W7070" s="189"/>
    </row>
    <row r="7071" spans="1:23" s="190" customFormat="1" ht="56.25" x14ac:dyDescent="0.25">
      <c r="A7071" s="180" t="s">
        <v>225</v>
      </c>
      <c r="B7071" s="181" t="s">
        <v>10673</v>
      </c>
      <c r="C7071" s="182" t="s">
        <v>225</v>
      </c>
      <c r="D7071" s="183" t="s">
        <v>36</v>
      </c>
      <c r="E7071" s="181" t="s">
        <v>35</v>
      </c>
      <c r="F7071" s="183" t="s">
        <v>35</v>
      </c>
      <c r="G7071" s="181" t="s">
        <v>10603</v>
      </c>
      <c r="H7071" s="184" t="s">
        <v>7121</v>
      </c>
      <c r="I7071" s="185" t="s">
        <v>190</v>
      </c>
      <c r="J7071" s="181" t="s">
        <v>35</v>
      </c>
      <c r="K7071" s="181" t="s">
        <v>225</v>
      </c>
      <c r="L7071" s="186" t="s">
        <v>225</v>
      </c>
      <c r="M7071" s="187" t="s">
        <v>225</v>
      </c>
      <c r="N7071" s="183" t="s">
        <v>36</v>
      </c>
      <c r="O7071" s="181" t="s">
        <v>10603</v>
      </c>
      <c r="P7071" s="184" t="s">
        <v>7121</v>
      </c>
      <c r="Q7071" s="185" t="s">
        <v>190</v>
      </c>
      <c r="R7071" s="181" t="s">
        <v>35</v>
      </c>
      <c r="S7071" s="181" t="s">
        <v>225</v>
      </c>
      <c r="T7071" s="186" t="s">
        <v>225</v>
      </c>
      <c r="U7071" s="187" t="s">
        <v>225</v>
      </c>
      <c r="V7071" s="188" t="str" cm="1">
        <f t="array" ref="V7071">IF(SUM(LEN(A7071:U7071))=0,"",IF(OR(OR(ISBLANK(E7071),SUM(LEN(B7071),LEN(C7071))=0),AND(NOT(D7071="Unknown"),ISBLANK(I7071)),AND(NOT(N7071="Unknown"),ISBLANK(Q7071))),"Missing Information", INDEX(Table15[Entire Service Line Classification], MATCH(SUMIFS(Table15[Unique ID],Table15[System-Owned Portion],D7071,Table15[If Material Anything Other than "Lead" in Column E,Was Material Ever Previously Lead?],F7071,Table15[Customer-Owned Portion],N7071),Table15[Unique ID],0),0)))</f>
        <v>Non-lead</v>
      </c>
      <c r="W7071" s="189"/>
    </row>
    <row r="7072" spans="1:23" s="190" customFormat="1" ht="56.25" x14ac:dyDescent="0.25">
      <c r="A7072" s="180" t="s">
        <v>225</v>
      </c>
      <c r="B7072" s="181" t="s">
        <v>10674</v>
      </c>
      <c r="C7072" s="182" t="s">
        <v>225</v>
      </c>
      <c r="D7072" s="183" t="s">
        <v>36</v>
      </c>
      <c r="E7072" s="181" t="s">
        <v>35</v>
      </c>
      <c r="F7072" s="183" t="s">
        <v>35</v>
      </c>
      <c r="G7072" s="181" t="s">
        <v>8184</v>
      </c>
      <c r="H7072" s="184" t="s">
        <v>7121</v>
      </c>
      <c r="I7072" s="185" t="s">
        <v>190</v>
      </c>
      <c r="J7072" s="181" t="s">
        <v>35</v>
      </c>
      <c r="K7072" s="181" t="s">
        <v>225</v>
      </c>
      <c r="L7072" s="186" t="s">
        <v>225</v>
      </c>
      <c r="M7072" s="187" t="s">
        <v>225</v>
      </c>
      <c r="N7072" s="183" t="s">
        <v>36</v>
      </c>
      <c r="O7072" s="181" t="s">
        <v>8184</v>
      </c>
      <c r="P7072" s="184" t="s">
        <v>7121</v>
      </c>
      <c r="Q7072" s="185" t="s">
        <v>190</v>
      </c>
      <c r="R7072" s="181" t="s">
        <v>35</v>
      </c>
      <c r="S7072" s="181" t="s">
        <v>225</v>
      </c>
      <c r="T7072" s="186" t="s">
        <v>225</v>
      </c>
      <c r="U7072" s="187" t="s">
        <v>225</v>
      </c>
      <c r="V7072" s="188" t="str" cm="1">
        <f t="array" ref="V7072">IF(SUM(LEN(A7072:U7072))=0,"",IF(OR(OR(ISBLANK(E7072),SUM(LEN(B7072),LEN(C7072))=0),AND(NOT(D7072="Unknown"),ISBLANK(I7072)),AND(NOT(N7072="Unknown"),ISBLANK(Q7072))),"Missing Information", INDEX(Table15[Entire Service Line Classification], MATCH(SUMIFS(Table15[Unique ID],Table15[System-Owned Portion],D7072,Table15[If Material Anything Other than "Lead" in Column E,Was Material Ever Previously Lead?],F7072,Table15[Customer-Owned Portion],N7072),Table15[Unique ID],0),0)))</f>
        <v>Non-lead</v>
      </c>
      <c r="W7072" s="189"/>
    </row>
    <row r="7073" spans="1:23" s="190" customFormat="1" ht="56.25" x14ac:dyDescent="0.25">
      <c r="A7073" s="180" t="s">
        <v>225</v>
      </c>
      <c r="B7073" s="181" t="s">
        <v>10675</v>
      </c>
      <c r="C7073" s="182" t="s">
        <v>225</v>
      </c>
      <c r="D7073" s="183" t="s">
        <v>36</v>
      </c>
      <c r="E7073" s="181" t="s">
        <v>35</v>
      </c>
      <c r="F7073" s="183" t="s">
        <v>35</v>
      </c>
      <c r="G7073" s="181" t="s">
        <v>9339</v>
      </c>
      <c r="H7073" s="184" t="s">
        <v>7121</v>
      </c>
      <c r="I7073" s="185" t="s">
        <v>190</v>
      </c>
      <c r="J7073" s="181" t="s">
        <v>35</v>
      </c>
      <c r="K7073" s="181" t="s">
        <v>225</v>
      </c>
      <c r="L7073" s="186" t="s">
        <v>225</v>
      </c>
      <c r="M7073" s="187" t="s">
        <v>225</v>
      </c>
      <c r="N7073" s="183" t="s">
        <v>36</v>
      </c>
      <c r="O7073" s="181" t="s">
        <v>9339</v>
      </c>
      <c r="P7073" s="184" t="s">
        <v>7121</v>
      </c>
      <c r="Q7073" s="185" t="s">
        <v>190</v>
      </c>
      <c r="R7073" s="181" t="s">
        <v>35</v>
      </c>
      <c r="S7073" s="181" t="s">
        <v>225</v>
      </c>
      <c r="T7073" s="186" t="s">
        <v>225</v>
      </c>
      <c r="U7073" s="187" t="s">
        <v>225</v>
      </c>
      <c r="V7073" s="188" t="str" cm="1">
        <f t="array" ref="V7073">IF(SUM(LEN(A7073:U7073))=0,"",IF(OR(OR(ISBLANK(E7073),SUM(LEN(B7073),LEN(C7073))=0),AND(NOT(D7073="Unknown"),ISBLANK(I7073)),AND(NOT(N7073="Unknown"),ISBLANK(Q7073))),"Missing Information", INDEX(Table15[Entire Service Line Classification], MATCH(SUMIFS(Table15[Unique ID],Table15[System-Owned Portion],D7073,Table15[If Material Anything Other than "Lead" in Column E,Was Material Ever Previously Lead?],F7073,Table15[Customer-Owned Portion],N7073),Table15[Unique ID],0),0)))</f>
        <v>Non-lead</v>
      </c>
      <c r="W7073" s="189"/>
    </row>
    <row r="7074" spans="1:23" s="190" customFormat="1" ht="56.25" x14ac:dyDescent="0.25">
      <c r="A7074" s="180" t="s">
        <v>225</v>
      </c>
      <c r="B7074" s="181" t="s">
        <v>10676</v>
      </c>
      <c r="C7074" s="182" t="s">
        <v>225</v>
      </c>
      <c r="D7074" s="183" t="s">
        <v>36</v>
      </c>
      <c r="E7074" s="181" t="s">
        <v>35</v>
      </c>
      <c r="F7074" s="183" t="s">
        <v>35</v>
      </c>
      <c r="G7074" s="181" t="s">
        <v>8184</v>
      </c>
      <c r="H7074" s="184" t="s">
        <v>7121</v>
      </c>
      <c r="I7074" s="185" t="s">
        <v>190</v>
      </c>
      <c r="J7074" s="181" t="s">
        <v>35</v>
      </c>
      <c r="K7074" s="181" t="s">
        <v>225</v>
      </c>
      <c r="L7074" s="186" t="s">
        <v>225</v>
      </c>
      <c r="M7074" s="187" t="s">
        <v>225</v>
      </c>
      <c r="N7074" s="183" t="s">
        <v>36</v>
      </c>
      <c r="O7074" s="181" t="s">
        <v>8184</v>
      </c>
      <c r="P7074" s="184" t="s">
        <v>7121</v>
      </c>
      <c r="Q7074" s="185" t="s">
        <v>190</v>
      </c>
      <c r="R7074" s="181" t="s">
        <v>35</v>
      </c>
      <c r="S7074" s="181" t="s">
        <v>225</v>
      </c>
      <c r="T7074" s="186" t="s">
        <v>225</v>
      </c>
      <c r="U7074" s="187" t="s">
        <v>225</v>
      </c>
      <c r="V7074" s="188" t="str" cm="1">
        <f t="array" ref="V7074">IF(SUM(LEN(A7074:U7074))=0,"",IF(OR(OR(ISBLANK(E7074),SUM(LEN(B7074),LEN(C7074))=0),AND(NOT(D7074="Unknown"),ISBLANK(I7074)),AND(NOT(N7074="Unknown"),ISBLANK(Q7074))),"Missing Information", INDEX(Table15[Entire Service Line Classification], MATCH(SUMIFS(Table15[Unique ID],Table15[System-Owned Portion],D7074,Table15[If Material Anything Other than "Lead" in Column E,Was Material Ever Previously Lead?],F7074,Table15[Customer-Owned Portion],N7074),Table15[Unique ID],0),0)))</f>
        <v>Non-lead</v>
      </c>
      <c r="W7074" s="189"/>
    </row>
    <row r="7075" spans="1:23" s="190" customFormat="1" ht="56.25" x14ac:dyDescent="0.25">
      <c r="A7075" s="180" t="s">
        <v>225</v>
      </c>
      <c r="B7075" s="181" t="s">
        <v>10677</v>
      </c>
      <c r="C7075" s="182" t="s">
        <v>225</v>
      </c>
      <c r="D7075" s="183" t="s">
        <v>36</v>
      </c>
      <c r="E7075" s="181" t="s">
        <v>35</v>
      </c>
      <c r="F7075" s="183" t="s">
        <v>35</v>
      </c>
      <c r="G7075" s="181" t="s">
        <v>7476</v>
      </c>
      <c r="H7075" s="184" t="s">
        <v>7355</v>
      </c>
      <c r="I7075" s="185" t="s">
        <v>190</v>
      </c>
      <c r="J7075" s="181" t="s">
        <v>35</v>
      </c>
      <c r="K7075" s="181" t="s">
        <v>225</v>
      </c>
      <c r="L7075" s="186" t="s">
        <v>225</v>
      </c>
      <c r="M7075" s="187" t="s">
        <v>225</v>
      </c>
      <c r="N7075" s="183" t="s">
        <v>36</v>
      </c>
      <c r="O7075" s="181" t="s">
        <v>7476</v>
      </c>
      <c r="P7075" s="184" t="s">
        <v>7355</v>
      </c>
      <c r="Q7075" s="185" t="s">
        <v>190</v>
      </c>
      <c r="R7075" s="181" t="s">
        <v>35</v>
      </c>
      <c r="S7075" s="181" t="s">
        <v>225</v>
      </c>
      <c r="T7075" s="186" t="s">
        <v>225</v>
      </c>
      <c r="U7075" s="187" t="s">
        <v>225</v>
      </c>
      <c r="V7075" s="188" t="str" cm="1">
        <f t="array" ref="V7075">IF(SUM(LEN(A7075:U7075))=0,"",IF(OR(OR(ISBLANK(E7075),SUM(LEN(B7075),LEN(C7075))=0),AND(NOT(D7075="Unknown"),ISBLANK(I7075)),AND(NOT(N7075="Unknown"),ISBLANK(Q7075))),"Missing Information", INDEX(Table15[Entire Service Line Classification], MATCH(SUMIFS(Table15[Unique ID],Table15[System-Owned Portion],D7075,Table15[If Material Anything Other than "Lead" in Column E,Was Material Ever Previously Lead?],F7075,Table15[Customer-Owned Portion],N7075),Table15[Unique ID],0),0)))</f>
        <v>Non-lead</v>
      </c>
      <c r="W7075" s="189"/>
    </row>
    <row r="7076" spans="1:23" s="190" customFormat="1" ht="56.25" x14ac:dyDescent="0.25">
      <c r="A7076" s="180" t="s">
        <v>225</v>
      </c>
      <c r="B7076" s="181" t="s">
        <v>10678</v>
      </c>
      <c r="C7076" s="182" t="s">
        <v>225</v>
      </c>
      <c r="D7076" s="183" t="s">
        <v>36</v>
      </c>
      <c r="E7076" s="181" t="s">
        <v>35</v>
      </c>
      <c r="F7076" s="183" t="s">
        <v>35</v>
      </c>
      <c r="G7076" s="181" t="s">
        <v>7476</v>
      </c>
      <c r="H7076" s="184" t="s">
        <v>7355</v>
      </c>
      <c r="I7076" s="185" t="s">
        <v>190</v>
      </c>
      <c r="J7076" s="181" t="s">
        <v>35</v>
      </c>
      <c r="K7076" s="181" t="s">
        <v>225</v>
      </c>
      <c r="L7076" s="186" t="s">
        <v>225</v>
      </c>
      <c r="M7076" s="187" t="s">
        <v>225</v>
      </c>
      <c r="N7076" s="183" t="s">
        <v>36</v>
      </c>
      <c r="O7076" s="181" t="s">
        <v>7476</v>
      </c>
      <c r="P7076" s="184" t="s">
        <v>7355</v>
      </c>
      <c r="Q7076" s="185" t="s">
        <v>190</v>
      </c>
      <c r="R7076" s="181" t="s">
        <v>35</v>
      </c>
      <c r="S7076" s="181" t="s">
        <v>225</v>
      </c>
      <c r="T7076" s="186" t="s">
        <v>225</v>
      </c>
      <c r="U7076" s="187" t="s">
        <v>225</v>
      </c>
      <c r="V7076" s="188" t="str" cm="1">
        <f t="array" ref="V7076">IF(SUM(LEN(A7076:U7076))=0,"",IF(OR(OR(ISBLANK(E7076),SUM(LEN(B7076),LEN(C7076))=0),AND(NOT(D7076="Unknown"),ISBLANK(I7076)),AND(NOT(N7076="Unknown"),ISBLANK(Q7076))),"Missing Information", INDEX(Table15[Entire Service Line Classification], MATCH(SUMIFS(Table15[Unique ID],Table15[System-Owned Portion],D7076,Table15[If Material Anything Other than "Lead" in Column E,Was Material Ever Previously Lead?],F7076,Table15[Customer-Owned Portion],N7076),Table15[Unique ID],0),0)))</f>
        <v>Non-lead</v>
      </c>
      <c r="W7076" s="189"/>
    </row>
    <row r="7077" spans="1:23" s="190" customFormat="1" ht="56.25" x14ac:dyDescent="0.25">
      <c r="A7077" s="180" t="s">
        <v>225</v>
      </c>
      <c r="B7077" s="181" t="s">
        <v>10679</v>
      </c>
      <c r="C7077" s="182" t="s">
        <v>225</v>
      </c>
      <c r="D7077" s="183" t="s">
        <v>36</v>
      </c>
      <c r="E7077" s="181" t="s">
        <v>35</v>
      </c>
      <c r="F7077" s="183" t="s">
        <v>35</v>
      </c>
      <c r="G7077" s="181" t="s">
        <v>7388</v>
      </c>
      <c r="H7077" s="184" t="s">
        <v>7090</v>
      </c>
      <c r="I7077" s="185" t="s">
        <v>190</v>
      </c>
      <c r="J7077" s="181" t="s">
        <v>35</v>
      </c>
      <c r="K7077" s="181" t="s">
        <v>225</v>
      </c>
      <c r="L7077" s="186" t="s">
        <v>225</v>
      </c>
      <c r="M7077" s="187" t="s">
        <v>225</v>
      </c>
      <c r="N7077" s="183" t="s">
        <v>36</v>
      </c>
      <c r="O7077" s="181" t="s">
        <v>7388</v>
      </c>
      <c r="P7077" s="184" t="s">
        <v>7090</v>
      </c>
      <c r="Q7077" s="185" t="s">
        <v>190</v>
      </c>
      <c r="R7077" s="181" t="s">
        <v>35</v>
      </c>
      <c r="S7077" s="181" t="s">
        <v>225</v>
      </c>
      <c r="T7077" s="186" t="s">
        <v>225</v>
      </c>
      <c r="U7077" s="187" t="s">
        <v>225</v>
      </c>
      <c r="V7077" s="188" t="str" cm="1">
        <f t="array" ref="V7077">IF(SUM(LEN(A7077:U7077))=0,"",IF(OR(OR(ISBLANK(E7077),SUM(LEN(B7077),LEN(C7077))=0),AND(NOT(D7077="Unknown"),ISBLANK(I7077)),AND(NOT(N7077="Unknown"),ISBLANK(Q7077))),"Missing Information", INDEX(Table15[Entire Service Line Classification], MATCH(SUMIFS(Table15[Unique ID],Table15[System-Owned Portion],D7077,Table15[If Material Anything Other than "Lead" in Column E,Was Material Ever Previously Lead?],F7077,Table15[Customer-Owned Portion],N7077),Table15[Unique ID],0),0)))</f>
        <v>Non-lead</v>
      </c>
      <c r="W7077" s="189"/>
    </row>
    <row r="7078" spans="1:23" s="190" customFormat="1" ht="56.25" x14ac:dyDescent="0.25">
      <c r="A7078" s="180" t="s">
        <v>225</v>
      </c>
      <c r="B7078" s="181" t="s">
        <v>10680</v>
      </c>
      <c r="C7078" s="182" t="s">
        <v>225</v>
      </c>
      <c r="D7078" s="183" t="s">
        <v>36</v>
      </c>
      <c r="E7078" s="181" t="s">
        <v>35</v>
      </c>
      <c r="F7078" s="183" t="s">
        <v>35</v>
      </c>
      <c r="G7078" s="181" t="s">
        <v>8184</v>
      </c>
      <c r="H7078" s="184" t="s">
        <v>7090</v>
      </c>
      <c r="I7078" s="185" t="s">
        <v>190</v>
      </c>
      <c r="J7078" s="181" t="s">
        <v>35</v>
      </c>
      <c r="K7078" s="181" t="s">
        <v>225</v>
      </c>
      <c r="L7078" s="186" t="s">
        <v>225</v>
      </c>
      <c r="M7078" s="187" t="s">
        <v>225</v>
      </c>
      <c r="N7078" s="183" t="s">
        <v>36</v>
      </c>
      <c r="O7078" s="181" t="s">
        <v>8184</v>
      </c>
      <c r="P7078" s="184" t="s">
        <v>7090</v>
      </c>
      <c r="Q7078" s="185" t="s">
        <v>190</v>
      </c>
      <c r="R7078" s="181" t="s">
        <v>35</v>
      </c>
      <c r="S7078" s="181" t="s">
        <v>225</v>
      </c>
      <c r="T7078" s="186" t="s">
        <v>225</v>
      </c>
      <c r="U7078" s="187" t="s">
        <v>225</v>
      </c>
      <c r="V7078" s="188" t="str" cm="1">
        <f t="array" ref="V7078">IF(SUM(LEN(A7078:U7078))=0,"",IF(OR(OR(ISBLANK(E7078),SUM(LEN(B7078),LEN(C7078))=0),AND(NOT(D7078="Unknown"),ISBLANK(I7078)),AND(NOT(N7078="Unknown"),ISBLANK(Q7078))),"Missing Information", INDEX(Table15[Entire Service Line Classification], MATCH(SUMIFS(Table15[Unique ID],Table15[System-Owned Portion],D7078,Table15[If Material Anything Other than "Lead" in Column E,Was Material Ever Previously Lead?],F7078,Table15[Customer-Owned Portion],N7078),Table15[Unique ID],0),0)))</f>
        <v>Non-lead</v>
      </c>
      <c r="W7078" s="189"/>
    </row>
    <row r="7079" spans="1:23" s="190" customFormat="1" ht="56.25" x14ac:dyDescent="0.25">
      <c r="A7079" s="180" t="s">
        <v>225</v>
      </c>
      <c r="B7079" s="181" t="s">
        <v>10681</v>
      </c>
      <c r="C7079" s="182" t="s">
        <v>225</v>
      </c>
      <c r="D7079" s="183" t="s">
        <v>36</v>
      </c>
      <c r="E7079" s="181" t="s">
        <v>35</v>
      </c>
      <c r="F7079" s="183" t="s">
        <v>35</v>
      </c>
      <c r="G7079" s="181" t="s">
        <v>8184</v>
      </c>
      <c r="H7079" s="184" t="s">
        <v>7090</v>
      </c>
      <c r="I7079" s="185" t="s">
        <v>190</v>
      </c>
      <c r="J7079" s="181" t="s">
        <v>35</v>
      </c>
      <c r="K7079" s="181" t="s">
        <v>225</v>
      </c>
      <c r="L7079" s="186" t="s">
        <v>225</v>
      </c>
      <c r="M7079" s="187" t="s">
        <v>225</v>
      </c>
      <c r="N7079" s="183" t="s">
        <v>36</v>
      </c>
      <c r="O7079" s="181" t="s">
        <v>8184</v>
      </c>
      <c r="P7079" s="184" t="s">
        <v>7090</v>
      </c>
      <c r="Q7079" s="185" t="s">
        <v>190</v>
      </c>
      <c r="R7079" s="181" t="s">
        <v>35</v>
      </c>
      <c r="S7079" s="181" t="s">
        <v>225</v>
      </c>
      <c r="T7079" s="186" t="s">
        <v>225</v>
      </c>
      <c r="U7079" s="187" t="s">
        <v>225</v>
      </c>
      <c r="V7079" s="188" t="str" cm="1">
        <f t="array" ref="V7079">IF(SUM(LEN(A7079:U7079))=0,"",IF(OR(OR(ISBLANK(E7079),SUM(LEN(B7079),LEN(C7079))=0),AND(NOT(D7079="Unknown"),ISBLANK(I7079)),AND(NOT(N7079="Unknown"),ISBLANK(Q7079))),"Missing Information", INDEX(Table15[Entire Service Line Classification], MATCH(SUMIFS(Table15[Unique ID],Table15[System-Owned Portion],D7079,Table15[If Material Anything Other than "Lead" in Column E,Was Material Ever Previously Lead?],F7079,Table15[Customer-Owned Portion],N7079),Table15[Unique ID],0),0)))</f>
        <v>Non-lead</v>
      </c>
      <c r="W7079" s="189"/>
    </row>
    <row r="7080" spans="1:23" s="190" customFormat="1" ht="56.25" x14ac:dyDescent="0.25">
      <c r="A7080" s="180" t="s">
        <v>225</v>
      </c>
      <c r="B7080" s="181" t="s">
        <v>10682</v>
      </c>
      <c r="C7080" s="182" t="s">
        <v>225</v>
      </c>
      <c r="D7080" s="183" t="s">
        <v>36</v>
      </c>
      <c r="E7080" s="181" t="s">
        <v>35</v>
      </c>
      <c r="F7080" s="183" t="s">
        <v>35</v>
      </c>
      <c r="G7080" s="181" t="s">
        <v>8184</v>
      </c>
      <c r="H7080" s="184" t="s">
        <v>7090</v>
      </c>
      <c r="I7080" s="185" t="s">
        <v>190</v>
      </c>
      <c r="J7080" s="181" t="s">
        <v>35</v>
      </c>
      <c r="K7080" s="181" t="s">
        <v>225</v>
      </c>
      <c r="L7080" s="186" t="s">
        <v>225</v>
      </c>
      <c r="M7080" s="187" t="s">
        <v>225</v>
      </c>
      <c r="N7080" s="183" t="s">
        <v>36</v>
      </c>
      <c r="O7080" s="181" t="s">
        <v>8184</v>
      </c>
      <c r="P7080" s="184" t="s">
        <v>7090</v>
      </c>
      <c r="Q7080" s="185" t="s">
        <v>190</v>
      </c>
      <c r="R7080" s="181" t="s">
        <v>35</v>
      </c>
      <c r="S7080" s="181" t="s">
        <v>225</v>
      </c>
      <c r="T7080" s="186" t="s">
        <v>225</v>
      </c>
      <c r="U7080" s="187" t="s">
        <v>225</v>
      </c>
      <c r="V7080" s="188" t="str" cm="1">
        <f t="array" ref="V7080">IF(SUM(LEN(A7080:U7080))=0,"",IF(OR(OR(ISBLANK(E7080),SUM(LEN(B7080),LEN(C7080))=0),AND(NOT(D7080="Unknown"),ISBLANK(I7080)),AND(NOT(N7080="Unknown"),ISBLANK(Q7080))),"Missing Information", INDEX(Table15[Entire Service Line Classification], MATCH(SUMIFS(Table15[Unique ID],Table15[System-Owned Portion],D7080,Table15[If Material Anything Other than "Lead" in Column E,Was Material Ever Previously Lead?],F7080,Table15[Customer-Owned Portion],N7080),Table15[Unique ID],0),0)))</f>
        <v>Non-lead</v>
      </c>
      <c r="W7080" s="189"/>
    </row>
    <row r="7081" spans="1:23" s="190" customFormat="1" ht="56.25" x14ac:dyDescent="0.25">
      <c r="A7081" s="180" t="s">
        <v>225</v>
      </c>
      <c r="B7081" s="181" t="s">
        <v>10683</v>
      </c>
      <c r="C7081" s="182" t="s">
        <v>225</v>
      </c>
      <c r="D7081" s="183" t="s">
        <v>36</v>
      </c>
      <c r="E7081" s="181" t="s">
        <v>35</v>
      </c>
      <c r="F7081" s="183" t="s">
        <v>35</v>
      </c>
      <c r="G7081" s="181" t="s">
        <v>7476</v>
      </c>
      <c r="H7081" s="184" t="s">
        <v>7090</v>
      </c>
      <c r="I7081" s="185" t="s">
        <v>190</v>
      </c>
      <c r="J7081" s="181" t="s">
        <v>35</v>
      </c>
      <c r="K7081" s="181" t="s">
        <v>225</v>
      </c>
      <c r="L7081" s="186" t="s">
        <v>225</v>
      </c>
      <c r="M7081" s="187" t="s">
        <v>225</v>
      </c>
      <c r="N7081" s="183" t="s">
        <v>36</v>
      </c>
      <c r="O7081" s="181" t="s">
        <v>7476</v>
      </c>
      <c r="P7081" s="184" t="s">
        <v>7090</v>
      </c>
      <c r="Q7081" s="185" t="s">
        <v>190</v>
      </c>
      <c r="R7081" s="181" t="s">
        <v>35</v>
      </c>
      <c r="S7081" s="181" t="s">
        <v>225</v>
      </c>
      <c r="T7081" s="186" t="s">
        <v>225</v>
      </c>
      <c r="U7081" s="187" t="s">
        <v>225</v>
      </c>
      <c r="V7081" s="188" t="str" cm="1">
        <f t="array" ref="V7081">IF(SUM(LEN(A7081:U7081))=0,"",IF(OR(OR(ISBLANK(E7081),SUM(LEN(B7081),LEN(C7081))=0),AND(NOT(D7081="Unknown"),ISBLANK(I7081)),AND(NOT(N7081="Unknown"),ISBLANK(Q7081))),"Missing Information", INDEX(Table15[Entire Service Line Classification], MATCH(SUMIFS(Table15[Unique ID],Table15[System-Owned Portion],D7081,Table15[If Material Anything Other than "Lead" in Column E,Was Material Ever Previously Lead?],F7081,Table15[Customer-Owned Portion],N7081),Table15[Unique ID],0),0)))</f>
        <v>Non-lead</v>
      </c>
      <c r="W7081" s="189"/>
    </row>
    <row r="7082" spans="1:23" s="190" customFormat="1" ht="56.25" x14ac:dyDescent="0.25">
      <c r="A7082" s="180" t="s">
        <v>225</v>
      </c>
      <c r="B7082" s="181" t="s">
        <v>10684</v>
      </c>
      <c r="C7082" s="182" t="s">
        <v>225</v>
      </c>
      <c r="D7082" s="183" t="s">
        <v>36</v>
      </c>
      <c r="E7082" s="181" t="s">
        <v>35</v>
      </c>
      <c r="F7082" s="183" t="s">
        <v>35</v>
      </c>
      <c r="G7082" s="181" t="s">
        <v>9339</v>
      </c>
      <c r="H7082" s="184" t="s">
        <v>7090</v>
      </c>
      <c r="I7082" s="185" t="s">
        <v>190</v>
      </c>
      <c r="J7082" s="181" t="s">
        <v>35</v>
      </c>
      <c r="K7082" s="181" t="s">
        <v>225</v>
      </c>
      <c r="L7082" s="186" t="s">
        <v>225</v>
      </c>
      <c r="M7082" s="187" t="s">
        <v>225</v>
      </c>
      <c r="N7082" s="183" t="s">
        <v>36</v>
      </c>
      <c r="O7082" s="181" t="s">
        <v>9339</v>
      </c>
      <c r="P7082" s="184" t="s">
        <v>7090</v>
      </c>
      <c r="Q7082" s="185" t="s">
        <v>190</v>
      </c>
      <c r="R7082" s="181" t="s">
        <v>35</v>
      </c>
      <c r="S7082" s="181" t="s">
        <v>225</v>
      </c>
      <c r="T7082" s="186" t="s">
        <v>225</v>
      </c>
      <c r="U7082" s="187" t="s">
        <v>225</v>
      </c>
      <c r="V7082" s="188" t="str" cm="1">
        <f t="array" ref="V7082">IF(SUM(LEN(A7082:U7082))=0,"",IF(OR(OR(ISBLANK(E7082),SUM(LEN(B7082),LEN(C7082))=0),AND(NOT(D7082="Unknown"),ISBLANK(I7082)),AND(NOT(N7082="Unknown"),ISBLANK(Q7082))),"Missing Information", INDEX(Table15[Entire Service Line Classification], MATCH(SUMIFS(Table15[Unique ID],Table15[System-Owned Portion],D7082,Table15[If Material Anything Other than "Lead" in Column E,Was Material Ever Previously Lead?],F7082,Table15[Customer-Owned Portion],N7082),Table15[Unique ID],0),0)))</f>
        <v>Non-lead</v>
      </c>
      <c r="W7082" s="189"/>
    </row>
    <row r="7083" spans="1:23" s="190" customFormat="1" ht="56.25" x14ac:dyDescent="0.25">
      <c r="A7083" s="180" t="s">
        <v>225</v>
      </c>
      <c r="B7083" s="181" t="s">
        <v>10685</v>
      </c>
      <c r="C7083" s="182" t="s">
        <v>225</v>
      </c>
      <c r="D7083" s="183" t="s">
        <v>36</v>
      </c>
      <c r="E7083" s="181" t="s">
        <v>35</v>
      </c>
      <c r="F7083" s="183" t="s">
        <v>35</v>
      </c>
      <c r="G7083" s="181" t="s">
        <v>7476</v>
      </c>
      <c r="H7083" s="184" t="s">
        <v>7090</v>
      </c>
      <c r="I7083" s="185" t="s">
        <v>190</v>
      </c>
      <c r="J7083" s="181" t="s">
        <v>35</v>
      </c>
      <c r="K7083" s="181" t="s">
        <v>225</v>
      </c>
      <c r="L7083" s="186" t="s">
        <v>225</v>
      </c>
      <c r="M7083" s="187" t="s">
        <v>225</v>
      </c>
      <c r="N7083" s="183" t="s">
        <v>36</v>
      </c>
      <c r="O7083" s="181" t="s">
        <v>7476</v>
      </c>
      <c r="P7083" s="184" t="s">
        <v>7090</v>
      </c>
      <c r="Q7083" s="185" t="s">
        <v>190</v>
      </c>
      <c r="R7083" s="181" t="s">
        <v>35</v>
      </c>
      <c r="S7083" s="181" t="s">
        <v>225</v>
      </c>
      <c r="T7083" s="186" t="s">
        <v>225</v>
      </c>
      <c r="U7083" s="187" t="s">
        <v>225</v>
      </c>
      <c r="V7083" s="188" t="str" cm="1">
        <f t="array" ref="V7083">IF(SUM(LEN(A7083:U7083))=0,"",IF(OR(OR(ISBLANK(E7083),SUM(LEN(B7083),LEN(C7083))=0),AND(NOT(D7083="Unknown"),ISBLANK(I7083)),AND(NOT(N7083="Unknown"),ISBLANK(Q7083))),"Missing Information", INDEX(Table15[Entire Service Line Classification], MATCH(SUMIFS(Table15[Unique ID],Table15[System-Owned Portion],D7083,Table15[If Material Anything Other than "Lead" in Column E,Was Material Ever Previously Lead?],F7083,Table15[Customer-Owned Portion],N7083),Table15[Unique ID],0),0)))</f>
        <v>Non-lead</v>
      </c>
      <c r="W7083" s="189"/>
    </row>
    <row r="7084" spans="1:23" s="190" customFormat="1" ht="56.25" x14ac:dyDescent="0.25">
      <c r="A7084" s="180" t="s">
        <v>225</v>
      </c>
      <c r="B7084" s="181" t="s">
        <v>10686</v>
      </c>
      <c r="C7084" s="182" t="s">
        <v>225</v>
      </c>
      <c r="D7084" s="183" t="s">
        <v>36</v>
      </c>
      <c r="E7084" s="181" t="s">
        <v>35</v>
      </c>
      <c r="F7084" s="183" t="s">
        <v>35</v>
      </c>
      <c r="G7084" s="181" t="s">
        <v>10603</v>
      </c>
      <c r="H7084" s="184" t="s">
        <v>7090</v>
      </c>
      <c r="I7084" s="185" t="s">
        <v>190</v>
      </c>
      <c r="J7084" s="181" t="s">
        <v>35</v>
      </c>
      <c r="K7084" s="181" t="s">
        <v>225</v>
      </c>
      <c r="L7084" s="186" t="s">
        <v>225</v>
      </c>
      <c r="M7084" s="187" t="s">
        <v>225</v>
      </c>
      <c r="N7084" s="183" t="s">
        <v>36</v>
      </c>
      <c r="O7084" s="181" t="s">
        <v>10603</v>
      </c>
      <c r="P7084" s="184" t="s">
        <v>7090</v>
      </c>
      <c r="Q7084" s="185" t="s">
        <v>190</v>
      </c>
      <c r="R7084" s="181" t="s">
        <v>35</v>
      </c>
      <c r="S7084" s="181" t="s">
        <v>225</v>
      </c>
      <c r="T7084" s="186" t="s">
        <v>225</v>
      </c>
      <c r="U7084" s="187" t="s">
        <v>225</v>
      </c>
      <c r="V7084" s="188" t="str" cm="1">
        <f t="array" ref="V7084">IF(SUM(LEN(A7084:U7084))=0,"",IF(OR(OR(ISBLANK(E7084),SUM(LEN(B7084),LEN(C7084))=0),AND(NOT(D7084="Unknown"),ISBLANK(I7084)),AND(NOT(N7084="Unknown"),ISBLANK(Q7084))),"Missing Information", INDEX(Table15[Entire Service Line Classification], MATCH(SUMIFS(Table15[Unique ID],Table15[System-Owned Portion],D7084,Table15[If Material Anything Other than "Lead" in Column E,Was Material Ever Previously Lead?],F7084,Table15[Customer-Owned Portion],N7084),Table15[Unique ID],0),0)))</f>
        <v>Non-lead</v>
      </c>
      <c r="W7084" s="189"/>
    </row>
    <row r="7085" spans="1:23" s="190" customFormat="1" ht="56.25" x14ac:dyDescent="0.25">
      <c r="A7085" s="180" t="s">
        <v>225</v>
      </c>
      <c r="B7085" s="181" t="s">
        <v>10687</v>
      </c>
      <c r="C7085" s="182" t="s">
        <v>225</v>
      </c>
      <c r="D7085" s="183" t="s">
        <v>36</v>
      </c>
      <c r="E7085" s="181" t="s">
        <v>35</v>
      </c>
      <c r="F7085" s="183" t="s">
        <v>35</v>
      </c>
      <c r="G7085" s="181" t="s">
        <v>10603</v>
      </c>
      <c r="H7085" s="184" t="s">
        <v>7090</v>
      </c>
      <c r="I7085" s="185" t="s">
        <v>190</v>
      </c>
      <c r="J7085" s="181" t="s">
        <v>35</v>
      </c>
      <c r="K7085" s="181" t="s">
        <v>225</v>
      </c>
      <c r="L7085" s="186" t="s">
        <v>225</v>
      </c>
      <c r="M7085" s="187" t="s">
        <v>225</v>
      </c>
      <c r="N7085" s="183" t="s">
        <v>36</v>
      </c>
      <c r="O7085" s="181" t="s">
        <v>10603</v>
      </c>
      <c r="P7085" s="184" t="s">
        <v>7090</v>
      </c>
      <c r="Q7085" s="185" t="s">
        <v>190</v>
      </c>
      <c r="R7085" s="181" t="s">
        <v>35</v>
      </c>
      <c r="S7085" s="181" t="s">
        <v>225</v>
      </c>
      <c r="T7085" s="186" t="s">
        <v>225</v>
      </c>
      <c r="U7085" s="187" t="s">
        <v>225</v>
      </c>
      <c r="V7085" s="188" t="str" cm="1">
        <f t="array" ref="V7085">IF(SUM(LEN(A7085:U7085))=0,"",IF(OR(OR(ISBLANK(E7085),SUM(LEN(B7085),LEN(C7085))=0),AND(NOT(D7085="Unknown"),ISBLANK(I7085)),AND(NOT(N7085="Unknown"),ISBLANK(Q7085))),"Missing Information", INDEX(Table15[Entire Service Line Classification], MATCH(SUMIFS(Table15[Unique ID],Table15[System-Owned Portion],D7085,Table15[If Material Anything Other than "Lead" in Column E,Was Material Ever Previously Lead?],F7085,Table15[Customer-Owned Portion],N7085),Table15[Unique ID],0),0)))</f>
        <v>Non-lead</v>
      </c>
      <c r="W7085" s="189"/>
    </row>
    <row r="7086" spans="1:23" s="190" customFormat="1" ht="56.25" x14ac:dyDescent="0.25">
      <c r="A7086" s="180" t="s">
        <v>225</v>
      </c>
      <c r="B7086" s="181" t="s">
        <v>10688</v>
      </c>
      <c r="C7086" s="182" t="s">
        <v>225</v>
      </c>
      <c r="D7086" s="183" t="s">
        <v>36</v>
      </c>
      <c r="E7086" s="181" t="s">
        <v>35</v>
      </c>
      <c r="F7086" s="183" t="s">
        <v>35</v>
      </c>
      <c r="G7086" s="181" t="s">
        <v>10603</v>
      </c>
      <c r="H7086" s="184" t="s">
        <v>7090</v>
      </c>
      <c r="I7086" s="185" t="s">
        <v>190</v>
      </c>
      <c r="J7086" s="181" t="s">
        <v>35</v>
      </c>
      <c r="K7086" s="181" t="s">
        <v>225</v>
      </c>
      <c r="L7086" s="186" t="s">
        <v>225</v>
      </c>
      <c r="M7086" s="187" t="s">
        <v>225</v>
      </c>
      <c r="N7086" s="183" t="s">
        <v>36</v>
      </c>
      <c r="O7086" s="181" t="s">
        <v>10603</v>
      </c>
      <c r="P7086" s="184" t="s">
        <v>7090</v>
      </c>
      <c r="Q7086" s="185" t="s">
        <v>190</v>
      </c>
      <c r="R7086" s="181" t="s">
        <v>35</v>
      </c>
      <c r="S7086" s="181" t="s">
        <v>225</v>
      </c>
      <c r="T7086" s="186" t="s">
        <v>225</v>
      </c>
      <c r="U7086" s="187" t="s">
        <v>225</v>
      </c>
      <c r="V7086" s="188" t="str" cm="1">
        <f t="array" ref="V7086">IF(SUM(LEN(A7086:U7086))=0,"",IF(OR(OR(ISBLANK(E7086),SUM(LEN(B7086),LEN(C7086))=0),AND(NOT(D7086="Unknown"),ISBLANK(I7086)),AND(NOT(N7086="Unknown"),ISBLANK(Q7086))),"Missing Information", INDEX(Table15[Entire Service Line Classification], MATCH(SUMIFS(Table15[Unique ID],Table15[System-Owned Portion],D7086,Table15[If Material Anything Other than "Lead" in Column E,Was Material Ever Previously Lead?],F7086,Table15[Customer-Owned Portion],N7086),Table15[Unique ID],0),0)))</f>
        <v>Non-lead</v>
      </c>
      <c r="W7086" s="189"/>
    </row>
    <row r="7087" spans="1:23" s="190" customFormat="1" ht="56.25" x14ac:dyDescent="0.25">
      <c r="A7087" s="180" t="s">
        <v>225</v>
      </c>
      <c r="B7087" s="181" t="s">
        <v>10689</v>
      </c>
      <c r="C7087" s="182" t="s">
        <v>225</v>
      </c>
      <c r="D7087" s="183" t="s">
        <v>36</v>
      </c>
      <c r="E7087" s="181" t="s">
        <v>35</v>
      </c>
      <c r="F7087" s="183" t="s">
        <v>35</v>
      </c>
      <c r="G7087" s="181" t="s">
        <v>10603</v>
      </c>
      <c r="H7087" s="184" t="s">
        <v>7090</v>
      </c>
      <c r="I7087" s="185" t="s">
        <v>190</v>
      </c>
      <c r="J7087" s="181" t="s">
        <v>35</v>
      </c>
      <c r="K7087" s="181" t="s">
        <v>225</v>
      </c>
      <c r="L7087" s="186" t="s">
        <v>225</v>
      </c>
      <c r="M7087" s="187" t="s">
        <v>225</v>
      </c>
      <c r="N7087" s="183" t="s">
        <v>36</v>
      </c>
      <c r="O7087" s="181" t="s">
        <v>10603</v>
      </c>
      <c r="P7087" s="184" t="s">
        <v>7090</v>
      </c>
      <c r="Q7087" s="185" t="s">
        <v>190</v>
      </c>
      <c r="R7087" s="181" t="s">
        <v>35</v>
      </c>
      <c r="S7087" s="181" t="s">
        <v>225</v>
      </c>
      <c r="T7087" s="186" t="s">
        <v>225</v>
      </c>
      <c r="U7087" s="187" t="s">
        <v>225</v>
      </c>
      <c r="V7087" s="188" t="str" cm="1">
        <f t="array" ref="V7087">IF(SUM(LEN(A7087:U7087))=0,"",IF(OR(OR(ISBLANK(E7087),SUM(LEN(B7087),LEN(C7087))=0),AND(NOT(D7087="Unknown"),ISBLANK(I7087)),AND(NOT(N7087="Unknown"),ISBLANK(Q7087))),"Missing Information", INDEX(Table15[Entire Service Line Classification], MATCH(SUMIFS(Table15[Unique ID],Table15[System-Owned Portion],D7087,Table15[If Material Anything Other than "Lead" in Column E,Was Material Ever Previously Lead?],F7087,Table15[Customer-Owned Portion],N7087),Table15[Unique ID],0),0)))</f>
        <v>Non-lead</v>
      </c>
      <c r="W7087" s="189"/>
    </row>
    <row r="7088" spans="1:23" s="190" customFormat="1" ht="56.25" x14ac:dyDescent="0.25">
      <c r="A7088" s="180" t="s">
        <v>225</v>
      </c>
      <c r="B7088" s="181" t="s">
        <v>10690</v>
      </c>
      <c r="C7088" s="182" t="s">
        <v>225</v>
      </c>
      <c r="D7088" s="183" t="s">
        <v>36</v>
      </c>
      <c r="E7088" s="181" t="s">
        <v>35</v>
      </c>
      <c r="F7088" s="183" t="s">
        <v>35</v>
      </c>
      <c r="G7088" s="181" t="s">
        <v>8118</v>
      </c>
      <c r="H7088" s="184" t="s">
        <v>7090</v>
      </c>
      <c r="I7088" s="185" t="s">
        <v>190</v>
      </c>
      <c r="J7088" s="181" t="s">
        <v>35</v>
      </c>
      <c r="K7088" s="181" t="s">
        <v>225</v>
      </c>
      <c r="L7088" s="186" t="s">
        <v>225</v>
      </c>
      <c r="M7088" s="187" t="s">
        <v>225</v>
      </c>
      <c r="N7088" s="183" t="s">
        <v>36</v>
      </c>
      <c r="O7088" s="181" t="s">
        <v>8118</v>
      </c>
      <c r="P7088" s="184" t="s">
        <v>7090</v>
      </c>
      <c r="Q7088" s="185" t="s">
        <v>190</v>
      </c>
      <c r="R7088" s="181" t="s">
        <v>35</v>
      </c>
      <c r="S7088" s="181" t="s">
        <v>225</v>
      </c>
      <c r="T7088" s="186" t="s">
        <v>225</v>
      </c>
      <c r="U7088" s="187" t="s">
        <v>225</v>
      </c>
      <c r="V7088" s="188" t="str" cm="1">
        <f t="array" ref="V7088">IF(SUM(LEN(A7088:U7088))=0,"",IF(OR(OR(ISBLANK(E7088),SUM(LEN(B7088),LEN(C7088))=0),AND(NOT(D7088="Unknown"),ISBLANK(I7088)),AND(NOT(N7088="Unknown"),ISBLANK(Q7088))),"Missing Information", INDEX(Table15[Entire Service Line Classification], MATCH(SUMIFS(Table15[Unique ID],Table15[System-Owned Portion],D7088,Table15[If Material Anything Other than "Lead" in Column E,Was Material Ever Previously Lead?],F7088,Table15[Customer-Owned Portion],N7088),Table15[Unique ID],0),0)))</f>
        <v>Non-lead</v>
      </c>
      <c r="W7088" s="189"/>
    </row>
    <row r="7089" spans="1:23" s="190" customFormat="1" ht="56.25" x14ac:dyDescent="0.25">
      <c r="A7089" s="180" t="s">
        <v>225</v>
      </c>
      <c r="B7089" s="181" t="s">
        <v>10691</v>
      </c>
      <c r="C7089" s="182" t="s">
        <v>225</v>
      </c>
      <c r="D7089" s="183" t="s">
        <v>36</v>
      </c>
      <c r="E7089" s="181" t="s">
        <v>35</v>
      </c>
      <c r="F7089" s="183" t="s">
        <v>35</v>
      </c>
      <c r="G7089" s="181" t="s">
        <v>8118</v>
      </c>
      <c r="H7089" s="184" t="s">
        <v>7090</v>
      </c>
      <c r="I7089" s="185" t="s">
        <v>190</v>
      </c>
      <c r="J7089" s="181" t="s">
        <v>35</v>
      </c>
      <c r="K7089" s="181" t="s">
        <v>225</v>
      </c>
      <c r="L7089" s="186" t="s">
        <v>225</v>
      </c>
      <c r="M7089" s="187" t="s">
        <v>225</v>
      </c>
      <c r="N7089" s="183" t="s">
        <v>36</v>
      </c>
      <c r="O7089" s="181" t="s">
        <v>8118</v>
      </c>
      <c r="P7089" s="184" t="s">
        <v>7090</v>
      </c>
      <c r="Q7089" s="185" t="s">
        <v>190</v>
      </c>
      <c r="R7089" s="181" t="s">
        <v>35</v>
      </c>
      <c r="S7089" s="181" t="s">
        <v>225</v>
      </c>
      <c r="T7089" s="186" t="s">
        <v>225</v>
      </c>
      <c r="U7089" s="187" t="s">
        <v>225</v>
      </c>
      <c r="V7089" s="188" t="str" cm="1">
        <f t="array" ref="V7089">IF(SUM(LEN(A7089:U7089))=0,"",IF(OR(OR(ISBLANK(E7089),SUM(LEN(B7089),LEN(C7089))=0),AND(NOT(D7089="Unknown"),ISBLANK(I7089)),AND(NOT(N7089="Unknown"),ISBLANK(Q7089))),"Missing Information", INDEX(Table15[Entire Service Line Classification], MATCH(SUMIFS(Table15[Unique ID],Table15[System-Owned Portion],D7089,Table15[If Material Anything Other than "Lead" in Column E,Was Material Ever Previously Lead?],F7089,Table15[Customer-Owned Portion],N7089),Table15[Unique ID],0),0)))</f>
        <v>Non-lead</v>
      </c>
      <c r="W7089" s="189"/>
    </row>
    <row r="7090" spans="1:23" s="190" customFormat="1" ht="56.25" x14ac:dyDescent="0.25">
      <c r="A7090" s="180" t="s">
        <v>225</v>
      </c>
      <c r="B7090" s="181" t="s">
        <v>10692</v>
      </c>
      <c r="C7090" s="182" t="s">
        <v>225</v>
      </c>
      <c r="D7090" s="183" t="s">
        <v>36</v>
      </c>
      <c r="E7090" s="181" t="s">
        <v>35</v>
      </c>
      <c r="F7090" s="183" t="s">
        <v>35</v>
      </c>
      <c r="G7090" s="181" t="s">
        <v>8118</v>
      </c>
      <c r="H7090" s="184" t="s">
        <v>7090</v>
      </c>
      <c r="I7090" s="185" t="s">
        <v>190</v>
      </c>
      <c r="J7090" s="181" t="s">
        <v>35</v>
      </c>
      <c r="K7090" s="181" t="s">
        <v>225</v>
      </c>
      <c r="L7090" s="186" t="s">
        <v>225</v>
      </c>
      <c r="M7090" s="187" t="s">
        <v>225</v>
      </c>
      <c r="N7090" s="183" t="s">
        <v>36</v>
      </c>
      <c r="O7090" s="181" t="s">
        <v>8118</v>
      </c>
      <c r="P7090" s="184" t="s">
        <v>7090</v>
      </c>
      <c r="Q7090" s="185" t="s">
        <v>190</v>
      </c>
      <c r="R7090" s="181" t="s">
        <v>35</v>
      </c>
      <c r="S7090" s="181" t="s">
        <v>225</v>
      </c>
      <c r="T7090" s="186" t="s">
        <v>225</v>
      </c>
      <c r="U7090" s="187" t="s">
        <v>225</v>
      </c>
      <c r="V7090" s="188" t="str" cm="1">
        <f t="array" ref="V7090">IF(SUM(LEN(A7090:U7090))=0,"",IF(OR(OR(ISBLANK(E7090),SUM(LEN(B7090),LEN(C7090))=0),AND(NOT(D7090="Unknown"),ISBLANK(I7090)),AND(NOT(N7090="Unknown"),ISBLANK(Q7090))),"Missing Information", INDEX(Table15[Entire Service Line Classification], MATCH(SUMIFS(Table15[Unique ID],Table15[System-Owned Portion],D7090,Table15[If Material Anything Other than "Lead" in Column E,Was Material Ever Previously Lead?],F7090,Table15[Customer-Owned Portion],N7090),Table15[Unique ID],0),0)))</f>
        <v>Non-lead</v>
      </c>
      <c r="W7090" s="189"/>
    </row>
    <row r="7091" spans="1:23" s="190" customFormat="1" ht="56.25" x14ac:dyDescent="0.25">
      <c r="A7091" s="180" t="s">
        <v>225</v>
      </c>
      <c r="B7091" s="181" t="s">
        <v>10693</v>
      </c>
      <c r="C7091" s="182" t="s">
        <v>225</v>
      </c>
      <c r="D7091" s="183" t="s">
        <v>36</v>
      </c>
      <c r="E7091" s="181" t="s">
        <v>35</v>
      </c>
      <c r="F7091" s="183" t="s">
        <v>35</v>
      </c>
      <c r="G7091" s="181" t="s">
        <v>10603</v>
      </c>
      <c r="H7091" s="184" t="s">
        <v>7090</v>
      </c>
      <c r="I7091" s="185" t="s">
        <v>190</v>
      </c>
      <c r="J7091" s="181" t="s">
        <v>35</v>
      </c>
      <c r="K7091" s="181" t="s">
        <v>225</v>
      </c>
      <c r="L7091" s="186" t="s">
        <v>225</v>
      </c>
      <c r="M7091" s="187" t="s">
        <v>225</v>
      </c>
      <c r="N7091" s="183" t="s">
        <v>36</v>
      </c>
      <c r="O7091" s="181" t="s">
        <v>10603</v>
      </c>
      <c r="P7091" s="184" t="s">
        <v>7090</v>
      </c>
      <c r="Q7091" s="185" t="s">
        <v>190</v>
      </c>
      <c r="R7091" s="181" t="s">
        <v>35</v>
      </c>
      <c r="S7091" s="181" t="s">
        <v>225</v>
      </c>
      <c r="T7091" s="186" t="s">
        <v>225</v>
      </c>
      <c r="U7091" s="187" t="s">
        <v>225</v>
      </c>
      <c r="V7091" s="188" t="str" cm="1">
        <f t="array" ref="V7091">IF(SUM(LEN(A7091:U7091))=0,"",IF(OR(OR(ISBLANK(E7091),SUM(LEN(B7091),LEN(C7091))=0),AND(NOT(D7091="Unknown"),ISBLANK(I7091)),AND(NOT(N7091="Unknown"),ISBLANK(Q7091))),"Missing Information", INDEX(Table15[Entire Service Line Classification], MATCH(SUMIFS(Table15[Unique ID],Table15[System-Owned Portion],D7091,Table15[If Material Anything Other than "Lead" in Column E,Was Material Ever Previously Lead?],F7091,Table15[Customer-Owned Portion],N7091),Table15[Unique ID],0),0)))</f>
        <v>Non-lead</v>
      </c>
      <c r="W7091" s="189"/>
    </row>
    <row r="7092" spans="1:23" s="190" customFormat="1" ht="56.25" x14ac:dyDescent="0.25">
      <c r="A7092" s="180" t="s">
        <v>225</v>
      </c>
      <c r="B7092" s="181" t="s">
        <v>10694</v>
      </c>
      <c r="C7092" s="182" t="s">
        <v>225</v>
      </c>
      <c r="D7092" s="183" t="s">
        <v>36</v>
      </c>
      <c r="E7092" s="181" t="s">
        <v>35</v>
      </c>
      <c r="F7092" s="183" t="s">
        <v>35</v>
      </c>
      <c r="G7092" s="181" t="s">
        <v>10603</v>
      </c>
      <c r="H7092" s="184" t="s">
        <v>7090</v>
      </c>
      <c r="I7092" s="185" t="s">
        <v>190</v>
      </c>
      <c r="J7092" s="181" t="s">
        <v>35</v>
      </c>
      <c r="K7092" s="181" t="s">
        <v>225</v>
      </c>
      <c r="L7092" s="186" t="s">
        <v>225</v>
      </c>
      <c r="M7092" s="187" t="s">
        <v>225</v>
      </c>
      <c r="N7092" s="183" t="s">
        <v>36</v>
      </c>
      <c r="O7092" s="181" t="s">
        <v>10603</v>
      </c>
      <c r="P7092" s="184" t="s">
        <v>7090</v>
      </c>
      <c r="Q7092" s="185" t="s">
        <v>190</v>
      </c>
      <c r="R7092" s="181" t="s">
        <v>35</v>
      </c>
      <c r="S7092" s="181" t="s">
        <v>225</v>
      </c>
      <c r="T7092" s="186" t="s">
        <v>225</v>
      </c>
      <c r="U7092" s="187" t="s">
        <v>225</v>
      </c>
      <c r="V7092" s="188" t="str" cm="1">
        <f t="array" ref="V7092">IF(SUM(LEN(A7092:U7092))=0,"",IF(OR(OR(ISBLANK(E7092),SUM(LEN(B7092),LEN(C7092))=0),AND(NOT(D7092="Unknown"),ISBLANK(I7092)),AND(NOT(N7092="Unknown"),ISBLANK(Q7092))),"Missing Information", INDEX(Table15[Entire Service Line Classification], MATCH(SUMIFS(Table15[Unique ID],Table15[System-Owned Portion],D7092,Table15[If Material Anything Other than "Lead" in Column E,Was Material Ever Previously Lead?],F7092,Table15[Customer-Owned Portion],N7092),Table15[Unique ID],0),0)))</f>
        <v>Non-lead</v>
      </c>
      <c r="W7092" s="189"/>
    </row>
    <row r="7093" spans="1:23" s="190" customFormat="1" ht="56.25" x14ac:dyDescent="0.25">
      <c r="A7093" s="180" t="s">
        <v>225</v>
      </c>
      <c r="B7093" s="181" t="s">
        <v>10695</v>
      </c>
      <c r="C7093" s="182" t="s">
        <v>225</v>
      </c>
      <c r="D7093" s="183" t="s">
        <v>36</v>
      </c>
      <c r="E7093" s="181" t="s">
        <v>35</v>
      </c>
      <c r="F7093" s="183" t="s">
        <v>35</v>
      </c>
      <c r="G7093" s="181" t="s">
        <v>10603</v>
      </c>
      <c r="H7093" s="184" t="s">
        <v>7090</v>
      </c>
      <c r="I7093" s="185" t="s">
        <v>190</v>
      </c>
      <c r="J7093" s="181" t="s">
        <v>35</v>
      </c>
      <c r="K7093" s="181" t="s">
        <v>225</v>
      </c>
      <c r="L7093" s="186" t="s">
        <v>225</v>
      </c>
      <c r="M7093" s="187" t="s">
        <v>225</v>
      </c>
      <c r="N7093" s="183" t="s">
        <v>36</v>
      </c>
      <c r="O7093" s="181" t="s">
        <v>10603</v>
      </c>
      <c r="P7093" s="184" t="s">
        <v>7090</v>
      </c>
      <c r="Q7093" s="185" t="s">
        <v>190</v>
      </c>
      <c r="R7093" s="181" t="s">
        <v>35</v>
      </c>
      <c r="S7093" s="181" t="s">
        <v>225</v>
      </c>
      <c r="T7093" s="186" t="s">
        <v>225</v>
      </c>
      <c r="U7093" s="187" t="s">
        <v>225</v>
      </c>
      <c r="V7093" s="188" t="str" cm="1">
        <f t="array" ref="V7093">IF(SUM(LEN(A7093:U7093))=0,"",IF(OR(OR(ISBLANK(E7093),SUM(LEN(B7093),LEN(C7093))=0),AND(NOT(D7093="Unknown"),ISBLANK(I7093)),AND(NOT(N7093="Unknown"),ISBLANK(Q7093))),"Missing Information", INDEX(Table15[Entire Service Line Classification], MATCH(SUMIFS(Table15[Unique ID],Table15[System-Owned Portion],D7093,Table15[If Material Anything Other than "Lead" in Column E,Was Material Ever Previously Lead?],F7093,Table15[Customer-Owned Portion],N7093),Table15[Unique ID],0),0)))</f>
        <v>Non-lead</v>
      </c>
      <c r="W7093" s="189"/>
    </row>
    <row r="7094" spans="1:23" s="190" customFormat="1" ht="56.25" x14ac:dyDescent="0.25">
      <c r="A7094" s="180" t="s">
        <v>225</v>
      </c>
      <c r="B7094" s="181" t="s">
        <v>10696</v>
      </c>
      <c r="C7094" s="182" t="s">
        <v>225</v>
      </c>
      <c r="D7094" s="183" t="s">
        <v>36</v>
      </c>
      <c r="E7094" s="181" t="s">
        <v>35</v>
      </c>
      <c r="F7094" s="183" t="s">
        <v>35</v>
      </c>
      <c r="G7094" s="181" t="s">
        <v>10603</v>
      </c>
      <c r="H7094" s="184" t="s">
        <v>7090</v>
      </c>
      <c r="I7094" s="185" t="s">
        <v>190</v>
      </c>
      <c r="J7094" s="181" t="s">
        <v>35</v>
      </c>
      <c r="K7094" s="181" t="s">
        <v>225</v>
      </c>
      <c r="L7094" s="186" t="s">
        <v>225</v>
      </c>
      <c r="M7094" s="187" t="s">
        <v>225</v>
      </c>
      <c r="N7094" s="183" t="s">
        <v>36</v>
      </c>
      <c r="O7094" s="181" t="s">
        <v>10603</v>
      </c>
      <c r="P7094" s="184" t="s">
        <v>7090</v>
      </c>
      <c r="Q7094" s="185" t="s">
        <v>190</v>
      </c>
      <c r="R7094" s="181" t="s">
        <v>35</v>
      </c>
      <c r="S7094" s="181" t="s">
        <v>225</v>
      </c>
      <c r="T7094" s="186" t="s">
        <v>225</v>
      </c>
      <c r="U7094" s="187" t="s">
        <v>225</v>
      </c>
      <c r="V7094" s="188" t="str" cm="1">
        <f t="array" ref="V7094">IF(SUM(LEN(A7094:U7094))=0,"",IF(OR(OR(ISBLANK(E7094),SUM(LEN(B7094),LEN(C7094))=0),AND(NOT(D7094="Unknown"),ISBLANK(I7094)),AND(NOT(N7094="Unknown"),ISBLANK(Q7094))),"Missing Information", INDEX(Table15[Entire Service Line Classification], MATCH(SUMIFS(Table15[Unique ID],Table15[System-Owned Portion],D7094,Table15[If Material Anything Other than "Lead" in Column E,Was Material Ever Previously Lead?],F7094,Table15[Customer-Owned Portion],N7094),Table15[Unique ID],0),0)))</f>
        <v>Non-lead</v>
      </c>
      <c r="W7094" s="189"/>
    </row>
    <row r="7095" spans="1:23" s="190" customFormat="1" ht="56.25" x14ac:dyDescent="0.25">
      <c r="A7095" s="180" t="s">
        <v>225</v>
      </c>
      <c r="B7095" s="181" t="s">
        <v>10697</v>
      </c>
      <c r="C7095" s="182" t="s">
        <v>225</v>
      </c>
      <c r="D7095" s="183" t="s">
        <v>36</v>
      </c>
      <c r="E7095" s="181" t="s">
        <v>35</v>
      </c>
      <c r="F7095" s="183" t="s">
        <v>35</v>
      </c>
      <c r="G7095" s="181" t="s">
        <v>9339</v>
      </c>
      <c r="H7095" s="184" t="s">
        <v>7090</v>
      </c>
      <c r="I7095" s="185" t="s">
        <v>190</v>
      </c>
      <c r="J7095" s="181" t="s">
        <v>35</v>
      </c>
      <c r="K7095" s="181" t="s">
        <v>225</v>
      </c>
      <c r="L7095" s="186" t="s">
        <v>225</v>
      </c>
      <c r="M7095" s="187" t="s">
        <v>225</v>
      </c>
      <c r="N7095" s="183" t="s">
        <v>36</v>
      </c>
      <c r="O7095" s="181" t="s">
        <v>9339</v>
      </c>
      <c r="P7095" s="184" t="s">
        <v>7090</v>
      </c>
      <c r="Q7095" s="185" t="s">
        <v>190</v>
      </c>
      <c r="R7095" s="181" t="s">
        <v>35</v>
      </c>
      <c r="S7095" s="181" t="s">
        <v>225</v>
      </c>
      <c r="T7095" s="186" t="s">
        <v>225</v>
      </c>
      <c r="U7095" s="187" t="s">
        <v>225</v>
      </c>
      <c r="V7095" s="188" t="str" cm="1">
        <f t="array" ref="V7095">IF(SUM(LEN(A7095:U7095))=0,"",IF(OR(OR(ISBLANK(E7095),SUM(LEN(B7095),LEN(C7095))=0),AND(NOT(D7095="Unknown"),ISBLANK(I7095)),AND(NOT(N7095="Unknown"),ISBLANK(Q7095))),"Missing Information", INDEX(Table15[Entire Service Line Classification], MATCH(SUMIFS(Table15[Unique ID],Table15[System-Owned Portion],D7095,Table15[If Material Anything Other than "Lead" in Column E,Was Material Ever Previously Lead?],F7095,Table15[Customer-Owned Portion],N7095),Table15[Unique ID],0),0)))</f>
        <v>Non-lead</v>
      </c>
      <c r="W7095" s="189"/>
    </row>
    <row r="7096" spans="1:23" s="190" customFormat="1" ht="56.25" x14ac:dyDescent="0.25">
      <c r="A7096" s="180" t="s">
        <v>225</v>
      </c>
      <c r="B7096" s="181" t="s">
        <v>10698</v>
      </c>
      <c r="C7096" s="182" t="s">
        <v>225</v>
      </c>
      <c r="D7096" s="183" t="s">
        <v>36</v>
      </c>
      <c r="E7096" s="181" t="s">
        <v>35</v>
      </c>
      <c r="F7096" s="183" t="s">
        <v>35</v>
      </c>
      <c r="G7096" s="181" t="s">
        <v>10603</v>
      </c>
      <c r="H7096" s="184" t="s">
        <v>7090</v>
      </c>
      <c r="I7096" s="185" t="s">
        <v>190</v>
      </c>
      <c r="J7096" s="181" t="s">
        <v>35</v>
      </c>
      <c r="K7096" s="181" t="s">
        <v>225</v>
      </c>
      <c r="L7096" s="186" t="s">
        <v>225</v>
      </c>
      <c r="M7096" s="187" t="s">
        <v>225</v>
      </c>
      <c r="N7096" s="183" t="s">
        <v>36</v>
      </c>
      <c r="O7096" s="181" t="s">
        <v>10603</v>
      </c>
      <c r="P7096" s="184" t="s">
        <v>7090</v>
      </c>
      <c r="Q7096" s="185" t="s">
        <v>190</v>
      </c>
      <c r="R7096" s="181" t="s">
        <v>35</v>
      </c>
      <c r="S7096" s="181" t="s">
        <v>225</v>
      </c>
      <c r="T7096" s="186" t="s">
        <v>225</v>
      </c>
      <c r="U7096" s="187" t="s">
        <v>225</v>
      </c>
      <c r="V7096" s="188" t="str" cm="1">
        <f t="array" ref="V7096">IF(SUM(LEN(A7096:U7096))=0,"",IF(OR(OR(ISBLANK(E7096),SUM(LEN(B7096),LEN(C7096))=0),AND(NOT(D7096="Unknown"),ISBLANK(I7096)),AND(NOT(N7096="Unknown"),ISBLANK(Q7096))),"Missing Information", INDEX(Table15[Entire Service Line Classification], MATCH(SUMIFS(Table15[Unique ID],Table15[System-Owned Portion],D7096,Table15[If Material Anything Other than "Lead" in Column E,Was Material Ever Previously Lead?],F7096,Table15[Customer-Owned Portion],N7096),Table15[Unique ID],0),0)))</f>
        <v>Non-lead</v>
      </c>
      <c r="W7096" s="189"/>
    </row>
    <row r="7097" spans="1:23" s="190" customFormat="1" ht="56.25" x14ac:dyDescent="0.25">
      <c r="A7097" s="180" t="s">
        <v>225</v>
      </c>
      <c r="B7097" s="181" t="s">
        <v>10699</v>
      </c>
      <c r="C7097" s="182" t="s">
        <v>225</v>
      </c>
      <c r="D7097" s="183" t="s">
        <v>36</v>
      </c>
      <c r="E7097" s="181" t="s">
        <v>35</v>
      </c>
      <c r="F7097" s="183" t="s">
        <v>35</v>
      </c>
      <c r="G7097" s="181" t="s">
        <v>10603</v>
      </c>
      <c r="H7097" s="184" t="s">
        <v>7090</v>
      </c>
      <c r="I7097" s="185" t="s">
        <v>190</v>
      </c>
      <c r="J7097" s="181" t="s">
        <v>35</v>
      </c>
      <c r="K7097" s="181" t="s">
        <v>225</v>
      </c>
      <c r="L7097" s="186" t="s">
        <v>225</v>
      </c>
      <c r="M7097" s="187" t="s">
        <v>225</v>
      </c>
      <c r="N7097" s="183" t="s">
        <v>36</v>
      </c>
      <c r="O7097" s="181" t="s">
        <v>10603</v>
      </c>
      <c r="P7097" s="184" t="s">
        <v>7090</v>
      </c>
      <c r="Q7097" s="185" t="s">
        <v>190</v>
      </c>
      <c r="R7097" s="181" t="s">
        <v>35</v>
      </c>
      <c r="S7097" s="181" t="s">
        <v>225</v>
      </c>
      <c r="T7097" s="186" t="s">
        <v>225</v>
      </c>
      <c r="U7097" s="187" t="s">
        <v>225</v>
      </c>
      <c r="V7097" s="188" t="str" cm="1">
        <f t="array" ref="V7097">IF(SUM(LEN(A7097:U7097))=0,"",IF(OR(OR(ISBLANK(E7097),SUM(LEN(B7097),LEN(C7097))=0),AND(NOT(D7097="Unknown"),ISBLANK(I7097)),AND(NOT(N7097="Unknown"),ISBLANK(Q7097))),"Missing Information", INDEX(Table15[Entire Service Line Classification], MATCH(SUMIFS(Table15[Unique ID],Table15[System-Owned Portion],D7097,Table15[If Material Anything Other than "Lead" in Column E,Was Material Ever Previously Lead?],F7097,Table15[Customer-Owned Portion],N7097),Table15[Unique ID],0),0)))</f>
        <v>Non-lead</v>
      </c>
      <c r="W7097" s="189"/>
    </row>
    <row r="7098" spans="1:23" s="190" customFormat="1" ht="56.25" x14ac:dyDescent="0.25">
      <c r="A7098" s="180" t="s">
        <v>225</v>
      </c>
      <c r="B7098" s="181" t="s">
        <v>10700</v>
      </c>
      <c r="C7098" s="182" t="s">
        <v>225</v>
      </c>
      <c r="D7098" s="183" t="s">
        <v>36</v>
      </c>
      <c r="E7098" s="181" t="s">
        <v>35</v>
      </c>
      <c r="F7098" s="183" t="s">
        <v>35</v>
      </c>
      <c r="G7098" s="181" t="s">
        <v>9339</v>
      </c>
      <c r="H7098" s="184" t="s">
        <v>7090</v>
      </c>
      <c r="I7098" s="185" t="s">
        <v>190</v>
      </c>
      <c r="J7098" s="181" t="s">
        <v>35</v>
      </c>
      <c r="K7098" s="181" t="s">
        <v>225</v>
      </c>
      <c r="L7098" s="186" t="s">
        <v>225</v>
      </c>
      <c r="M7098" s="187" t="s">
        <v>225</v>
      </c>
      <c r="N7098" s="183" t="s">
        <v>36</v>
      </c>
      <c r="O7098" s="181" t="s">
        <v>9339</v>
      </c>
      <c r="P7098" s="184" t="s">
        <v>7090</v>
      </c>
      <c r="Q7098" s="185" t="s">
        <v>190</v>
      </c>
      <c r="R7098" s="181" t="s">
        <v>35</v>
      </c>
      <c r="S7098" s="181" t="s">
        <v>225</v>
      </c>
      <c r="T7098" s="186" t="s">
        <v>225</v>
      </c>
      <c r="U7098" s="187" t="s">
        <v>225</v>
      </c>
      <c r="V7098" s="188" t="str" cm="1">
        <f t="array" ref="V7098">IF(SUM(LEN(A7098:U7098))=0,"",IF(OR(OR(ISBLANK(E7098),SUM(LEN(B7098),LEN(C7098))=0),AND(NOT(D7098="Unknown"),ISBLANK(I7098)),AND(NOT(N7098="Unknown"),ISBLANK(Q7098))),"Missing Information", INDEX(Table15[Entire Service Line Classification], MATCH(SUMIFS(Table15[Unique ID],Table15[System-Owned Portion],D7098,Table15[If Material Anything Other than "Lead" in Column E,Was Material Ever Previously Lead?],F7098,Table15[Customer-Owned Portion],N7098),Table15[Unique ID],0),0)))</f>
        <v>Non-lead</v>
      </c>
      <c r="W7098" s="189"/>
    </row>
    <row r="7099" spans="1:23" s="190" customFormat="1" ht="56.25" x14ac:dyDescent="0.25">
      <c r="A7099" s="180" t="s">
        <v>225</v>
      </c>
      <c r="B7099" s="181" t="s">
        <v>10701</v>
      </c>
      <c r="C7099" s="182" t="s">
        <v>225</v>
      </c>
      <c r="D7099" s="183" t="s">
        <v>36</v>
      </c>
      <c r="E7099" s="181" t="s">
        <v>35</v>
      </c>
      <c r="F7099" s="183" t="s">
        <v>35</v>
      </c>
      <c r="G7099" s="181" t="s">
        <v>10603</v>
      </c>
      <c r="H7099" s="184" t="s">
        <v>7090</v>
      </c>
      <c r="I7099" s="185" t="s">
        <v>190</v>
      </c>
      <c r="J7099" s="181" t="s">
        <v>35</v>
      </c>
      <c r="K7099" s="181" t="s">
        <v>225</v>
      </c>
      <c r="L7099" s="186" t="s">
        <v>225</v>
      </c>
      <c r="M7099" s="187" t="s">
        <v>225</v>
      </c>
      <c r="N7099" s="183" t="s">
        <v>36</v>
      </c>
      <c r="O7099" s="181" t="s">
        <v>10603</v>
      </c>
      <c r="P7099" s="184" t="s">
        <v>7090</v>
      </c>
      <c r="Q7099" s="185" t="s">
        <v>190</v>
      </c>
      <c r="R7099" s="181" t="s">
        <v>35</v>
      </c>
      <c r="S7099" s="181" t="s">
        <v>225</v>
      </c>
      <c r="T7099" s="186" t="s">
        <v>225</v>
      </c>
      <c r="U7099" s="187" t="s">
        <v>225</v>
      </c>
      <c r="V7099" s="188" t="str" cm="1">
        <f t="array" ref="V7099">IF(SUM(LEN(A7099:U7099))=0,"",IF(OR(OR(ISBLANK(E7099),SUM(LEN(B7099),LEN(C7099))=0),AND(NOT(D7099="Unknown"),ISBLANK(I7099)),AND(NOT(N7099="Unknown"),ISBLANK(Q7099))),"Missing Information", INDEX(Table15[Entire Service Line Classification], MATCH(SUMIFS(Table15[Unique ID],Table15[System-Owned Portion],D7099,Table15[If Material Anything Other than "Lead" in Column E,Was Material Ever Previously Lead?],F7099,Table15[Customer-Owned Portion],N7099),Table15[Unique ID],0),0)))</f>
        <v>Non-lead</v>
      </c>
      <c r="W7099" s="189"/>
    </row>
    <row r="7100" spans="1:23" s="190" customFormat="1" ht="56.25" x14ac:dyDescent="0.25">
      <c r="A7100" s="180" t="s">
        <v>225</v>
      </c>
      <c r="B7100" s="181" t="s">
        <v>10702</v>
      </c>
      <c r="C7100" s="182" t="s">
        <v>225</v>
      </c>
      <c r="D7100" s="183" t="s">
        <v>36</v>
      </c>
      <c r="E7100" s="181" t="s">
        <v>35</v>
      </c>
      <c r="F7100" s="183" t="s">
        <v>35</v>
      </c>
      <c r="G7100" s="181" t="s">
        <v>10603</v>
      </c>
      <c r="H7100" s="184" t="s">
        <v>7090</v>
      </c>
      <c r="I7100" s="185" t="s">
        <v>190</v>
      </c>
      <c r="J7100" s="181" t="s">
        <v>35</v>
      </c>
      <c r="K7100" s="181" t="s">
        <v>225</v>
      </c>
      <c r="L7100" s="186" t="s">
        <v>225</v>
      </c>
      <c r="M7100" s="187" t="s">
        <v>225</v>
      </c>
      <c r="N7100" s="183" t="s">
        <v>36</v>
      </c>
      <c r="O7100" s="181" t="s">
        <v>10603</v>
      </c>
      <c r="P7100" s="184" t="s">
        <v>7090</v>
      </c>
      <c r="Q7100" s="185" t="s">
        <v>190</v>
      </c>
      <c r="R7100" s="181" t="s">
        <v>35</v>
      </c>
      <c r="S7100" s="181" t="s">
        <v>225</v>
      </c>
      <c r="T7100" s="186" t="s">
        <v>225</v>
      </c>
      <c r="U7100" s="187" t="s">
        <v>225</v>
      </c>
      <c r="V7100" s="188" t="str" cm="1">
        <f t="array" ref="V7100">IF(SUM(LEN(A7100:U7100))=0,"",IF(OR(OR(ISBLANK(E7100),SUM(LEN(B7100),LEN(C7100))=0),AND(NOT(D7100="Unknown"),ISBLANK(I7100)),AND(NOT(N7100="Unknown"),ISBLANK(Q7100))),"Missing Information", INDEX(Table15[Entire Service Line Classification], MATCH(SUMIFS(Table15[Unique ID],Table15[System-Owned Portion],D7100,Table15[If Material Anything Other than "Lead" in Column E,Was Material Ever Previously Lead?],F7100,Table15[Customer-Owned Portion],N7100),Table15[Unique ID],0),0)))</f>
        <v>Non-lead</v>
      </c>
      <c r="W7100" s="189"/>
    </row>
    <row r="7101" spans="1:23" s="190" customFormat="1" ht="56.25" x14ac:dyDescent="0.25">
      <c r="A7101" s="180" t="s">
        <v>225</v>
      </c>
      <c r="B7101" s="181" t="s">
        <v>10703</v>
      </c>
      <c r="C7101" s="182" t="s">
        <v>225</v>
      </c>
      <c r="D7101" s="183" t="s">
        <v>36</v>
      </c>
      <c r="E7101" s="181" t="s">
        <v>35</v>
      </c>
      <c r="F7101" s="183" t="s">
        <v>35</v>
      </c>
      <c r="G7101" s="181" t="s">
        <v>9339</v>
      </c>
      <c r="H7101" s="184" t="s">
        <v>7090</v>
      </c>
      <c r="I7101" s="185" t="s">
        <v>190</v>
      </c>
      <c r="J7101" s="181" t="s">
        <v>35</v>
      </c>
      <c r="K7101" s="181" t="s">
        <v>225</v>
      </c>
      <c r="L7101" s="186" t="s">
        <v>225</v>
      </c>
      <c r="M7101" s="187" t="s">
        <v>225</v>
      </c>
      <c r="N7101" s="183" t="s">
        <v>36</v>
      </c>
      <c r="O7101" s="181" t="s">
        <v>9339</v>
      </c>
      <c r="P7101" s="184" t="s">
        <v>7090</v>
      </c>
      <c r="Q7101" s="185" t="s">
        <v>190</v>
      </c>
      <c r="R7101" s="181" t="s">
        <v>35</v>
      </c>
      <c r="S7101" s="181" t="s">
        <v>225</v>
      </c>
      <c r="T7101" s="186" t="s">
        <v>225</v>
      </c>
      <c r="U7101" s="187" t="s">
        <v>225</v>
      </c>
      <c r="V7101" s="188" t="str" cm="1">
        <f t="array" ref="V7101">IF(SUM(LEN(A7101:U7101))=0,"",IF(OR(OR(ISBLANK(E7101),SUM(LEN(B7101),LEN(C7101))=0),AND(NOT(D7101="Unknown"),ISBLANK(I7101)),AND(NOT(N7101="Unknown"),ISBLANK(Q7101))),"Missing Information", INDEX(Table15[Entire Service Line Classification], MATCH(SUMIFS(Table15[Unique ID],Table15[System-Owned Portion],D7101,Table15[If Material Anything Other than "Lead" in Column E,Was Material Ever Previously Lead?],F7101,Table15[Customer-Owned Portion],N7101),Table15[Unique ID],0),0)))</f>
        <v>Non-lead</v>
      </c>
      <c r="W7101" s="189"/>
    </row>
    <row r="7102" spans="1:23" s="190" customFormat="1" ht="56.25" x14ac:dyDescent="0.25">
      <c r="A7102" s="180" t="s">
        <v>225</v>
      </c>
      <c r="B7102" s="181" t="s">
        <v>10704</v>
      </c>
      <c r="C7102" s="182" t="s">
        <v>225</v>
      </c>
      <c r="D7102" s="183" t="s">
        <v>36</v>
      </c>
      <c r="E7102" s="181" t="s">
        <v>35</v>
      </c>
      <c r="F7102" s="183" t="s">
        <v>35</v>
      </c>
      <c r="G7102" s="181" t="s">
        <v>9339</v>
      </c>
      <c r="H7102" s="184" t="s">
        <v>7090</v>
      </c>
      <c r="I7102" s="185" t="s">
        <v>190</v>
      </c>
      <c r="J7102" s="181" t="s">
        <v>35</v>
      </c>
      <c r="K7102" s="181" t="s">
        <v>225</v>
      </c>
      <c r="L7102" s="186" t="s">
        <v>225</v>
      </c>
      <c r="M7102" s="187" t="s">
        <v>225</v>
      </c>
      <c r="N7102" s="183" t="s">
        <v>36</v>
      </c>
      <c r="O7102" s="181" t="s">
        <v>9339</v>
      </c>
      <c r="P7102" s="184" t="s">
        <v>7090</v>
      </c>
      <c r="Q7102" s="185" t="s">
        <v>190</v>
      </c>
      <c r="R7102" s="181" t="s">
        <v>35</v>
      </c>
      <c r="S7102" s="181" t="s">
        <v>225</v>
      </c>
      <c r="T7102" s="186" t="s">
        <v>225</v>
      </c>
      <c r="U7102" s="187" t="s">
        <v>225</v>
      </c>
      <c r="V7102" s="188" t="str" cm="1">
        <f t="array" ref="V7102">IF(SUM(LEN(A7102:U7102))=0,"",IF(OR(OR(ISBLANK(E7102),SUM(LEN(B7102),LEN(C7102))=0),AND(NOT(D7102="Unknown"),ISBLANK(I7102)),AND(NOT(N7102="Unknown"),ISBLANK(Q7102))),"Missing Information", INDEX(Table15[Entire Service Line Classification], MATCH(SUMIFS(Table15[Unique ID],Table15[System-Owned Portion],D7102,Table15[If Material Anything Other than "Lead" in Column E,Was Material Ever Previously Lead?],F7102,Table15[Customer-Owned Portion],N7102),Table15[Unique ID],0),0)))</f>
        <v>Non-lead</v>
      </c>
      <c r="W7102" s="189"/>
    </row>
    <row r="7103" spans="1:23" s="190" customFormat="1" ht="56.25" x14ac:dyDescent="0.25">
      <c r="A7103" s="180" t="s">
        <v>225</v>
      </c>
      <c r="B7103" s="181" t="s">
        <v>10705</v>
      </c>
      <c r="C7103" s="182" t="s">
        <v>225</v>
      </c>
      <c r="D7103" s="183" t="s">
        <v>36</v>
      </c>
      <c r="E7103" s="181" t="s">
        <v>35</v>
      </c>
      <c r="F7103" s="183" t="s">
        <v>35</v>
      </c>
      <c r="G7103" s="181" t="s">
        <v>9339</v>
      </c>
      <c r="H7103" s="184" t="s">
        <v>7090</v>
      </c>
      <c r="I7103" s="185" t="s">
        <v>190</v>
      </c>
      <c r="J7103" s="181" t="s">
        <v>35</v>
      </c>
      <c r="K7103" s="181" t="s">
        <v>225</v>
      </c>
      <c r="L7103" s="186" t="s">
        <v>225</v>
      </c>
      <c r="M7103" s="187" t="s">
        <v>225</v>
      </c>
      <c r="N7103" s="183" t="s">
        <v>36</v>
      </c>
      <c r="O7103" s="181" t="s">
        <v>9339</v>
      </c>
      <c r="P7103" s="184" t="s">
        <v>7090</v>
      </c>
      <c r="Q7103" s="185" t="s">
        <v>190</v>
      </c>
      <c r="R7103" s="181" t="s">
        <v>35</v>
      </c>
      <c r="S7103" s="181" t="s">
        <v>225</v>
      </c>
      <c r="T7103" s="186" t="s">
        <v>225</v>
      </c>
      <c r="U7103" s="187" t="s">
        <v>225</v>
      </c>
      <c r="V7103" s="188" t="str" cm="1">
        <f t="array" ref="V7103">IF(SUM(LEN(A7103:U7103))=0,"",IF(OR(OR(ISBLANK(E7103),SUM(LEN(B7103),LEN(C7103))=0),AND(NOT(D7103="Unknown"),ISBLANK(I7103)),AND(NOT(N7103="Unknown"),ISBLANK(Q7103))),"Missing Information", INDEX(Table15[Entire Service Line Classification], MATCH(SUMIFS(Table15[Unique ID],Table15[System-Owned Portion],D7103,Table15[If Material Anything Other than "Lead" in Column E,Was Material Ever Previously Lead?],F7103,Table15[Customer-Owned Portion],N7103),Table15[Unique ID],0),0)))</f>
        <v>Non-lead</v>
      </c>
      <c r="W7103" s="189"/>
    </row>
    <row r="7104" spans="1:23" s="190" customFormat="1" ht="56.25" x14ac:dyDescent="0.25">
      <c r="A7104" s="180" t="s">
        <v>225</v>
      </c>
      <c r="B7104" s="181" t="s">
        <v>10706</v>
      </c>
      <c r="C7104" s="182" t="s">
        <v>225</v>
      </c>
      <c r="D7104" s="183" t="s">
        <v>36</v>
      </c>
      <c r="E7104" s="181" t="s">
        <v>35</v>
      </c>
      <c r="F7104" s="183" t="s">
        <v>35</v>
      </c>
      <c r="G7104" s="181" t="s">
        <v>8118</v>
      </c>
      <c r="H7104" s="184" t="s">
        <v>7090</v>
      </c>
      <c r="I7104" s="185" t="s">
        <v>190</v>
      </c>
      <c r="J7104" s="181" t="s">
        <v>35</v>
      </c>
      <c r="K7104" s="181" t="s">
        <v>225</v>
      </c>
      <c r="L7104" s="186" t="s">
        <v>225</v>
      </c>
      <c r="M7104" s="187" t="s">
        <v>225</v>
      </c>
      <c r="N7104" s="183" t="s">
        <v>36</v>
      </c>
      <c r="O7104" s="181" t="s">
        <v>8118</v>
      </c>
      <c r="P7104" s="184" t="s">
        <v>7090</v>
      </c>
      <c r="Q7104" s="185" t="s">
        <v>190</v>
      </c>
      <c r="R7104" s="181" t="s">
        <v>35</v>
      </c>
      <c r="S7104" s="181" t="s">
        <v>225</v>
      </c>
      <c r="T7104" s="186" t="s">
        <v>225</v>
      </c>
      <c r="U7104" s="187" t="s">
        <v>225</v>
      </c>
      <c r="V7104" s="188" t="str" cm="1">
        <f t="array" ref="V7104">IF(SUM(LEN(A7104:U7104))=0,"",IF(OR(OR(ISBLANK(E7104),SUM(LEN(B7104),LEN(C7104))=0),AND(NOT(D7104="Unknown"),ISBLANK(I7104)),AND(NOT(N7104="Unknown"),ISBLANK(Q7104))),"Missing Information", INDEX(Table15[Entire Service Line Classification], MATCH(SUMIFS(Table15[Unique ID],Table15[System-Owned Portion],D7104,Table15[If Material Anything Other than "Lead" in Column E,Was Material Ever Previously Lead?],F7104,Table15[Customer-Owned Portion],N7104),Table15[Unique ID],0),0)))</f>
        <v>Non-lead</v>
      </c>
      <c r="W7104" s="189"/>
    </row>
    <row r="7105" spans="1:23" s="190" customFormat="1" ht="56.25" x14ac:dyDescent="0.25">
      <c r="A7105" s="180" t="s">
        <v>225</v>
      </c>
      <c r="B7105" s="181" t="s">
        <v>10707</v>
      </c>
      <c r="C7105" s="182" t="s">
        <v>225</v>
      </c>
      <c r="D7105" s="183" t="s">
        <v>36</v>
      </c>
      <c r="E7105" s="181" t="s">
        <v>35</v>
      </c>
      <c r="F7105" s="183" t="s">
        <v>35</v>
      </c>
      <c r="G7105" s="181" t="s">
        <v>8118</v>
      </c>
      <c r="H7105" s="184" t="s">
        <v>7090</v>
      </c>
      <c r="I7105" s="185" t="s">
        <v>190</v>
      </c>
      <c r="J7105" s="181" t="s">
        <v>35</v>
      </c>
      <c r="K7105" s="181" t="s">
        <v>225</v>
      </c>
      <c r="L7105" s="186" t="s">
        <v>225</v>
      </c>
      <c r="M7105" s="187" t="s">
        <v>225</v>
      </c>
      <c r="N7105" s="183" t="s">
        <v>36</v>
      </c>
      <c r="O7105" s="181" t="s">
        <v>8118</v>
      </c>
      <c r="P7105" s="184" t="s">
        <v>7090</v>
      </c>
      <c r="Q7105" s="185" t="s">
        <v>190</v>
      </c>
      <c r="R7105" s="181" t="s">
        <v>35</v>
      </c>
      <c r="S7105" s="181" t="s">
        <v>225</v>
      </c>
      <c r="T7105" s="186" t="s">
        <v>225</v>
      </c>
      <c r="U7105" s="187" t="s">
        <v>225</v>
      </c>
      <c r="V7105" s="188" t="str" cm="1">
        <f t="array" ref="V7105">IF(SUM(LEN(A7105:U7105))=0,"",IF(OR(OR(ISBLANK(E7105),SUM(LEN(B7105),LEN(C7105))=0),AND(NOT(D7105="Unknown"),ISBLANK(I7105)),AND(NOT(N7105="Unknown"),ISBLANK(Q7105))),"Missing Information", INDEX(Table15[Entire Service Line Classification], MATCH(SUMIFS(Table15[Unique ID],Table15[System-Owned Portion],D7105,Table15[If Material Anything Other than "Lead" in Column E,Was Material Ever Previously Lead?],F7105,Table15[Customer-Owned Portion],N7105),Table15[Unique ID],0),0)))</f>
        <v>Non-lead</v>
      </c>
      <c r="W7105" s="189"/>
    </row>
    <row r="7106" spans="1:23" s="190" customFormat="1" ht="56.25" x14ac:dyDescent="0.25">
      <c r="A7106" s="180" t="s">
        <v>225</v>
      </c>
      <c r="B7106" s="181" t="s">
        <v>10708</v>
      </c>
      <c r="C7106" s="182" t="s">
        <v>225</v>
      </c>
      <c r="D7106" s="183" t="s">
        <v>36</v>
      </c>
      <c r="E7106" s="181" t="s">
        <v>35</v>
      </c>
      <c r="F7106" s="183" t="s">
        <v>35</v>
      </c>
      <c r="G7106" s="181" t="s">
        <v>9339</v>
      </c>
      <c r="H7106" s="184" t="s">
        <v>7090</v>
      </c>
      <c r="I7106" s="185" t="s">
        <v>190</v>
      </c>
      <c r="J7106" s="181" t="s">
        <v>35</v>
      </c>
      <c r="K7106" s="181" t="s">
        <v>225</v>
      </c>
      <c r="L7106" s="186" t="s">
        <v>225</v>
      </c>
      <c r="M7106" s="187" t="s">
        <v>225</v>
      </c>
      <c r="N7106" s="183" t="s">
        <v>36</v>
      </c>
      <c r="O7106" s="181" t="s">
        <v>9339</v>
      </c>
      <c r="P7106" s="184" t="s">
        <v>7090</v>
      </c>
      <c r="Q7106" s="185" t="s">
        <v>190</v>
      </c>
      <c r="R7106" s="181" t="s">
        <v>35</v>
      </c>
      <c r="S7106" s="181" t="s">
        <v>225</v>
      </c>
      <c r="T7106" s="186" t="s">
        <v>225</v>
      </c>
      <c r="U7106" s="187" t="s">
        <v>225</v>
      </c>
      <c r="V7106" s="188" t="str" cm="1">
        <f t="array" ref="V7106">IF(SUM(LEN(A7106:U7106))=0,"",IF(OR(OR(ISBLANK(E7106),SUM(LEN(B7106),LEN(C7106))=0),AND(NOT(D7106="Unknown"),ISBLANK(I7106)),AND(NOT(N7106="Unknown"),ISBLANK(Q7106))),"Missing Information", INDEX(Table15[Entire Service Line Classification], MATCH(SUMIFS(Table15[Unique ID],Table15[System-Owned Portion],D7106,Table15[If Material Anything Other than "Lead" in Column E,Was Material Ever Previously Lead?],F7106,Table15[Customer-Owned Portion],N7106),Table15[Unique ID],0),0)))</f>
        <v>Non-lead</v>
      </c>
      <c r="W7106" s="189"/>
    </row>
    <row r="7107" spans="1:23" s="190" customFormat="1" ht="56.25" x14ac:dyDescent="0.25">
      <c r="A7107" s="180" t="s">
        <v>225</v>
      </c>
      <c r="B7107" s="181" t="s">
        <v>10709</v>
      </c>
      <c r="C7107" s="182" t="s">
        <v>225</v>
      </c>
      <c r="D7107" s="183" t="s">
        <v>36</v>
      </c>
      <c r="E7107" s="181" t="s">
        <v>35</v>
      </c>
      <c r="F7107" s="183" t="s">
        <v>35</v>
      </c>
      <c r="G7107" s="181" t="s">
        <v>10603</v>
      </c>
      <c r="H7107" s="184" t="s">
        <v>7090</v>
      </c>
      <c r="I7107" s="185" t="s">
        <v>190</v>
      </c>
      <c r="J7107" s="181" t="s">
        <v>35</v>
      </c>
      <c r="K7107" s="181" t="s">
        <v>225</v>
      </c>
      <c r="L7107" s="186" t="s">
        <v>225</v>
      </c>
      <c r="M7107" s="187" t="s">
        <v>225</v>
      </c>
      <c r="N7107" s="183" t="s">
        <v>36</v>
      </c>
      <c r="O7107" s="181" t="s">
        <v>10603</v>
      </c>
      <c r="P7107" s="184" t="s">
        <v>7090</v>
      </c>
      <c r="Q7107" s="185" t="s">
        <v>190</v>
      </c>
      <c r="R7107" s="181" t="s">
        <v>35</v>
      </c>
      <c r="S7107" s="181" t="s">
        <v>225</v>
      </c>
      <c r="T7107" s="186" t="s">
        <v>225</v>
      </c>
      <c r="U7107" s="187" t="s">
        <v>225</v>
      </c>
      <c r="V7107" s="188" t="str" cm="1">
        <f t="array" ref="V7107">IF(SUM(LEN(A7107:U7107))=0,"",IF(OR(OR(ISBLANK(E7107),SUM(LEN(B7107),LEN(C7107))=0),AND(NOT(D7107="Unknown"),ISBLANK(I7107)),AND(NOT(N7107="Unknown"),ISBLANK(Q7107))),"Missing Information", INDEX(Table15[Entire Service Line Classification], MATCH(SUMIFS(Table15[Unique ID],Table15[System-Owned Portion],D7107,Table15[If Material Anything Other than "Lead" in Column E,Was Material Ever Previously Lead?],F7107,Table15[Customer-Owned Portion],N7107),Table15[Unique ID],0),0)))</f>
        <v>Non-lead</v>
      </c>
      <c r="W7107" s="189"/>
    </row>
    <row r="7108" spans="1:23" s="190" customFormat="1" ht="56.25" x14ac:dyDescent="0.25">
      <c r="A7108" s="180" t="s">
        <v>225</v>
      </c>
      <c r="B7108" s="181" t="s">
        <v>10710</v>
      </c>
      <c r="C7108" s="182" t="s">
        <v>225</v>
      </c>
      <c r="D7108" s="183" t="s">
        <v>36</v>
      </c>
      <c r="E7108" s="181" t="s">
        <v>35</v>
      </c>
      <c r="F7108" s="183" t="s">
        <v>35</v>
      </c>
      <c r="G7108" s="181" t="s">
        <v>8118</v>
      </c>
      <c r="H7108" s="184" t="s">
        <v>7090</v>
      </c>
      <c r="I7108" s="185" t="s">
        <v>190</v>
      </c>
      <c r="J7108" s="181" t="s">
        <v>35</v>
      </c>
      <c r="K7108" s="181" t="s">
        <v>225</v>
      </c>
      <c r="L7108" s="186" t="s">
        <v>225</v>
      </c>
      <c r="M7108" s="187" t="s">
        <v>225</v>
      </c>
      <c r="N7108" s="183" t="s">
        <v>36</v>
      </c>
      <c r="O7108" s="181" t="s">
        <v>8118</v>
      </c>
      <c r="P7108" s="184" t="s">
        <v>7090</v>
      </c>
      <c r="Q7108" s="185" t="s">
        <v>190</v>
      </c>
      <c r="R7108" s="181" t="s">
        <v>35</v>
      </c>
      <c r="S7108" s="181" t="s">
        <v>225</v>
      </c>
      <c r="T7108" s="186" t="s">
        <v>225</v>
      </c>
      <c r="U7108" s="187" t="s">
        <v>225</v>
      </c>
      <c r="V7108" s="188" t="str" cm="1">
        <f t="array" ref="V7108">IF(SUM(LEN(A7108:U7108))=0,"",IF(OR(OR(ISBLANK(E7108),SUM(LEN(B7108),LEN(C7108))=0),AND(NOT(D7108="Unknown"),ISBLANK(I7108)),AND(NOT(N7108="Unknown"),ISBLANK(Q7108))),"Missing Information", INDEX(Table15[Entire Service Line Classification], MATCH(SUMIFS(Table15[Unique ID],Table15[System-Owned Portion],D7108,Table15[If Material Anything Other than "Lead" in Column E,Was Material Ever Previously Lead?],F7108,Table15[Customer-Owned Portion],N7108),Table15[Unique ID],0),0)))</f>
        <v>Non-lead</v>
      </c>
      <c r="W7108" s="189"/>
    </row>
    <row r="7109" spans="1:23" s="190" customFormat="1" ht="56.25" x14ac:dyDescent="0.25">
      <c r="A7109" s="180" t="s">
        <v>225</v>
      </c>
      <c r="B7109" s="181" t="s">
        <v>10711</v>
      </c>
      <c r="C7109" s="182" t="s">
        <v>225</v>
      </c>
      <c r="D7109" s="183" t="s">
        <v>36</v>
      </c>
      <c r="E7109" s="181" t="s">
        <v>35</v>
      </c>
      <c r="F7109" s="183" t="s">
        <v>35</v>
      </c>
      <c r="G7109" s="181" t="s">
        <v>9339</v>
      </c>
      <c r="H7109" s="184" t="s">
        <v>7090</v>
      </c>
      <c r="I7109" s="185" t="s">
        <v>190</v>
      </c>
      <c r="J7109" s="181" t="s">
        <v>35</v>
      </c>
      <c r="K7109" s="181" t="s">
        <v>225</v>
      </c>
      <c r="L7109" s="186" t="s">
        <v>225</v>
      </c>
      <c r="M7109" s="187" t="s">
        <v>225</v>
      </c>
      <c r="N7109" s="183" t="s">
        <v>36</v>
      </c>
      <c r="O7109" s="181" t="s">
        <v>9339</v>
      </c>
      <c r="P7109" s="184" t="s">
        <v>7090</v>
      </c>
      <c r="Q7109" s="185" t="s">
        <v>190</v>
      </c>
      <c r="R7109" s="181" t="s">
        <v>35</v>
      </c>
      <c r="S7109" s="181" t="s">
        <v>225</v>
      </c>
      <c r="T7109" s="186" t="s">
        <v>225</v>
      </c>
      <c r="U7109" s="187" t="s">
        <v>225</v>
      </c>
      <c r="V7109" s="188" t="str" cm="1">
        <f t="array" ref="V7109">IF(SUM(LEN(A7109:U7109))=0,"",IF(OR(OR(ISBLANK(E7109),SUM(LEN(B7109),LEN(C7109))=0),AND(NOT(D7109="Unknown"),ISBLANK(I7109)),AND(NOT(N7109="Unknown"),ISBLANK(Q7109))),"Missing Information", INDEX(Table15[Entire Service Line Classification], MATCH(SUMIFS(Table15[Unique ID],Table15[System-Owned Portion],D7109,Table15[If Material Anything Other than "Lead" in Column E,Was Material Ever Previously Lead?],F7109,Table15[Customer-Owned Portion],N7109),Table15[Unique ID],0),0)))</f>
        <v>Non-lead</v>
      </c>
      <c r="W7109" s="189"/>
    </row>
    <row r="7110" spans="1:23" s="190" customFormat="1" ht="56.25" x14ac:dyDescent="0.25">
      <c r="A7110" s="180" t="s">
        <v>225</v>
      </c>
      <c r="B7110" s="181" t="s">
        <v>10712</v>
      </c>
      <c r="C7110" s="182" t="s">
        <v>225</v>
      </c>
      <c r="D7110" s="183" t="s">
        <v>36</v>
      </c>
      <c r="E7110" s="181" t="s">
        <v>35</v>
      </c>
      <c r="F7110" s="183" t="s">
        <v>35</v>
      </c>
      <c r="G7110" s="181" t="s">
        <v>9339</v>
      </c>
      <c r="H7110" s="184" t="s">
        <v>7090</v>
      </c>
      <c r="I7110" s="185" t="s">
        <v>190</v>
      </c>
      <c r="J7110" s="181" t="s">
        <v>35</v>
      </c>
      <c r="K7110" s="181" t="s">
        <v>225</v>
      </c>
      <c r="L7110" s="186" t="s">
        <v>225</v>
      </c>
      <c r="M7110" s="187" t="s">
        <v>225</v>
      </c>
      <c r="N7110" s="183" t="s">
        <v>36</v>
      </c>
      <c r="O7110" s="181" t="s">
        <v>9339</v>
      </c>
      <c r="P7110" s="184" t="s">
        <v>7090</v>
      </c>
      <c r="Q7110" s="185" t="s">
        <v>190</v>
      </c>
      <c r="R7110" s="181" t="s">
        <v>35</v>
      </c>
      <c r="S7110" s="181" t="s">
        <v>225</v>
      </c>
      <c r="T7110" s="186" t="s">
        <v>225</v>
      </c>
      <c r="U7110" s="187" t="s">
        <v>225</v>
      </c>
      <c r="V7110" s="188" t="str" cm="1">
        <f t="array" ref="V7110">IF(SUM(LEN(A7110:U7110))=0,"",IF(OR(OR(ISBLANK(E7110),SUM(LEN(B7110),LEN(C7110))=0),AND(NOT(D7110="Unknown"),ISBLANK(I7110)),AND(NOT(N7110="Unknown"),ISBLANK(Q7110))),"Missing Information", INDEX(Table15[Entire Service Line Classification], MATCH(SUMIFS(Table15[Unique ID],Table15[System-Owned Portion],D7110,Table15[If Material Anything Other than "Lead" in Column E,Was Material Ever Previously Lead?],F7110,Table15[Customer-Owned Portion],N7110),Table15[Unique ID],0),0)))</f>
        <v>Non-lead</v>
      </c>
      <c r="W7110" s="189"/>
    </row>
    <row r="7111" spans="1:23" s="190" customFormat="1" ht="56.25" x14ac:dyDescent="0.25">
      <c r="A7111" s="180" t="s">
        <v>225</v>
      </c>
      <c r="B7111" s="181" t="s">
        <v>10713</v>
      </c>
      <c r="C7111" s="182" t="s">
        <v>225</v>
      </c>
      <c r="D7111" s="183" t="s">
        <v>36</v>
      </c>
      <c r="E7111" s="181" t="s">
        <v>35</v>
      </c>
      <c r="F7111" s="183" t="s">
        <v>35</v>
      </c>
      <c r="G7111" s="181" t="s">
        <v>8118</v>
      </c>
      <c r="H7111" s="184" t="s">
        <v>7090</v>
      </c>
      <c r="I7111" s="185" t="s">
        <v>190</v>
      </c>
      <c r="J7111" s="181" t="s">
        <v>35</v>
      </c>
      <c r="K7111" s="181" t="s">
        <v>225</v>
      </c>
      <c r="L7111" s="186" t="s">
        <v>225</v>
      </c>
      <c r="M7111" s="187" t="s">
        <v>225</v>
      </c>
      <c r="N7111" s="183" t="s">
        <v>36</v>
      </c>
      <c r="O7111" s="181" t="s">
        <v>8118</v>
      </c>
      <c r="P7111" s="184" t="s">
        <v>7090</v>
      </c>
      <c r="Q7111" s="185" t="s">
        <v>190</v>
      </c>
      <c r="R7111" s="181" t="s">
        <v>35</v>
      </c>
      <c r="S7111" s="181" t="s">
        <v>225</v>
      </c>
      <c r="T7111" s="186" t="s">
        <v>225</v>
      </c>
      <c r="U7111" s="187" t="s">
        <v>225</v>
      </c>
      <c r="V7111" s="188" t="str" cm="1">
        <f t="array" ref="V7111">IF(SUM(LEN(A7111:U7111))=0,"",IF(OR(OR(ISBLANK(E7111),SUM(LEN(B7111),LEN(C7111))=0),AND(NOT(D7111="Unknown"),ISBLANK(I7111)),AND(NOT(N7111="Unknown"),ISBLANK(Q7111))),"Missing Information", INDEX(Table15[Entire Service Line Classification], MATCH(SUMIFS(Table15[Unique ID],Table15[System-Owned Portion],D7111,Table15[If Material Anything Other than "Lead" in Column E,Was Material Ever Previously Lead?],F7111,Table15[Customer-Owned Portion],N7111),Table15[Unique ID],0),0)))</f>
        <v>Non-lead</v>
      </c>
      <c r="W7111" s="189"/>
    </row>
    <row r="7112" spans="1:23" s="190" customFormat="1" ht="56.25" x14ac:dyDescent="0.25">
      <c r="A7112" s="180" t="s">
        <v>225</v>
      </c>
      <c r="B7112" s="181" t="s">
        <v>10714</v>
      </c>
      <c r="C7112" s="182" t="s">
        <v>225</v>
      </c>
      <c r="D7112" s="183" t="s">
        <v>36</v>
      </c>
      <c r="E7112" s="181" t="s">
        <v>35</v>
      </c>
      <c r="F7112" s="183" t="s">
        <v>35</v>
      </c>
      <c r="G7112" s="181" t="s">
        <v>8118</v>
      </c>
      <c r="H7112" s="184" t="s">
        <v>7090</v>
      </c>
      <c r="I7112" s="185" t="s">
        <v>190</v>
      </c>
      <c r="J7112" s="181" t="s">
        <v>35</v>
      </c>
      <c r="K7112" s="181" t="s">
        <v>225</v>
      </c>
      <c r="L7112" s="186" t="s">
        <v>225</v>
      </c>
      <c r="M7112" s="187" t="s">
        <v>225</v>
      </c>
      <c r="N7112" s="183" t="s">
        <v>36</v>
      </c>
      <c r="O7112" s="181" t="s">
        <v>8118</v>
      </c>
      <c r="P7112" s="184" t="s">
        <v>7090</v>
      </c>
      <c r="Q7112" s="185" t="s">
        <v>190</v>
      </c>
      <c r="R7112" s="181" t="s">
        <v>35</v>
      </c>
      <c r="S7112" s="181" t="s">
        <v>225</v>
      </c>
      <c r="T7112" s="186" t="s">
        <v>225</v>
      </c>
      <c r="U7112" s="187" t="s">
        <v>225</v>
      </c>
      <c r="V7112" s="188" t="str" cm="1">
        <f t="array" ref="V7112">IF(SUM(LEN(A7112:U7112))=0,"",IF(OR(OR(ISBLANK(E7112),SUM(LEN(B7112),LEN(C7112))=0),AND(NOT(D7112="Unknown"),ISBLANK(I7112)),AND(NOT(N7112="Unknown"),ISBLANK(Q7112))),"Missing Information", INDEX(Table15[Entire Service Line Classification], MATCH(SUMIFS(Table15[Unique ID],Table15[System-Owned Portion],D7112,Table15[If Material Anything Other than "Lead" in Column E,Was Material Ever Previously Lead?],F7112,Table15[Customer-Owned Portion],N7112),Table15[Unique ID],0),0)))</f>
        <v>Non-lead</v>
      </c>
      <c r="W7112" s="189"/>
    </row>
    <row r="7113" spans="1:23" s="190" customFormat="1" ht="56.25" x14ac:dyDescent="0.25">
      <c r="A7113" s="180" t="s">
        <v>225</v>
      </c>
      <c r="B7113" s="181" t="s">
        <v>10715</v>
      </c>
      <c r="C7113" s="182" t="s">
        <v>225</v>
      </c>
      <c r="D7113" s="183" t="s">
        <v>36</v>
      </c>
      <c r="E7113" s="181" t="s">
        <v>35</v>
      </c>
      <c r="F7113" s="183" t="s">
        <v>35</v>
      </c>
      <c r="G7113" s="181" t="s">
        <v>7476</v>
      </c>
      <c r="H7113" s="184" t="s">
        <v>7090</v>
      </c>
      <c r="I7113" s="185" t="s">
        <v>190</v>
      </c>
      <c r="J7113" s="181" t="s">
        <v>35</v>
      </c>
      <c r="K7113" s="181" t="s">
        <v>225</v>
      </c>
      <c r="L7113" s="186" t="s">
        <v>225</v>
      </c>
      <c r="M7113" s="187" t="s">
        <v>225</v>
      </c>
      <c r="N7113" s="183" t="s">
        <v>36</v>
      </c>
      <c r="O7113" s="181" t="s">
        <v>7476</v>
      </c>
      <c r="P7113" s="184" t="s">
        <v>7090</v>
      </c>
      <c r="Q7113" s="185" t="s">
        <v>190</v>
      </c>
      <c r="R7113" s="181" t="s">
        <v>35</v>
      </c>
      <c r="S7113" s="181" t="s">
        <v>225</v>
      </c>
      <c r="T7113" s="186" t="s">
        <v>225</v>
      </c>
      <c r="U7113" s="187" t="s">
        <v>225</v>
      </c>
      <c r="V7113" s="188" t="str" cm="1">
        <f t="array" ref="V7113">IF(SUM(LEN(A7113:U7113))=0,"",IF(OR(OR(ISBLANK(E7113),SUM(LEN(B7113),LEN(C7113))=0),AND(NOT(D7113="Unknown"),ISBLANK(I7113)),AND(NOT(N7113="Unknown"),ISBLANK(Q7113))),"Missing Information", INDEX(Table15[Entire Service Line Classification], MATCH(SUMIFS(Table15[Unique ID],Table15[System-Owned Portion],D7113,Table15[If Material Anything Other than "Lead" in Column E,Was Material Ever Previously Lead?],F7113,Table15[Customer-Owned Portion],N7113),Table15[Unique ID],0),0)))</f>
        <v>Non-lead</v>
      </c>
      <c r="W7113" s="189"/>
    </row>
    <row r="7114" spans="1:23" s="190" customFormat="1" ht="56.25" x14ac:dyDescent="0.25">
      <c r="A7114" s="180" t="s">
        <v>225</v>
      </c>
      <c r="B7114" s="181" t="s">
        <v>10716</v>
      </c>
      <c r="C7114" s="182" t="s">
        <v>225</v>
      </c>
      <c r="D7114" s="183" t="s">
        <v>36</v>
      </c>
      <c r="E7114" s="181" t="s">
        <v>35</v>
      </c>
      <c r="F7114" s="183" t="s">
        <v>35</v>
      </c>
      <c r="G7114" s="181" t="s">
        <v>7476</v>
      </c>
      <c r="H7114" s="184" t="s">
        <v>7090</v>
      </c>
      <c r="I7114" s="185" t="s">
        <v>190</v>
      </c>
      <c r="J7114" s="181" t="s">
        <v>35</v>
      </c>
      <c r="K7114" s="181" t="s">
        <v>225</v>
      </c>
      <c r="L7114" s="186" t="s">
        <v>225</v>
      </c>
      <c r="M7114" s="187" t="s">
        <v>225</v>
      </c>
      <c r="N7114" s="183" t="s">
        <v>36</v>
      </c>
      <c r="O7114" s="181" t="s">
        <v>7476</v>
      </c>
      <c r="P7114" s="184" t="s">
        <v>7090</v>
      </c>
      <c r="Q7114" s="185" t="s">
        <v>190</v>
      </c>
      <c r="R7114" s="181" t="s">
        <v>35</v>
      </c>
      <c r="S7114" s="181" t="s">
        <v>225</v>
      </c>
      <c r="T7114" s="186" t="s">
        <v>225</v>
      </c>
      <c r="U7114" s="187" t="s">
        <v>225</v>
      </c>
      <c r="V7114" s="188" t="str" cm="1">
        <f t="array" ref="V7114">IF(SUM(LEN(A7114:U7114))=0,"",IF(OR(OR(ISBLANK(E7114),SUM(LEN(B7114),LEN(C7114))=0),AND(NOT(D7114="Unknown"),ISBLANK(I7114)),AND(NOT(N7114="Unknown"),ISBLANK(Q7114))),"Missing Information", INDEX(Table15[Entire Service Line Classification], MATCH(SUMIFS(Table15[Unique ID],Table15[System-Owned Portion],D7114,Table15[If Material Anything Other than "Lead" in Column E,Was Material Ever Previously Lead?],F7114,Table15[Customer-Owned Portion],N7114),Table15[Unique ID],0),0)))</f>
        <v>Non-lead</v>
      </c>
      <c r="W7114" s="189"/>
    </row>
    <row r="7115" spans="1:23" s="190" customFormat="1" ht="56.25" x14ac:dyDescent="0.25">
      <c r="A7115" s="180" t="s">
        <v>225</v>
      </c>
      <c r="B7115" s="181" t="s">
        <v>10717</v>
      </c>
      <c r="C7115" s="182" t="s">
        <v>225</v>
      </c>
      <c r="D7115" s="183" t="s">
        <v>36</v>
      </c>
      <c r="E7115" s="181" t="s">
        <v>35</v>
      </c>
      <c r="F7115" s="183" t="s">
        <v>35</v>
      </c>
      <c r="G7115" s="181" t="s">
        <v>7476</v>
      </c>
      <c r="H7115" s="184" t="s">
        <v>7090</v>
      </c>
      <c r="I7115" s="185" t="s">
        <v>190</v>
      </c>
      <c r="J7115" s="181" t="s">
        <v>35</v>
      </c>
      <c r="K7115" s="181" t="s">
        <v>225</v>
      </c>
      <c r="L7115" s="186" t="s">
        <v>225</v>
      </c>
      <c r="M7115" s="187" t="s">
        <v>225</v>
      </c>
      <c r="N7115" s="183" t="s">
        <v>36</v>
      </c>
      <c r="O7115" s="181" t="s">
        <v>7476</v>
      </c>
      <c r="P7115" s="184" t="s">
        <v>7090</v>
      </c>
      <c r="Q7115" s="185" t="s">
        <v>190</v>
      </c>
      <c r="R7115" s="181" t="s">
        <v>35</v>
      </c>
      <c r="S7115" s="181" t="s">
        <v>225</v>
      </c>
      <c r="T7115" s="186" t="s">
        <v>225</v>
      </c>
      <c r="U7115" s="187" t="s">
        <v>225</v>
      </c>
      <c r="V7115" s="188" t="str" cm="1">
        <f t="array" ref="V7115">IF(SUM(LEN(A7115:U7115))=0,"",IF(OR(OR(ISBLANK(E7115),SUM(LEN(B7115),LEN(C7115))=0),AND(NOT(D7115="Unknown"),ISBLANK(I7115)),AND(NOT(N7115="Unknown"),ISBLANK(Q7115))),"Missing Information", INDEX(Table15[Entire Service Line Classification], MATCH(SUMIFS(Table15[Unique ID],Table15[System-Owned Portion],D7115,Table15[If Material Anything Other than "Lead" in Column E,Was Material Ever Previously Lead?],F7115,Table15[Customer-Owned Portion],N7115),Table15[Unique ID],0),0)))</f>
        <v>Non-lead</v>
      </c>
      <c r="W7115" s="189"/>
    </row>
    <row r="7116" spans="1:23" s="190" customFormat="1" ht="56.25" x14ac:dyDescent="0.25">
      <c r="A7116" s="180" t="s">
        <v>225</v>
      </c>
      <c r="B7116" s="181" t="s">
        <v>10718</v>
      </c>
      <c r="C7116" s="182" t="s">
        <v>225</v>
      </c>
      <c r="D7116" s="183" t="s">
        <v>36</v>
      </c>
      <c r="E7116" s="181" t="s">
        <v>35</v>
      </c>
      <c r="F7116" s="183" t="s">
        <v>35</v>
      </c>
      <c r="G7116" s="181" t="s">
        <v>7476</v>
      </c>
      <c r="H7116" s="184" t="s">
        <v>7090</v>
      </c>
      <c r="I7116" s="185" t="s">
        <v>190</v>
      </c>
      <c r="J7116" s="181" t="s">
        <v>35</v>
      </c>
      <c r="K7116" s="181" t="s">
        <v>225</v>
      </c>
      <c r="L7116" s="186" t="s">
        <v>225</v>
      </c>
      <c r="M7116" s="187" t="s">
        <v>225</v>
      </c>
      <c r="N7116" s="183" t="s">
        <v>36</v>
      </c>
      <c r="O7116" s="181" t="s">
        <v>7476</v>
      </c>
      <c r="P7116" s="184" t="s">
        <v>7090</v>
      </c>
      <c r="Q7116" s="185" t="s">
        <v>190</v>
      </c>
      <c r="R7116" s="181" t="s">
        <v>35</v>
      </c>
      <c r="S7116" s="181" t="s">
        <v>225</v>
      </c>
      <c r="T7116" s="186" t="s">
        <v>225</v>
      </c>
      <c r="U7116" s="187" t="s">
        <v>225</v>
      </c>
      <c r="V7116" s="188" t="str" cm="1">
        <f t="array" ref="V7116">IF(SUM(LEN(A7116:U7116))=0,"",IF(OR(OR(ISBLANK(E7116),SUM(LEN(B7116),LEN(C7116))=0),AND(NOT(D7116="Unknown"),ISBLANK(I7116)),AND(NOT(N7116="Unknown"),ISBLANK(Q7116))),"Missing Information", INDEX(Table15[Entire Service Line Classification], MATCH(SUMIFS(Table15[Unique ID],Table15[System-Owned Portion],D7116,Table15[If Material Anything Other than "Lead" in Column E,Was Material Ever Previously Lead?],F7116,Table15[Customer-Owned Portion],N7116),Table15[Unique ID],0),0)))</f>
        <v>Non-lead</v>
      </c>
      <c r="W7116" s="189"/>
    </row>
    <row r="7117" spans="1:23" s="190" customFormat="1" ht="56.25" x14ac:dyDescent="0.25">
      <c r="A7117" s="180" t="s">
        <v>225</v>
      </c>
      <c r="B7117" s="181" t="s">
        <v>10719</v>
      </c>
      <c r="C7117" s="182" t="s">
        <v>225</v>
      </c>
      <c r="D7117" s="183" t="s">
        <v>36</v>
      </c>
      <c r="E7117" s="181" t="s">
        <v>35</v>
      </c>
      <c r="F7117" s="183" t="s">
        <v>35</v>
      </c>
      <c r="G7117" s="181" t="s">
        <v>7476</v>
      </c>
      <c r="H7117" s="184" t="s">
        <v>7090</v>
      </c>
      <c r="I7117" s="185" t="s">
        <v>190</v>
      </c>
      <c r="J7117" s="181" t="s">
        <v>35</v>
      </c>
      <c r="K7117" s="181" t="s">
        <v>225</v>
      </c>
      <c r="L7117" s="186" t="s">
        <v>225</v>
      </c>
      <c r="M7117" s="187" t="s">
        <v>225</v>
      </c>
      <c r="N7117" s="183" t="s">
        <v>36</v>
      </c>
      <c r="O7117" s="181" t="s">
        <v>7476</v>
      </c>
      <c r="P7117" s="184" t="s">
        <v>7090</v>
      </c>
      <c r="Q7117" s="185" t="s">
        <v>190</v>
      </c>
      <c r="R7117" s="181" t="s">
        <v>35</v>
      </c>
      <c r="S7117" s="181" t="s">
        <v>225</v>
      </c>
      <c r="T7117" s="186" t="s">
        <v>225</v>
      </c>
      <c r="U7117" s="187" t="s">
        <v>225</v>
      </c>
      <c r="V7117" s="188" t="str" cm="1">
        <f t="array" ref="V7117">IF(SUM(LEN(A7117:U7117))=0,"",IF(OR(OR(ISBLANK(E7117),SUM(LEN(B7117),LEN(C7117))=0),AND(NOT(D7117="Unknown"),ISBLANK(I7117)),AND(NOT(N7117="Unknown"),ISBLANK(Q7117))),"Missing Information", INDEX(Table15[Entire Service Line Classification], MATCH(SUMIFS(Table15[Unique ID],Table15[System-Owned Portion],D7117,Table15[If Material Anything Other than "Lead" in Column E,Was Material Ever Previously Lead?],F7117,Table15[Customer-Owned Portion],N7117),Table15[Unique ID],0),0)))</f>
        <v>Non-lead</v>
      </c>
      <c r="W7117" s="189"/>
    </row>
    <row r="7118" spans="1:23" s="190" customFormat="1" ht="56.25" x14ac:dyDescent="0.25">
      <c r="A7118" s="180" t="s">
        <v>225</v>
      </c>
      <c r="B7118" s="181" t="s">
        <v>10720</v>
      </c>
      <c r="C7118" s="182" t="s">
        <v>225</v>
      </c>
      <c r="D7118" s="183" t="s">
        <v>36</v>
      </c>
      <c r="E7118" s="181" t="s">
        <v>35</v>
      </c>
      <c r="F7118" s="183" t="s">
        <v>35</v>
      </c>
      <c r="G7118" s="181" t="s">
        <v>7476</v>
      </c>
      <c r="H7118" s="184" t="s">
        <v>7090</v>
      </c>
      <c r="I7118" s="185" t="s">
        <v>190</v>
      </c>
      <c r="J7118" s="181" t="s">
        <v>35</v>
      </c>
      <c r="K7118" s="181" t="s">
        <v>225</v>
      </c>
      <c r="L7118" s="186" t="s">
        <v>225</v>
      </c>
      <c r="M7118" s="187" t="s">
        <v>225</v>
      </c>
      <c r="N7118" s="183" t="s">
        <v>36</v>
      </c>
      <c r="O7118" s="181" t="s">
        <v>7476</v>
      </c>
      <c r="P7118" s="184" t="s">
        <v>7090</v>
      </c>
      <c r="Q7118" s="185" t="s">
        <v>190</v>
      </c>
      <c r="R7118" s="181" t="s">
        <v>35</v>
      </c>
      <c r="S7118" s="181" t="s">
        <v>225</v>
      </c>
      <c r="T7118" s="186" t="s">
        <v>225</v>
      </c>
      <c r="U7118" s="187" t="s">
        <v>225</v>
      </c>
      <c r="V7118" s="188" t="str" cm="1">
        <f t="array" ref="V7118">IF(SUM(LEN(A7118:U7118))=0,"",IF(OR(OR(ISBLANK(E7118),SUM(LEN(B7118),LEN(C7118))=0),AND(NOT(D7118="Unknown"),ISBLANK(I7118)),AND(NOT(N7118="Unknown"),ISBLANK(Q7118))),"Missing Information", INDEX(Table15[Entire Service Line Classification], MATCH(SUMIFS(Table15[Unique ID],Table15[System-Owned Portion],D7118,Table15[If Material Anything Other than "Lead" in Column E,Was Material Ever Previously Lead?],F7118,Table15[Customer-Owned Portion],N7118),Table15[Unique ID],0),0)))</f>
        <v>Non-lead</v>
      </c>
      <c r="W7118" s="189"/>
    </row>
    <row r="7119" spans="1:23" s="190" customFormat="1" ht="56.25" x14ac:dyDescent="0.25">
      <c r="A7119" s="180" t="s">
        <v>225</v>
      </c>
      <c r="B7119" s="181" t="s">
        <v>10721</v>
      </c>
      <c r="C7119" s="182" t="s">
        <v>225</v>
      </c>
      <c r="D7119" s="183" t="s">
        <v>36</v>
      </c>
      <c r="E7119" s="181" t="s">
        <v>35</v>
      </c>
      <c r="F7119" s="183" t="s">
        <v>35</v>
      </c>
      <c r="G7119" s="181" t="s">
        <v>8118</v>
      </c>
      <c r="H7119" s="184" t="s">
        <v>7090</v>
      </c>
      <c r="I7119" s="185" t="s">
        <v>190</v>
      </c>
      <c r="J7119" s="181" t="s">
        <v>35</v>
      </c>
      <c r="K7119" s="181" t="s">
        <v>225</v>
      </c>
      <c r="L7119" s="186" t="s">
        <v>225</v>
      </c>
      <c r="M7119" s="187" t="s">
        <v>225</v>
      </c>
      <c r="N7119" s="183" t="s">
        <v>36</v>
      </c>
      <c r="O7119" s="181" t="s">
        <v>8118</v>
      </c>
      <c r="P7119" s="184" t="s">
        <v>7090</v>
      </c>
      <c r="Q7119" s="185" t="s">
        <v>190</v>
      </c>
      <c r="R7119" s="181" t="s">
        <v>35</v>
      </c>
      <c r="S7119" s="181" t="s">
        <v>225</v>
      </c>
      <c r="T7119" s="186" t="s">
        <v>225</v>
      </c>
      <c r="U7119" s="187" t="s">
        <v>225</v>
      </c>
      <c r="V7119" s="188" t="str" cm="1">
        <f t="array" ref="V7119">IF(SUM(LEN(A7119:U7119))=0,"",IF(OR(OR(ISBLANK(E7119),SUM(LEN(B7119),LEN(C7119))=0),AND(NOT(D7119="Unknown"),ISBLANK(I7119)),AND(NOT(N7119="Unknown"),ISBLANK(Q7119))),"Missing Information", INDEX(Table15[Entire Service Line Classification], MATCH(SUMIFS(Table15[Unique ID],Table15[System-Owned Portion],D7119,Table15[If Material Anything Other than "Lead" in Column E,Was Material Ever Previously Lead?],F7119,Table15[Customer-Owned Portion],N7119),Table15[Unique ID],0),0)))</f>
        <v>Non-lead</v>
      </c>
      <c r="W7119" s="189"/>
    </row>
    <row r="7120" spans="1:23" s="190" customFormat="1" ht="56.25" x14ac:dyDescent="0.25">
      <c r="A7120" s="180" t="s">
        <v>225</v>
      </c>
      <c r="B7120" s="181" t="s">
        <v>10722</v>
      </c>
      <c r="C7120" s="182" t="s">
        <v>225</v>
      </c>
      <c r="D7120" s="183" t="s">
        <v>36</v>
      </c>
      <c r="E7120" s="181" t="s">
        <v>35</v>
      </c>
      <c r="F7120" s="183" t="s">
        <v>35</v>
      </c>
      <c r="G7120" s="181" t="s">
        <v>8184</v>
      </c>
      <c r="H7120" s="184" t="s">
        <v>7090</v>
      </c>
      <c r="I7120" s="185" t="s">
        <v>190</v>
      </c>
      <c r="J7120" s="181" t="s">
        <v>35</v>
      </c>
      <c r="K7120" s="181" t="s">
        <v>225</v>
      </c>
      <c r="L7120" s="186" t="s">
        <v>225</v>
      </c>
      <c r="M7120" s="187" t="s">
        <v>225</v>
      </c>
      <c r="N7120" s="183" t="s">
        <v>36</v>
      </c>
      <c r="O7120" s="181" t="s">
        <v>8184</v>
      </c>
      <c r="P7120" s="184" t="s">
        <v>7090</v>
      </c>
      <c r="Q7120" s="185" t="s">
        <v>190</v>
      </c>
      <c r="R7120" s="181" t="s">
        <v>35</v>
      </c>
      <c r="S7120" s="181" t="s">
        <v>225</v>
      </c>
      <c r="T7120" s="186" t="s">
        <v>225</v>
      </c>
      <c r="U7120" s="187" t="s">
        <v>225</v>
      </c>
      <c r="V7120" s="188" t="str" cm="1">
        <f t="array" ref="V7120">IF(SUM(LEN(A7120:U7120))=0,"",IF(OR(OR(ISBLANK(E7120),SUM(LEN(B7120),LEN(C7120))=0),AND(NOT(D7120="Unknown"),ISBLANK(I7120)),AND(NOT(N7120="Unknown"),ISBLANK(Q7120))),"Missing Information", INDEX(Table15[Entire Service Line Classification], MATCH(SUMIFS(Table15[Unique ID],Table15[System-Owned Portion],D7120,Table15[If Material Anything Other than "Lead" in Column E,Was Material Ever Previously Lead?],F7120,Table15[Customer-Owned Portion],N7120),Table15[Unique ID],0),0)))</f>
        <v>Non-lead</v>
      </c>
      <c r="W7120" s="189"/>
    </row>
    <row r="7121" spans="1:23" s="190" customFormat="1" ht="56.25" x14ac:dyDescent="0.25">
      <c r="A7121" s="180" t="s">
        <v>225</v>
      </c>
      <c r="B7121" s="181" t="s">
        <v>10723</v>
      </c>
      <c r="C7121" s="182" t="s">
        <v>225</v>
      </c>
      <c r="D7121" s="183" t="s">
        <v>36</v>
      </c>
      <c r="E7121" s="181" t="s">
        <v>35</v>
      </c>
      <c r="F7121" s="183" t="s">
        <v>35</v>
      </c>
      <c r="G7121" s="181" t="s">
        <v>8184</v>
      </c>
      <c r="H7121" s="184" t="s">
        <v>7090</v>
      </c>
      <c r="I7121" s="185" t="s">
        <v>190</v>
      </c>
      <c r="J7121" s="181" t="s">
        <v>35</v>
      </c>
      <c r="K7121" s="181" t="s">
        <v>225</v>
      </c>
      <c r="L7121" s="186" t="s">
        <v>225</v>
      </c>
      <c r="M7121" s="187" t="s">
        <v>225</v>
      </c>
      <c r="N7121" s="183" t="s">
        <v>36</v>
      </c>
      <c r="O7121" s="181" t="s">
        <v>8184</v>
      </c>
      <c r="P7121" s="184" t="s">
        <v>7090</v>
      </c>
      <c r="Q7121" s="185" t="s">
        <v>190</v>
      </c>
      <c r="R7121" s="181" t="s">
        <v>35</v>
      </c>
      <c r="S7121" s="181" t="s">
        <v>225</v>
      </c>
      <c r="T7121" s="186" t="s">
        <v>225</v>
      </c>
      <c r="U7121" s="187" t="s">
        <v>225</v>
      </c>
      <c r="V7121" s="188" t="str" cm="1">
        <f t="array" ref="V7121">IF(SUM(LEN(A7121:U7121))=0,"",IF(OR(OR(ISBLANK(E7121),SUM(LEN(B7121),LEN(C7121))=0),AND(NOT(D7121="Unknown"),ISBLANK(I7121)),AND(NOT(N7121="Unknown"),ISBLANK(Q7121))),"Missing Information", INDEX(Table15[Entire Service Line Classification], MATCH(SUMIFS(Table15[Unique ID],Table15[System-Owned Portion],D7121,Table15[If Material Anything Other than "Lead" in Column E,Was Material Ever Previously Lead?],F7121,Table15[Customer-Owned Portion],N7121),Table15[Unique ID],0),0)))</f>
        <v>Non-lead</v>
      </c>
      <c r="W7121" s="189"/>
    </row>
    <row r="7122" spans="1:23" s="190" customFormat="1" ht="56.25" x14ac:dyDescent="0.25">
      <c r="A7122" s="180" t="s">
        <v>225</v>
      </c>
      <c r="B7122" s="181" t="s">
        <v>10724</v>
      </c>
      <c r="C7122" s="182" t="s">
        <v>225</v>
      </c>
      <c r="D7122" s="183" t="s">
        <v>36</v>
      </c>
      <c r="E7122" s="181" t="s">
        <v>35</v>
      </c>
      <c r="F7122" s="183" t="s">
        <v>35</v>
      </c>
      <c r="G7122" s="181" t="s">
        <v>8184</v>
      </c>
      <c r="H7122" s="184" t="s">
        <v>7090</v>
      </c>
      <c r="I7122" s="185" t="s">
        <v>190</v>
      </c>
      <c r="J7122" s="181" t="s">
        <v>35</v>
      </c>
      <c r="K7122" s="181" t="s">
        <v>225</v>
      </c>
      <c r="L7122" s="186" t="s">
        <v>225</v>
      </c>
      <c r="M7122" s="187" t="s">
        <v>225</v>
      </c>
      <c r="N7122" s="183" t="s">
        <v>36</v>
      </c>
      <c r="O7122" s="181" t="s">
        <v>8184</v>
      </c>
      <c r="P7122" s="184" t="s">
        <v>7090</v>
      </c>
      <c r="Q7122" s="185" t="s">
        <v>190</v>
      </c>
      <c r="R7122" s="181" t="s">
        <v>35</v>
      </c>
      <c r="S7122" s="181" t="s">
        <v>225</v>
      </c>
      <c r="T7122" s="186" t="s">
        <v>225</v>
      </c>
      <c r="U7122" s="187" t="s">
        <v>225</v>
      </c>
      <c r="V7122" s="188" t="str" cm="1">
        <f t="array" ref="V7122">IF(SUM(LEN(A7122:U7122))=0,"",IF(OR(OR(ISBLANK(E7122),SUM(LEN(B7122),LEN(C7122))=0),AND(NOT(D7122="Unknown"),ISBLANK(I7122)),AND(NOT(N7122="Unknown"),ISBLANK(Q7122))),"Missing Information", INDEX(Table15[Entire Service Line Classification], MATCH(SUMIFS(Table15[Unique ID],Table15[System-Owned Portion],D7122,Table15[If Material Anything Other than "Lead" in Column E,Was Material Ever Previously Lead?],F7122,Table15[Customer-Owned Portion],N7122),Table15[Unique ID],0),0)))</f>
        <v>Non-lead</v>
      </c>
      <c r="W7122" s="189"/>
    </row>
    <row r="7123" spans="1:23" s="190" customFormat="1" ht="56.25" x14ac:dyDescent="0.25">
      <c r="A7123" s="180" t="s">
        <v>225</v>
      </c>
      <c r="B7123" s="181" t="s">
        <v>10725</v>
      </c>
      <c r="C7123" s="182" t="s">
        <v>225</v>
      </c>
      <c r="D7123" s="183" t="s">
        <v>36</v>
      </c>
      <c r="E7123" s="181" t="s">
        <v>35</v>
      </c>
      <c r="F7123" s="183" t="s">
        <v>35</v>
      </c>
      <c r="G7123" s="181" t="s">
        <v>8184</v>
      </c>
      <c r="H7123" s="184" t="s">
        <v>7090</v>
      </c>
      <c r="I7123" s="185" t="s">
        <v>190</v>
      </c>
      <c r="J7123" s="181" t="s">
        <v>35</v>
      </c>
      <c r="K7123" s="181" t="s">
        <v>225</v>
      </c>
      <c r="L7123" s="186" t="s">
        <v>225</v>
      </c>
      <c r="M7123" s="187" t="s">
        <v>225</v>
      </c>
      <c r="N7123" s="183" t="s">
        <v>36</v>
      </c>
      <c r="O7123" s="181" t="s">
        <v>8184</v>
      </c>
      <c r="P7123" s="184" t="s">
        <v>7090</v>
      </c>
      <c r="Q7123" s="185" t="s">
        <v>190</v>
      </c>
      <c r="R7123" s="181" t="s">
        <v>35</v>
      </c>
      <c r="S7123" s="181" t="s">
        <v>225</v>
      </c>
      <c r="T7123" s="186" t="s">
        <v>225</v>
      </c>
      <c r="U7123" s="187" t="s">
        <v>225</v>
      </c>
      <c r="V7123" s="188" t="str" cm="1">
        <f t="array" ref="V7123">IF(SUM(LEN(A7123:U7123))=0,"",IF(OR(OR(ISBLANK(E7123),SUM(LEN(B7123),LEN(C7123))=0),AND(NOT(D7123="Unknown"),ISBLANK(I7123)),AND(NOT(N7123="Unknown"),ISBLANK(Q7123))),"Missing Information", INDEX(Table15[Entire Service Line Classification], MATCH(SUMIFS(Table15[Unique ID],Table15[System-Owned Portion],D7123,Table15[If Material Anything Other than "Lead" in Column E,Was Material Ever Previously Lead?],F7123,Table15[Customer-Owned Portion],N7123),Table15[Unique ID],0),0)))</f>
        <v>Non-lead</v>
      </c>
      <c r="W7123" s="189"/>
    </row>
    <row r="7124" spans="1:23" s="190" customFormat="1" ht="56.25" x14ac:dyDescent="0.25">
      <c r="A7124" s="180" t="s">
        <v>225</v>
      </c>
      <c r="B7124" s="181" t="s">
        <v>10726</v>
      </c>
      <c r="C7124" s="182" t="s">
        <v>225</v>
      </c>
      <c r="D7124" s="183" t="s">
        <v>36</v>
      </c>
      <c r="E7124" s="181" t="s">
        <v>35</v>
      </c>
      <c r="F7124" s="183" t="s">
        <v>35</v>
      </c>
      <c r="G7124" s="181" t="s">
        <v>8184</v>
      </c>
      <c r="H7124" s="184" t="s">
        <v>7090</v>
      </c>
      <c r="I7124" s="185" t="s">
        <v>190</v>
      </c>
      <c r="J7124" s="181" t="s">
        <v>35</v>
      </c>
      <c r="K7124" s="181" t="s">
        <v>225</v>
      </c>
      <c r="L7124" s="186" t="s">
        <v>225</v>
      </c>
      <c r="M7124" s="187" t="s">
        <v>225</v>
      </c>
      <c r="N7124" s="183" t="s">
        <v>36</v>
      </c>
      <c r="O7124" s="181" t="s">
        <v>8184</v>
      </c>
      <c r="P7124" s="184" t="s">
        <v>7090</v>
      </c>
      <c r="Q7124" s="185" t="s">
        <v>190</v>
      </c>
      <c r="R7124" s="181" t="s">
        <v>35</v>
      </c>
      <c r="S7124" s="181" t="s">
        <v>225</v>
      </c>
      <c r="T7124" s="186" t="s">
        <v>225</v>
      </c>
      <c r="U7124" s="187" t="s">
        <v>225</v>
      </c>
      <c r="V7124" s="188" t="str" cm="1">
        <f t="array" ref="V7124">IF(SUM(LEN(A7124:U7124))=0,"",IF(OR(OR(ISBLANK(E7124),SUM(LEN(B7124),LEN(C7124))=0),AND(NOT(D7124="Unknown"),ISBLANK(I7124)),AND(NOT(N7124="Unknown"),ISBLANK(Q7124))),"Missing Information", INDEX(Table15[Entire Service Line Classification], MATCH(SUMIFS(Table15[Unique ID],Table15[System-Owned Portion],D7124,Table15[If Material Anything Other than "Lead" in Column E,Was Material Ever Previously Lead?],F7124,Table15[Customer-Owned Portion],N7124),Table15[Unique ID],0),0)))</f>
        <v>Non-lead</v>
      </c>
      <c r="W7124" s="189"/>
    </row>
    <row r="7125" spans="1:23" s="190" customFormat="1" ht="56.25" x14ac:dyDescent="0.25">
      <c r="A7125" s="180" t="s">
        <v>225</v>
      </c>
      <c r="B7125" s="181" t="s">
        <v>10727</v>
      </c>
      <c r="C7125" s="182" t="s">
        <v>225</v>
      </c>
      <c r="D7125" s="183" t="s">
        <v>36</v>
      </c>
      <c r="E7125" s="181" t="s">
        <v>35</v>
      </c>
      <c r="F7125" s="183" t="s">
        <v>35</v>
      </c>
      <c r="G7125" s="181" t="s">
        <v>8184</v>
      </c>
      <c r="H7125" s="184" t="s">
        <v>7090</v>
      </c>
      <c r="I7125" s="185" t="s">
        <v>190</v>
      </c>
      <c r="J7125" s="181" t="s">
        <v>35</v>
      </c>
      <c r="K7125" s="181" t="s">
        <v>225</v>
      </c>
      <c r="L7125" s="186" t="s">
        <v>225</v>
      </c>
      <c r="M7125" s="187" t="s">
        <v>225</v>
      </c>
      <c r="N7125" s="183" t="s">
        <v>36</v>
      </c>
      <c r="O7125" s="181" t="s">
        <v>8184</v>
      </c>
      <c r="P7125" s="184" t="s">
        <v>7090</v>
      </c>
      <c r="Q7125" s="185" t="s">
        <v>190</v>
      </c>
      <c r="R7125" s="181" t="s">
        <v>35</v>
      </c>
      <c r="S7125" s="181" t="s">
        <v>225</v>
      </c>
      <c r="T7125" s="186" t="s">
        <v>225</v>
      </c>
      <c r="U7125" s="187" t="s">
        <v>225</v>
      </c>
      <c r="V7125" s="188" t="str" cm="1">
        <f t="array" ref="V7125">IF(SUM(LEN(A7125:U7125))=0,"",IF(OR(OR(ISBLANK(E7125),SUM(LEN(B7125),LEN(C7125))=0),AND(NOT(D7125="Unknown"),ISBLANK(I7125)),AND(NOT(N7125="Unknown"),ISBLANK(Q7125))),"Missing Information", INDEX(Table15[Entire Service Line Classification], MATCH(SUMIFS(Table15[Unique ID],Table15[System-Owned Portion],D7125,Table15[If Material Anything Other than "Lead" in Column E,Was Material Ever Previously Lead?],F7125,Table15[Customer-Owned Portion],N7125),Table15[Unique ID],0),0)))</f>
        <v>Non-lead</v>
      </c>
      <c r="W7125" s="189"/>
    </row>
    <row r="7126" spans="1:23" s="190" customFormat="1" ht="56.25" x14ac:dyDescent="0.25">
      <c r="A7126" s="180" t="s">
        <v>225</v>
      </c>
      <c r="B7126" s="181" t="s">
        <v>10728</v>
      </c>
      <c r="C7126" s="182" t="s">
        <v>225</v>
      </c>
      <c r="D7126" s="183" t="s">
        <v>36</v>
      </c>
      <c r="E7126" s="181" t="s">
        <v>35</v>
      </c>
      <c r="F7126" s="183" t="s">
        <v>35</v>
      </c>
      <c r="G7126" s="181" t="s">
        <v>8184</v>
      </c>
      <c r="H7126" s="184" t="s">
        <v>7090</v>
      </c>
      <c r="I7126" s="185" t="s">
        <v>190</v>
      </c>
      <c r="J7126" s="181" t="s">
        <v>35</v>
      </c>
      <c r="K7126" s="181" t="s">
        <v>225</v>
      </c>
      <c r="L7126" s="186" t="s">
        <v>225</v>
      </c>
      <c r="M7126" s="187" t="s">
        <v>225</v>
      </c>
      <c r="N7126" s="183" t="s">
        <v>36</v>
      </c>
      <c r="O7126" s="181" t="s">
        <v>8184</v>
      </c>
      <c r="P7126" s="184" t="s">
        <v>7090</v>
      </c>
      <c r="Q7126" s="185" t="s">
        <v>190</v>
      </c>
      <c r="R7126" s="181" t="s">
        <v>35</v>
      </c>
      <c r="S7126" s="181" t="s">
        <v>225</v>
      </c>
      <c r="T7126" s="186" t="s">
        <v>225</v>
      </c>
      <c r="U7126" s="187" t="s">
        <v>225</v>
      </c>
      <c r="V7126" s="188" t="str" cm="1">
        <f t="array" ref="V7126">IF(SUM(LEN(A7126:U7126))=0,"",IF(OR(OR(ISBLANK(E7126),SUM(LEN(B7126),LEN(C7126))=0),AND(NOT(D7126="Unknown"),ISBLANK(I7126)),AND(NOT(N7126="Unknown"),ISBLANK(Q7126))),"Missing Information", INDEX(Table15[Entire Service Line Classification], MATCH(SUMIFS(Table15[Unique ID],Table15[System-Owned Portion],D7126,Table15[If Material Anything Other than "Lead" in Column E,Was Material Ever Previously Lead?],F7126,Table15[Customer-Owned Portion],N7126),Table15[Unique ID],0),0)))</f>
        <v>Non-lead</v>
      </c>
      <c r="W7126" s="189"/>
    </row>
    <row r="7127" spans="1:23" s="190" customFormat="1" ht="56.25" x14ac:dyDescent="0.25">
      <c r="A7127" s="180" t="s">
        <v>225</v>
      </c>
      <c r="B7127" s="181" t="s">
        <v>10729</v>
      </c>
      <c r="C7127" s="182" t="s">
        <v>225</v>
      </c>
      <c r="D7127" s="183" t="s">
        <v>36</v>
      </c>
      <c r="E7127" s="181" t="s">
        <v>35</v>
      </c>
      <c r="F7127" s="183" t="s">
        <v>35</v>
      </c>
      <c r="G7127" s="181" t="s">
        <v>7476</v>
      </c>
      <c r="H7127" s="184" t="s">
        <v>7090</v>
      </c>
      <c r="I7127" s="185" t="s">
        <v>190</v>
      </c>
      <c r="J7127" s="181" t="s">
        <v>35</v>
      </c>
      <c r="K7127" s="181" t="s">
        <v>225</v>
      </c>
      <c r="L7127" s="186" t="s">
        <v>225</v>
      </c>
      <c r="M7127" s="187" t="s">
        <v>225</v>
      </c>
      <c r="N7127" s="183" t="s">
        <v>36</v>
      </c>
      <c r="O7127" s="181" t="s">
        <v>7476</v>
      </c>
      <c r="P7127" s="184" t="s">
        <v>7090</v>
      </c>
      <c r="Q7127" s="185" t="s">
        <v>190</v>
      </c>
      <c r="R7127" s="181" t="s">
        <v>35</v>
      </c>
      <c r="S7127" s="181" t="s">
        <v>225</v>
      </c>
      <c r="T7127" s="186" t="s">
        <v>225</v>
      </c>
      <c r="U7127" s="187" t="s">
        <v>225</v>
      </c>
      <c r="V7127" s="188" t="str" cm="1">
        <f t="array" ref="V7127">IF(SUM(LEN(A7127:U7127))=0,"",IF(OR(OR(ISBLANK(E7127),SUM(LEN(B7127),LEN(C7127))=0),AND(NOT(D7127="Unknown"),ISBLANK(I7127)),AND(NOT(N7127="Unknown"),ISBLANK(Q7127))),"Missing Information", INDEX(Table15[Entire Service Line Classification], MATCH(SUMIFS(Table15[Unique ID],Table15[System-Owned Portion],D7127,Table15[If Material Anything Other than "Lead" in Column E,Was Material Ever Previously Lead?],F7127,Table15[Customer-Owned Portion],N7127),Table15[Unique ID],0),0)))</f>
        <v>Non-lead</v>
      </c>
      <c r="W7127" s="189"/>
    </row>
    <row r="7128" spans="1:23" s="190" customFormat="1" ht="56.25" x14ac:dyDescent="0.25">
      <c r="A7128" s="180" t="s">
        <v>225</v>
      </c>
      <c r="B7128" s="181" t="s">
        <v>10730</v>
      </c>
      <c r="C7128" s="182" t="s">
        <v>225</v>
      </c>
      <c r="D7128" s="183" t="s">
        <v>36</v>
      </c>
      <c r="E7128" s="181" t="s">
        <v>35</v>
      </c>
      <c r="F7128" s="183" t="s">
        <v>35</v>
      </c>
      <c r="G7128" s="181" t="s">
        <v>7476</v>
      </c>
      <c r="H7128" s="184" t="s">
        <v>7090</v>
      </c>
      <c r="I7128" s="185" t="s">
        <v>190</v>
      </c>
      <c r="J7128" s="181" t="s">
        <v>35</v>
      </c>
      <c r="K7128" s="181" t="s">
        <v>225</v>
      </c>
      <c r="L7128" s="186" t="s">
        <v>225</v>
      </c>
      <c r="M7128" s="187" t="s">
        <v>225</v>
      </c>
      <c r="N7128" s="183" t="s">
        <v>36</v>
      </c>
      <c r="O7128" s="181" t="s">
        <v>7476</v>
      </c>
      <c r="P7128" s="184" t="s">
        <v>7090</v>
      </c>
      <c r="Q7128" s="185" t="s">
        <v>190</v>
      </c>
      <c r="R7128" s="181" t="s">
        <v>35</v>
      </c>
      <c r="S7128" s="181" t="s">
        <v>225</v>
      </c>
      <c r="T7128" s="186" t="s">
        <v>225</v>
      </c>
      <c r="U7128" s="187" t="s">
        <v>225</v>
      </c>
      <c r="V7128" s="188" t="str" cm="1">
        <f t="array" ref="V7128">IF(SUM(LEN(A7128:U7128))=0,"",IF(OR(OR(ISBLANK(E7128),SUM(LEN(B7128),LEN(C7128))=0),AND(NOT(D7128="Unknown"),ISBLANK(I7128)),AND(NOT(N7128="Unknown"),ISBLANK(Q7128))),"Missing Information", INDEX(Table15[Entire Service Line Classification], MATCH(SUMIFS(Table15[Unique ID],Table15[System-Owned Portion],D7128,Table15[If Material Anything Other than "Lead" in Column E,Was Material Ever Previously Lead?],F7128,Table15[Customer-Owned Portion],N7128),Table15[Unique ID],0),0)))</f>
        <v>Non-lead</v>
      </c>
      <c r="W7128" s="189"/>
    </row>
    <row r="7129" spans="1:23" s="190" customFormat="1" ht="56.25" x14ac:dyDescent="0.25">
      <c r="A7129" s="180" t="s">
        <v>225</v>
      </c>
      <c r="B7129" s="181" t="s">
        <v>10731</v>
      </c>
      <c r="C7129" s="182" t="s">
        <v>225</v>
      </c>
      <c r="D7129" s="183" t="s">
        <v>36</v>
      </c>
      <c r="E7129" s="181" t="s">
        <v>35</v>
      </c>
      <c r="F7129" s="183" t="s">
        <v>35</v>
      </c>
      <c r="G7129" s="181" t="s">
        <v>7476</v>
      </c>
      <c r="H7129" s="184" t="s">
        <v>7090</v>
      </c>
      <c r="I7129" s="185" t="s">
        <v>190</v>
      </c>
      <c r="J7129" s="181" t="s">
        <v>35</v>
      </c>
      <c r="K7129" s="181" t="s">
        <v>225</v>
      </c>
      <c r="L7129" s="186" t="s">
        <v>225</v>
      </c>
      <c r="M7129" s="187" t="s">
        <v>225</v>
      </c>
      <c r="N7129" s="183" t="s">
        <v>36</v>
      </c>
      <c r="O7129" s="181" t="s">
        <v>7476</v>
      </c>
      <c r="P7129" s="184" t="s">
        <v>7090</v>
      </c>
      <c r="Q7129" s="185" t="s">
        <v>190</v>
      </c>
      <c r="R7129" s="181" t="s">
        <v>35</v>
      </c>
      <c r="S7129" s="181" t="s">
        <v>225</v>
      </c>
      <c r="T7129" s="186" t="s">
        <v>225</v>
      </c>
      <c r="U7129" s="187" t="s">
        <v>225</v>
      </c>
      <c r="V7129" s="188" t="str" cm="1">
        <f t="array" ref="V7129">IF(SUM(LEN(A7129:U7129))=0,"",IF(OR(OR(ISBLANK(E7129),SUM(LEN(B7129),LEN(C7129))=0),AND(NOT(D7129="Unknown"),ISBLANK(I7129)),AND(NOT(N7129="Unknown"),ISBLANK(Q7129))),"Missing Information", INDEX(Table15[Entire Service Line Classification], MATCH(SUMIFS(Table15[Unique ID],Table15[System-Owned Portion],D7129,Table15[If Material Anything Other than "Lead" in Column E,Was Material Ever Previously Lead?],F7129,Table15[Customer-Owned Portion],N7129),Table15[Unique ID],0),0)))</f>
        <v>Non-lead</v>
      </c>
      <c r="W7129" s="189"/>
    </row>
    <row r="7130" spans="1:23" s="190" customFormat="1" ht="56.25" x14ac:dyDescent="0.25">
      <c r="A7130" s="180" t="s">
        <v>225</v>
      </c>
      <c r="B7130" s="181" t="s">
        <v>10732</v>
      </c>
      <c r="C7130" s="182" t="s">
        <v>225</v>
      </c>
      <c r="D7130" s="183" t="s">
        <v>36</v>
      </c>
      <c r="E7130" s="181" t="s">
        <v>35</v>
      </c>
      <c r="F7130" s="183" t="s">
        <v>35</v>
      </c>
      <c r="G7130" s="181" t="s">
        <v>7476</v>
      </c>
      <c r="H7130" s="184" t="s">
        <v>7090</v>
      </c>
      <c r="I7130" s="185" t="s">
        <v>190</v>
      </c>
      <c r="J7130" s="181" t="s">
        <v>35</v>
      </c>
      <c r="K7130" s="181" t="s">
        <v>225</v>
      </c>
      <c r="L7130" s="186" t="s">
        <v>225</v>
      </c>
      <c r="M7130" s="187" t="s">
        <v>225</v>
      </c>
      <c r="N7130" s="183" t="s">
        <v>36</v>
      </c>
      <c r="O7130" s="181" t="s">
        <v>7476</v>
      </c>
      <c r="P7130" s="184" t="s">
        <v>7090</v>
      </c>
      <c r="Q7130" s="185" t="s">
        <v>190</v>
      </c>
      <c r="R7130" s="181" t="s">
        <v>35</v>
      </c>
      <c r="S7130" s="181" t="s">
        <v>225</v>
      </c>
      <c r="T7130" s="186" t="s">
        <v>225</v>
      </c>
      <c r="U7130" s="187" t="s">
        <v>225</v>
      </c>
      <c r="V7130" s="188" t="str" cm="1">
        <f t="array" ref="V7130">IF(SUM(LEN(A7130:U7130))=0,"",IF(OR(OR(ISBLANK(E7130),SUM(LEN(B7130),LEN(C7130))=0),AND(NOT(D7130="Unknown"),ISBLANK(I7130)),AND(NOT(N7130="Unknown"),ISBLANK(Q7130))),"Missing Information", INDEX(Table15[Entire Service Line Classification], MATCH(SUMIFS(Table15[Unique ID],Table15[System-Owned Portion],D7130,Table15[If Material Anything Other than "Lead" in Column E,Was Material Ever Previously Lead?],F7130,Table15[Customer-Owned Portion],N7130),Table15[Unique ID],0),0)))</f>
        <v>Non-lead</v>
      </c>
      <c r="W7130" s="189"/>
    </row>
    <row r="7131" spans="1:23" s="190" customFormat="1" ht="56.25" x14ac:dyDescent="0.25">
      <c r="A7131" s="180" t="s">
        <v>225</v>
      </c>
      <c r="B7131" s="181" t="s">
        <v>10733</v>
      </c>
      <c r="C7131" s="182" t="s">
        <v>225</v>
      </c>
      <c r="D7131" s="183" t="s">
        <v>36</v>
      </c>
      <c r="E7131" s="181" t="s">
        <v>35</v>
      </c>
      <c r="F7131" s="183" t="s">
        <v>35</v>
      </c>
      <c r="G7131" s="181" t="s">
        <v>10603</v>
      </c>
      <c r="H7131" s="184" t="s">
        <v>7090</v>
      </c>
      <c r="I7131" s="185" t="s">
        <v>190</v>
      </c>
      <c r="J7131" s="181" t="s">
        <v>35</v>
      </c>
      <c r="K7131" s="181" t="s">
        <v>225</v>
      </c>
      <c r="L7131" s="186" t="s">
        <v>225</v>
      </c>
      <c r="M7131" s="187" t="s">
        <v>225</v>
      </c>
      <c r="N7131" s="183" t="s">
        <v>36</v>
      </c>
      <c r="O7131" s="181" t="s">
        <v>10603</v>
      </c>
      <c r="P7131" s="184" t="s">
        <v>7090</v>
      </c>
      <c r="Q7131" s="185" t="s">
        <v>190</v>
      </c>
      <c r="R7131" s="181" t="s">
        <v>35</v>
      </c>
      <c r="S7131" s="181" t="s">
        <v>225</v>
      </c>
      <c r="T7131" s="186" t="s">
        <v>225</v>
      </c>
      <c r="U7131" s="187" t="s">
        <v>225</v>
      </c>
      <c r="V7131" s="188" t="str" cm="1">
        <f t="array" ref="V7131">IF(SUM(LEN(A7131:U7131))=0,"",IF(OR(OR(ISBLANK(E7131),SUM(LEN(B7131),LEN(C7131))=0),AND(NOT(D7131="Unknown"),ISBLANK(I7131)),AND(NOT(N7131="Unknown"),ISBLANK(Q7131))),"Missing Information", INDEX(Table15[Entire Service Line Classification], MATCH(SUMIFS(Table15[Unique ID],Table15[System-Owned Portion],D7131,Table15[If Material Anything Other than "Lead" in Column E,Was Material Ever Previously Lead?],F7131,Table15[Customer-Owned Portion],N7131),Table15[Unique ID],0),0)))</f>
        <v>Non-lead</v>
      </c>
      <c r="W7131" s="189"/>
    </row>
    <row r="7132" spans="1:23" s="190" customFormat="1" ht="56.25" x14ac:dyDescent="0.25">
      <c r="A7132" s="180" t="s">
        <v>225</v>
      </c>
      <c r="B7132" s="181" t="s">
        <v>10734</v>
      </c>
      <c r="C7132" s="182" t="s">
        <v>225</v>
      </c>
      <c r="D7132" s="183" t="s">
        <v>36</v>
      </c>
      <c r="E7132" s="181" t="s">
        <v>35</v>
      </c>
      <c r="F7132" s="183" t="s">
        <v>35</v>
      </c>
      <c r="G7132" s="181" t="s">
        <v>9339</v>
      </c>
      <c r="H7132" s="184" t="s">
        <v>7090</v>
      </c>
      <c r="I7132" s="185" t="s">
        <v>190</v>
      </c>
      <c r="J7132" s="181" t="s">
        <v>35</v>
      </c>
      <c r="K7132" s="181" t="s">
        <v>225</v>
      </c>
      <c r="L7132" s="186" t="s">
        <v>225</v>
      </c>
      <c r="M7132" s="187" t="s">
        <v>225</v>
      </c>
      <c r="N7132" s="183" t="s">
        <v>36</v>
      </c>
      <c r="O7132" s="181" t="s">
        <v>9339</v>
      </c>
      <c r="P7132" s="184" t="s">
        <v>7090</v>
      </c>
      <c r="Q7132" s="185" t="s">
        <v>190</v>
      </c>
      <c r="R7132" s="181" t="s">
        <v>35</v>
      </c>
      <c r="S7132" s="181" t="s">
        <v>225</v>
      </c>
      <c r="T7132" s="186" t="s">
        <v>225</v>
      </c>
      <c r="U7132" s="187" t="s">
        <v>225</v>
      </c>
      <c r="V7132" s="188" t="str" cm="1">
        <f t="array" ref="V7132">IF(SUM(LEN(A7132:U7132))=0,"",IF(OR(OR(ISBLANK(E7132),SUM(LEN(B7132),LEN(C7132))=0),AND(NOT(D7132="Unknown"),ISBLANK(I7132)),AND(NOT(N7132="Unknown"),ISBLANK(Q7132))),"Missing Information", INDEX(Table15[Entire Service Line Classification], MATCH(SUMIFS(Table15[Unique ID],Table15[System-Owned Portion],D7132,Table15[If Material Anything Other than "Lead" in Column E,Was Material Ever Previously Lead?],F7132,Table15[Customer-Owned Portion],N7132),Table15[Unique ID],0),0)))</f>
        <v>Non-lead</v>
      </c>
      <c r="W7132" s="189"/>
    </row>
    <row r="7133" spans="1:23" s="190" customFormat="1" ht="56.25" x14ac:dyDescent="0.25">
      <c r="A7133" s="180" t="s">
        <v>225</v>
      </c>
      <c r="B7133" s="181" t="s">
        <v>10735</v>
      </c>
      <c r="C7133" s="182" t="s">
        <v>225</v>
      </c>
      <c r="D7133" s="183" t="s">
        <v>36</v>
      </c>
      <c r="E7133" s="181" t="s">
        <v>35</v>
      </c>
      <c r="F7133" s="183" t="s">
        <v>35</v>
      </c>
      <c r="G7133" s="181" t="s">
        <v>10603</v>
      </c>
      <c r="H7133" s="184" t="s">
        <v>7090</v>
      </c>
      <c r="I7133" s="185" t="s">
        <v>190</v>
      </c>
      <c r="J7133" s="181" t="s">
        <v>35</v>
      </c>
      <c r="K7133" s="181" t="s">
        <v>225</v>
      </c>
      <c r="L7133" s="186" t="s">
        <v>225</v>
      </c>
      <c r="M7133" s="187" t="s">
        <v>225</v>
      </c>
      <c r="N7133" s="183" t="s">
        <v>36</v>
      </c>
      <c r="O7133" s="181" t="s">
        <v>10603</v>
      </c>
      <c r="P7133" s="184" t="s">
        <v>7090</v>
      </c>
      <c r="Q7133" s="185" t="s">
        <v>190</v>
      </c>
      <c r="R7133" s="181" t="s">
        <v>35</v>
      </c>
      <c r="S7133" s="181" t="s">
        <v>225</v>
      </c>
      <c r="T7133" s="186" t="s">
        <v>225</v>
      </c>
      <c r="U7133" s="187" t="s">
        <v>225</v>
      </c>
      <c r="V7133" s="188" t="str" cm="1">
        <f t="array" ref="V7133">IF(SUM(LEN(A7133:U7133))=0,"",IF(OR(OR(ISBLANK(E7133),SUM(LEN(B7133),LEN(C7133))=0),AND(NOT(D7133="Unknown"),ISBLANK(I7133)),AND(NOT(N7133="Unknown"),ISBLANK(Q7133))),"Missing Information", INDEX(Table15[Entire Service Line Classification], MATCH(SUMIFS(Table15[Unique ID],Table15[System-Owned Portion],D7133,Table15[If Material Anything Other than "Lead" in Column E,Was Material Ever Previously Lead?],F7133,Table15[Customer-Owned Portion],N7133),Table15[Unique ID],0),0)))</f>
        <v>Non-lead</v>
      </c>
      <c r="W7133" s="189"/>
    </row>
    <row r="7134" spans="1:23" s="190" customFormat="1" ht="56.25" x14ac:dyDescent="0.25">
      <c r="A7134" s="180" t="s">
        <v>225</v>
      </c>
      <c r="B7134" s="181" t="s">
        <v>10736</v>
      </c>
      <c r="C7134" s="182" t="s">
        <v>225</v>
      </c>
      <c r="D7134" s="183" t="s">
        <v>36</v>
      </c>
      <c r="E7134" s="181" t="s">
        <v>35</v>
      </c>
      <c r="F7134" s="183" t="s">
        <v>35</v>
      </c>
      <c r="G7134" s="181" t="s">
        <v>9339</v>
      </c>
      <c r="H7134" s="184" t="s">
        <v>7090</v>
      </c>
      <c r="I7134" s="185" t="s">
        <v>190</v>
      </c>
      <c r="J7134" s="181" t="s">
        <v>35</v>
      </c>
      <c r="K7134" s="181" t="s">
        <v>225</v>
      </c>
      <c r="L7134" s="186" t="s">
        <v>225</v>
      </c>
      <c r="M7134" s="187" t="s">
        <v>225</v>
      </c>
      <c r="N7134" s="183" t="s">
        <v>36</v>
      </c>
      <c r="O7134" s="181" t="s">
        <v>9339</v>
      </c>
      <c r="P7134" s="184" t="s">
        <v>7090</v>
      </c>
      <c r="Q7134" s="185" t="s">
        <v>190</v>
      </c>
      <c r="R7134" s="181" t="s">
        <v>35</v>
      </c>
      <c r="S7134" s="181" t="s">
        <v>225</v>
      </c>
      <c r="T7134" s="186" t="s">
        <v>225</v>
      </c>
      <c r="U7134" s="187" t="s">
        <v>225</v>
      </c>
      <c r="V7134" s="188" t="str" cm="1">
        <f t="array" ref="V7134">IF(SUM(LEN(A7134:U7134))=0,"",IF(OR(OR(ISBLANK(E7134),SUM(LEN(B7134),LEN(C7134))=0),AND(NOT(D7134="Unknown"),ISBLANK(I7134)),AND(NOT(N7134="Unknown"),ISBLANK(Q7134))),"Missing Information", INDEX(Table15[Entire Service Line Classification], MATCH(SUMIFS(Table15[Unique ID],Table15[System-Owned Portion],D7134,Table15[If Material Anything Other than "Lead" in Column E,Was Material Ever Previously Lead?],F7134,Table15[Customer-Owned Portion],N7134),Table15[Unique ID],0),0)))</f>
        <v>Non-lead</v>
      </c>
      <c r="W7134" s="189"/>
    </row>
    <row r="7135" spans="1:23" s="190" customFormat="1" ht="56.25" x14ac:dyDescent="0.25">
      <c r="A7135" s="180" t="s">
        <v>225</v>
      </c>
      <c r="B7135" s="181" t="s">
        <v>10737</v>
      </c>
      <c r="C7135" s="182" t="s">
        <v>225</v>
      </c>
      <c r="D7135" s="183" t="s">
        <v>36</v>
      </c>
      <c r="E7135" s="181" t="s">
        <v>35</v>
      </c>
      <c r="F7135" s="183" t="s">
        <v>35</v>
      </c>
      <c r="G7135" s="181" t="s">
        <v>8118</v>
      </c>
      <c r="H7135" s="184" t="s">
        <v>7090</v>
      </c>
      <c r="I7135" s="185" t="s">
        <v>190</v>
      </c>
      <c r="J7135" s="181" t="s">
        <v>35</v>
      </c>
      <c r="K7135" s="181" t="s">
        <v>225</v>
      </c>
      <c r="L7135" s="186" t="s">
        <v>225</v>
      </c>
      <c r="M7135" s="187" t="s">
        <v>225</v>
      </c>
      <c r="N7135" s="183" t="s">
        <v>36</v>
      </c>
      <c r="O7135" s="181" t="s">
        <v>8118</v>
      </c>
      <c r="P7135" s="184" t="s">
        <v>7090</v>
      </c>
      <c r="Q7135" s="185" t="s">
        <v>190</v>
      </c>
      <c r="R7135" s="181" t="s">
        <v>35</v>
      </c>
      <c r="S7135" s="181" t="s">
        <v>225</v>
      </c>
      <c r="T7135" s="186" t="s">
        <v>225</v>
      </c>
      <c r="U7135" s="187" t="s">
        <v>225</v>
      </c>
      <c r="V7135" s="188" t="str" cm="1">
        <f t="array" ref="V7135">IF(SUM(LEN(A7135:U7135))=0,"",IF(OR(OR(ISBLANK(E7135),SUM(LEN(B7135),LEN(C7135))=0),AND(NOT(D7135="Unknown"),ISBLANK(I7135)),AND(NOT(N7135="Unknown"),ISBLANK(Q7135))),"Missing Information", INDEX(Table15[Entire Service Line Classification], MATCH(SUMIFS(Table15[Unique ID],Table15[System-Owned Portion],D7135,Table15[If Material Anything Other than "Lead" in Column E,Was Material Ever Previously Lead?],F7135,Table15[Customer-Owned Portion],N7135),Table15[Unique ID],0),0)))</f>
        <v>Non-lead</v>
      </c>
      <c r="W7135" s="189"/>
    </row>
    <row r="7136" spans="1:23" s="190" customFormat="1" ht="56.25" x14ac:dyDescent="0.25">
      <c r="A7136" s="180" t="s">
        <v>225</v>
      </c>
      <c r="B7136" s="181" t="s">
        <v>10738</v>
      </c>
      <c r="C7136" s="182" t="s">
        <v>225</v>
      </c>
      <c r="D7136" s="183" t="s">
        <v>36</v>
      </c>
      <c r="E7136" s="181" t="s">
        <v>35</v>
      </c>
      <c r="F7136" s="183" t="s">
        <v>35</v>
      </c>
      <c r="G7136" s="181" t="s">
        <v>8118</v>
      </c>
      <c r="H7136" s="184" t="s">
        <v>7090</v>
      </c>
      <c r="I7136" s="185" t="s">
        <v>190</v>
      </c>
      <c r="J7136" s="181" t="s">
        <v>35</v>
      </c>
      <c r="K7136" s="181" t="s">
        <v>225</v>
      </c>
      <c r="L7136" s="186" t="s">
        <v>225</v>
      </c>
      <c r="M7136" s="187" t="s">
        <v>225</v>
      </c>
      <c r="N7136" s="183" t="s">
        <v>36</v>
      </c>
      <c r="O7136" s="181" t="s">
        <v>8118</v>
      </c>
      <c r="P7136" s="184" t="s">
        <v>7090</v>
      </c>
      <c r="Q7136" s="185" t="s">
        <v>190</v>
      </c>
      <c r="R7136" s="181" t="s">
        <v>35</v>
      </c>
      <c r="S7136" s="181" t="s">
        <v>225</v>
      </c>
      <c r="T7136" s="186" t="s">
        <v>225</v>
      </c>
      <c r="U7136" s="187" t="s">
        <v>225</v>
      </c>
      <c r="V7136" s="188" t="str" cm="1">
        <f t="array" ref="V7136">IF(SUM(LEN(A7136:U7136))=0,"",IF(OR(OR(ISBLANK(E7136),SUM(LEN(B7136),LEN(C7136))=0),AND(NOT(D7136="Unknown"),ISBLANK(I7136)),AND(NOT(N7136="Unknown"),ISBLANK(Q7136))),"Missing Information", INDEX(Table15[Entire Service Line Classification], MATCH(SUMIFS(Table15[Unique ID],Table15[System-Owned Portion],D7136,Table15[If Material Anything Other than "Lead" in Column E,Was Material Ever Previously Lead?],F7136,Table15[Customer-Owned Portion],N7136),Table15[Unique ID],0),0)))</f>
        <v>Non-lead</v>
      </c>
      <c r="W7136" s="189"/>
    </row>
    <row r="7137" spans="1:23" s="190" customFormat="1" ht="56.25" x14ac:dyDescent="0.25">
      <c r="A7137" s="180" t="s">
        <v>225</v>
      </c>
      <c r="B7137" s="181" t="s">
        <v>10739</v>
      </c>
      <c r="C7137" s="182" t="s">
        <v>225</v>
      </c>
      <c r="D7137" s="183" t="s">
        <v>36</v>
      </c>
      <c r="E7137" s="181" t="s">
        <v>35</v>
      </c>
      <c r="F7137" s="183" t="s">
        <v>35</v>
      </c>
      <c r="G7137" s="181" t="s">
        <v>10603</v>
      </c>
      <c r="H7137" s="184" t="s">
        <v>7090</v>
      </c>
      <c r="I7137" s="185" t="s">
        <v>190</v>
      </c>
      <c r="J7137" s="181" t="s">
        <v>35</v>
      </c>
      <c r="K7137" s="181" t="s">
        <v>225</v>
      </c>
      <c r="L7137" s="186" t="s">
        <v>225</v>
      </c>
      <c r="M7137" s="187" t="s">
        <v>225</v>
      </c>
      <c r="N7137" s="183" t="s">
        <v>36</v>
      </c>
      <c r="O7137" s="181" t="s">
        <v>10603</v>
      </c>
      <c r="P7137" s="184" t="s">
        <v>7090</v>
      </c>
      <c r="Q7137" s="185" t="s">
        <v>190</v>
      </c>
      <c r="R7137" s="181" t="s">
        <v>35</v>
      </c>
      <c r="S7137" s="181" t="s">
        <v>225</v>
      </c>
      <c r="T7137" s="186" t="s">
        <v>225</v>
      </c>
      <c r="U7137" s="187" t="s">
        <v>225</v>
      </c>
      <c r="V7137" s="188" t="str" cm="1">
        <f t="array" ref="V7137">IF(SUM(LEN(A7137:U7137))=0,"",IF(OR(OR(ISBLANK(E7137),SUM(LEN(B7137),LEN(C7137))=0),AND(NOT(D7137="Unknown"),ISBLANK(I7137)),AND(NOT(N7137="Unknown"),ISBLANK(Q7137))),"Missing Information", INDEX(Table15[Entire Service Line Classification], MATCH(SUMIFS(Table15[Unique ID],Table15[System-Owned Portion],D7137,Table15[If Material Anything Other than "Lead" in Column E,Was Material Ever Previously Lead?],F7137,Table15[Customer-Owned Portion],N7137),Table15[Unique ID],0),0)))</f>
        <v>Non-lead</v>
      </c>
      <c r="W7137" s="189"/>
    </row>
    <row r="7138" spans="1:23" s="190" customFormat="1" ht="56.25" x14ac:dyDescent="0.25">
      <c r="A7138" s="180" t="s">
        <v>225</v>
      </c>
      <c r="B7138" s="181" t="s">
        <v>10740</v>
      </c>
      <c r="C7138" s="182" t="s">
        <v>225</v>
      </c>
      <c r="D7138" s="183" t="s">
        <v>36</v>
      </c>
      <c r="E7138" s="181" t="s">
        <v>35</v>
      </c>
      <c r="F7138" s="183" t="s">
        <v>35</v>
      </c>
      <c r="G7138" s="181" t="s">
        <v>8118</v>
      </c>
      <c r="H7138" s="184" t="s">
        <v>7090</v>
      </c>
      <c r="I7138" s="185" t="s">
        <v>190</v>
      </c>
      <c r="J7138" s="181" t="s">
        <v>35</v>
      </c>
      <c r="K7138" s="181" t="s">
        <v>225</v>
      </c>
      <c r="L7138" s="186" t="s">
        <v>225</v>
      </c>
      <c r="M7138" s="187" t="s">
        <v>225</v>
      </c>
      <c r="N7138" s="183" t="s">
        <v>36</v>
      </c>
      <c r="O7138" s="181" t="s">
        <v>8118</v>
      </c>
      <c r="P7138" s="184" t="s">
        <v>7090</v>
      </c>
      <c r="Q7138" s="185" t="s">
        <v>190</v>
      </c>
      <c r="R7138" s="181" t="s">
        <v>35</v>
      </c>
      <c r="S7138" s="181" t="s">
        <v>225</v>
      </c>
      <c r="T7138" s="186" t="s">
        <v>225</v>
      </c>
      <c r="U7138" s="187" t="s">
        <v>225</v>
      </c>
      <c r="V7138" s="188" t="str" cm="1">
        <f t="array" ref="V7138">IF(SUM(LEN(A7138:U7138))=0,"",IF(OR(OR(ISBLANK(E7138),SUM(LEN(B7138),LEN(C7138))=0),AND(NOT(D7138="Unknown"),ISBLANK(I7138)),AND(NOT(N7138="Unknown"),ISBLANK(Q7138))),"Missing Information", INDEX(Table15[Entire Service Line Classification], MATCH(SUMIFS(Table15[Unique ID],Table15[System-Owned Portion],D7138,Table15[If Material Anything Other than "Lead" in Column E,Was Material Ever Previously Lead?],F7138,Table15[Customer-Owned Portion],N7138),Table15[Unique ID],0),0)))</f>
        <v>Non-lead</v>
      </c>
      <c r="W7138" s="189"/>
    </row>
    <row r="7139" spans="1:23" s="190" customFormat="1" ht="56.25" x14ac:dyDescent="0.25">
      <c r="A7139" s="180" t="s">
        <v>225</v>
      </c>
      <c r="B7139" s="181" t="s">
        <v>10741</v>
      </c>
      <c r="C7139" s="182" t="s">
        <v>225</v>
      </c>
      <c r="D7139" s="183" t="s">
        <v>36</v>
      </c>
      <c r="E7139" s="181" t="s">
        <v>35</v>
      </c>
      <c r="F7139" s="183" t="s">
        <v>35</v>
      </c>
      <c r="G7139" s="181" t="s">
        <v>8118</v>
      </c>
      <c r="H7139" s="184" t="s">
        <v>7090</v>
      </c>
      <c r="I7139" s="185" t="s">
        <v>190</v>
      </c>
      <c r="J7139" s="181" t="s">
        <v>35</v>
      </c>
      <c r="K7139" s="181" t="s">
        <v>225</v>
      </c>
      <c r="L7139" s="186" t="s">
        <v>225</v>
      </c>
      <c r="M7139" s="187" t="s">
        <v>225</v>
      </c>
      <c r="N7139" s="183" t="s">
        <v>36</v>
      </c>
      <c r="O7139" s="181" t="s">
        <v>8118</v>
      </c>
      <c r="P7139" s="184" t="s">
        <v>7090</v>
      </c>
      <c r="Q7139" s="185" t="s">
        <v>190</v>
      </c>
      <c r="R7139" s="181" t="s">
        <v>35</v>
      </c>
      <c r="S7139" s="181" t="s">
        <v>225</v>
      </c>
      <c r="T7139" s="186" t="s">
        <v>225</v>
      </c>
      <c r="U7139" s="187" t="s">
        <v>225</v>
      </c>
      <c r="V7139" s="188" t="str" cm="1">
        <f t="array" ref="V7139">IF(SUM(LEN(A7139:U7139))=0,"",IF(OR(OR(ISBLANK(E7139),SUM(LEN(B7139),LEN(C7139))=0),AND(NOT(D7139="Unknown"),ISBLANK(I7139)),AND(NOT(N7139="Unknown"),ISBLANK(Q7139))),"Missing Information", INDEX(Table15[Entire Service Line Classification], MATCH(SUMIFS(Table15[Unique ID],Table15[System-Owned Portion],D7139,Table15[If Material Anything Other than "Lead" in Column E,Was Material Ever Previously Lead?],F7139,Table15[Customer-Owned Portion],N7139),Table15[Unique ID],0),0)))</f>
        <v>Non-lead</v>
      </c>
      <c r="W7139" s="189"/>
    </row>
    <row r="7140" spans="1:23" s="190" customFormat="1" ht="56.25" x14ac:dyDescent="0.25">
      <c r="A7140" s="180" t="s">
        <v>225</v>
      </c>
      <c r="B7140" s="181" t="s">
        <v>10742</v>
      </c>
      <c r="C7140" s="182" t="s">
        <v>225</v>
      </c>
      <c r="D7140" s="183" t="s">
        <v>36</v>
      </c>
      <c r="E7140" s="181" t="s">
        <v>35</v>
      </c>
      <c r="F7140" s="183" t="s">
        <v>35</v>
      </c>
      <c r="G7140" s="181" t="s">
        <v>8118</v>
      </c>
      <c r="H7140" s="184" t="s">
        <v>7090</v>
      </c>
      <c r="I7140" s="185" t="s">
        <v>190</v>
      </c>
      <c r="J7140" s="181" t="s">
        <v>35</v>
      </c>
      <c r="K7140" s="181" t="s">
        <v>225</v>
      </c>
      <c r="L7140" s="186" t="s">
        <v>225</v>
      </c>
      <c r="M7140" s="187" t="s">
        <v>225</v>
      </c>
      <c r="N7140" s="183" t="s">
        <v>36</v>
      </c>
      <c r="O7140" s="181" t="s">
        <v>8118</v>
      </c>
      <c r="P7140" s="184" t="s">
        <v>7090</v>
      </c>
      <c r="Q7140" s="185" t="s">
        <v>190</v>
      </c>
      <c r="R7140" s="181" t="s">
        <v>35</v>
      </c>
      <c r="S7140" s="181" t="s">
        <v>225</v>
      </c>
      <c r="T7140" s="186" t="s">
        <v>225</v>
      </c>
      <c r="U7140" s="187" t="s">
        <v>225</v>
      </c>
      <c r="V7140" s="188" t="str" cm="1">
        <f t="array" ref="V7140">IF(SUM(LEN(A7140:U7140))=0,"",IF(OR(OR(ISBLANK(E7140),SUM(LEN(B7140),LEN(C7140))=0),AND(NOT(D7140="Unknown"),ISBLANK(I7140)),AND(NOT(N7140="Unknown"),ISBLANK(Q7140))),"Missing Information", INDEX(Table15[Entire Service Line Classification], MATCH(SUMIFS(Table15[Unique ID],Table15[System-Owned Portion],D7140,Table15[If Material Anything Other than "Lead" in Column E,Was Material Ever Previously Lead?],F7140,Table15[Customer-Owned Portion],N7140),Table15[Unique ID],0),0)))</f>
        <v>Non-lead</v>
      </c>
      <c r="W7140" s="189"/>
    </row>
    <row r="7141" spans="1:23" s="190" customFormat="1" ht="56.25" x14ac:dyDescent="0.25">
      <c r="A7141" s="180" t="s">
        <v>225</v>
      </c>
      <c r="B7141" s="181" t="s">
        <v>10743</v>
      </c>
      <c r="C7141" s="182" t="s">
        <v>225</v>
      </c>
      <c r="D7141" s="183" t="s">
        <v>36</v>
      </c>
      <c r="E7141" s="181" t="s">
        <v>35</v>
      </c>
      <c r="F7141" s="183" t="s">
        <v>35</v>
      </c>
      <c r="G7141" s="181" t="s">
        <v>8118</v>
      </c>
      <c r="H7141" s="184" t="s">
        <v>7090</v>
      </c>
      <c r="I7141" s="185" t="s">
        <v>190</v>
      </c>
      <c r="J7141" s="181" t="s">
        <v>35</v>
      </c>
      <c r="K7141" s="181" t="s">
        <v>225</v>
      </c>
      <c r="L7141" s="186" t="s">
        <v>225</v>
      </c>
      <c r="M7141" s="187" t="s">
        <v>225</v>
      </c>
      <c r="N7141" s="183" t="s">
        <v>36</v>
      </c>
      <c r="O7141" s="181" t="s">
        <v>8118</v>
      </c>
      <c r="P7141" s="184" t="s">
        <v>7090</v>
      </c>
      <c r="Q7141" s="185" t="s">
        <v>190</v>
      </c>
      <c r="R7141" s="181" t="s">
        <v>35</v>
      </c>
      <c r="S7141" s="181" t="s">
        <v>225</v>
      </c>
      <c r="T7141" s="186" t="s">
        <v>225</v>
      </c>
      <c r="U7141" s="187" t="s">
        <v>225</v>
      </c>
      <c r="V7141" s="188" t="str" cm="1">
        <f t="array" ref="V7141">IF(SUM(LEN(A7141:U7141))=0,"",IF(OR(OR(ISBLANK(E7141),SUM(LEN(B7141),LEN(C7141))=0),AND(NOT(D7141="Unknown"),ISBLANK(I7141)),AND(NOT(N7141="Unknown"),ISBLANK(Q7141))),"Missing Information", INDEX(Table15[Entire Service Line Classification], MATCH(SUMIFS(Table15[Unique ID],Table15[System-Owned Portion],D7141,Table15[If Material Anything Other than "Lead" in Column E,Was Material Ever Previously Lead?],F7141,Table15[Customer-Owned Portion],N7141),Table15[Unique ID],0),0)))</f>
        <v>Non-lead</v>
      </c>
      <c r="W7141" s="189"/>
    </row>
    <row r="7142" spans="1:23" s="190" customFormat="1" ht="56.25" x14ac:dyDescent="0.25">
      <c r="A7142" s="180" t="s">
        <v>225</v>
      </c>
      <c r="B7142" s="181" t="s">
        <v>10744</v>
      </c>
      <c r="C7142" s="182" t="s">
        <v>225</v>
      </c>
      <c r="D7142" s="183" t="s">
        <v>36</v>
      </c>
      <c r="E7142" s="181" t="s">
        <v>35</v>
      </c>
      <c r="F7142" s="183" t="s">
        <v>35</v>
      </c>
      <c r="G7142" s="181" t="s">
        <v>10603</v>
      </c>
      <c r="H7142" s="184" t="s">
        <v>7090</v>
      </c>
      <c r="I7142" s="185" t="s">
        <v>190</v>
      </c>
      <c r="J7142" s="181" t="s">
        <v>35</v>
      </c>
      <c r="K7142" s="181" t="s">
        <v>225</v>
      </c>
      <c r="L7142" s="186" t="s">
        <v>225</v>
      </c>
      <c r="M7142" s="187" t="s">
        <v>225</v>
      </c>
      <c r="N7142" s="183" t="s">
        <v>36</v>
      </c>
      <c r="O7142" s="181" t="s">
        <v>10603</v>
      </c>
      <c r="P7142" s="184" t="s">
        <v>7090</v>
      </c>
      <c r="Q7142" s="185" t="s">
        <v>190</v>
      </c>
      <c r="R7142" s="181" t="s">
        <v>35</v>
      </c>
      <c r="S7142" s="181" t="s">
        <v>225</v>
      </c>
      <c r="T7142" s="186" t="s">
        <v>225</v>
      </c>
      <c r="U7142" s="187" t="s">
        <v>225</v>
      </c>
      <c r="V7142" s="188" t="str" cm="1">
        <f t="array" ref="V7142">IF(SUM(LEN(A7142:U7142))=0,"",IF(OR(OR(ISBLANK(E7142),SUM(LEN(B7142),LEN(C7142))=0),AND(NOT(D7142="Unknown"),ISBLANK(I7142)),AND(NOT(N7142="Unknown"),ISBLANK(Q7142))),"Missing Information", INDEX(Table15[Entire Service Line Classification], MATCH(SUMIFS(Table15[Unique ID],Table15[System-Owned Portion],D7142,Table15[If Material Anything Other than "Lead" in Column E,Was Material Ever Previously Lead?],F7142,Table15[Customer-Owned Portion],N7142),Table15[Unique ID],0),0)))</f>
        <v>Non-lead</v>
      </c>
      <c r="W7142" s="189"/>
    </row>
    <row r="7143" spans="1:23" s="190" customFormat="1" ht="56.25" x14ac:dyDescent="0.25">
      <c r="A7143" s="180" t="s">
        <v>225</v>
      </c>
      <c r="B7143" s="181" t="s">
        <v>10745</v>
      </c>
      <c r="C7143" s="182" t="s">
        <v>225</v>
      </c>
      <c r="D7143" s="183" t="s">
        <v>36</v>
      </c>
      <c r="E7143" s="181" t="s">
        <v>35</v>
      </c>
      <c r="F7143" s="183" t="s">
        <v>35</v>
      </c>
      <c r="G7143" s="181" t="s">
        <v>10603</v>
      </c>
      <c r="H7143" s="184" t="s">
        <v>7090</v>
      </c>
      <c r="I7143" s="185" t="s">
        <v>190</v>
      </c>
      <c r="J7143" s="181" t="s">
        <v>35</v>
      </c>
      <c r="K7143" s="181" t="s">
        <v>225</v>
      </c>
      <c r="L7143" s="186" t="s">
        <v>225</v>
      </c>
      <c r="M7143" s="187" t="s">
        <v>225</v>
      </c>
      <c r="N7143" s="183" t="s">
        <v>36</v>
      </c>
      <c r="O7143" s="181" t="s">
        <v>10603</v>
      </c>
      <c r="P7143" s="184" t="s">
        <v>7090</v>
      </c>
      <c r="Q7143" s="185" t="s">
        <v>190</v>
      </c>
      <c r="R7143" s="181" t="s">
        <v>35</v>
      </c>
      <c r="S7143" s="181" t="s">
        <v>225</v>
      </c>
      <c r="T7143" s="186" t="s">
        <v>225</v>
      </c>
      <c r="U7143" s="187" t="s">
        <v>225</v>
      </c>
      <c r="V7143" s="188" t="str" cm="1">
        <f t="array" ref="V7143">IF(SUM(LEN(A7143:U7143))=0,"",IF(OR(OR(ISBLANK(E7143),SUM(LEN(B7143),LEN(C7143))=0),AND(NOT(D7143="Unknown"),ISBLANK(I7143)),AND(NOT(N7143="Unknown"),ISBLANK(Q7143))),"Missing Information", INDEX(Table15[Entire Service Line Classification], MATCH(SUMIFS(Table15[Unique ID],Table15[System-Owned Portion],D7143,Table15[If Material Anything Other than "Lead" in Column E,Was Material Ever Previously Lead?],F7143,Table15[Customer-Owned Portion],N7143),Table15[Unique ID],0),0)))</f>
        <v>Non-lead</v>
      </c>
      <c r="W7143" s="189"/>
    </row>
    <row r="7144" spans="1:23" s="190" customFormat="1" ht="56.25" x14ac:dyDescent="0.25">
      <c r="A7144" s="180" t="s">
        <v>225</v>
      </c>
      <c r="B7144" s="181" t="s">
        <v>10746</v>
      </c>
      <c r="C7144" s="182" t="s">
        <v>225</v>
      </c>
      <c r="D7144" s="183" t="s">
        <v>36</v>
      </c>
      <c r="E7144" s="181" t="s">
        <v>35</v>
      </c>
      <c r="F7144" s="183" t="s">
        <v>35</v>
      </c>
      <c r="G7144" s="181" t="s">
        <v>9339</v>
      </c>
      <c r="H7144" s="184" t="s">
        <v>7090</v>
      </c>
      <c r="I7144" s="185" t="s">
        <v>190</v>
      </c>
      <c r="J7144" s="181" t="s">
        <v>35</v>
      </c>
      <c r="K7144" s="181" t="s">
        <v>225</v>
      </c>
      <c r="L7144" s="186" t="s">
        <v>225</v>
      </c>
      <c r="M7144" s="187" t="s">
        <v>225</v>
      </c>
      <c r="N7144" s="183" t="s">
        <v>36</v>
      </c>
      <c r="O7144" s="181" t="s">
        <v>9339</v>
      </c>
      <c r="P7144" s="184" t="s">
        <v>7090</v>
      </c>
      <c r="Q7144" s="185" t="s">
        <v>190</v>
      </c>
      <c r="R7144" s="181" t="s">
        <v>35</v>
      </c>
      <c r="S7144" s="181" t="s">
        <v>225</v>
      </c>
      <c r="T7144" s="186" t="s">
        <v>225</v>
      </c>
      <c r="U7144" s="187" t="s">
        <v>225</v>
      </c>
      <c r="V7144" s="188" t="str" cm="1">
        <f t="array" ref="V7144">IF(SUM(LEN(A7144:U7144))=0,"",IF(OR(OR(ISBLANK(E7144),SUM(LEN(B7144),LEN(C7144))=0),AND(NOT(D7144="Unknown"),ISBLANK(I7144)),AND(NOT(N7144="Unknown"),ISBLANK(Q7144))),"Missing Information", INDEX(Table15[Entire Service Line Classification], MATCH(SUMIFS(Table15[Unique ID],Table15[System-Owned Portion],D7144,Table15[If Material Anything Other than "Lead" in Column E,Was Material Ever Previously Lead?],F7144,Table15[Customer-Owned Portion],N7144),Table15[Unique ID],0),0)))</f>
        <v>Non-lead</v>
      </c>
      <c r="W7144" s="189"/>
    </row>
    <row r="7145" spans="1:23" s="190" customFormat="1" ht="56.25" x14ac:dyDescent="0.25">
      <c r="A7145" s="180" t="s">
        <v>225</v>
      </c>
      <c r="B7145" s="181" t="s">
        <v>10747</v>
      </c>
      <c r="C7145" s="182" t="s">
        <v>225</v>
      </c>
      <c r="D7145" s="183" t="s">
        <v>36</v>
      </c>
      <c r="E7145" s="181" t="s">
        <v>35</v>
      </c>
      <c r="F7145" s="183" t="s">
        <v>35</v>
      </c>
      <c r="G7145" s="181" t="s">
        <v>9339</v>
      </c>
      <c r="H7145" s="184" t="s">
        <v>7090</v>
      </c>
      <c r="I7145" s="185" t="s">
        <v>190</v>
      </c>
      <c r="J7145" s="181" t="s">
        <v>35</v>
      </c>
      <c r="K7145" s="181" t="s">
        <v>225</v>
      </c>
      <c r="L7145" s="186" t="s">
        <v>225</v>
      </c>
      <c r="M7145" s="187" t="s">
        <v>225</v>
      </c>
      <c r="N7145" s="183" t="s">
        <v>36</v>
      </c>
      <c r="O7145" s="181" t="s">
        <v>9339</v>
      </c>
      <c r="P7145" s="184" t="s">
        <v>7090</v>
      </c>
      <c r="Q7145" s="185" t="s">
        <v>190</v>
      </c>
      <c r="R7145" s="181" t="s">
        <v>35</v>
      </c>
      <c r="S7145" s="181" t="s">
        <v>225</v>
      </c>
      <c r="T7145" s="186" t="s">
        <v>225</v>
      </c>
      <c r="U7145" s="187" t="s">
        <v>225</v>
      </c>
      <c r="V7145" s="188" t="str" cm="1">
        <f t="array" ref="V7145">IF(SUM(LEN(A7145:U7145))=0,"",IF(OR(OR(ISBLANK(E7145),SUM(LEN(B7145),LEN(C7145))=0),AND(NOT(D7145="Unknown"),ISBLANK(I7145)),AND(NOT(N7145="Unknown"),ISBLANK(Q7145))),"Missing Information", INDEX(Table15[Entire Service Line Classification], MATCH(SUMIFS(Table15[Unique ID],Table15[System-Owned Portion],D7145,Table15[If Material Anything Other than "Lead" in Column E,Was Material Ever Previously Lead?],F7145,Table15[Customer-Owned Portion],N7145),Table15[Unique ID],0),0)))</f>
        <v>Non-lead</v>
      </c>
      <c r="W7145" s="189"/>
    </row>
    <row r="7146" spans="1:23" s="190" customFormat="1" ht="56.25" x14ac:dyDescent="0.25">
      <c r="A7146" s="180" t="s">
        <v>225</v>
      </c>
      <c r="B7146" s="181" t="s">
        <v>10748</v>
      </c>
      <c r="C7146" s="182" t="s">
        <v>225</v>
      </c>
      <c r="D7146" s="183" t="s">
        <v>36</v>
      </c>
      <c r="E7146" s="181" t="s">
        <v>35</v>
      </c>
      <c r="F7146" s="183" t="s">
        <v>35</v>
      </c>
      <c r="G7146" s="181" t="s">
        <v>9339</v>
      </c>
      <c r="H7146" s="184" t="s">
        <v>7090</v>
      </c>
      <c r="I7146" s="185" t="s">
        <v>190</v>
      </c>
      <c r="J7146" s="181" t="s">
        <v>35</v>
      </c>
      <c r="K7146" s="181" t="s">
        <v>225</v>
      </c>
      <c r="L7146" s="186" t="s">
        <v>225</v>
      </c>
      <c r="M7146" s="187" t="s">
        <v>225</v>
      </c>
      <c r="N7146" s="183" t="s">
        <v>36</v>
      </c>
      <c r="O7146" s="181" t="s">
        <v>9339</v>
      </c>
      <c r="P7146" s="184" t="s">
        <v>7090</v>
      </c>
      <c r="Q7146" s="185" t="s">
        <v>190</v>
      </c>
      <c r="R7146" s="181" t="s">
        <v>35</v>
      </c>
      <c r="S7146" s="181" t="s">
        <v>225</v>
      </c>
      <c r="T7146" s="186" t="s">
        <v>225</v>
      </c>
      <c r="U7146" s="187" t="s">
        <v>225</v>
      </c>
      <c r="V7146" s="188" t="str" cm="1">
        <f t="array" ref="V7146">IF(SUM(LEN(A7146:U7146))=0,"",IF(OR(OR(ISBLANK(E7146),SUM(LEN(B7146),LEN(C7146))=0),AND(NOT(D7146="Unknown"),ISBLANK(I7146)),AND(NOT(N7146="Unknown"),ISBLANK(Q7146))),"Missing Information", INDEX(Table15[Entire Service Line Classification], MATCH(SUMIFS(Table15[Unique ID],Table15[System-Owned Portion],D7146,Table15[If Material Anything Other than "Lead" in Column E,Was Material Ever Previously Lead?],F7146,Table15[Customer-Owned Portion],N7146),Table15[Unique ID],0),0)))</f>
        <v>Non-lead</v>
      </c>
      <c r="W7146" s="189"/>
    </row>
    <row r="7147" spans="1:23" s="190" customFormat="1" ht="56.25" x14ac:dyDescent="0.25">
      <c r="A7147" s="180" t="s">
        <v>225</v>
      </c>
      <c r="B7147" s="181" t="s">
        <v>10749</v>
      </c>
      <c r="C7147" s="182" t="s">
        <v>225</v>
      </c>
      <c r="D7147" s="183" t="s">
        <v>36</v>
      </c>
      <c r="E7147" s="181" t="s">
        <v>35</v>
      </c>
      <c r="F7147" s="183" t="s">
        <v>35</v>
      </c>
      <c r="G7147" s="181" t="s">
        <v>7407</v>
      </c>
      <c r="H7147" s="184" t="s">
        <v>7090</v>
      </c>
      <c r="I7147" s="185" t="s">
        <v>190</v>
      </c>
      <c r="J7147" s="181" t="s">
        <v>35</v>
      </c>
      <c r="K7147" s="181" t="s">
        <v>225</v>
      </c>
      <c r="L7147" s="186" t="s">
        <v>225</v>
      </c>
      <c r="M7147" s="187" t="s">
        <v>225</v>
      </c>
      <c r="N7147" s="183" t="s">
        <v>36</v>
      </c>
      <c r="O7147" s="181" t="s">
        <v>7407</v>
      </c>
      <c r="P7147" s="184" t="s">
        <v>7090</v>
      </c>
      <c r="Q7147" s="185" t="s">
        <v>190</v>
      </c>
      <c r="R7147" s="181" t="s">
        <v>35</v>
      </c>
      <c r="S7147" s="181" t="s">
        <v>225</v>
      </c>
      <c r="T7147" s="186" t="s">
        <v>225</v>
      </c>
      <c r="U7147" s="187" t="s">
        <v>225</v>
      </c>
      <c r="V7147" s="188" t="str" cm="1">
        <f t="array" ref="V7147">IF(SUM(LEN(A7147:U7147))=0,"",IF(OR(OR(ISBLANK(E7147),SUM(LEN(B7147),LEN(C7147))=0),AND(NOT(D7147="Unknown"),ISBLANK(I7147)),AND(NOT(N7147="Unknown"),ISBLANK(Q7147))),"Missing Information", INDEX(Table15[Entire Service Line Classification], MATCH(SUMIFS(Table15[Unique ID],Table15[System-Owned Portion],D7147,Table15[If Material Anything Other than "Lead" in Column E,Was Material Ever Previously Lead?],F7147,Table15[Customer-Owned Portion],N7147),Table15[Unique ID],0),0)))</f>
        <v>Non-lead</v>
      </c>
      <c r="W7147" s="189"/>
    </row>
    <row r="7148" spans="1:23" s="190" customFormat="1" ht="56.25" x14ac:dyDescent="0.25">
      <c r="A7148" s="180" t="s">
        <v>225</v>
      </c>
      <c r="B7148" s="181" t="s">
        <v>10750</v>
      </c>
      <c r="C7148" s="182" t="s">
        <v>225</v>
      </c>
      <c r="D7148" s="183" t="s">
        <v>36</v>
      </c>
      <c r="E7148" s="181" t="s">
        <v>35</v>
      </c>
      <c r="F7148" s="183" t="s">
        <v>35</v>
      </c>
      <c r="G7148" s="181" t="s">
        <v>7407</v>
      </c>
      <c r="H7148" s="184" t="s">
        <v>7090</v>
      </c>
      <c r="I7148" s="185" t="s">
        <v>190</v>
      </c>
      <c r="J7148" s="181" t="s">
        <v>35</v>
      </c>
      <c r="K7148" s="181" t="s">
        <v>225</v>
      </c>
      <c r="L7148" s="186" t="s">
        <v>225</v>
      </c>
      <c r="M7148" s="187" t="s">
        <v>225</v>
      </c>
      <c r="N7148" s="183" t="s">
        <v>36</v>
      </c>
      <c r="O7148" s="181" t="s">
        <v>7407</v>
      </c>
      <c r="P7148" s="184" t="s">
        <v>7090</v>
      </c>
      <c r="Q7148" s="185" t="s">
        <v>190</v>
      </c>
      <c r="R7148" s="181" t="s">
        <v>35</v>
      </c>
      <c r="S7148" s="181" t="s">
        <v>225</v>
      </c>
      <c r="T7148" s="186" t="s">
        <v>225</v>
      </c>
      <c r="U7148" s="187" t="s">
        <v>225</v>
      </c>
      <c r="V7148" s="188" t="str" cm="1">
        <f t="array" ref="V7148">IF(SUM(LEN(A7148:U7148))=0,"",IF(OR(OR(ISBLANK(E7148),SUM(LEN(B7148),LEN(C7148))=0),AND(NOT(D7148="Unknown"),ISBLANK(I7148)),AND(NOT(N7148="Unknown"),ISBLANK(Q7148))),"Missing Information", INDEX(Table15[Entire Service Line Classification], MATCH(SUMIFS(Table15[Unique ID],Table15[System-Owned Portion],D7148,Table15[If Material Anything Other than "Lead" in Column E,Was Material Ever Previously Lead?],F7148,Table15[Customer-Owned Portion],N7148),Table15[Unique ID],0),0)))</f>
        <v>Non-lead</v>
      </c>
      <c r="W7148" s="189"/>
    </row>
    <row r="7149" spans="1:23" s="190" customFormat="1" ht="56.25" x14ac:dyDescent="0.25">
      <c r="A7149" s="180" t="s">
        <v>225</v>
      </c>
      <c r="B7149" s="181" t="s">
        <v>10751</v>
      </c>
      <c r="C7149" s="182" t="s">
        <v>225</v>
      </c>
      <c r="D7149" s="183" t="s">
        <v>36</v>
      </c>
      <c r="E7149" s="181" t="s">
        <v>35</v>
      </c>
      <c r="F7149" s="183" t="s">
        <v>35</v>
      </c>
      <c r="G7149" s="181" t="s">
        <v>7407</v>
      </c>
      <c r="H7149" s="184" t="s">
        <v>7090</v>
      </c>
      <c r="I7149" s="185" t="s">
        <v>190</v>
      </c>
      <c r="J7149" s="181" t="s">
        <v>35</v>
      </c>
      <c r="K7149" s="181" t="s">
        <v>225</v>
      </c>
      <c r="L7149" s="186" t="s">
        <v>225</v>
      </c>
      <c r="M7149" s="187" t="s">
        <v>225</v>
      </c>
      <c r="N7149" s="183" t="s">
        <v>36</v>
      </c>
      <c r="O7149" s="181" t="s">
        <v>7407</v>
      </c>
      <c r="P7149" s="184" t="s">
        <v>7090</v>
      </c>
      <c r="Q7149" s="185" t="s">
        <v>190</v>
      </c>
      <c r="R7149" s="181" t="s">
        <v>35</v>
      </c>
      <c r="S7149" s="181" t="s">
        <v>225</v>
      </c>
      <c r="T7149" s="186" t="s">
        <v>225</v>
      </c>
      <c r="U7149" s="187" t="s">
        <v>225</v>
      </c>
      <c r="V7149" s="188" t="str" cm="1">
        <f t="array" ref="V7149">IF(SUM(LEN(A7149:U7149))=0,"",IF(OR(OR(ISBLANK(E7149),SUM(LEN(B7149),LEN(C7149))=0),AND(NOT(D7149="Unknown"),ISBLANK(I7149)),AND(NOT(N7149="Unknown"),ISBLANK(Q7149))),"Missing Information", INDEX(Table15[Entire Service Line Classification], MATCH(SUMIFS(Table15[Unique ID],Table15[System-Owned Portion],D7149,Table15[If Material Anything Other than "Lead" in Column E,Was Material Ever Previously Lead?],F7149,Table15[Customer-Owned Portion],N7149),Table15[Unique ID],0),0)))</f>
        <v>Non-lead</v>
      </c>
      <c r="W7149" s="189"/>
    </row>
    <row r="7150" spans="1:23" s="190" customFormat="1" ht="56.25" x14ac:dyDescent="0.25">
      <c r="A7150" s="180" t="s">
        <v>225</v>
      </c>
      <c r="B7150" s="181" t="s">
        <v>10752</v>
      </c>
      <c r="C7150" s="182" t="s">
        <v>225</v>
      </c>
      <c r="D7150" s="183" t="s">
        <v>36</v>
      </c>
      <c r="E7150" s="181" t="s">
        <v>35</v>
      </c>
      <c r="F7150" s="183" t="s">
        <v>35</v>
      </c>
      <c r="G7150" s="181" t="s">
        <v>7476</v>
      </c>
      <c r="H7150" s="184" t="s">
        <v>7090</v>
      </c>
      <c r="I7150" s="185" t="s">
        <v>190</v>
      </c>
      <c r="J7150" s="181" t="s">
        <v>35</v>
      </c>
      <c r="K7150" s="181" t="s">
        <v>225</v>
      </c>
      <c r="L7150" s="186" t="s">
        <v>225</v>
      </c>
      <c r="M7150" s="187" t="s">
        <v>225</v>
      </c>
      <c r="N7150" s="183" t="s">
        <v>36</v>
      </c>
      <c r="O7150" s="181" t="s">
        <v>7476</v>
      </c>
      <c r="P7150" s="184" t="s">
        <v>7090</v>
      </c>
      <c r="Q7150" s="185" t="s">
        <v>190</v>
      </c>
      <c r="R7150" s="181" t="s">
        <v>35</v>
      </c>
      <c r="S7150" s="181" t="s">
        <v>225</v>
      </c>
      <c r="T7150" s="186" t="s">
        <v>225</v>
      </c>
      <c r="U7150" s="187" t="s">
        <v>225</v>
      </c>
      <c r="V7150" s="188" t="str" cm="1">
        <f t="array" ref="V7150">IF(SUM(LEN(A7150:U7150))=0,"",IF(OR(OR(ISBLANK(E7150),SUM(LEN(B7150),LEN(C7150))=0),AND(NOT(D7150="Unknown"),ISBLANK(I7150)),AND(NOT(N7150="Unknown"),ISBLANK(Q7150))),"Missing Information", INDEX(Table15[Entire Service Line Classification], MATCH(SUMIFS(Table15[Unique ID],Table15[System-Owned Portion],D7150,Table15[If Material Anything Other than "Lead" in Column E,Was Material Ever Previously Lead?],F7150,Table15[Customer-Owned Portion],N7150),Table15[Unique ID],0),0)))</f>
        <v>Non-lead</v>
      </c>
      <c r="W7150" s="189"/>
    </row>
    <row r="7151" spans="1:23" s="190" customFormat="1" ht="56.25" x14ac:dyDescent="0.25">
      <c r="A7151" s="180" t="s">
        <v>225</v>
      </c>
      <c r="B7151" s="181" t="s">
        <v>10753</v>
      </c>
      <c r="C7151" s="182" t="s">
        <v>225</v>
      </c>
      <c r="D7151" s="183" t="s">
        <v>36</v>
      </c>
      <c r="E7151" s="181" t="s">
        <v>35</v>
      </c>
      <c r="F7151" s="183" t="s">
        <v>35</v>
      </c>
      <c r="G7151" s="181" t="s">
        <v>7476</v>
      </c>
      <c r="H7151" s="184" t="s">
        <v>7090</v>
      </c>
      <c r="I7151" s="185" t="s">
        <v>190</v>
      </c>
      <c r="J7151" s="181" t="s">
        <v>35</v>
      </c>
      <c r="K7151" s="181" t="s">
        <v>225</v>
      </c>
      <c r="L7151" s="186" t="s">
        <v>225</v>
      </c>
      <c r="M7151" s="187" t="s">
        <v>225</v>
      </c>
      <c r="N7151" s="183" t="s">
        <v>36</v>
      </c>
      <c r="O7151" s="181" t="s">
        <v>7476</v>
      </c>
      <c r="P7151" s="184" t="s">
        <v>7090</v>
      </c>
      <c r="Q7151" s="185" t="s">
        <v>190</v>
      </c>
      <c r="R7151" s="181" t="s">
        <v>35</v>
      </c>
      <c r="S7151" s="181" t="s">
        <v>225</v>
      </c>
      <c r="T7151" s="186" t="s">
        <v>225</v>
      </c>
      <c r="U7151" s="187" t="s">
        <v>225</v>
      </c>
      <c r="V7151" s="188" t="str" cm="1">
        <f t="array" ref="V7151">IF(SUM(LEN(A7151:U7151))=0,"",IF(OR(OR(ISBLANK(E7151),SUM(LEN(B7151),LEN(C7151))=0),AND(NOT(D7151="Unknown"),ISBLANK(I7151)),AND(NOT(N7151="Unknown"),ISBLANK(Q7151))),"Missing Information", INDEX(Table15[Entire Service Line Classification], MATCH(SUMIFS(Table15[Unique ID],Table15[System-Owned Portion],D7151,Table15[If Material Anything Other than "Lead" in Column E,Was Material Ever Previously Lead?],F7151,Table15[Customer-Owned Portion],N7151),Table15[Unique ID],0),0)))</f>
        <v>Non-lead</v>
      </c>
      <c r="W7151" s="189"/>
    </row>
    <row r="7152" spans="1:23" s="190" customFormat="1" ht="56.25" x14ac:dyDescent="0.25">
      <c r="A7152" s="180" t="s">
        <v>225</v>
      </c>
      <c r="B7152" s="181" t="s">
        <v>10754</v>
      </c>
      <c r="C7152" s="182" t="s">
        <v>225</v>
      </c>
      <c r="D7152" s="183" t="s">
        <v>36</v>
      </c>
      <c r="E7152" s="181" t="s">
        <v>35</v>
      </c>
      <c r="F7152" s="183" t="s">
        <v>35</v>
      </c>
      <c r="G7152" s="181" t="s">
        <v>8184</v>
      </c>
      <c r="H7152" s="184" t="s">
        <v>7090</v>
      </c>
      <c r="I7152" s="185" t="s">
        <v>190</v>
      </c>
      <c r="J7152" s="181" t="s">
        <v>35</v>
      </c>
      <c r="K7152" s="181" t="s">
        <v>225</v>
      </c>
      <c r="L7152" s="186" t="s">
        <v>225</v>
      </c>
      <c r="M7152" s="187" t="s">
        <v>225</v>
      </c>
      <c r="N7152" s="183" t="s">
        <v>36</v>
      </c>
      <c r="O7152" s="181" t="s">
        <v>8184</v>
      </c>
      <c r="P7152" s="184" t="s">
        <v>7090</v>
      </c>
      <c r="Q7152" s="185" t="s">
        <v>190</v>
      </c>
      <c r="R7152" s="181" t="s">
        <v>35</v>
      </c>
      <c r="S7152" s="181" t="s">
        <v>225</v>
      </c>
      <c r="T7152" s="186" t="s">
        <v>225</v>
      </c>
      <c r="U7152" s="187" t="s">
        <v>225</v>
      </c>
      <c r="V7152" s="188" t="str" cm="1">
        <f t="array" ref="V7152">IF(SUM(LEN(A7152:U7152))=0,"",IF(OR(OR(ISBLANK(E7152),SUM(LEN(B7152),LEN(C7152))=0),AND(NOT(D7152="Unknown"),ISBLANK(I7152)),AND(NOT(N7152="Unknown"),ISBLANK(Q7152))),"Missing Information", INDEX(Table15[Entire Service Line Classification], MATCH(SUMIFS(Table15[Unique ID],Table15[System-Owned Portion],D7152,Table15[If Material Anything Other than "Lead" in Column E,Was Material Ever Previously Lead?],F7152,Table15[Customer-Owned Portion],N7152),Table15[Unique ID],0),0)))</f>
        <v>Non-lead</v>
      </c>
      <c r="W7152" s="189"/>
    </row>
    <row r="7153" spans="1:23" s="190" customFormat="1" ht="56.25" x14ac:dyDescent="0.25">
      <c r="A7153" s="180" t="s">
        <v>225</v>
      </c>
      <c r="B7153" s="181" t="s">
        <v>10755</v>
      </c>
      <c r="C7153" s="182" t="s">
        <v>225</v>
      </c>
      <c r="D7153" s="183" t="s">
        <v>36</v>
      </c>
      <c r="E7153" s="181" t="s">
        <v>35</v>
      </c>
      <c r="F7153" s="183" t="s">
        <v>35</v>
      </c>
      <c r="G7153" s="181" t="s">
        <v>7407</v>
      </c>
      <c r="H7153" s="184" t="s">
        <v>7090</v>
      </c>
      <c r="I7153" s="185" t="s">
        <v>190</v>
      </c>
      <c r="J7153" s="181" t="s">
        <v>35</v>
      </c>
      <c r="K7153" s="181" t="s">
        <v>225</v>
      </c>
      <c r="L7153" s="186" t="s">
        <v>225</v>
      </c>
      <c r="M7153" s="187" t="s">
        <v>225</v>
      </c>
      <c r="N7153" s="183" t="s">
        <v>36</v>
      </c>
      <c r="O7153" s="181" t="s">
        <v>7407</v>
      </c>
      <c r="P7153" s="184" t="s">
        <v>7090</v>
      </c>
      <c r="Q7153" s="185" t="s">
        <v>190</v>
      </c>
      <c r="R7153" s="181" t="s">
        <v>35</v>
      </c>
      <c r="S7153" s="181" t="s">
        <v>225</v>
      </c>
      <c r="T7153" s="186" t="s">
        <v>225</v>
      </c>
      <c r="U7153" s="187" t="s">
        <v>225</v>
      </c>
      <c r="V7153" s="188" t="str" cm="1">
        <f t="array" ref="V7153">IF(SUM(LEN(A7153:U7153))=0,"",IF(OR(OR(ISBLANK(E7153),SUM(LEN(B7153),LEN(C7153))=0),AND(NOT(D7153="Unknown"),ISBLANK(I7153)),AND(NOT(N7153="Unknown"),ISBLANK(Q7153))),"Missing Information", INDEX(Table15[Entire Service Line Classification], MATCH(SUMIFS(Table15[Unique ID],Table15[System-Owned Portion],D7153,Table15[If Material Anything Other than "Lead" in Column E,Was Material Ever Previously Lead?],F7153,Table15[Customer-Owned Portion],N7153),Table15[Unique ID],0),0)))</f>
        <v>Non-lead</v>
      </c>
      <c r="W7153" s="189"/>
    </row>
    <row r="7154" spans="1:23" s="190" customFormat="1" ht="56.25" x14ac:dyDescent="0.25">
      <c r="A7154" s="180" t="s">
        <v>225</v>
      </c>
      <c r="B7154" s="181" t="s">
        <v>10756</v>
      </c>
      <c r="C7154" s="182" t="s">
        <v>225</v>
      </c>
      <c r="D7154" s="183" t="s">
        <v>36</v>
      </c>
      <c r="E7154" s="181" t="s">
        <v>35</v>
      </c>
      <c r="F7154" s="183" t="s">
        <v>35</v>
      </c>
      <c r="G7154" s="181" t="s">
        <v>7407</v>
      </c>
      <c r="H7154" s="184" t="s">
        <v>7090</v>
      </c>
      <c r="I7154" s="185" t="s">
        <v>190</v>
      </c>
      <c r="J7154" s="181" t="s">
        <v>35</v>
      </c>
      <c r="K7154" s="181" t="s">
        <v>225</v>
      </c>
      <c r="L7154" s="186" t="s">
        <v>225</v>
      </c>
      <c r="M7154" s="187" t="s">
        <v>225</v>
      </c>
      <c r="N7154" s="183" t="s">
        <v>36</v>
      </c>
      <c r="O7154" s="181" t="s">
        <v>7407</v>
      </c>
      <c r="P7154" s="184" t="s">
        <v>7090</v>
      </c>
      <c r="Q7154" s="185" t="s">
        <v>190</v>
      </c>
      <c r="R7154" s="181" t="s">
        <v>35</v>
      </c>
      <c r="S7154" s="181" t="s">
        <v>225</v>
      </c>
      <c r="T7154" s="186" t="s">
        <v>225</v>
      </c>
      <c r="U7154" s="187" t="s">
        <v>225</v>
      </c>
      <c r="V7154" s="188" t="str" cm="1">
        <f t="array" ref="V7154">IF(SUM(LEN(A7154:U7154))=0,"",IF(OR(OR(ISBLANK(E7154),SUM(LEN(B7154),LEN(C7154))=0),AND(NOT(D7154="Unknown"),ISBLANK(I7154)),AND(NOT(N7154="Unknown"),ISBLANK(Q7154))),"Missing Information", INDEX(Table15[Entire Service Line Classification], MATCH(SUMIFS(Table15[Unique ID],Table15[System-Owned Portion],D7154,Table15[If Material Anything Other than "Lead" in Column E,Was Material Ever Previously Lead?],F7154,Table15[Customer-Owned Portion],N7154),Table15[Unique ID],0),0)))</f>
        <v>Non-lead</v>
      </c>
      <c r="W7154" s="189"/>
    </row>
    <row r="7155" spans="1:23" s="190" customFormat="1" ht="56.25" x14ac:dyDescent="0.25">
      <c r="A7155" s="180" t="s">
        <v>225</v>
      </c>
      <c r="B7155" s="181" t="s">
        <v>10757</v>
      </c>
      <c r="C7155" s="182" t="s">
        <v>225</v>
      </c>
      <c r="D7155" s="183" t="s">
        <v>36</v>
      </c>
      <c r="E7155" s="181" t="s">
        <v>35</v>
      </c>
      <c r="F7155" s="183" t="s">
        <v>35</v>
      </c>
      <c r="G7155" s="181" t="s">
        <v>9339</v>
      </c>
      <c r="H7155" s="184" t="s">
        <v>7090</v>
      </c>
      <c r="I7155" s="185" t="s">
        <v>190</v>
      </c>
      <c r="J7155" s="181" t="s">
        <v>35</v>
      </c>
      <c r="K7155" s="181" t="s">
        <v>225</v>
      </c>
      <c r="L7155" s="186" t="s">
        <v>225</v>
      </c>
      <c r="M7155" s="187" t="s">
        <v>225</v>
      </c>
      <c r="N7155" s="183" t="s">
        <v>36</v>
      </c>
      <c r="O7155" s="181" t="s">
        <v>9339</v>
      </c>
      <c r="P7155" s="184" t="s">
        <v>7090</v>
      </c>
      <c r="Q7155" s="185" t="s">
        <v>190</v>
      </c>
      <c r="R7155" s="181" t="s">
        <v>35</v>
      </c>
      <c r="S7155" s="181" t="s">
        <v>225</v>
      </c>
      <c r="T7155" s="186" t="s">
        <v>225</v>
      </c>
      <c r="U7155" s="187" t="s">
        <v>225</v>
      </c>
      <c r="V7155" s="188" t="str" cm="1">
        <f t="array" ref="V7155">IF(SUM(LEN(A7155:U7155))=0,"",IF(OR(OR(ISBLANK(E7155),SUM(LEN(B7155),LEN(C7155))=0),AND(NOT(D7155="Unknown"),ISBLANK(I7155)),AND(NOT(N7155="Unknown"),ISBLANK(Q7155))),"Missing Information", INDEX(Table15[Entire Service Line Classification], MATCH(SUMIFS(Table15[Unique ID],Table15[System-Owned Portion],D7155,Table15[If Material Anything Other than "Lead" in Column E,Was Material Ever Previously Lead?],F7155,Table15[Customer-Owned Portion],N7155),Table15[Unique ID],0),0)))</f>
        <v>Non-lead</v>
      </c>
      <c r="W7155" s="189"/>
    </row>
    <row r="7156" spans="1:23" s="190" customFormat="1" ht="56.25" x14ac:dyDescent="0.25">
      <c r="A7156" s="180" t="s">
        <v>225</v>
      </c>
      <c r="B7156" s="181" t="s">
        <v>10758</v>
      </c>
      <c r="C7156" s="182" t="s">
        <v>225</v>
      </c>
      <c r="D7156" s="183" t="s">
        <v>36</v>
      </c>
      <c r="E7156" s="181" t="s">
        <v>35</v>
      </c>
      <c r="F7156" s="183" t="s">
        <v>35</v>
      </c>
      <c r="G7156" s="181" t="s">
        <v>9339</v>
      </c>
      <c r="H7156" s="184" t="s">
        <v>7090</v>
      </c>
      <c r="I7156" s="185" t="s">
        <v>190</v>
      </c>
      <c r="J7156" s="181" t="s">
        <v>35</v>
      </c>
      <c r="K7156" s="181" t="s">
        <v>225</v>
      </c>
      <c r="L7156" s="186" t="s">
        <v>225</v>
      </c>
      <c r="M7156" s="187" t="s">
        <v>225</v>
      </c>
      <c r="N7156" s="183" t="s">
        <v>36</v>
      </c>
      <c r="O7156" s="181" t="s">
        <v>9339</v>
      </c>
      <c r="P7156" s="184" t="s">
        <v>7090</v>
      </c>
      <c r="Q7156" s="185" t="s">
        <v>190</v>
      </c>
      <c r="R7156" s="181" t="s">
        <v>35</v>
      </c>
      <c r="S7156" s="181" t="s">
        <v>225</v>
      </c>
      <c r="T7156" s="186" t="s">
        <v>225</v>
      </c>
      <c r="U7156" s="187" t="s">
        <v>225</v>
      </c>
      <c r="V7156" s="188" t="str" cm="1">
        <f t="array" ref="V7156">IF(SUM(LEN(A7156:U7156))=0,"",IF(OR(OR(ISBLANK(E7156),SUM(LEN(B7156),LEN(C7156))=0),AND(NOT(D7156="Unknown"),ISBLANK(I7156)),AND(NOT(N7156="Unknown"),ISBLANK(Q7156))),"Missing Information", INDEX(Table15[Entire Service Line Classification], MATCH(SUMIFS(Table15[Unique ID],Table15[System-Owned Portion],D7156,Table15[If Material Anything Other than "Lead" in Column E,Was Material Ever Previously Lead?],F7156,Table15[Customer-Owned Portion],N7156),Table15[Unique ID],0),0)))</f>
        <v>Non-lead</v>
      </c>
      <c r="W7156" s="189"/>
    </row>
    <row r="7157" spans="1:23" s="190" customFormat="1" ht="56.25" x14ac:dyDescent="0.25">
      <c r="A7157" s="180" t="s">
        <v>225</v>
      </c>
      <c r="B7157" s="181" t="s">
        <v>10759</v>
      </c>
      <c r="C7157" s="182" t="s">
        <v>225</v>
      </c>
      <c r="D7157" s="183" t="s">
        <v>36</v>
      </c>
      <c r="E7157" s="181" t="s">
        <v>35</v>
      </c>
      <c r="F7157" s="183" t="s">
        <v>35</v>
      </c>
      <c r="G7157" s="181" t="s">
        <v>7407</v>
      </c>
      <c r="H7157" s="184" t="s">
        <v>7090</v>
      </c>
      <c r="I7157" s="185" t="s">
        <v>190</v>
      </c>
      <c r="J7157" s="181" t="s">
        <v>35</v>
      </c>
      <c r="K7157" s="181" t="s">
        <v>225</v>
      </c>
      <c r="L7157" s="186" t="s">
        <v>225</v>
      </c>
      <c r="M7157" s="187" t="s">
        <v>225</v>
      </c>
      <c r="N7157" s="183" t="s">
        <v>36</v>
      </c>
      <c r="O7157" s="181" t="s">
        <v>7407</v>
      </c>
      <c r="P7157" s="184" t="s">
        <v>7090</v>
      </c>
      <c r="Q7157" s="185" t="s">
        <v>190</v>
      </c>
      <c r="R7157" s="181" t="s">
        <v>35</v>
      </c>
      <c r="S7157" s="181" t="s">
        <v>225</v>
      </c>
      <c r="T7157" s="186" t="s">
        <v>225</v>
      </c>
      <c r="U7157" s="187" t="s">
        <v>225</v>
      </c>
      <c r="V7157" s="188" t="str" cm="1">
        <f t="array" ref="V7157">IF(SUM(LEN(A7157:U7157))=0,"",IF(OR(OR(ISBLANK(E7157),SUM(LEN(B7157),LEN(C7157))=0),AND(NOT(D7157="Unknown"),ISBLANK(I7157)),AND(NOT(N7157="Unknown"),ISBLANK(Q7157))),"Missing Information", INDEX(Table15[Entire Service Line Classification], MATCH(SUMIFS(Table15[Unique ID],Table15[System-Owned Portion],D7157,Table15[If Material Anything Other than "Lead" in Column E,Was Material Ever Previously Lead?],F7157,Table15[Customer-Owned Portion],N7157),Table15[Unique ID],0),0)))</f>
        <v>Non-lead</v>
      </c>
      <c r="W7157" s="189"/>
    </row>
    <row r="7158" spans="1:23" s="190" customFormat="1" ht="56.25" x14ac:dyDescent="0.25">
      <c r="A7158" s="180" t="s">
        <v>225</v>
      </c>
      <c r="B7158" s="181" t="s">
        <v>10760</v>
      </c>
      <c r="C7158" s="182" t="s">
        <v>225</v>
      </c>
      <c r="D7158" s="183" t="s">
        <v>36</v>
      </c>
      <c r="E7158" s="181" t="s">
        <v>35</v>
      </c>
      <c r="F7158" s="183" t="s">
        <v>35</v>
      </c>
      <c r="G7158" s="181" t="s">
        <v>7407</v>
      </c>
      <c r="H7158" s="184" t="s">
        <v>7090</v>
      </c>
      <c r="I7158" s="185" t="s">
        <v>190</v>
      </c>
      <c r="J7158" s="181" t="s">
        <v>35</v>
      </c>
      <c r="K7158" s="181" t="s">
        <v>225</v>
      </c>
      <c r="L7158" s="186" t="s">
        <v>225</v>
      </c>
      <c r="M7158" s="187" t="s">
        <v>225</v>
      </c>
      <c r="N7158" s="183" t="s">
        <v>36</v>
      </c>
      <c r="O7158" s="181" t="s">
        <v>7407</v>
      </c>
      <c r="P7158" s="184" t="s">
        <v>7090</v>
      </c>
      <c r="Q7158" s="185" t="s">
        <v>190</v>
      </c>
      <c r="R7158" s="181" t="s">
        <v>35</v>
      </c>
      <c r="S7158" s="181" t="s">
        <v>225</v>
      </c>
      <c r="T7158" s="186" t="s">
        <v>225</v>
      </c>
      <c r="U7158" s="187" t="s">
        <v>225</v>
      </c>
      <c r="V7158" s="188" t="str" cm="1">
        <f t="array" ref="V7158">IF(SUM(LEN(A7158:U7158))=0,"",IF(OR(OR(ISBLANK(E7158),SUM(LEN(B7158),LEN(C7158))=0),AND(NOT(D7158="Unknown"),ISBLANK(I7158)),AND(NOT(N7158="Unknown"),ISBLANK(Q7158))),"Missing Information", INDEX(Table15[Entire Service Line Classification], MATCH(SUMIFS(Table15[Unique ID],Table15[System-Owned Portion],D7158,Table15[If Material Anything Other than "Lead" in Column E,Was Material Ever Previously Lead?],F7158,Table15[Customer-Owned Portion],N7158),Table15[Unique ID],0),0)))</f>
        <v>Non-lead</v>
      </c>
      <c r="W7158" s="189"/>
    </row>
    <row r="7159" spans="1:23" s="190" customFormat="1" ht="56.25" x14ac:dyDescent="0.25">
      <c r="A7159" s="180" t="s">
        <v>225</v>
      </c>
      <c r="B7159" s="181" t="s">
        <v>10761</v>
      </c>
      <c r="C7159" s="182" t="s">
        <v>225</v>
      </c>
      <c r="D7159" s="183" t="s">
        <v>36</v>
      </c>
      <c r="E7159" s="181" t="s">
        <v>35</v>
      </c>
      <c r="F7159" s="183" t="s">
        <v>35</v>
      </c>
      <c r="G7159" s="181" t="s">
        <v>7407</v>
      </c>
      <c r="H7159" s="184" t="s">
        <v>7090</v>
      </c>
      <c r="I7159" s="185" t="s">
        <v>190</v>
      </c>
      <c r="J7159" s="181" t="s">
        <v>35</v>
      </c>
      <c r="K7159" s="181" t="s">
        <v>225</v>
      </c>
      <c r="L7159" s="186" t="s">
        <v>225</v>
      </c>
      <c r="M7159" s="187" t="s">
        <v>225</v>
      </c>
      <c r="N7159" s="183" t="s">
        <v>36</v>
      </c>
      <c r="O7159" s="181" t="s">
        <v>7407</v>
      </c>
      <c r="P7159" s="184" t="s">
        <v>7090</v>
      </c>
      <c r="Q7159" s="185" t="s">
        <v>190</v>
      </c>
      <c r="R7159" s="181" t="s">
        <v>35</v>
      </c>
      <c r="S7159" s="181" t="s">
        <v>225</v>
      </c>
      <c r="T7159" s="186" t="s">
        <v>225</v>
      </c>
      <c r="U7159" s="187" t="s">
        <v>225</v>
      </c>
      <c r="V7159" s="188" t="str" cm="1">
        <f t="array" ref="V7159">IF(SUM(LEN(A7159:U7159))=0,"",IF(OR(OR(ISBLANK(E7159),SUM(LEN(B7159),LEN(C7159))=0),AND(NOT(D7159="Unknown"),ISBLANK(I7159)),AND(NOT(N7159="Unknown"),ISBLANK(Q7159))),"Missing Information", INDEX(Table15[Entire Service Line Classification], MATCH(SUMIFS(Table15[Unique ID],Table15[System-Owned Portion],D7159,Table15[If Material Anything Other than "Lead" in Column E,Was Material Ever Previously Lead?],F7159,Table15[Customer-Owned Portion],N7159),Table15[Unique ID],0),0)))</f>
        <v>Non-lead</v>
      </c>
      <c r="W7159" s="189"/>
    </row>
    <row r="7160" spans="1:23" s="190" customFormat="1" ht="56.25" x14ac:dyDescent="0.25">
      <c r="A7160" s="180" t="s">
        <v>225</v>
      </c>
      <c r="B7160" s="181" t="s">
        <v>10762</v>
      </c>
      <c r="C7160" s="182" t="s">
        <v>225</v>
      </c>
      <c r="D7160" s="183" t="s">
        <v>36</v>
      </c>
      <c r="E7160" s="181" t="s">
        <v>35</v>
      </c>
      <c r="F7160" s="183" t="s">
        <v>35</v>
      </c>
      <c r="G7160" s="181" t="s">
        <v>7407</v>
      </c>
      <c r="H7160" s="184" t="s">
        <v>7090</v>
      </c>
      <c r="I7160" s="185" t="s">
        <v>190</v>
      </c>
      <c r="J7160" s="181" t="s">
        <v>35</v>
      </c>
      <c r="K7160" s="181" t="s">
        <v>225</v>
      </c>
      <c r="L7160" s="186" t="s">
        <v>225</v>
      </c>
      <c r="M7160" s="187" t="s">
        <v>225</v>
      </c>
      <c r="N7160" s="183" t="s">
        <v>36</v>
      </c>
      <c r="O7160" s="181" t="s">
        <v>7407</v>
      </c>
      <c r="P7160" s="184" t="s">
        <v>7090</v>
      </c>
      <c r="Q7160" s="185" t="s">
        <v>190</v>
      </c>
      <c r="R7160" s="181" t="s">
        <v>35</v>
      </c>
      <c r="S7160" s="181" t="s">
        <v>225</v>
      </c>
      <c r="T7160" s="186" t="s">
        <v>225</v>
      </c>
      <c r="U7160" s="187" t="s">
        <v>225</v>
      </c>
      <c r="V7160" s="188" t="str" cm="1">
        <f t="array" ref="V7160">IF(SUM(LEN(A7160:U7160))=0,"",IF(OR(OR(ISBLANK(E7160),SUM(LEN(B7160),LEN(C7160))=0),AND(NOT(D7160="Unknown"),ISBLANK(I7160)),AND(NOT(N7160="Unknown"),ISBLANK(Q7160))),"Missing Information", INDEX(Table15[Entire Service Line Classification], MATCH(SUMIFS(Table15[Unique ID],Table15[System-Owned Portion],D7160,Table15[If Material Anything Other than "Lead" in Column E,Was Material Ever Previously Lead?],F7160,Table15[Customer-Owned Portion],N7160),Table15[Unique ID],0),0)))</f>
        <v>Non-lead</v>
      </c>
      <c r="W7160" s="189"/>
    </row>
    <row r="7161" spans="1:23" s="190" customFormat="1" ht="56.25" x14ac:dyDescent="0.25">
      <c r="A7161" s="180" t="s">
        <v>225</v>
      </c>
      <c r="B7161" s="181" t="s">
        <v>10763</v>
      </c>
      <c r="C7161" s="182" t="s">
        <v>225</v>
      </c>
      <c r="D7161" s="183" t="s">
        <v>36</v>
      </c>
      <c r="E7161" s="181" t="s">
        <v>35</v>
      </c>
      <c r="F7161" s="183" t="s">
        <v>35</v>
      </c>
      <c r="G7161" s="181" t="s">
        <v>7407</v>
      </c>
      <c r="H7161" s="184" t="s">
        <v>7090</v>
      </c>
      <c r="I7161" s="185" t="s">
        <v>190</v>
      </c>
      <c r="J7161" s="181" t="s">
        <v>35</v>
      </c>
      <c r="K7161" s="181" t="s">
        <v>225</v>
      </c>
      <c r="L7161" s="186" t="s">
        <v>225</v>
      </c>
      <c r="M7161" s="187" t="s">
        <v>225</v>
      </c>
      <c r="N7161" s="183" t="s">
        <v>36</v>
      </c>
      <c r="O7161" s="181" t="s">
        <v>7407</v>
      </c>
      <c r="P7161" s="184" t="s">
        <v>7090</v>
      </c>
      <c r="Q7161" s="185" t="s">
        <v>190</v>
      </c>
      <c r="R7161" s="181" t="s">
        <v>35</v>
      </c>
      <c r="S7161" s="181" t="s">
        <v>225</v>
      </c>
      <c r="T7161" s="186" t="s">
        <v>225</v>
      </c>
      <c r="U7161" s="187" t="s">
        <v>225</v>
      </c>
      <c r="V7161" s="188" t="str" cm="1">
        <f t="array" ref="V7161">IF(SUM(LEN(A7161:U7161))=0,"",IF(OR(OR(ISBLANK(E7161),SUM(LEN(B7161),LEN(C7161))=0),AND(NOT(D7161="Unknown"),ISBLANK(I7161)),AND(NOT(N7161="Unknown"),ISBLANK(Q7161))),"Missing Information", INDEX(Table15[Entire Service Line Classification], MATCH(SUMIFS(Table15[Unique ID],Table15[System-Owned Portion],D7161,Table15[If Material Anything Other than "Lead" in Column E,Was Material Ever Previously Lead?],F7161,Table15[Customer-Owned Portion],N7161),Table15[Unique ID],0),0)))</f>
        <v>Non-lead</v>
      </c>
      <c r="W7161" s="189"/>
    </row>
    <row r="7162" spans="1:23" s="190" customFormat="1" ht="56.25" x14ac:dyDescent="0.25">
      <c r="A7162" s="180" t="s">
        <v>225</v>
      </c>
      <c r="B7162" s="181" t="s">
        <v>10764</v>
      </c>
      <c r="C7162" s="182" t="s">
        <v>225</v>
      </c>
      <c r="D7162" s="183" t="s">
        <v>36</v>
      </c>
      <c r="E7162" s="181" t="s">
        <v>35</v>
      </c>
      <c r="F7162" s="183" t="s">
        <v>35</v>
      </c>
      <c r="G7162" s="181" t="s">
        <v>7476</v>
      </c>
      <c r="H7162" s="184" t="s">
        <v>7090</v>
      </c>
      <c r="I7162" s="185" t="s">
        <v>190</v>
      </c>
      <c r="J7162" s="181" t="s">
        <v>35</v>
      </c>
      <c r="K7162" s="181" t="s">
        <v>225</v>
      </c>
      <c r="L7162" s="186" t="s">
        <v>225</v>
      </c>
      <c r="M7162" s="187" t="s">
        <v>225</v>
      </c>
      <c r="N7162" s="183" t="s">
        <v>36</v>
      </c>
      <c r="O7162" s="181" t="s">
        <v>7476</v>
      </c>
      <c r="P7162" s="184" t="s">
        <v>7090</v>
      </c>
      <c r="Q7162" s="185" t="s">
        <v>190</v>
      </c>
      <c r="R7162" s="181" t="s">
        <v>35</v>
      </c>
      <c r="S7162" s="181" t="s">
        <v>225</v>
      </c>
      <c r="T7162" s="186" t="s">
        <v>225</v>
      </c>
      <c r="U7162" s="187" t="s">
        <v>225</v>
      </c>
      <c r="V7162" s="188" t="str" cm="1">
        <f t="array" ref="V7162">IF(SUM(LEN(A7162:U7162))=0,"",IF(OR(OR(ISBLANK(E7162),SUM(LEN(B7162),LEN(C7162))=0),AND(NOT(D7162="Unknown"),ISBLANK(I7162)),AND(NOT(N7162="Unknown"),ISBLANK(Q7162))),"Missing Information", INDEX(Table15[Entire Service Line Classification], MATCH(SUMIFS(Table15[Unique ID],Table15[System-Owned Portion],D7162,Table15[If Material Anything Other than "Lead" in Column E,Was Material Ever Previously Lead?],F7162,Table15[Customer-Owned Portion],N7162),Table15[Unique ID],0),0)))</f>
        <v>Non-lead</v>
      </c>
      <c r="W7162" s="189"/>
    </row>
    <row r="7163" spans="1:23" s="190" customFormat="1" ht="56.25" x14ac:dyDescent="0.25">
      <c r="A7163" s="180" t="s">
        <v>225</v>
      </c>
      <c r="B7163" s="181" t="s">
        <v>10765</v>
      </c>
      <c r="C7163" s="182" t="s">
        <v>225</v>
      </c>
      <c r="D7163" s="183" t="s">
        <v>36</v>
      </c>
      <c r="E7163" s="181" t="s">
        <v>35</v>
      </c>
      <c r="F7163" s="183" t="s">
        <v>35</v>
      </c>
      <c r="G7163" s="181" t="s">
        <v>7476</v>
      </c>
      <c r="H7163" s="184" t="s">
        <v>7090</v>
      </c>
      <c r="I7163" s="185" t="s">
        <v>190</v>
      </c>
      <c r="J7163" s="181" t="s">
        <v>35</v>
      </c>
      <c r="K7163" s="181" t="s">
        <v>225</v>
      </c>
      <c r="L7163" s="186" t="s">
        <v>225</v>
      </c>
      <c r="M7163" s="187" t="s">
        <v>225</v>
      </c>
      <c r="N7163" s="183" t="s">
        <v>36</v>
      </c>
      <c r="O7163" s="181" t="s">
        <v>7476</v>
      </c>
      <c r="P7163" s="184" t="s">
        <v>7090</v>
      </c>
      <c r="Q7163" s="185" t="s">
        <v>190</v>
      </c>
      <c r="R7163" s="181" t="s">
        <v>35</v>
      </c>
      <c r="S7163" s="181" t="s">
        <v>225</v>
      </c>
      <c r="T7163" s="186" t="s">
        <v>225</v>
      </c>
      <c r="U7163" s="187" t="s">
        <v>225</v>
      </c>
      <c r="V7163" s="188" t="str" cm="1">
        <f t="array" ref="V7163">IF(SUM(LEN(A7163:U7163))=0,"",IF(OR(OR(ISBLANK(E7163),SUM(LEN(B7163),LEN(C7163))=0),AND(NOT(D7163="Unknown"),ISBLANK(I7163)),AND(NOT(N7163="Unknown"),ISBLANK(Q7163))),"Missing Information", INDEX(Table15[Entire Service Line Classification], MATCH(SUMIFS(Table15[Unique ID],Table15[System-Owned Portion],D7163,Table15[If Material Anything Other than "Lead" in Column E,Was Material Ever Previously Lead?],F7163,Table15[Customer-Owned Portion],N7163),Table15[Unique ID],0),0)))</f>
        <v>Non-lead</v>
      </c>
      <c r="W7163" s="189"/>
    </row>
    <row r="7164" spans="1:23" s="190" customFormat="1" ht="56.25" x14ac:dyDescent="0.25">
      <c r="A7164" s="180" t="s">
        <v>225</v>
      </c>
      <c r="B7164" s="181" t="s">
        <v>10766</v>
      </c>
      <c r="C7164" s="182" t="s">
        <v>225</v>
      </c>
      <c r="D7164" s="183" t="s">
        <v>36</v>
      </c>
      <c r="E7164" s="181" t="s">
        <v>35</v>
      </c>
      <c r="F7164" s="183" t="s">
        <v>35</v>
      </c>
      <c r="G7164" s="181" t="s">
        <v>7476</v>
      </c>
      <c r="H7164" s="184" t="s">
        <v>7090</v>
      </c>
      <c r="I7164" s="185" t="s">
        <v>190</v>
      </c>
      <c r="J7164" s="181" t="s">
        <v>35</v>
      </c>
      <c r="K7164" s="181" t="s">
        <v>225</v>
      </c>
      <c r="L7164" s="186" t="s">
        <v>225</v>
      </c>
      <c r="M7164" s="187" t="s">
        <v>225</v>
      </c>
      <c r="N7164" s="183" t="s">
        <v>36</v>
      </c>
      <c r="O7164" s="181" t="s">
        <v>7476</v>
      </c>
      <c r="P7164" s="184" t="s">
        <v>7090</v>
      </c>
      <c r="Q7164" s="185" t="s">
        <v>190</v>
      </c>
      <c r="R7164" s="181" t="s">
        <v>35</v>
      </c>
      <c r="S7164" s="181" t="s">
        <v>225</v>
      </c>
      <c r="T7164" s="186" t="s">
        <v>225</v>
      </c>
      <c r="U7164" s="187" t="s">
        <v>225</v>
      </c>
      <c r="V7164" s="188" t="str" cm="1">
        <f t="array" ref="V7164">IF(SUM(LEN(A7164:U7164))=0,"",IF(OR(OR(ISBLANK(E7164),SUM(LEN(B7164),LEN(C7164))=0),AND(NOT(D7164="Unknown"),ISBLANK(I7164)),AND(NOT(N7164="Unknown"),ISBLANK(Q7164))),"Missing Information", INDEX(Table15[Entire Service Line Classification], MATCH(SUMIFS(Table15[Unique ID],Table15[System-Owned Portion],D7164,Table15[If Material Anything Other than "Lead" in Column E,Was Material Ever Previously Lead?],F7164,Table15[Customer-Owned Portion],N7164),Table15[Unique ID],0),0)))</f>
        <v>Non-lead</v>
      </c>
      <c r="W7164" s="189"/>
    </row>
    <row r="7165" spans="1:23" s="190" customFormat="1" ht="56.25" x14ac:dyDescent="0.25">
      <c r="A7165" s="180" t="s">
        <v>225</v>
      </c>
      <c r="B7165" s="181" t="s">
        <v>10767</v>
      </c>
      <c r="C7165" s="182" t="s">
        <v>225</v>
      </c>
      <c r="D7165" s="183" t="s">
        <v>36</v>
      </c>
      <c r="E7165" s="181" t="s">
        <v>35</v>
      </c>
      <c r="F7165" s="183" t="s">
        <v>35</v>
      </c>
      <c r="G7165" s="181" t="s">
        <v>7476</v>
      </c>
      <c r="H7165" s="184" t="s">
        <v>7090</v>
      </c>
      <c r="I7165" s="185" t="s">
        <v>190</v>
      </c>
      <c r="J7165" s="181" t="s">
        <v>35</v>
      </c>
      <c r="K7165" s="181" t="s">
        <v>225</v>
      </c>
      <c r="L7165" s="186" t="s">
        <v>225</v>
      </c>
      <c r="M7165" s="187" t="s">
        <v>225</v>
      </c>
      <c r="N7165" s="183" t="s">
        <v>36</v>
      </c>
      <c r="O7165" s="181" t="s">
        <v>7476</v>
      </c>
      <c r="P7165" s="184" t="s">
        <v>7090</v>
      </c>
      <c r="Q7165" s="185" t="s">
        <v>190</v>
      </c>
      <c r="R7165" s="181" t="s">
        <v>35</v>
      </c>
      <c r="S7165" s="181" t="s">
        <v>225</v>
      </c>
      <c r="T7165" s="186" t="s">
        <v>225</v>
      </c>
      <c r="U7165" s="187" t="s">
        <v>225</v>
      </c>
      <c r="V7165" s="188" t="str" cm="1">
        <f t="array" ref="V7165">IF(SUM(LEN(A7165:U7165))=0,"",IF(OR(OR(ISBLANK(E7165),SUM(LEN(B7165),LEN(C7165))=0),AND(NOT(D7165="Unknown"),ISBLANK(I7165)),AND(NOT(N7165="Unknown"),ISBLANK(Q7165))),"Missing Information", INDEX(Table15[Entire Service Line Classification], MATCH(SUMIFS(Table15[Unique ID],Table15[System-Owned Portion],D7165,Table15[If Material Anything Other than "Lead" in Column E,Was Material Ever Previously Lead?],F7165,Table15[Customer-Owned Portion],N7165),Table15[Unique ID],0),0)))</f>
        <v>Non-lead</v>
      </c>
      <c r="W7165" s="189"/>
    </row>
    <row r="7166" spans="1:23" s="190" customFormat="1" ht="56.25" x14ac:dyDescent="0.25">
      <c r="A7166" s="180" t="s">
        <v>225</v>
      </c>
      <c r="B7166" s="181" t="s">
        <v>10768</v>
      </c>
      <c r="C7166" s="182" t="s">
        <v>225</v>
      </c>
      <c r="D7166" s="183" t="s">
        <v>36</v>
      </c>
      <c r="E7166" s="181" t="s">
        <v>35</v>
      </c>
      <c r="F7166" s="183" t="s">
        <v>35</v>
      </c>
      <c r="G7166" s="181" t="s">
        <v>7476</v>
      </c>
      <c r="H7166" s="184" t="s">
        <v>7090</v>
      </c>
      <c r="I7166" s="185" t="s">
        <v>190</v>
      </c>
      <c r="J7166" s="181" t="s">
        <v>35</v>
      </c>
      <c r="K7166" s="181" t="s">
        <v>225</v>
      </c>
      <c r="L7166" s="186" t="s">
        <v>225</v>
      </c>
      <c r="M7166" s="187" t="s">
        <v>225</v>
      </c>
      <c r="N7166" s="183" t="s">
        <v>36</v>
      </c>
      <c r="O7166" s="181" t="s">
        <v>7476</v>
      </c>
      <c r="P7166" s="184" t="s">
        <v>7090</v>
      </c>
      <c r="Q7166" s="185" t="s">
        <v>190</v>
      </c>
      <c r="R7166" s="181" t="s">
        <v>35</v>
      </c>
      <c r="S7166" s="181" t="s">
        <v>225</v>
      </c>
      <c r="T7166" s="186" t="s">
        <v>225</v>
      </c>
      <c r="U7166" s="187" t="s">
        <v>225</v>
      </c>
      <c r="V7166" s="188" t="str" cm="1">
        <f t="array" ref="V7166">IF(SUM(LEN(A7166:U7166))=0,"",IF(OR(OR(ISBLANK(E7166),SUM(LEN(B7166),LEN(C7166))=0),AND(NOT(D7166="Unknown"),ISBLANK(I7166)),AND(NOT(N7166="Unknown"),ISBLANK(Q7166))),"Missing Information", INDEX(Table15[Entire Service Line Classification], MATCH(SUMIFS(Table15[Unique ID],Table15[System-Owned Portion],D7166,Table15[If Material Anything Other than "Lead" in Column E,Was Material Ever Previously Lead?],F7166,Table15[Customer-Owned Portion],N7166),Table15[Unique ID],0),0)))</f>
        <v>Non-lead</v>
      </c>
      <c r="W7166" s="189"/>
    </row>
    <row r="7167" spans="1:23" s="190" customFormat="1" ht="56.25" x14ac:dyDescent="0.25">
      <c r="A7167" s="180" t="s">
        <v>225</v>
      </c>
      <c r="B7167" s="181" t="s">
        <v>10769</v>
      </c>
      <c r="C7167" s="182" t="s">
        <v>225</v>
      </c>
      <c r="D7167" s="183" t="s">
        <v>36</v>
      </c>
      <c r="E7167" s="181" t="s">
        <v>35</v>
      </c>
      <c r="F7167" s="183" t="s">
        <v>35</v>
      </c>
      <c r="G7167" s="181" t="s">
        <v>7476</v>
      </c>
      <c r="H7167" s="184" t="s">
        <v>7090</v>
      </c>
      <c r="I7167" s="185" t="s">
        <v>190</v>
      </c>
      <c r="J7167" s="181" t="s">
        <v>35</v>
      </c>
      <c r="K7167" s="181" t="s">
        <v>225</v>
      </c>
      <c r="L7167" s="186" t="s">
        <v>225</v>
      </c>
      <c r="M7167" s="187" t="s">
        <v>225</v>
      </c>
      <c r="N7167" s="183" t="s">
        <v>36</v>
      </c>
      <c r="O7167" s="181" t="s">
        <v>7476</v>
      </c>
      <c r="P7167" s="184" t="s">
        <v>7090</v>
      </c>
      <c r="Q7167" s="185" t="s">
        <v>190</v>
      </c>
      <c r="R7167" s="181" t="s">
        <v>35</v>
      </c>
      <c r="S7167" s="181" t="s">
        <v>225</v>
      </c>
      <c r="T7167" s="186" t="s">
        <v>225</v>
      </c>
      <c r="U7167" s="187" t="s">
        <v>225</v>
      </c>
      <c r="V7167" s="188" t="str" cm="1">
        <f t="array" ref="V7167">IF(SUM(LEN(A7167:U7167))=0,"",IF(OR(OR(ISBLANK(E7167),SUM(LEN(B7167),LEN(C7167))=0),AND(NOT(D7167="Unknown"),ISBLANK(I7167)),AND(NOT(N7167="Unknown"),ISBLANK(Q7167))),"Missing Information", INDEX(Table15[Entire Service Line Classification], MATCH(SUMIFS(Table15[Unique ID],Table15[System-Owned Portion],D7167,Table15[If Material Anything Other than "Lead" in Column E,Was Material Ever Previously Lead?],F7167,Table15[Customer-Owned Portion],N7167),Table15[Unique ID],0),0)))</f>
        <v>Non-lead</v>
      </c>
      <c r="W7167" s="189"/>
    </row>
    <row r="7168" spans="1:23" s="190" customFormat="1" ht="56.25" x14ac:dyDescent="0.25">
      <c r="A7168" s="180" t="s">
        <v>225</v>
      </c>
      <c r="B7168" s="181" t="s">
        <v>10770</v>
      </c>
      <c r="C7168" s="182" t="s">
        <v>225</v>
      </c>
      <c r="D7168" s="183" t="s">
        <v>36</v>
      </c>
      <c r="E7168" s="181" t="s">
        <v>35</v>
      </c>
      <c r="F7168" s="183" t="s">
        <v>35</v>
      </c>
      <c r="G7168" s="181" t="s">
        <v>7476</v>
      </c>
      <c r="H7168" s="184" t="s">
        <v>7090</v>
      </c>
      <c r="I7168" s="185" t="s">
        <v>190</v>
      </c>
      <c r="J7168" s="181" t="s">
        <v>35</v>
      </c>
      <c r="K7168" s="181" t="s">
        <v>225</v>
      </c>
      <c r="L7168" s="186" t="s">
        <v>225</v>
      </c>
      <c r="M7168" s="187" t="s">
        <v>225</v>
      </c>
      <c r="N7168" s="183" t="s">
        <v>36</v>
      </c>
      <c r="O7168" s="181" t="s">
        <v>7476</v>
      </c>
      <c r="P7168" s="184" t="s">
        <v>7090</v>
      </c>
      <c r="Q7168" s="185" t="s">
        <v>190</v>
      </c>
      <c r="R7168" s="181" t="s">
        <v>35</v>
      </c>
      <c r="S7168" s="181" t="s">
        <v>225</v>
      </c>
      <c r="T7168" s="186" t="s">
        <v>225</v>
      </c>
      <c r="U7168" s="187" t="s">
        <v>225</v>
      </c>
      <c r="V7168" s="188" t="str" cm="1">
        <f t="array" ref="V7168">IF(SUM(LEN(A7168:U7168))=0,"",IF(OR(OR(ISBLANK(E7168),SUM(LEN(B7168),LEN(C7168))=0),AND(NOT(D7168="Unknown"),ISBLANK(I7168)),AND(NOT(N7168="Unknown"),ISBLANK(Q7168))),"Missing Information", INDEX(Table15[Entire Service Line Classification], MATCH(SUMIFS(Table15[Unique ID],Table15[System-Owned Portion],D7168,Table15[If Material Anything Other than "Lead" in Column E,Was Material Ever Previously Lead?],F7168,Table15[Customer-Owned Portion],N7168),Table15[Unique ID],0),0)))</f>
        <v>Non-lead</v>
      </c>
      <c r="W7168" s="189"/>
    </row>
    <row r="7169" spans="1:23" s="190" customFormat="1" ht="56.25" x14ac:dyDescent="0.25">
      <c r="A7169" s="180" t="s">
        <v>225</v>
      </c>
      <c r="B7169" s="181" t="s">
        <v>10771</v>
      </c>
      <c r="C7169" s="182" t="s">
        <v>225</v>
      </c>
      <c r="D7169" s="183" t="s">
        <v>36</v>
      </c>
      <c r="E7169" s="181" t="s">
        <v>35</v>
      </c>
      <c r="F7169" s="183" t="s">
        <v>35</v>
      </c>
      <c r="G7169" s="181" t="s">
        <v>7476</v>
      </c>
      <c r="H7169" s="184" t="s">
        <v>7090</v>
      </c>
      <c r="I7169" s="185" t="s">
        <v>190</v>
      </c>
      <c r="J7169" s="181" t="s">
        <v>35</v>
      </c>
      <c r="K7169" s="181" t="s">
        <v>225</v>
      </c>
      <c r="L7169" s="186" t="s">
        <v>225</v>
      </c>
      <c r="M7169" s="187" t="s">
        <v>225</v>
      </c>
      <c r="N7169" s="183" t="s">
        <v>36</v>
      </c>
      <c r="O7169" s="181" t="s">
        <v>7476</v>
      </c>
      <c r="P7169" s="184" t="s">
        <v>7090</v>
      </c>
      <c r="Q7169" s="185" t="s">
        <v>190</v>
      </c>
      <c r="R7169" s="181" t="s">
        <v>35</v>
      </c>
      <c r="S7169" s="181" t="s">
        <v>225</v>
      </c>
      <c r="T7169" s="186" t="s">
        <v>225</v>
      </c>
      <c r="U7169" s="187" t="s">
        <v>225</v>
      </c>
      <c r="V7169" s="188" t="str" cm="1">
        <f t="array" ref="V7169">IF(SUM(LEN(A7169:U7169))=0,"",IF(OR(OR(ISBLANK(E7169),SUM(LEN(B7169),LEN(C7169))=0),AND(NOT(D7169="Unknown"),ISBLANK(I7169)),AND(NOT(N7169="Unknown"),ISBLANK(Q7169))),"Missing Information", INDEX(Table15[Entire Service Line Classification], MATCH(SUMIFS(Table15[Unique ID],Table15[System-Owned Portion],D7169,Table15[If Material Anything Other than "Lead" in Column E,Was Material Ever Previously Lead?],F7169,Table15[Customer-Owned Portion],N7169),Table15[Unique ID],0),0)))</f>
        <v>Non-lead</v>
      </c>
      <c r="W7169" s="189"/>
    </row>
    <row r="7170" spans="1:23" s="190" customFormat="1" ht="56.25" x14ac:dyDescent="0.25">
      <c r="A7170" s="180" t="s">
        <v>225</v>
      </c>
      <c r="B7170" s="181" t="s">
        <v>10772</v>
      </c>
      <c r="C7170" s="182" t="s">
        <v>225</v>
      </c>
      <c r="D7170" s="183" t="s">
        <v>36</v>
      </c>
      <c r="E7170" s="181" t="s">
        <v>35</v>
      </c>
      <c r="F7170" s="183" t="s">
        <v>35</v>
      </c>
      <c r="G7170" s="181" t="s">
        <v>7476</v>
      </c>
      <c r="H7170" s="184" t="s">
        <v>7090</v>
      </c>
      <c r="I7170" s="185" t="s">
        <v>190</v>
      </c>
      <c r="J7170" s="181" t="s">
        <v>35</v>
      </c>
      <c r="K7170" s="181" t="s">
        <v>225</v>
      </c>
      <c r="L7170" s="186" t="s">
        <v>225</v>
      </c>
      <c r="M7170" s="187" t="s">
        <v>225</v>
      </c>
      <c r="N7170" s="183" t="s">
        <v>36</v>
      </c>
      <c r="O7170" s="181" t="s">
        <v>7476</v>
      </c>
      <c r="P7170" s="184" t="s">
        <v>7090</v>
      </c>
      <c r="Q7170" s="185" t="s">
        <v>190</v>
      </c>
      <c r="R7170" s="181" t="s">
        <v>35</v>
      </c>
      <c r="S7170" s="181" t="s">
        <v>225</v>
      </c>
      <c r="T7170" s="186" t="s">
        <v>225</v>
      </c>
      <c r="U7170" s="187" t="s">
        <v>225</v>
      </c>
      <c r="V7170" s="188" t="str" cm="1">
        <f t="array" ref="V7170">IF(SUM(LEN(A7170:U7170))=0,"",IF(OR(OR(ISBLANK(E7170),SUM(LEN(B7170),LEN(C7170))=0),AND(NOT(D7170="Unknown"),ISBLANK(I7170)),AND(NOT(N7170="Unknown"),ISBLANK(Q7170))),"Missing Information", INDEX(Table15[Entire Service Line Classification], MATCH(SUMIFS(Table15[Unique ID],Table15[System-Owned Portion],D7170,Table15[If Material Anything Other than "Lead" in Column E,Was Material Ever Previously Lead?],F7170,Table15[Customer-Owned Portion],N7170),Table15[Unique ID],0),0)))</f>
        <v>Non-lead</v>
      </c>
      <c r="W7170" s="189"/>
    </row>
    <row r="7171" spans="1:23" s="190" customFormat="1" ht="56.25" x14ac:dyDescent="0.25">
      <c r="A7171" s="180" t="s">
        <v>225</v>
      </c>
      <c r="B7171" s="181" t="s">
        <v>10773</v>
      </c>
      <c r="C7171" s="182" t="s">
        <v>225</v>
      </c>
      <c r="D7171" s="183" t="s">
        <v>36</v>
      </c>
      <c r="E7171" s="181" t="s">
        <v>35</v>
      </c>
      <c r="F7171" s="183" t="s">
        <v>35</v>
      </c>
      <c r="G7171" s="181" t="s">
        <v>7476</v>
      </c>
      <c r="H7171" s="184" t="s">
        <v>7090</v>
      </c>
      <c r="I7171" s="185" t="s">
        <v>190</v>
      </c>
      <c r="J7171" s="181" t="s">
        <v>35</v>
      </c>
      <c r="K7171" s="181" t="s">
        <v>225</v>
      </c>
      <c r="L7171" s="186" t="s">
        <v>225</v>
      </c>
      <c r="M7171" s="187" t="s">
        <v>225</v>
      </c>
      <c r="N7171" s="183" t="s">
        <v>36</v>
      </c>
      <c r="O7171" s="181" t="s">
        <v>7476</v>
      </c>
      <c r="P7171" s="184" t="s">
        <v>7090</v>
      </c>
      <c r="Q7171" s="185" t="s">
        <v>190</v>
      </c>
      <c r="R7171" s="181" t="s">
        <v>35</v>
      </c>
      <c r="S7171" s="181" t="s">
        <v>225</v>
      </c>
      <c r="T7171" s="186" t="s">
        <v>225</v>
      </c>
      <c r="U7171" s="187" t="s">
        <v>225</v>
      </c>
      <c r="V7171" s="188" t="str" cm="1">
        <f t="array" ref="V7171">IF(SUM(LEN(A7171:U7171))=0,"",IF(OR(OR(ISBLANK(E7171),SUM(LEN(B7171),LEN(C7171))=0),AND(NOT(D7171="Unknown"),ISBLANK(I7171)),AND(NOT(N7171="Unknown"),ISBLANK(Q7171))),"Missing Information", INDEX(Table15[Entire Service Line Classification], MATCH(SUMIFS(Table15[Unique ID],Table15[System-Owned Portion],D7171,Table15[If Material Anything Other than "Lead" in Column E,Was Material Ever Previously Lead?],F7171,Table15[Customer-Owned Portion],N7171),Table15[Unique ID],0),0)))</f>
        <v>Non-lead</v>
      </c>
      <c r="W7171" s="189"/>
    </row>
    <row r="7172" spans="1:23" s="190" customFormat="1" ht="56.25" x14ac:dyDescent="0.25">
      <c r="A7172" s="180" t="s">
        <v>225</v>
      </c>
      <c r="B7172" s="181" t="s">
        <v>10774</v>
      </c>
      <c r="C7172" s="182" t="s">
        <v>225</v>
      </c>
      <c r="D7172" s="183" t="s">
        <v>36</v>
      </c>
      <c r="E7172" s="181" t="s">
        <v>35</v>
      </c>
      <c r="F7172" s="183" t="s">
        <v>35</v>
      </c>
      <c r="G7172" s="181" t="s">
        <v>7476</v>
      </c>
      <c r="H7172" s="184" t="s">
        <v>7090</v>
      </c>
      <c r="I7172" s="185" t="s">
        <v>190</v>
      </c>
      <c r="J7172" s="181" t="s">
        <v>35</v>
      </c>
      <c r="K7172" s="181" t="s">
        <v>225</v>
      </c>
      <c r="L7172" s="186" t="s">
        <v>225</v>
      </c>
      <c r="M7172" s="187" t="s">
        <v>225</v>
      </c>
      <c r="N7172" s="183" t="s">
        <v>36</v>
      </c>
      <c r="O7172" s="181" t="s">
        <v>7476</v>
      </c>
      <c r="P7172" s="184" t="s">
        <v>7090</v>
      </c>
      <c r="Q7172" s="185" t="s">
        <v>190</v>
      </c>
      <c r="R7172" s="181" t="s">
        <v>35</v>
      </c>
      <c r="S7172" s="181" t="s">
        <v>225</v>
      </c>
      <c r="T7172" s="186" t="s">
        <v>225</v>
      </c>
      <c r="U7172" s="187" t="s">
        <v>225</v>
      </c>
      <c r="V7172" s="188" t="str" cm="1">
        <f t="array" ref="V7172">IF(SUM(LEN(A7172:U7172))=0,"",IF(OR(OR(ISBLANK(E7172),SUM(LEN(B7172),LEN(C7172))=0),AND(NOT(D7172="Unknown"),ISBLANK(I7172)),AND(NOT(N7172="Unknown"),ISBLANK(Q7172))),"Missing Information", INDEX(Table15[Entire Service Line Classification], MATCH(SUMIFS(Table15[Unique ID],Table15[System-Owned Portion],D7172,Table15[If Material Anything Other than "Lead" in Column E,Was Material Ever Previously Lead?],F7172,Table15[Customer-Owned Portion],N7172),Table15[Unique ID],0),0)))</f>
        <v>Non-lead</v>
      </c>
      <c r="W7172" s="189"/>
    </row>
    <row r="7173" spans="1:23" s="190" customFormat="1" ht="56.25" x14ac:dyDescent="0.25">
      <c r="A7173" s="180" t="s">
        <v>225</v>
      </c>
      <c r="B7173" s="181" t="s">
        <v>10775</v>
      </c>
      <c r="C7173" s="182" t="s">
        <v>225</v>
      </c>
      <c r="D7173" s="183" t="s">
        <v>36</v>
      </c>
      <c r="E7173" s="181" t="s">
        <v>35</v>
      </c>
      <c r="F7173" s="183" t="s">
        <v>35</v>
      </c>
      <c r="G7173" s="181" t="s">
        <v>7476</v>
      </c>
      <c r="H7173" s="184" t="s">
        <v>7090</v>
      </c>
      <c r="I7173" s="185" t="s">
        <v>190</v>
      </c>
      <c r="J7173" s="181" t="s">
        <v>35</v>
      </c>
      <c r="K7173" s="181" t="s">
        <v>225</v>
      </c>
      <c r="L7173" s="186" t="s">
        <v>225</v>
      </c>
      <c r="M7173" s="187" t="s">
        <v>225</v>
      </c>
      <c r="N7173" s="183" t="s">
        <v>36</v>
      </c>
      <c r="O7173" s="181" t="s">
        <v>7476</v>
      </c>
      <c r="P7173" s="184" t="s">
        <v>7090</v>
      </c>
      <c r="Q7173" s="185" t="s">
        <v>190</v>
      </c>
      <c r="R7173" s="181" t="s">
        <v>35</v>
      </c>
      <c r="S7173" s="181" t="s">
        <v>225</v>
      </c>
      <c r="T7173" s="186" t="s">
        <v>225</v>
      </c>
      <c r="U7173" s="187" t="s">
        <v>225</v>
      </c>
      <c r="V7173" s="188" t="str" cm="1">
        <f t="array" ref="V7173">IF(SUM(LEN(A7173:U7173))=0,"",IF(OR(OR(ISBLANK(E7173),SUM(LEN(B7173),LEN(C7173))=0),AND(NOT(D7173="Unknown"),ISBLANK(I7173)),AND(NOT(N7173="Unknown"),ISBLANK(Q7173))),"Missing Information", INDEX(Table15[Entire Service Line Classification], MATCH(SUMIFS(Table15[Unique ID],Table15[System-Owned Portion],D7173,Table15[If Material Anything Other than "Lead" in Column E,Was Material Ever Previously Lead?],F7173,Table15[Customer-Owned Portion],N7173),Table15[Unique ID],0),0)))</f>
        <v>Non-lead</v>
      </c>
      <c r="W7173" s="189"/>
    </row>
    <row r="7174" spans="1:23" s="190" customFormat="1" ht="56.25" x14ac:dyDescent="0.25">
      <c r="A7174" s="180" t="s">
        <v>225</v>
      </c>
      <c r="B7174" s="181" t="s">
        <v>10776</v>
      </c>
      <c r="C7174" s="182" t="s">
        <v>225</v>
      </c>
      <c r="D7174" s="183" t="s">
        <v>36</v>
      </c>
      <c r="E7174" s="181" t="s">
        <v>35</v>
      </c>
      <c r="F7174" s="183" t="s">
        <v>35</v>
      </c>
      <c r="G7174" s="181" t="s">
        <v>7476</v>
      </c>
      <c r="H7174" s="184" t="s">
        <v>7090</v>
      </c>
      <c r="I7174" s="185" t="s">
        <v>190</v>
      </c>
      <c r="J7174" s="181" t="s">
        <v>35</v>
      </c>
      <c r="K7174" s="181" t="s">
        <v>225</v>
      </c>
      <c r="L7174" s="186" t="s">
        <v>225</v>
      </c>
      <c r="M7174" s="187" t="s">
        <v>225</v>
      </c>
      <c r="N7174" s="183" t="s">
        <v>36</v>
      </c>
      <c r="O7174" s="181" t="s">
        <v>7476</v>
      </c>
      <c r="P7174" s="184" t="s">
        <v>7090</v>
      </c>
      <c r="Q7174" s="185" t="s">
        <v>190</v>
      </c>
      <c r="R7174" s="181" t="s">
        <v>35</v>
      </c>
      <c r="S7174" s="181" t="s">
        <v>225</v>
      </c>
      <c r="T7174" s="186" t="s">
        <v>225</v>
      </c>
      <c r="U7174" s="187" t="s">
        <v>225</v>
      </c>
      <c r="V7174" s="188" t="str" cm="1">
        <f t="array" ref="V7174">IF(SUM(LEN(A7174:U7174))=0,"",IF(OR(OR(ISBLANK(E7174),SUM(LEN(B7174),LEN(C7174))=0),AND(NOT(D7174="Unknown"),ISBLANK(I7174)),AND(NOT(N7174="Unknown"),ISBLANK(Q7174))),"Missing Information", INDEX(Table15[Entire Service Line Classification], MATCH(SUMIFS(Table15[Unique ID],Table15[System-Owned Portion],D7174,Table15[If Material Anything Other than "Lead" in Column E,Was Material Ever Previously Lead?],F7174,Table15[Customer-Owned Portion],N7174),Table15[Unique ID],0),0)))</f>
        <v>Non-lead</v>
      </c>
      <c r="W7174" s="189"/>
    </row>
    <row r="7175" spans="1:23" s="190" customFormat="1" ht="56.25" x14ac:dyDescent="0.25">
      <c r="A7175" s="180" t="s">
        <v>225</v>
      </c>
      <c r="B7175" s="181" t="s">
        <v>10777</v>
      </c>
      <c r="C7175" s="182" t="s">
        <v>225</v>
      </c>
      <c r="D7175" s="183" t="s">
        <v>36</v>
      </c>
      <c r="E7175" s="181" t="s">
        <v>35</v>
      </c>
      <c r="F7175" s="183" t="s">
        <v>35</v>
      </c>
      <c r="G7175" s="181" t="s">
        <v>7476</v>
      </c>
      <c r="H7175" s="184" t="s">
        <v>7090</v>
      </c>
      <c r="I7175" s="185" t="s">
        <v>190</v>
      </c>
      <c r="J7175" s="181" t="s">
        <v>35</v>
      </c>
      <c r="K7175" s="181" t="s">
        <v>225</v>
      </c>
      <c r="L7175" s="186" t="s">
        <v>225</v>
      </c>
      <c r="M7175" s="187" t="s">
        <v>225</v>
      </c>
      <c r="N7175" s="183" t="s">
        <v>36</v>
      </c>
      <c r="O7175" s="181" t="s">
        <v>7476</v>
      </c>
      <c r="P7175" s="184" t="s">
        <v>7090</v>
      </c>
      <c r="Q7175" s="185" t="s">
        <v>190</v>
      </c>
      <c r="R7175" s="181" t="s">
        <v>35</v>
      </c>
      <c r="S7175" s="181" t="s">
        <v>225</v>
      </c>
      <c r="T7175" s="186" t="s">
        <v>225</v>
      </c>
      <c r="U7175" s="187" t="s">
        <v>225</v>
      </c>
      <c r="V7175" s="188" t="str" cm="1">
        <f t="array" ref="V7175">IF(SUM(LEN(A7175:U7175))=0,"",IF(OR(OR(ISBLANK(E7175),SUM(LEN(B7175),LEN(C7175))=0),AND(NOT(D7175="Unknown"),ISBLANK(I7175)),AND(NOT(N7175="Unknown"),ISBLANK(Q7175))),"Missing Information", INDEX(Table15[Entire Service Line Classification], MATCH(SUMIFS(Table15[Unique ID],Table15[System-Owned Portion],D7175,Table15[If Material Anything Other than "Lead" in Column E,Was Material Ever Previously Lead?],F7175,Table15[Customer-Owned Portion],N7175),Table15[Unique ID],0),0)))</f>
        <v>Non-lead</v>
      </c>
      <c r="W7175" s="189"/>
    </row>
    <row r="7176" spans="1:23" s="190" customFormat="1" ht="56.25" x14ac:dyDescent="0.25">
      <c r="A7176" s="180" t="s">
        <v>225</v>
      </c>
      <c r="B7176" s="181" t="s">
        <v>10778</v>
      </c>
      <c r="C7176" s="182" t="s">
        <v>225</v>
      </c>
      <c r="D7176" s="183" t="s">
        <v>36</v>
      </c>
      <c r="E7176" s="181" t="s">
        <v>35</v>
      </c>
      <c r="F7176" s="183" t="s">
        <v>35</v>
      </c>
      <c r="G7176" s="181" t="s">
        <v>7476</v>
      </c>
      <c r="H7176" s="184" t="s">
        <v>7090</v>
      </c>
      <c r="I7176" s="185" t="s">
        <v>190</v>
      </c>
      <c r="J7176" s="181" t="s">
        <v>35</v>
      </c>
      <c r="K7176" s="181" t="s">
        <v>225</v>
      </c>
      <c r="L7176" s="186" t="s">
        <v>225</v>
      </c>
      <c r="M7176" s="187" t="s">
        <v>225</v>
      </c>
      <c r="N7176" s="183" t="s">
        <v>36</v>
      </c>
      <c r="O7176" s="181" t="s">
        <v>7476</v>
      </c>
      <c r="P7176" s="184" t="s">
        <v>7090</v>
      </c>
      <c r="Q7176" s="185" t="s">
        <v>190</v>
      </c>
      <c r="R7176" s="181" t="s">
        <v>35</v>
      </c>
      <c r="S7176" s="181" t="s">
        <v>225</v>
      </c>
      <c r="T7176" s="186" t="s">
        <v>225</v>
      </c>
      <c r="U7176" s="187" t="s">
        <v>225</v>
      </c>
      <c r="V7176" s="188" t="str" cm="1">
        <f t="array" ref="V7176">IF(SUM(LEN(A7176:U7176))=0,"",IF(OR(OR(ISBLANK(E7176),SUM(LEN(B7176),LEN(C7176))=0),AND(NOT(D7176="Unknown"),ISBLANK(I7176)),AND(NOT(N7176="Unknown"),ISBLANK(Q7176))),"Missing Information", INDEX(Table15[Entire Service Line Classification], MATCH(SUMIFS(Table15[Unique ID],Table15[System-Owned Portion],D7176,Table15[If Material Anything Other than "Lead" in Column E,Was Material Ever Previously Lead?],F7176,Table15[Customer-Owned Portion],N7176),Table15[Unique ID],0),0)))</f>
        <v>Non-lead</v>
      </c>
      <c r="W7176" s="189"/>
    </row>
    <row r="7177" spans="1:23" s="190" customFormat="1" ht="56.25" x14ac:dyDescent="0.25">
      <c r="A7177" s="180" t="s">
        <v>225</v>
      </c>
      <c r="B7177" s="181" t="s">
        <v>10779</v>
      </c>
      <c r="C7177" s="182" t="s">
        <v>225</v>
      </c>
      <c r="D7177" s="183" t="s">
        <v>36</v>
      </c>
      <c r="E7177" s="181" t="s">
        <v>35</v>
      </c>
      <c r="F7177" s="183" t="s">
        <v>35</v>
      </c>
      <c r="G7177" s="181" t="s">
        <v>8184</v>
      </c>
      <c r="H7177" s="184" t="s">
        <v>7090</v>
      </c>
      <c r="I7177" s="185" t="s">
        <v>190</v>
      </c>
      <c r="J7177" s="181" t="s">
        <v>35</v>
      </c>
      <c r="K7177" s="181" t="s">
        <v>225</v>
      </c>
      <c r="L7177" s="186" t="s">
        <v>225</v>
      </c>
      <c r="M7177" s="187" t="s">
        <v>225</v>
      </c>
      <c r="N7177" s="183" t="s">
        <v>36</v>
      </c>
      <c r="O7177" s="181" t="s">
        <v>8184</v>
      </c>
      <c r="P7177" s="184" t="s">
        <v>7090</v>
      </c>
      <c r="Q7177" s="185" t="s">
        <v>190</v>
      </c>
      <c r="R7177" s="181" t="s">
        <v>35</v>
      </c>
      <c r="S7177" s="181" t="s">
        <v>225</v>
      </c>
      <c r="T7177" s="186" t="s">
        <v>225</v>
      </c>
      <c r="U7177" s="187" t="s">
        <v>225</v>
      </c>
      <c r="V7177" s="188" t="str" cm="1">
        <f t="array" ref="V7177">IF(SUM(LEN(A7177:U7177))=0,"",IF(OR(OR(ISBLANK(E7177),SUM(LEN(B7177),LEN(C7177))=0),AND(NOT(D7177="Unknown"),ISBLANK(I7177)),AND(NOT(N7177="Unknown"),ISBLANK(Q7177))),"Missing Information", INDEX(Table15[Entire Service Line Classification], MATCH(SUMIFS(Table15[Unique ID],Table15[System-Owned Portion],D7177,Table15[If Material Anything Other than "Lead" in Column E,Was Material Ever Previously Lead?],F7177,Table15[Customer-Owned Portion],N7177),Table15[Unique ID],0),0)))</f>
        <v>Non-lead</v>
      </c>
      <c r="W7177" s="189"/>
    </row>
    <row r="7178" spans="1:23" s="190" customFormat="1" ht="56.25" x14ac:dyDescent="0.25">
      <c r="A7178" s="180" t="s">
        <v>225</v>
      </c>
      <c r="B7178" s="181" t="s">
        <v>10780</v>
      </c>
      <c r="C7178" s="182" t="s">
        <v>225</v>
      </c>
      <c r="D7178" s="183" t="s">
        <v>36</v>
      </c>
      <c r="E7178" s="181" t="s">
        <v>35</v>
      </c>
      <c r="F7178" s="183" t="s">
        <v>35</v>
      </c>
      <c r="G7178" s="181" t="s">
        <v>8184</v>
      </c>
      <c r="H7178" s="184" t="s">
        <v>7090</v>
      </c>
      <c r="I7178" s="185" t="s">
        <v>190</v>
      </c>
      <c r="J7178" s="181" t="s">
        <v>35</v>
      </c>
      <c r="K7178" s="181" t="s">
        <v>225</v>
      </c>
      <c r="L7178" s="186" t="s">
        <v>225</v>
      </c>
      <c r="M7178" s="187" t="s">
        <v>225</v>
      </c>
      <c r="N7178" s="183" t="s">
        <v>36</v>
      </c>
      <c r="O7178" s="181" t="s">
        <v>8184</v>
      </c>
      <c r="P7178" s="184" t="s">
        <v>7090</v>
      </c>
      <c r="Q7178" s="185" t="s">
        <v>190</v>
      </c>
      <c r="R7178" s="181" t="s">
        <v>35</v>
      </c>
      <c r="S7178" s="181" t="s">
        <v>225</v>
      </c>
      <c r="T7178" s="186" t="s">
        <v>225</v>
      </c>
      <c r="U7178" s="187" t="s">
        <v>225</v>
      </c>
      <c r="V7178" s="188" t="str" cm="1">
        <f t="array" ref="V7178">IF(SUM(LEN(A7178:U7178))=0,"",IF(OR(OR(ISBLANK(E7178),SUM(LEN(B7178),LEN(C7178))=0),AND(NOT(D7178="Unknown"),ISBLANK(I7178)),AND(NOT(N7178="Unknown"),ISBLANK(Q7178))),"Missing Information", INDEX(Table15[Entire Service Line Classification], MATCH(SUMIFS(Table15[Unique ID],Table15[System-Owned Portion],D7178,Table15[If Material Anything Other than "Lead" in Column E,Was Material Ever Previously Lead?],F7178,Table15[Customer-Owned Portion],N7178),Table15[Unique ID],0),0)))</f>
        <v>Non-lead</v>
      </c>
      <c r="W7178" s="189"/>
    </row>
    <row r="7179" spans="1:23" s="190" customFormat="1" ht="56.25" x14ac:dyDescent="0.25">
      <c r="A7179" s="180" t="s">
        <v>225</v>
      </c>
      <c r="B7179" s="181" t="s">
        <v>10781</v>
      </c>
      <c r="C7179" s="182" t="s">
        <v>225</v>
      </c>
      <c r="D7179" s="183" t="s">
        <v>36</v>
      </c>
      <c r="E7179" s="181" t="s">
        <v>35</v>
      </c>
      <c r="F7179" s="183" t="s">
        <v>35</v>
      </c>
      <c r="G7179" s="181" t="s">
        <v>8184</v>
      </c>
      <c r="H7179" s="184" t="s">
        <v>7090</v>
      </c>
      <c r="I7179" s="185" t="s">
        <v>190</v>
      </c>
      <c r="J7179" s="181" t="s">
        <v>35</v>
      </c>
      <c r="K7179" s="181" t="s">
        <v>225</v>
      </c>
      <c r="L7179" s="186" t="s">
        <v>225</v>
      </c>
      <c r="M7179" s="187" t="s">
        <v>225</v>
      </c>
      <c r="N7179" s="183" t="s">
        <v>36</v>
      </c>
      <c r="O7179" s="181" t="s">
        <v>8184</v>
      </c>
      <c r="P7179" s="184" t="s">
        <v>7090</v>
      </c>
      <c r="Q7179" s="185" t="s">
        <v>190</v>
      </c>
      <c r="R7179" s="181" t="s">
        <v>35</v>
      </c>
      <c r="S7179" s="181" t="s">
        <v>225</v>
      </c>
      <c r="T7179" s="186" t="s">
        <v>225</v>
      </c>
      <c r="U7179" s="187" t="s">
        <v>225</v>
      </c>
      <c r="V7179" s="188" t="str" cm="1">
        <f t="array" ref="V7179">IF(SUM(LEN(A7179:U7179))=0,"",IF(OR(OR(ISBLANK(E7179),SUM(LEN(B7179),LEN(C7179))=0),AND(NOT(D7179="Unknown"),ISBLANK(I7179)),AND(NOT(N7179="Unknown"),ISBLANK(Q7179))),"Missing Information", INDEX(Table15[Entire Service Line Classification], MATCH(SUMIFS(Table15[Unique ID],Table15[System-Owned Portion],D7179,Table15[If Material Anything Other than "Lead" in Column E,Was Material Ever Previously Lead?],F7179,Table15[Customer-Owned Portion],N7179),Table15[Unique ID],0),0)))</f>
        <v>Non-lead</v>
      </c>
      <c r="W7179" s="189"/>
    </row>
    <row r="7180" spans="1:23" s="190" customFormat="1" ht="56.25" x14ac:dyDescent="0.25">
      <c r="A7180" s="180" t="s">
        <v>225</v>
      </c>
      <c r="B7180" s="181" t="s">
        <v>10782</v>
      </c>
      <c r="C7180" s="182" t="s">
        <v>225</v>
      </c>
      <c r="D7180" s="183" t="s">
        <v>36</v>
      </c>
      <c r="E7180" s="181" t="s">
        <v>35</v>
      </c>
      <c r="F7180" s="183" t="s">
        <v>35</v>
      </c>
      <c r="G7180" s="181" t="s">
        <v>8184</v>
      </c>
      <c r="H7180" s="184" t="s">
        <v>7090</v>
      </c>
      <c r="I7180" s="185" t="s">
        <v>190</v>
      </c>
      <c r="J7180" s="181" t="s">
        <v>35</v>
      </c>
      <c r="K7180" s="181" t="s">
        <v>225</v>
      </c>
      <c r="L7180" s="186" t="s">
        <v>225</v>
      </c>
      <c r="M7180" s="187" t="s">
        <v>225</v>
      </c>
      <c r="N7180" s="183" t="s">
        <v>36</v>
      </c>
      <c r="O7180" s="181" t="s">
        <v>8184</v>
      </c>
      <c r="P7180" s="184" t="s">
        <v>7090</v>
      </c>
      <c r="Q7180" s="185" t="s">
        <v>190</v>
      </c>
      <c r="R7180" s="181" t="s">
        <v>35</v>
      </c>
      <c r="S7180" s="181" t="s">
        <v>225</v>
      </c>
      <c r="T7180" s="186" t="s">
        <v>225</v>
      </c>
      <c r="U7180" s="187" t="s">
        <v>225</v>
      </c>
      <c r="V7180" s="188" t="str" cm="1">
        <f t="array" ref="V7180">IF(SUM(LEN(A7180:U7180))=0,"",IF(OR(OR(ISBLANK(E7180),SUM(LEN(B7180),LEN(C7180))=0),AND(NOT(D7180="Unknown"),ISBLANK(I7180)),AND(NOT(N7180="Unknown"),ISBLANK(Q7180))),"Missing Information", INDEX(Table15[Entire Service Line Classification], MATCH(SUMIFS(Table15[Unique ID],Table15[System-Owned Portion],D7180,Table15[If Material Anything Other than "Lead" in Column E,Was Material Ever Previously Lead?],F7180,Table15[Customer-Owned Portion],N7180),Table15[Unique ID],0),0)))</f>
        <v>Non-lead</v>
      </c>
      <c r="W7180" s="189"/>
    </row>
    <row r="7181" spans="1:23" s="190" customFormat="1" ht="56.25" x14ac:dyDescent="0.25">
      <c r="A7181" s="180" t="s">
        <v>225</v>
      </c>
      <c r="B7181" s="181" t="s">
        <v>10783</v>
      </c>
      <c r="C7181" s="182" t="s">
        <v>225</v>
      </c>
      <c r="D7181" s="183" t="s">
        <v>36</v>
      </c>
      <c r="E7181" s="181" t="s">
        <v>35</v>
      </c>
      <c r="F7181" s="183" t="s">
        <v>35</v>
      </c>
      <c r="G7181" s="181" t="s">
        <v>8184</v>
      </c>
      <c r="H7181" s="184" t="s">
        <v>7090</v>
      </c>
      <c r="I7181" s="185" t="s">
        <v>190</v>
      </c>
      <c r="J7181" s="181" t="s">
        <v>35</v>
      </c>
      <c r="K7181" s="181" t="s">
        <v>225</v>
      </c>
      <c r="L7181" s="186" t="s">
        <v>225</v>
      </c>
      <c r="M7181" s="187" t="s">
        <v>225</v>
      </c>
      <c r="N7181" s="183" t="s">
        <v>36</v>
      </c>
      <c r="O7181" s="181" t="s">
        <v>8184</v>
      </c>
      <c r="P7181" s="184" t="s">
        <v>7090</v>
      </c>
      <c r="Q7181" s="185" t="s">
        <v>190</v>
      </c>
      <c r="R7181" s="181" t="s">
        <v>35</v>
      </c>
      <c r="S7181" s="181" t="s">
        <v>225</v>
      </c>
      <c r="T7181" s="186" t="s">
        <v>225</v>
      </c>
      <c r="U7181" s="187" t="s">
        <v>225</v>
      </c>
      <c r="V7181" s="188" t="str" cm="1">
        <f t="array" ref="V7181">IF(SUM(LEN(A7181:U7181))=0,"",IF(OR(OR(ISBLANK(E7181),SUM(LEN(B7181),LEN(C7181))=0),AND(NOT(D7181="Unknown"),ISBLANK(I7181)),AND(NOT(N7181="Unknown"),ISBLANK(Q7181))),"Missing Information", INDEX(Table15[Entire Service Line Classification], MATCH(SUMIFS(Table15[Unique ID],Table15[System-Owned Portion],D7181,Table15[If Material Anything Other than "Lead" in Column E,Was Material Ever Previously Lead?],F7181,Table15[Customer-Owned Portion],N7181),Table15[Unique ID],0),0)))</f>
        <v>Non-lead</v>
      </c>
      <c r="W7181" s="189"/>
    </row>
    <row r="7182" spans="1:23" s="190" customFormat="1" ht="56.25" x14ac:dyDescent="0.25">
      <c r="A7182" s="180" t="s">
        <v>225</v>
      </c>
      <c r="B7182" s="181" t="s">
        <v>10784</v>
      </c>
      <c r="C7182" s="182" t="s">
        <v>225</v>
      </c>
      <c r="D7182" s="183" t="s">
        <v>36</v>
      </c>
      <c r="E7182" s="181" t="s">
        <v>35</v>
      </c>
      <c r="F7182" s="183" t="s">
        <v>35</v>
      </c>
      <c r="G7182" s="181" t="s">
        <v>8184</v>
      </c>
      <c r="H7182" s="184" t="s">
        <v>7090</v>
      </c>
      <c r="I7182" s="185" t="s">
        <v>190</v>
      </c>
      <c r="J7182" s="181" t="s">
        <v>35</v>
      </c>
      <c r="K7182" s="181" t="s">
        <v>225</v>
      </c>
      <c r="L7182" s="186" t="s">
        <v>225</v>
      </c>
      <c r="M7182" s="187" t="s">
        <v>225</v>
      </c>
      <c r="N7182" s="183" t="s">
        <v>36</v>
      </c>
      <c r="O7182" s="181" t="s">
        <v>8184</v>
      </c>
      <c r="P7182" s="184" t="s">
        <v>7090</v>
      </c>
      <c r="Q7182" s="185" t="s">
        <v>190</v>
      </c>
      <c r="R7182" s="181" t="s">
        <v>35</v>
      </c>
      <c r="S7182" s="181" t="s">
        <v>225</v>
      </c>
      <c r="T7182" s="186" t="s">
        <v>225</v>
      </c>
      <c r="U7182" s="187" t="s">
        <v>225</v>
      </c>
      <c r="V7182" s="188" t="str" cm="1">
        <f t="array" ref="V7182">IF(SUM(LEN(A7182:U7182))=0,"",IF(OR(OR(ISBLANK(E7182),SUM(LEN(B7182),LEN(C7182))=0),AND(NOT(D7182="Unknown"),ISBLANK(I7182)),AND(NOT(N7182="Unknown"),ISBLANK(Q7182))),"Missing Information", INDEX(Table15[Entire Service Line Classification], MATCH(SUMIFS(Table15[Unique ID],Table15[System-Owned Portion],D7182,Table15[If Material Anything Other than "Lead" in Column E,Was Material Ever Previously Lead?],F7182,Table15[Customer-Owned Portion],N7182),Table15[Unique ID],0),0)))</f>
        <v>Non-lead</v>
      </c>
      <c r="W7182" s="189"/>
    </row>
    <row r="7183" spans="1:23" s="190" customFormat="1" ht="56.25" x14ac:dyDescent="0.25">
      <c r="A7183" s="180" t="s">
        <v>225</v>
      </c>
      <c r="B7183" s="181" t="s">
        <v>10785</v>
      </c>
      <c r="C7183" s="182" t="s">
        <v>225</v>
      </c>
      <c r="D7183" s="183" t="s">
        <v>36</v>
      </c>
      <c r="E7183" s="181" t="s">
        <v>35</v>
      </c>
      <c r="F7183" s="183" t="s">
        <v>35</v>
      </c>
      <c r="G7183" s="181" t="s">
        <v>8184</v>
      </c>
      <c r="H7183" s="184" t="s">
        <v>7090</v>
      </c>
      <c r="I7183" s="185" t="s">
        <v>190</v>
      </c>
      <c r="J7183" s="181" t="s">
        <v>35</v>
      </c>
      <c r="K7183" s="181" t="s">
        <v>225</v>
      </c>
      <c r="L7183" s="186" t="s">
        <v>225</v>
      </c>
      <c r="M7183" s="187" t="s">
        <v>225</v>
      </c>
      <c r="N7183" s="183" t="s">
        <v>36</v>
      </c>
      <c r="O7183" s="181" t="s">
        <v>8184</v>
      </c>
      <c r="P7183" s="184" t="s">
        <v>7090</v>
      </c>
      <c r="Q7183" s="185" t="s">
        <v>190</v>
      </c>
      <c r="R7183" s="181" t="s">
        <v>35</v>
      </c>
      <c r="S7183" s="181" t="s">
        <v>225</v>
      </c>
      <c r="T7183" s="186" t="s">
        <v>225</v>
      </c>
      <c r="U7183" s="187" t="s">
        <v>225</v>
      </c>
      <c r="V7183" s="188" t="str" cm="1">
        <f t="array" ref="V7183">IF(SUM(LEN(A7183:U7183))=0,"",IF(OR(OR(ISBLANK(E7183),SUM(LEN(B7183),LEN(C7183))=0),AND(NOT(D7183="Unknown"),ISBLANK(I7183)),AND(NOT(N7183="Unknown"),ISBLANK(Q7183))),"Missing Information", INDEX(Table15[Entire Service Line Classification], MATCH(SUMIFS(Table15[Unique ID],Table15[System-Owned Portion],D7183,Table15[If Material Anything Other than "Lead" in Column E,Was Material Ever Previously Lead?],F7183,Table15[Customer-Owned Portion],N7183),Table15[Unique ID],0),0)))</f>
        <v>Non-lead</v>
      </c>
      <c r="W7183" s="189"/>
    </row>
    <row r="7184" spans="1:23" s="190" customFormat="1" ht="56.25" x14ac:dyDescent="0.25">
      <c r="A7184" s="180" t="s">
        <v>225</v>
      </c>
      <c r="B7184" s="181" t="s">
        <v>10786</v>
      </c>
      <c r="C7184" s="182" t="s">
        <v>225</v>
      </c>
      <c r="D7184" s="183" t="s">
        <v>36</v>
      </c>
      <c r="E7184" s="181" t="s">
        <v>35</v>
      </c>
      <c r="F7184" s="183" t="s">
        <v>35</v>
      </c>
      <c r="G7184" s="181" t="s">
        <v>8184</v>
      </c>
      <c r="H7184" s="184" t="s">
        <v>7090</v>
      </c>
      <c r="I7184" s="185" t="s">
        <v>190</v>
      </c>
      <c r="J7184" s="181" t="s">
        <v>35</v>
      </c>
      <c r="K7184" s="181" t="s">
        <v>225</v>
      </c>
      <c r="L7184" s="186" t="s">
        <v>225</v>
      </c>
      <c r="M7184" s="187" t="s">
        <v>225</v>
      </c>
      <c r="N7184" s="183" t="s">
        <v>36</v>
      </c>
      <c r="O7184" s="181" t="s">
        <v>8184</v>
      </c>
      <c r="P7184" s="184" t="s">
        <v>7090</v>
      </c>
      <c r="Q7184" s="185" t="s">
        <v>190</v>
      </c>
      <c r="R7184" s="181" t="s">
        <v>35</v>
      </c>
      <c r="S7184" s="181" t="s">
        <v>225</v>
      </c>
      <c r="T7184" s="186" t="s">
        <v>225</v>
      </c>
      <c r="U7184" s="187" t="s">
        <v>225</v>
      </c>
      <c r="V7184" s="188" t="str" cm="1">
        <f t="array" ref="V7184">IF(SUM(LEN(A7184:U7184))=0,"",IF(OR(OR(ISBLANK(E7184),SUM(LEN(B7184),LEN(C7184))=0),AND(NOT(D7184="Unknown"),ISBLANK(I7184)),AND(NOT(N7184="Unknown"),ISBLANK(Q7184))),"Missing Information", INDEX(Table15[Entire Service Line Classification], MATCH(SUMIFS(Table15[Unique ID],Table15[System-Owned Portion],D7184,Table15[If Material Anything Other than "Lead" in Column E,Was Material Ever Previously Lead?],F7184,Table15[Customer-Owned Portion],N7184),Table15[Unique ID],0),0)))</f>
        <v>Non-lead</v>
      </c>
      <c r="W7184" s="189"/>
    </row>
    <row r="7185" spans="1:23" s="190" customFormat="1" ht="56.25" x14ac:dyDescent="0.25">
      <c r="A7185" s="180" t="s">
        <v>225</v>
      </c>
      <c r="B7185" s="181" t="s">
        <v>10787</v>
      </c>
      <c r="C7185" s="182" t="s">
        <v>225</v>
      </c>
      <c r="D7185" s="183" t="s">
        <v>36</v>
      </c>
      <c r="E7185" s="181" t="s">
        <v>35</v>
      </c>
      <c r="F7185" s="183" t="s">
        <v>35</v>
      </c>
      <c r="G7185" s="181" t="s">
        <v>8184</v>
      </c>
      <c r="H7185" s="184" t="s">
        <v>7090</v>
      </c>
      <c r="I7185" s="185" t="s">
        <v>190</v>
      </c>
      <c r="J7185" s="181" t="s">
        <v>35</v>
      </c>
      <c r="K7185" s="181" t="s">
        <v>225</v>
      </c>
      <c r="L7185" s="186" t="s">
        <v>225</v>
      </c>
      <c r="M7185" s="187" t="s">
        <v>225</v>
      </c>
      <c r="N7185" s="183" t="s">
        <v>36</v>
      </c>
      <c r="O7185" s="181" t="s">
        <v>8184</v>
      </c>
      <c r="P7185" s="184" t="s">
        <v>7090</v>
      </c>
      <c r="Q7185" s="185" t="s">
        <v>190</v>
      </c>
      <c r="R7185" s="181" t="s">
        <v>35</v>
      </c>
      <c r="S7185" s="181" t="s">
        <v>225</v>
      </c>
      <c r="T7185" s="186" t="s">
        <v>225</v>
      </c>
      <c r="U7185" s="187" t="s">
        <v>225</v>
      </c>
      <c r="V7185" s="188" t="str" cm="1">
        <f t="array" ref="V7185">IF(SUM(LEN(A7185:U7185))=0,"",IF(OR(OR(ISBLANK(E7185),SUM(LEN(B7185),LEN(C7185))=0),AND(NOT(D7185="Unknown"),ISBLANK(I7185)),AND(NOT(N7185="Unknown"),ISBLANK(Q7185))),"Missing Information", INDEX(Table15[Entire Service Line Classification], MATCH(SUMIFS(Table15[Unique ID],Table15[System-Owned Portion],D7185,Table15[If Material Anything Other than "Lead" in Column E,Was Material Ever Previously Lead?],F7185,Table15[Customer-Owned Portion],N7185),Table15[Unique ID],0),0)))</f>
        <v>Non-lead</v>
      </c>
      <c r="W7185" s="189"/>
    </row>
    <row r="7186" spans="1:23" s="190" customFormat="1" ht="56.25" x14ac:dyDescent="0.25">
      <c r="A7186" s="180" t="s">
        <v>225</v>
      </c>
      <c r="B7186" s="181" t="s">
        <v>10788</v>
      </c>
      <c r="C7186" s="182" t="s">
        <v>225</v>
      </c>
      <c r="D7186" s="183" t="s">
        <v>36</v>
      </c>
      <c r="E7186" s="181" t="s">
        <v>35</v>
      </c>
      <c r="F7186" s="183" t="s">
        <v>35</v>
      </c>
      <c r="G7186" s="181" t="s">
        <v>8184</v>
      </c>
      <c r="H7186" s="184" t="s">
        <v>7090</v>
      </c>
      <c r="I7186" s="185" t="s">
        <v>190</v>
      </c>
      <c r="J7186" s="181" t="s">
        <v>35</v>
      </c>
      <c r="K7186" s="181" t="s">
        <v>225</v>
      </c>
      <c r="L7186" s="186" t="s">
        <v>225</v>
      </c>
      <c r="M7186" s="187" t="s">
        <v>225</v>
      </c>
      <c r="N7186" s="183" t="s">
        <v>36</v>
      </c>
      <c r="O7186" s="181" t="s">
        <v>8184</v>
      </c>
      <c r="P7186" s="184" t="s">
        <v>7090</v>
      </c>
      <c r="Q7186" s="185" t="s">
        <v>190</v>
      </c>
      <c r="R7186" s="181" t="s">
        <v>35</v>
      </c>
      <c r="S7186" s="181" t="s">
        <v>225</v>
      </c>
      <c r="T7186" s="186" t="s">
        <v>225</v>
      </c>
      <c r="U7186" s="187" t="s">
        <v>225</v>
      </c>
      <c r="V7186" s="188" t="str" cm="1">
        <f t="array" ref="V7186">IF(SUM(LEN(A7186:U7186))=0,"",IF(OR(OR(ISBLANK(E7186),SUM(LEN(B7186),LEN(C7186))=0),AND(NOT(D7186="Unknown"),ISBLANK(I7186)),AND(NOT(N7186="Unknown"),ISBLANK(Q7186))),"Missing Information", INDEX(Table15[Entire Service Line Classification], MATCH(SUMIFS(Table15[Unique ID],Table15[System-Owned Portion],D7186,Table15[If Material Anything Other than "Lead" in Column E,Was Material Ever Previously Lead?],F7186,Table15[Customer-Owned Portion],N7186),Table15[Unique ID],0),0)))</f>
        <v>Non-lead</v>
      </c>
      <c r="W7186" s="189"/>
    </row>
    <row r="7187" spans="1:23" s="190" customFormat="1" ht="56.25" x14ac:dyDescent="0.25">
      <c r="A7187" s="180" t="s">
        <v>225</v>
      </c>
      <c r="B7187" s="181" t="s">
        <v>10789</v>
      </c>
      <c r="C7187" s="182" t="s">
        <v>225</v>
      </c>
      <c r="D7187" s="183" t="s">
        <v>36</v>
      </c>
      <c r="E7187" s="181" t="s">
        <v>35</v>
      </c>
      <c r="F7187" s="183" t="s">
        <v>35</v>
      </c>
      <c r="G7187" s="181" t="s">
        <v>8184</v>
      </c>
      <c r="H7187" s="184" t="s">
        <v>7090</v>
      </c>
      <c r="I7187" s="185" t="s">
        <v>190</v>
      </c>
      <c r="J7187" s="181" t="s">
        <v>35</v>
      </c>
      <c r="K7187" s="181" t="s">
        <v>225</v>
      </c>
      <c r="L7187" s="186" t="s">
        <v>225</v>
      </c>
      <c r="M7187" s="187" t="s">
        <v>225</v>
      </c>
      <c r="N7187" s="183" t="s">
        <v>36</v>
      </c>
      <c r="O7187" s="181" t="s">
        <v>8184</v>
      </c>
      <c r="P7187" s="184" t="s">
        <v>7090</v>
      </c>
      <c r="Q7187" s="185" t="s">
        <v>190</v>
      </c>
      <c r="R7187" s="181" t="s">
        <v>35</v>
      </c>
      <c r="S7187" s="181" t="s">
        <v>225</v>
      </c>
      <c r="T7187" s="186" t="s">
        <v>225</v>
      </c>
      <c r="U7187" s="187" t="s">
        <v>225</v>
      </c>
      <c r="V7187" s="188" t="str" cm="1">
        <f t="array" ref="V7187">IF(SUM(LEN(A7187:U7187))=0,"",IF(OR(OR(ISBLANK(E7187),SUM(LEN(B7187),LEN(C7187))=0),AND(NOT(D7187="Unknown"),ISBLANK(I7187)),AND(NOT(N7187="Unknown"),ISBLANK(Q7187))),"Missing Information", INDEX(Table15[Entire Service Line Classification], MATCH(SUMIFS(Table15[Unique ID],Table15[System-Owned Portion],D7187,Table15[If Material Anything Other than "Lead" in Column E,Was Material Ever Previously Lead?],F7187,Table15[Customer-Owned Portion],N7187),Table15[Unique ID],0),0)))</f>
        <v>Non-lead</v>
      </c>
      <c r="W7187" s="189"/>
    </row>
    <row r="7188" spans="1:23" s="190" customFormat="1" ht="56.25" x14ac:dyDescent="0.25">
      <c r="A7188" s="180" t="s">
        <v>225</v>
      </c>
      <c r="B7188" s="181" t="s">
        <v>10790</v>
      </c>
      <c r="C7188" s="182" t="s">
        <v>225</v>
      </c>
      <c r="D7188" s="183" t="s">
        <v>36</v>
      </c>
      <c r="E7188" s="181" t="s">
        <v>35</v>
      </c>
      <c r="F7188" s="183" t="s">
        <v>35</v>
      </c>
      <c r="G7188" s="181" t="s">
        <v>8184</v>
      </c>
      <c r="H7188" s="184" t="s">
        <v>7090</v>
      </c>
      <c r="I7188" s="185" t="s">
        <v>190</v>
      </c>
      <c r="J7188" s="181" t="s">
        <v>35</v>
      </c>
      <c r="K7188" s="181" t="s">
        <v>225</v>
      </c>
      <c r="L7188" s="186" t="s">
        <v>225</v>
      </c>
      <c r="M7188" s="187" t="s">
        <v>225</v>
      </c>
      <c r="N7188" s="183" t="s">
        <v>36</v>
      </c>
      <c r="O7188" s="181" t="s">
        <v>8184</v>
      </c>
      <c r="P7188" s="184" t="s">
        <v>7090</v>
      </c>
      <c r="Q7188" s="185" t="s">
        <v>190</v>
      </c>
      <c r="R7188" s="181" t="s">
        <v>35</v>
      </c>
      <c r="S7188" s="181" t="s">
        <v>225</v>
      </c>
      <c r="T7188" s="186" t="s">
        <v>225</v>
      </c>
      <c r="U7188" s="187" t="s">
        <v>225</v>
      </c>
      <c r="V7188" s="188" t="str" cm="1">
        <f t="array" ref="V7188">IF(SUM(LEN(A7188:U7188))=0,"",IF(OR(OR(ISBLANK(E7188),SUM(LEN(B7188),LEN(C7188))=0),AND(NOT(D7188="Unknown"),ISBLANK(I7188)),AND(NOT(N7188="Unknown"),ISBLANK(Q7188))),"Missing Information", INDEX(Table15[Entire Service Line Classification], MATCH(SUMIFS(Table15[Unique ID],Table15[System-Owned Portion],D7188,Table15[If Material Anything Other than "Lead" in Column E,Was Material Ever Previously Lead?],F7188,Table15[Customer-Owned Portion],N7188),Table15[Unique ID],0),0)))</f>
        <v>Non-lead</v>
      </c>
      <c r="W7188" s="189"/>
    </row>
    <row r="7189" spans="1:23" s="190" customFormat="1" ht="56.25" x14ac:dyDescent="0.25">
      <c r="A7189" s="180" t="s">
        <v>225</v>
      </c>
      <c r="B7189" s="181" t="s">
        <v>10791</v>
      </c>
      <c r="C7189" s="182" t="s">
        <v>225</v>
      </c>
      <c r="D7189" s="183" t="s">
        <v>36</v>
      </c>
      <c r="E7189" s="181" t="s">
        <v>35</v>
      </c>
      <c r="F7189" s="183" t="s">
        <v>35</v>
      </c>
      <c r="G7189" s="181" t="s">
        <v>8184</v>
      </c>
      <c r="H7189" s="184" t="s">
        <v>7090</v>
      </c>
      <c r="I7189" s="185" t="s">
        <v>190</v>
      </c>
      <c r="J7189" s="181" t="s">
        <v>35</v>
      </c>
      <c r="K7189" s="181" t="s">
        <v>225</v>
      </c>
      <c r="L7189" s="186" t="s">
        <v>225</v>
      </c>
      <c r="M7189" s="187" t="s">
        <v>225</v>
      </c>
      <c r="N7189" s="183" t="s">
        <v>36</v>
      </c>
      <c r="O7189" s="181" t="s">
        <v>8184</v>
      </c>
      <c r="P7189" s="184" t="s">
        <v>7090</v>
      </c>
      <c r="Q7189" s="185" t="s">
        <v>190</v>
      </c>
      <c r="R7189" s="181" t="s">
        <v>35</v>
      </c>
      <c r="S7189" s="181" t="s">
        <v>225</v>
      </c>
      <c r="T7189" s="186" t="s">
        <v>225</v>
      </c>
      <c r="U7189" s="187" t="s">
        <v>225</v>
      </c>
      <c r="V7189" s="188" t="str" cm="1">
        <f t="array" ref="V7189">IF(SUM(LEN(A7189:U7189))=0,"",IF(OR(OR(ISBLANK(E7189),SUM(LEN(B7189),LEN(C7189))=0),AND(NOT(D7189="Unknown"),ISBLANK(I7189)),AND(NOT(N7189="Unknown"),ISBLANK(Q7189))),"Missing Information", INDEX(Table15[Entire Service Line Classification], MATCH(SUMIFS(Table15[Unique ID],Table15[System-Owned Portion],D7189,Table15[If Material Anything Other than "Lead" in Column E,Was Material Ever Previously Lead?],F7189,Table15[Customer-Owned Portion],N7189),Table15[Unique ID],0),0)))</f>
        <v>Non-lead</v>
      </c>
      <c r="W7189" s="189"/>
    </row>
    <row r="7190" spans="1:23" s="190" customFormat="1" ht="56.25" x14ac:dyDescent="0.25">
      <c r="A7190" s="180" t="s">
        <v>225</v>
      </c>
      <c r="B7190" s="181" t="s">
        <v>10792</v>
      </c>
      <c r="C7190" s="182" t="s">
        <v>225</v>
      </c>
      <c r="D7190" s="183" t="s">
        <v>36</v>
      </c>
      <c r="E7190" s="181" t="s">
        <v>35</v>
      </c>
      <c r="F7190" s="183" t="s">
        <v>35</v>
      </c>
      <c r="G7190" s="181" t="s">
        <v>8184</v>
      </c>
      <c r="H7190" s="184" t="s">
        <v>7090</v>
      </c>
      <c r="I7190" s="185" t="s">
        <v>190</v>
      </c>
      <c r="J7190" s="181" t="s">
        <v>35</v>
      </c>
      <c r="K7190" s="181" t="s">
        <v>225</v>
      </c>
      <c r="L7190" s="186" t="s">
        <v>225</v>
      </c>
      <c r="M7190" s="187" t="s">
        <v>225</v>
      </c>
      <c r="N7190" s="183" t="s">
        <v>36</v>
      </c>
      <c r="O7190" s="181" t="s">
        <v>8184</v>
      </c>
      <c r="P7190" s="184" t="s">
        <v>7090</v>
      </c>
      <c r="Q7190" s="185" t="s">
        <v>190</v>
      </c>
      <c r="R7190" s="181" t="s">
        <v>35</v>
      </c>
      <c r="S7190" s="181" t="s">
        <v>225</v>
      </c>
      <c r="T7190" s="186" t="s">
        <v>225</v>
      </c>
      <c r="U7190" s="187" t="s">
        <v>225</v>
      </c>
      <c r="V7190" s="188" t="str" cm="1">
        <f t="array" ref="V7190">IF(SUM(LEN(A7190:U7190))=0,"",IF(OR(OR(ISBLANK(E7190),SUM(LEN(B7190),LEN(C7190))=0),AND(NOT(D7190="Unknown"),ISBLANK(I7190)),AND(NOT(N7190="Unknown"),ISBLANK(Q7190))),"Missing Information", INDEX(Table15[Entire Service Line Classification], MATCH(SUMIFS(Table15[Unique ID],Table15[System-Owned Portion],D7190,Table15[If Material Anything Other than "Lead" in Column E,Was Material Ever Previously Lead?],F7190,Table15[Customer-Owned Portion],N7190),Table15[Unique ID],0),0)))</f>
        <v>Non-lead</v>
      </c>
      <c r="W7190" s="189"/>
    </row>
    <row r="7191" spans="1:23" s="190" customFormat="1" ht="56.25" x14ac:dyDescent="0.25">
      <c r="A7191" s="180" t="s">
        <v>225</v>
      </c>
      <c r="B7191" s="181" t="s">
        <v>10793</v>
      </c>
      <c r="C7191" s="182" t="s">
        <v>225</v>
      </c>
      <c r="D7191" s="183" t="s">
        <v>36</v>
      </c>
      <c r="E7191" s="181" t="s">
        <v>35</v>
      </c>
      <c r="F7191" s="183" t="s">
        <v>35</v>
      </c>
      <c r="G7191" s="181" t="s">
        <v>8184</v>
      </c>
      <c r="H7191" s="184" t="s">
        <v>7090</v>
      </c>
      <c r="I7191" s="185" t="s">
        <v>190</v>
      </c>
      <c r="J7191" s="181" t="s">
        <v>35</v>
      </c>
      <c r="K7191" s="181" t="s">
        <v>225</v>
      </c>
      <c r="L7191" s="186" t="s">
        <v>225</v>
      </c>
      <c r="M7191" s="187" t="s">
        <v>225</v>
      </c>
      <c r="N7191" s="183" t="s">
        <v>36</v>
      </c>
      <c r="O7191" s="181" t="s">
        <v>8184</v>
      </c>
      <c r="P7191" s="184" t="s">
        <v>7090</v>
      </c>
      <c r="Q7191" s="185" t="s">
        <v>190</v>
      </c>
      <c r="R7191" s="181" t="s">
        <v>35</v>
      </c>
      <c r="S7191" s="181" t="s">
        <v>225</v>
      </c>
      <c r="T7191" s="186" t="s">
        <v>225</v>
      </c>
      <c r="U7191" s="187" t="s">
        <v>225</v>
      </c>
      <c r="V7191" s="188" t="str" cm="1">
        <f t="array" ref="V7191">IF(SUM(LEN(A7191:U7191))=0,"",IF(OR(OR(ISBLANK(E7191),SUM(LEN(B7191),LEN(C7191))=0),AND(NOT(D7191="Unknown"),ISBLANK(I7191)),AND(NOT(N7191="Unknown"),ISBLANK(Q7191))),"Missing Information", INDEX(Table15[Entire Service Line Classification], MATCH(SUMIFS(Table15[Unique ID],Table15[System-Owned Portion],D7191,Table15[If Material Anything Other than "Lead" in Column E,Was Material Ever Previously Lead?],F7191,Table15[Customer-Owned Portion],N7191),Table15[Unique ID],0),0)))</f>
        <v>Non-lead</v>
      </c>
      <c r="W7191" s="189"/>
    </row>
    <row r="7192" spans="1:23" s="190" customFormat="1" ht="56.25" x14ac:dyDescent="0.25">
      <c r="A7192" s="180" t="s">
        <v>225</v>
      </c>
      <c r="B7192" s="181" t="s">
        <v>10794</v>
      </c>
      <c r="C7192" s="182" t="s">
        <v>225</v>
      </c>
      <c r="D7192" s="183" t="s">
        <v>36</v>
      </c>
      <c r="E7192" s="181" t="s">
        <v>35</v>
      </c>
      <c r="F7192" s="183" t="s">
        <v>35</v>
      </c>
      <c r="G7192" s="181" t="s">
        <v>8184</v>
      </c>
      <c r="H7192" s="184" t="s">
        <v>7090</v>
      </c>
      <c r="I7192" s="185" t="s">
        <v>190</v>
      </c>
      <c r="J7192" s="181" t="s">
        <v>35</v>
      </c>
      <c r="K7192" s="181" t="s">
        <v>225</v>
      </c>
      <c r="L7192" s="186" t="s">
        <v>225</v>
      </c>
      <c r="M7192" s="187" t="s">
        <v>225</v>
      </c>
      <c r="N7192" s="183" t="s">
        <v>36</v>
      </c>
      <c r="O7192" s="181" t="s">
        <v>8184</v>
      </c>
      <c r="P7192" s="184" t="s">
        <v>7090</v>
      </c>
      <c r="Q7192" s="185" t="s">
        <v>190</v>
      </c>
      <c r="R7192" s="181" t="s">
        <v>35</v>
      </c>
      <c r="S7192" s="181" t="s">
        <v>225</v>
      </c>
      <c r="T7192" s="186" t="s">
        <v>225</v>
      </c>
      <c r="U7192" s="187" t="s">
        <v>225</v>
      </c>
      <c r="V7192" s="188" t="str" cm="1">
        <f t="array" ref="V7192">IF(SUM(LEN(A7192:U7192))=0,"",IF(OR(OR(ISBLANK(E7192),SUM(LEN(B7192),LEN(C7192))=0),AND(NOT(D7192="Unknown"),ISBLANK(I7192)),AND(NOT(N7192="Unknown"),ISBLANK(Q7192))),"Missing Information", INDEX(Table15[Entire Service Line Classification], MATCH(SUMIFS(Table15[Unique ID],Table15[System-Owned Portion],D7192,Table15[If Material Anything Other than "Lead" in Column E,Was Material Ever Previously Lead?],F7192,Table15[Customer-Owned Portion],N7192),Table15[Unique ID],0),0)))</f>
        <v>Non-lead</v>
      </c>
      <c r="W7192" s="189"/>
    </row>
    <row r="7193" spans="1:23" s="190" customFormat="1" ht="56.25" x14ac:dyDescent="0.25">
      <c r="A7193" s="180" t="s">
        <v>225</v>
      </c>
      <c r="B7193" s="181" t="s">
        <v>10795</v>
      </c>
      <c r="C7193" s="182" t="s">
        <v>225</v>
      </c>
      <c r="D7193" s="183" t="s">
        <v>36</v>
      </c>
      <c r="E7193" s="181" t="s">
        <v>35</v>
      </c>
      <c r="F7193" s="183" t="s">
        <v>35</v>
      </c>
      <c r="G7193" s="181" t="s">
        <v>8184</v>
      </c>
      <c r="H7193" s="184" t="s">
        <v>7090</v>
      </c>
      <c r="I7193" s="185" t="s">
        <v>190</v>
      </c>
      <c r="J7193" s="181" t="s">
        <v>35</v>
      </c>
      <c r="K7193" s="181" t="s">
        <v>225</v>
      </c>
      <c r="L7193" s="186" t="s">
        <v>225</v>
      </c>
      <c r="M7193" s="187" t="s">
        <v>225</v>
      </c>
      <c r="N7193" s="183" t="s">
        <v>36</v>
      </c>
      <c r="O7193" s="181" t="s">
        <v>8184</v>
      </c>
      <c r="P7193" s="184" t="s">
        <v>7090</v>
      </c>
      <c r="Q7193" s="185" t="s">
        <v>190</v>
      </c>
      <c r="R7193" s="181" t="s">
        <v>35</v>
      </c>
      <c r="S7193" s="181" t="s">
        <v>225</v>
      </c>
      <c r="T7193" s="186" t="s">
        <v>225</v>
      </c>
      <c r="U7193" s="187" t="s">
        <v>225</v>
      </c>
      <c r="V7193" s="188" t="str" cm="1">
        <f t="array" ref="V7193">IF(SUM(LEN(A7193:U7193))=0,"",IF(OR(OR(ISBLANK(E7193),SUM(LEN(B7193),LEN(C7193))=0),AND(NOT(D7193="Unknown"),ISBLANK(I7193)),AND(NOT(N7193="Unknown"),ISBLANK(Q7193))),"Missing Information", INDEX(Table15[Entire Service Line Classification], MATCH(SUMIFS(Table15[Unique ID],Table15[System-Owned Portion],D7193,Table15[If Material Anything Other than "Lead" in Column E,Was Material Ever Previously Lead?],F7193,Table15[Customer-Owned Portion],N7193),Table15[Unique ID],0),0)))</f>
        <v>Non-lead</v>
      </c>
      <c r="W7193" s="189"/>
    </row>
    <row r="7194" spans="1:23" s="190" customFormat="1" ht="56.25" x14ac:dyDescent="0.25">
      <c r="A7194" s="180" t="s">
        <v>225</v>
      </c>
      <c r="B7194" s="181" t="s">
        <v>10796</v>
      </c>
      <c r="C7194" s="182" t="s">
        <v>225</v>
      </c>
      <c r="D7194" s="183" t="s">
        <v>36</v>
      </c>
      <c r="E7194" s="181" t="s">
        <v>35</v>
      </c>
      <c r="F7194" s="183" t="s">
        <v>35</v>
      </c>
      <c r="G7194" s="181" t="s">
        <v>7407</v>
      </c>
      <c r="H7194" s="184" t="s">
        <v>7090</v>
      </c>
      <c r="I7194" s="185" t="s">
        <v>190</v>
      </c>
      <c r="J7194" s="181" t="s">
        <v>35</v>
      </c>
      <c r="K7194" s="181" t="s">
        <v>225</v>
      </c>
      <c r="L7194" s="186" t="s">
        <v>225</v>
      </c>
      <c r="M7194" s="187" t="s">
        <v>225</v>
      </c>
      <c r="N7194" s="183" t="s">
        <v>36</v>
      </c>
      <c r="O7194" s="181" t="s">
        <v>7407</v>
      </c>
      <c r="P7194" s="184" t="s">
        <v>7090</v>
      </c>
      <c r="Q7194" s="185" t="s">
        <v>190</v>
      </c>
      <c r="R7194" s="181" t="s">
        <v>35</v>
      </c>
      <c r="S7194" s="181" t="s">
        <v>225</v>
      </c>
      <c r="T7194" s="186" t="s">
        <v>225</v>
      </c>
      <c r="U7194" s="187" t="s">
        <v>225</v>
      </c>
      <c r="V7194" s="188" t="str" cm="1">
        <f t="array" ref="V7194">IF(SUM(LEN(A7194:U7194))=0,"",IF(OR(OR(ISBLANK(E7194),SUM(LEN(B7194),LEN(C7194))=0),AND(NOT(D7194="Unknown"),ISBLANK(I7194)),AND(NOT(N7194="Unknown"),ISBLANK(Q7194))),"Missing Information", INDEX(Table15[Entire Service Line Classification], MATCH(SUMIFS(Table15[Unique ID],Table15[System-Owned Portion],D7194,Table15[If Material Anything Other than "Lead" in Column E,Was Material Ever Previously Lead?],F7194,Table15[Customer-Owned Portion],N7194),Table15[Unique ID],0),0)))</f>
        <v>Non-lead</v>
      </c>
      <c r="W7194" s="189"/>
    </row>
    <row r="7195" spans="1:23" s="190" customFormat="1" ht="56.25" x14ac:dyDescent="0.25">
      <c r="A7195" s="180" t="s">
        <v>225</v>
      </c>
      <c r="B7195" s="181" t="s">
        <v>10797</v>
      </c>
      <c r="C7195" s="182" t="s">
        <v>225</v>
      </c>
      <c r="D7195" s="183" t="s">
        <v>36</v>
      </c>
      <c r="E7195" s="181" t="s">
        <v>35</v>
      </c>
      <c r="F7195" s="183" t="s">
        <v>35</v>
      </c>
      <c r="G7195" s="181" t="s">
        <v>8184</v>
      </c>
      <c r="H7195" s="184" t="s">
        <v>7090</v>
      </c>
      <c r="I7195" s="185" t="s">
        <v>190</v>
      </c>
      <c r="J7195" s="181" t="s">
        <v>35</v>
      </c>
      <c r="K7195" s="181" t="s">
        <v>225</v>
      </c>
      <c r="L7195" s="186" t="s">
        <v>225</v>
      </c>
      <c r="M7195" s="187" t="s">
        <v>225</v>
      </c>
      <c r="N7195" s="183" t="s">
        <v>36</v>
      </c>
      <c r="O7195" s="181" t="s">
        <v>8184</v>
      </c>
      <c r="P7195" s="184" t="s">
        <v>7090</v>
      </c>
      <c r="Q7195" s="185" t="s">
        <v>190</v>
      </c>
      <c r="R7195" s="181" t="s">
        <v>35</v>
      </c>
      <c r="S7195" s="181" t="s">
        <v>225</v>
      </c>
      <c r="T7195" s="186" t="s">
        <v>225</v>
      </c>
      <c r="U7195" s="187" t="s">
        <v>225</v>
      </c>
      <c r="V7195" s="188" t="str" cm="1">
        <f t="array" ref="V7195">IF(SUM(LEN(A7195:U7195))=0,"",IF(OR(OR(ISBLANK(E7195),SUM(LEN(B7195),LEN(C7195))=0),AND(NOT(D7195="Unknown"),ISBLANK(I7195)),AND(NOT(N7195="Unknown"),ISBLANK(Q7195))),"Missing Information", INDEX(Table15[Entire Service Line Classification], MATCH(SUMIFS(Table15[Unique ID],Table15[System-Owned Portion],D7195,Table15[If Material Anything Other than "Lead" in Column E,Was Material Ever Previously Lead?],F7195,Table15[Customer-Owned Portion],N7195),Table15[Unique ID],0),0)))</f>
        <v>Non-lead</v>
      </c>
      <c r="W7195" s="189"/>
    </row>
    <row r="7196" spans="1:23" s="190" customFormat="1" ht="56.25" x14ac:dyDescent="0.25">
      <c r="A7196" s="180" t="s">
        <v>225</v>
      </c>
      <c r="B7196" s="181" t="s">
        <v>10798</v>
      </c>
      <c r="C7196" s="182" t="s">
        <v>225</v>
      </c>
      <c r="D7196" s="183" t="s">
        <v>36</v>
      </c>
      <c r="E7196" s="181" t="s">
        <v>35</v>
      </c>
      <c r="F7196" s="183" t="s">
        <v>35</v>
      </c>
      <c r="G7196" s="181" t="s">
        <v>8184</v>
      </c>
      <c r="H7196" s="184" t="s">
        <v>7090</v>
      </c>
      <c r="I7196" s="185" t="s">
        <v>190</v>
      </c>
      <c r="J7196" s="181" t="s">
        <v>35</v>
      </c>
      <c r="K7196" s="181" t="s">
        <v>225</v>
      </c>
      <c r="L7196" s="186" t="s">
        <v>225</v>
      </c>
      <c r="M7196" s="187" t="s">
        <v>225</v>
      </c>
      <c r="N7196" s="183" t="s">
        <v>36</v>
      </c>
      <c r="O7196" s="181" t="s">
        <v>8184</v>
      </c>
      <c r="P7196" s="184" t="s">
        <v>7090</v>
      </c>
      <c r="Q7196" s="185" t="s">
        <v>190</v>
      </c>
      <c r="R7196" s="181" t="s">
        <v>35</v>
      </c>
      <c r="S7196" s="181" t="s">
        <v>225</v>
      </c>
      <c r="T7196" s="186" t="s">
        <v>225</v>
      </c>
      <c r="U7196" s="187" t="s">
        <v>225</v>
      </c>
      <c r="V7196" s="188" t="str" cm="1">
        <f t="array" ref="V7196">IF(SUM(LEN(A7196:U7196))=0,"",IF(OR(OR(ISBLANK(E7196),SUM(LEN(B7196),LEN(C7196))=0),AND(NOT(D7196="Unknown"),ISBLANK(I7196)),AND(NOT(N7196="Unknown"),ISBLANK(Q7196))),"Missing Information", INDEX(Table15[Entire Service Line Classification], MATCH(SUMIFS(Table15[Unique ID],Table15[System-Owned Portion],D7196,Table15[If Material Anything Other than "Lead" in Column E,Was Material Ever Previously Lead?],F7196,Table15[Customer-Owned Portion],N7196),Table15[Unique ID],0),0)))</f>
        <v>Non-lead</v>
      </c>
      <c r="W7196" s="189"/>
    </row>
    <row r="7197" spans="1:23" s="190" customFormat="1" ht="56.25" x14ac:dyDescent="0.25">
      <c r="A7197" s="180" t="s">
        <v>225</v>
      </c>
      <c r="B7197" s="181" t="s">
        <v>10799</v>
      </c>
      <c r="C7197" s="182" t="s">
        <v>225</v>
      </c>
      <c r="D7197" s="183" t="s">
        <v>36</v>
      </c>
      <c r="E7197" s="181" t="s">
        <v>35</v>
      </c>
      <c r="F7197" s="183" t="s">
        <v>35</v>
      </c>
      <c r="G7197" s="181" t="s">
        <v>8184</v>
      </c>
      <c r="H7197" s="184" t="s">
        <v>7090</v>
      </c>
      <c r="I7197" s="185" t="s">
        <v>190</v>
      </c>
      <c r="J7197" s="181" t="s">
        <v>35</v>
      </c>
      <c r="K7197" s="181" t="s">
        <v>225</v>
      </c>
      <c r="L7197" s="186" t="s">
        <v>225</v>
      </c>
      <c r="M7197" s="187" t="s">
        <v>225</v>
      </c>
      <c r="N7197" s="183" t="s">
        <v>36</v>
      </c>
      <c r="O7197" s="181" t="s">
        <v>8184</v>
      </c>
      <c r="P7197" s="184" t="s">
        <v>7090</v>
      </c>
      <c r="Q7197" s="185" t="s">
        <v>190</v>
      </c>
      <c r="R7197" s="181" t="s">
        <v>35</v>
      </c>
      <c r="S7197" s="181" t="s">
        <v>225</v>
      </c>
      <c r="T7197" s="186" t="s">
        <v>225</v>
      </c>
      <c r="U7197" s="187" t="s">
        <v>225</v>
      </c>
      <c r="V7197" s="188" t="str" cm="1">
        <f t="array" ref="V7197">IF(SUM(LEN(A7197:U7197))=0,"",IF(OR(OR(ISBLANK(E7197),SUM(LEN(B7197),LEN(C7197))=0),AND(NOT(D7197="Unknown"),ISBLANK(I7197)),AND(NOT(N7197="Unknown"),ISBLANK(Q7197))),"Missing Information", INDEX(Table15[Entire Service Line Classification], MATCH(SUMIFS(Table15[Unique ID],Table15[System-Owned Portion],D7197,Table15[If Material Anything Other than "Lead" in Column E,Was Material Ever Previously Lead?],F7197,Table15[Customer-Owned Portion],N7197),Table15[Unique ID],0),0)))</f>
        <v>Non-lead</v>
      </c>
      <c r="W7197" s="189"/>
    </row>
    <row r="7198" spans="1:23" s="190" customFormat="1" ht="56.25" x14ac:dyDescent="0.25">
      <c r="A7198" s="180" t="s">
        <v>225</v>
      </c>
      <c r="B7198" s="181" t="s">
        <v>10800</v>
      </c>
      <c r="C7198" s="182" t="s">
        <v>225</v>
      </c>
      <c r="D7198" s="183" t="s">
        <v>36</v>
      </c>
      <c r="E7198" s="181" t="s">
        <v>35</v>
      </c>
      <c r="F7198" s="183" t="s">
        <v>35</v>
      </c>
      <c r="G7198" s="181" t="s">
        <v>8184</v>
      </c>
      <c r="H7198" s="184" t="s">
        <v>7090</v>
      </c>
      <c r="I7198" s="185" t="s">
        <v>190</v>
      </c>
      <c r="J7198" s="181" t="s">
        <v>35</v>
      </c>
      <c r="K7198" s="181" t="s">
        <v>225</v>
      </c>
      <c r="L7198" s="186" t="s">
        <v>225</v>
      </c>
      <c r="M7198" s="187" t="s">
        <v>225</v>
      </c>
      <c r="N7198" s="183" t="s">
        <v>36</v>
      </c>
      <c r="O7198" s="181" t="s">
        <v>8184</v>
      </c>
      <c r="P7198" s="184" t="s">
        <v>7090</v>
      </c>
      <c r="Q7198" s="185" t="s">
        <v>190</v>
      </c>
      <c r="R7198" s="181" t="s">
        <v>35</v>
      </c>
      <c r="S7198" s="181" t="s">
        <v>225</v>
      </c>
      <c r="T7198" s="186" t="s">
        <v>225</v>
      </c>
      <c r="U7198" s="187" t="s">
        <v>225</v>
      </c>
      <c r="V7198" s="188" t="str" cm="1">
        <f t="array" ref="V7198">IF(SUM(LEN(A7198:U7198))=0,"",IF(OR(OR(ISBLANK(E7198),SUM(LEN(B7198),LEN(C7198))=0),AND(NOT(D7198="Unknown"),ISBLANK(I7198)),AND(NOT(N7198="Unknown"),ISBLANK(Q7198))),"Missing Information", INDEX(Table15[Entire Service Line Classification], MATCH(SUMIFS(Table15[Unique ID],Table15[System-Owned Portion],D7198,Table15[If Material Anything Other than "Lead" in Column E,Was Material Ever Previously Lead?],F7198,Table15[Customer-Owned Portion],N7198),Table15[Unique ID],0),0)))</f>
        <v>Non-lead</v>
      </c>
      <c r="W7198" s="189"/>
    </row>
    <row r="7199" spans="1:23" s="190" customFormat="1" ht="56.25" x14ac:dyDescent="0.25">
      <c r="A7199" s="180" t="s">
        <v>225</v>
      </c>
      <c r="B7199" s="181" t="s">
        <v>10801</v>
      </c>
      <c r="C7199" s="182" t="s">
        <v>225</v>
      </c>
      <c r="D7199" s="183" t="s">
        <v>36</v>
      </c>
      <c r="E7199" s="181" t="s">
        <v>35</v>
      </c>
      <c r="F7199" s="183" t="s">
        <v>35</v>
      </c>
      <c r="G7199" s="181" t="s">
        <v>7476</v>
      </c>
      <c r="H7199" s="184" t="s">
        <v>7090</v>
      </c>
      <c r="I7199" s="185" t="s">
        <v>190</v>
      </c>
      <c r="J7199" s="181" t="s">
        <v>35</v>
      </c>
      <c r="K7199" s="181" t="s">
        <v>225</v>
      </c>
      <c r="L7199" s="186" t="s">
        <v>225</v>
      </c>
      <c r="M7199" s="187" t="s">
        <v>225</v>
      </c>
      <c r="N7199" s="183" t="s">
        <v>36</v>
      </c>
      <c r="O7199" s="181" t="s">
        <v>7476</v>
      </c>
      <c r="P7199" s="184" t="s">
        <v>7090</v>
      </c>
      <c r="Q7199" s="185" t="s">
        <v>190</v>
      </c>
      <c r="R7199" s="181" t="s">
        <v>35</v>
      </c>
      <c r="S7199" s="181" t="s">
        <v>225</v>
      </c>
      <c r="T7199" s="186" t="s">
        <v>225</v>
      </c>
      <c r="U7199" s="187" t="s">
        <v>225</v>
      </c>
      <c r="V7199" s="188" t="str" cm="1">
        <f t="array" ref="V7199">IF(SUM(LEN(A7199:U7199))=0,"",IF(OR(OR(ISBLANK(E7199),SUM(LEN(B7199),LEN(C7199))=0),AND(NOT(D7199="Unknown"),ISBLANK(I7199)),AND(NOT(N7199="Unknown"),ISBLANK(Q7199))),"Missing Information", INDEX(Table15[Entire Service Line Classification], MATCH(SUMIFS(Table15[Unique ID],Table15[System-Owned Portion],D7199,Table15[If Material Anything Other than "Lead" in Column E,Was Material Ever Previously Lead?],F7199,Table15[Customer-Owned Portion],N7199),Table15[Unique ID],0),0)))</f>
        <v>Non-lead</v>
      </c>
      <c r="W7199" s="189"/>
    </row>
    <row r="7200" spans="1:23" s="190" customFormat="1" ht="56.25" x14ac:dyDescent="0.25">
      <c r="A7200" s="180" t="s">
        <v>225</v>
      </c>
      <c r="B7200" s="181" t="s">
        <v>10802</v>
      </c>
      <c r="C7200" s="182" t="s">
        <v>225</v>
      </c>
      <c r="D7200" s="183" t="s">
        <v>36</v>
      </c>
      <c r="E7200" s="181" t="s">
        <v>35</v>
      </c>
      <c r="F7200" s="183" t="s">
        <v>35</v>
      </c>
      <c r="G7200" s="181" t="s">
        <v>7476</v>
      </c>
      <c r="H7200" s="184" t="s">
        <v>7090</v>
      </c>
      <c r="I7200" s="185" t="s">
        <v>190</v>
      </c>
      <c r="J7200" s="181" t="s">
        <v>35</v>
      </c>
      <c r="K7200" s="181" t="s">
        <v>225</v>
      </c>
      <c r="L7200" s="186" t="s">
        <v>225</v>
      </c>
      <c r="M7200" s="187" t="s">
        <v>225</v>
      </c>
      <c r="N7200" s="183" t="s">
        <v>36</v>
      </c>
      <c r="O7200" s="181" t="s">
        <v>7476</v>
      </c>
      <c r="P7200" s="184" t="s">
        <v>7090</v>
      </c>
      <c r="Q7200" s="185" t="s">
        <v>190</v>
      </c>
      <c r="R7200" s="181" t="s">
        <v>35</v>
      </c>
      <c r="S7200" s="181" t="s">
        <v>225</v>
      </c>
      <c r="T7200" s="186" t="s">
        <v>225</v>
      </c>
      <c r="U7200" s="187" t="s">
        <v>225</v>
      </c>
      <c r="V7200" s="188" t="str" cm="1">
        <f t="array" ref="V7200">IF(SUM(LEN(A7200:U7200))=0,"",IF(OR(OR(ISBLANK(E7200),SUM(LEN(B7200),LEN(C7200))=0),AND(NOT(D7200="Unknown"),ISBLANK(I7200)),AND(NOT(N7200="Unknown"),ISBLANK(Q7200))),"Missing Information", INDEX(Table15[Entire Service Line Classification], MATCH(SUMIFS(Table15[Unique ID],Table15[System-Owned Portion],D7200,Table15[If Material Anything Other than "Lead" in Column E,Was Material Ever Previously Lead?],F7200,Table15[Customer-Owned Portion],N7200),Table15[Unique ID],0),0)))</f>
        <v>Non-lead</v>
      </c>
      <c r="W7200" s="189"/>
    </row>
    <row r="7201" spans="1:23" s="190" customFormat="1" ht="56.25" x14ac:dyDescent="0.25">
      <c r="A7201" s="180" t="s">
        <v>225</v>
      </c>
      <c r="B7201" s="181" t="s">
        <v>10803</v>
      </c>
      <c r="C7201" s="182" t="s">
        <v>225</v>
      </c>
      <c r="D7201" s="183" t="s">
        <v>36</v>
      </c>
      <c r="E7201" s="181" t="s">
        <v>35</v>
      </c>
      <c r="F7201" s="183" t="s">
        <v>35</v>
      </c>
      <c r="G7201" s="181" t="s">
        <v>7476</v>
      </c>
      <c r="H7201" s="184" t="s">
        <v>7090</v>
      </c>
      <c r="I7201" s="185" t="s">
        <v>190</v>
      </c>
      <c r="J7201" s="181" t="s">
        <v>35</v>
      </c>
      <c r="K7201" s="181" t="s">
        <v>225</v>
      </c>
      <c r="L7201" s="186" t="s">
        <v>225</v>
      </c>
      <c r="M7201" s="187" t="s">
        <v>225</v>
      </c>
      <c r="N7201" s="183" t="s">
        <v>36</v>
      </c>
      <c r="O7201" s="181" t="s">
        <v>7476</v>
      </c>
      <c r="P7201" s="184" t="s">
        <v>7090</v>
      </c>
      <c r="Q7201" s="185" t="s">
        <v>190</v>
      </c>
      <c r="R7201" s="181" t="s">
        <v>35</v>
      </c>
      <c r="S7201" s="181" t="s">
        <v>225</v>
      </c>
      <c r="T7201" s="186" t="s">
        <v>225</v>
      </c>
      <c r="U7201" s="187" t="s">
        <v>225</v>
      </c>
      <c r="V7201" s="188" t="str" cm="1">
        <f t="array" ref="V7201">IF(SUM(LEN(A7201:U7201))=0,"",IF(OR(OR(ISBLANK(E7201),SUM(LEN(B7201),LEN(C7201))=0),AND(NOT(D7201="Unknown"),ISBLANK(I7201)),AND(NOT(N7201="Unknown"),ISBLANK(Q7201))),"Missing Information", INDEX(Table15[Entire Service Line Classification], MATCH(SUMIFS(Table15[Unique ID],Table15[System-Owned Portion],D7201,Table15[If Material Anything Other than "Lead" in Column E,Was Material Ever Previously Lead?],F7201,Table15[Customer-Owned Portion],N7201),Table15[Unique ID],0),0)))</f>
        <v>Non-lead</v>
      </c>
      <c r="W7201" s="189"/>
    </row>
    <row r="7202" spans="1:23" s="190" customFormat="1" ht="56.25" x14ac:dyDescent="0.25">
      <c r="A7202" s="180" t="s">
        <v>225</v>
      </c>
      <c r="B7202" s="181" t="s">
        <v>10804</v>
      </c>
      <c r="C7202" s="182" t="s">
        <v>225</v>
      </c>
      <c r="D7202" s="183" t="s">
        <v>36</v>
      </c>
      <c r="E7202" s="181" t="s">
        <v>35</v>
      </c>
      <c r="F7202" s="183" t="s">
        <v>35</v>
      </c>
      <c r="G7202" s="181" t="s">
        <v>8184</v>
      </c>
      <c r="H7202" s="184" t="s">
        <v>7090</v>
      </c>
      <c r="I7202" s="185" t="s">
        <v>190</v>
      </c>
      <c r="J7202" s="181" t="s">
        <v>35</v>
      </c>
      <c r="K7202" s="181" t="s">
        <v>225</v>
      </c>
      <c r="L7202" s="186" t="s">
        <v>225</v>
      </c>
      <c r="M7202" s="187" t="s">
        <v>225</v>
      </c>
      <c r="N7202" s="183" t="s">
        <v>36</v>
      </c>
      <c r="O7202" s="181" t="s">
        <v>8184</v>
      </c>
      <c r="P7202" s="184" t="s">
        <v>7090</v>
      </c>
      <c r="Q7202" s="185" t="s">
        <v>190</v>
      </c>
      <c r="R7202" s="181" t="s">
        <v>35</v>
      </c>
      <c r="S7202" s="181" t="s">
        <v>225</v>
      </c>
      <c r="T7202" s="186" t="s">
        <v>225</v>
      </c>
      <c r="U7202" s="187" t="s">
        <v>225</v>
      </c>
      <c r="V7202" s="188" t="str" cm="1">
        <f t="array" ref="V7202">IF(SUM(LEN(A7202:U7202))=0,"",IF(OR(OR(ISBLANK(E7202),SUM(LEN(B7202),LEN(C7202))=0),AND(NOT(D7202="Unknown"),ISBLANK(I7202)),AND(NOT(N7202="Unknown"),ISBLANK(Q7202))),"Missing Information", INDEX(Table15[Entire Service Line Classification], MATCH(SUMIFS(Table15[Unique ID],Table15[System-Owned Portion],D7202,Table15[If Material Anything Other than "Lead" in Column E,Was Material Ever Previously Lead?],F7202,Table15[Customer-Owned Portion],N7202),Table15[Unique ID],0),0)))</f>
        <v>Non-lead</v>
      </c>
      <c r="W7202" s="189"/>
    </row>
    <row r="7203" spans="1:23" s="190" customFormat="1" ht="56.25" x14ac:dyDescent="0.25">
      <c r="A7203" s="180" t="s">
        <v>225</v>
      </c>
      <c r="B7203" s="181" t="s">
        <v>10805</v>
      </c>
      <c r="C7203" s="182" t="s">
        <v>225</v>
      </c>
      <c r="D7203" s="183" t="s">
        <v>36</v>
      </c>
      <c r="E7203" s="181" t="s">
        <v>35</v>
      </c>
      <c r="F7203" s="183" t="s">
        <v>35</v>
      </c>
      <c r="G7203" s="181" t="s">
        <v>7476</v>
      </c>
      <c r="H7203" s="184" t="s">
        <v>7090</v>
      </c>
      <c r="I7203" s="185" t="s">
        <v>190</v>
      </c>
      <c r="J7203" s="181" t="s">
        <v>35</v>
      </c>
      <c r="K7203" s="181" t="s">
        <v>225</v>
      </c>
      <c r="L7203" s="186" t="s">
        <v>225</v>
      </c>
      <c r="M7203" s="187" t="s">
        <v>225</v>
      </c>
      <c r="N7203" s="183" t="s">
        <v>36</v>
      </c>
      <c r="O7203" s="181" t="s">
        <v>7476</v>
      </c>
      <c r="P7203" s="184" t="s">
        <v>7090</v>
      </c>
      <c r="Q7203" s="185" t="s">
        <v>190</v>
      </c>
      <c r="R7203" s="181" t="s">
        <v>35</v>
      </c>
      <c r="S7203" s="181" t="s">
        <v>225</v>
      </c>
      <c r="T7203" s="186" t="s">
        <v>225</v>
      </c>
      <c r="U7203" s="187" t="s">
        <v>225</v>
      </c>
      <c r="V7203" s="188" t="str" cm="1">
        <f t="array" ref="V7203">IF(SUM(LEN(A7203:U7203))=0,"",IF(OR(OR(ISBLANK(E7203),SUM(LEN(B7203),LEN(C7203))=0),AND(NOT(D7203="Unknown"),ISBLANK(I7203)),AND(NOT(N7203="Unknown"),ISBLANK(Q7203))),"Missing Information", INDEX(Table15[Entire Service Line Classification], MATCH(SUMIFS(Table15[Unique ID],Table15[System-Owned Portion],D7203,Table15[If Material Anything Other than "Lead" in Column E,Was Material Ever Previously Lead?],F7203,Table15[Customer-Owned Portion],N7203),Table15[Unique ID],0),0)))</f>
        <v>Non-lead</v>
      </c>
      <c r="W7203" s="189"/>
    </row>
    <row r="7204" spans="1:23" s="190" customFormat="1" ht="56.25" x14ac:dyDescent="0.25">
      <c r="A7204" s="180" t="s">
        <v>225</v>
      </c>
      <c r="B7204" s="181" t="s">
        <v>10806</v>
      </c>
      <c r="C7204" s="182" t="s">
        <v>225</v>
      </c>
      <c r="D7204" s="183" t="s">
        <v>36</v>
      </c>
      <c r="E7204" s="181" t="s">
        <v>35</v>
      </c>
      <c r="F7204" s="183" t="s">
        <v>35</v>
      </c>
      <c r="G7204" s="181" t="s">
        <v>7476</v>
      </c>
      <c r="H7204" s="184" t="s">
        <v>7090</v>
      </c>
      <c r="I7204" s="185" t="s">
        <v>190</v>
      </c>
      <c r="J7204" s="181" t="s">
        <v>35</v>
      </c>
      <c r="K7204" s="181" t="s">
        <v>225</v>
      </c>
      <c r="L7204" s="186" t="s">
        <v>225</v>
      </c>
      <c r="M7204" s="187" t="s">
        <v>225</v>
      </c>
      <c r="N7204" s="183" t="s">
        <v>36</v>
      </c>
      <c r="O7204" s="181" t="s">
        <v>7476</v>
      </c>
      <c r="P7204" s="184" t="s">
        <v>7090</v>
      </c>
      <c r="Q7204" s="185" t="s">
        <v>190</v>
      </c>
      <c r="R7204" s="181" t="s">
        <v>35</v>
      </c>
      <c r="S7204" s="181" t="s">
        <v>225</v>
      </c>
      <c r="T7204" s="186" t="s">
        <v>225</v>
      </c>
      <c r="U7204" s="187" t="s">
        <v>225</v>
      </c>
      <c r="V7204" s="188" t="str" cm="1">
        <f t="array" ref="V7204">IF(SUM(LEN(A7204:U7204))=0,"",IF(OR(OR(ISBLANK(E7204),SUM(LEN(B7204),LEN(C7204))=0),AND(NOT(D7204="Unknown"),ISBLANK(I7204)),AND(NOT(N7204="Unknown"),ISBLANK(Q7204))),"Missing Information", INDEX(Table15[Entire Service Line Classification], MATCH(SUMIFS(Table15[Unique ID],Table15[System-Owned Portion],D7204,Table15[If Material Anything Other than "Lead" in Column E,Was Material Ever Previously Lead?],F7204,Table15[Customer-Owned Portion],N7204),Table15[Unique ID],0),0)))</f>
        <v>Non-lead</v>
      </c>
      <c r="W7204" s="189"/>
    </row>
    <row r="7205" spans="1:23" s="190" customFormat="1" ht="56.25" x14ac:dyDescent="0.25">
      <c r="A7205" s="180" t="s">
        <v>225</v>
      </c>
      <c r="B7205" s="181" t="s">
        <v>10807</v>
      </c>
      <c r="C7205" s="182" t="s">
        <v>225</v>
      </c>
      <c r="D7205" s="183" t="s">
        <v>36</v>
      </c>
      <c r="E7205" s="181" t="s">
        <v>35</v>
      </c>
      <c r="F7205" s="183" t="s">
        <v>35</v>
      </c>
      <c r="G7205" s="181" t="s">
        <v>7476</v>
      </c>
      <c r="H7205" s="184" t="s">
        <v>7090</v>
      </c>
      <c r="I7205" s="185" t="s">
        <v>190</v>
      </c>
      <c r="J7205" s="181" t="s">
        <v>35</v>
      </c>
      <c r="K7205" s="181" t="s">
        <v>225</v>
      </c>
      <c r="L7205" s="186" t="s">
        <v>225</v>
      </c>
      <c r="M7205" s="187" t="s">
        <v>225</v>
      </c>
      <c r="N7205" s="183" t="s">
        <v>36</v>
      </c>
      <c r="O7205" s="181" t="s">
        <v>7476</v>
      </c>
      <c r="P7205" s="184" t="s">
        <v>7090</v>
      </c>
      <c r="Q7205" s="185" t="s">
        <v>190</v>
      </c>
      <c r="R7205" s="181" t="s">
        <v>35</v>
      </c>
      <c r="S7205" s="181" t="s">
        <v>225</v>
      </c>
      <c r="T7205" s="186" t="s">
        <v>225</v>
      </c>
      <c r="U7205" s="187" t="s">
        <v>225</v>
      </c>
      <c r="V7205" s="188" t="str" cm="1">
        <f t="array" ref="V7205">IF(SUM(LEN(A7205:U7205))=0,"",IF(OR(OR(ISBLANK(E7205),SUM(LEN(B7205),LEN(C7205))=0),AND(NOT(D7205="Unknown"),ISBLANK(I7205)),AND(NOT(N7205="Unknown"),ISBLANK(Q7205))),"Missing Information", INDEX(Table15[Entire Service Line Classification], MATCH(SUMIFS(Table15[Unique ID],Table15[System-Owned Portion],D7205,Table15[If Material Anything Other than "Lead" in Column E,Was Material Ever Previously Lead?],F7205,Table15[Customer-Owned Portion],N7205),Table15[Unique ID],0),0)))</f>
        <v>Non-lead</v>
      </c>
      <c r="W7205" s="189"/>
    </row>
    <row r="7206" spans="1:23" s="190" customFormat="1" ht="56.25" x14ac:dyDescent="0.25">
      <c r="A7206" s="180" t="s">
        <v>225</v>
      </c>
      <c r="B7206" s="181" t="s">
        <v>10808</v>
      </c>
      <c r="C7206" s="182" t="s">
        <v>225</v>
      </c>
      <c r="D7206" s="183" t="s">
        <v>36</v>
      </c>
      <c r="E7206" s="181" t="s">
        <v>35</v>
      </c>
      <c r="F7206" s="183" t="s">
        <v>35</v>
      </c>
      <c r="G7206" s="181" t="s">
        <v>7476</v>
      </c>
      <c r="H7206" s="184" t="s">
        <v>7090</v>
      </c>
      <c r="I7206" s="185" t="s">
        <v>190</v>
      </c>
      <c r="J7206" s="181" t="s">
        <v>35</v>
      </c>
      <c r="K7206" s="181" t="s">
        <v>225</v>
      </c>
      <c r="L7206" s="186" t="s">
        <v>225</v>
      </c>
      <c r="M7206" s="187" t="s">
        <v>225</v>
      </c>
      <c r="N7206" s="183" t="s">
        <v>36</v>
      </c>
      <c r="O7206" s="181" t="s">
        <v>7476</v>
      </c>
      <c r="P7206" s="184" t="s">
        <v>7090</v>
      </c>
      <c r="Q7206" s="185" t="s">
        <v>190</v>
      </c>
      <c r="R7206" s="181" t="s">
        <v>35</v>
      </c>
      <c r="S7206" s="181" t="s">
        <v>225</v>
      </c>
      <c r="T7206" s="186" t="s">
        <v>225</v>
      </c>
      <c r="U7206" s="187" t="s">
        <v>225</v>
      </c>
      <c r="V7206" s="188" t="str" cm="1">
        <f t="array" ref="V7206">IF(SUM(LEN(A7206:U7206))=0,"",IF(OR(OR(ISBLANK(E7206),SUM(LEN(B7206),LEN(C7206))=0),AND(NOT(D7206="Unknown"),ISBLANK(I7206)),AND(NOT(N7206="Unknown"),ISBLANK(Q7206))),"Missing Information", INDEX(Table15[Entire Service Line Classification], MATCH(SUMIFS(Table15[Unique ID],Table15[System-Owned Portion],D7206,Table15[If Material Anything Other than "Lead" in Column E,Was Material Ever Previously Lead?],F7206,Table15[Customer-Owned Portion],N7206),Table15[Unique ID],0),0)))</f>
        <v>Non-lead</v>
      </c>
      <c r="W7206" s="189"/>
    </row>
    <row r="7207" spans="1:23" s="190" customFormat="1" ht="56.25" x14ac:dyDescent="0.25">
      <c r="A7207" s="180" t="s">
        <v>225</v>
      </c>
      <c r="B7207" s="181" t="s">
        <v>10809</v>
      </c>
      <c r="C7207" s="182" t="s">
        <v>225</v>
      </c>
      <c r="D7207" s="183" t="s">
        <v>36</v>
      </c>
      <c r="E7207" s="181" t="s">
        <v>35</v>
      </c>
      <c r="F7207" s="183" t="s">
        <v>35</v>
      </c>
      <c r="G7207" s="181" t="s">
        <v>7476</v>
      </c>
      <c r="H7207" s="184" t="s">
        <v>7090</v>
      </c>
      <c r="I7207" s="185" t="s">
        <v>190</v>
      </c>
      <c r="J7207" s="181" t="s">
        <v>35</v>
      </c>
      <c r="K7207" s="181" t="s">
        <v>225</v>
      </c>
      <c r="L7207" s="186" t="s">
        <v>225</v>
      </c>
      <c r="M7207" s="187" t="s">
        <v>225</v>
      </c>
      <c r="N7207" s="183" t="s">
        <v>36</v>
      </c>
      <c r="O7207" s="181" t="s">
        <v>7476</v>
      </c>
      <c r="P7207" s="184" t="s">
        <v>7090</v>
      </c>
      <c r="Q7207" s="185" t="s">
        <v>190</v>
      </c>
      <c r="R7207" s="181" t="s">
        <v>35</v>
      </c>
      <c r="S7207" s="181" t="s">
        <v>225</v>
      </c>
      <c r="T7207" s="186" t="s">
        <v>225</v>
      </c>
      <c r="U7207" s="187" t="s">
        <v>225</v>
      </c>
      <c r="V7207" s="188" t="str" cm="1">
        <f t="array" ref="V7207">IF(SUM(LEN(A7207:U7207))=0,"",IF(OR(OR(ISBLANK(E7207),SUM(LEN(B7207),LEN(C7207))=0),AND(NOT(D7207="Unknown"),ISBLANK(I7207)),AND(NOT(N7207="Unknown"),ISBLANK(Q7207))),"Missing Information", INDEX(Table15[Entire Service Line Classification], MATCH(SUMIFS(Table15[Unique ID],Table15[System-Owned Portion],D7207,Table15[If Material Anything Other than "Lead" in Column E,Was Material Ever Previously Lead?],F7207,Table15[Customer-Owned Portion],N7207),Table15[Unique ID],0),0)))</f>
        <v>Non-lead</v>
      </c>
      <c r="W7207" s="189"/>
    </row>
    <row r="7208" spans="1:23" s="190" customFormat="1" ht="56.25" x14ac:dyDescent="0.25">
      <c r="A7208" s="180" t="s">
        <v>225</v>
      </c>
      <c r="B7208" s="181" t="s">
        <v>10810</v>
      </c>
      <c r="C7208" s="182" t="s">
        <v>225</v>
      </c>
      <c r="D7208" s="183" t="s">
        <v>36</v>
      </c>
      <c r="E7208" s="181" t="s">
        <v>35</v>
      </c>
      <c r="F7208" s="183" t="s">
        <v>35</v>
      </c>
      <c r="G7208" s="181" t="s">
        <v>7476</v>
      </c>
      <c r="H7208" s="184" t="s">
        <v>7090</v>
      </c>
      <c r="I7208" s="185" t="s">
        <v>190</v>
      </c>
      <c r="J7208" s="181" t="s">
        <v>35</v>
      </c>
      <c r="K7208" s="181" t="s">
        <v>225</v>
      </c>
      <c r="L7208" s="186" t="s">
        <v>225</v>
      </c>
      <c r="M7208" s="187" t="s">
        <v>225</v>
      </c>
      <c r="N7208" s="183" t="s">
        <v>36</v>
      </c>
      <c r="O7208" s="181" t="s">
        <v>7476</v>
      </c>
      <c r="P7208" s="184" t="s">
        <v>7090</v>
      </c>
      <c r="Q7208" s="185" t="s">
        <v>190</v>
      </c>
      <c r="R7208" s="181" t="s">
        <v>35</v>
      </c>
      <c r="S7208" s="181" t="s">
        <v>225</v>
      </c>
      <c r="T7208" s="186" t="s">
        <v>225</v>
      </c>
      <c r="U7208" s="187" t="s">
        <v>225</v>
      </c>
      <c r="V7208" s="188" t="str" cm="1">
        <f t="array" ref="V7208">IF(SUM(LEN(A7208:U7208))=0,"",IF(OR(OR(ISBLANK(E7208),SUM(LEN(B7208),LEN(C7208))=0),AND(NOT(D7208="Unknown"),ISBLANK(I7208)),AND(NOT(N7208="Unknown"),ISBLANK(Q7208))),"Missing Information", INDEX(Table15[Entire Service Line Classification], MATCH(SUMIFS(Table15[Unique ID],Table15[System-Owned Portion],D7208,Table15[If Material Anything Other than "Lead" in Column E,Was Material Ever Previously Lead?],F7208,Table15[Customer-Owned Portion],N7208),Table15[Unique ID],0),0)))</f>
        <v>Non-lead</v>
      </c>
      <c r="W7208" s="189"/>
    </row>
    <row r="7209" spans="1:23" s="190" customFormat="1" ht="56.25" x14ac:dyDescent="0.25">
      <c r="A7209" s="180" t="s">
        <v>225</v>
      </c>
      <c r="B7209" s="181" t="s">
        <v>10811</v>
      </c>
      <c r="C7209" s="182" t="s">
        <v>225</v>
      </c>
      <c r="D7209" s="183" t="s">
        <v>36</v>
      </c>
      <c r="E7209" s="181" t="s">
        <v>35</v>
      </c>
      <c r="F7209" s="183" t="s">
        <v>35</v>
      </c>
      <c r="G7209" s="181" t="s">
        <v>7476</v>
      </c>
      <c r="H7209" s="184" t="s">
        <v>7090</v>
      </c>
      <c r="I7209" s="185" t="s">
        <v>190</v>
      </c>
      <c r="J7209" s="181" t="s">
        <v>35</v>
      </c>
      <c r="K7209" s="181" t="s">
        <v>225</v>
      </c>
      <c r="L7209" s="186" t="s">
        <v>225</v>
      </c>
      <c r="M7209" s="187" t="s">
        <v>225</v>
      </c>
      <c r="N7209" s="183" t="s">
        <v>36</v>
      </c>
      <c r="O7209" s="181" t="s">
        <v>7476</v>
      </c>
      <c r="P7209" s="184" t="s">
        <v>7090</v>
      </c>
      <c r="Q7209" s="185" t="s">
        <v>190</v>
      </c>
      <c r="R7209" s="181" t="s">
        <v>35</v>
      </c>
      <c r="S7209" s="181" t="s">
        <v>225</v>
      </c>
      <c r="T7209" s="186" t="s">
        <v>225</v>
      </c>
      <c r="U7209" s="187" t="s">
        <v>225</v>
      </c>
      <c r="V7209" s="188" t="str" cm="1">
        <f t="array" ref="V7209">IF(SUM(LEN(A7209:U7209))=0,"",IF(OR(OR(ISBLANK(E7209),SUM(LEN(B7209),LEN(C7209))=0),AND(NOT(D7209="Unknown"),ISBLANK(I7209)),AND(NOT(N7209="Unknown"),ISBLANK(Q7209))),"Missing Information", INDEX(Table15[Entire Service Line Classification], MATCH(SUMIFS(Table15[Unique ID],Table15[System-Owned Portion],D7209,Table15[If Material Anything Other than "Lead" in Column E,Was Material Ever Previously Lead?],F7209,Table15[Customer-Owned Portion],N7209),Table15[Unique ID],0),0)))</f>
        <v>Non-lead</v>
      </c>
      <c r="W7209" s="189"/>
    </row>
    <row r="7210" spans="1:23" s="190" customFormat="1" ht="56.25" x14ac:dyDescent="0.25">
      <c r="A7210" s="180" t="s">
        <v>225</v>
      </c>
      <c r="B7210" s="181" t="s">
        <v>10812</v>
      </c>
      <c r="C7210" s="182" t="s">
        <v>225</v>
      </c>
      <c r="D7210" s="183" t="s">
        <v>36</v>
      </c>
      <c r="E7210" s="181" t="s">
        <v>35</v>
      </c>
      <c r="F7210" s="183" t="s">
        <v>35</v>
      </c>
      <c r="G7210" s="181" t="s">
        <v>7476</v>
      </c>
      <c r="H7210" s="184" t="s">
        <v>7090</v>
      </c>
      <c r="I7210" s="185" t="s">
        <v>190</v>
      </c>
      <c r="J7210" s="181" t="s">
        <v>35</v>
      </c>
      <c r="K7210" s="181" t="s">
        <v>225</v>
      </c>
      <c r="L7210" s="186" t="s">
        <v>225</v>
      </c>
      <c r="M7210" s="187" t="s">
        <v>225</v>
      </c>
      <c r="N7210" s="183" t="s">
        <v>36</v>
      </c>
      <c r="O7210" s="181" t="s">
        <v>7476</v>
      </c>
      <c r="P7210" s="184" t="s">
        <v>7090</v>
      </c>
      <c r="Q7210" s="185" t="s">
        <v>190</v>
      </c>
      <c r="R7210" s="181" t="s">
        <v>35</v>
      </c>
      <c r="S7210" s="181" t="s">
        <v>225</v>
      </c>
      <c r="T7210" s="186" t="s">
        <v>225</v>
      </c>
      <c r="U7210" s="187" t="s">
        <v>225</v>
      </c>
      <c r="V7210" s="188" t="str" cm="1">
        <f t="array" ref="V7210">IF(SUM(LEN(A7210:U7210))=0,"",IF(OR(OR(ISBLANK(E7210),SUM(LEN(B7210),LEN(C7210))=0),AND(NOT(D7210="Unknown"),ISBLANK(I7210)),AND(NOT(N7210="Unknown"),ISBLANK(Q7210))),"Missing Information", INDEX(Table15[Entire Service Line Classification], MATCH(SUMIFS(Table15[Unique ID],Table15[System-Owned Portion],D7210,Table15[If Material Anything Other than "Lead" in Column E,Was Material Ever Previously Lead?],F7210,Table15[Customer-Owned Portion],N7210),Table15[Unique ID],0),0)))</f>
        <v>Non-lead</v>
      </c>
      <c r="W7210" s="189"/>
    </row>
    <row r="7211" spans="1:23" s="190" customFormat="1" ht="56.25" x14ac:dyDescent="0.25">
      <c r="A7211" s="180" t="s">
        <v>225</v>
      </c>
      <c r="B7211" s="181" t="s">
        <v>10813</v>
      </c>
      <c r="C7211" s="182" t="s">
        <v>225</v>
      </c>
      <c r="D7211" s="183" t="s">
        <v>36</v>
      </c>
      <c r="E7211" s="181" t="s">
        <v>35</v>
      </c>
      <c r="F7211" s="183" t="s">
        <v>35</v>
      </c>
      <c r="G7211" s="181" t="s">
        <v>7476</v>
      </c>
      <c r="H7211" s="184" t="s">
        <v>7090</v>
      </c>
      <c r="I7211" s="185" t="s">
        <v>190</v>
      </c>
      <c r="J7211" s="181" t="s">
        <v>35</v>
      </c>
      <c r="K7211" s="181" t="s">
        <v>225</v>
      </c>
      <c r="L7211" s="186" t="s">
        <v>225</v>
      </c>
      <c r="M7211" s="187" t="s">
        <v>225</v>
      </c>
      <c r="N7211" s="183" t="s">
        <v>36</v>
      </c>
      <c r="O7211" s="181" t="s">
        <v>7476</v>
      </c>
      <c r="P7211" s="184" t="s">
        <v>7090</v>
      </c>
      <c r="Q7211" s="185" t="s">
        <v>190</v>
      </c>
      <c r="R7211" s="181" t="s">
        <v>35</v>
      </c>
      <c r="S7211" s="181" t="s">
        <v>225</v>
      </c>
      <c r="T7211" s="186" t="s">
        <v>225</v>
      </c>
      <c r="U7211" s="187" t="s">
        <v>225</v>
      </c>
      <c r="V7211" s="188" t="str" cm="1">
        <f t="array" ref="V7211">IF(SUM(LEN(A7211:U7211))=0,"",IF(OR(OR(ISBLANK(E7211),SUM(LEN(B7211),LEN(C7211))=0),AND(NOT(D7211="Unknown"),ISBLANK(I7211)),AND(NOT(N7211="Unknown"),ISBLANK(Q7211))),"Missing Information", INDEX(Table15[Entire Service Line Classification], MATCH(SUMIFS(Table15[Unique ID],Table15[System-Owned Portion],D7211,Table15[If Material Anything Other than "Lead" in Column E,Was Material Ever Previously Lead?],F7211,Table15[Customer-Owned Portion],N7211),Table15[Unique ID],0),0)))</f>
        <v>Non-lead</v>
      </c>
      <c r="W7211" s="189"/>
    </row>
    <row r="7212" spans="1:23" s="190" customFormat="1" ht="56.25" x14ac:dyDescent="0.25">
      <c r="A7212" s="180" t="s">
        <v>225</v>
      </c>
      <c r="B7212" s="181" t="s">
        <v>10814</v>
      </c>
      <c r="C7212" s="182" t="s">
        <v>225</v>
      </c>
      <c r="D7212" s="183" t="s">
        <v>36</v>
      </c>
      <c r="E7212" s="181" t="s">
        <v>35</v>
      </c>
      <c r="F7212" s="183" t="s">
        <v>35</v>
      </c>
      <c r="G7212" s="181" t="s">
        <v>7476</v>
      </c>
      <c r="H7212" s="184" t="s">
        <v>7090</v>
      </c>
      <c r="I7212" s="185" t="s">
        <v>190</v>
      </c>
      <c r="J7212" s="181" t="s">
        <v>35</v>
      </c>
      <c r="K7212" s="181" t="s">
        <v>225</v>
      </c>
      <c r="L7212" s="186" t="s">
        <v>225</v>
      </c>
      <c r="M7212" s="187" t="s">
        <v>225</v>
      </c>
      <c r="N7212" s="183" t="s">
        <v>36</v>
      </c>
      <c r="O7212" s="181" t="s">
        <v>7476</v>
      </c>
      <c r="P7212" s="184" t="s">
        <v>7090</v>
      </c>
      <c r="Q7212" s="185" t="s">
        <v>190</v>
      </c>
      <c r="R7212" s="181" t="s">
        <v>35</v>
      </c>
      <c r="S7212" s="181" t="s">
        <v>225</v>
      </c>
      <c r="T7212" s="186" t="s">
        <v>225</v>
      </c>
      <c r="U7212" s="187" t="s">
        <v>225</v>
      </c>
      <c r="V7212" s="188" t="str" cm="1">
        <f t="array" ref="V7212">IF(SUM(LEN(A7212:U7212))=0,"",IF(OR(OR(ISBLANK(E7212),SUM(LEN(B7212),LEN(C7212))=0),AND(NOT(D7212="Unknown"),ISBLANK(I7212)),AND(NOT(N7212="Unknown"),ISBLANK(Q7212))),"Missing Information", INDEX(Table15[Entire Service Line Classification], MATCH(SUMIFS(Table15[Unique ID],Table15[System-Owned Portion],D7212,Table15[If Material Anything Other than "Lead" in Column E,Was Material Ever Previously Lead?],F7212,Table15[Customer-Owned Portion],N7212),Table15[Unique ID],0),0)))</f>
        <v>Non-lead</v>
      </c>
      <c r="W7212" s="189"/>
    </row>
    <row r="7213" spans="1:23" s="190" customFormat="1" ht="56.25" x14ac:dyDescent="0.25">
      <c r="A7213" s="180" t="s">
        <v>225</v>
      </c>
      <c r="B7213" s="181" t="s">
        <v>10815</v>
      </c>
      <c r="C7213" s="182" t="s">
        <v>225</v>
      </c>
      <c r="D7213" s="183" t="s">
        <v>36</v>
      </c>
      <c r="E7213" s="181" t="s">
        <v>35</v>
      </c>
      <c r="F7213" s="183" t="s">
        <v>35</v>
      </c>
      <c r="G7213" s="181" t="s">
        <v>7476</v>
      </c>
      <c r="H7213" s="184" t="s">
        <v>7090</v>
      </c>
      <c r="I7213" s="185" t="s">
        <v>190</v>
      </c>
      <c r="J7213" s="181" t="s">
        <v>35</v>
      </c>
      <c r="K7213" s="181" t="s">
        <v>225</v>
      </c>
      <c r="L7213" s="186" t="s">
        <v>225</v>
      </c>
      <c r="M7213" s="187" t="s">
        <v>225</v>
      </c>
      <c r="N7213" s="183" t="s">
        <v>36</v>
      </c>
      <c r="O7213" s="181" t="s">
        <v>7476</v>
      </c>
      <c r="P7213" s="184" t="s">
        <v>7090</v>
      </c>
      <c r="Q7213" s="185" t="s">
        <v>190</v>
      </c>
      <c r="R7213" s="181" t="s">
        <v>35</v>
      </c>
      <c r="S7213" s="181" t="s">
        <v>225</v>
      </c>
      <c r="T7213" s="186" t="s">
        <v>225</v>
      </c>
      <c r="U7213" s="187" t="s">
        <v>225</v>
      </c>
      <c r="V7213" s="188" t="str" cm="1">
        <f t="array" ref="V7213">IF(SUM(LEN(A7213:U7213))=0,"",IF(OR(OR(ISBLANK(E7213),SUM(LEN(B7213),LEN(C7213))=0),AND(NOT(D7213="Unknown"),ISBLANK(I7213)),AND(NOT(N7213="Unknown"),ISBLANK(Q7213))),"Missing Information", INDEX(Table15[Entire Service Line Classification], MATCH(SUMIFS(Table15[Unique ID],Table15[System-Owned Portion],D7213,Table15[If Material Anything Other than "Lead" in Column E,Was Material Ever Previously Lead?],F7213,Table15[Customer-Owned Portion],N7213),Table15[Unique ID],0),0)))</f>
        <v>Non-lead</v>
      </c>
      <c r="W7213" s="189"/>
    </row>
    <row r="7214" spans="1:23" s="190" customFormat="1" ht="56.25" x14ac:dyDescent="0.25">
      <c r="A7214" s="180" t="s">
        <v>225</v>
      </c>
      <c r="B7214" s="181" t="s">
        <v>10816</v>
      </c>
      <c r="C7214" s="182" t="s">
        <v>225</v>
      </c>
      <c r="D7214" s="183" t="s">
        <v>36</v>
      </c>
      <c r="E7214" s="181" t="s">
        <v>35</v>
      </c>
      <c r="F7214" s="183" t="s">
        <v>35</v>
      </c>
      <c r="G7214" s="181" t="s">
        <v>7476</v>
      </c>
      <c r="H7214" s="184" t="s">
        <v>7090</v>
      </c>
      <c r="I7214" s="185" t="s">
        <v>190</v>
      </c>
      <c r="J7214" s="181" t="s">
        <v>35</v>
      </c>
      <c r="K7214" s="181" t="s">
        <v>225</v>
      </c>
      <c r="L7214" s="186" t="s">
        <v>225</v>
      </c>
      <c r="M7214" s="187" t="s">
        <v>225</v>
      </c>
      <c r="N7214" s="183" t="s">
        <v>36</v>
      </c>
      <c r="O7214" s="181" t="s">
        <v>7476</v>
      </c>
      <c r="P7214" s="184" t="s">
        <v>7090</v>
      </c>
      <c r="Q7214" s="185" t="s">
        <v>190</v>
      </c>
      <c r="R7214" s="181" t="s">
        <v>35</v>
      </c>
      <c r="S7214" s="181" t="s">
        <v>225</v>
      </c>
      <c r="T7214" s="186" t="s">
        <v>225</v>
      </c>
      <c r="U7214" s="187" t="s">
        <v>225</v>
      </c>
      <c r="V7214" s="188" t="str" cm="1">
        <f t="array" ref="V7214">IF(SUM(LEN(A7214:U7214))=0,"",IF(OR(OR(ISBLANK(E7214),SUM(LEN(B7214),LEN(C7214))=0),AND(NOT(D7214="Unknown"),ISBLANK(I7214)),AND(NOT(N7214="Unknown"),ISBLANK(Q7214))),"Missing Information", INDEX(Table15[Entire Service Line Classification], MATCH(SUMIFS(Table15[Unique ID],Table15[System-Owned Portion],D7214,Table15[If Material Anything Other than "Lead" in Column E,Was Material Ever Previously Lead?],F7214,Table15[Customer-Owned Portion],N7214),Table15[Unique ID],0),0)))</f>
        <v>Non-lead</v>
      </c>
      <c r="W7214" s="189"/>
    </row>
    <row r="7215" spans="1:23" s="190" customFormat="1" ht="56.25" x14ac:dyDescent="0.25">
      <c r="A7215" s="180" t="s">
        <v>225</v>
      </c>
      <c r="B7215" s="181" t="s">
        <v>10817</v>
      </c>
      <c r="C7215" s="182" t="s">
        <v>225</v>
      </c>
      <c r="D7215" s="183" t="s">
        <v>36</v>
      </c>
      <c r="E7215" s="181" t="s">
        <v>35</v>
      </c>
      <c r="F7215" s="183" t="s">
        <v>35</v>
      </c>
      <c r="G7215" s="181" t="s">
        <v>7476</v>
      </c>
      <c r="H7215" s="184" t="s">
        <v>7090</v>
      </c>
      <c r="I7215" s="185" t="s">
        <v>190</v>
      </c>
      <c r="J7215" s="181" t="s">
        <v>35</v>
      </c>
      <c r="K7215" s="181" t="s">
        <v>225</v>
      </c>
      <c r="L7215" s="186" t="s">
        <v>225</v>
      </c>
      <c r="M7215" s="187" t="s">
        <v>225</v>
      </c>
      <c r="N7215" s="183" t="s">
        <v>36</v>
      </c>
      <c r="O7215" s="181" t="s">
        <v>7476</v>
      </c>
      <c r="P7215" s="184" t="s">
        <v>7090</v>
      </c>
      <c r="Q7215" s="185" t="s">
        <v>190</v>
      </c>
      <c r="R7215" s="181" t="s">
        <v>35</v>
      </c>
      <c r="S7215" s="181" t="s">
        <v>225</v>
      </c>
      <c r="T7215" s="186" t="s">
        <v>225</v>
      </c>
      <c r="U7215" s="187" t="s">
        <v>225</v>
      </c>
      <c r="V7215" s="188" t="str" cm="1">
        <f t="array" ref="V7215">IF(SUM(LEN(A7215:U7215))=0,"",IF(OR(OR(ISBLANK(E7215),SUM(LEN(B7215),LEN(C7215))=0),AND(NOT(D7215="Unknown"),ISBLANK(I7215)),AND(NOT(N7215="Unknown"),ISBLANK(Q7215))),"Missing Information", INDEX(Table15[Entire Service Line Classification], MATCH(SUMIFS(Table15[Unique ID],Table15[System-Owned Portion],D7215,Table15[If Material Anything Other than "Lead" in Column E,Was Material Ever Previously Lead?],F7215,Table15[Customer-Owned Portion],N7215),Table15[Unique ID],0),0)))</f>
        <v>Non-lead</v>
      </c>
      <c r="W7215" s="189"/>
    </row>
    <row r="7216" spans="1:23" s="190" customFormat="1" ht="56.25" x14ac:dyDescent="0.25">
      <c r="A7216" s="180" t="s">
        <v>225</v>
      </c>
      <c r="B7216" s="181" t="s">
        <v>10818</v>
      </c>
      <c r="C7216" s="182" t="s">
        <v>225</v>
      </c>
      <c r="D7216" s="183" t="s">
        <v>36</v>
      </c>
      <c r="E7216" s="181" t="s">
        <v>35</v>
      </c>
      <c r="F7216" s="183" t="s">
        <v>35</v>
      </c>
      <c r="G7216" s="181" t="s">
        <v>7476</v>
      </c>
      <c r="H7216" s="184" t="s">
        <v>7090</v>
      </c>
      <c r="I7216" s="185" t="s">
        <v>190</v>
      </c>
      <c r="J7216" s="181" t="s">
        <v>35</v>
      </c>
      <c r="K7216" s="181" t="s">
        <v>225</v>
      </c>
      <c r="L7216" s="186" t="s">
        <v>225</v>
      </c>
      <c r="M7216" s="187" t="s">
        <v>225</v>
      </c>
      <c r="N7216" s="183" t="s">
        <v>36</v>
      </c>
      <c r="O7216" s="181" t="s">
        <v>7476</v>
      </c>
      <c r="P7216" s="184" t="s">
        <v>7090</v>
      </c>
      <c r="Q7216" s="185" t="s">
        <v>190</v>
      </c>
      <c r="R7216" s="181" t="s">
        <v>35</v>
      </c>
      <c r="S7216" s="181" t="s">
        <v>225</v>
      </c>
      <c r="T7216" s="186" t="s">
        <v>225</v>
      </c>
      <c r="U7216" s="187" t="s">
        <v>225</v>
      </c>
      <c r="V7216" s="188" t="str" cm="1">
        <f t="array" ref="V7216">IF(SUM(LEN(A7216:U7216))=0,"",IF(OR(OR(ISBLANK(E7216),SUM(LEN(B7216),LEN(C7216))=0),AND(NOT(D7216="Unknown"),ISBLANK(I7216)),AND(NOT(N7216="Unknown"),ISBLANK(Q7216))),"Missing Information", INDEX(Table15[Entire Service Line Classification], MATCH(SUMIFS(Table15[Unique ID],Table15[System-Owned Portion],D7216,Table15[If Material Anything Other than "Lead" in Column E,Was Material Ever Previously Lead?],F7216,Table15[Customer-Owned Portion],N7216),Table15[Unique ID],0),0)))</f>
        <v>Non-lead</v>
      </c>
      <c r="W7216" s="189"/>
    </row>
    <row r="7217" spans="1:23" s="190" customFormat="1" ht="56.25" x14ac:dyDescent="0.25">
      <c r="A7217" s="180" t="s">
        <v>225</v>
      </c>
      <c r="B7217" s="181" t="s">
        <v>10819</v>
      </c>
      <c r="C7217" s="182" t="s">
        <v>225</v>
      </c>
      <c r="D7217" s="183" t="s">
        <v>36</v>
      </c>
      <c r="E7217" s="181" t="s">
        <v>35</v>
      </c>
      <c r="F7217" s="183" t="s">
        <v>35</v>
      </c>
      <c r="G7217" s="181" t="s">
        <v>7388</v>
      </c>
      <c r="H7217" s="184" t="s">
        <v>7090</v>
      </c>
      <c r="I7217" s="185" t="s">
        <v>190</v>
      </c>
      <c r="J7217" s="181" t="s">
        <v>35</v>
      </c>
      <c r="K7217" s="181" t="s">
        <v>225</v>
      </c>
      <c r="L7217" s="186" t="s">
        <v>225</v>
      </c>
      <c r="M7217" s="187" t="s">
        <v>225</v>
      </c>
      <c r="N7217" s="183" t="s">
        <v>36</v>
      </c>
      <c r="O7217" s="181" t="s">
        <v>7388</v>
      </c>
      <c r="P7217" s="184" t="s">
        <v>7090</v>
      </c>
      <c r="Q7217" s="185" t="s">
        <v>190</v>
      </c>
      <c r="R7217" s="181" t="s">
        <v>35</v>
      </c>
      <c r="S7217" s="181" t="s">
        <v>225</v>
      </c>
      <c r="T7217" s="186" t="s">
        <v>225</v>
      </c>
      <c r="U7217" s="187" t="s">
        <v>225</v>
      </c>
      <c r="V7217" s="188" t="str" cm="1">
        <f t="array" ref="V7217">IF(SUM(LEN(A7217:U7217))=0,"",IF(OR(OR(ISBLANK(E7217),SUM(LEN(B7217),LEN(C7217))=0),AND(NOT(D7217="Unknown"),ISBLANK(I7217)),AND(NOT(N7217="Unknown"),ISBLANK(Q7217))),"Missing Information", INDEX(Table15[Entire Service Line Classification], MATCH(SUMIFS(Table15[Unique ID],Table15[System-Owned Portion],D7217,Table15[If Material Anything Other than "Lead" in Column E,Was Material Ever Previously Lead?],F7217,Table15[Customer-Owned Portion],N7217),Table15[Unique ID],0),0)))</f>
        <v>Non-lead</v>
      </c>
      <c r="W7217" s="189"/>
    </row>
    <row r="7218" spans="1:23" s="190" customFormat="1" ht="56.25" x14ac:dyDescent="0.25">
      <c r="A7218" s="180" t="s">
        <v>225</v>
      </c>
      <c r="B7218" s="181" t="s">
        <v>10820</v>
      </c>
      <c r="C7218" s="182" t="s">
        <v>225</v>
      </c>
      <c r="D7218" s="183" t="s">
        <v>36</v>
      </c>
      <c r="E7218" s="181" t="s">
        <v>35</v>
      </c>
      <c r="F7218" s="183" t="s">
        <v>35</v>
      </c>
      <c r="G7218" s="181" t="s">
        <v>7388</v>
      </c>
      <c r="H7218" s="184" t="s">
        <v>7090</v>
      </c>
      <c r="I7218" s="185" t="s">
        <v>190</v>
      </c>
      <c r="J7218" s="181" t="s">
        <v>35</v>
      </c>
      <c r="K7218" s="181" t="s">
        <v>225</v>
      </c>
      <c r="L7218" s="186" t="s">
        <v>225</v>
      </c>
      <c r="M7218" s="187" t="s">
        <v>225</v>
      </c>
      <c r="N7218" s="183" t="s">
        <v>36</v>
      </c>
      <c r="O7218" s="181" t="s">
        <v>7388</v>
      </c>
      <c r="P7218" s="184" t="s">
        <v>7090</v>
      </c>
      <c r="Q7218" s="185" t="s">
        <v>190</v>
      </c>
      <c r="R7218" s="181" t="s">
        <v>35</v>
      </c>
      <c r="S7218" s="181" t="s">
        <v>225</v>
      </c>
      <c r="T7218" s="186" t="s">
        <v>225</v>
      </c>
      <c r="U7218" s="187" t="s">
        <v>225</v>
      </c>
      <c r="V7218" s="188" t="str" cm="1">
        <f t="array" ref="V7218">IF(SUM(LEN(A7218:U7218))=0,"",IF(OR(OR(ISBLANK(E7218),SUM(LEN(B7218),LEN(C7218))=0),AND(NOT(D7218="Unknown"),ISBLANK(I7218)),AND(NOT(N7218="Unknown"),ISBLANK(Q7218))),"Missing Information", INDEX(Table15[Entire Service Line Classification], MATCH(SUMIFS(Table15[Unique ID],Table15[System-Owned Portion],D7218,Table15[If Material Anything Other than "Lead" in Column E,Was Material Ever Previously Lead?],F7218,Table15[Customer-Owned Portion],N7218),Table15[Unique ID],0),0)))</f>
        <v>Non-lead</v>
      </c>
      <c r="W7218" s="189"/>
    </row>
    <row r="7219" spans="1:23" s="190" customFormat="1" ht="56.25" x14ac:dyDescent="0.25">
      <c r="A7219" s="180" t="s">
        <v>225</v>
      </c>
      <c r="B7219" s="181" t="s">
        <v>10821</v>
      </c>
      <c r="C7219" s="182" t="s">
        <v>225</v>
      </c>
      <c r="D7219" s="183" t="s">
        <v>36</v>
      </c>
      <c r="E7219" s="181" t="s">
        <v>35</v>
      </c>
      <c r="F7219" s="183" t="s">
        <v>35</v>
      </c>
      <c r="G7219" s="181" t="s">
        <v>7476</v>
      </c>
      <c r="H7219" s="184" t="s">
        <v>7090</v>
      </c>
      <c r="I7219" s="185" t="s">
        <v>190</v>
      </c>
      <c r="J7219" s="181" t="s">
        <v>35</v>
      </c>
      <c r="K7219" s="181" t="s">
        <v>225</v>
      </c>
      <c r="L7219" s="186" t="s">
        <v>225</v>
      </c>
      <c r="M7219" s="187" t="s">
        <v>225</v>
      </c>
      <c r="N7219" s="183" t="s">
        <v>36</v>
      </c>
      <c r="O7219" s="181" t="s">
        <v>7476</v>
      </c>
      <c r="P7219" s="184" t="s">
        <v>7090</v>
      </c>
      <c r="Q7219" s="185" t="s">
        <v>190</v>
      </c>
      <c r="R7219" s="181" t="s">
        <v>35</v>
      </c>
      <c r="S7219" s="181" t="s">
        <v>225</v>
      </c>
      <c r="T7219" s="186" t="s">
        <v>225</v>
      </c>
      <c r="U7219" s="187" t="s">
        <v>225</v>
      </c>
      <c r="V7219" s="188" t="str" cm="1">
        <f t="array" ref="V7219">IF(SUM(LEN(A7219:U7219))=0,"",IF(OR(OR(ISBLANK(E7219),SUM(LEN(B7219),LEN(C7219))=0),AND(NOT(D7219="Unknown"),ISBLANK(I7219)),AND(NOT(N7219="Unknown"),ISBLANK(Q7219))),"Missing Information", INDEX(Table15[Entire Service Line Classification], MATCH(SUMIFS(Table15[Unique ID],Table15[System-Owned Portion],D7219,Table15[If Material Anything Other than "Lead" in Column E,Was Material Ever Previously Lead?],F7219,Table15[Customer-Owned Portion],N7219),Table15[Unique ID],0),0)))</f>
        <v>Non-lead</v>
      </c>
      <c r="W7219" s="189"/>
    </row>
    <row r="7220" spans="1:23" s="190" customFormat="1" ht="56.25" x14ac:dyDescent="0.25">
      <c r="A7220" s="180" t="s">
        <v>225</v>
      </c>
      <c r="B7220" s="181" t="s">
        <v>10822</v>
      </c>
      <c r="C7220" s="182" t="s">
        <v>225</v>
      </c>
      <c r="D7220" s="183" t="s">
        <v>36</v>
      </c>
      <c r="E7220" s="181" t="s">
        <v>35</v>
      </c>
      <c r="F7220" s="183" t="s">
        <v>35</v>
      </c>
      <c r="G7220" s="181" t="s">
        <v>7388</v>
      </c>
      <c r="H7220" s="184" t="s">
        <v>7090</v>
      </c>
      <c r="I7220" s="185" t="s">
        <v>190</v>
      </c>
      <c r="J7220" s="181" t="s">
        <v>35</v>
      </c>
      <c r="K7220" s="181" t="s">
        <v>225</v>
      </c>
      <c r="L7220" s="186" t="s">
        <v>225</v>
      </c>
      <c r="M7220" s="187" t="s">
        <v>225</v>
      </c>
      <c r="N7220" s="183" t="s">
        <v>36</v>
      </c>
      <c r="O7220" s="181" t="s">
        <v>7388</v>
      </c>
      <c r="P7220" s="184" t="s">
        <v>7090</v>
      </c>
      <c r="Q7220" s="185" t="s">
        <v>190</v>
      </c>
      <c r="R7220" s="181" t="s">
        <v>35</v>
      </c>
      <c r="S7220" s="181" t="s">
        <v>225</v>
      </c>
      <c r="T7220" s="186" t="s">
        <v>225</v>
      </c>
      <c r="U7220" s="187" t="s">
        <v>225</v>
      </c>
      <c r="V7220" s="188" t="str" cm="1">
        <f t="array" ref="V7220">IF(SUM(LEN(A7220:U7220))=0,"",IF(OR(OR(ISBLANK(E7220),SUM(LEN(B7220),LEN(C7220))=0),AND(NOT(D7220="Unknown"),ISBLANK(I7220)),AND(NOT(N7220="Unknown"),ISBLANK(Q7220))),"Missing Information", INDEX(Table15[Entire Service Line Classification], MATCH(SUMIFS(Table15[Unique ID],Table15[System-Owned Portion],D7220,Table15[If Material Anything Other than "Lead" in Column E,Was Material Ever Previously Lead?],F7220,Table15[Customer-Owned Portion],N7220),Table15[Unique ID],0),0)))</f>
        <v>Non-lead</v>
      </c>
      <c r="W7220" s="189"/>
    </row>
    <row r="7221" spans="1:23" s="190" customFormat="1" ht="56.25" x14ac:dyDescent="0.25">
      <c r="A7221" s="180" t="s">
        <v>225</v>
      </c>
      <c r="B7221" s="181" t="s">
        <v>10823</v>
      </c>
      <c r="C7221" s="182" t="s">
        <v>225</v>
      </c>
      <c r="D7221" s="183" t="s">
        <v>36</v>
      </c>
      <c r="E7221" s="181" t="s">
        <v>35</v>
      </c>
      <c r="F7221" s="183" t="s">
        <v>35</v>
      </c>
      <c r="G7221" s="181" t="s">
        <v>7391</v>
      </c>
      <c r="H7221" s="184" t="s">
        <v>7090</v>
      </c>
      <c r="I7221" s="185" t="s">
        <v>190</v>
      </c>
      <c r="J7221" s="181" t="s">
        <v>35</v>
      </c>
      <c r="K7221" s="181" t="s">
        <v>225</v>
      </c>
      <c r="L7221" s="186" t="s">
        <v>225</v>
      </c>
      <c r="M7221" s="187" t="s">
        <v>225</v>
      </c>
      <c r="N7221" s="183" t="s">
        <v>36</v>
      </c>
      <c r="O7221" s="181" t="s">
        <v>7391</v>
      </c>
      <c r="P7221" s="184" t="s">
        <v>7090</v>
      </c>
      <c r="Q7221" s="185" t="s">
        <v>190</v>
      </c>
      <c r="R7221" s="181" t="s">
        <v>35</v>
      </c>
      <c r="S7221" s="181" t="s">
        <v>225</v>
      </c>
      <c r="T7221" s="186" t="s">
        <v>225</v>
      </c>
      <c r="U7221" s="187" t="s">
        <v>225</v>
      </c>
      <c r="V7221" s="188" t="str" cm="1">
        <f t="array" ref="V7221">IF(SUM(LEN(A7221:U7221))=0,"",IF(OR(OR(ISBLANK(E7221),SUM(LEN(B7221),LEN(C7221))=0),AND(NOT(D7221="Unknown"),ISBLANK(I7221)),AND(NOT(N7221="Unknown"),ISBLANK(Q7221))),"Missing Information", INDEX(Table15[Entire Service Line Classification], MATCH(SUMIFS(Table15[Unique ID],Table15[System-Owned Portion],D7221,Table15[If Material Anything Other than "Lead" in Column E,Was Material Ever Previously Lead?],F7221,Table15[Customer-Owned Portion],N7221),Table15[Unique ID],0),0)))</f>
        <v>Non-lead</v>
      </c>
      <c r="W7221" s="189"/>
    </row>
    <row r="7222" spans="1:23" s="190" customFormat="1" ht="56.25" x14ac:dyDescent="0.25">
      <c r="A7222" s="180" t="s">
        <v>225</v>
      </c>
      <c r="B7222" s="181" t="s">
        <v>10824</v>
      </c>
      <c r="C7222" s="182" t="s">
        <v>225</v>
      </c>
      <c r="D7222" s="183" t="s">
        <v>36</v>
      </c>
      <c r="E7222" s="181" t="s">
        <v>35</v>
      </c>
      <c r="F7222" s="183" t="s">
        <v>35</v>
      </c>
      <c r="G7222" s="181" t="s">
        <v>7476</v>
      </c>
      <c r="H7222" s="184" t="s">
        <v>7090</v>
      </c>
      <c r="I7222" s="185" t="s">
        <v>190</v>
      </c>
      <c r="J7222" s="181" t="s">
        <v>35</v>
      </c>
      <c r="K7222" s="181" t="s">
        <v>225</v>
      </c>
      <c r="L7222" s="186" t="s">
        <v>225</v>
      </c>
      <c r="M7222" s="187" t="s">
        <v>225</v>
      </c>
      <c r="N7222" s="183" t="s">
        <v>36</v>
      </c>
      <c r="O7222" s="181" t="s">
        <v>7476</v>
      </c>
      <c r="P7222" s="184" t="s">
        <v>7090</v>
      </c>
      <c r="Q7222" s="185" t="s">
        <v>190</v>
      </c>
      <c r="R7222" s="181" t="s">
        <v>35</v>
      </c>
      <c r="S7222" s="181" t="s">
        <v>225</v>
      </c>
      <c r="T7222" s="186" t="s">
        <v>225</v>
      </c>
      <c r="U7222" s="187" t="s">
        <v>225</v>
      </c>
      <c r="V7222" s="188" t="str" cm="1">
        <f t="array" ref="V7222">IF(SUM(LEN(A7222:U7222))=0,"",IF(OR(OR(ISBLANK(E7222),SUM(LEN(B7222),LEN(C7222))=0),AND(NOT(D7222="Unknown"),ISBLANK(I7222)),AND(NOT(N7222="Unknown"),ISBLANK(Q7222))),"Missing Information", INDEX(Table15[Entire Service Line Classification], MATCH(SUMIFS(Table15[Unique ID],Table15[System-Owned Portion],D7222,Table15[If Material Anything Other than "Lead" in Column E,Was Material Ever Previously Lead?],F7222,Table15[Customer-Owned Portion],N7222),Table15[Unique ID],0),0)))</f>
        <v>Non-lead</v>
      </c>
      <c r="W7222" s="189"/>
    </row>
    <row r="7223" spans="1:23" s="190" customFormat="1" ht="56.25" x14ac:dyDescent="0.25">
      <c r="A7223" s="180" t="s">
        <v>225</v>
      </c>
      <c r="B7223" s="181" t="s">
        <v>10825</v>
      </c>
      <c r="C7223" s="182" t="s">
        <v>225</v>
      </c>
      <c r="D7223" s="183" t="s">
        <v>36</v>
      </c>
      <c r="E7223" s="181" t="s">
        <v>35</v>
      </c>
      <c r="F7223" s="183" t="s">
        <v>35</v>
      </c>
      <c r="G7223" s="181" t="s">
        <v>7391</v>
      </c>
      <c r="H7223" s="184" t="s">
        <v>7090</v>
      </c>
      <c r="I7223" s="185" t="s">
        <v>190</v>
      </c>
      <c r="J7223" s="181" t="s">
        <v>35</v>
      </c>
      <c r="K7223" s="181" t="s">
        <v>225</v>
      </c>
      <c r="L7223" s="186" t="s">
        <v>225</v>
      </c>
      <c r="M7223" s="187" t="s">
        <v>225</v>
      </c>
      <c r="N7223" s="183" t="s">
        <v>36</v>
      </c>
      <c r="O7223" s="181" t="s">
        <v>7391</v>
      </c>
      <c r="P7223" s="184" t="s">
        <v>7090</v>
      </c>
      <c r="Q7223" s="185" t="s">
        <v>190</v>
      </c>
      <c r="R7223" s="181" t="s">
        <v>35</v>
      </c>
      <c r="S7223" s="181" t="s">
        <v>225</v>
      </c>
      <c r="T7223" s="186" t="s">
        <v>225</v>
      </c>
      <c r="U7223" s="187" t="s">
        <v>225</v>
      </c>
      <c r="V7223" s="188" t="str" cm="1">
        <f t="array" ref="V7223">IF(SUM(LEN(A7223:U7223))=0,"",IF(OR(OR(ISBLANK(E7223),SUM(LEN(B7223),LEN(C7223))=0),AND(NOT(D7223="Unknown"),ISBLANK(I7223)),AND(NOT(N7223="Unknown"),ISBLANK(Q7223))),"Missing Information", INDEX(Table15[Entire Service Line Classification], MATCH(SUMIFS(Table15[Unique ID],Table15[System-Owned Portion],D7223,Table15[If Material Anything Other than "Lead" in Column E,Was Material Ever Previously Lead?],F7223,Table15[Customer-Owned Portion],N7223),Table15[Unique ID],0),0)))</f>
        <v>Non-lead</v>
      </c>
      <c r="W7223" s="189"/>
    </row>
    <row r="7224" spans="1:23" s="190" customFormat="1" ht="56.25" x14ac:dyDescent="0.25">
      <c r="A7224" s="180" t="s">
        <v>225</v>
      </c>
      <c r="B7224" s="181" t="s">
        <v>10826</v>
      </c>
      <c r="C7224" s="182" t="s">
        <v>225</v>
      </c>
      <c r="D7224" s="183" t="s">
        <v>36</v>
      </c>
      <c r="E7224" s="181" t="s">
        <v>35</v>
      </c>
      <c r="F7224" s="183" t="s">
        <v>35</v>
      </c>
      <c r="G7224" s="181" t="s">
        <v>7391</v>
      </c>
      <c r="H7224" s="184" t="s">
        <v>7090</v>
      </c>
      <c r="I7224" s="185" t="s">
        <v>190</v>
      </c>
      <c r="J7224" s="181" t="s">
        <v>35</v>
      </c>
      <c r="K7224" s="181" t="s">
        <v>225</v>
      </c>
      <c r="L7224" s="186" t="s">
        <v>225</v>
      </c>
      <c r="M7224" s="187" t="s">
        <v>225</v>
      </c>
      <c r="N7224" s="183" t="s">
        <v>36</v>
      </c>
      <c r="O7224" s="181" t="s">
        <v>7391</v>
      </c>
      <c r="P7224" s="184" t="s">
        <v>7090</v>
      </c>
      <c r="Q7224" s="185" t="s">
        <v>190</v>
      </c>
      <c r="R7224" s="181" t="s">
        <v>35</v>
      </c>
      <c r="S7224" s="181" t="s">
        <v>225</v>
      </c>
      <c r="T7224" s="186" t="s">
        <v>225</v>
      </c>
      <c r="U7224" s="187" t="s">
        <v>225</v>
      </c>
      <c r="V7224" s="188" t="str" cm="1">
        <f t="array" ref="V7224">IF(SUM(LEN(A7224:U7224))=0,"",IF(OR(OR(ISBLANK(E7224),SUM(LEN(B7224),LEN(C7224))=0),AND(NOT(D7224="Unknown"),ISBLANK(I7224)),AND(NOT(N7224="Unknown"),ISBLANK(Q7224))),"Missing Information", INDEX(Table15[Entire Service Line Classification], MATCH(SUMIFS(Table15[Unique ID],Table15[System-Owned Portion],D7224,Table15[If Material Anything Other than "Lead" in Column E,Was Material Ever Previously Lead?],F7224,Table15[Customer-Owned Portion],N7224),Table15[Unique ID],0),0)))</f>
        <v>Non-lead</v>
      </c>
      <c r="W7224" s="189"/>
    </row>
    <row r="7225" spans="1:23" s="190" customFormat="1" ht="56.25" x14ac:dyDescent="0.25">
      <c r="A7225" s="180" t="s">
        <v>225</v>
      </c>
      <c r="B7225" s="181" t="s">
        <v>10827</v>
      </c>
      <c r="C7225" s="182" t="s">
        <v>225</v>
      </c>
      <c r="D7225" s="183" t="s">
        <v>36</v>
      </c>
      <c r="E7225" s="181" t="s">
        <v>35</v>
      </c>
      <c r="F7225" s="183" t="s">
        <v>35</v>
      </c>
      <c r="G7225" s="181" t="s">
        <v>7391</v>
      </c>
      <c r="H7225" s="184" t="s">
        <v>7090</v>
      </c>
      <c r="I7225" s="185" t="s">
        <v>190</v>
      </c>
      <c r="J7225" s="181" t="s">
        <v>35</v>
      </c>
      <c r="K7225" s="181" t="s">
        <v>225</v>
      </c>
      <c r="L7225" s="186" t="s">
        <v>225</v>
      </c>
      <c r="M7225" s="187" t="s">
        <v>225</v>
      </c>
      <c r="N7225" s="183" t="s">
        <v>36</v>
      </c>
      <c r="O7225" s="181" t="s">
        <v>7391</v>
      </c>
      <c r="P7225" s="184" t="s">
        <v>7090</v>
      </c>
      <c r="Q7225" s="185" t="s">
        <v>190</v>
      </c>
      <c r="R7225" s="181" t="s">
        <v>35</v>
      </c>
      <c r="S7225" s="181" t="s">
        <v>225</v>
      </c>
      <c r="T7225" s="186" t="s">
        <v>225</v>
      </c>
      <c r="U7225" s="187" t="s">
        <v>225</v>
      </c>
      <c r="V7225" s="188" t="str" cm="1">
        <f t="array" ref="V7225">IF(SUM(LEN(A7225:U7225))=0,"",IF(OR(OR(ISBLANK(E7225),SUM(LEN(B7225),LEN(C7225))=0),AND(NOT(D7225="Unknown"),ISBLANK(I7225)),AND(NOT(N7225="Unknown"),ISBLANK(Q7225))),"Missing Information", INDEX(Table15[Entire Service Line Classification], MATCH(SUMIFS(Table15[Unique ID],Table15[System-Owned Portion],D7225,Table15[If Material Anything Other than "Lead" in Column E,Was Material Ever Previously Lead?],F7225,Table15[Customer-Owned Portion],N7225),Table15[Unique ID],0),0)))</f>
        <v>Non-lead</v>
      </c>
      <c r="W7225" s="189"/>
    </row>
    <row r="7226" spans="1:23" s="190" customFormat="1" ht="56.25" x14ac:dyDescent="0.25">
      <c r="A7226" s="180" t="s">
        <v>225</v>
      </c>
      <c r="B7226" s="181" t="s">
        <v>10828</v>
      </c>
      <c r="C7226" s="182" t="s">
        <v>225</v>
      </c>
      <c r="D7226" s="183" t="s">
        <v>36</v>
      </c>
      <c r="E7226" s="181" t="s">
        <v>35</v>
      </c>
      <c r="F7226" s="183" t="s">
        <v>35</v>
      </c>
      <c r="G7226" s="181" t="s">
        <v>7391</v>
      </c>
      <c r="H7226" s="184" t="s">
        <v>7090</v>
      </c>
      <c r="I7226" s="185" t="s">
        <v>190</v>
      </c>
      <c r="J7226" s="181" t="s">
        <v>35</v>
      </c>
      <c r="K7226" s="181" t="s">
        <v>225</v>
      </c>
      <c r="L7226" s="186" t="s">
        <v>225</v>
      </c>
      <c r="M7226" s="187" t="s">
        <v>225</v>
      </c>
      <c r="N7226" s="183" t="s">
        <v>36</v>
      </c>
      <c r="O7226" s="181" t="s">
        <v>7391</v>
      </c>
      <c r="P7226" s="184" t="s">
        <v>7090</v>
      </c>
      <c r="Q7226" s="185" t="s">
        <v>190</v>
      </c>
      <c r="R7226" s="181" t="s">
        <v>35</v>
      </c>
      <c r="S7226" s="181" t="s">
        <v>225</v>
      </c>
      <c r="T7226" s="186" t="s">
        <v>225</v>
      </c>
      <c r="U7226" s="187" t="s">
        <v>225</v>
      </c>
      <c r="V7226" s="188" t="str" cm="1">
        <f t="array" ref="V7226">IF(SUM(LEN(A7226:U7226))=0,"",IF(OR(OR(ISBLANK(E7226),SUM(LEN(B7226),LEN(C7226))=0),AND(NOT(D7226="Unknown"),ISBLANK(I7226)),AND(NOT(N7226="Unknown"),ISBLANK(Q7226))),"Missing Information", INDEX(Table15[Entire Service Line Classification], MATCH(SUMIFS(Table15[Unique ID],Table15[System-Owned Portion],D7226,Table15[If Material Anything Other than "Lead" in Column E,Was Material Ever Previously Lead?],F7226,Table15[Customer-Owned Portion],N7226),Table15[Unique ID],0),0)))</f>
        <v>Non-lead</v>
      </c>
      <c r="W7226" s="189"/>
    </row>
    <row r="7227" spans="1:23" s="190" customFormat="1" ht="56.25" x14ac:dyDescent="0.25">
      <c r="A7227" s="180" t="s">
        <v>225</v>
      </c>
      <c r="B7227" s="181" t="s">
        <v>10829</v>
      </c>
      <c r="C7227" s="182" t="s">
        <v>225</v>
      </c>
      <c r="D7227" s="183" t="s">
        <v>36</v>
      </c>
      <c r="E7227" s="181" t="s">
        <v>35</v>
      </c>
      <c r="F7227" s="183" t="s">
        <v>35</v>
      </c>
      <c r="G7227" s="181" t="s">
        <v>7391</v>
      </c>
      <c r="H7227" s="184" t="s">
        <v>7090</v>
      </c>
      <c r="I7227" s="185" t="s">
        <v>190</v>
      </c>
      <c r="J7227" s="181" t="s">
        <v>35</v>
      </c>
      <c r="K7227" s="181" t="s">
        <v>225</v>
      </c>
      <c r="L7227" s="186" t="s">
        <v>225</v>
      </c>
      <c r="M7227" s="187" t="s">
        <v>225</v>
      </c>
      <c r="N7227" s="183" t="s">
        <v>36</v>
      </c>
      <c r="O7227" s="181" t="s">
        <v>7391</v>
      </c>
      <c r="P7227" s="184" t="s">
        <v>7090</v>
      </c>
      <c r="Q7227" s="185" t="s">
        <v>190</v>
      </c>
      <c r="R7227" s="181" t="s">
        <v>35</v>
      </c>
      <c r="S7227" s="181" t="s">
        <v>225</v>
      </c>
      <c r="T7227" s="186" t="s">
        <v>225</v>
      </c>
      <c r="U7227" s="187" t="s">
        <v>225</v>
      </c>
      <c r="V7227" s="188" t="str" cm="1">
        <f t="array" ref="V7227">IF(SUM(LEN(A7227:U7227))=0,"",IF(OR(OR(ISBLANK(E7227),SUM(LEN(B7227),LEN(C7227))=0),AND(NOT(D7227="Unknown"),ISBLANK(I7227)),AND(NOT(N7227="Unknown"),ISBLANK(Q7227))),"Missing Information", INDEX(Table15[Entire Service Line Classification], MATCH(SUMIFS(Table15[Unique ID],Table15[System-Owned Portion],D7227,Table15[If Material Anything Other than "Lead" in Column E,Was Material Ever Previously Lead?],F7227,Table15[Customer-Owned Portion],N7227),Table15[Unique ID],0),0)))</f>
        <v>Non-lead</v>
      </c>
      <c r="W7227" s="189"/>
    </row>
    <row r="7228" spans="1:23" s="190" customFormat="1" ht="56.25" x14ac:dyDescent="0.25">
      <c r="A7228" s="180" t="s">
        <v>225</v>
      </c>
      <c r="B7228" s="181" t="s">
        <v>10830</v>
      </c>
      <c r="C7228" s="182" t="s">
        <v>225</v>
      </c>
      <c r="D7228" s="183" t="s">
        <v>36</v>
      </c>
      <c r="E7228" s="181" t="s">
        <v>35</v>
      </c>
      <c r="F7228" s="183" t="s">
        <v>35</v>
      </c>
      <c r="G7228" s="181" t="s">
        <v>7391</v>
      </c>
      <c r="H7228" s="184" t="s">
        <v>7090</v>
      </c>
      <c r="I7228" s="185" t="s">
        <v>190</v>
      </c>
      <c r="J7228" s="181" t="s">
        <v>35</v>
      </c>
      <c r="K7228" s="181" t="s">
        <v>225</v>
      </c>
      <c r="L7228" s="186" t="s">
        <v>225</v>
      </c>
      <c r="M7228" s="187" t="s">
        <v>225</v>
      </c>
      <c r="N7228" s="183" t="s">
        <v>36</v>
      </c>
      <c r="O7228" s="181" t="s">
        <v>7391</v>
      </c>
      <c r="P7228" s="184" t="s">
        <v>7090</v>
      </c>
      <c r="Q7228" s="185" t="s">
        <v>190</v>
      </c>
      <c r="R7228" s="181" t="s">
        <v>35</v>
      </c>
      <c r="S7228" s="181" t="s">
        <v>225</v>
      </c>
      <c r="T7228" s="186" t="s">
        <v>225</v>
      </c>
      <c r="U7228" s="187" t="s">
        <v>225</v>
      </c>
      <c r="V7228" s="188" t="str" cm="1">
        <f t="array" ref="V7228">IF(SUM(LEN(A7228:U7228))=0,"",IF(OR(OR(ISBLANK(E7228),SUM(LEN(B7228),LEN(C7228))=0),AND(NOT(D7228="Unknown"),ISBLANK(I7228)),AND(NOT(N7228="Unknown"),ISBLANK(Q7228))),"Missing Information", INDEX(Table15[Entire Service Line Classification], MATCH(SUMIFS(Table15[Unique ID],Table15[System-Owned Portion],D7228,Table15[If Material Anything Other than "Lead" in Column E,Was Material Ever Previously Lead?],F7228,Table15[Customer-Owned Portion],N7228),Table15[Unique ID],0),0)))</f>
        <v>Non-lead</v>
      </c>
      <c r="W7228" s="189"/>
    </row>
    <row r="7229" spans="1:23" s="190" customFormat="1" ht="56.25" x14ac:dyDescent="0.25">
      <c r="A7229" s="180" t="s">
        <v>225</v>
      </c>
      <c r="B7229" s="181" t="s">
        <v>10831</v>
      </c>
      <c r="C7229" s="182" t="s">
        <v>225</v>
      </c>
      <c r="D7229" s="183" t="s">
        <v>36</v>
      </c>
      <c r="E7229" s="181" t="s">
        <v>35</v>
      </c>
      <c r="F7229" s="183" t="s">
        <v>35</v>
      </c>
      <c r="G7229" s="181" t="s">
        <v>7391</v>
      </c>
      <c r="H7229" s="184" t="s">
        <v>7090</v>
      </c>
      <c r="I7229" s="185" t="s">
        <v>190</v>
      </c>
      <c r="J7229" s="181" t="s">
        <v>35</v>
      </c>
      <c r="K7229" s="181" t="s">
        <v>225</v>
      </c>
      <c r="L7229" s="186" t="s">
        <v>225</v>
      </c>
      <c r="M7229" s="187" t="s">
        <v>225</v>
      </c>
      <c r="N7229" s="183" t="s">
        <v>36</v>
      </c>
      <c r="O7229" s="181" t="s">
        <v>7391</v>
      </c>
      <c r="P7229" s="184" t="s">
        <v>7090</v>
      </c>
      <c r="Q7229" s="185" t="s">
        <v>190</v>
      </c>
      <c r="R7229" s="181" t="s">
        <v>35</v>
      </c>
      <c r="S7229" s="181" t="s">
        <v>225</v>
      </c>
      <c r="T7229" s="186" t="s">
        <v>225</v>
      </c>
      <c r="U7229" s="187" t="s">
        <v>225</v>
      </c>
      <c r="V7229" s="188" t="str" cm="1">
        <f t="array" ref="V7229">IF(SUM(LEN(A7229:U7229))=0,"",IF(OR(OR(ISBLANK(E7229),SUM(LEN(B7229),LEN(C7229))=0),AND(NOT(D7229="Unknown"),ISBLANK(I7229)),AND(NOT(N7229="Unknown"),ISBLANK(Q7229))),"Missing Information", INDEX(Table15[Entire Service Line Classification], MATCH(SUMIFS(Table15[Unique ID],Table15[System-Owned Portion],D7229,Table15[If Material Anything Other than "Lead" in Column E,Was Material Ever Previously Lead?],F7229,Table15[Customer-Owned Portion],N7229),Table15[Unique ID],0),0)))</f>
        <v>Non-lead</v>
      </c>
      <c r="W7229" s="189"/>
    </row>
    <row r="7230" spans="1:23" s="190" customFormat="1" ht="56.25" x14ac:dyDescent="0.25">
      <c r="A7230" s="180" t="s">
        <v>225</v>
      </c>
      <c r="B7230" s="181" t="s">
        <v>10832</v>
      </c>
      <c r="C7230" s="182" t="s">
        <v>225</v>
      </c>
      <c r="D7230" s="183" t="s">
        <v>36</v>
      </c>
      <c r="E7230" s="181" t="s">
        <v>35</v>
      </c>
      <c r="F7230" s="183" t="s">
        <v>35</v>
      </c>
      <c r="G7230" s="181" t="s">
        <v>7391</v>
      </c>
      <c r="H7230" s="184" t="s">
        <v>7090</v>
      </c>
      <c r="I7230" s="185" t="s">
        <v>190</v>
      </c>
      <c r="J7230" s="181" t="s">
        <v>35</v>
      </c>
      <c r="K7230" s="181" t="s">
        <v>225</v>
      </c>
      <c r="L7230" s="186" t="s">
        <v>225</v>
      </c>
      <c r="M7230" s="187" t="s">
        <v>225</v>
      </c>
      <c r="N7230" s="183" t="s">
        <v>36</v>
      </c>
      <c r="O7230" s="181" t="s">
        <v>7391</v>
      </c>
      <c r="P7230" s="184" t="s">
        <v>7090</v>
      </c>
      <c r="Q7230" s="185" t="s">
        <v>190</v>
      </c>
      <c r="R7230" s="181" t="s">
        <v>35</v>
      </c>
      <c r="S7230" s="181" t="s">
        <v>225</v>
      </c>
      <c r="T7230" s="186" t="s">
        <v>225</v>
      </c>
      <c r="U7230" s="187" t="s">
        <v>225</v>
      </c>
      <c r="V7230" s="188" t="str" cm="1">
        <f t="array" ref="V7230">IF(SUM(LEN(A7230:U7230))=0,"",IF(OR(OR(ISBLANK(E7230),SUM(LEN(B7230),LEN(C7230))=0),AND(NOT(D7230="Unknown"),ISBLANK(I7230)),AND(NOT(N7230="Unknown"),ISBLANK(Q7230))),"Missing Information", INDEX(Table15[Entire Service Line Classification], MATCH(SUMIFS(Table15[Unique ID],Table15[System-Owned Portion],D7230,Table15[If Material Anything Other than "Lead" in Column E,Was Material Ever Previously Lead?],F7230,Table15[Customer-Owned Portion],N7230),Table15[Unique ID],0),0)))</f>
        <v>Non-lead</v>
      </c>
      <c r="W7230" s="189"/>
    </row>
    <row r="7231" spans="1:23" s="190" customFormat="1" ht="56.25" x14ac:dyDescent="0.25">
      <c r="A7231" s="180" t="s">
        <v>225</v>
      </c>
      <c r="B7231" s="181" t="s">
        <v>10833</v>
      </c>
      <c r="C7231" s="182" t="s">
        <v>225</v>
      </c>
      <c r="D7231" s="183" t="s">
        <v>36</v>
      </c>
      <c r="E7231" s="181" t="s">
        <v>35</v>
      </c>
      <c r="F7231" s="183" t="s">
        <v>35</v>
      </c>
      <c r="G7231" s="181" t="s">
        <v>7391</v>
      </c>
      <c r="H7231" s="184" t="s">
        <v>7090</v>
      </c>
      <c r="I7231" s="185" t="s">
        <v>190</v>
      </c>
      <c r="J7231" s="181" t="s">
        <v>35</v>
      </c>
      <c r="K7231" s="181" t="s">
        <v>225</v>
      </c>
      <c r="L7231" s="186" t="s">
        <v>225</v>
      </c>
      <c r="M7231" s="187" t="s">
        <v>225</v>
      </c>
      <c r="N7231" s="183" t="s">
        <v>36</v>
      </c>
      <c r="O7231" s="181" t="s">
        <v>7391</v>
      </c>
      <c r="P7231" s="184" t="s">
        <v>7090</v>
      </c>
      <c r="Q7231" s="185" t="s">
        <v>190</v>
      </c>
      <c r="R7231" s="181" t="s">
        <v>35</v>
      </c>
      <c r="S7231" s="181" t="s">
        <v>225</v>
      </c>
      <c r="T7231" s="186" t="s">
        <v>225</v>
      </c>
      <c r="U7231" s="187" t="s">
        <v>225</v>
      </c>
      <c r="V7231" s="188" t="str" cm="1">
        <f t="array" ref="V7231">IF(SUM(LEN(A7231:U7231))=0,"",IF(OR(OR(ISBLANK(E7231),SUM(LEN(B7231),LEN(C7231))=0),AND(NOT(D7231="Unknown"),ISBLANK(I7231)),AND(NOT(N7231="Unknown"),ISBLANK(Q7231))),"Missing Information", INDEX(Table15[Entire Service Line Classification], MATCH(SUMIFS(Table15[Unique ID],Table15[System-Owned Portion],D7231,Table15[If Material Anything Other than "Lead" in Column E,Was Material Ever Previously Lead?],F7231,Table15[Customer-Owned Portion],N7231),Table15[Unique ID],0),0)))</f>
        <v>Non-lead</v>
      </c>
      <c r="W7231" s="189"/>
    </row>
    <row r="7232" spans="1:23" s="190" customFormat="1" ht="56.25" x14ac:dyDescent="0.25">
      <c r="A7232" s="180" t="s">
        <v>225</v>
      </c>
      <c r="B7232" s="181" t="s">
        <v>10834</v>
      </c>
      <c r="C7232" s="182" t="s">
        <v>225</v>
      </c>
      <c r="D7232" s="183" t="s">
        <v>36</v>
      </c>
      <c r="E7232" s="181" t="s">
        <v>35</v>
      </c>
      <c r="F7232" s="183" t="s">
        <v>35</v>
      </c>
      <c r="G7232" s="181" t="s">
        <v>7388</v>
      </c>
      <c r="H7232" s="184" t="s">
        <v>7090</v>
      </c>
      <c r="I7232" s="185" t="s">
        <v>190</v>
      </c>
      <c r="J7232" s="181" t="s">
        <v>35</v>
      </c>
      <c r="K7232" s="181" t="s">
        <v>225</v>
      </c>
      <c r="L7232" s="186" t="s">
        <v>225</v>
      </c>
      <c r="M7232" s="187" t="s">
        <v>225</v>
      </c>
      <c r="N7232" s="183" t="s">
        <v>36</v>
      </c>
      <c r="O7232" s="181" t="s">
        <v>7388</v>
      </c>
      <c r="P7232" s="184" t="s">
        <v>7090</v>
      </c>
      <c r="Q7232" s="185" t="s">
        <v>190</v>
      </c>
      <c r="R7232" s="181" t="s">
        <v>35</v>
      </c>
      <c r="S7232" s="181" t="s">
        <v>225</v>
      </c>
      <c r="T7232" s="186" t="s">
        <v>225</v>
      </c>
      <c r="U7232" s="187" t="s">
        <v>225</v>
      </c>
      <c r="V7232" s="188" t="str" cm="1">
        <f t="array" ref="V7232">IF(SUM(LEN(A7232:U7232))=0,"",IF(OR(OR(ISBLANK(E7232),SUM(LEN(B7232),LEN(C7232))=0),AND(NOT(D7232="Unknown"),ISBLANK(I7232)),AND(NOT(N7232="Unknown"),ISBLANK(Q7232))),"Missing Information", INDEX(Table15[Entire Service Line Classification], MATCH(SUMIFS(Table15[Unique ID],Table15[System-Owned Portion],D7232,Table15[If Material Anything Other than "Lead" in Column E,Was Material Ever Previously Lead?],F7232,Table15[Customer-Owned Portion],N7232),Table15[Unique ID],0),0)))</f>
        <v>Non-lead</v>
      </c>
      <c r="W7232" s="189"/>
    </row>
    <row r="7233" spans="1:23" s="190" customFormat="1" ht="56.25" x14ac:dyDescent="0.25">
      <c r="A7233" s="180" t="s">
        <v>225</v>
      </c>
      <c r="B7233" s="181" t="s">
        <v>10835</v>
      </c>
      <c r="C7233" s="182" t="s">
        <v>225</v>
      </c>
      <c r="D7233" s="183" t="s">
        <v>36</v>
      </c>
      <c r="E7233" s="181" t="s">
        <v>35</v>
      </c>
      <c r="F7233" s="183" t="s">
        <v>35</v>
      </c>
      <c r="G7233" s="181" t="s">
        <v>7388</v>
      </c>
      <c r="H7233" s="184" t="s">
        <v>7090</v>
      </c>
      <c r="I7233" s="185" t="s">
        <v>190</v>
      </c>
      <c r="J7233" s="181" t="s">
        <v>35</v>
      </c>
      <c r="K7233" s="181" t="s">
        <v>225</v>
      </c>
      <c r="L7233" s="186" t="s">
        <v>225</v>
      </c>
      <c r="M7233" s="187" t="s">
        <v>225</v>
      </c>
      <c r="N7233" s="183" t="s">
        <v>36</v>
      </c>
      <c r="O7233" s="181" t="s">
        <v>7388</v>
      </c>
      <c r="P7233" s="184" t="s">
        <v>7090</v>
      </c>
      <c r="Q7233" s="185" t="s">
        <v>190</v>
      </c>
      <c r="R7233" s="181" t="s">
        <v>35</v>
      </c>
      <c r="S7233" s="181" t="s">
        <v>225</v>
      </c>
      <c r="T7233" s="186" t="s">
        <v>225</v>
      </c>
      <c r="U7233" s="187" t="s">
        <v>225</v>
      </c>
      <c r="V7233" s="188" t="str" cm="1">
        <f t="array" ref="V7233">IF(SUM(LEN(A7233:U7233))=0,"",IF(OR(OR(ISBLANK(E7233),SUM(LEN(B7233),LEN(C7233))=0),AND(NOT(D7233="Unknown"),ISBLANK(I7233)),AND(NOT(N7233="Unknown"),ISBLANK(Q7233))),"Missing Information", INDEX(Table15[Entire Service Line Classification], MATCH(SUMIFS(Table15[Unique ID],Table15[System-Owned Portion],D7233,Table15[If Material Anything Other than "Lead" in Column E,Was Material Ever Previously Lead?],F7233,Table15[Customer-Owned Portion],N7233),Table15[Unique ID],0),0)))</f>
        <v>Non-lead</v>
      </c>
      <c r="W7233" s="189"/>
    </row>
    <row r="7234" spans="1:23" s="190" customFormat="1" ht="56.25" x14ac:dyDescent="0.25">
      <c r="A7234" s="180" t="s">
        <v>225</v>
      </c>
      <c r="B7234" s="181" t="s">
        <v>10836</v>
      </c>
      <c r="C7234" s="182" t="s">
        <v>225</v>
      </c>
      <c r="D7234" s="183" t="s">
        <v>36</v>
      </c>
      <c r="E7234" s="181" t="s">
        <v>35</v>
      </c>
      <c r="F7234" s="183" t="s">
        <v>35</v>
      </c>
      <c r="G7234" s="181" t="s">
        <v>7391</v>
      </c>
      <c r="H7234" s="184" t="s">
        <v>7090</v>
      </c>
      <c r="I7234" s="185" t="s">
        <v>190</v>
      </c>
      <c r="J7234" s="181" t="s">
        <v>35</v>
      </c>
      <c r="K7234" s="181" t="s">
        <v>225</v>
      </c>
      <c r="L7234" s="186" t="s">
        <v>225</v>
      </c>
      <c r="M7234" s="187" t="s">
        <v>225</v>
      </c>
      <c r="N7234" s="183" t="s">
        <v>36</v>
      </c>
      <c r="O7234" s="181" t="s">
        <v>7391</v>
      </c>
      <c r="P7234" s="184" t="s">
        <v>7090</v>
      </c>
      <c r="Q7234" s="185" t="s">
        <v>190</v>
      </c>
      <c r="R7234" s="181" t="s">
        <v>35</v>
      </c>
      <c r="S7234" s="181" t="s">
        <v>225</v>
      </c>
      <c r="T7234" s="186" t="s">
        <v>225</v>
      </c>
      <c r="U7234" s="187" t="s">
        <v>225</v>
      </c>
      <c r="V7234" s="188" t="str" cm="1">
        <f t="array" ref="V7234">IF(SUM(LEN(A7234:U7234))=0,"",IF(OR(OR(ISBLANK(E7234),SUM(LEN(B7234),LEN(C7234))=0),AND(NOT(D7234="Unknown"),ISBLANK(I7234)),AND(NOT(N7234="Unknown"),ISBLANK(Q7234))),"Missing Information", INDEX(Table15[Entire Service Line Classification], MATCH(SUMIFS(Table15[Unique ID],Table15[System-Owned Portion],D7234,Table15[If Material Anything Other than "Lead" in Column E,Was Material Ever Previously Lead?],F7234,Table15[Customer-Owned Portion],N7234),Table15[Unique ID],0),0)))</f>
        <v>Non-lead</v>
      </c>
      <c r="W7234" s="189"/>
    </row>
    <row r="7235" spans="1:23" s="190" customFormat="1" ht="56.25" x14ac:dyDescent="0.25">
      <c r="A7235" s="180" t="s">
        <v>225</v>
      </c>
      <c r="B7235" s="181" t="s">
        <v>10837</v>
      </c>
      <c r="C7235" s="182" t="s">
        <v>225</v>
      </c>
      <c r="D7235" s="183" t="s">
        <v>36</v>
      </c>
      <c r="E7235" s="181" t="s">
        <v>35</v>
      </c>
      <c r="F7235" s="183" t="s">
        <v>35</v>
      </c>
      <c r="G7235" s="181" t="s">
        <v>7391</v>
      </c>
      <c r="H7235" s="184" t="s">
        <v>7090</v>
      </c>
      <c r="I7235" s="185" t="s">
        <v>190</v>
      </c>
      <c r="J7235" s="181" t="s">
        <v>35</v>
      </c>
      <c r="K7235" s="181" t="s">
        <v>225</v>
      </c>
      <c r="L7235" s="186" t="s">
        <v>225</v>
      </c>
      <c r="M7235" s="187" t="s">
        <v>225</v>
      </c>
      <c r="N7235" s="183" t="s">
        <v>36</v>
      </c>
      <c r="O7235" s="181" t="s">
        <v>7391</v>
      </c>
      <c r="P7235" s="184" t="s">
        <v>7090</v>
      </c>
      <c r="Q7235" s="185" t="s">
        <v>190</v>
      </c>
      <c r="R7235" s="181" t="s">
        <v>35</v>
      </c>
      <c r="S7235" s="181" t="s">
        <v>225</v>
      </c>
      <c r="T7235" s="186" t="s">
        <v>225</v>
      </c>
      <c r="U7235" s="187" t="s">
        <v>225</v>
      </c>
      <c r="V7235" s="188" t="str" cm="1">
        <f t="array" ref="V7235">IF(SUM(LEN(A7235:U7235))=0,"",IF(OR(OR(ISBLANK(E7235),SUM(LEN(B7235),LEN(C7235))=0),AND(NOT(D7235="Unknown"),ISBLANK(I7235)),AND(NOT(N7235="Unknown"),ISBLANK(Q7235))),"Missing Information", INDEX(Table15[Entire Service Line Classification], MATCH(SUMIFS(Table15[Unique ID],Table15[System-Owned Portion],D7235,Table15[If Material Anything Other than "Lead" in Column E,Was Material Ever Previously Lead?],F7235,Table15[Customer-Owned Portion],N7235),Table15[Unique ID],0),0)))</f>
        <v>Non-lead</v>
      </c>
      <c r="W7235" s="189"/>
    </row>
    <row r="7236" spans="1:23" s="190" customFormat="1" ht="56.25" x14ac:dyDescent="0.25">
      <c r="A7236" s="180" t="s">
        <v>225</v>
      </c>
      <c r="B7236" s="181" t="s">
        <v>10838</v>
      </c>
      <c r="C7236" s="182" t="s">
        <v>225</v>
      </c>
      <c r="D7236" s="183" t="s">
        <v>36</v>
      </c>
      <c r="E7236" s="181" t="s">
        <v>35</v>
      </c>
      <c r="F7236" s="183" t="s">
        <v>35</v>
      </c>
      <c r="G7236" s="181" t="s">
        <v>7391</v>
      </c>
      <c r="H7236" s="184" t="s">
        <v>7090</v>
      </c>
      <c r="I7236" s="185" t="s">
        <v>190</v>
      </c>
      <c r="J7236" s="181" t="s">
        <v>35</v>
      </c>
      <c r="K7236" s="181" t="s">
        <v>225</v>
      </c>
      <c r="L7236" s="186" t="s">
        <v>225</v>
      </c>
      <c r="M7236" s="187" t="s">
        <v>225</v>
      </c>
      <c r="N7236" s="183" t="s">
        <v>36</v>
      </c>
      <c r="O7236" s="181" t="s">
        <v>7391</v>
      </c>
      <c r="P7236" s="184" t="s">
        <v>7090</v>
      </c>
      <c r="Q7236" s="185" t="s">
        <v>190</v>
      </c>
      <c r="R7236" s="181" t="s">
        <v>35</v>
      </c>
      <c r="S7236" s="181" t="s">
        <v>225</v>
      </c>
      <c r="T7236" s="186" t="s">
        <v>225</v>
      </c>
      <c r="U7236" s="187" t="s">
        <v>225</v>
      </c>
      <c r="V7236" s="188" t="str" cm="1">
        <f t="array" ref="V7236">IF(SUM(LEN(A7236:U7236))=0,"",IF(OR(OR(ISBLANK(E7236),SUM(LEN(B7236),LEN(C7236))=0),AND(NOT(D7236="Unknown"),ISBLANK(I7236)),AND(NOT(N7236="Unknown"),ISBLANK(Q7236))),"Missing Information", INDEX(Table15[Entire Service Line Classification], MATCH(SUMIFS(Table15[Unique ID],Table15[System-Owned Portion],D7236,Table15[If Material Anything Other than "Lead" in Column E,Was Material Ever Previously Lead?],F7236,Table15[Customer-Owned Portion],N7236),Table15[Unique ID],0),0)))</f>
        <v>Non-lead</v>
      </c>
      <c r="W7236" s="189"/>
    </row>
    <row r="7237" spans="1:23" s="190" customFormat="1" ht="56.25" x14ac:dyDescent="0.25">
      <c r="A7237" s="180" t="s">
        <v>225</v>
      </c>
      <c r="B7237" s="181" t="s">
        <v>10839</v>
      </c>
      <c r="C7237" s="182" t="s">
        <v>225</v>
      </c>
      <c r="D7237" s="183" t="s">
        <v>36</v>
      </c>
      <c r="E7237" s="181" t="s">
        <v>35</v>
      </c>
      <c r="F7237" s="183" t="s">
        <v>35</v>
      </c>
      <c r="G7237" s="181" t="s">
        <v>7391</v>
      </c>
      <c r="H7237" s="184" t="s">
        <v>7090</v>
      </c>
      <c r="I7237" s="185" t="s">
        <v>190</v>
      </c>
      <c r="J7237" s="181" t="s">
        <v>35</v>
      </c>
      <c r="K7237" s="181" t="s">
        <v>225</v>
      </c>
      <c r="L7237" s="186" t="s">
        <v>225</v>
      </c>
      <c r="M7237" s="187" t="s">
        <v>225</v>
      </c>
      <c r="N7237" s="183" t="s">
        <v>36</v>
      </c>
      <c r="O7237" s="181" t="s">
        <v>7391</v>
      </c>
      <c r="P7237" s="184" t="s">
        <v>7090</v>
      </c>
      <c r="Q7237" s="185" t="s">
        <v>190</v>
      </c>
      <c r="R7237" s="181" t="s">
        <v>35</v>
      </c>
      <c r="S7237" s="181" t="s">
        <v>225</v>
      </c>
      <c r="T7237" s="186" t="s">
        <v>225</v>
      </c>
      <c r="U7237" s="187" t="s">
        <v>225</v>
      </c>
      <c r="V7237" s="188" t="str" cm="1">
        <f t="array" ref="V7237">IF(SUM(LEN(A7237:U7237))=0,"",IF(OR(OR(ISBLANK(E7237),SUM(LEN(B7237),LEN(C7237))=0),AND(NOT(D7237="Unknown"),ISBLANK(I7237)),AND(NOT(N7237="Unknown"),ISBLANK(Q7237))),"Missing Information", INDEX(Table15[Entire Service Line Classification], MATCH(SUMIFS(Table15[Unique ID],Table15[System-Owned Portion],D7237,Table15[If Material Anything Other than "Lead" in Column E,Was Material Ever Previously Lead?],F7237,Table15[Customer-Owned Portion],N7237),Table15[Unique ID],0),0)))</f>
        <v>Non-lead</v>
      </c>
      <c r="W7237" s="189"/>
    </row>
    <row r="7238" spans="1:23" s="190" customFormat="1" ht="56.25" x14ac:dyDescent="0.25">
      <c r="A7238" s="180" t="s">
        <v>225</v>
      </c>
      <c r="B7238" s="181" t="s">
        <v>10840</v>
      </c>
      <c r="C7238" s="182" t="s">
        <v>225</v>
      </c>
      <c r="D7238" s="183" t="s">
        <v>36</v>
      </c>
      <c r="E7238" s="181" t="s">
        <v>35</v>
      </c>
      <c r="F7238" s="183" t="s">
        <v>35</v>
      </c>
      <c r="G7238" s="181" t="s">
        <v>7391</v>
      </c>
      <c r="H7238" s="184" t="s">
        <v>7090</v>
      </c>
      <c r="I7238" s="185" t="s">
        <v>190</v>
      </c>
      <c r="J7238" s="181" t="s">
        <v>35</v>
      </c>
      <c r="K7238" s="181" t="s">
        <v>225</v>
      </c>
      <c r="L7238" s="186" t="s">
        <v>225</v>
      </c>
      <c r="M7238" s="187" t="s">
        <v>225</v>
      </c>
      <c r="N7238" s="183" t="s">
        <v>36</v>
      </c>
      <c r="O7238" s="181" t="s">
        <v>7391</v>
      </c>
      <c r="P7238" s="184" t="s">
        <v>7090</v>
      </c>
      <c r="Q7238" s="185" t="s">
        <v>190</v>
      </c>
      <c r="R7238" s="181" t="s">
        <v>35</v>
      </c>
      <c r="S7238" s="181" t="s">
        <v>225</v>
      </c>
      <c r="T7238" s="186" t="s">
        <v>225</v>
      </c>
      <c r="U7238" s="187" t="s">
        <v>225</v>
      </c>
      <c r="V7238" s="188" t="str" cm="1">
        <f t="array" ref="V7238">IF(SUM(LEN(A7238:U7238))=0,"",IF(OR(OR(ISBLANK(E7238),SUM(LEN(B7238),LEN(C7238))=0),AND(NOT(D7238="Unknown"),ISBLANK(I7238)),AND(NOT(N7238="Unknown"),ISBLANK(Q7238))),"Missing Information", INDEX(Table15[Entire Service Line Classification], MATCH(SUMIFS(Table15[Unique ID],Table15[System-Owned Portion],D7238,Table15[If Material Anything Other than "Lead" in Column E,Was Material Ever Previously Lead?],F7238,Table15[Customer-Owned Portion],N7238),Table15[Unique ID],0),0)))</f>
        <v>Non-lead</v>
      </c>
      <c r="W7238" s="189"/>
    </row>
    <row r="7239" spans="1:23" s="190" customFormat="1" ht="56.25" x14ac:dyDescent="0.25">
      <c r="A7239" s="180" t="s">
        <v>225</v>
      </c>
      <c r="B7239" s="181" t="s">
        <v>10841</v>
      </c>
      <c r="C7239" s="182" t="s">
        <v>225</v>
      </c>
      <c r="D7239" s="183" t="s">
        <v>36</v>
      </c>
      <c r="E7239" s="181" t="s">
        <v>35</v>
      </c>
      <c r="F7239" s="183" t="s">
        <v>35</v>
      </c>
      <c r="G7239" s="181" t="s">
        <v>7391</v>
      </c>
      <c r="H7239" s="184" t="s">
        <v>7090</v>
      </c>
      <c r="I7239" s="185" t="s">
        <v>190</v>
      </c>
      <c r="J7239" s="181" t="s">
        <v>35</v>
      </c>
      <c r="K7239" s="181" t="s">
        <v>225</v>
      </c>
      <c r="L7239" s="186" t="s">
        <v>225</v>
      </c>
      <c r="M7239" s="187" t="s">
        <v>225</v>
      </c>
      <c r="N7239" s="183" t="s">
        <v>36</v>
      </c>
      <c r="O7239" s="181" t="s">
        <v>7391</v>
      </c>
      <c r="P7239" s="184" t="s">
        <v>7090</v>
      </c>
      <c r="Q7239" s="185" t="s">
        <v>190</v>
      </c>
      <c r="R7239" s="181" t="s">
        <v>35</v>
      </c>
      <c r="S7239" s="181" t="s">
        <v>225</v>
      </c>
      <c r="T7239" s="186" t="s">
        <v>225</v>
      </c>
      <c r="U7239" s="187" t="s">
        <v>225</v>
      </c>
      <c r="V7239" s="188" t="str" cm="1">
        <f t="array" ref="V7239">IF(SUM(LEN(A7239:U7239))=0,"",IF(OR(OR(ISBLANK(E7239),SUM(LEN(B7239),LEN(C7239))=0),AND(NOT(D7239="Unknown"),ISBLANK(I7239)),AND(NOT(N7239="Unknown"),ISBLANK(Q7239))),"Missing Information", INDEX(Table15[Entire Service Line Classification], MATCH(SUMIFS(Table15[Unique ID],Table15[System-Owned Portion],D7239,Table15[If Material Anything Other than "Lead" in Column E,Was Material Ever Previously Lead?],F7239,Table15[Customer-Owned Portion],N7239),Table15[Unique ID],0),0)))</f>
        <v>Non-lead</v>
      </c>
      <c r="W7239" s="189"/>
    </row>
    <row r="7240" spans="1:23" s="190" customFormat="1" ht="56.25" x14ac:dyDescent="0.25">
      <c r="A7240" s="180" t="s">
        <v>225</v>
      </c>
      <c r="B7240" s="181" t="s">
        <v>10842</v>
      </c>
      <c r="C7240" s="182" t="s">
        <v>225</v>
      </c>
      <c r="D7240" s="183" t="s">
        <v>36</v>
      </c>
      <c r="E7240" s="181" t="s">
        <v>35</v>
      </c>
      <c r="F7240" s="183" t="s">
        <v>35</v>
      </c>
      <c r="G7240" s="181" t="s">
        <v>7391</v>
      </c>
      <c r="H7240" s="184" t="s">
        <v>7090</v>
      </c>
      <c r="I7240" s="185" t="s">
        <v>190</v>
      </c>
      <c r="J7240" s="181" t="s">
        <v>35</v>
      </c>
      <c r="K7240" s="181" t="s">
        <v>225</v>
      </c>
      <c r="L7240" s="186" t="s">
        <v>225</v>
      </c>
      <c r="M7240" s="187" t="s">
        <v>225</v>
      </c>
      <c r="N7240" s="183" t="s">
        <v>36</v>
      </c>
      <c r="O7240" s="181" t="s">
        <v>7391</v>
      </c>
      <c r="P7240" s="184" t="s">
        <v>7090</v>
      </c>
      <c r="Q7240" s="185" t="s">
        <v>190</v>
      </c>
      <c r="R7240" s="181" t="s">
        <v>35</v>
      </c>
      <c r="S7240" s="181" t="s">
        <v>225</v>
      </c>
      <c r="T7240" s="186" t="s">
        <v>225</v>
      </c>
      <c r="U7240" s="187" t="s">
        <v>225</v>
      </c>
      <c r="V7240" s="188" t="str" cm="1">
        <f t="array" ref="V7240">IF(SUM(LEN(A7240:U7240))=0,"",IF(OR(OR(ISBLANK(E7240),SUM(LEN(B7240),LEN(C7240))=0),AND(NOT(D7240="Unknown"),ISBLANK(I7240)),AND(NOT(N7240="Unknown"),ISBLANK(Q7240))),"Missing Information", INDEX(Table15[Entire Service Line Classification], MATCH(SUMIFS(Table15[Unique ID],Table15[System-Owned Portion],D7240,Table15[If Material Anything Other than "Lead" in Column E,Was Material Ever Previously Lead?],F7240,Table15[Customer-Owned Portion],N7240),Table15[Unique ID],0),0)))</f>
        <v>Non-lead</v>
      </c>
      <c r="W7240" s="189"/>
    </row>
    <row r="7241" spans="1:23" s="190" customFormat="1" ht="56.25" x14ac:dyDescent="0.25">
      <c r="A7241" s="180" t="s">
        <v>225</v>
      </c>
      <c r="B7241" s="181" t="s">
        <v>10843</v>
      </c>
      <c r="C7241" s="182" t="s">
        <v>225</v>
      </c>
      <c r="D7241" s="183" t="s">
        <v>36</v>
      </c>
      <c r="E7241" s="181" t="s">
        <v>35</v>
      </c>
      <c r="F7241" s="183" t="s">
        <v>35</v>
      </c>
      <c r="G7241" s="181" t="s">
        <v>7391</v>
      </c>
      <c r="H7241" s="184" t="s">
        <v>7090</v>
      </c>
      <c r="I7241" s="185" t="s">
        <v>190</v>
      </c>
      <c r="J7241" s="181" t="s">
        <v>35</v>
      </c>
      <c r="K7241" s="181" t="s">
        <v>225</v>
      </c>
      <c r="L7241" s="186" t="s">
        <v>225</v>
      </c>
      <c r="M7241" s="187" t="s">
        <v>225</v>
      </c>
      <c r="N7241" s="183" t="s">
        <v>36</v>
      </c>
      <c r="O7241" s="181" t="s">
        <v>7391</v>
      </c>
      <c r="P7241" s="184" t="s">
        <v>7090</v>
      </c>
      <c r="Q7241" s="185" t="s">
        <v>190</v>
      </c>
      <c r="R7241" s="181" t="s">
        <v>35</v>
      </c>
      <c r="S7241" s="181" t="s">
        <v>225</v>
      </c>
      <c r="T7241" s="186" t="s">
        <v>225</v>
      </c>
      <c r="U7241" s="187" t="s">
        <v>225</v>
      </c>
      <c r="V7241" s="188" t="str" cm="1">
        <f t="array" ref="V7241">IF(SUM(LEN(A7241:U7241))=0,"",IF(OR(OR(ISBLANK(E7241),SUM(LEN(B7241),LEN(C7241))=0),AND(NOT(D7241="Unknown"),ISBLANK(I7241)),AND(NOT(N7241="Unknown"),ISBLANK(Q7241))),"Missing Information", INDEX(Table15[Entire Service Line Classification], MATCH(SUMIFS(Table15[Unique ID],Table15[System-Owned Portion],D7241,Table15[If Material Anything Other than "Lead" in Column E,Was Material Ever Previously Lead?],F7241,Table15[Customer-Owned Portion],N7241),Table15[Unique ID],0),0)))</f>
        <v>Non-lead</v>
      </c>
      <c r="W7241" s="189"/>
    </row>
    <row r="7242" spans="1:23" s="190" customFormat="1" ht="56.25" x14ac:dyDescent="0.25">
      <c r="A7242" s="180" t="s">
        <v>225</v>
      </c>
      <c r="B7242" s="181" t="s">
        <v>10844</v>
      </c>
      <c r="C7242" s="182" t="s">
        <v>225</v>
      </c>
      <c r="D7242" s="183" t="s">
        <v>36</v>
      </c>
      <c r="E7242" s="181" t="s">
        <v>35</v>
      </c>
      <c r="F7242" s="183" t="s">
        <v>35</v>
      </c>
      <c r="G7242" s="181" t="s">
        <v>7391</v>
      </c>
      <c r="H7242" s="184" t="s">
        <v>7090</v>
      </c>
      <c r="I7242" s="185" t="s">
        <v>190</v>
      </c>
      <c r="J7242" s="181" t="s">
        <v>35</v>
      </c>
      <c r="K7242" s="181" t="s">
        <v>225</v>
      </c>
      <c r="L7242" s="186" t="s">
        <v>225</v>
      </c>
      <c r="M7242" s="187" t="s">
        <v>225</v>
      </c>
      <c r="N7242" s="183" t="s">
        <v>36</v>
      </c>
      <c r="O7242" s="181" t="s">
        <v>7391</v>
      </c>
      <c r="P7242" s="184" t="s">
        <v>7090</v>
      </c>
      <c r="Q7242" s="185" t="s">
        <v>190</v>
      </c>
      <c r="R7242" s="181" t="s">
        <v>35</v>
      </c>
      <c r="S7242" s="181" t="s">
        <v>225</v>
      </c>
      <c r="T7242" s="186" t="s">
        <v>225</v>
      </c>
      <c r="U7242" s="187" t="s">
        <v>225</v>
      </c>
      <c r="V7242" s="188" t="str" cm="1">
        <f t="array" ref="V7242">IF(SUM(LEN(A7242:U7242))=0,"",IF(OR(OR(ISBLANK(E7242),SUM(LEN(B7242),LEN(C7242))=0),AND(NOT(D7242="Unknown"),ISBLANK(I7242)),AND(NOT(N7242="Unknown"),ISBLANK(Q7242))),"Missing Information", INDEX(Table15[Entire Service Line Classification], MATCH(SUMIFS(Table15[Unique ID],Table15[System-Owned Portion],D7242,Table15[If Material Anything Other than "Lead" in Column E,Was Material Ever Previously Lead?],F7242,Table15[Customer-Owned Portion],N7242),Table15[Unique ID],0),0)))</f>
        <v>Non-lead</v>
      </c>
      <c r="W7242" s="189"/>
    </row>
    <row r="7243" spans="1:23" s="190" customFormat="1" ht="56.25" x14ac:dyDescent="0.25">
      <c r="A7243" s="180" t="s">
        <v>225</v>
      </c>
      <c r="B7243" s="181" t="s">
        <v>10845</v>
      </c>
      <c r="C7243" s="182" t="s">
        <v>225</v>
      </c>
      <c r="D7243" s="183" t="s">
        <v>36</v>
      </c>
      <c r="E7243" s="181" t="s">
        <v>35</v>
      </c>
      <c r="F7243" s="183" t="s">
        <v>35</v>
      </c>
      <c r="G7243" s="181" t="s">
        <v>7391</v>
      </c>
      <c r="H7243" s="184" t="s">
        <v>7090</v>
      </c>
      <c r="I7243" s="185" t="s">
        <v>190</v>
      </c>
      <c r="J7243" s="181" t="s">
        <v>35</v>
      </c>
      <c r="K7243" s="181" t="s">
        <v>225</v>
      </c>
      <c r="L7243" s="186" t="s">
        <v>225</v>
      </c>
      <c r="M7243" s="187" t="s">
        <v>225</v>
      </c>
      <c r="N7243" s="183" t="s">
        <v>36</v>
      </c>
      <c r="O7243" s="181" t="s">
        <v>7391</v>
      </c>
      <c r="P7243" s="184" t="s">
        <v>7090</v>
      </c>
      <c r="Q7243" s="185" t="s">
        <v>190</v>
      </c>
      <c r="R7243" s="181" t="s">
        <v>35</v>
      </c>
      <c r="S7243" s="181" t="s">
        <v>225</v>
      </c>
      <c r="T7243" s="186" t="s">
        <v>225</v>
      </c>
      <c r="U7243" s="187" t="s">
        <v>225</v>
      </c>
      <c r="V7243" s="188" t="str" cm="1">
        <f t="array" ref="V7243">IF(SUM(LEN(A7243:U7243))=0,"",IF(OR(OR(ISBLANK(E7243),SUM(LEN(B7243),LEN(C7243))=0),AND(NOT(D7243="Unknown"),ISBLANK(I7243)),AND(NOT(N7243="Unknown"),ISBLANK(Q7243))),"Missing Information", INDEX(Table15[Entire Service Line Classification], MATCH(SUMIFS(Table15[Unique ID],Table15[System-Owned Portion],D7243,Table15[If Material Anything Other than "Lead" in Column E,Was Material Ever Previously Lead?],F7243,Table15[Customer-Owned Portion],N7243),Table15[Unique ID],0),0)))</f>
        <v>Non-lead</v>
      </c>
      <c r="W7243" s="189"/>
    </row>
    <row r="7244" spans="1:23" s="190" customFormat="1" ht="56.25" x14ac:dyDescent="0.25">
      <c r="A7244" s="180" t="s">
        <v>225</v>
      </c>
      <c r="B7244" s="181" t="s">
        <v>10846</v>
      </c>
      <c r="C7244" s="182" t="s">
        <v>225</v>
      </c>
      <c r="D7244" s="183" t="s">
        <v>36</v>
      </c>
      <c r="E7244" s="181" t="s">
        <v>35</v>
      </c>
      <c r="F7244" s="183" t="s">
        <v>35</v>
      </c>
      <c r="G7244" s="181" t="s">
        <v>7391</v>
      </c>
      <c r="H7244" s="184" t="s">
        <v>7090</v>
      </c>
      <c r="I7244" s="185" t="s">
        <v>190</v>
      </c>
      <c r="J7244" s="181" t="s">
        <v>35</v>
      </c>
      <c r="K7244" s="181" t="s">
        <v>225</v>
      </c>
      <c r="L7244" s="186" t="s">
        <v>225</v>
      </c>
      <c r="M7244" s="187" t="s">
        <v>225</v>
      </c>
      <c r="N7244" s="183" t="s">
        <v>36</v>
      </c>
      <c r="O7244" s="181" t="s">
        <v>7391</v>
      </c>
      <c r="P7244" s="184" t="s">
        <v>7090</v>
      </c>
      <c r="Q7244" s="185" t="s">
        <v>190</v>
      </c>
      <c r="R7244" s="181" t="s">
        <v>35</v>
      </c>
      <c r="S7244" s="181" t="s">
        <v>225</v>
      </c>
      <c r="T7244" s="186" t="s">
        <v>225</v>
      </c>
      <c r="U7244" s="187" t="s">
        <v>225</v>
      </c>
      <c r="V7244" s="188" t="str" cm="1">
        <f t="array" ref="V7244">IF(SUM(LEN(A7244:U7244))=0,"",IF(OR(OR(ISBLANK(E7244),SUM(LEN(B7244),LEN(C7244))=0),AND(NOT(D7244="Unknown"),ISBLANK(I7244)),AND(NOT(N7244="Unknown"),ISBLANK(Q7244))),"Missing Information", INDEX(Table15[Entire Service Line Classification], MATCH(SUMIFS(Table15[Unique ID],Table15[System-Owned Portion],D7244,Table15[If Material Anything Other than "Lead" in Column E,Was Material Ever Previously Lead?],F7244,Table15[Customer-Owned Portion],N7244),Table15[Unique ID],0),0)))</f>
        <v>Non-lead</v>
      </c>
      <c r="W7244" s="189"/>
    </row>
    <row r="7245" spans="1:23" s="190" customFormat="1" ht="56.25" x14ac:dyDescent="0.25">
      <c r="A7245" s="180" t="s">
        <v>225</v>
      </c>
      <c r="B7245" s="181" t="s">
        <v>10847</v>
      </c>
      <c r="C7245" s="182" t="s">
        <v>225</v>
      </c>
      <c r="D7245" s="183" t="s">
        <v>36</v>
      </c>
      <c r="E7245" s="181" t="s">
        <v>35</v>
      </c>
      <c r="F7245" s="183" t="s">
        <v>35</v>
      </c>
      <c r="G7245" s="181" t="s">
        <v>7391</v>
      </c>
      <c r="H7245" s="184" t="s">
        <v>7090</v>
      </c>
      <c r="I7245" s="185" t="s">
        <v>190</v>
      </c>
      <c r="J7245" s="181" t="s">
        <v>35</v>
      </c>
      <c r="K7245" s="181" t="s">
        <v>225</v>
      </c>
      <c r="L7245" s="186" t="s">
        <v>225</v>
      </c>
      <c r="M7245" s="187" t="s">
        <v>225</v>
      </c>
      <c r="N7245" s="183" t="s">
        <v>36</v>
      </c>
      <c r="O7245" s="181" t="s">
        <v>7391</v>
      </c>
      <c r="P7245" s="184" t="s">
        <v>7090</v>
      </c>
      <c r="Q7245" s="185" t="s">
        <v>190</v>
      </c>
      <c r="R7245" s="181" t="s">
        <v>35</v>
      </c>
      <c r="S7245" s="181" t="s">
        <v>225</v>
      </c>
      <c r="T7245" s="186" t="s">
        <v>225</v>
      </c>
      <c r="U7245" s="187" t="s">
        <v>225</v>
      </c>
      <c r="V7245" s="188" t="str" cm="1">
        <f t="array" ref="V7245">IF(SUM(LEN(A7245:U7245))=0,"",IF(OR(OR(ISBLANK(E7245),SUM(LEN(B7245),LEN(C7245))=0),AND(NOT(D7245="Unknown"),ISBLANK(I7245)),AND(NOT(N7245="Unknown"),ISBLANK(Q7245))),"Missing Information", INDEX(Table15[Entire Service Line Classification], MATCH(SUMIFS(Table15[Unique ID],Table15[System-Owned Portion],D7245,Table15[If Material Anything Other than "Lead" in Column E,Was Material Ever Previously Lead?],F7245,Table15[Customer-Owned Portion],N7245),Table15[Unique ID],0),0)))</f>
        <v>Non-lead</v>
      </c>
      <c r="W7245" s="189"/>
    </row>
    <row r="7246" spans="1:23" s="190" customFormat="1" ht="56.25" x14ac:dyDescent="0.25">
      <c r="A7246" s="180" t="s">
        <v>225</v>
      </c>
      <c r="B7246" s="181" t="s">
        <v>10848</v>
      </c>
      <c r="C7246" s="182" t="s">
        <v>225</v>
      </c>
      <c r="D7246" s="183" t="s">
        <v>36</v>
      </c>
      <c r="E7246" s="181" t="s">
        <v>35</v>
      </c>
      <c r="F7246" s="183" t="s">
        <v>35</v>
      </c>
      <c r="G7246" s="181" t="s">
        <v>7391</v>
      </c>
      <c r="H7246" s="184" t="s">
        <v>7090</v>
      </c>
      <c r="I7246" s="185" t="s">
        <v>190</v>
      </c>
      <c r="J7246" s="181" t="s">
        <v>35</v>
      </c>
      <c r="K7246" s="181" t="s">
        <v>225</v>
      </c>
      <c r="L7246" s="186" t="s">
        <v>225</v>
      </c>
      <c r="M7246" s="187" t="s">
        <v>225</v>
      </c>
      <c r="N7246" s="183" t="s">
        <v>36</v>
      </c>
      <c r="O7246" s="181" t="s">
        <v>7391</v>
      </c>
      <c r="P7246" s="184" t="s">
        <v>7090</v>
      </c>
      <c r="Q7246" s="185" t="s">
        <v>190</v>
      </c>
      <c r="R7246" s="181" t="s">
        <v>35</v>
      </c>
      <c r="S7246" s="181" t="s">
        <v>225</v>
      </c>
      <c r="T7246" s="186" t="s">
        <v>225</v>
      </c>
      <c r="U7246" s="187" t="s">
        <v>225</v>
      </c>
      <c r="V7246" s="188" t="str" cm="1">
        <f t="array" ref="V7246">IF(SUM(LEN(A7246:U7246))=0,"",IF(OR(OR(ISBLANK(E7246),SUM(LEN(B7246),LEN(C7246))=0),AND(NOT(D7246="Unknown"),ISBLANK(I7246)),AND(NOT(N7246="Unknown"),ISBLANK(Q7246))),"Missing Information", INDEX(Table15[Entire Service Line Classification], MATCH(SUMIFS(Table15[Unique ID],Table15[System-Owned Portion],D7246,Table15[If Material Anything Other than "Lead" in Column E,Was Material Ever Previously Lead?],F7246,Table15[Customer-Owned Portion],N7246),Table15[Unique ID],0),0)))</f>
        <v>Non-lead</v>
      </c>
      <c r="W7246" s="189"/>
    </row>
    <row r="7247" spans="1:23" s="190" customFormat="1" ht="56.25" x14ac:dyDescent="0.25">
      <c r="A7247" s="180" t="s">
        <v>225</v>
      </c>
      <c r="B7247" s="181" t="s">
        <v>10849</v>
      </c>
      <c r="C7247" s="182" t="s">
        <v>225</v>
      </c>
      <c r="D7247" s="183" t="s">
        <v>36</v>
      </c>
      <c r="E7247" s="181" t="s">
        <v>35</v>
      </c>
      <c r="F7247" s="183" t="s">
        <v>35</v>
      </c>
      <c r="G7247" s="181" t="s">
        <v>7391</v>
      </c>
      <c r="H7247" s="184" t="s">
        <v>7090</v>
      </c>
      <c r="I7247" s="185" t="s">
        <v>190</v>
      </c>
      <c r="J7247" s="181" t="s">
        <v>35</v>
      </c>
      <c r="K7247" s="181" t="s">
        <v>225</v>
      </c>
      <c r="L7247" s="186" t="s">
        <v>225</v>
      </c>
      <c r="M7247" s="187" t="s">
        <v>225</v>
      </c>
      <c r="N7247" s="183" t="s">
        <v>36</v>
      </c>
      <c r="O7247" s="181" t="s">
        <v>7391</v>
      </c>
      <c r="P7247" s="184" t="s">
        <v>7090</v>
      </c>
      <c r="Q7247" s="185" t="s">
        <v>190</v>
      </c>
      <c r="R7247" s="181" t="s">
        <v>35</v>
      </c>
      <c r="S7247" s="181" t="s">
        <v>225</v>
      </c>
      <c r="T7247" s="186" t="s">
        <v>225</v>
      </c>
      <c r="U7247" s="187" t="s">
        <v>225</v>
      </c>
      <c r="V7247" s="188" t="str" cm="1">
        <f t="array" ref="V7247">IF(SUM(LEN(A7247:U7247))=0,"",IF(OR(OR(ISBLANK(E7247),SUM(LEN(B7247),LEN(C7247))=0),AND(NOT(D7247="Unknown"),ISBLANK(I7247)),AND(NOT(N7247="Unknown"),ISBLANK(Q7247))),"Missing Information", INDEX(Table15[Entire Service Line Classification], MATCH(SUMIFS(Table15[Unique ID],Table15[System-Owned Portion],D7247,Table15[If Material Anything Other than "Lead" in Column E,Was Material Ever Previously Lead?],F7247,Table15[Customer-Owned Portion],N7247),Table15[Unique ID],0),0)))</f>
        <v>Non-lead</v>
      </c>
      <c r="W7247" s="189"/>
    </row>
    <row r="7248" spans="1:23" s="190" customFormat="1" ht="56.25" x14ac:dyDescent="0.25">
      <c r="A7248" s="180" t="s">
        <v>225</v>
      </c>
      <c r="B7248" s="181" t="s">
        <v>10850</v>
      </c>
      <c r="C7248" s="182" t="s">
        <v>225</v>
      </c>
      <c r="D7248" s="183" t="s">
        <v>36</v>
      </c>
      <c r="E7248" s="181" t="s">
        <v>35</v>
      </c>
      <c r="F7248" s="183" t="s">
        <v>35</v>
      </c>
      <c r="G7248" s="181" t="s">
        <v>7391</v>
      </c>
      <c r="H7248" s="184" t="s">
        <v>7090</v>
      </c>
      <c r="I7248" s="185" t="s">
        <v>190</v>
      </c>
      <c r="J7248" s="181" t="s">
        <v>35</v>
      </c>
      <c r="K7248" s="181" t="s">
        <v>225</v>
      </c>
      <c r="L7248" s="186" t="s">
        <v>225</v>
      </c>
      <c r="M7248" s="187" t="s">
        <v>225</v>
      </c>
      <c r="N7248" s="183" t="s">
        <v>36</v>
      </c>
      <c r="O7248" s="181" t="s">
        <v>7391</v>
      </c>
      <c r="P7248" s="184" t="s">
        <v>7090</v>
      </c>
      <c r="Q7248" s="185" t="s">
        <v>190</v>
      </c>
      <c r="R7248" s="181" t="s">
        <v>35</v>
      </c>
      <c r="S7248" s="181" t="s">
        <v>225</v>
      </c>
      <c r="T7248" s="186" t="s">
        <v>225</v>
      </c>
      <c r="U7248" s="187" t="s">
        <v>225</v>
      </c>
      <c r="V7248" s="188" t="str" cm="1">
        <f t="array" ref="V7248">IF(SUM(LEN(A7248:U7248))=0,"",IF(OR(OR(ISBLANK(E7248),SUM(LEN(B7248),LEN(C7248))=0),AND(NOT(D7248="Unknown"),ISBLANK(I7248)),AND(NOT(N7248="Unknown"),ISBLANK(Q7248))),"Missing Information", INDEX(Table15[Entire Service Line Classification], MATCH(SUMIFS(Table15[Unique ID],Table15[System-Owned Portion],D7248,Table15[If Material Anything Other than "Lead" in Column E,Was Material Ever Previously Lead?],F7248,Table15[Customer-Owned Portion],N7248),Table15[Unique ID],0),0)))</f>
        <v>Non-lead</v>
      </c>
      <c r="W7248" s="189"/>
    </row>
    <row r="7249" spans="1:23" s="190" customFormat="1" ht="56.25" x14ac:dyDescent="0.25">
      <c r="A7249" s="180" t="s">
        <v>225</v>
      </c>
      <c r="B7249" s="181" t="s">
        <v>10851</v>
      </c>
      <c r="C7249" s="182" t="s">
        <v>225</v>
      </c>
      <c r="D7249" s="183" t="s">
        <v>36</v>
      </c>
      <c r="E7249" s="181" t="s">
        <v>35</v>
      </c>
      <c r="F7249" s="183" t="s">
        <v>35</v>
      </c>
      <c r="G7249" s="181" t="s">
        <v>7391</v>
      </c>
      <c r="H7249" s="184" t="s">
        <v>7090</v>
      </c>
      <c r="I7249" s="185" t="s">
        <v>190</v>
      </c>
      <c r="J7249" s="181" t="s">
        <v>35</v>
      </c>
      <c r="K7249" s="181" t="s">
        <v>225</v>
      </c>
      <c r="L7249" s="186" t="s">
        <v>225</v>
      </c>
      <c r="M7249" s="187" t="s">
        <v>225</v>
      </c>
      <c r="N7249" s="183" t="s">
        <v>36</v>
      </c>
      <c r="O7249" s="181" t="s">
        <v>7391</v>
      </c>
      <c r="P7249" s="184" t="s">
        <v>7090</v>
      </c>
      <c r="Q7249" s="185" t="s">
        <v>190</v>
      </c>
      <c r="R7249" s="181" t="s">
        <v>35</v>
      </c>
      <c r="S7249" s="181" t="s">
        <v>225</v>
      </c>
      <c r="T7249" s="186" t="s">
        <v>225</v>
      </c>
      <c r="U7249" s="187" t="s">
        <v>225</v>
      </c>
      <c r="V7249" s="188" t="str" cm="1">
        <f t="array" ref="V7249">IF(SUM(LEN(A7249:U7249))=0,"",IF(OR(OR(ISBLANK(E7249),SUM(LEN(B7249),LEN(C7249))=0),AND(NOT(D7249="Unknown"),ISBLANK(I7249)),AND(NOT(N7249="Unknown"),ISBLANK(Q7249))),"Missing Information", INDEX(Table15[Entire Service Line Classification], MATCH(SUMIFS(Table15[Unique ID],Table15[System-Owned Portion],D7249,Table15[If Material Anything Other than "Lead" in Column E,Was Material Ever Previously Lead?],F7249,Table15[Customer-Owned Portion],N7249),Table15[Unique ID],0),0)))</f>
        <v>Non-lead</v>
      </c>
      <c r="W7249" s="189"/>
    </row>
    <row r="7250" spans="1:23" s="190" customFormat="1" ht="56.25" x14ac:dyDescent="0.25">
      <c r="A7250" s="180" t="s">
        <v>225</v>
      </c>
      <c r="B7250" s="181" t="s">
        <v>10852</v>
      </c>
      <c r="C7250" s="182" t="s">
        <v>225</v>
      </c>
      <c r="D7250" s="183" t="s">
        <v>36</v>
      </c>
      <c r="E7250" s="181" t="s">
        <v>35</v>
      </c>
      <c r="F7250" s="183" t="s">
        <v>35</v>
      </c>
      <c r="G7250" s="181" t="s">
        <v>7391</v>
      </c>
      <c r="H7250" s="184" t="s">
        <v>7090</v>
      </c>
      <c r="I7250" s="185" t="s">
        <v>190</v>
      </c>
      <c r="J7250" s="181" t="s">
        <v>35</v>
      </c>
      <c r="K7250" s="181" t="s">
        <v>225</v>
      </c>
      <c r="L7250" s="186" t="s">
        <v>225</v>
      </c>
      <c r="M7250" s="187" t="s">
        <v>225</v>
      </c>
      <c r="N7250" s="183" t="s">
        <v>36</v>
      </c>
      <c r="O7250" s="181" t="s">
        <v>7391</v>
      </c>
      <c r="P7250" s="184" t="s">
        <v>7090</v>
      </c>
      <c r="Q7250" s="185" t="s">
        <v>190</v>
      </c>
      <c r="R7250" s="181" t="s">
        <v>35</v>
      </c>
      <c r="S7250" s="181" t="s">
        <v>225</v>
      </c>
      <c r="T7250" s="186" t="s">
        <v>225</v>
      </c>
      <c r="U7250" s="187" t="s">
        <v>225</v>
      </c>
      <c r="V7250" s="188" t="str" cm="1">
        <f t="array" ref="V7250">IF(SUM(LEN(A7250:U7250))=0,"",IF(OR(OR(ISBLANK(E7250),SUM(LEN(B7250),LEN(C7250))=0),AND(NOT(D7250="Unknown"),ISBLANK(I7250)),AND(NOT(N7250="Unknown"),ISBLANK(Q7250))),"Missing Information", INDEX(Table15[Entire Service Line Classification], MATCH(SUMIFS(Table15[Unique ID],Table15[System-Owned Portion],D7250,Table15[If Material Anything Other than "Lead" in Column E,Was Material Ever Previously Lead?],F7250,Table15[Customer-Owned Portion],N7250),Table15[Unique ID],0),0)))</f>
        <v>Non-lead</v>
      </c>
      <c r="W7250" s="189"/>
    </row>
    <row r="7251" spans="1:23" s="190" customFormat="1" ht="56.25" x14ac:dyDescent="0.25">
      <c r="A7251" s="180" t="s">
        <v>225</v>
      </c>
      <c r="B7251" s="181" t="s">
        <v>10853</v>
      </c>
      <c r="C7251" s="182" t="s">
        <v>225</v>
      </c>
      <c r="D7251" s="183" t="s">
        <v>36</v>
      </c>
      <c r="E7251" s="181" t="s">
        <v>35</v>
      </c>
      <c r="F7251" s="183" t="s">
        <v>35</v>
      </c>
      <c r="G7251" s="181" t="s">
        <v>7391</v>
      </c>
      <c r="H7251" s="184" t="s">
        <v>7090</v>
      </c>
      <c r="I7251" s="185" t="s">
        <v>190</v>
      </c>
      <c r="J7251" s="181" t="s">
        <v>35</v>
      </c>
      <c r="K7251" s="181" t="s">
        <v>225</v>
      </c>
      <c r="L7251" s="186" t="s">
        <v>225</v>
      </c>
      <c r="M7251" s="187" t="s">
        <v>225</v>
      </c>
      <c r="N7251" s="183" t="s">
        <v>36</v>
      </c>
      <c r="O7251" s="181" t="s">
        <v>7391</v>
      </c>
      <c r="P7251" s="184" t="s">
        <v>7090</v>
      </c>
      <c r="Q7251" s="185" t="s">
        <v>190</v>
      </c>
      <c r="R7251" s="181" t="s">
        <v>35</v>
      </c>
      <c r="S7251" s="181" t="s">
        <v>225</v>
      </c>
      <c r="T7251" s="186" t="s">
        <v>225</v>
      </c>
      <c r="U7251" s="187" t="s">
        <v>225</v>
      </c>
      <c r="V7251" s="188" t="str" cm="1">
        <f t="array" ref="V7251">IF(SUM(LEN(A7251:U7251))=0,"",IF(OR(OR(ISBLANK(E7251),SUM(LEN(B7251),LEN(C7251))=0),AND(NOT(D7251="Unknown"),ISBLANK(I7251)),AND(NOT(N7251="Unknown"),ISBLANK(Q7251))),"Missing Information", INDEX(Table15[Entire Service Line Classification], MATCH(SUMIFS(Table15[Unique ID],Table15[System-Owned Portion],D7251,Table15[If Material Anything Other than "Lead" in Column E,Was Material Ever Previously Lead?],F7251,Table15[Customer-Owned Portion],N7251),Table15[Unique ID],0),0)))</f>
        <v>Non-lead</v>
      </c>
      <c r="W7251" s="189"/>
    </row>
    <row r="7252" spans="1:23" s="190" customFormat="1" ht="56.25" x14ac:dyDescent="0.25">
      <c r="A7252" s="180" t="s">
        <v>225</v>
      </c>
      <c r="B7252" s="181" t="s">
        <v>10854</v>
      </c>
      <c r="C7252" s="182" t="s">
        <v>225</v>
      </c>
      <c r="D7252" s="183" t="s">
        <v>36</v>
      </c>
      <c r="E7252" s="181" t="s">
        <v>35</v>
      </c>
      <c r="F7252" s="183" t="s">
        <v>35</v>
      </c>
      <c r="G7252" s="181" t="s">
        <v>7391</v>
      </c>
      <c r="H7252" s="184" t="s">
        <v>7090</v>
      </c>
      <c r="I7252" s="185" t="s">
        <v>190</v>
      </c>
      <c r="J7252" s="181" t="s">
        <v>35</v>
      </c>
      <c r="K7252" s="181" t="s">
        <v>225</v>
      </c>
      <c r="L7252" s="186" t="s">
        <v>225</v>
      </c>
      <c r="M7252" s="187" t="s">
        <v>225</v>
      </c>
      <c r="N7252" s="183" t="s">
        <v>36</v>
      </c>
      <c r="O7252" s="181" t="s">
        <v>7391</v>
      </c>
      <c r="P7252" s="184" t="s">
        <v>7090</v>
      </c>
      <c r="Q7252" s="185" t="s">
        <v>190</v>
      </c>
      <c r="R7252" s="181" t="s">
        <v>35</v>
      </c>
      <c r="S7252" s="181" t="s">
        <v>225</v>
      </c>
      <c r="T7252" s="186" t="s">
        <v>225</v>
      </c>
      <c r="U7252" s="187" t="s">
        <v>225</v>
      </c>
      <c r="V7252" s="188" t="str" cm="1">
        <f t="array" ref="V7252">IF(SUM(LEN(A7252:U7252))=0,"",IF(OR(OR(ISBLANK(E7252),SUM(LEN(B7252),LEN(C7252))=0),AND(NOT(D7252="Unknown"),ISBLANK(I7252)),AND(NOT(N7252="Unknown"),ISBLANK(Q7252))),"Missing Information", INDEX(Table15[Entire Service Line Classification], MATCH(SUMIFS(Table15[Unique ID],Table15[System-Owned Portion],D7252,Table15[If Material Anything Other than "Lead" in Column E,Was Material Ever Previously Lead?],F7252,Table15[Customer-Owned Portion],N7252),Table15[Unique ID],0),0)))</f>
        <v>Non-lead</v>
      </c>
      <c r="W7252" s="189"/>
    </row>
    <row r="7253" spans="1:23" s="190" customFormat="1" ht="56.25" x14ac:dyDescent="0.25">
      <c r="A7253" s="180" t="s">
        <v>225</v>
      </c>
      <c r="B7253" s="181" t="s">
        <v>10855</v>
      </c>
      <c r="C7253" s="182" t="s">
        <v>225</v>
      </c>
      <c r="D7253" s="183" t="s">
        <v>36</v>
      </c>
      <c r="E7253" s="181" t="s">
        <v>35</v>
      </c>
      <c r="F7253" s="183" t="s">
        <v>35</v>
      </c>
      <c r="G7253" s="181" t="s">
        <v>7388</v>
      </c>
      <c r="H7253" s="184" t="s">
        <v>7090</v>
      </c>
      <c r="I7253" s="185" t="s">
        <v>190</v>
      </c>
      <c r="J7253" s="181" t="s">
        <v>35</v>
      </c>
      <c r="K7253" s="181" t="s">
        <v>225</v>
      </c>
      <c r="L7253" s="186" t="s">
        <v>225</v>
      </c>
      <c r="M7253" s="187" t="s">
        <v>225</v>
      </c>
      <c r="N7253" s="183" t="s">
        <v>36</v>
      </c>
      <c r="O7253" s="181" t="s">
        <v>7388</v>
      </c>
      <c r="P7253" s="184" t="s">
        <v>7090</v>
      </c>
      <c r="Q7253" s="185" t="s">
        <v>190</v>
      </c>
      <c r="R7253" s="181" t="s">
        <v>35</v>
      </c>
      <c r="S7253" s="181" t="s">
        <v>225</v>
      </c>
      <c r="T7253" s="186" t="s">
        <v>225</v>
      </c>
      <c r="U7253" s="187" t="s">
        <v>225</v>
      </c>
      <c r="V7253" s="188" t="str" cm="1">
        <f t="array" ref="V7253">IF(SUM(LEN(A7253:U7253))=0,"",IF(OR(OR(ISBLANK(E7253),SUM(LEN(B7253),LEN(C7253))=0),AND(NOT(D7253="Unknown"),ISBLANK(I7253)),AND(NOT(N7253="Unknown"),ISBLANK(Q7253))),"Missing Information", INDEX(Table15[Entire Service Line Classification], MATCH(SUMIFS(Table15[Unique ID],Table15[System-Owned Portion],D7253,Table15[If Material Anything Other than "Lead" in Column E,Was Material Ever Previously Lead?],F7253,Table15[Customer-Owned Portion],N7253),Table15[Unique ID],0),0)))</f>
        <v>Non-lead</v>
      </c>
      <c r="W7253" s="189"/>
    </row>
    <row r="7254" spans="1:23" s="190" customFormat="1" ht="56.25" x14ac:dyDescent="0.25">
      <c r="A7254" s="180" t="s">
        <v>225</v>
      </c>
      <c r="B7254" s="181" t="s">
        <v>10856</v>
      </c>
      <c r="C7254" s="182" t="s">
        <v>225</v>
      </c>
      <c r="D7254" s="183" t="s">
        <v>36</v>
      </c>
      <c r="E7254" s="181" t="s">
        <v>35</v>
      </c>
      <c r="F7254" s="183" t="s">
        <v>35</v>
      </c>
      <c r="G7254" s="181" t="s">
        <v>7388</v>
      </c>
      <c r="H7254" s="184" t="s">
        <v>7090</v>
      </c>
      <c r="I7254" s="185" t="s">
        <v>190</v>
      </c>
      <c r="J7254" s="181" t="s">
        <v>35</v>
      </c>
      <c r="K7254" s="181" t="s">
        <v>225</v>
      </c>
      <c r="L7254" s="186" t="s">
        <v>225</v>
      </c>
      <c r="M7254" s="187" t="s">
        <v>225</v>
      </c>
      <c r="N7254" s="183" t="s">
        <v>36</v>
      </c>
      <c r="O7254" s="181" t="s">
        <v>7388</v>
      </c>
      <c r="P7254" s="184" t="s">
        <v>7090</v>
      </c>
      <c r="Q7254" s="185" t="s">
        <v>190</v>
      </c>
      <c r="R7254" s="181" t="s">
        <v>35</v>
      </c>
      <c r="S7254" s="181" t="s">
        <v>225</v>
      </c>
      <c r="T7254" s="186" t="s">
        <v>225</v>
      </c>
      <c r="U7254" s="187" t="s">
        <v>225</v>
      </c>
      <c r="V7254" s="188" t="str" cm="1">
        <f t="array" ref="V7254">IF(SUM(LEN(A7254:U7254))=0,"",IF(OR(OR(ISBLANK(E7254),SUM(LEN(B7254),LEN(C7254))=0),AND(NOT(D7254="Unknown"),ISBLANK(I7254)),AND(NOT(N7254="Unknown"),ISBLANK(Q7254))),"Missing Information", INDEX(Table15[Entire Service Line Classification], MATCH(SUMIFS(Table15[Unique ID],Table15[System-Owned Portion],D7254,Table15[If Material Anything Other than "Lead" in Column E,Was Material Ever Previously Lead?],F7254,Table15[Customer-Owned Portion],N7254),Table15[Unique ID],0),0)))</f>
        <v>Non-lead</v>
      </c>
      <c r="W7254" s="189"/>
    </row>
    <row r="7255" spans="1:23" s="190" customFormat="1" ht="56.25" x14ac:dyDescent="0.25">
      <c r="A7255" s="180" t="s">
        <v>225</v>
      </c>
      <c r="B7255" s="181" t="s">
        <v>10857</v>
      </c>
      <c r="C7255" s="182" t="s">
        <v>225</v>
      </c>
      <c r="D7255" s="183" t="s">
        <v>36</v>
      </c>
      <c r="E7255" s="181" t="s">
        <v>35</v>
      </c>
      <c r="F7255" s="183" t="s">
        <v>35</v>
      </c>
      <c r="G7255" s="181" t="s">
        <v>7476</v>
      </c>
      <c r="H7255" s="184" t="s">
        <v>7090</v>
      </c>
      <c r="I7255" s="185" t="s">
        <v>190</v>
      </c>
      <c r="J7255" s="181" t="s">
        <v>35</v>
      </c>
      <c r="K7255" s="181" t="s">
        <v>225</v>
      </c>
      <c r="L7255" s="186" t="s">
        <v>225</v>
      </c>
      <c r="M7255" s="187" t="s">
        <v>225</v>
      </c>
      <c r="N7255" s="183" t="s">
        <v>36</v>
      </c>
      <c r="O7255" s="181" t="s">
        <v>7476</v>
      </c>
      <c r="P7255" s="184" t="s">
        <v>7090</v>
      </c>
      <c r="Q7255" s="185" t="s">
        <v>190</v>
      </c>
      <c r="R7255" s="181" t="s">
        <v>35</v>
      </c>
      <c r="S7255" s="181" t="s">
        <v>225</v>
      </c>
      <c r="T7255" s="186" t="s">
        <v>225</v>
      </c>
      <c r="U7255" s="187" t="s">
        <v>225</v>
      </c>
      <c r="V7255" s="188" t="str" cm="1">
        <f t="array" ref="V7255">IF(SUM(LEN(A7255:U7255))=0,"",IF(OR(OR(ISBLANK(E7255),SUM(LEN(B7255),LEN(C7255))=0),AND(NOT(D7255="Unknown"),ISBLANK(I7255)),AND(NOT(N7255="Unknown"),ISBLANK(Q7255))),"Missing Information", INDEX(Table15[Entire Service Line Classification], MATCH(SUMIFS(Table15[Unique ID],Table15[System-Owned Portion],D7255,Table15[If Material Anything Other than "Lead" in Column E,Was Material Ever Previously Lead?],F7255,Table15[Customer-Owned Portion],N7255),Table15[Unique ID],0),0)))</f>
        <v>Non-lead</v>
      </c>
      <c r="W7255" s="189"/>
    </row>
    <row r="7256" spans="1:23" s="190" customFormat="1" ht="56.25" x14ac:dyDescent="0.25">
      <c r="A7256" s="180" t="s">
        <v>225</v>
      </c>
      <c r="B7256" s="181" t="s">
        <v>10858</v>
      </c>
      <c r="C7256" s="182" t="s">
        <v>225</v>
      </c>
      <c r="D7256" s="183" t="s">
        <v>36</v>
      </c>
      <c r="E7256" s="181" t="s">
        <v>35</v>
      </c>
      <c r="F7256" s="183" t="s">
        <v>35</v>
      </c>
      <c r="G7256" s="181" t="s">
        <v>7391</v>
      </c>
      <c r="H7256" s="184" t="s">
        <v>7090</v>
      </c>
      <c r="I7256" s="185" t="s">
        <v>190</v>
      </c>
      <c r="J7256" s="181" t="s">
        <v>35</v>
      </c>
      <c r="K7256" s="181" t="s">
        <v>225</v>
      </c>
      <c r="L7256" s="186" t="s">
        <v>225</v>
      </c>
      <c r="M7256" s="187" t="s">
        <v>225</v>
      </c>
      <c r="N7256" s="183" t="s">
        <v>36</v>
      </c>
      <c r="O7256" s="181" t="s">
        <v>7391</v>
      </c>
      <c r="P7256" s="184" t="s">
        <v>7090</v>
      </c>
      <c r="Q7256" s="185" t="s">
        <v>190</v>
      </c>
      <c r="R7256" s="181" t="s">
        <v>35</v>
      </c>
      <c r="S7256" s="181" t="s">
        <v>225</v>
      </c>
      <c r="T7256" s="186" t="s">
        <v>225</v>
      </c>
      <c r="U7256" s="187" t="s">
        <v>225</v>
      </c>
      <c r="V7256" s="188" t="str" cm="1">
        <f t="array" ref="V7256">IF(SUM(LEN(A7256:U7256))=0,"",IF(OR(OR(ISBLANK(E7256),SUM(LEN(B7256),LEN(C7256))=0),AND(NOT(D7256="Unknown"),ISBLANK(I7256)),AND(NOT(N7256="Unknown"),ISBLANK(Q7256))),"Missing Information", INDEX(Table15[Entire Service Line Classification], MATCH(SUMIFS(Table15[Unique ID],Table15[System-Owned Portion],D7256,Table15[If Material Anything Other than "Lead" in Column E,Was Material Ever Previously Lead?],F7256,Table15[Customer-Owned Portion],N7256),Table15[Unique ID],0),0)))</f>
        <v>Non-lead</v>
      </c>
      <c r="W7256" s="189"/>
    </row>
    <row r="7257" spans="1:23" s="190" customFormat="1" ht="56.25" x14ac:dyDescent="0.25">
      <c r="A7257" s="180" t="s">
        <v>225</v>
      </c>
      <c r="B7257" s="181" t="s">
        <v>10859</v>
      </c>
      <c r="C7257" s="182" t="s">
        <v>225</v>
      </c>
      <c r="D7257" s="183" t="s">
        <v>36</v>
      </c>
      <c r="E7257" s="181" t="s">
        <v>35</v>
      </c>
      <c r="F7257" s="183" t="s">
        <v>35</v>
      </c>
      <c r="G7257" s="181" t="s">
        <v>7391</v>
      </c>
      <c r="H7257" s="184" t="s">
        <v>7090</v>
      </c>
      <c r="I7257" s="185" t="s">
        <v>190</v>
      </c>
      <c r="J7257" s="181" t="s">
        <v>35</v>
      </c>
      <c r="K7257" s="181" t="s">
        <v>225</v>
      </c>
      <c r="L7257" s="186" t="s">
        <v>225</v>
      </c>
      <c r="M7257" s="187" t="s">
        <v>225</v>
      </c>
      <c r="N7257" s="183" t="s">
        <v>36</v>
      </c>
      <c r="O7257" s="181" t="s">
        <v>7391</v>
      </c>
      <c r="P7257" s="184" t="s">
        <v>7090</v>
      </c>
      <c r="Q7257" s="185" t="s">
        <v>190</v>
      </c>
      <c r="R7257" s="181" t="s">
        <v>35</v>
      </c>
      <c r="S7257" s="181" t="s">
        <v>225</v>
      </c>
      <c r="T7257" s="186" t="s">
        <v>225</v>
      </c>
      <c r="U7257" s="187" t="s">
        <v>225</v>
      </c>
      <c r="V7257" s="188" t="str" cm="1">
        <f t="array" ref="V7257">IF(SUM(LEN(A7257:U7257))=0,"",IF(OR(OR(ISBLANK(E7257),SUM(LEN(B7257),LEN(C7257))=0),AND(NOT(D7257="Unknown"),ISBLANK(I7257)),AND(NOT(N7257="Unknown"),ISBLANK(Q7257))),"Missing Information", INDEX(Table15[Entire Service Line Classification], MATCH(SUMIFS(Table15[Unique ID],Table15[System-Owned Portion],D7257,Table15[If Material Anything Other than "Lead" in Column E,Was Material Ever Previously Lead?],F7257,Table15[Customer-Owned Portion],N7257),Table15[Unique ID],0),0)))</f>
        <v>Non-lead</v>
      </c>
      <c r="W7257" s="189"/>
    </row>
    <row r="7258" spans="1:23" s="190" customFormat="1" ht="56.25" x14ac:dyDescent="0.25">
      <c r="A7258" s="180" t="s">
        <v>225</v>
      </c>
      <c r="B7258" s="181" t="s">
        <v>10860</v>
      </c>
      <c r="C7258" s="182" t="s">
        <v>225</v>
      </c>
      <c r="D7258" s="183" t="s">
        <v>36</v>
      </c>
      <c r="E7258" s="181" t="s">
        <v>35</v>
      </c>
      <c r="F7258" s="183" t="s">
        <v>35</v>
      </c>
      <c r="G7258" s="181" t="s">
        <v>7391</v>
      </c>
      <c r="H7258" s="184" t="s">
        <v>7090</v>
      </c>
      <c r="I7258" s="185" t="s">
        <v>190</v>
      </c>
      <c r="J7258" s="181" t="s">
        <v>35</v>
      </c>
      <c r="K7258" s="181" t="s">
        <v>225</v>
      </c>
      <c r="L7258" s="186" t="s">
        <v>225</v>
      </c>
      <c r="M7258" s="187" t="s">
        <v>225</v>
      </c>
      <c r="N7258" s="183" t="s">
        <v>36</v>
      </c>
      <c r="O7258" s="181" t="s">
        <v>7391</v>
      </c>
      <c r="P7258" s="184" t="s">
        <v>7090</v>
      </c>
      <c r="Q7258" s="185" t="s">
        <v>190</v>
      </c>
      <c r="R7258" s="181" t="s">
        <v>35</v>
      </c>
      <c r="S7258" s="181" t="s">
        <v>225</v>
      </c>
      <c r="T7258" s="186" t="s">
        <v>225</v>
      </c>
      <c r="U7258" s="187" t="s">
        <v>225</v>
      </c>
      <c r="V7258" s="188" t="str" cm="1">
        <f t="array" ref="V7258">IF(SUM(LEN(A7258:U7258))=0,"",IF(OR(OR(ISBLANK(E7258),SUM(LEN(B7258),LEN(C7258))=0),AND(NOT(D7258="Unknown"),ISBLANK(I7258)),AND(NOT(N7258="Unknown"),ISBLANK(Q7258))),"Missing Information", INDEX(Table15[Entire Service Line Classification], MATCH(SUMIFS(Table15[Unique ID],Table15[System-Owned Portion],D7258,Table15[If Material Anything Other than "Lead" in Column E,Was Material Ever Previously Lead?],F7258,Table15[Customer-Owned Portion],N7258),Table15[Unique ID],0),0)))</f>
        <v>Non-lead</v>
      </c>
      <c r="W7258" s="189"/>
    </row>
    <row r="7259" spans="1:23" s="190" customFormat="1" ht="56.25" x14ac:dyDescent="0.25">
      <c r="A7259" s="180" t="s">
        <v>225</v>
      </c>
      <c r="B7259" s="181" t="s">
        <v>10861</v>
      </c>
      <c r="C7259" s="182" t="s">
        <v>225</v>
      </c>
      <c r="D7259" s="183" t="s">
        <v>36</v>
      </c>
      <c r="E7259" s="181" t="s">
        <v>35</v>
      </c>
      <c r="F7259" s="183" t="s">
        <v>35</v>
      </c>
      <c r="G7259" s="181" t="s">
        <v>7388</v>
      </c>
      <c r="H7259" s="184" t="s">
        <v>7090</v>
      </c>
      <c r="I7259" s="185" t="s">
        <v>190</v>
      </c>
      <c r="J7259" s="181" t="s">
        <v>35</v>
      </c>
      <c r="K7259" s="181" t="s">
        <v>225</v>
      </c>
      <c r="L7259" s="186" t="s">
        <v>225</v>
      </c>
      <c r="M7259" s="187" t="s">
        <v>225</v>
      </c>
      <c r="N7259" s="183" t="s">
        <v>36</v>
      </c>
      <c r="O7259" s="181" t="s">
        <v>7388</v>
      </c>
      <c r="P7259" s="184" t="s">
        <v>7090</v>
      </c>
      <c r="Q7259" s="185" t="s">
        <v>190</v>
      </c>
      <c r="R7259" s="181" t="s">
        <v>35</v>
      </c>
      <c r="S7259" s="181" t="s">
        <v>225</v>
      </c>
      <c r="T7259" s="186" t="s">
        <v>225</v>
      </c>
      <c r="U7259" s="187" t="s">
        <v>225</v>
      </c>
      <c r="V7259" s="188" t="str" cm="1">
        <f t="array" ref="V7259">IF(SUM(LEN(A7259:U7259))=0,"",IF(OR(OR(ISBLANK(E7259),SUM(LEN(B7259),LEN(C7259))=0),AND(NOT(D7259="Unknown"),ISBLANK(I7259)),AND(NOT(N7259="Unknown"),ISBLANK(Q7259))),"Missing Information", INDEX(Table15[Entire Service Line Classification], MATCH(SUMIFS(Table15[Unique ID],Table15[System-Owned Portion],D7259,Table15[If Material Anything Other than "Lead" in Column E,Was Material Ever Previously Lead?],F7259,Table15[Customer-Owned Portion],N7259),Table15[Unique ID],0),0)))</f>
        <v>Non-lead</v>
      </c>
      <c r="W7259" s="189"/>
    </row>
    <row r="7260" spans="1:23" s="190" customFormat="1" ht="56.25" x14ac:dyDescent="0.25">
      <c r="A7260" s="180" t="s">
        <v>225</v>
      </c>
      <c r="B7260" s="181" t="s">
        <v>10862</v>
      </c>
      <c r="C7260" s="182" t="s">
        <v>225</v>
      </c>
      <c r="D7260" s="183" t="s">
        <v>36</v>
      </c>
      <c r="E7260" s="181" t="s">
        <v>35</v>
      </c>
      <c r="F7260" s="183" t="s">
        <v>35</v>
      </c>
      <c r="G7260" s="181" t="s">
        <v>7391</v>
      </c>
      <c r="H7260" s="184" t="s">
        <v>7090</v>
      </c>
      <c r="I7260" s="185" t="s">
        <v>190</v>
      </c>
      <c r="J7260" s="181" t="s">
        <v>35</v>
      </c>
      <c r="K7260" s="181" t="s">
        <v>225</v>
      </c>
      <c r="L7260" s="186" t="s">
        <v>225</v>
      </c>
      <c r="M7260" s="187" t="s">
        <v>225</v>
      </c>
      <c r="N7260" s="183" t="s">
        <v>36</v>
      </c>
      <c r="O7260" s="181" t="s">
        <v>7391</v>
      </c>
      <c r="P7260" s="184" t="s">
        <v>7090</v>
      </c>
      <c r="Q7260" s="185" t="s">
        <v>190</v>
      </c>
      <c r="R7260" s="181" t="s">
        <v>35</v>
      </c>
      <c r="S7260" s="181" t="s">
        <v>225</v>
      </c>
      <c r="T7260" s="186" t="s">
        <v>225</v>
      </c>
      <c r="U7260" s="187" t="s">
        <v>225</v>
      </c>
      <c r="V7260" s="188" t="str" cm="1">
        <f t="array" ref="V7260">IF(SUM(LEN(A7260:U7260))=0,"",IF(OR(OR(ISBLANK(E7260),SUM(LEN(B7260),LEN(C7260))=0),AND(NOT(D7260="Unknown"),ISBLANK(I7260)),AND(NOT(N7260="Unknown"),ISBLANK(Q7260))),"Missing Information", INDEX(Table15[Entire Service Line Classification], MATCH(SUMIFS(Table15[Unique ID],Table15[System-Owned Portion],D7260,Table15[If Material Anything Other than "Lead" in Column E,Was Material Ever Previously Lead?],F7260,Table15[Customer-Owned Portion],N7260),Table15[Unique ID],0),0)))</f>
        <v>Non-lead</v>
      </c>
      <c r="W7260" s="189"/>
    </row>
    <row r="7261" spans="1:23" s="190" customFormat="1" ht="56.25" x14ac:dyDescent="0.25">
      <c r="A7261" s="180" t="s">
        <v>225</v>
      </c>
      <c r="B7261" s="181" t="s">
        <v>10863</v>
      </c>
      <c r="C7261" s="182" t="s">
        <v>225</v>
      </c>
      <c r="D7261" s="183" t="s">
        <v>36</v>
      </c>
      <c r="E7261" s="181" t="s">
        <v>35</v>
      </c>
      <c r="F7261" s="183" t="s">
        <v>35</v>
      </c>
      <c r="G7261" s="181" t="s">
        <v>7391</v>
      </c>
      <c r="H7261" s="184" t="s">
        <v>7090</v>
      </c>
      <c r="I7261" s="185" t="s">
        <v>190</v>
      </c>
      <c r="J7261" s="181" t="s">
        <v>35</v>
      </c>
      <c r="K7261" s="181" t="s">
        <v>225</v>
      </c>
      <c r="L7261" s="186" t="s">
        <v>225</v>
      </c>
      <c r="M7261" s="187" t="s">
        <v>225</v>
      </c>
      <c r="N7261" s="183" t="s">
        <v>36</v>
      </c>
      <c r="O7261" s="181" t="s">
        <v>7391</v>
      </c>
      <c r="P7261" s="184" t="s">
        <v>7090</v>
      </c>
      <c r="Q7261" s="185" t="s">
        <v>190</v>
      </c>
      <c r="R7261" s="181" t="s">
        <v>35</v>
      </c>
      <c r="S7261" s="181" t="s">
        <v>225</v>
      </c>
      <c r="T7261" s="186" t="s">
        <v>225</v>
      </c>
      <c r="U7261" s="187" t="s">
        <v>225</v>
      </c>
      <c r="V7261" s="188" t="str" cm="1">
        <f t="array" ref="V7261">IF(SUM(LEN(A7261:U7261))=0,"",IF(OR(OR(ISBLANK(E7261),SUM(LEN(B7261),LEN(C7261))=0),AND(NOT(D7261="Unknown"),ISBLANK(I7261)),AND(NOT(N7261="Unknown"),ISBLANK(Q7261))),"Missing Information", INDEX(Table15[Entire Service Line Classification], MATCH(SUMIFS(Table15[Unique ID],Table15[System-Owned Portion],D7261,Table15[If Material Anything Other than "Lead" in Column E,Was Material Ever Previously Lead?],F7261,Table15[Customer-Owned Portion],N7261),Table15[Unique ID],0),0)))</f>
        <v>Non-lead</v>
      </c>
      <c r="W7261" s="189"/>
    </row>
    <row r="7262" spans="1:23" s="190" customFormat="1" ht="56.25" x14ac:dyDescent="0.25">
      <c r="A7262" s="180" t="s">
        <v>225</v>
      </c>
      <c r="B7262" s="181" t="s">
        <v>10864</v>
      </c>
      <c r="C7262" s="182" t="s">
        <v>225</v>
      </c>
      <c r="D7262" s="183" t="s">
        <v>36</v>
      </c>
      <c r="E7262" s="181" t="s">
        <v>35</v>
      </c>
      <c r="F7262" s="183" t="s">
        <v>35</v>
      </c>
      <c r="G7262" s="181" t="s">
        <v>7391</v>
      </c>
      <c r="H7262" s="184" t="s">
        <v>7090</v>
      </c>
      <c r="I7262" s="185" t="s">
        <v>190</v>
      </c>
      <c r="J7262" s="181" t="s">
        <v>35</v>
      </c>
      <c r="K7262" s="181" t="s">
        <v>225</v>
      </c>
      <c r="L7262" s="186" t="s">
        <v>225</v>
      </c>
      <c r="M7262" s="187" t="s">
        <v>225</v>
      </c>
      <c r="N7262" s="183" t="s">
        <v>36</v>
      </c>
      <c r="O7262" s="181" t="s">
        <v>7391</v>
      </c>
      <c r="P7262" s="184" t="s">
        <v>7090</v>
      </c>
      <c r="Q7262" s="185" t="s">
        <v>190</v>
      </c>
      <c r="R7262" s="181" t="s">
        <v>35</v>
      </c>
      <c r="S7262" s="181" t="s">
        <v>225</v>
      </c>
      <c r="T7262" s="186" t="s">
        <v>225</v>
      </c>
      <c r="U7262" s="187" t="s">
        <v>225</v>
      </c>
      <c r="V7262" s="188" t="str" cm="1">
        <f t="array" ref="V7262">IF(SUM(LEN(A7262:U7262))=0,"",IF(OR(OR(ISBLANK(E7262),SUM(LEN(B7262),LEN(C7262))=0),AND(NOT(D7262="Unknown"),ISBLANK(I7262)),AND(NOT(N7262="Unknown"),ISBLANK(Q7262))),"Missing Information", INDEX(Table15[Entire Service Line Classification], MATCH(SUMIFS(Table15[Unique ID],Table15[System-Owned Portion],D7262,Table15[If Material Anything Other than "Lead" in Column E,Was Material Ever Previously Lead?],F7262,Table15[Customer-Owned Portion],N7262),Table15[Unique ID],0),0)))</f>
        <v>Non-lead</v>
      </c>
      <c r="W7262" s="189"/>
    </row>
    <row r="7263" spans="1:23" s="190" customFormat="1" ht="56.25" x14ac:dyDescent="0.25">
      <c r="A7263" s="180" t="s">
        <v>225</v>
      </c>
      <c r="B7263" s="181" t="s">
        <v>10865</v>
      </c>
      <c r="C7263" s="182" t="s">
        <v>225</v>
      </c>
      <c r="D7263" s="183" t="s">
        <v>36</v>
      </c>
      <c r="E7263" s="181" t="s">
        <v>35</v>
      </c>
      <c r="F7263" s="183" t="s">
        <v>35</v>
      </c>
      <c r="G7263" s="181" t="s">
        <v>7391</v>
      </c>
      <c r="H7263" s="184" t="s">
        <v>7090</v>
      </c>
      <c r="I7263" s="185" t="s">
        <v>190</v>
      </c>
      <c r="J7263" s="181" t="s">
        <v>35</v>
      </c>
      <c r="K7263" s="181" t="s">
        <v>225</v>
      </c>
      <c r="L7263" s="186" t="s">
        <v>225</v>
      </c>
      <c r="M7263" s="187" t="s">
        <v>225</v>
      </c>
      <c r="N7263" s="183" t="s">
        <v>36</v>
      </c>
      <c r="O7263" s="181" t="s">
        <v>7391</v>
      </c>
      <c r="P7263" s="184" t="s">
        <v>7090</v>
      </c>
      <c r="Q7263" s="185" t="s">
        <v>190</v>
      </c>
      <c r="R7263" s="181" t="s">
        <v>35</v>
      </c>
      <c r="S7263" s="181" t="s">
        <v>225</v>
      </c>
      <c r="T7263" s="186" t="s">
        <v>225</v>
      </c>
      <c r="U7263" s="187" t="s">
        <v>225</v>
      </c>
      <c r="V7263" s="188" t="str" cm="1">
        <f t="array" ref="V7263">IF(SUM(LEN(A7263:U7263))=0,"",IF(OR(OR(ISBLANK(E7263),SUM(LEN(B7263),LEN(C7263))=0),AND(NOT(D7263="Unknown"),ISBLANK(I7263)),AND(NOT(N7263="Unknown"),ISBLANK(Q7263))),"Missing Information", INDEX(Table15[Entire Service Line Classification], MATCH(SUMIFS(Table15[Unique ID],Table15[System-Owned Portion],D7263,Table15[If Material Anything Other than "Lead" in Column E,Was Material Ever Previously Lead?],F7263,Table15[Customer-Owned Portion],N7263),Table15[Unique ID],0),0)))</f>
        <v>Non-lead</v>
      </c>
      <c r="W7263" s="189"/>
    </row>
    <row r="7264" spans="1:23" s="190" customFormat="1" ht="56.25" x14ac:dyDescent="0.25">
      <c r="A7264" s="180" t="s">
        <v>225</v>
      </c>
      <c r="B7264" s="181" t="s">
        <v>10866</v>
      </c>
      <c r="C7264" s="182" t="s">
        <v>225</v>
      </c>
      <c r="D7264" s="183" t="s">
        <v>36</v>
      </c>
      <c r="E7264" s="181" t="s">
        <v>35</v>
      </c>
      <c r="F7264" s="183" t="s">
        <v>35</v>
      </c>
      <c r="G7264" s="181" t="s">
        <v>7391</v>
      </c>
      <c r="H7264" s="184" t="s">
        <v>7090</v>
      </c>
      <c r="I7264" s="185" t="s">
        <v>190</v>
      </c>
      <c r="J7264" s="181" t="s">
        <v>35</v>
      </c>
      <c r="K7264" s="181" t="s">
        <v>225</v>
      </c>
      <c r="L7264" s="186" t="s">
        <v>225</v>
      </c>
      <c r="M7264" s="187" t="s">
        <v>225</v>
      </c>
      <c r="N7264" s="183" t="s">
        <v>36</v>
      </c>
      <c r="O7264" s="181" t="s">
        <v>7391</v>
      </c>
      <c r="P7264" s="184" t="s">
        <v>7090</v>
      </c>
      <c r="Q7264" s="185" t="s">
        <v>190</v>
      </c>
      <c r="R7264" s="181" t="s">
        <v>35</v>
      </c>
      <c r="S7264" s="181" t="s">
        <v>225</v>
      </c>
      <c r="T7264" s="186" t="s">
        <v>225</v>
      </c>
      <c r="U7264" s="187" t="s">
        <v>225</v>
      </c>
      <c r="V7264" s="188" t="str" cm="1">
        <f t="array" ref="V7264">IF(SUM(LEN(A7264:U7264))=0,"",IF(OR(OR(ISBLANK(E7264),SUM(LEN(B7264),LEN(C7264))=0),AND(NOT(D7264="Unknown"),ISBLANK(I7264)),AND(NOT(N7264="Unknown"),ISBLANK(Q7264))),"Missing Information", INDEX(Table15[Entire Service Line Classification], MATCH(SUMIFS(Table15[Unique ID],Table15[System-Owned Portion],D7264,Table15[If Material Anything Other than "Lead" in Column E,Was Material Ever Previously Lead?],F7264,Table15[Customer-Owned Portion],N7264),Table15[Unique ID],0),0)))</f>
        <v>Non-lead</v>
      </c>
      <c r="W7264" s="189"/>
    </row>
    <row r="7265" spans="1:23" s="190" customFormat="1" ht="56.25" x14ac:dyDescent="0.25">
      <c r="A7265" s="180" t="s">
        <v>225</v>
      </c>
      <c r="B7265" s="181" t="s">
        <v>10867</v>
      </c>
      <c r="C7265" s="182" t="s">
        <v>225</v>
      </c>
      <c r="D7265" s="183" t="s">
        <v>36</v>
      </c>
      <c r="E7265" s="181" t="s">
        <v>35</v>
      </c>
      <c r="F7265" s="183" t="s">
        <v>35</v>
      </c>
      <c r="G7265" s="181" t="s">
        <v>7391</v>
      </c>
      <c r="H7265" s="184" t="s">
        <v>7090</v>
      </c>
      <c r="I7265" s="185" t="s">
        <v>190</v>
      </c>
      <c r="J7265" s="181" t="s">
        <v>35</v>
      </c>
      <c r="K7265" s="181" t="s">
        <v>225</v>
      </c>
      <c r="L7265" s="186" t="s">
        <v>225</v>
      </c>
      <c r="M7265" s="187" t="s">
        <v>225</v>
      </c>
      <c r="N7265" s="183" t="s">
        <v>36</v>
      </c>
      <c r="O7265" s="181" t="s">
        <v>7391</v>
      </c>
      <c r="P7265" s="184" t="s">
        <v>7090</v>
      </c>
      <c r="Q7265" s="185" t="s">
        <v>190</v>
      </c>
      <c r="R7265" s="181" t="s">
        <v>35</v>
      </c>
      <c r="S7265" s="181" t="s">
        <v>225</v>
      </c>
      <c r="T7265" s="186" t="s">
        <v>225</v>
      </c>
      <c r="U7265" s="187" t="s">
        <v>225</v>
      </c>
      <c r="V7265" s="188" t="str" cm="1">
        <f t="array" ref="V7265">IF(SUM(LEN(A7265:U7265))=0,"",IF(OR(OR(ISBLANK(E7265),SUM(LEN(B7265),LEN(C7265))=0),AND(NOT(D7265="Unknown"),ISBLANK(I7265)),AND(NOT(N7265="Unknown"),ISBLANK(Q7265))),"Missing Information", INDEX(Table15[Entire Service Line Classification], MATCH(SUMIFS(Table15[Unique ID],Table15[System-Owned Portion],D7265,Table15[If Material Anything Other than "Lead" in Column E,Was Material Ever Previously Lead?],F7265,Table15[Customer-Owned Portion],N7265),Table15[Unique ID],0),0)))</f>
        <v>Non-lead</v>
      </c>
      <c r="W7265" s="189"/>
    </row>
    <row r="7266" spans="1:23" s="190" customFormat="1" ht="56.25" x14ac:dyDescent="0.25">
      <c r="A7266" s="180" t="s">
        <v>225</v>
      </c>
      <c r="B7266" s="181" t="s">
        <v>10868</v>
      </c>
      <c r="C7266" s="182" t="s">
        <v>225</v>
      </c>
      <c r="D7266" s="183" t="s">
        <v>36</v>
      </c>
      <c r="E7266" s="181" t="s">
        <v>35</v>
      </c>
      <c r="F7266" s="183" t="s">
        <v>35</v>
      </c>
      <c r="G7266" s="181" t="s">
        <v>7391</v>
      </c>
      <c r="H7266" s="184" t="s">
        <v>7090</v>
      </c>
      <c r="I7266" s="185" t="s">
        <v>190</v>
      </c>
      <c r="J7266" s="181" t="s">
        <v>35</v>
      </c>
      <c r="K7266" s="181" t="s">
        <v>225</v>
      </c>
      <c r="L7266" s="186" t="s">
        <v>225</v>
      </c>
      <c r="M7266" s="187" t="s">
        <v>225</v>
      </c>
      <c r="N7266" s="183" t="s">
        <v>36</v>
      </c>
      <c r="O7266" s="181" t="s">
        <v>7391</v>
      </c>
      <c r="P7266" s="184" t="s">
        <v>7090</v>
      </c>
      <c r="Q7266" s="185" t="s">
        <v>190</v>
      </c>
      <c r="R7266" s="181" t="s">
        <v>35</v>
      </c>
      <c r="S7266" s="181" t="s">
        <v>225</v>
      </c>
      <c r="T7266" s="186" t="s">
        <v>225</v>
      </c>
      <c r="U7266" s="187" t="s">
        <v>225</v>
      </c>
      <c r="V7266" s="188" t="str" cm="1">
        <f t="array" ref="V7266">IF(SUM(LEN(A7266:U7266))=0,"",IF(OR(OR(ISBLANK(E7266),SUM(LEN(B7266),LEN(C7266))=0),AND(NOT(D7266="Unknown"),ISBLANK(I7266)),AND(NOT(N7266="Unknown"),ISBLANK(Q7266))),"Missing Information", INDEX(Table15[Entire Service Line Classification], MATCH(SUMIFS(Table15[Unique ID],Table15[System-Owned Portion],D7266,Table15[If Material Anything Other than "Lead" in Column E,Was Material Ever Previously Lead?],F7266,Table15[Customer-Owned Portion],N7266),Table15[Unique ID],0),0)))</f>
        <v>Non-lead</v>
      </c>
      <c r="W7266" s="189"/>
    </row>
    <row r="7267" spans="1:23" s="190" customFormat="1" ht="56.25" x14ac:dyDescent="0.25">
      <c r="A7267" s="180" t="s">
        <v>225</v>
      </c>
      <c r="B7267" s="181" t="s">
        <v>10869</v>
      </c>
      <c r="C7267" s="182" t="s">
        <v>225</v>
      </c>
      <c r="D7267" s="183" t="s">
        <v>36</v>
      </c>
      <c r="E7267" s="181" t="s">
        <v>35</v>
      </c>
      <c r="F7267" s="183" t="s">
        <v>35</v>
      </c>
      <c r="G7267" s="181" t="s">
        <v>7391</v>
      </c>
      <c r="H7267" s="184" t="s">
        <v>7090</v>
      </c>
      <c r="I7267" s="185" t="s">
        <v>190</v>
      </c>
      <c r="J7267" s="181" t="s">
        <v>35</v>
      </c>
      <c r="K7267" s="181" t="s">
        <v>225</v>
      </c>
      <c r="L7267" s="186" t="s">
        <v>225</v>
      </c>
      <c r="M7267" s="187" t="s">
        <v>225</v>
      </c>
      <c r="N7267" s="183" t="s">
        <v>36</v>
      </c>
      <c r="O7267" s="181" t="s">
        <v>7391</v>
      </c>
      <c r="P7267" s="184" t="s">
        <v>7090</v>
      </c>
      <c r="Q7267" s="185" t="s">
        <v>190</v>
      </c>
      <c r="R7267" s="181" t="s">
        <v>35</v>
      </c>
      <c r="S7267" s="181" t="s">
        <v>225</v>
      </c>
      <c r="T7267" s="186" t="s">
        <v>225</v>
      </c>
      <c r="U7267" s="187" t="s">
        <v>225</v>
      </c>
      <c r="V7267" s="188" t="str" cm="1">
        <f t="array" ref="V7267">IF(SUM(LEN(A7267:U7267))=0,"",IF(OR(OR(ISBLANK(E7267),SUM(LEN(B7267),LEN(C7267))=0),AND(NOT(D7267="Unknown"),ISBLANK(I7267)),AND(NOT(N7267="Unknown"),ISBLANK(Q7267))),"Missing Information", INDEX(Table15[Entire Service Line Classification], MATCH(SUMIFS(Table15[Unique ID],Table15[System-Owned Portion],D7267,Table15[If Material Anything Other than "Lead" in Column E,Was Material Ever Previously Lead?],F7267,Table15[Customer-Owned Portion],N7267),Table15[Unique ID],0),0)))</f>
        <v>Non-lead</v>
      </c>
      <c r="W7267" s="189"/>
    </row>
    <row r="7268" spans="1:23" s="190" customFormat="1" ht="56.25" x14ac:dyDescent="0.25">
      <c r="A7268" s="180" t="s">
        <v>225</v>
      </c>
      <c r="B7268" s="181" t="s">
        <v>10870</v>
      </c>
      <c r="C7268" s="182" t="s">
        <v>225</v>
      </c>
      <c r="D7268" s="183" t="s">
        <v>36</v>
      </c>
      <c r="E7268" s="181" t="s">
        <v>35</v>
      </c>
      <c r="F7268" s="183" t="s">
        <v>35</v>
      </c>
      <c r="G7268" s="181" t="s">
        <v>7391</v>
      </c>
      <c r="H7268" s="184" t="s">
        <v>7090</v>
      </c>
      <c r="I7268" s="185" t="s">
        <v>190</v>
      </c>
      <c r="J7268" s="181" t="s">
        <v>35</v>
      </c>
      <c r="K7268" s="181" t="s">
        <v>225</v>
      </c>
      <c r="L7268" s="186" t="s">
        <v>225</v>
      </c>
      <c r="M7268" s="187" t="s">
        <v>225</v>
      </c>
      <c r="N7268" s="183" t="s">
        <v>36</v>
      </c>
      <c r="O7268" s="181" t="s">
        <v>7391</v>
      </c>
      <c r="P7268" s="184" t="s">
        <v>7090</v>
      </c>
      <c r="Q7268" s="185" t="s">
        <v>190</v>
      </c>
      <c r="R7268" s="181" t="s">
        <v>35</v>
      </c>
      <c r="S7268" s="181" t="s">
        <v>225</v>
      </c>
      <c r="T7268" s="186" t="s">
        <v>225</v>
      </c>
      <c r="U7268" s="187" t="s">
        <v>225</v>
      </c>
      <c r="V7268" s="188" t="str" cm="1">
        <f t="array" ref="V7268">IF(SUM(LEN(A7268:U7268))=0,"",IF(OR(OR(ISBLANK(E7268),SUM(LEN(B7268),LEN(C7268))=0),AND(NOT(D7268="Unknown"),ISBLANK(I7268)),AND(NOT(N7268="Unknown"),ISBLANK(Q7268))),"Missing Information", INDEX(Table15[Entire Service Line Classification], MATCH(SUMIFS(Table15[Unique ID],Table15[System-Owned Portion],D7268,Table15[If Material Anything Other than "Lead" in Column E,Was Material Ever Previously Lead?],F7268,Table15[Customer-Owned Portion],N7268),Table15[Unique ID],0),0)))</f>
        <v>Non-lead</v>
      </c>
      <c r="W7268" s="189"/>
    </row>
    <row r="7269" spans="1:23" s="190" customFormat="1" ht="56.25" x14ac:dyDescent="0.25">
      <c r="A7269" s="180" t="s">
        <v>225</v>
      </c>
      <c r="B7269" s="181" t="s">
        <v>10871</v>
      </c>
      <c r="C7269" s="182" t="s">
        <v>225</v>
      </c>
      <c r="D7269" s="183" t="s">
        <v>36</v>
      </c>
      <c r="E7269" s="181" t="s">
        <v>35</v>
      </c>
      <c r="F7269" s="183" t="s">
        <v>35</v>
      </c>
      <c r="G7269" s="181" t="s">
        <v>7391</v>
      </c>
      <c r="H7269" s="184" t="s">
        <v>7090</v>
      </c>
      <c r="I7269" s="185" t="s">
        <v>190</v>
      </c>
      <c r="J7269" s="181" t="s">
        <v>35</v>
      </c>
      <c r="K7269" s="181" t="s">
        <v>225</v>
      </c>
      <c r="L7269" s="186" t="s">
        <v>225</v>
      </c>
      <c r="M7269" s="187" t="s">
        <v>225</v>
      </c>
      <c r="N7269" s="183" t="s">
        <v>36</v>
      </c>
      <c r="O7269" s="181" t="s">
        <v>7391</v>
      </c>
      <c r="P7269" s="184" t="s">
        <v>7090</v>
      </c>
      <c r="Q7269" s="185" t="s">
        <v>190</v>
      </c>
      <c r="R7269" s="181" t="s">
        <v>35</v>
      </c>
      <c r="S7269" s="181" t="s">
        <v>225</v>
      </c>
      <c r="T7269" s="186" t="s">
        <v>225</v>
      </c>
      <c r="U7269" s="187" t="s">
        <v>225</v>
      </c>
      <c r="V7269" s="188" t="str" cm="1">
        <f t="array" ref="V7269">IF(SUM(LEN(A7269:U7269))=0,"",IF(OR(OR(ISBLANK(E7269),SUM(LEN(B7269),LEN(C7269))=0),AND(NOT(D7269="Unknown"),ISBLANK(I7269)),AND(NOT(N7269="Unknown"),ISBLANK(Q7269))),"Missing Information", INDEX(Table15[Entire Service Line Classification], MATCH(SUMIFS(Table15[Unique ID],Table15[System-Owned Portion],D7269,Table15[If Material Anything Other than "Lead" in Column E,Was Material Ever Previously Lead?],F7269,Table15[Customer-Owned Portion],N7269),Table15[Unique ID],0),0)))</f>
        <v>Non-lead</v>
      </c>
      <c r="W7269" s="189"/>
    </row>
    <row r="7270" spans="1:23" s="190" customFormat="1" ht="56.25" x14ac:dyDescent="0.25">
      <c r="A7270" s="180" t="s">
        <v>225</v>
      </c>
      <c r="B7270" s="181" t="s">
        <v>10872</v>
      </c>
      <c r="C7270" s="182" t="s">
        <v>225</v>
      </c>
      <c r="D7270" s="183" t="s">
        <v>36</v>
      </c>
      <c r="E7270" s="181" t="s">
        <v>35</v>
      </c>
      <c r="F7270" s="183" t="s">
        <v>35</v>
      </c>
      <c r="G7270" s="181" t="s">
        <v>7391</v>
      </c>
      <c r="H7270" s="184" t="s">
        <v>7090</v>
      </c>
      <c r="I7270" s="185" t="s">
        <v>190</v>
      </c>
      <c r="J7270" s="181" t="s">
        <v>35</v>
      </c>
      <c r="K7270" s="181" t="s">
        <v>225</v>
      </c>
      <c r="L7270" s="186" t="s">
        <v>225</v>
      </c>
      <c r="M7270" s="187" t="s">
        <v>225</v>
      </c>
      <c r="N7270" s="183" t="s">
        <v>36</v>
      </c>
      <c r="O7270" s="181" t="s">
        <v>7391</v>
      </c>
      <c r="P7270" s="184" t="s">
        <v>7090</v>
      </c>
      <c r="Q7270" s="185" t="s">
        <v>190</v>
      </c>
      <c r="R7270" s="181" t="s">
        <v>35</v>
      </c>
      <c r="S7270" s="181" t="s">
        <v>225</v>
      </c>
      <c r="T7270" s="186" t="s">
        <v>225</v>
      </c>
      <c r="U7270" s="187" t="s">
        <v>225</v>
      </c>
      <c r="V7270" s="188" t="str" cm="1">
        <f t="array" ref="V7270">IF(SUM(LEN(A7270:U7270))=0,"",IF(OR(OR(ISBLANK(E7270),SUM(LEN(B7270),LEN(C7270))=0),AND(NOT(D7270="Unknown"),ISBLANK(I7270)),AND(NOT(N7270="Unknown"),ISBLANK(Q7270))),"Missing Information", INDEX(Table15[Entire Service Line Classification], MATCH(SUMIFS(Table15[Unique ID],Table15[System-Owned Portion],D7270,Table15[If Material Anything Other than "Lead" in Column E,Was Material Ever Previously Lead?],F7270,Table15[Customer-Owned Portion],N7270),Table15[Unique ID],0),0)))</f>
        <v>Non-lead</v>
      </c>
      <c r="W7270" s="189"/>
    </row>
    <row r="7271" spans="1:23" s="190" customFormat="1" ht="56.25" x14ac:dyDescent="0.25">
      <c r="A7271" s="180" t="s">
        <v>225</v>
      </c>
      <c r="B7271" s="181" t="s">
        <v>10873</v>
      </c>
      <c r="C7271" s="182" t="s">
        <v>225</v>
      </c>
      <c r="D7271" s="183" t="s">
        <v>36</v>
      </c>
      <c r="E7271" s="181" t="s">
        <v>35</v>
      </c>
      <c r="F7271" s="183" t="s">
        <v>35</v>
      </c>
      <c r="G7271" s="181" t="s">
        <v>7391</v>
      </c>
      <c r="H7271" s="184" t="s">
        <v>7090</v>
      </c>
      <c r="I7271" s="185" t="s">
        <v>190</v>
      </c>
      <c r="J7271" s="181" t="s">
        <v>35</v>
      </c>
      <c r="K7271" s="181" t="s">
        <v>225</v>
      </c>
      <c r="L7271" s="186" t="s">
        <v>225</v>
      </c>
      <c r="M7271" s="187" t="s">
        <v>225</v>
      </c>
      <c r="N7271" s="183" t="s">
        <v>36</v>
      </c>
      <c r="O7271" s="181" t="s">
        <v>7391</v>
      </c>
      <c r="P7271" s="184" t="s">
        <v>7090</v>
      </c>
      <c r="Q7271" s="185" t="s">
        <v>190</v>
      </c>
      <c r="R7271" s="181" t="s">
        <v>35</v>
      </c>
      <c r="S7271" s="181" t="s">
        <v>225</v>
      </c>
      <c r="T7271" s="186" t="s">
        <v>225</v>
      </c>
      <c r="U7271" s="187" t="s">
        <v>225</v>
      </c>
      <c r="V7271" s="188" t="str" cm="1">
        <f t="array" ref="V7271">IF(SUM(LEN(A7271:U7271))=0,"",IF(OR(OR(ISBLANK(E7271),SUM(LEN(B7271),LEN(C7271))=0),AND(NOT(D7271="Unknown"),ISBLANK(I7271)),AND(NOT(N7271="Unknown"),ISBLANK(Q7271))),"Missing Information", INDEX(Table15[Entire Service Line Classification], MATCH(SUMIFS(Table15[Unique ID],Table15[System-Owned Portion],D7271,Table15[If Material Anything Other than "Lead" in Column E,Was Material Ever Previously Lead?],F7271,Table15[Customer-Owned Portion],N7271),Table15[Unique ID],0),0)))</f>
        <v>Non-lead</v>
      </c>
      <c r="W7271" s="189"/>
    </row>
    <row r="7272" spans="1:23" s="190" customFormat="1" ht="56.25" x14ac:dyDescent="0.25">
      <c r="A7272" s="180" t="s">
        <v>225</v>
      </c>
      <c r="B7272" s="181" t="s">
        <v>10874</v>
      </c>
      <c r="C7272" s="182" t="s">
        <v>225</v>
      </c>
      <c r="D7272" s="183" t="s">
        <v>36</v>
      </c>
      <c r="E7272" s="181" t="s">
        <v>35</v>
      </c>
      <c r="F7272" s="183" t="s">
        <v>35</v>
      </c>
      <c r="G7272" s="181" t="s">
        <v>7391</v>
      </c>
      <c r="H7272" s="184" t="s">
        <v>7090</v>
      </c>
      <c r="I7272" s="185" t="s">
        <v>190</v>
      </c>
      <c r="J7272" s="181" t="s">
        <v>35</v>
      </c>
      <c r="K7272" s="181" t="s">
        <v>225</v>
      </c>
      <c r="L7272" s="186" t="s">
        <v>225</v>
      </c>
      <c r="M7272" s="187" t="s">
        <v>225</v>
      </c>
      <c r="N7272" s="183" t="s">
        <v>36</v>
      </c>
      <c r="O7272" s="181" t="s">
        <v>7391</v>
      </c>
      <c r="P7272" s="184" t="s">
        <v>7090</v>
      </c>
      <c r="Q7272" s="185" t="s">
        <v>190</v>
      </c>
      <c r="R7272" s="181" t="s">
        <v>35</v>
      </c>
      <c r="S7272" s="181" t="s">
        <v>225</v>
      </c>
      <c r="T7272" s="186" t="s">
        <v>225</v>
      </c>
      <c r="U7272" s="187" t="s">
        <v>225</v>
      </c>
      <c r="V7272" s="188" t="str" cm="1">
        <f t="array" ref="V7272">IF(SUM(LEN(A7272:U7272))=0,"",IF(OR(OR(ISBLANK(E7272),SUM(LEN(B7272),LEN(C7272))=0),AND(NOT(D7272="Unknown"),ISBLANK(I7272)),AND(NOT(N7272="Unknown"),ISBLANK(Q7272))),"Missing Information", INDEX(Table15[Entire Service Line Classification], MATCH(SUMIFS(Table15[Unique ID],Table15[System-Owned Portion],D7272,Table15[If Material Anything Other than "Lead" in Column E,Was Material Ever Previously Lead?],F7272,Table15[Customer-Owned Portion],N7272),Table15[Unique ID],0),0)))</f>
        <v>Non-lead</v>
      </c>
      <c r="W7272" s="189"/>
    </row>
    <row r="7273" spans="1:23" s="190" customFormat="1" ht="56.25" x14ac:dyDescent="0.25">
      <c r="A7273" s="180" t="s">
        <v>225</v>
      </c>
      <c r="B7273" s="181" t="s">
        <v>10875</v>
      </c>
      <c r="C7273" s="182" t="s">
        <v>225</v>
      </c>
      <c r="D7273" s="183" t="s">
        <v>36</v>
      </c>
      <c r="E7273" s="181" t="s">
        <v>35</v>
      </c>
      <c r="F7273" s="183" t="s">
        <v>35</v>
      </c>
      <c r="G7273" s="181" t="s">
        <v>7391</v>
      </c>
      <c r="H7273" s="184" t="s">
        <v>7090</v>
      </c>
      <c r="I7273" s="185" t="s">
        <v>190</v>
      </c>
      <c r="J7273" s="181" t="s">
        <v>35</v>
      </c>
      <c r="K7273" s="181" t="s">
        <v>225</v>
      </c>
      <c r="L7273" s="186" t="s">
        <v>225</v>
      </c>
      <c r="M7273" s="187" t="s">
        <v>225</v>
      </c>
      <c r="N7273" s="183" t="s">
        <v>36</v>
      </c>
      <c r="O7273" s="181" t="s">
        <v>7391</v>
      </c>
      <c r="P7273" s="184" t="s">
        <v>7090</v>
      </c>
      <c r="Q7273" s="185" t="s">
        <v>190</v>
      </c>
      <c r="R7273" s="181" t="s">
        <v>35</v>
      </c>
      <c r="S7273" s="181" t="s">
        <v>225</v>
      </c>
      <c r="T7273" s="186" t="s">
        <v>225</v>
      </c>
      <c r="U7273" s="187" t="s">
        <v>225</v>
      </c>
      <c r="V7273" s="188" t="str" cm="1">
        <f t="array" ref="V7273">IF(SUM(LEN(A7273:U7273))=0,"",IF(OR(OR(ISBLANK(E7273),SUM(LEN(B7273),LEN(C7273))=0),AND(NOT(D7273="Unknown"),ISBLANK(I7273)),AND(NOT(N7273="Unknown"),ISBLANK(Q7273))),"Missing Information", INDEX(Table15[Entire Service Line Classification], MATCH(SUMIFS(Table15[Unique ID],Table15[System-Owned Portion],D7273,Table15[If Material Anything Other than "Lead" in Column E,Was Material Ever Previously Lead?],F7273,Table15[Customer-Owned Portion],N7273),Table15[Unique ID],0),0)))</f>
        <v>Non-lead</v>
      </c>
      <c r="W7273" s="189"/>
    </row>
    <row r="7274" spans="1:23" s="190" customFormat="1" ht="56.25" x14ac:dyDescent="0.25">
      <c r="A7274" s="180" t="s">
        <v>225</v>
      </c>
      <c r="B7274" s="181" t="s">
        <v>10876</v>
      </c>
      <c r="C7274" s="182" t="s">
        <v>225</v>
      </c>
      <c r="D7274" s="183" t="s">
        <v>36</v>
      </c>
      <c r="E7274" s="181" t="s">
        <v>35</v>
      </c>
      <c r="F7274" s="183" t="s">
        <v>35</v>
      </c>
      <c r="G7274" s="181" t="s">
        <v>7391</v>
      </c>
      <c r="H7274" s="184" t="s">
        <v>7090</v>
      </c>
      <c r="I7274" s="185" t="s">
        <v>190</v>
      </c>
      <c r="J7274" s="181" t="s">
        <v>35</v>
      </c>
      <c r="K7274" s="181" t="s">
        <v>225</v>
      </c>
      <c r="L7274" s="186" t="s">
        <v>225</v>
      </c>
      <c r="M7274" s="187" t="s">
        <v>225</v>
      </c>
      <c r="N7274" s="183" t="s">
        <v>36</v>
      </c>
      <c r="O7274" s="181" t="s">
        <v>7391</v>
      </c>
      <c r="P7274" s="184" t="s">
        <v>7090</v>
      </c>
      <c r="Q7274" s="185" t="s">
        <v>190</v>
      </c>
      <c r="R7274" s="181" t="s">
        <v>35</v>
      </c>
      <c r="S7274" s="181" t="s">
        <v>225</v>
      </c>
      <c r="T7274" s="186" t="s">
        <v>225</v>
      </c>
      <c r="U7274" s="187" t="s">
        <v>225</v>
      </c>
      <c r="V7274" s="188" t="str" cm="1">
        <f t="array" ref="V7274">IF(SUM(LEN(A7274:U7274))=0,"",IF(OR(OR(ISBLANK(E7274),SUM(LEN(B7274),LEN(C7274))=0),AND(NOT(D7274="Unknown"),ISBLANK(I7274)),AND(NOT(N7274="Unknown"),ISBLANK(Q7274))),"Missing Information", INDEX(Table15[Entire Service Line Classification], MATCH(SUMIFS(Table15[Unique ID],Table15[System-Owned Portion],D7274,Table15[If Material Anything Other than "Lead" in Column E,Was Material Ever Previously Lead?],F7274,Table15[Customer-Owned Portion],N7274),Table15[Unique ID],0),0)))</f>
        <v>Non-lead</v>
      </c>
      <c r="W7274" s="189"/>
    </row>
    <row r="7275" spans="1:23" s="190" customFormat="1" ht="56.25" x14ac:dyDescent="0.25">
      <c r="A7275" s="180" t="s">
        <v>225</v>
      </c>
      <c r="B7275" s="181" t="s">
        <v>10877</v>
      </c>
      <c r="C7275" s="182" t="s">
        <v>225</v>
      </c>
      <c r="D7275" s="183" t="s">
        <v>36</v>
      </c>
      <c r="E7275" s="181" t="s">
        <v>35</v>
      </c>
      <c r="F7275" s="183" t="s">
        <v>35</v>
      </c>
      <c r="G7275" s="181" t="s">
        <v>7391</v>
      </c>
      <c r="H7275" s="184" t="s">
        <v>7090</v>
      </c>
      <c r="I7275" s="185" t="s">
        <v>190</v>
      </c>
      <c r="J7275" s="181" t="s">
        <v>35</v>
      </c>
      <c r="K7275" s="181" t="s">
        <v>225</v>
      </c>
      <c r="L7275" s="186" t="s">
        <v>225</v>
      </c>
      <c r="M7275" s="187" t="s">
        <v>225</v>
      </c>
      <c r="N7275" s="183" t="s">
        <v>36</v>
      </c>
      <c r="O7275" s="181" t="s">
        <v>7391</v>
      </c>
      <c r="P7275" s="184" t="s">
        <v>7090</v>
      </c>
      <c r="Q7275" s="185" t="s">
        <v>190</v>
      </c>
      <c r="R7275" s="181" t="s">
        <v>35</v>
      </c>
      <c r="S7275" s="181" t="s">
        <v>225</v>
      </c>
      <c r="T7275" s="186" t="s">
        <v>225</v>
      </c>
      <c r="U7275" s="187" t="s">
        <v>225</v>
      </c>
      <c r="V7275" s="188" t="str" cm="1">
        <f t="array" ref="V7275">IF(SUM(LEN(A7275:U7275))=0,"",IF(OR(OR(ISBLANK(E7275),SUM(LEN(B7275),LEN(C7275))=0),AND(NOT(D7275="Unknown"),ISBLANK(I7275)),AND(NOT(N7275="Unknown"),ISBLANK(Q7275))),"Missing Information", INDEX(Table15[Entire Service Line Classification], MATCH(SUMIFS(Table15[Unique ID],Table15[System-Owned Portion],D7275,Table15[If Material Anything Other than "Lead" in Column E,Was Material Ever Previously Lead?],F7275,Table15[Customer-Owned Portion],N7275),Table15[Unique ID],0),0)))</f>
        <v>Non-lead</v>
      </c>
      <c r="W7275" s="189"/>
    </row>
    <row r="7276" spans="1:23" s="190" customFormat="1" ht="56.25" x14ac:dyDescent="0.25">
      <c r="A7276" s="180" t="s">
        <v>225</v>
      </c>
      <c r="B7276" s="181" t="s">
        <v>10878</v>
      </c>
      <c r="C7276" s="182" t="s">
        <v>225</v>
      </c>
      <c r="D7276" s="183" t="s">
        <v>36</v>
      </c>
      <c r="E7276" s="181" t="s">
        <v>35</v>
      </c>
      <c r="F7276" s="183" t="s">
        <v>35</v>
      </c>
      <c r="G7276" s="181" t="s">
        <v>7391</v>
      </c>
      <c r="H7276" s="184" t="s">
        <v>7090</v>
      </c>
      <c r="I7276" s="185" t="s">
        <v>190</v>
      </c>
      <c r="J7276" s="181" t="s">
        <v>35</v>
      </c>
      <c r="K7276" s="181" t="s">
        <v>225</v>
      </c>
      <c r="L7276" s="186" t="s">
        <v>225</v>
      </c>
      <c r="M7276" s="187" t="s">
        <v>225</v>
      </c>
      <c r="N7276" s="183" t="s">
        <v>36</v>
      </c>
      <c r="O7276" s="181" t="s">
        <v>7391</v>
      </c>
      <c r="P7276" s="184" t="s">
        <v>7090</v>
      </c>
      <c r="Q7276" s="185" t="s">
        <v>190</v>
      </c>
      <c r="R7276" s="181" t="s">
        <v>35</v>
      </c>
      <c r="S7276" s="181" t="s">
        <v>225</v>
      </c>
      <c r="T7276" s="186" t="s">
        <v>225</v>
      </c>
      <c r="U7276" s="187" t="s">
        <v>225</v>
      </c>
      <c r="V7276" s="188" t="str" cm="1">
        <f t="array" ref="V7276">IF(SUM(LEN(A7276:U7276))=0,"",IF(OR(OR(ISBLANK(E7276),SUM(LEN(B7276),LEN(C7276))=0),AND(NOT(D7276="Unknown"),ISBLANK(I7276)),AND(NOT(N7276="Unknown"),ISBLANK(Q7276))),"Missing Information", INDEX(Table15[Entire Service Line Classification], MATCH(SUMIFS(Table15[Unique ID],Table15[System-Owned Portion],D7276,Table15[If Material Anything Other than "Lead" in Column E,Was Material Ever Previously Lead?],F7276,Table15[Customer-Owned Portion],N7276),Table15[Unique ID],0),0)))</f>
        <v>Non-lead</v>
      </c>
      <c r="W7276" s="189"/>
    </row>
    <row r="7277" spans="1:23" s="190" customFormat="1" ht="56.25" x14ac:dyDescent="0.25">
      <c r="A7277" s="180" t="s">
        <v>225</v>
      </c>
      <c r="B7277" s="181" t="s">
        <v>10879</v>
      </c>
      <c r="C7277" s="182" t="s">
        <v>225</v>
      </c>
      <c r="D7277" s="183" t="s">
        <v>36</v>
      </c>
      <c r="E7277" s="181" t="s">
        <v>35</v>
      </c>
      <c r="F7277" s="183" t="s">
        <v>35</v>
      </c>
      <c r="G7277" s="181" t="s">
        <v>7391</v>
      </c>
      <c r="H7277" s="184" t="s">
        <v>7090</v>
      </c>
      <c r="I7277" s="185" t="s">
        <v>190</v>
      </c>
      <c r="J7277" s="181" t="s">
        <v>35</v>
      </c>
      <c r="K7277" s="181" t="s">
        <v>225</v>
      </c>
      <c r="L7277" s="186" t="s">
        <v>225</v>
      </c>
      <c r="M7277" s="187" t="s">
        <v>225</v>
      </c>
      <c r="N7277" s="183" t="s">
        <v>36</v>
      </c>
      <c r="O7277" s="181" t="s">
        <v>7391</v>
      </c>
      <c r="P7277" s="184" t="s">
        <v>7090</v>
      </c>
      <c r="Q7277" s="185" t="s">
        <v>190</v>
      </c>
      <c r="R7277" s="181" t="s">
        <v>35</v>
      </c>
      <c r="S7277" s="181" t="s">
        <v>225</v>
      </c>
      <c r="T7277" s="186" t="s">
        <v>225</v>
      </c>
      <c r="U7277" s="187" t="s">
        <v>225</v>
      </c>
      <c r="V7277" s="188" t="str" cm="1">
        <f t="array" ref="V7277">IF(SUM(LEN(A7277:U7277))=0,"",IF(OR(OR(ISBLANK(E7277),SUM(LEN(B7277),LEN(C7277))=0),AND(NOT(D7277="Unknown"),ISBLANK(I7277)),AND(NOT(N7277="Unknown"),ISBLANK(Q7277))),"Missing Information", INDEX(Table15[Entire Service Line Classification], MATCH(SUMIFS(Table15[Unique ID],Table15[System-Owned Portion],D7277,Table15[If Material Anything Other than "Lead" in Column E,Was Material Ever Previously Lead?],F7277,Table15[Customer-Owned Portion],N7277),Table15[Unique ID],0),0)))</f>
        <v>Non-lead</v>
      </c>
      <c r="W7277" s="189"/>
    </row>
    <row r="7278" spans="1:23" s="190" customFormat="1" ht="56.25" x14ac:dyDescent="0.25">
      <c r="A7278" s="180" t="s">
        <v>225</v>
      </c>
      <c r="B7278" s="181" t="s">
        <v>10880</v>
      </c>
      <c r="C7278" s="182" t="s">
        <v>225</v>
      </c>
      <c r="D7278" s="183" t="s">
        <v>36</v>
      </c>
      <c r="E7278" s="181" t="s">
        <v>35</v>
      </c>
      <c r="F7278" s="183" t="s">
        <v>35</v>
      </c>
      <c r="G7278" s="181" t="s">
        <v>7391</v>
      </c>
      <c r="H7278" s="184" t="s">
        <v>7090</v>
      </c>
      <c r="I7278" s="185" t="s">
        <v>190</v>
      </c>
      <c r="J7278" s="181" t="s">
        <v>35</v>
      </c>
      <c r="K7278" s="181" t="s">
        <v>225</v>
      </c>
      <c r="L7278" s="186" t="s">
        <v>225</v>
      </c>
      <c r="M7278" s="187" t="s">
        <v>225</v>
      </c>
      <c r="N7278" s="183" t="s">
        <v>36</v>
      </c>
      <c r="O7278" s="181" t="s">
        <v>7391</v>
      </c>
      <c r="P7278" s="184" t="s">
        <v>7090</v>
      </c>
      <c r="Q7278" s="185" t="s">
        <v>190</v>
      </c>
      <c r="R7278" s="181" t="s">
        <v>35</v>
      </c>
      <c r="S7278" s="181" t="s">
        <v>225</v>
      </c>
      <c r="T7278" s="186" t="s">
        <v>225</v>
      </c>
      <c r="U7278" s="187" t="s">
        <v>225</v>
      </c>
      <c r="V7278" s="188" t="str" cm="1">
        <f t="array" ref="V7278">IF(SUM(LEN(A7278:U7278))=0,"",IF(OR(OR(ISBLANK(E7278),SUM(LEN(B7278),LEN(C7278))=0),AND(NOT(D7278="Unknown"),ISBLANK(I7278)),AND(NOT(N7278="Unknown"),ISBLANK(Q7278))),"Missing Information", INDEX(Table15[Entire Service Line Classification], MATCH(SUMIFS(Table15[Unique ID],Table15[System-Owned Portion],D7278,Table15[If Material Anything Other than "Lead" in Column E,Was Material Ever Previously Lead?],F7278,Table15[Customer-Owned Portion],N7278),Table15[Unique ID],0),0)))</f>
        <v>Non-lead</v>
      </c>
      <c r="W7278" s="189"/>
    </row>
    <row r="7279" spans="1:23" s="190" customFormat="1" ht="56.25" x14ac:dyDescent="0.25">
      <c r="A7279" s="180" t="s">
        <v>225</v>
      </c>
      <c r="B7279" s="181" t="s">
        <v>10881</v>
      </c>
      <c r="C7279" s="182" t="s">
        <v>225</v>
      </c>
      <c r="D7279" s="183" t="s">
        <v>36</v>
      </c>
      <c r="E7279" s="181" t="s">
        <v>35</v>
      </c>
      <c r="F7279" s="183" t="s">
        <v>35</v>
      </c>
      <c r="G7279" s="181" t="s">
        <v>7391</v>
      </c>
      <c r="H7279" s="184" t="s">
        <v>7090</v>
      </c>
      <c r="I7279" s="185" t="s">
        <v>190</v>
      </c>
      <c r="J7279" s="181" t="s">
        <v>35</v>
      </c>
      <c r="K7279" s="181" t="s">
        <v>225</v>
      </c>
      <c r="L7279" s="186" t="s">
        <v>225</v>
      </c>
      <c r="M7279" s="187" t="s">
        <v>225</v>
      </c>
      <c r="N7279" s="183" t="s">
        <v>36</v>
      </c>
      <c r="O7279" s="181" t="s">
        <v>7391</v>
      </c>
      <c r="P7279" s="184" t="s">
        <v>7090</v>
      </c>
      <c r="Q7279" s="185" t="s">
        <v>190</v>
      </c>
      <c r="R7279" s="181" t="s">
        <v>35</v>
      </c>
      <c r="S7279" s="181" t="s">
        <v>225</v>
      </c>
      <c r="T7279" s="186" t="s">
        <v>225</v>
      </c>
      <c r="U7279" s="187" t="s">
        <v>225</v>
      </c>
      <c r="V7279" s="188" t="str" cm="1">
        <f t="array" ref="V7279">IF(SUM(LEN(A7279:U7279))=0,"",IF(OR(OR(ISBLANK(E7279),SUM(LEN(B7279),LEN(C7279))=0),AND(NOT(D7279="Unknown"),ISBLANK(I7279)),AND(NOT(N7279="Unknown"),ISBLANK(Q7279))),"Missing Information", INDEX(Table15[Entire Service Line Classification], MATCH(SUMIFS(Table15[Unique ID],Table15[System-Owned Portion],D7279,Table15[If Material Anything Other than "Lead" in Column E,Was Material Ever Previously Lead?],F7279,Table15[Customer-Owned Portion],N7279),Table15[Unique ID],0),0)))</f>
        <v>Non-lead</v>
      </c>
      <c r="W7279" s="189"/>
    </row>
    <row r="7280" spans="1:23" s="190" customFormat="1" ht="56.25" x14ac:dyDescent="0.25">
      <c r="A7280" s="180" t="s">
        <v>225</v>
      </c>
      <c r="B7280" s="181" t="s">
        <v>10882</v>
      </c>
      <c r="C7280" s="182" t="s">
        <v>225</v>
      </c>
      <c r="D7280" s="183" t="s">
        <v>36</v>
      </c>
      <c r="E7280" s="181" t="s">
        <v>35</v>
      </c>
      <c r="F7280" s="183" t="s">
        <v>35</v>
      </c>
      <c r="G7280" s="181" t="s">
        <v>7391</v>
      </c>
      <c r="H7280" s="184" t="s">
        <v>7090</v>
      </c>
      <c r="I7280" s="185" t="s">
        <v>190</v>
      </c>
      <c r="J7280" s="181" t="s">
        <v>35</v>
      </c>
      <c r="K7280" s="181" t="s">
        <v>225</v>
      </c>
      <c r="L7280" s="186" t="s">
        <v>225</v>
      </c>
      <c r="M7280" s="187" t="s">
        <v>225</v>
      </c>
      <c r="N7280" s="183" t="s">
        <v>36</v>
      </c>
      <c r="O7280" s="181" t="s">
        <v>7391</v>
      </c>
      <c r="P7280" s="184" t="s">
        <v>7090</v>
      </c>
      <c r="Q7280" s="185" t="s">
        <v>190</v>
      </c>
      <c r="R7280" s="181" t="s">
        <v>35</v>
      </c>
      <c r="S7280" s="181" t="s">
        <v>225</v>
      </c>
      <c r="T7280" s="186" t="s">
        <v>225</v>
      </c>
      <c r="U7280" s="187" t="s">
        <v>225</v>
      </c>
      <c r="V7280" s="188" t="str" cm="1">
        <f t="array" ref="V7280">IF(SUM(LEN(A7280:U7280))=0,"",IF(OR(OR(ISBLANK(E7280),SUM(LEN(B7280),LEN(C7280))=0),AND(NOT(D7280="Unknown"),ISBLANK(I7280)),AND(NOT(N7280="Unknown"),ISBLANK(Q7280))),"Missing Information", INDEX(Table15[Entire Service Line Classification], MATCH(SUMIFS(Table15[Unique ID],Table15[System-Owned Portion],D7280,Table15[If Material Anything Other than "Lead" in Column E,Was Material Ever Previously Lead?],F7280,Table15[Customer-Owned Portion],N7280),Table15[Unique ID],0),0)))</f>
        <v>Non-lead</v>
      </c>
      <c r="W7280" s="189"/>
    </row>
    <row r="7281" spans="1:23" s="190" customFormat="1" ht="56.25" x14ac:dyDescent="0.25">
      <c r="A7281" s="180" t="s">
        <v>225</v>
      </c>
      <c r="B7281" s="181" t="s">
        <v>10883</v>
      </c>
      <c r="C7281" s="182" t="s">
        <v>225</v>
      </c>
      <c r="D7281" s="183" t="s">
        <v>36</v>
      </c>
      <c r="E7281" s="181" t="s">
        <v>35</v>
      </c>
      <c r="F7281" s="183" t="s">
        <v>35</v>
      </c>
      <c r="G7281" s="181" t="s">
        <v>7391</v>
      </c>
      <c r="H7281" s="184" t="s">
        <v>7090</v>
      </c>
      <c r="I7281" s="185" t="s">
        <v>190</v>
      </c>
      <c r="J7281" s="181" t="s">
        <v>35</v>
      </c>
      <c r="K7281" s="181" t="s">
        <v>225</v>
      </c>
      <c r="L7281" s="186" t="s">
        <v>225</v>
      </c>
      <c r="M7281" s="187" t="s">
        <v>225</v>
      </c>
      <c r="N7281" s="183" t="s">
        <v>36</v>
      </c>
      <c r="O7281" s="181" t="s">
        <v>7391</v>
      </c>
      <c r="P7281" s="184" t="s">
        <v>7090</v>
      </c>
      <c r="Q7281" s="185" t="s">
        <v>190</v>
      </c>
      <c r="R7281" s="181" t="s">
        <v>35</v>
      </c>
      <c r="S7281" s="181" t="s">
        <v>225</v>
      </c>
      <c r="T7281" s="186" t="s">
        <v>225</v>
      </c>
      <c r="U7281" s="187" t="s">
        <v>225</v>
      </c>
      <c r="V7281" s="188" t="str" cm="1">
        <f t="array" ref="V7281">IF(SUM(LEN(A7281:U7281))=0,"",IF(OR(OR(ISBLANK(E7281),SUM(LEN(B7281),LEN(C7281))=0),AND(NOT(D7281="Unknown"),ISBLANK(I7281)),AND(NOT(N7281="Unknown"),ISBLANK(Q7281))),"Missing Information", INDEX(Table15[Entire Service Line Classification], MATCH(SUMIFS(Table15[Unique ID],Table15[System-Owned Portion],D7281,Table15[If Material Anything Other than "Lead" in Column E,Was Material Ever Previously Lead?],F7281,Table15[Customer-Owned Portion],N7281),Table15[Unique ID],0),0)))</f>
        <v>Non-lead</v>
      </c>
      <c r="W7281" s="189"/>
    </row>
    <row r="7282" spans="1:23" s="190" customFormat="1" ht="56.25" x14ac:dyDescent="0.25">
      <c r="A7282" s="180" t="s">
        <v>225</v>
      </c>
      <c r="B7282" s="181" t="s">
        <v>10884</v>
      </c>
      <c r="C7282" s="182" t="s">
        <v>225</v>
      </c>
      <c r="D7282" s="183" t="s">
        <v>36</v>
      </c>
      <c r="E7282" s="181" t="s">
        <v>35</v>
      </c>
      <c r="F7282" s="183" t="s">
        <v>35</v>
      </c>
      <c r="G7282" s="181" t="s">
        <v>7391</v>
      </c>
      <c r="H7282" s="184" t="s">
        <v>7090</v>
      </c>
      <c r="I7282" s="185" t="s">
        <v>190</v>
      </c>
      <c r="J7282" s="181" t="s">
        <v>35</v>
      </c>
      <c r="K7282" s="181" t="s">
        <v>225</v>
      </c>
      <c r="L7282" s="186" t="s">
        <v>225</v>
      </c>
      <c r="M7282" s="187" t="s">
        <v>225</v>
      </c>
      <c r="N7282" s="183" t="s">
        <v>36</v>
      </c>
      <c r="O7282" s="181" t="s">
        <v>7391</v>
      </c>
      <c r="P7282" s="184" t="s">
        <v>7090</v>
      </c>
      <c r="Q7282" s="185" t="s">
        <v>190</v>
      </c>
      <c r="R7282" s="181" t="s">
        <v>35</v>
      </c>
      <c r="S7282" s="181" t="s">
        <v>225</v>
      </c>
      <c r="T7282" s="186" t="s">
        <v>225</v>
      </c>
      <c r="U7282" s="187" t="s">
        <v>225</v>
      </c>
      <c r="V7282" s="188" t="str" cm="1">
        <f t="array" ref="V7282">IF(SUM(LEN(A7282:U7282))=0,"",IF(OR(OR(ISBLANK(E7282),SUM(LEN(B7282),LEN(C7282))=0),AND(NOT(D7282="Unknown"),ISBLANK(I7282)),AND(NOT(N7282="Unknown"),ISBLANK(Q7282))),"Missing Information", INDEX(Table15[Entire Service Line Classification], MATCH(SUMIFS(Table15[Unique ID],Table15[System-Owned Portion],D7282,Table15[If Material Anything Other than "Lead" in Column E,Was Material Ever Previously Lead?],F7282,Table15[Customer-Owned Portion],N7282),Table15[Unique ID],0),0)))</f>
        <v>Non-lead</v>
      </c>
      <c r="W7282" s="189"/>
    </row>
    <row r="7283" spans="1:23" s="190" customFormat="1" ht="56.25" x14ac:dyDescent="0.25">
      <c r="A7283" s="180" t="s">
        <v>225</v>
      </c>
      <c r="B7283" s="181" t="s">
        <v>10885</v>
      </c>
      <c r="C7283" s="182" t="s">
        <v>225</v>
      </c>
      <c r="D7283" s="183" t="s">
        <v>36</v>
      </c>
      <c r="E7283" s="181" t="s">
        <v>35</v>
      </c>
      <c r="F7283" s="183" t="s">
        <v>35</v>
      </c>
      <c r="G7283" s="181" t="s">
        <v>7391</v>
      </c>
      <c r="H7283" s="184" t="s">
        <v>7090</v>
      </c>
      <c r="I7283" s="185" t="s">
        <v>190</v>
      </c>
      <c r="J7283" s="181" t="s">
        <v>35</v>
      </c>
      <c r="K7283" s="181" t="s">
        <v>225</v>
      </c>
      <c r="L7283" s="186" t="s">
        <v>225</v>
      </c>
      <c r="M7283" s="187" t="s">
        <v>225</v>
      </c>
      <c r="N7283" s="183" t="s">
        <v>36</v>
      </c>
      <c r="O7283" s="181" t="s">
        <v>7391</v>
      </c>
      <c r="P7283" s="184" t="s">
        <v>7090</v>
      </c>
      <c r="Q7283" s="185" t="s">
        <v>190</v>
      </c>
      <c r="R7283" s="181" t="s">
        <v>35</v>
      </c>
      <c r="S7283" s="181" t="s">
        <v>225</v>
      </c>
      <c r="T7283" s="186" t="s">
        <v>225</v>
      </c>
      <c r="U7283" s="187" t="s">
        <v>225</v>
      </c>
      <c r="V7283" s="188" t="str" cm="1">
        <f t="array" ref="V7283">IF(SUM(LEN(A7283:U7283))=0,"",IF(OR(OR(ISBLANK(E7283),SUM(LEN(B7283),LEN(C7283))=0),AND(NOT(D7283="Unknown"),ISBLANK(I7283)),AND(NOT(N7283="Unknown"),ISBLANK(Q7283))),"Missing Information", INDEX(Table15[Entire Service Line Classification], MATCH(SUMIFS(Table15[Unique ID],Table15[System-Owned Portion],D7283,Table15[If Material Anything Other than "Lead" in Column E,Was Material Ever Previously Lead?],F7283,Table15[Customer-Owned Portion],N7283),Table15[Unique ID],0),0)))</f>
        <v>Non-lead</v>
      </c>
      <c r="W7283" s="189"/>
    </row>
    <row r="7284" spans="1:23" s="190" customFormat="1" ht="56.25" x14ac:dyDescent="0.25">
      <c r="A7284" s="180" t="s">
        <v>225</v>
      </c>
      <c r="B7284" s="181" t="s">
        <v>10886</v>
      </c>
      <c r="C7284" s="182" t="s">
        <v>225</v>
      </c>
      <c r="D7284" s="183" t="s">
        <v>36</v>
      </c>
      <c r="E7284" s="181" t="s">
        <v>35</v>
      </c>
      <c r="F7284" s="183" t="s">
        <v>35</v>
      </c>
      <c r="G7284" s="181" t="s">
        <v>7391</v>
      </c>
      <c r="H7284" s="184" t="s">
        <v>7090</v>
      </c>
      <c r="I7284" s="185" t="s">
        <v>190</v>
      </c>
      <c r="J7284" s="181" t="s">
        <v>35</v>
      </c>
      <c r="K7284" s="181" t="s">
        <v>225</v>
      </c>
      <c r="L7284" s="186" t="s">
        <v>225</v>
      </c>
      <c r="M7284" s="187" t="s">
        <v>225</v>
      </c>
      <c r="N7284" s="183" t="s">
        <v>36</v>
      </c>
      <c r="O7284" s="181" t="s">
        <v>7391</v>
      </c>
      <c r="P7284" s="184" t="s">
        <v>7090</v>
      </c>
      <c r="Q7284" s="185" t="s">
        <v>190</v>
      </c>
      <c r="R7284" s="181" t="s">
        <v>35</v>
      </c>
      <c r="S7284" s="181" t="s">
        <v>225</v>
      </c>
      <c r="T7284" s="186" t="s">
        <v>225</v>
      </c>
      <c r="U7284" s="187" t="s">
        <v>225</v>
      </c>
      <c r="V7284" s="188" t="str" cm="1">
        <f t="array" ref="V7284">IF(SUM(LEN(A7284:U7284))=0,"",IF(OR(OR(ISBLANK(E7284),SUM(LEN(B7284),LEN(C7284))=0),AND(NOT(D7284="Unknown"),ISBLANK(I7284)),AND(NOT(N7284="Unknown"),ISBLANK(Q7284))),"Missing Information", INDEX(Table15[Entire Service Line Classification], MATCH(SUMIFS(Table15[Unique ID],Table15[System-Owned Portion],D7284,Table15[If Material Anything Other than "Lead" in Column E,Was Material Ever Previously Lead?],F7284,Table15[Customer-Owned Portion],N7284),Table15[Unique ID],0),0)))</f>
        <v>Non-lead</v>
      </c>
      <c r="W7284" s="189"/>
    </row>
    <row r="7285" spans="1:23" s="190" customFormat="1" ht="56.25" x14ac:dyDescent="0.25">
      <c r="A7285" s="180" t="s">
        <v>225</v>
      </c>
      <c r="B7285" s="181" t="s">
        <v>10887</v>
      </c>
      <c r="C7285" s="182" t="s">
        <v>225</v>
      </c>
      <c r="D7285" s="183" t="s">
        <v>36</v>
      </c>
      <c r="E7285" s="181" t="s">
        <v>35</v>
      </c>
      <c r="F7285" s="183" t="s">
        <v>35</v>
      </c>
      <c r="G7285" s="181" t="s">
        <v>7391</v>
      </c>
      <c r="H7285" s="184" t="s">
        <v>7090</v>
      </c>
      <c r="I7285" s="185" t="s">
        <v>190</v>
      </c>
      <c r="J7285" s="181" t="s">
        <v>35</v>
      </c>
      <c r="K7285" s="181" t="s">
        <v>225</v>
      </c>
      <c r="L7285" s="186" t="s">
        <v>225</v>
      </c>
      <c r="M7285" s="187" t="s">
        <v>225</v>
      </c>
      <c r="N7285" s="183" t="s">
        <v>36</v>
      </c>
      <c r="O7285" s="181" t="s">
        <v>7391</v>
      </c>
      <c r="P7285" s="184" t="s">
        <v>7090</v>
      </c>
      <c r="Q7285" s="185" t="s">
        <v>190</v>
      </c>
      <c r="R7285" s="181" t="s">
        <v>35</v>
      </c>
      <c r="S7285" s="181" t="s">
        <v>225</v>
      </c>
      <c r="T7285" s="186" t="s">
        <v>225</v>
      </c>
      <c r="U7285" s="187" t="s">
        <v>225</v>
      </c>
      <c r="V7285" s="188" t="str" cm="1">
        <f t="array" ref="V7285">IF(SUM(LEN(A7285:U7285))=0,"",IF(OR(OR(ISBLANK(E7285),SUM(LEN(B7285),LEN(C7285))=0),AND(NOT(D7285="Unknown"),ISBLANK(I7285)),AND(NOT(N7285="Unknown"),ISBLANK(Q7285))),"Missing Information", INDEX(Table15[Entire Service Line Classification], MATCH(SUMIFS(Table15[Unique ID],Table15[System-Owned Portion],D7285,Table15[If Material Anything Other than "Lead" in Column E,Was Material Ever Previously Lead?],F7285,Table15[Customer-Owned Portion],N7285),Table15[Unique ID],0),0)))</f>
        <v>Non-lead</v>
      </c>
      <c r="W7285" s="189"/>
    </row>
    <row r="7286" spans="1:23" s="190" customFormat="1" ht="56.25" x14ac:dyDescent="0.25">
      <c r="A7286" s="180" t="s">
        <v>225</v>
      </c>
      <c r="B7286" s="181" t="s">
        <v>10888</v>
      </c>
      <c r="C7286" s="182" t="s">
        <v>225</v>
      </c>
      <c r="D7286" s="183" t="s">
        <v>36</v>
      </c>
      <c r="E7286" s="181" t="s">
        <v>35</v>
      </c>
      <c r="F7286" s="183" t="s">
        <v>35</v>
      </c>
      <c r="G7286" s="181" t="s">
        <v>7391</v>
      </c>
      <c r="H7286" s="184" t="s">
        <v>7090</v>
      </c>
      <c r="I7286" s="185" t="s">
        <v>190</v>
      </c>
      <c r="J7286" s="181" t="s">
        <v>35</v>
      </c>
      <c r="K7286" s="181" t="s">
        <v>225</v>
      </c>
      <c r="L7286" s="186" t="s">
        <v>225</v>
      </c>
      <c r="M7286" s="187" t="s">
        <v>225</v>
      </c>
      <c r="N7286" s="183" t="s">
        <v>36</v>
      </c>
      <c r="O7286" s="181" t="s">
        <v>7391</v>
      </c>
      <c r="P7286" s="184" t="s">
        <v>7090</v>
      </c>
      <c r="Q7286" s="185" t="s">
        <v>190</v>
      </c>
      <c r="R7286" s="181" t="s">
        <v>35</v>
      </c>
      <c r="S7286" s="181" t="s">
        <v>225</v>
      </c>
      <c r="T7286" s="186" t="s">
        <v>225</v>
      </c>
      <c r="U7286" s="187" t="s">
        <v>225</v>
      </c>
      <c r="V7286" s="188" t="str" cm="1">
        <f t="array" ref="V7286">IF(SUM(LEN(A7286:U7286))=0,"",IF(OR(OR(ISBLANK(E7286),SUM(LEN(B7286),LEN(C7286))=0),AND(NOT(D7286="Unknown"),ISBLANK(I7286)),AND(NOT(N7286="Unknown"),ISBLANK(Q7286))),"Missing Information", INDEX(Table15[Entire Service Line Classification], MATCH(SUMIFS(Table15[Unique ID],Table15[System-Owned Portion],D7286,Table15[If Material Anything Other than "Lead" in Column E,Was Material Ever Previously Lead?],F7286,Table15[Customer-Owned Portion],N7286),Table15[Unique ID],0),0)))</f>
        <v>Non-lead</v>
      </c>
      <c r="W7286" s="189"/>
    </row>
    <row r="7287" spans="1:23" s="190" customFormat="1" ht="56.25" x14ac:dyDescent="0.25">
      <c r="A7287" s="180" t="s">
        <v>225</v>
      </c>
      <c r="B7287" s="181" t="s">
        <v>10889</v>
      </c>
      <c r="C7287" s="182" t="s">
        <v>225</v>
      </c>
      <c r="D7287" s="183" t="s">
        <v>36</v>
      </c>
      <c r="E7287" s="181" t="s">
        <v>35</v>
      </c>
      <c r="F7287" s="183" t="s">
        <v>35</v>
      </c>
      <c r="G7287" s="181" t="s">
        <v>7391</v>
      </c>
      <c r="H7287" s="184" t="s">
        <v>7090</v>
      </c>
      <c r="I7287" s="185" t="s">
        <v>190</v>
      </c>
      <c r="J7287" s="181" t="s">
        <v>35</v>
      </c>
      <c r="K7287" s="181" t="s">
        <v>225</v>
      </c>
      <c r="L7287" s="186" t="s">
        <v>225</v>
      </c>
      <c r="M7287" s="187" t="s">
        <v>225</v>
      </c>
      <c r="N7287" s="183" t="s">
        <v>36</v>
      </c>
      <c r="O7287" s="181" t="s">
        <v>7391</v>
      </c>
      <c r="P7287" s="184" t="s">
        <v>7090</v>
      </c>
      <c r="Q7287" s="185" t="s">
        <v>190</v>
      </c>
      <c r="R7287" s="181" t="s">
        <v>35</v>
      </c>
      <c r="S7287" s="181" t="s">
        <v>225</v>
      </c>
      <c r="T7287" s="186" t="s">
        <v>225</v>
      </c>
      <c r="U7287" s="187" t="s">
        <v>225</v>
      </c>
      <c r="V7287" s="188" t="str" cm="1">
        <f t="array" ref="V7287">IF(SUM(LEN(A7287:U7287))=0,"",IF(OR(OR(ISBLANK(E7287),SUM(LEN(B7287),LEN(C7287))=0),AND(NOT(D7287="Unknown"),ISBLANK(I7287)),AND(NOT(N7287="Unknown"),ISBLANK(Q7287))),"Missing Information", INDEX(Table15[Entire Service Line Classification], MATCH(SUMIFS(Table15[Unique ID],Table15[System-Owned Portion],D7287,Table15[If Material Anything Other than "Lead" in Column E,Was Material Ever Previously Lead?],F7287,Table15[Customer-Owned Portion],N7287),Table15[Unique ID],0),0)))</f>
        <v>Non-lead</v>
      </c>
      <c r="W7287" s="189"/>
    </row>
    <row r="7288" spans="1:23" s="190" customFormat="1" ht="56.25" x14ac:dyDescent="0.25">
      <c r="A7288" s="180" t="s">
        <v>225</v>
      </c>
      <c r="B7288" s="181" t="s">
        <v>10890</v>
      </c>
      <c r="C7288" s="182" t="s">
        <v>225</v>
      </c>
      <c r="D7288" s="183" t="s">
        <v>36</v>
      </c>
      <c r="E7288" s="181" t="s">
        <v>35</v>
      </c>
      <c r="F7288" s="183" t="s">
        <v>35</v>
      </c>
      <c r="G7288" s="181" t="s">
        <v>7476</v>
      </c>
      <c r="H7288" s="184" t="s">
        <v>7090</v>
      </c>
      <c r="I7288" s="185" t="s">
        <v>190</v>
      </c>
      <c r="J7288" s="181" t="s">
        <v>35</v>
      </c>
      <c r="K7288" s="181" t="s">
        <v>225</v>
      </c>
      <c r="L7288" s="186" t="s">
        <v>225</v>
      </c>
      <c r="M7288" s="187" t="s">
        <v>225</v>
      </c>
      <c r="N7288" s="183" t="s">
        <v>36</v>
      </c>
      <c r="O7288" s="181" t="s">
        <v>7476</v>
      </c>
      <c r="P7288" s="184" t="s">
        <v>7090</v>
      </c>
      <c r="Q7288" s="185" t="s">
        <v>190</v>
      </c>
      <c r="R7288" s="181" t="s">
        <v>35</v>
      </c>
      <c r="S7288" s="181" t="s">
        <v>225</v>
      </c>
      <c r="T7288" s="186" t="s">
        <v>225</v>
      </c>
      <c r="U7288" s="187" t="s">
        <v>225</v>
      </c>
      <c r="V7288" s="188" t="str" cm="1">
        <f t="array" ref="V7288">IF(SUM(LEN(A7288:U7288))=0,"",IF(OR(OR(ISBLANK(E7288),SUM(LEN(B7288),LEN(C7288))=0),AND(NOT(D7288="Unknown"),ISBLANK(I7288)),AND(NOT(N7288="Unknown"),ISBLANK(Q7288))),"Missing Information", INDEX(Table15[Entire Service Line Classification], MATCH(SUMIFS(Table15[Unique ID],Table15[System-Owned Portion],D7288,Table15[If Material Anything Other than "Lead" in Column E,Was Material Ever Previously Lead?],F7288,Table15[Customer-Owned Portion],N7288),Table15[Unique ID],0),0)))</f>
        <v>Non-lead</v>
      </c>
      <c r="W7288" s="189"/>
    </row>
    <row r="7289" spans="1:23" s="190" customFormat="1" ht="56.25" x14ac:dyDescent="0.25">
      <c r="A7289" s="180" t="s">
        <v>225</v>
      </c>
      <c r="B7289" s="181" t="s">
        <v>10891</v>
      </c>
      <c r="C7289" s="182" t="s">
        <v>225</v>
      </c>
      <c r="D7289" s="183" t="s">
        <v>36</v>
      </c>
      <c r="E7289" s="181" t="s">
        <v>35</v>
      </c>
      <c r="F7289" s="183" t="s">
        <v>35</v>
      </c>
      <c r="G7289" s="181" t="s">
        <v>7391</v>
      </c>
      <c r="H7289" s="184" t="s">
        <v>7090</v>
      </c>
      <c r="I7289" s="185" t="s">
        <v>190</v>
      </c>
      <c r="J7289" s="181" t="s">
        <v>35</v>
      </c>
      <c r="K7289" s="181" t="s">
        <v>225</v>
      </c>
      <c r="L7289" s="186" t="s">
        <v>225</v>
      </c>
      <c r="M7289" s="187" t="s">
        <v>225</v>
      </c>
      <c r="N7289" s="183" t="s">
        <v>36</v>
      </c>
      <c r="O7289" s="181" t="s">
        <v>7391</v>
      </c>
      <c r="P7289" s="184" t="s">
        <v>7090</v>
      </c>
      <c r="Q7289" s="185" t="s">
        <v>190</v>
      </c>
      <c r="R7289" s="181" t="s">
        <v>35</v>
      </c>
      <c r="S7289" s="181" t="s">
        <v>225</v>
      </c>
      <c r="T7289" s="186" t="s">
        <v>225</v>
      </c>
      <c r="U7289" s="187" t="s">
        <v>225</v>
      </c>
      <c r="V7289" s="188" t="str" cm="1">
        <f t="array" ref="V7289">IF(SUM(LEN(A7289:U7289))=0,"",IF(OR(OR(ISBLANK(E7289),SUM(LEN(B7289),LEN(C7289))=0),AND(NOT(D7289="Unknown"),ISBLANK(I7289)),AND(NOT(N7289="Unknown"),ISBLANK(Q7289))),"Missing Information", INDEX(Table15[Entire Service Line Classification], MATCH(SUMIFS(Table15[Unique ID],Table15[System-Owned Portion],D7289,Table15[If Material Anything Other than "Lead" in Column E,Was Material Ever Previously Lead?],F7289,Table15[Customer-Owned Portion],N7289),Table15[Unique ID],0),0)))</f>
        <v>Non-lead</v>
      </c>
      <c r="W7289" s="189"/>
    </row>
    <row r="7290" spans="1:23" s="190" customFormat="1" ht="56.25" x14ac:dyDescent="0.25">
      <c r="A7290" s="180" t="s">
        <v>225</v>
      </c>
      <c r="B7290" s="181" t="s">
        <v>10892</v>
      </c>
      <c r="C7290" s="182" t="s">
        <v>225</v>
      </c>
      <c r="D7290" s="183" t="s">
        <v>36</v>
      </c>
      <c r="E7290" s="181" t="s">
        <v>35</v>
      </c>
      <c r="F7290" s="183" t="s">
        <v>35</v>
      </c>
      <c r="G7290" s="181" t="s">
        <v>7391</v>
      </c>
      <c r="H7290" s="184" t="s">
        <v>7090</v>
      </c>
      <c r="I7290" s="185" t="s">
        <v>190</v>
      </c>
      <c r="J7290" s="181" t="s">
        <v>35</v>
      </c>
      <c r="K7290" s="181" t="s">
        <v>225</v>
      </c>
      <c r="L7290" s="186" t="s">
        <v>225</v>
      </c>
      <c r="M7290" s="187" t="s">
        <v>225</v>
      </c>
      <c r="N7290" s="183" t="s">
        <v>36</v>
      </c>
      <c r="O7290" s="181" t="s">
        <v>7391</v>
      </c>
      <c r="P7290" s="184" t="s">
        <v>7090</v>
      </c>
      <c r="Q7290" s="185" t="s">
        <v>190</v>
      </c>
      <c r="R7290" s="181" t="s">
        <v>35</v>
      </c>
      <c r="S7290" s="181" t="s">
        <v>225</v>
      </c>
      <c r="T7290" s="186" t="s">
        <v>225</v>
      </c>
      <c r="U7290" s="187" t="s">
        <v>225</v>
      </c>
      <c r="V7290" s="188" t="str" cm="1">
        <f t="array" ref="V7290">IF(SUM(LEN(A7290:U7290))=0,"",IF(OR(OR(ISBLANK(E7290),SUM(LEN(B7290),LEN(C7290))=0),AND(NOT(D7290="Unknown"),ISBLANK(I7290)),AND(NOT(N7290="Unknown"),ISBLANK(Q7290))),"Missing Information", INDEX(Table15[Entire Service Line Classification], MATCH(SUMIFS(Table15[Unique ID],Table15[System-Owned Portion],D7290,Table15[If Material Anything Other than "Lead" in Column E,Was Material Ever Previously Lead?],F7290,Table15[Customer-Owned Portion],N7290),Table15[Unique ID],0),0)))</f>
        <v>Non-lead</v>
      </c>
      <c r="W7290" s="189"/>
    </row>
    <row r="7291" spans="1:23" s="190" customFormat="1" ht="56.25" x14ac:dyDescent="0.25">
      <c r="A7291" s="180" t="s">
        <v>225</v>
      </c>
      <c r="B7291" s="181" t="s">
        <v>10893</v>
      </c>
      <c r="C7291" s="182" t="s">
        <v>225</v>
      </c>
      <c r="D7291" s="183" t="s">
        <v>36</v>
      </c>
      <c r="E7291" s="181" t="s">
        <v>35</v>
      </c>
      <c r="F7291" s="183" t="s">
        <v>35</v>
      </c>
      <c r="G7291" s="181" t="s">
        <v>7391</v>
      </c>
      <c r="H7291" s="184" t="s">
        <v>7090</v>
      </c>
      <c r="I7291" s="185" t="s">
        <v>190</v>
      </c>
      <c r="J7291" s="181" t="s">
        <v>35</v>
      </c>
      <c r="K7291" s="181" t="s">
        <v>225</v>
      </c>
      <c r="L7291" s="186" t="s">
        <v>225</v>
      </c>
      <c r="M7291" s="187" t="s">
        <v>225</v>
      </c>
      <c r="N7291" s="183" t="s">
        <v>36</v>
      </c>
      <c r="O7291" s="181" t="s">
        <v>7391</v>
      </c>
      <c r="P7291" s="184" t="s">
        <v>7090</v>
      </c>
      <c r="Q7291" s="185" t="s">
        <v>190</v>
      </c>
      <c r="R7291" s="181" t="s">
        <v>35</v>
      </c>
      <c r="S7291" s="181" t="s">
        <v>225</v>
      </c>
      <c r="T7291" s="186" t="s">
        <v>225</v>
      </c>
      <c r="U7291" s="187" t="s">
        <v>225</v>
      </c>
      <c r="V7291" s="188" t="str" cm="1">
        <f t="array" ref="V7291">IF(SUM(LEN(A7291:U7291))=0,"",IF(OR(OR(ISBLANK(E7291),SUM(LEN(B7291),LEN(C7291))=0),AND(NOT(D7291="Unknown"),ISBLANK(I7291)),AND(NOT(N7291="Unknown"),ISBLANK(Q7291))),"Missing Information", INDEX(Table15[Entire Service Line Classification], MATCH(SUMIFS(Table15[Unique ID],Table15[System-Owned Portion],D7291,Table15[If Material Anything Other than "Lead" in Column E,Was Material Ever Previously Lead?],F7291,Table15[Customer-Owned Portion],N7291),Table15[Unique ID],0),0)))</f>
        <v>Non-lead</v>
      </c>
      <c r="W7291" s="189"/>
    </row>
    <row r="7292" spans="1:23" s="190" customFormat="1" ht="56.25" x14ac:dyDescent="0.25">
      <c r="A7292" s="180" t="s">
        <v>225</v>
      </c>
      <c r="B7292" s="181" t="s">
        <v>10894</v>
      </c>
      <c r="C7292" s="182" t="s">
        <v>225</v>
      </c>
      <c r="D7292" s="183" t="s">
        <v>36</v>
      </c>
      <c r="E7292" s="181" t="s">
        <v>35</v>
      </c>
      <c r="F7292" s="183" t="s">
        <v>35</v>
      </c>
      <c r="G7292" s="181" t="s">
        <v>7391</v>
      </c>
      <c r="H7292" s="184" t="s">
        <v>7090</v>
      </c>
      <c r="I7292" s="185" t="s">
        <v>190</v>
      </c>
      <c r="J7292" s="181" t="s">
        <v>35</v>
      </c>
      <c r="K7292" s="181" t="s">
        <v>225</v>
      </c>
      <c r="L7292" s="186" t="s">
        <v>225</v>
      </c>
      <c r="M7292" s="187" t="s">
        <v>225</v>
      </c>
      <c r="N7292" s="183" t="s">
        <v>36</v>
      </c>
      <c r="O7292" s="181" t="s">
        <v>7391</v>
      </c>
      <c r="P7292" s="184" t="s">
        <v>7090</v>
      </c>
      <c r="Q7292" s="185" t="s">
        <v>190</v>
      </c>
      <c r="R7292" s="181" t="s">
        <v>35</v>
      </c>
      <c r="S7292" s="181" t="s">
        <v>225</v>
      </c>
      <c r="T7292" s="186" t="s">
        <v>225</v>
      </c>
      <c r="U7292" s="187" t="s">
        <v>225</v>
      </c>
      <c r="V7292" s="188" t="str" cm="1">
        <f t="array" ref="V7292">IF(SUM(LEN(A7292:U7292))=0,"",IF(OR(OR(ISBLANK(E7292),SUM(LEN(B7292),LEN(C7292))=0),AND(NOT(D7292="Unknown"),ISBLANK(I7292)),AND(NOT(N7292="Unknown"),ISBLANK(Q7292))),"Missing Information", INDEX(Table15[Entire Service Line Classification], MATCH(SUMIFS(Table15[Unique ID],Table15[System-Owned Portion],D7292,Table15[If Material Anything Other than "Lead" in Column E,Was Material Ever Previously Lead?],F7292,Table15[Customer-Owned Portion],N7292),Table15[Unique ID],0),0)))</f>
        <v>Non-lead</v>
      </c>
      <c r="W7292" s="189"/>
    </row>
    <row r="7293" spans="1:23" s="190" customFormat="1" ht="56.25" x14ac:dyDescent="0.25">
      <c r="A7293" s="180" t="s">
        <v>225</v>
      </c>
      <c r="B7293" s="181" t="s">
        <v>10895</v>
      </c>
      <c r="C7293" s="182" t="s">
        <v>225</v>
      </c>
      <c r="D7293" s="183" t="s">
        <v>36</v>
      </c>
      <c r="E7293" s="181" t="s">
        <v>35</v>
      </c>
      <c r="F7293" s="183" t="s">
        <v>35</v>
      </c>
      <c r="G7293" s="181" t="s">
        <v>7391</v>
      </c>
      <c r="H7293" s="184" t="s">
        <v>7090</v>
      </c>
      <c r="I7293" s="185" t="s">
        <v>190</v>
      </c>
      <c r="J7293" s="181" t="s">
        <v>35</v>
      </c>
      <c r="K7293" s="181" t="s">
        <v>225</v>
      </c>
      <c r="L7293" s="186" t="s">
        <v>225</v>
      </c>
      <c r="M7293" s="187" t="s">
        <v>225</v>
      </c>
      <c r="N7293" s="183" t="s">
        <v>36</v>
      </c>
      <c r="O7293" s="181" t="s">
        <v>7391</v>
      </c>
      <c r="P7293" s="184" t="s">
        <v>7090</v>
      </c>
      <c r="Q7293" s="185" t="s">
        <v>190</v>
      </c>
      <c r="R7293" s="181" t="s">
        <v>35</v>
      </c>
      <c r="S7293" s="181" t="s">
        <v>225</v>
      </c>
      <c r="T7293" s="186" t="s">
        <v>225</v>
      </c>
      <c r="U7293" s="187" t="s">
        <v>225</v>
      </c>
      <c r="V7293" s="188" t="str" cm="1">
        <f t="array" ref="V7293">IF(SUM(LEN(A7293:U7293))=0,"",IF(OR(OR(ISBLANK(E7293),SUM(LEN(B7293),LEN(C7293))=0),AND(NOT(D7293="Unknown"),ISBLANK(I7293)),AND(NOT(N7293="Unknown"),ISBLANK(Q7293))),"Missing Information", INDEX(Table15[Entire Service Line Classification], MATCH(SUMIFS(Table15[Unique ID],Table15[System-Owned Portion],D7293,Table15[If Material Anything Other than "Lead" in Column E,Was Material Ever Previously Lead?],F7293,Table15[Customer-Owned Portion],N7293),Table15[Unique ID],0),0)))</f>
        <v>Non-lead</v>
      </c>
      <c r="W7293" s="189"/>
    </row>
    <row r="7294" spans="1:23" s="190" customFormat="1" ht="56.25" x14ac:dyDescent="0.25">
      <c r="A7294" s="180" t="s">
        <v>225</v>
      </c>
      <c r="B7294" s="181" t="s">
        <v>10896</v>
      </c>
      <c r="C7294" s="182" t="s">
        <v>225</v>
      </c>
      <c r="D7294" s="183" t="s">
        <v>36</v>
      </c>
      <c r="E7294" s="181" t="s">
        <v>35</v>
      </c>
      <c r="F7294" s="183" t="s">
        <v>35</v>
      </c>
      <c r="G7294" s="181" t="s">
        <v>7388</v>
      </c>
      <c r="H7294" s="184" t="s">
        <v>7090</v>
      </c>
      <c r="I7294" s="185" t="s">
        <v>190</v>
      </c>
      <c r="J7294" s="181" t="s">
        <v>35</v>
      </c>
      <c r="K7294" s="181" t="s">
        <v>225</v>
      </c>
      <c r="L7294" s="186" t="s">
        <v>225</v>
      </c>
      <c r="M7294" s="187" t="s">
        <v>225</v>
      </c>
      <c r="N7294" s="183" t="s">
        <v>36</v>
      </c>
      <c r="O7294" s="181" t="s">
        <v>7388</v>
      </c>
      <c r="P7294" s="184" t="s">
        <v>7090</v>
      </c>
      <c r="Q7294" s="185" t="s">
        <v>190</v>
      </c>
      <c r="R7294" s="181" t="s">
        <v>35</v>
      </c>
      <c r="S7294" s="181" t="s">
        <v>225</v>
      </c>
      <c r="T7294" s="186" t="s">
        <v>225</v>
      </c>
      <c r="U7294" s="187" t="s">
        <v>225</v>
      </c>
      <c r="V7294" s="188" t="str" cm="1">
        <f t="array" ref="V7294">IF(SUM(LEN(A7294:U7294))=0,"",IF(OR(OR(ISBLANK(E7294),SUM(LEN(B7294),LEN(C7294))=0),AND(NOT(D7294="Unknown"),ISBLANK(I7294)),AND(NOT(N7294="Unknown"),ISBLANK(Q7294))),"Missing Information", INDEX(Table15[Entire Service Line Classification], MATCH(SUMIFS(Table15[Unique ID],Table15[System-Owned Portion],D7294,Table15[If Material Anything Other than "Lead" in Column E,Was Material Ever Previously Lead?],F7294,Table15[Customer-Owned Portion],N7294),Table15[Unique ID],0),0)))</f>
        <v>Non-lead</v>
      </c>
      <c r="W7294" s="189"/>
    </row>
    <row r="7295" spans="1:23" s="190" customFormat="1" ht="56.25" x14ac:dyDescent="0.25">
      <c r="A7295" s="180" t="s">
        <v>225</v>
      </c>
      <c r="B7295" s="181" t="s">
        <v>10897</v>
      </c>
      <c r="C7295" s="182" t="s">
        <v>225</v>
      </c>
      <c r="D7295" s="183" t="s">
        <v>36</v>
      </c>
      <c r="E7295" s="181" t="s">
        <v>35</v>
      </c>
      <c r="F7295" s="183" t="s">
        <v>35</v>
      </c>
      <c r="G7295" s="181" t="s">
        <v>7476</v>
      </c>
      <c r="H7295" s="184" t="s">
        <v>7090</v>
      </c>
      <c r="I7295" s="185" t="s">
        <v>190</v>
      </c>
      <c r="J7295" s="181" t="s">
        <v>35</v>
      </c>
      <c r="K7295" s="181" t="s">
        <v>225</v>
      </c>
      <c r="L7295" s="186" t="s">
        <v>225</v>
      </c>
      <c r="M7295" s="187" t="s">
        <v>225</v>
      </c>
      <c r="N7295" s="183" t="s">
        <v>36</v>
      </c>
      <c r="O7295" s="181" t="s">
        <v>7476</v>
      </c>
      <c r="P7295" s="184" t="s">
        <v>7090</v>
      </c>
      <c r="Q7295" s="185" t="s">
        <v>190</v>
      </c>
      <c r="R7295" s="181" t="s">
        <v>35</v>
      </c>
      <c r="S7295" s="181" t="s">
        <v>225</v>
      </c>
      <c r="T7295" s="186" t="s">
        <v>225</v>
      </c>
      <c r="U7295" s="187" t="s">
        <v>225</v>
      </c>
      <c r="V7295" s="188" t="str" cm="1">
        <f t="array" ref="V7295">IF(SUM(LEN(A7295:U7295))=0,"",IF(OR(OR(ISBLANK(E7295),SUM(LEN(B7295),LEN(C7295))=0),AND(NOT(D7295="Unknown"),ISBLANK(I7295)),AND(NOT(N7295="Unknown"),ISBLANK(Q7295))),"Missing Information", INDEX(Table15[Entire Service Line Classification], MATCH(SUMIFS(Table15[Unique ID],Table15[System-Owned Portion],D7295,Table15[If Material Anything Other than "Lead" in Column E,Was Material Ever Previously Lead?],F7295,Table15[Customer-Owned Portion],N7295),Table15[Unique ID],0),0)))</f>
        <v>Non-lead</v>
      </c>
      <c r="W7295" s="189"/>
    </row>
    <row r="7296" spans="1:23" s="190" customFormat="1" ht="56.25" x14ac:dyDescent="0.25">
      <c r="A7296" s="180" t="s">
        <v>225</v>
      </c>
      <c r="B7296" s="181" t="s">
        <v>10898</v>
      </c>
      <c r="C7296" s="182" t="s">
        <v>225</v>
      </c>
      <c r="D7296" s="183" t="s">
        <v>36</v>
      </c>
      <c r="E7296" s="181" t="s">
        <v>35</v>
      </c>
      <c r="F7296" s="183" t="s">
        <v>35</v>
      </c>
      <c r="G7296" s="181" t="s">
        <v>7391</v>
      </c>
      <c r="H7296" s="184" t="s">
        <v>7090</v>
      </c>
      <c r="I7296" s="185" t="s">
        <v>190</v>
      </c>
      <c r="J7296" s="181" t="s">
        <v>35</v>
      </c>
      <c r="K7296" s="181" t="s">
        <v>225</v>
      </c>
      <c r="L7296" s="186" t="s">
        <v>225</v>
      </c>
      <c r="M7296" s="187" t="s">
        <v>225</v>
      </c>
      <c r="N7296" s="183" t="s">
        <v>36</v>
      </c>
      <c r="O7296" s="181" t="s">
        <v>7391</v>
      </c>
      <c r="P7296" s="184" t="s">
        <v>7090</v>
      </c>
      <c r="Q7296" s="185" t="s">
        <v>190</v>
      </c>
      <c r="R7296" s="181" t="s">
        <v>35</v>
      </c>
      <c r="S7296" s="181" t="s">
        <v>225</v>
      </c>
      <c r="T7296" s="186" t="s">
        <v>225</v>
      </c>
      <c r="U7296" s="187" t="s">
        <v>225</v>
      </c>
      <c r="V7296" s="188" t="str" cm="1">
        <f t="array" ref="V7296">IF(SUM(LEN(A7296:U7296))=0,"",IF(OR(OR(ISBLANK(E7296),SUM(LEN(B7296),LEN(C7296))=0),AND(NOT(D7296="Unknown"),ISBLANK(I7296)),AND(NOT(N7296="Unknown"),ISBLANK(Q7296))),"Missing Information", INDEX(Table15[Entire Service Line Classification], MATCH(SUMIFS(Table15[Unique ID],Table15[System-Owned Portion],D7296,Table15[If Material Anything Other than "Lead" in Column E,Was Material Ever Previously Lead?],F7296,Table15[Customer-Owned Portion],N7296),Table15[Unique ID],0),0)))</f>
        <v>Non-lead</v>
      </c>
      <c r="W7296" s="189"/>
    </row>
    <row r="7297" spans="1:23" s="190" customFormat="1" ht="56.25" x14ac:dyDescent="0.25">
      <c r="A7297" s="180" t="s">
        <v>225</v>
      </c>
      <c r="B7297" s="181" t="s">
        <v>10899</v>
      </c>
      <c r="C7297" s="182" t="s">
        <v>225</v>
      </c>
      <c r="D7297" s="183" t="s">
        <v>36</v>
      </c>
      <c r="E7297" s="181" t="s">
        <v>35</v>
      </c>
      <c r="F7297" s="183" t="s">
        <v>35</v>
      </c>
      <c r="G7297" s="181" t="s">
        <v>8184</v>
      </c>
      <c r="H7297" s="184" t="s">
        <v>7090</v>
      </c>
      <c r="I7297" s="185" t="s">
        <v>190</v>
      </c>
      <c r="J7297" s="181" t="s">
        <v>35</v>
      </c>
      <c r="K7297" s="181" t="s">
        <v>225</v>
      </c>
      <c r="L7297" s="186" t="s">
        <v>225</v>
      </c>
      <c r="M7297" s="187" t="s">
        <v>225</v>
      </c>
      <c r="N7297" s="183" t="s">
        <v>36</v>
      </c>
      <c r="O7297" s="181" t="s">
        <v>8184</v>
      </c>
      <c r="P7297" s="184" t="s">
        <v>7090</v>
      </c>
      <c r="Q7297" s="185" t="s">
        <v>190</v>
      </c>
      <c r="R7297" s="181" t="s">
        <v>35</v>
      </c>
      <c r="S7297" s="181" t="s">
        <v>225</v>
      </c>
      <c r="T7297" s="186" t="s">
        <v>225</v>
      </c>
      <c r="U7297" s="187" t="s">
        <v>225</v>
      </c>
      <c r="V7297" s="188" t="str" cm="1">
        <f t="array" ref="V7297">IF(SUM(LEN(A7297:U7297))=0,"",IF(OR(OR(ISBLANK(E7297),SUM(LEN(B7297),LEN(C7297))=0),AND(NOT(D7297="Unknown"),ISBLANK(I7297)),AND(NOT(N7297="Unknown"),ISBLANK(Q7297))),"Missing Information", INDEX(Table15[Entire Service Line Classification], MATCH(SUMIFS(Table15[Unique ID],Table15[System-Owned Portion],D7297,Table15[If Material Anything Other than "Lead" in Column E,Was Material Ever Previously Lead?],F7297,Table15[Customer-Owned Portion],N7297),Table15[Unique ID],0),0)))</f>
        <v>Non-lead</v>
      </c>
      <c r="W7297" s="189"/>
    </row>
    <row r="7298" spans="1:23" s="190" customFormat="1" ht="56.25" x14ac:dyDescent="0.25">
      <c r="A7298" s="180" t="s">
        <v>225</v>
      </c>
      <c r="B7298" s="181" t="s">
        <v>10900</v>
      </c>
      <c r="C7298" s="182" t="s">
        <v>225</v>
      </c>
      <c r="D7298" s="183" t="s">
        <v>36</v>
      </c>
      <c r="E7298" s="181" t="s">
        <v>35</v>
      </c>
      <c r="F7298" s="183" t="s">
        <v>35</v>
      </c>
      <c r="G7298" s="181" t="s">
        <v>7407</v>
      </c>
      <c r="H7298" s="184" t="s">
        <v>7090</v>
      </c>
      <c r="I7298" s="185" t="s">
        <v>190</v>
      </c>
      <c r="J7298" s="181" t="s">
        <v>35</v>
      </c>
      <c r="K7298" s="181" t="s">
        <v>225</v>
      </c>
      <c r="L7298" s="186" t="s">
        <v>225</v>
      </c>
      <c r="M7298" s="187" t="s">
        <v>225</v>
      </c>
      <c r="N7298" s="183" t="s">
        <v>36</v>
      </c>
      <c r="O7298" s="181" t="s">
        <v>7407</v>
      </c>
      <c r="P7298" s="184" t="s">
        <v>7090</v>
      </c>
      <c r="Q7298" s="185" t="s">
        <v>190</v>
      </c>
      <c r="R7298" s="181" t="s">
        <v>35</v>
      </c>
      <c r="S7298" s="181" t="s">
        <v>225</v>
      </c>
      <c r="T7298" s="186" t="s">
        <v>225</v>
      </c>
      <c r="U7298" s="187" t="s">
        <v>225</v>
      </c>
      <c r="V7298" s="188" t="str" cm="1">
        <f t="array" ref="V7298">IF(SUM(LEN(A7298:U7298))=0,"",IF(OR(OR(ISBLANK(E7298),SUM(LEN(B7298),LEN(C7298))=0),AND(NOT(D7298="Unknown"),ISBLANK(I7298)),AND(NOT(N7298="Unknown"),ISBLANK(Q7298))),"Missing Information", INDEX(Table15[Entire Service Line Classification], MATCH(SUMIFS(Table15[Unique ID],Table15[System-Owned Portion],D7298,Table15[If Material Anything Other than "Lead" in Column E,Was Material Ever Previously Lead?],F7298,Table15[Customer-Owned Portion],N7298),Table15[Unique ID],0),0)))</f>
        <v>Non-lead</v>
      </c>
      <c r="W7298" s="189"/>
    </row>
    <row r="7299" spans="1:23" s="190" customFormat="1" ht="56.25" x14ac:dyDescent="0.25">
      <c r="A7299" s="180" t="s">
        <v>225</v>
      </c>
      <c r="B7299" s="181" t="s">
        <v>10901</v>
      </c>
      <c r="C7299" s="182" t="s">
        <v>225</v>
      </c>
      <c r="D7299" s="183" t="s">
        <v>36</v>
      </c>
      <c r="E7299" s="181" t="s">
        <v>35</v>
      </c>
      <c r="F7299" s="183" t="s">
        <v>35</v>
      </c>
      <c r="G7299" s="181" t="s">
        <v>7388</v>
      </c>
      <c r="H7299" s="184" t="s">
        <v>7090</v>
      </c>
      <c r="I7299" s="185" t="s">
        <v>190</v>
      </c>
      <c r="J7299" s="181" t="s">
        <v>35</v>
      </c>
      <c r="K7299" s="181" t="s">
        <v>225</v>
      </c>
      <c r="L7299" s="186" t="s">
        <v>225</v>
      </c>
      <c r="M7299" s="187" t="s">
        <v>225</v>
      </c>
      <c r="N7299" s="183" t="s">
        <v>36</v>
      </c>
      <c r="O7299" s="181" t="s">
        <v>7388</v>
      </c>
      <c r="P7299" s="184" t="s">
        <v>7090</v>
      </c>
      <c r="Q7299" s="185" t="s">
        <v>190</v>
      </c>
      <c r="R7299" s="181" t="s">
        <v>35</v>
      </c>
      <c r="S7299" s="181" t="s">
        <v>225</v>
      </c>
      <c r="T7299" s="186" t="s">
        <v>225</v>
      </c>
      <c r="U7299" s="187" t="s">
        <v>225</v>
      </c>
      <c r="V7299" s="188" t="str" cm="1">
        <f t="array" ref="V7299">IF(SUM(LEN(A7299:U7299))=0,"",IF(OR(OR(ISBLANK(E7299),SUM(LEN(B7299),LEN(C7299))=0),AND(NOT(D7299="Unknown"),ISBLANK(I7299)),AND(NOT(N7299="Unknown"),ISBLANK(Q7299))),"Missing Information", INDEX(Table15[Entire Service Line Classification], MATCH(SUMIFS(Table15[Unique ID],Table15[System-Owned Portion],D7299,Table15[If Material Anything Other than "Lead" in Column E,Was Material Ever Previously Lead?],F7299,Table15[Customer-Owned Portion],N7299),Table15[Unique ID],0),0)))</f>
        <v>Non-lead</v>
      </c>
      <c r="W7299" s="189"/>
    </row>
    <row r="7300" spans="1:23" s="190" customFormat="1" ht="56.25" x14ac:dyDescent="0.25">
      <c r="A7300" s="180" t="s">
        <v>225</v>
      </c>
      <c r="B7300" s="181" t="s">
        <v>10902</v>
      </c>
      <c r="C7300" s="182" t="s">
        <v>225</v>
      </c>
      <c r="D7300" s="183" t="s">
        <v>36</v>
      </c>
      <c r="E7300" s="181" t="s">
        <v>35</v>
      </c>
      <c r="F7300" s="183" t="s">
        <v>35</v>
      </c>
      <c r="G7300" s="181" t="s">
        <v>7407</v>
      </c>
      <c r="H7300" s="184" t="s">
        <v>7090</v>
      </c>
      <c r="I7300" s="185" t="s">
        <v>190</v>
      </c>
      <c r="J7300" s="181" t="s">
        <v>35</v>
      </c>
      <c r="K7300" s="181" t="s">
        <v>225</v>
      </c>
      <c r="L7300" s="186" t="s">
        <v>225</v>
      </c>
      <c r="M7300" s="187" t="s">
        <v>225</v>
      </c>
      <c r="N7300" s="183" t="s">
        <v>36</v>
      </c>
      <c r="O7300" s="181" t="s">
        <v>7407</v>
      </c>
      <c r="P7300" s="184" t="s">
        <v>7090</v>
      </c>
      <c r="Q7300" s="185" t="s">
        <v>190</v>
      </c>
      <c r="R7300" s="181" t="s">
        <v>35</v>
      </c>
      <c r="S7300" s="181" t="s">
        <v>225</v>
      </c>
      <c r="T7300" s="186" t="s">
        <v>225</v>
      </c>
      <c r="U7300" s="187" t="s">
        <v>225</v>
      </c>
      <c r="V7300" s="188" t="str" cm="1">
        <f t="array" ref="V7300">IF(SUM(LEN(A7300:U7300))=0,"",IF(OR(OR(ISBLANK(E7300),SUM(LEN(B7300),LEN(C7300))=0),AND(NOT(D7300="Unknown"),ISBLANK(I7300)),AND(NOT(N7300="Unknown"),ISBLANK(Q7300))),"Missing Information", INDEX(Table15[Entire Service Line Classification], MATCH(SUMIFS(Table15[Unique ID],Table15[System-Owned Portion],D7300,Table15[If Material Anything Other than "Lead" in Column E,Was Material Ever Previously Lead?],F7300,Table15[Customer-Owned Portion],N7300),Table15[Unique ID],0),0)))</f>
        <v>Non-lead</v>
      </c>
      <c r="W7300" s="189"/>
    </row>
    <row r="7301" spans="1:23" s="190" customFormat="1" ht="56.25" x14ac:dyDescent="0.25">
      <c r="A7301" s="180" t="s">
        <v>225</v>
      </c>
      <c r="B7301" s="181" t="s">
        <v>10903</v>
      </c>
      <c r="C7301" s="182" t="s">
        <v>225</v>
      </c>
      <c r="D7301" s="183" t="s">
        <v>36</v>
      </c>
      <c r="E7301" s="181" t="s">
        <v>35</v>
      </c>
      <c r="F7301" s="183" t="s">
        <v>35</v>
      </c>
      <c r="G7301" s="181" t="s">
        <v>7388</v>
      </c>
      <c r="H7301" s="184" t="s">
        <v>7090</v>
      </c>
      <c r="I7301" s="185" t="s">
        <v>190</v>
      </c>
      <c r="J7301" s="181" t="s">
        <v>35</v>
      </c>
      <c r="K7301" s="181" t="s">
        <v>225</v>
      </c>
      <c r="L7301" s="186" t="s">
        <v>225</v>
      </c>
      <c r="M7301" s="187" t="s">
        <v>225</v>
      </c>
      <c r="N7301" s="183" t="s">
        <v>36</v>
      </c>
      <c r="O7301" s="181" t="s">
        <v>7388</v>
      </c>
      <c r="P7301" s="184" t="s">
        <v>7090</v>
      </c>
      <c r="Q7301" s="185" t="s">
        <v>190</v>
      </c>
      <c r="R7301" s="181" t="s">
        <v>35</v>
      </c>
      <c r="S7301" s="181" t="s">
        <v>225</v>
      </c>
      <c r="T7301" s="186" t="s">
        <v>225</v>
      </c>
      <c r="U7301" s="187" t="s">
        <v>225</v>
      </c>
      <c r="V7301" s="188" t="str" cm="1">
        <f t="array" ref="V7301">IF(SUM(LEN(A7301:U7301))=0,"",IF(OR(OR(ISBLANK(E7301),SUM(LEN(B7301),LEN(C7301))=0),AND(NOT(D7301="Unknown"),ISBLANK(I7301)),AND(NOT(N7301="Unknown"),ISBLANK(Q7301))),"Missing Information", INDEX(Table15[Entire Service Line Classification], MATCH(SUMIFS(Table15[Unique ID],Table15[System-Owned Portion],D7301,Table15[If Material Anything Other than "Lead" in Column E,Was Material Ever Previously Lead?],F7301,Table15[Customer-Owned Portion],N7301),Table15[Unique ID],0),0)))</f>
        <v>Non-lead</v>
      </c>
      <c r="W7301" s="189"/>
    </row>
    <row r="7302" spans="1:23" s="190" customFormat="1" ht="56.25" x14ac:dyDescent="0.25">
      <c r="A7302" s="180" t="s">
        <v>225</v>
      </c>
      <c r="B7302" s="181" t="s">
        <v>10904</v>
      </c>
      <c r="C7302" s="182" t="s">
        <v>225</v>
      </c>
      <c r="D7302" s="183" t="s">
        <v>36</v>
      </c>
      <c r="E7302" s="181" t="s">
        <v>35</v>
      </c>
      <c r="F7302" s="183" t="s">
        <v>35</v>
      </c>
      <c r="G7302" s="181" t="s">
        <v>7476</v>
      </c>
      <c r="H7302" s="184" t="s">
        <v>7090</v>
      </c>
      <c r="I7302" s="185" t="s">
        <v>190</v>
      </c>
      <c r="J7302" s="181" t="s">
        <v>35</v>
      </c>
      <c r="K7302" s="181" t="s">
        <v>225</v>
      </c>
      <c r="L7302" s="186" t="s">
        <v>225</v>
      </c>
      <c r="M7302" s="187" t="s">
        <v>225</v>
      </c>
      <c r="N7302" s="183" t="s">
        <v>36</v>
      </c>
      <c r="O7302" s="181" t="s">
        <v>7476</v>
      </c>
      <c r="P7302" s="184" t="s">
        <v>7090</v>
      </c>
      <c r="Q7302" s="185" t="s">
        <v>190</v>
      </c>
      <c r="R7302" s="181" t="s">
        <v>35</v>
      </c>
      <c r="S7302" s="181" t="s">
        <v>225</v>
      </c>
      <c r="T7302" s="186" t="s">
        <v>225</v>
      </c>
      <c r="U7302" s="187" t="s">
        <v>225</v>
      </c>
      <c r="V7302" s="188" t="str" cm="1">
        <f t="array" ref="V7302">IF(SUM(LEN(A7302:U7302))=0,"",IF(OR(OR(ISBLANK(E7302),SUM(LEN(B7302),LEN(C7302))=0),AND(NOT(D7302="Unknown"),ISBLANK(I7302)),AND(NOT(N7302="Unknown"),ISBLANK(Q7302))),"Missing Information", INDEX(Table15[Entire Service Line Classification], MATCH(SUMIFS(Table15[Unique ID],Table15[System-Owned Portion],D7302,Table15[If Material Anything Other than "Lead" in Column E,Was Material Ever Previously Lead?],F7302,Table15[Customer-Owned Portion],N7302),Table15[Unique ID],0),0)))</f>
        <v>Non-lead</v>
      </c>
      <c r="W7302" s="189"/>
    </row>
    <row r="7303" spans="1:23" s="190" customFormat="1" ht="56.25" x14ac:dyDescent="0.25">
      <c r="A7303" s="180" t="s">
        <v>225</v>
      </c>
      <c r="B7303" s="181" t="s">
        <v>10905</v>
      </c>
      <c r="C7303" s="182" t="s">
        <v>225</v>
      </c>
      <c r="D7303" s="183" t="s">
        <v>36</v>
      </c>
      <c r="E7303" s="181" t="s">
        <v>35</v>
      </c>
      <c r="F7303" s="183" t="s">
        <v>35</v>
      </c>
      <c r="G7303" s="181" t="s">
        <v>7388</v>
      </c>
      <c r="H7303" s="184" t="s">
        <v>7090</v>
      </c>
      <c r="I7303" s="185" t="s">
        <v>190</v>
      </c>
      <c r="J7303" s="181" t="s">
        <v>35</v>
      </c>
      <c r="K7303" s="181" t="s">
        <v>225</v>
      </c>
      <c r="L7303" s="186" t="s">
        <v>225</v>
      </c>
      <c r="M7303" s="187" t="s">
        <v>225</v>
      </c>
      <c r="N7303" s="183" t="s">
        <v>36</v>
      </c>
      <c r="O7303" s="181" t="s">
        <v>7388</v>
      </c>
      <c r="P7303" s="184" t="s">
        <v>7090</v>
      </c>
      <c r="Q7303" s="185" t="s">
        <v>190</v>
      </c>
      <c r="R7303" s="181" t="s">
        <v>35</v>
      </c>
      <c r="S7303" s="181" t="s">
        <v>225</v>
      </c>
      <c r="T7303" s="186" t="s">
        <v>225</v>
      </c>
      <c r="U7303" s="187" t="s">
        <v>225</v>
      </c>
      <c r="V7303" s="188" t="str" cm="1">
        <f t="array" ref="V7303">IF(SUM(LEN(A7303:U7303))=0,"",IF(OR(OR(ISBLANK(E7303),SUM(LEN(B7303),LEN(C7303))=0),AND(NOT(D7303="Unknown"),ISBLANK(I7303)),AND(NOT(N7303="Unknown"),ISBLANK(Q7303))),"Missing Information", INDEX(Table15[Entire Service Line Classification], MATCH(SUMIFS(Table15[Unique ID],Table15[System-Owned Portion],D7303,Table15[If Material Anything Other than "Lead" in Column E,Was Material Ever Previously Lead?],F7303,Table15[Customer-Owned Portion],N7303),Table15[Unique ID],0),0)))</f>
        <v>Non-lead</v>
      </c>
      <c r="W7303" s="189"/>
    </row>
    <row r="7304" spans="1:23" s="190" customFormat="1" ht="56.25" x14ac:dyDescent="0.25">
      <c r="A7304" s="180" t="s">
        <v>225</v>
      </c>
      <c r="B7304" s="181" t="s">
        <v>10906</v>
      </c>
      <c r="C7304" s="182" t="s">
        <v>225</v>
      </c>
      <c r="D7304" s="183" t="s">
        <v>36</v>
      </c>
      <c r="E7304" s="181" t="s">
        <v>35</v>
      </c>
      <c r="F7304" s="183" t="s">
        <v>35</v>
      </c>
      <c r="G7304" s="181" t="s">
        <v>7476</v>
      </c>
      <c r="H7304" s="184" t="s">
        <v>7090</v>
      </c>
      <c r="I7304" s="185" t="s">
        <v>190</v>
      </c>
      <c r="J7304" s="181" t="s">
        <v>35</v>
      </c>
      <c r="K7304" s="181" t="s">
        <v>225</v>
      </c>
      <c r="L7304" s="186" t="s">
        <v>225</v>
      </c>
      <c r="M7304" s="187" t="s">
        <v>225</v>
      </c>
      <c r="N7304" s="183" t="s">
        <v>36</v>
      </c>
      <c r="O7304" s="181" t="s">
        <v>7476</v>
      </c>
      <c r="P7304" s="184" t="s">
        <v>7090</v>
      </c>
      <c r="Q7304" s="185" t="s">
        <v>190</v>
      </c>
      <c r="R7304" s="181" t="s">
        <v>35</v>
      </c>
      <c r="S7304" s="181" t="s">
        <v>225</v>
      </c>
      <c r="T7304" s="186" t="s">
        <v>225</v>
      </c>
      <c r="U7304" s="187" t="s">
        <v>225</v>
      </c>
      <c r="V7304" s="188" t="str" cm="1">
        <f t="array" ref="V7304">IF(SUM(LEN(A7304:U7304))=0,"",IF(OR(OR(ISBLANK(E7304),SUM(LEN(B7304),LEN(C7304))=0),AND(NOT(D7304="Unknown"),ISBLANK(I7304)),AND(NOT(N7304="Unknown"),ISBLANK(Q7304))),"Missing Information", INDEX(Table15[Entire Service Line Classification], MATCH(SUMIFS(Table15[Unique ID],Table15[System-Owned Portion],D7304,Table15[If Material Anything Other than "Lead" in Column E,Was Material Ever Previously Lead?],F7304,Table15[Customer-Owned Portion],N7304),Table15[Unique ID],0),0)))</f>
        <v>Non-lead</v>
      </c>
      <c r="W7304" s="189"/>
    </row>
    <row r="7305" spans="1:23" s="190" customFormat="1" ht="56.25" x14ac:dyDescent="0.25">
      <c r="A7305" s="180" t="s">
        <v>225</v>
      </c>
      <c r="B7305" s="181" t="s">
        <v>10907</v>
      </c>
      <c r="C7305" s="182" t="s">
        <v>225</v>
      </c>
      <c r="D7305" s="183" t="s">
        <v>36</v>
      </c>
      <c r="E7305" s="181" t="s">
        <v>35</v>
      </c>
      <c r="F7305" s="183" t="s">
        <v>35</v>
      </c>
      <c r="G7305" s="181" t="s">
        <v>7476</v>
      </c>
      <c r="H7305" s="184" t="s">
        <v>7090</v>
      </c>
      <c r="I7305" s="185" t="s">
        <v>190</v>
      </c>
      <c r="J7305" s="181" t="s">
        <v>35</v>
      </c>
      <c r="K7305" s="181" t="s">
        <v>225</v>
      </c>
      <c r="L7305" s="186" t="s">
        <v>225</v>
      </c>
      <c r="M7305" s="187" t="s">
        <v>225</v>
      </c>
      <c r="N7305" s="183" t="s">
        <v>36</v>
      </c>
      <c r="O7305" s="181" t="s">
        <v>7476</v>
      </c>
      <c r="P7305" s="184" t="s">
        <v>7090</v>
      </c>
      <c r="Q7305" s="185" t="s">
        <v>190</v>
      </c>
      <c r="R7305" s="181" t="s">
        <v>35</v>
      </c>
      <c r="S7305" s="181" t="s">
        <v>225</v>
      </c>
      <c r="T7305" s="186" t="s">
        <v>225</v>
      </c>
      <c r="U7305" s="187" t="s">
        <v>225</v>
      </c>
      <c r="V7305" s="188" t="str" cm="1">
        <f t="array" ref="V7305">IF(SUM(LEN(A7305:U7305))=0,"",IF(OR(OR(ISBLANK(E7305),SUM(LEN(B7305),LEN(C7305))=0),AND(NOT(D7305="Unknown"),ISBLANK(I7305)),AND(NOT(N7305="Unknown"),ISBLANK(Q7305))),"Missing Information", INDEX(Table15[Entire Service Line Classification], MATCH(SUMIFS(Table15[Unique ID],Table15[System-Owned Portion],D7305,Table15[If Material Anything Other than "Lead" in Column E,Was Material Ever Previously Lead?],F7305,Table15[Customer-Owned Portion],N7305),Table15[Unique ID],0),0)))</f>
        <v>Non-lead</v>
      </c>
      <c r="W7305" s="189"/>
    </row>
    <row r="7306" spans="1:23" s="190" customFormat="1" ht="56.25" x14ac:dyDescent="0.25">
      <c r="A7306" s="180" t="s">
        <v>225</v>
      </c>
      <c r="B7306" s="181" t="s">
        <v>10908</v>
      </c>
      <c r="C7306" s="182" t="s">
        <v>225</v>
      </c>
      <c r="D7306" s="183" t="s">
        <v>36</v>
      </c>
      <c r="E7306" s="181" t="s">
        <v>35</v>
      </c>
      <c r="F7306" s="183" t="s">
        <v>35</v>
      </c>
      <c r="G7306" s="181" t="s">
        <v>7388</v>
      </c>
      <c r="H7306" s="184" t="s">
        <v>7090</v>
      </c>
      <c r="I7306" s="185" t="s">
        <v>190</v>
      </c>
      <c r="J7306" s="181" t="s">
        <v>35</v>
      </c>
      <c r="K7306" s="181" t="s">
        <v>225</v>
      </c>
      <c r="L7306" s="186" t="s">
        <v>225</v>
      </c>
      <c r="M7306" s="187" t="s">
        <v>225</v>
      </c>
      <c r="N7306" s="183" t="s">
        <v>36</v>
      </c>
      <c r="O7306" s="181" t="s">
        <v>7388</v>
      </c>
      <c r="P7306" s="184" t="s">
        <v>7090</v>
      </c>
      <c r="Q7306" s="185" t="s">
        <v>190</v>
      </c>
      <c r="R7306" s="181" t="s">
        <v>35</v>
      </c>
      <c r="S7306" s="181" t="s">
        <v>225</v>
      </c>
      <c r="T7306" s="186" t="s">
        <v>225</v>
      </c>
      <c r="U7306" s="187" t="s">
        <v>225</v>
      </c>
      <c r="V7306" s="188" t="str" cm="1">
        <f t="array" ref="V7306">IF(SUM(LEN(A7306:U7306))=0,"",IF(OR(OR(ISBLANK(E7306),SUM(LEN(B7306),LEN(C7306))=0),AND(NOT(D7306="Unknown"),ISBLANK(I7306)),AND(NOT(N7306="Unknown"),ISBLANK(Q7306))),"Missing Information", INDEX(Table15[Entire Service Line Classification], MATCH(SUMIFS(Table15[Unique ID],Table15[System-Owned Portion],D7306,Table15[If Material Anything Other than "Lead" in Column E,Was Material Ever Previously Lead?],F7306,Table15[Customer-Owned Portion],N7306),Table15[Unique ID],0),0)))</f>
        <v>Non-lead</v>
      </c>
      <c r="W7306" s="189"/>
    </row>
    <row r="7307" spans="1:23" s="190" customFormat="1" ht="56.25" x14ac:dyDescent="0.25">
      <c r="A7307" s="180" t="s">
        <v>225</v>
      </c>
      <c r="B7307" s="181" t="s">
        <v>10909</v>
      </c>
      <c r="C7307" s="182" t="s">
        <v>225</v>
      </c>
      <c r="D7307" s="183" t="s">
        <v>36</v>
      </c>
      <c r="E7307" s="181" t="s">
        <v>35</v>
      </c>
      <c r="F7307" s="183" t="s">
        <v>35</v>
      </c>
      <c r="G7307" s="181" t="s">
        <v>7476</v>
      </c>
      <c r="H7307" s="184" t="s">
        <v>7090</v>
      </c>
      <c r="I7307" s="185" t="s">
        <v>190</v>
      </c>
      <c r="J7307" s="181" t="s">
        <v>35</v>
      </c>
      <c r="K7307" s="181" t="s">
        <v>225</v>
      </c>
      <c r="L7307" s="186" t="s">
        <v>225</v>
      </c>
      <c r="M7307" s="187" t="s">
        <v>225</v>
      </c>
      <c r="N7307" s="183" t="s">
        <v>36</v>
      </c>
      <c r="O7307" s="181" t="s">
        <v>7476</v>
      </c>
      <c r="P7307" s="184" t="s">
        <v>7090</v>
      </c>
      <c r="Q7307" s="185" t="s">
        <v>190</v>
      </c>
      <c r="R7307" s="181" t="s">
        <v>35</v>
      </c>
      <c r="S7307" s="181" t="s">
        <v>225</v>
      </c>
      <c r="T7307" s="186" t="s">
        <v>225</v>
      </c>
      <c r="U7307" s="187" t="s">
        <v>225</v>
      </c>
      <c r="V7307" s="188" t="str" cm="1">
        <f t="array" ref="V7307">IF(SUM(LEN(A7307:U7307))=0,"",IF(OR(OR(ISBLANK(E7307),SUM(LEN(B7307),LEN(C7307))=0),AND(NOT(D7307="Unknown"),ISBLANK(I7307)),AND(NOT(N7307="Unknown"),ISBLANK(Q7307))),"Missing Information", INDEX(Table15[Entire Service Line Classification], MATCH(SUMIFS(Table15[Unique ID],Table15[System-Owned Portion],D7307,Table15[If Material Anything Other than "Lead" in Column E,Was Material Ever Previously Lead?],F7307,Table15[Customer-Owned Portion],N7307),Table15[Unique ID],0),0)))</f>
        <v>Non-lead</v>
      </c>
      <c r="W7307" s="189"/>
    </row>
    <row r="7308" spans="1:23" s="190" customFormat="1" ht="56.25" x14ac:dyDescent="0.25">
      <c r="A7308" s="180" t="s">
        <v>225</v>
      </c>
      <c r="B7308" s="181" t="s">
        <v>10910</v>
      </c>
      <c r="C7308" s="182" t="s">
        <v>225</v>
      </c>
      <c r="D7308" s="183" t="s">
        <v>36</v>
      </c>
      <c r="E7308" s="181" t="s">
        <v>35</v>
      </c>
      <c r="F7308" s="183" t="s">
        <v>35</v>
      </c>
      <c r="G7308" s="181" t="s">
        <v>7476</v>
      </c>
      <c r="H7308" s="184" t="s">
        <v>7090</v>
      </c>
      <c r="I7308" s="185" t="s">
        <v>190</v>
      </c>
      <c r="J7308" s="181" t="s">
        <v>35</v>
      </c>
      <c r="K7308" s="181" t="s">
        <v>225</v>
      </c>
      <c r="L7308" s="186" t="s">
        <v>225</v>
      </c>
      <c r="M7308" s="187" t="s">
        <v>225</v>
      </c>
      <c r="N7308" s="183" t="s">
        <v>36</v>
      </c>
      <c r="O7308" s="181" t="s">
        <v>7476</v>
      </c>
      <c r="P7308" s="184" t="s">
        <v>7090</v>
      </c>
      <c r="Q7308" s="185" t="s">
        <v>190</v>
      </c>
      <c r="R7308" s="181" t="s">
        <v>35</v>
      </c>
      <c r="S7308" s="181" t="s">
        <v>225</v>
      </c>
      <c r="T7308" s="186" t="s">
        <v>225</v>
      </c>
      <c r="U7308" s="187" t="s">
        <v>225</v>
      </c>
      <c r="V7308" s="188" t="str" cm="1">
        <f t="array" ref="V7308">IF(SUM(LEN(A7308:U7308))=0,"",IF(OR(OR(ISBLANK(E7308),SUM(LEN(B7308),LEN(C7308))=0),AND(NOT(D7308="Unknown"),ISBLANK(I7308)),AND(NOT(N7308="Unknown"),ISBLANK(Q7308))),"Missing Information", INDEX(Table15[Entire Service Line Classification], MATCH(SUMIFS(Table15[Unique ID],Table15[System-Owned Portion],D7308,Table15[If Material Anything Other than "Lead" in Column E,Was Material Ever Previously Lead?],F7308,Table15[Customer-Owned Portion],N7308),Table15[Unique ID],0),0)))</f>
        <v>Non-lead</v>
      </c>
      <c r="W7308" s="189"/>
    </row>
    <row r="7309" spans="1:23" s="190" customFormat="1" ht="56.25" x14ac:dyDescent="0.25">
      <c r="A7309" s="180" t="s">
        <v>225</v>
      </c>
      <c r="B7309" s="181" t="s">
        <v>10911</v>
      </c>
      <c r="C7309" s="182" t="s">
        <v>225</v>
      </c>
      <c r="D7309" s="183" t="s">
        <v>36</v>
      </c>
      <c r="E7309" s="181" t="s">
        <v>35</v>
      </c>
      <c r="F7309" s="183" t="s">
        <v>35</v>
      </c>
      <c r="G7309" s="181" t="s">
        <v>7476</v>
      </c>
      <c r="H7309" s="184" t="s">
        <v>7090</v>
      </c>
      <c r="I7309" s="185" t="s">
        <v>190</v>
      </c>
      <c r="J7309" s="181" t="s">
        <v>35</v>
      </c>
      <c r="K7309" s="181" t="s">
        <v>225</v>
      </c>
      <c r="L7309" s="186" t="s">
        <v>225</v>
      </c>
      <c r="M7309" s="187" t="s">
        <v>225</v>
      </c>
      <c r="N7309" s="183" t="s">
        <v>36</v>
      </c>
      <c r="O7309" s="181" t="s">
        <v>7476</v>
      </c>
      <c r="P7309" s="184" t="s">
        <v>7090</v>
      </c>
      <c r="Q7309" s="185" t="s">
        <v>190</v>
      </c>
      <c r="R7309" s="181" t="s">
        <v>35</v>
      </c>
      <c r="S7309" s="181" t="s">
        <v>225</v>
      </c>
      <c r="T7309" s="186" t="s">
        <v>225</v>
      </c>
      <c r="U7309" s="187" t="s">
        <v>225</v>
      </c>
      <c r="V7309" s="188" t="str" cm="1">
        <f t="array" ref="V7309">IF(SUM(LEN(A7309:U7309))=0,"",IF(OR(OR(ISBLANK(E7309),SUM(LEN(B7309),LEN(C7309))=0),AND(NOT(D7309="Unknown"),ISBLANK(I7309)),AND(NOT(N7309="Unknown"),ISBLANK(Q7309))),"Missing Information", INDEX(Table15[Entire Service Line Classification], MATCH(SUMIFS(Table15[Unique ID],Table15[System-Owned Portion],D7309,Table15[If Material Anything Other than "Lead" in Column E,Was Material Ever Previously Lead?],F7309,Table15[Customer-Owned Portion],N7309),Table15[Unique ID],0),0)))</f>
        <v>Non-lead</v>
      </c>
      <c r="W7309" s="189"/>
    </row>
    <row r="7310" spans="1:23" s="190" customFormat="1" ht="56.25" x14ac:dyDescent="0.25">
      <c r="A7310" s="180" t="s">
        <v>225</v>
      </c>
      <c r="B7310" s="181" t="s">
        <v>10912</v>
      </c>
      <c r="C7310" s="182" t="s">
        <v>225</v>
      </c>
      <c r="D7310" s="183" t="s">
        <v>36</v>
      </c>
      <c r="E7310" s="181" t="s">
        <v>35</v>
      </c>
      <c r="F7310" s="183" t="s">
        <v>35</v>
      </c>
      <c r="G7310" s="181" t="s">
        <v>7476</v>
      </c>
      <c r="H7310" s="184" t="s">
        <v>7090</v>
      </c>
      <c r="I7310" s="185" t="s">
        <v>190</v>
      </c>
      <c r="J7310" s="181" t="s">
        <v>35</v>
      </c>
      <c r="K7310" s="181" t="s">
        <v>225</v>
      </c>
      <c r="L7310" s="186" t="s">
        <v>225</v>
      </c>
      <c r="M7310" s="187" t="s">
        <v>225</v>
      </c>
      <c r="N7310" s="183" t="s">
        <v>36</v>
      </c>
      <c r="O7310" s="181" t="s">
        <v>7476</v>
      </c>
      <c r="P7310" s="184" t="s">
        <v>7090</v>
      </c>
      <c r="Q7310" s="185" t="s">
        <v>190</v>
      </c>
      <c r="R7310" s="181" t="s">
        <v>35</v>
      </c>
      <c r="S7310" s="181" t="s">
        <v>225</v>
      </c>
      <c r="T7310" s="186" t="s">
        <v>225</v>
      </c>
      <c r="U7310" s="187" t="s">
        <v>225</v>
      </c>
      <c r="V7310" s="188" t="str" cm="1">
        <f t="array" ref="V7310">IF(SUM(LEN(A7310:U7310))=0,"",IF(OR(OR(ISBLANK(E7310),SUM(LEN(B7310),LEN(C7310))=0),AND(NOT(D7310="Unknown"),ISBLANK(I7310)),AND(NOT(N7310="Unknown"),ISBLANK(Q7310))),"Missing Information", INDEX(Table15[Entire Service Line Classification], MATCH(SUMIFS(Table15[Unique ID],Table15[System-Owned Portion],D7310,Table15[If Material Anything Other than "Lead" in Column E,Was Material Ever Previously Lead?],F7310,Table15[Customer-Owned Portion],N7310),Table15[Unique ID],0),0)))</f>
        <v>Non-lead</v>
      </c>
      <c r="W7310" s="189"/>
    </row>
    <row r="7311" spans="1:23" s="190" customFormat="1" ht="56.25" x14ac:dyDescent="0.25">
      <c r="A7311" s="180" t="s">
        <v>225</v>
      </c>
      <c r="B7311" s="181" t="s">
        <v>10913</v>
      </c>
      <c r="C7311" s="182" t="s">
        <v>225</v>
      </c>
      <c r="D7311" s="183" t="s">
        <v>36</v>
      </c>
      <c r="E7311" s="181" t="s">
        <v>35</v>
      </c>
      <c r="F7311" s="183" t="s">
        <v>35</v>
      </c>
      <c r="G7311" s="181" t="s">
        <v>7476</v>
      </c>
      <c r="H7311" s="184" t="s">
        <v>7090</v>
      </c>
      <c r="I7311" s="185" t="s">
        <v>190</v>
      </c>
      <c r="J7311" s="181" t="s">
        <v>35</v>
      </c>
      <c r="K7311" s="181" t="s">
        <v>225</v>
      </c>
      <c r="L7311" s="186" t="s">
        <v>225</v>
      </c>
      <c r="M7311" s="187" t="s">
        <v>225</v>
      </c>
      <c r="N7311" s="183" t="s">
        <v>36</v>
      </c>
      <c r="O7311" s="181" t="s">
        <v>7476</v>
      </c>
      <c r="P7311" s="184" t="s">
        <v>7090</v>
      </c>
      <c r="Q7311" s="185" t="s">
        <v>190</v>
      </c>
      <c r="R7311" s="181" t="s">
        <v>35</v>
      </c>
      <c r="S7311" s="181" t="s">
        <v>225</v>
      </c>
      <c r="T7311" s="186" t="s">
        <v>225</v>
      </c>
      <c r="U7311" s="187" t="s">
        <v>225</v>
      </c>
      <c r="V7311" s="188" t="str" cm="1">
        <f t="array" ref="V7311">IF(SUM(LEN(A7311:U7311))=0,"",IF(OR(OR(ISBLANK(E7311),SUM(LEN(B7311),LEN(C7311))=0),AND(NOT(D7311="Unknown"),ISBLANK(I7311)),AND(NOT(N7311="Unknown"),ISBLANK(Q7311))),"Missing Information", INDEX(Table15[Entire Service Line Classification], MATCH(SUMIFS(Table15[Unique ID],Table15[System-Owned Portion],D7311,Table15[If Material Anything Other than "Lead" in Column E,Was Material Ever Previously Lead?],F7311,Table15[Customer-Owned Portion],N7311),Table15[Unique ID],0),0)))</f>
        <v>Non-lead</v>
      </c>
      <c r="W7311" s="189"/>
    </row>
    <row r="7312" spans="1:23" s="190" customFormat="1" ht="56.25" x14ac:dyDescent="0.25">
      <c r="A7312" s="180" t="s">
        <v>225</v>
      </c>
      <c r="B7312" s="181" t="s">
        <v>10914</v>
      </c>
      <c r="C7312" s="182" t="s">
        <v>225</v>
      </c>
      <c r="D7312" s="183" t="s">
        <v>36</v>
      </c>
      <c r="E7312" s="181" t="s">
        <v>35</v>
      </c>
      <c r="F7312" s="183" t="s">
        <v>35</v>
      </c>
      <c r="G7312" s="181" t="s">
        <v>7476</v>
      </c>
      <c r="H7312" s="184" t="s">
        <v>7090</v>
      </c>
      <c r="I7312" s="185" t="s">
        <v>190</v>
      </c>
      <c r="J7312" s="181" t="s">
        <v>35</v>
      </c>
      <c r="K7312" s="181" t="s">
        <v>225</v>
      </c>
      <c r="L7312" s="186" t="s">
        <v>225</v>
      </c>
      <c r="M7312" s="187" t="s">
        <v>225</v>
      </c>
      <c r="N7312" s="183" t="s">
        <v>36</v>
      </c>
      <c r="O7312" s="181" t="s">
        <v>7476</v>
      </c>
      <c r="P7312" s="184" t="s">
        <v>7090</v>
      </c>
      <c r="Q7312" s="185" t="s">
        <v>190</v>
      </c>
      <c r="R7312" s="181" t="s">
        <v>35</v>
      </c>
      <c r="S7312" s="181" t="s">
        <v>225</v>
      </c>
      <c r="T7312" s="186" t="s">
        <v>225</v>
      </c>
      <c r="U7312" s="187" t="s">
        <v>225</v>
      </c>
      <c r="V7312" s="188" t="str" cm="1">
        <f t="array" ref="V7312">IF(SUM(LEN(A7312:U7312))=0,"",IF(OR(OR(ISBLANK(E7312),SUM(LEN(B7312),LEN(C7312))=0),AND(NOT(D7312="Unknown"),ISBLANK(I7312)),AND(NOT(N7312="Unknown"),ISBLANK(Q7312))),"Missing Information", INDEX(Table15[Entire Service Line Classification], MATCH(SUMIFS(Table15[Unique ID],Table15[System-Owned Portion],D7312,Table15[If Material Anything Other than "Lead" in Column E,Was Material Ever Previously Lead?],F7312,Table15[Customer-Owned Portion],N7312),Table15[Unique ID],0),0)))</f>
        <v>Non-lead</v>
      </c>
      <c r="W7312" s="189"/>
    </row>
    <row r="7313" spans="1:23" s="190" customFormat="1" ht="56.25" x14ac:dyDescent="0.25">
      <c r="A7313" s="180" t="s">
        <v>225</v>
      </c>
      <c r="B7313" s="181" t="s">
        <v>10915</v>
      </c>
      <c r="C7313" s="182" t="s">
        <v>225</v>
      </c>
      <c r="D7313" s="183" t="s">
        <v>36</v>
      </c>
      <c r="E7313" s="181" t="s">
        <v>35</v>
      </c>
      <c r="F7313" s="183" t="s">
        <v>35</v>
      </c>
      <c r="G7313" s="181" t="s">
        <v>7476</v>
      </c>
      <c r="H7313" s="184" t="s">
        <v>7090</v>
      </c>
      <c r="I7313" s="185" t="s">
        <v>190</v>
      </c>
      <c r="J7313" s="181" t="s">
        <v>35</v>
      </c>
      <c r="K7313" s="181" t="s">
        <v>225</v>
      </c>
      <c r="L7313" s="186" t="s">
        <v>225</v>
      </c>
      <c r="M7313" s="187" t="s">
        <v>225</v>
      </c>
      <c r="N7313" s="183" t="s">
        <v>36</v>
      </c>
      <c r="O7313" s="181" t="s">
        <v>7476</v>
      </c>
      <c r="P7313" s="184" t="s">
        <v>7090</v>
      </c>
      <c r="Q7313" s="185" t="s">
        <v>190</v>
      </c>
      <c r="R7313" s="181" t="s">
        <v>35</v>
      </c>
      <c r="S7313" s="181" t="s">
        <v>225</v>
      </c>
      <c r="T7313" s="186" t="s">
        <v>225</v>
      </c>
      <c r="U7313" s="187" t="s">
        <v>225</v>
      </c>
      <c r="V7313" s="188" t="str" cm="1">
        <f t="array" ref="V7313">IF(SUM(LEN(A7313:U7313))=0,"",IF(OR(OR(ISBLANK(E7313),SUM(LEN(B7313),LEN(C7313))=0),AND(NOT(D7313="Unknown"),ISBLANK(I7313)),AND(NOT(N7313="Unknown"),ISBLANK(Q7313))),"Missing Information", INDEX(Table15[Entire Service Line Classification], MATCH(SUMIFS(Table15[Unique ID],Table15[System-Owned Portion],D7313,Table15[If Material Anything Other than "Lead" in Column E,Was Material Ever Previously Lead?],F7313,Table15[Customer-Owned Portion],N7313),Table15[Unique ID],0),0)))</f>
        <v>Non-lead</v>
      </c>
      <c r="W7313" s="189"/>
    </row>
    <row r="7314" spans="1:23" s="190" customFormat="1" ht="56.25" x14ac:dyDescent="0.25">
      <c r="A7314" s="180" t="s">
        <v>225</v>
      </c>
      <c r="B7314" s="181" t="s">
        <v>10916</v>
      </c>
      <c r="C7314" s="182" t="s">
        <v>225</v>
      </c>
      <c r="D7314" s="183" t="s">
        <v>36</v>
      </c>
      <c r="E7314" s="181" t="s">
        <v>35</v>
      </c>
      <c r="F7314" s="183" t="s">
        <v>35</v>
      </c>
      <c r="G7314" s="181" t="s">
        <v>7476</v>
      </c>
      <c r="H7314" s="184" t="s">
        <v>7090</v>
      </c>
      <c r="I7314" s="185" t="s">
        <v>190</v>
      </c>
      <c r="J7314" s="181" t="s">
        <v>35</v>
      </c>
      <c r="K7314" s="181" t="s">
        <v>225</v>
      </c>
      <c r="L7314" s="186" t="s">
        <v>225</v>
      </c>
      <c r="M7314" s="187" t="s">
        <v>225</v>
      </c>
      <c r="N7314" s="183" t="s">
        <v>36</v>
      </c>
      <c r="O7314" s="181" t="s">
        <v>7476</v>
      </c>
      <c r="P7314" s="184" t="s">
        <v>7090</v>
      </c>
      <c r="Q7314" s="185" t="s">
        <v>190</v>
      </c>
      <c r="R7314" s="181" t="s">
        <v>35</v>
      </c>
      <c r="S7314" s="181" t="s">
        <v>225</v>
      </c>
      <c r="T7314" s="186" t="s">
        <v>225</v>
      </c>
      <c r="U7314" s="187" t="s">
        <v>225</v>
      </c>
      <c r="V7314" s="188" t="str" cm="1">
        <f t="array" ref="V7314">IF(SUM(LEN(A7314:U7314))=0,"",IF(OR(OR(ISBLANK(E7314),SUM(LEN(B7314),LEN(C7314))=0),AND(NOT(D7314="Unknown"),ISBLANK(I7314)),AND(NOT(N7314="Unknown"),ISBLANK(Q7314))),"Missing Information", INDEX(Table15[Entire Service Line Classification], MATCH(SUMIFS(Table15[Unique ID],Table15[System-Owned Portion],D7314,Table15[If Material Anything Other than "Lead" in Column E,Was Material Ever Previously Lead?],F7314,Table15[Customer-Owned Portion],N7314),Table15[Unique ID],0),0)))</f>
        <v>Non-lead</v>
      </c>
      <c r="W7314" s="189"/>
    </row>
    <row r="7315" spans="1:23" s="190" customFormat="1" ht="56.25" x14ac:dyDescent="0.25">
      <c r="A7315" s="180" t="s">
        <v>225</v>
      </c>
      <c r="B7315" s="181" t="s">
        <v>10917</v>
      </c>
      <c r="C7315" s="182" t="s">
        <v>225</v>
      </c>
      <c r="D7315" s="183" t="s">
        <v>36</v>
      </c>
      <c r="E7315" s="181" t="s">
        <v>35</v>
      </c>
      <c r="F7315" s="183" t="s">
        <v>35</v>
      </c>
      <c r="G7315" s="181" t="s">
        <v>7476</v>
      </c>
      <c r="H7315" s="184" t="s">
        <v>7090</v>
      </c>
      <c r="I7315" s="185" t="s">
        <v>190</v>
      </c>
      <c r="J7315" s="181" t="s">
        <v>35</v>
      </c>
      <c r="K7315" s="181" t="s">
        <v>225</v>
      </c>
      <c r="L7315" s="186" t="s">
        <v>225</v>
      </c>
      <c r="M7315" s="187" t="s">
        <v>225</v>
      </c>
      <c r="N7315" s="183" t="s">
        <v>36</v>
      </c>
      <c r="O7315" s="181" t="s">
        <v>7476</v>
      </c>
      <c r="P7315" s="184" t="s">
        <v>7090</v>
      </c>
      <c r="Q7315" s="185" t="s">
        <v>190</v>
      </c>
      <c r="R7315" s="181" t="s">
        <v>35</v>
      </c>
      <c r="S7315" s="181" t="s">
        <v>225</v>
      </c>
      <c r="T7315" s="186" t="s">
        <v>225</v>
      </c>
      <c r="U7315" s="187" t="s">
        <v>225</v>
      </c>
      <c r="V7315" s="188" t="str" cm="1">
        <f t="array" ref="V7315">IF(SUM(LEN(A7315:U7315))=0,"",IF(OR(OR(ISBLANK(E7315),SUM(LEN(B7315),LEN(C7315))=0),AND(NOT(D7315="Unknown"),ISBLANK(I7315)),AND(NOT(N7315="Unknown"),ISBLANK(Q7315))),"Missing Information", INDEX(Table15[Entire Service Line Classification], MATCH(SUMIFS(Table15[Unique ID],Table15[System-Owned Portion],D7315,Table15[If Material Anything Other than "Lead" in Column E,Was Material Ever Previously Lead?],F7315,Table15[Customer-Owned Portion],N7315),Table15[Unique ID],0),0)))</f>
        <v>Non-lead</v>
      </c>
      <c r="W7315" s="189"/>
    </row>
    <row r="7316" spans="1:23" s="190" customFormat="1" ht="56.25" x14ac:dyDescent="0.25">
      <c r="A7316" s="180" t="s">
        <v>225</v>
      </c>
      <c r="B7316" s="181" t="s">
        <v>10918</v>
      </c>
      <c r="C7316" s="182" t="s">
        <v>225</v>
      </c>
      <c r="D7316" s="183" t="s">
        <v>36</v>
      </c>
      <c r="E7316" s="181" t="s">
        <v>35</v>
      </c>
      <c r="F7316" s="183" t="s">
        <v>35</v>
      </c>
      <c r="G7316" s="181" t="s">
        <v>7476</v>
      </c>
      <c r="H7316" s="184" t="s">
        <v>7090</v>
      </c>
      <c r="I7316" s="185" t="s">
        <v>190</v>
      </c>
      <c r="J7316" s="181" t="s">
        <v>35</v>
      </c>
      <c r="K7316" s="181" t="s">
        <v>225</v>
      </c>
      <c r="L7316" s="186" t="s">
        <v>225</v>
      </c>
      <c r="M7316" s="187" t="s">
        <v>225</v>
      </c>
      <c r="N7316" s="183" t="s">
        <v>36</v>
      </c>
      <c r="O7316" s="181" t="s">
        <v>7476</v>
      </c>
      <c r="P7316" s="184" t="s">
        <v>7090</v>
      </c>
      <c r="Q7316" s="185" t="s">
        <v>190</v>
      </c>
      <c r="R7316" s="181" t="s">
        <v>35</v>
      </c>
      <c r="S7316" s="181" t="s">
        <v>225</v>
      </c>
      <c r="T7316" s="186" t="s">
        <v>225</v>
      </c>
      <c r="U7316" s="187" t="s">
        <v>225</v>
      </c>
      <c r="V7316" s="188" t="str" cm="1">
        <f t="array" ref="V7316">IF(SUM(LEN(A7316:U7316))=0,"",IF(OR(OR(ISBLANK(E7316),SUM(LEN(B7316),LEN(C7316))=0),AND(NOT(D7316="Unknown"),ISBLANK(I7316)),AND(NOT(N7316="Unknown"),ISBLANK(Q7316))),"Missing Information", INDEX(Table15[Entire Service Line Classification], MATCH(SUMIFS(Table15[Unique ID],Table15[System-Owned Portion],D7316,Table15[If Material Anything Other than "Lead" in Column E,Was Material Ever Previously Lead?],F7316,Table15[Customer-Owned Portion],N7316),Table15[Unique ID],0),0)))</f>
        <v>Non-lead</v>
      </c>
      <c r="W7316" s="189"/>
    </row>
    <row r="7317" spans="1:23" s="190" customFormat="1" ht="56.25" x14ac:dyDescent="0.25">
      <c r="A7317" s="180" t="s">
        <v>225</v>
      </c>
      <c r="B7317" s="181" t="s">
        <v>10919</v>
      </c>
      <c r="C7317" s="182" t="s">
        <v>225</v>
      </c>
      <c r="D7317" s="183" t="s">
        <v>36</v>
      </c>
      <c r="E7317" s="181" t="s">
        <v>35</v>
      </c>
      <c r="F7317" s="183" t="s">
        <v>35</v>
      </c>
      <c r="G7317" s="181" t="s">
        <v>7476</v>
      </c>
      <c r="H7317" s="184" t="s">
        <v>7090</v>
      </c>
      <c r="I7317" s="185" t="s">
        <v>190</v>
      </c>
      <c r="J7317" s="181" t="s">
        <v>35</v>
      </c>
      <c r="K7317" s="181" t="s">
        <v>225</v>
      </c>
      <c r="L7317" s="186" t="s">
        <v>225</v>
      </c>
      <c r="M7317" s="187" t="s">
        <v>225</v>
      </c>
      <c r="N7317" s="183" t="s">
        <v>36</v>
      </c>
      <c r="O7317" s="181" t="s">
        <v>7476</v>
      </c>
      <c r="P7317" s="184" t="s">
        <v>7090</v>
      </c>
      <c r="Q7317" s="185" t="s">
        <v>190</v>
      </c>
      <c r="R7317" s="181" t="s">
        <v>35</v>
      </c>
      <c r="S7317" s="181" t="s">
        <v>225</v>
      </c>
      <c r="T7317" s="186" t="s">
        <v>225</v>
      </c>
      <c r="U7317" s="187" t="s">
        <v>225</v>
      </c>
      <c r="V7317" s="188" t="str" cm="1">
        <f t="array" ref="V7317">IF(SUM(LEN(A7317:U7317))=0,"",IF(OR(OR(ISBLANK(E7317),SUM(LEN(B7317),LEN(C7317))=0),AND(NOT(D7317="Unknown"),ISBLANK(I7317)),AND(NOT(N7317="Unknown"),ISBLANK(Q7317))),"Missing Information", INDEX(Table15[Entire Service Line Classification], MATCH(SUMIFS(Table15[Unique ID],Table15[System-Owned Portion],D7317,Table15[If Material Anything Other than "Lead" in Column E,Was Material Ever Previously Lead?],F7317,Table15[Customer-Owned Portion],N7317),Table15[Unique ID],0),0)))</f>
        <v>Non-lead</v>
      </c>
      <c r="W7317" s="189"/>
    </row>
    <row r="7318" spans="1:23" s="190" customFormat="1" ht="56.25" x14ac:dyDescent="0.25">
      <c r="A7318" s="180" t="s">
        <v>225</v>
      </c>
      <c r="B7318" s="181" t="s">
        <v>10920</v>
      </c>
      <c r="C7318" s="182" t="s">
        <v>225</v>
      </c>
      <c r="D7318" s="183" t="s">
        <v>36</v>
      </c>
      <c r="E7318" s="181" t="s">
        <v>35</v>
      </c>
      <c r="F7318" s="183" t="s">
        <v>35</v>
      </c>
      <c r="G7318" s="181" t="s">
        <v>7476</v>
      </c>
      <c r="H7318" s="184" t="s">
        <v>7090</v>
      </c>
      <c r="I7318" s="185" t="s">
        <v>190</v>
      </c>
      <c r="J7318" s="181" t="s">
        <v>35</v>
      </c>
      <c r="K7318" s="181" t="s">
        <v>225</v>
      </c>
      <c r="L7318" s="186" t="s">
        <v>225</v>
      </c>
      <c r="M7318" s="187" t="s">
        <v>225</v>
      </c>
      <c r="N7318" s="183" t="s">
        <v>36</v>
      </c>
      <c r="O7318" s="181" t="s">
        <v>7476</v>
      </c>
      <c r="P7318" s="184" t="s">
        <v>7090</v>
      </c>
      <c r="Q7318" s="185" t="s">
        <v>190</v>
      </c>
      <c r="R7318" s="181" t="s">
        <v>35</v>
      </c>
      <c r="S7318" s="181" t="s">
        <v>225</v>
      </c>
      <c r="T7318" s="186" t="s">
        <v>225</v>
      </c>
      <c r="U7318" s="187" t="s">
        <v>225</v>
      </c>
      <c r="V7318" s="188" t="str" cm="1">
        <f t="array" ref="V7318">IF(SUM(LEN(A7318:U7318))=0,"",IF(OR(OR(ISBLANK(E7318),SUM(LEN(B7318),LEN(C7318))=0),AND(NOT(D7318="Unknown"),ISBLANK(I7318)),AND(NOT(N7318="Unknown"),ISBLANK(Q7318))),"Missing Information", INDEX(Table15[Entire Service Line Classification], MATCH(SUMIFS(Table15[Unique ID],Table15[System-Owned Portion],D7318,Table15[If Material Anything Other than "Lead" in Column E,Was Material Ever Previously Lead?],F7318,Table15[Customer-Owned Portion],N7318),Table15[Unique ID],0),0)))</f>
        <v>Non-lead</v>
      </c>
      <c r="W7318" s="189"/>
    </row>
    <row r="7319" spans="1:23" s="190" customFormat="1" ht="56.25" x14ac:dyDescent="0.25">
      <c r="A7319" s="180" t="s">
        <v>225</v>
      </c>
      <c r="B7319" s="181" t="s">
        <v>10921</v>
      </c>
      <c r="C7319" s="182" t="s">
        <v>225</v>
      </c>
      <c r="D7319" s="183" t="s">
        <v>36</v>
      </c>
      <c r="E7319" s="181" t="s">
        <v>35</v>
      </c>
      <c r="F7319" s="183" t="s">
        <v>35</v>
      </c>
      <c r="G7319" s="181" t="s">
        <v>7388</v>
      </c>
      <c r="H7319" s="184" t="s">
        <v>7090</v>
      </c>
      <c r="I7319" s="185" t="s">
        <v>190</v>
      </c>
      <c r="J7319" s="181" t="s">
        <v>35</v>
      </c>
      <c r="K7319" s="181" t="s">
        <v>225</v>
      </c>
      <c r="L7319" s="186" t="s">
        <v>225</v>
      </c>
      <c r="M7319" s="187" t="s">
        <v>225</v>
      </c>
      <c r="N7319" s="183" t="s">
        <v>36</v>
      </c>
      <c r="O7319" s="181" t="s">
        <v>7388</v>
      </c>
      <c r="P7319" s="184" t="s">
        <v>7090</v>
      </c>
      <c r="Q7319" s="185" t="s">
        <v>190</v>
      </c>
      <c r="R7319" s="181" t="s">
        <v>35</v>
      </c>
      <c r="S7319" s="181" t="s">
        <v>225</v>
      </c>
      <c r="T7319" s="186" t="s">
        <v>225</v>
      </c>
      <c r="U7319" s="187" t="s">
        <v>225</v>
      </c>
      <c r="V7319" s="188" t="str" cm="1">
        <f t="array" ref="V7319">IF(SUM(LEN(A7319:U7319))=0,"",IF(OR(OR(ISBLANK(E7319),SUM(LEN(B7319),LEN(C7319))=0),AND(NOT(D7319="Unknown"),ISBLANK(I7319)),AND(NOT(N7319="Unknown"),ISBLANK(Q7319))),"Missing Information", INDEX(Table15[Entire Service Line Classification], MATCH(SUMIFS(Table15[Unique ID],Table15[System-Owned Portion],D7319,Table15[If Material Anything Other than "Lead" in Column E,Was Material Ever Previously Lead?],F7319,Table15[Customer-Owned Portion],N7319),Table15[Unique ID],0),0)))</f>
        <v>Non-lead</v>
      </c>
      <c r="W7319" s="189"/>
    </row>
    <row r="7320" spans="1:23" s="190" customFormat="1" ht="56.25" x14ac:dyDescent="0.25">
      <c r="A7320" s="180" t="s">
        <v>225</v>
      </c>
      <c r="B7320" s="181" t="s">
        <v>10922</v>
      </c>
      <c r="C7320" s="182" t="s">
        <v>225</v>
      </c>
      <c r="D7320" s="183" t="s">
        <v>36</v>
      </c>
      <c r="E7320" s="181" t="s">
        <v>35</v>
      </c>
      <c r="F7320" s="183" t="s">
        <v>35</v>
      </c>
      <c r="G7320" s="181" t="s">
        <v>7388</v>
      </c>
      <c r="H7320" s="184" t="s">
        <v>7090</v>
      </c>
      <c r="I7320" s="185" t="s">
        <v>190</v>
      </c>
      <c r="J7320" s="181" t="s">
        <v>35</v>
      </c>
      <c r="K7320" s="181" t="s">
        <v>225</v>
      </c>
      <c r="L7320" s="186" t="s">
        <v>225</v>
      </c>
      <c r="M7320" s="187" t="s">
        <v>225</v>
      </c>
      <c r="N7320" s="183" t="s">
        <v>36</v>
      </c>
      <c r="O7320" s="181" t="s">
        <v>7388</v>
      </c>
      <c r="P7320" s="184" t="s">
        <v>7090</v>
      </c>
      <c r="Q7320" s="185" t="s">
        <v>190</v>
      </c>
      <c r="R7320" s="181" t="s">
        <v>35</v>
      </c>
      <c r="S7320" s="181" t="s">
        <v>225</v>
      </c>
      <c r="T7320" s="186" t="s">
        <v>225</v>
      </c>
      <c r="U7320" s="187" t="s">
        <v>225</v>
      </c>
      <c r="V7320" s="188" t="str" cm="1">
        <f t="array" ref="V7320">IF(SUM(LEN(A7320:U7320))=0,"",IF(OR(OR(ISBLANK(E7320),SUM(LEN(B7320),LEN(C7320))=0),AND(NOT(D7320="Unknown"),ISBLANK(I7320)),AND(NOT(N7320="Unknown"),ISBLANK(Q7320))),"Missing Information", INDEX(Table15[Entire Service Line Classification], MATCH(SUMIFS(Table15[Unique ID],Table15[System-Owned Portion],D7320,Table15[If Material Anything Other than "Lead" in Column E,Was Material Ever Previously Lead?],F7320,Table15[Customer-Owned Portion],N7320),Table15[Unique ID],0),0)))</f>
        <v>Non-lead</v>
      </c>
      <c r="W7320" s="189"/>
    </row>
    <row r="7321" spans="1:23" s="190" customFormat="1" ht="56.25" x14ac:dyDescent="0.25">
      <c r="A7321" s="180" t="s">
        <v>225</v>
      </c>
      <c r="B7321" s="181" t="s">
        <v>10923</v>
      </c>
      <c r="C7321" s="182" t="s">
        <v>225</v>
      </c>
      <c r="D7321" s="183" t="s">
        <v>36</v>
      </c>
      <c r="E7321" s="181" t="s">
        <v>35</v>
      </c>
      <c r="F7321" s="183" t="s">
        <v>35</v>
      </c>
      <c r="G7321" s="181" t="s">
        <v>7388</v>
      </c>
      <c r="H7321" s="184" t="s">
        <v>7090</v>
      </c>
      <c r="I7321" s="185" t="s">
        <v>190</v>
      </c>
      <c r="J7321" s="181" t="s">
        <v>35</v>
      </c>
      <c r="K7321" s="181" t="s">
        <v>225</v>
      </c>
      <c r="L7321" s="186" t="s">
        <v>225</v>
      </c>
      <c r="M7321" s="187" t="s">
        <v>225</v>
      </c>
      <c r="N7321" s="183" t="s">
        <v>36</v>
      </c>
      <c r="O7321" s="181" t="s">
        <v>7388</v>
      </c>
      <c r="P7321" s="184" t="s">
        <v>7090</v>
      </c>
      <c r="Q7321" s="185" t="s">
        <v>190</v>
      </c>
      <c r="R7321" s="181" t="s">
        <v>35</v>
      </c>
      <c r="S7321" s="181" t="s">
        <v>225</v>
      </c>
      <c r="T7321" s="186" t="s">
        <v>225</v>
      </c>
      <c r="U7321" s="187" t="s">
        <v>225</v>
      </c>
      <c r="V7321" s="188" t="str" cm="1">
        <f t="array" ref="V7321">IF(SUM(LEN(A7321:U7321))=0,"",IF(OR(OR(ISBLANK(E7321),SUM(LEN(B7321),LEN(C7321))=0),AND(NOT(D7321="Unknown"),ISBLANK(I7321)),AND(NOT(N7321="Unknown"),ISBLANK(Q7321))),"Missing Information", INDEX(Table15[Entire Service Line Classification], MATCH(SUMIFS(Table15[Unique ID],Table15[System-Owned Portion],D7321,Table15[If Material Anything Other than "Lead" in Column E,Was Material Ever Previously Lead?],F7321,Table15[Customer-Owned Portion],N7321),Table15[Unique ID],0),0)))</f>
        <v>Non-lead</v>
      </c>
      <c r="W7321" s="189"/>
    </row>
    <row r="7322" spans="1:23" s="190" customFormat="1" ht="56.25" x14ac:dyDescent="0.25">
      <c r="A7322" s="180" t="s">
        <v>225</v>
      </c>
      <c r="B7322" s="181" t="s">
        <v>10924</v>
      </c>
      <c r="C7322" s="182" t="s">
        <v>225</v>
      </c>
      <c r="D7322" s="183" t="s">
        <v>36</v>
      </c>
      <c r="E7322" s="181" t="s">
        <v>35</v>
      </c>
      <c r="F7322" s="183" t="s">
        <v>35</v>
      </c>
      <c r="G7322" s="181" t="s">
        <v>7388</v>
      </c>
      <c r="H7322" s="184" t="s">
        <v>7090</v>
      </c>
      <c r="I7322" s="185" t="s">
        <v>190</v>
      </c>
      <c r="J7322" s="181" t="s">
        <v>35</v>
      </c>
      <c r="K7322" s="181" t="s">
        <v>225</v>
      </c>
      <c r="L7322" s="186" t="s">
        <v>225</v>
      </c>
      <c r="M7322" s="187" t="s">
        <v>225</v>
      </c>
      <c r="N7322" s="183" t="s">
        <v>36</v>
      </c>
      <c r="O7322" s="181" t="s">
        <v>7388</v>
      </c>
      <c r="P7322" s="184" t="s">
        <v>7090</v>
      </c>
      <c r="Q7322" s="185" t="s">
        <v>190</v>
      </c>
      <c r="R7322" s="181" t="s">
        <v>35</v>
      </c>
      <c r="S7322" s="181" t="s">
        <v>225</v>
      </c>
      <c r="T7322" s="186" t="s">
        <v>225</v>
      </c>
      <c r="U7322" s="187" t="s">
        <v>225</v>
      </c>
      <c r="V7322" s="188" t="str" cm="1">
        <f t="array" ref="V7322">IF(SUM(LEN(A7322:U7322))=0,"",IF(OR(OR(ISBLANK(E7322),SUM(LEN(B7322),LEN(C7322))=0),AND(NOT(D7322="Unknown"),ISBLANK(I7322)),AND(NOT(N7322="Unknown"),ISBLANK(Q7322))),"Missing Information", INDEX(Table15[Entire Service Line Classification], MATCH(SUMIFS(Table15[Unique ID],Table15[System-Owned Portion],D7322,Table15[If Material Anything Other than "Lead" in Column E,Was Material Ever Previously Lead?],F7322,Table15[Customer-Owned Portion],N7322),Table15[Unique ID],0),0)))</f>
        <v>Non-lead</v>
      </c>
      <c r="W7322" s="189"/>
    </row>
    <row r="7323" spans="1:23" s="190" customFormat="1" ht="56.25" x14ac:dyDescent="0.25">
      <c r="A7323" s="180" t="s">
        <v>225</v>
      </c>
      <c r="B7323" s="181" t="s">
        <v>10925</v>
      </c>
      <c r="C7323" s="182" t="s">
        <v>225</v>
      </c>
      <c r="D7323" s="183" t="s">
        <v>36</v>
      </c>
      <c r="E7323" s="181" t="s">
        <v>35</v>
      </c>
      <c r="F7323" s="183" t="s">
        <v>35</v>
      </c>
      <c r="G7323" s="181" t="s">
        <v>7388</v>
      </c>
      <c r="H7323" s="184" t="s">
        <v>7090</v>
      </c>
      <c r="I7323" s="185" t="s">
        <v>190</v>
      </c>
      <c r="J7323" s="181" t="s">
        <v>35</v>
      </c>
      <c r="K7323" s="181" t="s">
        <v>225</v>
      </c>
      <c r="L7323" s="186" t="s">
        <v>225</v>
      </c>
      <c r="M7323" s="187" t="s">
        <v>225</v>
      </c>
      <c r="N7323" s="183" t="s">
        <v>36</v>
      </c>
      <c r="O7323" s="181" t="s">
        <v>7388</v>
      </c>
      <c r="P7323" s="184" t="s">
        <v>7090</v>
      </c>
      <c r="Q7323" s="185" t="s">
        <v>190</v>
      </c>
      <c r="R7323" s="181" t="s">
        <v>35</v>
      </c>
      <c r="S7323" s="181" t="s">
        <v>225</v>
      </c>
      <c r="T7323" s="186" t="s">
        <v>225</v>
      </c>
      <c r="U7323" s="187" t="s">
        <v>225</v>
      </c>
      <c r="V7323" s="188" t="str" cm="1">
        <f t="array" ref="V7323">IF(SUM(LEN(A7323:U7323))=0,"",IF(OR(OR(ISBLANK(E7323),SUM(LEN(B7323),LEN(C7323))=0),AND(NOT(D7323="Unknown"),ISBLANK(I7323)),AND(NOT(N7323="Unknown"),ISBLANK(Q7323))),"Missing Information", INDEX(Table15[Entire Service Line Classification], MATCH(SUMIFS(Table15[Unique ID],Table15[System-Owned Portion],D7323,Table15[If Material Anything Other than "Lead" in Column E,Was Material Ever Previously Lead?],F7323,Table15[Customer-Owned Portion],N7323),Table15[Unique ID],0),0)))</f>
        <v>Non-lead</v>
      </c>
      <c r="W7323" s="189"/>
    </row>
    <row r="7324" spans="1:23" s="190" customFormat="1" ht="56.25" x14ac:dyDescent="0.25">
      <c r="A7324" s="180" t="s">
        <v>225</v>
      </c>
      <c r="B7324" s="181" t="s">
        <v>10926</v>
      </c>
      <c r="C7324" s="182" t="s">
        <v>225</v>
      </c>
      <c r="D7324" s="183" t="s">
        <v>36</v>
      </c>
      <c r="E7324" s="181" t="s">
        <v>35</v>
      </c>
      <c r="F7324" s="183" t="s">
        <v>35</v>
      </c>
      <c r="G7324" s="181" t="s">
        <v>7388</v>
      </c>
      <c r="H7324" s="184" t="s">
        <v>7090</v>
      </c>
      <c r="I7324" s="185" t="s">
        <v>190</v>
      </c>
      <c r="J7324" s="181" t="s">
        <v>35</v>
      </c>
      <c r="K7324" s="181" t="s">
        <v>225</v>
      </c>
      <c r="L7324" s="186" t="s">
        <v>225</v>
      </c>
      <c r="M7324" s="187" t="s">
        <v>225</v>
      </c>
      <c r="N7324" s="183" t="s">
        <v>36</v>
      </c>
      <c r="O7324" s="181" t="s">
        <v>7388</v>
      </c>
      <c r="P7324" s="184" t="s">
        <v>7090</v>
      </c>
      <c r="Q7324" s="185" t="s">
        <v>190</v>
      </c>
      <c r="R7324" s="181" t="s">
        <v>35</v>
      </c>
      <c r="S7324" s="181" t="s">
        <v>225</v>
      </c>
      <c r="T7324" s="186" t="s">
        <v>225</v>
      </c>
      <c r="U7324" s="187" t="s">
        <v>225</v>
      </c>
      <c r="V7324" s="188" t="str" cm="1">
        <f t="array" ref="V7324">IF(SUM(LEN(A7324:U7324))=0,"",IF(OR(OR(ISBLANK(E7324),SUM(LEN(B7324),LEN(C7324))=0),AND(NOT(D7324="Unknown"),ISBLANK(I7324)),AND(NOT(N7324="Unknown"),ISBLANK(Q7324))),"Missing Information", INDEX(Table15[Entire Service Line Classification], MATCH(SUMIFS(Table15[Unique ID],Table15[System-Owned Portion],D7324,Table15[If Material Anything Other than "Lead" in Column E,Was Material Ever Previously Lead?],F7324,Table15[Customer-Owned Portion],N7324),Table15[Unique ID],0),0)))</f>
        <v>Non-lead</v>
      </c>
      <c r="W7324" s="189"/>
    </row>
    <row r="7325" spans="1:23" s="190" customFormat="1" ht="56.25" x14ac:dyDescent="0.25">
      <c r="A7325" s="180" t="s">
        <v>225</v>
      </c>
      <c r="B7325" s="181" t="s">
        <v>10927</v>
      </c>
      <c r="C7325" s="182" t="s">
        <v>225</v>
      </c>
      <c r="D7325" s="183" t="s">
        <v>36</v>
      </c>
      <c r="E7325" s="181" t="s">
        <v>35</v>
      </c>
      <c r="F7325" s="183" t="s">
        <v>35</v>
      </c>
      <c r="G7325" s="181" t="s">
        <v>7388</v>
      </c>
      <c r="H7325" s="184" t="s">
        <v>7090</v>
      </c>
      <c r="I7325" s="185" t="s">
        <v>190</v>
      </c>
      <c r="J7325" s="181" t="s">
        <v>35</v>
      </c>
      <c r="K7325" s="181" t="s">
        <v>225</v>
      </c>
      <c r="L7325" s="186" t="s">
        <v>225</v>
      </c>
      <c r="M7325" s="187" t="s">
        <v>225</v>
      </c>
      <c r="N7325" s="183" t="s">
        <v>36</v>
      </c>
      <c r="O7325" s="181" t="s">
        <v>7388</v>
      </c>
      <c r="P7325" s="184" t="s">
        <v>7090</v>
      </c>
      <c r="Q7325" s="185" t="s">
        <v>190</v>
      </c>
      <c r="R7325" s="181" t="s">
        <v>35</v>
      </c>
      <c r="S7325" s="181" t="s">
        <v>225</v>
      </c>
      <c r="T7325" s="186" t="s">
        <v>225</v>
      </c>
      <c r="U7325" s="187" t="s">
        <v>225</v>
      </c>
      <c r="V7325" s="188" t="str" cm="1">
        <f t="array" ref="V7325">IF(SUM(LEN(A7325:U7325))=0,"",IF(OR(OR(ISBLANK(E7325),SUM(LEN(B7325),LEN(C7325))=0),AND(NOT(D7325="Unknown"),ISBLANK(I7325)),AND(NOT(N7325="Unknown"),ISBLANK(Q7325))),"Missing Information", INDEX(Table15[Entire Service Line Classification], MATCH(SUMIFS(Table15[Unique ID],Table15[System-Owned Portion],D7325,Table15[If Material Anything Other than "Lead" in Column E,Was Material Ever Previously Lead?],F7325,Table15[Customer-Owned Portion],N7325),Table15[Unique ID],0),0)))</f>
        <v>Non-lead</v>
      </c>
      <c r="W7325" s="189"/>
    </row>
    <row r="7326" spans="1:23" s="190" customFormat="1" ht="56.25" x14ac:dyDescent="0.25">
      <c r="A7326" s="180" t="s">
        <v>225</v>
      </c>
      <c r="B7326" s="181" t="s">
        <v>10928</v>
      </c>
      <c r="C7326" s="182" t="s">
        <v>225</v>
      </c>
      <c r="D7326" s="183" t="s">
        <v>36</v>
      </c>
      <c r="E7326" s="181" t="s">
        <v>35</v>
      </c>
      <c r="F7326" s="183" t="s">
        <v>35</v>
      </c>
      <c r="G7326" s="181" t="s">
        <v>7388</v>
      </c>
      <c r="H7326" s="184" t="s">
        <v>7090</v>
      </c>
      <c r="I7326" s="185" t="s">
        <v>190</v>
      </c>
      <c r="J7326" s="181" t="s">
        <v>35</v>
      </c>
      <c r="K7326" s="181" t="s">
        <v>225</v>
      </c>
      <c r="L7326" s="186" t="s">
        <v>225</v>
      </c>
      <c r="M7326" s="187" t="s">
        <v>225</v>
      </c>
      <c r="N7326" s="183" t="s">
        <v>36</v>
      </c>
      <c r="O7326" s="181" t="s">
        <v>7388</v>
      </c>
      <c r="P7326" s="184" t="s">
        <v>7090</v>
      </c>
      <c r="Q7326" s="185" t="s">
        <v>190</v>
      </c>
      <c r="R7326" s="181" t="s">
        <v>35</v>
      </c>
      <c r="S7326" s="181" t="s">
        <v>225</v>
      </c>
      <c r="T7326" s="186" t="s">
        <v>225</v>
      </c>
      <c r="U7326" s="187" t="s">
        <v>225</v>
      </c>
      <c r="V7326" s="188" t="str" cm="1">
        <f t="array" ref="V7326">IF(SUM(LEN(A7326:U7326))=0,"",IF(OR(OR(ISBLANK(E7326),SUM(LEN(B7326),LEN(C7326))=0),AND(NOT(D7326="Unknown"),ISBLANK(I7326)),AND(NOT(N7326="Unknown"),ISBLANK(Q7326))),"Missing Information", INDEX(Table15[Entire Service Line Classification], MATCH(SUMIFS(Table15[Unique ID],Table15[System-Owned Portion],D7326,Table15[If Material Anything Other than "Lead" in Column E,Was Material Ever Previously Lead?],F7326,Table15[Customer-Owned Portion],N7326),Table15[Unique ID],0),0)))</f>
        <v>Non-lead</v>
      </c>
      <c r="W7326" s="189"/>
    </row>
    <row r="7327" spans="1:23" s="190" customFormat="1" ht="56.25" x14ac:dyDescent="0.25">
      <c r="A7327" s="180" t="s">
        <v>225</v>
      </c>
      <c r="B7327" s="181" t="s">
        <v>10929</v>
      </c>
      <c r="C7327" s="182" t="s">
        <v>225</v>
      </c>
      <c r="D7327" s="183" t="s">
        <v>36</v>
      </c>
      <c r="E7327" s="181" t="s">
        <v>35</v>
      </c>
      <c r="F7327" s="183" t="s">
        <v>35</v>
      </c>
      <c r="G7327" s="181" t="s">
        <v>7388</v>
      </c>
      <c r="H7327" s="184" t="s">
        <v>7090</v>
      </c>
      <c r="I7327" s="185" t="s">
        <v>190</v>
      </c>
      <c r="J7327" s="181" t="s">
        <v>35</v>
      </c>
      <c r="K7327" s="181" t="s">
        <v>225</v>
      </c>
      <c r="L7327" s="186" t="s">
        <v>225</v>
      </c>
      <c r="M7327" s="187" t="s">
        <v>225</v>
      </c>
      <c r="N7327" s="183" t="s">
        <v>36</v>
      </c>
      <c r="O7327" s="181" t="s">
        <v>7388</v>
      </c>
      <c r="P7327" s="184" t="s">
        <v>7090</v>
      </c>
      <c r="Q7327" s="185" t="s">
        <v>190</v>
      </c>
      <c r="R7327" s="181" t="s">
        <v>35</v>
      </c>
      <c r="S7327" s="181" t="s">
        <v>225</v>
      </c>
      <c r="T7327" s="186" t="s">
        <v>225</v>
      </c>
      <c r="U7327" s="187" t="s">
        <v>225</v>
      </c>
      <c r="V7327" s="188" t="str" cm="1">
        <f t="array" ref="V7327">IF(SUM(LEN(A7327:U7327))=0,"",IF(OR(OR(ISBLANK(E7327),SUM(LEN(B7327),LEN(C7327))=0),AND(NOT(D7327="Unknown"),ISBLANK(I7327)),AND(NOT(N7327="Unknown"),ISBLANK(Q7327))),"Missing Information", INDEX(Table15[Entire Service Line Classification], MATCH(SUMIFS(Table15[Unique ID],Table15[System-Owned Portion],D7327,Table15[If Material Anything Other than "Lead" in Column E,Was Material Ever Previously Lead?],F7327,Table15[Customer-Owned Portion],N7327),Table15[Unique ID],0),0)))</f>
        <v>Non-lead</v>
      </c>
      <c r="W7327" s="189"/>
    </row>
    <row r="7328" spans="1:23" s="190" customFormat="1" ht="56.25" x14ac:dyDescent="0.25">
      <c r="A7328" s="180" t="s">
        <v>225</v>
      </c>
      <c r="B7328" s="181" t="s">
        <v>10930</v>
      </c>
      <c r="C7328" s="182" t="s">
        <v>225</v>
      </c>
      <c r="D7328" s="183" t="s">
        <v>36</v>
      </c>
      <c r="E7328" s="181" t="s">
        <v>35</v>
      </c>
      <c r="F7328" s="183" t="s">
        <v>35</v>
      </c>
      <c r="G7328" s="181" t="s">
        <v>7388</v>
      </c>
      <c r="H7328" s="184" t="s">
        <v>7090</v>
      </c>
      <c r="I7328" s="185" t="s">
        <v>190</v>
      </c>
      <c r="J7328" s="181" t="s">
        <v>35</v>
      </c>
      <c r="K7328" s="181" t="s">
        <v>225</v>
      </c>
      <c r="L7328" s="186" t="s">
        <v>225</v>
      </c>
      <c r="M7328" s="187" t="s">
        <v>225</v>
      </c>
      <c r="N7328" s="183" t="s">
        <v>36</v>
      </c>
      <c r="O7328" s="181" t="s">
        <v>7388</v>
      </c>
      <c r="P7328" s="184" t="s">
        <v>7090</v>
      </c>
      <c r="Q7328" s="185" t="s">
        <v>190</v>
      </c>
      <c r="R7328" s="181" t="s">
        <v>35</v>
      </c>
      <c r="S7328" s="181" t="s">
        <v>225</v>
      </c>
      <c r="T7328" s="186" t="s">
        <v>225</v>
      </c>
      <c r="U7328" s="187" t="s">
        <v>225</v>
      </c>
      <c r="V7328" s="188" t="str" cm="1">
        <f t="array" ref="V7328">IF(SUM(LEN(A7328:U7328))=0,"",IF(OR(OR(ISBLANK(E7328),SUM(LEN(B7328),LEN(C7328))=0),AND(NOT(D7328="Unknown"),ISBLANK(I7328)),AND(NOT(N7328="Unknown"),ISBLANK(Q7328))),"Missing Information", INDEX(Table15[Entire Service Line Classification], MATCH(SUMIFS(Table15[Unique ID],Table15[System-Owned Portion],D7328,Table15[If Material Anything Other than "Lead" in Column E,Was Material Ever Previously Lead?],F7328,Table15[Customer-Owned Portion],N7328),Table15[Unique ID],0),0)))</f>
        <v>Non-lead</v>
      </c>
      <c r="W7328" s="189"/>
    </row>
    <row r="7329" spans="1:23" s="190" customFormat="1" ht="56.25" x14ac:dyDescent="0.25">
      <c r="A7329" s="180" t="s">
        <v>225</v>
      </c>
      <c r="B7329" s="181" t="s">
        <v>10931</v>
      </c>
      <c r="C7329" s="182" t="s">
        <v>225</v>
      </c>
      <c r="D7329" s="183" t="s">
        <v>36</v>
      </c>
      <c r="E7329" s="181" t="s">
        <v>35</v>
      </c>
      <c r="F7329" s="183" t="s">
        <v>35</v>
      </c>
      <c r="G7329" s="181" t="s">
        <v>7388</v>
      </c>
      <c r="H7329" s="184" t="s">
        <v>7090</v>
      </c>
      <c r="I7329" s="185" t="s">
        <v>190</v>
      </c>
      <c r="J7329" s="181" t="s">
        <v>35</v>
      </c>
      <c r="K7329" s="181" t="s">
        <v>225</v>
      </c>
      <c r="L7329" s="186" t="s">
        <v>225</v>
      </c>
      <c r="M7329" s="187" t="s">
        <v>225</v>
      </c>
      <c r="N7329" s="183" t="s">
        <v>36</v>
      </c>
      <c r="O7329" s="181" t="s">
        <v>7388</v>
      </c>
      <c r="P7329" s="184" t="s">
        <v>7090</v>
      </c>
      <c r="Q7329" s="185" t="s">
        <v>190</v>
      </c>
      <c r="R7329" s="181" t="s">
        <v>35</v>
      </c>
      <c r="S7329" s="181" t="s">
        <v>225</v>
      </c>
      <c r="T7329" s="186" t="s">
        <v>225</v>
      </c>
      <c r="U7329" s="187" t="s">
        <v>225</v>
      </c>
      <c r="V7329" s="188" t="str" cm="1">
        <f t="array" ref="V7329">IF(SUM(LEN(A7329:U7329))=0,"",IF(OR(OR(ISBLANK(E7329),SUM(LEN(B7329),LEN(C7329))=0),AND(NOT(D7329="Unknown"),ISBLANK(I7329)),AND(NOT(N7329="Unknown"),ISBLANK(Q7329))),"Missing Information", INDEX(Table15[Entire Service Line Classification], MATCH(SUMIFS(Table15[Unique ID],Table15[System-Owned Portion],D7329,Table15[If Material Anything Other than "Lead" in Column E,Was Material Ever Previously Lead?],F7329,Table15[Customer-Owned Portion],N7329),Table15[Unique ID],0),0)))</f>
        <v>Non-lead</v>
      </c>
      <c r="W7329" s="189"/>
    </row>
    <row r="7330" spans="1:23" s="190" customFormat="1" ht="56.25" x14ac:dyDescent="0.25">
      <c r="A7330" s="180" t="s">
        <v>225</v>
      </c>
      <c r="B7330" s="181" t="s">
        <v>10932</v>
      </c>
      <c r="C7330" s="182" t="s">
        <v>225</v>
      </c>
      <c r="D7330" s="183" t="s">
        <v>36</v>
      </c>
      <c r="E7330" s="181" t="s">
        <v>35</v>
      </c>
      <c r="F7330" s="183" t="s">
        <v>35</v>
      </c>
      <c r="G7330" s="181" t="s">
        <v>7388</v>
      </c>
      <c r="H7330" s="184" t="s">
        <v>7090</v>
      </c>
      <c r="I7330" s="185" t="s">
        <v>190</v>
      </c>
      <c r="J7330" s="181" t="s">
        <v>35</v>
      </c>
      <c r="K7330" s="181" t="s">
        <v>225</v>
      </c>
      <c r="L7330" s="186" t="s">
        <v>225</v>
      </c>
      <c r="M7330" s="187" t="s">
        <v>225</v>
      </c>
      <c r="N7330" s="183" t="s">
        <v>36</v>
      </c>
      <c r="O7330" s="181" t="s">
        <v>7388</v>
      </c>
      <c r="P7330" s="184" t="s">
        <v>7090</v>
      </c>
      <c r="Q7330" s="185" t="s">
        <v>190</v>
      </c>
      <c r="R7330" s="181" t="s">
        <v>35</v>
      </c>
      <c r="S7330" s="181" t="s">
        <v>225</v>
      </c>
      <c r="T7330" s="186" t="s">
        <v>225</v>
      </c>
      <c r="U7330" s="187" t="s">
        <v>225</v>
      </c>
      <c r="V7330" s="188" t="str" cm="1">
        <f t="array" ref="V7330">IF(SUM(LEN(A7330:U7330))=0,"",IF(OR(OR(ISBLANK(E7330),SUM(LEN(B7330),LEN(C7330))=0),AND(NOT(D7330="Unknown"),ISBLANK(I7330)),AND(NOT(N7330="Unknown"),ISBLANK(Q7330))),"Missing Information", INDEX(Table15[Entire Service Line Classification], MATCH(SUMIFS(Table15[Unique ID],Table15[System-Owned Portion],D7330,Table15[If Material Anything Other than "Lead" in Column E,Was Material Ever Previously Lead?],F7330,Table15[Customer-Owned Portion],N7330),Table15[Unique ID],0),0)))</f>
        <v>Non-lead</v>
      </c>
      <c r="W7330" s="189"/>
    </row>
    <row r="7331" spans="1:23" s="190" customFormat="1" ht="56.25" x14ac:dyDescent="0.25">
      <c r="A7331" s="180" t="s">
        <v>225</v>
      </c>
      <c r="B7331" s="181" t="s">
        <v>10933</v>
      </c>
      <c r="C7331" s="182" t="s">
        <v>225</v>
      </c>
      <c r="D7331" s="183" t="s">
        <v>36</v>
      </c>
      <c r="E7331" s="181" t="s">
        <v>35</v>
      </c>
      <c r="F7331" s="183" t="s">
        <v>35</v>
      </c>
      <c r="G7331" s="181" t="s">
        <v>7476</v>
      </c>
      <c r="H7331" s="184" t="s">
        <v>7090</v>
      </c>
      <c r="I7331" s="185" t="s">
        <v>190</v>
      </c>
      <c r="J7331" s="181" t="s">
        <v>35</v>
      </c>
      <c r="K7331" s="181" t="s">
        <v>225</v>
      </c>
      <c r="L7331" s="186" t="s">
        <v>225</v>
      </c>
      <c r="M7331" s="187" t="s">
        <v>225</v>
      </c>
      <c r="N7331" s="183" t="s">
        <v>36</v>
      </c>
      <c r="O7331" s="181" t="s">
        <v>7476</v>
      </c>
      <c r="P7331" s="184" t="s">
        <v>7090</v>
      </c>
      <c r="Q7331" s="185" t="s">
        <v>190</v>
      </c>
      <c r="R7331" s="181" t="s">
        <v>35</v>
      </c>
      <c r="S7331" s="181" t="s">
        <v>225</v>
      </c>
      <c r="T7331" s="186" t="s">
        <v>225</v>
      </c>
      <c r="U7331" s="187" t="s">
        <v>225</v>
      </c>
      <c r="V7331" s="188" t="str" cm="1">
        <f t="array" ref="V7331">IF(SUM(LEN(A7331:U7331))=0,"",IF(OR(OR(ISBLANK(E7331),SUM(LEN(B7331),LEN(C7331))=0),AND(NOT(D7331="Unknown"),ISBLANK(I7331)),AND(NOT(N7331="Unknown"),ISBLANK(Q7331))),"Missing Information", INDEX(Table15[Entire Service Line Classification], MATCH(SUMIFS(Table15[Unique ID],Table15[System-Owned Portion],D7331,Table15[If Material Anything Other than "Lead" in Column E,Was Material Ever Previously Lead?],F7331,Table15[Customer-Owned Portion],N7331),Table15[Unique ID],0),0)))</f>
        <v>Non-lead</v>
      </c>
      <c r="W7331" s="189"/>
    </row>
    <row r="7332" spans="1:23" s="190" customFormat="1" ht="56.25" x14ac:dyDescent="0.25">
      <c r="A7332" s="180" t="s">
        <v>225</v>
      </c>
      <c r="B7332" s="181" t="s">
        <v>10934</v>
      </c>
      <c r="C7332" s="182" t="s">
        <v>225</v>
      </c>
      <c r="D7332" s="183" t="s">
        <v>36</v>
      </c>
      <c r="E7332" s="181" t="s">
        <v>35</v>
      </c>
      <c r="F7332" s="183" t="s">
        <v>35</v>
      </c>
      <c r="G7332" s="181" t="s">
        <v>7388</v>
      </c>
      <c r="H7332" s="184" t="s">
        <v>7090</v>
      </c>
      <c r="I7332" s="185" t="s">
        <v>190</v>
      </c>
      <c r="J7332" s="181" t="s">
        <v>35</v>
      </c>
      <c r="K7332" s="181" t="s">
        <v>225</v>
      </c>
      <c r="L7332" s="186" t="s">
        <v>225</v>
      </c>
      <c r="M7332" s="187" t="s">
        <v>225</v>
      </c>
      <c r="N7332" s="183" t="s">
        <v>36</v>
      </c>
      <c r="O7332" s="181" t="s">
        <v>7388</v>
      </c>
      <c r="P7332" s="184" t="s">
        <v>7090</v>
      </c>
      <c r="Q7332" s="185" t="s">
        <v>190</v>
      </c>
      <c r="R7332" s="181" t="s">
        <v>35</v>
      </c>
      <c r="S7332" s="181" t="s">
        <v>225</v>
      </c>
      <c r="T7332" s="186" t="s">
        <v>225</v>
      </c>
      <c r="U7332" s="187" t="s">
        <v>225</v>
      </c>
      <c r="V7332" s="188" t="str" cm="1">
        <f t="array" ref="V7332">IF(SUM(LEN(A7332:U7332))=0,"",IF(OR(OR(ISBLANK(E7332),SUM(LEN(B7332),LEN(C7332))=0),AND(NOT(D7332="Unknown"),ISBLANK(I7332)),AND(NOT(N7332="Unknown"),ISBLANK(Q7332))),"Missing Information", INDEX(Table15[Entire Service Line Classification], MATCH(SUMIFS(Table15[Unique ID],Table15[System-Owned Portion],D7332,Table15[If Material Anything Other than "Lead" in Column E,Was Material Ever Previously Lead?],F7332,Table15[Customer-Owned Portion],N7332),Table15[Unique ID],0),0)))</f>
        <v>Non-lead</v>
      </c>
      <c r="W7332" s="189"/>
    </row>
    <row r="7333" spans="1:23" s="190" customFormat="1" ht="56.25" x14ac:dyDescent="0.25">
      <c r="A7333" s="180" t="s">
        <v>225</v>
      </c>
      <c r="B7333" s="181" t="s">
        <v>10935</v>
      </c>
      <c r="C7333" s="182" t="s">
        <v>225</v>
      </c>
      <c r="D7333" s="183" t="s">
        <v>36</v>
      </c>
      <c r="E7333" s="181" t="s">
        <v>35</v>
      </c>
      <c r="F7333" s="183" t="s">
        <v>35</v>
      </c>
      <c r="G7333" s="181" t="s">
        <v>7388</v>
      </c>
      <c r="H7333" s="184" t="s">
        <v>7090</v>
      </c>
      <c r="I7333" s="185" t="s">
        <v>190</v>
      </c>
      <c r="J7333" s="181" t="s">
        <v>35</v>
      </c>
      <c r="K7333" s="181" t="s">
        <v>225</v>
      </c>
      <c r="L7333" s="186" t="s">
        <v>225</v>
      </c>
      <c r="M7333" s="187" t="s">
        <v>225</v>
      </c>
      <c r="N7333" s="183" t="s">
        <v>36</v>
      </c>
      <c r="O7333" s="181" t="s">
        <v>7388</v>
      </c>
      <c r="P7333" s="184" t="s">
        <v>7090</v>
      </c>
      <c r="Q7333" s="185" t="s">
        <v>190</v>
      </c>
      <c r="R7333" s="181" t="s">
        <v>35</v>
      </c>
      <c r="S7333" s="181" t="s">
        <v>225</v>
      </c>
      <c r="T7333" s="186" t="s">
        <v>225</v>
      </c>
      <c r="U7333" s="187" t="s">
        <v>225</v>
      </c>
      <c r="V7333" s="188" t="str" cm="1">
        <f t="array" ref="V7333">IF(SUM(LEN(A7333:U7333))=0,"",IF(OR(OR(ISBLANK(E7333),SUM(LEN(B7333),LEN(C7333))=0),AND(NOT(D7333="Unknown"),ISBLANK(I7333)),AND(NOT(N7333="Unknown"),ISBLANK(Q7333))),"Missing Information", INDEX(Table15[Entire Service Line Classification], MATCH(SUMIFS(Table15[Unique ID],Table15[System-Owned Portion],D7333,Table15[If Material Anything Other than "Lead" in Column E,Was Material Ever Previously Lead?],F7333,Table15[Customer-Owned Portion],N7333),Table15[Unique ID],0),0)))</f>
        <v>Non-lead</v>
      </c>
      <c r="W7333" s="189"/>
    </row>
    <row r="7334" spans="1:23" s="190" customFormat="1" ht="56.25" x14ac:dyDescent="0.25">
      <c r="A7334" s="180" t="s">
        <v>225</v>
      </c>
      <c r="B7334" s="181" t="s">
        <v>10936</v>
      </c>
      <c r="C7334" s="182" t="s">
        <v>225</v>
      </c>
      <c r="D7334" s="183" t="s">
        <v>36</v>
      </c>
      <c r="E7334" s="181" t="s">
        <v>35</v>
      </c>
      <c r="F7334" s="183" t="s">
        <v>35</v>
      </c>
      <c r="G7334" s="181" t="s">
        <v>7388</v>
      </c>
      <c r="H7334" s="184" t="s">
        <v>7090</v>
      </c>
      <c r="I7334" s="185" t="s">
        <v>190</v>
      </c>
      <c r="J7334" s="181" t="s">
        <v>35</v>
      </c>
      <c r="K7334" s="181" t="s">
        <v>225</v>
      </c>
      <c r="L7334" s="186" t="s">
        <v>225</v>
      </c>
      <c r="M7334" s="187" t="s">
        <v>225</v>
      </c>
      <c r="N7334" s="183" t="s">
        <v>36</v>
      </c>
      <c r="O7334" s="181" t="s">
        <v>7388</v>
      </c>
      <c r="P7334" s="184" t="s">
        <v>7090</v>
      </c>
      <c r="Q7334" s="185" t="s">
        <v>190</v>
      </c>
      <c r="R7334" s="181" t="s">
        <v>35</v>
      </c>
      <c r="S7334" s="181" t="s">
        <v>225</v>
      </c>
      <c r="T7334" s="186" t="s">
        <v>225</v>
      </c>
      <c r="U7334" s="187" t="s">
        <v>225</v>
      </c>
      <c r="V7334" s="188" t="str" cm="1">
        <f t="array" ref="V7334">IF(SUM(LEN(A7334:U7334))=0,"",IF(OR(OR(ISBLANK(E7334),SUM(LEN(B7334),LEN(C7334))=0),AND(NOT(D7334="Unknown"),ISBLANK(I7334)),AND(NOT(N7334="Unknown"),ISBLANK(Q7334))),"Missing Information", INDEX(Table15[Entire Service Line Classification], MATCH(SUMIFS(Table15[Unique ID],Table15[System-Owned Portion],D7334,Table15[If Material Anything Other than "Lead" in Column E,Was Material Ever Previously Lead?],F7334,Table15[Customer-Owned Portion],N7334),Table15[Unique ID],0),0)))</f>
        <v>Non-lead</v>
      </c>
      <c r="W7334" s="189"/>
    </row>
    <row r="7335" spans="1:23" s="190" customFormat="1" ht="56.25" x14ac:dyDescent="0.25">
      <c r="A7335" s="180" t="s">
        <v>225</v>
      </c>
      <c r="B7335" s="181" t="s">
        <v>10937</v>
      </c>
      <c r="C7335" s="182" t="s">
        <v>225</v>
      </c>
      <c r="D7335" s="183" t="s">
        <v>36</v>
      </c>
      <c r="E7335" s="181" t="s">
        <v>35</v>
      </c>
      <c r="F7335" s="183" t="s">
        <v>35</v>
      </c>
      <c r="G7335" s="181" t="s">
        <v>7388</v>
      </c>
      <c r="H7335" s="184" t="s">
        <v>7090</v>
      </c>
      <c r="I7335" s="185" t="s">
        <v>190</v>
      </c>
      <c r="J7335" s="181" t="s">
        <v>35</v>
      </c>
      <c r="K7335" s="181" t="s">
        <v>225</v>
      </c>
      <c r="L7335" s="186" t="s">
        <v>225</v>
      </c>
      <c r="M7335" s="187" t="s">
        <v>225</v>
      </c>
      <c r="N7335" s="183" t="s">
        <v>36</v>
      </c>
      <c r="O7335" s="181" t="s">
        <v>7388</v>
      </c>
      <c r="P7335" s="184" t="s">
        <v>7090</v>
      </c>
      <c r="Q7335" s="185" t="s">
        <v>190</v>
      </c>
      <c r="R7335" s="181" t="s">
        <v>35</v>
      </c>
      <c r="S7335" s="181" t="s">
        <v>225</v>
      </c>
      <c r="T7335" s="186" t="s">
        <v>225</v>
      </c>
      <c r="U7335" s="187" t="s">
        <v>225</v>
      </c>
      <c r="V7335" s="188" t="str" cm="1">
        <f t="array" ref="V7335">IF(SUM(LEN(A7335:U7335))=0,"",IF(OR(OR(ISBLANK(E7335),SUM(LEN(B7335),LEN(C7335))=0),AND(NOT(D7335="Unknown"),ISBLANK(I7335)),AND(NOT(N7335="Unknown"),ISBLANK(Q7335))),"Missing Information", INDEX(Table15[Entire Service Line Classification], MATCH(SUMIFS(Table15[Unique ID],Table15[System-Owned Portion],D7335,Table15[If Material Anything Other than "Lead" in Column E,Was Material Ever Previously Lead?],F7335,Table15[Customer-Owned Portion],N7335),Table15[Unique ID],0),0)))</f>
        <v>Non-lead</v>
      </c>
      <c r="W7335" s="189"/>
    </row>
    <row r="7336" spans="1:23" s="190" customFormat="1" ht="56.25" x14ac:dyDescent="0.25">
      <c r="A7336" s="180" t="s">
        <v>225</v>
      </c>
      <c r="B7336" s="181" t="s">
        <v>10938</v>
      </c>
      <c r="C7336" s="182" t="s">
        <v>225</v>
      </c>
      <c r="D7336" s="183" t="s">
        <v>36</v>
      </c>
      <c r="E7336" s="181" t="s">
        <v>35</v>
      </c>
      <c r="F7336" s="183" t="s">
        <v>35</v>
      </c>
      <c r="G7336" s="181" t="s">
        <v>7388</v>
      </c>
      <c r="H7336" s="184" t="s">
        <v>7090</v>
      </c>
      <c r="I7336" s="185" t="s">
        <v>190</v>
      </c>
      <c r="J7336" s="181" t="s">
        <v>35</v>
      </c>
      <c r="K7336" s="181" t="s">
        <v>225</v>
      </c>
      <c r="L7336" s="186" t="s">
        <v>225</v>
      </c>
      <c r="M7336" s="187" t="s">
        <v>225</v>
      </c>
      <c r="N7336" s="183" t="s">
        <v>36</v>
      </c>
      <c r="O7336" s="181" t="s">
        <v>7388</v>
      </c>
      <c r="P7336" s="184" t="s">
        <v>7090</v>
      </c>
      <c r="Q7336" s="185" t="s">
        <v>190</v>
      </c>
      <c r="R7336" s="181" t="s">
        <v>35</v>
      </c>
      <c r="S7336" s="181" t="s">
        <v>225</v>
      </c>
      <c r="T7336" s="186" t="s">
        <v>225</v>
      </c>
      <c r="U7336" s="187" t="s">
        <v>225</v>
      </c>
      <c r="V7336" s="188" t="str" cm="1">
        <f t="array" ref="V7336">IF(SUM(LEN(A7336:U7336))=0,"",IF(OR(OR(ISBLANK(E7336),SUM(LEN(B7336),LEN(C7336))=0),AND(NOT(D7336="Unknown"),ISBLANK(I7336)),AND(NOT(N7336="Unknown"),ISBLANK(Q7336))),"Missing Information", INDEX(Table15[Entire Service Line Classification], MATCH(SUMIFS(Table15[Unique ID],Table15[System-Owned Portion],D7336,Table15[If Material Anything Other than "Lead" in Column E,Was Material Ever Previously Lead?],F7336,Table15[Customer-Owned Portion],N7336),Table15[Unique ID],0),0)))</f>
        <v>Non-lead</v>
      </c>
      <c r="W7336" s="189"/>
    </row>
    <row r="7337" spans="1:23" s="190" customFormat="1" ht="56.25" x14ac:dyDescent="0.25">
      <c r="A7337" s="180" t="s">
        <v>225</v>
      </c>
      <c r="B7337" s="181" t="s">
        <v>10939</v>
      </c>
      <c r="C7337" s="182" t="s">
        <v>225</v>
      </c>
      <c r="D7337" s="183" t="s">
        <v>36</v>
      </c>
      <c r="E7337" s="181" t="s">
        <v>35</v>
      </c>
      <c r="F7337" s="183" t="s">
        <v>35</v>
      </c>
      <c r="G7337" s="181" t="s">
        <v>7388</v>
      </c>
      <c r="H7337" s="184" t="s">
        <v>7090</v>
      </c>
      <c r="I7337" s="185" t="s">
        <v>190</v>
      </c>
      <c r="J7337" s="181" t="s">
        <v>35</v>
      </c>
      <c r="K7337" s="181" t="s">
        <v>225</v>
      </c>
      <c r="L7337" s="186" t="s">
        <v>225</v>
      </c>
      <c r="M7337" s="187" t="s">
        <v>225</v>
      </c>
      <c r="N7337" s="183" t="s">
        <v>36</v>
      </c>
      <c r="O7337" s="181" t="s">
        <v>7388</v>
      </c>
      <c r="P7337" s="184" t="s">
        <v>7090</v>
      </c>
      <c r="Q7337" s="185" t="s">
        <v>190</v>
      </c>
      <c r="R7337" s="181" t="s">
        <v>35</v>
      </c>
      <c r="S7337" s="181" t="s">
        <v>225</v>
      </c>
      <c r="T7337" s="186" t="s">
        <v>225</v>
      </c>
      <c r="U7337" s="187" t="s">
        <v>225</v>
      </c>
      <c r="V7337" s="188" t="str" cm="1">
        <f t="array" ref="V7337">IF(SUM(LEN(A7337:U7337))=0,"",IF(OR(OR(ISBLANK(E7337),SUM(LEN(B7337),LEN(C7337))=0),AND(NOT(D7337="Unknown"),ISBLANK(I7337)),AND(NOT(N7337="Unknown"),ISBLANK(Q7337))),"Missing Information", INDEX(Table15[Entire Service Line Classification], MATCH(SUMIFS(Table15[Unique ID],Table15[System-Owned Portion],D7337,Table15[If Material Anything Other than "Lead" in Column E,Was Material Ever Previously Lead?],F7337,Table15[Customer-Owned Portion],N7337),Table15[Unique ID],0),0)))</f>
        <v>Non-lead</v>
      </c>
      <c r="W7337" s="189"/>
    </row>
    <row r="7338" spans="1:23" s="190" customFormat="1" ht="56.25" x14ac:dyDescent="0.25">
      <c r="A7338" s="180" t="s">
        <v>225</v>
      </c>
      <c r="B7338" s="181" t="s">
        <v>10940</v>
      </c>
      <c r="C7338" s="182" t="s">
        <v>225</v>
      </c>
      <c r="D7338" s="183" t="s">
        <v>36</v>
      </c>
      <c r="E7338" s="181" t="s">
        <v>35</v>
      </c>
      <c r="F7338" s="183" t="s">
        <v>35</v>
      </c>
      <c r="G7338" s="181" t="s">
        <v>7388</v>
      </c>
      <c r="H7338" s="184" t="s">
        <v>7090</v>
      </c>
      <c r="I7338" s="185" t="s">
        <v>190</v>
      </c>
      <c r="J7338" s="181" t="s">
        <v>35</v>
      </c>
      <c r="K7338" s="181" t="s">
        <v>225</v>
      </c>
      <c r="L7338" s="186" t="s">
        <v>225</v>
      </c>
      <c r="M7338" s="187" t="s">
        <v>225</v>
      </c>
      <c r="N7338" s="183" t="s">
        <v>36</v>
      </c>
      <c r="O7338" s="181" t="s">
        <v>7388</v>
      </c>
      <c r="P7338" s="184" t="s">
        <v>7090</v>
      </c>
      <c r="Q7338" s="185" t="s">
        <v>190</v>
      </c>
      <c r="R7338" s="181" t="s">
        <v>35</v>
      </c>
      <c r="S7338" s="181" t="s">
        <v>225</v>
      </c>
      <c r="T7338" s="186" t="s">
        <v>225</v>
      </c>
      <c r="U7338" s="187" t="s">
        <v>225</v>
      </c>
      <c r="V7338" s="188" t="str" cm="1">
        <f t="array" ref="V7338">IF(SUM(LEN(A7338:U7338))=0,"",IF(OR(OR(ISBLANK(E7338),SUM(LEN(B7338),LEN(C7338))=0),AND(NOT(D7338="Unknown"),ISBLANK(I7338)),AND(NOT(N7338="Unknown"),ISBLANK(Q7338))),"Missing Information", INDEX(Table15[Entire Service Line Classification], MATCH(SUMIFS(Table15[Unique ID],Table15[System-Owned Portion],D7338,Table15[If Material Anything Other than "Lead" in Column E,Was Material Ever Previously Lead?],F7338,Table15[Customer-Owned Portion],N7338),Table15[Unique ID],0),0)))</f>
        <v>Non-lead</v>
      </c>
      <c r="W7338" s="189"/>
    </row>
    <row r="7339" spans="1:23" s="190" customFormat="1" ht="56.25" x14ac:dyDescent="0.25">
      <c r="A7339" s="180" t="s">
        <v>225</v>
      </c>
      <c r="B7339" s="181" t="s">
        <v>10941</v>
      </c>
      <c r="C7339" s="182" t="s">
        <v>225</v>
      </c>
      <c r="D7339" s="183" t="s">
        <v>36</v>
      </c>
      <c r="E7339" s="181" t="s">
        <v>35</v>
      </c>
      <c r="F7339" s="183" t="s">
        <v>35</v>
      </c>
      <c r="G7339" s="181" t="s">
        <v>7388</v>
      </c>
      <c r="H7339" s="184" t="s">
        <v>7090</v>
      </c>
      <c r="I7339" s="185" t="s">
        <v>190</v>
      </c>
      <c r="J7339" s="181" t="s">
        <v>35</v>
      </c>
      <c r="K7339" s="181" t="s">
        <v>225</v>
      </c>
      <c r="L7339" s="186" t="s">
        <v>225</v>
      </c>
      <c r="M7339" s="187" t="s">
        <v>225</v>
      </c>
      <c r="N7339" s="183" t="s">
        <v>36</v>
      </c>
      <c r="O7339" s="181" t="s">
        <v>7388</v>
      </c>
      <c r="P7339" s="184" t="s">
        <v>7090</v>
      </c>
      <c r="Q7339" s="185" t="s">
        <v>190</v>
      </c>
      <c r="R7339" s="181" t="s">
        <v>35</v>
      </c>
      <c r="S7339" s="181" t="s">
        <v>225</v>
      </c>
      <c r="T7339" s="186" t="s">
        <v>225</v>
      </c>
      <c r="U7339" s="187" t="s">
        <v>225</v>
      </c>
      <c r="V7339" s="188" t="str" cm="1">
        <f t="array" ref="V7339">IF(SUM(LEN(A7339:U7339))=0,"",IF(OR(OR(ISBLANK(E7339),SUM(LEN(B7339),LEN(C7339))=0),AND(NOT(D7339="Unknown"),ISBLANK(I7339)),AND(NOT(N7339="Unknown"),ISBLANK(Q7339))),"Missing Information", INDEX(Table15[Entire Service Line Classification], MATCH(SUMIFS(Table15[Unique ID],Table15[System-Owned Portion],D7339,Table15[If Material Anything Other than "Lead" in Column E,Was Material Ever Previously Lead?],F7339,Table15[Customer-Owned Portion],N7339),Table15[Unique ID],0),0)))</f>
        <v>Non-lead</v>
      </c>
      <c r="W7339" s="189"/>
    </row>
    <row r="7340" spans="1:23" s="190" customFormat="1" ht="56.25" x14ac:dyDescent="0.25">
      <c r="A7340" s="180" t="s">
        <v>225</v>
      </c>
      <c r="B7340" s="181" t="s">
        <v>10942</v>
      </c>
      <c r="C7340" s="182" t="s">
        <v>225</v>
      </c>
      <c r="D7340" s="183" t="s">
        <v>36</v>
      </c>
      <c r="E7340" s="181" t="s">
        <v>35</v>
      </c>
      <c r="F7340" s="183" t="s">
        <v>35</v>
      </c>
      <c r="G7340" s="181" t="s">
        <v>7476</v>
      </c>
      <c r="H7340" s="184" t="s">
        <v>7090</v>
      </c>
      <c r="I7340" s="185" t="s">
        <v>190</v>
      </c>
      <c r="J7340" s="181" t="s">
        <v>35</v>
      </c>
      <c r="K7340" s="181" t="s">
        <v>225</v>
      </c>
      <c r="L7340" s="186" t="s">
        <v>225</v>
      </c>
      <c r="M7340" s="187" t="s">
        <v>225</v>
      </c>
      <c r="N7340" s="183" t="s">
        <v>36</v>
      </c>
      <c r="O7340" s="181" t="s">
        <v>7476</v>
      </c>
      <c r="P7340" s="184" t="s">
        <v>7090</v>
      </c>
      <c r="Q7340" s="185" t="s">
        <v>190</v>
      </c>
      <c r="R7340" s="181" t="s">
        <v>35</v>
      </c>
      <c r="S7340" s="181" t="s">
        <v>225</v>
      </c>
      <c r="T7340" s="186" t="s">
        <v>225</v>
      </c>
      <c r="U7340" s="187" t="s">
        <v>225</v>
      </c>
      <c r="V7340" s="188" t="str" cm="1">
        <f t="array" ref="V7340">IF(SUM(LEN(A7340:U7340))=0,"",IF(OR(OR(ISBLANK(E7340),SUM(LEN(B7340),LEN(C7340))=0),AND(NOT(D7340="Unknown"),ISBLANK(I7340)),AND(NOT(N7340="Unknown"),ISBLANK(Q7340))),"Missing Information", INDEX(Table15[Entire Service Line Classification], MATCH(SUMIFS(Table15[Unique ID],Table15[System-Owned Portion],D7340,Table15[If Material Anything Other than "Lead" in Column E,Was Material Ever Previously Lead?],F7340,Table15[Customer-Owned Portion],N7340),Table15[Unique ID],0),0)))</f>
        <v>Non-lead</v>
      </c>
      <c r="W7340" s="189"/>
    </row>
    <row r="7341" spans="1:23" s="190" customFormat="1" ht="56.25" x14ac:dyDescent="0.25">
      <c r="A7341" s="180" t="s">
        <v>225</v>
      </c>
      <c r="B7341" s="181" t="s">
        <v>10943</v>
      </c>
      <c r="C7341" s="182" t="s">
        <v>225</v>
      </c>
      <c r="D7341" s="183" t="s">
        <v>36</v>
      </c>
      <c r="E7341" s="181" t="s">
        <v>35</v>
      </c>
      <c r="F7341" s="183" t="s">
        <v>35</v>
      </c>
      <c r="G7341" s="181" t="s">
        <v>7388</v>
      </c>
      <c r="H7341" s="184" t="s">
        <v>7090</v>
      </c>
      <c r="I7341" s="185" t="s">
        <v>190</v>
      </c>
      <c r="J7341" s="181" t="s">
        <v>35</v>
      </c>
      <c r="K7341" s="181" t="s">
        <v>225</v>
      </c>
      <c r="L7341" s="186" t="s">
        <v>225</v>
      </c>
      <c r="M7341" s="187" t="s">
        <v>225</v>
      </c>
      <c r="N7341" s="183" t="s">
        <v>36</v>
      </c>
      <c r="O7341" s="181" t="s">
        <v>7388</v>
      </c>
      <c r="P7341" s="184" t="s">
        <v>7090</v>
      </c>
      <c r="Q7341" s="185" t="s">
        <v>190</v>
      </c>
      <c r="R7341" s="181" t="s">
        <v>35</v>
      </c>
      <c r="S7341" s="181" t="s">
        <v>225</v>
      </c>
      <c r="T7341" s="186" t="s">
        <v>225</v>
      </c>
      <c r="U7341" s="187" t="s">
        <v>225</v>
      </c>
      <c r="V7341" s="188" t="str" cm="1">
        <f t="array" ref="V7341">IF(SUM(LEN(A7341:U7341))=0,"",IF(OR(OR(ISBLANK(E7341),SUM(LEN(B7341),LEN(C7341))=0),AND(NOT(D7341="Unknown"),ISBLANK(I7341)),AND(NOT(N7341="Unknown"),ISBLANK(Q7341))),"Missing Information", INDEX(Table15[Entire Service Line Classification], MATCH(SUMIFS(Table15[Unique ID],Table15[System-Owned Portion],D7341,Table15[If Material Anything Other than "Lead" in Column E,Was Material Ever Previously Lead?],F7341,Table15[Customer-Owned Portion],N7341),Table15[Unique ID],0),0)))</f>
        <v>Non-lead</v>
      </c>
      <c r="W7341" s="189"/>
    </row>
    <row r="7342" spans="1:23" s="190" customFormat="1" ht="56.25" x14ac:dyDescent="0.25">
      <c r="A7342" s="180" t="s">
        <v>225</v>
      </c>
      <c r="B7342" s="181" t="s">
        <v>10944</v>
      </c>
      <c r="C7342" s="182" t="s">
        <v>225</v>
      </c>
      <c r="D7342" s="183" t="s">
        <v>36</v>
      </c>
      <c r="E7342" s="181" t="s">
        <v>35</v>
      </c>
      <c r="F7342" s="183" t="s">
        <v>35</v>
      </c>
      <c r="G7342" s="181" t="s">
        <v>7388</v>
      </c>
      <c r="H7342" s="184" t="s">
        <v>7090</v>
      </c>
      <c r="I7342" s="185" t="s">
        <v>190</v>
      </c>
      <c r="J7342" s="181" t="s">
        <v>35</v>
      </c>
      <c r="K7342" s="181" t="s">
        <v>225</v>
      </c>
      <c r="L7342" s="186" t="s">
        <v>225</v>
      </c>
      <c r="M7342" s="187" t="s">
        <v>225</v>
      </c>
      <c r="N7342" s="183" t="s">
        <v>36</v>
      </c>
      <c r="O7342" s="181" t="s">
        <v>7388</v>
      </c>
      <c r="P7342" s="184" t="s">
        <v>7090</v>
      </c>
      <c r="Q7342" s="185" t="s">
        <v>190</v>
      </c>
      <c r="R7342" s="181" t="s">
        <v>35</v>
      </c>
      <c r="S7342" s="181" t="s">
        <v>225</v>
      </c>
      <c r="T7342" s="186" t="s">
        <v>225</v>
      </c>
      <c r="U7342" s="187" t="s">
        <v>225</v>
      </c>
      <c r="V7342" s="188" t="str" cm="1">
        <f t="array" ref="V7342">IF(SUM(LEN(A7342:U7342))=0,"",IF(OR(OR(ISBLANK(E7342),SUM(LEN(B7342),LEN(C7342))=0),AND(NOT(D7342="Unknown"),ISBLANK(I7342)),AND(NOT(N7342="Unknown"),ISBLANK(Q7342))),"Missing Information", INDEX(Table15[Entire Service Line Classification], MATCH(SUMIFS(Table15[Unique ID],Table15[System-Owned Portion],D7342,Table15[If Material Anything Other than "Lead" in Column E,Was Material Ever Previously Lead?],F7342,Table15[Customer-Owned Portion],N7342),Table15[Unique ID],0),0)))</f>
        <v>Non-lead</v>
      </c>
      <c r="W7342" s="189"/>
    </row>
    <row r="7343" spans="1:23" s="190" customFormat="1" ht="56.25" x14ac:dyDescent="0.25">
      <c r="A7343" s="180" t="s">
        <v>225</v>
      </c>
      <c r="B7343" s="181" t="s">
        <v>10945</v>
      </c>
      <c r="C7343" s="182" t="s">
        <v>225</v>
      </c>
      <c r="D7343" s="183" t="s">
        <v>36</v>
      </c>
      <c r="E7343" s="181" t="s">
        <v>35</v>
      </c>
      <c r="F7343" s="183" t="s">
        <v>35</v>
      </c>
      <c r="G7343" s="181" t="s">
        <v>7388</v>
      </c>
      <c r="H7343" s="184" t="s">
        <v>7090</v>
      </c>
      <c r="I7343" s="185" t="s">
        <v>190</v>
      </c>
      <c r="J7343" s="181" t="s">
        <v>35</v>
      </c>
      <c r="K7343" s="181" t="s">
        <v>225</v>
      </c>
      <c r="L7343" s="186" t="s">
        <v>225</v>
      </c>
      <c r="M7343" s="187" t="s">
        <v>225</v>
      </c>
      <c r="N7343" s="183" t="s">
        <v>36</v>
      </c>
      <c r="O7343" s="181" t="s">
        <v>7388</v>
      </c>
      <c r="P7343" s="184" t="s">
        <v>7090</v>
      </c>
      <c r="Q7343" s="185" t="s">
        <v>190</v>
      </c>
      <c r="R7343" s="181" t="s">
        <v>35</v>
      </c>
      <c r="S7343" s="181" t="s">
        <v>225</v>
      </c>
      <c r="T7343" s="186" t="s">
        <v>225</v>
      </c>
      <c r="U7343" s="187" t="s">
        <v>225</v>
      </c>
      <c r="V7343" s="188" t="str" cm="1">
        <f t="array" ref="V7343">IF(SUM(LEN(A7343:U7343))=0,"",IF(OR(OR(ISBLANK(E7343),SUM(LEN(B7343),LEN(C7343))=0),AND(NOT(D7343="Unknown"),ISBLANK(I7343)),AND(NOT(N7343="Unknown"),ISBLANK(Q7343))),"Missing Information", INDEX(Table15[Entire Service Line Classification], MATCH(SUMIFS(Table15[Unique ID],Table15[System-Owned Portion],D7343,Table15[If Material Anything Other than "Lead" in Column E,Was Material Ever Previously Lead?],F7343,Table15[Customer-Owned Portion],N7343),Table15[Unique ID],0),0)))</f>
        <v>Non-lead</v>
      </c>
      <c r="W7343" s="189"/>
    </row>
    <row r="7344" spans="1:23" s="190" customFormat="1" ht="56.25" x14ac:dyDescent="0.25">
      <c r="A7344" s="180" t="s">
        <v>225</v>
      </c>
      <c r="B7344" s="181" t="s">
        <v>10946</v>
      </c>
      <c r="C7344" s="182" t="s">
        <v>225</v>
      </c>
      <c r="D7344" s="183" t="s">
        <v>36</v>
      </c>
      <c r="E7344" s="181" t="s">
        <v>35</v>
      </c>
      <c r="F7344" s="183" t="s">
        <v>35</v>
      </c>
      <c r="G7344" s="181" t="s">
        <v>7388</v>
      </c>
      <c r="H7344" s="184" t="s">
        <v>7090</v>
      </c>
      <c r="I7344" s="185" t="s">
        <v>190</v>
      </c>
      <c r="J7344" s="181" t="s">
        <v>35</v>
      </c>
      <c r="K7344" s="181" t="s">
        <v>225</v>
      </c>
      <c r="L7344" s="186" t="s">
        <v>225</v>
      </c>
      <c r="M7344" s="187" t="s">
        <v>225</v>
      </c>
      <c r="N7344" s="183" t="s">
        <v>36</v>
      </c>
      <c r="O7344" s="181" t="s">
        <v>7388</v>
      </c>
      <c r="P7344" s="184" t="s">
        <v>7090</v>
      </c>
      <c r="Q7344" s="185" t="s">
        <v>190</v>
      </c>
      <c r="R7344" s="181" t="s">
        <v>35</v>
      </c>
      <c r="S7344" s="181" t="s">
        <v>225</v>
      </c>
      <c r="T7344" s="186" t="s">
        <v>225</v>
      </c>
      <c r="U7344" s="187" t="s">
        <v>225</v>
      </c>
      <c r="V7344" s="188" t="str" cm="1">
        <f t="array" ref="V7344">IF(SUM(LEN(A7344:U7344))=0,"",IF(OR(OR(ISBLANK(E7344),SUM(LEN(B7344),LEN(C7344))=0),AND(NOT(D7344="Unknown"),ISBLANK(I7344)),AND(NOT(N7344="Unknown"),ISBLANK(Q7344))),"Missing Information", INDEX(Table15[Entire Service Line Classification], MATCH(SUMIFS(Table15[Unique ID],Table15[System-Owned Portion],D7344,Table15[If Material Anything Other than "Lead" in Column E,Was Material Ever Previously Lead?],F7344,Table15[Customer-Owned Portion],N7344),Table15[Unique ID],0),0)))</f>
        <v>Non-lead</v>
      </c>
      <c r="W7344" s="189"/>
    </row>
    <row r="7345" spans="1:23" s="190" customFormat="1" ht="56.25" x14ac:dyDescent="0.25">
      <c r="A7345" s="180" t="s">
        <v>225</v>
      </c>
      <c r="B7345" s="181" t="s">
        <v>10947</v>
      </c>
      <c r="C7345" s="182" t="s">
        <v>225</v>
      </c>
      <c r="D7345" s="183" t="s">
        <v>36</v>
      </c>
      <c r="E7345" s="181" t="s">
        <v>35</v>
      </c>
      <c r="F7345" s="183" t="s">
        <v>35</v>
      </c>
      <c r="G7345" s="181" t="s">
        <v>7388</v>
      </c>
      <c r="H7345" s="184" t="s">
        <v>7090</v>
      </c>
      <c r="I7345" s="185" t="s">
        <v>190</v>
      </c>
      <c r="J7345" s="181" t="s">
        <v>35</v>
      </c>
      <c r="K7345" s="181" t="s">
        <v>225</v>
      </c>
      <c r="L7345" s="186" t="s">
        <v>225</v>
      </c>
      <c r="M7345" s="187" t="s">
        <v>225</v>
      </c>
      <c r="N7345" s="183" t="s">
        <v>36</v>
      </c>
      <c r="O7345" s="181" t="s">
        <v>7388</v>
      </c>
      <c r="P7345" s="184" t="s">
        <v>7090</v>
      </c>
      <c r="Q7345" s="185" t="s">
        <v>190</v>
      </c>
      <c r="R7345" s="181" t="s">
        <v>35</v>
      </c>
      <c r="S7345" s="181" t="s">
        <v>225</v>
      </c>
      <c r="T7345" s="186" t="s">
        <v>225</v>
      </c>
      <c r="U7345" s="187" t="s">
        <v>225</v>
      </c>
      <c r="V7345" s="188" t="str" cm="1">
        <f t="array" ref="V7345">IF(SUM(LEN(A7345:U7345))=0,"",IF(OR(OR(ISBLANK(E7345),SUM(LEN(B7345),LEN(C7345))=0),AND(NOT(D7345="Unknown"),ISBLANK(I7345)),AND(NOT(N7345="Unknown"),ISBLANK(Q7345))),"Missing Information", INDEX(Table15[Entire Service Line Classification], MATCH(SUMIFS(Table15[Unique ID],Table15[System-Owned Portion],D7345,Table15[If Material Anything Other than "Lead" in Column E,Was Material Ever Previously Lead?],F7345,Table15[Customer-Owned Portion],N7345),Table15[Unique ID],0),0)))</f>
        <v>Non-lead</v>
      </c>
      <c r="W7345" s="189"/>
    </row>
    <row r="7346" spans="1:23" s="190" customFormat="1" ht="56.25" x14ac:dyDescent="0.25">
      <c r="A7346" s="180" t="s">
        <v>225</v>
      </c>
      <c r="B7346" s="181" t="s">
        <v>10948</v>
      </c>
      <c r="C7346" s="182" t="s">
        <v>225</v>
      </c>
      <c r="D7346" s="183" t="s">
        <v>36</v>
      </c>
      <c r="E7346" s="181" t="s">
        <v>35</v>
      </c>
      <c r="F7346" s="183" t="s">
        <v>35</v>
      </c>
      <c r="G7346" s="181" t="s">
        <v>7388</v>
      </c>
      <c r="H7346" s="184" t="s">
        <v>7090</v>
      </c>
      <c r="I7346" s="185" t="s">
        <v>190</v>
      </c>
      <c r="J7346" s="181" t="s">
        <v>35</v>
      </c>
      <c r="K7346" s="181" t="s">
        <v>225</v>
      </c>
      <c r="L7346" s="186" t="s">
        <v>225</v>
      </c>
      <c r="M7346" s="187" t="s">
        <v>225</v>
      </c>
      <c r="N7346" s="183" t="s">
        <v>36</v>
      </c>
      <c r="O7346" s="181" t="s">
        <v>7388</v>
      </c>
      <c r="P7346" s="184" t="s">
        <v>7090</v>
      </c>
      <c r="Q7346" s="185" t="s">
        <v>190</v>
      </c>
      <c r="R7346" s="181" t="s">
        <v>35</v>
      </c>
      <c r="S7346" s="181" t="s">
        <v>225</v>
      </c>
      <c r="T7346" s="186" t="s">
        <v>225</v>
      </c>
      <c r="U7346" s="187" t="s">
        <v>225</v>
      </c>
      <c r="V7346" s="188" t="str" cm="1">
        <f t="array" ref="V7346">IF(SUM(LEN(A7346:U7346))=0,"",IF(OR(OR(ISBLANK(E7346),SUM(LEN(B7346),LEN(C7346))=0),AND(NOT(D7346="Unknown"),ISBLANK(I7346)),AND(NOT(N7346="Unknown"),ISBLANK(Q7346))),"Missing Information", INDEX(Table15[Entire Service Line Classification], MATCH(SUMIFS(Table15[Unique ID],Table15[System-Owned Portion],D7346,Table15[If Material Anything Other than "Lead" in Column E,Was Material Ever Previously Lead?],F7346,Table15[Customer-Owned Portion],N7346),Table15[Unique ID],0),0)))</f>
        <v>Non-lead</v>
      </c>
      <c r="W7346" s="189"/>
    </row>
    <row r="7347" spans="1:23" s="190" customFormat="1" ht="56.25" x14ac:dyDescent="0.25">
      <c r="A7347" s="180" t="s">
        <v>225</v>
      </c>
      <c r="B7347" s="181" t="s">
        <v>10949</v>
      </c>
      <c r="C7347" s="182" t="s">
        <v>225</v>
      </c>
      <c r="D7347" s="183" t="s">
        <v>36</v>
      </c>
      <c r="E7347" s="181" t="s">
        <v>35</v>
      </c>
      <c r="F7347" s="183" t="s">
        <v>35</v>
      </c>
      <c r="G7347" s="181" t="s">
        <v>7388</v>
      </c>
      <c r="H7347" s="184" t="s">
        <v>7090</v>
      </c>
      <c r="I7347" s="185" t="s">
        <v>190</v>
      </c>
      <c r="J7347" s="181" t="s">
        <v>35</v>
      </c>
      <c r="K7347" s="181" t="s">
        <v>225</v>
      </c>
      <c r="L7347" s="186" t="s">
        <v>225</v>
      </c>
      <c r="M7347" s="187" t="s">
        <v>225</v>
      </c>
      <c r="N7347" s="183" t="s">
        <v>36</v>
      </c>
      <c r="O7347" s="181" t="s">
        <v>7388</v>
      </c>
      <c r="P7347" s="184" t="s">
        <v>7090</v>
      </c>
      <c r="Q7347" s="185" t="s">
        <v>190</v>
      </c>
      <c r="R7347" s="181" t="s">
        <v>35</v>
      </c>
      <c r="S7347" s="181" t="s">
        <v>225</v>
      </c>
      <c r="T7347" s="186" t="s">
        <v>225</v>
      </c>
      <c r="U7347" s="187" t="s">
        <v>225</v>
      </c>
      <c r="V7347" s="188" t="str" cm="1">
        <f t="array" ref="V7347">IF(SUM(LEN(A7347:U7347))=0,"",IF(OR(OR(ISBLANK(E7347),SUM(LEN(B7347),LEN(C7347))=0),AND(NOT(D7347="Unknown"),ISBLANK(I7347)),AND(NOT(N7347="Unknown"),ISBLANK(Q7347))),"Missing Information", INDEX(Table15[Entire Service Line Classification], MATCH(SUMIFS(Table15[Unique ID],Table15[System-Owned Portion],D7347,Table15[If Material Anything Other than "Lead" in Column E,Was Material Ever Previously Lead?],F7347,Table15[Customer-Owned Portion],N7347),Table15[Unique ID],0),0)))</f>
        <v>Non-lead</v>
      </c>
      <c r="W7347" s="189"/>
    </row>
    <row r="7348" spans="1:23" s="190" customFormat="1" ht="56.25" x14ac:dyDescent="0.25">
      <c r="A7348" s="180" t="s">
        <v>225</v>
      </c>
      <c r="B7348" s="181" t="s">
        <v>10950</v>
      </c>
      <c r="C7348" s="182" t="s">
        <v>225</v>
      </c>
      <c r="D7348" s="183" t="s">
        <v>36</v>
      </c>
      <c r="E7348" s="181" t="s">
        <v>35</v>
      </c>
      <c r="F7348" s="183" t="s">
        <v>35</v>
      </c>
      <c r="G7348" s="181" t="s">
        <v>7388</v>
      </c>
      <c r="H7348" s="184" t="s">
        <v>7090</v>
      </c>
      <c r="I7348" s="185" t="s">
        <v>190</v>
      </c>
      <c r="J7348" s="181" t="s">
        <v>35</v>
      </c>
      <c r="K7348" s="181" t="s">
        <v>225</v>
      </c>
      <c r="L7348" s="186" t="s">
        <v>225</v>
      </c>
      <c r="M7348" s="187" t="s">
        <v>225</v>
      </c>
      <c r="N7348" s="183" t="s">
        <v>36</v>
      </c>
      <c r="O7348" s="181" t="s">
        <v>7388</v>
      </c>
      <c r="P7348" s="184" t="s">
        <v>7090</v>
      </c>
      <c r="Q7348" s="185" t="s">
        <v>190</v>
      </c>
      <c r="R7348" s="181" t="s">
        <v>35</v>
      </c>
      <c r="S7348" s="181" t="s">
        <v>225</v>
      </c>
      <c r="T7348" s="186" t="s">
        <v>225</v>
      </c>
      <c r="U7348" s="187" t="s">
        <v>225</v>
      </c>
      <c r="V7348" s="188" t="str" cm="1">
        <f t="array" ref="V7348">IF(SUM(LEN(A7348:U7348))=0,"",IF(OR(OR(ISBLANK(E7348),SUM(LEN(B7348),LEN(C7348))=0),AND(NOT(D7348="Unknown"),ISBLANK(I7348)),AND(NOT(N7348="Unknown"),ISBLANK(Q7348))),"Missing Information", INDEX(Table15[Entire Service Line Classification], MATCH(SUMIFS(Table15[Unique ID],Table15[System-Owned Portion],D7348,Table15[If Material Anything Other than "Lead" in Column E,Was Material Ever Previously Lead?],F7348,Table15[Customer-Owned Portion],N7348),Table15[Unique ID],0),0)))</f>
        <v>Non-lead</v>
      </c>
      <c r="W7348" s="189"/>
    </row>
    <row r="7349" spans="1:23" s="190" customFormat="1" ht="56.25" x14ac:dyDescent="0.25">
      <c r="A7349" s="180" t="s">
        <v>225</v>
      </c>
      <c r="B7349" s="181" t="s">
        <v>10951</v>
      </c>
      <c r="C7349" s="182" t="s">
        <v>225</v>
      </c>
      <c r="D7349" s="183" t="s">
        <v>36</v>
      </c>
      <c r="E7349" s="181" t="s">
        <v>35</v>
      </c>
      <c r="F7349" s="183" t="s">
        <v>35</v>
      </c>
      <c r="G7349" s="181" t="s">
        <v>7388</v>
      </c>
      <c r="H7349" s="184" t="s">
        <v>7090</v>
      </c>
      <c r="I7349" s="185" t="s">
        <v>190</v>
      </c>
      <c r="J7349" s="181" t="s">
        <v>35</v>
      </c>
      <c r="K7349" s="181" t="s">
        <v>225</v>
      </c>
      <c r="L7349" s="186" t="s">
        <v>225</v>
      </c>
      <c r="M7349" s="187" t="s">
        <v>225</v>
      </c>
      <c r="N7349" s="183" t="s">
        <v>36</v>
      </c>
      <c r="O7349" s="181" t="s">
        <v>7388</v>
      </c>
      <c r="P7349" s="184" t="s">
        <v>7090</v>
      </c>
      <c r="Q7349" s="185" t="s">
        <v>190</v>
      </c>
      <c r="R7349" s="181" t="s">
        <v>35</v>
      </c>
      <c r="S7349" s="181" t="s">
        <v>225</v>
      </c>
      <c r="T7349" s="186" t="s">
        <v>225</v>
      </c>
      <c r="U7349" s="187" t="s">
        <v>225</v>
      </c>
      <c r="V7349" s="188" t="str" cm="1">
        <f t="array" ref="V7349">IF(SUM(LEN(A7349:U7349))=0,"",IF(OR(OR(ISBLANK(E7349),SUM(LEN(B7349),LEN(C7349))=0),AND(NOT(D7349="Unknown"),ISBLANK(I7349)),AND(NOT(N7349="Unknown"),ISBLANK(Q7349))),"Missing Information", INDEX(Table15[Entire Service Line Classification], MATCH(SUMIFS(Table15[Unique ID],Table15[System-Owned Portion],D7349,Table15[If Material Anything Other than "Lead" in Column E,Was Material Ever Previously Lead?],F7349,Table15[Customer-Owned Portion],N7349),Table15[Unique ID],0),0)))</f>
        <v>Non-lead</v>
      </c>
      <c r="W7349" s="189"/>
    </row>
    <row r="7350" spans="1:23" s="190" customFormat="1" ht="56.25" x14ac:dyDescent="0.25">
      <c r="A7350" s="180" t="s">
        <v>225</v>
      </c>
      <c r="B7350" s="181" t="s">
        <v>10952</v>
      </c>
      <c r="C7350" s="182" t="s">
        <v>225</v>
      </c>
      <c r="D7350" s="183" t="s">
        <v>36</v>
      </c>
      <c r="E7350" s="181" t="s">
        <v>35</v>
      </c>
      <c r="F7350" s="183" t="s">
        <v>35</v>
      </c>
      <c r="G7350" s="181" t="s">
        <v>7388</v>
      </c>
      <c r="H7350" s="184" t="s">
        <v>7090</v>
      </c>
      <c r="I7350" s="185" t="s">
        <v>190</v>
      </c>
      <c r="J7350" s="181" t="s">
        <v>35</v>
      </c>
      <c r="K7350" s="181" t="s">
        <v>225</v>
      </c>
      <c r="L7350" s="186" t="s">
        <v>225</v>
      </c>
      <c r="M7350" s="187" t="s">
        <v>225</v>
      </c>
      <c r="N7350" s="183" t="s">
        <v>36</v>
      </c>
      <c r="O7350" s="181" t="s">
        <v>7388</v>
      </c>
      <c r="P7350" s="184" t="s">
        <v>7090</v>
      </c>
      <c r="Q7350" s="185" t="s">
        <v>190</v>
      </c>
      <c r="R7350" s="181" t="s">
        <v>35</v>
      </c>
      <c r="S7350" s="181" t="s">
        <v>225</v>
      </c>
      <c r="T7350" s="186" t="s">
        <v>225</v>
      </c>
      <c r="U7350" s="187" t="s">
        <v>225</v>
      </c>
      <c r="V7350" s="188" t="str" cm="1">
        <f t="array" ref="V7350">IF(SUM(LEN(A7350:U7350))=0,"",IF(OR(OR(ISBLANK(E7350),SUM(LEN(B7350),LEN(C7350))=0),AND(NOT(D7350="Unknown"),ISBLANK(I7350)),AND(NOT(N7350="Unknown"),ISBLANK(Q7350))),"Missing Information", INDEX(Table15[Entire Service Line Classification], MATCH(SUMIFS(Table15[Unique ID],Table15[System-Owned Portion],D7350,Table15[If Material Anything Other than "Lead" in Column E,Was Material Ever Previously Lead?],F7350,Table15[Customer-Owned Portion],N7350),Table15[Unique ID],0),0)))</f>
        <v>Non-lead</v>
      </c>
      <c r="W7350" s="189"/>
    </row>
    <row r="7351" spans="1:23" s="190" customFormat="1" ht="56.25" x14ac:dyDescent="0.25">
      <c r="A7351" s="180" t="s">
        <v>225</v>
      </c>
      <c r="B7351" s="181" t="s">
        <v>10953</v>
      </c>
      <c r="C7351" s="182" t="s">
        <v>225</v>
      </c>
      <c r="D7351" s="183" t="s">
        <v>36</v>
      </c>
      <c r="E7351" s="181" t="s">
        <v>35</v>
      </c>
      <c r="F7351" s="183" t="s">
        <v>35</v>
      </c>
      <c r="G7351" s="181" t="s">
        <v>7388</v>
      </c>
      <c r="H7351" s="184" t="s">
        <v>7090</v>
      </c>
      <c r="I7351" s="185" t="s">
        <v>190</v>
      </c>
      <c r="J7351" s="181" t="s">
        <v>35</v>
      </c>
      <c r="K7351" s="181" t="s">
        <v>225</v>
      </c>
      <c r="L7351" s="186" t="s">
        <v>225</v>
      </c>
      <c r="M7351" s="187" t="s">
        <v>225</v>
      </c>
      <c r="N7351" s="183" t="s">
        <v>36</v>
      </c>
      <c r="O7351" s="181" t="s">
        <v>7388</v>
      </c>
      <c r="P7351" s="184" t="s">
        <v>7090</v>
      </c>
      <c r="Q7351" s="185" t="s">
        <v>190</v>
      </c>
      <c r="R7351" s="181" t="s">
        <v>35</v>
      </c>
      <c r="S7351" s="181" t="s">
        <v>225</v>
      </c>
      <c r="T7351" s="186" t="s">
        <v>225</v>
      </c>
      <c r="U7351" s="187" t="s">
        <v>225</v>
      </c>
      <c r="V7351" s="188" t="str" cm="1">
        <f t="array" ref="V7351">IF(SUM(LEN(A7351:U7351))=0,"",IF(OR(OR(ISBLANK(E7351),SUM(LEN(B7351),LEN(C7351))=0),AND(NOT(D7351="Unknown"),ISBLANK(I7351)),AND(NOT(N7351="Unknown"),ISBLANK(Q7351))),"Missing Information", INDEX(Table15[Entire Service Line Classification], MATCH(SUMIFS(Table15[Unique ID],Table15[System-Owned Portion],D7351,Table15[If Material Anything Other than "Lead" in Column E,Was Material Ever Previously Lead?],F7351,Table15[Customer-Owned Portion],N7351),Table15[Unique ID],0),0)))</f>
        <v>Non-lead</v>
      </c>
      <c r="W7351" s="189"/>
    </row>
    <row r="7352" spans="1:23" s="190" customFormat="1" ht="56.25" x14ac:dyDescent="0.25">
      <c r="A7352" s="180" t="s">
        <v>225</v>
      </c>
      <c r="B7352" s="181" t="s">
        <v>10954</v>
      </c>
      <c r="C7352" s="182" t="s">
        <v>225</v>
      </c>
      <c r="D7352" s="183" t="s">
        <v>36</v>
      </c>
      <c r="E7352" s="181" t="s">
        <v>35</v>
      </c>
      <c r="F7352" s="183" t="s">
        <v>35</v>
      </c>
      <c r="G7352" s="181" t="s">
        <v>7388</v>
      </c>
      <c r="H7352" s="184" t="s">
        <v>7090</v>
      </c>
      <c r="I7352" s="185" t="s">
        <v>190</v>
      </c>
      <c r="J7352" s="181" t="s">
        <v>35</v>
      </c>
      <c r="K7352" s="181" t="s">
        <v>225</v>
      </c>
      <c r="L7352" s="186" t="s">
        <v>225</v>
      </c>
      <c r="M7352" s="187" t="s">
        <v>225</v>
      </c>
      <c r="N7352" s="183" t="s">
        <v>36</v>
      </c>
      <c r="O7352" s="181" t="s">
        <v>7388</v>
      </c>
      <c r="P7352" s="184" t="s">
        <v>7090</v>
      </c>
      <c r="Q7352" s="185" t="s">
        <v>190</v>
      </c>
      <c r="R7352" s="181" t="s">
        <v>35</v>
      </c>
      <c r="S7352" s="181" t="s">
        <v>225</v>
      </c>
      <c r="T7352" s="186" t="s">
        <v>225</v>
      </c>
      <c r="U7352" s="187" t="s">
        <v>225</v>
      </c>
      <c r="V7352" s="188" t="str" cm="1">
        <f t="array" ref="V7352">IF(SUM(LEN(A7352:U7352))=0,"",IF(OR(OR(ISBLANK(E7352),SUM(LEN(B7352),LEN(C7352))=0),AND(NOT(D7352="Unknown"),ISBLANK(I7352)),AND(NOT(N7352="Unknown"),ISBLANK(Q7352))),"Missing Information", INDEX(Table15[Entire Service Line Classification], MATCH(SUMIFS(Table15[Unique ID],Table15[System-Owned Portion],D7352,Table15[If Material Anything Other than "Lead" in Column E,Was Material Ever Previously Lead?],F7352,Table15[Customer-Owned Portion],N7352),Table15[Unique ID],0),0)))</f>
        <v>Non-lead</v>
      </c>
      <c r="W7352" s="189"/>
    </row>
    <row r="7353" spans="1:23" s="190" customFormat="1" ht="56.25" x14ac:dyDescent="0.25">
      <c r="A7353" s="180" t="s">
        <v>225</v>
      </c>
      <c r="B7353" s="181" t="s">
        <v>10955</v>
      </c>
      <c r="C7353" s="182" t="s">
        <v>225</v>
      </c>
      <c r="D7353" s="183" t="s">
        <v>36</v>
      </c>
      <c r="E7353" s="181" t="s">
        <v>35</v>
      </c>
      <c r="F7353" s="183" t="s">
        <v>35</v>
      </c>
      <c r="G7353" s="181" t="s">
        <v>7388</v>
      </c>
      <c r="H7353" s="184" t="s">
        <v>7090</v>
      </c>
      <c r="I7353" s="185" t="s">
        <v>190</v>
      </c>
      <c r="J7353" s="181" t="s">
        <v>35</v>
      </c>
      <c r="K7353" s="181" t="s">
        <v>225</v>
      </c>
      <c r="L7353" s="186" t="s">
        <v>225</v>
      </c>
      <c r="M7353" s="187" t="s">
        <v>225</v>
      </c>
      <c r="N7353" s="183" t="s">
        <v>36</v>
      </c>
      <c r="O7353" s="181" t="s">
        <v>7388</v>
      </c>
      <c r="P7353" s="184" t="s">
        <v>7090</v>
      </c>
      <c r="Q7353" s="185" t="s">
        <v>190</v>
      </c>
      <c r="R7353" s="181" t="s">
        <v>35</v>
      </c>
      <c r="S7353" s="181" t="s">
        <v>225</v>
      </c>
      <c r="T7353" s="186" t="s">
        <v>225</v>
      </c>
      <c r="U7353" s="187" t="s">
        <v>225</v>
      </c>
      <c r="V7353" s="188" t="str" cm="1">
        <f t="array" ref="V7353">IF(SUM(LEN(A7353:U7353))=0,"",IF(OR(OR(ISBLANK(E7353),SUM(LEN(B7353),LEN(C7353))=0),AND(NOT(D7353="Unknown"),ISBLANK(I7353)),AND(NOT(N7353="Unknown"),ISBLANK(Q7353))),"Missing Information", INDEX(Table15[Entire Service Line Classification], MATCH(SUMIFS(Table15[Unique ID],Table15[System-Owned Portion],D7353,Table15[If Material Anything Other than "Lead" in Column E,Was Material Ever Previously Lead?],F7353,Table15[Customer-Owned Portion],N7353),Table15[Unique ID],0),0)))</f>
        <v>Non-lead</v>
      </c>
      <c r="W7353" s="189"/>
    </row>
    <row r="7354" spans="1:23" s="190" customFormat="1" ht="56.25" x14ac:dyDescent="0.25">
      <c r="A7354" s="180" t="s">
        <v>225</v>
      </c>
      <c r="B7354" s="181" t="s">
        <v>10956</v>
      </c>
      <c r="C7354" s="182" t="s">
        <v>225</v>
      </c>
      <c r="D7354" s="183" t="s">
        <v>36</v>
      </c>
      <c r="E7354" s="181" t="s">
        <v>35</v>
      </c>
      <c r="F7354" s="183" t="s">
        <v>35</v>
      </c>
      <c r="G7354" s="181" t="s">
        <v>7388</v>
      </c>
      <c r="H7354" s="184" t="s">
        <v>7090</v>
      </c>
      <c r="I7354" s="185" t="s">
        <v>190</v>
      </c>
      <c r="J7354" s="181" t="s">
        <v>35</v>
      </c>
      <c r="K7354" s="181" t="s">
        <v>225</v>
      </c>
      <c r="L7354" s="186" t="s">
        <v>225</v>
      </c>
      <c r="M7354" s="187" t="s">
        <v>225</v>
      </c>
      <c r="N7354" s="183" t="s">
        <v>36</v>
      </c>
      <c r="O7354" s="181" t="s">
        <v>7388</v>
      </c>
      <c r="P7354" s="184" t="s">
        <v>7090</v>
      </c>
      <c r="Q7354" s="185" t="s">
        <v>190</v>
      </c>
      <c r="R7354" s="181" t="s">
        <v>35</v>
      </c>
      <c r="S7354" s="181" t="s">
        <v>225</v>
      </c>
      <c r="T7354" s="186" t="s">
        <v>225</v>
      </c>
      <c r="U7354" s="187" t="s">
        <v>225</v>
      </c>
      <c r="V7354" s="188" t="str" cm="1">
        <f t="array" ref="V7354">IF(SUM(LEN(A7354:U7354))=0,"",IF(OR(OR(ISBLANK(E7354),SUM(LEN(B7354),LEN(C7354))=0),AND(NOT(D7354="Unknown"),ISBLANK(I7354)),AND(NOT(N7354="Unknown"),ISBLANK(Q7354))),"Missing Information", INDEX(Table15[Entire Service Line Classification], MATCH(SUMIFS(Table15[Unique ID],Table15[System-Owned Portion],D7354,Table15[If Material Anything Other than "Lead" in Column E,Was Material Ever Previously Lead?],F7354,Table15[Customer-Owned Portion],N7354),Table15[Unique ID],0),0)))</f>
        <v>Non-lead</v>
      </c>
      <c r="W7354" s="189"/>
    </row>
    <row r="7355" spans="1:23" s="190" customFormat="1" ht="56.25" x14ac:dyDescent="0.25">
      <c r="A7355" s="180" t="s">
        <v>225</v>
      </c>
      <c r="B7355" s="181" t="s">
        <v>10957</v>
      </c>
      <c r="C7355" s="182" t="s">
        <v>225</v>
      </c>
      <c r="D7355" s="183" t="s">
        <v>36</v>
      </c>
      <c r="E7355" s="181" t="s">
        <v>35</v>
      </c>
      <c r="F7355" s="183" t="s">
        <v>35</v>
      </c>
      <c r="G7355" s="181" t="s">
        <v>7388</v>
      </c>
      <c r="H7355" s="184" t="s">
        <v>7090</v>
      </c>
      <c r="I7355" s="185" t="s">
        <v>190</v>
      </c>
      <c r="J7355" s="181" t="s">
        <v>35</v>
      </c>
      <c r="K7355" s="181" t="s">
        <v>225</v>
      </c>
      <c r="L7355" s="186" t="s">
        <v>225</v>
      </c>
      <c r="M7355" s="187" t="s">
        <v>225</v>
      </c>
      <c r="N7355" s="183" t="s">
        <v>36</v>
      </c>
      <c r="O7355" s="181" t="s">
        <v>7388</v>
      </c>
      <c r="P7355" s="184" t="s">
        <v>7090</v>
      </c>
      <c r="Q7355" s="185" t="s">
        <v>190</v>
      </c>
      <c r="R7355" s="181" t="s">
        <v>35</v>
      </c>
      <c r="S7355" s="181" t="s">
        <v>225</v>
      </c>
      <c r="T7355" s="186" t="s">
        <v>225</v>
      </c>
      <c r="U7355" s="187" t="s">
        <v>225</v>
      </c>
      <c r="V7355" s="188" t="str" cm="1">
        <f t="array" ref="V7355">IF(SUM(LEN(A7355:U7355))=0,"",IF(OR(OR(ISBLANK(E7355),SUM(LEN(B7355),LEN(C7355))=0),AND(NOT(D7355="Unknown"),ISBLANK(I7355)),AND(NOT(N7355="Unknown"),ISBLANK(Q7355))),"Missing Information", INDEX(Table15[Entire Service Line Classification], MATCH(SUMIFS(Table15[Unique ID],Table15[System-Owned Portion],D7355,Table15[If Material Anything Other than "Lead" in Column E,Was Material Ever Previously Lead?],F7355,Table15[Customer-Owned Portion],N7355),Table15[Unique ID],0),0)))</f>
        <v>Non-lead</v>
      </c>
      <c r="W7355" s="189"/>
    </row>
    <row r="7356" spans="1:23" s="190" customFormat="1" ht="56.25" x14ac:dyDescent="0.25">
      <c r="A7356" s="180" t="s">
        <v>225</v>
      </c>
      <c r="B7356" s="181" t="s">
        <v>10958</v>
      </c>
      <c r="C7356" s="182" t="s">
        <v>225</v>
      </c>
      <c r="D7356" s="183" t="s">
        <v>36</v>
      </c>
      <c r="E7356" s="181" t="s">
        <v>35</v>
      </c>
      <c r="F7356" s="183" t="s">
        <v>35</v>
      </c>
      <c r="G7356" s="181" t="s">
        <v>7388</v>
      </c>
      <c r="H7356" s="184" t="s">
        <v>7090</v>
      </c>
      <c r="I7356" s="185" t="s">
        <v>190</v>
      </c>
      <c r="J7356" s="181" t="s">
        <v>35</v>
      </c>
      <c r="K7356" s="181" t="s">
        <v>225</v>
      </c>
      <c r="L7356" s="186" t="s">
        <v>225</v>
      </c>
      <c r="M7356" s="187" t="s">
        <v>225</v>
      </c>
      <c r="N7356" s="183" t="s">
        <v>36</v>
      </c>
      <c r="O7356" s="181" t="s">
        <v>7388</v>
      </c>
      <c r="P7356" s="184" t="s">
        <v>7090</v>
      </c>
      <c r="Q7356" s="185" t="s">
        <v>190</v>
      </c>
      <c r="R7356" s="181" t="s">
        <v>35</v>
      </c>
      <c r="S7356" s="181" t="s">
        <v>225</v>
      </c>
      <c r="T7356" s="186" t="s">
        <v>225</v>
      </c>
      <c r="U7356" s="187" t="s">
        <v>225</v>
      </c>
      <c r="V7356" s="188" t="str" cm="1">
        <f t="array" ref="V7356">IF(SUM(LEN(A7356:U7356))=0,"",IF(OR(OR(ISBLANK(E7356),SUM(LEN(B7356),LEN(C7356))=0),AND(NOT(D7356="Unknown"),ISBLANK(I7356)),AND(NOT(N7356="Unknown"),ISBLANK(Q7356))),"Missing Information", INDEX(Table15[Entire Service Line Classification], MATCH(SUMIFS(Table15[Unique ID],Table15[System-Owned Portion],D7356,Table15[If Material Anything Other than "Lead" in Column E,Was Material Ever Previously Lead?],F7356,Table15[Customer-Owned Portion],N7356),Table15[Unique ID],0),0)))</f>
        <v>Non-lead</v>
      </c>
      <c r="W7356" s="189"/>
    </row>
    <row r="7357" spans="1:23" s="190" customFormat="1" ht="56.25" x14ac:dyDescent="0.25">
      <c r="A7357" s="180" t="s">
        <v>225</v>
      </c>
      <c r="B7357" s="181" t="s">
        <v>10959</v>
      </c>
      <c r="C7357" s="182" t="s">
        <v>225</v>
      </c>
      <c r="D7357" s="183" t="s">
        <v>36</v>
      </c>
      <c r="E7357" s="181" t="s">
        <v>35</v>
      </c>
      <c r="F7357" s="183" t="s">
        <v>35</v>
      </c>
      <c r="G7357" s="181" t="s">
        <v>7388</v>
      </c>
      <c r="H7357" s="184" t="s">
        <v>7090</v>
      </c>
      <c r="I7357" s="185" t="s">
        <v>190</v>
      </c>
      <c r="J7357" s="181" t="s">
        <v>35</v>
      </c>
      <c r="K7357" s="181" t="s">
        <v>225</v>
      </c>
      <c r="L7357" s="186" t="s">
        <v>225</v>
      </c>
      <c r="M7357" s="187" t="s">
        <v>225</v>
      </c>
      <c r="N7357" s="183" t="s">
        <v>36</v>
      </c>
      <c r="O7357" s="181" t="s">
        <v>7388</v>
      </c>
      <c r="P7357" s="184" t="s">
        <v>7090</v>
      </c>
      <c r="Q7357" s="185" t="s">
        <v>190</v>
      </c>
      <c r="R7357" s="181" t="s">
        <v>35</v>
      </c>
      <c r="S7357" s="181" t="s">
        <v>225</v>
      </c>
      <c r="T7357" s="186" t="s">
        <v>225</v>
      </c>
      <c r="U7357" s="187" t="s">
        <v>225</v>
      </c>
      <c r="V7357" s="188" t="str" cm="1">
        <f t="array" ref="V7357">IF(SUM(LEN(A7357:U7357))=0,"",IF(OR(OR(ISBLANK(E7357),SUM(LEN(B7357),LEN(C7357))=0),AND(NOT(D7357="Unknown"),ISBLANK(I7357)),AND(NOT(N7357="Unknown"),ISBLANK(Q7357))),"Missing Information", INDEX(Table15[Entire Service Line Classification], MATCH(SUMIFS(Table15[Unique ID],Table15[System-Owned Portion],D7357,Table15[If Material Anything Other than "Lead" in Column E,Was Material Ever Previously Lead?],F7357,Table15[Customer-Owned Portion],N7357),Table15[Unique ID],0),0)))</f>
        <v>Non-lead</v>
      </c>
      <c r="W7357" s="189"/>
    </row>
    <row r="7358" spans="1:23" s="190" customFormat="1" ht="56.25" x14ac:dyDescent="0.25">
      <c r="A7358" s="180" t="s">
        <v>225</v>
      </c>
      <c r="B7358" s="181" t="s">
        <v>10960</v>
      </c>
      <c r="C7358" s="182" t="s">
        <v>225</v>
      </c>
      <c r="D7358" s="183" t="s">
        <v>36</v>
      </c>
      <c r="E7358" s="181" t="s">
        <v>35</v>
      </c>
      <c r="F7358" s="183" t="s">
        <v>35</v>
      </c>
      <c r="G7358" s="181" t="s">
        <v>7388</v>
      </c>
      <c r="H7358" s="184" t="s">
        <v>7090</v>
      </c>
      <c r="I7358" s="185" t="s">
        <v>190</v>
      </c>
      <c r="J7358" s="181" t="s">
        <v>35</v>
      </c>
      <c r="K7358" s="181" t="s">
        <v>225</v>
      </c>
      <c r="L7358" s="186" t="s">
        <v>225</v>
      </c>
      <c r="M7358" s="187" t="s">
        <v>225</v>
      </c>
      <c r="N7358" s="183" t="s">
        <v>36</v>
      </c>
      <c r="O7358" s="181" t="s">
        <v>7388</v>
      </c>
      <c r="P7358" s="184" t="s">
        <v>7090</v>
      </c>
      <c r="Q7358" s="185" t="s">
        <v>190</v>
      </c>
      <c r="R7358" s="181" t="s">
        <v>35</v>
      </c>
      <c r="S7358" s="181" t="s">
        <v>225</v>
      </c>
      <c r="T7358" s="186" t="s">
        <v>225</v>
      </c>
      <c r="U7358" s="187" t="s">
        <v>225</v>
      </c>
      <c r="V7358" s="188" t="str" cm="1">
        <f t="array" ref="V7358">IF(SUM(LEN(A7358:U7358))=0,"",IF(OR(OR(ISBLANK(E7358),SUM(LEN(B7358),LEN(C7358))=0),AND(NOT(D7358="Unknown"),ISBLANK(I7358)),AND(NOT(N7358="Unknown"),ISBLANK(Q7358))),"Missing Information", INDEX(Table15[Entire Service Line Classification], MATCH(SUMIFS(Table15[Unique ID],Table15[System-Owned Portion],D7358,Table15[If Material Anything Other than "Lead" in Column E,Was Material Ever Previously Lead?],F7358,Table15[Customer-Owned Portion],N7358),Table15[Unique ID],0),0)))</f>
        <v>Non-lead</v>
      </c>
      <c r="W7358" s="189"/>
    </row>
    <row r="7359" spans="1:23" s="190" customFormat="1" ht="56.25" x14ac:dyDescent="0.25">
      <c r="A7359" s="180" t="s">
        <v>225</v>
      </c>
      <c r="B7359" s="181" t="s">
        <v>10961</v>
      </c>
      <c r="C7359" s="182" t="s">
        <v>225</v>
      </c>
      <c r="D7359" s="183" t="s">
        <v>36</v>
      </c>
      <c r="E7359" s="181" t="s">
        <v>35</v>
      </c>
      <c r="F7359" s="183" t="s">
        <v>35</v>
      </c>
      <c r="G7359" s="181" t="s">
        <v>7388</v>
      </c>
      <c r="H7359" s="184" t="s">
        <v>7090</v>
      </c>
      <c r="I7359" s="185" t="s">
        <v>190</v>
      </c>
      <c r="J7359" s="181" t="s">
        <v>35</v>
      </c>
      <c r="K7359" s="181" t="s">
        <v>225</v>
      </c>
      <c r="L7359" s="186" t="s">
        <v>225</v>
      </c>
      <c r="M7359" s="187" t="s">
        <v>225</v>
      </c>
      <c r="N7359" s="183" t="s">
        <v>36</v>
      </c>
      <c r="O7359" s="181" t="s">
        <v>7388</v>
      </c>
      <c r="P7359" s="184" t="s">
        <v>7090</v>
      </c>
      <c r="Q7359" s="185" t="s">
        <v>190</v>
      </c>
      <c r="R7359" s="181" t="s">
        <v>35</v>
      </c>
      <c r="S7359" s="181" t="s">
        <v>225</v>
      </c>
      <c r="T7359" s="186" t="s">
        <v>225</v>
      </c>
      <c r="U7359" s="187" t="s">
        <v>225</v>
      </c>
      <c r="V7359" s="188" t="str" cm="1">
        <f t="array" ref="V7359">IF(SUM(LEN(A7359:U7359))=0,"",IF(OR(OR(ISBLANK(E7359),SUM(LEN(B7359),LEN(C7359))=0),AND(NOT(D7359="Unknown"),ISBLANK(I7359)),AND(NOT(N7359="Unknown"),ISBLANK(Q7359))),"Missing Information", INDEX(Table15[Entire Service Line Classification], MATCH(SUMIFS(Table15[Unique ID],Table15[System-Owned Portion],D7359,Table15[If Material Anything Other than "Lead" in Column E,Was Material Ever Previously Lead?],F7359,Table15[Customer-Owned Portion],N7359),Table15[Unique ID],0),0)))</f>
        <v>Non-lead</v>
      </c>
      <c r="W7359" s="189"/>
    </row>
    <row r="7360" spans="1:23" s="190" customFormat="1" ht="56.25" x14ac:dyDescent="0.25">
      <c r="A7360" s="180" t="s">
        <v>225</v>
      </c>
      <c r="B7360" s="181" t="s">
        <v>10962</v>
      </c>
      <c r="C7360" s="182" t="s">
        <v>225</v>
      </c>
      <c r="D7360" s="183" t="s">
        <v>36</v>
      </c>
      <c r="E7360" s="181" t="s">
        <v>35</v>
      </c>
      <c r="F7360" s="183" t="s">
        <v>35</v>
      </c>
      <c r="G7360" s="181" t="s">
        <v>7388</v>
      </c>
      <c r="H7360" s="184" t="s">
        <v>7090</v>
      </c>
      <c r="I7360" s="185" t="s">
        <v>190</v>
      </c>
      <c r="J7360" s="181" t="s">
        <v>35</v>
      </c>
      <c r="K7360" s="181" t="s">
        <v>225</v>
      </c>
      <c r="L7360" s="186" t="s">
        <v>225</v>
      </c>
      <c r="M7360" s="187" t="s">
        <v>225</v>
      </c>
      <c r="N7360" s="183" t="s">
        <v>36</v>
      </c>
      <c r="O7360" s="181" t="s">
        <v>7388</v>
      </c>
      <c r="P7360" s="184" t="s">
        <v>7090</v>
      </c>
      <c r="Q7360" s="185" t="s">
        <v>190</v>
      </c>
      <c r="R7360" s="181" t="s">
        <v>35</v>
      </c>
      <c r="S7360" s="181" t="s">
        <v>225</v>
      </c>
      <c r="T7360" s="186" t="s">
        <v>225</v>
      </c>
      <c r="U7360" s="187" t="s">
        <v>225</v>
      </c>
      <c r="V7360" s="188" t="str" cm="1">
        <f t="array" ref="V7360">IF(SUM(LEN(A7360:U7360))=0,"",IF(OR(OR(ISBLANK(E7360),SUM(LEN(B7360),LEN(C7360))=0),AND(NOT(D7360="Unknown"),ISBLANK(I7360)),AND(NOT(N7360="Unknown"),ISBLANK(Q7360))),"Missing Information", INDEX(Table15[Entire Service Line Classification], MATCH(SUMIFS(Table15[Unique ID],Table15[System-Owned Portion],D7360,Table15[If Material Anything Other than "Lead" in Column E,Was Material Ever Previously Lead?],F7360,Table15[Customer-Owned Portion],N7360),Table15[Unique ID],0),0)))</f>
        <v>Non-lead</v>
      </c>
      <c r="W7360" s="189"/>
    </row>
    <row r="7361" spans="1:23" s="190" customFormat="1" ht="56.25" x14ac:dyDescent="0.25">
      <c r="A7361" s="180" t="s">
        <v>225</v>
      </c>
      <c r="B7361" s="181" t="s">
        <v>10963</v>
      </c>
      <c r="C7361" s="182" t="s">
        <v>225</v>
      </c>
      <c r="D7361" s="183" t="s">
        <v>36</v>
      </c>
      <c r="E7361" s="181" t="s">
        <v>35</v>
      </c>
      <c r="F7361" s="183" t="s">
        <v>35</v>
      </c>
      <c r="G7361" s="181" t="s">
        <v>7388</v>
      </c>
      <c r="H7361" s="184" t="s">
        <v>7090</v>
      </c>
      <c r="I7361" s="185" t="s">
        <v>190</v>
      </c>
      <c r="J7361" s="181" t="s">
        <v>35</v>
      </c>
      <c r="K7361" s="181" t="s">
        <v>225</v>
      </c>
      <c r="L7361" s="186" t="s">
        <v>225</v>
      </c>
      <c r="M7361" s="187" t="s">
        <v>225</v>
      </c>
      <c r="N7361" s="183" t="s">
        <v>36</v>
      </c>
      <c r="O7361" s="181" t="s">
        <v>7388</v>
      </c>
      <c r="P7361" s="184" t="s">
        <v>7090</v>
      </c>
      <c r="Q7361" s="185" t="s">
        <v>190</v>
      </c>
      <c r="R7361" s="181" t="s">
        <v>35</v>
      </c>
      <c r="S7361" s="181" t="s">
        <v>225</v>
      </c>
      <c r="T7361" s="186" t="s">
        <v>225</v>
      </c>
      <c r="U7361" s="187" t="s">
        <v>225</v>
      </c>
      <c r="V7361" s="188" t="str" cm="1">
        <f t="array" ref="V7361">IF(SUM(LEN(A7361:U7361))=0,"",IF(OR(OR(ISBLANK(E7361),SUM(LEN(B7361),LEN(C7361))=0),AND(NOT(D7361="Unknown"),ISBLANK(I7361)),AND(NOT(N7361="Unknown"),ISBLANK(Q7361))),"Missing Information", INDEX(Table15[Entire Service Line Classification], MATCH(SUMIFS(Table15[Unique ID],Table15[System-Owned Portion],D7361,Table15[If Material Anything Other than "Lead" in Column E,Was Material Ever Previously Lead?],F7361,Table15[Customer-Owned Portion],N7361),Table15[Unique ID],0),0)))</f>
        <v>Non-lead</v>
      </c>
      <c r="W7361" s="189"/>
    </row>
    <row r="7362" spans="1:23" s="190" customFormat="1" ht="56.25" x14ac:dyDescent="0.25">
      <c r="A7362" s="180" t="s">
        <v>225</v>
      </c>
      <c r="B7362" s="181" t="s">
        <v>10964</v>
      </c>
      <c r="C7362" s="182" t="s">
        <v>225</v>
      </c>
      <c r="D7362" s="183" t="s">
        <v>36</v>
      </c>
      <c r="E7362" s="181" t="s">
        <v>35</v>
      </c>
      <c r="F7362" s="183" t="s">
        <v>35</v>
      </c>
      <c r="G7362" s="181" t="s">
        <v>7388</v>
      </c>
      <c r="H7362" s="184" t="s">
        <v>7090</v>
      </c>
      <c r="I7362" s="185" t="s">
        <v>190</v>
      </c>
      <c r="J7362" s="181" t="s">
        <v>35</v>
      </c>
      <c r="K7362" s="181" t="s">
        <v>225</v>
      </c>
      <c r="L7362" s="186" t="s">
        <v>225</v>
      </c>
      <c r="M7362" s="187" t="s">
        <v>225</v>
      </c>
      <c r="N7362" s="183" t="s">
        <v>36</v>
      </c>
      <c r="O7362" s="181" t="s">
        <v>7388</v>
      </c>
      <c r="P7362" s="184" t="s">
        <v>7090</v>
      </c>
      <c r="Q7362" s="185" t="s">
        <v>190</v>
      </c>
      <c r="R7362" s="181" t="s">
        <v>35</v>
      </c>
      <c r="S7362" s="181" t="s">
        <v>225</v>
      </c>
      <c r="T7362" s="186" t="s">
        <v>225</v>
      </c>
      <c r="U7362" s="187" t="s">
        <v>225</v>
      </c>
      <c r="V7362" s="188" t="str" cm="1">
        <f t="array" ref="V7362">IF(SUM(LEN(A7362:U7362))=0,"",IF(OR(OR(ISBLANK(E7362),SUM(LEN(B7362),LEN(C7362))=0),AND(NOT(D7362="Unknown"),ISBLANK(I7362)),AND(NOT(N7362="Unknown"),ISBLANK(Q7362))),"Missing Information", INDEX(Table15[Entire Service Line Classification], MATCH(SUMIFS(Table15[Unique ID],Table15[System-Owned Portion],D7362,Table15[If Material Anything Other than "Lead" in Column E,Was Material Ever Previously Lead?],F7362,Table15[Customer-Owned Portion],N7362),Table15[Unique ID],0),0)))</f>
        <v>Non-lead</v>
      </c>
      <c r="W7362" s="189"/>
    </row>
    <row r="7363" spans="1:23" s="190" customFormat="1" ht="56.25" x14ac:dyDescent="0.25">
      <c r="A7363" s="180" t="s">
        <v>225</v>
      </c>
      <c r="B7363" s="181" t="s">
        <v>10965</v>
      </c>
      <c r="C7363" s="182" t="s">
        <v>225</v>
      </c>
      <c r="D7363" s="183" t="s">
        <v>36</v>
      </c>
      <c r="E7363" s="181" t="s">
        <v>35</v>
      </c>
      <c r="F7363" s="183" t="s">
        <v>35</v>
      </c>
      <c r="G7363" s="181" t="s">
        <v>7388</v>
      </c>
      <c r="H7363" s="184" t="s">
        <v>7090</v>
      </c>
      <c r="I7363" s="185" t="s">
        <v>190</v>
      </c>
      <c r="J7363" s="181" t="s">
        <v>35</v>
      </c>
      <c r="K7363" s="181" t="s">
        <v>225</v>
      </c>
      <c r="L7363" s="186" t="s">
        <v>225</v>
      </c>
      <c r="M7363" s="187" t="s">
        <v>225</v>
      </c>
      <c r="N7363" s="183" t="s">
        <v>36</v>
      </c>
      <c r="O7363" s="181" t="s">
        <v>7388</v>
      </c>
      <c r="P7363" s="184" t="s">
        <v>7090</v>
      </c>
      <c r="Q7363" s="185" t="s">
        <v>190</v>
      </c>
      <c r="R7363" s="181" t="s">
        <v>35</v>
      </c>
      <c r="S7363" s="181" t="s">
        <v>225</v>
      </c>
      <c r="T7363" s="186" t="s">
        <v>225</v>
      </c>
      <c r="U7363" s="187" t="s">
        <v>225</v>
      </c>
      <c r="V7363" s="188" t="str" cm="1">
        <f t="array" ref="V7363">IF(SUM(LEN(A7363:U7363))=0,"",IF(OR(OR(ISBLANK(E7363),SUM(LEN(B7363),LEN(C7363))=0),AND(NOT(D7363="Unknown"),ISBLANK(I7363)),AND(NOT(N7363="Unknown"),ISBLANK(Q7363))),"Missing Information", INDEX(Table15[Entire Service Line Classification], MATCH(SUMIFS(Table15[Unique ID],Table15[System-Owned Portion],D7363,Table15[If Material Anything Other than "Lead" in Column E,Was Material Ever Previously Lead?],F7363,Table15[Customer-Owned Portion],N7363),Table15[Unique ID],0),0)))</f>
        <v>Non-lead</v>
      </c>
      <c r="W7363" s="189"/>
    </row>
    <row r="7364" spans="1:23" s="190" customFormat="1" ht="56.25" x14ac:dyDescent="0.25">
      <c r="A7364" s="180" t="s">
        <v>225</v>
      </c>
      <c r="B7364" s="181" t="s">
        <v>10966</v>
      </c>
      <c r="C7364" s="182" t="s">
        <v>225</v>
      </c>
      <c r="D7364" s="183" t="s">
        <v>36</v>
      </c>
      <c r="E7364" s="181" t="s">
        <v>35</v>
      </c>
      <c r="F7364" s="183" t="s">
        <v>35</v>
      </c>
      <c r="G7364" s="181" t="s">
        <v>7388</v>
      </c>
      <c r="H7364" s="184" t="s">
        <v>7090</v>
      </c>
      <c r="I7364" s="185" t="s">
        <v>190</v>
      </c>
      <c r="J7364" s="181" t="s">
        <v>35</v>
      </c>
      <c r="K7364" s="181" t="s">
        <v>225</v>
      </c>
      <c r="L7364" s="186" t="s">
        <v>225</v>
      </c>
      <c r="M7364" s="187" t="s">
        <v>225</v>
      </c>
      <c r="N7364" s="183" t="s">
        <v>36</v>
      </c>
      <c r="O7364" s="181" t="s">
        <v>7388</v>
      </c>
      <c r="P7364" s="184" t="s">
        <v>7090</v>
      </c>
      <c r="Q7364" s="185" t="s">
        <v>190</v>
      </c>
      <c r="R7364" s="181" t="s">
        <v>35</v>
      </c>
      <c r="S7364" s="181" t="s">
        <v>225</v>
      </c>
      <c r="T7364" s="186" t="s">
        <v>225</v>
      </c>
      <c r="U7364" s="187" t="s">
        <v>225</v>
      </c>
      <c r="V7364" s="188" t="str" cm="1">
        <f t="array" ref="V7364">IF(SUM(LEN(A7364:U7364))=0,"",IF(OR(OR(ISBLANK(E7364),SUM(LEN(B7364),LEN(C7364))=0),AND(NOT(D7364="Unknown"),ISBLANK(I7364)),AND(NOT(N7364="Unknown"),ISBLANK(Q7364))),"Missing Information", INDEX(Table15[Entire Service Line Classification], MATCH(SUMIFS(Table15[Unique ID],Table15[System-Owned Portion],D7364,Table15[If Material Anything Other than "Lead" in Column E,Was Material Ever Previously Lead?],F7364,Table15[Customer-Owned Portion],N7364),Table15[Unique ID],0),0)))</f>
        <v>Non-lead</v>
      </c>
      <c r="W7364" s="189"/>
    </row>
    <row r="7365" spans="1:23" s="190" customFormat="1" ht="56.25" x14ac:dyDescent="0.25">
      <c r="A7365" s="180" t="s">
        <v>225</v>
      </c>
      <c r="B7365" s="181" t="s">
        <v>10967</v>
      </c>
      <c r="C7365" s="182" t="s">
        <v>225</v>
      </c>
      <c r="D7365" s="183" t="s">
        <v>36</v>
      </c>
      <c r="E7365" s="181" t="s">
        <v>35</v>
      </c>
      <c r="F7365" s="183" t="s">
        <v>35</v>
      </c>
      <c r="G7365" s="181" t="s">
        <v>7388</v>
      </c>
      <c r="H7365" s="184" t="s">
        <v>7090</v>
      </c>
      <c r="I7365" s="185" t="s">
        <v>190</v>
      </c>
      <c r="J7365" s="181" t="s">
        <v>35</v>
      </c>
      <c r="K7365" s="181" t="s">
        <v>225</v>
      </c>
      <c r="L7365" s="186" t="s">
        <v>225</v>
      </c>
      <c r="M7365" s="187" t="s">
        <v>225</v>
      </c>
      <c r="N7365" s="183" t="s">
        <v>36</v>
      </c>
      <c r="O7365" s="181" t="s">
        <v>7388</v>
      </c>
      <c r="P7365" s="184" t="s">
        <v>7090</v>
      </c>
      <c r="Q7365" s="185" t="s">
        <v>190</v>
      </c>
      <c r="R7365" s="181" t="s">
        <v>35</v>
      </c>
      <c r="S7365" s="181" t="s">
        <v>225</v>
      </c>
      <c r="T7365" s="186" t="s">
        <v>225</v>
      </c>
      <c r="U7365" s="187" t="s">
        <v>225</v>
      </c>
      <c r="V7365" s="188" t="str" cm="1">
        <f t="array" ref="V7365">IF(SUM(LEN(A7365:U7365))=0,"",IF(OR(OR(ISBLANK(E7365),SUM(LEN(B7365),LEN(C7365))=0),AND(NOT(D7365="Unknown"),ISBLANK(I7365)),AND(NOT(N7365="Unknown"),ISBLANK(Q7365))),"Missing Information", INDEX(Table15[Entire Service Line Classification], MATCH(SUMIFS(Table15[Unique ID],Table15[System-Owned Portion],D7365,Table15[If Material Anything Other than "Lead" in Column E,Was Material Ever Previously Lead?],F7365,Table15[Customer-Owned Portion],N7365),Table15[Unique ID],0),0)))</f>
        <v>Non-lead</v>
      </c>
      <c r="W7365" s="189"/>
    </row>
    <row r="7366" spans="1:23" s="190" customFormat="1" ht="56.25" x14ac:dyDescent="0.25">
      <c r="A7366" s="180" t="s">
        <v>225</v>
      </c>
      <c r="B7366" s="181" t="s">
        <v>10968</v>
      </c>
      <c r="C7366" s="182" t="s">
        <v>225</v>
      </c>
      <c r="D7366" s="183" t="s">
        <v>36</v>
      </c>
      <c r="E7366" s="181" t="s">
        <v>35</v>
      </c>
      <c r="F7366" s="183" t="s">
        <v>35</v>
      </c>
      <c r="G7366" s="181" t="s">
        <v>7388</v>
      </c>
      <c r="H7366" s="184" t="s">
        <v>7090</v>
      </c>
      <c r="I7366" s="185" t="s">
        <v>190</v>
      </c>
      <c r="J7366" s="181" t="s">
        <v>35</v>
      </c>
      <c r="K7366" s="181" t="s">
        <v>225</v>
      </c>
      <c r="L7366" s="186" t="s">
        <v>225</v>
      </c>
      <c r="M7366" s="187" t="s">
        <v>225</v>
      </c>
      <c r="N7366" s="183" t="s">
        <v>36</v>
      </c>
      <c r="O7366" s="181" t="s">
        <v>7388</v>
      </c>
      <c r="P7366" s="184" t="s">
        <v>7090</v>
      </c>
      <c r="Q7366" s="185" t="s">
        <v>190</v>
      </c>
      <c r="R7366" s="181" t="s">
        <v>35</v>
      </c>
      <c r="S7366" s="181" t="s">
        <v>225</v>
      </c>
      <c r="T7366" s="186" t="s">
        <v>225</v>
      </c>
      <c r="U7366" s="187" t="s">
        <v>225</v>
      </c>
      <c r="V7366" s="188" t="str" cm="1">
        <f t="array" ref="V7366">IF(SUM(LEN(A7366:U7366))=0,"",IF(OR(OR(ISBLANK(E7366),SUM(LEN(B7366),LEN(C7366))=0),AND(NOT(D7366="Unknown"),ISBLANK(I7366)),AND(NOT(N7366="Unknown"),ISBLANK(Q7366))),"Missing Information", INDEX(Table15[Entire Service Line Classification], MATCH(SUMIFS(Table15[Unique ID],Table15[System-Owned Portion],D7366,Table15[If Material Anything Other than "Lead" in Column E,Was Material Ever Previously Lead?],F7366,Table15[Customer-Owned Portion],N7366),Table15[Unique ID],0),0)))</f>
        <v>Non-lead</v>
      </c>
      <c r="W7366" s="189"/>
    </row>
    <row r="7367" spans="1:23" s="190" customFormat="1" ht="56.25" x14ac:dyDescent="0.25">
      <c r="A7367" s="180" t="s">
        <v>225</v>
      </c>
      <c r="B7367" s="181" t="s">
        <v>10969</v>
      </c>
      <c r="C7367" s="182" t="s">
        <v>225</v>
      </c>
      <c r="D7367" s="183" t="s">
        <v>36</v>
      </c>
      <c r="E7367" s="181" t="s">
        <v>35</v>
      </c>
      <c r="F7367" s="183" t="s">
        <v>35</v>
      </c>
      <c r="G7367" s="181" t="s">
        <v>7388</v>
      </c>
      <c r="H7367" s="184" t="s">
        <v>7090</v>
      </c>
      <c r="I7367" s="185" t="s">
        <v>190</v>
      </c>
      <c r="J7367" s="181" t="s">
        <v>35</v>
      </c>
      <c r="K7367" s="181" t="s">
        <v>225</v>
      </c>
      <c r="L7367" s="186" t="s">
        <v>225</v>
      </c>
      <c r="M7367" s="187" t="s">
        <v>225</v>
      </c>
      <c r="N7367" s="183" t="s">
        <v>36</v>
      </c>
      <c r="O7367" s="181" t="s">
        <v>7388</v>
      </c>
      <c r="P7367" s="184" t="s">
        <v>7090</v>
      </c>
      <c r="Q7367" s="185" t="s">
        <v>190</v>
      </c>
      <c r="R7367" s="181" t="s">
        <v>35</v>
      </c>
      <c r="S7367" s="181" t="s">
        <v>225</v>
      </c>
      <c r="T7367" s="186" t="s">
        <v>225</v>
      </c>
      <c r="U7367" s="187" t="s">
        <v>225</v>
      </c>
      <c r="V7367" s="188" t="str" cm="1">
        <f t="array" ref="V7367">IF(SUM(LEN(A7367:U7367))=0,"",IF(OR(OR(ISBLANK(E7367),SUM(LEN(B7367),LEN(C7367))=0),AND(NOT(D7367="Unknown"),ISBLANK(I7367)),AND(NOT(N7367="Unknown"),ISBLANK(Q7367))),"Missing Information", INDEX(Table15[Entire Service Line Classification], MATCH(SUMIFS(Table15[Unique ID],Table15[System-Owned Portion],D7367,Table15[If Material Anything Other than "Lead" in Column E,Was Material Ever Previously Lead?],F7367,Table15[Customer-Owned Portion],N7367),Table15[Unique ID],0),0)))</f>
        <v>Non-lead</v>
      </c>
      <c r="W7367" s="189"/>
    </row>
    <row r="7368" spans="1:23" s="190" customFormat="1" ht="56.25" x14ac:dyDescent="0.25">
      <c r="A7368" s="180" t="s">
        <v>225</v>
      </c>
      <c r="B7368" s="181" t="s">
        <v>10970</v>
      </c>
      <c r="C7368" s="182" t="s">
        <v>225</v>
      </c>
      <c r="D7368" s="183" t="s">
        <v>36</v>
      </c>
      <c r="E7368" s="181" t="s">
        <v>35</v>
      </c>
      <c r="F7368" s="183" t="s">
        <v>35</v>
      </c>
      <c r="G7368" s="181" t="s">
        <v>7388</v>
      </c>
      <c r="H7368" s="184" t="s">
        <v>7090</v>
      </c>
      <c r="I7368" s="185" t="s">
        <v>190</v>
      </c>
      <c r="J7368" s="181" t="s">
        <v>35</v>
      </c>
      <c r="K7368" s="181" t="s">
        <v>225</v>
      </c>
      <c r="L7368" s="186" t="s">
        <v>225</v>
      </c>
      <c r="M7368" s="187" t="s">
        <v>225</v>
      </c>
      <c r="N7368" s="183" t="s">
        <v>36</v>
      </c>
      <c r="O7368" s="181" t="s">
        <v>7388</v>
      </c>
      <c r="P7368" s="184" t="s">
        <v>7090</v>
      </c>
      <c r="Q7368" s="185" t="s">
        <v>190</v>
      </c>
      <c r="R7368" s="181" t="s">
        <v>35</v>
      </c>
      <c r="S7368" s="181" t="s">
        <v>225</v>
      </c>
      <c r="T7368" s="186" t="s">
        <v>225</v>
      </c>
      <c r="U7368" s="187" t="s">
        <v>225</v>
      </c>
      <c r="V7368" s="188" t="str" cm="1">
        <f t="array" ref="V7368">IF(SUM(LEN(A7368:U7368))=0,"",IF(OR(OR(ISBLANK(E7368),SUM(LEN(B7368),LEN(C7368))=0),AND(NOT(D7368="Unknown"),ISBLANK(I7368)),AND(NOT(N7368="Unknown"),ISBLANK(Q7368))),"Missing Information", INDEX(Table15[Entire Service Line Classification], MATCH(SUMIFS(Table15[Unique ID],Table15[System-Owned Portion],D7368,Table15[If Material Anything Other than "Lead" in Column E,Was Material Ever Previously Lead?],F7368,Table15[Customer-Owned Portion],N7368),Table15[Unique ID],0),0)))</f>
        <v>Non-lead</v>
      </c>
      <c r="W7368" s="189"/>
    </row>
    <row r="7369" spans="1:23" s="190" customFormat="1" ht="56.25" x14ac:dyDescent="0.25">
      <c r="A7369" s="180" t="s">
        <v>225</v>
      </c>
      <c r="B7369" s="181" t="s">
        <v>10971</v>
      </c>
      <c r="C7369" s="182" t="s">
        <v>225</v>
      </c>
      <c r="D7369" s="183" t="s">
        <v>36</v>
      </c>
      <c r="E7369" s="181" t="s">
        <v>35</v>
      </c>
      <c r="F7369" s="183" t="s">
        <v>35</v>
      </c>
      <c r="G7369" s="181" t="s">
        <v>7388</v>
      </c>
      <c r="H7369" s="184" t="s">
        <v>7090</v>
      </c>
      <c r="I7369" s="185" t="s">
        <v>190</v>
      </c>
      <c r="J7369" s="181" t="s">
        <v>35</v>
      </c>
      <c r="K7369" s="181" t="s">
        <v>225</v>
      </c>
      <c r="L7369" s="186" t="s">
        <v>225</v>
      </c>
      <c r="M7369" s="187" t="s">
        <v>225</v>
      </c>
      <c r="N7369" s="183" t="s">
        <v>36</v>
      </c>
      <c r="O7369" s="181" t="s">
        <v>7388</v>
      </c>
      <c r="P7369" s="184" t="s">
        <v>7090</v>
      </c>
      <c r="Q7369" s="185" t="s">
        <v>190</v>
      </c>
      <c r="R7369" s="181" t="s">
        <v>35</v>
      </c>
      <c r="S7369" s="181" t="s">
        <v>225</v>
      </c>
      <c r="T7369" s="186" t="s">
        <v>225</v>
      </c>
      <c r="U7369" s="187" t="s">
        <v>225</v>
      </c>
      <c r="V7369" s="188" t="str" cm="1">
        <f t="array" ref="V7369">IF(SUM(LEN(A7369:U7369))=0,"",IF(OR(OR(ISBLANK(E7369),SUM(LEN(B7369),LEN(C7369))=0),AND(NOT(D7369="Unknown"),ISBLANK(I7369)),AND(NOT(N7369="Unknown"),ISBLANK(Q7369))),"Missing Information", INDEX(Table15[Entire Service Line Classification], MATCH(SUMIFS(Table15[Unique ID],Table15[System-Owned Portion],D7369,Table15[If Material Anything Other than "Lead" in Column E,Was Material Ever Previously Lead?],F7369,Table15[Customer-Owned Portion],N7369),Table15[Unique ID],0),0)))</f>
        <v>Non-lead</v>
      </c>
      <c r="W7369" s="189"/>
    </row>
    <row r="7370" spans="1:23" s="190" customFormat="1" ht="56.25" x14ac:dyDescent="0.25">
      <c r="A7370" s="180" t="s">
        <v>225</v>
      </c>
      <c r="B7370" s="181" t="s">
        <v>10972</v>
      </c>
      <c r="C7370" s="182" t="s">
        <v>225</v>
      </c>
      <c r="D7370" s="183" t="s">
        <v>36</v>
      </c>
      <c r="E7370" s="181" t="s">
        <v>35</v>
      </c>
      <c r="F7370" s="183" t="s">
        <v>35</v>
      </c>
      <c r="G7370" s="181" t="s">
        <v>7388</v>
      </c>
      <c r="H7370" s="184" t="s">
        <v>7090</v>
      </c>
      <c r="I7370" s="185" t="s">
        <v>190</v>
      </c>
      <c r="J7370" s="181" t="s">
        <v>35</v>
      </c>
      <c r="K7370" s="181" t="s">
        <v>225</v>
      </c>
      <c r="L7370" s="186" t="s">
        <v>225</v>
      </c>
      <c r="M7370" s="187" t="s">
        <v>225</v>
      </c>
      <c r="N7370" s="183" t="s">
        <v>36</v>
      </c>
      <c r="O7370" s="181" t="s">
        <v>7388</v>
      </c>
      <c r="P7370" s="184" t="s">
        <v>7090</v>
      </c>
      <c r="Q7370" s="185" t="s">
        <v>190</v>
      </c>
      <c r="R7370" s="181" t="s">
        <v>35</v>
      </c>
      <c r="S7370" s="181" t="s">
        <v>225</v>
      </c>
      <c r="T7370" s="186" t="s">
        <v>225</v>
      </c>
      <c r="U7370" s="187" t="s">
        <v>225</v>
      </c>
      <c r="V7370" s="188" t="str" cm="1">
        <f t="array" ref="V7370">IF(SUM(LEN(A7370:U7370))=0,"",IF(OR(OR(ISBLANK(E7370),SUM(LEN(B7370),LEN(C7370))=0),AND(NOT(D7370="Unknown"),ISBLANK(I7370)),AND(NOT(N7370="Unknown"),ISBLANK(Q7370))),"Missing Information", INDEX(Table15[Entire Service Line Classification], MATCH(SUMIFS(Table15[Unique ID],Table15[System-Owned Portion],D7370,Table15[If Material Anything Other than "Lead" in Column E,Was Material Ever Previously Lead?],F7370,Table15[Customer-Owned Portion],N7370),Table15[Unique ID],0),0)))</f>
        <v>Non-lead</v>
      </c>
      <c r="W7370" s="189"/>
    </row>
    <row r="7371" spans="1:23" s="190" customFormat="1" ht="56.25" x14ac:dyDescent="0.25">
      <c r="A7371" s="180" t="s">
        <v>225</v>
      </c>
      <c r="B7371" s="181" t="s">
        <v>10973</v>
      </c>
      <c r="C7371" s="182" t="s">
        <v>225</v>
      </c>
      <c r="D7371" s="183" t="s">
        <v>36</v>
      </c>
      <c r="E7371" s="181" t="s">
        <v>35</v>
      </c>
      <c r="F7371" s="183" t="s">
        <v>35</v>
      </c>
      <c r="G7371" s="181" t="s">
        <v>7388</v>
      </c>
      <c r="H7371" s="184" t="s">
        <v>7090</v>
      </c>
      <c r="I7371" s="185" t="s">
        <v>190</v>
      </c>
      <c r="J7371" s="181" t="s">
        <v>35</v>
      </c>
      <c r="K7371" s="181" t="s">
        <v>225</v>
      </c>
      <c r="L7371" s="186" t="s">
        <v>225</v>
      </c>
      <c r="M7371" s="187" t="s">
        <v>225</v>
      </c>
      <c r="N7371" s="183" t="s">
        <v>36</v>
      </c>
      <c r="O7371" s="181" t="s">
        <v>7388</v>
      </c>
      <c r="P7371" s="184" t="s">
        <v>7090</v>
      </c>
      <c r="Q7371" s="185" t="s">
        <v>190</v>
      </c>
      <c r="R7371" s="181" t="s">
        <v>35</v>
      </c>
      <c r="S7371" s="181" t="s">
        <v>225</v>
      </c>
      <c r="T7371" s="186" t="s">
        <v>225</v>
      </c>
      <c r="U7371" s="187" t="s">
        <v>225</v>
      </c>
      <c r="V7371" s="188" t="str" cm="1">
        <f t="array" ref="V7371">IF(SUM(LEN(A7371:U7371))=0,"",IF(OR(OR(ISBLANK(E7371),SUM(LEN(B7371),LEN(C7371))=0),AND(NOT(D7371="Unknown"),ISBLANK(I7371)),AND(NOT(N7371="Unknown"),ISBLANK(Q7371))),"Missing Information", INDEX(Table15[Entire Service Line Classification], MATCH(SUMIFS(Table15[Unique ID],Table15[System-Owned Portion],D7371,Table15[If Material Anything Other than "Lead" in Column E,Was Material Ever Previously Lead?],F7371,Table15[Customer-Owned Portion],N7371),Table15[Unique ID],0),0)))</f>
        <v>Non-lead</v>
      </c>
      <c r="W7371" s="189"/>
    </row>
    <row r="7372" spans="1:23" s="190" customFormat="1" ht="56.25" x14ac:dyDescent="0.25">
      <c r="A7372" s="180" t="s">
        <v>225</v>
      </c>
      <c r="B7372" s="181" t="s">
        <v>10974</v>
      </c>
      <c r="C7372" s="182" t="s">
        <v>225</v>
      </c>
      <c r="D7372" s="183" t="s">
        <v>36</v>
      </c>
      <c r="E7372" s="181" t="s">
        <v>35</v>
      </c>
      <c r="F7372" s="183" t="s">
        <v>35</v>
      </c>
      <c r="G7372" s="181" t="s">
        <v>7388</v>
      </c>
      <c r="H7372" s="184" t="s">
        <v>7090</v>
      </c>
      <c r="I7372" s="185" t="s">
        <v>190</v>
      </c>
      <c r="J7372" s="181" t="s">
        <v>35</v>
      </c>
      <c r="K7372" s="181" t="s">
        <v>225</v>
      </c>
      <c r="L7372" s="186" t="s">
        <v>225</v>
      </c>
      <c r="M7372" s="187" t="s">
        <v>225</v>
      </c>
      <c r="N7372" s="183" t="s">
        <v>36</v>
      </c>
      <c r="O7372" s="181" t="s">
        <v>7388</v>
      </c>
      <c r="P7372" s="184" t="s">
        <v>7090</v>
      </c>
      <c r="Q7372" s="185" t="s">
        <v>190</v>
      </c>
      <c r="R7372" s="181" t="s">
        <v>35</v>
      </c>
      <c r="S7372" s="181" t="s">
        <v>225</v>
      </c>
      <c r="T7372" s="186" t="s">
        <v>225</v>
      </c>
      <c r="U7372" s="187" t="s">
        <v>225</v>
      </c>
      <c r="V7372" s="188" t="str" cm="1">
        <f t="array" ref="V7372">IF(SUM(LEN(A7372:U7372))=0,"",IF(OR(OR(ISBLANK(E7372),SUM(LEN(B7372),LEN(C7372))=0),AND(NOT(D7372="Unknown"),ISBLANK(I7372)),AND(NOT(N7372="Unknown"),ISBLANK(Q7372))),"Missing Information", INDEX(Table15[Entire Service Line Classification], MATCH(SUMIFS(Table15[Unique ID],Table15[System-Owned Portion],D7372,Table15[If Material Anything Other than "Lead" in Column E,Was Material Ever Previously Lead?],F7372,Table15[Customer-Owned Portion],N7372),Table15[Unique ID],0),0)))</f>
        <v>Non-lead</v>
      </c>
      <c r="W7372" s="189"/>
    </row>
    <row r="7373" spans="1:23" s="190" customFormat="1" ht="56.25" x14ac:dyDescent="0.25">
      <c r="A7373" s="180" t="s">
        <v>225</v>
      </c>
      <c r="B7373" s="181" t="s">
        <v>10975</v>
      </c>
      <c r="C7373" s="182" t="s">
        <v>225</v>
      </c>
      <c r="D7373" s="183" t="s">
        <v>36</v>
      </c>
      <c r="E7373" s="181" t="s">
        <v>35</v>
      </c>
      <c r="F7373" s="183" t="s">
        <v>35</v>
      </c>
      <c r="G7373" s="181" t="s">
        <v>7388</v>
      </c>
      <c r="H7373" s="184" t="s">
        <v>7090</v>
      </c>
      <c r="I7373" s="185" t="s">
        <v>190</v>
      </c>
      <c r="J7373" s="181" t="s">
        <v>35</v>
      </c>
      <c r="K7373" s="181" t="s">
        <v>225</v>
      </c>
      <c r="L7373" s="186" t="s">
        <v>225</v>
      </c>
      <c r="M7373" s="187" t="s">
        <v>225</v>
      </c>
      <c r="N7373" s="183" t="s">
        <v>36</v>
      </c>
      <c r="O7373" s="181" t="s">
        <v>7388</v>
      </c>
      <c r="P7373" s="184" t="s">
        <v>7090</v>
      </c>
      <c r="Q7373" s="185" t="s">
        <v>190</v>
      </c>
      <c r="R7373" s="181" t="s">
        <v>35</v>
      </c>
      <c r="S7373" s="181" t="s">
        <v>225</v>
      </c>
      <c r="T7373" s="186" t="s">
        <v>225</v>
      </c>
      <c r="U7373" s="187" t="s">
        <v>225</v>
      </c>
      <c r="V7373" s="188" t="str" cm="1">
        <f t="array" ref="V7373">IF(SUM(LEN(A7373:U7373))=0,"",IF(OR(OR(ISBLANK(E7373),SUM(LEN(B7373),LEN(C7373))=0),AND(NOT(D7373="Unknown"),ISBLANK(I7373)),AND(NOT(N7373="Unknown"),ISBLANK(Q7373))),"Missing Information", INDEX(Table15[Entire Service Line Classification], MATCH(SUMIFS(Table15[Unique ID],Table15[System-Owned Portion],D7373,Table15[If Material Anything Other than "Lead" in Column E,Was Material Ever Previously Lead?],F7373,Table15[Customer-Owned Portion],N7373),Table15[Unique ID],0),0)))</f>
        <v>Non-lead</v>
      </c>
      <c r="W7373" s="189"/>
    </row>
    <row r="7374" spans="1:23" s="190" customFormat="1" ht="56.25" x14ac:dyDescent="0.25">
      <c r="A7374" s="180" t="s">
        <v>225</v>
      </c>
      <c r="B7374" s="181" t="s">
        <v>10976</v>
      </c>
      <c r="C7374" s="182" t="s">
        <v>225</v>
      </c>
      <c r="D7374" s="183" t="s">
        <v>36</v>
      </c>
      <c r="E7374" s="181" t="s">
        <v>35</v>
      </c>
      <c r="F7374" s="183" t="s">
        <v>35</v>
      </c>
      <c r="G7374" s="181" t="s">
        <v>7388</v>
      </c>
      <c r="H7374" s="184" t="s">
        <v>7090</v>
      </c>
      <c r="I7374" s="185" t="s">
        <v>190</v>
      </c>
      <c r="J7374" s="181" t="s">
        <v>35</v>
      </c>
      <c r="K7374" s="181" t="s">
        <v>225</v>
      </c>
      <c r="L7374" s="186" t="s">
        <v>225</v>
      </c>
      <c r="M7374" s="187" t="s">
        <v>225</v>
      </c>
      <c r="N7374" s="183" t="s">
        <v>36</v>
      </c>
      <c r="O7374" s="181" t="s">
        <v>7388</v>
      </c>
      <c r="P7374" s="184" t="s">
        <v>7090</v>
      </c>
      <c r="Q7374" s="185" t="s">
        <v>190</v>
      </c>
      <c r="R7374" s="181" t="s">
        <v>35</v>
      </c>
      <c r="S7374" s="181" t="s">
        <v>225</v>
      </c>
      <c r="T7374" s="186" t="s">
        <v>225</v>
      </c>
      <c r="U7374" s="187" t="s">
        <v>225</v>
      </c>
      <c r="V7374" s="188" t="str" cm="1">
        <f t="array" ref="V7374">IF(SUM(LEN(A7374:U7374))=0,"",IF(OR(OR(ISBLANK(E7374),SUM(LEN(B7374),LEN(C7374))=0),AND(NOT(D7374="Unknown"),ISBLANK(I7374)),AND(NOT(N7374="Unknown"),ISBLANK(Q7374))),"Missing Information", INDEX(Table15[Entire Service Line Classification], MATCH(SUMIFS(Table15[Unique ID],Table15[System-Owned Portion],D7374,Table15[If Material Anything Other than "Lead" in Column E,Was Material Ever Previously Lead?],F7374,Table15[Customer-Owned Portion],N7374),Table15[Unique ID],0),0)))</f>
        <v>Non-lead</v>
      </c>
      <c r="W7374" s="189"/>
    </row>
    <row r="7375" spans="1:23" s="190" customFormat="1" ht="56.25" x14ac:dyDescent="0.25">
      <c r="A7375" s="180" t="s">
        <v>225</v>
      </c>
      <c r="B7375" s="181" t="s">
        <v>10977</v>
      </c>
      <c r="C7375" s="182" t="s">
        <v>225</v>
      </c>
      <c r="D7375" s="183" t="s">
        <v>36</v>
      </c>
      <c r="E7375" s="181" t="s">
        <v>35</v>
      </c>
      <c r="F7375" s="183" t="s">
        <v>35</v>
      </c>
      <c r="G7375" s="181" t="s">
        <v>7388</v>
      </c>
      <c r="H7375" s="184" t="s">
        <v>7090</v>
      </c>
      <c r="I7375" s="185" t="s">
        <v>190</v>
      </c>
      <c r="J7375" s="181" t="s">
        <v>35</v>
      </c>
      <c r="K7375" s="181" t="s">
        <v>225</v>
      </c>
      <c r="L7375" s="186" t="s">
        <v>225</v>
      </c>
      <c r="M7375" s="187" t="s">
        <v>225</v>
      </c>
      <c r="N7375" s="183" t="s">
        <v>36</v>
      </c>
      <c r="O7375" s="181" t="s">
        <v>7388</v>
      </c>
      <c r="P7375" s="184" t="s">
        <v>7090</v>
      </c>
      <c r="Q7375" s="185" t="s">
        <v>190</v>
      </c>
      <c r="R7375" s="181" t="s">
        <v>35</v>
      </c>
      <c r="S7375" s="181" t="s">
        <v>225</v>
      </c>
      <c r="T7375" s="186" t="s">
        <v>225</v>
      </c>
      <c r="U7375" s="187" t="s">
        <v>225</v>
      </c>
      <c r="V7375" s="188" t="str" cm="1">
        <f t="array" ref="V7375">IF(SUM(LEN(A7375:U7375))=0,"",IF(OR(OR(ISBLANK(E7375),SUM(LEN(B7375),LEN(C7375))=0),AND(NOT(D7375="Unknown"),ISBLANK(I7375)),AND(NOT(N7375="Unknown"),ISBLANK(Q7375))),"Missing Information", INDEX(Table15[Entire Service Line Classification], MATCH(SUMIFS(Table15[Unique ID],Table15[System-Owned Portion],D7375,Table15[If Material Anything Other than "Lead" in Column E,Was Material Ever Previously Lead?],F7375,Table15[Customer-Owned Portion],N7375),Table15[Unique ID],0),0)))</f>
        <v>Non-lead</v>
      </c>
      <c r="W7375" s="189"/>
    </row>
    <row r="7376" spans="1:23" s="190" customFormat="1" ht="56.25" x14ac:dyDescent="0.25">
      <c r="A7376" s="180" t="s">
        <v>225</v>
      </c>
      <c r="B7376" s="181" t="s">
        <v>10978</v>
      </c>
      <c r="C7376" s="182" t="s">
        <v>225</v>
      </c>
      <c r="D7376" s="183" t="s">
        <v>36</v>
      </c>
      <c r="E7376" s="181" t="s">
        <v>35</v>
      </c>
      <c r="F7376" s="183" t="s">
        <v>35</v>
      </c>
      <c r="G7376" s="181" t="s">
        <v>7503</v>
      </c>
      <c r="H7376" s="184" t="s">
        <v>7090</v>
      </c>
      <c r="I7376" s="185" t="s">
        <v>190</v>
      </c>
      <c r="J7376" s="181" t="s">
        <v>35</v>
      </c>
      <c r="K7376" s="181" t="s">
        <v>225</v>
      </c>
      <c r="L7376" s="186" t="s">
        <v>225</v>
      </c>
      <c r="M7376" s="187" t="s">
        <v>225</v>
      </c>
      <c r="N7376" s="183" t="s">
        <v>36</v>
      </c>
      <c r="O7376" s="181" t="s">
        <v>7503</v>
      </c>
      <c r="P7376" s="184" t="s">
        <v>7090</v>
      </c>
      <c r="Q7376" s="185" t="s">
        <v>190</v>
      </c>
      <c r="R7376" s="181" t="s">
        <v>35</v>
      </c>
      <c r="S7376" s="181" t="s">
        <v>225</v>
      </c>
      <c r="T7376" s="186" t="s">
        <v>225</v>
      </c>
      <c r="U7376" s="187" t="s">
        <v>225</v>
      </c>
      <c r="V7376" s="188" t="str" cm="1">
        <f t="array" ref="V7376">IF(SUM(LEN(A7376:U7376))=0,"",IF(OR(OR(ISBLANK(E7376),SUM(LEN(B7376),LEN(C7376))=0),AND(NOT(D7376="Unknown"),ISBLANK(I7376)),AND(NOT(N7376="Unknown"),ISBLANK(Q7376))),"Missing Information", INDEX(Table15[Entire Service Line Classification], MATCH(SUMIFS(Table15[Unique ID],Table15[System-Owned Portion],D7376,Table15[If Material Anything Other than "Lead" in Column E,Was Material Ever Previously Lead?],F7376,Table15[Customer-Owned Portion],N7376),Table15[Unique ID],0),0)))</f>
        <v>Non-lead</v>
      </c>
      <c r="W7376" s="189"/>
    </row>
    <row r="7377" spans="1:23" s="190" customFormat="1" ht="56.25" x14ac:dyDescent="0.25">
      <c r="A7377" s="180" t="s">
        <v>225</v>
      </c>
      <c r="B7377" s="181" t="s">
        <v>10979</v>
      </c>
      <c r="C7377" s="182" t="s">
        <v>225</v>
      </c>
      <c r="D7377" s="183" t="s">
        <v>36</v>
      </c>
      <c r="E7377" s="181" t="s">
        <v>35</v>
      </c>
      <c r="F7377" s="183" t="s">
        <v>35</v>
      </c>
      <c r="G7377" s="181" t="s">
        <v>7344</v>
      </c>
      <c r="H7377" s="184" t="s">
        <v>7090</v>
      </c>
      <c r="I7377" s="185" t="s">
        <v>190</v>
      </c>
      <c r="J7377" s="181" t="s">
        <v>35</v>
      </c>
      <c r="K7377" s="181" t="s">
        <v>225</v>
      </c>
      <c r="L7377" s="186" t="s">
        <v>225</v>
      </c>
      <c r="M7377" s="187" t="s">
        <v>225</v>
      </c>
      <c r="N7377" s="183" t="s">
        <v>36</v>
      </c>
      <c r="O7377" s="181" t="s">
        <v>7344</v>
      </c>
      <c r="P7377" s="184" t="s">
        <v>7090</v>
      </c>
      <c r="Q7377" s="185" t="s">
        <v>190</v>
      </c>
      <c r="R7377" s="181" t="s">
        <v>35</v>
      </c>
      <c r="S7377" s="181" t="s">
        <v>225</v>
      </c>
      <c r="T7377" s="186" t="s">
        <v>225</v>
      </c>
      <c r="U7377" s="187" t="s">
        <v>225</v>
      </c>
      <c r="V7377" s="188" t="str" cm="1">
        <f t="array" ref="V7377">IF(SUM(LEN(A7377:U7377))=0,"",IF(OR(OR(ISBLANK(E7377),SUM(LEN(B7377),LEN(C7377))=0),AND(NOT(D7377="Unknown"),ISBLANK(I7377)),AND(NOT(N7377="Unknown"),ISBLANK(Q7377))),"Missing Information", INDEX(Table15[Entire Service Line Classification], MATCH(SUMIFS(Table15[Unique ID],Table15[System-Owned Portion],D7377,Table15[If Material Anything Other than "Lead" in Column E,Was Material Ever Previously Lead?],F7377,Table15[Customer-Owned Portion],N7377),Table15[Unique ID],0),0)))</f>
        <v>Non-lead</v>
      </c>
      <c r="W7377" s="189"/>
    </row>
    <row r="7378" spans="1:23" s="190" customFormat="1" ht="56.25" x14ac:dyDescent="0.25">
      <c r="A7378" s="180" t="s">
        <v>225</v>
      </c>
      <c r="B7378" s="181" t="s">
        <v>10980</v>
      </c>
      <c r="C7378" s="182" t="s">
        <v>225</v>
      </c>
      <c r="D7378" s="183" t="s">
        <v>36</v>
      </c>
      <c r="E7378" s="181" t="s">
        <v>35</v>
      </c>
      <c r="F7378" s="183" t="s">
        <v>35</v>
      </c>
      <c r="G7378" s="181" t="s">
        <v>8161</v>
      </c>
      <c r="H7378" s="184" t="s">
        <v>7090</v>
      </c>
      <c r="I7378" s="185" t="s">
        <v>190</v>
      </c>
      <c r="J7378" s="181" t="s">
        <v>35</v>
      </c>
      <c r="K7378" s="181" t="s">
        <v>225</v>
      </c>
      <c r="L7378" s="186" t="s">
        <v>225</v>
      </c>
      <c r="M7378" s="187" t="s">
        <v>225</v>
      </c>
      <c r="N7378" s="183" t="s">
        <v>36</v>
      </c>
      <c r="O7378" s="181" t="s">
        <v>8161</v>
      </c>
      <c r="P7378" s="184" t="s">
        <v>7090</v>
      </c>
      <c r="Q7378" s="185" t="s">
        <v>190</v>
      </c>
      <c r="R7378" s="181" t="s">
        <v>35</v>
      </c>
      <c r="S7378" s="181" t="s">
        <v>225</v>
      </c>
      <c r="T7378" s="186" t="s">
        <v>225</v>
      </c>
      <c r="U7378" s="187" t="s">
        <v>225</v>
      </c>
      <c r="V7378" s="188" t="str" cm="1">
        <f t="array" ref="V7378">IF(SUM(LEN(A7378:U7378))=0,"",IF(OR(OR(ISBLANK(E7378),SUM(LEN(B7378),LEN(C7378))=0),AND(NOT(D7378="Unknown"),ISBLANK(I7378)),AND(NOT(N7378="Unknown"),ISBLANK(Q7378))),"Missing Information", INDEX(Table15[Entire Service Line Classification], MATCH(SUMIFS(Table15[Unique ID],Table15[System-Owned Portion],D7378,Table15[If Material Anything Other than "Lead" in Column E,Was Material Ever Previously Lead?],F7378,Table15[Customer-Owned Portion],N7378),Table15[Unique ID],0),0)))</f>
        <v>Non-lead</v>
      </c>
      <c r="W7378" s="189"/>
    </row>
    <row r="7379" spans="1:23" s="190" customFormat="1" ht="56.25" x14ac:dyDescent="0.25">
      <c r="A7379" s="180" t="s">
        <v>225</v>
      </c>
      <c r="B7379" s="181" t="s">
        <v>10981</v>
      </c>
      <c r="C7379" s="182" t="s">
        <v>225</v>
      </c>
      <c r="D7379" s="183" t="s">
        <v>36</v>
      </c>
      <c r="E7379" s="181" t="s">
        <v>35</v>
      </c>
      <c r="F7379" s="183" t="s">
        <v>35</v>
      </c>
      <c r="G7379" s="181" t="s">
        <v>7393</v>
      </c>
      <c r="H7379" s="184" t="s">
        <v>7090</v>
      </c>
      <c r="I7379" s="185" t="s">
        <v>190</v>
      </c>
      <c r="J7379" s="181" t="s">
        <v>35</v>
      </c>
      <c r="K7379" s="181" t="s">
        <v>225</v>
      </c>
      <c r="L7379" s="186" t="s">
        <v>225</v>
      </c>
      <c r="M7379" s="187" t="s">
        <v>225</v>
      </c>
      <c r="N7379" s="183" t="s">
        <v>36</v>
      </c>
      <c r="O7379" s="181" t="s">
        <v>7393</v>
      </c>
      <c r="P7379" s="184" t="s">
        <v>7090</v>
      </c>
      <c r="Q7379" s="185" t="s">
        <v>190</v>
      </c>
      <c r="R7379" s="181" t="s">
        <v>35</v>
      </c>
      <c r="S7379" s="181" t="s">
        <v>225</v>
      </c>
      <c r="T7379" s="186" t="s">
        <v>225</v>
      </c>
      <c r="U7379" s="187" t="s">
        <v>225</v>
      </c>
      <c r="V7379" s="188" t="str" cm="1">
        <f t="array" ref="V7379">IF(SUM(LEN(A7379:U7379))=0,"",IF(OR(OR(ISBLANK(E7379),SUM(LEN(B7379),LEN(C7379))=0),AND(NOT(D7379="Unknown"),ISBLANK(I7379)),AND(NOT(N7379="Unknown"),ISBLANK(Q7379))),"Missing Information", INDEX(Table15[Entire Service Line Classification], MATCH(SUMIFS(Table15[Unique ID],Table15[System-Owned Portion],D7379,Table15[If Material Anything Other than "Lead" in Column E,Was Material Ever Previously Lead?],F7379,Table15[Customer-Owned Portion],N7379),Table15[Unique ID],0),0)))</f>
        <v>Non-lead</v>
      </c>
      <c r="W7379" s="189"/>
    </row>
    <row r="7380" spans="1:23" s="190" customFormat="1" ht="56.25" x14ac:dyDescent="0.25">
      <c r="A7380" s="180" t="s">
        <v>225</v>
      </c>
      <c r="B7380" s="181" t="s">
        <v>10982</v>
      </c>
      <c r="C7380" s="182" t="s">
        <v>225</v>
      </c>
      <c r="D7380" s="183" t="s">
        <v>36</v>
      </c>
      <c r="E7380" s="181" t="s">
        <v>35</v>
      </c>
      <c r="F7380" s="183" t="s">
        <v>35</v>
      </c>
      <c r="G7380" s="181" t="s">
        <v>7393</v>
      </c>
      <c r="H7380" s="184" t="s">
        <v>7090</v>
      </c>
      <c r="I7380" s="185" t="s">
        <v>190</v>
      </c>
      <c r="J7380" s="181" t="s">
        <v>35</v>
      </c>
      <c r="K7380" s="181" t="s">
        <v>225</v>
      </c>
      <c r="L7380" s="186" t="s">
        <v>225</v>
      </c>
      <c r="M7380" s="187" t="s">
        <v>225</v>
      </c>
      <c r="N7380" s="183" t="s">
        <v>36</v>
      </c>
      <c r="O7380" s="181" t="s">
        <v>7393</v>
      </c>
      <c r="P7380" s="184" t="s">
        <v>7090</v>
      </c>
      <c r="Q7380" s="185" t="s">
        <v>190</v>
      </c>
      <c r="R7380" s="181" t="s">
        <v>35</v>
      </c>
      <c r="S7380" s="181" t="s">
        <v>225</v>
      </c>
      <c r="T7380" s="186" t="s">
        <v>225</v>
      </c>
      <c r="U7380" s="187" t="s">
        <v>225</v>
      </c>
      <c r="V7380" s="188" t="str" cm="1">
        <f t="array" ref="V7380">IF(SUM(LEN(A7380:U7380))=0,"",IF(OR(OR(ISBLANK(E7380),SUM(LEN(B7380),LEN(C7380))=0),AND(NOT(D7380="Unknown"),ISBLANK(I7380)),AND(NOT(N7380="Unknown"),ISBLANK(Q7380))),"Missing Information", INDEX(Table15[Entire Service Line Classification], MATCH(SUMIFS(Table15[Unique ID],Table15[System-Owned Portion],D7380,Table15[If Material Anything Other than "Lead" in Column E,Was Material Ever Previously Lead?],F7380,Table15[Customer-Owned Portion],N7380),Table15[Unique ID],0),0)))</f>
        <v>Non-lead</v>
      </c>
      <c r="W7380" s="189"/>
    </row>
    <row r="7381" spans="1:23" s="190" customFormat="1" ht="56.25" x14ac:dyDescent="0.25">
      <c r="A7381" s="180" t="s">
        <v>225</v>
      </c>
      <c r="B7381" s="181" t="s">
        <v>10983</v>
      </c>
      <c r="C7381" s="182" t="s">
        <v>225</v>
      </c>
      <c r="D7381" s="183" t="s">
        <v>36</v>
      </c>
      <c r="E7381" s="181" t="s">
        <v>35</v>
      </c>
      <c r="F7381" s="183" t="s">
        <v>35</v>
      </c>
      <c r="G7381" s="181" t="s">
        <v>7393</v>
      </c>
      <c r="H7381" s="184" t="s">
        <v>7090</v>
      </c>
      <c r="I7381" s="185" t="s">
        <v>190</v>
      </c>
      <c r="J7381" s="181" t="s">
        <v>35</v>
      </c>
      <c r="K7381" s="181" t="s">
        <v>225</v>
      </c>
      <c r="L7381" s="186" t="s">
        <v>225</v>
      </c>
      <c r="M7381" s="187" t="s">
        <v>225</v>
      </c>
      <c r="N7381" s="183" t="s">
        <v>36</v>
      </c>
      <c r="O7381" s="181" t="s">
        <v>7393</v>
      </c>
      <c r="P7381" s="184" t="s">
        <v>7090</v>
      </c>
      <c r="Q7381" s="185" t="s">
        <v>190</v>
      </c>
      <c r="R7381" s="181" t="s">
        <v>35</v>
      </c>
      <c r="S7381" s="181" t="s">
        <v>225</v>
      </c>
      <c r="T7381" s="186" t="s">
        <v>225</v>
      </c>
      <c r="U7381" s="187" t="s">
        <v>225</v>
      </c>
      <c r="V7381" s="188" t="str" cm="1">
        <f t="array" ref="V7381">IF(SUM(LEN(A7381:U7381))=0,"",IF(OR(OR(ISBLANK(E7381),SUM(LEN(B7381),LEN(C7381))=0),AND(NOT(D7381="Unknown"),ISBLANK(I7381)),AND(NOT(N7381="Unknown"),ISBLANK(Q7381))),"Missing Information", INDEX(Table15[Entire Service Line Classification], MATCH(SUMIFS(Table15[Unique ID],Table15[System-Owned Portion],D7381,Table15[If Material Anything Other than "Lead" in Column E,Was Material Ever Previously Lead?],F7381,Table15[Customer-Owned Portion],N7381),Table15[Unique ID],0),0)))</f>
        <v>Non-lead</v>
      </c>
      <c r="W7381" s="189"/>
    </row>
    <row r="7382" spans="1:23" s="190" customFormat="1" ht="56.25" x14ac:dyDescent="0.25">
      <c r="A7382" s="180" t="s">
        <v>225</v>
      </c>
      <c r="B7382" s="181" t="s">
        <v>10984</v>
      </c>
      <c r="C7382" s="182" t="s">
        <v>225</v>
      </c>
      <c r="D7382" s="183" t="s">
        <v>36</v>
      </c>
      <c r="E7382" s="181" t="s">
        <v>35</v>
      </c>
      <c r="F7382" s="183" t="s">
        <v>35</v>
      </c>
      <c r="G7382" s="181" t="s">
        <v>7393</v>
      </c>
      <c r="H7382" s="184" t="s">
        <v>7090</v>
      </c>
      <c r="I7382" s="185" t="s">
        <v>190</v>
      </c>
      <c r="J7382" s="181" t="s">
        <v>35</v>
      </c>
      <c r="K7382" s="181" t="s">
        <v>225</v>
      </c>
      <c r="L7382" s="186" t="s">
        <v>225</v>
      </c>
      <c r="M7382" s="187" t="s">
        <v>225</v>
      </c>
      <c r="N7382" s="183" t="s">
        <v>36</v>
      </c>
      <c r="O7382" s="181" t="s">
        <v>7393</v>
      </c>
      <c r="P7382" s="184" t="s">
        <v>7090</v>
      </c>
      <c r="Q7382" s="185" t="s">
        <v>190</v>
      </c>
      <c r="R7382" s="181" t="s">
        <v>35</v>
      </c>
      <c r="S7382" s="181" t="s">
        <v>225</v>
      </c>
      <c r="T7382" s="186" t="s">
        <v>225</v>
      </c>
      <c r="U7382" s="187" t="s">
        <v>225</v>
      </c>
      <c r="V7382" s="188" t="str" cm="1">
        <f t="array" ref="V7382">IF(SUM(LEN(A7382:U7382))=0,"",IF(OR(OR(ISBLANK(E7382),SUM(LEN(B7382),LEN(C7382))=0),AND(NOT(D7382="Unknown"),ISBLANK(I7382)),AND(NOT(N7382="Unknown"),ISBLANK(Q7382))),"Missing Information", INDEX(Table15[Entire Service Line Classification], MATCH(SUMIFS(Table15[Unique ID],Table15[System-Owned Portion],D7382,Table15[If Material Anything Other than "Lead" in Column E,Was Material Ever Previously Lead?],F7382,Table15[Customer-Owned Portion],N7382),Table15[Unique ID],0),0)))</f>
        <v>Non-lead</v>
      </c>
      <c r="W7382" s="189"/>
    </row>
    <row r="7383" spans="1:23" s="190" customFormat="1" ht="56.25" x14ac:dyDescent="0.25">
      <c r="A7383" s="180" t="s">
        <v>225</v>
      </c>
      <c r="B7383" s="181" t="s">
        <v>10985</v>
      </c>
      <c r="C7383" s="182" t="s">
        <v>225</v>
      </c>
      <c r="D7383" s="183" t="s">
        <v>36</v>
      </c>
      <c r="E7383" s="181" t="s">
        <v>35</v>
      </c>
      <c r="F7383" s="183" t="s">
        <v>35</v>
      </c>
      <c r="G7383" s="181" t="s">
        <v>7393</v>
      </c>
      <c r="H7383" s="184" t="s">
        <v>7090</v>
      </c>
      <c r="I7383" s="185" t="s">
        <v>190</v>
      </c>
      <c r="J7383" s="181" t="s">
        <v>35</v>
      </c>
      <c r="K7383" s="181" t="s">
        <v>225</v>
      </c>
      <c r="L7383" s="186" t="s">
        <v>225</v>
      </c>
      <c r="M7383" s="187" t="s">
        <v>225</v>
      </c>
      <c r="N7383" s="183" t="s">
        <v>36</v>
      </c>
      <c r="O7383" s="181" t="s">
        <v>7393</v>
      </c>
      <c r="P7383" s="184" t="s">
        <v>7090</v>
      </c>
      <c r="Q7383" s="185" t="s">
        <v>190</v>
      </c>
      <c r="R7383" s="181" t="s">
        <v>35</v>
      </c>
      <c r="S7383" s="181" t="s">
        <v>225</v>
      </c>
      <c r="T7383" s="186" t="s">
        <v>225</v>
      </c>
      <c r="U7383" s="187" t="s">
        <v>225</v>
      </c>
      <c r="V7383" s="188" t="str" cm="1">
        <f t="array" ref="V7383">IF(SUM(LEN(A7383:U7383))=0,"",IF(OR(OR(ISBLANK(E7383),SUM(LEN(B7383),LEN(C7383))=0),AND(NOT(D7383="Unknown"),ISBLANK(I7383)),AND(NOT(N7383="Unknown"),ISBLANK(Q7383))),"Missing Information", INDEX(Table15[Entire Service Line Classification], MATCH(SUMIFS(Table15[Unique ID],Table15[System-Owned Portion],D7383,Table15[If Material Anything Other than "Lead" in Column E,Was Material Ever Previously Lead?],F7383,Table15[Customer-Owned Portion],N7383),Table15[Unique ID],0),0)))</f>
        <v>Non-lead</v>
      </c>
      <c r="W7383" s="189"/>
    </row>
    <row r="7384" spans="1:23" s="190" customFormat="1" ht="56.25" x14ac:dyDescent="0.25">
      <c r="A7384" s="180" t="s">
        <v>225</v>
      </c>
      <c r="B7384" s="181" t="s">
        <v>10986</v>
      </c>
      <c r="C7384" s="182" t="s">
        <v>225</v>
      </c>
      <c r="D7384" s="183" t="s">
        <v>36</v>
      </c>
      <c r="E7384" s="181" t="s">
        <v>35</v>
      </c>
      <c r="F7384" s="183" t="s">
        <v>35</v>
      </c>
      <c r="G7384" s="181" t="s">
        <v>7393</v>
      </c>
      <c r="H7384" s="184" t="s">
        <v>7090</v>
      </c>
      <c r="I7384" s="185" t="s">
        <v>190</v>
      </c>
      <c r="J7384" s="181" t="s">
        <v>35</v>
      </c>
      <c r="K7384" s="181" t="s">
        <v>225</v>
      </c>
      <c r="L7384" s="186" t="s">
        <v>225</v>
      </c>
      <c r="M7384" s="187" t="s">
        <v>225</v>
      </c>
      <c r="N7384" s="183" t="s">
        <v>36</v>
      </c>
      <c r="O7384" s="181" t="s">
        <v>7393</v>
      </c>
      <c r="P7384" s="184" t="s">
        <v>7090</v>
      </c>
      <c r="Q7384" s="185" t="s">
        <v>190</v>
      </c>
      <c r="R7384" s="181" t="s">
        <v>35</v>
      </c>
      <c r="S7384" s="181" t="s">
        <v>225</v>
      </c>
      <c r="T7384" s="186" t="s">
        <v>225</v>
      </c>
      <c r="U7384" s="187" t="s">
        <v>225</v>
      </c>
      <c r="V7384" s="188" t="str" cm="1">
        <f t="array" ref="V7384">IF(SUM(LEN(A7384:U7384))=0,"",IF(OR(OR(ISBLANK(E7384),SUM(LEN(B7384),LEN(C7384))=0),AND(NOT(D7384="Unknown"),ISBLANK(I7384)),AND(NOT(N7384="Unknown"),ISBLANK(Q7384))),"Missing Information", INDEX(Table15[Entire Service Line Classification], MATCH(SUMIFS(Table15[Unique ID],Table15[System-Owned Portion],D7384,Table15[If Material Anything Other than "Lead" in Column E,Was Material Ever Previously Lead?],F7384,Table15[Customer-Owned Portion],N7384),Table15[Unique ID],0),0)))</f>
        <v>Non-lead</v>
      </c>
      <c r="W7384" s="189"/>
    </row>
    <row r="7385" spans="1:23" s="190" customFormat="1" ht="56.25" x14ac:dyDescent="0.25">
      <c r="A7385" s="180" t="s">
        <v>225</v>
      </c>
      <c r="B7385" s="181" t="s">
        <v>10987</v>
      </c>
      <c r="C7385" s="182" t="s">
        <v>225</v>
      </c>
      <c r="D7385" s="183" t="s">
        <v>36</v>
      </c>
      <c r="E7385" s="181" t="s">
        <v>35</v>
      </c>
      <c r="F7385" s="183" t="s">
        <v>35</v>
      </c>
      <c r="G7385" s="181" t="s">
        <v>7393</v>
      </c>
      <c r="H7385" s="184" t="s">
        <v>7090</v>
      </c>
      <c r="I7385" s="185" t="s">
        <v>190</v>
      </c>
      <c r="J7385" s="181" t="s">
        <v>35</v>
      </c>
      <c r="K7385" s="181" t="s">
        <v>225</v>
      </c>
      <c r="L7385" s="186" t="s">
        <v>225</v>
      </c>
      <c r="M7385" s="187" t="s">
        <v>225</v>
      </c>
      <c r="N7385" s="183" t="s">
        <v>36</v>
      </c>
      <c r="O7385" s="181" t="s">
        <v>7393</v>
      </c>
      <c r="P7385" s="184" t="s">
        <v>7090</v>
      </c>
      <c r="Q7385" s="185" t="s">
        <v>190</v>
      </c>
      <c r="R7385" s="181" t="s">
        <v>35</v>
      </c>
      <c r="S7385" s="181" t="s">
        <v>225</v>
      </c>
      <c r="T7385" s="186" t="s">
        <v>225</v>
      </c>
      <c r="U7385" s="187" t="s">
        <v>225</v>
      </c>
      <c r="V7385" s="188" t="str" cm="1">
        <f t="array" ref="V7385">IF(SUM(LEN(A7385:U7385))=0,"",IF(OR(OR(ISBLANK(E7385),SUM(LEN(B7385),LEN(C7385))=0),AND(NOT(D7385="Unknown"),ISBLANK(I7385)),AND(NOT(N7385="Unknown"),ISBLANK(Q7385))),"Missing Information", INDEX(Table15[Entire Service Line Classification], MATCH(SUMIFS(Table15[Unique ID],Table15[System-Owned Portion],D7385,Table15[If Material Anything Other than "Lead" in Column E,Was Material Ever Previously Lead?],F7385,Table15[Customer-Owned Portion],N7385),Table15[Unique ID],0),0)))</f>
        <v>Non-lead</v>
      </c>
      <c r="W7385" s="189"/>
    </row>
    <row r="7386" spans="1:23" s="190" customFormat="1" ht="56.25" x14ac:dyDescent="0.25">
      <c r="A7386" s="180" t="s">
        <v>225</v>
      </c>
      <c r="B7386" s="181" t="s">
        <v>10988</v>
      </c>
      <c r="C7386" s="182" t="s">
        <v>225</v>
      </c>
      <c r="D7386" s="183" t="s">
        <v>36</v>
      </c>
      <c r="E7386" s="181" t="s">
        <v>35</v>
      </c>
      <c r="F7386" s="183" t="s">
        <v>35</v>
      </c>
      <c r="G7386" s="181" t="s">
        <v>7357</v>
      </c>
      <c r="H7386" s="184" t="s">
        <v>7090</v>
      </c>
      <c r="I7386" s="185" t="s">
        <v>190</v>
      </c>
      <c r="J7386" s="181" t="s">
        <v>35</v>
      </c>
      <c r="K7386" s="181" t="s">
        <v>225</v>
      </c>
      <c r="L7386" s="186" t="s">
        <v>225</v>
      </c>
      <c r="M7386" s="187" t="s">
        <v>225</v>
      </c>
      <c r="N7386" s="183" t="s">
        <v>36</v>
      </c>
      <c r="O7386" s="181" t="s">
        <v>7357</v>
      </c>
      <c r="P7386" s="184" t="s">
        <v>7090</v>
      </c>
      <c r="Q7386" s="185" t="s">
        <v>190</v>
      </c>
      <c r="R7386" s="181" t="s">
        <v>35</v>
      </c>
      <c r="S7386" s="181" t="s">
        <v>225</v>
      </c>
      <c r="T7386" s="186" t="s">
        <v>225</v>
      </c>
      <c r="U7386" s="187" t="s">
        <v>225</v>
      </c>
      <c r="V7386" s="188" t="str" cm="1">
        <f t="array" ref="V7386">IF(SUM(LEN(A7386:U7386))=0,"",IF(OR(OR(ISBLANK(E7386),SUM(LEN(B7386),LEN(C7386))=0),AND(NOT(D7386="Unknown"),ISBLANK(I7386)),AND(NOT(N7386="Unknown"),ISBLANK(Q7386))),"Missing Information", INDEX(Table15[Entire Service Line Classification], MATCH(SUMIFS(Table15[Unique ID],Table15[System-Owned Portion],D7386,Table15[If Material Anything Other than "Lead" in Column E,Was Material Ever Previously Lead?],F7386,Table15[Customer-Owned Portion],N7386),Table15[Unique ID],0),0)))</f>
        <v>Non-lead</v>
      </c>
      <c r="W7386" s="189"/>
    </row>
    <row r="7387" spans="1:23" s="190" customFormat="1" ht="56.25" x14ac:dyDescent="0.25">
      <c r="A7387" s="180" t="s">
        <v>225</v>
      </c>
      <c r="B7387" s="181" t="s">
        <v>10989</v>
      </c>
      <c r="C7387" s="182" t="s">
        <v>225</v>
      </c>
      <c r="D7387" s="183" t="s">
        <v>36</v>
      </c>
      <c r="E7387" s="181" t="s">
        <v>35</v>
      </c>
      <c r="F7387" s="183" t="s">
        <v>35</v>
      </c>
      <c r="G7387" s="181" t="s">
        <v>7357</v>
      </c>
      <c r="H7387" s="184" t="s">
        <v>7092</v>
      </c>
      <c r="I7387" s="185" t="s">
        <v>190</v>
      </c>
      <c r="J7387" s="181" t="s">
        <v>35</v>
      </c>
      <c r="K7387" s="181" t="s">
        <v>225</v>
      </c>
      <c r="L7387" s="186" t="s">
        <v>225</v>
      </c>
      <c r="M7387" s="187" t="s">
        <v>225</v>
      </c>
      <c r="N7387" s="183" t="s">
        <v>36</v>
      </c>
      <c r="O7387" s="181" t="s">
        <v>7357</v>
      </c>
      <c r="P7387" s="184" t="s">
        <v>7092</v>
      </c>
      <c r="Q7387" s="185" t="s">
        <v>190</v>
      </c>
      <c r="R7387" s="181" t="s">
        <v>35</v>
      </c>
      <c r="S7387" s="181" t="s">
        <v>225</v>
      </c>
      <c r="T7387" s="186" t="s">
        <v>225</v>
      </c>
      <c r="U7387" s="187" t="s">
        <v>225</v>
      </c>
      <c r="V7387" s="188" t="str" cm="1">
        <f t="array" ref="V7387">IF(SUM(LEN(A7387:U7387))=0,"",IF(OR(OR(ISBLANK(E7387),SUM(LEN(B7387),LEN(C7387))=0),AND(NOT(D7387="Unknown"),ISBLANK(I7387)),AND(NOT(N7387="Unknown"),ISBLANK(Q7387))),"Missing Information", INDEX(Table15[Entire Service Line Classification], MATCH(SUMIFS(Table15[Unique ID],Table15[System-Owned Portion],D7387,Table15[If Material Anything Other than "Lead" in Column E,Was Material Ever Previously Lead?],F7387,Table15[Customer-Owned Portion],N7387),Table15[Unique ID],0),0)))</f>
        <v>Non-lead</v>
      </c>
      <c r="W7387" s="189"/>
    </row>
    <row r="7388" spans="1:23" s="190" customFormat="1" ht="56.25" x14ac:dyDescent="0.25">
      <c r="A7388" s="180" t="s">
        <v>225</v>
      </c>
      <c r="B7388" s="181" t="s">
        <v>10990</v>
      </c>
      <c r="C7388" s="182" t="s">
        <v>225</v>
      </c>
      <c r="D7388" s="183" t="s">
        <v>36</v>
      </c>
      <c r="E7388" s="181" t="s">
        <v>35</v>
      </c>
      <c r="F7388" s="183" t="s">
        <v>35</v>
      </c>
      <c r="G7388" s="181" t="s">
        <v>7357</v>
      </c>
      <c r="H7388" s="184" t="s">
        <v>7092</v>
      </c>
      <c r="I7388" s="185" t="s">
        <v>190</v>
      </c>
      <c r="J7388" s="181" t="s">
        <v>35</v>
      </c>
      <c r="K7388" s="181" t="s">
        <v>225</v>
      </c>
      <c r="L7388" s="186" t="s">
        <v>225</v>
      </c>
      <c r="M7388" s="187" t="s">
        <v>225</v>
      </c>
      <c r="N7388" s="183" t="s">
        <v>36</v>
      </c>
      <c r="O7388" s="181" t="s">
        <v>7357</v>
      </c>
      <c r="P7388" s="184" t="s">
        <v>7092</v>
      </c>
      <c r="Q7388" s="185" t="s">
        <v>190</v>
      </c>
      <c r="R7388" s="181" t="s">
        <v>35</v>
      </c>
      <c r="S7388" s="181" t="s">
        <v>225</v>
      </c>
      <c r="T7388" s="186" t="s">
        <v>225</v>
      </c>
      <c r="U7388" s="187" t="s">
        <v>225</v>
      </c>
      <c r="V7388" s="188" t="str" cm="1">
        <f t="array" ref="V7388">IF(SUM(LEN(A7388:U7388))=0,"",IF(OR(OR(ISBLANK(E7388),SUM(LEN(B7388),LEN(C7388))=0),AND(NOT(D7388="Unknown"),ISBLANK(I7388)),AND(NOT(N7388="Unknown"),ISBLANK(Q7388))),"Missing Information", INDEX(Table15[Entire Service Line Classification], MATCH(SUMIFS(Table15[Unique ID],Table15[System-Owned Portion],D7388,Table15[If Material Anything Other than "Lead" in Column E,Was Material Ever Previously Lead?],F7388,Table15[Customer-Owned Portion],N7388),Table15[Unique ID],0),0)))</f>
        <v>Non-lead</v>
      </c>
      <c r="W7388" s="189"/>
    </row>
    <row r="7389" spans="1:23" s="190" customFormat="1" ht="56.25" x14ac:dyDescent="0.25">
      <c r="A7389" s="180" t="s">
        <v>225</v>
      </c>
      <c r="B7389" s="181" t="s">
        <v>10991</v>
      </c>
      <c r="C7389" s="182" t="s">
        <v>225</v>
      </c>
      <c r="D7389" s="183" t="s">
        <v>36</v>
      </c>
      <c r="E7389" s="181" t="s">
        <v>35</v>
      </c>
      <c r="F7389" s="183" t="s">
        <v>35</v>
      </c>
      <c r="G7389" s="181" t="s">
        <v>7357</v>
      </c>
      <c r="H7389" s="184" t="s">
        <v>7090</v>
      </c>
      <c r="I7389" s="185" t="s">
        <v>190</v>
      </c>
      <c r="J7389" s="181" t="s">
        <v>35</v>
      </c>
      <c r="K7389" s="181" t="s">
        <v>225</v>
      </c>
      <c r="L7389" s="186" t="s">
        <v>225</v>
      </c>
      <c r="M7389" s="187" t="s">
        <v>225</v>
      </c>
      <c r="N7389" s="183" t="s">
        <v>36</v>
      </c>
      <c r="O7389" s="181" t="s">
        <v>7357</v>
      </c>
      <c r="P7389" s="184" t="s">
        <v>7090</v>
      </c>
      <c r="Q7389" s="185" t="s">
        <v>190</v>
      </c>
      <c r="R7389" s="181" t="s">
        <v>35</v>
      </c>
      <c r="S7389" s="181" t="s">
        <v>225</v>
      </c>
      <c r="T7389" s="186" t="s">
        <v>225</v>
      </c>
      <c r="U7389" s="187" t="s">
        <v>225</v>
      </c>
      <c r="V7389" s="188" t="str" cm="1">
        <f t="array" ref="V7389">IF(SUM(LEN(A7389:U7389))=0,"",IF(OR(OR(ISBLANK(E7389),SUM(LEN(B7389),LEN(C7389))=0),AND(NOT(D7389="Unknown"),ISBLANK(I7389)),AND(NOT(N7389="Unknown"),ISBLANK(Q7389))),"Missing Information", INDEX(Table15[Entire Service Line Classification], MATCH(SUMIFS(Table15[Unique ID],Table15[System-Owned Portion],D7389,Table15[If Material Anything Other than "Lead" in Column E,Was Material Ever Previously Lead?],F7389,Table15[Customer-Owned Portion],N7389),Table15[Unique ID],0),0)))</f>
        <v>Non-lead</v>
      </c>
      <c r="W7389" s="189"/>
    </row>
    <row r="7390" spans="1:23" s="190" customFormat="1" ht="56.25" x14ac:dyDescent="0.25">
      <c r="A7390" s="180" t="s">
        <v>225</v>
      </c>
      <c r="B7390" s="181" t="s">
        <v>10992</v>
      </c>
      <c r="C7390" s="182" t="s">
        <v>225</v>
      </c>
      <c r="D7390" s="183" t="s">
        <v>36</v>
      </c>
      <c r="E7390" s="181" t="s">
        <v>35</v>
      </c>
      <c r="F7390" s="183" t="s">
        <v>35</v>
      </c>
      <c r="G7390" s="181" t="s">
        <v>7344</v>
      </c>
      <c r="H7390" s="184" t="s">
        <v>7090</v>
      </c>
      <c r="I7390" s="185" t="s">
        <v>190</v>
      </c>
      <c r="J7390" s="181" t="s">
        <v>35</v>
      </c>
      <c r="K7390" s="181" t="s">
        <v>225</v>
      </c>
      <c r="L7390" s="186" t="s">
        <v>225</v>
      </c>
      <c r="M7390" s="187" t="s">
        <v>225</v>
      </c>
      <c r="N7390" s="183" t="s">
        <v>36</v>
      </c>
      <c r="O7390" s="181" t="s">
        <v>7344</v>
      </c>
      <c r="P7390" s="184" t="s">
        <v>7090</v>
      </c>
      <c r="Q7390" s="185" t="s">
        <v>190</v>
      </c>
      <c r="R7390" s="181" t="s">
        <v>35</v>
      </c>
      <c r="S7390" s="181" t="s">
        <v>225</v>
      </c>
      <c r="T7390" s="186" t="s">
        <v>225</v>
      </c>
      <c r="U7390" s="187" t="s">
        <v>225</v>
      </c>
      <c r="V7390" s="188" t="str" cm="1">
        <f t="array" ref="V7390">IF(SUM(LEN(A7390:U7390))=0,"",IF(OR(OR(ISBLANK(E7390),SUM(LEN(B7390),LEN(C7390))=0),AND(NOT(D7390="Unknown"),ISBLANK(I7390)),AND(NOT(N7390="Unknown"),ISBLANK(Q7390))),"Missing Information", INDEX(Table15[Entire Service Line Classification], MATCH(SUMIFS(Table15[Unique ID],Table15[System-Owned Portion],D7390,Table15[If Material Anything Other than "Lead" in Column E,Was Material Ever Previously Lead?],F7390,Table15[Customer-Owned Portion],N7390),Table15[Unique ID],0),0)))</f>
        <v>Non-lead</v>
      </c>
      <c r="W7390" s="189"/>
    </row>
    <row r="7391" spans="1:23" s="190" customFormat="1" ht="56.25" x14ac:dyDescent="0.25">
      <c r="A7391" s="180" t="s">
        <v>225</v>
      </c>
      <c r="B7391" s="181" t="s">
        <v>10993</v>
      </c>
      <c r="C7391" s="182" t="s">
        <v>225</v>
      </c>
      <c r="D7391" s="183" t="s">
        <v>36</v>
      </c>
      <c r="E7391" s="181" t="s">
        <v>35</v>
      </c>
      <c r="F7391" s="183" t="s">
        <v>35</v>
      </c>
      <c r="G7391" s="181" t="s">
        <v>7344</v>
      </c>
      <c r="H7391" s="184" t="s">
        <v>7090</v>
      </c>
      <c r="I7391" s="185" t="s">
        <v>190</v>
      </c>
      <c r="J7391" s="181" t="s">
        <v>35</v>
      </c>
      <c r="K7391" s="181" t="s">
        <v>225</v>
      </c>
      <c r="L7391" s="186" t="s">
        <v>225</v>
      </c>
      <c r="M7391" s="187" t="s">
        <v>225</v>
      </c>
      <c r="N7391" s="183" t="s">
        <v>36</v>
      </c>
      <c r="O7391" s="181" t="s">
        <v>7344</v>
      </c>
      <c r="P7391" s="184" t="s">
        <v>7090</v>
      </c>
      <c r="Q7391" s="185" t="s">
        <v>190</v>
      </c>
      <c r="R7391" s="181" t="s">
        <v>35</v>
      </c>
      <c r="S7391" s="181" t="s">
        <v>225</v>
      </c>
      <c r="T7391" s="186" t="s">
        <v>225</v>
      </c>
      <c r="U7391" s="187" t="s">
        <v>225</v>
      </c>
      <c r="V7391" s="188" t="str" cm="1">
        <f t="array" ref="V7391">IF(SUM(LEN(A7391:U7391))=0,"",IF(OR(OR(ISBLANK(E7391),SUM(LEN(B7391),LEN(C7391))=0),AND(NOT(D7391="Unknown"),ISBLANK(I7391)),AND(NOT(N7391="Unknown"),ISBLANK(Q7391))),"Missing Information", INDEX(Table15[Entire Service Line Classification], MATCH(SUMIFS(Table15[Unique ID],Table15[System-Owned Portion],D7391,Table15[If Material Anything Other than "Lead" in Column E,Was Material Ever Previously Lead?],F7391,Table15[Customer-Owned Portion],N7391),Table15[Unique ID],0),0)))</f>
        <v>Non-lead</v>
      </c>
      <c r="W7391" s="189"/>
    </row>
    <row r="7392" spans="1:23" s="190" customFormat="1" ht="56.25" x14ac:dyDescent="0.25">
      <c r="A7392" s="180" t="s">
        <v>225</v>
      </c>
      <c r="B7392" s="181" t="s">
        <v>10994</v>
      </c>
      <c r="C7392" s="182" t="s">
        <v>225</v>
      </c>
      <c r="D7392" s="183" t="s">
        <v>36</v>
      </c>
      <c r="E7392" s="181" t="s">
        <v>35</v>
      </c>
      <c r="F7392" s="183" t="s">
        <v>35</v>
      </c>
      <c r="G7392" s="181" t="s">
        <v>7344</v>
      </c>
      <c r="H7392" s="184" t="s">
        <v>7090</v>
      </c>
      <c r="I7392" s="185" t="s">
        <v>190</v>
      </c>
      <c r="J7392" s="181" t="s">
        <v>35</v>
      </c>
      <c r="K7392" s="181" t="s">
        <v>225</v>
      </c>
      <c r="L7392" s="186" t="s">
        <v>225</v>
      </c>
      <c r="M7392" s="187" t="s">
        <v>225</v>
      </c>
      <c r="N7392" s="183" t="s">
        <v>36</v>
      </c>
      <c r="O7392" s="181" t="s">
        <v>7344</v>
      </c>
      <c r="P7392" s="184" t="s">
        <v>7090</v>
      </c>
      <c r="Q7392" s="185" t="s">
        <v>190</v>
      </c>
      <c r="R7392" s="181" t="s">
        <v>35</v>
      </c>
      <c r="S7392" s="181" t="s">
        <v>225</v>
      </c>
      <c r="T7392" s="186" t="s">
        <v>225</v>
      </c>
      <c r="U7392" s="187" t="s">
        <v>225</v>
      </c>
      <c r="V7392" s="188" t="str" cm="1">
        <f t="array" ref="V7392">IF(SUM(LEN(A7392:U7392))=0,"",IF(OR(OR(ISBLANK(E7392),SUM(LEN(B7392),LEN(C7392))=0),AND(NOT(D7392="Unknown"),ISBLANK(I7392)),AND(NOT(N7392="Unknown"),ISBLANK(Q7392))),"Missing Information", INDEX(Table15[Entire Service Line Classification], MATCH(SUMIFS(Table15[Unique ID],Table15[System-Owned Portion],D7392,Table15[If Material Anything Other than "Lead" in Column E,Was Material Ever Previously Lead?],F7392,Table15[Customer-Owned Portion],N7392),Table15[Unique ID],0),0)))</f>
        <v>Non-lead</v>
      </c>
      <c r="W7392" s="189"/>
    </row>
    <row r="7393" spans="1:23" s="190" customFormat="1" ht="56.25" x14ac:dyDescent="0.25">
      <c r="A7393" s="180" t="s">
        <v>225</v>
      </c>
      <c r="B7393" s="181" t="s">
        <v>10995</v>
      </c>
      <c r="C7393" s="182" t="s">
        <v>225</v>
      </c>
      <c r="D7393" s="183" t="s">
        <v>36</v>
      </c>
      <c r="E7393" s="181" t="s">
        <v>35</v>
      </c>
      <c r="F7393" s="183" t="s">
        <v>35</v>
      </c>
      <c r="G7393" s="181" t="s">
        <v>7344</v>
      </c>
      <c r="H7393" s="184" t="s">
        <v>7090</v>
      </c>
      <c r="I7393" s="185" t="s">
        <v>190</v>
      </c>
      <c r="J7393" s="181" t="s">
        <v>35</v>
      </c>
      <c r="K7393" s="181" t="s">
        <v>225</v>
      </c>
      <c r="L7393" s="186" t="s">
        <v>225</v>
      </c>
      <c r="M7393" s="187" t="s">
        <v>225</v>
      </c>
      <c r="N7393" s="183" t="s">
        <v>36</v>
      </c>
      <c r="O7393" s="181" t="s">
        <v>7344</v>
      </c>
      <c r="P7393" s="184" t="s">
        <v>7090</v>
      </c>
      <c r="Q7393" s="185" t="s">
        <v>190</v>
      </c>
      <c r="R7393" s="181" t="s">
        <v>35</v>
      </c>
      <c r="S7393" s="181" t="s">
        <v>225</v>
      </c>
      <c r="T7393" s="186" t="s">
        <v>225</v>
      </c>
      <c r="U7393" s="187" t="s">
        <v>225</v>
      </c>
      <c r="V7393" s="188" t="str" cm="1">
        <f t="array" ref="V7393">IF(SUM(LEN(A7393:U7393))=0,"",IF(OR(OR(ISBLANK(E7393),SUM(LEN(B7393),LEN(C7393))=0),AND(NOT(D7393="Unknown"),ISBLANK(I7393)),AND(NOT(N7393="Unknown"),ISBLANK(Q7393))),"Missing Information", INDEX(Table15[Entire Service Line Classification], MATCH(SUMIFS(Table15[Unique ID],Table15[System-Owned Portion],D7393,Table15[If Material Anything Other than "Lead" in Column E,Was Material Ever Previously Lead?],F7393,Table15[Customer-Owned Portion],N7393),Table15[Unique ID],0),0)))</f>
        <v>Non-lead</v>
      </c>
      <c r="W7393" s="189"/>
    </row>
    <row r="7394" spans="1:23" s="190" customFormat="1" ht="56.25" x14ac:dyDescent="0.25">
      <c r="A7394" s="180" t="s">
        <v>225</v>
      </c>
      <c r="B7394" s="181" t="s">
        <v>10996</v>
      </c>
      <c r="C7394" s="182" t="s">
        <v>225</v>
      </c>
      <c r="D7394" s="183" t="s">
        <v>36</v>
      </c>
      <c r="E7394" s="181" t="s">
        <v>35</v>
      </c>
      <c r="F7394" s="183" t="s">
        <v>35</v>
      </c>
      <c r="G7394" s="181" t="s">
        <v>7344</v>
      </c>
      <c r="H7394" s="184" t="s">
        <v>7090</v>
      </c>
      <c r="I7394" s="185" t="s">
        <v>190</v>
      </c>
      <c r="J7394" s="181" t="s">
        <v>35</v>
      </c>
      <c r="K7394" s="181" t="s">
        <v>225</v>
      </c>
      <c r="L7394" s="186" t="s">
        <v>225</v>
      </c>
      <c r="M7394" s="187" t="s">
        <v>225</v>
      </c>
      <c r="N7394" s="183" t="s">
        <v>36</v>
      </c>
      <c r="O7394" s="181" t="s">
        <v>7344</v>
      </c>
      <c r="P7394" s="184" t="s">
        <v>7090</v>
      </c>
      <c r="Q7394" s="185" t="s">
        <v>190</v>
      </c>
      <c r="R7394" s="181" t="s">
        <v>35</v>
      </c>
      <c r="S7394" s="181" t="s">
        <v>225</v>
      </c>
      <c r="T7394" s="186" t="s">
        <v>225</v>
      </c>
      <c r="U7394" s="187" t="s">
        <v>225</v>
      </c>
      <c r="V7394" s="188" t="str" cm="1">
        <f t="array" ref="V7394">IF(SUM(LEN(A7394:U7394))=0,"",IF(OR(OR(ISBLANK(E7394),SUM(LEN(B7394),LEN(C7394))=0),AND(NOT(D7394="Unknown"),ISBLANK(I7394)),AND(NOT(N7394="Unknown"),ISBLANK(Q7394))),"Missing Information", INDEX(Table15[Entire Service Line Classification], MATCH(SUMIFS(Table15[Unique ID],Table15[System-Owned Portion],D7394,Table15[If Material Anything Other than "Lead" in Column E,Was Material Ever Previously Lead?],F7394,Table15[Customer-Owned Portion],N7394),Table15[Unique ID],0),0)))</f>
        <v>Non-lead</v>
      </c>
      <c r="W7394" s="189"/>
    </row>
    <row r="7395" spans="1:23" s="190" customFormat="1" ht="56.25" x14ac:dyDescent="0.25">
      <c r="A7395" s="180" t="s">
        <v>225</v>
      </c>
      <c r="B7395" s="181" t="s">
        <v>10997</v>
      </c>
      <c r="C7395" s="182" t="s">
        <v>225</v>
      </c>
      <c r="D7395" s="183" t="s">
        <v>36</v>
      </c>
      <c r="E7395" s="181" t="s">
        <v>35</v>
      </c>
      <c r="F7395" s="183" t="s">
        <v>35</v>
      </c>
      <c r="G7395" s="181" t="s">
        <v>7344</v>
      </c>
      <c r="H7395" s="184" t="s">
        <v>7090</v>
      </c>
      <c r="I7395" s="185" t="s">
        <v>190</v>
      </c>
      <c r="J7395" s="181" t="s">
        <v>35</v>
      </c>
      <c r="K7395" s="181" t="s">
        <v>225</v>
      </c>
      <c r="L7395" s="186" t="s">
        <v>225</v>
      </c>
      <c r="M7395" s="187" t="s">
        <v>225</v>
      </c>
      <c r="N7395" s="183" t="s">
        <v>36</v>
      </c>
      <c r="O7395" s="181" t="s">
        <v>7344</v>
      </c>
      <c r="P7395" s="184" t="s">
        <v>7090</v>
      </c>
      <c r="Q7395" s="185" t="s">
        <v>190</v>
      </c>
      <c r="R7395" s="181" t="s">
        <v>35</v>
      </c>
      <c r="S7395" s="181" t="s">
        <v>225</v>
      </c>
      <c r="T7395" s="186" t="s">
        <v>225</v>
      </c>
      <c r="U7395" s="187" t="s">
        <v>225</v>
      </c>
      <c r="V7395" s="188" t="str" cm="1">
        <f t="array" ref="V7395">IF(SUM(LEN(A7395:U7395))=0,"",IF(OR(OR(ISBLANK(E7395),SUM(LEN(B7395),LEN(C7395))=0),AND(NOT(D7395="Unknown"),ISBLANK(I7395)),AND(NOT(N7395="Unknown"),ISBLANK(Q7395))),"Missing Information", INDEX(Table15[Entire Service Line Classification], MATCH(SUMIFS(Table15[Unique ID],Table15[System-Owned Portion],D7395,Table15[If Material Anything Other than "Lead" in Column E,Was Material Ever Previously Lead?],F7395,Table15[Customer-Owned Portion],N7395),Table15[Unique ID],0),0)))</f>
        <v>Non-lead</v>
      </c>
      <c r="W7395" s="189"/>
    </row>
    <row r="7396" spans="1:23" s="190" customFormat="1" ht="56.25" x14ac:dyDescent="0.25">
      <c r="A7396" s="180" t="s">
        <v>225</v>
      </c>
      <c r="B7396" s="181" t="s">
        <v>10998</v>
      </c>
      <c r="C7396" s="182" t="s">
        <v>225</v>
      </c>
      <c r="D7396" s="183" t="s">
        <v>36</v>
      </c>
      <c r="E7396" s="181" t="s">
        <v>35</v>
      </c>
      <c r="F7396" s="183" t="s">
        <v>35</v>
      </c>
      <c r="G7396" s="181" t="s">
        <v>7344</v>
      </c>
      <c r="H7396" s="184" t="s">
        <v>7090</v>
      </c>
      <c r="I7396" s="185" t="s">
        <v>190</v>
      </c>
      <c r="J7396" s="181" t="s">
        <v>35</v>
      </c>
      <c r="K7396" s="181" t="s">
        <v>225</v>
      </c>
      <c r="L7396" s="186" t="s">
        <v>225</v>
      </c>
      <c r="M7396" s="187" t="s">
        <v>225</v>
      </c>
      <c r="N7396" s="183" t="s">
        <v>36</v>
      </c>
      <c r="O7396" s="181" t="s">
        <v>7344</v>
      </c>
      <c r="P7396" s="184" t="s">
        <v>7090</v>
      </c>
      <c r="Q7396" s="185" t="s">
        <v>190</v>
      </c>
      <c r="R7396" s="181" t="s">
        <v>35</v>
      </c>
      <c r="S7396" s="181" t="s">
        <v>225</v>
      </c>
      <c r="T7396" s="186" t="s">
        <v>225</v>
      </c>
      <c r="U7396" s="187" t="s">
        <v>225</v>
      </c>
      <c r="V7396" s="188" t="str" cm="1">
        <f t="array" ref="V7396">IF(SUM(LEN(A7396:U7396))=0,"",IF(OR(OR(ISBLANK(E7396),SUM(LEN(B7396),LEN(C7396))=0),AND(NOT(D7396="Unknown"),ISBLANK(I7396)),AND(NOT(N7396="Unknown"),ISBLANK(Q7396))),"Missing Information", INDEX(Table15[Entire Service Line Classification], MATCH(SUMIFS(Table15[Unique ID],Table15[System-Owned Portion],D7396,Table15[If Material Anything Other than "Lead" in Column E,Was Material Ever Previously Lead?],F7396,Table15[Customer-Owned Portion],N7396),Table15[Unique ID],0),0)))</f>
        <v>Non-lead</v>
      </c>
      <c r="W7396" s="189"/>
    </row>
    <row r="7397" spans="1:23" s="190" customFormat="1" ht="56.25" x14ac:dyDescent="0.25">
      <c r="A7397" s="180" t="s">
        <v>225</v>
      </c>
      <c r="B7397" s="181" t="s">
        <v>10999</v>
      </c>
      <c r="C7397" s="182" t="s">
        <v>225</v>
      </c>
      <c r="D7397" s="183" t="s">
        <v>36</v>
      </c>
      <c r="E7397" s="181" t="s">
        <v>35</v>
      </c>
      <c r="F7397" s="183" t="s">
        <v>35</v>
      </c>
      <c r="G7397" s="181" t="s">
        <v>7344</v>
      </c>
      <c r="H7397" s="184" t="s">
        <v>7090</v>
      </c>
      <c r="I7397" s="185" t="s">
        <v>190</v>
      </c>
      <c r="J7397" s="181" t="s">
        <v>35</v>
      </c>
      <c r="K7397" s="181" t="s">
        <v>225</v>
      </c>
      <c r="L7397" s="186" t="s">
        <v>225</v>
      </c>
      <c r="M7397" s="187" t="s">
        <v>225</v>
      </c>
      <c r="N7397" s="183" t="s">
        <v>36</v>
      </c>
      <c r="O7397" s="181" t="s">
        <v>7344</v>
      </c>
      <c r="P7397" s="184" t="s">
        <v>7090</v>
      </c>
      <c r="Q7397" s="185" t="s">
        <v>190</v>
      </c>
      <c r="R7397" s="181" t="s">
        <v>35</v>
      </c>
      <c r="S7397" s="181" t="s">
        <v>225</v>
      </c>
      <c r="T7397" s="186" t="s">
        <v>225</v>
      </c>
      <c r="U7397" s="187" t="s">
        <v>225</v>
      </c>
      <c r="V7397" s="188" t="str" cm="1">
        <f t="array" ref="V7397">IF(SUM(LEN(A7397:U7397))=0,"",IF(OR(OR(ISBLANK(E7397),SUM(LEN(B7397),LEN(C7397))=0),AND(NOT(D7397="Unknown"),ISBLANK(I7397)),AND(NOT(N7397="Unknown"),ISBLANK(Q7397))),"Missing Information", INDEX(Table15[Entire Service Line Classification], MATCH(SUMIFS(Table15[Unique ID],Table15[System-Owned Portion],D7397,Table15[If Material Anything Other than "Lead" in Column E,Was Material Ever Previously Lead?],F7397,Table15[Customer-Owned Portion],N7397),Table15[Unique ID],0),0)))</f>
        <v>Non-lead</v>
      </c>
      <c r="W7397" s="189"/>
    </row>
    <row r="7398" spans="1:23" s="190" customFormat="1" ht="56.25" x14ac:dyDescent="0.25">
      <c r="A7398" s="180" t="s">
        <v>225</v>
      </c>
      <c r="B7398" s="181" t="s">
        <v>11000</v>
      </c>
      <c r="C7398" s="182" t="s">
        <v>225</v>
      </c>
      <c r="D7398" s="183" t="s">
        <v>36</v>
      </c>
      <c r="E7398" s="181" t="s">
        <v>35</v>
      </c>
      <c r="F7398" s="183" t="s">
        <v>35</v>
      </c>
      <c r="G7398" s="181" t="s">
        <v>7344</v>
      </c>
      <c r="H7398" s="184" t="s">
        <v>7090</v>
      </c>
      <c r="I7398" s="185" t="s">
        <v>190</v>
      </c>
      <c r="J7398" s="181" t="s">
        <v>35</v>
      </c>
      <c r="K7398" s="181" t="s">
        <v>225</v>
      </c>
      <c r="L7398" s="186" t="s">
        <v>225</v>
      </c>
      <c r="M7398" s="187" t="s">
        <v>225</v>
      </c>
      <c r="N7398" s="183" t="s">
        <v>36</v>
      </c>
      <c r="O7398" s="181" t="s">
        <v>7344</v>
      </c>
      <c r="P7398" s="184" t="s">
        <v>7090</v>
      </c>
      <c r="Q7398" s="185" t="s">
        <v>190</v>
      </c>
      <c r="R7398" s="181" t="s">
        <v>35</v>
      </c>
      <c r="S7398" s="181" t="s">
        <v>225</v>
      </c>
      <c r="T7398" s="186" t="s">
        <v>225</v>
      </c>
      <c r="U7398" s="187" t="s">
        <v>225</v>
      </c>
      <c r="V7398" s="188" t="str" cm="1">
        <f t="array" ref="V7398">IF(SUM(LEN(A7398:U7398))=0,"",IF(OR(OR(ISBLANK(E7398),SUM(LEN(B7398),LEN(C7398))=0),AND(NOT(D7398="Unknown"),ISBLANK(I7398)),AND(NOT(N7398="Unknown"),ISBLANK(Q7398))),"Missing Information", INDEX(Table15[Entire Service Line Classification], MATCH(SUMIFS(Table15[Unique ID],Table15[System-Owned Portion],D7398,Table15[If Material Anything Other than "Lead" in Column E,Was Material Ever Previously Lead?],F7398,Table15[Customer-Owned Portion],N7398),Table15[Unique ID],0),0)))</f>
        <v>Non-lead</v>
      </c>
      <c r="W7398" s="189"/>
    </row>
    <row r="7399" spans="1:23" s="190" customFormat="1" ht="56.25" x14ac:dyDescent="0.25">
      <c r="A7399" s="180" t="s">
        <v>225</v>
      </c>
      <c r="B7399" s="181" t="s">
        <v>11001</v>
      </c>
      <c r="C7399" s="182" t="s">
        <v>225</v>
      </c>
      <c r="D7399" s="183" t="s">
        <v>36</v>
      </c>
      <c r="E7399" s="181" t="s">
        <v>35</v>
      </c>
      <c r="F7399" s="183" t="s">
        <v>35</v>
      </c>
      <c r="G7399" s="181" t="s">
        <v>7344</v>
      </c>
      <c r="H7399" s="184" t="s">
        <v>7090</v>
      </c>
      <c r="I7399" s="185" t="s">
        <v>190</v>
      </c>
      <c r="J7399" s="181" t="s">
        <v>35</v>
      </c>
      <c r="K7399" s="181" t="s">
        <v>225</v>
      </c>
      <c r="L7399" s="186" t="s">
        <v>225</v>
      </c>
      <c r="M7399" s="187" t="s">
        <v>225</v>
      </c>
      <c r="N7399" s="183" t="s">
        <v>36</v>
      </c>
      <c r="O7399" s="181" t="s">
        <v>7344</v>
      </c>
      <c r="P7399" s="184" t="s">
        <v>7090</v>
      </c>
      <c r="Q7399" s="185" t="s">
        <v>190</v>
      </c>
      <c r="R7399" s="181" t="s">
        <v>35</v>
      </c>
      <c r="S7399" s="181" t="s">
        <v>225</v>
      </c>
      <c r="T7399" s="186" t="s">
        <v>225</v>
      </c>
      <c r="U7399" s="187" t="s">
        <v>225</v>
      </c>
      <c r="V7399" s="188" t="str" cm="1">
        <f t="array" ref="V7399">IF(SUM(LEN(A7399:U7399))=0,"",IF(OR(OR(ISBLANK(E7399),SUM(LEN(B7399),LEN(C7399))=0),AND(NOT(D7399="Unknown"),ISBLANK(I7399)),AND(NOT(N7399="Unknown"),ISBLANK(Q7399))),"Missing Information", INDEX(Table15[Entire Service Line Classification], MATCH(SUMIFS(Table15[Unique ID],Table15[System-Owned Portion],D7399,Table15[If Material Anything Other than "Lead" in Column E,Was Material Ever Previously Lead?],F7399,Table15[Customer-Owned Portion],N7399),Table15[Unique ID],0),0)))</f>
        <v>Non-lead</v>
      </c>
      <c r="W7399" s="189"/>
    </row>
    <row r="7400" spans="1:23" s="190" customFormat="1" ht="56.25" x14ac:dyDescent="0.25">
      <c r="A7400" s="180" t="s">
        <v>225</v>
      </c>
      <c r="B7400" s="181" t="s">
        <v>11002</v>
      </c>
      <c r="C7400" s="182" t="s">
        <v>225</v>
      </c>
      <c r="D7400" s="183" t="s">
        <v>36</v>
      </c>
      <c r="E7400" s="181" t="s">
        <v>35</v>
      </c>
      <c r="F7400" s="183" t="s">
        <v>35</v>
      </c>
      <c r="G7400" s="181" t="s">
        <v>7344</v>
      </c>
      <c r="H7400" s="184" t="s">
        <v>7090</v>
      </c>
      <c r="I7400" s="185" t="s">
        <v>190</v>
      </c>
      <c r="J7400" s="181" t="s">
        <v>35</v>
      </c>
      <c r="K7400" s="181" t="s">
        <v>225</v>
      </c>
      <c r="L7400" s="186" t="s">
        <v>225</v>
      </c>
      <c r="M7400" s="187" t="s">
        <v>225</v>
      </c>
      <c r="N7400" s="183" t="s">
        <v>36</v>
      </c>
      <c r="O7400" s="181" t="s">
        <v>7344</v>
      </c>
      <c r="P7400" s="184" t="s">
        <v>7090</v>
      </c>
      <c r="Q7400" s="185" t="s">
        <v>190</v>
      </c>
      <c r="R7400" s="181" t="s">
        <v>35</v>
      </c>
      <c r="S7400" s="181" t="s">
        <v>225</v>
      </c>
      <c r="T7400" s="186" t="s">
        <v>225</v>
      </c>
      <c r="U7400" s="187" t="s">
        <v>225</v>
      </c>
      <c r="V7400" s="188" t="str" cm="1">
        <f t="array" ref="V7400">IF(SUM(LEN(A7400:U7400))=0,"",IF(OR(OR(ISBLANK(E7400),SUM(LEN(B7400),LEN(C7400))=0),AND(NOT(D7400="Unknown"),ISBLANK(I7400)),AND(NOT(N7400="Unknown"),ISBLANK(Q7400))),"Missing Information", INDEX(Table15[Entire Service Line Classification], MATCH(SUMIFS(Table15[Unique ID],Table15[System-Owned Portion],D7400,Table15[If Material Anything Other than "Lead" in Column E,Was Material Ever Previously Lead?],F7400,Table15[Customer-Owned Portion],N7400),Table15[Unique ID],0),0)))</f>
        <v>Non-lead</v>
      </c>
      <c r="W7400" s="189"/>
    </row>
    <row r="7401" spans="1:23" s="190" customFormat="1" ht="56.25" x14ac:dyDescent="0.25">
      <c r="A7401" s="180" t="s">
        <v>225</v>
      </c>
      <c r="B7401" s="181" t="s">
        <v>11003</v>
      </c>
      <c r="C7401" s="182" t="s">
        <v>225</v>
      </c>
      <c r="D7401" s="183" t="s">
        <v>36</v>
      </c>
      <c r="E7401" s="181" t="s">
        <v>35</v>
      </c>
      <c r="F7401" s="183" t="s">
        <v>35</v>
      </c>
      <c r="G7401" s="181" t="s">
        <v>7344</v>
      </c>
      <c r="H7401" s="184" t="s">
        <v>7090</v>
      </c>
      <c r="I7401" s="185" t="s">
        <v>190</v>
      </c>
      <c r="J7401" s="181" t="s">
        <v>35</v>
      </c>
      <c r="K7401" s="181" t="s">
        <v>225</v>
      </c>
      <c r="L7401" s="186" t="s">
        <v>225</v>
      </c>
      <c r="M7401" s="187" t="s">
        <v>225</v>
      </c>
      <c r="N7401" s="183" t="s">
        <v>36</v>
      </c>
      <c r="O7401" s="181" t="s">
        <v>7344</v>
      </c>
      <c r="P7401" s="184" t="s">
        <v>7090</v>
      </c>
      <c r="Q7401" s="185" t="s">
        <v>190</v>
      </c>
      <c r="R7401" s="181" t="s">
        <v>35</v>
      </c>
      <c r="S7401" s="181" t="s">
        <v>225</v>
      </c>
      <c r="T7401" s="186" t="s">
        <v>225</v>
      </c>
      <c r="U7401" s="187" t="s">
        <v>225</v>
      </c>
      <c r="V7401" s="188" t="str" cm="1">
        <f t="array" ref="V7401">IF(SUM(LEN(A7401:U7401))=0,"",IF(OR(OR(ISBLANK(E7401),SUM(LEN(B7401),LEN(C7401))=0),AND(NOT(D7401="Unknown"),ISBLANK(I7401)),AND(NOT(N7401="Unknown"),ISBLANK(Q7401))),"Missing Information", INDEX(Table15[Entire Service Line Classification], MATCH(SUMIFS(Table15[Unique ID],Table15[System-Owned Portion],D7401,Table15[If Material Anything Other than "Lead" in Column E,Was Material Ever Previously Lead?],F7401,Table15[Customer-Owned Portion],N7401),Table15[Unique ID],0),0)))</f>
        <v>Non-lead</v>
      </c>
      <c r="W7401" s="189"/>
    </row>
    <row r="7402" spans="1:23" s="190" customFormat="1" ht="56.25" x14ac:dyDescent="0.25">
      <c r="A7402" s="180" t="s">
        <v>225</v>
      </c>
      <c r="B7402" s="181" t="s">
        <v>11004</v>
      </c>
      <c r="C7402" s="182" t="s">
        <v>225</v>
      </c>
      <c r="D7402" s="183" t="s">
        <v>36</v>
      </c>
      <c r="E7402" s="181" t="s">
        <v>35</v>
      </c>
      <c r="F7402" s="183" t="s">
        <v>35</v>
      </c>
      <c r="G7402" s="181" t="s">
        <v>7944</v>
      </c>
      <c r="H7402" s="184" t="s">
        <v>7090</v>
      </c>
      <c r="I7402" s="185" t="s">
        <v>190</v>
      </c>
      <c r="J7402" s="181" t="s">
        <v>35</v>
      </c>
      <c r="K7402" s="181" t="s">
        <v>225</v>
      </c>
      <c r="L7402" s="186" t="s">
        <v>225</v>
      </c>
      <c r="M7402" s="187" t="s">
        <v>225</v>
      </c>
      <c r="N7402" s="183" t="s">
        <v>36</v>
      </c>
      <c r="O7402" s="181" t="s">
        <v>7944</v>
      </c>
      <c r="P7402" s="184" t="s">
        <v>7090</v>
      </c>
      <c r="Q7402" s="185" t="s">
        <v>190</v>
      </c>
      <c r="R7402" s="181" t="s">
        <v>35</v>
      </c>
      <c r="S7402" s="181" t="s">
        <v>225</v>
      </c>
      <c r="T7402" s="186" t="s">
        <v>225</v>
      </c>
      <c r="U7402" s="187" t="s">
        <v>225</v>
      </c>
      <c r="V7402" s="188" t="str" cm="1">
        <f t="array" ref="V7402">IF(SUM(LEN(A7402:U7402))=0,"",IF(OR(OR(ISBLANK(E7402),SUM(LEN(B7402),LEN(C7402))=0),AND(NOT(D7402="Unknown"),ISBLANK(I7402)),AND(NOT(N7402="Unknown"),ISBLANK(Q7402))),"Missing Information", INDEX(Table15[Entire Service Line Classification], MATCH(SUMIFS(Table15[Unique ID],Table15[System-Owned Portion],D7402,Table15[If Material Anything Other than "Lead" in Column E,Was Material Ever Previously Lead?],F7402,Table15[Customer-Owned Portion],N7402),Table15[Unique ID],0),0)))</f>
        <v>Non-lead</v>
      </c>
      <c r="W7402" s="189"/>
    </row>
    <row r="7403" spans="1:23" s="190" customFormat="1" ht="56.25" x14ac:dyDescent="0.25">
      <c r="A7403" s="180" t="s">
        <v>225</v>
      </c>
      <c r="B7403" s="181" t="s">
        <v>11005</v>
      </c>
      <c r="C7403" s="182" t="s">
        <v>225</v>
      </c>
      <c r="D7403" s="183" t="s">
        <v>36</v>
      </c>
      <c r="E7403" s="181" t="s">
        <v>35</v>
      </c>
      <c r="F7403" s="183" t="s">
        <v>35</v>
      </c>
      <c r="G7403" s="181" t="s">
        <v>7944</v>
      </c>
      <c r="H7403" s="184" t="s">
        <v>7090</v>
      </c>
      <c r="I7403" s="185" t="s">
        <v>190</v>
      </c>
      <c r="J7403" s="181" t="s">
        <v>35</v>
      </c>
      <c r="K7403" s="181" t="s">
        <v>225</v>
      </c>
      <c r="L7403" s="186" t="s">
        <v>225</v>
      </c>
      <c r="M7403" s="187" t="s">
        <v>225</v>
      </c>
      <c r="N7403" s="183" t="s">
        <v>36</v>
      </c>
      <c r="O7403" s="181" t="s">
        <v>7944</v>
      </c>
      <c r="P7403" s="184" t="s">
        <v>7090</v>
      </c>
      <c r="Q7403" s="185" t="s">
        <v>190</v>
      </c>
      <c r="R7403" s="181" t="s">
        <v>35</v>
      </c>
      <c r="S7403" s="181" t="s">
        <v>225</v>
      </c>
      <c r="T7403" s="186" t="s">
        <v>225</v>
      </c>
      <c r="U7403" s="187" t="s">
        <v>225</v>
      </c>
      <c r="V7403" s="188" t="str" cm="1">
        <f t="array" ref="V7403">IF(SUM(LEN(A7403:U7403))=0,"",IF(OR(OR(ISBLANK(E7403),SUM(LEN(B7403),LEN(C7403))=0),AND(NOT(D7403="Unknown"),ISBLANK(I7403)),AND(NOT(N7403="Unknown"),ISBLANK(Q7403))),"Missing Information", INDEX(Table15[Entire Service Line Classification], MATCH(SUMIFS(Table15[Unique ID],Table15[System-Owned Portion],D7403,Table15[If Material Anything Other than "Lead" in Column E,Was Material Ever Previously Lead?],F7403,Table15[Customer-Owned Portion],N7403),Table15[Unique ID],0),0)))</f>
        <v>Non-lead</v>
      </c>
      <c r="W7403" s="189"/>
    </row>
    <row r="7404" spans="1:23" s="190" customFormat="1" ht="56.25" x14ac:dyDescent="0.25">
      <c r="A7404" s="180" t="s">
        <v>225</v>
      </c>
      <c r="B7404" s="181" t="s">
        <v>11006</v>
      </c>
      <c r="C7404" s="182" t="s">
        <v>225</v>
      </c>
      <c r="D7404" s="183" t="s">
        <v>36</v>
      </c>
      <c r="E7404" s="181" t="s">
        <v>35</v>
      </c>
      <c r="F7404" s="183" t="s">
        <v>35</v>
      </c>
      <c r="G7404" s="181" t="s">
        <v>7350</v>
      </c>
      <c r="H7404" s="184" t="s">
        <v>7090</v>
      </c>
      <c r="I7404" s="185" t="s">
        <v>190</v>
      </c>
      <c r="J7404" s="181" t="s">
        <v>35</v>
      </c>
      <c r="K7404" s="181" t="s">
        <v>225</v>
      </c>
      <c r="L7404" s="186" t="s">
        <v>225</v>
      </c>
      <c r="M7404" s="187" t="s">
        <v>225</v>
      </c>
      <c r="N7404" s="183" t="s">
        <v>36</v>
      </c>
      <c r="O7404" s="181" t="s">
        <v>7350</v>
      </c>
      <c r="P7404" s="184" t="s">
        <v>7090</v>
      </c>
      <c r="Q7404" s="185" t="s">
        <v>190</v>
      </c>
      <c r="R7404" s="181" t="s">
        <v>35</v>
      </c>
      <c r="S7404" s="181" t="s">
        <v>225</v>
      </c>
      <c r="T7404" s="186" t="s">
        <v>225</v>
      </c>
      <c r="U7404" s="187" t="s">
        <v>225</v>
      </c>
      <c r="V7404" s="188" t="str" cm="1">
        <f t="array" ref="V7404">IF(SUM(LEN(A7404:U7404))=0,"",IF(OR(OR(ISBLANK(E7404),SUM(LEN(B7404),LEN(C7404))=0),AND(NOT(D7404="Unknown"),ISBLANK(I7404)),AND(NOT(N7404="Unknown"),ISBLANK(Q7404))),"Missing Information", INDEX(Table15[Entire Service Line Classification], MATCH(SUMIFS(Table15[Unique ID],Table15[System-Owned Portion],D7404,Table15[If Material Anything Other than "Lead" in Column E,Was Material Ever Previously Lead?],F7404,Table15[Customer-Owned Portion],N7404),Table15[Unique ID],0),0)))</f>
        <v>Non-lead</v>
      </c>
      <c r="W7404" s="189"/>
    </row>
    <row r="7405" spans="1:23" s="190" customFormat="1" ht="56.25" x14ac:dyDescent="0.25">
      <c r="A7405" s="180" t="s">
        <v>225</v>
      </c>
      <c r="B7405" s="181" t="s">
        <v>11007</v>
      </c>
      <c r="C7405" s="182" t="s">
        <v>225</v>
      </c>
      <c r="D7405" s="183" t="s">
        <v>36</v>
      </c>
      <c r="E7405" s="181" t="s">
        <v>35</v>
      </c>
      <c r="F7405" s="183" t="s">
        <v>35</v>
      </c>
      <c r="G7405" s="181" t="s">
        <v>7350</v>
      </c>
      <c r="H7405" s="184" t="s">
        <v>7090</v>
      </c>
      <c r="I7405" s="185" t="s">
        <v>190</v>
      </c>
      <c r="J7405" s="181" t="s">
        <v>35</v>
      </c>
      <c r="K7405" s="181" t="s">
        <v>225</v>
      </c>
      <c r="L7405" s="186" t="s">
        <v>225</v>
      </c>
      <c r="M7405" s="187" t="s">
        <v>225</v>
      </c>
      <c r="N7405" s="183" t="s">
        <v>36</v>
      </c>
      <c r="O7405" s="181" t="s">
        <v>7350</v>
      </c>
      <c r="P7405" s="184" t="s">
        <v>7090</v>
      </c>
      <c r="Q7405" s="185" t="s">
        <v>190</v>
      </c>
      <c r="R7405" s="181" t="s">
        <v>35</v>
      </c>
      <c r="S7405" s="181" t="s">
        <v>225</v>
      </c>
      <c r="T7405" s="186" t="s">
        <v>225</v>
      </c>
      <c r="U7405" s="187" t="s">
        <v>225</v>
      </c>
      <c r="V7405" s="188" t="str" cm="1">
        <f t="array" ref="V7405">IF(SUM(LEN(A7405:U7405))=0,"",IF(OR(OR(ISBLANK(E7405),SUM(LEN(B7405),LEN(C7405))=0),AND(NOT(D7405="Unknown"),ISBLANK(I7405)),AND(NOT(N7405="Unknown"),ISBLANK(Q7405))),"Missing Information", INDEX(Table15[Entire Service Line Classification], MATCH(SUMIFS(Table15[Unique ID],Table15[System-Owned Portion],D7405,Table15[If Material Anything Other than "Lead" in Column E,Was Material Ever Previously Lead?],F7405,Table15[Customer-Owned Portion],N7405),Table15[Unique ID],0),0)))</f>
        <v>Non-lead</v>
      </c>
      <c r="W7405" s="189"/>
    </row>
    <row r="7406" spans="1:23" s="190" customFormat="1" ht="56.25" x14ac:dyDescent="0.25">
      <c r="A7406" s="180" t="s">
        <v>225</v>
      </c>
      <c r="B7406" s="181" t="s">
        <v>11008</v>
      </c>
      <c r="C7406" s="182" t="s">
        <v>225</v>
      </c>
      <c r="D7406" s="183" t="s">
        <v>36</v>
      </c>
      <c r="E7406" s="181" t="s">
        <v>35</v>
      </c>
      <c r="F7406" s="183" t="s">
        <v>35</v>
      </c>
      <c r="G7406" s="181" t="s">
        <v>7944</v>
      </c>
      <c r="H7406" s="184" t="s">
        <v>7090</v>
      </c>
      <c r="I7406" s="185" t="s">
        <v>190</v>
      </c>
      <c r="J7406" s="181" t="s">
        <v>35</v>
      </c>
      <c r="K7406" s="181" t="s">
        <v>225</v>
      </c>
      <c r="L7406" s="186" t="s">
        <v>225</v>
      </c>
      <c r="M7406" s="187" t="s">
        <v>225</v>
      </c>
      <c r="N7406" s="183" t="s">
        <v>36</v>
      </c>
      <c r="O7406" s="181" t="s">
        <v>7944</v>
      </c>
      <c r="P7406" s="184" t="s">
        <v>7090</v>
      </c>
      <c r="Q7406" s="185" t="s">
        <v>190</v>
      </c>
      <c r="R7406" s="181" t="s">
        <v>35</v>
      </c>
      <c r="S7406" s="181" t="s">
        <v>225</v>
      </c>
      <c r="T7406" s="186" t="s">
        <v>225</v>
      </c>
      <c r="U7406" s="187" t="s">
        <v>225</v>
      </c>
      <c r="V7406" s="188" t="str" cm="1">
        <f t="array" ref="V7406">IF(SUM(LEN(A7406:U7406))=0,"",IF(OR(OR(ISBLANK(E7406),SUM(LEN(B7406),LEN(C7406))=0),AND(NOT(D7406="Unknown"),ISBLANK(I7406)),AND(NOT(N7406="Unknown"),ISBLANK(Q7406))),"Missing Information", INDEX(Table15[Entire Service Line Classification], MATCH(SUMIFS(Table15[Unique ID],Table15[System-Owned Portion],D7406,Table15[If Material Anything Other than "Lead" in Column E,Was Material Ever Previously Lead?],F7406,Table15[Customer-Owned Portion],N7406),Table15[Unique ID],0),0)))</f>
        <v>Non-lead</v>
      </c>
      <c r="W7406" s="189"/>
    </row>
    <row r="7407" spans="1:23" s="190" customFormat="1" ht="56.25" x14ac:dyDescent="0.25">
      <c r="A7407" s="180" t="s">
        <v>225</v>
      </c>
      <c r="B7407" s="181" t="s">
        <v>11009</v>
      </c>
      <c r="C7407" s="182" t="s">
        <v>225</v>
      </c>
      <c r="D7407" s="183" t="s">
        <v>36</v>
      </c>
      <c r="E7407" s="181" t="s">
        <v>35</v>
      </c>
      <c r="F7407" s="183" t="s">
        <v>35</v>
      </c>
      <c r="G7407" s="181" t="s">
        <v>7944</v>
      </c>
      <c r="H7407" s="184" t="s">
        <v>7090</v>
      </c>
      <c r="I7407" s="185" t="s">
        <v>190</v>
      </c>
      <c r="J7407" s="181" t="s">
        <v>35</v>
      </c>
      <c r="K7407" s="181" t="s">
        <v>225</v>
      </c>
      <c r="L7407" s="186" t="s">
        <v>225</v>
      </c>
      <c r="M7407" s="187" t="s">
        <v>225</v>
      </c>
      <c r="N7407" s="183" t="s">
        <v>36</v>
      </c>
      <c r="O7407" s="181" t="s">
        <v>7944</v>
      </c>
      <c r="P7407" s="184" t="s">
        <v>7090</v>
      </c>
      <c r="Q7407" s="185" t="s">
        <v>190</v>
      </c>
      <c r="R7407" s="181" t="s">
        <v>35</v>
      </c>
      <c r="S7407" s="181" t="s">
        <v>225</v>
      </c>
      <c r="T7407" s="186" t="s">
        <v>225</v>
      </c>
      <c r="U7407" s="187" t="s">
        <v>225</v>
      </c>
      <c r="V7407" s="188" t="str" cm="1">
        <f t="array" ref="V7407">IF(SUM(LEN(A7407:U7407))=0,"",IF(OR(OR(ISBLANK(E7407),SUM(LEN(B7407),LEN(C7407))=0),AND(NOT(D7407="Unknown"),ISBLANK(I7407)),AND(NOT(N7407="Unknown"),ISBLANK(Q7407))),"Missing Information", INDEX(Table15[Entire Service Line Classification], MATCH(SUMIFS(Table15[Unique ID],Table15[System-Owned Portion],D7407,Table15[If Material Anything Other than "Lead" in Column E,Was Material Ever Previously Lead?],F7407,Table15[Customer-Owned Portion],N7407),Table15[Unique ID],0),0)))</f>
        <v>Non-lead</v>
      </c>
      <c r="W7407" s="189"/>
    </row>
    <row r="7408" spans="1:23" s="190" customFormat="1" ht="56.25" x14ac:dyDescent="0.25">
      <c r="A7408" s="180" t="s">
        <v>225</v>
      </c>
      <c r="B7408" s="181" t="s">
        <v>11010</v>
      </c>
      <c r="C7408" s="182" t="s">
        <v>225</v>
      </c>
      <c r="D7408" s="183" t="s">
        <v>36</v>
      </c>
      <c r="E7408" s="181" t="s">
        <v>35</v>
      </c>
      <c r="F7408" s="183" t="s">
        <v>35</v>
      </c>
      <c r="G7408" s="181" t="s">
        <v>7944</v>
      </c>
      <c r="H7408" s="184" t="s">
        <v>7092</v>
      </c>
      <c r="I7408" s="185" t="s">
        <v>190</v>
      </c>
      <c r="J7408" s="181" t="s">
        <v>35</v>
      </c>
      <c r="K7408" s="181" t="s">
        <v>225</v>
      </c>
      <c r="L7408" s="186" t="s">
        <v>225</v>
      </c>
      <c r="M7408" s="187" t="s">
        <v>225</v>
      </c>
      <c r="N7408" s="183" t="s">
        <v>36</v>
      </c>
      <c r="O7408" s="181" t="s">
        <v>7944</v>
      </c>
      <c r="P7408" s="184" t="s">
        <v>7092</v>
      </c>
      <c r="Q7408" s="185" t="s">
        <v>190</v>
      </c>
      <c r="R7408" s="181" t="s">
        <v>35</v>
      </c>
      <c r="S7408" s="181" t="s">
        <v>225</v>
      </c>
      <c r="T7408" s="186" t="s">
        <v>225</v>
      </c>
      <c r="U7408" s="187" t="s">
        <v>225</v>
      </c>
      <c r="V7408" s="188" t="str" cm="1">
        <f t="array" ref="V7408">IF(SUM(LEN(A7408:U7408))=0,"",IF(OR(OR(ISBLANK(E7408),SUM(LEN(B7408),LEN(C7408))=0),AND(NOT(D7408="Unknown"),ISBLANK(I7408)),AND(NOT(N7408="Unknown"),ISBLANK(Q7408))),"Missing Information", INDEX(Table15[Entire Service Line Classification], MATCH(SUMIFS(Table15[Unique ID],Table15[System-Owned Portion],D7408,Table15[If Material Anything Other than "Lead" in Column E,Was Material Ever Previously Lead?],F7408,Table15[Customer-Owned Portion],N7408),Table15[Unique ID],0),0)))</f>
        <v>Non-lead</v>
      </c>
      <c r="W7408" s="189"/>
    </row>
    <row r="7409" spans="1:23" s="190" customFormat="1" ht="56.25" x14ac:dyDescent="0.25">
      <c r="A7409" s="180" t="s">
        <v>225</v>
      </c>
      <c r="B7409" s="181" t="s">
        <v>11011</v>
      </c>
      <c r="C7409" s="182" t="s">
        <v>225</v>
      </c>
      <c r="D7409" s="183" t="s">
        <v>36</v>
      </c>
      <c r="E7409" s="181" t="s">
        <v>35</v>
      </c>
      <c r="F7409" s="183" t="s">
        <v>35</v>
      </c>
      <c r="G7409" s="181" t="s">
        <v>7437</v>
      </c>
      <c r="H7409" s="184" t="s">
        <v>7090</v>
      </c>
      <c r="I7409" s="185" t="s">
        <v>190</v>
      </c>
      <c r="J7409" s="181" t="s">
        <v>35</v>
      </c>
      <c r="K7409" s="181" t="s">
        <v>225</v>
      </c>
      <c r="L7409" s="186" t="s">
        <v>225</v>
      </c>
      <c r="M7409" s="187" t="s">
        <v>225</v>
      </c>
      <c r="N7409" s="183" t="s">
        <v>36</v>
      </c>
      <c r="O7409" s="181" t="s">
        <v>7437</v>
      </c>
      <c r="P7409" s="184" t="s">
        <v>7090</v>
      </c>
      <c r="Q7409" s="185" t="s">
        <v>190</v>
      </c>
      <c r="R7409" s="181" t="s">
        <v>35</v>
      </c>
      <c r="S7409" s="181" t="s">
        <v>225</v>
      </c>
      <c r="T7409" s="186" t="s">
        <v>225</v>
      </c>
      <c r="U7409" s="187" t="s">
        <v>225</v>
      </c>
      <c r="V7409" s="188" t="str" cm="1">
        <f t="array" ref="V7409">IF(SUM(LEN(A7409:U7409))=0,"",IF(OR(OR(ISBLANK(E7409),SUM(LEN(B7409),LEN(C7409))=0),AND(NOT(D7409="Unknown"),ISBLANK(I7409)),AND(NOT(N7409="Unknown"),ISBLANK(Q7409))),"Missing Information", INDEX(Table15[Entire Service Line Classification], MATCH(SUMIFS(Table15[Unique ID],Table15[System-Owned Portion],D7409,Table15[If Material Anything Other than "Lead" in Column E,Was Material Ever Previously Lead?],F7409,Table15[Customer-Owned Portion],N7409),Table15[Unique ID],0),0)))</f>
        <v>Non-lead</v>
      </c>
      <c r="W7409" s="189"/>
    </row>
    <row r="7410" spans="1:23" s="190" customFormat="1" ht="56.25" x14ac:dyDescent="0.25">
      <c r="A7410" s="180" t="s">
        <v>225</v>
      </c>
      <c r="B7410" s="181" t="s">
        <v>11012</v>
      </c>
      <c r="C7410" s="182" t="s">
        <v>225</v>
      </c>
      <c r="D7410" s="183" t="s">
        <v>36</v>
      </c>
      <c r="E7410" s="181" t="s">
        <v>35</v>
      </c>
      <c r="F7410" s="183" t="s">
        <v>35</v>
      </c>
      <c r="G7410" s="181" t="s">
        <v>7437</v>
      </c>
      <c r="H7410" s="184" t="s">
        <v>7090</v>
      </c>
      <c r="I7410" s="185" t="s">
        <v>190</v>
      </c>
      <c r="J7410" s="181" t="s">
        <v>35</v>
      </c>
      <c r="K7410" s="181" t="s">
        <v>225</v>
      </c>
      <c r="L7410" s="186" t="s">
        <v>225</v>
      </c>
      <c r="M7410" s="187" t="s">
        <v>225</v>
      </c>
      <c r="N7410" s="183" t="s">
        <v>36</v>
      </c>
      <c r="O7410" s="181" t="s">
        <v>7437</v>
      </c>
      <c r="P7410" s="184" t="s">
        <v>7090</v>
      </c>
      <c r="Q7410" s="185" t="s">
        <v>190</v>
      </c>
      <c r="R7410" s="181" t="s">
        <v>35</v>
      </c>
      <c r="S7410" s="181" t="s">
        <v>225</v>
      </c>
      <c r="T7410" s="186" t="s">
        <v>225</v>
      </c>
      <c r="U7410" s="187" t="s">
        <v>225</v>
      </c>
      <c r="V7410" s="188" t="str" cm="1">
        <f t="array" ref="V7410">IF(SUM(LEN(A7410:U7410))=0,"",IF(OR(OR(ISBLANK(E7410),SUM(LEN(B7410),LEN(C7410))=0),AND(NOT(D7410="Unknown"),ISBLANK(I7410)),AND(NOT(N7410="Unknown"),ISBLANK(Q7410))),"Missing Information", INDEX(Table15[Entire Service Line Classification], MATCH(SUMIFS(Table15[Unique ID],Table15[System-Owned Portion],D7410,Table15[If Material Anything Other than "Lead" in Column E,Was Material Ever Previously Lead?],F7410,Table15[Customer-Owned Portion],N7410),Table15[Unique ID],0),0)))</f>
        <v>Non-lead</v>
      </c>
      <c r="W7410" s="189"/>
    </row>
    <row r="7411" spans="1:23" s="190" customFormat="1" ht="56.25" x14ac:dyDescent="0.25">
      <c r="A7411" s="180" t="s">
        <v>225</v>
      </c>
      <c r="B7411" s="181" t="s">
        <v>11013</v>
      </c>
      <c r="C7411" s="182" t="s">
        <v>225</v>
      </c>
      <c r="D7411" s="183" t="s">
        <v>36</v>
      </c>
      <c r="E7411" s="181" t="s">
        <v>35</v>
      </c>
      <c r="F7411" s="183" t="s">
        <v>35</v>
      </c>
      <c r="G7411" s="181" t="s">
        <v>7437</v>
      </c>
      <c r="H7411" s="184" t="s">
        <v>7090</v>
      </c>
      <c r="I7411" s="185" t="s">
        <v>190</v>
      </c>
      <c r="J7411" s="181" t="s">
        <v>35</v>
      </c>
      <c r="K7411" s="181" t="s">
        <v>225</v>
      </c>
      <c r="L7411" s="186" t="s">
        <v>225</v>
      </c>
      <c r="M7411" s="187" t="s">
        <v>225</v>
      </c>
      <c r="N7411" s="183" t="s">
        <v>36</v>
      </c>
      <c r="O7411" s="181" t="s">
        <v>7437</v>
      </c>
      <c r="P7411" s="184" t="s">
        <v>7090</v>
      </c>
      <c r="Q7411" s="185" t="s">
        <v>190</v>
      </c>
      <c r="R7411" s="181" t="s">
        <v>35</v>
      </c>
      <c r="S7411" s="181" t="s">
        <v>225</v>
      </c>
      <c r="T7411" s="186" t="s">
        <v>225</v>
      </c>
      <c r="U7411" s="187" t="s">
        <v>225</v>
      </c>
      <c r="V7411" s="188" t="str" cm="1">
        <f t="array" ref="V7411">IF(SUM(LEN(A7411:U7411))=0,"",IF(OR(OR(ISBLANK(E7411),SUM(LEN(B7411),LEN(C7411))=0),AND(NOT(D7411="Unknown"),ISBLANK(I7411)),AND(NOT(N7411="Unknown"),ISBLANK(Q7411))),"Missing Information", INDEX(Table15[Entire Service Line Classification], MATCH(SUMIFS(Table15[Unique ID],Table15[System-Owned Portion],D7411,Table15[If Material Anything Other than "Lead" in Column E,Was Material Ever Previously Lead?],F7411,Table15[Customer-Owned Portion],N7411),Table15[Unique ID],0),0)))</f>
        <v>Non-lead</v>
      </c>
      <c r="W7411" s="189"/>
    </row>
    <row r="7412" spans="1:23" s="190" customFormat="1" ht="56.25" x14ac:dyDescent="0.25">
      <c r="A7412" s="180" t="s">
        <v>225</v>
      </c>
      <c r="B7412" s="181" t="s">
        <v>11014</v>
      </c>
      <c r="C7412" s="182" t="s">
        <v>225</v>
      </c>
      <c r="D7412" s="183" t="s">
        <v>36</v>
      </c>
      <c r="E7412" s="181" t="s">
        <v>35</v>
      </c>
      <c r="F7412" s="183" t="s">
        <v>35</v>
      </c>
      <c r="G7412" s="181" t="s">
        <v>7437</v>
      </c>
      <c r="H7412" s="184" t="s">
        <v>7090</v>
      </c>
      <c r="I7412" s="185" t="s">
        <v>190</v>
      </c>
      <c r="J7412" s="181" t="s">
        <v>35</v>
      </c>
      <c r="K7412" s="181" t="s">
        <v>225</v>
      </c>
      <c r="L7412" s="186" t="s">
        <v>225</v>
      </c>
      <c r="M7412" s="187" t="s">
        <v>225</v>
      </c>
      <c r="N7412" s="183" t="s">
        <v>36</v>
      </c>
      <c r="O7412" s="181" t="s">
        <v>7437</v>
      </c>
      <c r="P7412" s="184" t="s">
        <v>7090</v>
      </c>
      <c r="Q7412" s="185" t="s">
        <v>190</v>
      </c>
      <c r="R7412" s="181" t="s">
        <v>35</v>
      </c>
      <c r="S7412" s="181" t="s">
        <v>225</v>
      </c>
      <c r="T7412" s="186" t="s">
        <v>225</v>
      </c>
      <c r="U7412" s="187" t="s">
        <v>225</v>
      </c>
      <c r="V7412" s="188" t="str" cm="1">
        <f t="array" ref="V7412">IF(SUM(LEN(A7412:U7412))=0,"",IF(OR(OR(ISBLANK(E7412),SUM(LEN(B7412),LEN(C7412))=0),AND(NOT(D7412="Unknown"),ISBLANK(I7412)),AND(NOT(N7412="Unknown"),ISBLANK(Q7412))),"Missing Information", INDEX(Table15[Entire Service Line Classification], MATCH(SUMIFS(Table15[Unique ID],Table15[System-Owned Portion],D7412,Table15[If Material Anything Other than "Lead" in Column E,Was Material Ever Previously Lead?],F7412,Table15[Customer-Owned Portion],N7412),Table15[Unique ID],0),0)))</f>
        <v>Non-lead</v>
      </c>
      <c r="W7412" s="189"/>
    </row>
    <row r="7413" spans="1:23" s="190" customFormat="1" ht="56.25" x14ac:dyDescent="0.25">
      <c r="A7413" s="180" t="s">
        <v>225</v>
      </c>
      <c r="B7413" s="181" t="s">
        <v>11015</v>
      </c>
      <c r="C7413" s="182" t="s">
        <v>225</v>
      </c>
      <c r="D7413" s="183" t="s">
        <v>36</v>
      </c>
      <c r="E7413" s="181" t="s">
        <v>35</v>
      </c>
      <c r="F7413" s="183" t="s">
        <v>35</v>
      </c>
      <c r="G7413" s="181" t="s">
        <v>7437</v>
      </c>
      <c r="H7413" s="184" t="s">
        <v>7090</v>
      </c>
      <c r="I7413" s="185" t="s">
        <v>190</v>
      </c>
      <c r="J7413" s="181" t="s">
        <v>35</v>
      </c>
      <c r="K7413" s="181" t="s">
        <v>225</v>
      </c>
      <c r="L7413" s="186" t="s">
        <v>225</v>
      </c>
      <c r="M7413" s="187" t="s">
        <v>225</v>
      </c>
      <c r="N7413" s="183" t="s">
        <v>36</v>
      </c>
      <c r="O7413" s="181" t="s">
        <v>7437</v>
      </c>
      <c r="P7413" s="184" t="s">
        <v>7090</v>
      </c>
      <c r="Q7413" s="185" t="s">
        <v>190</v>
      </c>
      <c r="R7413" s="181" t="s">
        <v>35</v>
      </c>
      <c r="S7413" s="181" t="s">
        <v>225</v>
      </c>
      <c r="T7413" s="186" t="s">
        <v>225</v>
      </c>
      <c r="U7413" s="187" t="s">
        <v>225</v>
      </c>
      <c r="V7413" s="188" t="str" cm="1">
        <f t="array" ref="V7413">IF(SUM(LEN(A7413:U7413))=0,"",IF(OR(OR(ISBLANK(E7413),SUM(LEN(B7413),LEN(C7413))=0),AND(NOT(D7413="Unknown"),ISBLANK(I7413)),AND(NOT(N7413="Unknown"),ISBLANK(Q7413))),"Missing Information", INDEX(Table15[Entire Service Line Classification], MATCH(SUMIFS(Table15[Unique ID],Table15[System-Owned Portion],D7413,Table15[If Material Anything Other than "Lead" in Column E,Was Material Ever Previously Lead?],F7413,Table15[Customer-Owned Portion],N7413),Table15[Unique ID],0),0)))</f>
        <v>Non-lead</v>
      </c>
      <c r="W7413" s="189"/>
    </row>
    <row r="7414" spans="1:23" s="190" customFormat="1" ht="56.25" x14ac:dyDescent="0.25">
      <c r="A7414" s="180" t="s">
        <v>225</v>
      </c>
      <c r="B7414" s="181" t="s">
        <v>11016</v>
      </c>
      <c r="C7414" s="182" t="s">
        <v>225</v>
      </c>
      <c r="D7414" s="183" t="s">
        <v>36</v>
      </c>
      <c r="E7414" s="181" t="s">
        <v>35</v>
      </c>
      <c r="F7414" s="183" t="s">
        <v>35</v>
      </c>
      <c r="G7414" s="181" t="s">
        <v>7369</v>
      </c>
      <c r="H7414" s="184" t="s">
        <v>7090</v>
      </c>
      <c r="I7414" s="185" t="s">
        <v>190</v>
      </c>
      <c r="J7414" s="181" t="s">
        <v>35</v>
      </c>
      <c r="K7414" s="181" t="s">
        <v>225</v>
      </c>
      <c r="L7414" s="186" t="s">
        <v>225</v>
      </c>
      <c r="M7414" s="187" t="s">
        <v>225</v>
      </c>
      <c r="N7414" s="183" t="s">
        <v>36</v>
      </c>
      <c r="O7414" s="181" t="s">
        <v>7369</v>
      </c>
      <c r="P7414" s="184" t="s">
        <v>7090</v>
      </c>
      <c r="Q7414" s="185" t="s">
        <v>190</v>
      </c>
      <c r="R7414" s="181" t="s">
        <v>35</v>
      </c>
      <c r="S7414" s="181" t="s">
        <v>225</v>
      </c>
      <c r="T7414" s="186" t="s">
        <v>225</v>
      </c>
      <c r="U7414" s="187" t="s">
        <v>225</v>
      </c>
      <c r="V7414" s="188" t="str" cm="1">
        <f t="array" ref="V7414">IF(SUM(LEN(A7414:U7414))=0,"",IF(OR(OR(ISBLANK(E7414),SUM(LEN(B7414),LEN(C7414))=0),AND(NOT(D7414="Unknown"),ISBLANK(I7414)),AND(NOT(N7414="Unknown"),ISBLANK(Q7414))),"Missing Information", INDEX(Table15[Entire Service Line Classification], MATCH(SUMIFS(Table15[Unique ID],Table15[System-Owned Portion],D7414,Table15[If Material Anything Other than "Lead" in Column E,Was Material Ever Previously Lead?],F7414,Table15[Customer-Owned Portion],N7414),Table15[Unique ID],0),0)))</f>
        <v>Non-lead</v>
      </c>
      <c r="W7414" s="189"/>
    </row>
    <row r="7415" spans="1:23" s="190" customFormat="1" ht="56.25" x14ac:dyDescent="0.25">
      <c r="A7415" s="180" t="s">
        <v>225</v>
      </c>
      <c r="B7415" s="181" t="s">
        <v>11017</v>
      </c>
      <c r="C7415" s="182" t="s">
        <v>225</v>
      </c>
      <c r="D7415" s="183" t="s">
        <v>36</v>
      </c>
      <c r="E7415" s="181" t="s">
        <v>35</v>
      </c>
      <c r="F7415" s="183" t="s">
        <v>35</v>
      </c>
      <c r="G7415" s="181" t="s">
        <v>7369</v>
      </c>
      <c r="H7415" s="184" t="s">
        <v>7090</v>
      </c>
      <c r="I7415" s="185" t="s">
        <v>190</v>
      </c>
      <c r="J7415" s="181" t="s">
        <v>35</v>
      </c>
      <c r="K7415" s="181" t="s">
        <v>225</v>
      </c>
      <c r="L7415" s="186" t="s">
        <v>225</v>
      </c>
      <c r="M7415" s="187" t="s">
        <v>225</v>
      </c>
      <c r="N7415" s="183" t="s">
        <v>36</v>
      </c>
      <c r="O7415" s="181" t="s">
        <v>7369</v>
      </c>
      <c r="P7415" s="184" t="s">
        <v>7090</v>
      </c>
      <c r="Q7415" s="185" t="s">
        <v>190</v>
      </c>
      <c r="R7415" s="181" t="s">
        <v>35</v>
      </c>
      <c r="S7415" s="181" t="s">
        <v>225</v>
      </c>
      <c r="T7415" s="186" t="s">
        <v>225</v>
      </c>
      <c r="U7415" s="187" t="s">
        <v>225</v>
      </c>
      <c r="V7415" s="188" t="str" cm="1">
        <f t="array" ref="V7415">IF(SUM(LEN(A7415:U7415))=0,"",IF(OR(OR(ISBLANK(E7415),SUM(LEN(B7415),LEN(C7415))=0),AND(NOT(D7415="Unknown"),ISBLANK(I7415)),AND(NOT(N7415="Unknown"),ISBLANK(Q7415))),"Missing Information", INDEX(Table15[Entire Service Line Classification], MATCH(SUMIFS(Table15[Unique ID],Table15[System-Owned Portion],D7415,Table15[If Material Anything Other than "Lead" in Column E,Was Material Ever Previously Lead?],F7415,Table15[Customer-Owned Portion],N7415),Table15[Unique ID],0),0)))</f>
        <v>Non-lead</v>
      </c>
      <c r="W7415" s="189"/>
    </row>
    <row r="7416" spans="1:23" s="190" customFormat="1" ht="56.25" x14ac:dyDescent="0.25">
      <c r="A7416" s="180" t="s">
        <v>225</v>
      </c>
      <c r="B7416" s="181" t="s">
        <v>11018</v>
      </c>
      <c r="C7416" s="182" t="s">
        <v>225</v>
      </c>
      <c r="D7416" s="183" t="s">
        <v>36</v>
      </c>
      <c r="E7416" s="181" t="s">
        <v>35</v>
      </c>
      <c r="F7416" s="183" t="s">
        <v>35</v>
      </c>
      <c r="G7416" s="181" t="s">
        <v>7369</v>
      </c>
      <c r="H7416" s="184" t="s">
        <v>7090</v>
      </c>
      <c r="I7416" s="185" t="s">
        <v>190</v>
      </c>
      <c r="J7416" s="181" t="s">
        <v>35</v>
      </c>
      <c r="K7416" s="181" t="s">
        <v>225</v>
      </c>
      <c r="L7416" s="186" t="s">
        <v>225</v>
      </c>
      <c r="M7416" s="187" t="s">
        <v>225</v>
      </c>
      <c r="N7416" s="183" t="s">
        <v>36</v>
      </c>
      <c r="O7416" s="181" t="s">
        <v>7369</v>
      </c>
      <c r="P7416" s="184" t="s">
        <v>7090</v>
      </c>
      <c r="Q7416" s="185" t="s">
        <v>190</v>
      </c>
      <c r="R7416" s="181" t="s">
        <v>35</v>
      </c>
      <c r="S7416" s="181" t="s">
        <v>225</v>
      </c>
      <c r="T7416" s="186" t="s">
        <v>225</v>
      </c>
      <c r="U7416" s="187" t="s">
        <v>225</v>
      </c>
      <c r="V7416" s="188" t="str" cm="1">
        <f t="array" ref="V7416">IF(SUM(LEN(A7416:U7416))=0,"",IF(OR(OR(ISBLANK(E7416),SUM(LEN(B7416),LEN(C7416))=0),AND(NOT(D7416="Unknown"),ISBLANK(I7416)),AND(NOT(N7416="Unknown"),ISBLANK(Q7416))),"Missing Information", INDEX(Table15[Entire Service Line Classification], MATCH(SUMIFS(Table15[Unique ID],Table15[System-Owned Portion],D7416,Table15[If Material Anything Other than "Lead" in Column E,Was Material Ever Previously Lead?],F7416,Table15[Customer-Owned Portion],N7416),Table15[Unique ID],0),0)))</f>
        <v>Non-lead</v>
      </c>
      <c r="W7416" s="189"/>
    </row>
    <row r="7417" spans="1:23" s="190" customFormat="1" ht="56.25" x14ac:dyDescent="0.25">
      <c r="A7417" s="180" t="s">
        <v>225</v>
      </c>
      <c r="B7417" s="181" t="s">
        <v>11019</v>
      </c>
      <c r="C7417" s="182" t="s">
        <v>225</v>
      </c>
      <c r="D7417" s="183" t="s">
        <v>36</v>
      </c>
      <c r="E7417" s="181" t="s">
        <v>35</v>
      </c>
      <c r="F7417" s="183" t="s">
        <v>35</v>
      </c>
      <c r="G7417" s="181" t="s">
        <v>7369</v>
      </c>
      <c r="H7417" s="184" t="s">
        <v>7090</v>
      </c>
      <c r="I7417" s="185" t="s">
        <v>190</v>
      </c>
      <c r="J7417" s="181" t="s">
        <v>35</v>
      </c>
      <c r="K7417" s="181" t="s">
        <v>225</v>
      </c>
      <c r="L7417" s="186" t="s">
        <v>225</v>
      </c>
      <c r="M7417" s="187" t="s">
        <v>225</v>
      </c>
      <c r="N7417" s="183" t="s">
        <v>36</v>
      </c>
      <c r="O7417" s="181" t="s">
        <v>7369</v>
      </c>
      <c r="P7417" s="184" t="s">
        <v>7090</v>
      </c>
      <c r="Q7417" s="185" t="s">
        <v>190</v>
      </c>
      <c r="R7417" s="181" t="s">
        <v>35</v>
      </c>
      <c r="S7417" s="181" t="s">
        <v>225</v>
      </c>
      <c r="T7417" s="186" t="s">
        <v>225</v>
      </c>
      <c r="U7417" s="187" t="s">
        <v>225</v>
      </c>
      <c r="V7417" s="188" t="str" cm="1">
        <f t="array" ref="V7417">IF(SUM(LEN(A7417:U7417))=0,"",IF(OR(OR(ISBLANK(E7417),SUM(LEN(B7417),LEN(C7417))=0),AND(NOT(D7417="Unknown"),ISBLANK(I7417)),AND(NOT(N7417="Unknown"),ISBLANK(Q7417))),"Missing Information", INDEX(Table15[Entire Service Line Classification], MATCH(SUMIFS(Table15[Unique ID],Table15[System-Owned Portion],D7417,Table15[If Material Anything Other than "Lead" in Column E,Was Material Ever Previously Lead?],F7417,Table15[Customer-Owned Portion],N7417),Table15[Unique ID],0),0)))</f>
        <v>Non-lead</v>
      </c>
      <c r="W7417" s="189"/>
    </row>
    <row r="7418" spans="1:23" s="190" customFormat="1" ht="56.25" x14ac:dyDescent="0.25">
      <c r="A7418" s="180" t="s">
        <v>225</v>
      </c>
      <c r="B7418" s="181" t="s">
        <v>11020</v>
      </c>
      <c r="C7418" s="182" t="s">
        <v>225</v>
      </c>
      <c r="D7418" s="183" t="s">
        <v>36</v>
      </c>
      <c r="E7418" s="181" t="s">
        <v>35</v>
      </c>
      <c r="F7418" s="183" t="s">
        <v>35</v>
      </c>
      <c r="G7418" s="181" t="s">
        <v>7352</v>
      </c>
      <c r="H7418" s="184" t="s">
        <v>7090</v>
      </c>
      <c r="I7418" s="185" t="s">
        <v>190</v>
      </c>
      <c r="J7418" s="181" t="s">
        <v>35</v>
      </c>
      <c r="K7418" s="181" t="s">
        <v>225</v>
      </c>
      <c r="L7418" s="186" t="s">
        <v>225</v>
      </c>
      <c r="M7418" s="187" t="s">
        <v>225</v>
      </c>
      <c r="N7418" s="183" t="s">
        <v>36</v>
      </c>
      <c r="O7418" s="181" t="s">
        <v>7352</v>
      </c>
      <c r="P7418" s="184" t="s">
        <v>7090</v>
      </c>
      <c r="Q7418" s="185" t="s">
        <v>190</v>
      </c>
      <c r="R7418" s="181" t="s">
        <v>35</v>
      </c>
      <c r="S7418" s="181" t="s">
        <v>225</v>
      </c>
      <c r="T7418" s="186" t="s">
        <v>225</v>
      </c>
      <c r="U7418" s="187" t="s">
        <v>225</v>
      </c>
      <c r="V7418" s="188" t="str" cm="1">
        <f t="array" ref="V7418">IF(SUM(LEN(A7418:U7418))=0,"",IF(OR(OR(ISBLANK(E7418),SUM(LEN(B7418),LEN(C7418))=0),AND(NOT(D7418="Unknown"),ISBLANK(I7418)),AND(NOT(N7418="Unknown"),ISBLANK(Q7418))),"Missing Information", INDEX(Table15[Entire Service Line Classification], MATCH(SUMIFS(Table15[Unique ID],Table15[System-Owned Portion],D7418,Table15[If Material Anything Other than "Lead" in Column E,Was Material Ever Previously Lead?],F7418,Table15[Customer-Owned Portion],N7418),Table15[Unique ID],0),0)))</f>
        <v>Non-lead</v>
      </c>
      <c r="W7418" s="189"/>
    </row>
    <row r="7419" spans="1:23" s="190" customFormat="1" ht="56.25" x14ac:dyDescent="0.25">
      <c r="A7419" s="180" t="s">
        <v>225</v>
      </c>
      <c r="B7419" s="181" t="s">
        <v>11021</v>
      </c>
      <c r="C7419" s="182" t="s">
        <v>225</v>
      </c>
      <c r="D7419" s="183" t="s">
        <v>36</v>
      </c>
      <c r="E7419" s="181" t="s">
        <v>35</v>
      </c>
      <c r="F7419" s="183" t="s">
        <v>35</v>
      </c>
      <c r="G7419" s="181" t="s">
        <v>7352</v>
      </c>
      <c r="H7419" s="184" t="s">
        <v>7090</v>
      </c>
      <c r="I7419" s="185" t="s">
        <v>190</v>
      </c>
      <c r="J7419" s="181" t="s">
        <v>35</v>
      </c>
      <c r="K7419" s="181" t="s">
        <v>225</v>
      </c>
      <c r="L7419" s="186" t="s">
        <v>225</v>
      </c>
      <c r="M7419" s="187" t="s">
        <v>225</v>
      </c>
      <c r="N7419" s="183" t="s">
        <v>36</v>
      </c>
      <c r="O7419" s="181" t="s">
        <v>7352</v>
      </c>
      <c r="P7419" s="184" t="s">
        <v>7090</v>
      </c>
      <c r="Q7419" s="185" t="s">
        <v>190</v>
      </c>
      <c r="R7419" s="181" t="s">
        <v>35</v>
      </c>
      <c r="S7419" s="181" t="s">
        <v>225</v>
      </c>
      <c r="T7419" s="186" t="s">
        <v>225</v>
      </c>
      <c r="U7419" s="187" t="s">
        <v>225</v>
      </c>
      <c r="V7419" s="188" t="str" cm="1">
        <f t="array" ref="V7419">IF(SUM(LEN(A7419:U7419))=0,"",IF(OR(OR(ISBLANK(E7419),SUM(LEN(B7419),LEN(C7419))=0),AND(NOT(D7419="Unknown"),ISBLANK(I7419)),AND(NOT(N7419="Unknown"),ISBLANK(Q7419))),"Missing Information", INDEX(Table15[Entire Service Line Classification], MATCH(SUMIFS(Table15[Unique ID],Table15[System-Owned Portion],D7419,Table15[If Material Anything Other than "Lead" in Column E,Was Material Ever Previously Lead?],F7419,Table15[Customer-Owned Portion],N7419),Table15[Unique ID],0),0)))</f>
        <v>Non-lead</v>
      </c>
      <c r="W7419" s="189"/>
    </row>
    <row r="7420" spans="1:23" s="190" customFormat="1" ht="56.25" x14ac:dyDescent="0.25">
      <c r="A7420" s="180" t="s">
        <v>225</v>
      </c>
      <c r="B7420" s="181" t="s">
        <v>11022</v>
      </c>
      <c r="C7420" s="182" t="s">
        <v>225</v>
      </c>
      <c r="D7420" s="183" t="s">
        <v>36</v>
      </c>
      <c r="E7420" s="181" t="s">
        <v>35</v>
      </c>
      <c r="F7420" s="183" t="s">
        <v>35</v>
      </c>
      <c r="G7420" s="181" t="s">
        <v>7352</v>
      </c>
      <c r="H7420" s="184" t="s">
        <v>7090</v>
      </c>
      <c r="I7420" s="185" t="s">
        <v>190</v>
      </c>
      <c r="J7420" s="181" t="s">
        <v>35</v>
      </c>
      <c r="K7420" s="181" t="s">
        <v>225</v>
      </c>
      <c r="L7420" s="186" t="s">
        <v>225</v>
      </c>
      <c r="M7420" s="187" t="s">
        <v>225</v>
      </c>
      <c r="N7420" s="183" t="s">
        <v>36</v>
      </c>
      <c r="O7420" s="181" t="s">
        <v>7352</v>
      </c>
      <c r="P7420" s="184" t="s">
        <v>7090</v>
      </c>
      <c r="Q7420" s="185" t="s">
        <v>190</v>
      </c>
      <c r="R7420" s="181" t="s">
        <v>35</v>
      </c>
      <c r="S7420" s="181" t="s">
        <v>225</v>
      </c>
      <c r="T7420" s="186" t="s">
        <v>225</v>
      </c>
      <c r="U7420" s="187" t="s">
        <v>225</v>
      </c>
      <c r="V7420" s="188" t="str" cm="1">
        <f t="array" ref="V7420">IF(SUM(LEN(A7420:U7420))=0,"",IF(OR(OR(ISBLANK(E7420),SUM(LEN(B7420),LEN(C7420))=0),AND(NOT(D7420="Unknown"),ISBLANK(I7420)),AND(NOT(N7420="Unknown"),ISBLANK(Q7420))),"Missing Information", INDEX(Table15[Entire Service Line Classification], MATCH(SUMIFS(Table15[Unique ID],Table15[System-Owned Portion],D7420,Table15[If Material Anything Other than "Lead" in Column E,Was Material Ever Previously Lead?],F7420,Table15[Customer-Owned Portion],N7420),Table15[Unique ID],0),0)))</f>
        <v>Non-lead</v>
      </c>
      <c r="W7420" s="189"/>
    </row>
    <row r="7421" spans="1:23" s="190" customFormat="1" ht="56.25" x14ac:dyDescent="0.25">
      <c r="A7421" s="180" t="s">
        <v>225</v>
      </c>
      <c r="B7421" s="181" t="s">
        <v>11023</v>
      </c>
      <c r="C7421" s="182" t="s">
        <v>225</v>
      </c>
      <c r="D7421" s="183" t="s">
        <v>36</v>
      </c>
      <c r="E7421" s="181" t="s">
        <v>35</v>
      </c>
      <c r="F7421" s="183" t="s">
        <v>35</v>
      </c>
      <c r="G7421" s="181" t="s">
        <v>7369</v>
      </c>
      <c r="H7421" s="184" t="s">
        <v>7090</v>
      </c>
      <c r="I7421" s="185" t="s">
        <v>190</v>
      </c>
      <c r="J7421" s="181" t="s">
        <v>35</v>
      </c>
      <c r="K7421" s="181" t="s">
        <v>225</v>
      </c>
      <c r="L7421" s="186" t="s">
        <v>225</v>
      </c>
      <c r="M7421" s="187" t="s">
        <v>225</v>
      </c>
      <c r="N7421" s="183" t="s">
        <v>36</v>
      </c>
      <c r="O7421" s="181" t="s">
        <v>7369</v>
      </c>
      <c r="P7421" s="184" t="s">
        <v>7090</v>
      </c>
      <c r="Q7421" s="185" t="s">
        <v>190</v>
      </c>
      <c r="R7421" s="181" t="s">
        <v>35</v>
      </c>
      <c r="S7421" s="181" t="s">
        <v>225</v>
      </c>
      <c r="T7421" s="186" t="s">
        <v>225</v>
      </c>
      <c r="U7421" s="187" t="s">
        <v>225</v>
      </c>
      <c r="V7421" s="188" t="str" cm="1">
        <f t="array" ref="V7421">IF(SUM(LEN(A7421:U7421))=0,"",IF(OR(OR(ISBLANK(E7421),SUM(LEN(B7421),LEN(C7421))=0),AND(NOT(D7421="Unknown"),ISBLANK(I7421)),AND(NOT(N7421="Unknown"),ISBLANK(Q7421))),"Missing Information", INDEX(Table15[Entire Service Line Classification], MATCH(SUMIFS(Table15[Unique ID],Table15[System-Owned Portion],D7421,Table15[If Material Anything Other than "Lead" in Column E,Was Material Ever Previously Lead?],F7421,Table15[Customer-Owned Portion],N7421),Table15[Unique ID],0),0)))</f>
        <v>Non-lead</v>
      </c>
      <c r="W7421" s="189"/>
    </row>
    <row r="7422" spans="1:23" s="190" customFormat="1" ht="56.25" x14ac:dyDescent="0.25">
      <c r="A7422" s="180" t="s">
        <v>225</v>
      </c>
      <c r="B7422" s="181" t="s">
        <v>11024</v>
      </c>
      <c r="C7422" s="182" t="s">
        <v>225</v>
      </c>
      <c r="D7422" s="183" t="s">
        <v>36</v>
      </c>
      <c r="E7422" s="181" t="s">
        <v>35</v>
      </c>
      <c r="F7422" s="183" t="s">
        <v>35</v>
      </c>
      <c r="G7422" s="181" t="s">
        <v>7369</v>
      </c>
      <c r="H7422" s="184" t="s">
        <v>7090</v>
      </c>
      <c r="I7422" s="185" t="s">
        <v>190</v>
      </c>
      <c r="J7422" s="181" t="s">
        <v>35</v>
      </c>
      <c r="K7422" s="181" t="s">
        <v>225</v>
      </c>
      <c r="L7422" s="186" t="s">
        <v>225</v>
      </c>
      <c r="M7422" s="187" t="s">
        <v>225</v>
      </c>
      <c r="N7422" s="183" t="s">
        <v>36</v>
      </c>
      <c r="O7422" s="181" t="s">
        <v>7369</v>
      </c>
      <c r="P7422" s="184" t="s">
        <v>7090</v>
      </c>
      <c r="Q7422" s="185" t="s">
        <v>190</v>
      </c>
      <c r="R7422" s="181" t="s">
        <v>35</v>
      </c>
      <c r="S7422" s="181" t="s">
        <v>225</v>
      </c>
      <c r="T7422" s="186" t="s">
        <v>225</v>
      </c>
      <c r="U7422" s="187" t="s">
        <v>225</v>
      </c>
      <c r="V7422" s="188" t="str" cm="1">
        <f t="array" ref="V7422">IF(SUM(LEN(A7422:U7422))=0,"",IF(OR(OR(ISBLANK(E7422),SUM(LEN(B7422),LEN(C7422))=0),AND(NOT(D7422="Unknown"),ISBLANK(I7422)),AND(NOT(N7422="Unknown"),ISBLANK(Q7422))),"Missing Information", INDEX(Table15[Entire Service Line Classification], MATCH(SUMIFS(Table15[Unique ID],Table15[System-Owned Portion],D7422,Table15[If Material Anything Other than "Lead" in Column E,Was Material Ever Previously Lead?],F7422,Table15[Customer-Owned Portion],N7422),Table15[Unique ID],0),0)))</f>
        <v>Non-lead</v>
      </c>
      <c r="W7422" s="189"/>
    </row>
    <row r="7423" spans="1:23" s="190" customFormat="1" ht="56.25" x14ac:dyDescent="0.25">
      <c r="A7423" s="180" t="s">
        <v>225</v>
      </c>
      <c r="B7423" s="181" t="s">
        <v>11025</v>
      </c>
      <c r="C7423" s="182" t="s">
        <v>225</v>
      </c>
      <c r="D7423" s="183" t="s">
        <v>36</v>
      </c>
      <c r="E7423" s="181" t="s">
        <v>35</v>
      </c>
      <c r="F7423" s="183" t="s">
        <v>35</v>
      </c>
      <c r="G7423" s="181" t="s">
        <v>7369</v>
      </c>
      <c r="H7423" s="184" t="s">
        <v>7090</v>
      </c>
      <c r="I7423" s="185" t="s">
        <v>190</v>
      </c>
      <c r="J7423" s="181" t="s">
        <v>35</v>
      </c>
      <c r="K7423" s="181" t="s">
        <v>225</v>
      </c>
      <c r="L7423" s="186" t="s">
        <v>225</v>
      </c>
      <c r="M7423" s="187" t="s">
        <v>225</v>
      </c>
      <c r="N7423" s="183" t="s">
        <v>36</v>
      </c>
      <c r="O7423" s="181" t="s">
        <v>7369</v>
      </c>
      <c r="P7423" s="184" t="s">
        <v>7090</v>
      </c>
      <c r="Q7423" s="185" t="s">
        <v>190</v>
      </c>
      <c r="R7423" s="181" t="s">
        <v>35</v>
      </c>
      <c r="S7423" s="181" t="s">
        <v>225</v>
      </c>
      <c r="T7423" s="186" t="s">
        <v>225</v>
      </c>
      <c r="U7423" s="187" t="s">
        <v>225</v>
      </c>
      <c r="V7423" s="188" t="str" cm="1">
        <f t="array" ref="V7423">IF(SUM(LEN(A7423:U7423))=0,"",IF(OR(OR(ISBLANK(E7423),SUM(LEN(B7423),LEN(C7423))=0),AND(NOT(D7423="Unknown"),ISBLANK(I7423)),AND(NOT(N7423="Unknown"),ISBLANK(Q7423))),"Missing Information", INDEX(Table15[Entire Service Line Classification], MATCH(SUMIFS(Table15[Unique ID],Table15[System-Owned Portion],D7423,Table15[If Material Anything Other than "Lead" in Column E,Was Material Ever Previously Lead?],F7423,Table15[Customer-Owned Portion],N7423),Table15[Unique ID],0),0)))</f>
        <v>Non-lead</v>
      </c>
      <c r="W7423" s="189"/>
    </row>
    <row r="7424" spans="1:23" s="190" customFormat="1" ht="56.25" x14ac:dyDescent="0.25">
      <c r="A7424" s="180" t="s">
        <v>225</v>
      </c>
      <c r="B7424" s="181" t="s">
        <v>11026</v>
      </c>
      <c r="C7424" s="182" t="s">
        <v>225</v>
      </c>
      <c r="D7424" s="183" t="s">
        <v>36</v>
      </c>
      <c r="E7424" s="181" t="s">
        <v>35</v>
      </c>
      <c r="F7424" s="183" t="s">
        <v>35</v>
      </c>
      <c r="G7424" s="181" t="s">
        <v>7376</v>
      </c>
      <c r="H7424" s="184" t="s">
        <v>7090</v>
      </c>
      <c r="I7424" s="185" t="s">
        <v>190</v>
      </c>
      <c r="J7424" s="181" t="s">
        <v>35</v>
      </c>
      <c r="K7424" s="181" t="s">
        <v>225</v>
      </c>
      <c r="L7424" s="186" t="s">
        <v>225</v>
      </c>
      <c r="M7424" s="187" t="s">
        <v>225</v>
      </c>
      <c r="N7424" s="183" t="s">
        <v>36</v>
      </c>
      <c r="O7424" s="181" t="s">
        <v>7376</v>
      </c>
      <c r="P7424" s="184" t="s">
        <v>7090</v>
      </c>
      <c r="Q7424" s="185" t="s">
        <v>190</v>
      </c>
      <c r="R7424" s="181" t="s">
        <v>35</v>
      </c>
      <c r="S7424" s="181" t="s">
        <v>225</v>
      </c>
      <c r="T7424" s="186" t="s">
        <v>225</v>
      </c>
      <c r="U7424" s="187" t="s">
        <v>225</v>
      </c>
      <c r="V7424" s="188" t="str" cm="1">
        <f t="array" ref="V7424">IF(SUM(LEN(A7424:U7424))=0,"",IF(OR(OR(ISBLANK(E7424),SUM(LEN(B7424),LEN(C7424))=0),AND(NOT(D7424="Unknown"),ISBLANK(I7424)),AND(NOT(N7424="Unknown"),ISBLANK(Q7424))),"Missing Information", INDEX(Table15[Entire Service Line Classification], MATCH(SUMIFS(Table15[Unique ID],Table15[System-Owned Portion],D7424,Table15[If Material Anything Other than "Lead" in Column E,Was Material Ever Previously Lead?],F7424,Table15[Customer-Owned Portion],N7424),Table15[Unique ID],0),0)))</f>
        <v>Non-lead</v>
      </c>
      <c r="W7424" s="189"/>
    </row>
    <row r="7425" spans="1:23" s="190" customFormat="1" ht="56.25" x14ac:dyDescent="0.25">
      <c r="A7425" s="180" t="s">
        <v>225</v>
      </c>
      <c r="B7425" s="181" t="s">
        <v>11027</v>
      </c>
      <c r="C7425" s="182" t="s">
        <v>225</v>
      </c>
      <c r="D7425" s="183" t="s">
        <v>36</v>
      </c>
      <c r="E7425" s="181" t="s">
        <v>35</v>
      </c>
      <c r="F7425" s="183" t="s">
        <v>35</v>
      </c>
      <c r="G7425" s="181" t="s">
        <v>7369</v>
      </c>
      <c r="H7425" s="184" t="s">
        <v>7090</v>
      </c>
      <c r="I7425" s="185" t="s">
        <v>190</v>
      </c>
      <c r="J7425" s="181" t="s">
        <v>35</v>
      </c>
      <c r="K7425" s="181" t="s">
        <v>225</v>
      </c>
      <c r="L7425" s="186" t="s">
        <v>225</v>
      </c>
      <c r="M7425" s="187" t="s">
        <v>225</v>
      </c>
      <c r="N7425" s="183" t="s">
        <v>36</v>
      </c>
      <c r="O7425" s="181" t="s">
        <v>7369</v>
      </c>
      <c r="P7425" s="184" t="s">
        <v>7090</v>
      </c>
      <c r="Q7425" s="185" t="s">
        <v>190</v>
      </c>
      <c r="R7425" s="181" t="s">
        <v>35</v>
      </c>
      <c r="S7425" s="181" t="s">
        <v>225</v>
      </c>
      <c r="T7425" s="186" t="s">
        <v>225</v>
      </c>
      <c r="U7425" s="187" t="s">
        <v>225</v>
      </c>
      <c r="V7425" s="188" t="str" cm="1">
        <f t="array" ref="V7425">IF(SUM(LEN(A7425:U7425))=0,"",IF(OR(OR(ISBLANK(E7425),SUM(LEN(B7425),LEN(C7425))=0),AND(NOT(D7425="Unknown"),ISBLANK(I7425)),AND(NOT(N7425="Unknown"),ISBLANK(Q7425))),"Missing Information", INDEX(Table15[Entire Service Line Classification], MATCH(SUMIFS(Table15[Unique ID],Table15[System-Owned Portion],D7425,Table15[If Material Anything Other than "Lead" in Column E,Was Material Ever Previously Lead?],F7425,Table15[Customer-Owned Portion],N7425),Table15[Unique ID],0),0)))</f>
        <v>Non-lead</v>
      </c>
      <c r="W7425" s="189"/>
    </row>
    <row r="7426" spans="1:23" s="190" customFormat="1" ht="56.25" x14ac:dyDescent="0.25">
      <c r="A7426" s="180" t="s">
        <v>225</v>
      </c>
      <c r="B7426" s="181" t="s">
        <v>11028</v>
      </c>
      <c r="C7426" s="182" t="s">
        <v>225</v>
      </c>
      <c r="D7426" s="183" t="s">
        <v>36</v>
      </c>
      <c r="E7426" s="181" t="s">
        <v>35</v>
      </c>
      <c r="F7426" s="183" t="s">
        <v>35</v>
      </c>
      <c r="G7426" s="181" t="s">
        <v>7352</v>
      </c>
      <c r="H7426" s="184" t="s">
        <v>7090</v>
      </c>
      <c r="I7426" s="185" t="s">
        <v>190</v>
      </c>
      <c r="J7426" s="181" t="s">
        <v>35</v>
      </c>
      <c r="K7426" s="181" t="s">
        <v>225</v>
      </c>
      <c r="L7426" s="186" t="s">
        <v>225</v>
      </c>
      <c r="M7426" s="187" t="s">
        <v>225</v>
      </c>
      <c r="N7426" s="183" t="s">
        <v>36</v>
      </c>
      <c r="O7426" s="181" t="s">
        <v>7352</v>
      </c>
      <c r="P7426" s="184" t="s">
        <v>7090</v>
      </c>
      <c r="Q7426" s="185" t="s">
        <v>190</v>
      </c>
      <c r="R7426" s="181" t="s">
        <v>35</v>
      </c>
      <c r="S7426" s="181" t="s">
        <v>225</v>
      </c>
      <c r="T7426" s="186" t="s">
        <v>225</v>
      </c>
      <c r="U7426" s="187" t="s">
        <v>225</v>
      </c>
      <c r="V7426" s="188" t="str" cm="1">
        <f t="array" ref="V7426">IF(SUM(LEN(A7426:U7426))=0,"",IF(OR(OR(ISBLANK(E7426),SUM(LEN(B7426),LEN(C7426))=0),AND(NOT(D7426="Unknown"),ISBLANK(I7426)),AND(NOT(N7426="Unknown"),ISBLANK(Q7426))),"Missing Information", INDEX(Table15[Entire Service Line Classification], MATCH(SUMIFS(Table15[Unique ID],Table15[System-Owned Portion],D7426,Table15[If Material Anything Other than "Lead" in Column E,Was Material Ever Previously Lead?],F7426,Table15[Customer-Owned Portion],N7426),Table15[Unique ID],0),0)))</f>
        <v>Non-lead</v>
      </c>
      <c r="W7426" s="189"/>
    </row>
    <row r="7427" spans="1:23" s="190" customFormat="1" ht="56.25" x14ac:dyDescent="0.25">
      <c r="A7427" s="180" t="s">
        <v>225</v>
      </c>
      <c r="B7427" s="181" t="s">
        <v>11029</v>
      </c>
      <c r="C7427" s="182" t="s">
        <v>225</v>
      </c>
      <c r="D7427" s="183" t="s">
        <v>36</v>
      </c>
      <c r="E7427" s="181" t="s">
        <v>35</v>
      </c>
      <c r="F7427" s="183" t="s">
        <v>35</v>
      </c>
      <c r="G7427" s="181" t="s">
        <v>7352</v>
      </c>
      <c r="H7427" s="184" t="s">
        <v>7090</v>
      </c>
      <c r="I7427" s="185" t="s">
        <v>190</v>
      </c>
      <c r="J7427" s="181" t="s">
        <v>35</v>
      </c>
      <c r="K7427" s="181" t="s">
        <v>225</v>
      </c>
      <c r="L7427" s="186" t="s">
        <v>225</v>
      </c>
      <c r="M7427" s="187" t="s">
        <v>225</v>
      </c>
      <c r="N7427" s="183" t="s">
        <v>36</v>
      </c>
      <c r="O7427" s="181" t="s">
        <v>7352</v>
      </c>
      <c r="P7427" s="184" t="s">
        <v>7090</v>
      </c>
      <c r="Q7427" s="185" t="s">
        <v>190</v>
      </c>
      <c r="R7427" s="181" t="s">
        <v>35</v>
      </c>
      <c r="S7427" s="181" t="s">
        <v>225</v>
      </c>
      <c r="T7427" s="186" t="s">
        <v>225</v>
      </c>
      <c r="U7427" s="187" t="s">
        <v>225</v>
      </c>
      <c r="V7427" s="188" t="str" cm="1">
        <f t="array" ref="V7427">IF(SUM(LEN(A7427:U7427))=0,"",IF(OR(OR(ISBLANK(E7427),SUM(LEN(B7427),LEN(C7427))=0),AND(NOT(D7427="Unknown"),ISBLANK(I7427)),AND(NOT(N7427="Unknown"),ISBLANK(Q7427))),"Missing Information", INDEX(Table15[Entire Service Line Classification], MATCH(SUMIFS(Table15[Unique ID],Table15[System-Owned Portion],D7427,Table15[If Material Anything Other than "Lead" in Column E,Was Material Ever Previously Lead?],F7427,Table15[Customer-Owned Portion],N7427),Table15[Unique ID],0),0)))</f>
        <v>Non-lead</v>
      </c>
      <c r="W7427" s="189"/>
    </row>
    <row r="7428" spans="1:23" s="190" customFormat="1" ht="56.25" x14ac:dyDescent="0.25">
      <c r="A7428" s="180" t="s">
        <v>225</v>
      </c>
      <c r="B7428" s="181" t="s">
        <v>11030</v>
      </c>
      <c r="C7428" s="182" t="s">
        <v>225</v>
      </c>
      <c r="D7428" s="183" t="s">
        <v>36</v>
      </c>
      <c r="E7428" s="181" t="s">
        <v>35</v>
      </c>
      <c r="F7428" s="183" t="s">
        <v>35</v>
      </c>
      <c r="G7428" s="181" t="s">
        <v>7352</v>
      </c>
      <c r="H7428" s="184" t="s">
        <v>7090</v>
      </c>
      <c r="I7428" s="185" t="s">
        <v>190</v>
      </c>
      <c r="J7428" s="181" t="s">
        <v>35</v>
      </c>
      <c r="K7428" s="181" t="s">
        <v>225</v>
      </c>
      <c r="L7428" s="186" t="s">
        <v>225</v>
      </c>
      <c r="M7428" s="187" t="s">
        <v>225</v>
      </c>
      <c r="N7428" s="183" t="s">
        <v>36</v>
      </c>
      <c r="O7428" s="181" t="s">
        <v>7352</v>
      </c>
      <c r="P7428" s="184" t="s">
        <v>7090</v>
      </c>
      <c r="Q7428" s="185" t="s">
        <v>190</v>
      </c>
      <c r="R7428" s="181" t="s">
        <v>35</v>
      </c>
      <c r="S7428" s="181" t="s">
        <v>225</v>
      </c>
      <c r="T7428" s="186" t="s">
        <v>225</v>
      </c>
      <c r="U7428" s="187" t="s">
        <v>225</v>
      </c>
      <c r="V7428" s="188" t="str" cm="1">
        <f t="array" ref="V7428">IF(SUM(LEN(A7428:U7428))=0,"",IF(OR(OR(ISBLANK(E7428),SUM(LEN(B7428),LEN(C7428))=0),AND(NOT(D7428="Unknown"),ISBLANK(I7428)),AND(NOT(N7428="Unknown"),ISBLANK(Q7428))),"Missing Information", INDEX(Table15[Entire Service Line Classification], MATCH(SUMIFS(Table15[Unique ID],Table15[System-Owned Portion],D7428,Table15[If Material Anything Other than "Lead" in Column E,Was Material Ever Previously Lead?],F7428,Table15[Customer-Owned Portion],N7428),Table15[Unique ID],0),0)))</f>
        <v>Non-lead</v>
      </c>
      <c r="W7428" s="189"/>
    </row>
    <row r="7429" spans="1:23" s="190" customFormat="1" ht="56.25" x14ac:dyDescent="0.25">
      <c r="A7429" s="180" t="s">
        <v>225</v>
      </c>
      <c r="B7429" s="181" t="s">
        <v>11031</v>
      </c>
      <c r="C7429" s="182" t="s">
        <v>225</v>
      </c>
      <c r="D7429" s="183" t="s">
        <v>36</v>
      </c>
      <c r="E7429" s="181" t="s">
        <v>35</v>
      </c>
      <c r="F7429" s="183" t="s">
        <v>35</v>
      </c>
      <c r="G7429" s="181" t="s">
        <v>7352</v>
      </c>
      <c r="H7429" s="184" t="s">
        <v>7090</v>
      </c>
      <c r="I7429" s="185" t="s">
        <v>190</v>
      </c>
      <c r="J7429" s="181" t="s">
        <v>35</v>
      </c>
      <c r="K7429" s="181" t="s">
        <v>225</v>
      </c>
      <c r="L7429" s="186" t="s">
        <v>225</v>
      </c>
      <c r="M7429" s="187" t="s">
        <v>225</v>
      </c>
      <c r="N7429" s="183" t="s">
        <v>36</v>
      </c>
      <c r="O7429" s="181" t="s">
        <v>7352</v>
      </c>
      <c r="P7429" s="184" t="s">
        <v>7090</v>
      </c>
      <c r="Q7429" s="185" t="s">
        <v>190</v>
      </c>
      <c r="R7429" s="181" t="s">
        <v>35</v>
      </c>
      <c r="S7429" s="181" t="s">
        <v>225</v>
      </c>
      <c r="T7429" s="186" t="s">
        <v>225</v>
      </c>
      <c r="U7429" s="187" t="s">
        <v>225</v>
      </c>
      <c r="V7429" s="188" t="str" cm="1">
        <f t="array" ref="V7429">IF(SUM(LEN(A7429:U7429))=0,"",IF(OR(OR(ISBLANK(E7429),SUM(LEN(B7429),LEN(C7429))=0),AND(NOT(D7429="Unknown"),ISBLANK(I7429)),AND(NOT(N7429="Unknown"),ISBLANK(Q7429))),"Missing Information", INDEX(Table15[Entire Service Line Classification], MATCH(SUMIFS(Table15[Unique ID],Table15[System-Owned Portion],D7429,Table15[If Material Anything Other than "Lead" in Column E,Was Material Ever Previously Lead?],F7429,Table15[Customer-Owned Portion],N7429),Table15[Unique ID],0),0)))</f>
        <v>Non-lead</v>
      </c>
      <c r="W7429" s="189"/>
    </row>
    <row r="7430" spans="1:23" s="190" customFormat="1" ht="56.25" x14ac:dyDescent="0.25">
      <c r="A7430" s="180" t="s">
        <v>225</v>
      </c>
      <c r="B7430" s="181" t="s">
        <v>11032</v>
      </c>
      <c r="C7430" s="182" t="s">
        <v>225</v>
      </c>
      <c r="D7430" s="183" t="s">
        <v>36</v>
      </c>
      <c r="E7430" s="181" t="s">
        <v>35</v>
      </c>
      <c r="F7430" s="183" t="s">
        <v>35</v>
      </c>
      <c r="G7430" s="181" t="s">
        <v>7352</v>
      </c>
      <c r="H7430" s="184" t="s">
        <v>7090</v>
      </c>
      <c r="I7430" s="185" t="s">
        <v>190</v>
      </c>
      <c r="J7430" s="181" t="s">
        <v>35</v>
      </c>
      <c r="K7430" s="181" t="s">
        <v>225</v>
      </c>
      <c r="L7430" s="186" t="s">
        <v>225</v>
      </c>
      <c r="M7430" s="187" t="s">
        <v>225</v>
      </c>
      <c r="N7430" s="183" t="s">
        <v>36</v>
      </c>
      <c r="O7430" s="181" t="s">
        <v>7352</v>
      </c>
      <c r="P7430" s="184" t="s">
        <v>7090</v>
      </c>
      <c r="Q7430" s="185" t="s">
        <v>190</v>
      </c>
      <c r="R7430" s="181" t="s">
        <v>35</v>
      </c>
      <c r="S7430" s="181" t="s">
        <v>225</v>
      </c>
      <c r="T7430" s="186" t="s">
        <v>225</v>
      </c>
      <c r="U7430" s="187" t="s">
        <v>225</v>
      </c>
      <c r="V7430" s="188" t="str" cm="1">
        <f t="array" ref="V7430">IF(SUM(LEN(A7430:U7430))=0,"",IF(OR(OR(ISBLANK(E7430),SUM(LEN(B7430),LEN(C7430))=0),AND(NOT(D7430="Unknown"),ISBLANK(I7430)),AND(NOT(N7430="Unknown"),ISBLANK(Q7430))),"Missing Information", INDEX(Table15[Entire Service Line Classification], MATCH(SUMIFS(Table15[Unique ID],Table15[System-Owned Portion],D7430,Table15[If Material Anything Other than "Lead" in Column E,Was Material Ever Previously Lead?],F7430,Table15[Customer-Owned Portion],N7430),Table15[Unique ID],0),0)))</f>
        <v>Non-lead</v>
      </c>
      <c r="W7430" s="189"/>
    </row>
    <row r="7431" spans="1:23" s="190" customFormat="1" ht="56.25" x14ac:dyDescent="0.25">
      <c r="A7431" s="180" t="s">
        <v>225</v>
      </c>
      <c r="B7431" s="181" t="s">
        <v>11033</v>
      </c>
      <c r="C7431" s="182" t="s">
        <v>225</v>
      </c>
      <c r="D7431" s="183" t="s">
        <v>36</v>
      </c>
      <c r="E7431" s="181" t="s">
        <v>35</v>
      </c>
      <c r="F7431" s="183" t="s">
        <v>35</v>
      </c>
      <c r="G7431" s="181" t="s">
        <v>7352</v>
      </c>
      <c r="H7431" s="184" t="s">
        <v>7090</v>
      </c>
      <c r="I7431" s="185" t="s">
        <v>190</v>
      </c>
      <c r="J7431" s="181" t="s">
        <v>35</v>
      </c>
      <c r="K7431" s="181" t="s">
        <v>225</v>
      </c>
      <c r="L7431" s="186" t="s">
        <v>225</v>
      </c>
      <c r="M7431" s="187" t="s">
        <v>225</v>
      </c>
      <c r="N7431" s="183" t="s">
        <v>36</v>
      </c>
      <c r="O7431" s="181" t="s">
        <v>7352</v>
      </c>
      <c r="P7431" s="184" t="s">
        <v>7090</v>
      </c>
      <c r="Q7431" s="185" t="s">
        <v>190</v>
      </c>
      <c r="R7431" s="181" t="s">
        <v>35</v>
      </c>
      <c r="S7431" s="181" t="s">
        <v>225</v>
      </c>
      <c r="T7431" s="186" t="s">
        <v>225</v>
      </c>
      <c r="U7431" s="187" t="s">
        <v>225</v>
      </c>
      <c r="V7431" s="188" t="str" cm="1">
        <f t="array" ref="V7431">IF(SUM(LEN(A7431:U7431))=0,"",IF(OR(OR(ISBLANK(E7431),SUM(LEN(B7431),LEN(C7431))=0),AND(NOT(D7431="Unknown"),ISBLANK(I7431)),AND(NOT(N7431="Unknown"),ISBLANK(Q7431))),"Missing Information", INDEX(Table15[Entire Service Line Classification], MATCH(SUMIFS(Table15[Unique ID],Table15[System-Owned Portion],D7431,Table15[If Material Anything Other than "Lead" in Column E,Was Material Ever Previously Lead?],F7431,Table15[Customer-Owned Portion],N7431),Table15[Unique ID],0),0)))</f>
        <v>Non-lead</v>
      </c>
      <c r="W7431" s="189"/>
    </row>
    <row r="7432" spans="1:23" s="190" customFormat="1" ht="56.25" x14ac:dyDescent="0.25">
      <c r="A7432" s="180" t="s">
        <v>225</v>
      </c>
      <c r="B7432" s="181" t="s">
        <v>11034</v>
      </c>
      <c r="C7432" s="182" t="s">
        <v>225</v>
      </c>
      <c r="D7432" s="183" t="s">
        <v>36</v>
      </c>
      <c r="E7432" s="181" t="s">
        <v>35</v>
      </c>
      <c r="F7432" s="183" t="s">
        <v>35</v>
      </c>
      <c r="G7432" s="181" t="s">
        <v>7352</v>
      </c>
      <c r="H7432" s="184" t="s">
        <v>7090</v>
      </c>
      <c r="I7432" s="185" t="s">
        <v>190</v>
      </c>
      <c r="J7432" s="181" t="s">
        <v>35</v>
      </c>
      <c r="K7432" s="181" t="s">
        <v>225</v>
      </c>
      <c r="L7432" s="186" t="s">
        <v>225</v>
      </c>
      <c r="M7432" s="187" t="s">
        <v>225</v>
      </c>
      <c r="N7432" s="183" t="s">
        <v>36</v>
      </c>
      <c r="O7432" s="181" t="s">
        <v>7352</v>
      </c>
      <c r="P7432" s="184" t="s">
        <v>7090</v>
      </c>
      <c r="Q7432" s="185" t="s">
        <v>190</v>
      </c>
      <c r="R7432" s="181" t="s">
        <v>35</v>
      </c>
      <c r="S7432" s="181" t="s">
        <v>225</v>
      </c>
      <c r="T7432" s="186" t="s">
        <v>225</v>
      </c>
      <c r="U7432" s="187" t="s">
        <v>225</v>
      </c>
      <c r="V7432" s="188" t="str" cm="1">
        <f t="array" ref="V7432">IF(SUM(LEN(A7432:U7432))=0,"",IF(OR(OR(ISBLANK(E7432),SUM(LEN(B7432),LEN(C7432))=0),AND(NOT(D7432="Unknown"),ISBLANK(I7432)),AND(NOT(N7432="Unknown"),ISBLANK(Q7432))),"Missing Information", INDEX(Table15[Entire Service Line Classification], MATCH(SUMIFS(Table15[Unique ID],Table15[System-Owned Portion],D7432,Table15[If Material Anything Other than "Lead" in Column E,Was Material Ever Previously Lead?],F7432,Table15[Customer-Owned Portion],N7432),Table15[Unique ID],0),0)))</f>
        <v>Non-lead</v>
      </c>
      <c r="W7432" s="189"/>
    </row>
    <row r="7433" spans="1:23" s="190" customFormat="1" ht="56.25" x14ac:dyDescent="0.25">
      <c r="A7433" s="180" t="s">
        <v>225</v>
      </c>
      <c r="B7433" s="181" t="s">
        <v>11035</v>
      </c>
      <c r="C7433" s="182" t="s">
        <v>225</v>
      </c>
      <c r="D7433" s="183" t="s">
        <v>36</v>
      </c>
      <c r="E7433" s="181" t="s">
        <v>35</v>
      </c>
      <c r="F7433" s="183" t="s">
        <v>35</v>
      </c>
      <c r="G7433" s="181" t="s">
        <v>7347</v>
      </c>
      <c r="H7433" s="184" t="s">
        <v>7090</v>
      </c>
      <c r="I7433" s="185" t="s">
        <v>190</v>
      </c>
      <c r="J7433" s="181" t="s">
        <v>35</v>
      </c>
      <c r="K7433" s="181" t="s">
        <v>225</v>
      </c>
      <c r="L7433" s="186" t="s">
        <v>225</v>
      </c>
      <c r="M7433" s="187" t="s">
        <v>225</v>
      </c>
      <c r="N7433" s="183" t="s">
        <v>36</v>
      </c>
      <c r="O7433" s="181" t="s">
        <v>7347</v>
      </c>
      <c r="P7433" s="184" t="s">
        <v>7090</v>
      </c>
      <c r="Q7433" s="185" t="s">
        <v>190</v>
      </c>
      <c r="R7433" s="181" t="s">
        <v>35</v>
      </c>
      <c r="S7433" s="181" t="s">
        <v>225</v>
      </c>
      <c r="T7433" s="186" t="s">
        <v>225</v>
      </c>
      <c r="U7433" s="187" t="s">
        <v>225</v>
      </c>
      <c r="V7433" s="188" t="str" cm="1">
        <f t="array" ref="V7433">IF(SUM(LEN(A7433:U7433))=0,"",IF(OR(OR(ISBLANK(E7433),SUM(LEN(B7433),LEN(C7433))=0),AND(NOT(D7433="Unknown"),ISBLANK(I7433)),AND(NOT(N7433="Unknown"),ISBLANK(Q7433))),"Missing Information", INDEX(Table15[Entire Service Line Classification], MATCH(SUMIFS(Table15[Unique ID],Table15[System-Owned Portion],D7433,Table15[If Material Anything Other than "Lead" in Column E,Was Material Ever Previously Lead?],F7433,Table15[Customer-Owned Portion],N7433),Table15[Unique ID],0),0)))</f>
        <v>Non-lead</v>
      </c>
      <c r="W7433" s="189"/>
    </row>
    <row r="7434" spans="1:23" s="190" customFormat="1" ht="56.25" x14ac:dyDescent="0.25">
      <c r="A7434" s="180" t="s">
        <v>225</v>
      </c>
      <c r="B7434" s="181" t="s">
        <v>11036</v>
      </c>
      <c r="C7434" s="182" t="s">
        <v>225</v>
      </c>
      <c r="D7434" s="183" t="s">
        <v>36</v>
      </c>
      <c r="E7434" s="181" t="s">
        <v>35</v>
      </c>
      <c r="F7434" s="183" t="s">
        <v>35</v>
      </c>
      <c r="G7434" s="181" t="s">
        <v>7347</v>
      </c>
      <c r="H7434" s="184" t="s">
        <v>7090</v>
      </c>
      <c r="I7434" s="185" t="s">
        <v>190</v>
      </c>
      <c r="J7434" s="181" t="s">
        <v>35</v>
      </c>
      <c r="K7434" s="181" t="s">
        <v>225</v>
      </c>
      <c r="L7434" s="186" t="s">
        <v>225</v>
      </c>
      <c r="M7434" s="187" t="s">
        <v>225</v>
      </c>
      <c r="N7434" s="183" t="s">
        <v>36</v>
      </c>
      <c r="O7434" s="181" t="s">
        <v>7347</v>
      </c>
      <c r="P7434" s="184" t="s">
        <v>7090</v>
      </c>
      <c r="Q7434" s="185" t="s">
        <v>190</v>
      </c>
      <c r="R7434" s="181" t="s">
        <v>35</v>
      </c>
      <c r="S7434" s="181" t="s">
        <v>225</v>
      </c>
      <c r="T7434" s="186" t="s">
        <v>225</v>
      </c>
      <c r="U7434" s="187" t="s">
        <v>225</v>
      </c>
      <c r="V7434" s="188" t="str" cm="1">
        <f t="array" ref="V7434">IF(SUM(LEN(A7434:U7434))=0,"",IF(OR(OR(ISBLANK(E7434),SUM(LEN(B7434),LEN(C7434))=0),AND(NOT(D7434="Unknown"),ISBLANK(I7434)),AND(NOT(N7434="Unknown"),ISBLANK(Q7434))),"Missing Information", INDEX(Table15[Entire Service Line Classification], MATCH(SUMIFS(Table15[Unique ID],Table15[System-Owned Portion],D7434,Table15[If Material Anything Other than "Lead" in Column E,Was Material Ever Previously Lead?],F7434,Table15[Customer-Owned Portion],N7434),Table15[Unique ID],0),0)))</f>
        <v>Non-lead</v>
      </c>
      <c r="W7434" s="189"/>
    </row>
    <row r="7435" spans="1:23" s="190" customFormat="1" ht="56.25" x14ac:dyDescent="0.25">
      <c r="A7435" s="180" t="s">
        <v>225</v>
      </c>
      <c r="B7435" s="181" t="s">
        <v>11037</v>
      </c>
      <c r="C7435" s="182" t="s">
        <v>225</v>
      </c>
      <c r="D7435" s="183" t="s">
        <v>36</v>
      </c>
      <c r="E7435" s="181" t="s">
        <v>35</v>
      </c>
      <c r="F7435" s="183" t="s">
        <v>35</v>
      </c>
      <c r="G7435" s="181" t="s">
        <v>7354</v>
      </c>
      <c r="H7435" s="184" t="s">
        <v>7090</v>
      </c>
      <c r="I7435" s="185" t="s">
        <v>190</v>
      </c>
      <c r="J7435" s="181" t="s">
        <v>35</v>
      </c>
      <c r="K7435" s="181" t="s">
        <v>225</v>
      </c>
      <c r="L7435" s="186" t="s">
        <v>225</v>
      </c>
      <c r="M7435" s="187" t="s">
        <v>225</v>
      </c>
      <c r="N7435" s="183" t="s">
        <v>36</v>
      </c>
      <c r="O7435" s="181" t="s">
        <v>7354</v>
      </c>
      <c r="P7435" s="184" t="s">
        <v>7090</v>
      </c>
      <c r="Q7435" s="185" t="s">
        <v>190</v>
      </c>
      <c r="R7435" s="181" t="s">
        <v>35</v>
      </c>
      <c r="S7435" s="181" t="s">
        <v>225</v>
      </c>
      <c r="T7435" s="186" t="s">
        <v>225</v>
      </c>
      <c r="U7435" s="187" t="s">
        <v>225</v>
      </c>
      <c r="V7435" s="188" t="str" cm="1">
        <f t="array" ref="V7435">IF(SUM(LEN(A7435:U7435))=0,"",IF(OR(OR(ISBLANK(E7435),SUM(LEN(B7435),LEN(C7435))=0),AND(NOT(D7435="Unknown"),ISBLANK(I7435)),AND(NOT(N7435="Unknown"),ISBLANK(Q7435))),"Missing Information", INDEX(Table15[Entire Service Line Classification], MATCH(SUMIFS(Table15[Unique ID],Table15[System-Owned Portion],D7435,Table15[If Material Anything Other than "Lead" in Column E,Was Material Ever Previously Lead?],F7435,Table15[Customer-Owned Portion],N7435),Table15[Unique ID],0),0)))</f>
        <v>Non-lead</v>
      </c>
      <c r="W7435" s="189"/>
    </row>
    <row r="7436" spans="1:23" s="190" customFormat="1" ht="56.25" x14ac:dyDescent="0.25">
      <c r="A7436" s="180" t="s">
        <v>225</v>
      </c>
      <c r="B7436" s="181" t="s">
        <v>11038</v>
      </c>
      <c r="C7436" s="182" t="s">
        <v>225</v>
      </c>
      <c r="D7436" s="183" t="s">
        <v>36</v>
      </c>
      <c r="E7436" s="181" t="s">
        <v>35</v>
      </c>
      <c r="F7436" s="183" t="s">
        <v>35</v>
      </c>
      <c r="G7436" s="181" t="s">
        <v>7437</v>
      </c>
      <c r="H7436" s="184" t="s">
        <v>7090</v>
      </c>
      <c r="I7436" s="185" t="s">
        <v>190</v>
      </c>
      <c r="J7436" s="181" t="s">
        <v>35</v>
      </c>
      <c r="K7436" s="181" t="s">
        <v>225</v>
      </c>
      <c r="L7436" s="186" t="s">
        <v>225</v>
      </c>
      <c r="M7436" s="187" t="s">
        <v>225</v>
      </c>
      <c r="N7436" s="183" t="s">
        <v>36</v>
      </c>
      <c r="O7436" s="181" t="s">
        <v>7437</v>
      </c>
      <c r="P7436" s="184" t="s">
        <v>7090</v>
      </c>
      <c r="Q7436" s="185" t="s">
        <v>190</v>
      </c>
      <c r="R7436" s="181" t="s">
        <v>35</v>
      </c>
      <c r="S7436" s="181" t="s">
        <v>225</v>
      </c>
      <c r="T7436" s="186" t="s">
        <v>225</v>
      </c>
      <c r="U7436" s="187" t="s">
        <v>225</v>
      </c>
      <c r="V7436" s="188" t="str" cm="1">
        <f t="array" ref="V7436">IF(SUM(LEN(A7436:U7436))=0,"",IF(OR(OR(ISBLANK(E7436),SUM(LEN(B7436),LEN(C7436))=0),AND(NOT(D7436="Unknown"),ISBLANK(I7436)),AND(NOT(N7436="Unknown"),ISBLANK(Q7436))),"Missing Information", INDEX(Table15[Entire Service Line Classification], MATCH(SUMIFS(Table15[Unique ID],Table15[System-Owned Portion],D7436,Table15[If Material Anything Other than "Lead" in Column E,Was Material Ever Previously Lead?],F7436,Table15[Customer-Owned Portion],N7436),Table15[Unique ID],0),0)))</f>
        <v>Non-lead</v>
      </c>
      <c r="W7436" s="189"/>
    </row>
    <row r="7437" spans="1:23" s="190" customFormat="1" ht="56.25" x14ac:dyDescent="0.25">
      <c r="A7437" s="180" t="s">
        <v>225</v>
      </c>
      <c r="B7437" s="181" t="s">
        <v>11039</v>
      </c>
      <c r="C7437" s="182" t="s">
        <v>225</v>
      </c>
      <c r="D7437" s="183" t="s">
        <v>36</v>
      </c>
      <c r="E7437" s="181" t="s">
        <v>35</v>
      </c>
      <c r="F7437" s="183" t="s">
        <v>35</v>
      </c>
      <c r="G7437" s="181" t="s">
        <v>7347</v>
      </c>
      <c r="H7437" s="184" t="s">
        <v>7090</v>
      </c>
      <c r="I7437" s="185" t="s">
        <v>190</v>
      </c>
      <c r="J7437" s="181" t="s">
        <v>35</v>
      </c>
      <c r="K7437" s="181" t="s">
        <v>225</v>
      </c>
      <c r="L7437" s="186" t="s">
        <v>225</v>
      </c>
      <c r="M7437" s="187" t="s">
        <v>225</v>
      </c>
      <c r="N7437" s="183" t="s">
        <v>36</v>
      </c>
      <c r="O7437" s="181" t="s">
        <v>7347</v>
      </c>
      <c r="P7437" s="184" t="s">
        <v>7090</v>
      </c>
      <c r="Q7437" s="185" t="s">
        <v>190</v>
      </c>
      <c r="R7437" s="181" t="s">
        <v>35</v>
      </c>
      <c r="S7437" s="181" t="s">
        <v>225</v>
      </c>
      <c r="T7437" s="186" t="s">
        <v>225</v>
      </c>
      <c r="U7437" s="187" t="s">
        <v>225</v>
      </c>
      <c r="V7437" s="188" t="str" cm="1">
        <f t="array" ref="V7437">IF(SUM(LEN(A7437:U7437))=0,"",IF(OR(OR(ISBLANK(E7437),SUM(LEN(B7437),LEN(C7437))=0),AND(NOT(D7437="Unknown"),ISBLANK(I7437)),AND(NOT(N7437="Unknown"),ISBLANK(Q7437))),"Missing Information", INDEX(Table15[Entire Service Line Classification], MATCH(SUMIFS(Table15[Unique ID],Table15[System-Owned Portion],D7437,Table15[If Material Anything Other than "Lead" in Column E,Was Material Ever Previously Lead?],F7437,Table15[Customer-Owned Portion],N7437),Table15[Unique ID],0),0)))</f>
        <v>Non-lead</v>
      </c>
      <c r="W7437" s="189"/>
    </row>
    <row r="7438" spans="1:23" s="190" customFormat="1" ht="56.25" x14ac:dyDescent="0.25">
      <c r="A7438" s="180" t="s">
        <v>225</v>
      </c>
      <c r="B7438" s="181" t="s">
        <v>11040</v>
      </c>
      <c r="C7438" s="182" t="s">
        <v>225</v>
      </c>
      <c r="D7438" s="183" t="s">
        <v>36</v>
      </c>
      <c r="E7438" s="181" t="s">
        <v>35</v>
      </c>
      <c r="F7438" s="183" t="s">
        <v>35</v>
      </c>
      <c r="G7438" s="181" t="s">
        <v>7347</v>
      </c>
      <c r="H7438" s="184" t="s">
        <v>7090</v>
      </c>
      <c r="I7438" s="185" t="s">
        <v>190</v>
      </c>
      <c r="J7438" s="181" t="s">
        <v>35</v>
      </c>
      <c r="K7438" s="181" t="s">
        <v>225</v>
      </c>
      <c r="L7438" s="186" t="s">
        <v>225</v>
      </c>
      <c r="M7438" s="187" t="s">
        <v>225</v>
      </c>
      <c r="N7438" s="183" t="s">
        <v>36</v>
      </c>
      <c r="O7438" s="181" t="s">
        <v>7347</v>
      </c>
      <c r="P7438" s="184" t="s">
        <v>7090</v>
      </c>
      <c r="Q7438" s="185" t="s">
        <v>190</v>
      </c>
      <c r="R7438" s="181" t="s">
        <v>35</v>
      </c>
      <c r="S7438" s="181" t="s">
        <v>225</v>
      </c>
      <c r="T7438" s="186" t="s">
        <v>225</v>
      </c>
      <c r="U7438" s="187" t="s">
        <v>225</v>
      </c>
      <c r="V7438" s="188" t="str" cm="1">
        <f t="array" ref="V7438">IF(SUM(LEN(A7438:U7438))=0,"",IF(OR(OR(ISBLANK(E7438),SUM(LEN(B7438),LEN(C7438))=0),AND(NOT(D7438="Unknown"),ISBLANK(I7438)),AND(NOT(N7438="Unknown"),ISBLANK(Q7438))),"Missing Information", INDEX(Table15[Entire Service Line Classification], MATCH(SUMIFS(Table15[Unique ID],Table15[System-Owned Portion],D7438,Table15[If Material Anything Other than "Lead" in Column E,Was Material Ever Previously Lead?],F7438,Table15[Customer-Owned Portion],N7438),Table15[Unique ID],0),0)))</f>
        <v>Non-lead</v>
      </c>
      <c r="W7438" s="189"/>
    </row>
    <row r="7439" spans="1:23" s="190" customFormat="1" ht="56.25" x14ac:dyDescent="0.25">
      <c r="A7439" s="180" t="s">
        <v>225</v>
      </c>
      <c r="B7439" s="181" t="s">
        <v>11041</v>
      </c>
      <c r="C7439" s="182" t="s">
        <v>225</v>
      </c>
      <c r="D7439" s="183" t="s">
        <v>36</v>
      </c>
      <c r="E7439" s="181" t="s">
        <v>35</v>
      </c>
      <c r="F7439" s="183" t="s">
        <v>35</v>
      </c>
      <c r="G7439" s="181" t="s">
        <v>7442</v>
      </c>
      <c r="H7439" s="184" t="s">
        <v>7090</v>
      </c>
      <c r="I7439" s="185" t="s">
        <v>190</v>
      </c>
      <c r="J7439" s="181" t="s">
        <v>35</v>
      </c>
      <c r="K7439" s="181" t="s">
        <v>225</v>
      </c>
      <c r="L7439" s="186" t="s">
        <v>225</v>
      </c>
      <c r="M7439" s="187" t="s">
        <v>225</v>
      </c>
      <c r="N7439" s="183" t="s">
        <v>36</v>
      </c>
      <c r="O7439" s="181" t="s">
        <v>7442</v>
      </c>
      <c r="P7439" s="184" t="s">
        <v>7090</v>
      </c>
      <c r="Q7439" s="185" t="s">
        <v>190</v>
      </c>
      <c r="R7439" s="181" t="s">
        <v>35</v>
      </c>
      <c r="S7439" s="181" t="s">
        <v>225</v>
      </c>
      <c r="T7439" s="186" t="s">
        <v>225</v>
      </c>
      <c r="U7439" s="187" t="s">
        <v>225</v>
      </c>
      <c r="V7439" s="188" t="str" cm="1">
        <f t="array" ref="V7439">IF(SUM(LEN(A7439:U7439))=0,"",IF(OR(OR(ISBLANK(E7439),SUM(LEN(B7439),LEN(C7439))=0),AND(NOT(D7439="Unknown"),ISBLANK(I7439)),AND(NOT(N7439="Unknown"),ISBLANK(Q7439))),"Missing Information", INDEX(Table15[Entire Service Line Classification], MATCH(SUMIFS(Table15[Unique ID],Table15[System-Owned Portion],D7439,Table15[If Material Anything Other than "Lead" in Column E,Was Material Ever Previously Lead?],F7439,Table15[Customer-Owned Portion],N7439),Table15[Unique ID],0),0)))</f>
        <v>Non-lead</v>
      </c>
      <c r="W7439" s="189"/>
    </row>
    <row r="7440" spans="1:23" s="190" customFormat="1" ht="56.25" x14ac:dyDescent="0.25">
      <c r="A7440" s="180" t="s">
        <v>225</v>
      </c>
      <c r="B7440" s="181" t="s">
        <v>11042</v>
      </c>
      <c r="C7440" s="182" t="s">
        <v>225</v>
      </c>
      <c r="D7440" s="183" t="s">
        <v>36</v>
      </c>
      <c r="E7440" s="181" t="s">
        <v>35</v>
      </c>
      <c r="F7440" s="183" t="s">
        <v>35</v>
      </c>
      <c r="G7440" s="181" t="s">
        <v>7354</v>
      </c>
      <c r="H7440" s="184" t="s">
        <v>7090</v>
      </c>
      <c r="I7440" s="185" t="s">
        <v>190</v>
      </c>
      <c r="J7440" s="181" t="s">
        <v>35</v>
      </c>
      <c r="K7440" s="181" t="s">
        <v>225</v>
      </c>
      <c r="L7440" s="186" t="s">
        <v>225</v>
      </c>
      <c r="M7440" s="187" t="s">
        <v>225</v>
      </c>
      <c r="N7440" s="183" t="s">
        <v>36</v>
      </c>
      <c r="O7440" s="181" t="s">
        <v>7354</v>
      </c>
      <c r="P7440" s="184" t="s">
        <v>7090</v>
      </c>
      <c r="Q7440" s="185" t="s">
        <v>190</v>
      </c>
      <c r="R7440" s="181" t="s">
        <v>35</v>
      </c>
      <c r="S7440" s="181" t="s">
        <v>225</v>
      </c>
      <c r="T7440" s="186" t="s">
        <v>225</v>
      </c>
      <c r="U7440" s="187" t="s">
        <v>225</v>
      </c>
      <c r="V7440" s="188" t="str" cm="1">
        <f t="array" ref="V7440">IF(SUM(LEN(A7440:U7440))=0,"",IF(OR(OR(ISBLANK(E7440),SUM(LEN(B7440),LEN(C7440))=0),AND(NOT(D7440="Unknown"),ISBLANK(I7440)),AND(NOT(N7440="Unknown"),ISBLANK(Q7440))),"Missing Information", INDEX(Table15[Entire Service Line Classification], MATCH(SUMIFS(Table15[Unique ID],Table15[System-Owned Portion],D7440,Table15[If Material Anything Other than "Lead" in Column E,Was Material Ever Previously Lead?],F7440,Table15[Customer-Owned Portion],N7440),Table15[Unique ID],0),0)))</f>
        <v>Non-lead</v>
      </c>
      <c r="W7440" s="189"/>
    </row>
    <row r="7441" spans="1:23" s="190" customFormat="1" ht="56.25" x14ac:dyDescent="0.25">
      <c r="A7441" s="180" t="s">
        <v>225</v>
      </c>
      <c r="B7441" s="181" t="s">
        <v>11043</v>
      </c>
      <c r="C7441" s="182" t="s">
        <v>225</v>
      </c>
      <c r="D7441" s="183" t="s">
        <v>36</v>
      </c>
      <c r="E7441" s="181" t="s">
        <v>35</v>
      </c>
      <c r="F7441" s="183" t="s">
        <v>35</v>
      </c>
      <c r="G7441" s="181" t="s">
        <v>7347</v>
      </c>
      <c r="H7441" s="184" t="s">
        <v>7090</v>
      </c>
      <c r="I7441" s="185" t="s">
        <v>190</v>
      </c>
      <c r="J7441" s="181" t="s">
        <v>35</v>
      </c>
      <c r="K7441" s="181" t="s">
        <v>225</v>
      </c>
      <c r="L7441" s="186" t="s">
        <v>225</v>
      </c>
      <c r="M7441" s="187" t="s">
        <v>225</v>
      </c>
      <c r="N7441" s="183" t="s">
        <v>36</v>
      </c>
      <c r="O7441" s="181" t="s">
        <v>7347</v>
      </c>
      <c r="P7441" s="184" t="s">
        <v>7090</v>
      </c>
      <c r="Q7441" s="185" t="s">
        <v>190</v>
      </c>
      <c r="R7441" s="181" t="s">
        <v>35</v>
      </c>
      <c r="S7441" s="181" t="s">
        <v>225</v>
      </c>
      <c r="T7441" s="186" t="s">
        <v>225</v>
      </c>
      <c r="U7441" s="187" t="s">
        <v>225</v>
      </c>
      <c r="V7441" s="188" t="str" cm="1">
        <f t="array" ref="V7441">IF(SUM(LEN(A7441:U7441))=0,"",IF(OR(OR(ISBLANK(E7441),SUM(LEN(B7441),LEN(C7441))=0),AND(NOT(D7441="Unknown"),ISBLANK(I7441)),AND(NOT(N7441="Unknown"),ISBLANK(Q7441))),"Missing Information", INDEX(Table15[Entire Service Line Classification], MATCH(SUMIFS(Table15[Unique ID],Table15[System-Owned Portion],D7441,Table15[If Material Anything Other than "Lead" in Column E,Was Material Ever Previously Lead?],F7441,Table15[Customer-Owned Portion],N7441),Table15[Unique ID],0),0)))</f>
        <v>Non-lead</v>
      </c>
      <c r="W7441" s="189"/>
    </row>
    <row r="7442" spans="1:23" s="190" customFormat="1" ht="56.25" x14ac:dyDescent="0.25">
      <c r="A7442" s="180" t="s">
        <v>225</v>
      </c>
      <c r="B7442" s="181" t="s">
        <v>11044</v>
      </c>
      <c r="C7442" s="182" t="s">
        <v>225</v>
      </c>
      <c r="D7442" s="183" t="s">
        <v>36</v>
      </c>
      <c r="E7442" s="181" t="s">
        <v>35</v>
      </c>
      <c r="F7442" s="183" t="s">
        <v>35</v>
      </c>
      <c r="G7442" s="181" t="s">
        <v>7354</v>
      </c>
      <c r="H7442" s="184" t="s">
        <v>7090</v>
      </c>
      <c r="I7442" s="185" t="s">
        <v>190</v>
      </c>
      <c r="J7442" s="181" t="s">
        <v>35</v>
      </c>
      <c r="K7442" s="181" t="s">
        <v>225</v>
      </c>
      <c r="L7442" s="186" t="s">
        <v>225</v>
      </c>
      <c r="M7442" s="187" t="s">
        <v>225</v>
      </c>
      <c r="N7442" s="183" t="s">
        <v>36</v>
      </c>
      <c r="O7442" s="181" t="s">
        <v>7354</v>
      </c>
      <c r="P7442" s="184" t="s">
        <v>7090</v>
      </c>
      <c r="Q7442" s="185" t="s">
        <v>190</v>
      </c>
      <c r="R7442" s="181" t="s">
        <v>35</v>
      </c>
      <c r="S7442" s="181" t="s">
        <v>225</v>
      </c>
      <c r="T7442" s="186" t="s">
        <v>225</v>
      </c>
      <c r="U7442" s="187" t="s">
        <v>225</v>
      </c>
      <c r="V7442" s="188" t="str" cm="1">
        <f t="array" ref="V7442">IF(SUM(LEN(A7442:U7442))=0,"",IF(OR(OR(ISBLANK(E7442),SUM(LEN(B7442),LEN(C7442))=0),AND(NOT(D7442="Unknown"),ISBLANK(I7442)),AND(NOT(N7442="Unknown"),ISBLANK(Q7442))),"Missing Information", INDEX(Table15[Entire Service Line Classification], MATCH(SUMIFS(Table15[Unique ID],Table15[System-Owned Portion],D7442,Table15[If Material Anything Other than "Lead" in Column E,Was Material Ever Previously Lead?],F7442,Table15[Customer-Owned Portion],N7442),Table15[Unique ID],0),0)))</f>
        <v>Non-lead</v>
      </c>
      <c r="W7442" s="189"/>
    </row>
    <row r="7443" spans="1:23" s="190" customFormat="1" ht="56.25" x14ac:dyDescent="0.25">
      <c r="A7443" s="180" t="s">
        <v>225</v>
      </c>
      <c r="B7443" s="181" t="s">
        <v>11045</v>
      </c>
      <c r="C7443" s="182" t="s">
        <v>225</v>
      </c>
      <c r="D7443" s="183" t="s">
        <v>36</v>
      </c>
      <c r="E7443" s="181" t="s">
        <v>35</v>
      </c>
      <c r="F7443" s="183" t="s">
        <v>35</v>
      </c>
      <c r="G7443" s="181" t="s">
        <v>7347</v>
      </c>
      <c r="H7443" s="184" t="s">
        <v>7090</v>
      </c>
      <c r="I7443" s="185" t="s">
        <v>190</v>
      </c>
      <c r="J7443" s="181" t="s">
        <v>35</v>
      </c>
      <c r="K7443" s="181" t="s">
        <v>225</v>
      </c>
      <c r="L7443" s="186" t="s">
        <v>225</v>
      </c>
      <c r="M7443" s="187" t="s">
        <v>225</v>
      </c>
      <c r="N7443" s="183" t="s">
        <v>36</v>
      </c>
      <c r="O7443" s="181" t="s">
        <v>7347</v>
      </c>
      <c r="P7443" s="184" t="s">
        <v>7090</v>
      </c>
      <c r="Q7443" s="185" t="s">
        <v>190</v>
      </c>
      <c r="R7443" s="181" t="s">
        <v>35</v>
      </c>
      <c r="S7443" s="181" t="s">
        <v>225</v>
      </c>
      <c r="T7443" s="186" t="s">
        <v>225</v>
      </c>
      <c r="U7443" s="187" t="s">
        <v>225</v>
      </c>
      <c r="V7443" s="188" t="str" cm="1">
        <f t="array" ref="V7443">IF(SUM(LEN(A7443:U7443))=0,"",IF(OR(OR(ISBLANK(E7443),SUM(LEN(B7443),LEN(C7443))=0),AND(NOT(D7443="Unknown"),ISBLANK(I7443)),AND(NOT(N7443="Unknown"),ISBLANK(Q7443))),"Missing Information", INDEX(Table15[Entire Service Line Classification], MATCH(SUMIFS(Table15[Unique ID],Table15[System-Owned Portion],D7443,Table15[If Material Anything Other than "Lead" in Column E,Was Material Ever Previously Lead?],F7443,Table15[Customer-Owned Portion],N7443),Table15[Unique ID],0),0)))</f>
        <v>Non-lead</v>
      </c>
      <c r="W7443" s="189"/>
    </row>
    <row r="7444" spans="1:23" s="190" customFormat="1" ht="56.25" x14ac:dyDescent="0.25">
      <c r="A7444" s="180" t="s">
        <v>225</v>
      </c>
      <c r="B7444" s="181" t="s">
        <v>11046</v>
      </c>
      <c r="C7444" s="182" t="s">
        <v>225</v>
      </c>
      <c r="D7444" s="183" t="s">
        <v>36</v>
      </c>
      <c r="E7444" s="181" t="s">
        <v>35</v>
      </c>
      <c r="F7444" s="183" t="s">
        <v>35</v>
      </c>
      <c r="G7444" s="181" t="s">
        <v>7347</v>
      </c>
      <c r="H7444" s="184" t="s">
        <v>7090</v>
      </c>
      <c r="I7444" s="185" t="s">
        <v>190</v>
      </c>
      <c r="J7444" s="181" t="s">
        <v>35</v>
      </c>
      <c r="K7444" s="181" t="s">
        <v>225</v>
      </c>
      <c r="L7444" s="186" t="s">
        <v>225</v>
      </c>
      <c r="M7444" s="187" t="s">
        <v>225</v>
      </c>
      <c r="N7444" s="183" t="s">
        <v>36</v>
      </c>
      <c r="O7444" s="181" t="s">
        <v>7347</v>
      </c>
      <c r="P7444" s="184" t="s">
        <v>7090</v>
      </c>
      <c r="Q7444" s="185" t="s">
        <v>190</v>
      </c>
      <c r="R7444" s="181" t="s">
        <v>35</v>
      </c>
      <c r="S7444" s="181" t="s">
        <v>225</v>
      </c>
      <c r="T7444" s="186" t="s">
        <v>225</v>
      </c>
      <c r="U7444" s="187" t="s">
        <v>225</v>
      </c>
      <c r="V7444" s="188" t="str" cm="1">
        <f t="array" ref="V7444">IF(SUM(LEN(A7444:U7444))=0,"",IF(OR(OR(ISBLANK(E7444),SUM(LEN(B7444),LEN(C7444))=0),AND(NOT(D7444="Unknown"),ISBLANK(I7444)),AND(NOT(N7444="Unknown"),ISBLANK(Q7444))),"Missing Information", INDEX(Table15[Entire Service Line Classification], MATCH(SUMIFS(Table15[Unique ID],Table15[System-Owned Portion],D7444,Table15[If Material Anything Other than "Lead" in Column E,Was Material Ever Previously Lead?],F7444,Table15[Customer-Owned Portion],N7444),Table15[Unique ID],0),0)))</f>
        <v>Non-lead</v>
      </c>
      <c r="W7444" s="189"/>
    </row>
    <row r="7445" spans="1:23" s="190" customFormat="1" ht="56.25" x14ac:dyDescent="0.25">
      <c r="A7445" s="180" t="s">
        <v>225</v>
      </c>
      <c r="B7445" s="181" t="s">
        <v>11047</v>
      </c>
      <c r="C7445" s="182" t="s">
        <v>225</v>
      </c>
      <c r="D7445" s="183" t="s">
        <v>36</v>
      </c>
      <c r="E7445" s="181" t="s">
        <v>35</v>
      </c>
      <c r="F7445" s="183" t="s">
        <v>35</v>
      </c>
      <c r="G7445" s="181" t="s">
        <v>7347</v>
      </c>
      <c r="H7445" s="184" t="s">
        <v>7090</v>
      </c>
      <c r="I7445" s="185" t="s">
        <v>190</v>
      </c>
      <c r="J7445" s="181" t="s">
        <v>35</v>
      </c>
      <c r="K7445" s="181" t="s">
        <v>225</v>
      </c>
      <c r="L7445" s="186" t="s">
        <v>225</v>
      </c>
      <c r="M7445" s="187" t="s">
        <v>225</v>
      </c>
      <c r="N7445" s="183" t="s">
        <v>36</v>
      </c>
      <c r="O7445" s="181" t="s">
        <v>7347</v>
      </c>
      <c r="P7445" s="184" t="s">
        <v>7090</v>
      </c>
      <c r="Q7445" s="185" t="s">
        <v>190</v>
      </c>
      <c r="R7445" s="181" t="s">
        <v>35</v>
      </c>
      <c r="S7445" s="181" t="s">
        <v>225</v>
      </c>
      <c r="T7445" s="186" t="s">
        <v>225</v>
      </c>
      <c r="U7445" s="187" t="s">
        <v>225</v>
      </c>
      <c r="V7445" s="188" t="str" cm="1">
        <f t="array" ref="V7445">IF(SUM(LEN(A7445:U7445))=0,"",IF(OR(OR(ISBLANK(E7445),SUM(LEN(B7445),LEN(C7445))=0),AND(NOT(D7445="Unknown"),ISBLANK(I7445)),AND(NOT(N7445="Unknown"),ISBLANK(Q7445))),"Missing Information", INDEX(Table15[Entire Service Line Classification], MATCH(SUMIFS(Table15[Unique ID],Table15[System-Owned Portion],D7445,Table15[If Material Anything Other than "Lead" in Column E,Was Material Ever Previously Lead?],F7445,Table15[Customer-Owned Portion],N7445),Table15[Unique ID],0),0)))</f>
        <v>Non-lead</v>
      </c>
      <c r="W7445" s="189"/>
    </row>
    <row r="7446" spans="1:23" s="190" customFormat="1" ht="56.25" x14ac:dyDescent="0.25">
      <c r="A7446" s="180" t="s">
        <v>225</v>
      </c>
      <c r="B7446" s="181" t="s">
        <v>11048</v>
      </c>
      <c r="C7446" s="182" t="s">
        <v>225</v>
      </c>
      <c r="D7446" s="183" t="s">
        <v>36</v>
      </c>
      <c r="E7446" s="181" t="s">
        <v>35</v>
      </c>
      <c r="F7446" s="183" t="s">
        <v>35</v>
      </c>
      <c r="G7446" s="181" t="s">
        <v>7347</v>
      </c>
      <c r="H7446" s="184" t="s">
        <v>7090</v>
      </c>
      <c r="I7446" s="185" t="s">
        <v>190</v>
      </c>
      <c r="J7446" s="181" t="s">
        <v>35</v>
      </c>
      <c r="K7446" s="181" t="s">
        <v>225</v>
      </c>
      <c r="L7446" s="186" t="s">
        <v>225</v>
      </c>
      <c r="M7446" s="187" t="s">
        <v>225</v>
      </c>
      <c r="N7446" s="183" t="s">
        <v>36</v>
      </c>
      <c r="O7446" s="181" t="s">
        <v>7347</v>
      </c>
      <c r="P7446" s="184" t="s">
        <v>7090</v>
      </c>
      <c r="Q7446" s="185" t="s">
        <v>190</v>
      </c>
      <c r="R7446" s="181" t="s">
        <v>35</v>
      </c>
      <c r="S7446" s="181" t="s">
        <v>225</v>
      </c>
      <c r="T7446" s="186" t="s">
        <v>225</v>
      </c>
      <c r="U7446" s="187" t="s">
        <v>225</v>
      </c>
      <c r="V7446" s="188" t="str" cm="1">
        <f t="array" ref="V7446">IF(SUM(LEN(A7446:U7446))=0,"",IF(OR(OR(ISBLANK(E7446),SUM(LEN(B7446),LEN(C7446))=0),AND(NOT(D7446="Unknown"),ISBLANK(I7446)),AND(NOT(N7446="Unknown"),ISBLANK(Q7446))),"Missing Information", INDEX(Table15[Entire Service Line Classification], MATCH(SUMIFS(Table15[Unique ID],Table15[System-Owned Portion],D7446,Table15[If Material Anything Other than "Lead" in Column E,Was Material Ever Previously Lead?],F7446,Table15[Customer-Owned Portion],N7446),Table15[Unique ID],0),0)))</f>
        <v>Non-lead</v>
      </c>
      <c r="W7446" s="189"/>
    </row>
    <row r="7447" spans="1:23" s="190" customFormat="1" ht="56.25" x14ac:dyDescent="0.25">
      <c r="A7447" s="180" t="s">
        <v>225</v>
      </c>
      <c r="B7447" s="181" t="s">
        <v>11049</v>
      </c>
      <c r="C7447" s="182" t="s">
        <v>225</v>
      </c>
      <c r="D7447" s="183" t="s">
        <v>36</v>
      </c>
      <c r="E7447" s="181" t="s">
        <v>35</v>
      </c>
      <c r="F7447" s="183" t="s">
        <v>35</v>
      </c>
      <c r="G7447" s="181" t="s">
        <v>7354</v>
      </c>
      <c r="H7447" s="184" t="s">
        <v>7090</v>
      </c>
      <c r="I7447" s="185" t="s">
        <v>190</v>
      </c>
      <c r="J7447" s="181" t="s">
        <v>35</v>
      </c>
      <c r="K7447" s="181" t="s">
        <v>225</v>
      </c>
      <c r="L7447" s="186" t="s">
        <v>225</v>
      </c>
      <c r="M7447" s="187" t="s">
        <v>225</v>
      </c>
      <c r="N7447" s="183" t="s">
        <v>36</v>
      </c>
      <c r="O7447" s="181" t="s">
        <v>7354</v>
      </c>
      <c r="P7447" s="184" t="s">
        <v>7090</v>
      </c>
      <c r="Q7447" s="185" t="s">
        <v>190</v>
      </c>
      <c r="R7447" s="181" t="s">
        <v>35</v>
      </c>
      <c r="S7447" s="181" t="s">
        <v>225</v>
      </c>
      <c r="T7447" s="186" t="s">
        <v>225</v>
      </c>
      <c r="U7447" s="187" t="s">
        <v>225</v>
      </c>
      <c r="V7447" s="188" t="str" cm="1">
        <f t="array" ref="V7447">IF(SUM(LEN(A7447:U7447))=0,"",IF(OR(OR(ISBLANK(E7447),SUM(LEN(B7447),LEN(C7447))=0),AND(NOT(D7447="Unknown"),ISBLANK(I7447)),AND(NOT(N7447="Unknown"),ISBLANK(Q7447))),"Missing Information", INDEX(Table15[Entire Service Line Classification], MATCH(SUMIFS(Table15[Unique ID],Table15[System-Owned Portion],D7447,Table15[If Material Anything Other than "Lead" in Column E,Was Material Ever Previously Lead?],F7447,Table15[Customer-Owned Portion],N7447),Table15[Unique ID],0),0)))</f>
        <v>Non-lead</v>
      </c>
      <c r="W7447" s="189"/>
    </row>
    <row r="7448" spans="1:23" s="190" customFormat="1" ht="56.25" x14ac:dyDescent="0.25">
      <c r="A7448" s="180" t="s">
        <v>225</v>
      </c>
      <c r="B7448" s="181" t="s">
        <v>11050</v>
      </c>
      <c r="C7448" s="182" t="s">
        <v>225</v>
      </c>
      <c r="D7448" s="183" t="s">
        <v>36</v>
      </c>
      <c r="E7448" s="181" t="s">
        <v>35</v>
      </c>
      <c r="F7448" s="183" t="s">
        <v>35</v>
      </c>
      <c r="G7448" s="181" t="s">
        <v>7437</v>
      </c>
      <c r="H7448" s="184" t="s">
        <v>7090</v>
      </c>
      <c r="I7448" s="185" t="s">
        <v>190</v>
      </c>
      <c r="J7448" s="181" t="s">
        <v>35</v>
      </c>
      <c r="K7448" s="181" t="s">
        <v>225</v>
      </c>
      <c r="L7448" s="186" t="s">
        <v>225</v>
      </c>
      <c r="M7448" s="187" t="s">
        <v>225</v>
      </c>
      <c r="N7448" s="183" t="s">
        <v>36</v>
      </c>
      <c r="O7448" s="181" t="s">
        <v>7437</v>
      </c>
      <c r="P7448" s="184" t="s">
        <v>7090</v>
      </c>
      <c r="Q7448" s="185" t="s">
        <v>190</v>
      </c>
      <c r="R7448" s="181" t="s">
        <v>35</v>
      </c>
      <c r="S7448" s="181" t="s">
        <v>225</v>
      </c>
      <c r="T7448" s="186" t="s">
        <v>225</v>
      </c>
      <c r="U7448" s="187" t="s">
        <v>225</v>
      </c>
      <c r="V7448" s="188" t="str" cm="1">
        <f t="array" ref="V7448">IF(SUM(LEN(A7448:U7448))=0,"",IF(OR(OR(ISBLANK(E7448),SUM(LEN(B7448),LEN(C7448))=0),AND(NOT(D7448="Unknown"),ISBLANK(I7448)),AND(NOT(N7448="Unknown"),ISBLANK(Q7448))),"Missing Information", INDEX(Table15[Entire Service Line Classification], MATCH(SUMIFS(Table15[Unique ID],Table15[System-Owned Portion],D7448,Table15[If Material Anything Other than "Lead" in Column E,Was Material Ever Previously Lead?],F7448,Table15[Customer-Owned Portion],N7448),Table15[Unique ID],0),0)))</f>
        <v>Non-lead</v>
      </c>
      <c r="W7448" s="189"/>
    </row>
    <row r="7449" spans="1:23" s="190" customFormat="1" ht="56.25" x14ac:dyDescent="0.25">
      <c r="A7449" s="180" t="s">
        <v>225</v>
      </c>
      <c r="B7449" s="181" t="s">
        <v>11051</v>
      </c>
      <c r="C7449" s="182" t="s">
        <v>225</v>
      </c>
      <c r="D7449" s="183" t="s">
        <v>36</v>
      </c>
      <c r="E7449" s="181" t="s">
        <v>35</v>
      </c>
      <c r="F7449" s="183" t="s">
        <v>35</v>
      </c>
      <c r="G7449" s="181" t="s">
        <v>7437</v>
      </c>
      <c r="H7449" s="184" t="s">
        <v>7090</v>
      </c>
      <c r="I7449" s="185" t="s">
        <v>190</v>
      </c>
      <c r="J7449" s="181" t="s">
        <v>35</v>
      </c>
      <c r="K7449" s="181" t="s">
        <v>225</v>
      </c>
      <c r="L7449" s="186" t="s">
        <v>225</v>
      </c>
      <c r="M7449" s="187" t="s">
        <v>225</v>
      </c>
      <c r="N7449" s="183" t="s">
        <v>36</v>
      </c>
      <c r="O7449" s="181" t="s">
        <v>7437</v>
      </c>
      <c r="P7449" s="184" t="s">
        <v>7090</v>
      </c>
      <c r="Q7449" s="185" t="s">
        <v>190</v>
      </c>
      <c r="R7449" s="181" t="s">
        <v>35</v>
      </c>
      <c r="S7449" s="181" t="s">
        <v>225</v>
      </c>
      <c r="T7449" s="186" t="s">
        <v>225</v>
      </c>
      <c r="U7449" s="187" t="s">
        <v>225</v>
      </c>
      <c r="V7449" s="188" t="str" cm="1">
        <f t="array" ref="V7449">IF(SUM(LEN(A7449:U7449))=0,"",IF(OR(OR(ISBLANK(E7449),SUM(LEN(B7449),LEN(C7449))=0),AND(NOT(D7449="Unknown"),ISBLANK(I7449)),AND(NOT(N7449="Unknown"),ISBLANK(Q7449))),"Missing Information", INDEX(Table15[Entire Service Line Classification], MATCH(SUMIFS(Table15[Unique ID],Table15[System-Owned Portion],D7449,Table15[If Material Anything Other than "Lead" in Column E,Was Material Ever Previously Lead?],F7449,Table15[Customer-Owned Portion],N7449),Table15[Unique ID],0),0)))</f>
        <v>Non-lead</v>
      </c>
      <c r="W7449" s="189"/>
    </row>
    <row r="7450" spans="1:23" s="190" customFormat="1" ht="56.25" x14ac:dyDescent="0.25">
      <c r="A7450" s="180" t="s">
        <v>225</v>
      </c>
      <c r="B7450" s="181" t="s">
        <v>11052</v>
      </c>
      <c r="C7450" s="182" t="s">
        <v>225</v>
      </c>
      <c r="D7450" s="183" t="s">
        <v>36</v>
      </c>
      <c r="E7450" s="181" t="s">
        <v>35</v>
      </c>
      <c r="F7450" s="183" t="s">
        <v>35</v>
      </c>
      <c r="G7450" s="181" t="s">
        <v>7437</v>
      </c>
      <c r="H7450" s="184" t="s">
        <v>7090</v>
      </c>
      <c r="I7450" s="185" t="s">
        <v>190</v>
      </c>
      <c r="J7450" s="181" t="s">
        <v>35</v>
      </c>
      <c r="K7450" s="181" t="s">
        <v>225</v>
      </c>
      <c r="L7450" s="186" t="s">
        <v>225</v>
      </c>
      <c r="M7450" s="187" t="s">
        <v>225</v>
      </c>
      <c r="N7450" s="183" t="s">
        <v>36</v>
      </c>
      <c r="O7450" s="181" t="s">
        <v>7437</v>
      </c>
      <c r="P7450" s="184" t="s">
        <v>7090</v>
      </c>
      <c r="Q7450" s="185" t="s">
        <v>190</v>
      </c>
      <c r="R7450" s="181" t="s">
        <v>35</v>
      </c>
      <c r="S7450" s="181" t="s">
        <v>225</v>
      </c>
      <c r="T7450" s="186" t="s">
        <v>225</v>
      </c>
      <c r="U7450" s="187" t="s">
        <v>225</v>
      </c>
      <c r="V7450" s="188" t="str" cm="1">
        <f t="array" ref="V7450">IF(SUM(LEN(A7450:U7450))=0,"",IF(OR(OR(ISBLANK(E7450),SUM(LEN(B7450),LEN(C7450))=0),AND(NOT(D7450="Unknown"),ISBLANK(I7450)),AND(NOT(N7450="Unknown"),ISBLANK(Q7450))),"Missing Information", INDEX(Table15[Entire Service Line Classification], MATCH(SUMIFS(Table15[Unique ID],Table15[System-Owned Portion],D7450,Table15[If Material Anything Other than "Lead" in Column E,Was Material Ever Previously Lead?],F7450,Table15[Customer-Owned Portion],N7450),Table15[Unique ID],0),0)))</f>
        <v>Non-lead</v>
      </c>
      <c r="W7450" s="189"/>
    </row>
    <row r="7451" spans="1:23" s="190" customFormat="1" ht="56.25" x14ac:dyDescent="0.25">
      <c r="A7451" s="180" t="s">
        <v>225</v>
      </c>
      <c r="B7451" s="181" t="s">
        <v>11053</v>
      </c>
      <c r="C7451" s="182" t="s">
        <v>225</v>
      </c>
      <c r="D7451" s="183" t="s">
        <v>36</v>
      </c>
      <c r="E7451" s="181" t="s">
        <v>35</v>
      </c>
      <c r="F7451" s="183" t="s">
        <v>35</v>
      </c>
      <c r="G7451" s="181" t="s">
        <v>7347</v>
      </c>
      <c r="H7451" s="184" t="s">
        <v>7090</v>
      </c>
      <c r="I7451" s="185" t="s">
        <v>190</v>
      </c>
      <c r="J7451" s="181" t="s">
        <v>35</v>
      </c>
      <c r="K7451" s="181" t="s">
        <v>225</v>
      </c>
      <c r="L7451" s="186" t="s">
        <v>225</v>
      </c>
      <c r="M7451" s="187" t="s">
        <v>225</v>
      </c>
      <c r="N7451" s="183" t="s">
        <v>36</v>
      </c>
      <c r="O7451" s="181" t="s">
        <v>7347</v>
      </c>
      <c r="P7451" s="184" t="s">
        <v>7090</v>
      </c>
      <c r="Q7451" s="185" t="s">
        <v>190</v>
      </c>
      <c r="R7451" s="181" t="s">
        <v>35</v>
      </c>
      <c r="S7451" s="181" t="s">
        <v>225</v>
      </c>
      <c r="T7451" s="186" t="s">
        <v>225</v>
      </c>
      <c r="U7451" s="187" t="s">
        <v>225</v>
      </c>
      <c r="V7451" s="188" t="str" cm="1">
        <f t="array" ref="V7451">IF(SUM(LEN(A7451:U7451))=0,"",IF(OR(OR(ISBLANK(E7451),SUM(LEN(B7451),LEN(C7451))=0),AND(NOT(D7451="Unknown"),ISBLANK(I7451)),AND(NOT(N7451="Unknown"),ISBLANK(Q7451))),"Missing Information", INDEX(Table15[Entire Service Line Classification], MATCH(SUMIFS(Table15[Unique ID],Table15[System-Owned Portion],D7451,Table15[If Material Anything Other than "Lead" in Column E,Was Material Ever Previously Lead?],F7451,Table15[Customer-Owned Portion],N7451),Table15[Unique ID],0),0)))</f>
        <v>Non-lead</v>
      </c>
      <c r="W7451" s="189"/>
    </row>
    <row r="7452" spans="1:23" s="190" customFormat="1" ht="56.25" x14ac:dyDescent="0.25">
      <c r="A7452" s="180" t="s">
        <v>225</v>
      </c>
      <c r="B7452" s="181" t="s">
        <v>11054</v>
      </c>
      <c r="C7452" s="182" t="s">
        <v>225</v>
      </c>
      <c r="D7452" s="183" t="s">
        <v>36</v>
      </c>
      <c r="E7452" s="181" t="s">
        <v>35</v>
      </c>
      <c r="F7452" s="183" t="s">
        <v>35</v>
      </c>
      <c r="G7452" s="181" t="s">
        <v>7437</v>
      </c>
      <c r="H7452" s="184" t="s">
        <v>7090</v>
      </c>
      <c r="I7452" s="185" t="s">
        <v>190</v>
      </c>
      <c r="J7452" s="181" t="s">
        <v>35</v>
      </c>
      <c r="K7452" s="181" t="s">
        <v>225</v>
      </c>
      <c r="L7452" s="186" t="s">
        <v>225</v>
      </c>
      <c r="M7452" s="187" t="s">
        <v>225</v>
      </c>
      <c r="N7452" s="183" t="s">
        <v>36</v>
      </c>
      <c r="O7452" s="181" t="s">
        <v>7437</v>
      </c>
      <c r="P7452" s="184" t="s">
        <v>7090</v>
      </c>
      <c r="Q7452" s="185" t="s">
        <v>190</v>
      </c>
      <c r="R7452" s="181" t="s">
        <v>35</v>
      </c>
      <c r="S7452" s="181" t="s">
        <v>225</v>
      </c>
      <c r="T7452" s="186" t="s">
        <v>225</v>
      </c>
      <c r="U7452" s="187" t="s">
        <v>225</v>
      </c>
      <c r="V7452" s="188" t="str" cm="1">
        <f t="array" ref="V7452">IF(SUM(LEN(A7452:U7452))=0,"",IF(OR(OR(ISBLANK(E7452),SUM(LEN(B7452),LEN(C7452))=0),AND(NOT(D7452="Unknown"),ISBLANK(I7452)),AND(NOT(N7452="Unknown"),ISBLANK(Q7452))),"Missing Information", INDEX(Table15[Entire Service Line Classification], MATCH(SUMIFS(Table15[Unique ID],Table15[System-Owned Portion],D7452,Table15[If Material Anything Other than "Lead" in Column E,Was Material Ever Previously Lead?],F7452,Table15[Customer-Owned Portion],N7452),Table15[Unique ID],0),0)))</f>
        <v>Non-lead</v>
      </c>
      <c r="W7452" s="189"/>
    </row>
    <row r="7453" spans="1:23" s="190" customFormat="1" ht="56.25" x14ac:dyDescent="0.25">
      <c r="A7453" s="180" t="s">
        <v>225</v>
      </c>
      <c r="B7453" s="181" t="s">
        <v>11055</v>
      </c>
      <c r="C7453" s="182" t="s">
        <v>225</v>
      </c>
      <c r="D7453" s="183" t="s">
        <v>36</v>
      </c>
      <c r="E7453" s="181" t="s">
        <v>35</v>
      </c>
      <c r="F7453" s="183" t="s">
        <v>35</v>
      </c>
      <c r="G7453" s="181" t="s">
        <v>7437</v>
      </c>
      <c r="H7453" s="184" t="s">
        <v>7090</v>
      </c>
      <c r="I7453" s="185" t="s">
        <v>190</v>
      </c>
      <c r="J7453" s="181" t="s">
        <v>35</v>
      </c>
      <c r="K7453" s="181" t="s">
        <v>225</v>
      </c>
      <c r="L7453" s="186" t="s">
        <v>225</v>
      </c>
      <c r="M7453" s="187" t="s">
        <v>225</v>
      </c>
      <c r="N7453" s="183" t="s">
        <v>36</v>
      </c>
      <c r="O7453" s="181" t="s">
        <v>7437</v>
      </c>
      <c r="P7453" s="184" t="s">
        <v>7090</v>
      </c>
      <c r="Q7453" s="185" t="s">
        <v>190</v>
      </c>
      <c r="R7453" s="181" t="s">
        <v>35</v>
      </c>
      <c r="S7453" s="181" t="s">
        <v>225</v>
      </c>
      <c r="T7453" s="186" t="s">
        <v>225</v>
      </c>
      <c r="U7453" s="187" t="s">
        <v>225</v>
      </c>
      <c r="V7453" s="188" t="str" cm="1">
        <f t="array" ref="V7453">IF(SUM(LEN(A7453:U7453))=0,"",IF(OR(OR(ISBLANK(E7453),SUM(LEN(B7453),LEN(C7453))=0),AND(NOT(D7453="Unknown"),ISBLANK(I7453)),AND(NOT(N7453="Unknown"),ISBLANK(Q7453))),"Missing Information", INDEX(Table15[Entire Service Line Classification], MATCH(SUMIFS(Table15[Unique ID],Table15[System-Owned Portion],D7453,Table15[If Material Anything Other than "Lead" in Column E,Was Material Ever Previously Lead?],F7453,Table15[Customer-Owned Portion],N7453),Table15[Unique ID],0),0)))</f>
        <v>Non-lead</v>
      </c>
      <c r="W7453" s="189"/>
    </row>
    <row r="7454" spans="1:23" s="190" customFormat="1" ht="56.25" x14ac:dyDescent="0.25">
      <c r="A7454" s="180" t="s">
        <v>225</v>
      </c>
      <c r="B7454" s="181" t="s">
        <v>11056</v>
      </c>
      <c r="C7454" s="182" t="s">
        <v>225</v>
      </c>
      <c r="D7454" s="183" t="s">
        <v>36</v>
      </c>
      <c r="E7454" s="181" t="s">
        <v>35</v>
      </c>
      <c r="F7454" s="183" t="s">
        <v>35</v>
      </c>
      <c r="G7454" s="181" t="s">
        <v>7437</v>
      </c>
      <c r="H7454" s="184" t="s">
        <v>7090</v>
      </c>
      <c r="I7454" s="185" t="s">
        <v>190</v>
      </c>
      <c r="J7454" s="181" t="s">
        <v>35</v>
      </c>
      <c r="K7454" s="181" t="s">
        <v>225</v>
      </c>
      <c r="L7454" s="186" t="s">
        <v>225</v>
      </c>
      <c r="M7454" s="187" t="s">
        <v>225</v>
      </c>
      <c r="N7454" s="183" t="s">
        <v>36</v>
      </c>
      <c r="O7454" s="181" t="s">
        <v>7437</v>
      </c>
      <c r="P7454" s="184" t="s">
        <v>7090</v>
      </c>
      <c r="Q7454" s="185" t="s">
        <v>190</v>
      </c>
      <c r="R7454" s="181" t="s">
        <v>35</v>
      </c>
      <c r="S7454" s="181" t="s">
        <v>225</v>
      </c>
      <c r="T7454" s="186" t="s">
        <v>225</v>
      </c>
      <c r="U7454" s="187" t="s">
        <v>225</v>
      </c>
      <c r="V7454" s="188" t="str" cm="1">
        <f t="array" ref="V7454">IF(SUM(LEN(A7454:U7454))=0,"",IF(OR(OR(ISBLANK(E7454),SUM(LEN(B7454),LEN(C7454))=0),AND(NOT(D7454="Unknown"),ISBLANK(I7454)),AND(NOT(N7454="Unknown"),ISBLANK(Q7454))),"Missing Information", INDEX(Table15[Entire Service Line Classification], MATCH(SUMIFS(Table15[Unique ID],Table15[System-Owned Portion],D7454,Table15[If Material Anything Other than "Lead" in Column E,Was Material Ever Previously Lead?],F7454,Table15[Customer-Owned Portion],N7454),Table15[Unique ID],0),0)))</f>
        <v>Non-lead</v>
      </c>
      <c r="W7454" s="189"/>
    </row>
    <row r="7455" spans="1:23" s="190" customFormat="1" ht="56.25" x14ac:dyDescent="0.25">
      <c r="A7455" s="180" t="s">
        <v>225</v>
      </c>
      <c r="B7455" s="181" t="s">
        <v>11057</v>
      </c>
      <c r="C7455" s="182" t="s">
        <v>225</v>
      </c>
      <c r="D7455" s="183" t="s">
        <v>36</v>
      </c>
      <c r="E7455" s="181" t="s">
        <v>35</v>
      </c>
      <c r="F7455" s="183" t="s">
        <v>35</v>
      </c>
      <c r="G7455" s="181" t="s">
        <v>7437</v>
      </c>
      <c r="H7455" s="184" t="s">
        <v>7090</v>
      </c>
      <c r="I7455" s="185" t="s">
        <v>190</v>
      </c>
      <c r="J7455" s="181" t="s">
        <v>35</v>
      </c>
      <c r="K7455" s="181" t="s">
        <v>225</v>
      </c>
      <c r="L7455" s="186" t="s">
        <v>225</v>
      </c>
      <c r="M7455" s="187" t="s">
        <v>225</v>
      </c>
      <c r="N7455" s="183" t="s">
        <v>36</v>
      </c>
      <c r="O7455" s="181" t="s">
        <v>7437</v>
      </c>
      <c r="P7455" s="184" t="s">
        <v>7090</v>
      </c>
      <c r="Q7455" s="185" t="s">
        <v>190</v>
      </c>
      <c r="R7455" s="181" t="s">
        <v>35</v>
      </c>
      <c r="S7455" s="181" t="s">
        <v>225</v>
      </c>
      <c r="T7455" s="186" t="s">
        <v>225</v>
      </c>
      <c r="U7455" s="187" t="s">
        <v>225</v>
      </c>
      <c r="V7455" s="188" t="str" cm="1">
        <f t="array" ref="V7455">IF(SUM(LEN(A7455:U7455))=0,"",IF(OR(OR(ISBLANK(E7455),SUM(LEN(B7455),LEN(C7455))=0),AND(NOT(D7455="Unknown"),ISBLANK(I7455)),AND(NOT(N7455="Unknown"),ISBLANK(Q7455))),"Missing Information", INDEX(Table15[Entire Service Line Classification], MATCH(SUMIFS(Table15[Unique ID],Table15[System-Owned Portion],D7455,Table15[If Material Anything Other than "Lead" in Column E,Was Material Ever Previously Lead?],F7455,Table15[Customer-Owned Portion],N7455),Table15[Unique ID],0),0)))</f>
        <v>Non-lead</v>
      </c>
      <c r="W7455" s="189"/>
    </row>
    <row r="7456" spans="1:23" s="190" customFormat="1" ht="56.25" x14ac:dyDescent="0.25">
      <c r="A7456" s="180" t="s">
        <v>225</v>
      </c>
      <c r="B7456" s="181" t="s">
        <v>11058</v>
      </c>
      <c r="C7456" s="182" t="s">
        <v>225</v>
      </c>
      <c r="D7456" s="183" t="s">
        <v>36</v>
      </c>
      <c r="E7456" s="181" t="s">
        <v>35</v>
      </c>
      <c r="F7456" s="183" t="s">
        <v>35</v>
      </c>
      <c r="G7456" s="181" t="s">
        <v>7350</v>
      </c>
      <c r="H7456" s="184" t="s">
        <v>7090</v>
      </c>
      <c r="I7456" s="185" t="s">
        <v>190</v>
      </c>
      <c r="J7456" s="181" t="s">
        <v>35</v>
      </c>
      <c r="K7456" s="181" t="s">
        <v>225</v>
      </c>
      <c r="L7456" s="186" t="s">
        <v>225</v>
      </c>
      <c r="M7456" s="187" t="s">
        <v>225</v>
      </c>
      <c r="N7456" s="183" t="s">
        <v>36</v>
      </c>
      <c r="O7456" s="181" t="s">
        <v>7350</v>
      </c>
      <c r="P7456" s="184" t="s">
        <v>7090</v>
      </c>
      <c r="Q7456" s="185" t="s">
        <v>190</v>
      </c>
      <c r="R7456" s="181" t="s">
        <v>35</v>
      </c>
      <c r="S7456" s="181" t="s">
        <v>225</v>
      </c>
      <c r="T7456" s="186" t="s">
        <v>225</v>
      </c>
      <c r="U7456" s="187" t="s">
        <v>225</v>
      </c>
      <c r="V7456" s="188" t="str" cm="1">
        <f t="array" ref="V7456">IF(SUM(LEN(A7456:U7456))=0,"",IF(OR(OR(ISBLANK(E7456),SUM(LEN(B7456),LEN(C7456))=0),AND(NOT(D7456="Unknown"),ISBLANK(I7456)),AND(NOT(N7456="Unknown"),ISBLANK(Q7456))),"Missing Information", INDEX(Table15[Entire Service Line Classification], MATCH(SUMIFS(Table15[Unique ID],Table15[System-Owned Portion],D7456,Table15[If Material Anything Other than "Lead" in Column E,Was Material Ever Previously Lead?],F7456,Table15[Customer-Owned Portion],N7456),Table15[Unique ID],0),0)))</f>
        <v>Non-lead</v>
      </c>
      <c r="W7456" s="189"/>
    </row>
    <row r="7457" spans="1:23" s="190" customFormat="1" ht="56.25" x14ac:dyDescent="0.25">
      <c r="A7457" s="180" t="s">
        <v>225</v>
      </c>
      <c r="B7457" s="181" t="s">
        <v>11059</v>
      </c>
      <c r="C7457" s="182" t="s">
        <v>225</v>
      </c>
      <c r="D7457" s="183" t="s">
        <v>36</v>
      </c>
      <c r="E7457" s="181" t="s">
        <v>35</v>
      </c>
      <c r="F7457" s="183" t="s">
        <v>35</v>
      </c>
      <c r="G7457" s="181" t="s">
        <v>7442</v>
      </c>
      <c r="H7457" s="184" t="s">
        <v>7090</v>
      </c>
      <c r="I7457" s="185" t="s">
        <v>190</v>
      </c>
      <c r="J7457" s="181" t="s">
        <v>35</v>
      </c>
      <c r="K7457" s="181" t="s">
        <v>225</v>
      </c>
      <c r="L7457" s="186" t="s">
        <v>225</v>
      </c>
      <c r="M7457" s="187" t="s">
        <v>225</v>
      </c>
      <c r="N7457" s="183" t="s">
        <v>36</v>
      </c>
      <c r="O7457" s="181" t="s">
        <v>7442</v>
      </c>
      <c r="P7457" s="184" t="s">
        <v>7090</v>
      </c>
      <c r="Q7457" s="185" t="s">
        <v>190</v>
      </c>
      <c r="R7457" s="181" t="s">
        <v>35</v>
      </c>
      <c r="S7457" s="181" t="s">
        <v>225</v>
      </c>
      <c r="T7457" s="186" t="s">
        <v>225</v>
      </c>
      <c r="U7457" s="187" t="s">
        <v>225</v>
      </c>
      <c r="V7457" s="188" t="str" cm="1">
        <f t="array" ref="V7457">IF(SUM(LEN(A7457:U7457))=0,"",IF(OR(OR(ISBLANK(E7457),SUM(LEN(B7457),LEN(C7457))=0),AND(NOT(D7457="Unknown"),ISBLANK(I7457)),AND(NOT(N7457="Unknown"),ISBLANK(Q7457))),"Missing Information", INDEX(Table15[Entire Service Line Classification], MATCH(SUMIFS(Table15[Unique ID],Table15[System-Owned Portion],D7457,Table15[If Material Anything Other than "Lead" in Column E,Was Material Ever Previously Lead?],F7457,Table15[Customer-Owned Portion],N7457),Table15[Unique ID],0),0)))</f>
        <v>Non-lead</v>
      </c>
      <c r="W7457" s="189"/>
    </row>
    <row r="7458" spans="1:23" s="190" customFormat="1" ht="56.25" x14ac:dyDescent="0.25">
      <c r="A7458" s="180" t="s">
        <v>225</v>
      </c>
      <c r="B7458" s="181" t="s">
        <v>11060</v>
      </c>
      <c r="C7458" s="182" t="s">
        <v>225</v>
      </c>
      <c r="D7458" s="183" t="s">
        <v>36</v>
      </c>
      <c r="E7458" s="181" t="s">
        <v>35</v>
      </c>
      <c r="F7458" s="183" t="s">
        <v>35</v>
      </c>
      <c r="G7458" s="181" t="s">
        <v>7437</v>
      </c>
      <c r="H7458" s="184" t="s">
        <v>7090</v>
      </c>
      <c r="I7458" s="185" t="s">
        <v>190</v>
      </c>
      <c r="J7458" s="181" t="s">
        <v>35</v>
      </c>
      <c r="K7458" s="181" t="s">
        <v>225</v>
      </c>
      <c r="L7458" s="186" t="s">
        <v>225</v>
      </c>
      <c r="M7458" s="187" t="s">
        <v>225</v>
      </c>
      <c r="N7458" s="183" t="s">
        <v>36</v>
      </c>
      <c r="O7458" s="181" t="s">
        <v>7437</v>
      </c>
      <c r="P7458" s="184" t="s">
        <v>7090</v>
      </c>
      <c r="Q7458" s="185" t="s">
        <v>190</v>
      </c>
      <c r="R7458" s="181" t="s">
        <v>35</v>
      </c>
      <c r="S7458" s="181" t="s">
        <v>225</v>
      </c>
      <c r="T7458" s="186" t="s">
        <v>225</v>
      </c>
      <c r="U7458" s="187" t="s">
        <v>225</v>
      </c>
      <c r="V7458" s="188" t="str" cm="1">
        <f t="array" ref="V7458">IF(SUM(LEN(A7458:U7458))=0,"",IF(OR(OR(ISBLANK(E7458),SUM(LEN(B7458),LEN(C7458))=0),AND(NOT(D7458="Unknown"),ISBLANK(I7458)),AND(NOT(N7458="Unknown"),ISBLANK(Q7458))),"Missing Information", INDEX(Table15[Entire Service Line Classification], MATCH(SUMIFS(Table15[Unique ID],Table15[System-Owned Portion],D7458,Table15[If Material Anything Other than "Lead" in Column E,Was Material Ever Previously Lead?],F7458,Table15[Customer-Owned Portion],N7458),Table15[Unique ID],0),0)))</f>
        <v>Non-lead</v>
      </c>
      <c r="W7458" s="189"/>
    </row>
    <row r="7459" spans="1:23" s="190" customFormat="1" ht="56.25" x14ac:dyDescent="0.25">
      <c r="A7459" s="180" t="s">
        <v>225</v>
      </c>
      <c r="B7459" s="181" t="s">
        <v>11061</v>
      </c>
      <c r="C7459" s="182" t="s">
        <v>225</v>
      </c>
      <c r="D7459" s="183" t="s">
        <v>36</v>
      </c>
      <c r="E7459" s="181" t="s">
        <v>35</v>
      </c>
      <c r="F7459" s="183" t="s">
        <v>35</v>
      </c>
      <c r="G7459" s="181" t="s">
        <v>7347</v>
      </c>
      <c r="H7459" s="184" t="s">
        <v>7090</v>
      </c>
      <c r="I7459" s="185" t="s">
        <v>190</v>
      </c>
      <c r="J7459" s="181" t="s">
        <v>35</v>
      </c>
      <c r="K7459" s="181" t="s">
        <v>225</v>
      </c>
      <c r="L7459" s="186" t="s">
        <v>225</v>
      </c>
      <c r="M7459" s="187" t="s">
        <v>225</v>
      </c>
      <c r="N7459" s="183" t="s">
        <v>36</v>
      </c>
      <c r="O7459" s="181" t="s">
        <v>7347</v>
      </c>
      <c r="P7459" s="184" t="s">
        <v>7090</v>
      </c>
      <c r="Q7459" s="185" t="s">
        <v>190</v>
      </c>
      <c r="R7459" s="181" t="s">
        <v>35</v>
      </c>
      <c r="S7459" s="181" t="s">
        <v>225</v>
      </c>
      <c r="T7459" s="186" t="s">
        <v>225</v>
      </c>
      <c r="U7459" s="187" t="s">
        <v>225</v>
      </c>
      <c r="V7459" s="188" t="str" cm="1">
        <f t="array" ref="V7459">IF(SUM(LEN(A7459:U7459))=0,"",IF(OR(OR(ISBLANK(E7459),SUM(LEN(B7459),LEN(C7459))=0),AND(NOT(D7459="Unknown"),ISBLANK(I7459)),AND(NOT(N7459="Unknown"),ISBLANK(Q7459))),"Missing Information", INDEX(Table15[Entire Service Line Classification], MATCH(SUMIFS(Table15[Unique ID],Table15[System-Owned Portion],D7459,Table15[If Material Anything Other than "Lead" in Column E,Was Material Ever Previously Lead?],F7459,Table15[Customer-Owned Portion],N7459),Table15[Unique ID],0),0)))</f>
        <v>Non-lead</v>
      </c>
      <c r="W7459" s="189"/>
    </row>
    <row r="7460" spans="1:23" s="190" customFormat="1" ht="56.25" x14ac:dyDescent="0.25">
      <c r="A7460" s="180" t="s">
        <v>225</v>
      </c>
      <c r="B7460" s="181" t="s">
        <v>11062</v>
      </c>
      <c r="C7460" s="182" t="s">
        <v>225</v>
      </c>
      <c r="D7460" s="183" t="s">
        <v>36</v>
      </c>
      <c r="E7460" s="181" t="s">
        <v>35</v>
      </c>
      <c r="F7460" s="183" t="s">
        <v>35</v>
      </c>
      <c r="G7460" s="181" t="s">
        <v>7347</v>
      </c>
      <c r="H7460" s="184" t="s">
        <v>7090</v>
      </c>
      <c r="I7460" s="185" t="s">
        <v>190</v>
      </c>
      <c r="J7460" s="181" t="s">
        <v>35</v>
      </c>
      <c r="K7460" s="181" t="s">
        <v>225</v>
      </c>
      <c r="L7460" s="186" t="s">
        <v>225</v>
      </c>
      <c r="M7460" s="187" t="s">
        <v>225</v>
      </c>
      <c r="N7460" s="183" t="s">
        <v>36</v>
      </c>
      <c r="O7460" s="181" t="s">
        <v>7347</v>
      </c>
      <c r="P7460" s="184" t="s">
        <v>7090</v>
      </c>
      <c r="Q7460" s="185" t="s">
        <v>190</v>
      </c>
      <c r="R7460" s="181" t="s">
        <v>35</v>
      </c>
      <c r="S7460" s="181" t="s">
        <v>225</v>
      </c>
      <c r="T7460" s="186" t="s">
        <v>225</v>
      </c>
      <c r="U7460" s="187" t="s">
        <v>225</v>
      </c>
      <c r="V7460" s="188" t="str" cm="1">
        <f t="array" ref="V7460">IF(SUM(LEN(A7460:U7460))=0,"",IF(OR(OR(ISBLANK(E7460),SUM(LEN(B7460),LEN(C7460))=0),AND(NOT(D7460="Unknown"),ISBLANK(I7460)),AND(NOT(N7460="Unknown"),ISBLANK(Q7460))),"Missing Information", INDEX(Table15[Entire Service Line Classification], MATCH(SUMIFS(Table15[Unique ID],Table15[System-Owned Portion],D7460,Table15[If Material Anything Other than "Lead" in Column E,Was Material Ever Previously Lead?],F7460,Table15[Customer-Owned Portion],N7460),Table15[Unique ID],0),0)))</f>
        <v>Non-lead</v>
      </c>
      <c r="W7460" s="189"/>
    </row>
    <row r="7461" spans="1:23" s="190" customFormat="1" ht="56.25" x14ac:dyDescent="0.25">
      <c r="A7461" s="180" t="s">
        <v>225</v>
      </c>
      <c r="B7461" s="181" t="s">
        <v>11063</v>
      </c>
      <c r="C7461" s="182" t="s">
        <v>225</v>
      </c>
      <c r="D7461" s="183" t="s">
        <v>36</v>
      </c>
      <c r="E7461" s="181" t="s">
        <v>35</v>
      </c>
      <c r="F7461" s="183" t="s">
        <v>35</v>
      </c>
      <c r="G7461" s="181" t="s">
        <v>7354</v>
      </c>
      <c r="H7461" s="184" t="s">
        <v>7090</v>
      </c>
      <c r="I7461" s="185" t="s">
        <v>190</v>
      </c>
      <c r="J7461" s="181" t="s">
        <v>35</v>
      </c>
      <c r="K7461" s="181" t="s">
        <v>225</v>
      </c>
      <c r="L7461" s="186" t="s">
        <v>225</v>
      </c>
      <c r="M7461" s="187" t="s">
        <v>225</v>
      </c>
      <c r="N7461" s="183" t="s">
        <v>36</v>
      </c>
      <c r="O7461" s="181" t="s">
        <v>7354</v>
      </c>
      <c r="P7461" s="184" t="s">
        <v>7090</v>
      </c>
      <c r="Q7461" s="185" t="s">
        <v>190</v>
      </c>
      <c r="R7461" s="181" t="s">
        <v>35</v>
      </c>
      <c r="S7461" s="181" t="s">
        <v>225</v>
      </c>
      <c r="T7461" s="186" t="s">
        <v>225</v>
      </c>
      <c r="U7461" s="187" t="s">
        <v>225</v>
      </c>
      <c r="V7461" s="188" t="str" cm="1">
        <f t="array" ref="V7461">IF(SUM(LEN(A7461:U7461))=0,"",IF(OR(OR(ISBLANK(E7461),SUM(LEN(B7461),LEN(C7461))=0),AND(NOT(D7461="Unknown"),ISBLANK(I7461)),AND(NOT(N7461="Unknown"),ISBLANK(Q7461))),"Missing Information", INDEX(Table15[Entire Service Line Classification], MATCH(SUMIFS(Table15[Unique ID],Table15[System-Owned Portion],D7461,Table15[If Material Anything Other than "Lead" in Column E,Was Material Ever Previously Lead?],F7461,Table15[Customer-Owned Portion],N7461),Table15[Unique ID],0),0)))</f>
        <v>Non-lead</v>
      </c>
      <c r="W7461" s="189"/>
    </row>
    <row r="7462" spans="1:23" s="190" customFormat="1" ht="56.25" x14ac:dyDescent="0.25">
      <c r="A7462" s="180" t="s">
        <v>225</v>
      </c>
      <c r="B7462" s="181" t="s">
        <v>11064</v>
      </c>
      <c r="C7462" s="182" t="s">
        <v>225</v>
      </c>
      <c r="D7462" s="183" t="s">
        <v>36</v>
      </c>
      <c r="E7462" s="181" t="s">
        <v>35</v>
      </c>
      <c r="F7462" s="183" t="s">
        <v>35</v>
      </c>
      <c r="G7462" s="181" t="s">
        <v>7437</v>
      </c>
      <c r="H7462" s="184" t="s">
        <v>7090</v>
      </c>
      <c r="I7462" s="185" t="s">
        <v>190</v>
      </c>
      <c r="J7462" s="181" t="s">
        <v>35</v>
      </c>
      <c r="K7462" s="181" t="s">
        <v>225</v>
      </c>
      <c r="L7462" s="186" t="s">
        <v>225</v>
      </c>
      <c r="M7462" s="187" t="s">
        <v>225</v>
      </c>
      <c r="N7462" s="183" t="s">
        <v>36</v>
      </c>
      <c r="O7462" s="181" t="s">
        <v>7437</v>
      </c>
      <c r="P7462" s="184" t="s">
        <v>7090</v>
      </c>
      <c r="Q7462" s="185" t="s">
        <v>190</v>
      </c>
      <c r="R7462" s="181" t="s">
        <v>35</v>
      </c>
      <c r="S7462" s="181" t="s">
        <v>225</v>
      </c>
      <c r="T7462" s="186" t="s">
        <v>225</v>
      </c>
      <c r="U7462" s="187" t="s">
        <v>225</v>
      </c>
      <c r="V7462" s="188" t="str" cm="1">
        <f t="array" ref="V7462">IF(SUM(LEN(A7462:U7462))=0,"",IF(OR(OR(ISBLANK(E7462),SUM(LEN(B7462),LEN(C7462))=0),AND(NOT(D7462="Unknown"),ISBLANK(I7462)),AND(NOT(N7462="Unknown"),ISBLANK(Q7462))),"Missing Information", INDEX(Table15[Entire Service Line Classification], MATCH(SUMIFS(Table15[Unique ID],Table15[System-Owned Portion],D7462,Table15[If Material Anything Other than "Lead" in Column E,Was Material Ever Previously Lead?],F7462,Table15[Customer-Owned Portion],N7462),Table15[Unique ID],0),0)))</f>
        <v>Non-lead</v>
      </c>
      <c r="W7462" s="189"/>
    </row>
    <row r="7463" spans="1:23" s="190" customFormat="1" ht="56.25" x14ac:dyDescent="0.25">
      <c r="A7463" s="180" t="s">
        <v>225</v>
      </c>
      <c r="B7463" s="181" t="s">
        <v>11065</v>
      </c>
      <c r="C7463" s="182" t="s">
        <v>225</v>
      </c>
      <c r="D7463" s="183" t="s">
        <v>36</v>
      </c>
      <c r="E7463" s="181" t="s">
        <v>35</v>
      </c>
      <c r="F7463" s="183" t="s">
        <v>35</v>
      </c>
      <c r="G7463" s="181" t="s">
        <v>7437</v>
      </c>
      <c r="H7463" s="184" t="s">
        <v>7090</v>
      </c>
      <c r="I7463" s="185" t="s">
        <v>190</v>
      </c>
      <c r="J7463" s="181" t="s">
        <v>35</v>
      </c>
      <c r="K7463" s="181" t="s">
        <v>225</v>
      </c>
      <c r="L7463" s="186" t="s">
        <v>225</v>
      </c>
      <c r="M7463" s="187" t="s">
        <v>225</v>
      </c>
      <c r="N7463" s="183" t="s">
        <v>36</v>
      </c>
      <c r="O7463" s="181" t="s">
        <v>7437</v>
      </c>
      <c r="P7463" s="184" t="s">
        <v>7090</v>
      </c>
      <c r="Q7463" s="185" t="s">
        <v>190</v>
      </c>
      <c r="R7463" s="181" t="s">
        <v>35</v>
      </c>
      <c r="S7463" s="181" t="s">
        <v>225</v>
      </c>
      <c r="T7463" s="186" t="s">
        <v>225</v>
      </c>
      <c r="U7463" s="187" t="s">
        <v>225</v>
      </c>
      <c r="V7463" s="188" t="str" cm="1">
        <f t="array" ref="V7463">IF(SUM(LEN(A7463:U7463))=0,"",IF(OR(OR(ISBLANK(E7463),SUM(LEN(B7463),LEN(C7463))=0),AND(NOT(D7463="Unknown"),ISBLANK(I7463)),AND(NOT(N7463="Unknown"),ISBLANK(Q7463))),"Missing Information", INDEX(Table15[Entire Service Line Classification], MATCH(SUMIFS(Table15[Unique ID],Table15[System-Owned Portion],D7463,Table15[If Material Anything Other than "Lead" in Column E,Was Material Ever Previously Lead?],F7463,Table15[Customer-Owned Portion],N7463),Table15[Unique ID],0),0)))</f>
        <v>Non-lead</v>
      </c>
      <c r="W7463" s="189"/>
    </row>
    <row r="7464" spans="1:23" s="190" customFormat="1" ht="56.25" x14ac:dyDescent="0.25">
      <c r="A7464" s="180" t="s">
        <v>225</v>
      </c>
      <c r="B7464" s="181" t="s">
        <v>11066</v>
      </c>
      <c r="C7464" s="182" t="s">
        <v>225</v>
      </c>
      <c r="D7464" s="183" t="s">
        <v>36</v>
      </c>
      <c r="E7464" s="181" t="s">
        <v>35</v>
      </c>
      <c r="F7464" s="183" t="s">
        <v>35</v>
      </c>
      <c r="G7464" s="181" t="s">
        <v>7437</v>
      </c>
      <c r="H7464" s="184" t="s">
        <v>7090</v>
      </c>
      <c r="I7464" s="185" t="s">
        <v>190</v>
      </c>
      <c r="J7464" s="181" t="s">
        <v>35</v>
      </c>
      <c r="K7464" s="181" t="s">
        <v>225</v>
      </c>
      <c r="L7464" s="186" t="s">
        <v>225</v>
      </c>
      <c r="M7464" s="187" t="s">
        <v>225</v>
      </c>
      <c r="N7464" s="183" t="s">
        <v>36</v>
      </c>
      <c r="O7464" s="181" t="s">
        <v>7437</v>
      </c>
      <c r="P7464" s="184" t="s">
        <v>7090</v>
      </c>
      <c r="Q7464" s="185" t="s">
        <v>190</v>
      </c>
      <c r="R7464" s="181" t="s">
        <v>35</v>
      </c>
      <c r="S7464" s="181" t="s">
        <v>225</v>
      </c>
      <c r="T7464" s="186" t="s">
        <v>225</v>
      </c>
      <c r="U7464" s="187" t="s">
        <v>225</v>
      </c>
      <c r="V7464" s="188" t="str" cm="1">
        <f t="array" ref="V7464">IF(SUM(LEN(A7464:U7464))=0,"",IF(OR(OR(ISBLANK(E7464),SUM(LEN(B7464),LEN(C7464))=0),AND(NOT(D7464="Unknown"),ISBLANK(I7464)),AND(NOT(N7464="Unknown"),ISBLANK(Q7464))),"Missing Information", INDEX(Table15[Entire Service Line Classification], MATCH(SUMIFS(Table15[Unique ID],Table15[System-Owned Portion],D7464,Table15[If Material Anything Other than "Lead" in Column E,Was Material Ever Previously Lead?],F7464,Table15[Customer-Owned Portion],N7464),Table15[Unique ID],0),0)))</f>
        <v>Non-lead</v>
      </c>
      <c r="W7464" s="189"/>
    </row>
    <row r="7465" spans="1:23" s="190" customFormat="1" ht="56.25" x14ac:dyDescent="0.25">
      <c r="A7465" s="180" t="s">
        <v>225</v>
      </c>
      <c r="B7465" s="181" t="s">
        <v>11067</v>
      </c>
      <c r="C7465" s="182" t="s">
        <v>225</v>
      </c>
      <c r="D7465" s="183" t="s">
        <v>36</v>
      </c>
      <c r="E7465" s="181" t="s">
        <v>35</v>
      </c>
      <c r="F7465" s="183" t="s">
        <v>35</v>
      </c>
      <c r="G7465" s="181" t="s">
        <v>7347</v>
      </c>
      <c r="H7465" s="184" t="s">
        <v>7090</v>
      </c>
      <c r="I7465" s="185" t="s">
        <v>190</v>
      </c>
      <c r="J7465" s="181" t="s">
        <v>35</v>
      </c>
      <c r="K7465" s="181" t="s">
        <v>225</v>
      </c>
      <c r="L7465" s="186" t="s">
        <v>225</v>
      </c>
      <c r="M7465" s="187" t="s">
        <v>225</v>
      </c>
      <c r="N7465" s="183" t="s">
        <v>36</v>
      </c>
      <c r="O7465" s="181" t="s">
        <v>7347</v>
      </c>
      <c r="P7465" s="184" t="s">
        <v>7090</v>
      </c>
      <c r="Q7465" s="185" t="s">
        <v>190</v>
      </c>
      <c r="R7465" s="181" t="s">
        <v>35</v>
      </c>
      <c r="S7465" s="181" t="s">
        <v>225</v>
      </c>
      <c r="T7465" s="186" t="s">
        <v>225</v>
      </c>
      <c r="U7465" s="187" t="s">
        <v>225</v>
      </c>
      <c r="V7465" s="188" t="str" cm="1">
        <f t="array" ref="V7465">IF(SUM(LEN(A7465:U7465))=0,"",IF(OR(OR(ISBLANK(E7465),SUM(LEN(B7465),LEN(C7465))=0),AND(NOT(D7465="Unknown"),ISBLANK(I7465)),AND(NOT(N7465="Unknown"),ISBLANK(Q7465))),"Missing Information", INDEX(Table15[Entire Service Line Classification], MATCH(SUMIFS(Table15[Unique ID],Table15[System-Owned Portion],D7465,Table15[If Material Anything Other than "Lead" in Column E,Was Material Ever Previously Lead?],F7465,Table15[Customer-Owned Portion],N7465),Table15[Unique ID],0),0)))</f>
        <v>Non-lead</v>
      </c>
      <c r="W7465" s="189"/>
    </row>
    <row r="7466" spans="1:23" s="190" customFormat="1" ht="56.25" x14ac:dyDescent="0.25">
      <c r="A7466" s="180" t="s">
        <v>225</v>
      </c>
      <c r="B7466" s="181" t="s">
        <v>11068</v>
      </c>
      <c r="C7466" s="182" t="s">
        <v>225</v>
      </c>
      <c r="D7466" s="183" t="s">
        <v>36</v>
      </c>
      <c r="E7466" s="181" t="s">
        <v>35</v>
      </c>
      <c r="F7466" s="183" t="s">
        <v>35</v>
      </c>
      <c r="G7466" s="181" t="s">
        <v>7347</v>
      </c>
      <c r="H7466" s="184" t="s">
        <v>7090</v>
      </c>
      <c r="I7466" s="185" t="s">
        <v>190</v>
      </c>
      <c r="J7466" s="181" t="s">
        <v>35</v>
      </c>
      <c r="K7466" s="181" t="s">
        <v>225</v>
      </c>
      <c r="L7466" s="186" t="s">
        <v>225</v>
      </c>
      <c r="M7466" s="187" t="s">
        <v>225</v>
      </c>
      <c r="N7466" s="183" t="s">
        <v>36</v>
      </c>
      <c r="O7466" s="181" t="s">
        <v>7347</v>
      </c>
      <c r="P7466" s="184" t="s">
        <v>7090</v>
      </c>
      <c r="Q7466" s="185" t="s">
        <v>190</v>
      </c>
      <c r="R7466" s="181" t="s">
        <v>35</v>
      </c>
      <c r="S7466" s="181" t="s">
        <v>225</v>
      </c>
      <c r="T7466" s="186" t="s">
        <v>225</v>
      </c>
      <c r="U7466" s="187" t="s">
        <v>225</v>
      </c>
      <c r="V7466" s="188" t="str" cm="1">
        <f t="array" ref="V7466">IF(SUM(LEN(A7466:U7466))=0,"",IF(OR(OR(ISBLANK(E7466),SUM(LEN(B7466),LEN(C7466))=0),AND(NOT(D7466="Unknown"),ISBLANK(I7466)),AND(NOT(N7466="Unknown"),ISBLANK(Q7466))),"Missing Information", INDEX(Table15[Entire Service Line Classification], MATCH(SUMIFS(Table15[Unique ID],Table15[System-Owned Portion],D7466,Table15[If Material Anything Other than "Lead" in Column E,Was Material Ever Previously Lead?],F7466,Table15[Customer-Owned Portion],N7466),Table15[Unique ID],0),0)))</f>
        <v>Non-lead</v>
      </c>
      <c r="W7466" s="189"/>
    </row>
    <row r="7467" spans="1:23" s="190" customFormat="1" ht="56.25" x14ac:dyDescent="0.25">
      <c r="A7467" s="180" t="s">
        <v>225</v>
      </c>
      <c r="B7467" s="181" t="s">
        <v>11069</v>
      </c>
      <c r="C7467" s="182" t="s">
        <v>225</v>
      </c>
      <c r="D7467" s="183" t="s">
        <v>36</v>
      </c>
      <c r="E7467" s="181" t="s">
        <v>35</v>
      </c>
      <c r="F7467" s="183" t="s">
        <v>35</v>
      </c>
      <c r="G7467" s="181" t="s">
        <v>7437</v>
      </c>
      <c r="H7467" s="184" t="s">
        <v>7090</v>
      </c>
      <c r="I7467" s="185" t="s">
        <v>190</v>
      </c>
      <c r="J7467" s="181" t="s">
        <v>35</v>
      </c>
      <c r="K7467" s="181" t="s">
        <v>225</v>
      </c>
      <c r="L7467" s="186" t="s">
        <v>225</v>
      </c>
      <c r="M7467" s="187" t="s">
        <v>225</v>
      </c>
      <c r="N7467" s="183" t="s">
        <v>36</v>
      </c>
      <c r="O7467" s="181" t="s">
        <v>7437</v>
      </c>
      <c r="P7467" s="184" t="s">
        <v>7090</v>
      </c>
      <c r="Q7467" s="185" t="s">
        <v>190</v>
      </c>
      <c r="R7467" s="181" t="s">
        <v>35</v>
      </c>
      <c r="S7467" s="181" t="s">
        <v>225</v>
      </c>
      <c r="T7467" s="186" t="s">
        <v>225</v>
      </c>
      <c r="U7467" s="187" t="s">
        <v>225</v>
      </c>
      <c r="V7467" s="188" t="str" cm="1">
        <f t="array" ref="V7467">IF(SUM(LEN(A7467:U7467))=0,"",IF(OR(OR(ISBLANK(E7467),SUM(LEN(B7467),LEN(C7467))=0),AND(NOT(D7467="Unknown"),ISBLANK(I7467)),AND(NOT(N7467="Unknown"),ISBLANK(Q7467))),"Missing Information", INDEX(Table15[Entire Service Line Classification], MATCH(SUMIFS(Table15[Unique ID],Table15[System-Owned Portion],D7467,Table15[If Material Anything Other than "Lead" in Column E,Was Material Ever Previously Lead?],F7467,Table15[Customer-Owned Portion],N7467),Table15[Unique ID],0),0)))</f>
        <v>Non-lead</v>
      </c>
      <c r="W7467" s="189"/>
    </row>
    <row r="7468" spans="1:23" s="190" customFormat="1" ht="56.25" x14ac:dyDescent="0.25">
      <c r="A7468" s="180" t="s">
        <v>225</v>
      </c>
      <c r="B7468" s="181" t="s">
        <v>11070</v>
      </c>
      <c r="C7468" s="182" t="s">
        <v>225</v>
      </c>
      <c r="D7468" s="183" t="s">
        <v>36</v>
      </c>
      <c r="E7468" s="181" t="s">
        <v>35</v>
      </c>
      <c r="F7468" s="183" t="s">
        <v>35</v>
      </c>
      <c r="G7468" s="181" t="s">
        <v>7347</v>
      </c>
      <c r="H7468" s="184" t="s">
        <v>7090</v>
      </c>
      <c r="I7468" s="185" t="s">
        <v>190</v>
      </c>
      <c r="J7468" s="181" t="s">
        <v>35</v>
      </c>
      <c r="K7468" s="181" t="s">
        <v>225</v>
      </c>
      <c r="L7468" s="186" t="s">
        <v>225</v>
      </c>
      <c r="M7468" s="187" t="s">
        <v>225</v>
      </c>
      <c r="N7468" s="183" t="s">
        <v>36</v>
      </c>
      <c r="O7468" s="181" t="s">
        <v>7347</v>
      </c>
      <c r="P7468" s="184" t="s">
        <v>7090</v>
      </c>
      <c r="Q7468" s="185" t="s">
        <v>190</v>
      </c>
      <c r="R7468" s="181" t="s">
        <v>35</v>
      </c>
      <c r="S7468" s="181" t="s">
        <v>225</v>
      </c>
      <c r="T7468" s="186" t="s">
        <v>225</v>
      </c>
      <c r="U7468" s="187" t="s">
        <v>225</v>
      </c>
      <c r="V7468" s="188" t="str" cm="1">
        <f t="array" ref="V7468">IF(SUM(LEN(A7468:U7468))=0,"",IF(OR(OR(ISBLANK(E7468),SUM(LEN(B7468),LEN(C7468))=0),AND(NOT(D7468="Unknown"),ISBLANK(I7468)),AND(NOT(N7468="Unknown"),ISBLANK(Q7468))),"Missing Information", INDEX(Table15[Entire Service Line Classification], MATCH(SUMIFS(Table15[Unique ID],Table15[System-Owned Portion],D7468,Table15[If Material Anything Other than "Lead" in Column E,Was Material Ever Previously Lead?],F7468,Table15[Customer-Owned Portion],N7468),Table15[Unique ID],0),0)))</f>
        <v>Non-lead</v>
      </c>
      <c r="W7468" s="189"/>
    </row>
    <row r="7469" spans="1:23" s="190" customFormat="1" ht="56.25" x14ac:dyDescent="0.25">
      <c r="A7469" s="180" t="s">
        <v>225</v>
      </c>
      <c r="B7469" s="181" t="s">
        <v>11071</v>
      </c>
      <c r="C7469" s="182" t="s">
        <v>225</v>
      </c>
      <c r="D7469" s="183" t="s">
        <v>36</v>
      </c>
      <c r="E7469" s="181" t="s">
        <v>35</v>
      </c>
      <c r="F7469" s="183" t="s">
        <v>35</v>
      </c>
      <c r="G7469" s="181" t="s">
        <v>7437</v>
      </c>
      <c r="H7469" s="184" t="s">
        <v>7090</v>
      </c>
      <c r="I7469" s="185" t="s">
        <v>190</v>
      </c>
      <c r="J7469" s="181" t="s">
        <v>35</v>
      </c>
      <c r="K7469" s="181" t="s">
        <v>225</v>
      </c>
      <c r="L7469" s="186" t="s">
        <v>225</v>
      </c>
      <c r="M7469" s="187" t="s">
        <v>225</v>
      </c>
      <c r="N7469" s="183" t="s">
        <v>36</v>
      </c>
      <c r="O7469" s="181" t="s">
        <v>7437</v>
      </c>
      <c r="P7469" s="184" t="s">
        <v>7090</v>
      </c>
      <c r="Q7469" s="185" t="s">
        <v>190</v>
      </c>
      <c r="R7469" s="181" t="s">
        <v>35</v>
      </c>
      <c r="S7469" s="181" t="s">
        <v>225</v>
      </c>
      <c r="T7469" s="186" t="s">
        <v>225</v>
      </c>
      <c r="U7469" s="187" t="s">
        <v>225</v>
      </c>
      <c r="V7469" s="188" t="str" cm="1">
        <f t="array" ref="V7469">IF(SUM(LEN(A7469:U7469))=0,"",IF(OR(OR(ISBLANK(E7469),SUM(LEN(B7469),LEN(C7469))=0),AND(NOT(D7469="Unknown"),ISBLANK(I7469)),AND(NOT(N7469="Unknown"),ISBLANK(Q7469))),"Missing Information", INDEX(Table15[Entire Service Line Classification], MATCH(SUMIFS(Table15[Unique ID],Table15[System-Owned Portion],D7469,Table15[If Material Anything Other than "Lead" in Column E,Was Material Ever Previously Lead?],F7469,Table15[Customer-Owned Portion],N7469),Table15[Unique ID],0),0)))</f>
        <v>Non-lead</v>
      </c>
      <c r="W7469" s="189"/>
    </row>
    <row r="7470" spans="1:23" s="190" customFormat="1" ht="56.25" x14ac:dyDescent="0.25">
      <c r="A7470" s="180" t="s">
        <v>225</v>
      </c>
      <c r="B7470" s="181" t="s">
        <v>11072</v>
      </c>
      <c r="C7470" s="182" t="s">
        <v>225</v>
      </c>
      <c r="D7470" s="183" t="s">
        <v>36</v>
      </c>
      <c r="E7470" s="181" t="s">
        <v>35</v>
      </c>
      <c r="F7470" s="183" t="s">
        <v>35</v>
      </c>
      <c r="G7470" s="181" t="s">
        <v>7442</v>
      </c>
      <c r="H7470" s="184" t="s">
        <v>7090</v>
      </c>
      <c r="I7470" s="185" t="s">
        <v>190</v>
      </c>
      <c r="J7470" s="181" t="s">
        <v>35</v>
      </c>
      <c r="K7470" s="181" t="s">
        <v>225</v>
      </c>
      <c r="L7470" s="186" t="s">
        <v>225</v>
      </c>
      <c r="M7470" s="187" t="s">
        <v>225</v>
      </c>
      <c r="N7470" s="183" t="s">
        <v>36</v>
      </c>
      <c r="O7470" s="181" t="s">
        <v>7442</v>
      </c>
      <c r="P7470" s="184" t="s">
        <v>7090</v>
      </c>
      <c r="Q7470" s="185" t="s">
        <v>190</v>
      </c>
      <c r="R7470" s="181" t="s">
        <v>35</v>
      </c>
      <c r="S7470" s="181" t="s">
        <v>225</v>
      </c>
      <c r="T7470" s="186" t="s">
        <v>225</v>
      </c>
      <c r="U7470" s="187" t="s">
        <v>225</v>
      </c>
      <c r="V7470" s="188" t="str" cm="1">
        <f t="array" ref="V7470">IF(SUM(LEN(A7470:U7470))=0,"",IF(OR(OR(ISBLANK(E7470),SUM(LEN(B7470),LEN(C7470))=0),AND(NOT(D7470="Unknown"),ISBLANK(I7470)),AND(NOT(N7470="Unknown"),ISBLANK(Q7470))),"Missing Information", INDEX(Table15[Entire Service Line Classification], MATCH(SUMIFS(Table15[Unique ID],Table15[System-Owned Portion],D7470,Table15[If Material Anything Other than "Lead" in Column E,Was Material Ever Previously Lead?],F7470,Table15[Customer-Owned Portion],N7470),Table15[Unique ID],0),0)))</f>
        <v>Non-lead</v>
      </c>
      <c r="W7470" s="189"/>
    </row>
    <row r="7471" spans="1:23" s="190" customFormat="1" ht="56.25" x14ac:dyDescent="0.25">
      <c r="A7471" s="180" t="s">
        <v>225</v>
      </c>
      <c r="B7471" s="181" t="s">
        <v>11073</v>
      </c>
      <c r="C7471" s="182" t="s">
        <v>225</v>
      </c>
      <c r="D7471" s="183" t="s">
        <v>36</v>
      </c>
      <c r="E7471" s="181" t="s">
        <v>35</v>
      </c>
      <c r="F7471" s="183" t="s">
        <v>35</v>
      </c>
      <c r="G7471" s="181" t="s">
        <v>7354</v>
      </c>
      <c r="H7471" s="184" t="s">
        <v>7090</v>
      </c>
      <c r="I7471" s="185" t="s">
        <v>190</v>
      </c>
      <c r="J7471" s="181" t="s">
        <v>35</v>
      </c>
      <c r="K7471" s="181" t="s">
        <v>225</v>
      </c>
      <c r="L7471" s="186" t="s">
        <v>225</v>
      </c>
      <c r="M7471" s="187" t="s">
        <v>225</v>
      </c>
      <c r="N7471" s="183" t="s">
        <v>36</v>
      </c>
      <c r="O7471" s="181" t="s">
        <v>7354</v>
      </c>
      <c r="P7471" s="184" t="s">
        <v>7090</v>
      </c>
      <c r="Q7471" s="185" t="s">
        <v>190</v>
      </c>
      <c r="R7471" s="181" t="s">
        <v>35</v>
      </c>
      <c r="S7471" s="181" t="s">
        <v>225</v>
      </c>
      <c r="T7471" s="186" t="s">
        <v>225</v>
      </c>
      <c r="U7471" s="187" t="s">
        <v>225</v>
      </c>
      <c r="V7471" s="188" t="str" cm="1">
        <f t="array" ref="V7471">IF(SUM(LEN(A7471:U7471))=0,"",IF(OR(OR(ISBLANK(E7471),SUM(LEN(B7471),LEN(C7471))=0),AND(NOT(D7471="Unknown"),ISBLANK(I7471)),AND(NOT(N7471="Unknown"),ISBLANK(Q7471))),"Missing Information", INDEX(Table15[Entire Service Line Classification], MATCH(SUMIFS(Table15[Unique ID],Table15[System-Owned Portion],D7471,Table15[If Material Anything Other than "Lead" in Column E,Was Material Ever Previously Lead?],F7471,Table15[Customer-Owned Portion],N7471),Table15[Unique ID],0),0)))</f>
        <v>Non-lead</v>
      </c>
      <c r="W7471" s="189"/>
    </row>
    <row r="7472" spans="1:23" s="190" customFormat="1" ht="56.25" x14ac:dyDescent="0.25">
      <c r="A7472" s="180" t="s">
        <v>225</v>
      </c>
      <c r="B7472" s="181" t="s">
        <v>11074</v>
      </c>
      <c r="C7472" s="182" t="s">
        <v>225</v>
      </c>
      <c r="D7472" s="183" t="s">
        <v>36</v>
      </c>
      <c r="E7472" s="181" t="s">
        <v>35</v>
      </c>
      <c r="F7472" s="183" t="s">
        <v>35</v>
      </c>
      <c r="G7472" s="181" t="s">
        <v>7437</v>
      </c>
      <c r="H7472" s="184" t="s">
        <v>7090</v>
      </c>
      <c r="I7472" s="185" t="s">
        <v>190</v>
      </c>
      <c r="J7472" s="181" t="s">
        <v>35</v>
      </c>
      <c r="K7472" s="181" t="s">
        <v>225</v>
      </c>
      <c r="L7472" s="186" t="s">
        <v>225</v>
      </c>
      <c r="M7472" s="187" t="s">
        <v>225</v>
      </c>
      <c r="N7472" s="183" t="s">
        <v>36</v>
      </c>
      <c r="O7472" s="181" t="s">
        <v>7437</v>
      </c>
      <c r="P7472" s="184" t="s">
        <v>7090</v>
      </c>
      <c r="Q7472" s="185" t="s">
        <v>190</v>
      </c>
      <c r="R7472" s="181" t="s">
        <v>35</v>
      </c>
      <c r="S7472" s="181" t="s">
        <v>225</v>
      </c>
      <c r="T7472" s="186" t="s">
        <v>225</v>
      </c>
      <c r="U7472" s="187" t="s">
        <v>225</v>
      </c>
      <c r="V7472" s="188" t="str" cm="1">
        <f t="array" ref="V7472">IF(SUM(LEN(A7472:U7472))=0,"",IF(OR(OR(ISBLANK(E7472),SUM(LEN(B7472),LEN(C7472))=0),AND(NOT(D7472="Unknown"),ISBLANK(I7472)),AND(NOT(N7472="Unknown"),ISBLANK(Q7472))),"Missing Information", INDEX(Table15[Entire Service Line Classification], MATCH(SUMIFS(Table15[Unique ID],Table15[System-Owned Portion],D7472,Table15[If Material Anything Other than "Lead" in Column E,Was Material Ever Previously Lead?],F7472,Table15[Customer-Owned Portion],N7472),Table15[Unique ID],0),0)))</f>
        <v>Non-lead</v>
      </c>
      <c r="W7472" s="189"/>
    </row>
    <row r="7473" spans="1:23" s="190" customFormat="1" ht="56.25" x14ac:dyDescent="0.25">
      <c r="A7473" s="180" t="s">
        <v>225</v>
      </c>
      <c r="B7473" s="181" t="s">
        <v>11075</v>
      </c>
      <c r="C7473" s="182" t="s">
        <v>225</v>
      </c>
      <c r="D7473" s="183" t="s">
        <v>36</v>
      </c>
      <c r="E7473" s="181" t="s">
        <v>35</v>
      </c>
      <c r="F7473" s="183" t="s">
        <v>35</v>
      </c>
      <c r="G7473" s="181" t="s">
        <v>7354</v>
      </c>
      <c r="H7473" s="184" t="s">
        <v>7090</v>
      </c>
      <c r="I7473" s="185" t="s">
        <v>190</v>
      </c>
      <c r="J7473" s="181" t="s">
        <v>35</v>
      </c>
      <c r="K7473" s="181" t="s">
        <v>225</v>
      </c>
      <c r="L7473" s="186" t="s">
        <v>225</v>
      </c>
      <c r="M7473" s="187" t="s">
        <v>225</v>
      </c>
      <c r="N7473" s="183" t="s">
        <v>36</v>
      </c>
      <c r="O7473" s="181" t="s">
        <v>7354</v>
      </c>
      <c r="P7473" s="184" t="s">
        <v>7090</v>
      </c>
      <c r="Q7473" s="185" t="s">
        <v>190</v>
      </c>
      <c r="R7473" s="181" t="s">
        <v>35</v>
      </c>
      <c r="S7473" s="181" t="s">
        <v>225</v>
      </c>
      <c r="T7473" s="186" t="s">
        <v>225</v>
      </c>
      <c r="U7473" s="187" t="s">
        <v>225</v>
      </c>
      <c r="V7473" s="188" t="str" cm="1">
        <f t="array" ref="V7473">IF(SUM(LEN(A7473:U7473))=0,"",IF(OR(OR(ISBLANK(E7473),SUM(LEN(B7473),LEN(C7473))=0),AND(NOT(D7473="Unknown"),ISBLANK(I7473)),AND(NOT(N7473="Unknown"),ISBLANK(Q7473))),"Missing Information", INDEX(Table15[Entire Service Line Classification], MATCH(SUMIFS(Table15[Unique ID],Table15[System-Owned Portion],D7473,Table15[If Material Anything Other than "Lead" in Column E,Was Material Ever Previously Lead?],F7473,Table15[Customer-Owned Portion],N7473),Table15[Unique ID],0),0)))</f>
        <v>Non-lead</v>
      </c>
      <c r="W7473" s="189"/>
    </row>
    <row r="7474" spans="1:23" s="190" customFormat="1" ht="56.25" x14ac:dyDescent="0.25">
      <c r="A7474" s="180" t="s">
        <v>225</v>
      </c>
      <c r="B7474" s="181" t="s">
        <v>11076</v>
      </c>
      <c r="C7474" s="182" t="s">
        <v>225</v>
      </c>
      <c r="D7474" s="183" t="s">
        <v>36</v>
      </c>
      <c r="E7474" s="181" t="s">
        <v>35</v>
      </c>
      <c r="F7474" s="183" t="s">
        <v>35</v>
      </c>
      <c r="G7474" s="181" t="s">
        <v>7442</v>
      </c>
      <c r="H7474" s="184" t="s">
        <v>7090</v>
      </c>
      <c r="I7474" s="185" t="s">
        <v>190</v>
      </c>
      <c r="J7474" s="181" t="s">
        <v>35</v>
      </c>
      <c r="K7474" s="181" t="s">
        <v>225</v>
      </c>
      <c r="L7474" s="186" t="s">
        <v>225</v>
      </c>
      <c r="M7474" s="187" t="s">
        <v>225</v>
      </c>
      <c r="N7474" s="183" t="s">
        <v>36</v>
      </c>
      <c r="O7474" s="181" t="s">
        <v>7442</v>
      </c>
      <c r="P7474" s="184" t="s">
        <v>7090</v>
      </c>
      <c r="Q7474" s="185" t="s">
        <v>190</v>
      </c>
      <c r="R7474" s="181" t="s">
        <v>35</v>
      </c>
      <c r="S7474" s="181" t="s">
        <v>225</v>
      </c>
      <c r="T7474" s="186" t="s">
        <v>225</v>
      </c>
      <c r="U7474" s="187" t="s">
        <v>225</v>
      </c>
      <c r="V7474" s="188" t="str" cm="1">
        <f t="array" ref="V7474">IF(SUM(LEN(A7474:U7474))=0,"",IF(OR(OR(ISBLANK(E7474),SUM(LEN(B7474),LEN(C7474))=0),AND(NOT(D7474="Unknown"),ISBLANK(I7474)),AND(NOT(N7474="Unknown"),ISBLANK(Q7474))),"Missing Information", INDEX(Table15[Entire Service Line Classification], MATCH(SUMIFS(Table15[Unique ID],Table15[System-Owned Portion],D7474,Table15[If Material Anything Other than "Lead" in Column E,Was Material Ever Previously Lead?],F7474,Table15[Customer-Owned Portion],N7474),Table15[Unique ID],0),0)))</f>
        <v>Non-lead</v>
      </c>
      <c r="W7474" s="189"/>
    </row>
    <row r="7475" spans="1:23" s="190" customFormat="1" ht="56.25" x14ac:dyDescent="0.25">
      <c r="A7475" s="180" t="s">
        <v>225</v>
      </c>
      <c r="B7475" s="181" t="s">
        <v>11077</v>
      </c>
      <c r="C7475" s="182" t="s">
        <v>225</v>
      </c>
      <c r="D7475" s="183" t="s">
        <v>36</v>
      </c>
      <c r="E7475" s="181" t="s">
        <v>35</v>
      </c>
      <c r="F7475" s="183" t="s">
        <v>35</v>
      </c>
      <c r="G7475" s="181" t="s">
        <v>7442</v>
      </c>
      <c r="H7475" s="184" t="s">
        <v>7090</v>
      </c>
      <c r="I7475" s="185" t="s">
        <v>190</v>
      </c>
      <c r="J7475" s="181" t="s">
        <v>35</v>
      </c>
      <c r="K7475" s="181" t="s">
        <v>225</v>
      </c>
      <c r="L7475" s="186" t="s">
        <v>225</v>
      </c>
      <c r="M7475" s="187" t="s">
        <v>225</v>
      </c>
      <c r="N7475" s="183" t="s">
        <v>36</v>
      </c>
      <c r="O7475" s="181" t="s">
        <v>7442</v>
      </c>
      <c r="P7475" s="184" t="s">
        <v>7090</v>
      </c>
      <c r="Q7475" s="185" t="s">
        <v>190</v>
      </c>
      <c r="R7475" s="181" t="s">
        <v>35</v>
      </c>
      <c r="S7475" s="181" t="s">
        <v>225</v>
      </c>
      <c r="T7475" s="186" t="s">
        <v>225</v>
      </c>
      <c r="U7475" s="187" t="s">
        <v>225</v>
      </c>
      <c r="V7475" s="188" t="str" cm="1">
        <f t="array" ref="V7475">IF(SUM(LEN(A7475:U7475))=0,"",IF(OR(OR(ISBLANK(E7475),SUM(LEN(B7475),LEN(C7475))=0),AND(NOT(D7475="Unknown"),ISBLANK(I7475)),AND(NOT(N7475="Unknown"),ISBLANK(Q7475))),"Missing Information", INDEX(Table15[Entire Service Line Classification], MATCH(SUMIFS(Table15[Unique ID],Table15[System-Owned Portion],D7475,Table15[If Material Anything Other than "Lead" in Column E,Was Material Ever Previously Lead?],F7475,Table15[Customer-Owned Portion],N7475),Table15[Unique ID],0),0)))</f>
        <v>Non-lead</v>
      </c>
      <c r="W7475" s="189"/>
    </row>
    <row r="7476" spans="1:23" s="190" customFormat="1" ht="56.25" x14ac:dyDescent="0.25">
      <c r="A7476" s="180" t="s">
        <v>225</v>
      </c>
      <c r="B7476" s="181" t="s">
        <v>11078</v>
      </c>
      <c r="C7476" s="182" t="s">
        <v>225</v>
      </c>
      <c r="D7476" s="183" t="s">
        <v>36</v>
      </c>
      <c r="E7476" s="181" t="s">
        <v>35</v>
      </c>
      <c r="F7476" s="183" t="s">
        <v>35</v>
      </c>
      <c r="G7476" s="181" t="s">
        <v>7350</v>
      </c>
      <c r="H7476" s="184" t="s">
        <v>7090</v>
      </c>
      <c r="I7476" s="185" t="s">
        <v>190</v>
      </c>
      <c r="J7476" s="181" t="s">
        <v>35</v>
      </c>
      <c r="K7476" s="181" t="s">
        <v>225</v>
      </c>
      <c r="L7476" s="186" t="s">
        <v>225</v>
      </c>
      <c r="M7476" s="187" t="s">
        <v>225</v>
      </c>
      <c r="N7476" s="183" t="s">
        <v>36</v>
      </c>
      <c r="O7476" s="181" t="s">
        <v>7350</v>
      </c>
      <c r="P7476" s="184" t="s">
        <v>7090</v>
      </c>
      <c r="Q7476" s="185" t="s">
        <v>190</v>
      </c>
      <c r="R7476" s="181" t="s">
        <v>35</v>
      </c>
      <c r="S7476" s="181" t="s">
        <v>225</v>
      </c>
      <c r="T7476" s="186" t="s">
        <v>225</v>
      </c>
      <c r="U7476" s="187" t="s">
        <v>225</v>
      </c>
      <c r="V7476" s="188" t="str" cm="1">
        <f t="array" ref="V7476">IF(SUM(LEN(A7476:U7476))=0,"",IF(OR(OR(ISBLANK(E7476),SUM(LEN(B7476),LEN(C7476))=0),AND(NOT(D7476="Unknown"),ISBLANK(I7476)),AND(NOT(N7476="Unknown"),ISBLANK(Q7476))),"Missing Information", INDEX(Table15[Entire Service Line Classification], MATCH(SUMIFS(Table15[Unique ID],Table15[System-Owned Portion],D7476,Table15[If Material Anything Other than "Lead" in Column E,Was Material Ever Previously Lead?],F7476,Table15[Customer-Owned Portion],N7476),Table15[Unique ID],0),0)))</f>
        <v>Non-lead</v>
      </c>
      <c r="W7476" s="189"/>
    </row>
    <row r="7477" spans="1:23" s="190" customFormat="1" ht="56.25" x14ac:dyDescent="0.25">
      <c r="A7477" s="180" t="s">
        <v>225</v>
      </c>
      <c r="B7477" s="181" t="s">
        <v>11079</v>
      </c>
      <c r="C7477" s="182" t="s">
        <v>225</v>
      </c>
      <c r="D7477" s="183" t="s">
        <v>36</v>
      </c>
      <c r="E7477" s="181" t="s">
        <v>35</v>
      </c>
      <c r="F7477" s="183" t="s">
        <v>35</v>
      </c>
      <c r="G7477" s="181" t="s">
        <v>7350</v>
      </c>
      <c r="H7477" s="184" t="s">
        <v>7090</v>
      </c>
      <c r="I7477" s="185" t="s">
        <v>190</v>
      </c>
      <c r="J7477" s="181" t="s">
        <v>35</v>
      </c>
      <c r="K7477" s="181" t="s">
        <v>225</v>
      </c>
      <c r="L7477" s="186" t="s">
        <v>225</v>
      </c>
      <c r="M7477" s="187" t="s">
        <v>225</v>
      </c>
      <c r="N7477" s="183" t="s">
        <v>36</v>
      </c>
      <c r="O7477" s="181" t="s">
        <v>7350</v>
      </c>
      <c r="P7477" s="184" t="s">
        <v>7090</v>
      </c>
      <c r="Q7477" s="185" t="s">
        <v>190</v>
      </c>
      <c r="R7477" s="181" t="s">
        <v>35</v>
      </c>
      <c r="S7477" s="181" t="s">
        <v>225</v>
      </c>
      <c r="T7477" s="186" t="s">
        <v>225</v>
      </c>
      <c r="U7477" s="187" t="s">
        <v>225</v>
      </c>
      <c r="V7477" s="188" t="str" cm="1">
        <f t="array" ref="V7477">IF(SUM(LEN(A7477:U7477))=0,"",IF(OR(OR(ISBLANK(E7477),SUM(LEN(B7477),LEN(C7477))=0),AND(NOT(D7477="Unknown"),ISBLANK(I7477)),AND(NOT(N7477="Unknown"),ISBLANK(Q7477))),"Missing Information", INDEX(Table15[Entire Service Line Classification], MATCH(SUMIFS(Table15[Unique ID],Table15[System-Owned Portion],D7477,Table15[If Material Anything Other than "Lead" in Column E,Was Material Ever Previously Lead?],F7477,Table15[Customer-Owned Portion],N7477),Table15[Unique ID],0),0)))</f>
        <v>Non-lead</v>
      </c>
      <c r="W7477" s="189"/>
    </row>
    <row r="7478" spans="1:23" s="190" customFormat="1" ht="56.25" x14ac:dyDescent="0.25">
      <c r="A7478" s="180" t="s">
        <v>225</v>
      </c>
      <c r="B7478" s="181" t="s">
        <v>11080</v>
      </c>
      <c r="C7478" s="182" t="s">
        <v>225</v>
      </c>
      <c r="D7478" s="183" t="s">
        <v>36</v>
      </c>
      <c r="E7478" s="181" t="s">
        <v>35</v>
      </c>
      <c r="F7478" s="183" t="s">
        <v>35</v>
      </c>
      <c r="G7478" s="181" t="s">
        <v>7350</v>
      </c>
      <c r="H7478" s="184" t="s">
        <v>7090</v>
      </c>
      <c r="I7478" s="185" t="s">
        <v>190</v>
      </c>
      <c r="J7478" s="181" t="s">
        <v>35</v>
      </c>
      <c r="K7478" s="181" t="s">
        <v>225</v>
      </c>
      <c r="L7478" s="186" t="s">
        <v>225</v>
      </c>
      <c r="M7478" s="187" t="s">
        <v>225</v>
      </c>
      <c r="N7478" s="183" t="s">
        <v>36</v>
      </c>
      <c r="O7478" s="181" t="s">
        <v>7350</v>
      </c>
      <c r="P7478" s="184" t="s">
        <v>7090</v>
      </c>
      <c r="Q7478" s="185" t="s">
        <v>190</v>
      </c>
      <c r="R7478" s="181" t="s">
        <v>35</v>
      </c>
      <c r="S7478" s="181" t="s">
        <v>225</v>
      </c>
      <c r="T7478" s="186" t="s">
        <v>225</v>
      </c>
      <c r="U7478" s="187" t="s">
        <v>225</v>
      </c>
      <c r="V7478" s="188" t="str" cm="1">
        <f t="array" ref="V7478">IF(SUM(LEN(A7478:U7478))=0,"",IF(OR(OR(ISBLANK(E7478),SUM(LEN(B7478),LEN(C7478))=0),AND(NOT(D7478="Unknown"),ISBLANK(I7478)),AND(NOT(N7478="Unknown"),ISBLANK(Q7478))),"Missing Information", INDEX(Table15[Entire Service Line Classification], MATCH(SUMIFS(Table15[Unique ID],Table15[System-Owned Portion],D7478,Table15[If Material Anything Other than "Lead" in Column E,Was Material Ever Previously Lead?],F7478,Table15[Customer-Owned Portion],N7478),Table15[Unique ID],0),0)))</f>
        <v>Non-lead</v>
      </c>
      <c r="W7478" s="189"/>
    </row>
    <row r="7479" spans="1:23" s="190" customFormat="1" ht="56.25" x14ac:dyDescent="0.25">
      <c r="A7479" s="180" t="s">
        <v>225</v>
      </c>
      <c r="B7479" s="181" t="s">
        <v>11081</v>
      </c>
      <c r="C7479" s="182" t="s">
        <v>225</v>
      </c>
      <c r="D7479" s="183" t="s">
        <v>36</v>
      </c>
      <c r="E7479" s="181" t="s">
        <v>35</v>
      </c>
      <c r="F7479" s="183" t="s">
        <v>35</v>
      </c>
      <c r="G7479" s="181" t="s">
        <v>7350</v>
      </c>
      <c r="H7479" s="184" t="s">
        <v>7090</v>
      </c>
      <c r="I7479" s="185" t="s">
        <v>190</v>
      </c>
      <c r="J7479" s="181" t="s">
        <v>35</v>
      </c>
      <c r="K7479" s="181" t="s">
        <v>225</v>
      </c>
      <c r="L7479" s="186" t="s">
        <v>225</v>
      </c>
      <c r="M7479" s="187" t="s">
        <v>225</v>
      </c>
      <c r="N7479" s="183" t="s">
        <v>36</v>
      </c>
      <c r="O7479" s="181" t="s">
        <v>7350</v>
      </c>
      <c r="P7479" s="184" t="s">
        <v>7090</v>
      </c>
      <c r="Q7479" s="185" t="s">
        <v>190</v>
      </c>
      <c r="R7479" s="181" t="s">
        <v>35</v>
      </c>
      <c r="S7479" s="181" t="s">
        <v>225</v>
      </c>
      <c r="T7479" s="186" t="s">
        <v>225</v>
      </c>
      <c r="U7479" s="187" t="s">
        <v>225</v>
      </c>
      <c r="V7479" s="188" t="str" cm="1">
        <f t="array" ref="V7479">IF(SUM(LEN(A7479:U7479))=0,"",IF(OR(OR(ISBLANK(E7479),SUM(LEN(B7479),LEN(C7479))=0),AND(NOT(D7479="Unknown"),ISBLANK(I7479)),AND(NOT(N7479="Unknown"),ISBLANK(Q7479))),"Missing Information", INDEX(Table15[Entire Service Line Classification], MATCH(SUMIFS(Table15[Unique ID],Table15[System-Owned Portion],D7479,Table15[If Material Anything Other than "Lead" in Column E,Was Material Ever Previously Lead?],F7479,Table15[Customer-Owned Portion],N7479),Table15[Unique ID],0),0)))</f>
        <v>Non-lead</v>
      </c>
      <c r="W7479" s="189"/>
    </row>
    <row r="7480" spans="1:23" s="190" customFormat="1" ht="56.25" x14ac:dyDescent="0.25">
      <c r="A7480" s="180" t="s">
        <v>225</v>
      </c>
      <c r="B7480" s="181" t="s">
        <v>11082</v>
      </c>
      <c r="C7480" s="182" t="s">
        <v>225</v>
      </c>
      <c r="D7480" s="183" t="s">
        <v>36</v>
      </c>
      <c r="E7480" s="181" t="s">
        <v>35</v>
      </c>
      <c r="F7480" s="183" t="s">
        <v>35</v>
      </c>
      <c r="G7480" s="181" t="s">
        <v>7350</v>
      </c>
      <c r="H7480" s="184" t="s">
        <v>7090</v>
      </c>
      <c r="I7480" s="185" t="s">
        <v>190</v>
      </c>
      <c r="J7480" s="181" t="s">
        <v>35</v>
      </c>
      <c r="K7480" s="181" t="s">
        <v>225</v>
      </c>
      <c r="L7480" s="186" t="s">
        <v>225</v>
      </c>
      <c r="M7480" s="187" t="s">
        <v>225</v>
      </c>
      <c r="N7480" s="183" t="s">
        <v>36</v>
      </c>
      <c r="O7480" s="181" t="s">
        <v>7350</v>
      </c>
      <c r="P7480" s="184" t="s">
        <v>7090</v>
      </c>
      <c r="Q7480" s="185" t="s">
        <v>190</v>
      </c>
      <c r="R7480" s="181" t="s">
        <v>35</v>
      </c>
      <c r="S7480" s="181" t="s">
        <v>225</v>
      </c>
      <c r="T7480" s="186" t="s">
        <v>225</v>
      </c>
      <c r="U7480" s="187" t="s">
        <v>225</v>
      </c>
      <c r="V7480" s="188" t="str" cm="1">
        <f t="array" ref="V7480">IF(SUM(LEN(A7480:U7480))=0,"",IF(OR(OR(ISBLANK(E7480),SUM(LEN(B7480),LEN(C7480))=0),AND(NOT(D7480="Unknown"),ISBLANK(I7480)),AND(NOT(N7480="Unknown"),ISBLANK(Q7480))),"Missing Information", INDEX(Table15[Entire Service Line Classification], MATCH(SUMIFS(Table15[Unique ID],Table15[System-Owned Portion],D7480,Table15[If Material Anything Other than "Lead" in Column E,Was Material Ever Previously Lead?],F7480,Table15[Customer-Owned Portion],N7480),Table15[Unique ID],0),0)))</f>
        <v>Non-lead</v>
      </c>
      <c r="W7480" s="189"/>
    </row>
    <row r="7481" spans="1:23" s="190" customFormat="1" ht="56.25" x14ac:dyDescent="0.25">
      <c r="A7481" s="180" t="s">
        <v>225</v>
      </c>
      <c r="B7481" s="181" t="s">
        <v>11083</v>
      </c>
      <c r="C7481" s="182" t="s">
        <v>225</v>
      </c>
      <c r="D7481" s="183" t="s">
        <v>36</v>
      </c>
      <c r="E7481" s="181" t="s">
        <v>35</v>
      </c>
      <c r="F7481" s="183" t="s">
        <v>35</v>
      </c>
      <c r="G7481" s="181" t="s">
        <v>7442</v>
      </c>
      <c r="H7481" s="184" t="s">
        <v>7090</v>
      </c>
      <c r="I7481" s="185" t="s">
        <v>190</v>
      </c>
      <c r="J7481" s="181" t="s">
        <v>35</v>
      </c>
      <c r="K7481" s="181" t="s">
        <v>225</v>
      </c>
      <c r="L7481" s="186" t="s">
        <v>225</v>
      </c>
      <c r="M7481" s="187" t="s">
        <v>225</v>
      </c>
      <c r="N7481" s="183" t="s">
        <v>36</v>
      </c>
      <c r="O7481" s="181" t="s">
        <v>7442</v>
      </c>
      <c r="P7481" s="184" t="s">
        <v>7090</v>
      </c>
      <c r="Q7481" s="185" t="s">
        <v>190</v>
      </c>
      <c r="R7481" s="181" t="s">
        <v>35</v>
      </c>
      <c r="S7481" s="181" t="s">
        <v>225</v>
      </c>
      <c r="T7481" s="186" t="s">
        <v>225</v>
      </c>
      <c r="U7481" s="187" t="s">
        <v>225</v>
      </c>
      <c r="V7481" s="188" t="str" cm="1">
        <f t="array" ref="V7481">IF(SUM(LEN(A7481:U7481))=0,"",IF(OR(OR(ISBLANK(E7481),SUM(LEN(B7481),LEN(C7481))=0),AND(NOT(D7481="Unknown"),ISBLANK(I7481)),AND(NOT(N7481="Unknown"),ISBLANK(Q7481))),"Missing Information", INDEX(Table15[Entire Service Line Classification], MATCH(SUMIFS(Table15[Unique ID],Table15[System-Owned Portion],D7481,Table15[If Material Anything Other than "Lead" in Column E,Was Material Ever Previously Lead?],F7481,Table15[Customer-Owned Portion],N7481),Table15[Unique ID],0),0)))</f>
        <v>Non-lead</v>
      </c>
      <c r="W7481" s="189"/>
    </row>
    <row r="7482" spans="1:23" s="190" customFormat="1" ht="56.25" x14ac:dyDescent="0.25">
      <c r="A7482" s="180" t="s">
        <v>225</v>
      </c>
      <c r="B7482" s="181" t="s">
        <v>11084</v>
      </c>
      <c r="C7482" s="182" t="s">
        <v>225</v>
      </c>
      <c r="D7482" s="183" t="s">
        <v>36</v>
      </c>
      <c r="E7482" s="181" t="s">
        <v>35</v>
      </c>
      <c r="F7482" s="183" t="s">
        <v>35</v>
      </c>
      <c r="G7482" s="181" t="s">
        <v>7442</v>
      </c>
      <c r="H7482" s="184" t="s">
        <v>7090</v>
      </c>
      <c r="I7482" s="185" t="s">
        <v>190</v>
      </c>
      <c r="J7482" s="181" t="s">
        <v>35</v>
      </c>
      <c r="K7482" s="181" t="s">
        <v>225</v>
      </c>
      <c r="L7482" s="186" t="s">
        <v>225</v>
      </c>
      <c r="M7482" s="187" t="s">
        <v>225</v>
      </c>
      <c r="N7482" s="183" t="s">
        <v>36</v>
      </c>
      <c r="O7482" s="181" t="s">
        <v>7442</v>
      </c>
      <c r="P7482" s="184" t="s">
        <v>7090</v>
      </c>
      <c r="Q7482" s="185" t="s">
        <v>190</v>
      </c>
      <c r="R7482" s="181" t="s">
        <v>35</v>
      </c>
      <c r="S7482" s="181" t="s">
        <v>225</v>
      </c>
      <c r="T7482" s="186" t="s">
        <v>225</v>
      </c>
      <c r="U7482" s="187" t="s">
        <v>225</v>
      </c>
      <c r="V7482" s="188" t="str" cm="1">
        <f t="array" ref="V7482">IF(SUM(LEN(A7482:U7482))=0,"",IF(OR(OR(ISBLANK(E7482),SUM(LEN(B7482),LEN(C7482))=0),AND(NOT(D7482="Unknown"),ISBLANK(I7482)),AND(NOT(N7482="Unknown"),ISBLANK(Q7482))),"Missing Information", INDEX(Table15[Entire Service Line Classification], MATCH(SUMIFS(Table15[Unique ID],Table15[System-Owned Portion],D7482,Table15[If Material Anything Other than "Lead" in Column E,Was Material Ever Previously Lead?],F7482,Table15[Customer-Owned Portion],N7482),Table15[Unique ID],0),0)))</f>
        <v>Non-lead</v>
      </c>
      <c r="W7482" s="189"/>
    </row>
    <row r="7483" spans="1:23" s="190" customFormat="1" ht="56.25" x14ac:dyDescent="0.25">
      <c r="A7483" s="180" t="s">
        <v>225</v>
      </c>
      <c r="B7483" s="181" t="s">
        <v>11085</v>
      </c>
      <c r="C7483" s="182" t="s">
        <v>225</v>
      </c>
      <c r="D7483" s="183" t="s">
        <v>36</v>
      </c>
      <c r="E7483" s="181" t="s">
        <v>35</v>
      </c>
      <c r="F7483" s="183" t="s">
        <v>35</v>
      </c>
      <c r="G7483" s="181" t="s">
        <v>7354</v>
      </c>
      <c r="H7483" s="184" t="s">
        <v>7090</v>
      </c>
      <c r="I7483" s="185" t="s">
        <v>190</v>
      </c>
      <c r="J7483" s="181" t="s">
        <v>35</v>
      </c>
      <c r="K7483" s="181" t="s">
        <v>225</v>
      </c>
      <c r="L7483" s="186" t="s">
        <v>225</v>
      </c>
      <c r="M7483" s="187" t="s">
        <v>225</v>
      </c>
      <c r="N7483" s="183" t="s">
        <v>36</v>
      </c>
      <c r="O7483" s="181" t="s">
        <v>7354</v>
      </c>
      <c r="P7483" s="184" t="s">
        <v>7090</v>
      </c>
      <c r="Q7483" s="185" t="s">
        <v>190</v>
      </c>
      <c r="R7483" s="181" t="s">
        <v>35</v>
      </c>
      <c r="S7483" s="181" t="s">
        <v>225</v>
      </c>
      <c r="T7483" s="186" t="s">
        <v>225</v>
      </c>
      <c r="U7483" s="187" t="s">
        <v>225</v>
      </c>
      <c r="V7483" s="188" t="str" cm="1">
        <f t="array" ref="V7483">IF(SUM(LEN(A7483:U7483))=0,"",IF(OR(OR(ISBLANK(E7483),SUM(LEN(B7483),LEN(C7483))=0),AND(NOT(D7483="Unknown"),ISBLANK(I7483)),AND(NOT(N7483="Unknown"),ISBLANK(Q7483))),"Missing Information", INDEX(Table15[Entire Service Line Classification], MATCH(SUMIFS(Table15[Unique ID],Table15[System-Owned Portion],D7483,Table15[If Material Anything Other than "Lead" in Column E,Was Material Ever Previously Lead?],F7483,Table15[Customer-Owned Portion],N7483),Table15[Unique ID],0),0)))</f>
        <v>Non-lead</v>
      </c>
      <c r="W7483" s="189"/>
    </row>
    <row r="7484" spans="1:23" s="190" customFormat="1" ht="56.25" x14ac:dyDescent="0.25">
      <c r="A7484" s="180" t="s">
        <v>225</v>
      </c>
      <c r="B7484" s="181" t="s">
        <v>11086</v>
      </c>
      <c r="C7484" s="182" t="s">
        <v>225</v>
      </c>
      <c r="D7484" s="183" t="s">
        <v>36</v>
      </c>
      <c r="E7484" s="181" t="s">
        <v>35</v>
      </c>
      <c r="F7484" s="183" t="s">
        <v>35</v>
      </c>
      <c r="G7484" s="181" t="s">
        <v>7442</v>
      </c>
      <c r="H7484" s="184" t="s">
        <v>7090</v>
      </c>
      <c r="I7484" s="185" t="s">
        <v>190</v>
      </c>
      <c r="J7484" s="181" t="s">
        <v>35</v>
      </c>
      <c r="K7484" s="181" t="s">
        <v>225</v>
      </c>
      <c r="L7484" s="186" t="s">
        <v>225</v>
      </c>
      <c r="M7484" s="187" t="s">
        <v>225</v>
      </c>
      <c r="N7484" s="183" t="s">
        <v>36</v>
      </c>
      <c r="O7484" s="181" t="s">
        <v>7442</v>
      </c>
      <c r="P7484" s="184" t="s">
        <v>7090</v>
      </c>
      <c r="Q7484" s="185" t="s">
        <v>190</v>
      </c>
      <c r="R7484" s="181" t="s">
        <v>35</v>
      </c>
      <c r="S7484" s="181" t="s">
        <v>225</v>
      </c>
      <c r="T7484" s="186" t="s">
        <v>225</v>
      </c>
      <c r="U7484" s="187" t="s">
        <v>225</v>
      </c>
      <c r="V7484" s="188" t="str" cm="1">
        <f t="array" ref="V7484">IF(SUM(LEN(A7484:U7484))=0,"",IF(OR(OR(ISBLANK(E7484),SUM(LEN(B7484),LEN(C7484))=0),AND(NOT(D7484="Unknown"),ISBLANK(I7484)),AND(NOT(N7484="Unknown"),ISBLANK(Q7484))),"Missing Information", INDEX(Table15[Entire Service Line Classification], MATCH(SUMIFS(Table15[Unique ID],Table15[System-Owned Portion],D7484,Table15[If Material Anything Other than "Lead" in Column E,Was Material Ever Previously Lead?],F7484,Table15[Customer-Owned Portion],N7484),Table15[Unique ID],0),0)))</f>
        <v>Non-lead</v>
      </c>
      <c r="W7484" s="189"/>
    </row>
    <row r="7485" spans="1:23" s="190" customFormat="1" ht="56.25" x14ac:dyDescent="0.25">
      <c r="A7485" s="180" t="s">
        <v>225</v>
      </c>
      <c r="B7485" s="181" t="s">
        <v>11087</v>
      </c>
      <c r="C7485" s="182" t="s">
        <v>225</v>
      </c>
      <c r="D7485" s="183" t="s">
        <v>36</v>
      </c>
      <c r="E7485" s="181" t="s">
        <v>35</v>
      </c>
      <c r="F7485" s="183" t="s">
        <v>35</v>
      </c>
      <c r="G7485" s="181" t="s">
        <v>7437</v>
      </c>
      <c r="H7485" s="184" t="s">
        <v>7090</v>
      </c>
      <c r="I7485" s="185" t="s">
        <v>190</v>
      </c>
      <c r="J7485" s="181" t="s">
        <v>35</v>
      </c>
      <c r="K7485" s="181" t="s">
        <v>225</v>
      </c>
      <c r="L7485" s="186" t="s">
        <v>225</v>
      </c>
      <c r="M7485" s="187" t="s">
        <v>225</v>
      </c>
      <c r="N7485" s="183" t="s">
        <v>36</v>
      </c>
      <c r="O7485" s="181" t="s">
        <v>7437</v>
      </c>
      <c r="P7485" s="184" t="s">
        <v>7090</v>
      </c>
      <c r="Q7485" s="185" t="s">
        <v>190</v>
      </c>
      <c r="R7485" s="181" t="s">
        <v>35</v>
      </c>
      <c r="S7485" s="181" t="s">
        <v>225</v>
      </c>
      <c r="T7485" s="186" t="s">
        <v>225</v>
      </c>
      <c r="U7485" s="187" t="s">
        <v>225</v>
      </c>
      <c r="V7485" s="188" t="str" cm="1">
        <f t="array" ref="V7485">IF(SUM(LEN(A7485:U7485))=0,"",IF(OR(OR(ISBLANK(E7485),SUM(LEN(B7485),LEN(C7485))=0),AND(NOT(D7485="Unknown"),ISBLANK(I7485)),AND(NOT(N7485="Unknown"),ISBLANK(Q7485))),"Missing Information", INDEX(Table15[Entire Service Line Classification], MATCH(SUMIFS(Table15[Unique ID],Table15[System-Owned Portion],D7485,Table15[If Material Anything Other than "Lead" in Column E,Was Material Ever Previously Lead?],F7485,Table15[Customer-Owned Portion],N7485),Table15[Unique ID],0),0)))</f>
        <v>Non-lead</v>
      </c>
      <c r="W7485" s="189"/>
    </row>
    <row r="7486" spans="1:23" s="190" customFormat="1" ht="56.25" x14ac:dyDescent="0.25">
      <c r="A7486" s="180" t="s">
        <v>225</v>
      </c>
      <c r="B7486" s="181" t="s">
        <v>11088</v>
      </c>
      <c r="C7486" s="182" t="s">
        <v>225</v>
      </c>
      <c r="D7486" s="183" t="s">
        <v>36</v>
      </c>
      <c r="E7486" s="181" t="s">
        <v>35</v>
      </c>
      <c r="F7486" s="183" t="s">
        <v>35</v>
      </c>
      <c r="G7486" s="181" t="s">
        <v>7437</v>
      </c>
      <c r="H7486" s="184" t="s">
        <v>7090</v>
      </c>
      <c r="I7486" s="185" t="s">
        <v>190</v>
      </c>
      <c r="J7486" s="181" t="s">
        <v>35</v>
      </c>
      <c r="K7486" s="181" t="s">
        <v>225</v>
      </c>
      <c r="L7486" s="186" t="s">
        <v>225</v>
      </c>
      <c r="M7486" s="187" t="s">
        <v>225</v>
      </c>
      <c r="N7486" s="183" t="s">
        <v>36</v>
      </c>
      <c r="O7486" s="181" t="s">
        <v>7437</v>
      </c>
      <c r="P7486" s="184" t="s">
        <v>7090</v>
      </c>
      <c r="Q7486" s="185" t="s">
        <v>190</v>
      </c>
      <c r="R7486" s="181" t="s">
        <v>35</v>
      </c>
      <c r="S7486" s="181" t="s">
        <v>225</v>
      </c>
      <c r="T7486" s="186" t="s">
        <v>225</v>
      </c>
      <c r="U7486" s="187" t="s">
        <v>225</v>
      </c>
      <c r="V7486" s="188" t="str" cm="1">
        <f t="array" ref="V7486">IF(SUM(LEN(A7486:U7486))=0,"",IF(OR(OR(ISBLANK(E7486),SUM(LEN(B7486),LEN(C7486))=0),AND(NOT(D7486="Unknown"),ISBLANK(I7486)),AND(NOT(N7486="Unknown"),ISBLANK(Q7486))),"Missing Information", INDEX(Table15[Entire Service Line Classification], MATCH(SUMIFS(Table15[Unique ID],Table15[System-Owned Portion],D7486,Table15[If Material Anything Other than "Lead" in Column E,Was Material Ever Previously Lead?],F7486,Table15[Customer-Owned Portion],N7486),Table15[Unique ID],0),0)))</f>
        <v>Non-lead</v>
      </c>
      <c r="W7486" s="189"/>
    </row>
    <row r="7487" spans="1:23" s="190" customFormat="1" ht="56.25" x14ac:dyDescent="0.25">
      <c r="A7487" s="180" t="s">
        <v>225</v>
      </c>
      <c r="B7487" s="181" t="s">
        <v>11089</v>
      </c>
      <c r="C7487" s="182" t="s">
        <v>225</v>
      </c>
      <c r="D7487" s="183" t="s">
        <v>36</v>
      </c>
      <c r="E7487" s="181" t="s">
        <v>35</v>
      </c>
      <c r="F7487" s="183" t="s">
        <v>35</v>
      </c>
      <c r="G7487" s="181" t="s">
        <v>7437</v>
      </c>
      <c r="H7487" s="184" t="s">
        <v>7090</v>
      </c>
      <c r="I7487" s="185" t="s">
        <v>190</v>
      </c>
      <c r="J7487" s="181" t="s">
        <v>35</v>
      </c>
      <c r="K7487" s="181" t="s">
        <v>225</v>
      </c>
      <c r="L7487" s="186" t="s">
        <v>225</v>
      </c>
      <c r="M7487" s="187" t="s">
        <v>225</v>
      </c>
      <c r="N7487" s="183" t="s">
        <v>36</v>
      </c>
      <c r="O7487" s="181" t="s">
        <v>7437</v>
      </c>
      <c r="P7487" s="184" t="s">
        <v>7090</v>
      </c>
      <c r="Q7487" s="185" t="s">
        <v>190</v>
      </c>
      <c r="R7487" s="181" t="s">
        <v>35</v>
      </c>
      <c r="S7487" s="181" t="s">
        <v>225</v>
      </c>
      <c r="T7487" s="186" t="s">
        <v>225</v>
      </c>
      <c r="U7487" s="187" t="s">
        <v>225</v>
      </c>
      <c r="V7487" s="188" t="str" cm="1">
        <f t="array" ref="V7487">IF(SUM(LEN(A7487:U7487))=0,"",IF(OR(OR(ISBLANK(E7487),SUM(LEN(B7487),LEN(C7487))=0),AND(NOT(D7487="Unknown"),ISBLANK(I7487)),AND(NOT(N7487="Unknown"),ISBLANK(Q7487))),"Missing Information", INDEX(Table15[Entire Service Line Classification], MATCH(SUMIFS(Table15[Unique ID],Table15[System-Owned Portion],D7487,Table15[If Material Anything Other than "Lead" in Column E,Was Material Ever Previously Lead?],F7487,Table15[Customer-Owned Portion],N7487),Table15[Unique ID],0),0)))</f>
        <v>Non-lead</v>
      </c>
      <c r="W7487" s="189"/>
    </row>
    <row r="7488" spans="1:23" s="190" customFormat="1" ht="56.25" x14ac:dyDescent="0.25">
      <c r="A7488" s="180" t="s">
        <v>225</v>
      </c>
      <c r="B7488" s="181" t="s">
        <v>11090</v>
      </c>
      <c r="C7488" s="182" t="s">
        <v>225</v>
      </c>
      <c r="D7488" s="183" t="s">
        <v>36</v>
      </c>
      <c r="E7488" s="181" t="s">
        <v>35</v>
      </c>
      <c r="F7488" s="183" t="s">
        <v>35</v>
      </c>
      <c r="G7488" s="181" t="s">
        <v>7442</v>
      </c>
      <c r="H7488" s="184" t="s">
        <v>7090</v>
      </c>
      <c r="I7488" s="185" t="s">
        <v>190</v>
      </c>
      <c r="J7488" s="181" t="s">
        <v>35</v>
      </c>
      <c r="K7488" s="181" t="s">
        <v>225</v>
      </c>
      <c r="L7488" s="186" t="s">
        <v>225</v>
      </c>
      <c r="M7488" s="187" t="s">
        <v>225</v>
      </c>
      <c r="N7488" s="183" t="s">
        <v>36</v>
      </c>
      <c r="O7488" s="181" t="s">
        <v>7442</v>
      </c>
      <c r="P7488" s="184" t="s">
        <v>7090</v>
      </c>
      <c r="Q7488" s="185" t="s">
        <v>190</v>
      </c>
      <c r="R7488" s="181" t="s">
        <v>35</v>
      </c>
      <c r="S7488" s="181" t="s">
        <v>225</v>
      </c>
      <c r="T7488" s="186" t="s">
        <v>225</v>
      </c>
      <c r="U7488" s="187" t="s">
        <v>225</v>
      </c>
      <c r="V7488" s="188" t="str" cm="1">
        <f t="array" ref="V7488">IF(SUM(LEN(A7488:U7488))=0,"",IF(OR(OR(ISBLANK(E7488),SUM(LEN(B7488),LEN(C7488))=0),AND(NOT(D7488="Unknown"),ISBLANK(I7488)),AND(NOT(N7488="Unknown"),ISBLANK(Q7488))),"Missing Information", INDEX(Table15[Entire Service Line Classification], MATCH(SUMIFS(Table15[Unique ID],Table15[System-Owned Portion],D7488,Table15[If Material Anything Other than "Lead" in Column E,Was Material Ever Previously Lead?],F7488,Table15[Customer-Owned Portion],N7488),Table15[Unique ID],0),0)))</f>
        <v>Non-lead</v>
      </c>
      <c r="W7488" s="189"/>
    </row>
    <row r="7489" spans="1:23" s="190" customFormat="1" ht="56.25" x14ac:dyDescent="0.25">
      <c r="A7489" s="180" t="s">
        <v>225</v>
      </c>
      <c r="B7489" s="181" t="s">
        <v>11091</v>
      </c>
      <c r="C7489" s="182" t="s">
        <v>225</v>
      </c>
      <c r="D7489" s="183" t="s">
        <v>36</v>
      </c>
      <c r="E7489" s="181" t="s">
        <v>35</v>
      </c>
      <c r="F7489" s="183" t="s">
        <v>35</v>
      </c>
      <c r="G7489" s="181" t="s">
        <v>7347</v>
      </c>
      <c r="H7489" s="184" t="s">
        <v>7090</v>
      </c>
      <c r="I7489" s="185" t="s">
        <v>190</v>
      </c>
      <c r="J7489" s="181" t="s">
        <v>35</v>
      </c>
      <c r="K7489" s="181" t="s">
        <v>225</v>
      </c>
      <c r="L7489" s="186" t="s">
        <v>225</v>
      </c>
      <c r="M7489" s="187" t="s">
        <v>225</v>
      </c>
      <c r="N7489" s="183" t="s">
        <v>36</v>
      </c>
      <c r="O7489" s="181" t="s">
        <v>7347</v>
      </c>
      <c r="P7489" s="184" t="s">
        <v>7090</v>
      </c>
      <c r="Q7489" s="185" t="s">
        <v>190</v>
      </c>
      <c r="R7489" s="181" t="s">
        <v>35</v>
      </c>
      <c r="S7489" s="181" t="s">
        <v>225</v>
      </c>
      <c r="T7489" s="186" t="s">
        <v>225</v>
      </c>
      <c r="U7489" s="187" t="s">
        <v>225</v>
      </c>
      <c r="V7489" s="188" t="str" cm="1">
        <f t="array" ref="V7489">IF(SUM(LEN(A7489:U7489))=0,"",IF(OR(OR(ISBLANK(E7489),SUM(LEN(B7489),LEN(C7489))=0),AND(NOT(D7489="Unknown"),ISBLANK(I7489)),AND(NOT(N7489="Unknown"),ISBLANK(Q7489))),"Missing Information", INDEX(Table15[Entire Service Line Classification], MATCH(SUMIFS(Table15[Unique ID],Table15[System-Owned Portion],D7489,Table15[If Material Anything Other than "Lead" in Column E,Was Material Ever Previously Lead?],F7489,Table15[Customer-Owned Portion],N7489),Table15[Unique ID],0),0)))</f>
        <v>Non-lead</v>
      </c>
      <c r="W7489" s="189"/>
    </row>
    <row r="7490" spans="1:23" s="190" customFormat="1" ht="56.25" x14ac:dyDescent="0.25">
      <c r="A7490" s="180" t="s">
        <v>225</v>
      </c>
      <c r="B7490" s="181" t="s">
        <v>11092</v>
      </c>
      <c r="C7490" s="182" t="s">
        <v>225</v>
      </c>
      <c r="D7490" s="183" t="s">
        <v>36</v>
      </c>
      <c r="E7490" s="181" t="s">
        <v>35</v>
      </c>
      <c r="F7490" s="183" t="s">
        <v>35</v>
      </c>
      <c r="G7490" s="181" t="s">
        <v>7437</v>
      </c>
      <c r="H7490" s="184" t="s">
        <v>7090</v>
      </c>
      <c r="I7490" s="185" t="s">
        <v>190</v>
      </c>
      <c r="J7490" s="181" t="s">
        <v>35</v>
      </c>
      <c r="K7490" s="181" t="s">
        <v>225</v>
      </c>
      <c r="L7490" s="186" t="s">
        <v>225</v>
      </c>
      <c r="M7490" s="187" t="s">
        <v>225</v>
      </c>
      <c r="N7490" s="183" t="s">
        <v>36</v>
      </c>
      <c r="O7490" s="181" t="s">
        <v>7437</v>
      </c>
      <c r="P7490" s="184" t="s">
        <v>7090</v>
      </c>
      <c r="Q7490" s="185" t="s">
        <v>190</v>
      </c>
      <c r="R7490" s="181" t="s">
        <v>35</v>
      </c>
      <c r="S7490" s="181" t="s">
        <v>225</v>
      </c>
      <c r="T7490" s="186" t="s">
        <v>225</v>
      </c>
      <c r="U7490" s="187" t="s">
        <v>225</v>
      </c>
      <c r="V7490" s="188" t="str" cm="1">
        <f t="array" ref="V7490">IF(SUM(LEN(A7490:U7490))=0,"",IF(OR(OR(ISBLANK(E7490),SUM(LEN(B7490),LEN(C7490))=0),AND(NOT(D7490="Unknown"),ISBLANK(I7490)),AND(NOT(N7490="Unknown"),ISBLANK(Q7490))),"Missing Information", INDEX(Table15[Entire Service Line Classification], MATCH(SUMIFS(Table15[Unique ID],Table15[System-Owned Portion],D7490,Table15[If Material Anything Other than "Lead" in Column E,Was Material Ever Previously Lead?],F7490,Table15[Customer-Owned Portion],N7490),Table15[Unique ID],0),0)))</f>
        <v>Non-lead</v>
      </c>
      <c r="W7490" s="189"/>
    </row>
    <row r="7491" spans="1:23" s="190" customFormat="1" ht="56.25" x14ac:dyDescent="0.25">
      <c r="A7491" s="180" t="s">
        <v>225</v>
      </c>
      <c r="B7491" s="181" t="s">
        <v>11093</v>
      </c>
      <c r="C7491" s="182" t="s">
        <v>225</v>
      </c>
      <c r="D7491" s="183" t="s">
        <v>36</v>
      </c>
      <c r="E7491" s="181" t="s">
        <v>35</v>
      </c>
      <c r="F7491" s="183" t="s">
        <v>35</v>
      </c>
      <c r="G7491" s="181" t="s">
        <v>7437</v>
      </c>
      <c r="H7491" s="184" t="s">
        <v>7090</v>
      </c>
      <c r="I7491" s="185" t="s">
        <v>190</v>
      </c>
      <c r="J7491" s="181" t="s">
        <v>35</v>
      </c>
      <c r="K7491" s="181" t="s">
        <v>225</v>
      </c>
      <c r="L7491" s="186" t="s">
        <v>225</v>
      </c>
      <c r="M7491" s="187" t="s">
        <v>225</v>
      </c>
      <c r="N7491" s="183" t="s">
        <v>36</v>
      </c>
      <c r="O7491" s="181" t="s">
        <v>7437</v>
      </c>
      <c r="P7491" s="184" t="s">
        <v>7090</v>
      </c>
      <c r="Q7491" s="185" t="s">
        <v>190</v>
      </c>
      <c r="R7491" s="181" t="s">
        <v>35</v>
      </c>
      <c r="S7491" s="181" t="s">
        <v>225</v>
      </c>
      <c r="T7491" s="186" t="s">
        <v>225</v>
      </c>
      <c r="U7491" s="187" t="s">
        <v>225</v>
      </c>
      <c r="V7491" s="188" t="str" cm="1">
        <f t="array" ref="V7491">IF(SUM(LEN(A7491:U7491))=0,"",IF(OR(OR(ISBLANK(E7491),SUM(LEN(B7491),LEN(C7491))=0),AND(NOT(D7491="Unknown"),ISBLANK(I7491)),AND(NOT(N7491="Unknown"),ISBLANK(Q7491))),"Missing Information", INDEX(Table15[Entire Service Line Classification], MATCH(SUMIFS(Table15[Unique ID],Table15[System-Owned Portion],D7491,Table15[If Material Anything Other than "Lead" in Column E,Was Material Ever Previously Lead?],F7491,Table15[Customer-Owned Portion],N7491),Table15[Unique ID],0),0)))</f>
        <v>Non-lead</v>
      </c>
      <c r="W7491" s="189"/>
    </row>
    <row r="7492" spans="1:23" s="190" customFormat="1" ht="56.25" x14ac:dyDescent="0.25">
      <c r="A7492" s="180" t="s">
        <v>225</v>
      </c>
      <c r="B7492" s="181" t="s">
        <v>11094</v>
      </c>
      <c r="C7492" s="182" t="s">
        <v>225</v>
      </c>
      <c r="D7492" s="183" t="s">
        <v>36</v>
      </c>
      <c r="E7492" s="181" t="s">
        <v>35</v>
      </c>
      <c r="F7492" s="183" t="s">
        <v>35</v>
      </c>
      <c r="G7492" s="181" t="s">
        <v>7354</v>
      </c>
      <c r="H7492" s="184" t="s">
        <v>7090</v>
      </c>
      <c r="I7492" s="185" t="s">
        <v>190</v>
      </c>
      <c r="J7492" s="181" t="s">
        <v>35</v>
      </c>
      <c r="K7492" s="181" t="s">
        <v>225</v>
      </c>
      <c r="L7492" s="186" t="s">
        <v>225</v>
      </c>
      <c r="M7492" s="187" t="s">
        <v>225</v>
      </c>
      <c r="N7492" s="183" t="s">
        <v>36</v>
      </c>
      <c r="O7492" s="181" t="s">
        <v>7354</v>
      </c>
      <c r="P7492" s="184" t="s">
        <v>7090</v>
      </c>
      <c r="Q7492" s="185" t="s">
        <v>190</v>
      </c>
      <c r="R7492" s="181" t="s">
        <v>35</v>
      </c>
      <c r="S7492" s="181" t="s">
        <v>225</v>
      </c>
      <c r="T7492" s="186" t="s">
        <v>225</v>
      </c>
      <c r="U7492" s="187" t="s">
        <v>225</v>
      </c>
      <c r="V7492" s="188" t="str" cm="1">
        <f t="array" ref="V7492">IF(SUM(LEN(A7492:U7492))=0,"",IF(OR(OR(ISBLANK(E7492),SUM(LEN(B7492),LEN(C7492))=0),AND(NOT(D7492="Unknown"),ISBLANK(I7492)),AND(NOT(N7492="Unknown"),ISBLANK(Q7492))),"Missing Information", INDEX(Table15[Entire Service Line Classification], MATCH(SUMIFS(Table15[Unique ID],Table15[System-Owned Portion],D7492,Table15[If Material Anything Other than "Lead" in Column E,Was Material Ever Previously Lead?],F7492,Table15[Customer-Owned Portion],N7492),Table15[Unique ID],0),0)))</f>
        <v>Non-lead</v>
      </c>
      <c r="W7492" s="189"/>
    </row>
    <row r="7493" spans="1:23" s="190" customFormat="1" ht="56.25" x14ac:dyDescent="0.25">
      <c r="A7493" s="180" t="s">
        <v>225</v>
      </c>
      <c r="B7493" s="181" t="s">
        <v>11095</v>
      </c>
      <c r="C7493" s="182" t="s">
        <v>225</v>
      </c>
      <c r="D7493" s="183" t="s">
        <v>36</v>
      </c>
      <c r="E7493" s="181" t="s">
        <v>35</v>
      </c>
      <c r="F7493" s="183" t="s">
        <v>35</v>
      </c>
      <c r="G7493" s="181" t="s">
        <v>7347</v>
      </c>
      <c r="H7493" s="184" t="s">
        <v>7090</v>
      </c>
      <c r="I7493" s="185" t="s">
        <v>190</v>
      </c>
      <c r="J7493" s="181" t="s">
        <v>35</v>
      </c>
      <c r="K7493" s="181" t="s">
        <v>225</v>
      </c>
      <c r="L7493" s="186" t="s">
        <v>225</v>
      </c>
      <c r="M7493" s="187" t="s">
        <v>225</v>
      </c>
      <c r="N7493" s="183" t="s">
        <v>36</v>
      </c>
      <c r="O7493" s="181" t="s">
        <v>7347</v>
      </c>
      <c r="P7493" s="184" t="s">
        <v>7090</v>
      </c>
      <c r="Q7493" s="185" t="s">
        <v>190</v>
      </c>
      <c r="R7493" s="181" t="s">
        <v>35</v>
      </c>
      <c r="S7493" s="181" t="s">
        <v>225</v>
      </c>
      <c r="T7493" s="186" t="s">
        <v>225</v>
      </c>
      <c r="U7493" s="187" t="s">
        <v>225</v>
      </c>
      <c r="V7493" s="188" t="str" cm="1">
        <f t="array" ref="V7493">IF(SUM(LEN(A7493:U7493))=0,"",IF(OR(OR(ISBLANK(E7493),SUM(LEN(B7493),LEN(C7493))=0),AND(NOT(D7493="Unknown"),ISBLANK(I7493)),AND(NOT(N7493="Unknown"),ISBLANK(Q7493))),"Missing Information", INDEX(Table15[Entire Service Line Classification], MATCH(SUMIFS(Table15[Unique ID],Table15[System-Owned Portion],D7493,Table15[If Material Anything Other than "Lead" in Column E,Was Material Ever Previously Lead?],F7493,Table15[Customer-Owned Portion],N7493),Table15[Unique ID],0),0)))</f>
        <v>Non-lead</v>
      </c>
      <c r="W7493" s="189"/>
    </row>
    <row r="7494" spans="1:23" s="190" customFormat="1" ht="56.25" x14ac:dyDescent="0.25">
      <c r="A7494" s="180" t="s">
        <v>225</v>
      </c>
      <c r="B7494" s="181" t="s">
        <v>11096</v>
      </c>
      <c r="C7494" s="182" t="s">
        <v>225</v>
      </c>
      <c r="D7494" s="183" t="s">
        <v>36</v>
      </c>
      <c r="E7494" s="181" t="s">
        <v>35</v>
      </c>
      <c r="F7494" s="183" t="s">
        <v>35</v>
      </c>
      <c r="G7494" s="181" t="s">
        <v>7354</v>
      </c>
      <c r="H7494" s="184" t="s">
        <v>7090</v>
      </c>
      <c r="I7494" s="185" t="s">
        <v>190</v>
      </c>
      <c r="J7494" s="181" t="s">
        <v>35</v>
      </c>
      <c r="K7494" s="181" t="s">
        <v>225</v>
      </c>
      <c r="L7494" s="186" t="s">
        <v>225</v>
      </c>
      <c r="M7494" s="187" t="s">
        <v>225</v>
      </c>
      <c r="N7494" s="183" t="s">
        <v>36</v>
      </c>
      <c r="O7494" s="181" t="s">
        <v>7354</v>
      </c>
      <c r="P7494" s="184" t="s">
        <v>7090</v>
      </c>
      <c r="Q7494" s="185" t="s">
        <v>190</v>
      </c>
      <c r="R7494" s="181" t="s">
        <v>35</v>
      </c>
      <c r="S7494" s="181" t="s">
        <v>225</v>
      </c>
      <c r="T7494" s="186" t="s">
        <v>225</v>
      </c>
      <c r="U7494" s="187" t="s">
        <v>225</v>
      </c>
      <c r="V7494" s="188" t="str" cm="1">
        <f t="array" ref="V7494">IF(SUM(LEN(A7494:U7494))=0,"",IF(OR(OR(ISBLANK(E7494),SUM(LEN(B7494),LEN(C7494))=0),AND(NOT(D7494="Unknown"),ISBLANK(I7494)),AND(NOT(N7494="Unknown"),ISBLANK(Q7494))),"Missing Information", INDEX(Table15[Entire Service Line Classification], MATCH(SUMIFS(Table15[Unique ID],Table15[System-Owned Portion],D7494,Table15[If Material Anything Other than "Lead" in Column E,Was Material Ever Previously Lead?],F7494,Table15[Customer-Owned Portion],N7494),Table15[Unique ID],0),0)))</f>
        <v>Non-lead</v>
      </c>
      <c r="W7494" s="189"/>
    </row>
    <row r="7495" spans="1:23" s="190" customFormat="1" ht="56.25" x14ac:dyDescent="0.25">
      <c r="A7495" s="180" t="s">
        <v>225</v>
      </c>
      <c r="B7495" s="181" t="s">
        <v>11097</v>
      </c>
      <c r="C7495" s="182" t="s">
        <v>225</v>
      </c>
      <c r="D7495" s="183" t="s">
        <v>36</v>
      </c>
      <c r="E7495" s="181" t="s">
        <v>35</v>
      </c>
      <c r="F7495" s="183" t="s">
        <v>35</v>
      </c>
      <c r="G7495" s="181" t="s">
        <v>7354</v>
      </c>
      <c r="H7495" s="184" t="s">
        <v>7090</v>
      </c>
      <c r="I7495" s="185" t="s">
        <v>190</v>
      </c>
      <c r="J7495" s="181" t="s">
        <v>35</v>
      </c>
      <c r="K7495" s="181" t="s">
        <v>225</v>
      </c>
      <c r="L7495" s="186" t="s">
        <v>225</v>
      </c>
      <c r="M7495" s="187" t="s">
        <v>225</v>
      </c>
      <c r="N7495" s="183" t="s">
        <v>36</v>
      </c>
      <c r="O7495" s="181" t="s">
        <v>7354</v>
      </c>
      <c r="P7495" s="184" t="s">
        <v>7090</v>
      </c>
      <c r="Q7495" s="185" t="s">
        <v>190</v>
      </c>
      <c r="R7495" s="181" t="s">
        <v>35</v>
      </c>
      <c r="S7495" s="181" t="s">
        <v>225</v>
      </c>
      <c r="T7495" s="186" t="s">
        <v>225</v>
      </c>
      <c r="U7495" s="187" t="s">
        <v>225</v>
      </c>
      <c r="V7495" s="188" t="str" cm="1">
        <f t="array" ref="V7495">IF(SUM(LEN(A7495:U7495))=0,"",IF(OR(OR(ISBLANK(E7495),SUM(LEN(B7495),LEN(C7495))=0),AND(NOT(D7495="Unknown"),ISBLANK(I7495)),AND(NOT(N7495="Unknown"),ISBLANK(Q7495))),"Missing Information", INDEX(Table15[Entire Service Line Classification], MATCH(SUMIFS(Table15[Unique ID],Table15[System-Owned Portion],D7495,Table15[If Material Anything Other than "Lead" in Column E,Was Material Ever Previously Lead?],F7495,Table15[Customer-Owned Portion],N7495),Table15[Unique ID],0),0)))</f>
        <v>Non-lead</v>
      </c>
      <c r="W7495" s="189"/>
    </row>
    <row r="7496" spans="1:23" s="190" customFormat="1" ht="56.25" x14ac:dyDescent="0.25">
      <c r="A7496" s="180" t="s">
        <v>225</v>
      </c>
      <c r="B7496" s="181" t="s">
        <v>11098</v>
      </c>
      <c r="C7496" s="182" t="s">
        <v>225</v>
      </c>
      <c r="D7496" s="183" t="s">
        <v>36</v>
      </c>
      <c r="E7496" s="181" t="s">
        <v>35</v>
      </c>
      <c r="F7496" s="183" t="s">
        <v>35</v>
      </c>
      <c r="G7496" s="181" t="s">
        <v>7347</v>
      </c>
      <c r="H7496" s="184" t="s">
        <v>7090</v>
      </c>
      <c r="I7496" s="185" t="s">
        <v>190</v>
      </c>
      <c r="J7496" s="181" t="s">
        <v>35</v>
      </c>
      <c r="K7496" s="181" t="s">
        <v>225</v>
      </c>
      <c r="L7496" s="186" t="s">
        <v>225</v>
      </c>
      <c r="M7496" s="187" t="s">
        <v>225</v>
      </c>
      <c r="N7496" s="183" t="s">
        <v>36</v>
      </c>
      <c r="O7496" s="181" t="s">
        <v>7347</v>
      </c>
      <c r="P7496" s="184" t="s">
        <v>7090</v>
      </c>
      <c r="Q7496" s="185" t="s">
        <v>190</v>
      </c>
      <c r="R7496" s="181" t="s">
        <v>35</v>
      </c>
      <c r="S7496" s="181" t="s">
        <v>225</v>
      </c>
      <c r="T7496" s="186" t="s">
        <v>225</v>
      </c>
      <c r="U7496" s="187" t="s">
        <v>225</v>
      </c>
      <c r="V7496" s="188" t="str" cm="1">
        <f t="array" ref="V7496">IF(SUM(LEN(A7496:U7496))=0,"",IF(OR(OR(ISBLANK(E7496),SUM(LEN(B7496),LEN(C7496))=0),AND(NOT(D7496="Unknown"),ISBLANK(I7496)),AND(NOT(N7496="Unknown"),ISBLANK(Q7496))),"Missing Information", INDEX(Table15[Entire Service Line Classification], MATCH(SUMIFS(Table15[Unique ID],Table15[System-Owned Portion],D7496,Table15[If Material Anything Other than "Lead" in Column E,Was Material Ever Previously Lead?],F7496,Table15[Customer-Owned Portion],N7496),Table15[Unique ID],0),0)))</f>
        <v>Non-lead</v>
      </c>
      <c r="W7496" s="189"/>
    </row>
    <row r="7497" spans="1:23" s="190" customFormat="1" ht="56.25" x14ac:dyDescent="0.25">
      <c r="A7497" s="180" t="s">
        <v>225</v>
      </c>
      <c r="B7497" s="181" t="s">
        <v>11099</v>
      </c>
      <c r="C7497" s="182" t="s">
        <v>225</v>
      </c>
      <c r="D7497" s="183" t="s">
        <v>36</v>
      </c>
      <c r="E7497" s="181" t="s">
        <v>35</v>
      </c>
      <c r="F7497" s="183" t="s">
        <v>35</v>
      </c>
      <c r="G7497" s="181" t="s">
        <v>7347</v>
      </c>
      <c r="H7497" s="184" t="s">
        <v>7090</v>
      </c>
      <c r="I7497" s="185" t="s">
        <v>190</v>
      </c>
      <c r="J7497" s="181" t="s">
        <v>35</v>
      </c>
      <c r="K7497" s="181" t="s">
        <v>225</v>
      </c>
      <c r="L7497" s="186" t="s">
        <v>225</v>
      </c>
      <c r="M7497" s="187" t="s">
        <v>225</v>
      </c>
      <c r="N7497" s="183" t="s">
        <v>36</v>
      </c>
      <c r="O7497" s="181" t="s">
        <v>7347</v>
      </c>
      <c r="P7497" s="184" t="s">
        <v>7090</v>
      </c>
      <c r="Q7497" s="185" t="s">
        <v>190</v>
      </c>
      <c r="R7497" s="181" t="s">
        <v>35</v>
      </c>
      <c r="S7497" s="181" t="s">
        <v>225</v>
      </c>
      <c r="T7497" s="186" t="s">
        <v>225</v>
      </c>
      <c r="U7497" s="187" t="s">
        <v>225</v>
      </c>
      <c r="V7497" s="188" t="str" cm="1">
        <f t="array" ref="V7497">IF(SUM(LEN(A7497:U7497))=0,"",IF(OR(OR(ISBLANK(E7497),SUM(LEN(B7497),LEN(C7497))=0),AND(NOT(D7497="Unknown"),ISBLANK(I7497)),AND(NOT(N7497="Unknown"),ISBLANK(Q7497))),"Missing Information", INDEX(Table15[Entire Service Line Classification], MATCH(SUMIFS(Table15[Unique ID],Table15[System-Owned Portion],D7497,Table15[If Material Anything Other than "Lead" in Column E,Was Material Ever Previously Lead?],F7497,Table15[Customer-Owned Portion],N7497),Table15[Unique ID],0),0)))</f>
        <v>Non-lead</v>
      </c>
      <c r="W7497" s="189"/>
    </row>
    <row r="7498" spans="1:23" s="190" customFormat="1" ht="56.25" x14ac:dyDescent="0.25">
      <c r="A7498" s="180" t="s">
        <v>225</v>
      </c>
      <c r="B7498" s="181" t="s">
        <v>11100</v>
      </c>
      <c r="C7498" s="182" t="s">
        <v>225</v>
      </c>
      <c r="D7498" s="183" t="s">
        <v>36</v>
      </c>
      <c r="E7498" s="181" t="s">
        <v>35</v>
      </c>
      <c r="F7498" s="183" t="s">
        <v>35</v>
      </c>
      <c r="G7498" s="181" t="s">
        <v>7354</v>
      </c>
      <c r="H7498" s="184" t="s">
        <v>7090</v>
      </c>
      <c r="I7498" s="185" t="s">
        <v>190</v>
      </c>
      <c r="J7498" s="181" t="s">
        <v>35</v>
      </c>
      <c r="K7498" s="181" t="s">
        <v>225</v>
      </c>
      <c r="L7498" s="186" t="s">
        <v>225</v>
      </c>
      <c r="M7498" s="187" t="s">
        <v>225</v>
      </c>
      <c r="N7498" s="183" t="s">
        <v>36</v>
      </c>
      <c r="O7498" s="181" t="s">
        <v>7354</v>
      </c>
      <c r="P7498" s="184" t="s">
        <v>7090</v>
      </c>
      <c r="Q7498" s="185" t="s">
        <v>190</v>
      </c>
      <c r="R7498" s="181" t="s">
        <v>35</v>
      </c>
      <c r="S7498" s="181" t="s">
        <v>225</v>
      </c>
      <c r="T7498" s="186" t="s">
        <v>225</v>
      </c>
      <c r="U7498" s="187" t="s">
        <v>225</v>
      </c>
      <c r="V7498" s="188" t="str" cm="1">
        <f t="array" ref="V7498">IF(SUM(LEN(A7498:U7498))=0,"",IF(OR(OR(ISBLANK(E7498),SUM(LEN(B7498),LEN(C7498))=0),AND(NOT(D7498="Unknown"),ISBLANK(I7498)),AND(NOT(N7498="Unknown"),ISBLANK(Q7498))),"Missing Information", INDEX(Table15[Entire Service Line Classification], MATCH(SUMIFS(Table15[Unique ID],Table15[System-Owned Portion],D7498,Table15[If Material Anything Other than "Lead" in Column E,Was Material Ever Previously Lead?],F7498,Table15[Customer-Owned Portion],N7498),Table15[Unique ID],0),0)))</f>
        <v>Non-lead</v>
      </c>
      <c r="W7498" s="189"/>
    </row>
    <row r="7499" spans="1:23" s="190" customFormat="1" ht="56.25" x14ac:dyDescent="0.25">
      <c r="A7499" s="180" t="s">
        <v>225</v>
      </c>
      <c r="B7499" s="181" t="s">
        <v>11101</v>
      </c>
      <c r="C7499" s="182" t="s">
        <v>225</v>
      </c>
      <c r="D7499" s="183" t="s">
        <v>36</v>
      </c>
      <c r="E7499" s="181" t="s">
        <v>35</v>
      </c>
      <c r="F7499" s="183" t="s">
        <v>35</v>
      </c>
      <c r="G7499" s="181" t="s">
        <v>7350</v>
      </c>
      <c r="H7499" s="184" t="s">
        <v>7090</v>
      </c>
      <c r="I7499" s="185" t="s">
        <v>190</v>
      </c>
      <c r="J7499" s="181" t="s">
        <v>35</v>
      </c>
      <c r="K7499" s="181" t="s">
        <v>225</v>
      </c>
      <c r="L7499" s="186" t="s">
        <v>225</v>
      </c>
      <c r="M7499" s="187" t="s">
        <v>225</v>
      </c>
      <c r="N7499" s="183" t="s">
        <v>36</v>
      </c>
      <c r="O7499" s="181" t="s">
        <v>7350</v>
      </c>
      <c r="P7499" s="184" t="s">
        <v>7090</v>
      </c>
      <c r="Q7499" s="185" t="s">
        <v>190</v>
      </c>
      <c r="R7499" s="181" t="s">
        <v>35</v>
      </c>
      <c r="S7499" s="181" t="s">
        <v>225</v>
      </c>
      <c r="T7499" s="186" t="s">
        <v>225</v>
      </c>
      <c r="U7499" s="187" t="s">
        <v>225</v>
      </c>
      <c r="V7499" s="188" t="str" cm="1">
        <f t="array" ref="V7499">IF(SUM(LEN(A7499:U7499))=0,"",IF(OR(OR(ISBLANK(E7499),SUM(LEN(B7499),LEN(C7499))=0),AND(NOT(D7499="Unknown"),ISBLANK(I7499)),AND(NOT(N7499="Unknown"),ISBLANK(Q7499))),"Missing Information", INDEX(Table15[Entire Service Line Classification], MATCH(SUMIFS(Table15[Unique ID],Table15[System-Owned Portion],D7499,Table15[If Material Anything Other than "Lead" in Column E,Was Material Ever Previously Lead?],F7499,Table15[Customer-Owned Portion],N7499),Table15[Unique ID],0),0)))</f>
        <v>Non-lead</v>
      </c>
      <c r="W7499" s="189"/>
    </row>
    <row r="7500" spans="1:23" s="190" customFormat="1" ht="56.25" x14ac:dyDescent="0.25">
      <c r="A7500" s="180" t="s">
        <v>225</v>
      </c>
      <c r="B7500" s="181" t="s">
        <v>11102</v>
      </c>
      <c r="C7500" s="182" t="s">
        <v>225</v>
      </c>
      <c r="D7500" s="183" t="s">
        <v>36</v>
      </c>
      <c r="E7500" s="181" t="s">
        <v>35</v>
      </c>
      <c r="F7500" s="183" t="s">
        <v>35</v>
      </c>
      <c r="G7500" s="181" t="s">
        <v>7347</v>
      </c>
      <c r="H7500" s="184" t="s">
        <v>7090</v>
      </c>
      <c r="I7500" s="185" t="s">
        <v>190</v>
      </c>
      <c r="J7500" s="181" t="s">
        <v>35</v>
      </c>
      <c r="K7500" s="181" t="s">
        <v>225</v>
      </c>
      <c r="L7500" s="186" t="s">
        <v>225</v>
      </c>
      <c r="M7500" s="187" t="s">
        <v>225</v>
      </c>
      <c r="N7500" s="183" t="s">
        <v>36</v>
      </c>
      <c r="O7500" s="181" t="s">
        <v>7347</v>
      </c>
      <c r="P7500" s="184" t="s">
        <v>7090</v>
      </c>
      <c r="Q7500" s="185" t="s">
        <v>190</v>
      </c>
      <c r="R7500" s="181" t="s">
        <v>35</v>
      </c>
      <c r="S7500" s="181" t="s">
        <v>225</v>
      </c>
      <c r="T7500" s="186" t="s">
        <v>225</v>
      </c>
      <c r="U7500" s="187" t="s">
        <v>225</v>
      </c>
      <c r="V7500" s="188" t="str" cm="1">
        <f t="array" ref="V7500">IF(SUM(LEN(A7500:U7500))=0,"",IF(OR(OR(ISBLANK(E7500),SUM(LEN(B7500),LEN(C7500))=0),AND(NOT(D7500="Unknown"),ISBLANK(I7500)),AND(NOT(N7500="Unknown"),ISBLANK(Q7500))),"Missing Information", INDEX(Table15[Entire Service Line Classification], MATCH(SUMIFS(Table15[Unique ID],Table15[System-Owned Portion],D7500,Table15[If Material Anything Other than "Lead" in Column E,Was Material Ever Previously Lead?],F7500,Table15[Customer-Owned Portion],N7500),Table15[Unique ID],0),0)))</f>
        <v>Non-lead</v>
      </c>
      <c r="W7500" s="189"/>
    </row>
    <row r="7501" spans="1:23" s="190" customFormat="1" ht="56.25" x14ac:dyDescent="0.25">
      <c r="A7501" s="180" t="s">
        <v>225</v>
      </c>
      <c r="B7501" s="181" t="s">
        <v>11103</v>
      </c>
      <c r="C7501" s="182" t="s">
        <v>225</v>
      </c>
      <c r="D7501" s="183" t="s">
        <v>36</v>
      </c>
      <c r="E7501" s="181" t="s">
        <v>35</v>
      </c>
      <c r="F7501" s="183" t="s">
        <v>35</v>
      </c>
      <c r="G7501" s="181" t="s">
        <v>7347</v>
      </c>
      <c r="H7501" s="184" t="s">
        <v>7090</v>
      </c>
      <c r="I7501" s="185" t="s">
        <v>190</v>
      </c>
      <c r="J7501" s="181" t="s">
        <v>35</v>
      </c>
      <c r="K7501" s="181" t="s">
        <v>225</v>
      </c>
      <c r="L7501" s="186" t="s">
        <v>225</v>
      </c>
      <c r="M7501" s="187" t="s">
        <v>225</v>
      </c>
      <c r="N7501" s="183" t="s">
        <v>36</v>
      </c>
      <c r="O7501" s="181" t="s">
        <v>7347</v>
      </c>
      <c r="P7501" s="184" t="s">
        <v>7090</v>
      </c>
      <c r="Q7501" s="185" t="s">
        <v>190</v>
      </c>
      <c r="R7501" s="181" t="s">
        <v>35</v>
      </c>
      <c r="S7501" s="181" t="s">
        <v>225</v>
      </c>
      <c r="T7501" s="186" t="s">
        <v>225</v>
      </c>
      <c r="U7501" s="187" t="s">
        <v>225</v>
      </c>
      <c r="V7501" s="188" t="str" cm="1">
        <f t="array" ref="V7501">IF(SUM(LEN(A7501:U7501))=0,"",IF(OR(OR(ISBLANK(E7501),SUM(LEN(B7501),LEN(C7501))=0),AND(NOT(D7501="Unknown"),ISBLANK(I7501)),AND(NOT(N7501="Unknown"),ISBLANK(Q7501))),"Missing Information", INDEX(Table15[Entire Service Line Classification], MATCH(SUMIFS(Table15[Unique ID],Table15[System-Owned Portion],D7501,Table15[If Material Anything Other than "Lead" in Column E,Was Material Ever Previously Lead?],F7501,Table15[Customer-Owned Portion],N7501),Table15[Unique ID],0),0)))</f>
        <v>Non-lead</v>
      </c>
      <c r="W7501" s="189"/>
    </row>
    <row r="7502" spans="1:23" s="190" customFormat="1" ht="56.25" x14ac:dyDescent="0.25">
      <c r="A7502" s="180" t="s">
        <v>225</v>
      </c>
      <c r="B7502" s="181" t="s">
        <v>11104</v>
      </c>
      <c r="C7502" s="182" t="s">
        <v>225</v>
      </c>
      <c r="D7502" s="183" t="s">
        <v>36</v>
      </c>
      <c r="E7502" s="181" t="s">
        <v>35</v>
      </c>
      <c r="F7502" s="183" t="s">
        <v>35</v>
      </c>
      <c r="G7502" s="181" t="s">
        <v>7354</v>
      </c>
      <c r="H7502" s="184" t="s">
        <v>7090</v>
      </c>
      <c r="I7502" s="185" t="s">
        <v>190</v>
      </c>
      <c r="J7502" s="181" t="s">
        <v>35</v>
      </c>
      <c r="K7502" s="181" t="s">
        <v>225</v>
      </c>
      <c r="L7502" s="186" t="s">
        <v>225</v>
      </c>
      <c r="M7502" s="187" t="s">
        <v>225</v>
      </c>
      <c r="N7502" s="183" t="s">
        <v>36</v>
      </c>
      <c r="O7502" s="181" t="s">
        <v>7354</v>
      </c>
      <c r="P7502" s="184" t="s">
        <v>7090</v>
      </c>
      <c r="Q7502" s="185" t="s">
        <v>190</v>
      </c>
      <c r="R7502" s="181" t="s">
        <v>35</v>
      </c>
      <c r="S7502" s="181" t="s">
        <v>225</v>
      </c>
      <c r="T7502" s="186" t="s">
        <v>225</v>
      </c>
      <c r="U7502" s="187" t="s">
        <v>225</v>
      </c>
      <c r="V7502" s="188" t="str" cm="1">
        <f t="array" ref="V7502">IF(SUM(LEN(A7502:U7502))=0,"",IF(OR(OR(ISBLANK(E7502),SUM(LEN(B7502),LEN(C7502))=0),AND(NOT(D7502="Unknown"),ISBLANK(I7502)),AND(NOT(N7502="Unknown"),ISBLANK(Q7502))),"Missing Information", INDEX(Table15[Entire Service Line Classification], MATCH(SUMIFS(Table15[Unique ID],Table15[System-Owned Portion],D7502,Table15[If Material Anything Other than "Lead" in Column E,Was Material Ever Previously Lead?],F7502,Table15[Customer-Owned Portion],N7502),Table15[Unique ID],0),0)))</f>
        <v>Non-lead</v>
      </c>
      <c r="W7502" s="189"/>
    </row>
    <row r="7503" spans="1:23" s="190" customFormat="1" ht="56.25" x14ac:dyDescent="0.25">
      <c r="A7503" s="180" t="s">
        <v>225</v>
      </c>
      <c r="B7503" s="181" t="s">
        <v>11105</v>
      </c>
      <c r="C7503" s="182" t="s">
        <v>225</v>
      </c>
      <c r="D7503" s="183" t="s">
        <v>36</v>
      </c>
      <c r="E7503" s="181" t="s">
        <v>35</v>
      </c>
      <c r="F7503" s="183" t="s">
        <v>35</v>
      </c>
      <c r="G7503" s="181" t="s">
        <v>7347</v>
      </c>
      <c r="H7503" s="184" t="s">
        <v>7090</v>
      </c>
      <c r="I7503" s="185" t="s">
        <v>190</v>
      </c>
      <c r="J7503" s="181" t="s">
        <v>35</v>
      </c>
      <c r="K7503" s="181" t="s">
        <v>225</v>
      </c>
      <c r="L7503" s="186" t="s">
        <v>225</v>
      </c>
      <c r="M7503" s="187" t="s">
        <v>225</v>
      </c>
      <c r="N7503" s="183" t="s">
        <v>36</v>
      </c>
      <c r="O7503" s="181" t="s">
        <v>7347</v>
      </c>
      <c r="P7503" s="184" t="s">
        <v>7090</v>
      </c>
      <c r="Q7503" s="185" t="s">
        <v>190</v>
      </c>
      <c r="R7503" s="181" t="s">
        <v>35</v>
      </c>
      <c r="S7503" s="181" t="s">
        <v>225</v>
      </c>
      <c r="T7503" s="186" t="s">
        <v>225</v>
      </c>
      <c r="U7503" s="187" t="s">
        <v>225</v>
      </c>
      <c r="V7503" s="188" t="str" cm="1">
        <f t="array" ref="V7503">IF(SUM(LEN(A7503:U7503))=0,"",IF(OR(OR(ISBLANK(E7503),SUM(LEN(B7503),LEN(C7503))=0),AND(NOT(D7503="Unknown"),ISBLANK(I7503)),AND(NOT(N7503="Unknown"),ISBLANK(Q7503))),"Missing Information", INDEX(Table15[Entire Service Line Classification], MATCH(SUMIFS(Table15[Unique ID],Table15[System-Owned Portion],D7503,Table15[If Material Anything Other than "Lead" in Column E,Was Material Ever Previously Lead?],F7503,Table15[Customer-Owned Portion],N7503),Table15[Unique ID],0),0)))</f>
        <v>Non-lead</v>
      </c>
      <c r="W7503" s="189"/>
    </row>
    <row r="7504" spans="1:23" s="190" customFormat="1" ht="56.25" x14ac:dyDescent="0.25">
      <c r="A7504" s="180" t="s">
        <v>225</v>
      </c>
      <c r="B7504" s="181" t="s">
        <v>11106</v>
      </c>
      <c r="C7504" s="182" t="s">
        <v>225</v>
      </c>
      <c r="D7504" s="183" t="s">
        <v>36</v>
      </c>
      <c r="E7504" s="181" t="s">
        <v>35</v>
      </c>
      <c r="F7504" s="183" t="s">
        <v>35</v>
      </c>
      <c r="G7504" s="181" t="s">
        <v>7347</v>
      </c>
      <c r="H7504" s="184" t="s">
        <v>7090</v>
      </c>
      <c r="I7504" s="185" t="s">
        <v>190</v>
      </c>
      <c r="J7504" s="181" t="s">
        <v>35</v>
      </c>
      <c r="K7504" s="181" t="s">
        <v>225</v>
      </c>
      <c r="L7504" s="186" t="s">
        <v>225</v>
      </c>
      <c r="M7504" s="187" t="s">
        <v>225</v>
      </c>
      <c r="N7504" s="183" t="s">
        <v>36</v>
      </c>
      <c r="O7504" s="181" t="s">
        <v>7347</v>
      </c>
      <c r="P7504" s="184" t="s">
        <v>7090</v>
      </c>
      <c r="Q7504" s="185" t="s">
        <v>190</v>
      </c>
      <c r="R7504" s="181" t="s">
        <v>35</v>
      </c>
      <c r="S7504" s="181" t="s">
        <v>225</v>
      </c>
      <c r="T7504" s="186" t="s">
        <v>225</v>
      </c>
      <c r="U7504" s="187" t="s">
        <v>225</v>
      </c>
      <c r="V7504" s="188" t="str" cm="1">
        <f t="array" ref="V7504">IF(SUM(LEN(A7504:U7504))=0,"",IF(OR(OR(ISBLANK(E7504),SUM(LEN(B7504),LEN(C7504))=0),AND(NOT(D7504="Unknown"),ISBLANK(I7504)),AND(NOT(N7504="Unknown"),ISBLANK(Q7504))),"Missing Information", INDEX(Table15[Entire Service Line Classification], MATCH(SUMIFS(Table15[Unique ID],Table15[System-Owned Portion],D7504,Table15[If Material Anything Other than "Lead" in Column E,Was Material Ever Previously Lead?],F7504,Table15[Customer-Owned Portion],N7504),Table15[Unique ID],0),0)))</f>
        <v>Non-lead</v>
      </c>
      <c r="W7504" s="189"/>
    </row>
    <row r="7505" spans="1:23" s="190" customFormat="1" ht="56.25" x14ac:dyDescent="0.25">
      <c r="A7505" s="180" t="s">
        <v>225</v>
      </c>
      <c r="B7505" s="181" t="s">
        <v>11107</v>
      </c>
      <c r="C7505" s="182" t="s">
        <v>225</v>
      </c>
      <c r="D7505" s="183" t="s">
        <v>36</v>
      </c>
      <c r="E7505" s="181" t="s">
        <v>35</v>
      </c>
      <c r="F7505" s="183" t="s">
        <v>35</v>
      </c>
      <c r="G7505" s="181" t="s">
        <v>7354</v>
      </c>
      <c r="H7505" s="184" t="s">
        <v>7090</v>
      </c>
      <c r="I7505" s="185" t="s">
        <v>190</v>
      </c>
      <c r="J7505" s="181" t="s">
        <v>35</v>
      </c>
      <c r="K7505" s="181" t="s">
        <v>225</v>
      </c>
      <c r="L7505" s="186" t="s">
        <v>225</v>
      </c>
      <c r="M7505" s="187" t="s">
        <v>225</v>
      </c>
      <c r="N7505" s="183" t="s">
        <v>36</v>
      </c>
      <c r="O7505" s="181" t="s">
        <v>7354</v>
      </c>
      <c r="P7505" s="184" t="s">
        <v>7090</v>
      </c>
      <c r="Q7505" s="185" t="s">
        <v>190</v>
      </c>
      <c r="R7505" s="181" t="s">
        <v>35</v>
      </c>
      <c r="S7505" s="181" t="s">
        <v>225</v>
      </c>
      <c r="T7505" s="186" t="s">
        <v>225</v>
      </c>
      <c r="U7505" s="187" t="s">
        <v>225</v>
      </c>
      <c r="V7505" s="188" t="str" cm="1">
        <f t="array" ref="V7505">IF(SUM(LEN(A7505:U7505))=0,"",IF(OR(OR(ISBLANK(E7505),SUM(LEN(B7505),LEN(C7505))=0),AND(NOT(D7505="Unknown"),ISBLANK(I7505)),AND(NOT(N7505="Unknown"),ISBLANK(Q7505))),"Missing Information", INDEX(Table15[Entire Service Line Classification], MATCH(SUMIFS(Table15[Unique ID],Table15[System-Owned Portion],D7505,Table15[If Material Anything Other than "Lead" in Column E,Was Material Ever Previously Lead?],F7505,Table15[Customer-Owned Portion],N7505),Table15[Unique ID],0),0)))</f>
        <v>Non-lead</v>
      </c>
      <c r="W7505" s="189"/>
    </row>
    <row r="7506" spans="1:23" s="190" customFormat="1" ht="56.25" x14ac:dyDescent="0.25">
      <c r="A7506" s="180" t="s">
        <v>225</v>
      </c>
      <c r="B7506" s="181" t="s">
        <v>11108</v>
      </c>
      <c r="C7506" s="182" t="s">
        <v>225</v>
      </c>
      <c r="D7506" s="183" t="s">
        <v>36</v>
      </c>
      <c r="E7506" s="181" t="s">
        <v>35</v>
      </c>
      <c r="F7506" s="183" t="s">
        <v>35</v>
      </c>
      <c r="G7506" s="181" t="s">
        <v>7347</v>
      </c>
      <c r="H7506" s="184" t="s">
        <v>7090</v>
      </c>
      <c r="I7506" s="185" t="s">
        <v>190</v>
      </c>
      <c r="J7506" s="181" t="s">
        <v>35</v>
      </c>
      <c r="K7506" s="181" t="s">
        <v>225</v>
      </c>
      <c r="L7506" s="186" t="s">
        <v>225</v>
      </c>
      <c r="M7506" s="187" t="s">
        <v>225</v>
      </c>
      <c r="N7506" s="183" t="s">
        <v>36</v>
      </c>
      <c r="O7506" s="181" t="s">
        <v>7347</v>
      </c>
      <c r="P7506" s="184" t="s">
        <v>7090</v>
      </c>
      <c r="Q7506" s="185" t="s">
        <v>190</v>
      </c>
      <c r="R7506" s="181" t="s">
        <v>35</v>
      </c>
      <c r="S7506" s="181" t="s">
        <v>225</v>
      </c>
      <c r="T7506" s="186" t="s">
        <v>225</v>
      </c>
      <c r="U7506" s="187" t="s">
        <v>225</v>
      </c>
      <c r="V7506" s="188" t="str" cm="1">
        <f t="array" ref="V7506">IF(SUM(LEN(A7506:U7506))=0,"",IF(OR(OR(ISBLANK(E7506),SUM(LEN(B7506),LEN(C7506))=0),AND(NOT(D7506="Unknown"),ISBLANK(I7506)),AND(NOT(N7506="Unknown"),ISBLANK(Q7506))),"Missing Information", INDEX(Table15[Entire Service Line Classification], MATCH(SUMIFS(Table15[Unique ID],Table15[System-Owned Portion],D7506,Table15[If Material Anything Other than "Lead" in Column E,Was Material Ever Previously Lead?],F7506,Table15[Customer-Owned Portion],N7506),Table15[Unique ID],0),0)))</f>
        <v>Non-lead</v>
      </c>
      <c r="W7506" s="189"/>
    </row>
    <row r="7507" spans="1:23" s="190" customFormat="1" ht="56.25" x14ac:dyDescent="0.25">
      <c r="A7507" s="180" t="s">
        <v>225</v>
      </c>
      <c r="B7507" s="181" t="s">
        <v>11109</v>
      </c>
      <c r="C7507" s="182" t="s">
        <v>225</v>
      </c>
      <c r="D7507" s="183" t="s">
        <v>36</v>
      </c>
      <c r="E7507" s="181" t="s">
        <v>35</v>
      </c>
      <c r="F7507" s="183" t="s">
        <v>35</v>
      </c>
      <c r="G7507" s="181" t="s">
        <v>7347</v>
      </c>
      <c r="H7507" s="184" t="s">
        <v>7090</v>
      </c>
      <c r="I7507" s="185" t="s">
        <v>190</v>
      </c>
      <c r="J7507" s="181" t="s">
        <v>35</v>
      </c>
      <c r="K7507" s="181" t="s">
        <v>225</v>
      </c>
      <c r="L7507" s="186" t="s">
        <v>225</v>
      </c>
      <c r="M7507" s="187" t="s">
        <v>225</v>
      </c>
      <c r="N7507" s="183" t="s">
        <v>36</v>
      </c>
      <c r="O7507" s="181" t="s">
        <v>7347</v>
      </c>
      <c r="P7507" s="184" t="s">
        <v>7090</v>
      </c>
      <c r="Q7507" s="185" t="s">
        <v>190</v>
      </c>
      <c r="R7507" s="181" t="s">
        <v>35</v>
      </c>
      <c r="S7507" s="181" t="s">
        <v>225</v>
      </c>
      <c r="T7507" s="186" t="s">
        <v>225</v>
      </c>
      <c r="U7507" s="187" t="s">
        <v>225</v>
      </c>
      <c r="V7507" s="188" t="str" cm="1">
        <f t="array" ref="V7507">IF(SUM(LEN(A7507:U7507))=0,"",IF(OR(OR(ISBLANK(E7507),SUM(LEN(B7507),LEN(C7507))=0),AND(NOT(D7507="Unknown"),ISBLANK(I7507)),AND(NOT(N7507="Unknown"),ISBLANK(Q7507))),"Missing Information", INDEX(Table15[Entire Service Line Classification], MATCH(SUMIFS(Table15[Unique ID],Table15[System-Owned Portion],D7507,Table15[If Material Anything Other than "Lead" in Column E,Was Material Ever Previously Lead?],F7507,Table15[Customer-Owned Portion],N7507),Table15[Unique ID],0),0)))</f>
        <v>Non-lead</v>
      </c>
      <c r="W7507" s="189"/>
    </row>
    <row r="7508" spans="1:23" s="190" customFormat="1" ht="56.25" x14ac:dyDescent="0.25">
      <c r="A7508" s="180" t="s">
        <v>225</v>
      </c>
      <c r="B7508" s="181" t="s">
        <v>11110</v>
      </c>
      <c r="C7508" s="182" t="s">
        <v>225</v>
      </c>
      <c r="D7508" s="183" t="s">
        <v>36</v>
      </c>
      <c r="E7508" s="181" t="s">
        <v>35</v>
      </c>
      <c r="F7508" s="183" t="s">
        <v>35</v>
      </c>
      <c r="G7508" s="181" t="s">
        <v>7347</v>
      </c>
      <c r="H7508" s="184" t="s">
        <v>7090</v>
      </c>
      <c r="I7508" s="185" t="s">
        <v>190</v>
      </c>
      <c r="J7508" s="181" t="s">
        <v>35</v>
      </c>
      <c r="K7508" s="181" t="s">
        <v>225</v>
      </c>
      <c r="L7508" s="186" t="s">
        <v>225</v>
      </c>
      <c r="M7508" s="187" t="s">
        <v>225</v>
      </c>
      <c r="N7508" s="183" t="s">
        <v>36</v>
      </c>
      <c r="O7508" s="181" t="s">
        <v>7347</v>
      </c>
      <c r="P7508" s="184" t="s">
        <v>7090</v>
      </c>
      <c r="Q7508" s="185" t="s">
        <v>190</v>
      </c>
      <c r="R7508" s="181" t="s">
        <v>35</v>
      </c>
      <c r="S7508" s="181" t="s">
        <v>225</v>
      </c>
      <c r="T7508" s="186" t="s">
        <v>225</v>
      </c>
      <c r="U7508" s="187" t="s">
        <v>225</v>
      </c>
      <c r="V7508" s="188" t="str" cm="1">
        <f t="array" ref="V7508">IF(SUM(LEN(A7508:U7508))=0,"",IF(OR(OR(ISBLANK(E7508),SUM(LEN(B7508),LEN(C7508))=0),AND(NOT(D7508="Unknown"),ISBLANK(I7508)),AND(NOT(N7508="Unknown"),ISBLANK(Q7508))),"Missing Information", INDEX(Table15[Entire Service Line Classification], MATCH(SUMIFS(Table15[Unique ID],Table15[System-Owned Portion],D7508,Table15[If Material Anything Other than "Lead" in Column E,Was Material Ever Previously Lead?],F7508,Table15[Customer-Owned Portion],N7508),Table15[Unique ID],0),0)))</f>
        <v>Non-lead</v>
      </c>
      <c r="W7508" s="189"/>
    </row>
    <row r="7509" spans="1:23" s="190" customFormat="1" ht="56.25" x14ac:dyDescent="0.25">
      <c r="A7509" s="180" t="s">
        <v>225</v>
      </c>
      <c r="B7509" s="181" t="s">
        <v>11111</v>
      </c>
      <c r="C7509" s="182" t="s">
        <v>225</v>
      </c>
      <c r="D7509" s="183" t="s">
        <v>36</v>
      </c>
      <c r="E7509" s="181" t="s">
        <v>35</v>
      </c>
      <c r="F7509" s="183" t="s">
        <v>35</v>
      </c>
      <c r="G7509" s="181" t="s">
        <v>7354</v>
      </c>
      <c r="H7509" s="184" t="s">
        <v>7090</v>
      </c>
      <c r="I7509" s="185" t="s">
        <v>190</v>
      </c>
      <c r="J7509" s="181" t="s">
        <v>35</v>
      </c>
      <c r="K7509" s="181" t="s">
        <v>225</v>
      </c>
      <c r="L7509" s="186" t="s">
        <v>225</v>
      </c>
      <c r="M7509" s="187" t="s">
        <v>225</v>
      </c>
      <c r="N7509" s="183" t="s">
        <v>36</v>
      </c>
      <c r="O7509" s="181" t="s">
        <v>7354</v>
      </c>
      <c r="P7509" s="184" t="s">
        <v>7090</v>
      </c>
      <c r="Q7509" s="185" t="s">
        <v>190</v>
      </c>
      <c r="R7509" s="181" t="s">
        <v>35</v>
      </c>
      <c r="S7509" s="181" t="s">
        <v>225</v>
      </c>
      <c r="T7509" s="186" t="s">
        <v>225</v>
      </c>
      <c r="U7509" s="187" t="s">
        <v>225</v>
      </c>
      <c r="V7509" s="188" t="str" cm="1">
        <f t="array" ref="V7509">IF(SUM(LEN(A7509:U7509))=0,"",IF(OR(OR(ISBLANK(E7509),SUM(LEN(B7509),LEN(C7509))=0),AND(NOT(D7509="Unknown"),ISBLANK(I7509)),AND(NOT(N7509="Unknown"),ISBLANK(Q7509))),"Missing Information", INDEX(Table15[Entire Service Line Classification], MATCH(SUMIFS(Table15[Unique ID],Table15[System-Owned Portion],D7509,Table15[If Material Anything Other than "Lead" in Column E,Was Material Ever Previously Lead?],F7509,Table15[Customer-Owned Portion],N7509),Table15[Unique ID],0),0)))</f>
        <v>Non-lead</v>
      </c>
      <c r="W7509" s="189"/>
    </row>
    <row r="7510" spans="1:23" s="190" customFormat="1" ht="56.25" x14ac:dyDescent="0.25">
      <c r="A7510" s="180" t="s">
        <v>225</v>
      </c>
      <c r="B7510" s="181" t="s">
        <v>11112</v>
      </c>
      <c r="C7510" s="182" t="s">
        <v>225</v>
      </c>
      <c r="D7510" s="183" t="s">
        <v>36</v>
      </c>
      <c r="E7510" s="181" t="s">
        <v>35</v>
      </c>
      <c r="F7510" s="183" t="s">
        <v>35</v>
      </c>
      <c r="G7510" s="181" t="s">
        <v>7347</v>
      </c>
      <c r="H7510" s="184" t="s">
        <v>7090</v>
      </c>
      <c r="I7510" s="185" t="s">
        <v>190</v>
      </c>
      <c r="J7510" s="181" t="s">
        <v>35</v>
      </c>
      <c r="K7510" s="181" t="s">
        <v>225</v>
      </c>
      <c r="L7510" s="186" t="s">
        <v>225</v>
      </c>
      <c r="M7510" s="187" t="s">
        <v>225</v>
      </c>
      <c r="N7510" s="183" t="s">
        <v>36</v>
      </c>
      <c r="O7510" s="181" t="s">
        <v>7347</v>
      </c>
      <c r="P7510" s="184" t="s">
        <v>7090</v>
      </c>
      <c r="Q7510" s="185" t="s">
        <v>190</v>
      </c>
      <c r="R7510" s="181" t="s">
        <v>35</v>
      </c>
      <c r="S7510" s="181" t="s">
        <v>225</v>
      </c>
      <c r="T7510" s="186" t="s">
        <v>225</v>
      </c>
      <c r="U7510" s="187" t="s">
        <v>225</v>
      </c>
      <c r="V7510" s="188" t="str" cm="1">
        <f t="array" ref="V7510">IF(SUM(LEN(A7510:U7510))=0,"",IF(OR(OR(ISBLANK(E7510),SUM(LEN(B7510),LEN(C7510))=0),AND(NOT(D7510="Unknown"),ISBLANK(I7510)),AND(NOT(N7510="Unknown"),ISBLANK(Q7510))),"Missing Information", INDEX(Table15[Entire Service Line Classification], MATCH(SUMIFS(Table15[Unique ID],Table15[System-Owned Portion],D7510,Table15[If Material Anything Other than "Lead" in Column E,Was Material Ever Previously Lead?],F7510,Table15[Customer-Owned Portion],N7510),Table15[Unique ID],0),0)))</f>
        <v>Non-lead</v>
      </c>
      <c r="W7510" s="189"/>
    </row>
    <row r="7511" spans="1:23" s="190" customFormat="1" ht="56.25" x14ac:dyDescent="0.25">
      <c r="A7511" s="180" t="s">
        <v>225</v>
      </c>
      <c r="B7511" s="181" t="s">
        <v>11113</v>
      </c>
      <c r="C7511" s="182" t="s">
        <v>225</v>
      </c>
      <c r="D7511" s="183" t="s">
        <v>36</v>
      </c>
      <c r="E7511" s="181" t="s">
        <v>35</v>
      </c>
      <c r="F7511" s="183" t="s">
        <v>35</v>
      </c>
      <c r="G7511" s="181" t="s">
        <v>7347</v>
      </c>
      <c r="H7511" s="184" t="s">
        <v>7090</v>
      </c>
      <c r="I7511" s="185" t="s">
        <v>190</v>
      </c>
      <c r="J7511" s="181" t="s">
        <v>35</v>
      </c>
      <c r="K7511" s="181" t="s">
        <v>225</v>
      </c>
      <c r="L7511" s="186" t="s">
        <v>225</v>
      </c>
      <c r="M7511" s="187" t="s">
        <v>225</v>
      </c>
      <c r="N7511" s="183" t="s">
        <v>36</v>
      </c>
      <c r="O7511" s="181" t="s">
        <v>7347</v>
      </c>
      <c r="P7511" s="184" t="s">
        <v>7090</v>
      </c>
      <c r="Q7511" s="185" t="s">
        <v>190</v>
      </c>
      <c r="R7511" s="181" t="s">
        <v>35</v>
      </c>
      <c r="S7511" s="181" t="s">
        <v>225</v>
      </c>
      <c r="T7511" s="186" t="s">
        <v>225</v>
      </c>
      <c r="U7511" s="187" t="s">
        <v>225</v>
      </c>
      <c r="V7511" s="188" t="str" cm="1">
        <f t="array" ref="V7511">IF(SUM(LEN(A7511:U7511))=0,"",IF(OR(OR(ISBLANK(E7511),SUM(LEN(B7511),LEN(C7511))=0),AND(NOT(D7511="Unknown"),ISBLANK(I7511)),AND(NOT(N7511="Unknown"),ISBLANK(Q7511))),"Missing Information", INDEX(Table15[Entire Service Line Classification], MATCH(SUMIFS(Table15[Unique ID],Table15[System-Owned Portion],D7511,Table15[If Material Anything Other than "Lead" in Column E,Was Material Ever Previously Lead?],F7511,Table15[Customer-Owned Portion],N7511),Table15[Unique ID],0),0)))</f>
        <v>Non-lead</v>
      </c>
      <c r="W7511" s="189"/>
    </row>
    <row r="7512" spans="1:23" s="190" customFormat="1" ht="56.25" x14ac:dyDescent="0.25">
      <c r="A7512" s="180" t="s">
        <v>225</v>
      </c>
      <c r="B7512" s="181" t="s">
        <v>11114</v>
      </c>
      <c r="C7512" s="182" t="s">
        <v>225</v>
      </c>
      <c r="D7512" s="183" t="s">
        <v>36</v>
      </c>
      <c r="E7512" s="181" t="s">
        <v>35</v>
      </c>
      <c r="F7512" s="183" t="s">
        <v>35</v>
      </c>
      <c r="G7512" s="181" t="s">
        <v>7350</v>
      </c>
      <c r="H7512" s="184" t="s">
        <v>7090</v>
      </c>
      <c r="I7512" s="185" t="s">
        <v>190</v>
      </c>
      <c r="J7512" s="181" t="s">
        <v>35</v>
      </c>
      <c r="K7512" s="181" t="s">
        <v>225</v>
      </c>
      <c r="L7512" s="186" t="s">
        <v>225</v>
      </c>
      <c r="M7512" s="187" t="s">
        <v>225</v>
      </c>
      <c r="N7512" s="183" t="s">
        <v>36</v>
      </c>
      <c r="O7512" s="181" t="s">
        <v>7350</v>
      </c>
      <c r="P7512" s="184" t="s">
        <v>7090</v>
      </c>
      <c r="Q7512" s="185" t="s">
        <v>190</v>
      </c>
      <c r="R7512" s="181" t="s">
        <v>35</v>
      </c>
      <c r="S7512" s="181" t="s">
        <v>225</v>
      </c>
      <c r="T7512" s="186" t="s">
        <v>225</v>
      </c>
      <c r="U7512" s="187" t="s">
        <v>225</v>
      </c>
      <c r="V7512" s="188" t="str" cm="1">
        <f t="array" ref="V7512">IF(SUM(LEN(A7512:U7512))=0,"",IF(OR(OR(ISBLANK(E7512),SUM(LEN(B7512),LEN(C7512))=0),AND(NOT(D7512="Unknown"),ISBLANK(I7512)),AND(NOT(N7512="Unknown"),ISBLANK(Q7512))),"Missing Information", INDEX(Table15[Entire Service Line Classification], MATCH(SUMIFS(Table15[Unique ID],Table15[System-Owned Portion],D7512,Table15[If Material Anything Other than "Lead" in Column E,Was Material Ever Previously Lead?],F7512,Table15[Customer-Owned Portion],N7512),Table15[Unique ID],0),0)))</f>
        <v>Non-lead</v>
      </c>
      <c r="W7512" s="189"/>
    </row>
    <row r="7513" spans="1:23" s="190" customFormat="1" ht="56.25" x14ac:dyDescent="0.25">
      <c r="A7513" s="180" t="s">
        <v>225</v>
      </c>
      <c r="B7513" s="181" t="s">
        <v>11115</v>
      </c>
      <c r="C7513" s="182" t="s">
        <v>225</v>
      </c>
      <c r="D7513" s="183" t="s">
        <v>36</v>
      </c>
      <c r="E7513" s="181" t="s">
        <v>35</v>
      </c>
      <c r="F7513" s="183" t="s">
        <v>35</v>
      </c>
      <c r="G7513" s="181" t="s">
        <v>7347</v>
      </c>
      <c r="H7513" s="184" t="s">
        <v>7090</v>
      </c>
      <c r="I7513" s="185" t="s">
        <v>190</v>
      </c>
      <c r="J7513" s="181" t="s">
        <v>35</v>
      </c>
      <c r="K7513" s="181" t="s">
        <v>225</v>
      </c>
      <c r="L7513" s="186" t="s">
        <v>225</v>
      </c>
      <c r="M7513" s="187" t="s">
        <v>225</v>
      </c>
      <c r="N7513" s="183" t="s">
        <v>36</v>
      </c>
      <c r="O7513" s="181" t="s">
        <v>7347</v>
      </c>
      <c r="P7513" s="184" t="s">
        <v>7090</v>
      </c>
      <c r="Q7513" s="185" t="s">
        <v>190</v>
      </c>
      <c r="R7513" s="181" t="s">
        <v>35</v>
      </c>
      <c r="S7513" s="181" t="s">
        <v>225</v>
      </c>
      <c r="T7513" s="186" t="s">
        <v>225</v>
      </c>
      <c r="U7513" s="187" t="s">
        <v>225</v>
      </c>
      <c r="V7513" s="188" t="str" cm="1">
        <f t="array" ref="V7513">IF(SUM(LEN(A7513:U7513))=0,"",IF(OR(OR(ISBLANK(E7513),SUM(LEN(B7513),LEN(C7513))=0),AND(NOT(D7513="Unknown"),ISBLANK(I7513)),AND(NOT(N7513="Unknown"),ISBLANK(Q7513))),"Missing Information", INDEX(Table15[Entire Service Line Classification], MATCH(SUMIFS(Table15[Unique ID],Table15[System-Owned Portion],D7513,Table15[If Material Anything Other than "Lead" in Column E,Was Material Ever Previously Lead?],F7513,Table15[Customer-Owned Portion],N7513),Table15[Unique ID],0),0)))</f>
        <v>Non-lead</v>
      </c>
      <c r="W7513" s="189"/>
    </row>
    <row r="7514" spans="1:23" s="190" customFormat="1" ht="56.25" x14ac:dyDescent="0.25">
      <c r="A7514" s="180" t="s">
        <v>225</v>
      </c>
      <c r="B7514" s="181" t="s">
        <v>11116</v>
      </c>
      <c r="C7514" s="182" t="s">
        <v>225</v>
      </c>
      <c r="D7514" s="183" t="s">
        <v>36</v>
      </c>
      <c r="E7514" s="181" t="s">
        <v>35</v>
      </c>
      <c r="F7514" s="183" t="s">
        <v>35</v>
      </c>
      <c r="G7514" s="181" t="s">
        <v>7350</v>
      </c>
      <c r="H7514" s="184" t="s">
        <v>7090</v>
      </c>
      <c r="I7514" s="185" t="s">
        <v>190</v>
      </c>
      <c r="J7514" s="181" t="s">
        <v>35</v>
      </c>
      <c r="K7514" s="181" t="s">
        <v>225</v>
      </c>
      <c r="L7514" s="186" t="s">
        <v>225</v>
      </c>
      <c r="M7514" s="187" t="s">
        <v>225</v>
      </c>
      <c r="N7514" s="183" t="s">
        <v>36</v>
      </c>
      <c r="O7514" s="181" t="s">
        <v>7350</v>
      </c>
      <c r="P7514" s="184" t="s">
        <v>7090</v>
      </c>
      <c r="Q7514" s="185" t="s">
        <v>190</v>
      </c>
      <c r="R7514" s="181" t="s">
        <v>35</v>
      </c>
      <c r="S7514" s="181" t="s">
        <v>225</v>
      </c>
      <c r="T7514" s="186" t="s">
        <v>225</v>
      </c>
      <c r="U7514" s="187" t="s">
        <v>225</v>
      </c>
      <c r="V7514" s="188" t="str" cm="1">
        <f t="array" ref="V7514">IF(SUM(LEN(A7514:U7514))=0,"",IF(OR(OR(ISBLANK(E7514),SUM(LEN(B7514),LEN(C7514))=0),AND(NOT(D7514="Unknown"),ISBLANK(I7514)),AND(NOT(N7514="Unknown"),ISBLANK(Q7514))),"Missing Information", INDEX(Table15[Entire Service Line Classification], MATCH(SUMIFS(Table15[Unique ID],Table15[System-Owned Portion],D7514,Table15[If Material Anything Other than "Lead" in Column E,Was Material Ever Previously Lead?],F7514,Table15[Customer-Owned Portion],N7514),Table15[Unique ID],0),0)))</f>
        <v>Non-lead</v>
      </c>
      <c r="W7514" s="189"/>
    </row>
    <row r="7515" spans="1:23" s="190" customFormat="1" ht="56.25" x14ac:dyDescent="0.25">
      <c r="A7515" s="180" t="s">
        <v>225</v>
      </c>
      <c r="B7515" s="181" t="s">
        <v>11117</v>
      </c>
      <c r="C7515" s="182" t="s">
        <v>225</v>
      </c>
      <c r="D7515" s="183" t="s">
        <v>36</v>
      </c>
      <c r="E7515" s="181" t="s">
        <v>35</v>
      </c>
      <c r="F7515" s="183" t="s">
        <v>35</v>
      </c>
      <c r="G7515" s="181" t="s">
        <v>7350</v>
      </c>
      <c r="H7515" s="184" t="s">
        <v>7090</v>
      </c>
      <c r="I7515" s="185" t="s">
        <v>190</v>
      </c>
      <c r="J7515" s="181" t="s">
        <v>35</v>
      </c>
      <c r="K7515" s="181" t="s">
        <v>225</v>
      </c>
      <c r="L7515" s="186" t="s">
        <v>225</v>
      </c>
      <c r="M7515" s="187" t="s">
        <v>225</v>
      </c>
      <c r="N7515" s="183" t="s">
        <v>36</v>
      </c>
      <c r="O7515" s="181" t="s">
        <v>7350</v>
      </c>
      <c r="P7515" s="184" t="s">
        <v>7090</v>
      </c>
      <c r="Q7515" s="185" t="s">
        <v>190</v>
      </c>
      <c r="R7515" s="181" t="s">
        <v>35</v>
      </c>
      <c r="S7515" s="181" t="s">
        <v>225</v>
      </c>
      <c r="T7515" s="186" t="s">
        <v>225</v>
      </c>
      <c r="U7515" s="187" t="s">
        <v>225</v>
      </c>
      <c r="V7515" s="188" t="str" cm="1">
        <f t="array" ref="V7515">IF(SUM(LEN(A7515:U7515))=0,"",IF(OR(OR(ISBLANK(E7515),SUM(LEN(B7515),LEN(C7515))=0),AND(NOT(D7515="Unknown"),ISBLANK(I7515)),AND(NOT(N7515="Unknown"),ISBLANK(Q7515))),"Missing Information", INDEX(Table15[Entire Service Line Classification], MATCH(SUMIFS(Table15[Unique ID],Table15[System-Owned Portion],D7515,Table15[If Material Anything Other than "Lead" in Column E,Was Material Ever Previously Lead?],F7515,Table15[Customer-Owned Portion],N7515),Table15[Unique ID],0),0)))</f>
        <v>Non-lead</v>
      </c>
      <c r="W7515" s="189"/>
    </row>
    <row r="7516" spans="1:23" s="190" customFormat="1" ht="56.25" x14ac:dyDescent="0.25">
      <c r="A7516" s="180" t="s">
        <v>225</v>
      </c>
      <c r="B7516" s="181" t="s">
        <v>11118</v>
      </c>
      <c r="C7516" s="182" t="s">
        <v>225</v>
      </c>
      <c r="D7516" s="183" t="s">
        <v>36</v>
      </c>
      <c r="E7516" s="181" t="s">
        <v>35</v>
      </c>
      <c r="F7516" s="183" t="s">
        <v>35</v>
      </c>
      <c r="G7516" s="181" t="s">
        <v>7350</v>
      </c>
      <c r="H7516" s="184" t="s">
        <v>7090</v>
      </c>
      <c r="I7516" s="185" t="s">
        <v>190</v>
      </c>
      <c r="J7516" s="181" t="s">
        <v>35</v>
      </c>
      <c r="K7516" s="181" t="s">
        <v>225</v>
      </c>
      <c r="L7516" s="186" t="s">
        <v>225</v>
      </c>
      <c r="M7516" s="187" t="s">
        <v>225</v>
      </c>
      <c r="N7516" s="183" t="s">
        <v>36</v>
      </c>
      <c r="O7516" s="181" t="s">
        <v>7350</v>
      </c>
      <c r="P7516" s="184" t="s">
        <v>7090</v>
      </c>
      <c r="Q7516" s="185" t="s">
        <v>190</v>
      </c>
      <c r="R7516" s="181" t="s">
        <v>35</v>
      </c>
      <c r="S7516" s="181" t="s">
        <v>225</v>
      </c>
      <c r="T7516" s="186" t="s">
        <v>225</v>
      </c>
      <c r="U7516" s="187" t="s">
        <v>225</v>
      </c>
      <c r="V7516" s="188" t="str" cm="1">
        <f t="array" ref="V7516">IF(SUM(LEN(A7516:U7516))=0,"",IF(OR(OR(ISBLANK(E7516),SUM(LEN(B7516),LEN(C7516))=0),AND(NOT(D7516="Unknown"),ISBLANK(I7516)),AND(NOT(N7516="Unknown"),ISBLANK(Q7516))),"Missing Information", INDEX(Table15[Entire Service Line Classification], MATCH(SUMIFS(Table15[Unique ID],Table15[System-Owned Portion],D7516,Table15[If Material Anything Other than "Lead" in Column E,Was Material Ever Previously Lead?],F7516,Table15[Customer-Owned Portion],N7516),Table15[Unique ID],0),0)))</f>
        <v>Non-lead</v>
      </c>
      <c r="W7516" s="189"/>
    </row>
    <row r="7517" spans="1:23" s="190" customFormat="1" ht="56.25" x14ac:dyDescent="0.25">
      <c r="A7517" s="180" t="s">
        <v>225</v>
      </c>
      <c r="B7517" s="181" t="s">
        <v>11119</v>
      </c>
      <c r="C7517" s="182" t="s">
        <v>225</v>
      </c>
      <c r="D7517" s="183" t="s">
        <v>36</v>
      </c>
      <c r="E7517" s="181" t="s">
        <v>35</v>
      </c>
      <c r="F7517" s="183" t="s">
        <v>35</v>
      </c>
      <c r="G7517" s="181" t="s">
        <v>7350</v>
      </c>
      <c r="H7517" s="184" t="s">
        <v>7090</v>
      </c>
      <c r="I7517" s="185" t="s">
        <v>190</v>
      </c>
      <c r="J7517" s="181" t="s">
        <v>35</v>
      </c>
      <c r="K7517" s="181" t="s">
        <v>225</v>
      </c>
      <c r="L7517" s="186" t="s">
        <v>225</v>
      </c>
      <c r="M7517" s="187" t="s">
        <v>225</v>
      </c>
      <c r="N7517" s="183" t="s">
        <v>36</v>
      </c>
      <c r="O7517" s="181" t="s">
        <v>7350</v>
      </c>
      <c r="P7517" s="184" t="s">
        <v>7090</v>
      </c>
      <c r="Q7517" s="185" t="s">
        <v>190</v>
      </c>
      <c r="R7517" s="181" t="s">
        <v>35</v>
      </c>
      <c r="S7517" s="181" t="s">
        <v>225</v>
      </c>
      <c r="T7517" s="186" t="s">
        <v>225</v>
      </c>
      <c r="U7517" s="187" t="s">
        <v>225</v>
      </c>
      <c r="V7517" s="188" t="str" cm="1">
        <f t="array" ref="V7517">IF(SUM(LEN(A7517:U7517))=0,"",IF(OR(OR(ISBLANK(E7517),SUM(LEN(B7517),LEN(C7517))=0),AND(NOT(D7517="Unknown"),ISBLANK(I7517)),AND(NOT(N7517="Unknown"),ISBLANK(Q7517))),"Missing Information", INDEX(Table15[Entire Service Line Classification], MATCH(SUMIFS(Table15[Unique ID],Table15[System-Owned Portion],D7517,Table15[If Material Anything Other than "Lead" in Column E,Was Material Ever Previously Lead?],F7517,Table15[Customer-Owned Portion],N7517),Table15[Unique ID],0),0)))</f>
        <v>Non-lead</v>
      </c>
      <c r="W7517" s="189"/>
    </row>
    <row r="7518" spans="1:23" s="190" customFormat="1" ht="56.25" x14ac:dyDescent="0.25">
      <c r="A7518" s="180" t="s">
        <v>225</v>
      </c>
      <c r="B7518" s="181" t="s">
        <v>11120</v>
      </c>
      <c r="C7518" s="182" t="s">
        <v>225</v>
      </c>
      <c r="D7518" s="183" t="s">
        <v>36</v>
      </c>
      <c r="E7518" s="181" t="s">
        <v>35</v>
      </c>
      <c r="F7518" s="183" t="s">
        <v>35</v>
      </c>
      <c r="G7518" s="181" t="s">
        <v>7350</v>
      </c>
      <c r="H7518" s="184" t="s">
        <v>7090</v>
      </c>
      <c r="I7518" s="185" t="s">
        <v>190</v>
      </c>
      <c r="J7518" s="181" t="s">
        <v>35</v>
      </c>
      <c r="K7518" s="181" t="s">
        <v>225</v>
      </c>
      <c r="L7518" s="186" t="s">
        <v>225</v>
      </c>
      <c r="M7518" s="187" t="s">
        <v>225</v>
      </c>
      <c r="N7518" s="183" t="s">
        <v>36</v>
      </c>
      <c r="O7518" s="181" t="s">
        <v>7350</v>
      </c>
      <c r="P7518" s="184" t="s">
        <v>7090</v>
      </c>
      <c r="Q7518" s="185" t="s">
        <v>190</v>
      </c>
      <c r="R7518" s="181" t="s">
        <v>35</v>
      </c>
      <c r="S7518" s="181" t="s">
        <v>225</v>
      </c>
      <c r="T7518" s="186" t="s">
        <v>225</v>
      </c>
      <c r="U7518" s="187" t="s">
        <v>225</v>
      </c>
      <c r="V7518" s="188" t="str" cm="1">
        <f t="array" ref="V7518">IF(SUM(LEN(A7518:U7518))=0,"",IF(OR(OR(ISBLANK(E7518),SUM(LEN(B7518),LEN(C7518))=0),AND(NOT(D7518="Unknown"),ISBLANK(I7518)),AND(NOT(N7518="Unknown"),ISBLANK(Q7518))),"Missing Information", INDEX(Table15[Entire Service Line Classification], MATCH(SUMIFS(Table15[Unique ID],Table15[System-Owned Portion],D7518,Table15[If Material Anything Other than "Lead" in Column E,Was Material Ever Previously Lead?],F7518,Table15[Customer-Owned Portion],N7518),Table15[Unique ID],0),0)))</f>
        <v>Non-lead</v>
      </c>
      <c r="W7518" s="189"/>
    </row>
    <row r="7519" spans="1:23" s="190" customFormat="1" ht="56.25" x14ac:dyDescent="0.25">
      <c r="A7519" s="180" t="s">
        <v>225</v>
      </c>
      <c r="B7519" s="181" t="s">
        <v>11121</v>
      </c>
      <c r="C7519" s="182" t="s">
        <v>225</v>
      </c>
      <c r="D7519" s="183" t="s">
        <v>36</v>
      </c>
      <c r="E7519" s="181" t="s">
        <v>35</v>
      </c>
      <c r="F7519" s="183" t="s">
        <v>35</v>
      </c>
      <c r="G7519" s="181" t="s">
        <v>7354</v>
      </c>
      <c r="H7519" s="184" t="s">
        <v>7090</v>
      </c>
      <c r="I7519" s="185" t="s">
        <v>190</v>
      </c>
      <c r="J7519" s="181" t="s">
        <v>35</v>
      </c>
      <c r="K7519" s="181" t="s">
        <v>225</v>
      </c>
      <c r="L7519" s="186" t="s">
        <v>225</v>
      </c>
      <c r="M7519" s="187" t="s">
        <v>225</v>
      </c>
      <c r="N7519" s="183" t="s">
        <v>36</v>
      </c>
      <c r="O7519" s="181" t="s">
        <v>7354</v>
      </c>
      <c r="P7519" s="184" t="s">
        <v>7090</v>
      </c>
      <c r="Q7519" s="185" t="s">
        <v>190</v>
      </c>
      <c r="R7519" s="181" t="s">
        <v>35</v>
      </c>
      <c r="S7519" s="181" t="s">
        <v>225</v>
      </c>
      <c r="T7519" s="186" t="s">
        <v>225</v>
      </c>
      <c r="U7519" s="187" t="s">
        <v>225</v>
      </c>
      <c r="V7519" s="188" t="str" cm="1">
        <f t="array" ref="V7519">IF(SUM(LEN(A7519:U7519))=0,"",IF(OR(OR(ISBLANK(E7519),SUM(LEN(B7519),LEN(C7519))=0),AND(NOT(D7519="Unknown"),ISBLANK(I7519)),AND(NOT(N7519="Unknown"),ISBLANK(Q7519))),"Missing Information", INDEX(Table15[Entire Service Line Classification], MATCH(SUMIFS(Table15[Unique ID],Table15[System-Owned Portion],D7519,Table15[If Material Anything Other than "Lead" in Column E,Was Material Ever Previously Lead?],F7519,Table15[Customer-Owned Portion],N7519),Table15[Unique ID],0),0)))</f>
        <v>Non-lead</v>
      </c>
      <c r="W7519" s="189"/>
    </row>
    <row r="7520" spans="1:23" s="190" customFormat="1" ht="56.25" x14ac:dyDescent="0.25">
      <c r="A7520" s="180" t="s">
        <v>225</v>
      </c>
      <c r="B7520" s="181" t="s">
        <v>11122</v>
      </c>
      <c r="C7520" s="182" t="s">
        <v>225</v>
      </c>
      <c r="D7520" s="183" t="s">
        <v>36</v>
      </c>
      <c r="E7520" s="181" t="s">
        <v>35</v>
      </c>
      <c r="F7520" s="183" t="s">
        <v>35</v>
      </c>
      <c r="G7520" s="181" t="s">
        <v>7347</v>
      </c>
      <c r="H7520" s="184" t="s">
        <v>7090</v>
      </c>
      <c r="I7520" s="185" t="s">
        <v>190</v>
      </c>
      <c r="J7520" s="181" t="s">
        <v>35</v>
      </c>
      <c r="K7520" s="181" t="s">
        <v>225</v>
      </c>
      <c r="L7520" s="186" t="s">
        <v>225</v>
      </c>
      <c r="M7520" s="187" t="s">
        <v>225</v>
      </c>
      <c r="N7520" s="183" t="s">
        <v>36</v>
      </c>
      <c r="O7520" s="181" t="s">
        <v>7347</v>
      </c>
      <c r="P7520" s="184" t="s">
        <v>7090</v>
      </c>
      <c r="Q7520" s="185" t="s">
        <v>190</v>
      </c>
      <c r="R7520" s="181" t="s">
        <v>35</v>
      </c>
      <c r="S7520" s="181" t="s">
        <v>225</v>
      </c>
      <c r="T7520" s="186" t="s">
        <v>225</v>
      </c>
      <c r="U7520" s="187" t="s">
        <v>225</v>
      </c>
      <c r="V7520" s="188" t="str" cm="1">
        <f t="array" ref="V7520">IF(SUM(LEN(A7520:U7520))=0,"",IF(OR(OR(ISBLANK(E7520),SUM(LEN(B7520),LEN(C7520))=0),AND(NOT(D7520="Unknown"),ISBLANK(I7520)),AND(NOT(N7520="Unknown"),ISBLANK(Q7520))),"Missing Information", INDEX(Table15[Entire Service Line Classification], MATCH(SUMIFS(Table15[Unique ID],Table15[System-Owned Portion],D7520,Table15[If Material Anything Other than "Lead" in Column E,Was Material Ever Previously Lead?],F7520,Table15[Customer-Owned Portion],N7520),Table15[Unique ID],0),0)))</f>
        <v>Non-lead</v>
      </c>
      <c r="W7520" s="189"/>
    </row>
    <row r="7521" spans="1:23" s="190" customFormat="1" ht="56.25" x14ac:dyDescent="0.25">
      <c r="A7521" s="180" t="s">
        <v>225</v>
      </c>
      <c r="B7521" s="181" t="s">
        <v>11123</v>
      </c>
      <c r="C7521" s="182" t="s">
        <v>225</v>
      </c>
      <c r="D7521" s="183" t="s">
        <v>36</v>
      </c>
      <c r="E7521" s="181" t="s">
        <v>35</v>
      </c>
      <c r="F7521" s="183" t="s">
        <v>35</v>
      </c>
      <c r="G7521" s="181" t="s">
        <v>7347</v>
      </c>
      <c r="H7521" s="184" t="s">
        <v>7090</v>
      </c>
      <c r="I7521" s="185" t="s">
        <v>190</v>
      </c>
      <c r="J7521" s="181" t="s">
        <v>35</v>
      </c>
      <c r="K7521" s="181" t="s">
        <v>225</v>
      </c>
      <c r="L7521" s="186" t="s">
        <v>225</v>
      </c>
      <c r="M7521" s="187" t="s">
        <v>225</v>
      </c>
      <c r="N7521" s="183" t="s">
        <v>36</v>
      </c>
      <c r="O7521" s="181" t="s">
        <v>7347</v>
      </c>
      <c r="P7521" s="184" t="s">
        <v>7090</v>
      </c>
      <c r="Q7521" s="185" t="s">
        <v>190</v>
      </c>
      <c r="R7521" s="181" t="s">
        <v>35</v>
      </c>
      <c r="S7521" s="181" t="s">
        <v>225</v>
      </c>
      <c r="T7521" s="186" t="s">
        <v>225</v>
      </c>
      <c r="U7521" s="187" t="s">
        <v>225</v>
      </c>
      <c r="V7521" s="188" t="str" cm="1">
        <f t="array" ref="V7521">IF(SUM(LEN(A7521:U7521))=0,"",IF(OR(OR(ISBLANK(E7521),SUM(LEN(B7521),LEN(C7521))=0),AND(NOT(D7521="Unknown"),ISBLANK(I7521)),AND(NOT(N7521="Unknown"),ISBLANK(Q7521))),"Missing Information", INDEX(Table15[Entire Service Line Classification], MATCH(SUMIFS(Table15[Unique ID],Table15[System-Owned Portion],D7521,Table15[If Material Anything Other than "Lead" in Column E,Was Material Ever Previously Lead?],F7521,Table15[Customer-Owned Portion],N7521),Table15[Unique ID],0),0)))</f>
        <v>Non-lead</v>
      </c>
      <c r="W7521" s="189"/>
    </row>
    <row r="7522" spans="1:23" s="190" customFormat="1" ht="56.25" x14ac:dyDescent="0.25">
      <c r="A7522" s="180" t="s">
        <v>225</v>
      </c>
      <c r="B7522" s="181" t="s">
        <v>11124</v>
      </c>
      <c r="C7522" s="182" t="s">
        <v>225</v>
      </c>
      <c r="D7522" s="183" t="s">
        <v>36</v>
      </c>
      <c r="E7522" s="181" t="s">
        <v>35</v>
      </c>
      <c r="F7522" s="183" t="s">
        <v>35</v>
      </c>
      <c r="G7522" s="181" t="s">
        <v>7347</v>
      </c>
      <c r="H7522" s="184" t="s">
        <v>7090</v>
      </c>
      <c r="I7522" s="185" t="s">
        <v>190</v>
      </c>
      <c r="J7522" s="181" t="s">
        <v>35</v>
      </c>
      <c r="K7522" s="181" t="s">
        <v>225</v>
      </c>
      <c r="L7522" s="186" t="s">
        <v>225</v>
      </c>
      <c r="M7522" s="187" t="s">
        <v>225</v>
      </c>
      <c r="N7522" s="183" t="s">
        <v>36</v>
      </c>
      <c r="O7522" s="181" t="s">
        <v>7347</v>
      </c>
      <c r="P7522" s="184" t="s">
        <v>7090</v>
      </c>
      <c r="Q7522" s="185" t="s">
        <v>190</v>
      </c>
      <c r="R7522" s="181" t="s">
        <v>35</v>
      </c>
      <c r="S7522" s="181" t="s">
        <v>225</v>
      </c>
      <c r="T7522" s="186" t="s">
        <v>225</v>
      </c>
      <c r="U7522" s="187" t="s">
        <v>225</v>
      </c>
      <c r="V7522" s="188" t="str" cm="1">
        <f t="array" ref="V7522">IF(SUM(LEN(A7522:U7522))=0,"",IF(OR(OR(ISBLANK(E7522),SUM(LEN(B7522),LEN(C7522))=0),AND(NOT(D7522="Unknown"),ISBLANK(I7522)),AND(NOT(N7522="Unknown"),ISBLANK(Q7522))),"Missing Information", INDEX(Table15[Entire Service Line Classification], MATCH(SUMIFS(Table15[Unique ID],Table15[System-Owned Portion],D7522,Table15[If Material Anything Other than "Lead" in Column E,Was Material Ever Previously Lead?],F7522,Table15[Customer-Owned Portion],N7522),Table15[Unique ID],0),0)))</f>
        <v>Non-lead</v>
      </c>
      <c r="W7522" s="189"/>
    </row>
    <row r="7523" spans="1:23" s="190" customFormat="1" ht="56.25" x14ac:dyDescent="0.25">
      <c r="A7523" s="180" t="s">
        <v>225</v>
      </c>
      <c r="B7523" s="181" t="s">
        <v>11125</v>
      </c>
      <c r="C7523" s="182" t="s">
        <v>225</v>
      </c>
      <c r="D7523" s="183" t="s">
        <v>36</v>
      </c>
      <c r="E7523" s="181" t="s">
        <v>35</v>
      </c>
      <c r="F7523" s="183" t="s">
        <v>35</v>
      </c>
      <c r="G7523" s="181" t="s">
        <v>7347</v>
      </c>
      <c r="H7523" s="184" t="s">
        <v>7090</v>
      </c>
      <c r="I7523" s="185" t="s">
        <v>190</v>
      </c>
      <c r="J7523" s="181" t="s">
        <v>35</v>
      </c>
      <c r="K7523" s="181" t="s">
        <v>225</v>
      </c>
      <c r="L7523" s="186" t="s">
        <v>225</v>
      </c>
      <c r="M7523" s="187" t="s">
        <v>225</v>
      </c>
      <c r="N7523" s="183" t="s">
        <v>36</v>
      </c>
      <c r="O7523" s="181" t="s">
        <v>7347</v>
      </c>
      <c r="P7523" s="184" t="s">
        <v>7090</v>
      </c>
      <c r="Q7523" s="185" t="s">
        <v>190</v>
      </c>
      <c r="R7523" s="181" t="s">
        <v>35</v>
      </c>
      <c r="S7523" s="181" t="s">
        <v>225</v>
      </c>
      <c r="T7523" s="186" t="s">
        <v>225</v>
      </c>
      <c r="U7523" s="187" t="s">
        <v>225</v>
      </c>
      <c r="V7523" s="188" t="str" cm="1">
        <f t="array" ref="V7523">IF(SUM(LEN(A7523:U7523))=0,"",IF(OR(OR(ISBLANK(E7523),SUM(LEN(B7523),LEN(C7523))=0),AND(NOT(D7523="Unknown"),ISBLANK(I7523)),AND(NOT(N7523="Unknown"),ISBLANK(Q7523))),"Missing Information", INDEX(Table15[Entire Service Line Classification], MATCH(SUMIFS(Table15[Unique ID],Table15[System-Owned Portion],D7523,Table15[If Material Anything Other than "Lead" in Column E,Was Material Ever Previously Lead?],F7523,Table15[Customer-Owned Portion],N7523),Table15[Unique ID],0),0)))</f>
        <v>Non-lead</v>
      </c>
      <c r="W7523" s="189"/>
    </row>
    <row r="7524" spans="1:23" s="190" customFormat="1" ht="56.25" x14ac:dyDescent="0.25">
      <c r="A7524" s="180" t="s">
        <v>225</v>
      </c>
      <c r="B7524" s="181" t="s">
        <v>11126</v>
      </c>
      <c r="C7524" s="182" t="s">
        <v>225</v>
      </c>
      <c r="D7524" s="183" t="s">
        <v>36</v>
      </c>
      <c r="E7524" s="181" t="s">
        <v>35</v>
      </c>
      <c r="F7524" s="183" t="s">
        <v>35</v>
      </c>
      <c r="G7524" s="181" t="s">
        <v>7347</v>
      </c>
      <c r="H7524" s="184" t="s">
        <v>7090</v>
      </c>
      <c r="I7524" s="185" t="s">
        <v>190</v>
      </c>
      <c r="J7524" s="181" t="s">
        <v>35</v>
      </c>
      <c r="K7524" s="181" t="s">
        <v>225</v>
      </c>
      <c r="L7524" s="186" t="s">
        <v>225</v>
      </c>
      <c r="M7524" s="187" t="s">
        <v>225</v>
      </c>
      <c r="N7524" s="183" t="s">
        <v>36</v>
      </c>
      <c r="O7524" s="181" t="s">
        <v>7347</v>
      </c>
      <c r="P7524" s="184" t="s">
        <v>7090</v>
      </c>
      <c r="Q7524" s="185" t="s">
        <v>190</v>
      </c>
      <c r="R7524" s="181" t="s">
        <v>35</v>
      </c>
      <c r="S7524" s="181" t="s">
        <v>225</v>
      </c>
      <c r="T7524" s="186" t="s">
        <v>225</v>
      </c>
      <c r="U7524" s="187" t="s">
        <v>225</v>
      </c>
      <c r="V7524" s="188" t="str" cm="1">
        <f t="array" ref="V7524">IF(SUM(LEN(A7524:U7524))=0,"",IF(OR(OR(ISBLANK(E7524),SUM(LEN(B7524),LEN(C7524))=0),AND(NOT(D7524="Unknown"),ISBLANK(I7524)),AND(NOT(N7524="Unknown"),ISBLANK(Q7524))),"Missing Information", INDEX(Table15[Entire Service Line Classification], MATCH(SUMIFS(Table15[Unique ID],Table15[System-Owned Portion],D7524,Table15[If Material Anything Other than "Lead" in Column E,Was Material Ever Previously Lead?],F7524,Table15[Customer-Owned Portion],N7524),Table15[Unique ID],0),0)))</f>
        <v>Non-lead</v>
      </c>
      <c r="W7524" s="189"/>
    </row>
    <row r="7525" spans="1:23" s="190" customFormat="1" ht="56.25" x14ac:dyDescent="0.25">
      <c r="A7525" s="180" t="s">
        <v>225</v>
      </c>
      <c r="B7525" s="181" t="s">
        <v>11127</v>
      </c>
      <c r="C7525" s="182" t="s">
        <v>225</v>
      </c>
      <c r="D7525" s="183" t="s">
        <v>36</v>
      </c>
      <c r="E7525" s="181" t="s">
        <v>35</v>
      </c>
      <c r="F7525" s="183" t="s">
        <v>35</v>
      </c>
      <c r="G7525" s="181" t="s">
        <v>7347</v>
      </c>
      <c r="H7525" s="184" t="s">
        <v>7090</v>
      </c>
      <c r="I7525" s="185" t="s">
        <v>190</v>
      </c>
      <c r="J7525" s="181" t="s">
        <v>35</v>
      </c>
      <c r="K7525" s="181" t="s">
        <v>225</v>
      </c>
      <c r="L7525" s="186" t="s">
        <v>225</v>
      </c>
      <c r="M7525" s="187" t="s">
        <v>225</v>
      </c>
      <c r="N7525" s="183" t="s">
        <v>36</v>
      </c>
      <c r="O7525" s="181" t="s">
        <v>7347</v>
      </c>
      <c r="P7525" s="184" t="s">
        <v>7090</v>
      </c>
      <c r="Q7525" s="185" t="s">
        <v>190</v>
      </c>
      <c r="R7525" s="181" t="s">
        <v>35</v>
      </c>
      <c r="S7525" s="181" t="s">
        <v>225</v>
      </c>
      <c r="T7525" s="186" t="s">
        <v>225</v>
      </c>
      <c r="U7525" s="187" t="s">
        <v>225</v>
      </c>
      <c r="V7525" s="188" t="str" cm="1">
        <f t="array" ref="V7525">IF(SUM(LEN(A7525:U7525))=0,"",IF(OR(OR(ISBLANK(E7525),SUM(LEN(B7525),LEN(C7525))=0),AND(NOT(D7525="Unknown"),ISBLANK(I7525)),AND(NOT(N7525="Unknown"),ISBLANK(Q7525))),"Missing Information", INDEX(Table15[Entire Service Line Classification], MATCH(SUMIFS(Table15[Unique ID],Table15[System-Owned Portion],D7525,Table15[If Material Anything Other than "Lead" in Column E,Was Material Ever Previously Lead?],F7525,Table15[Customer-Owned Portion],N7525),Table15[Unique ID],0),0)))</f>
        <v>Non-lead</v>
      </c>
      <c r="W7525" s="189"/>
    </row>
    <row r="7526" spans="1:23" s="190" customFormat="1" ht="56.25" x14ac:dyDescent="0.25">
      <c r="A7526" s="180" t="s">
        <v>225</v>
      </c>
      <c r="B7526" s="181" t="s">
        <v>11128</v>
      </c>
      <c r="C7526" s="182" t="s">
        <v>225</v>
      </c>
      <c r="D7526" s="183" t="s">
        <v>36</v>
      </c>
      <c r="E7526" s="181" t="s">
        <v>35</v>
      </c>
      <c r="F7526" s="183" t="s">
        <v>35</v>
      </c>
      <c r="G7526" s="181" t="s">
        <v>7350</v>
      </c>
      <c r="H7526" s="184" t="s">
        <v>7090</v>
      </c>
      <c r="I7526" s="185" t="s">
        <v>190</v>
      </c>
      <c r="J7526" s="181" t="s">
        <v>35</v>
      </c>
      <c r="K7526" s="181" t="s">
        <v>225</v>
      </c>
      <c r="L7526" s="186" t="s">
        <v>225</v>
      </c>
      <c r="M7526" s="187" t="s">
        <v>225</v>
      </c>
      <c r="N7526" s="183" t="s">
        <v>36</v>
      </c>
      <c r="O7526" s="181" t="s">
        <v>7350</v>
      </c>
      <c r="P7526" s="184" t="s">
        <v>7090</v>
      </c>
      <c r="Q7526" s="185" t="s">
        <v>190</v>
      </c>
      <c r="R7526" s="181" t="s">
        <v>35</v>
      </c>
      <c r="S7526" s="181" t="s">
        <v>225</v>
      </c>
      <c r="T7526" s="186" t="s">
        <v>225</v>
      </c>
      <c r="U7526" s="187" t="s">
        <v>225</v>
      </c>
      <c r="V7526" s="188" t="str" cm="1">
        <f t="array" ref="V7526">IF(SUM(LEN(A7526:U7526))=0,"",IF(OR(OR(ISBLANK(E7526),SUM(LEN(B7526),LEN(C7526))=0),AND(NOT(D7526="Unknown"),ISBLANK(I7526)),AND(NOT(N7526="Unknown"),ISBLANK(Q7526))),"Missing Information", INDEX(Table15[Entire Service Line Classification], MATCH(SUMIFS(Table15[Unique ID],Table15[System-Owned Portion],D7526,Table15[If Material Anything Other than "Lead" in Column E,Was Material Ever Previously Lead?],F7526,Table15[Customer-Owned Portion],N7526),Table15[Unique ID],0),0)))</f>
        <v>Non-lead</v>
      </c>
      <c r="W7526" s="189"/>
    </row>
    <row r="7527" spans="1:23" s="190" customFormat="1" ht="56.25" x14ac:dyDescent="0.25">
      <c r="A7527" s="180" t="s">
        <v>225</v>
      </c>
      <c r="B7527" s="181" t="s">
        <v>11129</v>
      </c>
      <c r="C7527" s="182" t="s">
        <v>225</v>
      </c>
      <c r="D7527" s="183" t="s">
        <v>36</v>
      </c>
      <c r="E7527" s="181" t="s">
        <v>35</v>
      </c>
      <c r="F7527" s="183" t="s">
        <v>35</v>
      </c>
      <c r="G7527" s="181" t="s">
        <v>7442</v>
      </c>
      <c r="H7527" s="184" t="s">
        <v>7090</v>
      </c>
      <c r="I7527" s="185" t="s">
        <v>190</v>
      </c>
      <c r="J7527" s="181" t="s">
        <v>35</v>
      </c>
      <c r="K7527" s="181" t="s">
        <v>225</v>
      </c>
      <c r="L7527" s="186" t="s">
        <v>225</v>
      </c>
      <c r="M7527" s="187" t="s">
        <v>225</v>
      </c>
      <c r="N7527" s="183" t="s">
        <v>36</v>
      </c>
      <c r="O7527" s="181" t="s">
        <v>7442</v>
      </c>
      <c r="P7527" s="184" t="s">
        <v>7090</v>
      </c>
      <c r="Q7527" s="185" t="s">
        <v>190</v>
      </c>
      <c r="R7527" s="181" t="s">
        <v>35</v>
      </c>
      <c r="S7527" s="181" t="s">
        <v>225</v>
      </c>
      <c r="T7527" s="186" t="s">
        <v>225</v>
      </c>
      <c r="U7527" s="187" t="s">
        <v>225</v>
      </c>
      <c r="V7527" s="188" t="str" cm="1">
        <f t="array" ref="V7527">IF(SUM(LEN(A7527:U7527))=0,"",IF(OR(OR(ISBLANK(E7527),SUM(LEN(B7527),LEN(C7527))=0),AND(NOT(D7527="Unknown"),ISBLANK(I7527)),AND(NOT(N7527="Unknown"),ISBLANK(Q7527))),"Missing Information", INDEX(Table15[Entire Service Line Classification], MATCH(SUMIFS(Table15[Unique ID],Table15[System-Owned Portion],D7527,Table15[If Material Anything Other than "Lead" in Column E,Was Material Ever Previously Lead?],F7527,Table15[Customer-Owned Portion],N7527),Table15[Unique ID],0),0)))</f>
        <v>Non-lead</v>
      </c>
      <c r="W7527" s="189"/>
    </row>
    <row r="7528" spans="1:23" s="190" customFormat="1" ht="56.25" x14ac:dyDescent="0.25">
      <c r="A7528" s="180" t="s">
        <v>225</v>
      </c>
      <c r="B7528" s="181" t="s">
        <v>11130</v>
      </c>
      <c r="C7528" s="182" t="s">
        <v>225</v>
      </c>
      <c r="D7528" s="183" t="s">
        <v>36</v>
      </c>
      <c r="E7528" s="181" t="s">
        <v>35</v>
      </c>
      <c r="F7528" s="183" t="s">
        <v>35</v>
      </c>
      <c r="G7528" s="181" t="s">
        <v>7350</v>
      </c>
      <c r="H7528" s="184" t="s">
        <v>7090</v>
      </c>
      <c r="I7528" s="185" t="s">
        <v>190</v>
      </c>
      <c r="J7528" s="181" t="s">
        <v>35</v>
      </c>
      <c r="K7528" s="181" t="s">
        <v>225</v>
      </c>
      <c r="L7528" s="186" t="s">
        <v>225</v>
      </c>
      <c r="M7528" s="187" t="s">
        <v>225</v>
      </c>
      <c r="N7528" s="183" t="s">
        <v>36</v>
      </c>
      <c r="O7528" s="181" t="s">
        <v>7350</v>
      </c>
      <c r="P7528" s="184" t="s">
        <v>7090</v>
      </c>
      <c r="Q7528" s="185" t="s">
        <v>190</v>
      </c>
      <c r="R7528" s="181" t="s">
        <v>35</v>
      </c>
      <c r="S7528" s="181" t="s">
        <v>225</v>
      </c>
      <c r="T7528" s="186" t="s">
        <v>225</v>
      </c>
      <c r="U7528" s="187" t="s">
        <v>225</v>
      </c>
      <c r="V7528" s="188" t="str" cm="1">
        <f t="array" ref="V7528">IF(SUM(LEN(A7528:U7528))=0,"",IF(OR(OR(ISBLANK(E7528),SUM(LEN(B7528),LEN(C7528))=0),AND(NOT(D7528="Unknown"),ISBLANK(I7528)),AND(NOT(N7528="Unknown"),ISBLANK(Q7528))),"Missing Information", INDEX(Table15[Entire Service Line Classification], MATCH(SUMIFS(Table15[Unique ID],Table15[System-Owned Portion],D7528,Table15[If Material Anything Other than "Lead" in Column E,Was Material Ever Previously Lead?],F7528,Table15[Customer-Owned Portion],N7528),Table15[Unique ID],0),0)))</f>
        <v>Non-lead</v>
      </c>
      <c r="W7528" s="189"/>
    </row>
    <row r="7529" spans="1:23" s="190" customFormat="1" ht="56.25" x14ac:dyDescent="0.25">
      <c r="A7529" s="180" t="s">
        <v>225</v>
      </c>
      <c r="B7529" s="181" t="s">
        <v>11131</v>
      </c>
      <c r="C7529" s="182" t="s">
        <v>225</v>
      </c>
      <c r="D7529" s="183" t="s">
        <v>36</v>
      </c>
      <c r="E7529" s="181" t="s">
        <v>35</v>
      </c>
      <c r="F7529" s="183" t="s">
        <v>35</v>
      </c>
      <c r="G7529" s="181" t="s">
        <v>7347</v>
      </c>
      <c r="H7529" s="184" t="s">
        <v>7090</v>
      </c>
      <c r="I7529" s="185" t="s">
        <v>190</v>
      </c>
      <c r="J7529" s="181" t="s">
        <v>35</v>
      </c>
      <c r="K7529" s="181" t="s">
        <v>225</v>
      </c>
      <c r="L7529" s="186" t="s">
        <v>225</v>
      </c>
      <c r="M7529" s="187" t="s">
        <v>225</v>
      </c>
      <c r="N7529" s="183" t="s">
        <v>36</v>
      </c>
      <c r="O7529" s="181" t="s">
        <v>7347</v>
      </c>
      <c r="P7529" s="184" t="s">
        <v>7090</v>
      </c>
      <c r="Q7529" s="185" t="s">
        <v>190</v>
      </c>
      <c r="R7529" s="181" t="s">
        <v>35</v>
      </c>
      <c r="S7529" s="181" t="s">
        <v>225</v>
      </c>
      <c r="T7529" s="186" t="s">
        <v>225</v>
      </c>
      <c r="U7529" s="187" t="s">
        <v>225</v>
      </c>
      <c r="V7529" s="188" t="str" cm="1">
        <f t="array" ref="V7529">IF(SUM(LEN(A7529:U7529))=0,"",IF(OR(OR(ISBLANK(E7529),SUM(LEN(B7529),LEN(C7529))=0),AND(NOT(D7529="Unknown"),ISBLANK(I7529)),AND(NOT(N7529="Unknown"),ISBLANK(Q7529))),"Missing Information", INDEX(Table15[Entire Service Line Classification], MATCH(SUMIFS(Table15[Unique ID],Table15[System-Owned Portion],D7529,Table15[If Material Anything Other than "Lead" in Column E,Was Material Ever Previously Lead?],F7529,Table15[Customer-Owned Portion],N7529),Table15[Unique ID],0),0)))</f>
        <v>Non-lead</v>
      </c>
      <c r="W7529" s="189"/>
    </row>
    <row r="7530" spans="1:23" s="190" customFormat="1" ht="56.25" x14ac:dyDescent="0.25">
      <c r="A7530" s="180" t="s">
        <v>225</v>
      </c>
      <c r="B7530" s="181" t="s">
        <v>11132</v>
      </c>
      <c r="C7530" s="182" t="s">
        <v>225</v>
      </c>
      <c r="D7530" s="183" t="s">
        <v>36</v>
      </c>
      <c r="E7530" s="181" t="s">
        <v>35</v>
      </c>
      <c r="F7530" s="183" t="s">
        <v>35</v>
      </c>
      <c r="G7530" s="181" t="s">
        <v>7442</v>
      </c>
      <c r="H7530" s="184" t="s">
        <v>7090</v>
      </c>
      <c r="I7530" s="185" t="s">
        <v>190</v>
      </c>
      <c r="J7530" s="181" t="s">
        <v>35</v>
      </c>
      <c r="K7530" s="181" t="s">
        <v>225</v>
      </c>
      <c r="L7530" s="186" t="s">
        <v>225</v>
      </c>
      <c r="M7530" s="187" t="s">
        <v>225</v>
      </c>
      <c r="N7530" s="183" t="s">
        <v>36</v>
      </c>
      <c r="O7530" s="181" t="s">
        <v>7442</v>
      </c>
      <c r="P7530" s="184" t="s">
        <v>7090</v>
      </c>
      <c r="Q7530" s="185" t="s">
        <v>190</v>
      </c>
      <c r="R7530" s="181" t="s">
        <v>35</v>
      </c>
      <c r="S7530" s="181" t="s">
        <v>225</v>
      </c>
      <c r="T7530" s="186" t="s">
        <v>225</v>
      </c>
      <c r="U7530" s="187" t="s">
        <v>225</v>
      </c>
      <c r="V7530" s="188" t="str" cm="1">
        <f t="array" ref="V7530">IF(SUM(LEN(A7530:U7530))=0,"",IF(OR(OR(ISBLANK(E7530),SUM(LEN(B7530),LEN(C7530))=0),AND(NOT(D7530="Unknown"),ISBLANK(I7530)),AND(NOT(N7530="Unknown"),ISBLANK(Q7530))),"Missing Information", INDEX(Table15[Entire Service Line Classification], MATCH(SUMIFS(Table15[Unique ID],Table15[System-Owned Portion],D7530,Table15[If Material Anything Other than "Lead" in Column E,Was Material Ever Previously Lead?],F7530,Table15[Customer-Owned Portion],N7530),Table15[Unique ID],0),0)))</f>
        <v>Non-lead</v>
      </c>
      <c r="W7530" s="189"/>
    </row>
    <row r="7531" spans="1:23" s="190" customFormat="1" ht="56.25" x14ac:dyDescent="0.25">
      <c r="A7531" s="180" t="s">
        <v>225</v>
      </c>
      <c r="B7531" s="181" t="s">
        <v>11133</v>
      </c>
      <c r="C7531" s="182" t="s">
        <v>225</v>
      </c>
      <c r="D7531" s="183" t="s">
        <v>36</v>
      </c>
      <c r="E7531" s="181" t="s">
        <v>35</v>
      </c>
      <c r="F7531" s="183" t="s">
        <v>35</v>
      </c>
      <c r="G7531" s="181" t="s">
        <v>7442</v>
      </c>
      <c r="H7531" s="184" t="s">
        <v>7090</v>
      </c>
      <c r="I7531" s="185" t="s">
        <v>190</v>
      </c>
      <c r="J7531" s="181" t="s">
        <v>35</v>
      </c>
      <c r="K7531" s="181" t="s">
        <v>225</v>
      </c>
      <c r="L7531" s="186" t="s">
        <v>225</v>
      </c>
      <c r="M7531" s="187" t="s">
        <v>225</v>
      </c>
      <c r="N7531" s="183" t="s">
        <v>36</v>
      </c>
      <c r="O7531" s="181" t="s">
        <v>7442</v>
      </c>
      <c r="P7531" s="184" t="s">
        <v>7090</v>
      </c>
      <c r="Q7531" s="185" t="s">
        <v>190</v>
      </c>
      <c r="R7531" s="181" t="s">
        <v>35</v>
      </c>
      <c r="S7531" s="181" t="s">
        <v>225</v>
      </c>
      <c r="T7531" s="186" t="s">
        <v>225</v>
      </c>
      <c r="U7531" s="187" t="s">
        <v>225</v>
      </c>
      <c r="V7531" s="188" t="str" cm="1">
        <f t="array" ref="V7531">IF(SUM(LEN(A7531:U7531))=0,"",IF(OR(OR(ISBLANK(E7531),SUM(LEN(B7531),LEN(C7531))=0),AND(NOT(D7531="Unknown"),ISBLANK(I7531)),AND(NOT(N7531="Unknown"),ISBLANK(Q7531))),"Missing Information", INDEX(Table15[Entire Service Line Classification], MATCH(SUMIFS(Table15[Unique ID],Table15[System-Owned Portion],D7531,Table15[If Material Anything Other than "Lead" in Column E,Was Material Ever Previously Lead?],F7531,Table15[Customer-Owned Portion],N7531),Table15[Unique ID],0),0)))</f>
        <v>Non-lead</v>
      </c>
      <c r="W7531" s="189"/>
    </row>
    <row r="7532" spans="1:23" s="190" customFormat="1" ht="56.25" x14ac:dyDescent="0.25">
      <c r="A7532" s="180" t="s">
        <v>225</v>
      </c>
      <c r="B7532" s="181" t="s">
        <v>11134</v>
      </c>
      <c r="C7532" s="182" t="s">
        <v>225</v>
      </c>
      <c r="D7532" s="183" t="s">
        <v>36</v>
      </c>
      <c r="E7532" s="181" t="s">
        <v>35</v>
      </c>
      <c r="F7532" s="183" t="s">
        <v>35</v>
      </c>
      <c r="G7532" s="181" t="s">
        <v>7442</v>
      </c>
      <c r="H7532" s="184" t="s">
        <v>7090</v>
      </c>
      <c r="I7532" s="185" t="s">
        <v>190</v>
      </c>
      <c r="J7532" s="181" t="s">
        <v>35</v>
      </c>
      <c r="K7532" s="181" t="s">
        <v>225</v>
      </c>
      <c r="L7532" s="186" t="s">
        <v>225</v>
      </c>
      <c r="M7532" s="187" t="s">
        <v>225</v>
      </c>
      <c r="N7532" s="183" t="s">
        <v>36</v>
      </c>
      <c r="O7532" s="181" t="s">
        <v>7442</v>
      </c>
      <c r="P7532" s="184" t="s">
        <v>7090</v>
      </c>
      <c r="Q7532" s="185" t="s">
        <v>190</v>
      </c>
      <c r="R7532" s="181" t="s">
        <v>35</v>
      </c>
      <c r="S7532" s="181" t="s">
        <v>225</v>
      </c>
      <c r="T7532" s="186" t="s">
        <v>225</v>
      </c>
      <c r="U7532" s="187" t="s">
        <v>225</v>
      </c>
      <c r="V7532" s="188" t="str" cm="1">
        <f t="array" ref="V7532">IF(SUM(LEN(A7532:U7532))=0,"",IF(OR(OR(ISBLANK(E7532),SUM(LEN(B7532),LEN(C7532))=0),AND(NOT(D7532="Unknown"),ISBLANK(I7532)),AND(NOT(N7532="Unknown"),ISBLANK(Q7532))),"Missing Information", INDEX(Table15[Entire Service Line Classification], MATCH(SUMIFS(Table15[Unique ID],Table15[System-Owned Portion],D7532,Table15[If Material Anything Other than "Lead" in Column E,Was Material Ever Previously Lead?],F7532,Table15[Customer-Owned Portion],N7532),Table15[Unique ID],0),0)))</f>
        <v>Non-lead</v>
      </c>
      <c r="W7532" s="189"/>
    </row>
    <row r="7533" spans="1:23" s="190" customFormat="1" ht="56.25" x14ac:dyDescent="0.25">
      <c r="A7533" s="180" t="s">
        <v>225</v>
      </c>
      <c r="B7533" s="181" t="s">
        <v>11135</v>
      </c>
      <c r="C7533" s="182" t="s">
        <v>225</v>
      </c>
      <c r="D7533" s="183" t="s">
        <v>36</v>
      </c>
      <c r="E7533" s="181" t="s">
        <v>35</v>
      </c>
      <c r="F7533" s="183" t="s">
        <v>35</v>
      </c>
      <c r="G7533" s="181" t="s">
        <v>7354</v>
      </c>
      <c r="H7533" s="184" t="s">
        <v>7090</v>
      </c>
      <c r="I7533" s="185" t="s">
        <v>190</v>
      </c>
      <c r="J7533" s="181" t="s">
        <v>35</v>
      </c>
      <c r="K7533" s="181" t="s">
        <v>225</v>
      </c>
      <c r="L7533" s="186" t="s">
        <v>225</v>
      </c>
      <c r="M7533" s="187" t="s">
        <v>225</v>
      </c>
      <c r="N7533" s="183" t="s">
        <v>36</v>
      </c>
      <c r="O7533" s="181" t="s">
        <v>7354</v>
      </c>
      <c r="P7533" s="184" t="s">
        <v>7090</v>
      </c>
      <c r="Q7533" s="185" t="s">
        <v>190</v>
      </c>
      <c r="R7533" s="181" t="s">
        <v>35</v>
      </c>
      <c r="S7533" s="181" t="s">
        <v>225</v>
      </c>
      <c r="T7533" s="186" t="s">
        <v>225</v>
      </c>
      <c r="U7533" s="187" t="s">
        <v>225</v>
      </c>
      <c r="V7533" s="188" t="str" cm="1">
        <f t="array" ref="V7533">IF(SUM(LEN(A7533:U7533))=0,"",IF(OR(OR(ISBLANK(E7533),SUM(LEN(B7533),LEN(C7533))=0),AND(NOT(D7533="Unknown"),ISBLANK(I7533)),AND(NOT(N7533="Unknown"),ISBLANK(Q7533))),"Missing Information", INDEX(Table15[Entire Service Line Classification], MATCH(SUMIFS(Table15[Unique ID],Table15[System-Owned Portion],D7533,Table15[If Material Anything Other than "Lead" in Column E,Was Material Ever Previously Lead?],F7533,Table15[Customer-Owned Portion],N7533),Table15[Unique ID],0),0)))</f>
        <v>Non-lead</v>
      </c>
      <c r="W7533" s="189"/>
    </row>
    <row r="7534" spans="1:23" s="190" customFormat="1" ht="56.25" x14ac:dyDescent="0.25">
      <c r="A7534" s="180" t="s">
        <v>225</v>
      </c>
      <c r="B7534" s="181" t="s">
        <v>11136</v>
      </c>
      <c r="C7534" s="182" t="s">
        <v>225</v>
      </c>
      <c r="D7534" s="183" t="s">
        <v>36</v>
      </c>
      <c r="E7534" s="181" t="s">
        <v>35</v>
      </c>
      <c r="F7534" s="183" t="s">
        <v>35</v>
      </c>
      <c r="G7534" s="181" t="s">
        <v>7354</v>
      </c>
      <c r="H7534" s="184" t="s">
        <v>7090</v>
      </c>
      <c r="I7534" s="185" t="s">
        <v>190</v>
      </c>
      <c r="J7534" s="181" t="s">
        <v>35</v>
      </c>
      <c r="K7534" s="181" t="s">
        <v>225</v>
      </c>
      <c r="L7534" s="186" t="s">
        <v>225</v>
      </c>
      <c r="M7534" s="187" t="s">
        <v>225</v>
      </c>
      <c r="N7534" s="183" t="s">
        <v>36</v>
      </c>
      <c r="O7534" s="181" t="s">
        <v>7354</v>
      </c>
      <c r="P7534" s="184" t="s">
        <v>7090</v>
      </c>
      <c r="Q7534" s="185" t="s">
        <v>190</v>
      </c>
      <c r="R7534" s="181" t="s">
        <v>35</v>
      </c>
      <c r="S7534" s="181" t="s">
        <v>225</v>
      </c>
      <c r="T7534" s="186" t="s">
        <v>225</v>
      </c>
      <c r="U7534" s="187" t="s">
        <v>225</v>
      </c>
      <c r="V7534" s="188" t="str" cm="1">
        <f t="array" ref="V7534">IF(SUM(LEN(A7534:U7534))=0,"",IF(OR(OR(ISBLANK(E7534),SUM(LEN(B7534),LEN(C7534))=0),AND(NOT(D7534="Unknown"),ISBLANK(I7534)),AND(NOT(N7534="Unknown"),ISBLANK(Q7534))),"Missing Information", INDEX(Table15[Entire Service Line Classification], MATCH(SUMIFS(Table15[Unique ID],Table15[System-Owned Portion],D7534,Table15[If Material Anything Other than "Lead" in Column E,Was Material Ever Previously Lead?],F7534,Table15[Customer-Owned Portion],N7534),Table15[Unique ID],0),0)))</f>
        <v>Non-lead</v>
      </c>
      <c r="W7534" s="189"/>
    </row>
    <row r="7535" spans="1:23" s="190" customFormat="1" ht="56.25" x14ac:dyDescent="0.25">
      <c r="A7535" s="180" t="s">
        <v>225</v>
      </c>
      <c r="B7535" s="181" t="s">
        <v>11137</v>
      </c>
      <c r="C7535" s="182" t="s">
        <v>225</v>
      </c>
      <c r="D7535" s="183" t="s">
        <v>36</v>
      </c>
      <c r="E7535" s="181" t="s">
        <v>35</v>
      </c>
      <c r="F7535" s="183" t="s">
        <v>35</v>
      </c>
      <c r="G7535" s="181" t="s">
        <v>7442</v>
      </c>
      <c r="H7535" s="184" t="s">
        <v>7090</v>
      </c>
      <c r="I7535" s="185" t="s">
        <v>190</v>
      </c>
      <c r="J7535" s="181" t="s">
        <v>35</v>
      </c>
      <c r="K7535" s="181" t="s">
        <v>225</v>
      </c>
      <c r="L7535" s="186" t="s">
        <v>225</v>
      </c>
      <c r="M7535" s="187" t="s">
        <v>225</v>
      </c>
      <c r="N7535" s="183" t="s">
        <v>36</v>
      </c>
      <c r="O7535" s="181" t="s">
        <v>7442</v>
      </c>
      <c r="P7535" s="184" t="s">
        <v>7090</v>
      </c>
      <c r="Q7535" s="185" t="s">
        <v>190</v>
      </c>
      <c r="R7535" s="181" t="s">
        <v>35</v>
      </c>
      <c r="S7535" s="181" t="s">
        <v>225</v>
      </c>
      <c r="T7535" s="186" t="s">
        <v>225</v>
      </c>
      <c r="U7535" s="187" t="s">
        <v>225</v>
      </c>
      <c r="V7535" s="188" t="str" cm="1">
        <f t="array" ref="V7535">IF(SUM(LEN(A7535:U7535))=0,"",IF(OR(OR(ISBLANK(E7535),SUM(LEN(B7535),LEN(C7535))=0),AND(NOT(D7535="Unknown"),ISBLANK(I7535)),AND(NOT(N7535="Unknown"),ISBLANK(Q7535))),"Missing Information", INDEX(Table15[Entire Service Line Classification], MATCH(SUMIFS(Table15[Unique ID],Table15[System-Owned Portion],D7535,Table15[If Material Anything Other than "Lead" in Column E,Was Material Ever Previously Lead?],F7535,Table15[Customer-Owned Portion],N7535),Table15[Unique ID],0),0)))</f>
        <v>Non-lead</v>
      </c>
      <c r="W7535" s="189"/>
    </row>
    <row r="7536" spans="1:23" s="190" customFormat="1" ht="56.25" x14ac:dyDescent="0.25">
      <c r="A7536" s="180" t="s">
        <v>225</v>
      </c>
      <c r="B7536" s="181" t="s">
        <v>11138</v>
      </c>
      <c r="C7536" s="182" t="s">
        <v>225</v>
      </c>
      <c r="D7536" s="183" t="s">
        <v>36</v>
      </c>
      <c r="E7536" s="181" t="s">
        <v>35</v>
      </c>
      <c r="F7536" s="183" t="s">
        <v>35</v>
      </c>
      <c r="G7536" s="181" t="s">
        <v>7437</v>
      </c>
      <c r="H7536" s="184" t="s">
        <v>7090</v>
      </c>
      <c r="I7536" s="185" t="s">
        <v>190</v>
      </c>
      <c r="J7536" s="181" t="s">
        <v>35</v>
      </c>
      <c r="K7536" s="181" t="s">
        <v>225</v>
      </c>
      <c r="L7536" s="186" t="s">
        <v>225</v>
      </c>
      <c r="M7536" s="187" t="s">
        <v>225</v>
      </c>
      <c r="N7536" s="183" t="s">
        <v>36</v>
      </c>
      <c r="O7536" s="181" t="s">
        <v>7437</v>
      </c>
      <c r="P7536" s="184" t="s">
        <v>7090</v>
      </c>
      <c r="Q7536" s="185" t="s">
        <v>190</v>
      </c>
      <c r="R7536" s="181" t="s">
        <v>35</v>
      </c>
      <c r="S7536" s="181" t="s">
        <v>225</v>
      </c>
      <c r="T7536" s="186" t="s">
        <v>225</v>
      </c>
      <c r="U7536" s="187" t="s">
        <v>225</v>
      </c>
      <c r="V7536" s="188" t="str" cm="1">
        <f t="array" ref="V7536">IF(SUM(LEN(A7536:U7536))=0,"",IF(OR(OR(ISBLANK(E7536),SUM(LEN(B7536),LEN(C7536))=0),AND(NOT(D7536="Unknown"),ISBLANK(I7536)),AND(NOT(N7536="Unknown"),ISBLANK(Q7536))),"Missing Information", INDEX(Table15[Entire Service Line Classification], MATCH(SUMIFS(Table15[Unique ID],Table15[System-Owned Portion],D7536,Table15[If Material Anything Other than "Lead" in Column E,Was Material Ever Previously Lead?],F7536,Table15[Customer-Owned Portion],N7536),Table15[Unique ID],0),0)))</f>
        <v>Non-lead</v>
      </c>
      <c r="W7536" s="189"/>
    </row>
    <row r="7537" spans="1:23" s="190" customFormat="1" ht="56.25" x14ac:dyDescent="0.25">
      <c r="A7537" s="180" t="s">
        <v>225</v>
      </c>
      <c r="B7537" s="181" t="s">
        <v>11139</v>
      </c>
      <c r="C7537" s="182" t="s">
        <v>225</v>
      </c>
      <c r="D7537" s="183" t="s">
        <v>36</v>
      </c>
      <c r="E7537" s="181" t="s">
        <v>35</v>
      </c>
      <c r="F7537" s="183" t="s">
        <v>35</v>
      </c>
      <c r="G7537" s="181" t="s">
        <v>7437</v>
      </c>
      <c r="H7537" s="184" t="s">
        <v>7090</v>
      </c>
      <c r="I7537" s="185" t="s">
        <v>190</v>
      </c>
      <c r="J7537" s="181" t="s">
        <v>35</v>
      </c>
      <c r="K7537" s="181" t="s">
        <v>225</v>
      </c>
      <c r="L7537" s="186" t="s">
        <v>225</v>
      </c>
      <c r="M7537" s="187" t="s">
        <v>225</v>
      </c>
      <c r="N7537" s="183" t="s">
        <v>36</v>
      </c>
      <c r="O7537" s="181" t="s">
        <v>7437</v>
      </c>
      <c r="P7537" s="184" t="s">
        <v>7090</v>
      </c>
      <c r="Q7537" s="185" t="s">
        <v>190</v>
      </c>
      <c r="R7537" s="181" t="s">
        <v>35</v>
      </c>
      <c r="S7537" s="181" t="s">
        <v>225</v>
      </c>
      <c r="T7537" s="186" t="s">
        <v>225</v>
      </c>
      <c r="U7537" s="187" t="s">
        <v>225</v>
      </c>
      <c r="V7537" s="188" t="str" cm="1">
        <f t="array" ref="V7537">IF(SUM(LEN(A7537:U7537))=0,"",IF(OR(OR(ISBLANK(E7537),SUM(LEN(B7537),LEN(C7537))=0),AND(NOT(D7537="Unknown"),ISBLANK(I7537)),AND(NOT(N7537="Unknown"),ISBLANK(Q7537))),"Missing Information", INDEX(Table15[Entire Service Line Classification], MATCH(SUMIFS(Table15[Unique ID],Table15[System-Owned Portion],D7537,Table15[If Material Anything Other than "Lead" in Column E,Was Material Ever Previously Lead?],F7537,Table15[Customer-Owned Portion],N7537),Table15[Unique ID],0),0)))</f>
        <v>Non-lead</v>
      </c>
      <c r="W7537" s="189"/>
    </row>
    <row r="7538" spans="1:23" s="190" customFormat="1" ht="56.25" x14ac:dyDescent="0.25">
      <c r="A7538" s="180" t="s">
        <v>225</v>
      </c>
      <c r="B7538" s="181" t="s">
        <v>11140</v>
      </c>
      <c r="C7538" s="182" t="s">
        <v>225</v>
      </c>
      <c r="D7538" s="183" t="s">
        <v>36</v>
      </c>
      <c r="E7538" s="181" t="s">
        <v>35</v>
      </c>
      <c r="F7538" s="183" t="s">
        <v>35</v>
      </c>
      <c r="G7538" s="181" t="s">
        <v>7437</v>
      </c>
      <c r="H7538" s="184" t="s">
        <v>7090</v>
      </c>
      <c r="I7538" s="185" t="s">
        <v>190</v>
      </c>
      <c r="J7538" s="181" t="s">
        <v>35</v>
      </c>
      <c r="K7538" s="181" t="s">
        <v>225</v>
      </c>
      <c r="L7538" s="186" t="s">
        <v>225</v>
      </c>
      <c r="M7538" s="187" t="s">
        <v>225</v>
      </c>
      <c r="N7538" s="183" t="s">
        <v>36</v>
      </c>
      <c r="O7538" s="181" t="s">
        <v>7437</v>
      </c>
      <c r="P7538" s="184" t="s">
        <v>7090</v>
      </c>
      <c r="Q7538" s="185" t="s">
        <v>190</v>
      </c>
      <c r="R7538" s="181" t="s">
        <v>35</v>
      </c>
      <c r="S7538" s="181" t="s">
        <v>225</v>
      </c>
      <c r="T7538" s="186" t="s">
        <v>225</v>
      </c>
      <c r="U7538" s="187" t="s">
        <v>225</v>
      </c>
      <c r="V7538" s="188" t="str" cm="1">
        <f t="array" ref="V7538">IF(SUM(LEN(A7538:U7538))=0,"",IF(OR(OR(ISBLANK(E7538),SUM(LEN(B7538),LEN(C7538))=0),AND(NOT(D7538="Unknown"),ISBLANK(I7538)),AND(NOT(N7538="Unknown"),ISBLANK(Q7538))),"Missing Information", INDEX(Table15[Entire Service Line Classification], MATCH(SUMIFS(Table15[Unique ID],Table15[System-Owned Portion],D7538,Table15[If Material Anything Other than "Lead" in Column E,Was Material Ever Previously Lead?],F7538,Table15[Customer-Owned Portion],N7538),Table15[Unique ID],0),0)))</f>
        <v>Non-lead</v>
      </c>
      <c r="W7538" s="189"/>
    </row>
    <row r="7539" spans="1:23" s="190" customFormat="1" ht="56.25" x14ac:dyDescent="0.25">
      <c r="A7539" s="180" t="s">
        <v>225</v>
      </c>
      <c r="B7539" s="181" t="s">
        <v>11141</v>
      </c>
      <c r="C7539" s="182" t="s">
        <v>225</v>
      </c>
      <c r="D7539" s="183" t="s">
        <v>36</v>
      </c>
      <c r="E7539" s="181" t="s">
        <v>35</v>
      </c>
      <c r="F7539" s="183" t="s">
        <v>35</v>
      </c>
      <c r="G7539" s="181" t="s">
        <v>7437</v>
      </c>
      <c r="H7539" s="184" t="s">
        <v>7090</v>
      </c>
      <c r="I7539" s="185" t="s">
        <v>190</v>
      </c>
      <c r="J7539" s="181" t="s">
        <v>35</v>
      </c>
      <c r="K7539" s="181" t="s">
        <v>225</v>
      </c>
      <c r="L7539" s="186" t="s">
        <v>225</v>
      </c>
      <c r="M7539" s="187" t="s">
        <v>225</v>
      </c>
      <c r="N7539" s="183" t="s">
        <v>36</v>
      </c>
      <c r="O7539" s="181" t="s">
        <v>7437</v>
      </c>
      <c r="P7539" s="184" t="s">
        <v>7090</v>
      </c>
      <c r="Q7539" s="185" t="s">
        <v>190</v>
      </c>
      <c r="R7539" s="181" t="s">
        <v>35</v>
      </c>
      <c r="S7539" s="181" t="s">
        <v>225</v>
      </c>
      <c r="T7539" s="186" t="s">
        <v>225</v>
      </c>
      <c r="U7539" s="187" t="s">
        <v>225</v>
      </c>
      <c r="V7539" s="188" t="str" cm="1">
        <f t="array" ref="V7539">IF(SUM(LEN(A7539:U7539))=0,"",IF(OR(OR(ISBLANK(E7539),SUM(LEN(B7539),LEN(C7539))=0),AND(NOT(D7539="Unknown"),ISBLANK(I7539)),AND(NOT(N7539="Unknown"),ISBLANK(Q7539))),"Missing Information", INDEX(Table15[Entire Service Line Classification], MATCH(SUMIFS(Table15[Unique ID],Table15[System-Owned Portion],D7539,Table15[If Material Anything Other than "Lead" in Column E,Was Material Ever Previously Lead?],F7539,Table15[Customer-Owned Portion],N7539),Table15[Unique ID],0),0)))</f>
        <v>Non-lead</v>
      </c>
      <c r="W7539" s="189"/>
    </row>
    <row r="7540" spans="1:23" s="190" customFormat="1" ht="56.25" x14ac:dyDescent="0.25">
      <c r="A7540" s="180" t="s">
        <v>225</v>
      </c>
      <c r="B7540" s="181" t="s">
        <v>11142</v>
      </c>
      <c r="C7540" s="182" t="s">
        <v>225</v>
      </c>
      <c r="D7540" s="183" t="s">
        <v>36</v>
      </c>
      <c r="E7540" s="181" t="s">
        <v>35</v>
      </c>
      <c r="F7540" s="183" t="s">
        <v>35</v>
      </c>
      <c r="G7540" s="181" t="s">
        <v>7437</v>
      </c>
      <c r="H7540" s="184" t="s">
        <v>7090</v>
      </c>
      <c r="I7540" s="185" t="s">
        <v>190</v>
      </c>
      <c r="J7540" s="181" t="s">
        <v>35</v>
      </c>
      <c r="K7540" s="181" t="s">
        <v>225</v>
      </c>
      <c r="L7540" s="186" t="s">
        <v>225</v>
      </c>
      <c r="M7540" s="187" t="s">
        <v>225</v>
      </c>
      <c r="N7540" s="183" t="s">
        <v>36</v>
      </c>
      <c r="O7540" s="181" t="s">
        <v>7437</v>
      </c>
      <c r="P7540" s="184" t="s">
        <v>7090</v>
      </c>
      <c r="Q7540" s="185" t="s">
        <v>190</v>
      </c>
      <c r="R7540" s="181" t="s">
        <v>35</v>
      </c>
      <c r="S7540" s="181" t="s">
        <v>225</v>
      </c>
      <c r="T7540" s="186" t="s">
        <v>225</v>
      </c>
      <c r="U7540" s="187" t="s">
        <v>225</v>
      </c>
      <c r="V7540" s="188" t="str" cm="1">
        <f t="array" ref="V7540">IF(SUM(LEN(A7540:U7540))=0,"",IF(OR(OR(ISBLANK(E7540),SUM(LEN(B7540),LEN(C7540))=0),AND(NOT(D7540="Unknown"),ISBLANK(I7540)),AND(NOT(N7540="Unknown"),ISBLANK(Q7540))),"Missing Information", INDEX(Table15[Entire Service Line Classification], MATCH(SUMIFS(Table15[Unique ID],Table15[System-Owned Portion],D7540,Table15[If Material Anything Other than "Lead" in Column E,Was Material Ever Previously Lead?],F7540,Table15[Customer-Owned Portion],N7540),Table15[Unique ID],0),0)))</f>
        <v>Non-lead</v>
      </c>
      <c r="W7540" s="189"/>
    </row>
    <row r="7541" spans="1:23" s="190" customFormat="1" ht="56.25" x14ac:dyDescent="0.25">
      <c r="A7541" s="180" t="s">
        <v>225</v>
      </c>
      <c r="B7541" s="181" t="s">
        <v>11143</v>
      </c>
      <c r="C7541" s="182" t="s">
        <v>225</v>
      </c>
      <c r="D7541" s="183" t="s">
        <v>36</v>
      </c>
      <c r="E7541" s="181" t="s">
        <v>35</v>
      </c>
      <c r="F7541" s="183" t="s">
        <v>35</v>
      </c>
      <c r="G7541" s="181" t="s">
        <v>7437</v>
      </c>
      <c r="H7541" s="184" t="s">
        <v>7090</v>
      </c>
      <c r="I7541" s="185" t="s">
        <v>190</v>
      </c>
      <c r="J7541" s="181" t="s">
        <v>35</v>
      </c>
      <c r="K7541" s="181" t="s">
        <v>225</v>
      </c>
      <c r="L7541" s="186" t="s">
        <v>225</v>
      </c>
      <c r="M7541" s="187" t="s">
        <v>225</v>
      </c>
      <c r="N7541" s="183" t="s">
        <v>36</v>
      </c>
      <c r="O7541" s="181" t="s">
        <v>7437</v>
      </c>
      <c r="P7541" s="184" t="s">
        <v>7090</v>
      </c>
      <c r="Q7541" s="185" t="s">
        <v>190</v>
      </c>
      <c r="R7541" s="181" t="s">
        <v>35</v>
      </c>
      <c r="S7541" s="181" t="s">
        <v>225</v>
      </c>
      <c r="T7541" s="186" t="s">
        <v>225</v>
      </c>
      <c r="U7541" s="187" t="s">
        <v>225</v>
      </c>
      <c r="V7541" s="188" t="str" cm="1">
        <f t="array" ref="V7541">IF(SUM(LEN(A7541:U7541))=0,"",IF(OR(OR(ISBLANK(E7541),SUM(LEN(B7541),LEN(C7541))=0),AND(NOT(D7541="Unknown"),ISBLANK(I7541)),AND(NOT(N7541="Unknown"),ISBLANK(Q7541))),"Missing Information", INDEX(Table15[Entire Service Line Classification], MATCH(SUMIFS(Table15[Unique ID],Table15[System-Owned Portion],D7541,Table15[If Material Anything Other than "Lead" in Column E,Was Material Ever Previously Lead?],F7541,Table15[Customer-Owned Portion],N7541),Table15[Unique ID],0),0)))</f>
        <v>Non-lead</v>
      </c>
      <c r="W7541" s="189"/>
    </row>
    <row r="7542" spans="1:23" s="190" customFormat="1" ht="56.25" x14ac:dyDescent="0.25">
      <c r="A7542" s="180" t="s">
        <v>225</v>
      </c>
      <c r="B7542" s="181" t="s">
        <v>11144</v>
      </c>
      <c r="C7542" s="182" t="s">
        <v>225</v>
      </c>
      <c r="D7542" s="183" t="s">
        <v>36</v>
      </c>
      <c r="E7542" s="181" t="s">
        <v>35</v>
      </c>
      <c r="F7542" s="183" t="s">
        <v>35</v>
      </c>
      <c r="G7542" s="181" t="s">
        <v>7437</v>
      </c>
      <c r="H7542" s="184" t="s">
        <v>7090</v>
      </c>
      <c r="I7542" s="185" t="s">
        <v>190</v>
      </c>
      <c r="J7542" s="181" t="s">
        <v>35</v>
      </c>
      <c r="K7542" s="181" t="s">
        <v>225</v>
      </c>
      <c r="L7542" s="186" t="s">
        <v>225</v>
      </c>
      <c r="M7542" s="187" t="s">
        <v>225</v>
      </c>
      <c r="N7542" s="183" t="s">
        <v>36</v>
      </c>
      <c r="O7542" s="181" t="s">
        <v>7437</v>
      </c>
      <c r="P7542" s="184" t="s">
        <v>7090</v>
      </c>
      <c r="Q7542" s="185" t="s">
        <v>190</v>
      </c>
      <c r="R7542" s="181" t="s">
        <v>35</v>
      </c>
      <c r="S7542" s="181" t="s">
        <v>225</v>
      </c>
      <c r="T7542" s="186" t="s">
        <v>225</v>
      </c>
      <c r="U7542" s="187" t="s">
        <v>225</v>
      </c>
      <c r="V7542" s="188" t="str" cm="1">
        <f t="array" ref="V7542">IF(SUM(LEN(A7542:U7542))=0,"",IF(OR(OR(ISBLANK(E7542),SUM(LEN(B7542),LEN(C7542))=0),AND(NOT(D7542="Unknown"),ISBLANK(I7542)),AND(NOT(N7542="Unknown"),ISBLANK(Q7542))),"Missing Information", INDEX(Table15[Entire Service Line Classification], MATCH(SUMIFS(Table15[Unique ID],Table15[System-Owned Portion],D7542,Table15[If Material Anything Other than "Lead" in Column E,Was Material Ever Previously Lead?],F7542,Table15[Customer-Owned Portion],N7542),Table15[Unique ID],0),0)))</f>
        <v>Non-lead</v>
      </c>
      <c r="W7542" s="189"/>
    </row>
    <row r="7543" spans="1:23" s="190" customFormat="1" ht="56.25" x14ac:dyDescent="0.25">
      <c r="A7543" s="180" t="s">
        <v>225</v>
      </c>
      <c r="B7543" s="181" t="s">
        <v>11145</v>
      </c>
      <c r="C7543" s="182" t="s">
        <v>225</v>
      </c>
      <c r="D7543" s="183" t="s">
        <v>36</v>
      </c>
      <c r="E7543" s="181" t="s">
        <v>35</v>
      </c>
      <c r="F7543" s="183" t="s">
        <v>35</v>
      </c>
      <c r="G7543" s="181" t="s">
        <v>7437</v>
      </c>
      <c r="H7543" s="184" t="s">
        <v>7090</v>
      </c>
      <c r="I7543" s="185" t="s">
        <v>190</v>
      </c>
      <c r="J7543" s="181" t="s">
        <v>35</v>
      </c>
      <c r="K7543" s="181" t="s">
        <v>225</v>
      </c>
      <c r="L7543" s="186" t="s">
        <v>225</v>
      </c>
      <c r="M7543" s="187" t="s">
        <v>225</v>
      </c>
      <c r="N7543" s="183" t="s">
        <v>36</v>
      </c>
      <c r="O7543" s="181" t="s">
        <v>7437</v>
      </c>
      <c r="P7543" s="184" t="s">
        <v>7090</v>
      </c>
      <c r="Q7543" s="185" t="s">
        <v>190</v>
      </c>
      <c r="R7543" s="181" t="s">
        <v>35</v>
      </c>
      <c r="S7543" s="181" t="s">
        <v>225</v>
      </c>
      <c r="T7543" s="186" t="s">
        <v>225</v>
      </c>
      <c r="U7543" s="187" t="s">
        <v>225</v>
      </c>
      <c r="V7543" s="188" t="str" cm="1">
        <f t="array" ref="V7543">IF(SUM(LEN(A7543:U7543))=0,"",IF(OR(OR(ISBLANK(E7543),SUM(LEN(B7543),LEN(C7543))=0),AND(NOT(D7543="Unknown"),ISBLANK(I7543)),AND(NOT(N7543="Unknown"),ISBLANK(Q7543))),"Missing Information", INDEX(Table15[Entire Service Line Classification], MATCH(SUMIFS(Table15[Unique ID],Table15[System-Owned Portion],D7543,Table15[If Material Anything Other than "Lead" in Column E,Was Material Ever Previously Lead?],F7543,Table15[Customer-Owned Portion],N7543),Table15[Unique ID],0),0)))</f>
        <v>Non-lead</v>
      </c>
      <c r="W7543" s="189"/>
    </row>
    <row r="7544" spans="1:23" s="190" customFormat="1" ht="56.25" x14ac:dyDescent="0.25">
      <c r="A7544" s="180" t="s">
        <v>225</v>
      </c>
      <c r="B7544" s="181" t="s">
        <v>11146</v>
      </c>
      <c r="C7544" s="182" t="s">
        <v>225</v>
      </c>
      <c r="D7544" s="183" t="s">
        <v>36</v>
      </c>
      <c r="E7544" s="181" t="s">
        <v>35</v>
      </c>
      <c r="F7544" s="183" t="s">
        <v>35</v>
      </c>
      <c r="G7544" s="181" t="s">
        <v>7437</v>
      </c>
      <c r="H7544" s="184" t="s">
        <v>7090</v>
      </c>
      <c r="I7544" s="185" t="s">
        <v>190</v>
      </c>
      <c r="J7544" s="181" t="s">
        <v>35</v>
      </c>
      <c r="K7544" s="181" t="s">
        <v>225</v>
      </c>
      <c r="L7544" s="186" t="s">
        <v>225</v>
      </c>
      <c r="M7544" s="187" t="s">
        <v>225</v>
      </c>
      <c r="N7544" s="183" t="s">
        <v>36</v>
      </c>
      <c r="O7544" s="181" t="s">
        <v>7437</v>
      </c>
      <c r="P7544" s="184" t="s">
        <v>7090</v>
      </c>
      <c r="Q7544" s="185" t="s">
        <v>190</v>
      </c>
      <c r="R7544" s="181" t="s">
        <v>35</v>
      </c>
      <c r="S7544" s="181" t="s">
        <v>225</v>
      </c>
      <c r="T7544" s="186" t="s">
        <v>225</v>
      </c>
      <c r="U7544" s="187" t="s">
        <v>225</v>
      </c>
      <c r="V7544" s="188" t="str" cm="1">
        <f t="array" ref="V7544">IF(SUM(LEN(A7544:U7544))=0,"",IF(OR(OR(ISBLANK(E7544),SUM(LEN(B7544),LEN(C7544))=0),AND(NOT(D7544="Unknown"),ISBLANK(I7544)),AND(NOT(N7544="Unknown"),ISBLANK(Q7544))),"Missing Information", INDEX(Table15[Entire Service Line Classification], MATCH(SUMIFS(Table15[Unique ID],Table15[System-Owned Portion],D7544,Table15[If Material Anything Other than "Lead" in Column E,Was Material Ever Previously Lead?],F7544,Table15[Customer-Owned Portion],N7544),Table15[Unique ID],0),0)))</f>
        <v>Non-lead</v>
      </c>
      <c r="W7544" s="189"/>
    </row>
    <row r="7545" spans="1:23" s="190" customFormat="1" ht="56.25" x14ac:dyDescent="0.25">
      <c r="A7545" s="180" t="s">
        <v>225</v>
      </c>
      <c r="B7545" s="181" t="s">
        <v>11147</v>
      </c>
      <c r="C7545" s="182" t="s">
        <v>225</v>
      </c>
      <c r="D7545" s="183" t="s">
        <v>36</v>
      </c>
      <c r="E7545" s="181" t="s">
        <v>35</v>
      </c>
      <c r="F7545" s="183" t="s">
        <v>35</v>
      </c>
      <c r="G7545" s="181" t="s">
        <v>7437</v>
      </c>
      <c r="H7545" s="184" t="s">
        <v>7090</v>
      </c>
      <c r="I7545" s="185" t="s">
        <v>190</v>
      </c>
      <c r="J7545" s="181" t="s">
        <v>35</v>
      </c>
      <c r="K7545" s="181" t="s">
        <v>225</v>
      </c>
      <c r="L7545" s="186" t="s">
        <v>225</v>
      </c>
      <c r="M7545" s="187" t="s">
        <v>225</v>
      </c>
      <c r="N7545" s="183" t="s">
        <v>36</v>
      </c>
      <c r="O7545" s="181" t="s">
        <v>7437</v>
      </c>
      <c r="P7545" s="184" t="s">
        <v>7090</v>
      </c>
      <c r="Q7545" s="185" t="s">
        <v>190</v>
      </c>
      <c r="R7545" s="181" t="s">
        <v>35</v>
      </c>
      <c r="S7545" s="181" t="s">
        <v>225</v>
      </c>
      <c r="T7545" s="186" t="s">
        <v>225</v>
      </c>
      <c r="U7545" s="187" t="s">
        <v>225</v>
      </c>
      <c r="V7545" s="188" t="str" cm="1">
        <f t="array" ref="V7545">IF(SUM(LEN(A7545:U7545))=0,"",IF(OR(OR(ISBLANK(E7545),SUM(LEN(B7545),LEN(C7545))=0),AND(NOT(D7545="Unknown"),ISBLANK(I7545)),AND(NOT(N7545="Unknown"),ISBLANK(Q7545))),"Missing Information", INDEX(Table15[Entire Service Line Classification], MATCH(SUMIFS(Table15[Unique ID],Table15[System-Owned Portion],D7545,Table15[If Material Anything Other than "Lead" in Column E,Was Material Ever Previously Lead?],F7545,Table15[Customer-Owned Portion],N7545),Table15[Unique ID],0),0)))</f>
        <v>Non-lead</v>
      </c>
      <c r="W7545" s="189"/>
    </row>
    <row r="7546" spans="1:23" s="190" customFormat="1" ht="56.25" x14ac:dyDescent="0.25">
      <c r="A7546" s="180" t="s">
        <v>225</v>
      </c>
      <c r="B7546" s="181" t="s">
        <v>11148</v>
      </c>
      <c r="C7546" s="182" t="s">
        <v>225</v>
      </c>
      <c r="D7546" s="183" t="s">
        <v>36</v>
      </c>
      <c r="E7546" s="181" t="s">
        <v>35</v>
      </c>
      <c r="F7546" s="183" t="s">
        <v>35</v>
      </c>
      <c r="G7546" s="181" t="s">
        <v>7437</v>
      </c>
      <c r="H7546" s="184" t="s">
        <v>7090</v>
      </c>
      <c r="I7546" s="185" t="s">
        <v>190</v>
      </c>
      <c r="J7546" s="181" t="s">
        <v>35</v>
      </c>
      <c r="K7546" s="181" t="s">
        <v>225</v>
      </c>
      <c r="L7546" s="186" t="s">
        <v>225</v>
      </c>
      <c r="M7546" s="187" t="s">
        <v>225</v>
      </c>
      <c r="N7546" s="183" t="s">
        <v>36</v>
      </c>
      <c r="O7546" s="181" t="s">
        <v>7437</v>
      </c>
      <c r="P7546" s="184" t="s">
        <v>7090</v>
      </c>
      <c r="Q7546" s="185" t="s">
        <v>190</v>
      </c>
      <c r="R7546" s="181" t="s">
        <v>35</v>
      </c>
      <c r="S7546" s="181" t="s">
        <v>225</v>
      </c>
      <c r="T7546" s="186" t="s">
        <v>225</v>
      </c>
      <c r="U7546" s="187" t="s">
        <v>225</v>
      </c>
      <c r="V7546" s="188" t="str" cm="1">
        <f t="array" ref="V7546">IF(SUM(LEN(A7546:U7546))=0,"",IF(OR(OR(ISBLANK(E7546),SUM(LEN(B7546),LEN(C7546))=0),AND(NOT(D7546="Unknown"),ISBLANK(I7546)),AND(NOT(N7546="Unknown"),ISBLANK(Q7546))),"Missing Information", INDEX(Table15[Entire Service Line Classification], MATCH(SUMIFS(Table15[Unique ID],Table15[System-Owned Portion],D7546,Table15[If Material Anything Other than "Lead" in Column E,Was Material Ever Previously Lead?],F7546,Table15[Customer-Owned Portion],N7546),Table15[Unique ID],0),0)))</f>
        <v>Non-lead</v>
      </c>
      <c r="W7546" s="189"/>
    </row>
    <row r="7547" spans="1:23" s="190" customFormat="1" ht="56.25" x14ac:dyDescent="0.25">
      <c r="A7547" s="180" t="s">
        <v>225</v>
      </c>
      <c r="B7547" s="181" t="s">
        <v>11149</v>
      </c>
      <c r="C7547" s="182" t="s">
        <v>225</v>
      </c>
      <c r="D7547" s="183" t="s">
        <v>36</v>
      </c>
      <c r="E7547" s="181" t="s">
        <v>35</v>
      </c>
      <c r="F7547" s="183" t="s">
        <v>35</v>
      </c>
      <c r="G7547" s="181" t="s">
        <v>7437</v>
      </c>
      <c r="H7547" s="184" t="s">
        <v>7090</v>
      </c>
      <c r="I7547" s="185" t="s">
        <v>190</v>
      </c>
      <c r="J7547" s="181" t="s">
        <v>35</v>
      </c>
      <c r="K7547" s="181" t="s">
        <v>225</v>
      </c>
      <c r="L7547" s="186" t="s">
        <v>225</v>
      </c>
      <c r="M7547" s="187" t="s">
        <v>225</v>
      </c>
      <c r="N7547" s="183" t="s">
        <v>36</v>
      </c>
      <c r="O7547" s="181" t="s">
        <v>7437</v>
      </c>
      <c r="P7547" s="184" t="s">
        <v>7090</v>
      </c>
      <c r="Q7547" s="185" t="s">
        <v>190</v>
      </c>
      <c r="R7547" s="181" t="s">
        <v>35</v>
      </c>
      <c r="S7547" s="181" t="s">
        <v>225</v>
      </c>
      <c r="T7547" s="186" t="s">
        <v>225</v>
      </c>
      <c r="U7547" s="187" t="s">
        <v>225</v>
      </c>
      <c r="V7547" s="188" t="str" cm="1">
        <f t="array" ref="V7547">IF(SUM(LEN(A7547:U7547))=0,"",IF(OR(OR(ISBLANK(E7547),SUM(LEN(B7547),LEN(C7547))=0),AND(NOT(D7547="Unknown"),ISBLANK(I7547)),AND(NOT(N7547="Unknown"),ISBLANK(Q7547))),"Missing Information", INDEX(Table15[Entire Service Line Classification], MATCH(SUMIFS(Table15[Unique ID],Table15[System-Owned Portion],D7547,Table15[If Material Anything Other than "Lead" in Column E,Was Material Ever Previously Lead?],F7547,Table15[Customer-Owned Portion],N7547),Table15[Unique ID],0),0)))</f>
        <v>Non-lead</v>
      </c>
      <c r="W7547" s="189"/>
    </row>
    <row r="7548" spans="1:23" s="190" customFormat="1" ht="56.25" x14ac:dyDescent="0.25">
      <c r="A7548" s="180" t="s">
        <v>225</v>
      </c>
      <c r="B7548" s="181" t="s">
        <v>11150</v>
      </c>
      <c r="C7548" s="182" t="s">
        <v>225</v>
      </c>
      <c r="D7548" s="183" t="s">
        <v>36</v>
      </c>
      <c r="E7548" s="181" t="s">
        <v>35</v>
      </c>
      <c r="F7548" s="183" t="s">
        <v>35</v>
      </c>
      <c r="G7548" s="181" t="s">
        <v>7437</v>
      </c>
      <c r="H7548" s="184" t="s">
        <v>7090</v>
      </c>
      <c r="I7548" s="185" t="s">
        <v>190</v>
      </c>
      <c r="J7548" s="181" t="s">
        <v>35</v>
      </c>
      <c r="K7548" s="181" t="s">
        <v>225</v>
      </c>
      <c r="L7548" s="186" t="s">
        <v>225</v>
      </c>
      <c r="M7548" s="187" t="s">
        <v>225</v>
      </c>
      <c r="N7548" s="183" t="s">
        <v>36</v>
      </c>
      <c r="O7548" s="181" t="s">
        <v>7437</v>
      </c>
      <c r="P7548" s="184" t="s">
        <v>7090</v>
      </c>
      <c r="Q7548" s="185" t="s">
        <v>190</v>
      </c>
      <c r="R7548" s="181" t="s">
        <v>35</v>
      </c>
      <c r="S7548" s="181" t="s">
        <v>225</v>
      </c>
      <c r="T7548" s="186" t="s">
        <v>225</v>
      </c>
      <c r="U7548" s="187" t="s">
        <v>225</v>
      </c>
      <c r="V7548" s="188" t="str" cm="1">
        <f t="array" ref="V7548">IF(SUM(LEN(A7548:U7548))=0,"",IF(OR(OR(ISBLANK(E7548),SUM(LEN(B7548),LEN(C7548))=0),AND(NOT(D7548="Unknown"),ISBLANK(I7548)),AND(NOT(N7548="Unknown"),ISBLANK(Q7548))),"Missing Information", INDEX(Table15[Entire Service Line Classification], MATCH(SUMIFS(Table15[Unique ID],Table15[System-Owned Portion],D7548,Table15[If Material Anything Other than "Lead" in Column E,Was Material Ever Previously Lead?],F7548,Table15[Customer-Owned Portion],N7548),Table15[Unique ID],0),0)))</f>
        <v>Non-lead</v>
      </c>
      <c r="W7548" s="189"/>
    </row>
    <row r="7549" spans="1:23" s="190" customFormat="1" ht="56.25" x14ac:dyDescent="0.25">
      <c r="A7549" s="180" t="s">
        <v>225</v>
      </c>
      <c r="B7549" s="181" t="s">
        <v>11151</v>
      </c>
      <c r="C7549" s="182" t="s">
        <v>225</v>
      </c>
      <c r="D7549" s="183" t="s">
        <v>36</v>
      </c>
      <c r="E7549" s="181" t="s">
        <v>35</v>
      </c>
      <c r="F7549" s="183" t="s">
        <v>35</v>
      </c>
      <c r="G7549" s="181" t="s">
        <v>7437</v>
      </c>
      <c r="H7549" s="184" t="s">
        <v>7090</v>
      </c>
      <c r="I7549" s="185" t="s">
        <v>190</v>
      </c>
      <c r="J7549" s="181" t="s">
        <v>35</v>
      </c>
      <c r="K7549" s="181" t="s">
        <v>225</v>
      </c>
      <c r="L7549" s="186" t="s">
        <v>225</v>
      </c>
      <c r="M7549" s="187" t="s">
        <v>225</v>
      </c>
      <c r="N7549" s="183" t="s">
        <v>36</v>
      </c>
      <c r="O7549" s="181" t="s">
        <v>7437</v>
      </c>
      <c r="P7549" s="184" t="s">
        <v>7090</v>
      </c>
      <c r="Q7549" s="185" t="s">
        <v>190</v>
      </c>
      <c r="R7549" s="181" t="s">
        <v>35</v>
      </c>
      <c r="S7549" s="181" t="s">
        <v>225</v>
      </c>
      <c r="T7549" s="186" t="s">
        <v>225</v>
      </c>
      <c r="U7549" s="187" t="s">
        <v>225</v>
      </c>
      <c r="V7549" s="188" t="str" cm="1">
        <f t="array" ref="V7549">IF(SUM(LEN(A7549:U7549))=0,"",IF(OR(OR(ISBLANK(E7549),SUM(LEN(B7549),LEN(C7549))=0),AND(NOT(D7549="Unknown"),ISBLANK(I7549)),AND(NOT(N7549="Unknown"),ISBLANK(Q7549))),"Missing Information", INDEX(Table15[Entire Service Line Classification], MATCH(SUMIFS(Table15[Unique ID],Table15[System-Owned Portion],D7549,Table15[If Material Anything Other than "Lead" in Column E,Was Material Ever Previously Lead?],F7549,Table15[Customer-Owned Portion],N7549),Table15[Unique ID],0),0)))</f>
        <v>Non-lead</v>
      </c>
      <c r="W7549" s="189"/>
    </row>
    <row r="7550" spans="1:23" s="190" customFormat="1" ht="56.25" x14ac:dyDescent="0.25">
      <c r="A7550" s="180" t="s">
        <v>225</v>
      </c>
      <c r="B7550" s="181" t="s">
        <v>11152</v>
      </c>
      <c r="C7550" s="182" t="s">
        <v>225</v>
      </c>
      <c r="D7550" s="183" t="s">
        <v>36</v>
      </c>
      <c r="E7550" s="181" t="s">
        <v>35</v>
      </c>
      <c r="F7550" s="183" t="s">
        <v>35</v>
      </c>
      <c r="G7550" s="181" t="s">
        <v>7437</v>
      </c>
      <c r="H7550" s="184" t="s">
        <v>7090</v>
      </c>
      <c r="I7550" s="185" t="s">
        <v>190</v>
      </c>
      <c r="J7550" s="181" t="s">
        <v>35</v>
      </c>
      <c r="K7550" s="181" t="s">
        <v>225</v>
      </c>
      <c r="L7550" s="186" t="s">
        <v>225</v>
      </c>
      <c r="M7550" s="187" t="s">
        <v>225</v>
      </c>
      <c r="N7550" s="183" t="s">
        <v>36</v>
      </c>
      <c r="O7550" s="181" t="s">
        <v>7437</v>
      </c>
      <c r="P7550" s="184" t="s">
        <v>7090</v>
      </c>
      <c r="Q7550" s="185" t="s">
        <v>190</v>
      </c>
      <c r="R7550" s="181" t="s">
        <v>35</v>
      </c>
      <c r="S7550" s="181" t="s">
        <v>225</v>
      </c>
      <c r="T7550" s="186" t="s">
        <v>225</v>
      </c>
      <c r="U7550" s="187" t="s">
        <v>225</v>
      </c>
      <c r="V7550" s="188" t="str" cm="1">
        <f t="array" ref="V7550">IF(SUM(LEN(A7550:U7550))=0,"",IF(OR(OR(ISBLANK(E7550),SUM(LEN(B7550),LEN(C7550))=0),AND(NOT(D7550="Unknown"),ISBLANK(I7550)),AND(NOT(N7550="Unknown"),ISBLANK(Q7550))),"Missing Information", INDEX(Table15[Entire Service Line Classification], MATCH(SUMIFS(Table15[Unique ID],Table15[System-Owned Portion],D7550,Table15[If Material Anything Other than "Lead" in Column E,Was Material Ever Previously Lead?],F7550,Table15[Customer-Owned Portion],N7550),Table15[Unique ID],0),0)))</f>
        <v>Non-lead</v>
      </c>
      <c r="W7550" s="189"/>
    </row>
    <row r="7551" spans="1:23" s="190" customFormat="1" ht="56.25" x14ac:dyDescent="0.25">
      <c r="A7551" s="180" t="s">
        <v>225</v>
      </c>
      <c r="B7551" s="181" t="s">
        <v>11153</v>
      </c>
      <c r="C7551" s="182" t="s">
        <v>225</v>
      </c>
      <c r="D7551" s="183" t="s">
        <v>36</v>
      </c>
      <c r="E7551" s="181" t="s">
        <v>35</v>
      </c>
      <c r="F7551" s="183" t="s">
        <v>35</v>
      </c>
      <c r="G7551" s="181" t="s">
        <v>7437</v>
      </c>
      <c r="H7551" s="184" t="s">
        <v>7090</v>
      </c>
      <c r="I7551" s="185" t="s">
        <v>190</v>
      </c>
      <c r="J7551" s="181" t="s">
        <v>35</v>
      </c>
      <c r="K7551" s="181" t="s">
        <v>225</v>
      </c>
      <c r="L7551" s="186" t="s">
        <v>225</v>
      </c>
      <c r="M7551" s="187" t="s">
        <v>225</v>
      </c>
      <c r="N7551" s="183" t="s">
        <v>36</v>
      </c>
      <c r="O7551" s="181" t="s">
        <v>7437</v>
      </c>
      <c r="P7551" s="184" t="s">
        <v>7090</v>
      </c>
      <c r="Q7551" s="185" t="s">
        <v>190</v>
      </c>
      <c r="R7551" s="181" t="s">
        <v>35</v>
      </c>
      <c r="S7551" s="181" t="s">
        <v>225</v>
      </c>
      <c r="T7551" s="186" t="s">
        <v>225</v>
      </c>
      <c r="U7551" s="187" t="s">
        <v>225</v>
      </c>
      <c r="V7551" s="188" t="str" cm="1">
        <f t="array" ref="V7551">IF(SUM(LEN(A7551:U7551))=0,"",IF(OR(OR(ISBLANK(E7551),SUM(LEN(B7551),LEN(C7551))=0),AND(NOT(D7551="Unknown"),ISBLANK(I7551)),AND(NOT(N7551="Unknown"),ISBLANK(Q7551))),"Missing Information", INDEX(Table15[Entire Service Line Classification], MATCH(SUMIFS(Table15[Unique ID],Table15[System-Owned Portion],D7551,Table15[If Material Anything Other than "Lead" in Column E,Was Material Ever Previously Lead?],F7551,Table15[Customer-Owned Portion],N7551),Table15[Unique ID],0),0)))</f>
        <v>Non-lead</v>
      </c>
      <c r="W7551" s="189"/>
    </row>
    <row r="7552" spans="1:23" s="190" customFormat="1" ht="56.25" x14ac:dyDescent="0.25">
      <c r="A7552" s="180" t="s">
        <v>225</v>
      </c>
      <c r="B7552" s="181" t="s">
        <v>11154</v>
      </c>
      <c r="C7552" s="182" t="s">
        <v>225</v>
      </c>
      <c r="D7552" s="183" t="s">
        <v>36</v>
      </c>
      <c r="E7552" s="181" t="s">
        <v>35</v>
      </c>
      <c r="F7552" s="183" t="s">
        <v>35</v>
      </c>
      <c r="G7552" s="181" t="s">
        <v>7437</v>
      </c>
      <c r="H7552" s="184" t="s">
        <v>7090</v>
      </c>
      <c r="I7552" s="185" t="s">
        <v>190</v>
      </c>
      <c r="J7552" s="181" t="s">
        <v>35</v>
      </c>
      <c r="K7552" s="181" t="s">
        <v>225</v>
      </c>
      <c r="L7552" s="186" t="s">
        <v>225</v>
      </c>
      <c r="M7552" s="187" t="s">
        <v>225</v>
      </c>
      <c r="N7552" s="183" t="s">
        <v>36</v>
      </c>
      <c r="O7552" s="181" t="s">
        <v>7437</v>
      </c>
      <c r="P7552" s="184" t="s">
        <v>7090</v>
      </c>
      <c r="Q7552" s="185" t="s">
        <v>190</v>
      </c>
      <c r="R7552" s="181" t="s">
        <v>35</v>
      </c>
      <c r="S7552" s="181" t="s">
        <v>225</v>
      </c>
      <c r="T7552" s="186" t="s">
        <v>225</v>
      </c>
      <c r="U7552" s="187" t="s">
        <v>225</v>
      </c>
      <c r="V7552" s="188" t="str" cm="1">
        <f t="array" ref="V7552">IF(SUM(LEN(A7552:U7552))=0,"",IF(OR(OR(ISBLANK(E7552),SUM(LEN(B7552),LEN(C7552))=0),AND(NOT(D7552="Unknown"),ISBLANK(I7552)),AND(NOT(N7552="Unknown"),ISBLANK(Q7552))),"Missing Information", INDEX(Table15[Entire Service Line Classification], MATCH(SUMIFS(Table15[Unique ID],Table15[System-Owned Portion],D7552,Table15[If Material Anything Other than "Lead" in Column E,Was Material Ever Previously Lead?],F7552,Table15[Customer-Owned Portion],N7552),Table15[Unique ID],0),0)))</f>
        <v>Non-lead</v>
      </c>
      <c r="W7552" s="189"/>
    </row>
    <row r="7553" spans="1:23" s="190" customFormat="1" ht="56.25" x14ac:dyDescent="0.25">
      <c r="A7553" s="180" t="s">
        <v>225</v>
      </c>
      <c r="B7553" s="181" t="s">
        <v>11155</v>
      </c>
      <c r="C7553" s="182" t="s">
        <v>225</v>
      </c>
      <c r="D7553" s="183" t="s">
        <v>36</v>
      </c>
      <c r="E7553" s="181" t="s">
        <v>35</v>
      </c>
      <c r="F7553" s="183" t="s">
        <v>35</v>
      </c>
      <c r="G7553" s="181" t="s">
        <v>7437</v>
      </c>
      <c r="H7553" s="184" t="s">
        <v>7090</v>
      </c>
      <c r="I7553" s="185" t="s">
        <v>190</v>
      </c>
      <c r="J7553" s="181" t="s">
        <v>35</v>
      </c>
      <c r="K7553" s="181" t="s">
        <v>225</v>
      </c>
      <c r="L7553" s="186" t="s">
        <v>225</v>
      </c>
      <c r="M7553" s="187" t="s">
        <v>225</v>
      </c>
      <c r="N7553" s="183" t="s">
        <v>36</v>
      </c>
      <c r="O7553" s="181" t="s">
        <v>7437</v>
      </c>
      <c r="P7553" s="184" t="s">
        <v>7090</v>
      </c>
      <c r="Q7553" s="185" t="s">
        <v>190</v>
      </c>
      <c r="R7553" s="181" t="s">
        <v>35</v>
      </c>
      <c r="S7553" s="181" t="s">
        <v>225</v>
      </c>
      <c r="T7553" s="186" t="s">
        <v>225</v>
      </c>
      <c r="U7553" s="187" t="s">
        <v>225</v>
      </c>
      <c r="V7553" s="188" t="str" cm="1">
        <f t="array" ref="V7553">IF(SUM(LEN(A7553:U7553))=0,"",IF(OR(OR(ISBLANK(E7553),SUM(LEN(B7553),LEN(C7553))=0),AND(NOT(D7553="Unknown"),ISBLANK(I7553)),AND(NOT(N7553="Unknown"),ISBLANK(Q7553))),"Missing Information", INDEX(Table15[Entire Service Line Classification], MATCH(SUMIFS(Table15[Unique ID],Table15[System-Owned Portion],D7553,Table15[If Material Anything Other than "Lead" in Column E,Was Material Ever Previously Lead?],F7553,Table15[Customer-Owned Portion],N7553),Table15[Unique ID],0),0)))</f>
        <v>Non-lead</v>
      </c>
      <c r="W7553" s="189"/>
    </row>
    <row r="7554" spans="1:23" s="190" customFormat="1" ht="56.25" x14ac:dyDescent="0.25">
      <c r="A7554" s="180" t="s">
        <v>225</v>
      </c>
      <c r="B7554" s="181" t="s">
        <v>11156</v>
      </c>
      <c r="C7554" s="182" t="s">
        <v>225</v>
      </c>
      <c r="D7554" s="183" t="s">
        <v>36</v>
      </c>
      <c r="E7554" s="181" t="s">
        <v>35</v>
      </c>
      <c r="F7554" s="183" t="s">
        <v>35</v>
      </c>
      <c r="G7554" s="181" t="s">
        <v>7437</v>
      </c>
      <c r="H7554" s="184" t="s">
        <v>7090</v>
      </c>
      <c r="I7554" s="185" t="s">
        <v>190</v>
      </c>
      <c r="J7554" s="181" t="s">
        <v>35</v>
      </c>
      <c r="K7554" s="181" t="s">
        <v>225</v>
      </c>
      <c r="L7554" s="186" t="s">
        <v>225</v>
      </c>
      <c r="M7554" s="187" t="s">
        <v>225</v>
      </c>
      <c r="N7554" s="183" t="s">
        <v>36</v>
      </c>
      <c r="O7554" s="181" t="s">
        <v>7437</v>
      </c>
      <c r="P7554" s="184" t="s">
        <v>7090</v>
      </c>
      <c r="Q7554" s="185" t="s">
        <v>190</v>
      </c>
      <c r="R7554" s="181" t="s">
        <v>35</v>
      </c>
      <c r="S7554" s="181" t="s">
        <v>225</v>
      </c>
      <c r="T7554" s="186" t="s">
        <v>225</v>
      </c>
      <c r="U7554" s="187" t="s">
        <v>225</v>
      </c>
      <c r="V7554" s="188" t="str" cm="1">
        <f t="array" ref="V7554">IF(SUM(LEN(A7554:U7554))=0,"",IF(OR(OR(ISBLANK(E7554),SUM(LEN(B7554),LEN(C7554))=0),AND(NOT(D7554="Unknown"),ISBLANK(I7554)),AND(NOT(N7554="Unknown"),ISBLANK(Q7554))),"Missing Information", INDEX(Table15[Entire Service Line Classification], MATCH(SUMIFS(Table15[Unique ID],Table15[System-Owned Portion],D7554,Table15[If Material Anything Other than "Lead" in Column E,Was Material Ever Previously Lead?],F7554,Table15[Customer-Owned Portion],N7554),Table15[Unique ID],0),0)))</f>
        <v>Non-lead</v>
      </c>
      <c r="W7554" s="189"/>
    </row>
    <row r="7555" spans="1:23" s="190" customFormat="1" ht="56.25" x14ac:dyDescent="0.25">
      <c r="A7555" s="180" t="s">
        <v>225</v>
      </c>
      <c r="B7555" s="181" t="s">
        <v>11157</v>
      </c>
      <c r="C7555" s="182" t="s">
        <v>225</v>
      </c>
      <c r="D7555" s="183" t="s">
        <v>36</v>
      </c>
      <c r="E7555" s="181" t="s">
        <v>35</v>
      </c>
      <c r="F7555" s="183" t="s">
        <v>35</v>
      </c>
      <c r="G7555" s="181" t="s">
        <v>7437</v>
      </c>
      <c r="H7555" s="184" t="s">
        <v>7090</v>
      </c>
      <c r="I7555" s="185" t="s">
        <v>190</v>
      </c>
      <c r="J7555" s="181" t="s">
        <v>35</v>
      </c>
      <c r="K7555" s="181" t="s">
        <v>225</v>
      </c>
      <c r="L7555" s="186" t="s">
        <v>225</v>
      </c>
      <c r="M7555" s="187" t="s">
        <v>225</v>
      </c>
      <c r="N7555" s="183" t="s">
        <v>36</v>
      </c>
      <c r="O7555" s="181" t="s">
        <v>7437</v>
      </c>
      <c r="P7555" s="184" t="s">
        <v>7090</v>
      </c>
      <c r="Q7555" s="185" t="s">
        <v>190</v>
      </c>
      <c r="R7555" s="181" t="s">
        <v>35</v>
      </c>
      <c r="S7555" s="181" t="s">
        <v>225</v>
      </c>
      <c r="T7555" s="186" t="s">
        <v>225</v>
      </c>
      <c r="U7555" s="187" t="s">
        <v>225</v>
      </c>
      <c r="V7555" s="188" t="str" cm="1">
        <f t="array" ref="V7555">IF(SUM(LEN(A7555:U7555))=0,"",IF(OR(OR(ISBLANK(E7555),SUM(LEN(B7555),LEN(C7555))=0),AND(NOT(D7555="Unknown"),ISBLANK(I7555)),AND(NOT(N7555="Unknown"),ISBLANK(Q7555))),"Missing Information", INDEX(Table15[Entire Service Line Classification], MATCH(SUMIFS(Table15[Unique ID],Table15[System-Owned Portion],D7555,Table15[If Material Anything Other than "Lead" in Column E,Was Material Ever Previously Lead?],F7555,Table15[Customer-Owned Portion],N7555),Table15[Unique ID],0),0)))</f>
        <v>Non-lead</v>
      </c>
      <c r="W7555" s="189"/>
    </row>
    <row r="7556" spans="1:23" s="190" customFormat="1" ht="56.25" x14ac:dyDescent="0.25">
      <c r="A7556" s="180" t="s">
        <v>225</v>
      </c>
      <c r="B7556" s="181" t="s">
        <v>11158</v>
      </c>
      <c r="C7556" s="182" t="s">
        <v>225</v>
      </c>
      <c r="D7556" s="183" t="s">
        <v>36</v>
      </c>
      <c r="E7556" s="181" t="s">
        <v>35</v>
      </c>
      <c r="F7556" s="183" t="s">
        <v>35</v>
      </c>
      <c r="G7556" s="181" t="s">
        <v>7437</v>
      </c>
      <c r="H7556" s="184" t="s">
        <v>7090</v>
      </c>
      <c r="I7556" s="185" t="s">
        <v>190</v>
      </c>
      <c r="J7556" s="181" t="s">
        <v>35</v>
      </c>
      <c r="K7556" s="181" t="s">
        <v>225</v>
      </c>
      <c r="L7556" s="186" t="s">
        <v>225</v>
      </c>
      <c r="M7556" s="187" t="s">
        <v>225</v>
      </c>
      <c r="N7556" s="183" t="s">
        <v>36</v>
      </c>
      <c r="O7556" s="181" t="s">
        <v>7437</v>
      </c>
      <c r="P7556" s="184" t="s">
        <v>7090</v>
      </c>
      <c r="Q7556" s="185" t="s">
        <v>190</v>
      </c>
      <c r="R7556" s="181" t="s">
        <v>35</v>
      </c>
      <c r="S7556" s="181" t="s">
        <v>225</v>
      </c>
      <c r="T7556" s="186" t="s">
        <v>225</v>
      </c>
      <c r="U7556" s="187" t="s">
        <v>225</v>
      </c>
      <c r="V7556" s="188" t="str" cm="1">
        <f t="array" ref="V7556">IF(SUM(LEN(A7556:U7556))=0,"",IF(OR(OR(ISBLANK(E7556),SUM(LEN(B7556),LEN(C7556))=0),AND(NOT(D7556="Unknown"),ISBLANK(I7556)),AND(NOT(N7556="Unknown"),ISBLANK(Q7556))),"Missing Information", INDEX(Table15[Entire Service Line Classification], MATCH(SUMIFS(Table15[Unique ID],Table15[System-Owned Portion],D7556,Table15[If Material Anything Other than "Lead" in Column E,Was Material Ever Previously Lead?],F7556,Table15[Customer-Owned Portion],N7556),Table15[Unique ID],0),0)))</f>
        <v>Non-lead</v>
      </c>
      <c r="W7556" s="189"/>
    </row>
    <row r="7557" spans="1:23" s="190" customFormat="1" ht="56.25" x14ac:dyDescent="0.25">
      <c r="A7557" s="180" t="s">
        <v>225</v>
      </c>
      <c r="B7557" s="181" t="s">
        <v>11159</v>
      </c>
      <c r="C7557" s="182" t="s">
        <v>225</v>
      </c>
      <c r="D7557" s="183" t="s">
        <v>36</v>
      </c>
      <c r="E7557" s="181" t="s">
        <v>35</v>
      </c>
      <c r="F7557" s="183" t="s">
        <v>35</v>
      </c>
      <c r="G7557" s="181" t="s">
        <v>7437</v>
      </c>
      <c r="H7557" s="184" t="s">
        <v>7090</v>
      </c>
      <c r="I7557" s="185" t="s">
        <v>190</v>
      </c>
      <c r="J7557" s="181" t="s">
        <v>35</v>
      </c>
      <c r="K7557" s="181" t="s">
        <v>225</v>
      </c>
      <c r="L7557" s="186" t="s">
        <v>225</v>
      </c>
      <c r="M7557" s="187" t="s">
        <v>225</v>
      </c>
      <c r="N7557" s="183" t="s">
        <v>36</v>
      </c>
      <c r="O7557" s="181" t="s">
        <v>7437</v>
      </c>
      <c r="P7557" s="184" t="s">
        <v>7090</v>
      </c>
      <c r="Q7557" s="185" t="s">
        <v>190</v>
      </c>
      <c r="R7557" s="181" t="s">
        <v>35</v>
      </c>
      <c r="S7557" s="181" t="s">
        <v>225</v>
      </c>
      <c r="T7557" s="186" t="s">
        <v>225</v>
      </c>
      <c r="U7557" s="187" t="s">
        <v>225</v>
      </c>
      <c r="V7557" s="188" t="str" cm="1">
        <f t="array" ref="V7557">IF(SUM(LEN(A7557:U7557))=0,"",IF(OR(OR(ISBLANK(E7557),SUM(LEN(B7557),LEN(C7557))=0),AND(NOT(D7557="Unknown"),ISBLANK(I7557)),AND(NOT(N7557="Unknown"),ISBLANK(Q7557))),"Missing Information", INDEX(Table15[Entire Service Line Classification], MATCH(SUMIFS(Table15[Unique ID],Table15[System-Owned Portion],D7557,Table15[If Material Anything Other than "Lead" in Column E,Was Material Ever Previously Lead?],F7557,Table15[Customer-Owned Portion],N7557),Table15[Unique ID],0),0)))</f>
        <v>Non-lead</v>
      </c>
      <c r="W7557" s="189"/>
    </row>
    <row r="7558" spans="1:23" s="190" customFormat="1" ht="56.25" x14ac:dyDescent="0.25">
      <c r="A7558" s="180" t="s">
        <v>225</v>
      </c>
      <c r="B7558" s="181" t="s">
        <v>11160</v>
      </c>
      <c r="C7558" s="182" t="s">
        <v>225</v>
      </c>
      <c r="D7558" s="183" t="s">
        <v>36</v>
      </c>
      <c r="E7558" s="181" t="s">
        <v>35</v>
      </c>
      <c r="F7558" s="183" t="s">
        <v>35</v>
      </c>
      <c r="G7558" s="181" t="s">
        <v>7437</v>
      </c>
      <c r="H7558" s="184" t="s">
        <v>7090</v>
      </c>
      <c r="I7558" s="185" t="s">
        <v>190</v>
      </c>
      <c r="J7558" s="181" t="s">
        <v>35</v>
      </c>
      <c r="K7558" s="181" t="s">
        <v>225</v>
      </c>
      <c r="L7558" s="186" t="s">
        <v>225</v>
      </c>
      <c r="M7558" s="187" t="s">
        <v>225</v>
      </c>
      <c r="N7558" s="183" t="s">
        <v>36</v>
      </c>
      <c r="O7558" s="181" t="s">
        <v>7437</v>
      </c>
      <c r="P7558" s="184" t="s">
        <v>7090</v>
      </c>
      <c r="Q7558" s="185" t="s">
        <v>190</v>
      </c>
      <c r="R7558" s="181" t="s">
        <v>35</v>
      </c>
      <c r="S7558" s="181" t="s">
        <v>225</v>
      </c>
      <c r="T7558" s="186" t="s">
        <v>225</v>
      </c>
      <c r="U7558" s="187" t="s">
        <v>225</v>
      </c>
      <c r="V7558" s="188" t="str" cm="1">
        <f t="array" ref="V7558">IF(SUM(LEN(A7558:U7558))=0,"",IF(OR(OR(ISBLANK(E7558),SUM(LEN(B7558),LEN(C7558))=0),AND(NOT(D7558="Unknown"),ISBLANK(I7558)),AND(NOT(N7558="Unknown"),ISBLANK(Q7558))),"Missing Information", INDEX(Table15[Entire Service Line Classification], MATCH(SUMIFS(Table15[Unique ID],Table15[System-Owned Portion],D7558,Table15[If Material Anything Other than "Lead" in Column E,Was Material Ever Previously Lead?],F7558,Table15[Customer-Owned Portion],N7558),Table15[Unique ID],0),0)))</f>
        <v>Non-lead</v>
      </c>
      <c r="W7558" s="189"/>
    </row>
    <row r="7559" spans="1:23" s="190" customFormat="1" ht="56.25" x14ac:dyDescent="0.25">
      <c r="A7559" s="180" t="s">
        <v>225</v>
      </c>
      <c r="B7559" s="181" t="s">
        <v>11161</v>
      </c>
      <c r="C7559" s="182" t="s">
        <v>225</v>
      </c>
      <c r="D7559" s="183" t="s">
        <v>36</v>
      </c>
      <c r="E7559" s="181" t="s">
        <v>35</v>
      </c>
      <c r="F7559" s="183" t="s">
        <v>35</v>
      </c>
      <c r="G7559" s="181" t="s">
        <v>7437</v>
      </c>
      <c r="H7559" s="184" t="s">
        <v>7090</v>
      </c>
      <c r="I7559" s="185" t="s">
        <v>190</v>
      </c>
      <c r="J7559" s="181" t="s">
        <v>35</v>
      </c>
      <c r="K7559" s="181" t="s">
        <v>225</v>
      </c>
      <c r="L7559" s="186" t="s">
        <v>225</v>
      </c>
      <c r="M7559" s="187" t="s">
        <v>225</v>
      </c>
      <c r="N7559" s="183" t="s">
        <v>36</v>
      </c>
      <c r="O7559" s="181" t="s">
        <v>7437</v>
      </c>
      <c r="P7559" s="184" t="s">
        <v>7090</v>
      </c>
      <c r="Q7559" s="185" t="s">
        <v>190</v>
      </c>
      <c r="R7559" s="181" t="s">
        <v>35</v>
      </c>
      <c r="S7559" s="181" t="s">
        <v>225</v>
      </c>
      <c r="T7559" s="186" t="s">
        <v>225</v>
      </c>
      <c r="U7559" s="187" t="s">
        <v>225</v>
      </c>
      <c r="V7559" s="188" t="str" cm="1">
        <f t="array" ref="V7559">IF(SUM(LEN(A7559:U7559))=0,"",IF(OR(OR(ISBLANK(E7559),SUM(LEN(B7559),LEN(C7559))=0),AND(NOT(D7559="Unknown"),ISBLANK(I7559)),AND(NOT(N7559="Unknown"),ISBLANK(Q7559))),"Missing Information", INDEX(Table15[Entire Service Line Classification], MATCH(SUMIFS(Table15[Unique ID],Table15[System-Owned Portion],D7559,Table15[If Material Anything Other than "Lead" in Column E,Was Material Ever Previously Lead?],F7559,Table15[Customer-Owned Portion],N7559),Table15[Unique ID],0),0)))</f>
        <v>Non-lead</v>
      </c>
      <c r="W7559" s="189"/>
    </row>
    <row r="7560" spans="1:23" s="190" customFormat="1" ht="56.25" x14ac:dyDescent="0.25">
      <c r="A7560" s="180" t="s">
        <v>225</v>
      </c>
      <c r="B7560" s="181" t="s">
        <v>11162</v>
      </c>
      <c r="C7560" s="182" t="s">
        <v>225</v>
      </c>
      <c r="D7560" s="183" t="s">
        <v>36</v>
      </c>
      <c r="E7560" s="181" t="s">
        <v>35</v>
      </c>
      <c r="F7560" s="183" t="s">
        <v>35</v>
      </c>
      <c r="G7560" s="181" t="s">
        <v>7437</v>
      </c>
      <c r="H7560" s="184" t="s">
        <v>7090</v>
      </c>
      <c r="I7560" s="185" t="s">
        <v>190</v>
      </c>
      <c r="J7560" s="181" t="s">
        <v>35</v>
      </c>
      <c r="K7560" s="181" t="s">
        <v>225</v>
      </c>
      <c r="L7560" s="186" t="s">
        <v>225</v>
      </c>
      <c r="M7560" s="187" t="s">
        <v>225</v>
      </c>
      <c r="N7560" s="183" t="s">
        <v>36</v>
      </c>
      <c r="O7560" s="181" t="s">
        <v>7437</v>
      </c>
      <c r="P7560" s="184" t="s">
        <v>7090</v>
      </c>
      <c r="Q7560" s="185" t="s">
        <v>190</v>
      </c>
      <c r="R7560" s="181" t="s">
        <v>35</v>
      </c>
      <c r="S7560" s="181" t="s">
        <v>225</v>
      </c>
      <c r="T7560" s="186" t="s">
        <v>225</v>
      </c>
      <c r="U7560" s="187" t="s">
        <v>225</v>
      </c>
      <c r="V7560" s="188" t="str" cm="1">
        <f t="array" ref="V7560">IF(SUM(LEN(A7560:U7560))=0,"",IF(OR(OR(ISBLANK(E7560),SUM(LEN(B7560),LEN(C7560))=0),AND(NOT(D7560="Unknown"),ISBLANK(I7560)),AND(NOT(N7560="Unknown"),ISBLANK(Q7560))),"Missing Information", INDEX(Table15[Entire Service Line Classification], MATCH(SUMIFS(Table15[Unique ID],Table15[System-Owned Portion],D7560,Table15[If Material Anything Other than "Lead" in Column E,Was Material Ever Previously Lead?],F7560,Table15[Customer-Owned Portion],N7560),Table15[Unique ID],0),0)))</f>
        <v>Non-lead</v>
      </c>
      <c r="W7560" s="189"/>
    </row>
    <row r="7561" spans="1:23" s="190" customFormat="1" ht="56.25" x14ac:dyDescent="0.25">
      <c r="A7561" s="180" t="s">
        <v>225</v>
      </c>
      <c r="B7561" s="181" t="s">
        <v>11163</v>
      </c>
      <c r="C7561" s="182" t="s">
        <v>225</v>
      </c>
      <c r="D7561" s="183" t="s">
        <v>36</v>
      </c>
      <c r="E7561" s="181" t="s">
        <v>35</v>
      </c>
      <c r="F7561" s="183" t="s">
        <v>35</v>
      </c>
      <c r="G7561" s="181" t="s">
        <v>7437</v>
      </c>
      <c r="H7561" s="184" t="s">
        <v>7090</v>
      </c>
      <c r="I7561" s="185" t="s">
        <v>190</v>
      </c>
      <c r="J7561" s="181" t="s">
        <v>35</v>
      </c>
      <c r="K7561" s="181" t="s">
        <v>225</v>
      </c>
      <c r="L7561" s="186" t="s">
        <v>225</v>
      </c>
      <c r="M7561" s="187" t="s">
        <v>225</v>
      </c>
      <c r="N7561" s="183" t="s">
        <v>36</v>
      </c>
      <c r="O7561" s="181" t="s">
        <v>7437</v>
      </c>
      <c r="P7561" s="184" t="s">
        <v>7090</v>
      </c>
      <c r="Q7561" s="185" t="s">
        <v>190</v>
      </c>
      <c r="R7561" s="181" t="s">
        <v>35</v>
      </c>
      <c r="S7561" s="181" t="s">
        <v>225</v>
      </c>
      <c r="T7561" s="186" t="s">
        <v>225</v>
      </c>
      <c r="U7561" s="187" t="s">
        <v>225</v>
      </c>
      <c r="V7561" s="188" t="str" cm="1">
        <f t="array" ref="V7561">IF(SUM(LEN(A7561:U7561))=0,"",IF(OR(OR(ISBLANK(E7561),SUM(LEN(B7561),LEN(C7561))=0),AND(NOT(D7561="Unknown"),ISBLANK(I7561)),AND(NOT(N7561="Unknown"),ISBLANK(Q7561))),"Missing Information", INDEX(Table15[Entire Service Line Classification], MATCH(SUMIFS(Table15[Unique ID],Table15[System-Owned Portion],D7561,Table15[If Material Anything Other than "Lead" in Column E,Was Material Ever Previously Lead?],F7561,Table15[Customer-Owned Portion],N7561),Table15[Unique ID],0),0)))</f>
        <v>Non-lead</v>
      </c>
      <c r="W7561" s="189"/>
    </row>
    <row r="7562" spans="1:23" s="190" customFormat="1" ht="56.25" x14ac:dyDescent="0.25">
      <c r="A7562" s="180" t="s">
        <v>225</v>
      </c>
      <c r="B7562" s="181" t="s">
        <v>11164</v>
      </c>
      <c r="C7562" s="182" t="s">
        <v>225</v>
      </c>
      <c r="D7562" s="183" t="s">
        <v>36</v>
      </c>
      <c r="E7562" s="181" t="s">
        <v>35</v>
      </c>
      <c r="F7562" s="183" t="s">
        <v>35</v>
      </c>
      <c r="G7562" s="181" t="s">
        <v>7437</v>
      </c>
      <c r="H7562" s="184" t="s">
        <v>7090</v>
      </c>
      <c r="I7562" s="185" t="s">
        <v>190</v>
      </c>
      <c r="J7562" s="181" t="s">
        <v>35</v>
      </c>
      <c r="K7562" s="181" t="s">
        <v>225</v>
      </c>
      <c r="L7562" s="186" t="s">
        <v>225</v>
      </c>
      <c r="M7562" s="187" t="s">
        <v>225</v>
      </c>
      <c r="N7562" s="183" t="s">
        <v>36</v>
      </c>
      <c r="O7562" s="181" t="s">
        <v>7437</v>
      </c>
      <c r="P7562" s="184" t="s">
        <v>7090</v>
      </c>
      <c r="Q7562" s="185" t="s">
        <v>190</v>
      </c>
      <c r="R7562" s="181" t="s">
        <v>35</v>
      </c>
      <c r="S7562" s="181" t="s">
        <v>225</v>
      </c>
      <c r="T7562" s="186" t="s">
        <v>225</v>
      </c>
      <c r="U7562" s="187" t="s">
        <v>225</v>
      </c>
      <c r="V7562" s="188" t="str" cm="1">
        <f t="array" ref="V7562">IF(SUM(LEN(A7562:U7562))=0,"",IF(OR(OR(ISBLANK(E7562),SUM(LEN(B7562),LEN(C7562))=0),AND(NOT(D7562="Unknown"),ISBLANK(I7562)),AND(NOT(N7562="Unknown"),ISBLANK(Q7562))),"Missing Information", INDEX(Table15[Entire Service Line Classification], MATCH(SUMIFS(Table15[Unique ID],Table15[System-Owned Portion],D7562,Table15[If Material Anything Other than "Lead" in Column E,Was Material Ever Previously Lead?],F7562,Table15[Customer-Owned Portion],N7562),Table15[Unique ID],0),0)))</f>
        <v>Non-lead</v>
      </c>
      <c r="W7562" s="189"/>
    </row>
    <row r="7563" spans="1:23" s="190" customFormat="1" ht="56.25" x14ac:dyDescent="0.25">
      <c r="A7563" s="180" t="s">
        <v>225</v>
      </c>
      <c r="B7563" s="181" t="s">
        <v>11165</v>
      </c>
      <c r="C7563" s="182" t="s">
        <v>225</v>
      </c>
      <c r="D7563" s="183" t="s">
        <v>36</v>
      </c>
      <c r="E7563" s="181" t="s">
        <v>35</v>
      </c>
      <c r="F7563" s="183" t="s">
        <v>35</v>
      </c>
      <c r="G7563" s="181" t="s">
        <v>7437</v>
      </c>
      <c r="H7563" s="184" t="s">
        <v>7090</v>
      </c>
      <c r="I7563" s="185" t="s">
        <v>190</v>
      </c>
      <c r="J7563" s="181" t="s">
        <v>35</v>
      </c>
      <c r="K7563" s="181" t="s">
        <v>225</v>
      </c>
      <c r="L7563" s="186" t="s">
        <v>225</v>
      </c>
      <c r="M7563" s="187" t="s">
        <v>225</v>
      </c>
      <c r="N7563" s="183" t="s">
        <v>36</v>
      </c>
      <c r="O7563" s="181" t="s">
        <v>7437</v>
      </c>
      <c r="P7563" s="184" t="s">
        <v>7090</v>
      </c>
      <c r="Q7563" s="185" t="s">
        <v>190</v>
      </c>
      <c r="R7563" s="181" t="s">
        <v>35</v>
      </c>
      <c r="S7563" s="181" t="s">
        <v>225</v>
      </c>
      <c r="T7563" s="186" t="s">
        <v>225</v>
      </c>
      <c r="U7563" s="187" t="s">
        <v>225</v>
      </c>
      <c r="V7563" s="188" t="str" cm="1">
        <f t="array" ref="V7563">IF(SUM(LEN(A7563:U7563))=0,"",IF(OR(OR(ISBLANK(E7563),SUM(LEN(B7563),LEN(C7563))=0),AND(NOT(D7563="Unknown"),ISBLANK(I7563)),AND(NOT(N7563="Unknown"),ISBLANK(Q7563))),"Missing Information", INDEX(Table15[Entire Service Line Classification], MATCH(SUMIFS(Table15[Unique ID],Table15[System-Owned Portion],D7563,Table15[If Material Anything Other than "Lead" in Column E,Was Material Ever Previously Lead?],F7563,Table15[Customer-Owned Portion],N7563),Table15[Unique ID],0),0)))</f>
        <v>Non-lead</v>
      </c>
      <c r="W7563" s="189"/>
    </row>
    <row r="7564" spans="1:23" s="190" customFormat="1" ht="56.25" x14ac:dyDescent="0.25">
      <c r="A7564" s="180" t="s">
        <v>225</v>
      </c>
      <c r="B7564" s="181" t="s">
        <v>11166</v>
      </c>
      <c r="C7564" s="182" t="s">
        <v>225</v>
      </c>
      <c r="D7564" s="183" t="s">
        <v>36</v>
      </c>
      <c r="E7564" s="181" t="s">
        <v>35</v>
      </c>
      <c r="F7564" s="183" t="s">
        <v>35</v>
      </c>
      <c r="G7564" s="181" t="s">
        <v>7437</v>
      </c>
      <c r="H7564" s="184" t="s">
        <v>7090</v>
      </c>
      <c r="I7564" s="185" t="s">
        <v>190</v>
      </c>
      <c r="J7564" s="181" t="s">
        <v>35</v>
      </c>
      <c r="K7564" s="181" t="s">
        <v>225</v>
      </c>
      <c r="L7564" s="186" t="s">
        <v>225</v>
      </c>
      <c r="M7564" s="187" t="s">
        <v>225</v>
      </c>
      <c r="N7564" s="183" t="s">
        <v>36</v>
      </c>
      <c r="O7564" s="181" t="s">
        <v>7437</v>
      </c>
      <c r="P7564" s="184" t="s">
        <v>7090</v>
      </c>
      <c r="Q7564" s="185" t="s">
        <v>190</v>
      </c>
      <c r="R7564" s="181" t="s">
        <v>35</v>
      </c>
      <c r="S7564" s="181" t="s">
        <v>225</v>
      </c>
      <c r="T7564" s="186" t="s">
        <v>225</v>
      </c>
      <c r="U7564" s="187" t="s">
        <v>225</v>
      </c>
      <c r="V7564" s="188" t="str" cm="1">
        <f t="array" ref="V7564">IF(SUM(LEN(A7564:U7564))=0,"",IF(OR(OR(ISBLANK(E7564),SUM(LEN(B7564),LEN(C7564))=0),AND(NOT(D7564="Unknown"),ISBLANK(I7564)),AND(NOT(N7564="Unknown"),ISBLANK(Q7564))),"Missing Information", INDEX(Table15[Entire Service Line Classification], MATCH(SUMIFS(Table15[Unique ID],Table15[System-Owned Portion],D7564,Table15[If Material Anything Other than "Lead" in Column E,Was Material Ever Previously Lead?],F7564,Table15[Customer-Owned Portion],N7564),Table15[Unique ID],0),0)))</f>
        <v>Non-lead</v>
      </c>
      <c r="W7564" s="189"/>
    </row>
    <row r="7565" spans="1:23" s="190" customFormat="1" ht="56.25" x14ac:dyDescent="0.25">
      <c r="A7565" s="180" t="s">
        <v>225</v>
      </c>
      <c r="B7565" s="181" t="s">
        <v>11167</v>
      </c>
      <c r="C7565" s="182" t="s">
        <v>225</v>
      </c>
      <c r="D7565" s="183" t="s">
        <v>36</v>
      </c>
      <c r="E7565" s="181" t="s">
        <v>35</v>
      </c>
      <c r="F7565" s="183" t="s">
        <v>35</v>
      </c>
      <c r="G7565" s="181" t="s">
        <v>7437</v>
      </c>
      <c r="H7565" s="184" t="s">
        <v>7090</v>
      </c>
      <c r="I7565" s="185" t="s">
        <v>190</v>
      </c>
      <c r="J7565" s="181" t="s">
        <v>35</v>
      </c>
      <c r="K7565" s="181" t="s">
        <v>225</v>
      </c>
      <c r="L7565" s="186" t="s">
        <v>225</v>
      </c>
      <c r="M7565" s="187" t="s">
        <v>225</v>
      </c>
      <c r="N7565" s="183" t="s">
        <v>36</v>
      </c>
      <c r="O7565" s="181" t="s">
        <v>7437</v>
      </c>
      <c r="P7565" s="184" t="s">
        <v>7090</v>
      </c>
      <c r="Q7565" s="185" t="s">
        <v>190</v>
      </c>
      <c r="R7565" s="181" t="s">
        <v>35</v>
      </c>
      <c r="S7565" s="181" t="s">
        <v>225</v>
      </c>
      <c r="T7565" s="186" t="s">
        <v>225</v>
      </c>
      <c r="U7565" s="187" t="s">
        <v>225</v>
      </c>
      <c r="V7565" s="188" t="str" cm="1">
        <f t="array" ref="V7565">IF(SUM(LEN(A7565:U7565))=0,"",IF(OR(OR(ISBLANK(E7565),SUM(LEN(B7565),LEN(C7565))=0),AND(NOT(D7565="Unknown"),ISBLANK(I7565)),AND(NOT(N7565="Unknown"),ISBLANK(Q7565))),"Missing Information", INDEX(Table15[Entire Service Line Classification], MATCH(SUMIFS(Table15[Unique ID],Table15[System-Owned Portion],D7565,Table15[If Material Anything Other than "Lead" in Column E,Was Material Ever Previously Lead?],F7565,Table15[Customer-Owned Portion],N7565),Table15[Unique ID],0),0)))</f>
        <v>Non-lead</v>
      </c>
      <c r="W7565" s="189"/>
    </row>
    <row r="7566" spans="1:23" s="190" customFormat="1" ht="56.25" x14ac:dyDescent="0.25">
      <c r="A7566" s="180" t="s">
        <v>225</v>
      </c>
      <c r="B7566" s="181" t="s">
        <v>11168</v>
      </c>
      <c r="C7566" s="182" t="s">
        <v>225</v>
      </c>
      <c r="D7566" s="183" t="s">
        <v>36</v>
      </c>
      <c r="E7566" s="181" t="s">
        <v>35</v>
      </c>
      <c r="F7566" s="183" t="s">
        <v>35</v>
      </c>
      <c r="G7566" s="181" t="s">
        <v>7393</v>
      </c>
      <c r="H7566" s="184" t="s">
        <v>7090</v>
      </c>
      <c r="I7566" s="185" t="s">
        <v>190</v>
      </c>
      <c r="J7566" s="181" t="s">
        <v>35</v>
      </c>
      <c r="K7566" s="181" t="s">
        <v>225</v>
      </c>
      <c r="L7566" s="186" t="s">
        <v>225</v>
      </c>
      <c r="M7566" s="187" t="s">
        <v>225</v>
      </c>
      <c r="N7566" s="183" t="s">
        <v>36</v>
      </c>
      <c r="O7566" s="181" t="s">
        <v>7393</v>
      </c>
      <c r="P7566" s="184" t="s">
        <v>7090</v>
      </c>
      <c r="Q7566" s="185" t="s">
        <v>190</v>
      </c>
      <c r="R7566" s="181" t="s">
        <v>35</v>
      </c>
      <c r="S7566" s="181" t="s">
        <v>225</v>
      </c>
      <c r="T7566" s="186" t="s">
        <v>225</v>
      </c>
      <c r="U7566" s="187" t="s">
        <v>225</v>
      </c>
      <c r="V7566" s="188" t="str" cm="1">
        <f t="array" ref="V7566">IF(SUM(LEN(A7566:U7566))=0,"",IF(OR(OR(ISBLANK(E7566),SUM(LEN(B7566),LEN(C7566))=0),AND(NOT(D7566="Unknown"),ISBLANK(I7566)),AND(NOT(N7566="Unknown"),ISBLANK(Q7566))),"Missing Information", INDEX(Table15[Entire Service Line Classification], MATCH(SUMIFS(Table15[Unique ID],Table15[System-Owned Portion],D7566,Table15[If Material Anything Other than "Lead" in Column E,Was Material Ever Previously Lead?],F7566,Table15[Customer-Owned Portion],N7566),Table15[Unique ID],0),0)))</f>
        <v>Non-lead</v>
      </c>
      <c r="W7566" s="189"/>
    </row>
    <row r="7567" spans="1:23" s="190" customFormat="1" ht="56.25" x14ac:dyDescent="0.25">
      <c r="A7567" s="180" t="s">
        <v>225</v>
      </c>
      <c r="B7567" s="181" t="s">
        <v>11169</v>
      </c>
      <c r="C7567" s="182" t="s">
        <v>225</v>
      </c>
      <c r="D7567" s="183" t="s">
        <v>36</v>
      </c>
      <c r="E7567" s="181" t="s">
        <v>35</v>
      </c>
      <c r="F7567" s="183" t="s">
        <v>35</v>
      </c>
      <c r="G7567" s="181" t="s">
        <v>7393</v>
      </c>
      <c r="H7567" s="184" t="s">
        <v>7090</v>
      </c>
      <c r="I7567" s="185" t="s">
        <v>190</v>
      </c>
      <c r="J7567" s="181" t="s">
        <v>35</v>
      </c>
      <c r="K7567" s="181" t="s">
        <v>225</v>
      </c>
      <c r="L7567" s="186" t="s">
        <v>225</v>
      </c>
      <c r="M7567" s="187" t="s">
        <v>225</v>
      </c>
      <c r="N7567" s="183" t="s">
        <v>36</v>
      </c>
      <c r="O7567" s="181" t="s">
        <v>7393</v>
      </c>
      <c r="P7567" s="184" t="s">
        <v>7090</v>
      </c>
      <c r="Q7567" s="185" t="s">
        <v>190</v>
      </c>
      <c r="R7567" s="181" t="s">
        <v>35</v>
      </c>
      <c r="S7567" s="181" t="s">
        <v>225</v>
      </c>
      <c r="T7567" s="186" t="s">
        <v>225</v>
      </c>
      <c r="U7567" s="187" t="s">
        <v>225</v>
      </c>
      <c r="V7567" s="188" t="str" cm="1">
        <f t="array" ref="V7567">IF(SUM(LEN(A7567:U7567))=0,"",IF(OR(OR(ISBLANK(E7567),SUM(LEN(B7567),LEN(C7567))=0),AND(NOT(D7567="Unknown"),ISBLANK(I7567)),AND(NOT(N7567="Unknown"),ISBLANK(Q7567))),"Missing Information", INDEX(Table15[Entire Service Line Classification], MATCH(SUMIFS(Table15[Unique ID],Table15[System-Owned Portion],D7567,Table15[If Material Anything Other than "Lead" in Column E,Was Material Ever Previously Lead?],F7567,Table15[Customer-Owned Portion],N7567),Table15[Unique ID],0),0)))</f>
        <v>Non-lead</v>
      </c>
      <c r="W7567" s="189"/>
    </row>
    <row r="7568" spans="1:23" s="190" customFormat="1" ht="56.25" x14ac:dyDescent="0.25">
      <c r="A7568" s="180" t="s">
        <v>225</v>
      </c>
      <c r="B7568" s="181" t="s">
        <v>11170</v>
      </c>
      <c r="C7568" s="182" t="s">
        <v>225</v>
      </c>
      <c r="D7568" s="183" t="s">
        <v>36</v>
      </c>
      <c r="E7568" s="181" t="s">
        <v>35</v>
      </c>
      <c r="F7568" s="183" t="s">
        <v>35</v>
      </c>
      <c r="G7568" s="181" t="s">
        <v>7393</v>
      </c>
      <c r="H7568" s="184" t="s">
        <v>7090</v>
      </c>
      <c r="I7568" s="185" t="s">
        <v>190</v>
      </c>
      <c r="J7568" s="181" t="s">
        <v>35</v>
      </c>
      <c r="K7568" s="181" t="s">
        <v>225</v>
      </c>
      <c r="L7568" s="186" t="s">
        <v>225</v>
      </c>
      <c r="M7568" s="187" t="s">
        <v>225</v>
      </c>
      <c r="N7568" s="183" t="s">
        <v>36</v>
      </c>
      <c r="O7568" s="181" t="s">
        <v>7393</v>
      </c>
      <c r="P7568" s="184" t="s">
        <v>7090</v>
      </c>
      <c r="Q7568" s="185" t="s">
        <v>190</v>
      </c>
      <c r="R7568" s="181" t="s">
        <v>35</v>
      </c>
      <c r="S7568" s="181" t="s">
        <v>225</v>
      </c>
      <c r="T7568" s="186" t="s">
        <v>225</v>
      </c>
      <c r="U7568" s="187" t="s">
        <v>225</v>
      </c>
      <c r="V7568" s="188" t="str" cm="1">
        <f t="array" ref="V7568">IF(SUM(LEN(A7568:U7568))=0,"",IF(OR(OR(ISBLANK(E7568),SUM(LEN(B7568),LEN(C7568))=0),AND(NOT(D7568="Unknown"),ISBLANK(I7568)),AND(NOT(N7568="Unknown"),ISBLANK(Q7568))),"Missing Information", INDEX(Table15[Entire Service Line Classification], MATCH(SUMIFS(Table15[Unique ID],Table15[System-Owned Portion],D7568,Table15[If Material Anything Other than "Lead" in Column E,Was Material Ever Previously Lead?],F7568,Table15[Customer-Owned Portion],N7568),Table15[Unique ID],0),0)))</f>
        <v>Non-lead</v>
      </c>
      <c r="W7568" s="189"/>
    </row>
    <row r="7569" spans="1:23" s="190" customFormat="1" ht="56.25" x14ac:dyDescent="0.25">
      <c r="A7569" s="180" t="s">
        <v>225</v>
      </c>
      <c r="B7569" s="181" t="s">
        <v>11171</v>
      </c>
      <c r="C7569" s="182" t="s">
        <v>225</v>
      </c>
      <c r="D7569" s="183" t="s">
        <v>36</v>
      </c>
      <c r="E7569" s="181" t="s">
        <v>35</v>
      </c>
      <c r="F7569" s="183" t="s">
        <v>35</v>
      </c>
      <c r="G7569" s="181" t="s">
        <v>7437</v>
      </c>
      <c r="H7569" s="184" t="s">
        <v>7090</v>
      </c>
      <c r="I7569" s="185" t="s">
        <v>190</v>
      </c>
      <c r="J7569" s="181" t="s">
        <v>35</v>
      </c>
      <c r="K7569" s="181" t="s">
        <v>225</v>
      </c>
      <c r="L7569" s="186" t="s">
        <v>225</v>
      </c>
      <c r="M7569" s="187" t="s">
        <v>225</v>
      </c>
      <c r="N7569" s="183" t="s">
        <v>36</v>
      </c>
      <c r="O7569" s="181" t="s">
        <v>7437</v>
      </c>
      <c r="P7569" s="184" t="s">
        <v>7090</v>
      </c>
      <c r="Q7569" s="185" t="s">
        <v>190</v>
      </c>
      <c r="R7569" s="181" t="s">
        <v>35</v>
      </c>
      <c r="S7569" s="181" t="s">
        <v>225</v>
      </c>
      <c r="T7569" s="186" t="s">
        <v>225</v>
      </c>
      <c r="U7569" s="187" t="s">
        <v>225</v>
      </c>
      <c r="V7569" s="188" t="str" cm="1">
        <f t="array" ref="V7569">IF(SUM(LEN(A7569:U7569))=0,"",IF(OR(OR(ISBLANK(E7569),SUM(LEN(B7569),LEN(C7569))=0),AND(NOT(D7569="Unknown"),ISBLANK(I7569)),AND(NOT(N7569="Unknown"),ISBLANK(Q7569))),"Missing Information", INDEX(Table15[Entire Service Line Classification], MATCH(SUMIFS(Table15[Unique ID],Table15[System-Owned Portion],D7569,Table15[If Material Anything Other than "Lead" in Column E,Was Material Ever Previously Lead?],F7569,Table15[Customer-Owned Portion],N7569),Table15[Unique ID],0),0)))</f>
        <v>Non-lead</v>
      </c>
      <c r="W7569" s="189"/>
    </row>
    <row r="7570" spans="1:23" s="190" customFormat="1" ht="56.25" x14ac:dyDescent="0.25">
      <c r="A7570" s="180" t="s">
        <v>225</v>
      </c>
      <c r="B7570" s="181" t="s">
        <v>11172</v>
      </c>
      <c r="C7570" s="182" t="s">
        <v>225</v>
      </c>
      <c r="D7570" s="183" t="s">
        <v>36</v>
      </c>
      <c r="E7570" s="181" t="s">
        <v>35</v>
      </c>
      <c r="F7570" s="183" t="s">
        <v>35</v>
      </c>
      <c r="G7570" s="181" t="s">
        <v>7437</v>
      </c>
      <c r="H7570" s="184" t="s">
        <v>7090</v>
      </c>
      <c r="I7570" s="185" t="s">
        <v>190</v>
      </c>
      <c r="J7570" s="181" t="s">
        <v>35</v>
      </c>
      <c r="K7570" s="181" t="s">
        <v>225</v>
      </c>
      <c r="L7570" s="186" t="s">
        <v>225</v>
      </c>
      <c r="M7570" s="187" t="s">
        <v>225</v>
      </c>
      <c r="N7570" s="183" t="s">
        <v>36</v>
      </c>
      <c r="O7570" s="181" t="s">
        <v>7437</v>
      </c>
      <c r="P7570" s="184" t="s">
        <v>7090</v>
      </c>
      <c r="Q7570" s="185" t="s">
        <v>190</v>
      </c>
      <c r="R7570" s="181" t="s">
        <v>35</v>
      </c>
      <c r="S7570" s="181" t="s">
        <v>225</v>
      </c>
      <c r="T7570" s="186" t="s">
        <v>225</v>
      </c>
      <c r="U7570" s="187" t="s">
        <v>225</v>
      </c>
      <c r="V7570" s="188" t="str" cm="1">
        <f t="array" ref="V7570">IF(SUM(LEN(A7570:U7570))=0,"",IF(OR(OR(ISBLANK(E7570),SUM(LEN(B7570),LEN(C7570))=0),AND(NOT(D7570="Unknown"),ISBLANK(I7570)),AND(NOT(N7570="Unknown"),ISBLANK(Q7570))),"Missing Information", INDEX(Table15[Entire Service Line Classification], MATCH(SUMIFS(Table15[Unique ID],Table15[System-Owned Portion],D7570,Table15[If Material Anything Other than "Lead" in Column E,Was Material Ever Previously Lead?],F7570,Table15[Customer-Owned Portion],N7570),Table15[Unique ID],0),0)))</f>
        <v>Non-lead</v>
      </c>
      <c r="W7570" s="189"/>
    </row>
    <row r="7571" spans="1:23" s="190" customFormat="1" ht="56.25" x14ac:dyDescent="0.25">
      <c r="A7571" s="180" t="s">
        <v>225</v>
      </c>
      <c r="B7571" s="181" t="s">
        <v>11173</v>
      </c>
      <c r="C7571" s="182" t="s">
        <v>225</v>
      </c>
      <c r="D7571" s="183" t="s">
        <v>36</v>
      </c>
      <c r="E7571" s="181" t="s">
        <v>35</v>
      </c>
      <c r="F7571" s="183" t="s">
        <v>35</v>
      </c>
      <c r="G7571" s="181" t="s">
        <v>7393</v>
      </c>
      <c r="H7571" s="184" t="s">
        <v>7090</v>
      </c>
      <c r="I7571" s="185" t="s">
        <v>190</v>
      </c>
      <c r="J7571" s="181" t="s">
        <v>35</v>
      </c>
      <c r="K7571" s="181" t="s">
        <v>225</v>
      </c>
      <c r="L7571" s="186" t="s">
        <v>225</v>
      </c>
      <c r="M7571" s="187" t="s">
        <v>225</v>
      </c>
      <c r="N7571" s="183" t="s">
        <v>36</v>
      </c>
      <c r="O7571" s="181" t="s">
        <v>7393</v>
      </c>
      <c r="P7571" s="184" t="s">
        <v>7090</v>
      </c>
      <c r="Q7571" s="185" t="s">
        <v>190</v>
      </c>
      <c r="R7571" s="181" t="s">
        <v>35</v>
      </c>
      <c r="S7571" s="181" t="s">
        <v>225</v>
      </c>
      <c r="T7571" s="186" t="s">
        <v>225</v>
      </c>
      <c r="U7571" s="187" t="s">
        <v>225</v>
      </c>
      <c r="V7571" s="188" t="str" cm="1">
        <f t="array" ref="V7571">IF(SUM(LEN(A7571:U7571))=0,"",IF(OR(OR(ISBLANK(E7571),SUM(LEN(B7571),LEN(C7571))=0),AND(NOT(D7571="Unknown"),ISBLANK(I7571)),AND(NOT(N7571="Unknown"),ISBLANK(Q7571))),"Missing Information", INDEX(Table15[Entire Service Line Classification], MATCH(SUMIFS(Table15[Unique ID],Table15[System-Owned Portion],D7571,Table15[If Material Anything Other than "Lead" in Column E,Was Material Ever Previously Lead?],F7571,Table15[Customer-Owned Portion],N7571),Table15[Unique ID],0),0)))</f>
        <v>Non-lead</v>
      </c>
      <c r="W7571" s="189"/>
    </row>
    <row r="7572" spans="1:23" s="190" customFormat="1" ht="56.25" x14ac:dyDescent="0.25">
      <c r="A7572" s="180" t="s">
        <v>225</v>
      </c>
      <c r="B7572" s="181" t="s">
        <v>11174</v>
      </c>
      <c r="C7572" s="182" t="s">
        <v>225</v>
      </c>
      <c r="D7572" s="183" t="s">
        <v>36</v>
      </c>
      <c r="E7572" s="181" t="s">
        <v>35</v>
      </c>
      <c r="F7572" s="183" t="s">
        <v>35</v>
      </c>
      <c r="G7572" s="181" t="s">
        <v>7393</v>
      </c>
      <c r="H7572" s="184" t="s">
        <v>7090</v>
      </c>
      <c r="I7572" s="185" t="s">
        <v>190</v>
      </c>
      <c r="J7572" s="181" t="s">
        <v>35</v>
      </c>
      <c r="K7572" s="181" t="s">
        <v>225</v>
      </c>
      <c r="L7572" s="186" t="s">
        <v>225</v>
      </c>
      <c r="M7572" s="187" t="s">
        <v>225</v>
      </c>
      <c r="N7572" s="183" t="s">
        <v>36</v>
      </c>
      <c r="O7572" s="181" t="s">
        <v>7393</v>
      </c>
      <c r="P7572" s="184" t="s">
        <v>7090</v>
      </c>
      <c r="Q7572" s="185" t="s">
        <v>190</v>
      </c>
      <c r="R7572" s="181" t="s">
        <v>35</v>
      </c>
      <c r="S7572" s="181" t="s">
        <v>225</v>
      </c>
      <c r="T7572" s="186" t="s">
        <v>225</v>
      </c>
      <c r="U7572" s="187" t="s">
        <v>225</v>
      </c>
      <c r="V7572" s="188" t="str" cm="1">
        <f t="array" ref="V7572">IF(SUM(LEN(A7572:U7572))=0,"",IF(OR(OR(ISBLANK(E7572),SUM(LEN(B7572),LEN(C7572))=0),AND(NOT(D7572="Unknown"),ISBLANK(I7572)),AND(NOT(N7572="Unknown"),ISBLANK(Q7572))),"Missing Information", INDEX(Table15[Entire Service Line Classification], MATCH(SUMIFS(Table15[Unique ID],Table15[System-Owned Portion],D7572,Table15[If Material Anything Other than "Lead" in Column E,Was Material Ever Previously Lead?],F7572,Table15[Customer-Owned Portion],N7572),Table15[Unique ID],0),0)))</f>
        <v>Non-lead</v>
      </c>
      <c r="W7572" s="189"/>
    </row>
    <row r="7573" spans="1:23" s="190" customFormat="1" ht="56.25" x14ac:dyDescent="0.25">
      <c r="A7573" s="180" t="s">
        <v>225</v>
      </c>
      <c r="B7573" s="181" t="s">
        <v>11175</v>
      </c>
      <c r="C7573" s="182" t="s">
        <v>225</v>
      </c>
      <c r="D7573" s="183" t="s">
        <v>36</v>
      </c>
      <c r="E7573" s="181" t="s">
        <v>35</v>
      </c>
      <c r="F7573" s="183" t="s">
        <v>35</v>
      </c>
      <c r="G7573" s="181" t="s">
        <v>7393</v>
      </c>
      <c r="H7573" s="184" t="s">
        <v>7090</v>
      </c>
      <c r="I7573" s="185" t="s">
        <v>190</v>
      </c>
      <c r="J7573" s="181" t="s">
        <v>35</v>
      </c>
      <c r="K7573" s="181" t="s">
        <v>225</v>
      </c>
      <c r="L7573" s="186" t="s">
        <v>225</v>
      </c>
      <c r="M7573" s="187" t="s">
        <v>225</v>
      </c>
      <c r="N7573" s="183" t="s">
        <v>36</v>
      </c>
      <c r="O7573" s="181" t="s">
        <v>7393</v>
      </c>
      <c r="P7573" s="184" t="s">
        <v>7090</v>
      </c>
      <c r="Q7573" s="185" t="s">
        <v>190</v>
      </c>
      <c r="R7573" s="181" t="s">
        <v>35</v>
      </c>
      <c r="S7573" s="181" t="s">
        <v>225</v>
      </c>
      <c r="T7573" s="186" t="s">
        <v>225</v>
      </c>
      <c r="U7573" s="187" t="s">
        <v>225</v>
      </c>
      <c r="V7573" s="188" t="str" cm="1">
        <f t="array" ref="V7573">IF(SUM(LEN(A7573:U7573))=0,"",IF(OR(OR(ISBLANK(E7573),SUM(LEN(B7573),LEN(C7573))=0),AND(NOT(D7573="Unknown"),ISBLANK(I7573)),AND(NOT(N7573="Unknown"),ISBLANK(Q7573))),"Missing Information", INDEX(Table15[Entire Service Line Classification], MATCH(SUMIFS(Table15[Unique ID],Table15[System-Owned Portion],D7573,Table15[If Material Anything Other than "Lead" in Column E,Was Material Ever Previously Lead?],F7573,Table15[Customer-Owned Portion],N7573),Table15[Unique ID],0),0)))</f>
        <v>Non-lead</v>
      </c>
      <c r="W7573" s="189"/>
    </row>
    <row r="7574" spans="1:23" s="190" customFormat="1" ht="56.25" x14ac:dyDescent="0.25">
      <c r="A7574" s="180" t="s">
        <v>225</v>
      </c>
      <c r="B7574" s="181" t="s">
        <v>11176</v>
      </c>
      <c r="C7574" s="182" t="s">
        <v>225</v>
      </c>
      <c r="D7574" s="183" t="s">
        <v>36</v>
      </c>
      <c r="E7574" s="181" t="s">
        <v>35</v>
      </c>
      <c r="F7574" s="183" t="s">
        <v>35</v>
      </c>
      <c r="G7574" s="181" t="s">
        <v>7393</v>
      </c>
      <c r="H7574" s="184" t="s">
        <v>7090</v>
      </c>
      <c r="I7574" s="185" t="s">
        <v>190</v>
      </c>
      <c r="J7574" s="181" t="s">
        <v>35</v>
      </c>
      <c r="K7574" s="181" t="s">
        <v>225</v>
      </c>
      <c r="L7574" s="186" t="s">
        <v>225</v>
      </c>
      <c r="M7574" s="187" t="s">
        <v>225</v>
      </c>
      <c r="N7574" s="183" t="s">
        <v>36</v>
      </c>
      <c r="O7574" s="181" t="s">
        <v>7393</v>
      </c>
      <c r="P7574" s="184" t="s">
        <v>7090</v>
      </c>
      <c r="Q7574" s="185" t="s">
        <v>190</v>
      </c>
      <c r="R7574" s="181" t="s">
        <v>35</v>
      </c>
      <c r="S7574" s="181" t="s">
        <v>225</v>
      </c>
      <c r="T7574" s="186" t="s">
        <v>225</v>
      </c>
      <c r="U7574" s="187" t="s">
        <v>225</v>
      </c>
      <c r="V7574" s="188" t="str" cm="1">
        <f t="array" ref="V7574">IF(SUM(LEN(A7574:U7574))=0,"",IF(OR(OR(ISBLANK(E7574),SUM(LEN(B7574),LEN(C7574))=0),AND(NOT(D7574="Unknown"),ISBLANK(I7574)),AND(NOT(N7574="Unknown"),ISBLANK(Q7574))),"Missing Information", INDEX(Table15[Entire Service Line Classification], MATCH(SUMIFS(Table15[Unique ID],Table15[System-Owned Portion],D7574,Table15[If Material Anything Other than "Lead" in Column E,Was Material Ever Previously Lead?],F7574,Table15[Customer-Owned Portion],N7574),Table15[Unique ID],0),0)))</f>
        <v>Non-lead</v>
      </c>
      <c r="W7574" s="189"/>
    </row>
    <row r="7575" spans="1:23" s="190" customFormat="1" ht="56.25" x14ac:dyDescent="0.25">
      <c r="A7575" s="180" t="s">
        <v>225</v>
      </c>
      <c r="B7575" s="181" t="s">
        <v>11177</v>
      </c>
      <c r="C7575" s="182" t="s">
        <v>225</v>
      </c>
      <c r="D7575" s="183" t="s">
        <v>36</v>
      </c>
      <c r="E7575" s="181" t="s">
        <v>35</v>
      </c>
      <c r="F7575" s="183" t="s">
        <v>35</v>
      </c>
      <c r="G7575" s="181" t="s">
        <v>7393</v>
      </c>
      <c r="H7575" s="184" t="s">
        <v>7090</v>
      </c>
      <c r="I7575" s="185" t="s">
        <v>190</v>
      </c>
      <c r="J7575" s="181" t="s">
        <v>35</v>
      </c>
      <c r="K7575" s="181" t="s">
        <v>225</v>
      </c>
      <c r="L7575" s="186" t="s">
        <v>225</v>
      </c>
      <c r="M7575" s="187" t="s">
        <v>225</v>
      </c>
      <c r="N7575" s="183" t="s">
        <v>36</v>
      </c>
      <c r="O7575" s="181" t="s">
        <v>7393</v>
      </c>
      <c r="P7575" s="184" t="s">
        <v>7090</v>
      </c>
      <c r="Q7575" s="185" t="s">
        <v>190</v>
      </c>
      <c r="R7575" s="181" t="s">
        <v>35</v>
      </c>
      <c r="S7575" s="181" t="s">
        <v>225</v>
      </c>
      <c r="T7575" s="186" t="s">
        <v>225</v>
      </c>
      <c r="U7575" s="187" t="s">
        <v>225</v>
      </c>
      <c r="V7575" s="188" t="str" cm="1">
        <f t="array" ref="V7575">IF(SUM(LEN(A7575:U7575))=0,"",IF(OR(OR(ISBLANK(E7575),SUM(LEN(B7575),LEN(C7575))=0),AND(NOT(D7575="Unknown"),ISBLANK(I7575)),AND(NOT(N7575="Unknown"),ISBLANK(Q7575))),"Missing Information", INDEX(Table15[Entire Service Line Classification], MATCH(SUMIFS(Table15[Unique ID],Table15[System-Owned Portion],D7575,Table15[If Material Anything Other than "Lead" in Column E,Was Material Ever Previously Lead?],F7575,Table15[Customer-Owned Portion],N7575),Table15[Unique ID],0),0)))</f>
        <v>Non-lead</v>
      </c>
      <c r="W7575" s="189"/>
    </row>
    <row r="7576" spans="1:23" s="190" customFormat="1" ht="56.25" x14ac:dyDescent="0.25">
      <c r="A7576" s="180" t="s">
        <v>225</v>
      </c>
      <c r="B7576" s="181" t="s">
        <v>11178</v>
      </c>
      <c r="C7576" s="182" t="s">
        <v>225</v>
      </c>
      <c r="D7576" s="183" t="s">
        <v>36</v>
      </c>
      <c r="E7576" s="181" t="s">
        <v>35</v>
      </c>
      <c r="F7576" s="183" t="s">
        <v>35</v>
      </c>
      <c r="G7576" s="181" t="s">
        <v>7437</v>
      </c>
      <c r="H7576" s="184" t="s">
        <v>7090</v>
      </c>
      <c r="I7576" s="185" t="s">
        <v>190</v>
      </c>
      <c r="J7576" s="181" t="s">
        <v>35</v>
      </c>
      <c r="K7576" s="181" t="s">
        <v>225</v>
      </c>
      <c r="L7576" s="186" t="s">
        <v>225</v>
      </c>
      <c r="M7576" s="187" t="s">
        <v>225</v>
      </c>
      <c r="N7576" s="183" t="s">
        <v>36</v>
      </c>
      <c r="O7576" s="181" t="s">
        <v>7437</v>
      </c>
      <c r="P7576" s="184" t="s">
        <v>7090</v>
      </c>
      <c r="Q7576" s="185" t="s">
        <v>190</v>
      </c>
      <c r="R7576" s="181" t="s">
        <v>35</v>
      </c>
      <c r="S7576" s="181" t="s">
        <v>225</v>
      </c>
      <c r="T7576" s="186" t="s">
        <v>225</v>
      </c>
      <c r="U7576" s="187" t="s">
        <v>225</v>
      </c>
      <c r="V7576" s="188" t="str" cm="1">
        <f t="array" ref="V7576">IF(SUM(LEN(A7576:U7576))=0,"",IF(OR(OR(ISBLANK(E7576),SUM(LEN(B7576),LEN(C7576))=0),AND(NOT(D7576="Unknown"),ISBLANK(I7576)),AND(NOT(N7576="Unknown"),ISBLANK(Q7576))),"Missing Information", INDEX(Table15[Entire Service Line Classification], MATCH(SUMIFS(Table15[Unique ID],Table15[System-Owned Portion],D7576,Table15[If Material Anything Other than "Lead" in Column E,Was Material Ever Previously Lead?],F7576,Table15[Customer-Owned Portion],N7576),Table15[Unique ID],0),0)))</f>
        <v>Non-lead</v>
      </c>
      <c r="W7576" s="189"/>
    </row>
    <row r="7577" spans="1:23" s="190" customFormat="1" ht="56.25" x14ac:dyDescent="0.25">
      <c r="A7577" s="180" t="s">
        <v>225</v>
      </c>
      <c r="B7577" s="181" t="s">
        <v>11179</v>
      </c>
      <c r="C7577" s="182" t="s">
        <v>225</v>
      </c>
      <c r="D7577" s="183" t="s">
        <v>36</v>
      </c>
      <c r="E7577" s="181" t="s">
        <v>35</v>
      </c>
      <c r="F7577" s="183" t="s">
        <v>35</v>
      </c>
      <c r="G7577" s="181" t="s">
        <v>7437</v>
      </c>
      <c r="H7577" s="184" t="s">
        <v>7090</v>
      </c>
      <c r="I7577" s="185" t="s">
        <v>190</v>
      </c>
      <c r="J7577" s="181" t="s">
        <v>35</v>
      </c>
      <c r="K7577" s="181" t="s">
        <v>225</v>
      </c>
      <c r="L7577" s="186" t="s">
        <v>225</v>
      </c>
      <c r="M7577" s="187" t="s">
        <v>225</v>
      </c>
      <c r="N7577" s="183" t="s">
        <v>36</v>
      </c>
      <c r="O7577" s="181" t="s">
        <v>7437</v>
      </c>
      <c r="P7577" s="184" t="s">
        <v>7090</v>
      </c>
      <c r="Q7577" s="185" t="s">
        <v>190</v>
      </c>
      <c r="R7577" s="181" t="s">
        <v>35</v>
      </c>
      <c r="S7577" s="181" t="s">
        <v>225</v>
      </c>
      <c r="T7577" s="186" t="s">
        <v>225</v>
      </c>
      <c r="U7577" s="187" t="s">
        <v>225</v>
      </c>
      <c r="V7577" s="188" t="str" cm="1">
        <f t="array" ref="V7577">IF(SUM(LEN(A7577:U7577))=0,"",IF(OR(OR(ISBLANK(E7577),SUM(LEN(B7577),LEN(C7577))=0),AND(NOT(D7577="Unknown"),ISBLANK(I7577)),AND(NOT(N7577="Unknown"),ISBLANK(Q7577))),"Missing Information", INDEX(Table15[Entire Service Line Classification], MATCH(SUMIFS(Table15[Unique ID],Table15[System-Owned Portion],D7577,Table15[If Material Anything Other than "Lead" in Column E,Was Material Ever Previously Lead?],F7577,Table15[Customer-Owned Portion],N7577),Table15[Unique ID],0),0)))</f>
        <v>Non-lead</v>
      </c>
      <c r="W7577" s="189"/>
    </row>
    <row r="7578" spans="1:23" s="190" customFormat="1" ht="56.25" x14ac:dyDescent="0.25">
      <c r="A7578" s="180" t="s">
        <v>225</v>
      </c>
      <c r="B7578" s="181" t="s">
        <v>11180</v>
      </c>
      <c r="C7578" s="182" t="s">
        <v>225</v>
      </c>
      <c r="D7578" s="183" t="s">
        <v>36</v>
      </c>
      <c r="E7578" s="181" t="s">
        <v>35</v>
      </c>
      <c r="F7578" s="183" t="s">
        <v>35</v>
      </c>
      <c r="G7578" s="181" t="s">
        <v>7393</v>
      </c>
      <c r="H7578" s="184" t="s">
        <v>7090</v>
      </c>
      <c r="I7578" s="185" t="s">
        <v>190</v>
      </c>
      <c r="J7578" s="181" t="s">
        <v>35</v>
      </c>
      <c r="K7578" s="181" t="s">
        <v>225</v>
      </c>
      <c r="L7578" s="186" t="s">
        <v>225</v>
      </c>
      <c r="M7578" s="187" t="s">
        <v>225</v>
      </c>
      <c r="N7578" s="183" t="s">
        <v>36</v>
      </c>
      <c r="O7578" s="181" t="s">
        <v>7393</v>
      </c>
      <c r="P7578" s="184" t="s">
        <v>7090</v>
      </c>
      <c r="Q7578" s="185" t="s">
        <v>190</v>
      </c>
      <c r="R7578" s="181" t="s">
        <v>35</v>
      </c>
      <c r="S7578" s="181" t="s">
        <v>225</v>
      </c>
      <c r="T7578" s="186" t="s">
        <v>225</v>
      </c>
      <c r="U7578" s="187" t="s">
        <v>225</v>
      </c>
      <c r="V7578" s="188" t="str" cm="1">
        <f t="array" ref="V7578">IF(SUM(LEN(A7578:U7578))=0,"",IF(OR(OR(ISBLANK(E7578),SUM(LEN(B7578),LEN(C7578))=0),AND(NOT(D7578="Unknown"),ISBLANK(I7578)),AND(NOT(N7578="Unknown"),ISBLANK(Q7578))),"Missing Information", INDEX(Table15[Entire Service Line Classification], MATCH(SUMIFS(Table15[Unique ID],Table15[System-Owned Portion],D7578,Table15[If Material Anything Other than "Lead" in Column E,Was Material Ever Previously Lead?],F7578,Table15[Customer-Owned Portion],N7578),Table15[Unique ID],0),0)))</f>
        <v>Non-lead</v>
      </c>
      <c r="W7578" s="189"/>
    </row>
    <row r="7579" spans="1:23" s="190" customFormat="1" ht="56.25" x14ac:dyDescent="0.25">
      <c r="A7579" s="180" t="s">
        <v>225</v>
      </c>
      <c r="B7579" s="181" t="s">
        <v>11181</v>
      </c>
      <c r="C7579" s="182" t="s">
        <v>225</v>
      </c>
      <c r="D7579" s="183" t="s">
        <v>36</v>
      </c>
      <c r="E7579" s="181" t="s">
        <v>35</v>
      </c>
      <c r="F7579" s="183" t="s">
        <v>35</v>
      </c>
      <c r="G7579" s="181" t="s">
        <v>7393</v>
      </c>
      <c r="H7579" s="184" t="s">
        <v>7090</v>
      </c>
      <c r="I7579" s="185" t="s">
        <v>190</v>
      </c>
      <c r="J7579" s="181" t="s">
        <v>35</v>
      </c>
      <c r="K7579" s="181" t="s">
        <v>225</v>
      </c>
      <c r="L7579" s="186" t="s">
        <v>225</v>
      </c>
      <c r="M7579" s="187" t="s">
        <v>225</v>
      </c>
      <c r="N7579" s="183" t="s">
        <v>36</v>
      </c>
      <c r="O7579" s="181" t="s">
        <v>7393</v>
      </c>
      <c r="P7579" s="184" t="s">
        <v>7090</v>
      </c>
      <c r="Q7579" s="185" t="s">
        <v>190</v>
      </c>
      <c r="R7579" s="181" t="s">
        <v>35</v>
      </c>
      <c r="S7579" s="181" t="s">
        <v>225</v>
      </c>
      <c r="T7579" s="186" t="s">
        <v>225</v>
      </c>
      <c r="U7579" s="187" t="s">
        <v>225</v>
      </c>
      <c r="V7579" s="188" t="str" cm="1">
        <f t="array" ref="V7579">IF(SUM(LEN(A7579:U7579))=0,"",IF(OR(OR(ISBLANK(E7579),SUM(LEN(B7579),LEN(C7579))=0),AND(NOT(D7579="Unknown"),ISBLANK(I7579)),AND(NOT(N7579="Unknown"),ISBLANK(Q7579))),"Missing Information", INDEX(Table15[Entire Service Line Classification], MATCH(SUMIFS(Table15[Unique ID],Table15[System-Owned Portion],D7579,Table15[If Material Anything Other than "Lead" in Column E,Was Material Ever Previously Lead?],F7579,Table15[Customer-Owned Portion],N7579),Table15[Unique ID],0),0)))</f>
        <v>Non-lead</v>
      </c>
      <c r="W7579" s="189"/>
    </row>
    <row r="7580" spans="1:23" s="190" customFormat="1" ht="56.25" x14ac:dyDescent="0.25">
      <c r="A7580" s="180" t="s">
        <v>225</v>
      </c>
      <c r="B7580" s="181" t="s">
        <v>11182</v>
      </c>
      <c r="C7580" s="182" t="s">
        <v>225</v>
      </c>
      <c r="D7580" s="183" t="s">
        <v>36</v>
      </c>
      <c r="E7580" s="181" t="s">
        <v>35</v>
      </c>
      <c r="F7580" s="183" t="s">
        <v>35</v>
      </c>
      <c r="G7580" s="181" t="s">
        <v>7393</v>
      </c>
      <c r="H7580" s="184" t="s">
        <v>7090</v>
      </c>
      <c r="I7580" s="185" t="s">
        <v>190</v>
      </c>
      <c r="J7580" s="181" t="s">
        <v>35</v>
      </c>
      <c r="K7580" s="181" t="s">
        <v>225</v>
      </c>
      <c r="L7580" s="186" t="s">
        <v>225</v>
      </c>
      <c r="M7580" s="187" t="s">
        <v>225</v>
      </c>
      <c r="N7580" s="183" t="s">
        <v>36</v>
      </c>
      <c r="O7580" s="181" t="s">
        <v>7393</v>
      </c>
      <c r="P7580" s="184" t="s">
        <v>7090</v>
      </c>
      <c r="Q7580" s="185" t="s">
        <v>190</v>
      </c>
      <c r="R7580" s="181" t="s">
        <v>35</v>
      </c>
      <c r="S7580" s="181" t="s">
        <v>225</v>
      </c>
      <c r="T7580" s="186" t="s">
        <v>225</v>
      </c>
      <c r="U7580" s="187" t="s">
        <v>225</v>
      </c>
      <c r="V7580" s="188" t="str" cm="1">
        <f t="array" ref="V7580">IF(SUM(LEN(A7580:U7580))=0,"",IF(OR(OR(ISBLANK(E7580),SUM(LEN(B7580),LEN(C7580))=0),AND(NOT(D7580="Unknown"),ISBLANK(I7580)),AND(NOT(N7580="Unknown"),ISBLANK(Q7580))),"Missing Information", INDEX(Table15[Entire Service Line Classification], MATCH(SUMIFS(Table15[Unique ID],Table15[System-Owned Portion],D7580,Table15[If Material Anything Other than "Lead" in Column E,Was Material Ever Previously Lead?],F7580,Table15[Customer-Owned Portion],N7580),Table15[Unique ID],0),0)))</f>
        <v>Non-lead</v>
      </c>
      <c r="W7580" s="189"/>
    </row>
    <row r="7581" spans="1:23" s="190" customFormat="1" ht="56.25" x14ac:dyDescent="0.25">
      <c r="A7581" s="180" t="s">
        <v>225</v>
      </c>
      <c r="B7581" s="181" t="s">
        <v>11183</v>
      </c>
      <c r="C7581" s="182" t="s">
        <v>225</v>
      </c>
      <c r="D7581" s="183" t="s">
        <v>36</v>
      </c>
      <c r="E7581" s="181" t="s">
        <v>35</v>
      </c>
      <c r="F7581" s="183" t="s">
        <v>35</v>
      </c>
      <c r="G7581" s="181" t="s">
        <v>7393</v>
      </c>
      <c r="H7581" s="184" t="s">
        <v>7090</v>
      </c>
      <c r="I7581" s="185" t="s">
        <v>190</v>
      </c>
      <c r="J7581" s="181" t="s">
        <v>35</v>
      </c>
      <c r="K7581" s="181" t="s">
        <v>225</v>
      </c>
      <c r="L7581" s="186" t="s">
        <v>225</v>
      </c>
      <c r="M7581" s="187" t="s">
        <v>225</v>
      </c>
      <c r="N7581" s="183" t="s">
        <v>36</v>
      </c>
      <c r="O7581" s="181" t="s">
        <v>7393</v>
      </c>
      <c r="P7581" s="184" t="s">
        <v>7090</v>
      </c>
      <c r="Q7581" s="185" t="s">
        <v>190</v>
      </c>
      <c r="R7581" s="181" t="s">
        <v>35</v>
      </c>
      <c r="S7581" s="181" t="s">
        <v>225</v>
      </c>
      <c r="T7581" s="186" t="s">
        <v>225</v>
      </c>
      <c r="U7581" s="187" t="s">
        <v>225</v>
      </c>
      <c r="V7581" s="188" t="str" cm="1">
        <f t="array" ref="V7581">IF(SUM(LEN(A7581:U7581))=0,"",IF(OR(OR(ISBLANK(E7581),SUM(LEN(B7581),LEN(C7581))=0),AND(NOT(D7581="Unknown"),ISBLANK(I7581)),AND(NOT(N7581="Unknown"),ISBLANK(Q7581))),"Missing Information", INDEX(Table15[Entire Service Line Classification], MATCH(SUMIFS(Table15[Unique ID],Table15[System-Owned Portion],D7581,Table15[If Material Anything Other than "Lead" in Column E,Was Material Ever Previously Lead?],F7581,Table15[Customer-Owned Portion],N7581),Table15[Unique ID],0),0)))</f>
        <v>Non-lead</v>
      </c>
      <c r="W7581" s="189"/>
    </row>
    <row r="7582" spans="1:23" s="190" customFormat="1" ht="56.25" x14ac:dyDescent="0.25">
      <c r="A7582" s="180" t="s">
        <v>225</v>
      </c>
      <c r="B7582" s="181" t="s">
        <v>11184</v>
      </c>
      <c r="C7582" s="182" t="s">
        <v>225</v>
      </c>
      <c r="D7582" s="183" t="s">
        <v>36</v>
      </c>
      <c r="E7582" s="181" t="s">
        <v>35</v>
      </c>
      <c r="F7582" s="183" t="s">
        <v>35</v>
      </c>
      <c r="G7582" s="181" t="s">
        <v>7393</v>
      </c>
      <c r="H7582" s="184" t="s">
        <v>7090</v>
      </c>
      <c r="I7582" s="185" t="s">
        <v>190</v>
      </c>
      <c r="J7582" s="181" t="s">
        <v>35</v>
      </c>
      <c r="K7582" s="181" t="s">
        <v>225</v>
      </c>
      <c r="L7582" s="186" t="s">
        <v>225</v>
      </c>
      <c r="M7582" s="187" t="s">
        <v>225</v>
      </c>
      <c r="N7582" s="183" t="s">
        <v>36</v>
      </c>
      <c r="O7582" s="181" t="s">
        <v>7393</v>
      </c>
      <c r="P7582" s="184" t="s">
        <v>7090</v>
      </c>
      <c r="Q7582" s="185" t="s">
        <v>190</v>
      </c>
      <c r="R7582" s="181" t="s">
        <v>35</v>
      </c>
      <c r="S7582" s="181" t="s">
        <v>225</v>
      </c>
      <c r="T7582" s="186" t="s">
        <v>225</v>
      </c>
      <c r="U7582" s="187" t="s">
        <v>225</v>
      </c>
      <c r="V7582" s="188" t="str" cm="1">
        <f t="array" ref="V7582">IF(SUM(LEN(A7582:U7582))=0,"",IF(OR(OR(ISBLANK(E7582),SUM(LEN(B7582),LEN(C7582))=0),AND(NOT(D7582="Unknown"),ISBLANK(I7582)),AND(NOT(N7582="Unknown"),ISBLANK(Q7582))),"Missing Information", INDEX(Table15[Entire Service Line Classification], MATCH(SUMIFS(Table15[Unique ID],Table15[System-Owned Portion],D7582,Table15[If Material Anything Other than "Lead" in Column E,Was Material Ever Previously Lead?],F7582,Table15[Customer-Owned Portion],N7582),Table15[Unique ID],0),0)))</f>
        <v>Non-lead</v>
      </c>
      <c r="W7582" s="189"/>
    </row>
    <row r="7583" spans="1:23" s="190" customFormat="1" ht="56.25" x14ac:dyDescent="0.25">
      <c r="A7583" s="180" t="s">
        <v>225</v>
      </c>
      <c r="B7583" s="181" t="s">
        <v>11185</v>
      </c>
      <c r="C7583" s="182" t="s">
        <v>225</v>
      </c>
      <c r="D7583" s="183" t="s">
        <v>36</v>
      </c>
      <c r="E7583" s="181" t="s">
        <v>35</v>
      </c>
      <c r="F7583" s="183" t="s">
        <v>35</v>
      </c>
      <c r="G7583" s="181" t="s">
        <v>7393</v>
      </c>
      <c r="H7583" s="184" t="s">
        <v>7090</v>
      </c>
      <c r="I7583" s="185" t="s">
        <v>190</v>
      </c>
      <c r="J7583" s="181" t="s">
        <v>35</v>
      </c>
      <c r="K7583" s="181" t="s">
        <v>225</v>
      </c>
      <c r="L7583" s="186" t="s">
        <v>225</v>
      </c>
      <c r="M7583" s="187" t="s">
        <v>225</v>
      </c>
      <c r="N7583" s="183" t="s">
        <v>36</v>
      </c>
      <c r="O7583" s="181" t="s">
        <v>7393</v>
      </c>
      <c r="P7583" s="184" t="s">
        <v>7090</v>
      </c>
      <c r="Q7583" s="185" t="s">
        <v>190</v>
      </c>
      <c r="R7583" s="181" t="s">
        <v>35</v>
      </c>
      <c r="S7583" s="181" t="s">
        <v>225</v>
      </c>
      <c r="T7583" s="186" t="s">
        <v>225</v>
      </c>
      <c r="U7583" s="187" t="s">
        <v>225</v>
      </c>
      <c r="V7583" s="188" t="str" cm="1">
        <f t="array" ref="V7583">IF(SUM(LEN(A7583:U7583))=0,"",IF(OR(OR(ISBLANK(E7583),SUM(LEN(B7583),LEN(C7583))=0),AND(NOT(D7583="Unknown"),ISBLANK(I7583)),AND(NOT(N7583="Unknown"),ISBLANK(Q7583))),"Missing Information", INDEX(Table15[Entire Service Line Classification], MATCH(SUMIFS(Table15[Unique ID],Table15[System-Owned Portion],D7583,Table15[If Material Anything Other than "Lead" in Column E,Was Material Ever Previously Lead?],F7583,Table15[Customer-Owned Portion],N7583),Table15[Unique ID],0),0)))</f>
        <v>Non-lead</v>
      </c>
      <c r="W7583" s="189"/>
    </row>
    <row r="7584" spans="1:23" s="190" customFormat="1" ht="56.25" x14ac:dyDescent="0.25">
      <c r="A7584" s="180" t="s">
        <v>225</v>
      </c>
      <c r="B7584" s="181" t="s">
        <v>11186</v>
      </c>
      <c r="C7584" s="182" t="s">
        <v>225</v>
      </c>
      <c r="D7584" s="183" t="s">
        <v>36</v>
      </c>
      <c r="E7584" s="181" t="s">
        <v>35</v>
      </c>
      <c r="F7584" s="183" t="s">
        <v>35</v>
      </c>
      <c r="G7584" s="181" t="s">
        <v>7393</v>
      </c>
      <c r="H7584" s="184" t="s">
        <v>7090</v>
      </c>
      <c r="I7584" s="185" t="s">
        <v>190</v>
      </c>
      <c r="J7584" s="181" t="s">
        <v>35</v>
      </c>
      <c r="K7584" s="181" t="s">
        <v>225</v>
      </c>
      <c r="L7584" s="186" t="s">
        <v>225</v>
      </c>
      <c r="M7584" s="187" t="s">
        <v>225</v>
      </c>
      <c r="N7584" s="183" t="s">
        <v>36</v>
      </c>
      <c r="O7584" s="181" t="s">
        <v>7393</v>
      </c>
      <c r="P7584" s="184" t="s">
        <v>7090</v>
      </c>
      <c r="Q7584" s="185" t="s">
        <v>190</v>
      </c>
      <c r="R7584" s="181" t="s">
        <v>35</v>
      </c>
      <c r="S7584" s="181" t="s">
        <v>225</v>
      </c>
      <c r="T7584" s="186" t="s">
        <v>225</v>
      </c>
      <c r="U7584" s="187" t="s">
        <v>225</v>
      </c>
      <c r="V7584" s="188" t="str" cm="1">
        <f t="array" ref="V7584">IF(SUM(LEN(A7584:U7584))=0,"",IF(OR(OR(ISBLANK(E7584),SUM(LEN(B7584),LEN(C7584))=0),AND(NOT(D7584="Unknown"),ISBLANK(I7584)),AND(NOT(N7584="Unknown"),ISBLANK(Q7584))),"Missing Information", INDEX(Table15[Entire Service Line Classification], MATCH(SUMIFS(Table15[Unique ID],Table15[System-Owned Portion],D7584,Table15[If Material Anything Other than "Lead" in Column E,Was Material Ever Previously Lead?],F7584,Table15[Customer-Owned Portion],N7584),Table15[Unique ID],0),0)))</f>
        <v>Non-lead</v>
      </c>
      <c r="W7584" s="189"/>
    </row>
    <row r="7585" spans="1:23" s="190" customFormat="1" ht="56.25" x14ac:dyDescent="0.25">
      <c r="A7585" s="180" t="s">
        <v>225</v>
      </c>
      <c r="B7585" s="181" t="s">
        <v>11187</v>
      </c>
      <c r="C7585" s="182" t="s">
        <v>225</v>
      </c>
      <c r="D7585" s="183" t="s">
        <v>36</v>
      </c>
      <c r="E7585" s="181" t="s">
        <v>35</v>
      </c>
      <c r="F7585" s="183" t="s">
        <v>35</v>
      </c>
      <c r="G7585" s="181" t="s">
        <v>7393</v>
      </c>
      <c r="H7585" s="184" t="s">
        <v>7090</v>
      </c>
      <c r="I7585" s="185" t="s">
        <v>190</v>
      </c>
      <c r="J7585" s="181" t="s">
        <v>35</v>
      </c>
      <c r="K7585" s="181" t="s">
        <v>225</v>
      </c>
      <c r="L7585" s="186" t="s">
        <v>225</v>
      </c>
      <c r="M7585" s="187" t="s">
        <v>225</v>
      </c>
      <c r="N7585" s="183" t="s">
        <v>36</v>
      </c>
      <c r="O7585" s="181" t="s">
        <v>7393</v>
      </c>
      <c r="P7585" s="184" t="s">
        <v>7090</v>
      </c>
      <c r="Q7585" s="185" t="s">
        <v>190</v>
      </c>
      <c r="R7585" s="181" t="s">
        <v>35</v>
      </c>
      <c r="S7585" s="181" t="s">
        <v>225</v>
      </c>
      <c r="T7585" s="186" t="s">
        <v>225</v>
      </c>
      <c r="U7585" s="187" t="s">
        <v>225</v>
      </c>
      <c r="V7585" s="188" t="str" cm="1">
        <f t="array" ref="V7585">IF(SUM(LEN(A7585:U7585))=0,"",IF(OR(OR(ISBLANK(E7585),SUM(LEN(B7585),LEN(C7585))=0),AND(NOT(D7585="Unknown"),ISBLANK(I7585)),AND(NOT(N7585="Unknown"),ISBLANK(Q7585))),"Missing Information", INDEX(Table15[Entire Service Line Classification], MATCH(SUMIFS(Table15[Unique ID],Table15[System-Owned Portion],D7585,Table15[If Material Anything Other than "Lead" in Column E,Was Material Ever Previously Lead?],F7585,Table15[Customer-Owned Portion],N7585),Table15[Unique ID],0),0)))</f>
        <v>Non-lead</v>
      </c>
      <c r="W7585" s="189"/>
    </row>
    <row r="7586" spans="1:23" s="190" customFormat="1" ht="56.25" x14ac:dyDescent="0.25">
      <c r="A7586" s="180" t="s">
        <v>225</v>
      </c>
      <c r="B7586" s="181" t="s">
        <v>11188</v>
      </c>
      <c r="C7586" s="182" t="s">
        <v>225</v>
      </c>
      <c r="D7586" s="183" t="s">
        <v>36</v>
      </c>
      <c r="E7586" s="181" t="s">
        <v>35</v>
      </c>
      <c r="F7586" s="183" t="s">
        <v>35</v>
      </c>
      <c r="G7586" s="181" t="s">
        <v>7393</v>
      </c>
      <c r="H7586" s="184" t="s">
        <v>7090</v>
      </c>
      <c r="I7586" s="185" t="s">
        <v>190</v>
      </c>
      <c r="J7586" s="181" t="s">
        <v>35</v>
      </c>
      <c r="K7586" s="181" t="s">
        <v>225</v>
      </c>
      <c r="L7586" s="186" t="s">
        <v>225</v>
      </c>
      <c r="M7586" s="187" t="s">
        <v>225</v>
      </c>
      <c r="N7586" s="183" t="s">
        <v>36</v>
      </c>
      <c r="O7586" s="181" t="s">
        <v>7393</v>
      </c>
      <c r="P7586" s="184" t="s">
        <v>7090</v>
      </c>
      <c r="Q7586" s="185" t="s">
        <v>190</v>
      </c>
      <c r="R7586" s="181" t="s">
        <v>35</v>
      </c>
      <c r="S7586" s="181" t="s">
        <v>225</v>
      </c>
      <c r="T7586" s="186" t="s">
        <v>225</v>
      </c>
      <c r="U7586" s="187" t="s">
        <v>225</v>
      </c>
      <c r="V7586" s="188" t="str" cm="1">
        <f t="array" ref="V7586">IF(SUM(LEN(A7586:U7586))=0,"",IF(OR(OR(ISBLANK(E7586),SUM(LEN(B7586),LEN(C7586))=0),AND(NOT(D7586="Unknown"),ISBLANK(I7586)),AND(NOT(N7586="Unknown"),ISBLANK(Q7586))),"Missing Information", INDEX(Table15[Entire Service Line Classification], MATCH(SUMIFS(Table15[Unique ID],Table15[System-Owned Portion],D7586,Table15[If Material Anything Other than "Lead" in Column E,Was Material Ever Previously Lead?],F7586,Table15[Customer-Owned Portion],N7586),Table15[Unique ID],0),0)))</f>
        <v>Non-lead</v>
      </c>
      <c r="W7586" s="189"/>
    </row>
    <row r="7587" spans="1:23" s="190" customFormat="1" ht="56.25" x14ac:dyDescent="0.25">
      <c r="A7587" s="180" t="s">
        <v>225</v>
      </c>
      <c r="B7587" s="181" t="s">
        <v>11189</v>
      </c>
      <c r="C7587" s="182" t="s">
        <v>225</v>
      </c>
      <c r="D7587" s="183" t="s">
        <v>36</v>
      </c>
      <c r="E7587" s="181" t="s">
        <v>35</v>
      </c>
      <c r="F7587" s="183" t="s">
        <v>35</v>
      </c>
      <c r="G7587" s="181" t="s">
        <v>7393</v>
      </c>
      <c r="H7587" s="184" t="s">
        <v>7090</v>
      </c>
      <c r="I7587" s="185" t="s">
        <v>190</v>
      </c>
      <c r="J7587" s="181" t="s">
        <v>35</v>
      </c>
      <c r="K7587" s="181" t="s">
        <v>225</v>
      </c>
      <c r="L7587" s="186" t="s">
        <v>225</v>
      </c>
      <c r="M7587" s="187" t="s">
        <v>225</v>
      </c>
      <c r="N7587" s="183" t="s">
        <v>36</v>
      </c>
      <c r="O7587" s="181" t="s">
        <v>7393</v>
      </c>
      <c r="P7587" s="184" t="s">
        <v>7090</v>
      </c>
      <c r="Q7587" s="185" t="s">
        <v>190</v>
      </c>
      <c r="R7587" s="181" t="s">
        <v>35</v>
      </c>
      <c r="S7587" s="181" t="s">
        <v>225</v>
      </c>
      <c r="T7587" s="186" t="s">
        <v>225</v>
      </c>
      <c r="U7587" s="187" t="s">
        <v>225</v>
      </c>
      <c r="V7587" s="188" t="str" cm="1">
        <f t="array" ref="V7587">IF(SUM(LEN(A7587:U7587))=0,"",IF(OR(OR(ISBLANK(E7587),SUM(LEN(B7587),LEN(C7587))=0),AND(NOT(D7587="Unknown"),ISBLANK(I7587)),AND(NOT(N7587="Unknown"),ISBLANK(Q7587))),"Missing Information", INDEX(Table15[Entire Service Line Classification], MATCH(SUMIFS(Table15[Unique ID],Table15[System-Owned Portion],D7587,Table15[If Material Anything Other than "Lead" in Column E,Was Material Ever Previously Lead?],F7587,Table15[Customer-Owned Portion],N7587),Table15[Unique ID],0),0)))</f>
        <v>Non-lead</v>
      </c>
      <c r="W7587" s="189"/>
    </row>
    <row r="7588" spans="1:23" s="190" customFormat="1" ht="56.25" x14ac:dyDescent="0.25">
      <c r="A7588" s="180" t="s">
        <v>225</v>
      </c>
      <c r="B7588" s="181" t="s">
        <v>11190</v>
      </c>
      <c r="C7588" s="182" t="s">
        <v>225</v>
      </c>
      <c r="D7588" s="183" t="s">
        <v>36</v>
      </c>
      <c r="E7588" s="181" t="s">
        <v>35</v>
      </c>
      <c r="F7588" s="183" t="s">
        <v>35</v>
      </c>
      <c r="G7588" s="181" t="s">
        <v>7393</v>
      </c>
      <c r="H7588" s="184" t="s">
        <v>7090</v>
      </c>
      <c r="I7588" s="185" t="s">
        <v>190</v>
      </c>
      <c r="J7588" s="181" t="s">
        <v>35</v>
      </c>
      <c r="K7588" s="181" t="s">
        <v>225</v>
      </c>
      <c r="L7588" s="186" t="s">
        <v>225</v>
      </c>
      <c r="M7588" s="187" t="s">
        <v>225</v>
      </c>
      <c r="N7588" s="183" t="s">
        <v>36</v>
      </c>
      <c r="O7588" s="181" t="s">
        <v>7393</v>
      </c>
      <c r="P7588" s="184" t="s">
        <v>7090</v>
      </c>
      <c r="Q7588" s="185" t="s">
        <v>190</v>
      </c>
      <c r="R7588" s="181" t="s">
        <v>35</v>
      </c>
      <c r="S7588" s="181" t="s">
        <v>225</v>
      </c>
      <c r="T7588" s="186" t="s">
        <v>225</v>
      </c>
      <c r="U7588" s="187" t="s">
        <v>225</v>
      </c>
      <c r="V7588" s="188" t="str" cm="1">
        <f t="array" ref="V7588">IF(SUM(LEN(A7588:U7588))=0,"",IF(OR(OR(ISBLANK(E7588),SUM(LEN(B7588),LEN(C7588))=0),AND(NOT(D7588="Unknown"),ISBLANK(I7588)),AND(NOT(N7588="Unknown"),ISBLANK(Q7588))),"Missing Information", INDEX(Table15[Entire Service Line Classification], MATCH(SUMIFS(Table15[Unique ID],Table15[System-Owned Portion],D7588,Table15[If Material Anything Other than "Lead" in Column E,Was Material Ever Previously Lead?],F7588,Table15[Customer-Owned Portion],N7588),Table15[Unique ID],0),0)))</f>
        <v>Non-lead</v>
      </c>
      <c r="W7588" s="189"/>
    </row>
    <row r="7589" spans="1:23" s="190" customFormat="1" ht="56.25" x14ac:dyDescent="0.25">
      <c r="A7589" s="180" t="s">
        <v>225</v>
      </c>
      <c r="B7589" s="181" t="s">
        <v>11191</v>
      </c>
      <c r="C7589" s="182" t="s">
        <v>225</v>
      </c>
      <c r="D7589" s="183" t="s">
        <v>36</v>
      </c>
      <c r="E7589" s="181" t="s">
        <v>35</v>
      </c>
      <c r="F7589" s="183" t="s">
        <v>35</v>
      </c>
      <c r="G7589" s="181" t="s">
        <v>7393</v>
      </c>
      <c r="H7589" s="184" t="s">
        <v>7090</v>
      </c>
      <c r="I7589" s="185" t="s">
        <v>190</v>
      </c>
      <c r="J7589" s="181" t="s">
        <v>35</v>
      </c>
      <c r="K7589" s="181" t="s">
        <v>225</v>
      </c>
      <c r="L7589" s="186" t="s">
        <v>225</v>
      </c>
      <c r="M7589" s="187" t="s">
        <v>225</v>
      </c>
      <c r="N7589" s="183" t="s">
        <v>36</v>
      </c>
      <c r="O7589" s="181" t="s">
        <v>7393</v>
      </c>
      <c r="P7589" s="184" t="s">
        <v>7090</v>
      </c>
      <c r="Q7589" s="185" t="s">
        <v>190</v>
      </c>
      <c r="R7589" s="181" t="s">
        <v>35</v>
      </c>
      <c r="S7589" s="181" t="s">
        <v>225</v>
      </c>
      <c r="T7589" s="186" t="s">
        <v>225</v>
      </c>
      <c r="U7589" s="187" t="s">
        <v>225</v>
      </c>
      <c r="V7589" s="188" t="str" cm="1">
        <f t="array" ref="V7589">IF(SUM(LEN(A7589:U7589))=0,"",IF(OR(OR(ISBLANK(E7589),SUM(LEN(B7589),LEN(C7589))=0),AND(NOT(D7589="Unknown"),ISBLANK(I7589)),AND(NOT(N7589="Unknown"),ISBLANK(Q7589))),"Missing Information", INDEX(Table15[Entire Service Line Classification], MATCH(SUMIFS(Table15[Unique ID],Table15[System-Owned Portion],D7589,Table15[If Material Anything Other than "Lead" in Column E,Was Material Ever Previously Lead?],F7589,Table15[Customer-Owned Portion],N7589),Table15[Unique ID],0),0)))</f>
        <v>Non-lead</v>
      </c>
      <c r="W7589" s="189"/>
    </row>
    <row r="7590" spans="1:23" s="190" customFormat="1" ht="56.25" x14ac:dyDescent="0.25">
      <c r="A7590" s="180" t="s">
        <v>225</v>
      </c>
      <c r="B7590" s="181" t="s">
        <v>11192</v>
      </c>
      <c r="C7590" s="182" t="s">
        <v>225</v>
      </c>
      <c r="D7590" s="183" t="s">
        <v>36</v>
      </c>
      <c r="E7590" s="181" t="s">
        <v>35</v>
      </c>
      <c r="F7590" s="183" t="s">
        <v>35</v>
      </c>
      <c r="G7590" s="181" t="s">
        <v>7393</v>
      </c>
      <c r="H7590" s="184" t="s">
        <v>7090</v>
      </c>
      <c r="I7590" s="185" t="s">
        <v>190</v>
      </c>
      <c r="J7590" s="181" t="s">
        <v>35</v>
      </c>
      <c r="K7590" s="181" t="s">
        <v>225</v>
      </c>
      <c r="L7590" s="186" t="s">
        <v>225</v>
      </c>
      <c r="M7590" s="187" t="s">
        <v>225</v>
      </c>
      <c r="N7590" s="183" t="s">
        <v>36</v>
      </c>
      <c r="O7590" s="181" t="s">
        <v>7393</v>
      </c>
      <c r="P7590" s="184" t="s">
        <v>7090</v>
      </c>
      <c r="Q7590" s="185" t="s">
        <v>190</v>
      </c>
      <c r="R7590" s="181" t="s">
        <v>35</v>
      </c>
      <c r="S7590" s="181" t="s">
        <v>225</v>
      </c>
      <c r="T7590" s="186" t="s">
        <v>225</v>
      </c>
      <c r="U7590" s="187" t="s">
        <v>225</v>
      </c>
      <c r="V7590" s="188" t="str" cm="1">
        <f t="array" ref="V7590">IF(SUM(LEN(A7590:U7590))=0,"",IF(OR(OR(ISBLANK(E7590),SUM(LEN(B7590),LEN(C7590))=0),AND(NOT(D7590="Unknown"),ISBLANK(I7590)),AND(NOT(N7590="Unknown"),ISBLANK(Q7590))),"Missing Information", INDEX(Table15[Entire Service Line Classification], MATCH(SUMIFS(Table15[Unique ID],Table15[System-Owned Portion],D7590,Table15[If Material Anything Other than "Lead" in Column E,Was Material Ever Previously Lead?],F7590,Table15[Customer-Owned Portion],N7590),Table15[Unique ID],0),0)))</f>
        <v>Non-lead</v>
      </c>
      <c r="W7590" s="189"/>
    </row>
    <row r="7591" spans="1:23" s="190" customFormat="1" ht="56.25" x14ac:dyDescent="0.25">
      <c r="A7591" s="180" t="s">
        <v>225</v>
      </c>
      <c r="B7591" s="181" t="s">
        <v>11193</v>
      </c>
      <c r="C7591" s="182" t="s">
        <v>225</v>
      </c>
      <c r="D7591" s="183" t="s">
        <v>36</v>
      </c>
      <c r="E7591" s="181" t="s">
        <v>35</v>
      </c>
      <c r="F7591" s="183" t="s">
        <v>35</v>
      </c>
      <c r="G7591" s="181" t="s">
        <v>7393</v>
      </c>
      <c r="H7591" s="184" t="s">
        <v>7090</v>
      </c>
      <c r="I7591" s="185" t="s">
        <v>190</v>
      </c>
      <c r="J7591" s="181" t="s">
        <v>35</v>
      </c>
      <c r="K7591" s="181" t="s">
        <v>225</v>
      </c>
      <c r="L7591" s="186" t="s">
        <v>225</v>
      </c>
      <c r="M7591" s="187" t="s">
        <v>225</v>
      </c>
      <c r="N7591" s="183" t="s">
        <v>36</v>
      </c>
      <c r="O7591" s="181" t="s">
        <v>7393</v>
      </c>
      <c r="P7591" s="184" t="s">
        <v>7090</v>
      </c>
      <c r="Q7591" s="185" t="s">
        <v>190</v>
      </c>
      <c r="R7591" s="181" t="s">
        <v>35</v>
      </c>
      <c r="S7591" s="181" t="s">
        <v>225</v>
      </c>
      <c r="T7591" s="186" t="s">
        <v>225</v>
      </c>
      <c r="U7591" s="187" t="s">
        <v>225</v>
      </c>
      <c r="V7591" s="188" t="str" cm="1">
        <f t="array" ref="V7591">IF(SUM(LEN(A7591:U7591))=0,"",IF(OR(OR(ISBLANK(E7591),SUM(LEN(B7591),LEN(C7591))=0),AND(NOT(D7591="Unknown"),ISBLANK(I7591)),AND(NOT(N7591="Unknown"),ISBLANK(Q7591))),"Missing Information", INDEX(Table15[Entire Service Line Classification], MATCH(SUMIFS(Table15[Unique ID],Table15[System-Owned Portion],D7591,Table15[If Material Anything Other than "Lead" in Column E,Was Material Ever Previously Lead?],F7591,Table15[Customer-Owned Portion],N7591),Table15[Unique ID],0),0)))</f>
        <v>Non-lead</v>
      </c>
      <c r="W7591" s="189"/>
    </row>
    <row r="7592" spans="1:23" s="190" customFormat="1" ht="56.25" x14ac:dyDescent="0.25">
      <c r="A7592" s="180" t="s">
        <v>225</v>
      </c>
      <c r="B7592" s="181" t="s">
        <v>11194</v>
      </c>
      <c r="C7592" s="182" t="s">
        <v>225</v>
      </c>
      <c r="D7592" s="183" t="s">
        <v>36</v>
      </c>
      <c r="E7592" s="181" t="s">
        <v>35</v>
      </c>
      <c r="F7592" s="183" t="s">
        <v>35</v>
      </c>
      <c r="G7592" s="181" t="s">
        <v>7393</v>
      </c>
      <c r="H7592" s="184" t="s">
        <v>7090</v>
      </c>
      <c r="I7592" s="185" t="s">
        <v>190</v>
      </c>
      <c r="J7592" s="181" t="s">
        <v>35</v>
      </c>
      <c r="K7592" s="181" t="s">
        <v>225</v>
      </c>
      <c r="L7592" s="186" t="s">
        <v>225</v>
      </c>
      <c r="M7592" s="187" t="s">
        <v>225</v>
      </c>
      <c r="N7592" s="183" t="s">
        <v>36</v>
      </c>
      <c r="O7592" s="181" t="s">
        <v>7393</v>
      </c>
      <c r="P7592" s="184" t="s">
        <v>7090</v>
      </c>
      <c r="Q7592" s="185" t="s">
        <v>190</v>
      </c>
      <c r="R7592" s="181" t="s">
        <v>35</v>
      </c>
      <c r="S7592" s="181" t="s">
        <v>225</v>
      </c>
      <c r="T7592" s="186" t="s">
        <v>225</v>
      </c>
      <c r="U7592" s="187" t="s">
        <v>225</v>
      </c>
      <c r="V7592" s="188" t="str" cm="1">
        <f t="array" ref="V7592">IF(SUM(LEN(A7592:U7592))=0,"",IF(OR(OR(ISBLANK(E7592),SUM(LEN(B7592),LEN(C7592))=0),AND(NOT(D7592="Unknown"),ISBLANK(I7592)),AND(NOT(N7592="Unknown"),ISBLANK(Q7592))),"Missing Information", INDEX(Table15[Entire Service Line Classification], MATCH(SUMIFS(Table15[Unique ID],Table15[System-Owned Portion],D7592,Table15[If Material Anything Other than "Lead" in Column E,Was Material Ever Previously Lead?],F7592,Table15[Customer-Owned Portion],N7592),Table15[Unique ID],0),0)))</f>
        <v>Non-lead</v>
      </c>
      <c r="W7592" s="189"/>
    </row>
    <row r="7593" spans="1:23" s="190" customFormat="1" ht="56.25" x14ac:dyDescent="0.25">
      <c r="A7593" s="180" t="s">
        <v>225</v>
      </c>
      <c r="B7593" s="181" t="s">
        <v>11195</v>
      </c>
      <c r="C7593" s="182" t="s">
        <v>225</v>
      </c>
      <c r="D7593" s="183" t="s">
        <v>36</v>
      </c>
      <c r="E7593" s="181" t="s">
        <v>35</v>
      </c>
      <c r="F7593" s="183" t="s">
        <v>35</v>
      </c>
      <c r="G7593" s="181" t="s">
        <v>7393</v>
      </c>
      <c r="H7593" s="184" t="s">
        <v>7090</v>
      </c>
      <c r="I7593" s="185" t="s">
        <v>190</v>
      </c>
      <c r="J7593" s="181" t="s">
        <v>35</v>
      </c>
      <c r="K7593" s="181" t="s">
        <v>225</v>
      </c>
      <c r="L7593" s="186" t="s">
        <v>225</v>
      </c>
      <c r="M7593" s="187" t="s">
        <v>225</v>
      </c>
      <c r="N7593" s="183" t="s">
        <v>36</v>
      </c>
      <c r="O7593" s="181" t="s">
        <v>7393</v>
      </c>
      <c r="P7593" s="184" t="s">
        <v>7090</v>
      </c>
      <c r="Q7593" s="185" t="s">
        <v>190</v>
      </c>
      <c r="R7593" s="181" t="s">
        <v>35</v>
      </c>
      <c r="S7593" s="181" t="s">
        <v>225</v>
      </c>
      <c r="T7593" s="186" t="s">
        <v>225</v>
      </c>
      <c r="U7593" s="187" t="s">
        <v>225</v>
      </c>
      <c r="V7593" s="188" t="str" cm="1">
        <f t="array" ref="V7593">IF(SUM(LEN(A7593:U7593))=0,"",IF(OR(OR(ISBLANK(E7593),SUM(LEN(B7593),LEN(C7593))=0),AND(NOT(D7593="Unknown"),ISBLANK(I7593)),AND(NOT(N7593="Unknown"),ISBLANK(Q7593))),"Missing Information", INDEX(Table15[Entire Service Line Classification], MATCH(SUMIFS(Table15[Unique ID],Table15[System-Owned Portion],D7593,Table15[If Material Anything Other than "Lead" in Column E,Was Material Ever Previously Lead?],F7593,Table15[Customer-Owned Portion],N7593),Table15[Unique ID],0),0)))</f>
        <v>Non-lead</v>
      </c>
      <c r="W7593" s="189"/>
    </row>
    <row r="7594" spans="1:23" s="190" customFormat="1" ht="56.25" x14ac:dyDescent="0.25">
      <c r="A7594" s="180" t="s">
        <v>225</v>
      </c>
      <c r="B7594" s="181" t="s">
        <v>11196</v>
      </c>
      <c r="C7594" s="182" t="s">
        <v>225</v>
      </c>
      <c r="D7594" s="183" t="s">
        <v>36</v>
      </c>
      <c r="E7594" s="181" t="s">
        <v>35</v>
      </c>
      <c r="F7594" s="183" t="s">
        <v>35</v>
      </c>
      <c r="G7594" s="181" t="s">
        <v>7393</v>
      </c>
      <c r="H7594" s="184" t="s">
        <v>7090</v>
      </c>
      <c r="I7594" s="185" t="s">
        <v>190</v>
      </c>
      <c r="J7594" s="181" t="s">
        <v>35</v>
      </c>
      <c r="K7594" s="181" t="s">
        <v>225</v>
      </c>
      <c r="L7594" s="186" t="s">
        <v>225</v>
      </c>
      <c r="M7594" s="187" t="s">
        <v>225</v>
      </c>
      <c r="N7594" s="183" t="s">
        <v>36</v>
      </c>
      <c r="O7594" s="181" t="s">
        <v>7393</v>
      </c>
      <c r="P7594" s="184" t="s">
        <v>7090</v>
      </c>
      <c r="Q7594" s="185" t="s">
        <v>190</v>
      </c>
      <c r="R7594" s="181" t="s">
        <v>35</v>
      </c>
      <c r="S7594" s="181" t="s">
        <v>225</v>
      </c>
      <c r="T7594" s="186" t="s">
        <v>225</v>
      </c>
      <c r="U7594" s="187" t="s">
        <v>225</v>
      </c>
      <c r="V7594" s="188" t="str" cm="1">
        <f t="array" ref="V7594">IF(SUM(LEN(A7594:U7594))=0,"",IF(OR(OR(ISBLANK(E7594),SUM(LEN(B7594),LEN(C7594))=0),AND(NOT(D7594="Unknown"),ISBLANK(I7594)),AND(NOT(N7594="Unknown"),ISBLANK(Q7594))),"Missing Information", INDEX(Table15[Entire Service Line Classification], MATCH(SUMIFS(Table15[Unique ID],Table15[System-Owned Portion],D7594,Table15[If Material Anything Other than "Lead" in Column E,Was Material Ever Previously Lead?],F7594,Table15[Customer-Owned Portion],N7594),Table15[Unique ID],0),0)))</f>
        <v>Non-lead</v>
      </c>
      <c r="W7594" s="189"/>
    </row>
    <row r="7595" spans="1:23" s="190" customFormat="1" ht="56.25" x14ac:dyDescent="0.25">
      <c r="A7595" s="180" t="s">
        <v>225</v>
      </c>
      <c r="B7595" s="181" t="s">
        <v>11197</v>
      </c>
      <c r="C7595" s="182" t="s">
        <v>225</v>
      </c>
      <c r="D7595" s="183" t="s">
        <v>36</v>
      </c>
      <c r="E7595" s="181" t="s">
        <v>35</v>
      </c>
      <c r="F7595" s="183" t="s">
        <v>35</v>
      </c>
      <c r="G7595" s="181" t="s">
        <v>7437</v>
      </c>
      <c r="H7595" s="184" t="s">
        <v>7090</v>
      </c>
      <c r="I7595" s="185" t="s">
        <v>190</v>
      </c>
      <c r="J7595" s="181" t="s">
        <v>35</v>
      </c>
      <c r="K7595" s="181" t="s">
        <v>225</v>
      </c>
      <c r="L7595" s="186" t="s">
        <v>225</v>
      </c>
      <c r="M7595" s="187" t="s">
        <v>225</v>
      </c>
      <c r="N7595" s="183" t="s">
        <v>36</v>
      </c>
      <c r="O7595" s="181" t="s">
        <v>7437</v>
      </c>
      <c r="P7595" s="184" t="s">
        <v>7090</v>
      </c>
      <c r="Q7595" s="185" t="s">
        <v>190</v>
      </c>
      <c r="R7595" s="181" t="s">
        <v>35</v>
      </c>
      <c r="S7595" s="181" t="s">
        <v>225</v>
      </c>
      <c r="T7595" s="186" t="s">
        <v>225</v>
      </c>
      <c r="U7595" s="187" t="s">
        <v>225</v>
      </c>
      <c r="V7595" s="188" t="str" cm="1">
        <f t="array" ref="V7595">IF(SUM(LEN(A7595:U7595))=0,"",IF(OR(OR(ISBLANK(E7595),SUM(LEN(B7595),LEN(C7595))=0),AND(NOT(D7595="Unknown"),ISBLANK(I7595)),AND(NOT(N7595="Unknown"),ISBLANK(Q7595))),"Missing Information", INDEX(Table15[Entire Service Line Classification], MATCH(SUMIFS(Table15[Unique ID],Table15[System-Owned Portion],D7595,Table15[If Material Anything Other than "Lead" in Column E,Was Material Ever Previously Lead?],F7595,Table15[Customer-Owned Portion],N7595),Table15[Unique ID],0),0)))</f>
        <v>Non-lead</v>
      </c>
      <c r="W7595" s="189"/>
    </row>
    <row r="7596" spans="1:23" s="190" customFormat="1" ht="56.25" x14ac:dyDescent="0.25">
      <c r="A7596" s="180" t="s">
        <v>225</v>
      </c>
      <c r="B7596" s="181" t="s">
        <v>11198</v>
      </c>
      <c r="C7596" s="182" t="s">
        <v>225</v>
      </c>
      <c r="D7596" s="183" t="s">
        <v>36</v>
      </c>
      <c r="E7596" s="181" t="s">
        <v>35</v>
      </c>
      <c r="F7596" s="183" t="s">
        <v>35</v>
      </c>
      <c r="G7596" s="181" t="s">
        <v>7393</v>
      </c>
      <c r="H7596" s="184" t="s">
        <v>7090</v>
      </c>
      <c r="I7596" s="185" t="s">
        <v>190</v>
      </c>
      <c r="J7596" s="181" t="s">
        <v>35</v>
      </c>
      <c r="K7596" s="181" t="s">
        <v>225</v>
      </c>
      <c r="L7596" s="186" t="s">
        <v>225</v>
      </c>
      <c r="M7596" s="187" t="s">
        <v>225</v>
      </c>
      <c r="N7596" s="183" t="s">
        <v>36</v>
      </c>
      <c r="O7596" s="181" t="s">
        <v>7393</v>
      </c>
      <c r="P7596" s="184" t="s">
        <v>7090</v>
      </c>
      <c r="Q7596" s="185" t="s">
        <v>190</v>
      </c>
      <c r="R7596" s="181" t="s">
        <v>35</v>
      </c>
      <c r="S7596" s="181" t="s">
        <v>225</v>
      </c>
      <c r="T7596" s="186" t="s">
        <v>225</v>
      </c>
      <c r="U7596" s="187" t="s">
        <v>225</v>
      </c>
      <c r="V7596" s="188" t="str" cm="1">
        <f t="array" ref="V7596">IF(SUM(LEN(A7596:U7596))=0,"",IF(OR(OR(ISBLANK(E7596),SUM(LEN(B7596),LEN(C7596))=0),AND(NOT(D7596="Unknown"),ISBLANK(I7596)),AND(NOT(N7596="Unknown"),ISBLANK(Q7596))),"Missing Information", INDEX(Table15[Entire Service Line Classification], MATCH(SUMIFS(Table15[Unique ID],Table15[System-Owned Portion],D7596,Table15[If Material Anything Other than "Lead" in Column E,Was Material Ever Previously Lead?],F7596,Table15[Customer-Owned Portion],N7596),Table15[Unique ID],0),0)))</f>
        <v>Non-lead</v>
      </c>
      <c r="W7596" s="189"/>
    </row>
    <row r="7597" spans="1:23" s="190" customFormat="1" ht="56.25" x14ac:dyDescent="0.25">
      <c r="A7597" s="180" t="s">
        <v>225</v>
      </c>
      <c r="B7597" s="181" t="s">
        <v>11199</v>
      </c>
      <c r="C7597" s="182" t="s">
        <v>225</v>
      </c>
      <c r="D7597" s="183" t="s">
        <v>36</v>
      </c>
      <c r="E7597" s="181" t="s">
        <v>35</v>
      </c>
      <c r="F7597" s="183" t="s">
        <v>35</v>
      </c>
      <c r="G7597" s="181" t="s">
        <v>7393</v>
      </c>
      <c r="H7597" s="184" t="s">
        <v>7090</v>
      </c>
      <c r="I7597" s="185" t="s">
        <v>190</v>
      </c>
      <c r="J7597" s="181" t="s">
        <v>35</v>
      </c>
      <c r="K7597" s="181" t="s">
        <v>225</v>
      </c>
      <c r="L7597" s="186" t="s">
        <v>225</v>
      </c>
      <c r="M7597" s="187" t="s">
        <v>225</v>
      </c>
      <c r="N7597" s="183" t="s">
        <v>36</v>
      </c>
      <c r="O7597" s="181" t="s">
        <v>7393</v>
      </c>
      <c r="P7597" s="184" t="s">
        <v>7090</v>
      </c>
      <c r="Q7597" s="185" t="s">
        <v>190</v>
      </c>
      <c r="R7597" s="181" t="s">
        <v>35</v>
      </c>
      <c r="S7597" s="181" t="s">
        <v>225</v>
      </c>
      <c r="T7597" s="186" t="s">
        <v>225</v>
      </c>
      <c r="U7597" s="187" t="s">
        <v>225</v>
      </c>
      <c r="V7597" s="188" t="str" cm="1">
        <f t="array" ref="V7597">IF(SUM(LEN(A7597:U7597))=0,"",IF(OR(OR(ISBLANK(E7597),SUM(LEN(B7597),LEN(C7597))=0),AND(NOT(D7597="Unknown"),ISBLANK(I7597)),AND(NOT(N7597="Unknown"),ISBLANK(Q7597))),"Missing Information", INDEX(Table15[Entire Service Line Classification], MATCH(SUMIFS(Table15[Unique ID],Table15[System-Owned Portion],D7597,Table15[If Material Anything Other than "Lead" in Column E,Was Material Ever Previously Lead?],F7597,Table15[Customer-Owned Portion],N7597),Table15[Unique ID],0),0)))</f>
        <v>Non-lead</v>
      </c>
      <c r="W7597" s="189"/>
    </row>
    <row r="7598" spans="1:23" s="190" customFormat="1" ht="56.25" x14ac:dyDescent="0.25">
      <c r="A7598" s="180" t="s">
        <v>225</v>
      </c>
      <c r="B7598" s="181" t="s">
        <v>11200</v>
      </c>
      <c r="C7598" s="182" t="s">
        <v>225</v>
      </c>
      <c r="D7598" s="183" t="s">
        <v>36</v>
      </c>
      <c r="E7598" s="181" t="s">
        <v>35</v>
      </c>
      <c r="F7598" s="183" t="s">
        <v>35</v>
      </c>
      <c r="G7598" s="181" t="s">
        <v>7393</v>
      </c>
      <c r="H7598" s="184" t="s">
        <v>7090</v>
      </c>
      <c r="I7598" s="185" t="s">
        <v>190</v>
      </c>
      <c r="J7598" s="181" t="s">
        <v>35</v>
      </c>
      <c r="K7598" s="181" t="s">
        <v>225</v>
      </c>
      <c r="L7598" s="186" t="s">
        <v>225</v>
      </c>
      <c r="M7598" s="187" t="s">
        <v>225</v>
      </c>
      <c r="N7598" s="183" t="s">
        <v>36</v>
      </c>
      <c r="O7598" s="181" t="s">
        <v>7393</v>
      </c>
      <c r="P7598" s="184" t="s">
        <v>7090</v>
      </c>
      <c r="Q7598" s="185" t="s">
        <v>190</v>
      </c>
      <c r="R7598" s="181" t="s">
        <v>35</v>
      </c>
      <c r="S7598" s="181" t="s">
        <v>225</v>
      </c>
      <c r="T7598" s="186" t="s">
        <v>225</v>
      </c>
      <c r="U7598" s="187" t="s">
        <v>225</v>
      </c>
      <c r="V7598" s="188" t="str" cm="1">
        <f t="array" ref="V7598">IF(SUM(LEN(A7598:U7598))=0,"",IF(OR(OR(ISBLANK(E7598),SUM(LEN(B7598),LEN(C7598))=0),AND(NOT(D7598="Unknown"),ISBLANK(I7598)),AND(NOT(N7598="Unknown"),ISBLANK(Q7598))),"Missing Information", INDEX(Table15[Entire Service Line Classification], MATCH(SUMIFS(Table15[Unique ID],Table15[System-Owned Portion],D7598,Table15[If Material Anything Other than "Lead" in Column E,Was Material Ever Previously Lead?],F7598,Table15[Customer-Owned Portion],N7598),Table15[Unique ID],0),0)))</f>
        <v>Non-lead</v>
      </c>
      <c r="W7598" s="189"/>
    </row>
    <row r="7599" spans="1:23" s="190" customFormat="1" ht="56.25" x14ac:dyDescent="0.25">
      <c r="A7599" s="180" t="s">
        <v>225</v>
      </c>
      <c r="B7599" s="181" t="s">
        <v>11201</v>
      </c>
      <c r="C7599" s="182" t="s">
        <v>225</v>
      </c>
      <c r="D7599" s="183" t="s">
        <v>36</v>
      </c>
      <c r="E7599" s="181" t="s">
        <v>35</v>
      </c>
      <c r="F7599" s="183" t="s">
        <v>35</v>
      </c>
      <c r="G7599" s="181" t="s">
        <v>7393</v>
      </c>
      <c r="H7599" s="184" t="s">
        <v>7090</v>
      </c>
      <c r="I7599" s="185" t="s">
        <v>190</v>
      </c>
      <c r="J7599" s="181" t="s">
        <v>35</v>
      </c>
      <c r="K7599" s="181" t="s">
        <v>225</v>
      </c>
      <c r="L7599" s="186" t="s">
        <v>225</v>
      </c>
      <c r="M7599" s="187" t="s">
        <v>225</v>
      </c>
      <c r="N7599" s="183" t="s">
        <v>36</v>
      </c>
      <c r="O7599" s="181" t="s">
        <v>7393</v>
      </c>
      <c r="P7599" s="184" t="s">
        <v>7090</v>
      </c>
      <c r="Q7599" s="185" t="s">
        <v>190</v>
      </c>
      <c r="R7599" s="181" t="s">
        <v>35</v>
      </c>
      <c r="S7599" s="181" t="s">
        <v>225</v>
      </c>
      <c r="T7599" s="186" t="s">
        <v>225</v>
      </c>
      <c r="U7599" s="187" t="s">
        <v>225</v>
      </c>
      <c r="V7599" s="188" t="str" cm="1">
        <f t="array" ref="V7599">IF(SUM(LEN(A7599:U7599))=0,"",IF(OR(OR(ISBLANK(E7599),SUM(LEN(B7599),LEN(C7599))=0),AND(NOT(D7599="Unknown"),ISBLANK(I7599)),AND(NOT(N7599="Unknown"),ISBLANK(Q7599))),"Missing Information", INDEX(Table15[Entire Service Line Classification], MATCH(SUMIFS(Table15[Unique ID],Table15[System-Owned Portion],D7599,Table15[If Material Anything Other than "Lead" in Column E,Was Material Ever Previously Lead?],F7599,Table15[Customer-Owned Portion],N7599),Table15[Unique ID],0),0)))</f>
        <v>Non-lead</v>
      </c>
      <c r="W7599" s="189"/>
    </row>
    <row r="7600" spans="1:23" s="190" customFormat="1" ht="56.25" x14ac:dyDescent="0.25">
      <c r="A7600" s="180" t="s">
        <v>225</v>
      </c>
      <c r="B7600" s="181" t="s">
        <v>11202</v>
      </c>
      <c r="C7600" s="182" t="s">
        <v>225</v>
      </c>
      <c r="D7600" s="183" t="s">
        <v>36</v>
      </c>
      <c r="E7600" s="181" t="s">
        <v>35</v>
      </c>
      <c r="F7600" s="183" t="s">
        <v>35</v>
      </c>
      <c r="G7600" s="181" t="s">
        <v>7393</v>
      </c>
      <c r="H7600" s="184" t="s">
        <v>7090</v>
      </c>
      <c r="I7600" s="185" t="s">
        <v>190</v>
      </c>
      <c r="J7600" s="181" t="s">
        <v>35</v>
      </c>
      <c r="K7600" s="181" t="s">
        <v>225</v>
      </c>
      <c r="L7600" s="186" t="s">
        <v>225</v>
      </c>
      <c r="M7600" s="187" t="s">
        <v>225</v>
      </c>
      <c r="N7600" s="183" t="s">
        <v>36</v>
      </c>
      <c r="O7600" s="181" t="s">
        <v>7393</v>
      </c>
      <c r="P7600" s="184" t="s">
        <v>7090</v>
      </c>
      <c r="Q7600" s="185" t="s">
        <v>190</v>
      </c>
      <c r="R7600" s="181" t="s">
        <v>35</v>
      </c>
      <c r="S7600" s="181" t="s">
        <v>225</v>
      </c>
      <c r="T7600" s="186" t="s">
        <v>225</v>
      </c>
      <c r="U7600" s="187" t="s">
        <v>225</v>
      </c>
      <c r="V7600" s="188" t="str" cm="1">
        <f t="array" ref="V7600">IF(SUM(LEN(A7600:U7600))=0,"",IF(OR(OR(ISBLANK(E7600),SUM(LEN(B7600),LEN(C7600))=0),AND(NOT(D7600="Unknown"),ISBLANK(I7600)),AND(NOT(N7600="Unknown"),ISBLANK(Q7600))),"Missing Information", INDEX(Table15[Entire Service Line Classification], MATCH(SUMIFS(Table15[Unique ID],Table15[System-Owned Portion],D7600,Table15[If Material Anything Other than "Lead" in Column E,Was Material Ever Previously Lead?],F7600,Table15[Customer-Owned Portion],N7600),Table15[Unique ID],0),0)))</f>
        <v>Non-lead</v>
      </c>
      <c r="W7600" s="189"/>
    </row>
    <row r="7601" spans="1:23" s="190" customFormat="1" ht="56.25" x14ac:dyDescent="0.25">
      <c r="A7601" s="180" t="s">
        <v>225</v>
      </c>
      <c r="B7601" s="181" t="s">
        <v>11203</v>
      </c>
      <c r="C7601" s="182" t="s">
        <v>225</v>
      </c>
      <c r="D7601" s="183" t="s">
        <v>36</v>
      </c>
      <c r="E7601" s="181" t="s">
        <v>35</v>
      </c>
      <c r="F7601" s="183" t="s">
        <v>35</v>
      </c>
      <c r="G7601" s="181" t="s">
        <v>7393</v>
      </c>
      <c r="H7601" s="184" t="s">
        <v>7090</v>
      </c>
      <c r="I7601" s="185" t="s">
        <v>190</v>
      </c>
      <c r="J7601" s="181" t="s">
        <v>35</v>
      </c>
      <c r="K7601" s="181" t="s">
        <v>225</v>
      </c>
      <c r="L7601" s="186" t="s">
        <v>225</v>
      </c>
      <c r="M7601" s="187" t="s">
        <v>225</v>
      </c>
      <c r="N7601" s="183" t="s">
        <v>36</v>
      </c>
      <c r="O7601" s="181" t="s">
        <v>7393</v>
      </c>
      <c r="P7601" s="184" t="s">
        <v>7090</v>
      </c>
      <c r="Q7601" s="185" t="s">
        <v>190</v>
      </c>
      <c r="R7601" s="181" t="s">
        <v>35</v>
      </c>
      <c r="S7601" s="181" t="s">
        <v>225</v>
      </c>
      <c r="T7601" s="186" t="s">
        <v>225</v>
      </c>
      <c r="U7601" s="187" t="s">
        <v>225</v>
      </c>
      <c r="V7601" s="188" t="str" cm="1">
        <f t="array" ref="V7601">IF(SUM(LEN(A7601:U7601))=0,"",IF(OR(OR(ISBLANK(E7601),SUM(LEN(B7601),LEN(C7601))=0),AND(NOT(D7601="Unknown"),ISBLANK(I7601)),AND(NOT(N7601="Unknown"),ISBLANK(Q7601))),"Missing Information", INDEX(Table15[Entire Service Line Classification], MATCH(SUMIFS(Table15[Unique ID],Table15[System-Owned Portion],D7601,Table15[If Material Anything Other than "Lead" in Column E,Was Material Ever Previously Lead?],F7601,Table15[Customer-Owned Portion],N7601),Table15[Unique ID],0),0)))</f>
        <v>Non-lead</v>
      </c>
      <c r="W7601" s="189"/>
    </row>
    <row r="7602" spans="1:23" s="190" customFormat="1" ht="56.25" x14ac:dyDescent="0.25">
      <c r="A7602" s="180" t="s">
        <v>225</v>
      </c>
      <c r="B7602" s="181" t="s">
        <v>11204</v>
      </c>
      <c r="C7602" s="182" t="s">
        <v>225</v>
      </c>
      <c r="D7602" s="183" t="s">
        <v>36</v>
      </c>
      <c r="E7602" s="181" t="s">
        <v>35</v>
      </c>
      <c r="F7602" s="183" t="s">
        <v>35</v>
      </c>
      <c r="G7602" s="181" t="s">
        <v>7393</v>
      </c>
      <c r="H7602" s="184" t="s">
        <v>7090</v>
      </c>
      <c r="I7602" s="185" t="s">
        <v>190</v>
      </c>
      <c r="J7602" s="181" t="s">
        <v>35</v>
      </c>
      <c r="K7602" s="181" t="s">
        <v>225</v>
      </c>
      <c r="L7602" s="186" t="s">
        <v>225</v>
      </c>
      <c r="M7602" s="187" t="s">
        <v>225</v>
      </c>
      <c r="N7602" s="183" t="s">
        <v>36</v>
      </c>
      <c r="O7602" s="181" t="s">
        <v>7393</v>
      </c>
      <c r="P7602" s="184" t="s">
        <v>7090</v>
      </c>
      <c r="Q7602" s="185" t="s">
        <v>190</v>
      </c>
      <c r="R7602" s="181" t="s">
        <v>35</v>
      </c>
      <c r="S7602" s="181" t="s">
        <v>225</v>
      </c>
      <c r="T7602" s="186" t="s">
        <v>225</v>
      </c>
      <c r="U7602" s="187" t="s">
        <v>225</v>
      </c>
      <c r="V7602" s="188" t="str" cm="1">
        <f t="array" ref="V7602">IF(SUM(LEN(A7602:U7602))=0,"",IF(OR(OR(ISBLANK(E7602),SUM(LEN(B7602),LEN(C7602))=0),AND(NOT(D7602="Unknown"),ISBLANK(I7602)),AND(NOT(N7602="Unknown"),ISBLANK(Q7602))),"Missing Information", INDEX(Table15[Entire Service Line Classification], MATCH(SUMIFS(Table15[Unique ID],Table15[System-Owned Portion],D7602,Table15[If Material Anything Other than "Lead" in Column E,Was Material Ever Previously Lead?],F7602,Table15[Customer-Owned Portion],N7602),Table15[Unique ID],0),0)))</f>
        <v>Non-lead</v>
      </c>
      <c r="W7602" s="189"/>
    </row>
    <row r="7603" spans="1:23" s="190" customFormat="1" ht="56.25" x14ac:dyDescent="0.25">
      <c r="A7603" s="180" t="s">
        <v>225</v>
      </c>
      <c r="B7603" s="181" t="s">
        <v>11205</v>
      </c>
      <c r="C7603" s="182" t="s">
        <v>225</v>
      </c>
      <c r="D7603" s="183" t="s">
        <v>36</v>
      </c>
      <c r="E7603" s="181" t="s">
        <v>35</v>
      </c>
      <c r="F7603" s="183" t="s">
        <v>35</v>
      </c>
      <c r="G7603" s="181" t="s">
        <v>7393</v>
      </c>
      <c r="H7603" s="184" t="s">
        <v>7090</v>
      </c>
      <c r="I7603" s="185" t="s">
        <v>190</v>
      </c>
      <c r="J7603" s="181" t="s">
        <v>35</v>
      </c>
      <c r="K7603" s="181" t="s">
        <v>225</v>
      </c>
      <c r="L7603" s="186" t="s">
        <v>225</v>
      </c>
      <c r="M7603" s="187" t="s">
        <v>225</v>
      </c>
      <c r="N7603" s="183" t="s">
        <v>36</v>
      </c>
      <c r="O7603" s="181" t="s">
        <v>7393</v>
      </c>
      <c r="P7603" s="184" t="s">
        <v>7090</v>
      </c>
      <c r="Q7603" s="185" t="s">
        <v>190</v>
      </c>
      <c r="R7603" s="181" t="s">
        <v>35</v>
      </c>
      <c r="S7603" s="181" t="s">
        <v>225</v>
      </c>
      <c r="T7603" s="186" t="s">
        <v>225</v>
      </c>
      <c r="U7603" s="187" t="s">
        <v>225</v>
      </c>
      <c r="V7603" s="188" t="str" cm="1">
        <f t="array" ref="V7603">IF(SUM(LEN(A7603:U7603))=0,"",IF(OR(OR(ISBLANK(E7603),SUM(LEN(B7603),LEN(C7603))=0),AND(NOT(D7603="Unknown"),ISBLANK(I7603)),AND(NOT(N7603="Unknown"),ISBLANK(Q7603))),"Missing Information", INDEX(Table15[Entire Service Line Classification], MATCH(SUMIFS(Table15[Unique ID],Table15[System-Owned Portion],D7603,Table15[If Material Anything Other than "Lead" in Column E,Was Material Ever Previously Lead?],F7603,Table15[Customer-Owned Portion],N7603),Table15[Unique ID],0),0)))</f>
        <v>Non-lead</v>
      </c>
      <c r="W7603" s="189"/>
    </row>
    <row r="7604" spans="1:23" s="190" customFormat="1" ht="56.25" x14ac:dyDescent="0.25">
      <c r="A7604" s="180" t="s">
        <v>225</v>
      </c>
      <c r="B7604" s="181" t="s">
        <v>11206</v>
      </c>
      <c r="C7604" s="182" t="s">
        <v>225</v>
      </c>
      <c r="D7604" s="183" t="s">
        <v>36</v>
      </c>
      <c r="E7604" s="181" t="s">
        <v>35</v>
      </c>
      <c r="F7604" s="183" t="s">
        <v>35</v>
      </c>
      <c r="G7604" s="181" t="s">
        <v>7393</v>
      </c>
      <c r="H7604" s="184" t="s">
        <v>7090</v>
      </c>
      <c r="I7604" s="185" t="s">
        <v>190</v>
      </c>
      <c r="J7604" s="181" t="s">
        <v>35</v>
      </c>
      <c r="K7604" s="181" t="s">
        <v>225</v>
      </c>
      <c r="L7604" s="186" t="s">
        <v>225</v>
      </c>
      <c r="M7604" s="187" t="s">
        <v>225</v>
      </c>
      <c r="N7604" s="183" t="s">
        <v>36</v>
      </c>
      <c r="O7604" s="181" t="s">
        <v>7393</v>
      </c>
      <c r="P7604" s="184" t="s">
        <v>7090</v>
      </c>
      <c r="Q7604" s="185" t="s">
        <v>190</v>
      </c>
      <c r="R7604" s="181" t="s">
        <v>35</v>
      </c>
      <c r="S7604" s="181" t="s">
        <v>225</v>
      </c>
      <c r="T7604" s="186" t="s">
        <v>225</v>
      </c>
      <c r="U7604" s="187" t="s">
        <v>225</v>
      </c>
      <c r="V7604" s="188" t="str" cm="1">
        <f t="array" ref="V7604">IF(SUM(LEN(A7604:U7604))=0,"",IF(OR(OR(ISBLANK(E7604),SUM(LEN(B7604),LEN(C7604))=0),AND(NOT(D7604="Unknown"),ISBLANK(I7604)),AND(NOT(N7604="Unknown"),ISBLANK(Q7604))),"Missing Information", INDEX(Table15[Entire Service Line Classification], MATCH(SUMIFS(Table15[Unique ID],Table15[System-Owned Portion],D7604,Table15[If Material Anything Other than "Lead" in Column E,Was Material Ever Previously Lead?],F7604,Table15[Customer-Owned Portion],N7604),Table15[Unique ID],0),0)))</f>
        <v>Non-lead</v>
      </c>
      <c r="W7604" s="189"/>
    </row>
    <row r="7605" spans="1:23" s="190" customFormat="1" ht="56.25" x14ac:dyDescent="0.25">
      <c r="A7605" s="180" t="s">
        <v>225</v>
      </c>
      <c r="B7605" s="181" t="s">
        <v>11207</v>
      </c>
      <c r="C7605" s="182" t="s">
        <v>225</v>
      </c>
      <c r="D7605" s="183" t="s">
        <v>36</v>
      </c>
      <c r="E7605" s="181" t="s">
        <v>35</v>
      </c>
      <c r="F7605" s="183" t="s">
        <v>35</v>
      </c>
      <c r="G7605" s="181" t="s">
        <v>7393</v>
      </c>
      <c r="H7605" s="184" t="s">
        <v>7090</v>
      </c>
      <c r="I7605" s="185" t="s">
        <v>190</v>
      </c>
      <c r="J7605" s="181" t="s">
        <v>35</v>
      </c>
      <c r="K7605" s="181" t="s">
        <v>225</v>
      </c>
      <c r="L7605" s="186" t="s">
        <v>225</v>
      </c>
      <c r="M7605" s="187" t="s">
        <v>225</v>
      </c>
      <c r="N7605" s="183" t="s">
        <v>36</v>
      </c>
      <c r="O7605" s="181" t="s">
        <v>7393</v>
      </c>
      <c r="P7605" s="184" t="s">
        <v>7090</v>
      </c>
      <c r="Q7605" s="185" t="s">
        <v>190</v>
      </c>
      <c r="R7605" s="181" t="s">
        <v>35</v>
      </c>
      <c r="S7605" s="181" t="s">
        <v>225</v>
      </c>
      <c r="T7605" s="186" t="s">
        <v>225</v>
      </c>
      <c r="U7605" s="187" t="s">
        <v>225</v>
      </c>
      <c r="V7605" s="188" t="str" cm="1">
        <f t="array" ref="V7605">IF(SUM(LEN(A7605:U7605))=0,"",IF(OR(OR(ISBLANK(E7605),SUM(LEN(B7605),LEN(C7605))=0),AND(NOT(D7605="Unknown"),ISBLANK(I7605)),AND(NOT(N7605="Unknown"),ISBLANK(Q7605))),"Missing Information", INDEX(Table15[Entire Service Line Classification], MATCH(SUMIFS(Table15[Unique ID],Table15[System-Owned Portion],D7605,Table15[If Material Anything Other than "Lead" in Column E,Was Material Ever Previously Lead?],F7605,Table15[Customer-Owned Portion],N7605),Table15[Unique ID],0),0)))</f>
        <v>Non-lead</v>
      </c>
      <c r="W7605" s="189"/>
    </row>
    <row r="7606" spans="1:23" s="190" customFormat="1" ht="56.25" x14ac:dyDescent="0.25">
      <c r="A7606" s="180" t="s">
        <v>225</v>
      </c>
      <c r="B7606" s="181" t="s">
        <v>11208</v>
      </c>
      <c r="C7606" s="182" t="s">
        <v>225</v>
      </c>
      <c r="D7606" s="183" t="s">
        <v>36</v>
      </c>
      <c r="E7606" s="181" t="s">
        <v>35</v>
      </c>
      <c r="F7606" s="183" t="s">
        <v>35</v>
      </c>
      <c r="G7606" s="181" t="s">
        <v>7393</v>
      </c>
      <c r="H7606" s="184" t="s">
        <v>7090</v>
      </c>
      <c r="I7606" s="185" t="s">
        <v>190</v>
      </c>
      <c r="J7606" s="181" t="s">
        <v>35</v>
      </c>
      <c r="K7606" s="181" t="s">
        <v>225</v>
      </c>
      <c r="L7606" s="186" t="s">
        <v>225</v>
      </c>
      <c r="M7606" s="187" t="s">
        <v>225</v>
      </c>
      <c r="N7606" s="183" t="s">
        <v>36</v>
      </c>
      <c r="O7606" s="181" t="s">
        <v>7393</v>
      </c>
      <c r="P7606" s="184" t="s">
        <v>7090</v>
      </c>
      <c r="Q7606" s="185" t="s">
        <v>190</v>
      </c>
      <c r="R7606" s="181" t="s">
        <v>35</v>
      </c>
      <c r="S7606" s="181" t="s">
        <v>225</v>
      </c>
      <c r="T7606" s="186" t="s">
        <v>225</v>
      </c>
      <c r="U7606" s="187" t="s">
        <v>225</v>
      </c>
      <c r="V7606" s="188" t="str" cm="1">
        <f t="array" ref="V7606">IF(SUM(LEN(A7606:U7606))=0,"",IF(OR(OR(ISBLANK(E7606),SUM(LEN(B7606),LEN(C7606))=0),AND(NOT(D7606="Unknown"),ISBLANK(I7606)),AND(NOT(N7606="Unknown"),ISBLANK(Q7606))),"Missing Information", INDEX(Table15[Entire Service Line Classification], MATCH(SUMIFS(Table15[Unique ID],Table15[System-Owned Portion],D7606,Table15[If Material Anything Other than "Lead" in Column E,Was Material Ever Previously Lead?],F7606,Table15[Customer-Owned Portion],N7606),Table15[Unique ID],0),0)))</f>
        <v>Non-lead</v>
      </c>
      <c r="W7606" s="189"/>
    </row>
    <row r="7607" spans="1:23" s="190" customFormat="1" ht="56.25" x14ac:dyDescent="0.25">
      <c r="A7607" s="180" t="s">
        <v>225</v>
      </c>
      <c r="B7607" s="181" t="s">
        <v>11209</v>
      </c>
      <c r="C7607" s="182" t="s">
        <v>225</v>
      </c>
      <c r="D7607" s="183" t="s">
        <v>36</v>
      </c>
      <c r="E7607" s="181" t="s">
        <v>35</v>
      </c>
      <c r="F7607" s="183" t="s">
        <v>35</v>
      </c>
      <c r="G7607" s="181" t="s">
        <v>7393</v>
      </c>
      <c r="H7607" s="184" t="s">
        <v>7090</v>
      </c>
      <c r="I7607" s="185" t="s">
        <v>190</v>
      </c>
      <c r="J7607" s="181" t="s">
        <v>35</v>
      </c>
      <c r="K7607" s="181" t="s">
        <v>225</v>
      </c>
      <c r="L7607" s="186" t="s">
        <v>225</v>
      </c>
      <c r="M7607" s="187" t="s">
        <v>225</v>
      </c>
      <c r="N7607" s="183" t="s">
        <v>36</v>
      </c>
      <c r="O7607" s="181" t="s">
        <v>7393</v>
      </c>
      <c r="P7607" s="184" t="s">
        <v>7090</v>
      </c>
      <c r="Q7607" s="185" t="s">
        <v>190</v>
      </c>
      <c r="R7607" s="181" t="s">
        <v>35</v>
      </c>
      <c r="S7607" s="181" t="s">
        <v>225</v>
      </c>
      <c r="T7607" s="186" t="s">
        <v>225</v>
      </c>
      <c r="U7607" s="187" t="s">
        <v>225</v>
      </c>
      <c r="V7607" s="188" t="str" cm="1">
        <f t="array" ref="V7607">IF(SUM(LEN(A7607:U7607))=0,"",IF(OR(OR(ISBLANK(E7607),SUM(LEN(B7607),LEN(C7607))=0),AND(NOT(D7607="Unknown"),ISBLANK(I7607)),AND(NOT(N7607="Unknown"),ISBLANK(Q7607))),"Missing Information", INDEX(Table15[Entire Service Line Classification], MATCH(SUMIFS(Table15[Unique ID],Table15[System-Owned Portion],D7607,Table15[If Material Anything Other than "Lead" in Column E,Was Material Ever Previously Lead?],F7607,Table15[Customer-Owned Portion],N7607),Table15[Unique ID],0),0)))</f>
        <v>Non-lead</v>
      </c>
      <c r="W7607" s="189"/>
    </row>
    <row r="7608" spans="1:23" s="190" customFormat="1" ht="56.25" x14ac:dyDescent="0.25">
      <c r="A7608" s="180" t="s">
        <v>225</v>
      </c>
      <c r="B7608" s="181" t="s">
        <v>11210</v>
      </c>
      <c r="C7608" s="182" t="s">
        <v>225</v>
      </c>
      <c r="D7608" s="183" t="s">
        <v>36</v>
      </c>
      <c r="E7608" s="181" t="s">
        <v>35</v>
      </c>
      <c r="F7608" s="183" t="s">
        <v>35</v>
      </c>
      <c r="G7608" s="181" t="s">
        <v>7393</v>
      </c>
      <c r="H7608" s="184" t="s">
        <v>7090</v>
      </c>
      <c r="I7608" s="185" t="s">
        <v>190</v>
      </c>
      <c r="J7608" s="181" t="s">
        <v>35</v>
      </c>
      <c r="K7608" s="181" t="s">
        <v>225</v>
      </c>
      <c r="L7608" s="186" t="s">
        <v>225</v>
      </c>
      <c r="M7608" s="187" t="s">
        <v>225</v>
      </c>
      <c r="N7608" s="183" t="s">
        <v>36</v>
      </c>
      <c r="O7608" s="181" t="s">
        <v>7393</v>
      </c>
      <c r="P7608" s="184" t="s">
        <v>7090</v>
      </c>
      <c r="Q7608" s="185" t="s">
        <v>190</v>
      </c>
      <c r="R7608" s="181" t="s">
        <v>35</v>
      </c>
      <c r="S7608" s="181" t="s">
        <v>225</v>
      </c>
      <c r="T7608" s="186" t="s">
        <v>225</v>
      </c>
      <c r="U7608" s="187" t="s">
        <v>225</v>
      </c>
      <c r="V7608" s="188" t="str" cm="1">
        <f t="array" ref="V7608">IF(SUM(LEN(A7608:U7608))=0,"",IF(OR(OR(ISBLANK(E7608),SUM(LEN(B7608),LEN(C7608))=0),AND(NOT(D7608="Unknown"),ISBLANK(I7608)),AND(NOT(N7608="Unknown"),ISBLANK(Q7608))),"Missing Information", INDEX(Table15[Entire Service Line Classification], MATCH(SUMIFS(Table15[Unique ID],Table15[System-Owned Portion],D7608,Table15[If Material Anything Other than "Lead" in Column E,Was Material Ever Previously Lead?],F7608,Table15[Customer-Owned Portion],N7608),Table15[Unique ID],0),0)))</f>
        <v>Non-lead</v>
      </c>
      <c r="W7608" s="189"/>
    </row>
    <row r="7609" spans="1:23" s="190" customFormat="1" ht="56.25" x14ac:dyDescent="0.25">
      <c r="A7609" s="180" t="s">
        <v>225</v>
      </c>
      <c r="B7609" s="181" t="s">
        <v>11211</v>
      </c>
      <c r="C7609" s="182" t="s">
        <v>225</v>
      </c>
      <c r="D7609" s="183" t="s">
        <v>36</v>
      </c>
      <c r="E7609" s="181" t="s">
        <v>35</v>
      </c>
      <c r="F7609" s="183" t="s">
        <v>35</v>
      </c>
      <c r="G7609" s="181" t="s">
        <v>7393</v>
      </c>
      <c r="H7609" s="184" t="s">
        <v>7090</v>
      </c>
      <c r="I7609" s="185" t="s">
        <v>190</v>
      </c>
      <c r="J7609" s="181" t="s">
        <v>35</v>
      </c>
      <c r="K7609" s="181" t="s">
        <v>225</v>
      </c>
      <c r="L7609" s="186" t="s">
        <v>225</v>
      </c>
      <c r="M7609" s="187" t="s">
        <v>225</v>
      </c>
      <c r="N7609" s="183" t="s">
        <v>36</v>
      </c>
      <c r="O7609" s="181" t="s">
        <v>7393</v>
      </c>
      <c r="P7609" s="184" t="s">
        <v>7090</v>
      </c>
      <c r="Q7609" s="185" t="s">
        <v>190</v>
      </c>
      <c r="R7609" s="181" t="s">
        <v>35</v>
      </c>
      <c r="S7609" s="181" t="s">
        <v>225</v>
      </c>
      <c r="T7609" s="186" t="s">
        <v>225</v>
      </c>
      <c r="U7609" s="187" t="s">
        <v>225</v>
      </c>
      <c r="V7609" s="188" t="str" cm="1">
        <f t="array" ref="V7609">IF(SUM(LEN(A7609:U7609))=0,"",IF(OR(OR(ISBLANK(E7609),SUM(LEN(B7609),LEN(C7609))=0),AND(NOT(D7609="Unknown"),ISBLANK(I7609)),AND(NOT(N7609="Unknown"),ISBLANK(Q7609))),"Missing Information", INDEX(Table15[Entire Service Line Classification], MATCH(SUMIFS(Table15[Unique ID],Table15[System-Owned Portion],D7609,Table15[If Material Anything Other than "Lead" in Column E,Was Material Ever Previously Lead?],F7609,Table15[Customer-Owned Portion],N7609),Table15[Unique ID],0),0)))</f>
        <v>Non-lead</v>
      </c>
      <c r="W7609" s="189"/>
    </row>
    <row r="7610" spans="1:23" s="190" customFormat="1" ht="56.25" x14ac:dyDescent="0.25">
      <c r="A7610" s="180" t="s">
        <v>225</v>
      </c>
      <c r="B7610" s="181" t="s">
        <v>11212</v>
      </c>
      <c r="C7610" s="182" t="s">
        <v>225</v>
      </c>
      <c r="D7610" s="183" t="s">
        <v>36</v>
      </c>
      <c r="E7610" s="181" t="s">
        <v>35</v>
      </c>
      <c r="F7610" s="183" t="s">
        <v>35</v>
      </c>
      <c r="G7610" s="181" t="s">
        <v>7393</v>
      </c>
      <c r="H7610" s="184" t="s">
        <v>7090</v>
      </c>
      <c r="I7610" s="185" t="s">
        <v>190</v>
      </c>
      <c r="J7610" s="181" t="s">
        <v>35</v>
      </c>
      <c r="K7610" s="181" t="s">
        <v>225</v>
      </c>
      <c r="L7610" s="186" t="s">
        <v>225</v>
      </c>
      <c r="M7610" s="187" t="s">
        <v>225</v>
      </c>
      <c r="N7610" s="183" t="s">
        <v>36</v>
      </c>
      <c r="O7610" s="181" t="s">
        <v>7393</v>
      </c>
      <c r="P7610" s="184" t="s">
        <v>7090</v>
      </c>
      <c r="Q7610" s="185" t="s">
        <v>190</v>
      </c>
      <c r="R7610" s="181" t="s">
        <v>35</v>
      </c>
      <c r="S7610" s="181" t="s">
        <v>225</v>
      </c>
      <c r="T7610" s="186" t="s">
        <v>225</v>
      </c>
      <c r="U7610" s="187" t="s">
        <v>225</v>
      </c>
      <c r="V7610" s="188" t="str" cm="1">
        <f t="array" ref="V7610">IF(SUM(LEN(A7610:U7610))=0,"",IF(OR(OR(ISBLANK(E7610),SUM(LEN(B7610),LEN(C7610))=0),AND(NOT(D7610="Unknown"),ISBLANK(I7610)),AND(NOT(N7610="Unknown"),ISBLANK(Q7610))),"Missing Information", INDEX(Table15[Entire Service Line Classification], MATCH(SUMIFS(Table15[Unique ID],Table15[System-Owned Portion],D7610,Table15[If Material Anything Other than "Lead" in Column E,Was Material Ever Previously Lead?],F7610,Table15[Customer-Owned Portion],N7610),Table15[Unique ID],0),0)))</f>
        <v>Non-lead</v>
      </c>
      <c r="W7610" s="189"/>
    </row>
    <row r="7611" spans="1:23" s="190" customFormat="1" ht="56.25" x14ac:dyDescent="0.25">
      <c r="A7611" s="180" t="s">
        <v>225</v>
      </c>
      <c r="B7611" s="181" t="s">
        <v>11213</v>
      </c>
      <c r="C7611" s="182" t="s">
        <v>225</v>
      </c>
      <c r="D7611" s="183" t="s">
        <v>36</v>
      </c>
      <c r="E7611" s="181" t="s">
        <v>35</v>
      </c>
      <c r="F7611" s="183" t="s">
        <v>35</v>
      </c>
      <c r="G7611" s="181" t="s">
        <v>7393</v>
      </c>
      <c r="H7611" s="184" t="s">
        <v>7090</v>
      </c>
      <c r="I7611" s="185" t="s">
        <v>190</v>
      </c>
      <c r="J7611" s="181" t="s">
        <v>35</v>
      </c>
      <c r="K7611" s="181" t="s">
        <v>225</v>
      </c>
      <c r="L7611" s="186" t="s">
        <v>225</v>
      </c>
      <c r="M7611" s="187" t="s">
        <v>225</v>
      </c>
      <c r="N7611" s="183" t="s">
        <v>36</v>
      </c>
      <c r="O7611" s="181" t="s">
        <v>7393</v>
      </c>
      <c r="P7611" s="184" t="s">
        <v>7090</v>
      </c>
      <c r="Q7611" s="185" t="s">
        <v>190</v>
      </c>
      <c r="R7611" s="181" t="s">
        <v>35</v>
      </c>
      <c r="S7611" s="181" t="s">
        <v>225</v>
      </c>
      <c r="T7611" s="186" t="s">
        <v>225</v>
      </c>
      <c r="U7611" s="187" t="s">
        <v>225</v>
      </c>
      <c r="V7611" s="188" t="str" cm="1">
        <f t="array" ref="V7611">IF(SUM(LEN(A7611:U7611))=0,"",IF(OR(OR(ISBLANK(E7611),SUM(LEN(B7611),LEN(C7611))=0),AND(NOT(D7611="Unknown"),ISBLANK(I7611)),AND(NOT(N7611="Unknown"),ISBLANK(Q7611))),"Missing Information", INDEX(Table15[Entire Service Line Classification], MATCH(SUMIFS(Table15[Unique ID],Table15[System-Owned Portion],D7611,Table15[If Material Anything Other than "Lead" in Column E,Was Material Ever Previously Lead?],F7611,Table15[Customer-Owned Portion],N7611),Table15[Unique ID],0),0)))</f>
        <v>Non-lead</v>
      </c>
      <c r="W7611" s="189"/>
    </row>
    <row r="7612" spans="1:23" s="190" customFormat="1" ht="56.25" x14ac:dyDescent="0.25">
      <c r="A7612" s="180" t="s">
        <v>225</v>
      </c>
      <c r="B7612" s="181" t="s">
        <v>11214</v>
      </c>
      <c r="C7612" s="182" t="s">
        <v>225</v>
      </c>
      <c r="D7612" s="183" t="s">
        <v>36</v>
      </c>
      <c r="E7612" s="181" t="s">
        <v>35</v>
      </c>
      <c r="F7612" s="183" t="s">
        <v>35</v>
      </c>
      <c r="G7612" s="181" t="s">
        <v>7393</v>
      </c>
      <c r="H7612" s="184" t="s">
        <v>7090</v>
      </c>
      <c r="I7612" s="185" t="s">
        <v>190</v>
      </c>
      <c r="J7612" s="181" t="s">
        <v>35</v>
      </c>
      <c r="K7612" s="181" t="s">
        <v>225</v>
      </c>
      <c r="L7612" s="186" t="s">
        <v>225</v>
      </c>
      <c r="M7612" s="187" t="s">
        <v>225</v>
      </c>
      <c r="N7612" s="183" t="s">
        <v>36</v>
      </c>
      <c r="O7612" s="181" t="s">
        <v>7393</v>
      </c>
      <c r="P7612" s="184" t="s">
        <v>7090</v>
      </c>
      <c r="Q7612" s="185" t="s">
        <v>190</v>
      </c>
      <c r="R7612" s="181" t="s">
        <v>35</v>
      </c>
      <c r="S7612" s="181" t="s">
        <v>225</v>
      </c>
      <c r="T7612" s="186" t="s">
        <v>225</v>
      </c>
      <c r="U7612" s="187" t="s">
        <v>225</v>
      </c>
      <c r="V7612" s="188" t="str" cm="1">
        <f t="array" ref="V7612">IF(SUM(LEN(A7612:U7612))=0,"",IF(OR(OR(ISBLANK(E7612),SUM(LEN(B7612),LEN(C7612))=0),AND(NOT(D7612="Unknown"),ISBLANK(I7612)),AND(NOT(N7612="Unknown"),ISBLANK(Q7612))),"Missing Information", INDEX(Table15[Entire Service Line Classification], MATCH(SUMIFS(Table15[Unique ID],Table15[System-Owned Portion],D7612,Table15[If Material Anything Other than "Lead" in Column E,Was Material Ever Previously Lead?],F7612,Table15[Customer-Owned Portion],N7612),Table15[Unique ID],0),0)))</f>
        <v>Non-lead</v>
      </c>
      <c r="W7612" s="189"/>
    </row>
    <row r="7613" spans="1:23" s="190" customFormat="1" ht="56.25" x14ac:dyDescent="0.25">
      <c r="A7613" s="180" t="s">
        <v>225</v>
      </c>
      <c r="B7613" s="181" t="s">
        <v>11215</v>
      </c>
      <c r="C7613" s="182" t="s">
        <v>225</v>
      </c>
      <c r="D7613" s="183" t="s">
        <v>36</v>
      </c>
      <c r="E7613" s="181" t="s">
        <v>35</v>
      </c>
      <c r="F7613" s="183" t="s">
        <v>35</v>
      </c>
      <c r="G7613" s="181" t="s">
        <v>7393</v>
      </c>
      <c r="H7613" s="184" t="s">
        <v>7090</v>
      </c>
      <c r="I7613" s="185" t="s">
        <v>190</v>
      </c>
      <c r="J7613" s="181" t="s">
        <v>35</v>
      </c>
      <c r="K7613" s="181" t="s">
        <v>225</v>
      </c>
      <c r="L7613" s="186" t="s">
        <v>225</v>
      </c>
      <c r="M7613" s="187" t="s">
        <v>225</v>
      </c>
      <c r="N7613" s="183" t="s">
        <v>36</v>
      </c>
      <c r="O7613" s="181" t="s">
        <v>7393</v>
      </c>
      <c r="P7613" s="184" t="s">
        <v>7090</v>
      </c>
      <c r="Q7613" s="185" t="s">
        <v>190</v>
      </c>
      <c r="R7613" s="181" t="s">
        <v>35</v>
      </c>
      <c r="S7613" s="181" t="s">
        <v>225</v>
      </c>
      <c r="T7613" s="186" t="s">
        <v>225</v>
      </c>
      <c r="U7613" s="187" t="s">
        <v>225</v>
      </c>
      <c r="V7613" s="188" t="str" cm="1">
        <f t="array" ref="V7613">IF(SUM(LEN(A7613:U7613))=0,"",IF(OR(OR(ISBLANK(E7613),SUM(LEN(B7613),LEN(C7613))=0),AND(NOT(D7613="Unknown"),ISBLANK(I7613)),AND(NOT(N7613="Unknown"),ISBLANK(Q7613))),"Missing Information", INDEX(Table15[Entire Service Line Classification], MATCH(SUMIFS(Table15[Unique ID],Table15[System-Owned Portion],D7613,Table15[If Material Anything Other than "Lead" in Column E,Was Material Ever Previously Lead?],F7613,Table15[Customer-Owned Portion],N7613),Table15[Unique ID],0),0)))</f>
        <v>Non-lead</v>
      </c>
      <c r="W7613" s="189"/>
    </row>
    <row r="7614" spans="1:23" s="190" customFormat="1" ht="56.25" x14ac:dyDescent="0.25">
      <c r="A7614" s="180" t="s">
        <v>225</v>
      </c>
      <c r="B7614" s="181" t="s">
        <v>11216</v>
      </c>
      <c r="C7614" s="182" t="s">
        <v>225</v>
      </c>
      <c r="D7614" s="183" t="s">
        <v>36</v>
      </c>
      <c r="E7614" s="181" t="s">
        <v>35</v>
      </c>
      <c r="F7614" s="183" t="s">
        <v>35</v>
      </c>
      <c r="G7614" s="181" t="s">
        <v>7350</v>
      </c>
      <c r="H7614" s="184" t="s">
        <v>7090</v>
      </c>
      <c r="I7614" s="185" t="s">
        <v>190</v>
      </c>
      <c r="J7614" s="181" t="s">
        <v>35</v>
      </c>
      <c r="K7614" s="181" t="s">
        <v>225</v>
      </c>
      <c r="L7614" s="186" t="s">
        <v>225</v>
      </c>
      <c r="M7614" s="187" t="s">
        <v>225</v>
      </c>
      <c r="N7614" s="183" t="s">
        <v>36</v>
      </c>
      <c r="O7614" s="181" t="s">
        <v>7350</v>
      </c>
      <c r="P7614" s="184" t="s">
        <v>7090</v>
      </c>
      <c r="Q7614" s="185" t="s">
        <v>190</v>
      </c>
      <c r="R7614" s="181" t="s">
        <v>35</v>
      </c>
      <c r="S7614" s="181" t="s">
        <v>225</v>
      </c>
      <c r="T7614" s="186" t="s">
        <v>225</v>
      </c>
      <c r="U7614" s="187" t="s">
        <v>225</v>
      </c>
      <c r="V7614" s="188" t="str" cm="1">
        <f t="array" ref="V7614">IF(SUM(LEN(A7614:U7614))=0,"",IF(OR(OR(ISBLANK(E7614),SUM(LEN(B7614),LEN(C7614))=0),AND(NOT(D7614="Unknown"),ISBLANK(I7614)),AND(NOT(N7614="Unknown"),ISBLANK(Q7614))),"Missing Information", INDEX(Table15[Entire Service Line Classification], MATCH(SUMIFS(Table15[Unique ID],Table15[System-Owned Portion],D7614,Table15[If Material Anything Other than "Lead" in Column E,Was Material Ever Previously Lead?],F7614,Table15[Customer-Owned Portion],N7614),Table15[Unique ID],0),0)))</f>
        <v>Non-lead</v>
      </c>
      <c r="W7614" s="189"/>
    </row>
    <row r="7615" spans="1:23" s="190" customFormat="1" ht="56.25" x14ac:dyDescent="0.25">
      <c r="A7615" s="180" t="s">
        <v>225</v>
      </c>
      <c r="B7615" s="181" t="s">
        <v>11217</v>
      </c>
      <c r="C7615" s="182" t="s">
        <v>225</v>
      </c>
      <c r="D7615" s="183" t="s">
        <v>36</v>
      </c>
      <c r="E7615" s="181" t="s">
        <v>35</v>
      </c>
      <c r="F7615" s="183" t="s">
        <v>35</v>
      </c>
      <c r="G7615" s="181" t="s">
        <v>7350</v>
      </c>
      <c r="H7615" s="184" t="s">
        <v>7090</v>
      </c>
      <c r="I7615" s="185" t="s">
        <v>190</v>
      </c>
      <c r="J7615" s="181" t="s">
        <v>35</v>
      </c>
      <c r="K7615" s="181" t="s">
        <v>225</v>
      </c>
      <c r="L7615" s="186" t="s">
        <v>225</v>
      </c>
      <c r="M7615" s="187" t="s">
        <v>225</v>
      </c>
      <c r="N7615" s="183" t="s">
        <v>36</v>
      </c>
      <c r="O7615" s="181" t="s">
        <v>7350</v>
      </c>
      <c r="P7615" s="184" t="s">
        <v>7090</v>
      </c>
      <c r="Q7615" s="185" t="s">
        <v>190</v>
      </c>
      <c r="R7615" s="181" t="s">
        <v>35</v>
      </c>
      <c r="S7615" s="181" t="s">
        <v>225</v>
      </c>
      <c r="T7615" s="186" t="s">
        <v>225</v>
      </c>
      <c r="U7615" s="187" t="s">
        <v>225</v>
      </c>
      <c r="V7615" s="188" t="str" cm="1">
        <f t="array" ref="V7615">IF(SUM(LEN(A7615:U7615))=0,"",IF(OR(OR(ISBLANK(E7615),SUM(LEN(B7615),LEN(C7615))=0),AND(NOT(D7615="Unknown"),ISBLANK(I7615)),AND(NOT(N7615="Unknown"),ISBLANK(Q7615))),"Missing Information", INDEX(Table15[Entire Service Line Classification], MATCH(SUMIFS(Table15[Unique ID],Table15[System-Owned Portion],D7615,Table15[If Material Anything Other than "Lead" in Column E,Was Material Ever Previously Lead?],F7615,Table15[Customer-Owned Portion],N7615),Table15[Unique ID],0),0)))</f>
        <v>Non-lead</v>
      </c>
      <c r="W7615" s="189"/>
    </row>
    <row r="7616" spans="1:23" s="190" customFormat="1" ht="56.25" x14ac:dyDescent="0.25">
      <c r="A7616" s="180" t="s">
        <v>225</v>
      </c>
      <c r="B7616" s="181" t="s">
        <v>11218</v>
      </c>
      <c r="C7616" s="182" t="s">
        <v>225</v>
      </c>
      <c r="D7616" s="183" t="s">
        <v>36</v>
      </c>
      <c r="E7616" s="181" t="s">
        <v>35</v>
      </c>
      <c r="F7616" s="183" t="s">
        <v>35</v>
      </c>
      <c r="G7616" s="181" t="s">
        <v>7347</v>
      </c>
      <c r="H7616" s="184" t="s">
        <v>7090</v>
      </c>
      <c r="I7616" s="185" t="s">
        <v>190</v>
      </c>
      <c r="J7616" s="181" t="s">
        <v>35</v>
      </c>
      <c r="K7616" s="181" t="s">
        <v>225</v>
      </c>
      <c r="L7616" s="186" t="s">
        <v>225</v>
      </c>
      <c r="M7616" s="187" t="s">
        <v>225</v>
      </c>
      <c r="N7616" s="183" t="s">
        <v>36</v>
      </c>
      <c r="O7616" s="181" t="s">
        <v>7347</v>
      </c>
      <c r="P7616" s="184" t="s">
        <v>7090</v>
      </c>
      <c r="Q7616" s="185" t="s">
        <v>190</v>
      </c>
      <c r="R7616" s="181" t="s">
        <v>35</v>
      </c>
      <c r="S7616" s="181" t="s">
        <v>225</v>
      </c>
      <c r="T7616" s="186" t="s">
        <v>225</v>
      </c>
      <c r="U7616" s="187" t="s">
        <v>225</v>
      </c>
      <c r="V7616" s="188" t="str" cm="1">
        <f t="array" ref="V7616">IF(SUM(LEN(A7616:U7616))=0,"",IF(OR(OR(ISBLANK(E7616),SUM(LEN(B7616),LEN(C7616))=0),AND(NOT(D7616="Unknown"),ISBLANK(I7616)),AND(NOT(N7616="Unknown"),ISBLANK(Q7616))),"Missing Information", INDEX(Table15[Entire Service Line Classification], MATCH(SUMIFS(Table15[Unique ID],Table15[System-Owned Portion],D7616,Table15[If Material Anything Other than "Lead" in Column E,Was Material Ever Previously Lead?],F7616,Table15[Customer-Owned Portion],N7616),Table15[Unique ID],0),0)))</f>
        <v>Non-lead</v>
      </c>
      <c r="W7616" s="189"/>
    </row>
    <row r="7617" spans="1:23" s="190" customFormat="1" ht="56.25" x14ac:dyDescent="0.25">
      <c r="A7617" s="180" t="s">
        <v>225</v>
      </c>
      <c r="B7617" s="181" t="s">
        <v>11219</v>
      </c>
      <c r="C7617" s="182" t="s">
        <v>225</v>
      </c>
      <c r="D7617" s="183" t="s">
        <v>36</v>
      </c>
      <c r="E7617" s="181" t="s">
        <v>35</v>
      </c>
      <c r="F7617" s="183" t="s">
        <v>35</v>
      </c>
      <c r="G7617" s="181" t="s">
        <v>7350</v>
      </c>
      <c r="H7617" s="184" t="s">
        <v>7090</v>
      </c>
      <c r="I7617" s="185" t="s">
        <v>190</v>
      </c>
      <c r="J7617" s="181" t="s">
        <v>35</v>
      </c>
      <c r="K7617" s="181" t="s">
        <v>225</v>
      </c>
      <c r="L7617" s="186" t="s">
        <v>225</v>
      </c>
      <c r="M7617" s="187" t="s">
        <v>225</v>
      </c>
      <c r="N7617" s="183" t="s">
        <v>36</v>
      </c>
      <c r="O7617" s="181" t="s">
        <v>7350</v>
      </c>
      <c r="P7617" s="184" t="s">
        <v>7090</v>
      </c>
      <c r="Q7617" s="185" t="s">
        <v>190</v>
      </c>
      <c r="R7617" s="181" t="s">
        <v>35</v>
      </c>
      <c r="S7617" s="181" t="s">
        <v>225</v>
      </c>
      <c r="T7617" s="186" t="s">
        <v>225</v>
      </c>
      <c r="U7617" s="187" t="s">
        <v>225</v>
      </c>
      <c r="V7617" s="188" t="str" cm="1">
        <f t="array" ref="V7617">IF(SUM(LEN(A7617:U7617))=0,"",IF(OR(OR(ISBLANK(E7617),SUM(LEN(B7617),LEN(C7617))=0),AND(NOT(D7617="Unknown"),ISBLANK(I7617)),AND(NOT(N7617="Unknown"),ISBLANK(Q7617))),"Missing Information", INDEX(Table15[Entire Service Line Classification], MATCH(SUMIFS(Table15[Unique ID],Table15[System-Owned Portion],D7617,Table15[If Material Anything Other than "Lead" in Column E,Was Material Ever Previously Lead?],F7617,Table15[Customer-Owned Portion],N7617),Table15[Unique ID],0),0)))</f>
        <v>Non-lead</v>
      </c>
      <c r="W7617" s="189"/>
    </row>
    <row r="7618" spans="1:23" s="190" customFormat="1" ht="56.25" x14ac:dyDescent="0.25">
      <c r="A7618" s="180" t="s">
        <v>225</v>
      </c>
      <c r="B7618" s="181" t="s">
        <v>11220</v>
      </c>
      <c r="C7618" s="182" t="s">
        <v>225</v>
      </c>
      <c r="D7618" s="183" t="s">
        <v>36</v>
      </c>
      <c r="E7618" s="181" t="s">
        <v>35</v>
      </c>
      <c r="F7618" s="183" t="s">
        <v>35</v>
      </c>
      <c r="G7618" s="181" t="s">
        <v>7350</v>
      </c>
      <c r="H7618" s="184" t="s">
        <v>7090</v>
      </c>
      <c r="I7618" s="185" t="s">
        <v>190</v>
      </c>
      <c r="J7618" s="181" t="s">
        <v>35</v>
      </c>
      <c r="K7618" s="181" t="s">
        <v>225</v>
      </c>
      <c r="L7618" s="186" t="s">
        <v>225</v>
      </c>
      <c r="M7618" s="187" t="s">
        <v>225</v>
      </c>
      <c r="N7618" s="183" t="s">
        <v>36</v>
      </c>
      <c r="O7618" s="181" t="s">
        <v>7350</v>
      </c>
      <c r="P7618" s="184" t="s">
        <v>7090</v>
      </c>
      <c r="Q7618" s="185" t="s">
        <v>190</v>
      </c>
      <c r="R7618" s="181" t="s">
        <v>35</v>
      </c>
      <c r="S7618" s="181" t="s">
        <v>225</v>
      </c>
      <c r="T7618" s="186" t="s">
        <v>225</v>
      </c>
      <c r="U7618" s="187" t="s">
        <v>225</v>
      </c>
      <c r="V7618" s="188" t="str" cm="1">
        <f t="array" ref="V7618">IF(SUM(LEN(A7618:U7618))=0,"",IF(OR(OR(ISBLANK(E7618),SUM(LEN(B7618),LEN(C7618))=0),AND(NOT(D7618="Unknown"),ISBLANK(I7618)),AND(NOT(N7618="Unknown"),ISBLANK(Q7618))),"Missing Information", INDEX(Table15[Entire Service Line Classification], MATCH(SUMIFS(Table15[Unique ID],Table15[System-Owned Portion],D7618,Table15[If Material Anything Other than "Lead" in Column E,Was Material Ever Previously Lead?],F7618,Table15[Customer-Owned Portion],N7618),Table15[Unique ID],0),0)))</f>
        <v>Non-lead</v>
      </c>
      <c r="W7618" s="189"/>
    </row>
    <row r="7619" spans="1:23" s="190" customFormat="1" ht="56.25" x14ac:dyDescent="0.25">
      <c r="A7619" s="180" t="s">
        <v>225</v>
      </c>
      <c r="B7619" s="181" t="s">
        <v>11221</v>
      </c>
      <c r="C7619" s="182" t="s">
        <v>225</v>
      </c>
      <c r="D7619" s="183" t="s">
        <v>36</v>
      </c>
      <c r="E7619" s="181" t="s">
        <v>35</v>
      </c>
      <c r="F7619" s="183" t="s">
        <v>35</v>
      </c>
      <c r="G7619" s="181" t="s">
        <v>7350</v>
      </c>
      <c r="H7619" s="184" t="s">
        <v>7090</v>
      </c>
      <c r="I7619" s="185" t="s">
        <v>190</v>
      </c>
      <c r="J7619" s="181" t="s">
        <v>35</v>
      </c>
      <c r="K7619" s="181" t="s">
        <v>225</v>
      </c>
      <c r="L7619" s="186" t="s">
        <v>225</v>
      </c>
      <c r="M7619" s="187" t="s">
        <v>225</v>
      </c>
      <c r="N7619" s="183" t="s">
        <v>36</v>
      </c>
      <c r="O7619" s="181" t="s">
        <v>7350</v>
      </c>
      <c r="P7619" s="184" t="s">
        <v>7090</v>
      </c>
      <c r="Q7619" s="185" t="s">
        <v>190</v>
      </c>
      <c r="R7619" s="181" t="s">
        <v>35</v>
      </c>
      <c r="S7619" s="181" t="s">
        <v>225</v>
      </c>
      <c r="T7619" s="186" t="s">
        <v>225</v>
      </c>
      <c r="U7619" s="187" t="s">
        <v>225</v>
      </c>
      <c r="V7619" s="188" t="str" cm="1">
        <f t="array" ref="V7619">IF(SUM(LEN(A7619:U7619))=0,"",IF(OR(OR(ISBLANK(E7619),SUM(LEN(B7619),LEN(C7619))=0),AND(NOT(D7619="Unknown"),ISBLANK(I7619)),AND(NOT(N7619="Unknown"),ISBLANK(Q7619))),"Missing Information", INDEX(Table15[Entire Service Line Classification], MATCH(SUMIFS(Table15[Unique ID],Table15[System-Owned Portion],D7619,Table15[If Material Anything Other than "Lead" in Column E,Was Material Ever Previously Lead?],F7619,Table15[Customer-Owned Portion],N7619),Table15[Unique ID],0),0)))</f>
        <v>Non-lead</v>
      </c>
      <c r="W7619" s="189"/>
    </row>
    <row r="7620" spans="1:23" s="190" customFormat="1" ht="56.25" x14ac:dyDescent="0.25">
      <c r="A7620" s="180" t="s">
        <v>225</v>
      </c>
      <c r="B7620" s="181" t="s">
        <v>11222</v>
      </c>
      <c r="C7620" s="182" t="s">
        <v>225</v>
      </c>
      <c r="D7620" s="183" t="s">
        <v>36</v>
      </c>
      <c r="E7620" s="181" t="s">
        <v>35</v>
      </c>
      <c r="F7620" s="183" t="s">
        <v>35</v>
      </c>
      <c r="G7620" s="181" t="s">
        <v>7350</v>
      </c>
      <c r="H7620" s="184" t="s">
        <v>7090</v>
      </c>
      <c r="I7620" s="185" t="s">
        <v>190</v>
      </c>
      <c r="J7620" s="181" t="s">
        <v>35</v>
      </c>
      <c r="K7620" s="181" t="s">
        <v>225</v>
      </c>
      <c r="L7620" s="186" t="s">
        <v>225</v>
      </c>
      <c r="M7620" s="187" t="s">
        <v>225</v>
      </c>
      <c r="N7620" s="183" t="s">
        <v>36</v>
      </c>
      <c r="O7620" s="181" t="s">
        <v>7350</v>
      </c>
      <c r="P7620" s="184" t="s">
        <v>7090</v>
      </c>
      <c r="Q7620" s="185" t="s">
        <v>190</v>
      </c>
      <c r="R7620" s="181" t="s">
        <v>35</v>
      </c>
      <c r="S7620" s="181" t="s">
        <v>225</v>
      </c>
      <c r="T7620" s="186" t="s">
        <v>225</v>
      </c>
      <c r="U7620" s="187" t="s">
        <v>225</v>
      </c>
      <c r="V7620" s="188" t="str" cm="1">
        <f t="array" ref="V7620">IF(SUM(LEN(A7620:U7620))=0,"",IF(OR(OR(ISBLANK(E7620),SUM(LEN(B7620),LEN(C7620))=0),AND(NOT(D7620="Unknown"),ISBLANK(I7620)),AND(NOT(N7620="Unknown"),ISBLANK(Q7620))),"Missing Information", INDEX(Table15[Entire Service Line Classification], MATCH(SUMIFS(Table15[Unique ID],Table15[System-Owned Portion],D7620,Table15[If Material Anything Other than "Lead" in Column E,Was Material Ever Previously Lead?],F7620,Table15[Customer-Owned Portion],N7620),Table15[Unique ID],0),0)))</f>
        <v>Non-lead</v>
      </c>
      <c r="W7620" s="189"/>
    </row>
    <row r="7621" spans="1:23" s="190" customFormat="1" ht="56.25" x14ac:dyDescent="0.25">
      <c r="A7621" s="180" t="s">
        <v>225</v>
      </c>
      <c r="B7621" s="181" t="s">
        <v>11223</v>
      </c>
      <c r="C7621" s="182" t="s">
        <v>225</v>
      </c>
      <c r="D7621" s="183" t="s">
        <v>36</v>
      </c>
      <c r="E7621" s="181" t="s">
        <v>35</v>
      </c>
      <c r="F7621" s="183" t="s">
        <v>35</v>
      </c>
      <c r="G7621" s="181" t="s">
        <v>7350</v>
      </c>
      <c r="H7621" s="184" t="s">
        <v>7090</v>
      </c>
      <c r="I7621" s="185" t="s">
        <v>190</v>
      </c>
      <c r="J7621" s="181" t="s">
        <v>35</v>
      </c>
      <c r="K7621" s="181" t="s">
        <v>225</v>
      </c>
      <c r="L7621" s="186" t="s">
        <v>225</v>
      </c>
      <c r="M7621" s="187" t="s">
        <v>225</v>
      </c>
      <c r="N7621" s="183" t="s">
        <v>36</v>
      </c>
      <c r="O7621" s="181" t="s">
        <v>7350</v>
      </c>
      <c r="P7621" s="184" t="s">
        <v>7090</v>
      </c>
      <c r="Q7621" s="185" t="s">
        <v>190</v>
      </c>
      <c r="R7621" s="181" t="s">
        <v>35</v>
      </c>
      <c r="S7621" s="181" t="s">
        <v>225</v>
      </c>
      <c r="T7621" s="186" t="s">
        <v>225</v>
      </c>
      <c r="U7621" s="187" t="s">
        <v>225</v>
      </c>
      <c r="V7621" s="188" t="str" cm="1">
        <f t="array" ref="V7621">IF(SUM(LEN(A7621:U7621))=0,"",IF(OR(OR(ISBLANK(E7621),SUM(LEN(B7621),LEN(C7621))=0),AND(NOT(D7621="Unknown"),ISBLANK(I7621)),AND(NOT(N7621="Unknown"),ISBLANK(Q7621))),"Missing Information", INDEX(Table15[Entire Service Line Classification], MATCH(SUMIFS(Table15[Unique ID],Table15[System-Owned Portion],D7621,Table15[If Material Anything Other than "Lead" in Column E,Was Material Ever Previously Lead?],F7621,Table15[Customer-Owned Portion],N7621),Table15[Unique ID],0),0)))</f>
        <v>Non-lead</v>
      </c>
      <c r="W7621" s="189"/>
    </row>
    <row r="7622" spans="1:23" s="190" customFormat="1" ht="56.25" x14ac:dyDescent="0.25">
      <c r="A7622" s="180" t="s">
        <v>225</v>
      </c>
      <c r="B7622" s="181" t="s">
        <v>11224</v>
      </c>
      <c r="C7622" s="182" t="s">
        <v>225</v>
      </c>
      <c r="D7622" s="183" t="s">
        <v>36</v>
      </c>
      <c r="E7622" s="181" t="s">
        <v>35</v>
      </c>
      <c r="F7622" s="183" t="s">
        <v>35</v>
      </c>
      <c r="G7622" s="181" t="s">
        <v>7347</v>
      </c>
      <c r="H7622" s="184" t="s">
        <v>7090</v>
      </c>
      <c r="I7622" s="185" t="s">
        <v>190</v>
      </c>
      <c r="J7622" s="181" t="s">
        <v>35</v>
      </c>
      <c r="K7622" s="181" t="s">
        <v>225</v>
      </c>
      <c r="L7622" s="186" t="s">
        <v>225</v>
      </c>
      <c r="M7622" s="187" t="s">
        <v>225</v>
      </c>
      <c r="N7622" s="183" t="s">
        <v>36</v>
      </c>
      <c r="O7622" s="181" t="s">
        <v>7347</v>
      </c>
      <c r="P7622" s="184" t="s">
        <v>7090</v>
      </c>
      <c r="Q7622" s="185" t="s">
        <v>190</v>
      </c>
      <c r="R7622" s="181" t="s">
        <v>35</v>
      </c>
      <c r="S7622" s="181" t="s">
        <v>225</v>
      </c>
      <c r="T7622" s="186" t="s">
        <v>225</v>
      </c>
      <c r="U7622" s="187" t="s">
        <v>225</v>
      </c>
      <c r="V7622" s="188" t="str" cm="1">
        <f t="array" ref="V7622">IF(SUM(LEN(A7622:U7622))=0,"",IF(OR(OR(ISBLANK(E7622),SUM(LEN(B7622),LEN(C7622))=0),AND(NOT(D7622="Unknown"),ISBLANK(I7622)),AND(NOT(N7622="Unknown"),ISBLANK(Q7622))),"Missing Information", INDEX(Table15[Entire Service Line Classification], MATCH(SUMIFS(Table15[Unique ID],Table15[System-Owned Portion],D7622,Table15[If Material Anything Other than "Lead" in Column E,Was Material Ever Previously Lead?],F7622,Table15[Customer-Owned Portion],N7622),Table15[Unique ID],0),0)))</f>
        <v>Non-lead</v>
      </c>
      <c r="W7622" s="189"/>
    </row>
    <row r="7623" spans="1:23" s="190" customFormat="1" ht="56.25" x14ac:dyDescent="0.25">
      <c r="A7623" s="180" t="s">
        <v>225</v>
      </c>
      <c r="B7623" s="181" t="s">
        <v>11225</v>
      </c>
      <c r="C7623" s="182" t="s">
        <v>225</v>
      </c>
      <c r="D7623" s="183" t="s">
        <v>36</v>
      </c>
      <c r="E7623" s="181" t="s">
        <v>35</v>
      </c>
      <c r="F7623" s="183" t="s">
        <v>35</v>
      </c>
      <c r="G7623" s="181" t="s">
        <v>7350</v>
      </c>
      <c r="H7623" s="184" t="s">
        <v>7090</v>
      </c>
      <c r="I7623" s="185" t="s">
        <v>190</v>
      </c>
      <c r="J7623" s="181" t="s">
        <v>35</v>
      </c>
      <c r="K7623" s="181" t="s">
        <v>225</v>
      </c>
      <c r="L7623" s="186" t="s">
        <v>225</v>
      </c>
      <c r="M7623" s="187" t="s">
        <v>225</v>
      </c>
      <c r="N7623" s="183" t="s">
        <v>36</v>
      </c>
      <c r="O7623" s="181" t="s">
        <v>7350</v>
      </c>
      <c r="P7623" s="184" t="s">
        <v>7090</v>
      </c>
      <c r="Q7623" s="185" t="s">
        <v>190</v>
      </c>
      <c r="R7623" s="181" t="s">
        <v>35</v>
      </c>
      <c r="S7623" s="181" t="s">
        <v>225</v>
      </c>
      <c r="T7623" s="186" t="s">
        <v>225</v>
      </c>
      <c r="U7623" s="187" t="s">
        <v>225</v>
      </c>
      <c r="V7623" s="188" t="str" cm="1">
        <f t="array" ref="V7623">IF(SUM(LEN(A7623:U7623))=0,"",IF(OR(OR(ISBLANK(E7623),SUM(LEN(B7623),LEN(C7623))=0),AND(NOT(D7623="Unknown"),ISBLANK(I7623)),AND(NOT(N7623="Unknown"),ISBLANK(Q7623))),"Missing Information", INDEX(Table15[Entire Service Line Classification], MATCH(SUMIFS(Table15[Unique ID],Table15[System-Owned Portion],D7623,Table15[If Material Anything Other than "Lead" in Column E,Was Material Ever Previously Lead?],F7623,Table15[Customer-Owned Portion],N7623),Table15[Unique ID],0),0)))</f>
        <v>Non-lead</v>
      </c>
      <c r="W7623" s="189"/>
    </row>
    <row r="7624" spans="1:23" s="190" customFormat="1" ht="56.25" x14ac:dyDescent="0.25">
      <c r="A7624" s="180" t="s">
        <v>225</v>
      </c>
      <c r="B7624" s="181" t="s">
        <v>11226</v>
      </c>
      <c r="C7624" s="182" t="s">
        <v>225</v>
      </c>
      <c r="D7624" s="183" t="s">
        <v>36</v>
      </c>
      <c r="E7624" s="181" t="s">
        <v>35</v>
      </c>
      <c r="F7624" s="183" t="s">
        <v>35</v>
      </c>
      <c r="G7624" s="181" t="s">
        <v>7347</v>
      </c>
      <c r="H7624" s="184" t="s">
        <v>7090</v>
      </c>
      <c r="I7624" s="185" t="s">
        <v>190</v>
      </c>
      <c r="J7624" s="181" t="s">
        <v>35</v>
      </c>
      <c r="K7624" s="181" t="s">
        <v>225</v>
      </c>
      <c r="L7624" s="186" t="s">
        <v>225</v>
      </c>
      <c r="M7624" s="187" t="s">
        <v>225</v>
      </c>
      <c r="N7624" s="183" t="s">
        <v>36</v>
      </c>
      <c r="O7624" s="181" t="s">
        <v>7347</v>
      </c>
      <c r="P7624" s="184" t="s">
        <v>7090</v>
      </c>
      <c r="Q7624" s="185" t="s">
        <v>190</v>
      </c>
      <c r="R7624" s="181" t="s">
        <v>35</v>
      </c>
      <c r="S7624" s="181" t="s">
        <v>225</v>
      </c>
      <c r="T7624" s="186" t="s">
        <v>225</v>
      </c>
      <c r="U7624" s="187" t="s">
        <v>225</v>
      </c>
      <c r="V7624" s="188" t="str" cm="1">
        <f t="array" ref="V7624">IF(SUM(LEN(A7624:U7624))=0,"",IF(OR(OR(ISBLANK(E7624),SUM(LEN(B7624),LEN(C7624))=0),AND(NOT(D7624="Unknown"),ISBLANK(I7624)),AND(NOT(N7624="Unknown"),ISBLANK(Q7624))),"Missing Information", INDEX(Table15[Entire Service Line Classification], MATCH(SUMIFS(Table15[Unique ID],Table15[System-Owned Portion],D7624,Table15[If Material Anything Other than "Lead" in Column E,Was Material Ever Previously Lead?],F7624,Table15[Customer-Owned Portion],N7624),Table15[Unique ID],0),0)))</f>
        <v>Non-lead</v>
      </c>
      <c r="W7624" s="189"/>
    </row>
    <row r="7625" spans="1:23" s="190" customFormat="1" ht="56.25" x14ac:dyDescent="0.25">
      <c r="A7625" s="180" t="s">
        <v>225</v>
      </c>
      <c r="B7625" s="181" t="s">
        <v>11227</v>
      </c>
      <c r="C7625" s="182" t="s">
        <v>225</v>
      </c>
      <c r="D7625" s="183" t="s">
        <v>36</v>
      </c>
      <c r="E7625" s="181" t="s">
        <v>35</v>
      </c>
      <c r="F7625" s="183" t="s">
        <v>35</v>
      </c>
      <c r="G7625" s="181" t="s">
        <v>7347</v>
      </c>
      <c r="H7625" s="184" t="s">
        <v>7090</v>
      </c>
      <c r="I7625" s="185" t="s">
        <v>190</v>
      </c>
      <c r="J7625" s="181" t="s">
        <v>35</v>
      </c>
      <c r="K7625" s="181" t="s">
        <v>225</v>
      </c>
      <c r="L7625" s="186" t="s">
        <v>225</v>
      </c>
      <c r="M7625" s="187" t="s">
        <v>225</v>
      </c>
      <c r="N7625" s="183" t="s">
        <v>36</v>
      </c>
      <c r="O7625" s="181" t="s">
        <v>7347</v>
      </c>
      <c r="P7625" s="184" t="s">
        <v>7090</v>
      </c>
      <c r="Q7625" s="185" t="s">
        <v>190</v>
      </c>
      <c r="R7625" s="181" t="s">
        <v>35</v>
      </c>
      <c r="S7625" s="181" t="s">
        <v>225</v>
      </c>
      <c r="T7625" s="186" t="s">
        <v>225</v>
      </c>
      <c r="U7625" s="187" t="s">
        <v>225</v>
      </c>
      <c r="V7625" s="188" t="str" cm="1">
        <f t="array" ref="V7625">IF(SUM(LEN(A7625:U7625))=0,"",IF(OR(OR(ISBLANK(E7625),SUM(LEN(B7625),LEN(C7625))=0),AND(NOT(D7625="Unknown"),ISBLANK(I7625)),AND(NOT(N7625="Unknown"),ISBLANK(Q7625))),"Missing Information", INDEX(Table15[Entire Service Line Classification], MATCH(SUMIFS(Table15[Unique ID],Table15[System-Owned Portion],D7625,Table15[If Material Anything Other than "Lead" in Column E,Was Material Ever Previously Lead?],F7625,Table15[Customer-Owned Portion],N7625),Table15[Unique ID],0),0)))</f>
        <v>Non-lead</v>
      </c>
      <c r="W7625" s="189"/>
    </row>
    <row r="7626" spans="1:23" s="190" customFormat="1" ht="56.25" x14ac:dyDescent="0.25">
      <c r="A7626" s="180" t="s">
        <v>225</v>
      </c>
      <c r="B7626" s="181" t="s">
        <v>11228</v>
      </c>
      <c r="C7626" s="182" t="s">
        <v>225</v>
      </c>
      <c r="D7626" s="183" t="s">
        <v>36</v>
      </c>
      <c r="E7626" s="181" t="s">
        <v>35</v>
      </c>
      <c r="F7626" s="183" t="s">
        <v>35</v>
      </c>
      <c r="G7626" s="181" t="s">
        <v>7347</v>
      </c>
      <c r="H7626" s="184" t="s">
        <v>7090</v>
      </c>
      <c r="I7626" s="185" t="s">
        <v>190</v>
      </c>
      <c r="J7626" s="181" t="s">
        <v>35</v>
      </c>
      <c r="K7626" s="181" t="s">
        <v>225</v>
      </c>
      <c r="L7626" s="186" t="s">
        <v>225</v>
      </c>
      <c r="M7626" s="187" t="s">
        <v>225</v>
      </c>
      <c r="N7626" s="183" t="s">
        <v>36</v>
      </c>
      <c r="O7626" s="181" t="s">
        <v>7347</v>
      </c>
      <c r="P7626" s="184" t="s">
        <v>7090</v>
      </c>
      <c r="Q7626" s="185" t="s">
        <v>190</v>
      </c>
      <c r="R7626" s="181" t="s">
        <v>35</v>
      </c>
      <c r="S7626" s="181" t="s">
        <v>225</v>
      </c>
      <c r="T7626" s="186" t="s">
        <v>225</v>
      </c>
      <c r="U7626" s="187" t="s">
        <v>225</v>
      </c>
      <c r="V7626" s="188" t="str" cm="1">
        <f t="array" ref="V7626">IF(SUM(LEN(A7626:U7626))=0,"",IF(OR(OR(ISBLANK(E7626),SUM(LEN(B7626),LEN(C7626))=0),AND(NOT(D7626="Unknown"),ISBLANK(I7626)),AND(NOT(N7626="Unknown"),ISBLANK(Q7626))),"Missing Information", INDEX(Table15[Entire Service Line Classification], MATCH(SUMIFS(Table15[Unique ID],Table15[System-Owned Portion],D7626,Table15[If Material Anything Other than "Lead" in Column E,Was Material Ever Previously Lead?],F7626,Table15[Customer-Owned Portion],N7626),Table15[Unique ID],0),0)))</f>
        <v>Non-lead</v>
      </c>
      <c r="W7626" s="189"/>
    </row>
    <row r="7627" spans="1:23" s="190" customFormat="1" ht="56.25" x14ac:dyDescent="0.25">
      <c r="A7627" s="180" t="s">
        <v>225</v>
      </c>
      <c r="B7627" s="181" t="s">
        <v>11229</v>
      </c>
      <c r="C7627" s="182" t="s">
        <v>225</v>
      </c>
      <c r="D7627" s="183" t="s">
        <v>36</v>
      </c>
      <c r="E7627" s="181" t="s">
        <v>35</v>
      </c>
      <c r="F7627" s="183" t="s">
        <v>35</v>
      </c>
      <c r="G7627" s="181" t="s">
        <v>7347</v>
      </c>
      <c r="H7627" s="184" t="s">
        <v>7090</v>
      </c>
      <c r="I7627" s="185" t="s">
        <v>190</v>
      </c>
      <c r="J7627" s="181" t="s">
        <v>35</v>
      </c>
      <c r="K7627" s="181" t="s">
        <v>225</v>
      </c>
      <c r="L7627" s="186" t="s">
        <v>225</v>
      </c>
      <c r="M7627" s="187" t="s">
        <v>225</v>
      </c>
      <c r="N7627" s="183" t="s">
        <v>36</v>
      </c>
      <c r="O7627" s="181" t="s">
        <v>7347</v>
      </c>
      <c r="P7627" s="184" t="s">
        <v>7090</v>
      </c>
      <c r="Q7627" s="185" t="s">
        <v>190</v>
      </c>
      <c r="R7627" s="181" t="s">
        <v>35</v>
      </c>
      <c r="S7627" s="181" t="s">
        <v>225</v>
      </c>
      <c r="T7627" s="186" t="s">
        <v>225</v>
      </c>
      <c r="U7627" s="187" t="s">
        <v>225</v>
      </c>
      <c r="V7627" s="188" t="str" cm="1">
        <f t="array" ref="V7627">IF(SUM(LEN(A7627:U7627))=0,"",IF(OR(OR(ISBLANK(E7627),SUM(LEN(B7627),LEN(C7627))=0),AND(NOT(D7627="Unknown"),ISBLANK(I7627)),AND(NOT(N7627="Unknown"),ISBLANK(Q7627))),"Missing Information", INDEX(Table15[Entire Service Line Classification], MATCH(SUMIFS(Table15[Unique ID],Table15[System-Owned Portion],D7627,Table15[If Material Anything Other than "Lead" in Column E,Was Material Ever Previously Lead?],F7627,Table15[Customer-Owned Portion],N7627),Table15[Unique ID],0),0)))</f>
        <v>Non-lead</v>
      </c>
      <c r="W7627" s="189"/>
    </row>
    <row r="7628" spans="1:23" s="190" customFormat="1" ht="56.25" x14ac:dyDescent="0.25">
      <c r="A7628" s="180" t="s">
        <v>225</v>
      </c>
      <c r="B7628" s="181" t="s">
        <v>11230</v>
      </c>
      <c r="C7628" s="182" t="s">
        <v>225</v>
      </c>
      <c r="D7628" s="183" t="s">
        <v>36</v>
      </c>
      <c r="E7628" s="181" t="s">
        <v>35</v>
      </c>
      <c r="F7628" s="183" t="s">
        <v>35</v>
      </c>
      <c r="G7628" s="181" t="s">
        <v>7347</v>
      </c>
      <c r="H7628" s="184" t="s">
        <v>7090</v>
      </c>
      <c r="I7628" s="185" t="s">
        <v>190</v>
      </c>
      <c r="J7628" s="181" t="s">
        <v>35</v>
      </c>
      <c r="K7628" s="181" t="s">
        <v>225</v>
      </c>
      <c r="L7628" s="186" t="s">
        <v>225</v>
      </c>
      <c r="M7628" s="187" t="s">
        <v>225</v>
      </c>
      <c r="N7628" s="183" t="s">
        <v>36</v>
      </c>
      <c r="O7628" s="181" t="s">
        <v>7347</v>
      </c>
      <c r="P7628" s="184" t="s">
        <v>7090</v>
      </c>
      <c r="Q7628" s="185" t="s">
        <v>190</v>
      </c>
      <c r="R7628" s="181" t="s">
        <v>35</v>
      </c>
      <c r="S7628" s="181" t="s">
        <v>225</v>
      </c>
      <c r="T7628" s="186" t="s">
        <v>225</v>
      </c>
      <c r="U7628" s="187" t="s">
        <v>225</v>
      </c>
      <c r="V7628" s="188" t="str" cm="1">
        <f t="array" ref="V7628">IF(SUM(LEN(A7628:U7628))=0,"",IF(OR(OR(ISBLANK(E7628),SUM(LEN(B7628),LEN(C7628))=0),AND(NOT(D7628="Unknown"),ISBLANK(I7628)),AND(NOT(N7628="Unknown"),ISBLANK(Q7628))),"Missing Information", INDEX(Table15[Entire Service Line Classification], MATCH(SUMIFS(Table15[Unique ID],Table15[System-Owned Portion],D7628,Table15[If Material Anything Other than "Lead" in Column E,Was Material Ever Previously Lead?],F7628,Table15[Customer-Owned Portion],N7628),Table15[Unique ID],0),0)))</f>
        <v>Non-lead</v>
      </c>
      <c r="W7628" s="189"/>
    </row>
    <row r="7629" spans="1:23" s="190" customFormat="1" ht="56.25" x14ac:dyDescent="0.25">
      <c r="A7629" s="180" t="s">
        <v>225</v>
      </c>
      <c r="B7629" s="181" t="s">
        <v>11231</v>
      </c>
      <c r="C7629" s="182" t="s">
        <v>225</v>
      </c>
      <c r="D7629" s="183" t="s">
        <v>36</v>
      </c>
      <c r="E7629" s="181" t="s">
        <v>35</v>
      </c>
      <c r="F7629" s="183" t="s">
        <v>35</v>
      </c>
      <c r="G7629" s="181" t="s">
        <v>7350</v>
      </c>
      <c r="H7629" s="184" t="s">
        <v>7090</v>
      </c>
      <c r="I7629" s="185" t="s">
        <v>190</v>
      </c>
      <c r="J7629" s="181" t="s">
        <v>35</v>
      </c>
      <c r="K7629" s="181" t="s">
        <v>225</v>
      </c>
      <c r="L7629" s="186" t="s">
        <v>225</v>
      </c>
      <c r="M7629" s="187" t="s">
        <v>225</v>
      </c>
      <c r="N7629" s="183" t="s">
        <v>36</v>
      </c>
      <c r="O7629" s="181" t="s">
        <v>7350</v>
      </c>
      <c r="P7629" s="184" t="s">
        <v>7090</v>
      </c>
      <c r="Q7629" s="185" t="s">
        <v>190</v>
      </c>
      <c r="R7629" s="181" t="s">
        <v>35</v>
      </c>
      <c r="S7629" s="181" t="s">
        <v>225</v>
      </c>
      <c r="T7629" s="186" t="s">
        <v>225</v>
      </c>
      <c r="U7629" s="187" t="s">
        <v>225</v>
      </c>
      <c r="V7629" s="188" t="str" cm="1">
        <f t="array" ref="V7629">IF(SUM(LEN(A7629:U7629))=0,"",IF(OR(OR(ISBLANK(E7629),SUM(LEN(B7629),LEN(C7629))=0),AND(NOT(D7629="Unknown"),ISBLANK(I7629)),AND(NOT(N7629="Unknown"),ISBLANK(Q7629))),"Missing Information", INDEX(Table15[Entire Service Line Classification], MATCH(SUMIFS(Table15[Unique ID],Table15[System-Owned Portion],D7629,Table15[If Material Anything Other than "Lead" in Column E,Was Material Ever Previously Lead?],F7629,Table15[Customer-Owned Portion],N7629),Table15[Unique ID],0),0)))</f>
        <v>Non-lead</v>
      </c>
      <c r="W7629" s="189"/>
    </row>
    <row r="7630" spans="1:23" s="190" customFormat="1" ht="56.25" x14ac:dyDescent="0.25">
      <c r="A7630" s="180" t="s">
        <v>225</v>
      </c>
      <c r="B7630" s="181" t="s">
        <v>11232</v>
      </c>
      <c r="C7630" s="182" t="s">
        <v>225</v>
      </c>
      <c r="D7630" s="183" t="s">
        <v>36</v>
      </c>
      <c r="E7630" s="181" t="s">
        <v>35</v>
      </c>
      <c r="F7630" s="183" t="s">
        <v>35</v>
      </c>
      <c r="G7630" s="181" t="s">
        <v>7350</v>
      </c>
      <c r="H7630" s="184" t="s">
        <v>7090</v>
      </c>
      <c r="I7630" s="185" t="s">
        <v>190</v>
      </c>
      <c r="J7630" s="181" t="s">
        <v>35</v>
      </c>
      <c r="K7630" s="181" t="s">
        <v>225</v>
      </c>
      <c r="L7630" s="186" t="s">
        <v>225</v>
      </c>
      <c r="M7630" s="187" t="s">
        <v>225</v>
      </c>
      <c r="N7630" s="183" t="s">
        <v>36</v>
      </c>
      <c r="O7630" s="181" t="s">
        <v>7350</v>
      </c>
      <c r="P7630" s="184" t="s">
        <v>7090</v>
      </c>
      <c r="Q7630" s="185" t="s">
        <v>190</v>
      </c>
      <c r="R7630" s="181" t="s">
        <v>35</v>
      </c>
      <c r="S7630" s="181" t="s">
        <v>225</v>
      </c>
      <c r="T7630" s="186" t="s">
        <v>225</v>
      </c>
      <c r="U7630" s="187" t="s">
        <v>225</v>
      </c>
      <c r="V7630" s="188" t="str" cm="1">
        <f t="array" ref="V7630">IF(SUM(LEN(A7630:U7630))=0,"",IF(OR(OR(ISBLANK(E7630),SUM(LEN(B7630),LEN(C7630))=0),AND(NOT(D7630="Unknown"),ISBLANK(I7630)),AND(NOT(N7630="Unknown"),ISBLANK(Q7630))),"Missing Information", INDEX(Table15[Entire Service Line Classification], MATCH(SUMIFS(Table15[Unique ID],Table15[System-Owned Portion],D7630,Table15[If Material Anything Other than "Lead" in Column E,Was Material Ever Previously Lead?],F7630,Table15[Customer-Owned Portion],N7630),Table15[Unique ID],0),0)))</f>
        <v>Non-lead</v>
      </c>
      <c r="W7630" s="189"/>
    </row>
    <row r="7631" spans="1:23" s="190" customFormat="1" ht="56.25" x14ac:dyDescent="0.25">
      <c r="A7631" s="180" t="s">
        <v>225</v>
      </c>
      <c r="B7631" s="181" t="s">
        <v>11233</v>
      </c>
      <c r="C7631" s="182" t="s">
        <v>225</v>
      </c>
      <c r="D7631" s="183" t="s">
        <v>36</v>
      </c>
      <c r="E7631" s="181" t="s">
        <v>35</v>
      </c>
      <c r="F7631" s="183" t="s">
        <v>35</v>
      </c>
      <c r="G7631" s="181" t="s">
        <v>7350</v>
      </c>
      <c r="H7631" s="184" t="s">
        <v>7090</v>
      </c>
      <c r="I7631" s="185" t="s">
        <v>190</v>
      </c>
      <c r="J7631" s="181" t="s">
        <v>35</v>
      </c>
      <c r="K7631" s="181" t="s">
        <v>225</v>
      </c>
      <c r="L7631" s="186" t="s">
        <v>225</v>
      </c>
      <c r="M7631" s="187" t="s">
        <v>225</v>
      </c>
      <c r="N7631" s="183" t="s">
        <v>36</v>
      </c>
      <c r="O7631" s="181" t="s">
        <v>7350</v>
      </c>
      <c r="P7631" s="184" t="s">
        <v>7090</v>
      </c>
      <c r="Q7631" s="185" t="s">
        <v>190</v>
      </c>
      <c r="R7631" s="181" t="s">
        <v>35</v>
      </c>
      <c r="S7631" s="181" t="s">
        <v>225</v>
      </c>
      <c r="T7631" s="186" t="s">
        <v>225</v>
      </c>
      <c r="U7631" s="187" t="s">
        <v>225</v>
      </c>
      <c r="V7631" s="188" t="str" cm="1">
        <f t="array" ref="V7631">IF(SUM(LEN(A7631:U7631))=0,"",IF(OR(OR(ISBLANK(E7631),SUM(LEN(B7631),LEN(C7631))=0),AND(NOT(D7631="Unknown"),ISBLANK(I7631)),AND(NOT(N7631="Unknown"),ISBLANK(Q7631))),"Missing Information", INDEX(Table15[Entire Service Line Classification], MATCH(SUMIFS(Table15[Unique ID],Table15[System-Owned Portion],D7631,Table15[If Material Anything Other than "Lead" in Column E,Was Material Ever Previously Lead?],F7631,Table15[Customer-Owned Portion],N7631),Table15[Unique ID],0),0)))</f>
        <v>Non-lead</v>
      </c>
      <c r="W7631" s="189"/>
    </row>
    <row r="7632" spans="1:23" s="190" customFormat="1" ht="56.25" x14ac:dyDescent="0.25">
      <c r="A7632" s="180" t="s">
        <v>225</v>
      </c>
      <c r="B7632" s="181" t="s">
        <v>11234</v>
      </c>
      <c r="C7632" s="182" t="s">
        <v>225</v>
      </c>
      <c r="D7632" s="183" t="s">
        <v>36</v>
      </c>
      <c r="E7632" s="181" t="s">
        <v>35</v>
      </c>
      <c r="F7632" s="183" t="s">
        <v>35</v>
      </c>
      <c r="G7632" s="181" t="s">
        <v>7350</v>
      </c>
      <c r="H7632" s="184" t="s">
        <v>7090</v>
      </c>
      <c r="I7632" s="185" t="s">
        <v>190</v>
      </c>
      <c r="J7632" s="181" t="s">
        <v>35</v>
      </c>
      <c r="K7632" s="181" t="s">
        <v>225</v>
      </c>
      <c r="L7632" s="186" t="s">
        <v>225</v>
      </c>
      <c r="M7632" s="187" t="s">
        <v>225</v>
      </c>
      <c r="N7632" s="183" t="s">
        <v>36</v>
      </c>
      <c r="O7632" s="181" t="s">
        <v>7350</v>
      </c>
      <c r="P7632" s="184" t="s">
        <v>7090</v>
      </c>
      <c r="Q7632" s="185" t="s">
        <v>190</v>
      </c>
      <c r="R7632" s="181" t="s">
        <v>35</v>
      </c>
      <c r="S7632" s="181" t="s">
        <v>225</v>
      </c>
      <c r="T7632" s="186" t="s">
        <v>225</v>
      </c>
      <c r="U7632" s="187" t="s">
        <v>225</v>
      </c>
      <c r="V7632" s="188" t="str" cm="1">
        <f t="array" ref="V7632">IF(SUM(LEN(A7632:U7632))=0,"",IF(OR(OR(ISBLANK(E7632),SUM(LEN(B7632),LEN(C7632))=0),AND(NOT(D7632="Unknown"),ISBLANK(I7632)),AND(NOT(N7632="Unknown"),ISBLANK(Q7632))),"Missing Information", INDEX(Table15[Entire Service Line Classification], MATCH(SUMIFS(Table15[Unique ID],Table15[System-Owned Portion],D7632,Table15[If Material Anything Other than "Lead" in Column E,Was Material Ever Previously Lead?],F7632,Table15[Customer-Owned Portion],N7632),Table15[Unique ID],0),0)))</f>
        <v>Non-lead</v>
      </c>
      <c r="W7632" s="189"/>
    </row>
    <row r="7633" spans="1:23" s="190" customFormat="1" ht="56.25" x14ac:dyDescent="0.25">
      <c r="A7633" s="180" t="s">
        <v>225</v>
      </c>
      <c r="B7633" s="181" t="s">
        <v>11235</v>
      </c>
      <c r="C7633" s="182" t="s">
        <v>225</v>
      </c>
      <c r="D7633" s="183" t="s">
        <v>36</v>
      </c>
      <c r="E7633" s="181" t="s">
        <v>35</v>
      </c>
      <c r="F7633" s="183" t="s">
        <v>35</v>
      </c>
      <c r="G7633" s="181" t="s">
        <v>7350</v>
      </c>
      <c r="H7633" s="184" t="s">
        <v>7090</v>
      </c>
      <c r="I7633" s="185" t="s">
        <v>190</v>
      </c>
      <c r="J7633" s="181" t="s">
        <v>35</v>
      </c>
      <c r="K7633" s="181" t="s">
        <v>225</v>
      </c>
      <c r="L7633" s="186" t="s">
        <v>225</v>
      </c>
      <c r="M7633" s="187" t="s">
        <v>225</v>
      </c>
      <c r="N7633" s="183" t="s">
        <v>36</v>
      </c>
      <c r="O7633" s="181" t="s">
        <v>7350</v>
      </c>
      <c r="P7633" s="184" t="s">
        <v>7090</v>
      </c>
      <c r="Q7633" s="185" t="s">
        <v>190</v>
      </c>
      <c r="R7633" s="181" t="s">
        <v>35</v>
      </c>
      <c r="S7633" s="181" t="s">
        <v>225</v>
      </c>
      <c r="T7633" s="186" t="s">
        <v>225</v>
      </c>
      <c r="U7633" s="187" t="s">
        <v>225</v>
      </c>
      <c r="V7633" s="188" t="str" cm="1">
        <f t="array" ref="V7633">IF(SUM(LEN(A7633:U7633))=0,"",IF(OR(OR(ISBLANK(E7633),SUM(LEN(B7633),LEN(C7633))=0),AND(NOT(D7633="Unknown"),ISBLANK(I7633)),AND(NOT(N7633="Unknown"),ISBLANK(Q7633))),"Missing Information", INDEX(Table15[Entire Service Line Classification], MATCH(SUMIFS(Table15[Unique ID],Table15[System-Owned Portion],D7633,Table15[If Material Anything Other than "Lead" in Column E,Was Material Ever Previously Lead?],F7633,Table15[Customer-Owned Portion],N7633),Table15[Unique ID],0),0)))</f>
        <v>Non-lead</v>
      </c>
      <c r="W7633" s="189"/>
    </row>
    <row r="7634" spans="1:23" s="190" customFormat="1" ht="56.25" x14ac:dyDescent="0.25">
      <c r="A7634" s="180" t="s">
        <v>225</v>
      </c>
      <c r="B7634" s="181" t="s">
        <v>11236</v>
      </c>
      <c r="C7634" s="182" t="s">
        <v>225</v>
      </c>
      <c r="D7634" s="183" t="s">
        <v>36</v>
      </c>
      <c r="E7634" s="181" t="s">
        <v>35</v>
      </c>
      <c r="F7634" s="183" t="s">
        <v>35</v>
      </c>
      <c r="G7634" s="181" t="s">
        <v>7357</v>
      </c>
      <c r="H7634" s="184" t="s">
        <v>7090</v>
      </c>
      <c r="I7634" s="185" t="s">
        <v>190</v>
      </c>
      <c r="J7634" s="181" t="s">
        <v>35</v>
      </c>
      <c r="K7634" s="181" t="s">
        <v>225</v>
      </c>
      <c r="L7634" s="186" t="s">
        <v>225</v>
      </c>
      <c r="M7634" s="187" t="s">
        <v>225</v>
      </c>
      <c r="N7634" s="183" t="s">
        <v>36</v>
      </c>
      <c r="O7634" s="181" t="s">
        <v>7357</v>
      </c>
      <c r="P7634" s="184" t="s">
        <v>7090</v>
      </c>
      <c r="Q7634" s="185" t="s">
        <v>190</v>
      </c>
      <c r="R7634" s="181" t="s">
        <v>35</v>
      </c>
      <c r="S7634" s="181" t="s">
        <v>225</v>
      </c>
      <c r="T7634" s="186" t="s">
        <v>225</v>
      </c>
      <c r="U7634" s="187" t="s">
        <v>225</v>
      </c>
      <c r="V7634" s="188" t="str" cm="1">
        <f t="array" ref="V7634">IF(SUM(LEN(A7634:U7634))=0,"",IF(OR(OR(ISBLANK(E7634),SUM(LEN(B7634),LEN(C7634))=0),AND(NOT(D7634="Unknown"),ISBLANK(I7634)),AND(NOT(N7634="Unknown"),ISBLANK(Q7634))),"Missing Information", INDEX(Table15[Entire Service Line Classification], MATCH(SUMIFS(Table15[Unique ID],Table15[System-Owned Portion],D7634,Table15[If Material Anything Other than "Lead" in Column E,Was Material Ever Previously Lead?],F7634,Table15[Customer-Owned Portion],N7634),Table15[Unique ID],0),0)))</f>
        <v>Non-lead</v>
      </c>
      <c r="W7634" s="189"/>
    </row>
    <row r="7635" spans="1:23" s="190" customFormat="1" ht="56.25" x14ac:dyDescent="0.25">
      <c r="A7635" s="180" t="s">
        <v>225</v>
      </c>
      <c r="B7635" s="181" t="s">
        <v>11237</v>
      </c>
      <c r="C7635" s="182" t="s">
        <v>225</v>
      </c>
      <c r="D7635" s="183" t="s">
        <v>36</v>
      </c>
      <c r="E7635" s="181" t="s">
        <v>35</v>
      </c>
      <c r="F7635" s="183" t="s">
        <v>35</v>
      </c>
      <c r="G7635" s="181" t="s">
        <v>7357</v>
      </c>
      <c r="H7635" s="184" t="s">
        <v>7090</v>
      </c>
      <c r="I7635" s="185" t="s">
        <v>190</v>
      </c>
      <c r="J7635" s="181" t="s">
        <v>35</v>
      </c>
      <c r="K7635" s="181" t="s">
        <v>225</v>
      </c>
      <c r="L7635" s="186" t="s">
        <v>225</v>
      </c>
      <c r="M7635" s="187" t="s">
        <v>225</v>
      </c>
      <c r="N7635" s="183" t="s">
        <v>36</v>
      </c>
      <c r="O7635" s="181" t="s">
        <v>7357</v>
      </c>
      <c r="P7635" s="184" t="s">
        <v>7090</v>
      </c>
      <c r="Q7635" s="185" t="s">
        <v>190</v>
      </c>
      <c r="R7635" s="181" t="s">
        <v>35</v>
      </c>
      <c r="S7635" s="181" t="s">
        <v>225</v>
      </c>
      <c r="T7635" s="186" t="s">
        <v>225</v>
      </c>
      <c r="U7635" s="187" t="s">
        <v>225</v>
      </c>
      <c r="V7635" s="188" t="str" cm="1">
        <f t="array" ref="V7635">IF(SUM(LEN(A7635:U7635))=0,"",IF(OR(OR(ISBLANK(E7635),SUM(LEN(B7635),LEN(C7635))=0),AND(NOT(D7635="Unknown"),ISBLANK(I7635)),AND(NOT(N7635="Unknown"),ISBLANK(Q7635))),"Missing Information", INDEX(Table15[Entire Service Line Classification], MATCH(SUMIFS(Table15[Unique ID],Table15[System-Owned Portion],D7635,Table15[If Material Anything Other than "Lead" in Column E,Was Material Ever Previously Lead?],F7635,Table15[Customer-Owned Portion],N7635),Table15[Unique ID],0),0)))</f>
        <v>Non-lead</v>
      </c>
      <c r="W7635" s="189"/>
    </row>
    <row r="7636" spans="1:23" s="190" customFormat="1" ht="56.25" x14ac:dyDescent="0.25">
      <c r="A7636" s="180" t="s">
        <v>225</v>
      </c>
      <c r="B7636" s="181" t="s">
        <v>11238</v>
      </c>
      <c r="C7636" s="182" t="s">
        <v>225</v>
      </c>
      <c r="D7636" s="183" t="s">
        <v>36</v>
      </c>
      <c r="E7636" s="181" t="s">
        <v>35</v>
      </c>
      <c r="F7636" s="183" t="s">
        <v>35</v>
      </c>
      <c r="G7636" s="181" t="s">
        <v>7357</v>
      </c>
      <c r="H7636" s="184" t="s">
        <v>7090</v>
      </c>
      <c r="I7636" s="185" t="s">
        <v>190</v>
      </c>
      <c r="J7636" s="181" t="s">
        <v>35</v>
      </c>
      <c r="K7636" s="181" t="s">
        <v>225</v>
      </c>
      <c r="L7636" s="186" t="s">
        <v>225</v>
      </c>
      <c r="M7636" s="187" t="s">
        <v>225</v>
      </c>
      <c r="N7636" s="183" t="s">
        <v>36</v>
      </c>
      <c r="O7636" s="181" t="s">
        <v>7357</v>
      </c>
      <c r="P7636" s="184" t="s">
        <v>7090</v>
      </c>
      <c r="Q7636" s="185" t="s">
        <v>190</v>
      </c>
      <c r="R7636" s="181" t="s">
        <v>35</v>
      </c>
      <c r="S7636" s="181" t="s">
        <v>225</v>
      </c>
      <c r="T7636" s="186" t="s">
        <v>225</v>
      </c>
      <c r="U7636" s="187" t="s">
        <v>225</v>
      </c>
      <c r="V7636" s="188" t="str" cm="1">
        <f t="array" ref="V7636">IF(SUM(LEN(A7636:U7636))=0,"",IF(OR(OR(ISBLANK(E7636),SUM(LEN(B7636),LEN(C7636))=0),AND(NOT(D7636="Unknown"),ISBLANK(I7636)),AND(NOT(N7636="Unknown"),ISBLANK(Q7636))),"Missing Information", INDEX(Table15[Entire Service Line Classification], MATCH(SUMIFS(Table15[Unique ID],Table15[System-Owned Portion],D7636,Table15[If Material Anything Other than "Lead" in Column E,Was Material Ever Previously Lead?],F7636,Table15[Customer-Owned Portion],N7636),Table15[Unique ID],0),0)))</f>
        <v>Non-lead</v>
      </c>
      <c r="W7636" s="189"/>
    </row>
    <row r="7637" spans="1:23" s="190" customFormat="1" ht="56.25" x14ac:dyDescent="0.25">
      <c r="A7637" s="180" t="s">
        <v>225</v>
      </c>
      <c r="B7637" s="181" t="s">
        <v>11239</v>
      </c>
      <c r="C7637" s="182" t="s">
        <v>225</v>
      </c>
      <c r="D7637" s="183" t="s">
        <v>36</v>
      </c>
      <c r="E7637" s="181" t="s">
        <v>35</v>
      </c>
      <c r="F7637" s="183" t="s">
        <v>35</v>
      </c>
      <c r="G7637" s="181" t="s">
        <v>7357</v>
      </c>
      <c r="H7637" s="184" t="s">
        <v>7090</v>
      </c>
      <c r="I7637" s="185" t="s">
        <v>190</v>
      </c>
      <c r="J7637" s="181" t="s">
        <v>35</v>
      </c>
      <c r="K7637" s="181" t="s">
        <v>225</v>
      </c>
      <c r="L7637" s="186" t="s">
        <v>225</v>
      </c>
      <c r="M7637" s="187" t="s">
        <v>225</v>
      </c>
      <c r="N7637" s="183" t="s">
        <v>36</v>
      </c>
      <c r="O7637" s="181" t="s">
        <v>7357</v>
      </c>
      <c r="P7637" s="184" t="s">
        <v>7090</v>
      </c>
      <c r="Q7637" s="185" t="s">
        <v>190</v>
      </c>
      <c r="R7637" s="181" t="s">
        <v>35</v>
      </c>
      <c r="S7637" s="181" t="s">
        <v>225</v>
      </c>
      <c r="T7637" s="186" t="s">
        <v>225</v>
      </c>
      <c r="U7637" s="187" t="s">
        <v>225</v>
      </c>
      <c r="V7637" s="188" t="str" cm="1">
        <f t="array" ref="V7637">IF(SUM(LEN(A7637:U7637))=0,"",IF(OR(OR(ISBLANK(E7637),SUM(LEN(B7637),LEN(C7637))=0),AND(NOT(D7637="Unknown"),ISBLANK(I7637)),AND(NOT(N7637="Unknown"),ISBLANK(Q7637))),"Missing Information", INDEX(Table15[Entire Service Line Classification], MATCH(SUMIFS(Table15[Unique ID],Table15[System-Owned Portion],D7637,Table15[If Material Anything Other than "Lead" in Column E,Was Material Ever Previously Lead?],F7637,Table15[Customer-Owned Portion],N7637),Table15[Unique ID],0),0)))</f>
        <v>Non-lead</v>
      </c>
      <c r="W7637" s="189"/>
    </row>
    <row r="7638" spans="1:23" s="190" customFormat="1" ht="56.25" x14ac:dyDescent="0.25">
      <c r="A7638" s="180" t="s">
        <v>225</v>
      </c>
      <c r="B7638" s="181" t="s">
        <v>11240</v>
      </c>
      <c r="C7638" s="182" t="s">
        <v>225</v>
      </c>
      <c r="D7638" s="183" t="s">
        <v>36</v>
      </c>
      <c r="E7638" s="181" t="s">
        <v>35</v>
      </c>
      <c r="F7638" s="183" t="s">
        <v>35</v>
      </c>
      <c r="G7638" s="181" t="s">
        <v>7357</v>
      </c>
      <c r="H7638" s="184" t="s">
        <v>7090</v>
      </c>
      <c r="I7638" s="185" t="s">
        <v>190</v>
      </c>
      <c r="J7638" s="181" t="s">
        <v>35</v>
      </c>
      <c r="K7638" s="181" t="s">
        <v>225</v>
      </c>
      <c r="L7638" s="186" t="s">
        <v>225</v>
      </c>
      <c r="M7638" s="187" t="s">
        <v>225</v>
      </c>
      <c r="N7638" s="183" t="s">
        <v>36</v>
      </c>
      <c r="O7638" s="181" t="s">
        <v>7357</v>
      </c>
      <c r="P7638" s="184" t="s">
        <v>7090</v>
      </c>
      <c r="Q7638" s="185" t="s">
        <v>190</v>
      </c>
      <c r="R7638" s="181" t="s">
        <v>35</v>
      </c>
      <c r="S7638" s="181" t="s">
        <v>225</v>
      </c>
      <c r="T7638" s="186" t="s">
        <v>225</v>
      </c>
      <c r="U7638" s="187" t="s">
        <v>225</v>
      </c>
      <c r="V7638" s="188" t="str" cm="1">
        <f t="array" ref="V7638">IF(SUM(LEN(A7638:U7638))=0,"",IF(OR(OR(ISBLANK(E7638),SUM(LEN(B7638),LEN(C7638))=0),AND(NOT(D7638="Unknown"),ISBLANK(I7638)),AND(NOT(N7638="Unknown"),ISBLANK(Q7638))),"Missing Information", INDEX(Table15[Entire Service Line Classification], MATCH(SUMIFS(Table15[Unique ID],Table15[System-Owned Portion],D7638,Table15[If Material Anything Other than "Lead" in Column E,Was Material Ever Previously Lead?],F7638,Table15[Customer-Owned Portion],N7638),Table15[Unique ID],0),0)))</f>
        <v>Non-lead</v>
      </c>
      <c r="W7638" s="189"/>
    </row>
    <row r="7639" spans="1:23" s="190" customFormat="1" ht="56.25" x14ac:dyDescent="0.25">
      <c r="A7639" s="180" t="s">
        <v>225</v>
      </c>
      <c r="B7639" s="181" t="s">
        <v>11241</v>
      </c>
      <c r="C7639" s="182" t="s">
        <v>225</v>
      </c>
      <c r="D7639" s="183" t="s">
        <v>36</v>
      </c>
      <c r="E7639" s="181" t="s">
        <v>35</v>
      </c>
      <c r="F7639" s="183" t="s">
        <v>35</v>
      </c>
      <c r="G7639" s="181" t="s">
        <v>7357</v>
      </c>
      <c r="H7639" s="184" t="s">
        <v>7090</v>
      </c>
      <c r="I7639" s="185" t="s">
        <v>190</v>
      </c>
      <c r="J7639" s="181" t="s">
        <v>35</v>
      </c>
      <c r="K7639" s="181" t="s">
        <v>225</v>
      </c>
      <c r="L7639" s="186" t="s">
        <v>225</v>
      </c>
      <c r="M7639" s="187" t="s">
        <v>225</v>
      </c>
      <c r="N7639" s="183" t="s">
        <v>36</v>
      </c>
      <c r="O7639" s="181" t="s">
        <v>7357</v>
      </c>
      <c r="P7639" s="184" t="s">
        <v>7090</v>
      </c>
      <c r="Q7639" s="185" t="s">
        <v>190</v>
      </c>
      <c r="R7639" s="181" t="s">
        <v>35</v>
      </c>
      <c r="S7639" s="181" t="s">
        <v>225</v>
      </c>
      <c r="T7639" s="186" t="s">
        <v>225</v>
      </c>
      <c r="U7639" s="187" t="s">
        <v>225</v>
      </c>
      <c r="V7639" s="188" t="str" cm="1">
        <f t="array" ref="V7639">IF(SUM(LEN(A7639:U7639))=0,"",IF(OR(OR(ISBLANK(E7639),SUM(LEN(B7639),LEN(C7639))=0),AND(NOT(D7639="Unknown"),ISBLANK(I7639)),AND(NOT(N7639="Unknown"),ISBLANK(Q7639))),"Missing Information", INDEX(Table15[Entire Service Line Classification], MATCH(SUMIFS(Table15[Unique ID],Table15[System-Owned Portion],D7639,Table15[If Material Anything Other than "Lead" in Column E,Was Material Ever Previously Lead?],F7639,Table15[Customer-Owned Portion],N7639),Table15[Unique ID],0),0)))</f>
        <v>Non-lead</v>
      </c>
      <c r="W7639" s="189"/>
    </row>
    <row r="7640" spans="1:23" s="190" customFormat="1" ht="56.25" x14ac:dyDescent="0.25">
      <c r="A7640" s="180" t="s">
        <v>225</v>
      </c>
      <c r="B7640" s="181" t="s">
        <v>11242</v>
      </c>
      <c r="C7640" s="182" t="s">
        <v>225</v>
      </c>
      <c r="D7640" s="183" t="s">
        <v>36</v>
      </c>
      <c r="E7640" s="181" t="s">
        <v>35</v>
      </c>
      <c r="F7640" s="183" t="s">
        <v>35</v>
      </c>
      <c r="G7640" s="181" t="s">
        <v>7366</v>
      </c>
      <c r="H7640" s="184" t="s">
        <v>7090</v>
      </c>
      <c r="I7640" s="185" t="s">
        <v>190</v>
      </c>
      <c r="J7640" s="181" t="s">
        <v>35</v>
      </c>
      <c r="K7640" s="181" t="s">
        <v>225</v>
      </c>
      <c r="L7640" s="186" t="s">
        <v>225</v>
      </c>
      <c r="M7640" s="187" t="s">
        <v>225</v>
      </c>
      <c r="N7640" s="183" t="s">
        <v>36</v>
      </c>
      <c r="O7640" s="181" t="s">
        <v>7366</v>
      </c>
      <c r="P7640" s="184" t="s">
        <v>7090</v>
      </c>
      <c r="Q7640" s="185" t="s">
        <v>190</v>
      </c>
      <c r="R7640" s="181" t="s">
        <v>35</v>
      </c>
      <c r="S7640" s="181" t="s">
        <v>225</v>
      </c>
      <c r="T7640" s="186" t="s">
        <v>225</v>
      </c>
      <c r="U7640" s="187" t="s">
        <v>225</v>
      </c>
      <c r="V7640" s="188" t="str" cm="1">
        <f t="array" ref="V7640">IF(SUM(LEN(A7640:U7640))=0,"",IF(OR(OR(ISBLANK(E7640),SUM(LEN(B7640),LEN(C7640))=0),AND(NOT(D7640="Unknown"),ISBLANK(I7640)),AND(NOT(N7640="Unknown"),ISBLANK(Q7640))),"Missing Information", INDEX(Table15[Entire Service Line Classification], MATCH(SUMIFS(Table15[Unique ID],Table15[System-Owned Portion],D7640,Table15[If Material Anything Other than "Lead" in Column E,Was Material Ever Previously Lead?],F7640,Table15[Customer-Owned Portion],N7640),Table15[Unique ID],0),0)))</f>
        <v>Non-lead</v>
      </c>
      <c r="W7640" s="189"/>
    </row>
    <row r="7641" spans="1:23" s="190" customFormat="1" ht="56.25" x14ac:dyDescent="0.25">
      <c r="A7641" s="180" t="s">
        <v>225</v>
      </c>
      <c r="B7641" s="181" t="s">
        <v>11243</v>
      </c>
      <c r="C7641" s="182" t="s">
        <v>225</v>
      </c>
      <c r="D7641" s="183" t="s">
        <v>36</v>
      </c>
      <c r="E7641" s="181" t="s">
        <v>35</v>
      </c>
      <c r="F7641" s="183" t="s">
        <v>35</v>
      </c>
      <c r="G7641" s="181" t="s">
        <v>7357</v>
      </c>
      <c r="H7641" s="184" t="s">
        <v>7090</v>
      </c>
      <c r="I7641" s="185" t="s">
        <v>190</v>
      </c>
      <c r="J7641" s="181" t="s">
        <v>35</v>
      </c>
      <c r="K7641" s="181" t="s">
        <v>225</v>
      </c>
      <c r="L7641" s="186" t="s">
        <v>225</v>
      </c>
      <c r="M7641" s="187" t="s">
        <v>225</v>
      </c>
      <c r="N7641" s="183" t="s">
        <v>36</v>
      </c>
      <c r="O7641" s="181" t="s">
        <v>7357</v>
      </c>
      <c r="P7641" s="184" t="s">
        <v>7090</v>
      </c>
      <c r="Q7641" s="185" t="s">
        <v>190</v>
      </c>
      <c r="R7641" s="181" t="s">
        <v>35</v>
      </c>
      <c r="S7641" s="181" t="s">
        <v>225</v>
      </c>
      <c r="T7641" s="186" t="s">
        <v>225</v>
      </c>
      <c r="U7641" s="187" t="s">
        <v>225</v>
      </c>
      <c r="V7641" s="188" t="str" cm="1">
        <f t="array" ref="V7641">IF(SUM(LEN(A7641:U7641))=0,"",IF(OR(OR(ISBLANK(E7641),SUM(LEN(B7641),LEN(C7641))=0),AND(NOT(D7641="Unknown"),ISBLANK(I7641)),AND(NOT(N7641="Unknown"),ISBLANK(Q7641))),"Missing Information", INDEX(Table15[Entire Service Line Classification], MATCH(SUMIFS(Table15[Unique ID],Table15[System-Owned Portion],D7641,Table15[If Material Anything Other than "Lead" in Column E,Was Material Ever Previously Lead?],F7641,Table15[Customer-Owned Portion],N7641),Table15[Unique ID],0),0)))</f>
        <v>Non-lead</v>
      </c>
      <c r="W7641" s="189"/>
    </row>
    <row r="7642" spans="1:23" s="190" customFormat="1" ht="56.25" x14ac:dyDescent="0.25">
      <c r="A7642" s="180" t="s">
        <v>225</v>
      </c>
      <c r="B7642" s="181" t="s">
        <v>11244</v>
      </c>
      <c r="C7642" s="182" t="s">
        <v>225</v>
      </c>
      <c r="D7642" s="183" t="s">
        <v>36</v>
      </c>
      <c r="E7642" s="181" t="s">
        <v>35</v>
      </c>
      <c r="F7642" s="183" t="s">
        <v>35</v>
      </c>
      <c r="G7642" s="181" t="s">
        <v>7357</v>
      </c>
      <c r="H7642" s="184" t="s">
        <v>7090</v>
      </c>
      <c r="I7642" s="185" t="s">
        <v>190</v>
      </c>
      <c r="J7642" s="181" t="s">
        <v>35</v>
      </c>
      <c r="K7642" s="181" t="s">
        <v>225</v>
      </c>
      <c r="L7642" s="186" t="s">
        <v>225</v>
      </c>
      <c r="M7642" s="187" t="s">
        <v>225</v>
      </c>
      <c r="N7642" s="183" t="s">
        <v>36</v>
      </c>
      <c r="O7642" s="181" t="s">
        <v>7357</v>
      </c>
      <c r="P7642" s="184" t="s">
        <v>7090</v>
      </c>
      <c r="Q7642" s="185" t="s">
        <v>190</v>
      </c>
      <c r="R7642" s="181" t="s">
        <v>35</v>
      </c>
      <c r="S7642" s="181" t="s">
        <v>225</v>
      </c>
      <c r="T7642" s="186" t="s">
        <v>225</v>
      </c>
      <c r="U7642" s="187" t="s">
        <v>225</v>
      </c>
      <c r="V7642" s="188" t="str" cm="1">
        <f t="array" ref="V7642">IF(SUM(LEN(A7642:U7642))=0,"",IF(OR(OR(ISBLANK(E7642),SUM(LEN(B7642),LEN(C7642))=0),AND(NOT(D7642="Unknown"),ISBLANK(I7642)),AND(NOT(N7642="Unknown"),ISBLANK(Q7642))),"Missing Information", INDEX(Table15[Entire Service Line Classification], MATCH(SUMIFS(Table15[Unique ID],Table15[System-Owned Portion],D7642,Table15[If Material Anything Other than "Lead" in Column E,Was Material Ever Previously Lead?],F7642,Table15[Customer-Owned Portion],N7642),Table15[Unique ID],0),0)))</f>
        <v>Non-lead</v>
      </c>
      <c r="W7642" s="189"/>
    </row>
    <row r="7643" spans="1:23" s="190" customFormat="1" ht="56.25" x14ac:dyDescent="0.25">
      <c r="A7643" s="180" t="s">
        <v>225</v>
      </c>
      <c r="B7643" s="181" t="s">
        <v>11245</v>
      </c>
      <c r="C7643" s="182" t="s">
        <v>225</v>
      </c>
      <c r="D7643" s="183" t="s">
        <v>36</v>
      </c>
      <c r="E7643" s="181" t="s">
        <v>35</v>
      </c>
      <c r="F7643" s="183" t="s">
        <v>35</v>
      </c>
      <c r="G7643" s="181" t="s">
        <v>7357</v>
      </c>
      <c r="H7643" s="184" t="s">
        <v>7090</v>
      </c>
      <c r="I7643" s="185" t="s">
        <v>190</v>
      </c>
      <c r="J7643" s="181" t="s">
        <v>35</v>
      </c>
      <c r="K7643" s="181" t="s">
        <v>225</v>
      </c>
      <c r="L7643" s="186" t="s">
        <v>225</v>
      </c>
      <c r="M7643" s="187" t="s">
        <v>225</v>
      </c>
      <c r="N7643" s="183" t="s">
        <v>36</v>
      </c>
      <c r="O7643" s="181" t="s">
        <v>7357</v>
      </c>
      <c r="P7643" s="184" t="s">
        <v>7090</v>
      </c>
      <c r="Q7643" s="185" t="s">
        <v>190</v>
      </c>
      <c r="R7643" s="181" t="s">
        <v>35</v>
      </c>
      <c r="S7643" s="181" t="s">
        <v>225</v>
      </c>
      <c r="T7643" s="186" t="s">
        <v>225</v>
      </c>
      <c r="U7643" s="187" t="s">
        <v>225</v>
      </c>
      <c r="V7643" s="188" t="str" cm="1">
        <f t="array" ref="V7643">IF(SUM(LEN(A7643:U7643))=0,"",IF(OR(OR(ISBLANK(E7643),SUM(LEN(B7643),LEN(C7643))=0),AND(NOT(D7643="Unknown"),ISBLANK(I7643)),AND(NOT(N7643="Unknown"),ISBLANK(Q7643))),"Missing Information", INDEX(Table15[Entire Service Line Classification], MATCH(SUMIFS(Table15[Unique ID],Table15[System-Owned Portion],D7643,Table15[If Material Anything Other than "Lead" in Column E,Was Material Ever Previously Lead?],F7643,Table15[Customer-Owned Portion],N7643),Table15[Unique ID],0),0)))</f>
        <v>Non-lead</v>
      </c>
      <c r="W7643" s="189"/>
    </row>
    <row r="7644" spans="1:23" s="190" customFormat="1" ht="56.25" x14ac:dyDescent="0.25">
      <c r="A7644" s="180" t="s">
        <v>225</v>
      </c>
      <c r="B7644" s="181" t="s">
        <v>11246</v>
      </c>
      <c r="C7644" s="182" t="s">
        <v>225</v>
      </c>
      <c r="D7644" s="183" t="s">
        <v>36</v>
      </c>
      <c r="E7644" s="181" t="s">
        <v>35</v>
      </c>
      <c r="F7644" s="183" t="s">
        <v>35</v>
      </c>
      <c r="G7644" s="181" t="s">
        <v>7357</v>
      </c>
      <c r="H7644" s="184" t="s">
        <v>7090</v>
      </c>
      <c r="I7644" s="185" t="s">
        <v>190</v>
      </c>
      <c r="J7644" s="181" t="s">
        <v>35</v>
      </c>
      <c r="K7644" s="181" t="s">
        <v>225</v>
      </c>
      <c r="L7644" s="186" t="s">
        <v>225</v>
      </c>
      <c r="M7644" s="187" t="s">
        <v>225</v>
      </c>
      <c r="N7644" s="183" t="s">
        <v>36</v>
      </c>
      <c r="O7644" s="181" t="s">
        <v>7357</v>
      </c>
      <c r="P7644" s="184" t="s">
        <v>7090</v>
      </c>
      <c r="Q7644" s="185" t="s">
        <v>190</v>
      </c>
      <c r="R7644" s="181" t="s">
        <v>35</v>
      </c>
      <c r="S7644" s="181" t="s">
        <v>225</v>
      </c>
      <c r="T7644" s="186" t="s">
        <v>225</v>
      </c>
      <c r="U7644" s="187" t="s">
        <v>225</v>
      </c>
      <c r="V7644" s="188" t="str" cm="1">
        <f t="array" ref="V7644">IF(SUM(LEN(A7644:U7644))=0,"",IF(OR(OR(ISBLANK(E7644),SUM(LEN(B7644),LEN(C7644))=0),AND(NOT(D7644="Unknown"),ISBLANK(I7644)),AND(NOT(N7644="Unknown"),ISBLANK(Q7644))),"Missing Information", INDEX(Table15[Entire Service Line Classification], MATCH(SUMIFS(Table15[Unique ID],Table15[System-Owned Portion],D7644,Table15[If Material Anything Other than "Lead" in Column E,Was Material Ever Previously Lead?],F7644,Table15[Customer-Owned Portion],N7644),Table15[Unique ID],0),0)))</f>
        <v>Non-lead</v>
      </c>
      <c r="W7644" s="189"/>
    </row>
    <row r="7645" spans="1:23" s="190" customFormat="1" ht="56.25" x14ac:dyDescent="0.25">
      <c r="A7645" s="180" t="s">
        <v>225</v>
      </c>
      <c r="B7645" s="181" t="s">
        <v>11247</v>
      </c>
      <c r="C7645" s="182" t="s">
        <v>225</v>
      </c>
      <c r="D7645" s="183" t="s">
        <v>36</v>
      </c>
      <c r="E7645" s="181" t="s">
        <v>35</v>
      </c>
      <c r="F7645" s="183" t="s">
        <v>35</v>
      </c>
      <c r="G7645" s="181" t="s">
        <v>7357</v>
      </c>
      <c r="H7645" s="184" t="s">
        <v>7090</v>
      </c>
      <c r="I7645" s="185" t="s">
        <v>190</v>
      </c>
      <c r="J7645" s="181" t="s">
        <v>35</v>
      </c>
      <c r="K7645" s="181" t="s">
        <v>225</v>
      </c>
      <c r="L7645" s="186" t="s">
        <v>225</v>
      </c>
      <c r="M7645" s="187" t="s">
        <v>225</v>
      </c>
      <c r="N7645" s="183" t="s">
        <v>36</v>
      </c>
      <c r="O7645" s="181" t="s">
        <v>7357</v>
      </c>
      <c r="P7645" s="184" t="s">
        <v>7090</v>
      </c>
      <c r="Q7645" s="185" t="s">
        <v>190</v>
      </c>
      <c r="R7645" s="181" t="s">
        <v>35</v>
      </c>
      <c r="S7645" s="181" t="s">
        <v>225</v>
      </c>
      <c r="T7645" s="186" t="s">
        <v>225</v>
      </c>
      <c r="U7645" s="187" t="s">
        <v>225</v>
      </c>
      <c r="V7645" s="188" t="str" cm="1">
        <f t="array" ref="V7645">IF(SUM(LEN(A7645:U7645))=0,"",IF(OR(OR(ISBLANK(E7645),SUM(LEN(B7645),LEN(C7645))=0),AND(NOT(D7645="Unknown"),ISBLANK(I7645)),AND(NOT(N7645="Unknown"),ISBLANK(Q7645))),"Missing Information", INDEX(Table15[Entire Service Line Classification], MATCH(SUMIFS(Table15[Unique ID],Table15[System-Owned Portion],D7645,Table15[If Material Anything Other than "Lead" in Column E,Was Material Ever Previously Lead?],F7645,Table15[Customer-Owned Portion],N7645),Table15[Unique ID],0),0)))</f>
        <v>Non-lead</v>
      </c>
      <c r="W7645" s="189"/>
    </row>
    <row r="7646" spans="1:23" s="190" customFormat="1" ht="56.25" x14ac:dyDescent="0.25">
      <c r="A7646" s="180" t="s">
        <v>225</v>
      </c>
      <c r="B7646" s="181" t="s">
        <v>11248</v>
      </c>
      <c r="C7646" s="182" t="s">
        <v>225</v>
      </c>
      <c r="D7646" s="183" t="s">
        <v>36</v>
      </c>
      <c r="E7646" s="181" t="s">
        <v>35</v>
      </c>
      <c r="F7646" s="183" t="s">
        <v>35</v>
      </c>
      <c r="G7646" s="181" t="s">
        <v>7357</v>
      </c>
      <c r="H7646" s="184" t="s">
        <v>7090</v>
      </c>
      <c r="I7646" s="185" t="s">
        <v>190</v>
      </c>
      <c r="J7646" s="181" t="s">
        <v>35</v>
      </c>
      <c r="K7646" s="181" t="s">
        <v>225</v>
      </c>
      <c r="L7646" s="186" t="s">
        <v>225</v>
      </c>
      <c r="M7646" s="187" t="s">
        <v>225</v>
      </c>
      <c r="N7646" s="183" t="s">
        <v>36</v>
      </c>
      <c r="O7646" s="181" t="s">
        <v>7357</v>
      </c>
      <c r="P7646" s="184" t="s">
        <v>7090</v>
      </c>
      <c r="Q7646" s="185" t="s">
        <v>190</v>
      </c>
      <c r="R7646" s="181" t="s">
        <v>35</v>
      </c>
      <c r="S7646" s="181" t="s">
        <v>225</v>
      </c>
      <c r="T7646" s="186" t="s">
        <v>225</v>
      </c>
      <c r="U7646" s="187" t="s">
        <v>225</v>
      </c>
      <c r="V7646" s="188" t="str" cm="1">
        <f t="array" ref="V7646">IF(SUM(LEN(A7646:U7646))=0,"",IF(OR(OR(ISBLANK(E7646),SUM(LEN(B7646),LEN(C7646))=0),AND(NOT(D7646="Unknown"),ISBLANK(I7646)),AND(NOT(N7646="Unknown"),ISBLANK(Q7646))),"Missing Information", INDEX(Table15[Entire Service Line Classification], MATCH(SUMIFS(Table15[Unique ID],Table15[System-Owned Portion],D7646,Table15[If Material Anything Other than "Lead" in Column E,Was Material Ever Previously Lead?],F7646,Table15[Customer-Owned Portion],N7646),Table15[Unique ID],0),0)))</f>
        <v>Non-lead</v>
      </c>
      <c r="W7646" s="189"/>
    </row>
    <row r="7647" spans="1:23" s="190" customFormat="1" ht="56.25" x14ac:dyDescent="0.25">
      <c r="A7647" s="180" t="s">
        <v>225</v>
      </c>
      <c r="B7647" s="181" t="s">
        <v>11249</v>
      </c>
      <c r="C7647" s="182" t="s">
        <v>225</v>
      </c>
      <c r="D7647" s="183" t="s">
        <v>36</v>
      </c>
      <c r="E7647" s="181" t="s">
        <v>35</v>
      </c>
      <c r="F7647" s="183" t="s">
        <v>35</v>
      </c>
      <c r="G7647" s="181" t="s">
        <v>7357</v>
      </c>
      <c r="H7647" s="184" t="s">
        <v>7090</v>
      </c>
      <c r="I7647" s="185" t="s">
        <v>190</v>
      </c>
      <c r="J7647" s="181" t="s">
        <v>35</v>
      </c>
      <c r="K7647" s="181" t="s">
        <v>225</v>
      </c>
      <c r="L7647" s="186" t="s">
        <v>225</v>
      </c>
      <c r="M7647" s="187" t="s">
        <v>225</v>
      </c>
      <c r="N7647" s="183" t="s">
        <v>36</v>
      </c>
      <c r="O7647" s="181" t="s">
        <v>7357</v>
      </c>
      <c r="P7647" s="184" t="s">
        <v>7090</v>
      </c>
      <c r="Q7647" s="185" t="s">
        <v>190</v>
      </c>
      <c r="R7647" s="181" t="s">
        <v>35</v>
      </c>
      <c r="S7647" s="181" t="s">
        <v>225</v>
      </c>
      <c r="T7647" s="186" t="s">
        <v>225</v>
      </c>
      <c r="U7647" s="187" t="s">
        <v>225</v>
      </c>
      <c r="V7647" s="188" t="str" cm="1">
        <f t="array" ref="V7647">IF(SUM(LEN(A7647:U7647))=0,"",IF(OR(OR(ISBLANK(E7647),SUM(LEN(B7647),LEN(C7647))=0),AND(NOT(D7647="Unknown"),ISBLANK(I7647)),AND(NOT(N7647="Unknown"),ISBLANK(Q7647))),"Missing Information", INDEX(Table15[Entire Service Line Classification], MATCH(SUMIFS(Table15[Unique ID],Table15[System-Owned Portion],D7647,Table15[If Material Anything Other than "Lead" in Column E,Was Material Ever Previously Lead?],F7647,Table15[Customer-Owned Portion],N7647),Table15[Unique ID],0),0)))</f>
        <v>Non-lead</v>
      </c>
      <c r="W7647" s="189"/>
    </row>
    <row r="7648" spans="1:23" s="190" customFormat="1" ht="56.25" x14ac:dyDescent="0.25">
      <c r="A7648" s="180" t="s">
        <v>225</v>
      </c>
      <c r="B7648" s="181" t="s">
        <v>11250</v>
      </c>
      <c r="C7648" s="182" t="s">
        <v>225</v>
      </c>
      <c r="D7648" s="183" t="s">
        <v>36</v>
      </c>
      <c r="E7648" s="181" t="s">
        <v>35</v>
      </c>
      <c r="F7648" s="183" t="s">
        <v>35</v>
      </c>
      <c r="G7648" s="181" t="s">
        <v>7357</v>
      </c>
      <c r="H7648" s="184" t="s">
        <v>7090</v>
      </c>
      <c r="I7648" s="185" t="s">
        <v>190</v>
      </c>
      <c r="J7648" s="181" t="s">
        <v>35</v>
      </c>
      <c r="K7648" s="181" t="s">
        <v>225</v>
      </c>
      <c r="L7648" s="186" t="s">
        <v>225</v>
      </c>
      <c r="M7648" s="187" t="s">
        <v>225</v>
      </c>
      <c r="N7648" s="183" t="s">
        <v>36</v>
      </c>
      <c r="O7648" s="181" t="s">
        <v>7357</v>
      </c>
      <c r="P7648" s="184" t="s">
        <v>7090</v>
      </c>
      <c r="Q7648" s="185" t="s">
        <v>190</v>
      </c>
      <c r="R7648" s="181" t="s">
        <v>35</v>
      </c>
      <c r="S7648" s="181" t="s">
        <v>225</v>
      </c>
      <c r="T7648" s="186" t="s">
        <v>225</v>
      </c>
      <c r="U7648" s="187" t="s">
        <v>225</v>
      </c>
      <c r="V7648" s="188" t="str" cm="1">
        <f t="array" ref="V7648">IF(SUM(LEN(A7648:U7648))=0,"",IF(OR(OR(ISBLANK(E7648),SUM(LEN(B7648),LEN(C7648))=0),AND(NOT(D7648="Unknown"),ISBLANK(I7648)),AND(NOT(N7648="Unknown"),ISBLANK(Q7648))),"Missing Information", INDEX(Table15[Entire Service Line Classification], MATCH(SUMIFS(Table15[Unique ID],Table15[System-Owned Portion],D7648,Table15[If Material Anything Other than "Lead" in Column E,Was Material Ever Previously Lead?],F7648,Table15[Customer-Owned Portion],N7648),Table15[Unique ID],0),0)))</f>
        <v>Non-lead</v>
      </c>
      <c r="W7648" s="189"/>
    </row>
    <row r="7649" spans="1:23" s="190" customFormat="1" ht="56.25" x14ac:dyDescent="0.25">
      <c r="A7649" s="180" t="s">
        <v>225</v>
      </c>
      <c r="B7649" s="181" t="s">
        <v>11251</v>
      </c>
      <c r="C7649" s="182" t="s">
        <v>225</v>
      </c>
      <c r="D7649" s="183" t="s">
        <v>36</v>
      </c>
      <c r="E7649" s="181" t="s">
        <v>35</v>
      </c>
      <c r="F7649" s="183" t="s">
        <v>35</v>
      </c>
      <c r="G7649" s="181" t="s">
        <v>7357</v>
      </c>
      <c r="H7649" s="184" t="s">
        <v>7090</v>
      </c>
      <c r="I7649" s="185" t="s">
        <v>190</v>
      </c>
      <c r="J7649" s="181" t="s">
        <v>35</v>
      </c>
      <c r="K7649" s="181" t="s">
        <v>225</v>
      </c>
      <c r="L7649" s="186" t="s">
        <v>225</v>
      </c>
      <c r="M7649" s="187" t="s">
        <v>225</v>
      </c>
      <c r="N7649" s="183" t="s">
        <v>36</v>
      </c>
      <c r="O7649" s="181" t="s">
        <v>7357</v>
      </c>
      <c r="P7649" s="184" t="s">
        <v>7090</v>
      </c>
      <c r="Q7649" s="185" t="s">
        <v>190</v>
      </c>
      <c r="R7649" s="181" t="s">
        <v>35</v>
      </c>
      <c r="S7649" s="181" t="s">
        <v>225</v>
      </c>
      <c r="T7649" s="186" t="s">
        <v>225</v>
      </c>
      <c r="U7649" s="187" t="s">
        <v>225</v>
      </c>
      <c r="V7649" s="188" t="str" cm="1">
        <f t="array" ref="V7649">IF(SUM(LEN(A7649:U7649))=0,"",IF(OR(OR(ISBLANK(E7649),SUM(LEN(B7649),LEN(C7649))=0),AND(NOT(D7649="Unknown"),ISBLANK(I7649)),AND(NOT(N7649="Unknown"),ISBLANK(Q7649))),"Missing Information", INDEX(Table15[Entire Service Line Classification], MATCH(SUMIFS(Table15[Unique ID],Table15[System-Owned Portion],D7649,Table15[If Material Anything Other than "Lead" in Column E,Was Material Ever Previously Lead?],F7649,Table15[Customer-Owned Portion],N7649),Table15[Unique ID],0),0)))</f>
        <v>Non-lead</v>
      </c>
      <c r="W7649" s="189"/>
    </row>
    <row r="7650" spans="1:23" s="190" customFormat="1" ht="56.25" x14ac:dyDescent="0.25">
      <c r="A7650" s="180" t="s">
        <v>225</v>
      </c>
      <c r="B7650" s="181" t="s">
        <v>11252</v>
      </c>
      <c r="C7650" s="182" t="s">
        <v>225</v>
      </c>
      <c r="D7650" s="183" t="s">
        <v>36</v>
      </c>
      <c r="E7650" s="181" t="s">
        <v>35</v>
      </c>
      <c r="F7650" s="183" t="s">
        <v>35</v>
      </c>
      <c r="G7650" s="181" t="s">
        <v>7357</v>
      </c>
      <c r="H7650" s="184" t="s">
        <v>7090</v>
      </c>
      <c r="I7650" s="185" t="s">
        <v>190</v>
      </c>
      <c r="J7650" s="181" t="s">
        <v>35</v>
      </c>
      <c r="K7650" s="181" t="s">
        <v>225</v>
      </c>
      <c r="L7650" s="186" t="s">
        <v>225</v>
      </c>
      <c r="M7650" s="187" t="s">
        <v>225</v>
      </c>
      <c r="N7650" s="183" t="s">
        <v>36</v>
      </c>
      <c r="O7650" s="181" t="s">
        <v>7357</v>
      </c>
      <c r="P7650" s="184" t="s">
        <v>7090</v>
      </c>
      <c r="Q7650" s="185" t="s">
        <v>190</v>
      </c>
      <c r="R7650" s="181" t="s">
        <v>35</v>
      </c>
      <c r="S7650" s="181" t="s">
        <v>225</v>
      </c>
      <c r="T7650" s="186" t="s">
        <v>225</v>
      </c>
      <c r="U7650" s="187" t="s">
        <v>225</v>
      </c>
      <c r="V7650" s="188" t="str" cm="1">
        <f t="array" ref="V7650">IF(SUM(LEN(A7650:U7650))=0,"",IF(OR(OR(ISBLANK(E7650),SUM(LEN(B7650),LEN(C7650))=0),AND(NOT(D7650="Unknown"),ISBLANK(I7650)),AND(NOT(N7650="Unknown"),ISBLANK(Q7650))),"Missing Information", INDEX(Table15[Entire Service Line Classification], MATCH(SUMIFS(Table15[Unique ID],Table15[System-Owned Portion],D7650,Table15[If Material Anything Other than "Lead" in Column E,Was Material Ever Previously Lead?],F7650,Table15[Customer-Owned Portion],N7650),Table15[Unique ID],0),0)))</f>
        <v>Non-lead</v>
      </c>
      <c r="W7650" s="189"/>
    </row>
    <row r="7651" spans="1:23" s="190" customFormat="1" ht="56.25" x14ac:dyDescent="0.25">
      <c r="A7651" s="180" t="s">
        <v>225</v>
      </c>
      <c r="B7651" s="181" t="s">
        <v>11253</v>
      </c>
      <c r="C7651" s="182" t="s">
        <v>225</v>
      </c>
      <c r="D7651" s="183" t="s">
        <v>36</v>
      </c>
      <c r="E7651" s="181" t="s">
        <v>35</v>
      </c>
      <c r="F7651" s="183" t="s">
        <v>35</v>
      </c>
      <c r="G7651" s="181" t="s">
        <v>7357</v>
      </c>
      <c r="H7651" s="184" t="s">
        <v>7090</v>
      </c>
      <c r="I7651" s="185" t="s">
        <v>190</v>
      </c>
      <c r="J7651" s="181" t="s">
        <v>35</v>
      </c>
      <c r="K7651" s="181" t="s">
        <v>225</v>
      </c>
      <c r="L7651" s="186" t="s">
        <v>225</v>
      </c>
      <c r="M7651" s="187" t="s">
        <v>225</v>
      </c>
      <c r="N7651" s="183" t="s">
        <v>36</v>
      </c>
      <c r="O7651" s="181" t="s">
        <v>7357</v>
      </c>
      <c r="P7651" s="184" t="s">
        <v>7090</v>
      </c>
      <c r="Q7651" s="185" t="s">
        <v>190</v>
      </c>
      <c r="R7651" s="181" t="s">
        <v>35</v>
      </c>
      <c r="S7651" s="181" t="s">
        <v>225</v>
      </c>
      <c r="T7651" s="186" t="s">
        <v>225</v>
      </c>
      <c r="U7651" s="187" t="s">
        <v>225</v>
      </c>
      <c r="V7651" s="188" t="str" cm="1">
        <f t="array" ref="V7651">IF(SUM(LEN(A7651:U7651))=0,"",IF(OR(OR(ISBLANK(E7651),SUM(LEN(B7651),LEN(C7651))=0),AND(NOT(D7651="Unknown"),ISBLANK(I7651)),AND(NOT(N7651="Unknown"),ISBLANK(Q7651))),"Missing Information", INDEX(Table15[Entire Service Line Classification], MATCH(SUMIFS(Table15[Unique ID],Table15[System-Owned Portion],D7651,Table15[If Material Anything Other than "Lead" in Column E,Was Material Ever Previously Lead?],F7651,Table15[Customer-Owned Portion],N7651),Table15[Unique ID],0),0)))</f>
        <v>Non-lead</v>
      </c>
      <c r="W7651" s="189"/>
    </row>
    <row r="7652" spans="1:23" s="190" customFormat="1" ht="56.25" x14ac:dyDescent="0.25">
      <c r="A7652" s="180" t="s">
        <v>225</v>
      </c>
      <c r="B7652" s="181" t="s">
        <v>11254</v>
      </c>
      <c r="C7652" s="182" t="s">
        <v>225</v>
      </c>
      <c r="D7652" s="183" t="s">
        <v>36</v>
      </c>
      <c r="E7652" s="181" t="s">
        <v>35</v>
      </c>
      <c r="F7652" s="183" t="s">
        <v>35</v>
      </c>
      <c r="G7652" s="181" t="s">
        <v>7357</v>
      </c>
      <c r="H7652" s="184" t="s">
        <v>7090</v>
      </c>
      <c r="I7652" s="185" t="s">
        <v>190</v>
      </c>
      <c r="J7652" s="181" t="s">
        <v>35</v>
      </c>
      <c r="K7652" s="181" t="s">
        <v>225</v>
      </c>
      <c r="L7652" s="186" t="s">
        <v>225</v>
      </c>
      <c r="M7652" s="187" t="s">
        <v>225</v>
      </c>
      <c r="N7652" s="183" t="s">
        <v>36</v>
      </c>
      <c r="O7652" s="181" t="s">
        <v>7357</v>
      </c>
      <c r="P7652" s="184" t="s">
        <v>7090</v>
      </c>
      <c r="Q7652" s="185" t="s">
        <v>190</v>
      </c>
      <c r="R7652" s="181" t="s">
        <v>35</v>
      </c>
      <c r="S7652" s="181" t="s">
        <v>225</v>
      </c>
      <c r="T7652" s="186" t="s">
        <v>225</v>
      </c>
      <c r="U7652" s="187" t="s">
        <v>225</v>
      </c>
      <c r="V7652" s="188" t="str" cm="1">
        <f t="array" ref="V7652">IF(SUM(LEN(A7652:U7652))=0,"",IF(OR(OR(ISBLANK(E7652),SUM(LEN(B7652),LEN(C7652))=0),AND(NOT(D7652="Unknown"),ISBLANK(I7652)),AND(NOT(N7652="Unknown"),ISBLANK(Q7652))),"Missing Information", INDEX(Table15[Entire Service Line Classification], MATCH(SUMIFS(Table15[Unique ID],Table15[System-Owned Portion],D7652,Table15[If Material Anything Other than "Lead" in Column E,Was Material Ever Previously Lead?],F7652,Table15[Customer-Owned Portion],N7652),Table15[Unique ID],0),0)))</f>
        <v>Non-lead</v>
      </c>
      <c r="W7652" s="189"/>
    </row>
    <row r="7653" spans="1:23" s="190" customFormat="1" ht="56.25" x14ac:dyDescent="0.25">
      <c r="A7653" s="180" t="s">
        <v>225</v>
      </c>
      <c r="B7653" s="181" t="s">
        <v>11255</v>
      </c>
      <c r="C7653" s="182" t="s">
        <v>225</v>
      </c>
      <c r="D7653" s="183" t="s">
        <v>36</v>
      </c>
      <c r="E7653" s="181" t="s">
        <v>35</v>
      </c>
      <c r="F7653" s="183" t="s">
        <v>35</v>
      </c>
      <c r="G7653" s="181" t="s">
        <v>7357</v>
      </c>
      <c r="H7653" s="184" t="s">
        <v>7090</v>
      </c>
      <c r="I7653" s="185" t="s">
        <v>190</v>
      </c>
      <c r="J7653" s="181" t="s">
        <v>35</v>
      </c>
      <c r="K7653" s="181" t="s">
        <v>225</v>
      </c>
      <c r="L7653" s="186" t="s">
        <v>225</v>
      </c>
      <c r="M7653" s="187" t="s">
        <v>225</v>
      </c>
      <c r="N7653" s="183" t="s">
        <v>36</v>
      </c>
      <c r="O7653" s="181" t="s">
        <v>7357</v>
      </c>
      <c r="P7653" s="184" t="s">
        <v>7090</v>
      </c>
      <c r="Q7653" s="185" t="s">
        <v>190</v>
      </c>
      <c r="R7653" s="181" t="s">
        <v>35</v>
      </c>
      <c r="S7653" s="181" t="s">
        <v>225</v>
      </c>
      <c r="T7653" s="186" t="s">
        <v>225</v>
      </c>
      <c r="U7653" s="187" t="s">
        <v>225</v>
      </c>
      <c r="V7653" s="188" t="str" cm="1">
        <f t="array" ref="V7653">IF(SUM(LEN(A7653:U7653))=0,"",IF(OR(OR(ISBLANK(E7653),SUM(LEN(B7653),LEN(C7653))=0),AND(NOT(D7653="Unknown"),ISBLANK(I7653)),AND(NOT(N7653="Unknown"),ISBLANK(Q7653))),"Missing Information", INDEX(Table15[Entire Service Line Classification], MATCH(SUMIFS(Table15[Unique ID],Table15[System-Owned Portion],D7653,Table15[If Material Anything Other than "Lead" in Column E,Was Material Ever Previously Lead?],F7653,Table15[Customer-Owned Portion],N7653),Table15[Unique ID],0),0)))</f>
        <v>Non-lead</v>
      </c>
      <c r="W7653" s="189"/>
    </row>
    <row r="7654" spans="1:23" s="190" customFormat="1" ht="56.25" x14ac:dyDescent="0.25">
      <c r="A7654" s="180" t="s">
        <v>225</v>
      </c>
      <c r="B7654" s="181" t="s">
        <v>11256</v>
      </c>
      <c r="C7654" s="182" t="s">
        <v>225</v>
      </c>
      <c r="D7654" s="183" t="s">
        <v>36</v>
      </c>
      <c r="E7654" s="181" t="s">
        <v>35</v>
      </c>
      <c r="F7654" s="183" t="s">
        <v>35</v>
      </c>
      <c r="G7654" s="181" t="s">
        <v>7366</v>
      </c>
      <c r="H7654" s="184" t="s">
        <v>7090</v>
      </c>
      <c r="I7654" s="185" t="s">
        <v>190</v>
      </c>
      <c r="J7654" s="181" t="s">
        <v>35</v>
      </c>
      <c r="K7654" s="181" t="s">
        <v>225</v>
      </c>
      <c r="L7654" s="186" t="s">
        <v>225</v>
      </c>
      <c r="M7654" s="187" t="s">
        <v>225</v>
      </c>
      <c r="N7654" s="183" t="s">
        <v>36</v>
      </c>
      <c r="O7654" s="181" t="s">
        <v>7366</v>
      </c>
      <c r="P7654" s="184" t="s">
        <v>7090</v>
      </c>
      <c r="Q7654" s="185" t="s">
        <v>190</v>
      </c>
      <c r="R7654" s="181" t="s">
        <v>35</v>
      </c>
      <c r="S7654" s="181" t="s">
        <v>225</v>
      </c>
      <c r="T7654" s="186" t="s">
        <v>225</v>
      </c>
      <c r="U7654" s="187" t="s">
        <v>225</v>
      </c>
      <c r="V7654" s="188" t="str" cm="1">
        <f t="array" ref="V7654">IF(SUM(LEN(A7654:U7654))=0,"",IF(OR(OR(ISBLANK(E7654),SUM(LEN(B7654),LEN(C7654))=0),AND(NOT(D7654="Unknown"),ISBLANK(I7654)),AND(NOT(N7654="Unknown"),ISBLANK(Q7654))),"Missing Information", INDEX(Table15[Entire Service Line Classification], MATCH(SUMIFS(Table15[Unique ID],Table15[System-Owned Portion],D7654,Table15[If Material Anything Other than "Lead" in Column E,Was Material Ever Previously Lead?],F7654,Table15[Customer-Owned Portion],N7654),Table15[Unique ID],0),0)))</f>
        <v>Non-lead</v>
      </c>
      <c r="W7654" s="189"/>
    </row>
    <row r="7655" spans="1:23" s="190" customFormat="1" ht="56.25" x14ac:dyDescent="0.25">
      <c r="A7655" s="180" t="s">
        <v>225</v>
      </c>
      <c r="B7655" s="181" t="s">
        <v>11257</v>
      </c>
      <c r="C7655" s="182" t="s">
        <v>225</v>
      </c>
      <c r="D7655" s="183" t="s">
        <v>36</v>
      </c>
      <c r="E7655" s="181" t="s">
        <v>35</v>
      </c>
      <c r="F7655" s="183" t="s">
        <v>35</v>
      </c>
      <c r="G7655" s="181" t="s">
        <v>7366</v>
      </c>
      <c r="H7655" s="184" t="s">
        <v>7090</v>
      </c>
      <c r="I7655" s="185" t="s">
        <v>190</v>
      </c>
      <c r="J7655" s="181" t="s">
        <v>35</v>
      </c>
      <c r="K7655" s="181" t="s">
        <v>225</v>
      </c>
      <c r="L7655" s="186" t="s">
        <v>225</v>
      </c>
      <c r="M7655" s="187" t="s">
        <v>225</v>
      </c>
      <c r="N7655" s="183" t="s">
        <v>36</v>
      </c>
      <c r="O7655" s="181" t="s">
        <v>7366</v>
      </c>
      <c r="P7655" s="184" t="s">
        <v>7090</v>
      </c>
      <c r="Q7655" s="185" t="s">
        <v>190</v>
      </c>
      <c r="R7655" s="181" t="s">
        <v>35</v>
      </c>
      <c r="S7655" s="181" t="s">
        <v>225</v>
      </c>
      <c r="T7655" s="186" t="s">
        <v>225</v>
      </c>
      <c r="U7655" s="187" t="s">
        <v>225</v>
      </c>
      <c r="V7655" s="188" t="str" cm="1">
        <f t="array" ref="V7655">IF(SUM(LEN(A7655:U7655))=0,"",IF(OR(OR(ISBLANK(E7655),SUM(LEN(B7655),LEN(C7655))=0),AND(NOT(D7655="Unknown"),ISBLANK(I7655)),AND(NOT(N7655="Unknown"),ISBLANK(Q7655))),"Missing Information", INDEX(Table15[Entire Service Line Classification], MATCH(SUMIFS(Table15[Unique ID],Table15[System-Owned Portion],D7655,Table15[If Material Anything Other than "Lead" in Column E,Was Material Ever Previously Lead?],F7655,Table15[Customer-Owned Portion],N7655),Table15[Unique ID],0),0)))</f>
        <v>Non-lead</v>
      </c>
      <c r="W7655" s="189"/>
    </row>
    <row r="7656" spans="1:23" s="190" customFormat="1" ht="56.25" x14ac:dyDescent="0.25">
      <c r="A7656" s="180" t="s">
        <v>225</v>
      </c>
      <c r="B7656" s="181" t="s">
        <v>11258</v>
      </c>
      <c r="C7656" s="182" t="s">
        <v>225</v>
      </c>
      <c r="D7656" s="183" t="s">
        <v>36</v>
      </c>
      <c r="E7656" s="181" t="s">
        <v>35</v>
      </c>
      <c r="F7656" s="183" t="s">
        <v>35</v>
      </c>
      <c r="G7656" s="181" t="s">
        <v>7357</v>
      </c>
      <c r="H7656" s="184" t="s">
        <v>7090</v>
      </c>
      <c r="I7656" s="185" t="s">
        <v>190</v>
      </c>
      <c r="J7656" s="181" t="s">
        <v>35</v>
      </c>
      <c r="K7656" s="181" t="s">
        <v>225</v>
      </c>
      <c r="L7656" s="186" t="s">
        <v>225</v>
      </c>
      <c r="M7656" s="187" t="s">
        <v>225</v>
      </c>
      <c r="N7656" s="183" t="s">
        <v>36</v>
      </c>
      <c r="O7656" s="181" t="s">
        <v>7357</v>
      </c>
      <c r="P7656" s="184" t="s">
        <v>7090</v>
      </c>
      <c r="Q7656" s="185" t="s">
        <v>190</v>
      </c>
      <c r="R7656" s="181" t="s">
        <v>35</v>
      </c>
      <c r="S7656" s="181" t="s">
        <v>225</v>
      </c>
      <c r="T7656" s="186" t="s">
        <v>225</v>
      </c>
      <c r="U7656" s="187" t="s">
        <v>225</v>
      </c>
      <c r="V7656" s="188" t="str" cm="1">
        <f t="array" ref="V7656">IF(SUM(LEN(A7656:U7656))=0,"",IF(OR(OR(ISBLANK(E7656),SUM(LEN(B7656),LEN(C7656))=0),AND(NOT(D7656="Unknown"),ISBLANK(I7656)),AND(NOT(N7656="Unknown"),ISBLANK(Q7656))),"Missing Information", INDEX(Table15[Entire Service Line Classification], MATCH(SUMIFS(Table15[Unique ID],Table15[System-Owned Portion],D7656,Table15[If Material Anything Other than "Lead" in Column E,Was Material Ever Previously Lead?],F7656,Table15[Customer-Owned Portion],N7656),Table15[Unique ID],0),0)))</f>
        <v>Non-lead</v>
      </c>
      <c r="W7656" s="189"/>
    </row>
    <row r="7657" spans="1:23" s="190" customFormat="1" ht="56.25" x14ac:dyDescent="0.25">
      <c r="A7657" s="180" t="s">
        <v>225</v>
      </c>
      <c r="B7657" s="181" t="s">
        <v>11259</v>
      </c>
      <c r="C7657" s="182" t="s">
        <v>225</v>
      </c>
      <c r="D7657" s="183" t="s">
        <v>36</v>
      </c>
      <c r="E7657" s="181" t="s">
        <v>35</v>
      </c>
      <c r="F7657" s="183" t="s">
        <v>35</v>
      </c>
      <c r="G7657" s="181" t="s">
        <v>7357</v>
      </c>
      <c r="H7657" s="184" t="s">
        <v>7090</v>
      </c>
      <c r="I7657" s="185" t="s">
        <v>190</v>
      </c>
      <c r="J7657" s="181" t="s">
        <v>35</v>
      </c>
      <c r="K7657" s="181" t="s">
        <v>225</v>
      </c>
      <c r="L7657" s="186" t="s">
        <v>225</v>
      </c>
      <c r="M7657" s="187" t="s">
        <v>225</v>
      </c>
      <c r="N7657" s="183" t="s">
        <v>36</v>
      </c>
      <c r="O7657" s="181" t="s">
        <v>7357</v>
      </c>
      <c r="P7657" s="184" t="s">
        <v>7090</v>
      </c>
      <c r="Q7657" s="185" t="s">
        <v>190</v>
      </c>
      <c r="R7657" s="181" t="s">
        <v>35</v>
      </c>
      <c r="S7657" s="181" t="s">
        <v>225</v>
      </c>
      <c r="T7657" s="186" t="s">
        <v>225</v>
      </c>
      <c r="U7657" s="187" t="s">
        <v>225</v>
      </c>
      <c r="V7657" s="188" t="str" cm="1">
        <f t="array" ref="V7657">IF(SUM(LEN(A7657:U7657))=0,"",IF(OR(OR(ISBLANK(E7657),SUM(LEN(B7657),LEN(C7657))=0),AND(NOT(D7657="Unknown"),ISBLANK(I7657)),AND(NOT(N7657="Unknown"),ISBLANK(Q7657))),"Missing Information", INDEX(Table15[Entire Service Line Classification], MATCH(SUMIFS(Table15[Unique ID],Table15[System-Owned Portion],D7657,Table15[If Material Anything Other than "Lead" in Column E,Was Material Ever Previously Lead?],F7657,Table15[Customer-Owned Portion],N7657),Table15[Unique ID],0),0)))</f>
        <v>Non-lead</v>
      </c>
      <c r="W7657" s="189"/>
    </row>
    <row r="7658" spans="1:23" s="190" customFormat="1" ht="56.25" x14ac:dyDescent="0.25">
      <c r="A7658" s="180" t="s">
        <v>225</v>
      </c>
      <c r="B7658" s="181" t="s">
        <v>11260</v>
      </c>
      <c r="C7658" s="182" t="s">
        <v>225</v>
      </c>
      <c r="D7658" s="183" t="s">
        <v>36</v>
      </c>
      <c r="E7658" s="181" t="s">
        <v>35</v>
      </c>
      <c r="F7658" s="183" t="s">
        <v>35</v>
      </c>
      <c r="G7658" s="181" t="s">
        <v>7357</v>
      </c>
      <c r="H7658" s="184" t="s">
        <v>7090</v>
      </c>
      <c r="I7658" s="185" t="s">
        <v>190</v>
      </c>
      <c r="J7658" s="181" t="s">
        <v>35</v>
      </c>
      <c r="K7658" s="181" t="s">
        <v>225</v>
      </c>
      <c r="L7658" s="186" t="s">
        <v>225</v>
      </c>
      <c r="M7658" s="187" t="s">
        <v>225</v>
      </c>
      <c r="N7658" s="183" t="s">
        <v>36</v>
      </c>
      <c r="O7658" s="181" t="s">
        <v>7357</v>
      </c>
      <c r="P7658" s="184" t="s">
        <v>7090</v>
      </c>
      <c r="Q7658" s="185" t="s">
        <v>190</v>
      </c>
      <c r="R7658" s="181" t="s">
        <v>35</v>
      </c>
      <c r="S7658" s="181" t="s">
        <v>225</v>
      </c>
      <c r="T7658" s="186" t="s">
        <v>225</v>
      </c>
      <c r="U7658" s="187" t="s">
        <v>225</v>
      </c>
      <c r="V7658" s="188" t="str" cm="1">
        <f t="array" ref="V7658">IF(SUM(LEN(A7658:U7658))=0,"",IF(OR(OR(ISBLANK(E7658),SUM(LEN(B7658),LEN(C7658))=0),AND(NOT(D7658="Unknown"),ISBLANK(I7658)),AND(NOT(N7658="Unknown"),ISBLANK(Q7658))),"Missing Information", INDEX(Table15[Entire Service Line Classification], MATCH(SUMIFS(Table15[Unique ID],Table15[System-Owned Portion],D7658,Table15[If Material Anything Other than "Lead" in Column E,Was Material Ever Previously Lead?],F7658,Table15[Customer-Owned Portion],N7658),Table15[Unique ID],0),0)))</f>
        <v>Non-lead</v>
      </c>
      <c r="W7658" s="189"/>
    </row>
    <row r="7659" spans="1:23" s="190" customFormat="1" ht="56.25" x14ac:dyDescent="0.25">
      <c r="A7659" s="180" t="s">
        <v>225</v>
      </c>
      <c r="B7659" s="181" t="s">
        <v>11261</v>
      </c>
      <c r="C7659" s="182" t="s">
        <v>225</v>
      </c>
      <c r="D7659" s="183" t="s">
        <v>36</v>
      </c>
      <c r="E7659" s="181" t="s">
        <v>35</v>
      </c>
      <c r="F7659" s="183" t="s">
        <v>35</v>
      </c>
      <c r="G7659" s="181" t="s">
        <v>7357</v>
      </c>
      <c r="H7659" s="184" t="s">
        <v>7090</v>
      </c>
      <c r="I7659" s="185" t="s">
        <v>190</v>
      </c>
      <c r="J7659" s="181" t="s">
        <v>35</v>
      </c>
      <c r="K7659" s="181" t="s">
        <v>225</v>
      </c>
      <c r="L7659" s="186" t="s">
        <v>225</v>
      </c>
      <c r="M7659" s="187" t="s">
        <v>225</v>
      </c>
      <c r="N7659" s="183" t="s">
        <v>36</v>
      </c>
      <c r="O7659" s="181" t="s">
        <v>7357</v>
      </c>
      <c r="P7659" s="184" t="s">
        <v>7090</v>
      </c>
      <c r="Q7659" s="185" t="s">
        <v>190</v>
      </c>
      <c r="R7659" s="181" t="s">
        <v>35</v>
      </c>
      <c r="S7659" s="181" t="s">
        <v>225</v>
      </c>
      <c r="T7659" s="186" t="s">
        <v>225</v>
      </c>
      <c r="U7659" s="187" t="s">
        <v>225</v>
      </c>
      <c r="V7659" s="188" t="str" cm="1">
        <f t="array" ref="V7659">IF(SUM(LEN(A7659:U7659))=0,"",IF(OR(OR(ISBLANK(E7659),SUM(LEN(B7659),LEN(C7659))=0),AND(NOT(D7659="Unknown"),ISBLANK(I7659)),AND(NOT(N7659="Unknown"),ISBLANK(Q7659))),"Missing Information", INDEX(Table15[Entire Service Line Classification], MATCH(SUMIFS(Table15[Unique ID],Table15[System-Owned Portion],D7659,Table15[If Material Anything Other than "Lead" in Column E,Was Material Ever Previously Lead?],F7659,Table15[Customer-Owned Portion],N7659),Table15[Unique ID],0),0)))</f>
        <v>Non-lead</v>
      </c>
      <c r="W7659" s="189"/>
    </row>
    <row r="7660" spans="1:23" s="190" customFormat="1" ht="56.25" x14ac:dyDescent="0.25">
      <c r="A7660" s="180" t="s">
        <v>225</v>
      </c>
      <c r="B7660" s="181" t="s">
        <v>11262</v>
      </c>
      <c r="C7660" s="182" t="s">
        <v>225</v>
      </c>
      <c r="D7660" s="183" t="s">
        <v>36</v>
      </c>
      <c r="E7660" s="181" t="s">
        <v>35</v>
      </c>
      <c r="F7660" s="183" t="s">
        <v>35</v>
      </c>
      <c r="G7660" s="181" t="s">
        <v>7366</v>
      </c>
      <c r="H7660" s="184" t="s">
        <v>7090</v>
      </c>
      <c r="I7660" s="185" t="s">
        <v>190</v>
      </c>
      <c r="J7660" s="181" t="s">
        <v>35</v>
      </c>
      <c r="K7660" s="181" t="s">
        <v>225</v>
      </c>
      <c r="L7660" s="186" t="s">
        <v>225</v>
      </c>
      <c r="M7660" s="187" t="s">
        <v>225</v>
      </c>
      <c r="N7660" s="183" t="s">
        <v>36</v>
      </c>
      <c r="O7660" s="181" t="s">
        <v>7366</v>
      </c>
      <c r="P7660" s="184" t="s">
        <v>7090</v>
      </c>
      <c r="Q7660" s="185" t="s">
        <v>190</v>
      </c>
      <c r="R7660" s="181" t="s">
        <v>35</v>
      </c>
      <c r="S7660" s="181" t="s">
        <v>225</v>
      </c>
      <c r="T7660" s="186" t="s">
        <v>225</v>
      </c>
      <c r="U7660" s="187" t="s">
        <v>225</v>
      </c>
      <c r="V7660" s="188" t="str" cm="1">
        <f t="array" ref="V7660">IF(SUM(LEN(A7660:U7660))=0,"",IF(OR(OR(ISBLANK(E7660),SUM(LEN(B7660),LEN(C7660))=0),AND(NOT(D7660="Unknown"),ISBLANK(I7660)),AND(NOT(N7660="Unknown"),ISBLANK(Q7660))),"Missing Information", INDEX(Table15[Entire Service Line Classification], MATCH(SUMIFS(Table15[Unique ID],Table15[System-Owned Portion],D7660,Table15[If Material Anything Other than "Lead" in Column E,Was Material Ever Previously Lead?],F7660,Table15[Customer-Owned Portion],N7660),Table15[Unique ID],0),0)))</f>
        <v>Non-lead</v>
      </c>
      <c r="W7660" s="189"/>
    </row>
    <row r="7661" spans="1:23" s="190" customFormat="1" ht="56.25" x14ac:dyDescent="0.25">
      <c r="A7661" s="180" t="s">
        <v>225</v>
      </c>
      <c r="B7661" s="181" t="s">
        <v>11263</v>
      </c>
      <c r="C7661" s="182" t="s">
        <v>225</v>
      </c>
      <c r="D7661" s="183" t="s">
        <v>36</v>
      </c>
      <c r="E7661" s="181" t="s">
        <v>35</v>
      </c>
      <c r="F7661" s="183" t="s">
        <v>35</v>
      </c>
      <c r="G7661" s="181" t="s">
        <v>7357</v>
      </c>
      <c r="H7661" s="184" t="s">
        <v>7090</v>
      </c>
      <c r="I7661" s="185" t="s">
        <v>190</v>
      </c>
      <c r="J7661" s="181" t="s">
        <v>35</v>
      </c>
      <c r="K7661" s="181" t="s">
        <v>225</v>
      </c>
      <c r="L7661" s="186" t="s">
        <v>225</v>
      </c>
      <c r="M7661" s="187" t="s">
        <v>225</v>
      </c>
      <c r="N7661" s="183" t="s">
        <v>36</v>
      </c>
      <c r="O7661" s="181" t="s">
        <v>7357</v>
      </c>
      <c r="P7661" s="184" t="s">
        <v>7090</v>
      </c>
      <c r="Q7661" s="185" t="s">
        <v>190</v>
      </c>
      <c r="R7661" s="181" t="s">
        <v>35</v>
      </c>
      <c r="S7661" s="181" t="s">
        <v>225</v>
      </c>
      <c r="T7661" s="186" t="s">
        <v>225</v>
      </c>
      <c r="U7661" s="187" t="s">
        <v>225</v>
      </c>
      <c r="V7661" s="188" t="str" cm="1">
        <f t="array" ref="V7661">IF(SUM(LEN(A7661:U7661))=0,"",IF(OR(OR(ISBLANK(E7661),SUM(LEN(B7661),LEN(C7661))=0),AND(NOT(D7661="Unknown"),ISBLANK(I7661)),AND(NOT(N7661="Unknown"),ISBLANK(Q7661))),"Missing Information", INDEX(Table15[Entire Service Line Classification], MATCH(SUMIFS(Table15[Unique ID],Table15[System-Owned Portion],D7661,Table15[If Material Anything Other than "Lead" in Column E,Was Material Ever Previously Lead?],F7661,Table15[Customer-Owned Portion],N7661),Table15[Unique ID],0),0)))</f>
        <v>Non-lead</v>
      </c>
      <c r="W7661" s="189"/>
    </row>
    <row r="7662" spans="1:23" s="190" customFormat="1" ht="56.25" x14ac:dyDescent="0.25">
      <c r="A7662" s="180" t="s">
        <v>225</v>
      </c>
      <c r="B7662" s="181" t="s">
        <v>11264</v>
      </c>
      <c r="C7662" s="182" t="s">
        <v>225</v>
      </c>
      <c r="D7662" s="183" t="s">
        <v>36</v>
      </c>
      <c r="E7662" s="181" t="s">
        <v>35</v>
      </c>
      <c r="F7662" s="183" t="s">
        <v>35</v>
      </c>
      <c r="G7662" s="181" t="s">
        <v>7357</v>
      </c>
      <c r="H7662" s="184" t="s">
        <v>7090</v>
      </c>
      <c r="I7662" s="185" t="s">
        <v>190</v>
      </c>
      <c r="J7662" s="181" t="s">
        <v>35</v>
      </c>
      <c r="K7662" s="181" t="s">
        <v>225</v>
      </c>
      <c r="L7662" s="186" t="s">
        <v>225</v>
      </c>
      <c r="M7662" s="187" t="s">
        <v>225</v>
      </c>
      <c r="N7662" s="183" t="s">
        <v>36</v>
      </c>
      <c r="O7662" s="181" t="s">
        <v>7357</v>
      </c>
      <c r="P7662" s="184" t="s">
        <v>7090</v>
      </c>
      <c r="Q7662" s="185" t="s">
        <v>190</v>
      </c>
      <c r="R7662" s="181" t="s">
        <v>35</v>
      </c>
      <c r="S7662" s="181" t="s">
        <v>225</v>
      </c>
      <c r="T7662" s="186" t="s">
        <v>225</v>
      </c>
      <c r="U7662" s="187" t="s">
        <v>225</v>
      </c>
      <c r="V7662" s="188" t="str" cm="1">
        <f t="array" ref="V7662">IF(SUM(LEN(A7662:U7662))=0,"",IF(OR(OR(ISBLANK(E7662),SUM(LEN(B7662),LEN(C7662))=0),AND(NOT(D7662="Unknown"),ISBLANK(I7662)),AND(NOT(N7662="Unknown"),ISBLANK(Q7662))),"Missing Information", INDEX(Table15[Entire Service Line Classification], MATCH(SUMIFS(Table15[Unique ID],Table15[System-Owned Portion],D7662,Table15[If Material Anything Other than "Lead" in Column E,Was Material Ever Previously Lead?],F7662,Table15[Customer-Owned Portion],N7662),Table15[Unique ID],0),0)))</f>
        <v>Non-lead</v>
      </c>
      <c r="W7662" s="189"/>
    </row>
    <row r="7663" spans="1:23" s="190" customFormat="1" ht="56.25" x14ac:dyDescent="0.25">
      <c r="A7663" s="180" t="s">
        <v>225</v>
      </c>
      <c r="B7663" s="181" t="s">
        <v>11265</v>
      </c>
      <c r="C7663" s="182" t="s">
        <v>225</v>
      </c>
      <c r="D7663" s="183" t="s">
        <v>36</v>
      </c>
      <c r="E7663" s="181" t="s">
        <v>35</v>
      </c>
      <c r="F7663" s="183" t="s">
        <v>35</v>
      </c>
      <c r="G7663" s="181" t="s">
        <v>7357</v>
      </c>
      <c r="H7663" s="184" t="s">
        <v>7090</v>
      </c>
      <c r="I7663" s="185" t="s">
        <v>190</v>
      </c>
      <c r="J7663" s="181" t="s">
        <v>35</v>
      </c>
      <c r="K7663" s="181" t="s">
        <v>225</v>
      </c>
      <c r="L7663" s="186" t="s">
        <v>225</v>
      </c>
      <c r="M7663" s="187" t="s">
        <v>225</v>
      </c>
      <c r="N7663" s="183" t="s">
        <v>36</v>
      </c>
      <c r="O7663" s="181" t="s">
        <v>7357</v>
      </c>
      <c r="P7663" s="184" t="s">
        <v>7090</v>
      </c>
      <c r="Q7663" s="185" t="s">
        <v>190</v>
      </c>
      <c r="R7663" s="181" t="s">
        <v>35</v>
      </c>
      <c r="S7663" s="181" t="s">
        <v>225</v>
      </c>
      <c r="T7663" s="186" t="s">
        <v>225</v>
      </c>
      <c r="U7663" s="187" t="s">
        <v>225</v>
      </c>
      <c r="V7663" s="188" t="str" cm="1">
        <f t="array" ref="V7663">IF(SUM(LEN(A7663:U7663))=0,"",IF(OR(OR(ISBLANK(E7663),SUM(LEN(B7663),LEN(C7663))=0),AND(NOT(D7663="Unknown"),ISBLANK(I7663)),AND(NOT(N7663="Unknown"),ISBLANK(Q7663))),"Missing Information", INDEX(Table15[Entire Service Line Classification], MATCH(SUMIFS(Table15[Unique ID],Table15[System-Owned Portion],D7663,Table15[If Material Anything Other than "Lead" in Column E,Was Material Ever Previously Lead?],F7663,Table15[Customer-Owned Portion],N7663),Table15[Unique ID],0),0)))</f>
        <v>Non-lead</v>
      </c>
      <c r="W7663" s="189"/>
    </row>
    <row r="7664" spans="1:23" s="190" customFormat="1" ht="56.25" x14ac:dyDescent="0.25">
      <c r="A7664" s="180" t="s">
        <v>225</v>
      </c>
      <c r="B7664" s="181" t="s">
        <v>11266</v>
      </c>
      <c r="C7664" s="182" t="s">
        <v>225</v>
      </c>
      <c r="D7664" s="183" t="s">
        <v>36</v>
      </c>
      <c r="E7664" s="181" t="s">
        <v>35</v>
      </c>
      <c r="F7664" s="183" t="s">
        <v>35</v>
      </c>
      <c r="G7664" s="181" t="s">
        <v>7357</v>
      </c>
      <c r="H7664" s="184" t="s">
        <v>7090</v>
      </c>
      <c r="I7664" s="185" t="s">
        <v>190</v>
      </c>
      <c r="J7664" s="181" t="s">
        <v>35</v>
      </c>
      <c r="K7664" s="181" t="s">
        <v>225</v>
      </c>
      <c r="L7664" s="186" t="s">
        <v>225</v>
      </c>
      <c r="M7664" s="187" t="s">
        <v>225</v>
      </c>
      <c r="N7664" s="183" t="s">
        <v>36</v>
      </c>
      <c r="O7664" s="181" t="s">
        <v>7357</v>
      </c>
      <c r="P7664" s="184" t="s">
        <v>7090</v>
      </c>
      <c r="Q7664" s="185" t="s">
        <v>190</v>
      </c>
      <c r="R7664" s="181" t="s">
        <v>35</v>
      </c>
      <c r="S7664" s="181" t="s">
        <v>225</v>
      </c>
      <c r="T7664" s="186" t="s">
        <v>225</v>
      </c>
      <c r="U7664" s="187" t="s">
        <v>225</v>
      </c>
      <c r="V7664" s="188" t="str" cm="1">
        <f t="array" ref="V7664">IF(SUM(LEN(A7664:U7664))=0,"",IF(OR(OR(ISBLANK(E7664),SUM(LEN(B7664),LEN(C7664))=0),AND(NOT(D7664="Unknown"),ISBLANK(I7664)),AND(NOT(N7664="Unknown"),ISBLANK(Q7664))),"Missing Information", INDEX(Table15[Entire Service Line Classification], MATCH(SUMIFS(Table15[Unique ID],Table15[System-Owned Portion],D7664,Table15[If Material Anything Other than "Lead" in Column E,Was Material Ever Previously Lead?],F7664,Table15[Customer-Owned Portion],N7664),Table15[Unique ID],0),0)))</f>
        <v>Non-lead</v>
      </c>
      <c r="W7664" s="189"/>
    </row>
    <row r="7665" spans="1:23" s="190" customFormat="1" ht="56.25" x14ac:dyDescent="0.25">
      <c r="A7665" s="180" t="s">
        <v>225</v>
      </c>
      <c r="B7665" s="181" t="s">
        <v>11267</v>
      </c>
      <c r="C7665" s="182" t="s">
        <v>225</v>
      </c>
      <c r="D7665" s="183" t="s">
        <v>36</v>
      </c>
      <c r="E7665" s="181" t="s">
        <v>35</v>
      </c>
      <c r="F7665" s="183" t="s">
        <v>35</v>
      </c>
      <c r="G7665" s="181" t="s">
        <v>7366</v>
      </c>
      <c r="H7665" s="184" t="s">
        <v>7090</v>
      </c>
      <c r="I7665" s="185" t="s">
        <v>190</v>
      </c>
      <c r="J7665" s="181" t="s">
        <v>35</v>
      </c>
      <c r="K7665" s="181" t="s">
        <v>225</v>
      </c>
      <c r="L7665" s="186" t="s">
        <v>225</v>
      </c>
      <c r="M7665" s="187" t="s">
        <v>225</v>
      </c>
      <c r="N7665" s="183" t="s">
        <v>36</v>
      </c>
      <c r="O7665" s="181" t="s">
        <v>7366</v>
      </c>
      <c r="P7665" s="184" t="s">
        <v>7090</v>
      </c>
      <c r="Q7665" s="185" t="s">
        <v>190</v>
      </c>
      <c r="R7665" s="181" t="s">
        <v>35</v>
      </c>
      <c r="S7665" s="181" t="s">
        <v>225</v>
      </c>
      <c r="T7665" s="186" t="s">
        <v>225</v>
      </c>
      <c r="U7665" s="187" t="s">
        <v>225</v>
      </c>
      <c r="V7665" s="188" t="str" cm="1">
        <f t="array" ref="V7665">IF(SUM(LEN(A7665:U7665))=0,"",IF(OR(OR(ISBLANK(E7665),SUM(LEN(B7665),LEN(C7665))=0),AND(NOT(D7665="Unknown"),ISBLANK(I7665)),AND(NOT(N7665="Unknown"),ISBLANK(Q7665))),"Missing Information", INDEX(Table15[Entire Service Line Classification], MATCH(SUMIFS(Table15[Unique ID],Table15[System-Owned Portion],D7665,Table15[If Material Anything Other than "Lead" in Column E,Was Material Ever Previously Lead?],F7665,Table15[Customer-Owned Portion],N7665),Table15[Unique ID],0),0)))</f>
        <v>Non-lead</v>
      </c>
      <c r="W7665" s="189"/>
    </row>
    <row r="7666" spans="1:23" s="190" customFormat="1" ht="56.25" x14ac:dyDescent="0.25">
      <c r="A7666" s="180" t="s">
        <v>225</v>
      </c>
      <c r="B7666" s="181" t="s">
        <v>11268</v>
      </c>
      <c r="C7666" s="182" t="s">
        <v>225</v>
      </c>
      <c r="D7666" s="183" t="s">
        <v>36</v>
      </c>
      <c r="E7666" s="181" t="s">
        <v>35</v>
      </c>
      <c r="F7666" s="183" t="s">
        <v>35</v>
      </c>
      <c r="G7666" s="181" t="s">
        <v>7357</v>
      </c>
      <c r="H7666" s="184" t="s">
        <v>7090</v>
      </c>
      <c r="I7666" s="185" t="s">
        <v>190</v>
      </c>
      <c r="J7666" s="181" t="s">
        <v>35</v>
      </c>
      <c r="K7666" s="181" t="s">
        <v>225</v>
      </c>
      <c r="L7666" s="186" t="s">
        <v>225</v>
      </c>
      <c r="M7666" s="187" t="s">
        <v>225</v>
      </c>
      <c r="N7666" s="183" t="s">
        <v>36</v>
      </c>
      <c r="O7666" s="181" t="s">
        <v>7357</v>
      </c>
      <c r="P7666" s="184" t="s">
        <v>7090</v>
      </c>
      <c r="Q7666" s="185" t="s">
        <v>190</v>
      </c>
      <c r="R7666" s="181" t="s">
        <v>35</v>
      </c>
      <c r="S7666" s="181" t="s">
        <v>225</v>
      </c>
      <c r="T7666" s="186" t="s">
        <v>225</v>
      </c>
      <c r="U7666" s="187" t="s">
        <v>225</v>
      </c>
      <c r="V7666" s="188" t="str" cm="1">
        <f t="array" ref="V7666">IF(SUM(LEN(A7666:U7666))=0,"",IF(OR(OR(ISBLANK(E7666),SUM(LEN(B7666),LEN(C7666))=0),AND(NOT(D7666="Unknown"),ISBLANK(I7666)),AND(NOT(N7666="Unknown"),ISBLANK(Q7666))),"Missing Information", INDEX(Table15[Entire Service Line Classification], MATCH(SUMIFS(Table15[Unique ID],Table15[System-Owned Portion],D7666,Table15[If Material Anything Other than "Lead" in Column E,Was Material Ever Previously Lead?],F7666,Table15[Customer-Owned Portion],N7666),Table15[Unique ID],0),0)))</f>
        <v>Non-lead</v>
      </c>
      <c r="W7666" s="189"/>
    </row>
    <row r="7667" spans="1:23" s="190" customFormat="1" ht="56.25" x14ac:dyDescent="0.25">
      <c r="A7667" s="180" t="s">
        <v>225</v>
      </c>
      <c r="B7667" s="181" t="s">
        <v>11269</v>
      </c>
      <c r="C7667" s="182" t="s">
        <v>225</v>
      </c>
      <c r="D7667" s="183" t="s">
        <v>36</v>
      </c>
      <c r="E7667" s="181" t="s">
        <v>35</v>
      </c>
      <c r="F7667" s="183" t="s">
        <v>35</v>
      </c>
      <c r="G7667" s="181" t="s">
        <v>7357</v>
      </c>
      <c r="H7667" s="184" t="s">
        <v>7090</v>
      </c>
      <c r="I7667" s="185" t="s">
        <v>190</v>
      </c>
      <c r="J7667" s="181" t="s">
        <v>35</v>
      </c>
      <c r="K7667" s="181" t="s">
        <v>225</v>
      </c>
      <c r="L7667" s="186" t="s">
        <v>225</v>
      </c>
      <c r="M7667" s="187" t="s">
        <v>225</v>
      </c>
      <c r="N7667" s="183" t="s">
        <v>36</v>
      </c>
      <c r="O7667" s="181" t="s">
        <v>7357</v>
      </c>
      <c r="P7667" s="184" t="s">
        <v>7090</v>
      </c>
      <c r="Q7667" s="185" t="s">
        <v>190</v>
      </c>
      <c r="R7667" s="181" t="s">
        <v>35</v>
      </c>
      <c r="S7667" s="181" t="s">
        <v>225</v>
      </c>
      <c r="T7667" s="186" t="s">
        <v>225</v>
      </c>
      <c r="U7667" s="187" t="s">
        <v>225</v>
      </c>
      <c r="V7667" s="188" t="str" cm="1">
        <f t="array" ref="V7667">IF(SUM(LEN(A7667:U7667))=0,"",IF(OR(OR(ISBLANK(E7667),SUM(LEN(B7667),LEN(C7667))=0),AND(NOT(D7667="Unknown"),ISBLANK(I7667)),AND(NOT(N7667="Unknown"),ISBLANK(Q7667))),"Missing Information", INDEX(Table15[Entire Service Line Classification], MATCH(SUMIFS(Table15[Unique ID],Table15[System-Owned Portion],D7667,Table15[If Material Anything Other than "Lead" in Column E,Was Material Ever Previously Lead?],F7667,Table15[Customer-Owned Portion],N7667),Table15[Unique ID],0),0)))</f>
        <v>Non-lead</v>
      </c>
      <c r="W7667" s="189"/>
    </row>
    <row r="7668" spans="1:23" s="190" customFormat="1" ht="56.25" x14ac:dyDescent="0.25">
      <c r="A7668" s="180" t="s">
        <v>225</v>
      </c>
      <c r="B7668" s="181" t="s">
        <v>11270</v>
      </c>
      <c r="C7668" s="182" t="s">
        <v>225</v>
      </c>
      <c r="D7668" s="183" t="s">
        <v>36</v>
      </c>
      <c r="E7668" s="181" t="s">
        <v>35</v>
      </c>
      <c r="F7668" s="183" t="s">
        <v>35</v>
      </c>
      <c r="G7668" s="181" t="s">
        <v>7357</v>
      </c>
      <c r="H7668" s="184" t="s">
        <v>7090</v>
      </c>
      <c r="I7668" s="185" t="s">
        <v>190</v>
      </c>
      <c r="J7668" s="181" t="s">
        <v>35</v>
      </c>
      <c r="K7668" s="181" t="s">
        <v>225</v>
      </c>
      <c r="L7668" s="186" t="s">
        <v>225</v>
      </c>
      <c r="M7668" s="187" t="s">
        <v>225</v>
      </c>
      <c r="N7668" s="183" t="s">
        <v>36</v>
      </c>
      <c r="O7668" s="181" t="s">
        <v>7357</v>
      </c>
      <c r="P7668" s="184" t="s">
        <v>7090</v>
      </c>
      <c r="Q7668" s="185" t="s">
        <v>190</v>
      </c>
      <c r="R7668" s="181" t="s">
        <v>35</v>
      </c>
      <c r="S7668" s="181" t="s">
        <v>225</v>
      </c>
      <c r="T7668" s="186" t="s">
        <v>225</v>
      </c>
      <c r="U7668" s="187" t="s">
        <v>225</v>
      </c>
      <c r="V7668" s="188" t="str" cm="1">
        <f t="array" ref="V7668">IF(SUM(LEN(A7668:U7668))=0,"",IF(OR(OR(ISBLANK(E7668),SUM(LEN(B7668),LEN(C7668))=0),AND(NOT(D7668="Unknown"),ISBLANK(I7668)),AND(NOT(N7668="Unknown"),ISBLANK(Q7668))),"Missing Information", INDEX(Table15[Entire Service Line Classification], MATCH(SUMIFS(Table15[Unique ID],Table15[System-Owned Portion],D7668,Table15[If Material Anything Other than "Lead" in Column E,Was Material Ever Previously Lead?],F7668,Table15[Customer-Owned Portion],N7668),Table15[Unique ID],0),0)))</f>
        <v>Non-lead</v>
      </c>
      <c r="W7668" s="189"/>
    </row>
    <row r="7669" spans="1:23" s="190" customFormat="1" ht="56.25" x14ac:dyDescent="0.25">
      <c r="A7669" s="180" t="s">
        <v>225</v>
      </c>
      <c r="B7669" s="181" t="s">
        <v>11271</v>
      </c>
      <c r="C7669" s="182" t="s">
        <v>225</v>
      </c>
      <c r="D7669" s="183" t="s">
        <v>36</v>
      </c>
      <c r="E7669" s="181" t="s">
        <v>35</v>
      </c>
      <c r="F7669" s="183" t="s">
        <v>35</v>
      </c>
      <c r="G7669" s="181" t="s">
        <v>7357</v>
      </c>
      <c r="H7669" s="184" t="s">
        <v>7090</v>
      </c>
      <c r="I7669" s="185" t="s">
        <v>190</v>
      </c>
      <c r="J7669" s="181" t="s">
        <v>35</v>
      </c>
      <c r="K7669" s="181" t="s">
        <v>225</v>
      </c>
      <c r="L7669" s="186" t="s">
        <v>225</v>
      </c>
      <c r="M7669" s="187" t="s">
        <v>225</v>
      </c>
      <c r="N7669" s="183" t="s">
        <v>36</v>
      </c>
      <c r="O7669" s="181" t="s">
        <v>7357</v>
      </c>
      <c r="P7669" s="184" t="s">
        <v>7090</v>
      </c>
      <c r="Q7669" s="185" t="s">
        <v>190</v>
      </c>
      <c r="R7669" s="181" t="s">
        <v>35</v>
      </c>
      <c r="S7669" s="181" t="s">
        <v>225</v>
      </c>
      <c r="T7669" s="186" t="s">
        <v>225</v>
      </c>
      <c r="U7669" s="187" t="s">
        <v>225</v>
      </c>
      <c r="V7669" s="188" t="str" cm="1">
        <f t="array" ref="V7669">IF(SUM(LEN(A7669:U7669))=0,"",IF(OR(OR(ISBLANK(E7669),SUM(LEN(B7669),LEN(C7669))=0),AND(NOT(D7669="Unknown"),ISBLANK(I7669)),AND(NOT(N7669="Unknown"),ISBLANK(Q7669))),"Missing Information", INDEX(Table15[Entire Service Line Classification], MATCH(SUMIFS(Table15[Unique ID],Table15[System-Owned Portion],D7669,Table15[If Material Anything Other than "Lead" in Column E,Was Material Ever Previously Lead?],F7669,Table15[Customer-Owned Portion],N7669),Table15[Unique ID],0),0)))</f>
        <v>Non-lead</v>
      </c>
      <c r="W7669" s="189"/>
    </row>
    <row r="7670" spans="1:23" s="190" customFormat="1" ht="56.25" x14ac:dyDescent="0.25">
      <c r="A7670" s="180" t="s">
        <v>225</v>
      </c>
      <c r="B7670" s="181" t="s">
        <v>11272</v>
      </c>
      <c r="C7670" s="182" t="s">
        <v>225</v>
      </c>
      <c r="D7670" s="183" t="s">
        <v>36</v>
      </c>
      <c r="E7670" s="181" t="s">
        <v>35</v>
      </c>
      <c r="F7670" s="183" t="s">
        <v>35</v>
      </c>
      <c r="G7670" s="181" t="s">
        <v>7357</v>
      </c>
      <c r="H7670" s="184" t="s">
        <v>7090</v>
      </c>
      <c r="I7670" s="185" t="s">
        <v>190</v>
      </c>
      <c r="J7670" s="181" t="s">
        <v>35</v>
      </c>
      <c r="K7670" s="181" t="s">
        <v>225</v>
      </c>
      <c r="L7670" s="186" t="s">
        <v>225</v>
      </c>
      <c r="M7670" s="187" t="s">
        <v>225</v>
      </c>
      <c r="N7670" s="183" t="s">
        <v>36</v>
      </c>
      <c r="O7670" s="181" t="s">
        <v>7357</v>
      </c>
      <c r="P7670" s="184" t="s">
        <v>7090</v>
      </c>
      <c r="Q7670" s="185" t="s">
        <v>190</v>
      </c>
      <c r="R7670" s="181" t="s">
        <v>35</v>
      </c>
      <c r="S7670" s="181" t="s">
        <v>225</v>
      </c>
      <c r="T7670" s="186" t="s">
        <v>225</v>
      </c>
      <c r="U7670" s="187" t="s">
        <v>225</v>
      </c>
      <c r="V7670" s="188" t="str" cm="1">
        <f t="array" ref="V7670">IF(SUM(LEN(A7670:U7670))=0,"",IF(OR(OR(ISBLANK(E7670),SUM(LEN(B7670),LEN(C7670))=0),AND(NOT(D7670="Unknown"),ISBLANK(I7670)),AND(NOT(N7670="Unknown"),ISBLANK(Q7670))),"Missing Information", INDEX(Table15[Entire Service Line Classification], MATCH(SUMIFS(Table15[Unique ID],Table15[System-Owned Portion],D7670,Table15[If Material Anything Other than "Lead" in Column E,Was Material Ever Previously Lead?],F7670,Table15[Customer-Owned Portion],N7670),Table15[Unique ID],0),0)))</f>
        <v>Non-lead</v>
      </c>
      <c r="W7670" s="189"/>
    </row>
    <row r="7671" spans="1:23" s="190" customFormat="1" ht="56.25" x14ac:dyDescent="0.25">
      <c r="A7671" s="180" t="s">
        <v>225</v>
      </c>
      <c r="B7671" s="181" t="s">
        <v>11273</v>
      </c>
      <c r="C7671" s="182" t="s">
        <v>225</v>
      </c>
      <c r="D7671" s="183" t="s">
        <v>36</v>
      </c>
      <c r="E7671" s="181" t="s">
        <v>35</v>
      </c>
      <c r="F7671" s="183" t="s">
        <v>35</v>
      </c>
      <c r="G7671" s="181" t="s">
        <v>7357</v>
      </c>
      <c r="H7671" s="184" t="s">
        <v>7090</v>
      </c>
      <c r="I7671" s="185" t="s">
        <v>190</v>
      </c>
      <c r="J7671" s="181" t="s">
        <v>35</v>
      </c>
      <c r="K7671" s="181" t="s">
        <v>225</v>
      </c>
      <c r="L7671" s="186" t="s">
        <v>225</v>
      </c>
      <c r="M7671" s="187" t="s">
        <v>225</v>
      </c>
      <c r="N7671" s="183" t="s">
        <v>36</v>
      </c>
      <c r="O7671" s="181" t="s">
        <v>7357</v>
      </c>
      <c r="P7671" s="184" t="s">
        <v>7090</v>
      </c>
      <c r="Q7671" s="185" t="s">
        <v>190</v>
      </c>
      <c r="R7671" s="181" t="s">
        <v>35</v>
      </c>
      <c r="S7671" s="181" t="s">
        <v>225</v>
      </c>
      <c r="T7671" s="186" t="s">
        <v>225</v>
      </c>
      <c r="U7671" s="187" t="s">
        <v>225</v>
      </c>
      <c r="V7671" s="188" t="str" cm="1">
        <f t="array" ref="V7671">IF(SUM(LEN(A7671:U7671))=0,"",IF(OR(OR(ISBLANK(E7671),SUM(LEN(B7671),LEN(C7671))=0),AND(NOT(D7671="Unknown"),ISBLANK(I7671)),AND(NOT(N7671="Unknown"),ISBLANK(Q7671))),"Missing Information", INDEX(Table15[Entire Service Line Classification], MATCH(SUMIFS(Table15[Unique ID],Table15[System-Owned Portion],D7671,Table15[If Material Anything Other than "Lead" in Column E,Was Material Ever Previously Lead?],F7671,Table15[Customer-Owned Portion],N7671),Table15[Unique ID],0),0)))</f>
        <v>Non-lead</v>
      </c>
      <c r="W7671" s="189"/>
    </row>
    <row r="7672" spans="1:23" s="190" customFormat="1" ht="56.25" x14ac:dyDescent="0.25">
      <c r="A7672" s="180" t="s">
        <v>225</v>
      </c>
      <c r="B7672" s="181" t="s">
        <v>11274</v>
      </c>
      <c r="C7672" s="182" t="s">
        <v>225</v>
      </c>
      <c r="D7672" s="183" t="s">
        <v>36</v>
      </c>
      <c r="E7672" s="181" t="s">
        <v>35</v>
      </c>
      <c r="F7672" s="183" t="s">
        <v>35</v>
      </c>
      <c r="G7672" s="181" t="s">
        <v>7357</v>
      </c>
      <c r="H7672" s="184" t="s">
        <v>7090</v>
      </c>
      <c r="I7672" s="185" t="s">
        <v>190</v>
      </c>
      <c r="J7672" s="181" t="s">
        <v>35</v>
      </c>
      <c r="K7672" s="181" t="s">
        <v>225</v>
      </c>
      <c r="L7672" s="186" t="s">
        <v>225</v>
      </c>
      <c r="M7672" s="187" t="s">
        <v>225</v>
      </c>
      <c r="N7672" s="183" t="s">
        <v>36</v>
      </c>
      <c r="O7672" s="181" t="s">
        <v>7357</v>
      </c>
      <c r="P7672" s="184" t="s">
        <v>7090</v>
      </c>
      <c r="Q7672" s="185" t="s">
        <v>190</v>
      </c>
      <c r="R7672" s="181" t="s">
        <v>35</v>
      </c>
      <c r="S7672" s="181" t="s">
        <v>225</v>
      </c>
      <c r="T7672" s="186" t="s">
        <v>225</v>
      </c>
      <c r="U7672" s="187" t="s">
        <v>225</v>
      </c>
      <c r="V7672" s="188" t="str" cm="1">
        <f t="array" ref="V7672">IF(SUM(LEN(A7672:U7672))=0,"",IF(OR(OR(ISBLANK(E7672),SUM(LEN(B7672),LEN(C7672))=0),AND(NOT(D7672="Unknown"),ISBLANK(I7672)),AND(NOT(N7672="Unknown"),ISBLANK(Q7672))),"Missing Information", INDEX(Table15[Entire Service Line Classification], MATCH(SUMIFS(Table15[Unique ID],Table15[System-Owned Portion],D7672,Table15[If Material Anything Other than "Lead" in Column E,Was Material Ever Previously Lead?],F7672,Table15[Customer-Owned Portion],N7672),Table15[Unique ID],0),0)))</f>
        <v>Non-lead</v>
      </c>
      <c r="W7672" s="189"/>
    </row>
    <row r="7673" spans="1:23" s="190" customFormat="1" ht="56.25" x14ac:dyDescent="0.25">
      <c r="A7673" s="180" t="s">
        <v>225</v>
      </c>
      <c r="B7673" s="181" t="s">
        <v>11275</v>
      </c>
      <c r="C7673" s="182" t="s">
        <v>225</v>
      </c>
      <c r="D7673" s="183" t="s">
        <v>36</v>
      </c>
      <c r="E7673" s="181" t="s">
        <v>35</v>
      </c>
      <c r="F7673" s="183" t="s">
        <v>35</v>
      </c>
      <c r="G7673" s="181" t="s">
        <v>7357</v>
      </c>
      <c r="H7673" s="184" t="s">
        <v>7090</v>
      </c>
      <c r="I7673" s="185" t="s">
        <v>190</v>
      </c>
      <c r="J7673" s="181" t="s">
        <v>35</v>
      </c>
      <c r="K7673" s="181" t="s">
        <v>225</v>
      </c>
      <c r="L7673" s="186" t="s">
        <v>225</v>
      </c>
      <c r="M7673" s="187" t="s">
        <v>225</v>
      </c>
      <c r="N7673" s="183" t="s">
        <v>36</v>
      </c>
      <c r="O7673" s="181" t="s">
        <v>7357</v>
      </c>
      <c r="P7673" s="184" t="s">
        <v>7090</v>
      </c>
      <c r="Q7673" s="185" t="s">
        <v>190</v>
      </c>
      <c r="R7673" s="181" t="s">
        <v>35</v>
      </c>
      <c r="S7673" s="181" t="s">
        <v>225</v>
      </c>
      <c r="T7673" s="186" t="s">
        <v>225</v>
      </c>
      <c r="U7673" s="187" t="s">
        <v>225</v>
      </c>
      <c r="V7673" s="188" t="str" cm="1">
        <f t="array" ref="V7673">IF(SUM(LEN(A7673:U7673))=0,"",IF(OR(OR(ISBLANK(E7673),SUM(LEN(B7673),LEN(C7673))=0),AND(NOT(D7673="Unknown"),ISBLANK(I7673)),AND(NOT(N7673="Unknown"),ISBLANK(Q7673))),"Missing Information", INDEX(Table15[Entire Service Line Classification], MATCH(SUMIFS(Table15[Unique ID],Table15[System-Owned Portion],D7673,Table15[If Material Anything Other than "Lead" in Column E,Was Material Ever Previously Lead?],F7673,Table15[Customer-Owned Portion],N7673),Table15[Unique ID],0),0)))</f>
        <v>Non-lead</v>
      </c>
      <c r="W7673" s="189"/>
    </row>
    <row r="7674" spans="1:23" s="190" customFormat="1" ht="56.25" x14ac:dyDescent="0.25">
      <c r="A7674" s="180" t="s">
        <v>225</v>
      </c>
      <c r="B7674" s="181" t="s">
        <v>11276</v>
      </c>
      <c r="C7674" s="182" t="s">
        <v>225</v>
      </c>
      <c r="D7674" s="183" t="s">
        <v>36</v>
      </c>
      <c r="E7674" s="181" t="s">
        <v>35</v>
      </c>
      <c r="F7674" s="183" t="s">
        <v>35</v>
      </c>
      <c r="G7674" s="181" t="s">
        <v>7357</v>
      </c>
      <c r="H7674" s="184" t="s">
        <v>7090</v>
      </c>
      <c r="I7674" s="185" t="s">
        <v>190</v>
      </c>
      <c r="J7674" s="181" t="s">
        <v>35</v>
      </c>
      <c r="K7674" s="181" t="s">
        <v>225</v>
      </c>
      <c r="L7674" s="186" t="s">
        <v>225</v>
      </c>
      <c r="M7674" s="187" t="s">
        <v>225</v>
      </c>
      <c r="N7674" s="183" t="s">
        <v>36</v>
      </c>
      <c r="O7674" s="181" t="s">
        <v>7357</v>
      </c>
      <c r="P7674" s="184" t="s">
        <v>7090</v>
      </c>
      <c r="Q7674" s="185" t="s">
        <v>190</v>
      </c>
      <c r="R7674" s="181" t="s">
        <v>35</v>
      </c>
      <c r="S7674" s="181" t="s">
        <v>225</v>
      </c>
      <c r="T7674" s="186" t="s">
        <v>225</v>
      </c>
      <c r="U7674" s="187" t="s">
        <v>225</v>
      </c>
      <c r="V7674" s="188" t="str" cm="1">
        <f t="array" ref="V7674">IF(SUM(LEN(A7674:U7674))=0,"",IF(OR(OR(ISBLANK(E7674),SUM(LEN(B7674),LEN(C7674))=0),AND(NOT(D7674="Unknown"),ISBLANK(I7674)),AND(NOT(N7674="Unknown"),ISBLANK(Q7674))),"Missing Information", INDEX(Table15[Entire Service Line Classification], MATCH(SUMIFS(Table15[Unique ID],Table15[System-Owned Portion],D7674,Table15[If Material Anything Other than "Lead" in Column E,Was Material Ever Previously Lead?],F7674,Table15[Customer-Owned Portion],N7674),Table15[Unique ID],0),0)))</f>
        <v>Non-lead</v>
      </c>
      <c r="W7674" s="189"/>
    </row>
    <row r="7675" spans="1:23" s="190" customFormat="1" ht="56.25" x14ac:dyDescent="0.25">
      <c r="A7675" s="180" t="s">
        <v>225</v>
      </c>
      <c r="B7675" s="181" t="s">
        <v>11277</v>
      </c>
      <c r="C7675" s="182" t="s">
        <v>225</v>
      </c>
      <c r="D7675" s="183" t="s">
        <v>36</v>
      </c>
      <c r="E7675" s="181" t="s">
        <v>35</v>
      </c>
      <c r="F7675" s="183" t="s">
        <v>35</v>
      </c>
      <c r="G7675" s="181" t="s">
        <v>7357</v>
      </c>
      <c r="H7675" s="184" t="s">
        <v>7090</v>
      </c>
      <c r="I7675" s="185" t="s">
        <v>190</v>
      </c>
      <c r="J7675" s="181" t="s">
        <v>35</v>
      </c>
      <c r="K7675" s="181" t="s">
        <v>225</v>
      </c>
      <c r="L7675" s="186" t="s">
        <v>225</v>
      </c>
      <c r="M7675" s="187" t="s">
        <v>225</v>
      </c>
      <c r="N7675" s="183" t="s">
        <v>36</v>
      </c>
      <c r="O7675" s="181" t="s">
        <v>7357</v>
      </c>
      <c r="P7675" s="184" t="s">
        <v>7090</v>
      </c>
      <c r="Q7675" s="185" t="s">
        <v>190</v>
      </c>
      <c r="R7675" s="181" t="s">
        <v>35</v>
      </c>
      <c r="S7675" s="181" t="s">
        <v>225</v>
      </c>
      <c r="T7675" s="186" t="s">
        <v>225</v>
      </c>
      <c r="U7675" s="187" t="s">
        <v>225</v>
      </c>
      <c r="V7675" s="188" t="str" cm="1">
        <f t="array" ref="V7675">IF(SUM(LEN(A7675:U7675))=0,"",IF(OR(OR(ISBLANK(E7675),SUM(LEN(B7675),LEN(C7675))=0),AND(NOT(D7675="Unknown"),ISBLANK(I7675)),AND(NOT(N7675="Unknown"),ISBLANK(Q7675))),"Missing Information", INDEX(Table15[Entire Service Line Classification], MATCH(SUMIFS(Table15[Unique ID],Table15[System-Owned Portion],D7675,Table15[If Material Anything Other than "Lead" in Column E,Was Material Ever Previously Lead?],F7675,Table15[Customer-Owned Portion],N7675),Table15[Unique ID],0),0)))</f>
        <v>Non-lead</v>
      </c>
      <c r="W7675" s="189"/>
    </row>
    <row r="7676" spans="1:23" s="190" customFormat="1" ht="56.25" x14ac:dyDescent="0.25">
      <c r="A7676" s="180" t="s">
        <v>225</v>
      </c>
      <c r="B7676" s="181" t="s">
        <v>11278</v>
      </c>
      <c r="C7676" s="182" t="s">
        <v>225</v>
      </c>
      <c r="D7676" s="183" t="s">
        <v>36</v>
      </c>
      <c r="E7676" s="181" t="s">
        <v>35</v>
      </c>
      <c r="F7676" s="183" t="s">
        <v>35</v>
      </c>
      <c r="G7676" s="181" t="s">
        <v>7357</v>
      </c>
      <c r="H7676" s="184" t="s">
        <v>7090</v>
      </c>
      <c r="I7676" s="185" t="s">
        <v>190</v>
      </c>
      <c r="J7676" s="181" t="s">
        <v>35</v>
      </c>
      <c r="K7676" s="181" t="s">
        <v>225</v>
      </c>
      <c r="L7676" s="186" t="s">
        <v>225</v>
      </c>
      <c r="M7676" s="187" t="s">
        <v>225</v>
      </c>
      <c r="N7676" s="183" t="s">
        <v>36</v>
      </c>
      <c r="O7676" s="181" t="s">
        <v>7357</v>
      </c>
      <c r="P7676" s="184" t="s">
        <v>7090</v>
      </c>
      <c r="Q7676" s="185" t="s">
        <v>190</v>
      </c>
      <c r="R7676" s="181" t="s">
        <v>35</v>
      </c>
      <c r="S7676" s="181" t="s">
        <v>225</v>
      </c>
      <c r="T7676" s="186" t="s">
        <v>225</v>
      </c>
      <c r="U7676" s="187" t="s">
        <v>225</v>
      </c>
      <c r="V7676" s="188" t="str" cm="1">
        <f t="array" ref="V7676">IF(SUM(LEN(A7676:U7676))=0,"",IF(OR(OR(ISBLANK(E7676),SUM(LEN(B7676),LEN(C7676))=0),AND(NOT(D7676="Unknown"),ISBLANK(I7676)),AND(NOT(N7676="Unknown"),ISBLANK(Q7676))),"Missing Information", INDEX(Table15[Entire Service Line Classification], MATCH(SUMIFS(Table15[Unique ID],Table15[System-Owned Portion],D7676,Table15[If Material Anything Other than "Lead" in Column E,Was Material Ever Previously Lead?],F7676,Table15[Customer-Owned Portion],N7676),Table15[Unique ID],0),0)))</f>
        <v>Non-lead</v>
      </c>
      <c r="W7676" s="189"/>
    </row>
    <row r="7677" spans="1:23" s="190" customFormat="1" ht="56.25" x14ac:dyDescent="0.25">
      <c r="A7677" s="180" t="s">
        <v>225</v>
      </c>
      <c r="B7677" s="181" t="s">
        <v>11279</v>
      </c>
      <c r="C7677" s="182" t="s">
        <v>225</v>
      </c>
      <c r="D7677" s="183" t="s">
        <v>36</v>
      </c>
      <c r="E7677" s="181" t="s">
        <v>35</v>
      </c>
      <c r="F7677" s="183" t="s">
        <v>35</v>
      </c>
      <c r="G7677" s="181" t="s">
        <v>7357</v>
      </c>
      <c r="H7677" s="184" t="s">
        <v>7090</v>
      </c>
      <c r="I7677" s="185" t="s">
        <v>190</v>
      </c>
      <c r="J7677" s="181" t="s">
        <v>35</v>
      </c>
      <c r="K7677" s="181" t="s">
        <v>225</v>
      </c>
      <c r="L7677" s="186" t="s">
        <v>225</v>
      </c>
      <c r="M7677" s="187" t="s">
        <v>225</v>
      </c>
      <c r="N7677" s="183" t="s">
        <v>36</v>
      </c>
      <c r="O7677" s="181" t="s">
        <v>7357</v>
      </c>
      <c r="P7677" s="184" t="s">
        <v>7090</v>
      </c>
      <c r="Q7677" s="185" t="s">
        <v>190</v>
      </c>
      <c r="R7677" s="181" t="s">
        <v>35</v>
      </c>
      <c r="S7677" s="181" t="s">
        <v>225</v>
      </c>
      <c r="T7677" s="186" t="s">
        <v>225</v>
      </c>
      <c r="U7677" s="187" t="s">
        <v>225</v>
      </c>
      <c r="V7677" s="188" t="str" cm="1">
        <f t="array" ref="V7677">IF(SUM(LEN(A7677:U7677))=0,"",IF(OR(OR(ISBLANK(E7677),SUM(LEN(B7677),LEN(C7677))=0),AND(NOT(D7677="Unknown"),ISBLANK(I7677)),AND(NOT(N7677="Unknown"),ISBLANK(Q7677))),"Missing Information", INDEX(Table15[Entire Service Line Classification], MATCH(SUMIFS(Table15[Unique ID],Table15[System-Owned Portion],D7677,Table15[If Material Anything Other than "Lead" in Column E,Was Material Ever Previously Lead?],F7677,Table15[Customer-Owned Portion],N7677),Table15[Unique ID],0),0)))</f>
        <v>Non-lead</v>
      </c>
      <c r="W7677" s="189"/>
    </row>
    <row r="7678" spans="1:23" s="190" customFormat="1" ht="56.25" x14ac:dyDescent="0.25">
      <c r="A7678" s="180" t="s">
        <v>225</v>
      </c>
      <c r="B7678" s="181" t="s">
        <v>11280</v>
      </c>
      <c r="C7678" s="182" t="s">
        <v>225</v>
      </c>
      <c r="D7678" s="183" t="s">
        <v>36</v>
      </c>
      <c r="E7678" s="181" t="s">
        <v>35</v>
      </c>
      <c r="F7678" s="183" t="s">
        <v>35</v>
      </c>
      <c r="G7678" s="181" t="s">
        <v>7366</v>
      </c>
      <c r="H7678" s="184" t="s">
        <v>7090</v>
      </c>
      <c r="I7678" s="185" t="s">
        <v>190</v>
      </c>
      <c r="J7678" s="181" t="s">
        <v>35</v>
      </c>
      <c r="K7678" s="181" t="s">
        <v>225</v>
      </c>
      <c r="L7678" s="186" t="s">
        <v>225</v>
      </c>
      <c r="M7678" s="187" t="s">
        <v>225</v>
      </c>
      <c r="N7678" s="183" t="s">
        <v>36</v>
      </c>
      <c r="O7678" s="181" t="s">
        <v>7366</v>
      </c>
      <c r="P7678" s="184" t="s">
        <v>7090</v>
      </c>
      <c r="Q7678" s="185" t="s">
        <v>190</v>
      </c>
      <c r="R7678" s="181" t="s">
        <v>35</v>
      </c>
      <c r="S7678" s="181" t="s">
        <v>225</v>
      </c>
      <c r="T7678" s="186" t="s">
        <v>225</v>
      </c>
      <c r="U7678" s="187" t="s">
        <v>225</v>
      </c>
      <c r="V7678" s="188" t="str" cm="1">
        <f t="array" ref="V7678">IF(SUM(LEN(A7678:U7678))=0,"",IF(OR(OR(ISBLANK(E7678),SUM(LEN(B7678),LEN(C7678))=0),AND(NOT(D7678="Unknown"),ISBLANK(I7678)),AND(NOT(N7678="Unknown"),ISBLANK(Q7678))),"Missing Information", INDEX(Table15[Entire Service Line Classification], MATCH(SUMIFS(Table15[Unique ID],Table15[System-Owned Portion],D7678,Table15[If Material Anything Other than "Lead" in Column E,Was Material Ever Previously Lead?],F7678,Table15[Customer-Owned Portion],N7678),Table15[Unique ID],0),0)))</f>
        <v>Non-lead</v>
      </c>
      <c r="W7678" s="189"/>
    </row>
    <row r="7679" spans="1:23" s="190" customFormat="1" ht="56.25" x14ac:dyDescent="0.25">
      <c r="A7679" s="180" t="s">
        <v>225</v>
      </c>
      <c r="B7679" s="181" t="s">
        <v>11281</v>
      </c>
      <c r="C7679" s="182" t="s">
        <v>225</v>
      </c>
      <c r="D7679" s="183" t="s">
        <v>36</v>
      </c>
      <c r="E7679" s="181" t="s">
        <v>35</v>
      </c>
      <c r="F7679" s="183" t="s">
        <v>35</v>
      </c>
      <c r="G7679" s="181" t="s">
        <v>7393</v>
      </c>
      <c r="H7679" s="184" t="s">
        <v>7090</v>
      </c>
      <c r="I7679" s="185" t="s">
        <v>190</v>
      </c>
      <c r="J7679" s="181" t="s">
        <v>35</v>
      </c>
      <c r="K7679" s="181" t="s">
        <v>225</v>
      </c>
      <c r="L7679" s="186" t="s">
        <v>225</v>
      </c>
      <c r="M7679" s="187" t="s">
        <v>225</v>
      </c>
      <c r="N7679" s="183" t="s">
        <v>36</v>
      </c>
      <c r="O7679" s="181" t="s">
        <v>7393</v>
      </c>
      <c r="P7679" s="184" t="s">
        <v>7090</v>
      </c>
      <c r="Q7679" s="185" t="s">
        <v>190</v>
      </c>
      <c r="R7679" s="181" t="s">
        <v>35</v>
      </c>
      <c r="S7679" s="181" t="s">
        <v>225</v>
      </c>
      <c r="T7679" s="186" t="s">
        <v>225</v>
      </c>
      <c r="U7679" s="187" t="s">
        <v>225</v>
      </c>
      <c r="V7679" s="188" t="str" cm="1">
        <f t="array" ref="V7679">IF(SUM(LEN(A7679:U7679))=0,"",IF(OR(OR(ISBLANK(E7679),SUM(LEN(B7679),LEN(C7679))=0),AND(NOT(D7679="Unknown"),ISBLANK(I7679)),AND(NOT(N7679="Unknown"),ISBLANK(Q7679))),"Missing Information", INDEX(Table15[Entire Service Line Classification], MATCH(SUMIFS(Table15[Unique ID],Table15[System-Owned Portion],D7679,Table15[If Material Anything Other than "Lead" in Column E,Was Material Ever Previously Lead?],F7679,Table15[Customer-Owned Portion],N7679),Table15[Unique ID],0),0)))</f>
        <v>Non-lead</v>
      </c>
      <c r="W7679" s="189"/>
    </row>
    <row r="7680" spans="1:23" s="190" customFormat="1" ht="56.25" x14ac:dyDescent="0.25">
      <c r="A7680" s="180" t="s">
        <v>225</v>
      </c>
      <c r="B7680" s="181" t="s">
        <v>11282</v>
      </c>
      <c r="C7680" s="182" t="s">
        <v>225</v>
      </c>
      <c r="D7680" s="183" t="s">
        <v>36</v>
      </c>
      <c r="E7680" s="181" t="s">
        <v>35</v>
      </c>
      <c r="F7680" s="183" t="s">
        <v>35</v>
      </c>
      <c r="G7680" s="181" t="s">
        <v>7366</v>
      </c>
      <c r="H7680" s="184" t="s">
        <v>7090</v>
      </c>
      <c r="I7680" s="185" t="s">
        <v>190</v>
      </c>
      <c r="J7680" s="181" t="s">
        <v>35</v>
      </c>
      <c r="K7680" s="181" t="s">
        <v>225</v>
      </c>
      <c r="L7680" s="186" t="s">
        <v>225</v>
      </c>
      <c r="M7680" s="187" t="s">
        <v>225</v>
      </c>
      <c r="N7680" s="183" t="s">
        <v>36</v>
      </c>
      <c r="O7680" s="181" t="s">
        <v>7366</v>
      </c>
      <c r="P7680" s="184" t="s">
        <v>7090</v>
      </c>
      <c r="Q7680" s="185" t="s">
        <v>190</v>
      </c>
      <c r="R7680" s="181" t="s">
        <v>35</v>
      </c>
      <c r="S7680" s="181" t="s">
        <v>225</v>
      </c>
      <c r="T7680" s="186" t="s">
        <v>225</v>
      </c>
      <c r="U7680" s="187" t="s">
        <v>225</v>
      </c>
      <c r="V7680" s="188" t="str" cm="1">
        <f t="array" ref="V7680">IF(SUM(LEN(A7680:U7680))=0,"",IF(OR(OR(ISBLANK(E7680),SUM(LEN(B7680),LEN(C7680))=0),AND(NOT(D7680="Unknown"),ISBLANK(I7680)),AND(NOT(N7680="Unknown"),ISBLANK(Q7680))),"Missing Information", INDEX(Table15[Entire Service Line Classification], MATCH(SUMIFS(Table15[Unique ID],Table15[System-Owned Portion],D7680,Table15[If Material Anything Other than "Lead" in Column E,Was Material Ever Previously Lead?],F7680,Table15[Customer-Owned Portion],N7680),Table15[Unique ID],0),0)))</f>
        <v>Non-lead</v>
      </c>
      <c r="W7680" s="189"/>
    </row>
    <row r="7681" spans="1:23" s="190" customFormat="1" ht="56.25" x14ac:dyDescent="0.25">
      <c r="A7681" s="180" t="s">
        <v>225</v>
      </c>
      <c r="B7681" s="181" t="s">
        <v>11283</v>
      </c>
      <c r="C7681" s="182" t="s">
        <v>225</v>
      </c>
      <c r="D7681" s="183" t="s">
        <v>36</v>
      </c>
      <c r="E7681" s="181" t="s">
        <v>35</v>
      </c>
      <c r="F7681" s="183" t="s">
        <v>35</v>
      </c>
      <c r="G7681" s="181" t="s">
        <v>7344</v>
      </c>
      <c r="H7681" s="184" t="s">
        <v>7090</v>
      </c>
      <c r="I7681" s="185" t="s">
        <v>190</v>
      </c>
      <c r="J7681" s="181" t="s">
        <v>35</v>
      </c>
      <c r="K7681" s="181" t="s">
        <v>225</v>
      </c>
      <c r="L7681" s="186" t="s">
        <v>225</v>
      </c>
      <c r="M7681" s="187" t="s">
        <v>225</v>
      </c>
      <c r="N7681" s="183" t="s">
        <v>36</v>
      </c>
      <c r="O7681" s="181" t="s">
        <v>7344</v>
      </c>
      <c r="P7681" s="184" t="s">
        <v>7090</v>
      </c>
      <c r="Q7681" s="185" t="s">
        <v>190</v>
      </c>
      <c r="R7681" s="181" t="s">
        <v>35</v>
      </c>
      <c r="S7681" s="181" t="s">
        <v>225</v>
      </c>
      <c r="T7681" s="186" t="s">
        <v>225</v>
      </c>
      <c r="U7681" s="187" t="s">
        <v>225</v>
      </c>
      <c r="V7681" s="188" t="str" cm="1">
        <f t="array" ref="V7681">IF(SUM(LEN(A7681:U7681))=0,"",IF(OR(OR(ISBLANK(E7681),SUM(LEN(B7681),LEN(C7681))=0),AND(NOT(D7681="Unknown"),ISBLANK(I7681)),AND(NOT(N7681="Unknown"),ISBLANK(Q7681))),"Missing Information", INDEX(Table15[Entire Service Line Classification], MATCH(SUMIFS(Table15[Unique ID],Table15[System-Owned Portion],D7681,Table15[If Material Anything Other than "Lead" in Column E,Was Material Ever Previously Lead?],F7681,Table15[Customer-Owned Portion],N7681),Table15[Unique ID],0),0)))</f>
        <v>Non-lead</v>
      </c>
      <c r="W7681" s="189"/>
    </row>
    <row r="7682" spans="1:23" s="190" customFormat="1" ht="56.25" x14ac:dyDescent="0.25">
      <c r="A7682" s="180" t="s">
        <v>225</v>
      </c>
      <c r="B7682" s="181" t="s">
        <v>11284</v>
      </c>
      <c r="C7682" s="182" t="s">
        <v>225</v>
      </c>
      <c r="D7682" s="183" t="s">
        <v>36</v>
      </c>
      <c r="E7682" s="181" t="s">
        <v>35</v>
      </c>
      <c r="F7682" s="183" t="s">
        <v>35</v>
      </c>
      <c r="G7682" s="181" t="s">
        <v>7393</v>
      </c>
      <c r="H7682" s="184" t="s">
        <v>7090</v>
      </c>
      <c r="I7682" s="185" t="s">
        <v>190</v>
      </c>
      <c r="J7682" s="181" t="s">
        <v>35</v>
      </c>
      <c r="K7682" s="181" t="s">
        <v>225</v>
      </c>
      <c r="L7682" s="186" t="s">
        <v>225</v>
      </c>
      <c r="M7682" s="187" t="s">
        <v>225</v>
      </c>
      <c r="N7682" s="183" t="s">
        <v>36</v>
      </c>
      <c r="O7682" s="181" t="s">
        <v>7393</v>
      </c>
      <c r="P7682" s="184" t="s">
        <v>7090</v>
      </c>
      <c r="Q7682" s="185" t="s">
        <v>190</v>
      </c>
      <c r="R7682" s="181" t="s">
        <v>35</v>
      </c>
      <c r="S7682" s="181" t="s">
        <v>225</v>
      </c>
      <c r="T7682" s="186" t="s">
        <v>225</v>
      </c>
      <c r="U7682" s="187" t="s">
        <v>225</v>
      </c>
      <c r="V7682" s="188" t="str" cm="1">
        <f t="array" ref="V7682">IF(SUM(LEN(A7682:U7682))=0,"",IF(OR(OR(ISBLANK(E7682),SUM(LEN(B7682),LEN(C7682))=0),AND(NOT(D7682="Unknown"),ISBLANK(I7682)),AND(NOT(N7682="Unknown"),ISBLANK(Q7682))),"Missing Information", INDEX(Table15[Entire Service Line Classification], MATCH(SUMIFS(Table15[Unique ID],Table15[System-Owned Portion],D7682,Table15[If Material Anything Other than "Lead" in Column E,Was Material Ever Previously Lead?],F7682,Table15[Customer-Owned Portion],N7682),Table15[Unique ID],0),0)))</f>
        <v>Non-lead</v>
      </c>
      <c r="W7682" s="189"/>
    </row>
    <row r="7683" spans="1:23" s="190" customFormat="1" ht="56.25" x14ac:dyDescent="0.25">
      <c r="A7683" s="180" t="s">
        <v>225</v>
      </c>
      <c r="B7683" s="181" t="s">
        <v>11285</v>
      </c>
      <c r="C7683" s="182" t="s">
        <v>225</v>
      </c>
      <c r="D7683" s="183" t="s">
        <v>36</v>
      </c>
      <c r="E7683" s="181" t="s">
        <v>35</v>
      </c>
      <c r="F7683" s="183" t="s">
        <v>35</v>
      </c>
      <c r="G7683" s="181" t="s">
        <v>7366</v>
      </c>
      <c r="H7683" s="184" t="s">
        <v>7090</v>
      </c>
      <c r="I7683" s="185" t="s">
        <v>190</v>
      </c>
      <c r="J7683" s="181" t="s">
        <v>35</v>
      </c>
      <c r="K7683" s="181" t="s">
        <v>225</v>
      </c>
      <c r="L7683" s="186" t="s">
        <v>225</v>
      </c>
      <c r="M7683" s="187" t="s">
        <v>225</v>
      </c>
      <c r="N7683" s="183" t="s">
        <v>36</v>
      </c>
      <c r="O7683" s="181" t="s">
        <v>7366</v>
      </c>
      <c r="P7683" s="184" t="s">
        <v>7090</v>
      </c>
      <c r="Q7683" s="185" t="s">
        <v>190</v>
      </c>
      <c r="R7683" s="181" t="s">
        <v>35</v>
      </c>
      <c r="S7683" s="181" t="s">
        <v>225</v>
      </c>
      <c r="T7683" s="186" t="s">
        <v>225</v>
      </c>
      <c r="U7683" s="187" t="s">
        <v>225</v>
      </c>
      <c r="V7683" s="188" t="str" cm="1">
        <f t="array" ref="V7683">IF(SUM(LEN(A7683:U7683))=0,"",IF(OR(OR(ISBLANK(E7683),SUM(LEN(B7683),LEN(C7683))=0),AND(NOT(D7683="Unknown"),ISBLANK(I7683)),AND(NOT(N7683="Unknown"),ISBLANK(Q7683))),"Missing Information", INDEX(Table15[Entire Service Line Classification], MATCH(SUMIFS(Table15[Unique ID],Table15[System-Owned Portion],D7683,Table15[If Material Anything Other than "Lead" in Column E,Was Material Ever Previously Lead?],F7683,Table15[Customer-Owned Portion],N7683),Table15[Unique ID],0),0)))</f>
        <v>Non-lead</v>
      </c>
      <c r="W7683" s="189"/>
    </row>
    <row r="7684" spans="1:23" s="190" customFormat="1" ht="56.25" x14ac:dyDescent="0.25">
      <c r="A7684" s="180" t="s">
        <v>225</v>
      </c>
      <c r="B7684" s="181" t="s">
        <v>11286</v>
      </c>
      <c r="C7684" s="182" t="s">
        <v>225</v>
      </c>
      <c r="D7684" s="183" t="s">
        <v>36</v>
      </c>
      <c r="E7684" s="181" t="s">
        <v>35</v>
      </c>
      <c r="F7684" s="183" t="s">
        <v>35</v>
      </c>
      <c r="G7684" s="181" t="s">
        <v>7366</v>
      </c>
      <c r="H7684" s="184" t="s">
        <v>7090</v>
      </c>
      <c r="I7684" s="185" t="s">
        <v>190</v>
      </c>
      <c r="J7684" s="181" t="s">
        <v>35</v>
      </c>
      <c r="K7684" s="181" t="s">
        <v>225</v>
      </c>
      <c r="L7684" s="186" t="s">
        <v>225</v>
      </c>
      <c r="M7684" s="187" t="s">
        <v>225</v>
      </c>
      <c r="N7684" s="183" t="s">
        <v>36</v>
      </c>
      <c r="O7684" s="181" t="s">
        <v>7366</v>
      </c>
      <c r="P7684" s="184" t="s">
        <v>7090</v>
      </c>
      <c r="Q7684" s="185" t="s">
        <v>190</v>
      </c>
      <c r="R7684" s="181" t="s">
        <v>35</v>
      </c>
      <c r="S7684" s="181" t="s">
        <v>225</v>
      </c>
      <c r="T7684" s="186" t="s">
        <v>225</v>
      </c>
      <c r="U7684" s="187" t="s">
        <v>225</v>
      </c>
      <c r="V7684" s="188" t="str" cm="1">
        <f t="array" ref="V7684">IF(SUM(LEN(A7684:U7684))=0,"",IF(OR(OR(ISBLANK(E7684),SUM(LEN(B7684),LEN(C7684))=0),AND(NOT(D7684="Unknown"),ISBLANK(I7684)),AND(NOT(N7684="Unknown"),ISBLANK(Q7684))),"Missing Information", INDEX(Table15[Entire Service Line Classification], MATCH(SUMIFS(Table15[Unique ID],Table15[System-Owned Portion],D7684,Table15[If Material Anything Other than "Lead" in Column E,Was Material Ever Previously Lead?],F7684,Table15[Customer-Owned Portion],N7684),Table15[Unique ID],0),0)))</f>
        <v>Non-lead</v>
      </c>
      <c r="W7684" s="189"/>
    </row>
    <row r="7685" spans="1:23" s="190" customFormat="1" ht="56.25" x14ac:dyDescent="0.25">
      <c r="A7685" s="180" t="s">
        <v>225</v>
      </c>
      <c r="B7685" s="181" t="s">
        <v>11287</v>
      </c>
      <c r="C7685" s="182" t="s">
        <v>225</v>
      </c>
      <c r="D7685" s="183" t="s">
        <v>36</v>
      </c>
      <c r="E7685" s="181" t="s">
        <v>35</v>
      </c>
      <c r="F7685" s="183" t="s">
        <v>35</v>
      </c>
      <c r="G7685" s="181" t="s">
        <v>7437</v>
      </c>
      <c r="H7685" s="184" t="s">
        <v>7090</v>
      </c>
      <c r="I7685" s="185" t="s">
        <v>190</v>
      </c>
      <c r="J7685" s="181" t="s">
        <v>35</v>
      </c>
      <c r="K7685" s="181" t="s">
        <v>225</v>
      </c>
      <c r="L7685" s="186" t="s">
        <v>225</v>
      </c>
      <c r="M7685" s="187" t="s">
        <v>225</v>
      </c>
      <c r="N7685" s="183" t="s">
        <v>36</v>
      </c>
      <c r="O7685" s="181" t="s">
        <v>7437</v>
      </c>
      <c r="P7685" s="184" t="s">
        <v>7090</v>
      </c>
      <c r="Q7685" s="185" t="s">
        <v>190</v>
      </c>
      <c r="R7685" s="181" t="s">
        <v>35</v>
      </c>
      <c r="S7685" s="181" t="s">
        <v>225</v>
      </c>
      <c r="T7685" s="186" t="s">
        <v>225</v>
      </c>
      <c r="U7685" s="187" t="s">
        <v>225</v>
      </c>
      <c r="V7685" s="188" t="str" cm="1">
        <f t="array" ref="V7685">IF(SUM(LEN(A7685:U7685))=0,"",IF(OR(OR(ISBLANK(E7685),SUM(LEN(B7685),LEN(C7685))=0),AND(NOT(D7685="Unknown"),ISBLANK(I7685)),AND(NOT(N7685="Unknown"),ISBLANK(Q7685))),"Missing Information", INDEX(Table15[Entire Service Line Classification], MATCH(SUMIFS(Table15[Unique ID],Table15[System-Owned Portion],D7685,Table15[If Material Anything Other than "Lead" in Column E,Was Material Ever Previously Lead?],F7685,Table15[Customer-Owned Portion],N7685),Table15[Unique ID],0),0)))</f>
        <v>Non-lead</v>
      </c>
      <c r="W7685" s="189"/>
    </row>
    <row r="7686" spans="1:23" s="190" customFormat="1" ht="56.25" x14ac:dyDescent="0.25">
      <c r="A7686" s="180" t="s">
        <v>225</v>
      </c>
      <c r="B7686" s="181" t="s">
        <v>11288</v>
      </c>
      <c r="C7686" s="182" t="s">
        <v>225</v>
      </c>
      <c r="D7686" s="183" t="s">
        <v>36</v>
      </c>
      <c r="E7686" s="181" t="s">
        <v>35</v>
      </c>
      <c r="F7686" s="183" t="s">
        <v>35</v>
      </c>
      <c r="G7686" s="181" t="s">
        <v>7357</v>
      </c>
      <c r="H7686" s="184" t="s">
        <v>7090</v>
      </c>
      <c r="I7686" s="185" t="s">
        <v>190</v>
      </c>
      <c r="J7686" s="181" t="s">
        <v>35</v>
      </c>
      <c r="K7686" s="181" t="s">
        <v>225</v>
      </c>
      <c r="L7686" s="186" t="s">
        <v>225</v>
      </c>
      <c r="M7686" s="187" t="s">
        <v>225</v>
      </c>
      <c r="N7686" s="183" t="s">
        <v>36</v>
      </c>
      <c r="O7686" s="181" t="s">
        <v>7357</v>
      </c>
      <c r="P7686" s="184" t="s">
        <v>7090</v>
      </c>
      <c r="Q7686" s="185" t="s">
        <v>190</v>
      </c>
      <c r="R7686" s="181" t="s">
        <v>35</v>
      </c>
      <c r="S7686" s="181" t="s">
        <v>225</v>
      </c>
      <c r="T7686" s="186" t="s">
        <v>225</v>
      </c>
      <c r="U7686" s="187" t="s">
        <v>225</v>
      </c>
      <c r="V7686" s="188" t="str" cm="1">
        <f t="array" ref="V7686">IF(SUM(LEN(A7686:U7686))=0,"",IF(OR(OR(ISBLANK(E7686),SUM(LEN(B7686),LEN(C7686))=0),AND(NOT(D7686="Unknown"),ISBLANK(I7686)),AND(NOT(N7686="Unknown"),ISBLANK(Q7686))),"Missing Information", INDEX(Table15[Entire Service Line Classification], MATCH(SUMIFS(Table15[Unique ID],Table15[System-Owned Portion],D7686,Table15[If Material Anything Other than "Lead" in Column E,Was Material Ever Previously Lead?],F7686,Table15[Customer-Owned Portion],N7686),Table15[Unique ID],0),0)))</f>
        <v>Non-lead</v>
      </c>
      <c r="W7686" s="189"/>
    </row>
    <row r="7687" spans="1:23" s="190" customFormat="1" ht="56.25" x14ac:dyDescent="0.25">
      <c r="A7687" s="180" t="s">
        <v>225</v>
      </c>
      <c r="B7687" s="181" t="s">
        <v>11289</v>
      </c>
      <c r="C7687" s="182" t="s">
        <v>225</v>
      </c>
      <c r="D7687" s="183" t="s">
        <v>36</v>
      </c>
      <c r="E7687" s="181" t="s">
        <v>35</v>
      </c>
      <c r="F7687" s="183" t="s">
        <v>35</v>
      </c>
      <c r="G7687" s="181" t="s">
        <v>7393</v>
      </c>
      <c r="H7687" s="184" t="s">
        <v>7090</v>
      </c>
      <c r="I7687" s="185" t="s">
        <v>190</v>
      </c>
      <c r="J7687" s="181" t="s">
        <v>35</v>
      </c>
      <c r="K7687" s="181" t="s">
        <v>225</v>
      </c>
      <c r="L7687" s="186" t="s">
        <v>225</v>
      </c>
      <c r="M7687" s="187" t="s">
        <v>225</v>
      </c>
      <c r="N7687" s="183" t="s">
        <v>36</v>
      </c>
      <c r="O7687" s="181" t="s">
        <v>7393</v>
      </c>
      <c r="P7687" s="184" t="s">
        <v>7090</v>
      </c>
      <c r="Q7687" s="185" t="s">
        <v>190</v>
      </c>
      <c r="R7687" s="181" t="s">
        <v>35</v>
      </c>
      <c r="S7687" s="181" t="s">
        <v>225</v>
      </c>
      <c r="T7687" s="186" t="s">
        <v>225</v>
      </c>
      <c r="U7687" s="187" t="s">
        <v>225</v>
      </c>
      <c r="V7687" s="188" t="str" cm="1">
        <f t="array" ref="V7687">IF(SUM(LEN(A7687:U7687))=0,"",IF(OR(OR(ISBLANK(E7687),SUM(LEN(B7687),LEN(C7687))=0),AND(NOT(D7687="Unknown"),ISBLANK(I7687)),AND(NOT(N7687="Unknown"),ISBLANK(Q7687))),"Missing Information", INDEX(Table15[Entire Service Line Classification], MATCH(SUMIFS(Table15[Unique ID],Table15[System-Owned Portion],D7687,Table15[If Material Anything Other than "Lead" in Column E,Was Material Ever Previously Lead?],F7687,Table15[Customer-Owned Portion],N7687),Table15[Unique ID],0),0)))</f>
        <v>Non-lead</v>
      </c>
      <c r="W7687" s="189"/>
    </row>
    <row r="7688" spans="1:23" s="190" customFormat="1" ht="56.25" x14ac:dyDescent="0.25">
      <c r="A7688" s="180" t="s">
        <v>225</v>
      </c>
      <c r="B7688" s="181" t="s">
        <v>11290</v>
      </c>
      <c r="C7688" s="182" t="s">
        <v>225</v>
      </c>
      <c r="D7688" s="183" t="s">
        <v>36</v>
      </c>
      <c r="E7688" s="181" t="s">
        <v>35</v>
      </c>
      <c r="F7688" s="183" t="s">
        <v>35</v>
      </c>
      <c r="G7688" s="181" t="s">
        <v>7344</v>
      </c>
      <c r="H7688" s="184" t="s">
        <v>7090</v>
      </c>
      <c r="I7688" s="185" t="s">
        <v>190</v>
      </c>
      <c r="J7688" s="181" t="s">
        <v>35</v>
      </c>
      <c r="K7688" s="181" t="s">
        <v>225</v>
      </c>
      <c r="L7688" s="186" t="s">
        <v>225</v>
      </c>
      <c r="M7688" s="187" t="s">
        <v>225</v>
      </c>
      <c r="N7688" s="183" t="s">
        <v>36</v>
      </c>
      <c r="O7688" s="181" t="s">
        <v>7344</v>
      </c>
      <c r="P7688" s="184" t="s">
        <v>7090</v>
      </c>
      <c r="Q7688" s="185" t="s">
        <v>190</v>
      </c>
      <c r="R7688" s="181" t="s">
        <v>35</v>
      </c>
      <c r="S7688" s="181" t="s">
        <v>225</v>
      </c>
      <c r="T7688" s="186" t="s">
        <v>225</v>
      </c>
      <c r="U7688" s="187" t="s">
        <v>225</v>
      </c>
      <c r="V7688" s="188" t="str" cm="1">
        <f t="array" ref="V7688">IF(SUM(LEN(A7688:U7688))=0,"",IF(OR(OR(ISBLANK(E7688),SUM(LEN(B7688),LEN(C7688))=0),AND(NOT(D7688="Unknown"),ISBLANK(I7688)),AND(NOT(N7688="Unknown"),ISBLANK(Q7688))),"Missing Information", INDEX(Table15[Entire Service Line Classification], MATCH(SUMIFS(Table15[Unique ID],Table15[System-Owned Portion],D7688,Table15[If Material Anything Other than "Lead" in Column E,Was Material Ever Previously Lead?],F7688,Table15[Customer-Owned Portion],N7688),Table15[Unique ID],0),0)))</f>
        <v>Non-lead</v>
      </c>
      <c r="W7688" s="189"/>
    </row>
    <row r="7689" spans="1:23" s="190" customFormat="1" ht="56.25" x14ac:dyDescent="0.25">
      <c r="A7689" s="180" t="s">
        <v>225</v>
      </c>
      <c r="B7689" s="181" t="s">
        <v>11291</v>
      </c>
      <c r="C7689" s="182" t="s">
        <v>225</v>
      </c>
      <c r="D7689" s="183" t="s">
        <v>36</v>
      </c>
      <c r="E7689" s="181" t="s">
        <v>35</v>
      </c>
      <c r="F7689" s="183" t="s">
        <v>35</v>
      </c>
      <c r="G7689" s="181" t="s">
        <v>7357</v>
      </c>
      <c r="H7689" s="184" t="s">
        <v>7090</v>
      </c>
      <c r="I7689" s="185" t="s">
        <v>190</v>
      </c>
      <c r="J7689" s="181" t="s">
        <v>35</v>
      </c>
      <c r="K7689" s="181" t="s">
        <v>225</v>
      </c>
      <c r="L7689" s="186" t="s">
        <v>225</v>
      </c>
      <c r="M7689" s="187" t="s">
        <v>225</v>
      </c>
      <c r="N7689" s="183" t="s">
        <v>36</v>
      </c>
      <c r="O7689" s="181" t="s">
        <v>7357</v>
      </c>
      <c r="P7689" s="184" t="s">
        <v>7090</v>
      </c>
      <c r="Q7689" s="185" t="s">
        <v>190</v>
      </c>
      <c r="R7689" s="181" t="s">
        <v>35</v>
      </c>
      <c r="S7689" s="181" t="s">
        <v>225</v>
      </c>
      <c r="T7689" s="186" t="s">
        <v>225</v>
      </c>
      <c r="U7689" s="187" t="s">
        <v>225</v>
      </c>
      <c r="V7689" s="188" t="str" cm="1">
        <f t="array" ref="V7689">IF(SUM(LEN(A7689:U7689))=0,"",IF(OR(OR(ISBLANK(E7689),SUM(LEN(B7689),LEN(C7689))=0),AND(NOT(D7689="Unknown"),ISBLANK(I7689)),AND(NOT(N7689="Unknown"),ISBLANK(Q7689))),"Missing Information", INDEX(Table15[Entire Service Line Classification], MATCH(SUMIFS(Table15[Unique ID],Table15[System-Owned Portion],D7689,Table15[If Material Anything Other than "Lead" in Column E,Was Material Ever Previously Lead?],F7689,Table15[Customer-Owned Portion],N7689),Table15[Unique ID],0),0)))</f>
        <v>Non-lead</v>
      </c>
      <c r="W7689" s="189"/>
    </row>
    <row r="7690" spans="1:23" s="190" customFormat="1" ht="56.25" x14ac:dyDescent="0.25">
      <c r="A7690" s="180" t="s">
        <v>225</v>
      </c>
      <c r="B7690" s="181" t="s">
        <v>11292</v>
      </c>
      <c r="C7690" s="182" t="s">
        <v>225</v>
      </c>
      <c r="D7690" s="183" t="s">
        <v>36</v>
      </c>
      <c r="E7690" s="181" t="s">
        <v>35</v>
      </c>
      <c r="F7690" s="183" t="s">
        <v>35</v>
      </c>
      <c r="G7690" s="181" t="s">
        <v>7357</v>
      </c>
      <c r="H7690" s="184" t="s">
        <v>7090</v>
      </c>
      <c r="I7690" s="185" t="s">
        <v>190</v>
      </c>
      <c r="J7690" s="181" t="s">
        <v>35</v>
      </c>
      <c r="K7690" s="181" t="s">
        <v>225</v>
      </c>
      <c r="L7690" s="186" t="s">
        <v>225</v>
      </c>
      <c r="M7690" s="187" t="s">
        <v>225</v>
      </c>
      <c r="N7690" s="183" t="s">
        <v>36</v>
      </c>
      <c r="O7690" s="181" t="s">
        <v>7357</v>
      </c>
      <c r="P7690" s="184" t="s">
        <v>7090</v>
      </c>
      <c r="Q7690" s="185" t="s">
        <v>190</v>
      </c>
      <c r="R7690" s="181" t="s">
        <v>35</v>
      </c>
      <c r="S7690" s="181" t="s">
        <v>225</v>
      </c>
      <c r="T7690" s="186" t="s">
        <v>225</v>
      </c>
      <c r="U7690" s="187" t="s">
        <v>225</v>
      </c>
      <c r="V7690" s="188" t="str" cm="1">
        <f t="array" ref="V7690">IF(SUM(LEN(A7690:U7690))=0,"",IF(OR(OR(ISBLANK(E7690),SUM(LEN(B7690),LEN(C7690))=0),AND(NOT(D7690="Unknown"),ISBLANK(I7690)),AND(NOT(N7690="Unknown"),ISBLANK(Q7690))),"Missing Information", INDEX(Table15[Entire Service Line Classification], MATCH(SUMIFS(Table15[Unique ID],Table15[System-Owned Portion],D7690,Table15[If Material Anything Other than "Lead" in Column E,Was Material Ever Previously Lead?],F7690,Table15[Customer-Owned Portion],N7690),Table15[Unique ID],0),0)))</f>
        <v>Non-lead</v>
      </c>
      <c r="W7690" s="189"/>
    </row>
    <row r="7691" spans="1:23" s="190" customFormat="1" ht="56.25" x14ac:dyDescent="0.25">
      <c r="A7691" s="180" t="s">
        <v>225</v>
      </c>
      <c r="B7691" s="181" t="s">
        <v>11293</v>
      </c>
      <c r="C7691" s="182" t="s">
        <v>225</v>
      </c>
      <c r="D7691" s="183" t="s">
        <v>36</v>
      </c>
      <c r="E7691" s="181" t="s">
        <v>35</v>
      </c>
      <c r="F7691" s="183" t="s">
        <v>35</v>
      </c>
      <c r="G7691" s="181" t="s">
        <v>7357</v>
      </c>
      <c r="H7691" s="184" t="s">
        <v>7090</v>
      </c>
      <c r="I7691" s="185" t="s">
        <v>190</v>
      </c>
      <c r="J7691" s="181" t="s">
        <v>35</v>
      </c>
      <c r="K7691" s="181" t="s">
        <v>225</v>
      </c>
      <c r="L7691" s="186" t="s">
        <v>225</v>
      </c>
      <c r="M7691" s="187" t="s">
        <v>225</v>
      </c>
      <c r="N7691" s="183" t="s">
        <v>36</v>
      </c>
      <c r="O7691" s="181" t="s">
        <v>7357</v>
      </c>
      <c r="P7691" s="184" t="s">
        <v>7090</v>
      </c>
      <c r="Q7691" s="185" t="s">
        <v>190</v>
      </c>
      <c r="R7691" s="181" t="s">
        <v>35</v>
      </c>
      <c r="S7691" s="181" t="s">
        <v>225</v>
      </c>
      <c r="T7691" s="186" t="s">
        <v>225</v>
      </c>
      <c r="U7691" s="187" t="s">
        <v>225</v>
      </c>
      <c r="V7691" s="188" t="str" cm="1">
        <f t="array" ref="V7691">IF(SUM(LEN(A7691:U7691))=0,"",IF(OR(OR(ISBLANK(E7691),SUM(LEN(B7691),LEN(C7691))=0),AND(NOT(D7691="Unknown"),ISBLANK(I7691)),AND(NOT(N7691="Unknown"),ISBLANK(Q7691))),"Missing Information", INDEX(Table15[Entire Service Line Classification], MATCH(SUMIFS(Table15[Unique ID],Table15[System-Owned Portion],D7691,Table15[If Material Anything Other than "Lead" in Column E,Was Material Ever Previously Lead?],F7691,Table15[Customer-Owned Portion],N7691),Table15[Unique ID],0),0)))</f>
        <v>Non-lead</v>
      </c>
      <c r="W7691" s="189"/>
    </row>
    <row r="7692" spans="1:23" s="190" customFormat="1" ht="56.25" x14ac:dyDescent="0.25">
      <c r="A7692" s="180" t="s">
        <v>225</v>
      </c>
      <c r="B7692" s="181" t="s">
        <v>11294</v>
      </c>
      <c r="C7692" s="182" t="s">
        <v>225</v>
      </c>
      <c r="D7692" s="183" t="s">
        <v>36</v>
      </c>
      <c r="E7692" s="181" t="s">
        <v>35</v>
      </c>
      <c r="F7692" s="183" t="s">
        <v>35</v>
      </c>
      <c r="G7692" s="181" t="s">
        <v>7357</v>
      </c>
      <c r="H7692" s="184" t="s">
        <v>7090</v>
      </c>
      <c r="I7692" s="185" t="s">
        <v>190</v>
      </c>
      <c r="J7692" s="181" t="s">
        <v>35</v>
      </c>
      <c r="K7692" s="181" t="s">
        <v>225</v>
      </c>
      <c r="L7692" s="186" t="s">
        <v>225</v>
      </c>
      <c r="M7692" s="187" t="s">
        <v>225</v>
      </c>
      <c r="N7692" s="183" t="s">
        <v>36</v>
      </c>
      <c r="O7692" s="181" t="s">
        <v>7357</v>
      </c>
      <c r="P7692" s="184" t="s">
        <v>7090</v>
      </c>
      <c r="Q7692" s="185" t="s">
        <v>190</v>
      </c>
      <c r="R7692" s="181" t="s">
        <v>35</v>
      </c>
      <c r="S7692" s="181" t="s">
        <v>225</v>
      </c>
      <c r="T7692" s="186" t="s">
        <v>225</v>
      </c>
      <c r="U7692" s="187" t="s">
        <v>225</v>
      </c>
      <c r="V7692" s="188" t="str" cm="1">
        <f t="array" ref="V7692">IF(SUM(LEN(A7692:U7692))=0,"",IF(OR(OR(ISBLANK(E7692),SUM(LEN(B7692),LEN(C7692))=0),AND(NOT(D7692="Unknown"),ISBLANK(I7692)),AND(NOT(N7692="Unknown"),ISBLANK(Q7692))),"Missing Information", INDEX(Table15[Entire Service Line Classification], MATCH(SUMIFS(Table15[Unique ID],Table15[System-Owned Portion],D7692,Table15[If Material Anything Other than "Lead" in Column E,Was Material Ever Previously Lead?],F7692,Table15[Customer-Owned Portion],N7692),Table15[Unique ID],0),0)))</f>
        <v>Non-lead</v>
      </c>
      <c r="W7692" s="189"/>
    </row>
    <row r="7693" spans="1:23" s="190" customFormat="1" ht="56.25" x14ac:dyDescent="0.25">
      <c r="A7693" s="180" t="s">
        <v>225</v>
      </c>
      <c r="B7693" s="181" t="s">
        <v>11295</v>
      </c>
      <c r="C7693" s="182" t="s">
        <v>225</v>
      </c>
      <c r="D7693" s="183" t="s">
        <v>36</v>
      </c>
      <c r="E7693" s="181" t="s">
        <v>35</v>
      </c>
      <c r="F7693" s="183" t="s">
        <v>35</v>
      </c>
      <c r="G7693" s="181" t="s">
        <v>7357</v>
      </c>
      <c r="H7693" s="184" t="s">
        <v>7090</v>
      </c>
      <c r="I7693" s="185" t="s">
        <v>190</v>
      </c>
      <c r="J7693" s="181" t="s">
        <v>35</v>
      </c>
      <c r="K7693" s="181" t="s">
        <v>225</v>
      </c>
      <c r="L7693" s="186" t="s">
        <v>225</v>
      </c>
      <c r="M7693" s="187" t="s">
        <v>225</v>
      </c>
      <c r="N7693" s="183" t="s">
        <v>36</v>
      </c>
      <c r="O7693" s="181" t="s">
        <v>7357</v>
      </c>
      <c r="P7693" s="184" t="s">
        <v>7090</v>
      </c>
      <c r="Q7693" s="185" t="s">
        <v>190</v>
      </c>
      <c r="R7693" s="181" t="s">
        <v>35</v>
      </c>
      <c r="S7693" s="181" t="s">
        <v>225</v>
      </c>
      <c r="T7693" s="186" t="s">
        <v>225</v>
      </c>
      <c r="U7693" s="187" t="s">
        <v>225</v>
      </c>
      <c r="V7693" s="188" t="str" cm="1">
        <f t="array" ref="V7693">IF(SUM(LEN(A7693:U7693))=0,"",IF(OR(OR(ISBLANK(E7693),SUM(LEN(B7693),LEN(C7693))=0),AND(NOT(D7693="Unknown"),ISBLANK(I7693)),AND(NOT(N7693="Unknown"),ISBLANK(Q7693))),"Missing Information", INDEX(Table15[Entire Service Line Classification], MATCH(SUMIFS(Table15[Unique ID],Table15[System-Owned Portion],D7693,Table15[If Material Anything Other than "Lead" in Column E,Was Material Ever Previously Lead?],F7693,Table15[Customer-Owned Portion],N7693),Table15[Unique ID],0),0)))</f>
        <v>Non-lead</v>
      </c>
      <c r="W7693" s="189"/>
    </row>
    <row r="7694" spans="1:23" s="190" customFormat="1" ht="56.25" x14ac:dyDescent="0.25">
      <c r="A7694" s="180" t="s">
        <v>225</v>
      </c>
      <c r="B7694" s="181" t="s">
        <v>11296</v>
      </c>
      <c r="C7694" s="182" t="s">
        <v>225</v>
      </c>
      <c r="D7694" s="183" t="s">
        <v>36</v>
      </c>
      <c r="E7694" s="181" t="s">
        <v>35</v>
      </c>
      <c r="F7694" s="183" t="s">
        <v>35</v>
      </c>
      <c r="G7694" s="181" t="s">
        <v>7357</v>
      </c>
      <c r="H7694" s="184" t="s">
        <v>7090</v>
      </c>
      <c r="I7694" s="185" t="s">
        <v>190</v>
      </c>
      <c r="J7694" s="181" t="s">
        <v>35</v>
      </c>
      <c r="K7694" s="181" t="s">
        <v>225</v>
      </c>
      <c r="L7694" s="186" t="s">
        <v>225</v>
      </c>
      <c r="M7694" s="187" t="s">
        <v>225</v>
      </c>
      <c r="N7694" s="183" t="s">
        <v>36</v>
      </c>
      <c r="O7694" s="181" t="s">
        <v>7357</v>
      </c>
      <c r="P7694" s="184" t="s">
        <v>7090</v>
      </c>
      <c r="Q7694" s="185" t="s">
        <v>190</v>
      </c>
      <c r="R7694" s="181" t="s">
        <v>35</v>
      </c>
      <c r="S7694" s="181" t="s">
        <v>225</v>
      </c>
      <c r="T7694" s="186" t="s">
        <v>225</v>
      </c>
      <c r="U7694" s="187" t="s">
        <v>225</v>
      </c>
      <c r="V7694" s="188" t="str" cm="1">
        <f t="array" ref="V7694">IF(SUM(LEN(A7694:U7694))=0,"",IF(OR(OR(ISBLANK(E7694),SUM(LEN(B7694),LEN(C7694))=0),AND(NOT(D7694="Unknown"),ISBLANK(I7694)),AND(NOT(N7694="Unknown"),ISBLANK(Q7694))),"Missing Information", INDEX(Table15[Entire Service Line Classification], MATCH(SUMIFS(Table15[Unique ID],Table15[System-Owned Portion],D7694,Table15[If Material Anything Other than "Lead" in Column E,Was Material Ever Previously Lead?],F7694,Table15[Customer-Owned Portion],N7694),Table15[Unique ID],0),0)))</f>
        <v>Non-lead</v>
      </c>
      <c r="W7694" s="189"/>
    </row>
    <row r="7695" spans="1:23" s="190" customFormat="1" ht="56.25" x14ac:dyDescent="0.25">
      <c r="A7695" s="180" t="s">
        <v>225</v>
      </c>
      <c r="B7695" s="181" t="s">
        <v>11297</v>
      </c>
      <c r="C7695" s="182" t="s">
        <v>225</v>
      </c>
      <c r="D7695" s="183" t="s">
        <v>36</v>
      </c>
      <c r="E7695" s="181" t="s">
        <v>35</v>
      </c>
      <c r="F7695" s="183" t="s">
        <v>35</v>
      </c>
      <c r="G7695" s="181" t="s">
        <v>7357</v>
      </c>
      <c r="H7695" s="184" t="s">
        <v>7090</v>
      </c>
      <c r="I7695" s="185" t="s">
        <v>190</v>
      </c>
      <c r="J7695" s="181" t="s">
        <v>35</v>
      </c>
      <c r="K7695" s="181" t="s">
        <v>225</v>
      </c>
      <c r="L7695" s="186" t="s">
        <v>225</v>
      </c>
      <c r="M7695" s="187" t="s">
        <v>225</v>
      </c>
      <c r="N7695" s="183" t="s">
        <v>36</v>
      </c>
      <c r="O7695" s="181" t="s">
        <v>7357</v>
      </c>
      <c r="P7695" s="184" t="s">
        <v>7090</v>
      </c>
      <c r="Q7695" s="185" t="s">
        <v>190</v>
      </c>
      <c r="R7695" s="181" t="s">
        <v>35</v>
      </c>
      <c r="S7695" s="181" t="s">
        <v>225</v>
      </c>
      <c r="T7695" s="186" t="s">
        <v>225</v>
      </c>
      <c r="U7695" s="187" t="s">
        <v>225</v>
      </c>
      <c r="V7695" s="188" t="str" cm="1">
        <f t="array" ref="V7695">IF(SUM(LEN(A7695:U7695))=0,"",IF(OR(OR(ISBLANK(E7695),SUM(LEN(B7695),LEN(C7695))=0),AND(NOT(D7695="Unknown"),ISBLANK(I7695)),AND(NOT(N7695="Unknown"),ISBLANK(Q7695))),"Missing Information", INDEX(Table15[Entire Service Line Classification], MATCH(SUMIFS(Table15[Unique ID],Table15[System-Owned Portion],D7695,Table15[If Material Anything Other than "Lead" in Column E,Was Material Ever Previously Lead?],F7695,Table15[Customer-Owned Portion],N7695),Table15[Unique ID],0),0)))</f>
        <v>Non-lead</v>
      </c>
      <c r="W7695" s="189"/>
    </row>
    <row r="7696" spans="1:23" s="190" customFormat="1" ht="56.25" x14ac:dyDescent="0.25">
      <c r="A7696" s="180" t="s">
        <v>225</v>
      </c>
      <c r="B7696" s="181" t="s">
        <v>11298</v>
      </c>
      <c r="C7696" s="182" t="s">
        <v>225</v>
      </c>
      <c r="D7696" s="183" t="s">
        <v>36</v>
      </c>
      <c r="E7696" s="181" t="s">
        <v>35</v>
      </c>
      <c r="F7696" s="183" t="s">
        <v>35</v>
      </c>
      <c r="G7696" s="181" t="s">
        <v>7357</v>
      </c>
      <c r="H7696" s="184" t="s">
        <v>7090</v>
      </c>
      <c r="I7696" s="185" t="s">
        <v>190</v>
      </c>
      <c r="J7696" s="181" t="s">
        <v>35</v>
      </c>
      <c r="K7696" s="181" t="s">
        <v>225</v>
      </c>
      <c r="L7696" s="186" t="s">
        <v>225</v>
      </c>
      <c r="M7696" s="187" t="s">
        <v>225</v>
      </c>
      <c r="N7696" s="183" t="s">
        <v>36</v>
      </c>
      <c r="O7696" s="181" t="s">
        <v>7357</v>
      </c>
      <c r="P7696" s="184" t="s">
        <v>7090</v>
      </c>
      <c r="Q7696" s="185" t="s">
        <v>190</v>
      </c>
      <c r="R7696" s="181" t="s">
        <v>35</v>
      </c>
      <c r="S7696" s="181" t="s">
        <v>225</v>
      </c>
      <c r="T7696" s="186" t="s">
        <v>225</v>
      </c>
      <c r="U7696" s="187" t="s">
        <v>225</v>
      </c>
      <c r="V7696" s="188" t="str" cm="1">
        <f t="array" ref="V7696">IF(SUM(LEN(A7696:U7696))=0,"",IF(OR(OR(ISBLANK(E7696),SUM(LEN(B7696),LEN(C7696))=0),AND(NOT(D7696="Unknown"),ISBLANK(I7696)),AND(NOT(N7696="Unknown"),ISBLANK(Q7696))),"Missing Information", INDEX(Table15[Entire Service Line Classification], MATCH(SUMIFS(Table15[Unique ID],Table15[System-Owned Portion],D7696,Table15[If Material Anything Other than "Lead" in Column E,Was Material Ever Previously Lead?],F7696,Table15[Customer-Owned Portion],N7696),Table15[Unique ID],0),0)))</f>
        <v>Non-lead</v>
      </c>
      <c r="W7696" s="189"/>
    </row>
    <row r="7697" spans="1:23" s="190" customFormat="1" ht="56.25" x14ac:dyDescent="0.25">
      <c r="A7697" s="180" t="s">
        <v>225</v>
      </c>
      <c r="B7697" s="181" t="s">
        <v>11299</v>
      </c>
      <c r="C7697" s="182" t="s">
        <v>225</v>
      </c>
      <c r="D7697" s="183" t="s">
        <v>36</v>
      </c>
      <c r="E7697" s="181" t="s">
        <v>35</v>
      </c>
      <c r="F7697" s="183" t="s">
        <v>35</v>
      </c>
      <c r="G7697" s="181" t="s">
        <v>7357</v>
      </c>
      <c r="H7697" s="184" t="s">
        <v>7090</v>
      </c>
      <c r="I7697" s="185" t="s">
        <v>190</v>
      </c>
      <c r="J7697" s="181" t="s">
        <v>35</v>
      </c>
      <c r="K7697" s="181" t="s">
        <v>225</v>
      </c>
      <c r="L7697" s="186" t="s">
        <v>225</v>
      </c>
      <c r="M7697" s="187" t="s">
        <v>225</v>
      </c>
      <c r="N7697" s="183" t="s">
        <v>36</v>
      </c>
      <c r="O7697" s="181" t="s">
        <v>7357</v>
      </c>
      <c r="P7697" s="184" t="s">
        <v>7090</v>
      </c>
      <c r="Q7697" s="185" t="s">
        <v>190</v>
      </c>
      <c r="R7697" s="181" t="s">
        <v>35</v>
      </c>
      <c r="S7697" s="181" t="s">
        <v>225</v>
      </c>
      <c r="T7697" s="186" t="s">
        <v>225</v>
      </c>
      <c r="U7697" s="187" t="s">
        <v>225</v>
      </c>
      <c r="V7697" s="188" t="str" cm="1">
        <f t="array" ref="V7697">IF(SUM(LEN(A7697:U7697))=0,"",IF(OR(OR(ISBLANK(E7697),SUM(LEN(B7697),LEN(C7697))=0),AND(NOT(D7697="Unknown"),ISBLANK(I7697)),AND(NOT(N7697="Unknown"),ISBLANK(Q7697))),"Missing Information", INDEX(Table15[Entire Service Line Classification], MATCH(SUMIFS(Table15[Unique ID],Table15[System-Owned Portion],D7697,Table15[If Material Anything Other than "Lead" in Column E,Was Material Ever Previously Lead?],F7697,Table15[Customer-Owned Portion],N7697),Table15[Unique ID],0),0)))</f>
        <v>Non-lead</v>
      </c>
      <c r="W7697" s="189"/>
    </row>
    <row r="7698" spans="1:23" s="190" customFormat="1" ht="56.25" x14ac:dyDescent="0.25">
      <c r="A7698" s="180" t="s">
        <v>225</v>
      </c>
      <c r="B7698" s="181" t="s">
        <v>11300</v>
      </c>
      <c r="C7698" s="182" t="s">
        <v>225</v>
      </c>
      <c r="D7698" s="183" t="s">
        <v>36</v>
      </c>
      <c r="E7698" s="181" t="s">
        <v>35</v>
      </c>
      <c r="F7698" s="183" t="s">
        <v>35</v>
      </c>
      <c r="G7698" s="181" t="s">
        <v>7357</v>
      </c>
      <c r="H7698" s="184" t="s">
        <v>7090</v>
      </c>
      <c r="I7698" s="185" t="s">
        <v>190</v>
      </c>
      <c r="J7698" s="181" t="s">
        <v>35</v>
      </c>
      <c r="K7698" s="181" t="s">
        <v>225</v>
      </c>
      <c r="L7698" s="186" t="s">
        <v>225</v>
      </c>
      <c r="M7698" s="187" t="s">
        <v>225</v>
      </c>
      <c r="N7698" s="183" t="s">
        <v>36</v>
      </c>
      <c r="O7698" s="181" t="s">
        <v>7357</v>
      </c>
      <c r="P7698" s="184" t="s">
        <v>7090</v>
      </c>
      <c r="Q7698" s="185" t="s">
        <v>190</v>
      </c>
      <c r="R7698" s="181" t="s">
        <v>35</v>
      </c>
      <c r="S7698" s="181" t="s">
        <v>225</v>
      </c>
      <c r="T7698" s="186" t="s">
        <v>225</v>
      </c>
      <c r="U7698" s="187" t="s">
        <v>225</v>
      </c>
      <c r="V7698" s="188" t="str" cm="1">
        <f t="array" ref="V7698">IF(SUM(LEN(A7698:U7698))=0,"",IF(OR(OR(ISBLANK(E7698),SUM(LEN(B7698),LEN(C7698))=0),AND(NOT(D7698="Unknown"),ISBLANK(I7698)),AND(NOT(N7698="Unknown"),ISBLANK(Q7698))),"Missing Information", INDEX(Table15[Entire Service Line Classification], MATCH(SUMIFS(Table15[Unique ID],Table15[System-Owned Portion],D7698,Table15[If Material Anything Other than "Lead" in Column E,Was Material Ever Previously Lead?],F7698,Table15[Customer-Owned Portion],N7698),Table15[Unique ID],0),0)))</f>
        <v>Non-lead</v>
      </c>
      <c r="W7698" s="189"/>
    </row>
    <row r="7699" spans="1:23" s="190" customFormat="1" ht="56.25" x14ac:dyDescent="0.25">
      <c r="A7699" s="180" t="s">
        <v>225</v>
      </c>
      <c r="B7699" s="181" t="s">
        <v>11301</v>
      </c>
      <c r="C7699" s="182" t="s">
        <v>225</v>
      </c>
      <c r="D7699" s="183" t="s">
        <v>36</v>
      </c>
      <c r="E7699" s="181" t="s">
        <v>35</v>
      </c>
      <c r="F7699" s="183" t="s">
        <v>35</v>
      </c>
      <c r="G7699" s="181" t="s">
        <v>7357</v>
      </c>
      <c r="H7699" s="184" t="s">
        <v>7090</v>
      </c>
      <c r="I7699" s="185" t="s">
        <v>190</v>
      </c>
      <c r="J7699" s="181" t="s">
        <v>35</v>
      </c>
      <c r="K7699" s="181" t="s">
        <v>225</v>
      </c>
      <c r="L7699" s="186" t="s">
        <v>225</v>
      </c>
      <c r="M7699" s="187" t="s">
        <v>225</v>
      </c>
      <c r="N7699" s="183" t="s">
        <v>36</v>
      </c>
      <c r="O7699" s="181" t="s">
        <v>7357</v>
      </c>
      <c r="P7699" s="184" t="s">
        <v>7090</v>
      </c>
      <c r="Q7699" s="185" t="s">
        <v>190</v>
      </c>
      <c r="R7699" s="181" t="s">
        <v>35</v>
      </c>
      <c r="S7699" s="181" t="s">
        <v>225</v>
      </c>
      <c r="T7699" s="186" t="s">
        <v>225</v>
      </c>
      <c r="U7699" s="187" t="s">
        <v>225</v>
      </c>
      <c r="V7699" s="188" t="str" cm="1">
        <f t="array" ref="V7699">IF(SUM(LEN(A7699:U7699))=0,"",IF(OR(OR(ISBLANK(E7699),SUM(LEN(B7699),LEN(C7699))=0),AND(NOT(D7699="Unknown"),ISBLANK(I7699)),AND(NOT(N7699="Unknown"),ISBLANK(Q7699))),"Missing Information", INDEX(Table15[Entire Service Line Classification], MATCH(SUMIFS(Table15[Unique ID],Table15[System-Owned Portion],D7699,Table15[If Material Anything Other than "Lead" in Column E,Was Material Ever Previously Lead?],F7699,Table15[Customer-Owned Portion],N7699),Table15[Unique ID],0),0)))</f>
        <v>Non-lead</v>
      </c>
      <c r="W7699" s="189"/>
    </row>
    <row r="7700" spans="1:23" s="190" customFormat="1" ht="56.25" x14ac:dyDescent="0.25">
      <c r="A7700" s="180" t="s">
        <v>225</v>
      </c>
      <c r="B7700" s="181" t="s">
        <v>11302</v>
      </c>
      <c r="C7700" s="182" t="s">
        <v>225</v>
      </c>
      <c r="D7700" s="183" t="s">
        <v>36</v>
      </c>
      <c r="E7700" s="181" t="s">
        <v>35</v>
      </c>
      <c r="F7700" s="183" t="s">
        <v>35</v>
      </c>
      <c r="G7700" s="181" t="s">
        <v>7357</v>
      </c>
      <c r="H7700" s="184" t="s">
        <v>7090</v>
      </c>
      <c r="I7700" s="185" t="s">
        <v>190</v>
      </c>
      <c r="J7700" s="181" t="s">
        <v>35</v>
      </c>
      <c r="K7700" s="181" t="s">
        <v>225</v>
      </c>
      <c r="L7700" s="186" t="s">
        <v>225</v>
      </c>
      <c r="M7700" s="187" t="s">
        <v>225</v>
      </c>
      <c r="N7700" s="183" t="s">
        <v>36</v>
      </c>
      <c r="O7700" s="181" t="s">
        <v>7357</v>
      </c>
      <c r="P7700" s="184" t="s">
        <v>7090</v>
      </c>
      <c r="Q7700" s="185" t="s">
        <v>190</v>
      </c>
      <c r="R7700" s="181" t="s">
        <v>35</v>
      </c>
      <c r="S7700" s="181" t="s">
        <v>225</v>
      </c>
      <c r="T7700" s="186" t="s">
        <v>225</v>
      </c>
      <c r="U7700" s="187" t="s">
        <v>225</v>
      </c>
      <c r="V7700" s="188" t="str" cm="1">
        <f t="array" ref="V7700">IF(SUM(LEN(A7700:U7700))=0,"",IF(OR(OR(ISBLANK(E7700),SUM(LEN(B7700),LEN(C7700))=0),AND(NOT(D7700="Unknown"),ISBLANK(I7700)),AND(NOT(N7700="Unknown"),ISBLANK(Q7700))),"Missing Information", INDEX(Table15[Entire Service Line Classification], MATCH(SUMIFS(Table15[Unique ID],Table15[System-Owned Portion],D7700,Table15[If Material Anything Other than "Lead" in Column E,Was Material Ever Previously Lead?],F7700,Table15[Customer-Owned Portion],N7700),Table15[Unique ID],0),0)))</f>
        <v>Non-lead</v>
      </c>
      <c r="W7700" s="189"/>
    </row>
    <row r="7701" spans="1:23" s="190" customFormat="1" ht="56.25" x14ac:dyDescent="0.25">
      <c r="A7701" s="180" t="s">
        <v>225</v>
      </c>
      <c r="B7701" s="181" t="s">
        <v>11303</v>
      </c>
      <c r="C7701" s="182" t="s">
        <v>225</v>
      </c>
      <c r="D7701" s="183" t="s">
        <v>36</v>
      </c>
      <c r="E7701" s="181" t="s">
        <v>35</v>
      </c>
      <c r="F7701" s="183" t="s">
        <v>35</v>
      </c>
      <c r="G7701" s="181" t="s">
        <v>7357</v>
      </c>
      <c r="H7701" s="184" t="s">
        <v>7090</v>
      </c>
      <c r="I7701" s="185" t="s">
        <v>190</v>
      </c>
      <c r="J7701" s="181" t="s">
        <v>35</v>
      </c>
      <c r="K7701" s="181" t="s">
        <v>225</v>
      </c>
      <c r="L7701" s="186" t="s">
        <v>225</v>
      </c>
      <c r="M7701" s="187" t="s">
        <v>225</v>
      </c>
      <c r="N7701" s="183" t="s">
        <v>36</v>
      </c>
      <c r="O7701" s="181" t="s">
        <v>7357</v>
      </c>
      <c r="P7701" s="184" t="s">
        <v>7090</v>
      </c>
      <c r="Q7701" s="185" t="s">
        <v>190</v>
      </c>
      <c r="R7701" s="181" t="s">
        <v>35</v>
      </c>
      <c r="S7701" s="181" t="s">
        <v>225</v>
      </c>
      <c r="T7701" s="186" t="s">
        <v>225</v>
      </c>
      <c r="U7701" s="187" t="s">
        <v>225</v>
      </c>
      <c r="V7701" s="188" t="str" cm="1">
        <f t="array" ref="V7701">IF(SUM(LEN(A7701:U7701))=0,"",IF(OR(OR(ISBLANK(E7701),SUM(LEN(B7701),LEN(C7701))=0),AND(NOT(D7701="Unknown"),ISBLANK(I7701)),AND(NOT(N7701="Unknown"),ISBLANK(Q7701))),"Missing Information", INDEX(Table15[Entire Service Line Classification], MATCH(SUMIFS(Table15[Unique ID],Table15[System-Owned Portion],D7701,Table15[If Material Anything Other than "Lead" in Column E,Was Material Ever Previously Lead?],F7701,Table15[Customer-Owned Portion],N7701),Table15[Unique ID],0),0)))</f>
        <v>Non-lead</v>
      </c>
      <c r="W7701" s="189"/>
    </row>
    <row r="7702" spans="1:23" s="190" customFormat="1" ht="56.25" x14ac:dyDescent="0.25">
      <c r="A7702" s="180" t="s">
        <v>225</v>
      </c>
      <c r="B7702" s="181" t="s">
        <v>11304</v>
      </c>
      <c r="C7702" s="182" t="s">
        <v>225</v>
      </c>
      <c r="D7702" s="183" t="s">
        <v>36</v>
      </c>
      <c r="E7702" s="181" t="s">
        <v>35</v>
      </c>
      <c r="F7702" s="183" t="s">
        <v>35</v>
      </c>
      <c r="G7702" s="181" t="s">
        <v>7357</v>
      </c>
      <c r="H7702" s="184" t="s">
        <v>7090</v>
      </c>
      <c r="I7702" s="185" t="s">
        <v>190</v>
      </c>
      <c r="J7702" s="181" t="s">
        <v>35</v>
      </c>
      <c r="K7702" s="181" t="s">
        <v>225</v>
      </c>
      <c r="L7702" s="186" t="s">
        <v>225</v>
      </c>
      <c r="M7702" s="187" t="s">
        <v>225</v>
      </c>
      <c r="N7702" s="183" t="s">
        <v>36</v>
      </c>
      <c r="O7702" s="181" t="s">
        <v>7357</v>
      </c>
      <c r="P7702" s="184" t="s">
        <v>7090</v>
      </c>
      <c r="Q7702" s="185" t="s">
        <v>190</v>
      </c>
      <c r="R7702" s="181" t="s">
        <v>35</v>
      </c>
      <c r="S7702" s="181" t="s">
        <v>225</v>
      </c>
      <c r="T7702" s="186" t="s">
        <v>225</v>
      </c>
      <c r="U7702" s="187" t="s">
        <v>225</v>
      </c>
      <c r="V7702" s="188" t="str" cm="1">
        <f t="array" ref="V7702">IF(SUM(LEN(A7702:U7702))=0,"",IF(OR(OR(ISBLANK(E7702),SUM(LEN(B7702),LEN(C7702))=0),AND(NOT(D7702="Unknown"),ISBLANK(I7702)),AND(NOT(N7702="Unknown"),ISBLANK(Q7702))),"Missing Information", INDEX(Table15[Entire Service Line Classification], MATCH(SUMIFS(Table15[Unique ID],Table15[System-Owned Portion],D7702,Table15[If Material Anything Other than "Lead" in Column E,Was Material Ever Previously Lead?],F7702,Table15[Customer-Owned Portion],N7702),Table15[Unique ID],0),0)))</f>
        <v>Non-lead</v>
      </c>
      <c r="W7702" s="189"/>
    </row>
    <row r="7703" spans="1:23" s="190" customFormat="1" ht="56.25" x14ac:dyDescent="0.25">
      <c r="A7703" s="180" t="s">
        <v>225</v>
      </c>
      <c r="B7703" s="181" t="s">
        <v>11305</v>
      </c>
      <c r="C7703" s="182" t="s">
        <v>225</v>
      </c>
      <c r="D7703" s="183" t="s">
        <v>36</v>
      </c>
      <c r="E7703" s="181" t="s">
        <v>35</v>
      </c>
      <c r="F7703" s="183" t="s">
        <v>35</v>
      </c>
      <c r="G7703" s="181" t="s">
        <v>7437</v>
      </c>
      <c r="H7703" s="184" t="s">
        <v>7090</v>
      </c>
      <c r="I7703" s="185" t="s">
        <v>190</v>
      </c>
      <c r="J7703" s="181" t="s">
        <v>35</v>
      </c>
      <c r="K7703" s="181" t="s">
        <v>225</v>
      </c>
      <c r="L7703" s="186" t="s">
        <v>225</v>
      </c>
      <c r="M7703" s="187" t="s">
        <v>225</v>
      </c>
      <c r="N7703" s="183" t="s">
        <v>36</v>
      </c>
      <c r="O7703" s="181" t="s">
        <v>7437</v>
      </c>
      <c r="P7703" s="184" t="s">
        <v>7090</v>
      </c>
      <c r="Q7703" s="185" t="s">
        <v>190</v>
      </c>
      <c r="R7703" s="181" t="s">
        <v>35</v>
      </c>
      <c r="S7703" s="181" t="s">
        <v>225</v>
      </c>
      <c r="T7703" s="186" t="s">
        <v>225</v>
      </c>
      <c r="U7703" s="187" t="s">
        <v>225</v>
      </c>
      <c r="V7703" s="188" t="str" cm="1">
        <f t="array" ref="V7703">IF(SUM(LEN(A7703:U7703))=0,"",IF(OR(OR(ISBLANK(E7703),SUM(LEN(B7703),LEN(C7703))=0),AND(NOT(D7703="Unknown"),ISBLANK(I7703)),AND(NOT(N7703="Unknown"),ISBLANK(Q7703))),"Missing Information", INDEX(Table15[Entire Service Line Classification], MATCH(SUMIFS(Table15[Unique ID],Table15[System-Owned Portion],D7703,Table15[If Material Anything Other than "Lead" in Column E,Was Material Ever Previously Lead?],F7703,Table15[Customer-Owned Portion],N7703),Table15[Unique ID],0),0)))</f>
        <v>Non-lead</v>
      </c>
      <c r="W7703" s="189"/>
    </row>
    <row r="7704" spans="1:23" s="190" customFormat="1" ht="56.25" x14ac:dyDescent="0.25">
      <c r="A7704" s="180" t="s">
        <v>225</v>
      </c>
      <c r="B7704" s="181" t="s">
        <v>11306</v>
      </c>
      <c r="C7704" s="182" t="s">
        <v>225</v>
      </c>
      <c r="D7704" s="183" t="s">
        <v>36</v>
      </c>
      <c r="E7704" s="181" t="s">
        <v>35</v>
      </c>
      <c r="F7704" s="183" t="s">
        <v>35</v>
      </c>
      <c r="G7704" s="181" t="s">
        <v>7354</v>
      </c>
      <c r="H7704" s="184" t="s">
        <v>7090</v>
      </c>
      <c r="I7704" s="185" t="s">
        <v>190</v>
      </c>
      <c r="J7704" s="181" t="s">
        <v>35</v>
      </c>
      <c r="K7704" s="181" t="s">
        <v>225</v>
      </c>
      <c r="L7704" s="186" t="s">
        <v>225</v>
      </c>
      <c r="M7704" s="187" t="s">
        <v>225</v>
      </c>
      <c r="N7704" s="183" t="s">
        <v>36</v>
      </c>
      <c r="O7704" s="181" t="s">
        <v>7354</v>
      </c>
      <c r="P7704" s="184" t="s">
        <v>7090</v>
      </c>
      <c r="Q7704" s="185" t="s">
        <v>190</v>
      </c>
      <c r="R7704" s="181" t="s">
        <v>35</v>
      </c>
      <c r="S7704" s="181" t="s">
        <v>225</v>
      </c>
      <c r="T7704" s="186" t="s">
        <v>225</v>
      </c>
      <c r="U7704" s="187" t="s">
        <v>225</v>
      </c>
      <c r="V7704" s="188" t="str" cm="1">
        <f t="array" ref="V7704">IF(SUM(LEN(A7704:U7704))=0,"",IF(OR(OR(ISBLANK(E7704),SUM(LEN(B7704),LEN(C7704))=0),AND(NOT(D7704="Unknown"),ISBLANK(I7704)),AND(NOT(N7704="Unknown"),ISBLANK(Q7704))),"Missing Information", INDEX(Table15[Entire Service Line Classification], MATCH(SUMIFS(Table15[Unique ID],Table15[System-Owned Portion],D7704,Table15[If Material Anything Other than "Lead" in Column E,Was Material Ever Previously Lead?],F7704,Table15[Customer-Owned Portion],N7704),Table15[Unique ID],0),0)))</f>
        <v>Non-lead</v>
      </c>
      <c r="W7704" s="189"/>
    </row>
    <row r="7705" spans="1:23" s="190" customFormat="1" ht="56.25" x14ac:dyDescent="0.25">
      <c r="A7705" s="180" t="s">
        <v>225</v>
      </c>
      <c r="B7705" s="181" t="s">
        <v>11307</v>
      </c>
      <c r="C7705" s="182" t="s">
        <v>225</v>
      </c>
      <c r="D7705" s="183" t="s">
        <v>36</v>
      </c>
      <c r="E7705" s="181" t="s">
        <v>35</v>
      </c>
      <c r="F7705" s="183" t="s">
        <v>35</v>
      </c>
      <c r="G7705" s="181" t="s">
        <v>7344</v>
      </c>
      <c r="H7705" s="184" t="s">
        <v>7090</v>
      </c>
      <c r="I7705" s="185" t="s">
        <v>190</v>
      </c>
      <c r="J7705" s="181" t="s">
        <v>35</v>
      </c>
      <c r="K7705" s="181" t="s">
        <v>225</v>
      </c>
      <c r="L7705" s="186" t="s">
        <v>225</v>
      </c>
      <c r="M7705" s="187" t="s">
        <v>225</v>
      </c>
      <c r="N7705" s="183" t="s">
        <v>36</v>
      </c>
      <c r="O7705" s="181" t="s">
        <v>7344</v>
      </c>
      <c r="P7705" s="184" t="s">
        <v>7090</v>
      </c>
      <c r="Q7705" s="185" t="s">
        <v>190</v>
      </c>
      <c r="R7705" s="181" t="s">
        <v>35</v>
      </c>
      <c r="S7705" s="181" t="s">
        <v>225</v>
      </c>
      <c r="T7705" s="186" t="s">
        <v>225</v>
      </c>
      <c r="U7705" s="187" t="s">
        <v>225</v>
      </c>
      <c r="V7705" s="188" t="str" cm="1">
        <f t="array" ref="V7705">IF(SUM(LEN(A7705:U7705))=0,"",IF(OR(OR(ISBLANK(E7705),SUM(LEN(B7705),LEN(C7705))=0),AND(NOT(D7705="Unknown"),ISBLANK(I7705)),AND(NOT(N7705="Unknown"),ISBLANK(Q7705))),"Missing Information", INDEX(Table15[Entire Service Line Classification], MATCH(SUMIFS(Table15[Unique ID],Table15[System-Owned Portion],D7705,Table15[If Material Anything Other than "Lead" in Column E,Was Material Ever Previously Lead?],F7705,Table15[Customer-Owned Portion],N7705),Table15[Unique ID],0),0)))</f>
        <v>Non-lead</v>
      </c>
      <c r="W7705" s="189"/>
    </row>
    <row r="7706" spans="1:23" s="190" customFormat="1" ht="56.25" x14ac:dyDescent="0.25">
      <c r="A7706" s="180" t="s">
        <v>225</v>
      </c>
      <c r="B7706" s="181" t="s">
        <v>11308</v>
      </c>
      <c r="C7706" s="182" t="s">
        <v>225</v>
      </c>
      <c r="D7706" s="183" t="s">
        <v>36</v>
      </c>
      <c r="E7706" s="181" t="s">
        <v>35</v>
      </c>
      <c r="F7706" s="183" t="s">
        <v>35</v>
      </c>
      <c r="G7706" s="181" t="s">
        <v>7393</v>
      </c>
      <c r="H7706" s="184" t="s">
        <v>7090</v>
      </c>
      <c r="I7706" s="185" t="s">
        <v>190</v>
      </c>
      <c r="J7706" s="181" t="s">
        <v>35</v>
      </c>
      <c r="K7706" s="181" t="s">
        <v>225</v>
      </c>
      <c r="L7706" s="186" t="s">
        <v>225</v>
      </c>
      <c r="M7706" s="187" t="s">
        <v>225</v>
      </c>
      <c r="N7706" s="183" t="s">
        <v>36</v>
      </c>
      <c r="O7706" s="181" t="s">
        <v>7393</v>
      </c>
      <c r="P7706" s="184" t="s">
        <v>7090</v>
      </c>
      <c r="Q7706" s="185" t="s">
        <v>190</v>
      </c>
      <c r="R7706" s="181" t="s">
        <v>35</v>
      </c>
      <c r="S7706" s="181" t="s">
        <v>225</v>
      </c>
      <c r="T7706" s="186" t="s">
        <v>225</v>
      </c>
      <c r="U7706" s="187" t="s">
        <v>225</v>
      </c>
      <c r="V7706" s="188" t="str" cm="1">
        <f t="array" ref="V7706">IF(SUM(LEN(A7706:U7706))=0,"",IF(OR(OR(ISBLANK(E7706),SUM(LEN(B7706),LEN(C7706))=0),AND(NOT(D7706="Unknown"),ISBLANK(I7706)),AND(NOT(N7706="Unknown"),ISBLANK(Q7706))),"Missing Information", INDEX(Table15[Entire Service Line Classification], MATCH(SUMIFS(Table15[Unique ID],Table15[System-Owned Portion],D7706,Table15[If Material Anything Other than "Lead" in Column E,Was Material Ever Previously Lead?],F7706,Table15[Customer-Owned Portion],N7706),Table15[Unique ID],0),0)))</f>
        <v>Non-lead</v>
      </c>
      <c r="W7706" s="189"/>
    </row>
    <row r="7707" spans="1:23" s="190" customFormat="1" ht="56.25" x14ac:dyDescent="0.25">
      <c r="A7707" s="180" t="s">
        <v>225</v>
      </c>
      <c r="B7707" s="181" t="s">
        <v>11309</v>
      </c>
      <c r="C7707" s="182" t="s">
        <v>225</v>
      </c>
      <c r="D7707" s="183" t="s">
        <v>36</v>
      </c>
      <c r="E7707" s="181" t="s">
        <v>35</v>
      </c>
      <c r="F7707" s="183" t="s">
        <v>35</v>
      </c>
      <c r="G7707" s="181" t="s">
        <v>7393</v>
      </c>
      <c r="H7707" s="184" t="s">
        <v>7090</v>
      </c>
      <c r="I7707" s="185" t="s">
        <v>190</v>
      </c>
      <c r="J7707" s="181" t="s">
        <v>35</v>
      </c>
      <c r="K7707" s="181" t="s">
        <v>225</v>
      </c>
      <c r="L7707" s="186" t="s">
        <v>225</v>
      </c>
      <c r="M7707" s="187" t="s">
        <v>225</v>
      </c>
      <c r="N7707" s="183" t="s">
        <v>36</v>
      </c>
      <c r="O7707" s="181" t="s">
        <v>7393</v>
      </c>
      <c r="P7707" s="184" t="s">
        <v>7090</v>
      </c>
      <c r="Q7707" s="185" t="s">
        <v>190</v>
      </c>
      <c r="R7707" s="181" t="s">
        <v>35</v>
      </c>
      <c r="S7707" s="181" t="s">
        <v>225</v>
      </c>
      <c r="T7707" s="186" t="s">
        <v>225</v>
      </c>
      <c r="U7707" s="187" t="s">
        <v>225</v>
      </c>
      <c r="V7707" s="188" t="str" cm="1">
        <f t="array" ref="V7707">IF(SUM(LEN(A7707:U7707))=0,"",IF(OR(OR(ISBLANK(E7707),SUM(LEN(B7707),LEN(C7707))=0),AND(NOT(D7707="Unknown"),ISBLANK(I7707)),AND(NOT(N7707="Unknown"),ISBLANK(Q7707))),"Missing Information", INDEX(Table15[Entire Service Line Classification], MATCH(SUMIFS(Table15[Unique ID],Table15[System-Owned Portion],D7707,Table15[If Material Anything Other than "Lead" in Column E,Was Material Ever Previously Lead?],F7707,Table15[Customer-Owned Portion],N7707),Table15[Unique ID],0),0)))</f>
        <v>Non-lead</v>
      </c>
      <c r="W7707" s="189"/>
    </row>
    <row r="7708" spans="1:23" s="190" customFormat="1" ht="56.25" x14ac:dyDescent="0.25">
      <c r="A7708" s="180" t="s">
        <v>225</v>
      </c>
      <c r="B7708" s="181" t="s">
        <v>11310</v>
      </c>
      <c r="C7708" s="182" t="s">
        <v>225</v>
      </c>
      <c r="D7708" s="183" t="s">
        <v>36</v>
      </c>
      <c r="E7708" s="181" t="s">
        <v>35</v>
      </c>
      <c r="F7708" s="183" t="s">
        <v>35</v>
      </c>
      <c r="G7708" s="181" t="s">
        <v>7393</v>
      </c>
      <c r="H7708" s="184" t="s">
        <v>7090</v>
      </c>
      <c r="I7708" s="185" t="s">
        <v>190</v>
      </c>
      <c r="J7708" s="181" t="s">
        <v>35</v>
      </c>
      <c r="K7708" s="181" t="s">
        <v>225</v>
      </c>
      <c r="L7708" s="186" t="s">
        <v>225</v>
      </c>
      <c r="M7708" s="187" t="s">
        <v>225</v>
      </c>
      <c r="N7708" s="183" t="s">
        <v>36</v>
      </c>
      <c r="O7708" s="181" t="s">
        <v>7393</v>
      </c>
      <c r="P7708" s="184" t="s">
        <v>7090</v>
      </c>
      <c r="Q7708" s="185" t="s">
        <v>190</v>
      </c>
      <c r="R7708" s="181" t="s">
        <v>35</v>
      </c>
      <c r="S7708" s="181" t="s">
        <v>225</v>
      </c>
      <c r="T7708" s="186" t="s">
        <v>225</v>
      </c>
      <c r="U7708" s="187" t="s">
        <v>225</v>
      </c>
      <c r="V7708" s="188" t="str" cm="1">
        <f t="array" ref="V7708">IF(SUM(LEN(A7708:U7708))=0,"",IF(OR(OR(ISBLANK(E7708),SUM(LEN(B7708),LEN(C7708))=0),AND(NOT(D7708="Unknown"),ISBLANK(I7708)),AND(NOT(N7708="Unknown"),ISBLANK(Q7708))),"Missing Information", INDEX(Table15[Entire Service Line Classification], MATCH(SUMIFS(Table15[Unique ID],Table15[System-Owned Portion],D7708,Table15[If Material Anything Other than "Lead" in Column E,Was Material Ever Previously Lead?],F7708,Table15[Customer-Owned Portion],N7708),Table15[Unique ID],0),0)))</f>
        <v>Non-lead</v>
      </c>
      <c r="W7708" s="189"/>
    </row>
    <row r="7709" spans="1:23" s="190" customFormat="1" ht="56.25" x14ac:dyDescent="0.25">
      <c r="A7709" s="180" t="s">
        <v>225</v>
      </c>
      <c r="B7709" s="181" t="s">
        <v>11311</v>
      </c>
      <c r="C7709" s="182" t="s">
        <v>225</v>
      </c>
      <c r="D7709" s="183" t="s">
        <v>36</v>
      </c>
      <c r="E7709" s="181" t="s">
        <v>35</v>
      </c>
      <c r="F7709" s="183" t="s">
        <v>35</v>
      </c>
      <c r="G7709" s="181" t="s">
        <v>7344</v>
      </c>
      <c r="H7709" s="184" t="s">
        <v>7090</v>
      </c>
      <c r="I7709" s="185" t="s">
        <v>190</v>
      </c>
      <c r="J7709" s="181" t="s">
        <v>35</v>
      </c>
      <c r="K7709" s="181" t="s">
        <v>225</v>
      </c>
      <c r="L7709" s="186" t="s">
        <v>225</v>
      </c>
      <c r="M7709" s="187" t="s">
        <v>225</v>
      </c>
      <c r="N7709" s="183" t="s">
        <v>36</v>
      </c>
      <c r="O7709" s="181" t="s">
        <v>7344</v>
      </c>
      <c r="P7709" s="184" t="s">
        <v>7090</v>
      </c>
      <c r="Q7709" s="185" t="s">
        <v>190</v>
      </c>
      <c r="R7709" s="181" t="s">
        <v>35</v>
      </c>
      <c r="S7709" s="181" t="s">
        <v>225</v>
      </c>
      <c r="T7709" s="186" t="s">
        <v>225</v>
      </c>
      <c r="U7709" s="187" t="s">
        <v>225</v>
      </c>
      <c r="V7709" s="188" t="str" cm="1">
        <f t="array" ref="V7709">IF(SUM(LEN(A7709:U7709))=0,"",IF(OR(OR(ISBLANK(E7709),SUM(LEN(B7709),LEN(C7709))=0),AND(NOT(D7709="Unknown"),ISBLANK(I7709)),AND(NOT(N7709="Unknown"),ISBLANK(Q7709))),"Missing Information", INDEX(Table15[Entire Service Line Classification], MATCH(SUMIFS(Table15[Unique ID],Table15[System-Owned Portion],D7709,Table15[If Material Anything Other than "Lead" in Column E,Was Material Ever Previously Lead?],F7709,Table15[Customer-Owned Portion],N7709),Table15[Unique ID],0),0)))</f>
        <v>Non-lead</v>
      </c>
      <c r="W7709" s="189"/>
    </row>
    <row r="7710" spans="1:23" s="190" customFormat="1" ht="56.25" x14ac:dyDescent="0.25">
      <c r="A7710" s="180" t="s">
        <v>225</v>
      </c>
      <c r="B7710" s="181" t="s">
        <v>11312</v>
      </c>
      <c r="C7710" s="182" t="s">
        <v>225</v>
      </c>
      <c r="D7710" s="183" t="s">
        <v>36</v>
      </c>
      <c r="E7710" s="181" t="s">
        <v>35</v>
      </c>
      <c r="F7710" s="183" t="s">
        <v>35</v>
      </c>
      <c r="G7710" s="181" t="s">
        <v>7393</v>
      </c>
      <c r="H7710" s="184" t="s">
        <v>7090</v>
      </c>
      <c r="I7710" s="185" t="s">
        <v>190</v>
      </c>
      <c r="J7710" s="181" t="s">
        <v>35</v>
      </c>
      <c r="K7710" s="181" t="s">
        <v>225</v>
      </c>
      <c r="L7710" s="186" t="s">
        <v>225</v>
      </c>
      <c r="M7710" s="187" t="s">
        <v>225</v>
      </c>
      <c r="N7710" s="183" t="s">
        <v>36</v>
      </c>
      <c r="O7710" s="181" t="s">
        <v>7393</v>
      </c>
      <c r="P7710" s="184" t="s">
        <v>7090</v>
      </c>
      <c r="Q7710" s="185" t="s">
        <v>190</v>
      </c>
      <c r="R7710" s="181" t="s">
        <v>35</v>
      </c>
      <c r="S7710" s="181" t="s">
        <v>225</v>
      </c>
      <c r="T7710" s="186" t="s">
        <v>225</v>
      </c>
      <c r="U7710" s="187" t="s">
        <v>225</v>
      </c>
      <c r="V7710" s="188" t="str" cm="1">
        <f t="array" ref="V7710">IF(SUM(LEN(A7710:U7710))=0,"",IF(OR(OR(ISBLANK(E7710),SUM(LEN(B7710),LEN(C7710))=0),AND(NOT(D7710="Unknown"),ISBLANK(I7710)),AND(NOT(N7710="Unknown"),ISBLANK(Q7710))),"Missing Information", INDEX(Table15[Entire Service Line Classification], MATCH(SUMIFS(Table15[Unique ID],Table15[System-Owned Portion],D7710,Table15[If Material Anything Other than "Lead" in Column E,Was Material Ever Previously Lead?],F7710,Table15[Customer-Owned Portion],N7710),Table15[Unique ID],0),0)))</f>
        <v>Non-lead</v>
      </c>
      <c r="W7710" s="189"/>
    </row>
    <row r="7711" spans="1:23" s="190" customFormat="1" ht="56.25" x14ac:dyDescent="0.25">
      <c r="A7711" s="180" t="s">
        <v>225</v>
      </c>
      <c r="B7711" s="181" t="s">
        <v>11313</v>
      </c>
      <c r="C7711" s="182" t="s">
        <v>225</v>
      </c>
      <c r="D7711" s="183" t="s">
        <v>36</v>
      </c>
      <c r="E7711" s="181" t="s">
        <v>35</v>
      </c>
      <c r="F7711" s="183" t="s">
        <v>35</v>
      </c>
      <c r="G7711" s="181" t="s">
        <v>7393</v>
      </c>
      <c r="H7711" s="184" t="s">
        <v>7090</v>
      </c>
      <c r="I7711" s="185" t="s">
        <v>190</v>
      </c>
      <c r="J7711" s="181" t="s">
        <v>35</v>
      </c>
      <c r="K7711" s="181" t="s">
        <v>225</v>
      </c>
      <c r="L7711" s="186" t="s">
        <v>225</v>
      </c>
      <c r="M7711" s="187" t="s">
        <v>225</v>
      </c>
      <c r="N7711" s="183" t="s">
        <v>36</v>
      </c>
      <c r="O7711" s="181" t="s">
        <v>7393</v>
      </c>
      <c r="P7711" s="184" t="s">
        <v>7090</v>
      </c>
      <c r="Q7711" s="185" t="s">
        <v>190</v>
      </c>
      <c r="R7711" s="181" t="s">
        <v>35</v>
      </c>
      <c r="S7711" s="181" t="s">
        <v>225</v>
      </c>
      <c r="T7711" s="186" t="s">
        <v>225</v>
      </c>
      <c r="U7711" s="187" t="s">
        <v>225</v>
      </c>
      <c r="V7711" s="188" t="str" cm="1">
        <f t="array" ref="V7711">IF(SUM(LEN(A7711:U7711))=0,"",IF(OR(OR(ISBLANK(E7711),SUM(LEN(B7711),LEN(C7711))=0),AND(NOT(D7711="Unknown"),ISBLANK(I7711)),AND(NOT(N7711="Unknown"),ISBLANK(Q7711))),"Missing Information", INDEX(Table15[Entire Service Line Classification], MATCH(SUMIFS(Table15[Unique ID],Table15[System-Owned Portion],D7711,Table15[If Material Anything Other than "Lead" in Column E,Was Material Ever Previously Lead?],F7711,Table15[Customer-Owned Portion],N7711),Table15[Unique ID],0),0)))</f>
        <v>Non-lead</v>
      </c>
      <c r="W7711" s="189"/>
    </row>
    <row r="7712" spans="1:23" s="190" customFormat="1" ht="56.25" x14ac:dyDescent="0.25">
      <c r="A7712" s="180" t="s">
        <v>225</v>
      </c>
      <c r="B7712" s="181" t="s">
        <v>11314</v>
      </c>
      <c r="C7712" s="182" t="s">
        <v>225</v>
      </c>
      <c r="D7712" s="183" t="s">
        <v>36</v>
      </c>
      <c r="E7712" s="181" t="s">
        <v>35</v>
      </c>
      <c r="F7712" s="183" t="s">
        <v>35</v>
      </c>
      <c r="G7712" s="181" t="s">
        <v>7344</v>
      </c>
      <c r="H7712" s="184" t="s">
        <v>7090</v>
      </c>
      <c r="I7712" s="185" t="s">
        <v>190</v>
      </c>
      <c r="J7712" s="181" t="s">
        <v>35</v>
      </c>
      <c r="K7712" s="181" t="s">
        <v>225</v>
      </c>
      <c r="L7712" s="186" t="s">
        <v>225</v>
      </c>
      <c r="M7712" s="187" t="s">
        <v>225</v>
      </c>
      <c r="N7712" s="183" t="s">
        <v>36</v>
      </c>
      <c r="O7712" s="181" t="s">
        <v>7344</v>
      </c>
      <c r="P7712" s="184" t="s">
        <v>7090</v>
      </c>
      <c r="Q7712" s="185" t="s">
        <v>190</v>
      </c>
      <c r="R7712" s="181" t="s">
        <v>35</v>
      </c>
      <c r="S7712" s="181" t="s">
        <v>225</v>
      </c>
      <c r="T7712" s="186" t="s">
        <v>225</v>
      </c>
      <c r="U7712" s="187" t="s">
        <v>225</v>
      </c>
      <c r="V7712" s="188" t="str" cm="1">
        <f t="array" ref="V7712">IF(SUM(LEN(A7712:U7712))=0,"",IF(OR(OR(ISBLANK(E7712),SUM(LEN(B7712),LEN(C7712))=0),AND(NOT(D7712="Unknown"),ISBLANK(I7712)),AND(NOT(N7712="Unknown"),ISBLANK(Q7712))),"Missing Information", INDEX(Table15[Entire Service Line Classification], MATCH(SUMIFS(Table15[Unique ID],Table15[System-Owned Portion],D7712,Table15[If Material Anything Other than "Lead" in Column E,Was Material Ever Previously Lead?],F7712,Table15[Customer-Owned Portion],N7712),Table15[Unique ID],0),0)))</f>
        <v>Non-lead</v>
      </c>
      <c r="W7712" s="189"/>
    </row>
    <row r="7713" spans="1:23" s="190" customFormat="1" ht="56.25" x14ac:dyDescent="0.25">
      <c r="A7713" s="180" t="s">
        <v>225</v>
      </c>
      <c r="B7713" s="181" t="s">
        <v>11315</v>
      </c>
      <c r="C7713" s="182" t="s">
        <v>225</v>
      </c>
      <c r="D7713" s="183" t="s">
        <v>36</v>
      </c>
      <c r="E7713" s="181" t="s">
        <v>35</v>
      </c>
      <c r="F7713" s="183" t="s">
        <v>35</v>
      </c>
      <c r="G7713" s="181" t="s">
        <v>7393</v>
      </c>
      <c r="H7713" s="184" t="s">
        <v>7090</v>
      </c>
      <c r="I7713" s="185" t="s">
        <v>190</v>
      </c>
      <c r="J7713" s="181" t="s">
        <v>35</v>
      </c>
      <c r="K7713" s="181" t="s">
        <v>225</v>
      </c>
      <c r="L7713" s="186" t="s">
        <v>225</v>
      </c>
      <c r="M7713" s="187" t="s">
        <v>225</v>
      </c>
      <c r="N7713" s="183" t="s">
        <v>36</v>
      </c>
      <c r="O7713" s="181" t="s">
        <v>7393</v>
      </c>
      <c r="P7713" s="184" t="s">
        <v>7090</v>
      </c>
      <c r="Q7713" s="185" t="s">
        <v>190</v>
      </c>
      <c r="R7713" s="181" t="s">
        <v>35</v>
      </c>
      <c r="S7713" s="181" t="s">
        <v>225</v>
      </c>
      <c r="T7713" s="186" t="s">
        <v>225</v>
      </c>
      <c r="U7713" s="187" t="s">
        <v>225</v>
      </c>
      <c r="V7713" s="188" t="str" cm="1">
        <f t="array" ref="V7713">IF(SUM(LEN(A7713:U7713))=0,"",IF(OR(OR(ISBLANK(E7713),SUM(LEN(B7713),LEN(C7713))=0),AND(NOT(D7713="Unknown"),ISBLANK(I7713)),AND(NOT(N7713="Unknown"),ISBLANK(Q7713))),"Missing Information", INDEX(Table15[Entire Service Line Classification], MATCH(SUMIFS(Table15[Unique ID],Table15[System-Owned Portion],D7713,Table15[If Material Anything Other than "Lead" in Column E,Was Material Ever Previously Lead?],F7713,Table15[Customer-Owned Portion],N7713),Table15[Unique ID],0),0)))</f>
        <v>Non-lead</v>
      </c>
      <c r="W7713" s="189"/>
    </row>
    <row r="7714" spans="1:23" s="190" customFormat="1" ht="56.25" x14ac:dyDescent="0.25">
      <c r="A7714" s="180" t="s">
        <v>225</v>
      </c>
      <c r="B7714" s="181" t="s">
        <v>11316</v>
      </c>
      <c r="C7714" s="182" t="s">
        <v>225</v>
      </c>
      <c r="D7714" s="183" t="s">
        <v>36</v>
      </c>
      <c r="E7714" s="181" t="s">
        <v>35</v>
      </c>
      <c r="F7714" s="183" t="s">
        <v>35</v>
      </c>
      <c r="G7714" s="181" t="s">
        <v>7354</v>
      </c>
      <c r="H7714" s="184" t="s">
        <v>7090</v>
      </c>
      <c r="I7714" s="185" t="s">
        <v>190</v>
      </c>
      <c r="J7714" s="181" t="s">
        <v>35</v>
      </c>
      <c r="K7714" s="181" t="s">
        <v>225</v>
      </c>
      <c r="L7714" s="186" t="s">
        <v>225</v>
      </c>
      <c r="M7714" s="187" t="s">
        <v>225</v>
      </c>
      <c r="N7714" s="183" t="s">
        <v>36</v>
      </c>
      <c r="O7714" s="181" t="s">
        <v>7354</v>
      </c>
      <c r="P7714" s="184" t="s">
        <v>7090</v>
      </c>
      <c r="Q7714" s="185" t="s">
        <v>190</v>
      </c>
      <c r="R7714" s="181" t="s">
        <v>35</v>
      </c>
      <c r="S7714" s="181" t="s">
        <v>225</v>
      </c>
      <c r="T7714" s="186" t="s">
        <v>225</v>
      </c>
      <c r="U7714" s="187" t="s">
        <v>225</v>
      </c>
      <c r="V7714" s="188" t="str" cm="1">
        <f t="array" ref="V7714">IF(SUM(LEN(A7714:U7714))=0,"",IF(OR(OR(ISBLANK(E7714),SUM(LEN(B7714),LEN(C7714))=0),AND(NOT(D7714="Unknown"),ISBLANK(I7714)),AND(NOT(N7714="Unknown"),ISBLANK(Q7714))),"Missing Information", INDEX(Table15[Entire Service Line Classification], MATCH(SUMIFS(Table15[Unique ID],Table15[System-Owned Portion],D7714,Table15[If Material Anything Other than "Lead" in Column E,Was Material Ever Previously Lead?],F7714,Table15[Customer-Owned Portion],N7714),Table15[Unique ID],0),0)))</f>
        <v>Non-lead</v>
      </c>
      <c r="W7714" s="189"/>
    </row>
    <row r="7715" spans="1:23" s="190" customFormat="1" ht="56.25" x14ac:dyDescent="0.25">
      <c r="A7715" s="180" t="s">
        <v>225</v>
      </c>
      <c r="B7715" s="181" t="s">
        <v>11317</v>
      </c>
      <c r="C7715" s="182" t="s">
        <v>225</v>
      </c>
      <c r="D7715" s="183" t="s">
        <v>36</v>
      </c>
      <c r="E7715" s="181" t="s">
        <v>35</v>
      </c>
      <c r="F7715" s="183" t="s">
        <v>35</v>
      </c>
      <c r="G7715" s="181" t="s">
        <v>7344</v>
      </c>
      <c r="H7715" s="184" t="s">
        <v>7090</v>
      </c>
      <c r="I7715" s="185" t="s">
        <v>190</v>
      </c>
      <c r="J7715" s="181" t="s">
        <v>35</v>
      </c>
      <c r="K7715" s="181" t="s">
        <v>225</v>
      </c>
      <c r="L7715" s="186" t="s">
        <v>225</v>
      </c>
      <c r="M7715" s="187" t="s">
        <v>225</v>
      </c>
      <c r="N7715" s="183" t="s">
        <v>36</v>
      </c>
      <c r="O7715" s="181" t="s">
        <v>7344</v>
      </c>
      <c r="P7715" s="184" t="s">
        <v>7090</v>
      </c>
      <c r="Q7715" s="185" t="s">
        <v>190</v>
      </c>
      <c r="R7715" s="181" t="s">
        <v>35</v>
      </c>
      <c r="S7715" s="181" t="s">
        <v>225</v>
      </c>
      <c r="T7715" s="186" t="s">
        <v>225</v>
      </c>
      <c r="U7715" s="187" t="s">
        <v>225</v>
      </c>
      <c r="V7715" s="188" t="str" cm="1">
        <f t="array" ref="V7715">IF(SUM(LEN(A7715:U7715))=0,"",IF(OR(OR(ISBLANK(E7715),SUM(LEN(B7715),LEN(C7715))=0),AND(NOT(D7715="Unknown"),ISBLANK(I7715)),AND(NOT(N7715="Unknown"),ISBLANK(Q7715))),"Missing Information", INDEX(Table15[Entire Service Line Classification], MATCH(SUMIFS(Table15[Unique ID],Table15[System-Owned Portion],D7715,Table15[If Material Anything Other than "Lead" in Column E,Was Material Ever Previously Lead?],F7715,Table15[Customer-Owned Portion],N7715),Table15[Unique ID],0),0)))</f>
        <v>Non-lead</v>
      </c>
      <c r="W7715" s="189"/>
    </row>
    <row r="7716" spans="1:23" s="190" customFormat="1" ht="56.25" x14ac:dyDescent="0.25">
      <c r="A7716" s="180" t="s">
        <v>225</v>
      </c>
      <c r="B7716" s="181" t="s">
        <v>11318</v>
      </c>
      <c r="C7716" s="182" t="s">
        <v>225</v>
      </c>
      <c r="D7716" s="183" t="s">
        <v>36</v>
      </c>
      <c r="E7716" s="181" t="s">
        <v>35</v>
      </c>
      <c r="F7716" s="183" t="s">
        <v>35</v>
      </c>
      <c r="G7716" s="181" t="s">
        <v>7393</v>
      </c>
      <c r="H7716" s="184" t="s">
        <v>7090</v>
      </c>
      <c r="I7716" s="185" t="s">
        <v>190</v>
      </c>
      <c r="J7716" s="181" t="s">
        <v>35</v>
      </c>
      <c r="K7716" s="181" t="s">
        <v>225</v>
      </c>
      <c r="L7716" s="186" t="s">
        <v>225</v>
      </c>
      <c r="M7716" s="187" t="s">
        <v>225</v>
      </c>
      <c r="N7716" s="183" t="s">
        <v>36</v>
      </c>
      <c r="O7716" s="181" t="s">
        <v>7393</v>
      </c>
      <c r="P7716" s="184" t="s">
        <v>7090</v>
      </c>
      <c r="Q7716" s="185" t="s">
        <v>190</v>
      </c>
      <c r="R7716" s="181" t="s">
        <v>35</v>
      </c>
      <c r="S7716" s="181" t="s">
        <v>225</v>
      </c>
      <c r="T7716" s="186" t="s">
        <v>225</v>
      </c>
      <c r="U7716" s="187" t="s">
        <v>225</v>
      </c>
      <c r="V7716" s="188" t="str" cm="1">
        <f t="array" ref="V7716">IF(SUM(LEN(A7716:U7716))=0,"",IF(OR(OR(ISBLANK(E7716),SUM(LEN(B7716),LEN(C7716))=0),AND(NOT(D7716="Unknown"),ISBLANK(I7716)),AND(NOT(N7716="Unknown"),ISBLANK(Q7716))),"Missing Information", INDEX(Table15[Entire Service Line Classification], MATCH(SUMIFS(Table15[Unique ID],Table15[System-Owned Portion],D7716,Table15[If Material Anything Other than "Lead" in Column E,Was Material Ever Previously Lead?],F7716,Table15[Customer-Owned Portion],N7716),Table15[Unique ID],0),0)))</f>
        <v>Non-lead</v>
      </c>
      <c r="W7716" s="189"/>
    </row>
    <row r="7717" spans="1:23" s="190" customFormat="1" ht="56.25" x14ac:dyDescent="0.25">
      <c r="A7717" s="180" t="s">
        <v>225</v>
      </c>
      <c r="B7717" s="181" t="s">
        <v>11319</v>
      </c>
      <c r="C7717" s="182" t="s">
        <v>225</v>
      </c>
      <c r="D7717" s="183" t="s">
        <v>36</v>
      </c>
      <c r="E7717" s="181" t="s">
        <v>35</v>
      </c>
      <c r="F7717" s="183" t="s">
        <v>35</v>
      </c>
      <c r="G7717" s="181" t="s">
        <v>7344</v>
      </c>
      <c r="H7717" s="184" t="s">
        <v>7090</v>
      </c>
      <c r="I7717" s="185" t="s">
        <v>190</v>
      </c>
      <c r="J7717" s="181" t="s">
        <v>35</v>
      </c>
      <c r="K7717" s="181" t="s">
        <v>225</v>
      </c>
      <c r="L7717" s="186" t="s">
        <v>225</v>
      </c>
      <c r="M7717" s="187" t="s">
        <v>225</v>
      </c>
      <c r="N7717" s="183" t="s">
        <v>36</v>
      </c>
      <c r="O7717" s="181" t="s">
        <v>7344</v>
      </c>
      <c r="P7717" s="184" t="s">
        <v>7090</v>
      </c>
      <c r="Q7717" s="185" t="s">
        <v>190</v>
      </c>
      <c r="R7717" s="181" t="s">
        <v>35</v>
      </c>
      <c r="S7717" s="181" t="s">
        <v>225</v>
      </c>
      <c r="T7717" s="186" t="s">
        <v>225</v>
      </c>
      <c r="U7717" s="187" t="s">
        <v>225</v>
      </c>
      <c r="V7717" s="188" t="str" cm="1">
        <f t="array" ref="V7717">IF(SUM(LEN(A7717:U7717))=0,"",IF(OR(OR(ISBLANK(E7717),SUM(LEN(B7717),LEN(C7717))=0),AND(NOT(D7717="Unknown"),ISBLANK(I7717)),AND(NOT(N7717="Unknown"),ISBLANK(Q7717))),"Missing Information", INDEX(Table15[Entire Service Line Classification], MATCH(SUMIFS(Table15[Unique ID],Table15[System-Owned Portion],D7717,Table15[If Material Anything Other than "Lead" in Column E,Was Material Ever Previously Lead?],F7717,Table15[Customer-Owned Portion],N7717),Table15[Unique ID],0),0)))</f>
        <v>Non-lead</v>
      </c>
      <c r="W7717" s="189"/>
    </row>
    <row r="7718" spans="1:23" s="190" customFormat="1" ht="56.25" x14ac:dyDescent="0.25">
      <c r="A7718" s="180" t="s">
        <v>225</v>
      </c>
      <c r="B7718" s="181" t="s">
        <v>11320</v>
      </c>
      <c r="C7718" s="182" t="s">
        <v>225</v>
      </c>
      <c r="D7718" s="183" t="s">
        <v>36</v>
      </c>
      <c r="E7718" s="181" t="s">
        <v>35</v>
      </c>
      <c r="F7718" s="183" t="s">
        <v>35</v>
      </c>
      <c r="G7718" s="181" t="s">
        <v>7347</v>
      </c>
      <c r="H7718" s="184" t="s">
        <v>7090</v>
      </c>
      <c r="I7718" s="185" t="s">
        <v>190</v>
      </c>
      <c r="J7718" s="181" t="s">
        <v>35</v>
      </c>
      <c r="K7718" s="181" t="s">
        <v>225</v>
      </c>
      <c r="L7718" s="186" t="s">
        <v>225</v>
      </c>
      <c r="M7718" s="187" t="s">
        <v>225</v>
      </c>
      <c r="N7718" s="183" t="s">
        <v>36</v>
      </c>
      <c r="O7718" s="181" t="s">
        <v>7347</v>
      </c>
      <c r="P7718" s="184" t="s">
        <v>7090</v>
      </c>
      <c r="Q7718" s="185" t="s">
        <v>190</v>
      </c>
      <c r="R7718" s="181" t="s">
        <v>35</v>
      </c>
      <c r="S7718" s="181" t="s">
        <v>225</v>
      </c>
      <c r="T7718" s="186" t="s">
        <v>225</v>
      </c>
      <c r="U7718" s="187" t="s">
        <v>225</v>
      </c>
      <c r="V7718" s="188" t="str" cm="1">
        <f t="array" ref="V7718">IF(SUM(LEN(A7718:U7718))=0,"",IF(OR(OR(ISBLANK(E7718),SUM(LEN(B7718),LEN(C7718))=0),AND(NOT(D7718="Unknown"),ISBLANK(I7718)),AND(NOT(N7718="Unknown"),ISBLANK(Q7718))),"Missing Information", INDEX(Table15[Entire Service Line Classification], MATCH(SUMIFS(Table15[Unique ID],Table15[System-Owned Portion],D7718,Table15[If Material Anything Other than "Lead" in Column E,Was Material Ever Previously Lead?],F7718,Table15[Customer-Owned Portion],N7718),Table15[Unique ID],0),0)))</f>
        <v>Non-lead</v>
      </c>
      <c r="W7718" s="189"/>
    </row>
    <row r="7719" spans="1:23" s="190" customFormat="1" ht="56.25" x14ac:dyDescent="0.25">
      <c r="A7719" s="180" t="s">
        <v>225</v>
      </c>
      <c r="B7719" s="181" t="s">
        <v>11321</v>
      </c>
      <c r="C7719" s="182" t="s">
        <v>225</v>
      </c>
      <c r="D7719" s="183" t="s">
        <v>36</v>
      </c>
      <c r="E7719" s="181" t="s">
        <v>35</v>
      </c>
      <c r="F7719" s="183" t="s">
        <v>35</v>
      </c>
      <c r="G7719" s="181" t="s">
        <v>7344</v>
      </c>
      <c r="H7719" s="184" t="s">
        <v>7090</v>
      </c>
      <c r="I7719" s="185" t="s">
        <v>190</v>
      </c>
      <c r="J7719" s="181" t="s">
        <v>35</v>
      </c>
      <c r="K7719" s="181" t="s">
        <v>225</v>
      </c>
      <c r="L7719" s="186" t="s">
        <v>225</v>
      </c>
      <c r="M7719" s="187" t="s">
        <v>225</v>
      </c>
      <c r="N7719" s="183" t="s">
        <v>36</v>
      </c>
      <c r="O7719" s="181" t="s">
        <v>7344</v>
      </c>
      <c r="P7719" s="184" t="s">
        <v>7090</v>
      </c>
      <c r="Q7719" s="185" t="s">
        <v>190</v>
      </c>
      <c r="R7719" s="181" t="s">
        <v>35</v>
      </c>
      <c r="S7719" s="181" t="s">
        <v>225</v>
      </c>
      <c r="T7719" s="186" t="s">
        <v>225</v>
      </c>
      <c r="U7719" s="187" t="s">
        <v>225</v>
      </c>
      <c r="V7719" s="188" t="str" cm="1">
        <f t="array" ref="V7719">IF(SUM(LEN(A7719:U7719))=0,"",IF(OR(OR(ISBLANK(E7719),SUM(LEN(B7719),LEN(C7719))=0),AND(NOT(D7719="Unknown"),ISBLANK(I7719)),AND(NOT(N7719="Unknown"),ISBLANK(Q7719))),"Missing Information", INDEX(Table15[Entire Service Line Classification], MATCH(SUMIFS(Table15[Unique ID],Table15[System-Owned Portion],D7719,Table15[If Material Anything Other than "Lead" in Column E,Was Material Ever Previously Lead?],F7719,Table15[Customer-Owned Portion],N7719),Table15[Unique ID],0),0)))</f>
        <v>Non-lead</v>
      </c>
      <c r="W7719" s="189"/>
    </row>
    <row r="7720" spans="1:23" s="190" customFormat="1" ht="56.25" x14ac:dyDescent="0.25">
      <c r="A7720" s="180" t="s">
        <v>225</v>
      </c>
      <c r="B7720" s="181" t="s">
        <v>11322</v>
      </c>
      <c r="C7720" s="182" t="s">
        <v>225</v>
      </c>
      <c r="D7720" s="183" t="s">
        <v>36</v>
      </c>
      <c r="E7720" s="181" t="s">
        <v>35</v>
      </c>
      <c r="F7720" s="183" t="s">
        <v>35</v>
      </c>
      <c r="G7720" s="181" t="s">
        <v>7344</v>
      </c>
      <c r="H7720" s="184" t="s">
        <v>7090</v>
      </c>
      <c r="I7720" s="185" t="s">
        <v>190</v>
      </c>
      <c r="J7720" s="181" t="s">
        <v>35</v>
      </c>
      <c r="K7720" s="181" t="s">
        <v>225</v>
      </c>
      <c r="L7720" s="186" t="s">
        <v>225</v>
      </c>
      <c r="M7720" s="187" t="s">
        <v>225</v>
      </c>
      <c r="N7720" s="183" t="s">
        <v>36</v>
      </c>
      <c r="O7720" s="181" t="s">
        <v>7344</v>
      </c>
      <c r="P7720" s="184" t="s">
        <v>7090</v>
      </c>
      <c r="Q7720" s="185" t="s">
        <v>190</v>
      </c>
      <c r="R7720" s="181" t="s">
        <v>35</v>
      </c>
      <c r="S7720" s="181" t="s">
        <v>225</v>
      </c>
      <c r="T7720" s="186" t="s">
        <v>225</v>
      </c>
      <c r="U7720" s="187" t="s">
        <v>225</v>
      </c>
      <c r="V7720" s="188" t="str" cm="1">
        <f t="array" ref="V7720">IF(SUM(LEN(A7720:U7720))=0,"",IF(OR(OR(ISBLANK(E7720),SUM(LEN(B7720),LEN(C7720))=0),AND(NOT(D7720="Unknown"),ISBLANK(I7720)),AND(NOT(N7720="Unknown"),ISBLANK(Q7720))),"Missing Information", INDEX(Table15[Entire Service Line Classification], MATCH(SUMIFS(Table15[Unique ID],Table15[System-Owned Portion],D7720,Table15[If Material Anything Other than "Lead" in Column E,Was Material Ever Previously Lead?],F7720,Table15[Customer-Owned Portion],N7720),Table15[Unique ID],0),0)))</f>
        <v>Non-lead</v>
      </c>
      <c r="W7720" s="189"/>
    </row>
    <row r="7721" spans="1:23" s="190" customFormat="1" ht="56.25" x14ac:dyDescent="0.25">
      <c r="A7721" s="180" t="s">
        <v>225</v>
      </c>
      <c r="B7721" s="181" t="s">
        <v>11323</v>
      </c>
      <c r="C7721" s="182" t="s">
        <v>225</v>
      </c>
      <c r="D7721" s="183" t="s">
        <v>36</v>
      </c>
      <c r="E7721" s="181" t="s">
        <v>35</v>
      </c>
      <c r="F7721" s="183" t="s">
        <v>35</v>
      </c>
      <c r="G7721" s="181" t="s">
        <v>7344</v>
      </c>
      <c r="H7721" s="184" t="s">
        <v>7090</v>
      </c>
      <c r="I7721" s="185" t="s">
        <v>190</v>
      </c>
      <c r="J7721" s="181" t="s">
        <v>35</v>
      </c>
      <c r="K7721" s="181" t="s">
        <v>225</v>
      </c>
      <c r="L7721" s="186" t="s">
        <v>225</v>
      </c>
      <c r="M7721" s="187" t="s">
        <v>225</v>
      </c>
      <c r="N7721" s="183" t="s">
        <v>36</v>
      </c>
      <c r="O7721" s="181" t="s">
        <v>7344</v>
      </c>
      <c r="P7721" s="184" t="s">
        <v>7090</v>
      </c>
      <c r="Q7721" s="185" t="s">
        <v>190</v>
      </c>
      <c r="R7721" s="181" t="s">
        <v>35</v>
      </c>
      <c r="S7721" s="181" t="s">
        <v>225</v>
      </c>
      <c r="T7721" s="186" t="s">
        <v>225</v>
      </c>
      <c r="U7721" s="187" t="s">
        <v>225</v>
      </c>
      <c r="V7721" s="188" t="str" cm="1">
        <f t="array" ref="V7721">IF(SUM(LEN(A7721:U7721))=0,"",IF(OR(OR(ISBLANK(E7721),SUM(LEN(B7721),LEN(C7721))=0),AND(NOT(D7721="Unknown"),ISBLANK(I7721)),AND(NOT(N7721="Unknown"),ISBLANK(Q7721))),"Missing Information", INDEX(Table15[Entire Service Line Classification], MATCH(SUMIFS(Table15[Unique ID],Table15[System-Owned Portion],D7721,Table15[If Material Anything Other than "Lead" in Column E,Was Material Ever Previously Lead?],F7721,Table15[Customer-Owned Portion],N7721),Table15[Unique ID],0),0)))</f>
        <v>Non-lead</v>
      </c>
      <c r="W7721" s="189"/>
    </row>
    <row r="7722" spans="1:23" s="190" customFormat="1" ht="56.25" x14ac:dyDescent="0.25">
      <c r="A7722" s="180" t="s">
        <v>225</v>
      </c>
      <c r="B7722" s="181" t="s">
        <v>11324</v>
      </c>
      <c r="C7722" s="182" t="s">
        <v>225</v>
      </c>
      <c r="D7722" s="183" t="s">
        <v>36</v>
      </c>
      <c r="E7722" s="181" t="s">
        <v>35</v>
      </c>
      <c r="F7722" s="183" t="s">
        <v>35</v>
      </c>
      <c r="G7722" s="181" t="s">
        <v>7393</v>
      </c>
      <c r="H7722" s="184" t="s">
        <v>7090</v>
      </c>
      <c r="I7722" s="185" t="s">
        <v>190</v>
      </c>
      <c r="J7722" s="181" t="s">
        <v>35</v>
      </c>
      <c r="K7722" s="181" t="s">
        <v>225</v>
      </c>
      <c r="L7722" s="186" t="s">
        <v>225</v>
      </c>
      <c r="M7722" s="187" t="s">
        <v>225</v>
      </c>
      <c r="N7722" s="183" t="s">
        <v>36</v>
      </c>
      <c r="O7722" s="181" t="s">
        <v>7393</v>
      </c>
      <c r="P7722" s="184" t="s">
        <v>7090</v>
      </c>
      <c r="Q7722" s="185" t="s">
        <v>190</v>
      </c>
      <c r="R7722" s="181" t="s">
        <v>35</v>
      </c>
      <c r="S7722" s="181" t="s">
        <v>225</v>
      </c>
      <c r="T7722" s="186" t="s">
        <v>225</v>
      </c>
      <c r="U7722" s="187" t="s">
        <v>225</v>
      </c>
      <c r="V7722" s="188" t="str" cm="1">
        <f t="array" ref="V7722">IF(SUM(LEN(A7722:U7722))=0,"",IF(OR(OR(ISBLANK(E7722),SUM(LEN(B7722),LEN(C7722))=0),AND(NOT(D7722="Unknown"),ISBLANK(I7722)),AND(NOT(N7722="Unknown"),ISBLANK(Q7722))),"Missing Information", INDEX(Table15[Entire Service Line Classification], MATCH(SUMIFS(Table15[Unique ID],Table15[System-Owned Portion],D7722,Table15[If Material Anything Other than "Lead" in Column E,Was Material Ever Previously Lead?],F7722,Table15[Customer-Owned Portion],N7722),Table15[Unique ID],0),0)))</f>
        <v>Non-lead</v>
      </c>
      <c r="W7722" s="189"/>
    </row>
    <row r="7723" spans="1:23" s="190" customFormat="1" ht="56.25" x14ac:dyDescent="0.25">
      <c r="A7723" s="180" t="s">
        <v>225</v>
      </c>
      <c r="B7723" s="181" t="s">
        <v>11325</v>
      </c>
      <c r="C7723" s="182" t="s">
        <v>225</v>
      </c>
      <c r="D7723" s="183" t="s">
        <v>36</v>
      </c>
      <c r="E7723" s="181" t="s">
        <v>35</v>
      </c>
      <c r="F7723" s="183" t="s">
        <v>35</v>
      </c>
      <c r="G7723" s="181" t="s">
        <v>7393</v>
      </c>
      <c r="H7723" s="184" t="s">
        <v>7090</v>
      </c>
      <c r="I7723" s="185" t="s">
        <v>190</v>
      </c>
      <c r="J7723" s="181" t="s">
        <v>35</v>
      </c>
      <c r="K7723" s="181" t="s">
        <v>225</v>
      </c>
      <c r="L7723" s="186" t="s">
        <v>225</v>
      </c>
      <c r="M7723" s="187" t="s">
        <v>225</v>
      </c>
      <c r="N7723" s="183" t="s">
        <v>36</v>
      </c>
      <c r="O7723" s="181" t="s">
        <v>7393</v>
      </c>
      <c r="P7723" s="184" t="s">
        <v>7090</v>
      </c>
      <c r="Q7723" s="185" t="s">
        <v>190</v>
      </c>
      <c r="R7723" s="181" t="s">
        <v>35</v>
      </c>
      <c r="S7723" s="181" t="s">
        <v>225</v>
      </c>
      <c r="T7723" s="186" t="s">
        <v>225</v>
      </c>
      <c r="U7723" s="187" t="s">
        <v>225</v>
      </c>
      <c r="V7723" s="188" t="str" cm="1">
        <f t="array" ref="V7723">IF(SUM(LEN(A7723:U7723))=0,"",IF(OR(OR(ISBLANK(E7723),SUM(LEN(B7723),LEN(C7723))=0),AND(NOT(D7723="Unknown"),ISBLANK(I7723)),AND(NOT(N7723="Unknown"),ISBLANK(Q7723))),"Missing Information", INDEX(Table15[Entire Service Line Classification], MATCH(SUMIFS(Table15[Unique ID],Table15[System-Owned Portion],D7723,Table15[If Material Anything Other than "Lead" in Column E,Was Material Ever Previously Lead?],F7723,Table15[Customer-Owned Portion],N7723),Table15[Unique ID],0),0)))</f>
        <v>Non-lead</v>
      </c>
      <c r="W7723" s="189"/>
    </row>
    <row r="7724" spans="1:23" s="190" customFormat="1" ht="56.25" x14ac:dyDescent="0.25">
      <c r="A7724" s="180" t="s">
        <v>225</v>
      </c>
      <c r="B7724" s="181" t="s">
        <v>11326</v>
      </c>
      <c r="C7724" s="182" t="s">
        <v>225</v>
      </c>
      <c r="D7724" s="183" t="s">
        <v>36</v>
      </c>
      <c r="E7724" s="181" t="s">
        <v>35</v>
      </c>
      <c r="F7724" s="183" t="s">
        <v>35</v>
      </c>
      <c r="G7724" s="181" t="s">
        <v>7393</v>
      </c>
      <c r="H7724" s="184" t="s">
        <v>7090</v>
      </c>
      <c r="I7724" s="185" t="s">
        <v>190</v>
      </c>
      <c r="J7724" s="181" t="s">
        <v>35</v>
      </c>
      <c r="K7724" s="181" t="s">
        <v>225</v>
      </c>
      <c r="L7724" s="186" t="s">
        <v>225</v>
      </c>
      <c r="M7724" s="187" t="s">
        <v>225</v>
      </c>
      <c r="N7724" s="183" t="s">
        <v>36</v>
      </c>
      <c r="O7724" s="181" t="s">
        <v>7393</v>
      </c>
      <c r="P7724" s="184" t="s">
        <v>7090</v>
      </c>
      <c r="Q7724" s="185" t="s">
        <v>190</v>
      </c>
      <c r="R7724" s="181" t="s">
        <v>35</v>
      </c>
      <c r="S7724" s="181" t="s">
        <v>225</v>
      </c>
      <c r="T7724" s="186" t="s">
        <v>225</v>
      </c>
      <c r="U7724" s="187" t="s">
        <v>225</v>
      </c>
      <c r="V7724" s="188" t="str" cm="1">
        <f t="array" ref="V7724">IF(SUM(LEN(A7724:U7724))=0,"",IF(OR(OR(ISBLANK(E7724),SUM(LEN(B7724),LEN(C7724))=0),AND(NOT(D7724="Unknown"),ISBLANK(I7724)),AND(NOT(N7724="Unknown"),ISBLANK(Q7724))),"Missing Information", INDEX(Table15[Entire Service Line Classification], MATCH(SUMIFS(Table15[Unique ID],Table15[System-Owned Portion],D7724,Table15[If Material Anything Other than "Lead" in Column E,Was Material Ever Previously Lead?],F7724,Table15[Customer-Owned Portion],N7724),Table15[Unique ID],0),0)))</f>
        <v>Non-lead</v>
      </c>
      <c r="W7724" s="189"/>
    </row>
    <row r="7725" spans="1:23" s="190" customFormat="1" ht="56.25" x14ac:dyDescent="0.25">
      <c r="A7725" s="180" t="s">
        <v>225</v>
      </c>
      <c r="B7725" s="181" t="s">
        <v>11327</v>
      </c>
      <c r="C7725" s="182" t="s">
        <v>225</v>
      </c>
      <c r="D7725" s="183" t="s">
        <v>36</v>
      </c>
      <c r="E7725" s="181" t="s">
        <v>35</v>
      </c>
      <c r="F7725" s="183" t="s">
        <v>35</v>
      </c>
      <c r="G7725" s="181" t="s">
        <v>7344</v>
      </c>
      <c r="H7725" s="184" t="s">
        <v>7090</v>
      </c>
      <c r="I7725" s="185" t="s">
        <v>190</v>
      </c>
      <c r="J7725" s="181" t="s">
        <v>35</v>
      </c>
      <c r="K7725" s="181" t="s">
        <v>225</v>
      </c>
      <c r="L7725" s="186" t="s">
        <v>225</v>
      </c>
      <c r="M7725" s="187" t="s">
        <v>225</v>
      </c>
      <c r="N7725" s="183" t="s">
        <v>36</v>
      </c>
      <c r="O7725" s="181" t="s">
        <v>7344</v>
      </c>
      <c r="P7725" s="184" t="s">
        <v>7090</v>
      </c>
      <c r="Q7725" s="185" t="s">
        <v>190</v>
      </c>
      <c r="R7725" s="181" t="s">
        <v>35</v>
      </c>
      <c r="S7725" s="181" t="s">
        <v>225</v>
      </c>
      <c r="T7725" s="186" t="s">
        <v>225</v>
      </c>
      <c r="U7725" s="187" t="s">
        <v>225</v>
      </c>
      <c r="V7725" s="188" t="str" cm="1">
        <f t="array" ref="V7725">IF(SUM(LEN(A7725:U7725))=0,"",IF(OR(OR(ISBLANK(E7725),SUM(LEN(B7725),LEN(C7725))=0),AND(NOT(D7725="Unknown"),ISBLANK(I7725)),AND(NOT(N7725="Unknown"),ISBLANK(Q7725))),"Missing Information", INDEX(Table15[Entire Service Line Classification], MATCH(SUMIFS(Table15[Unique ID],Table15[System-Owned Portion],D7725,Table15[If Material Anything Other than "Lead" in Column E,Was Material Ever Previously Lead?],F7725,Table15[Customer-Owned Portion],N7725),Table15[Unique ID],0),0)))</f>
        <v>Non-lead</v>
      </c>
      <c r="W7725" s="189"/>
    </row>
    <row r="7726" spans="1:23" s="190" customFormat="1" ht="56.25" x14ac:dyDescent="0.25">
      <c r="A7726" s="180" t="s">
        <v>225</v>
      </c>
      <c r="B7726" s="181" t="s">
        <v>11328</v>
      </c>
      <c r="C7726" s="182" t="s">
        <v>225</v>
      </c>
      <c r="D7726" s="183" t="s">
        <v>36</v>
      </c>
      <c r="E7726" s="181" t="s">
        <v>35</v>
      </c>
      <c r="F7726" s="183" t="s">
        <v>35</v>
      </c>
      <c r="G7726" s="181" t="s">
        <v>7344</v>
      </c>
      <c r="H7726" s="184" t="s">
        <v>7090</v>
      </c>
      <c r="I7726" s="185" t="s">
        <v>190</v>
      </c>
      <c r="J7726" s="181" t="s">
        <v>35</v>
      </c>
      <c r="K7726" s="181" t="s">
        <v>225</v>
      </c>
      <c r="L7726" s="186" t="s">
        <v>225</v>
      </c>
      <c r="M7726" s="187" t="s">
        <v>225</v>
      </c>
      <c r="N7726" s="183" t="s">
        <v>36</v>
      </c>
      <c r="O7726" s="181" t="s">
        <v>7344</v>
      </c>
      <c r="P7726" s="184" t="s">
        <v>7090</v>
      </c>
      <c r="Q7726" s="185" t="s">
        <v>190</v>
      </c>
      <c r="R7726" s="181" t="s">
        <v>35</v>
      </c>
      <c r="S7726" s="181" t="s">
        <v>225</v>
      </c>
      <c r="T7726" s="186" t="s">
        <v>225</v>
      </c>
      <c r="U7726" s="187" t="s">
        <v>225</v>
      </c>
      <c r="V7726" s="188" t="str" cm="1">
        <f t="array" ref="V7726">IF(SUM(LEN(A7726:U7726))=0,"",IF(OR(OR(ISBLANK(E7726),SUM(LEN(B7726),LEN(C7726))=0),AND(NOT(D7726="Unknown"),ISBLANK(I7726)),AND(NOT(N7726="Unknown"),ISBLANK(Q7726))),"Missing Information", INDEX(Table15[Entire Service Line Classification], MATCH(SUMIFS(Table15[Unique ID],Table15[System-Owned Portion],D7726,Table15[If Material Anything Other than "Lead" in Column E,Was Material Ever Previously Lead?],F7726,Table15[Customer-Owned Portion],N7726),Table15[Unique ID],0),0)))</f>
        <v>Non-lead</v>
      </c>
      <c r="W7726" s="189"/>
    </row>
    <row r="7727" spans="1:23" s="190" customFormat="1" ht="56.25" x14ac:dyDescent="0.25">
      <c r="A7727" s="180" t="s">
        <v>225</v>
      </c>
      <c r="B7727" s="181" t="s">
        <v>11329</v>
      </c>
      <c r="C7727" s="182" t="s">
        <v>225</v>
      </c>
      <c r="D7727" s="183" t="s">
        <v>36</v>
      </c>
      <c r="E7727" s="181" t="s">
        <v>35</v>
      </c>
      <c r="F7727" s="183" t="s">
        <v>35</v>
      </c>
      <c r="G7727" s="181" t="s">
        <v>7393</v>
      </c>
      <c r="H7727" s="184" t="s">
        <v>7090</v>
      </c>
      <c r="I7727" s="185" t="s">
        <v>190</v>
      </c>
      <c r="J7727" s="181" t="s">
        <v>35</v>
      </c>
      <c r="K7727" s="181" t="s">
        <v>225</v>
      </c>
      <c r="L7727" s="186" t="s">
        <v>225</v>
      </c>
      <c r="M7727" s="187" t="s">
        <v>225</v>
      </c>
      <c r="N7727" s="183" t="s">
        <v>36</v>
      </c>
      <c r="O7727" s="181" t="s">
        <v>7393</v>
      </c>
      <c r="P7727" s="184" t="s">
        <v>7090</v>
      </c>
      <c r="Q7727" s="185" t="s">
        <v>190</v>
      </c>
      <c r="R7727" s="181" t="s">
        <v>35</v>
      </c>
      <c r="S7727" s="181" t="s">
        <v>225</v>
      </c>
      <c r="T7727" s="186" t="s">
        <v>225</v>
      </c>
      <c r="U7727" s="187" t="s">
        <v>225</v>
      </c>
      <c r="V7727" s="188" t="str" cm="1">
        <f t="array" ref="V7727">IF(SUM(LEN(A7727:U7727))=0,"",IF(OR(OR(ISBLANK(E7727),SUM(LEN(B7727),LEN(C7727))=0),AND(NOT(D7727="Unknown"),ISBLANK(I7727)),AND(NOT(N7727="Unknown"),ISBLANK(Q7727))),"Missing Information", INDEX(Table15[Entire Service Line Classification], MATCH(SUMIFS(Table15[Unique ID],Table15[System-Owned Portion],D7727,Table15[If Material Anything Other than "Lead" in Column E,Was Material Ever Previously Lead?],F7727,Table15[Customer-Owned Portion],N7727),Table15[Unique ID],0),0)))</f>
        <v>Non-lead</v>
      </c>
      <c r="W7727" s="189"/>
    </row>
    <row r="7728" spans="1:23" s="190" customFormat="1" ht="56.25" x14ac:dyDescent="0.25">
      <c r="A7728" s="180" t="s">
        <v>225</v>
      </c>
      <c r="B7728" s="181" t="s">
        <v>11330</v>
      </c>
      <c r="C7728" s="182" t="s">
        <v>225</v>
      </c>
      <c r="D7728" s="183" t="s">
        <v>36</v>
      </c>
      <c r="E7728" s="181" t="s">
        <v>35</v>
      </c>
      <c r="F7728" s="183" t="s">
        <v>35</v>
      </c>
      <c r="G7728" s="181" t="s">
        <v>7437</v>
      </c>
      <c r="H7728" s="184" t="s">
        <v>7090</v>
      </c>
      <c r="I7728" s="185" t="s">
        <v>190</v>
      </c>
      <c r="J7728" s="181" t="s">
        <v>35</v>
      </c>
      <c r="K7728" s="181" t="s">
        <v>225</v>
      </c>
      <c r="L7728" s="186" t="s">
        <v>225</v>
      </c>
      <c r="M7728" s="187" t="s">
        <v>225</v>
      </c>
      <c r="N7728" s="183" t="s">
        <v>36</v>
      </c>
      <c r="O7728" s="181" t="s">
        <v>7437</v>
      </c>
      <c r="P7728" s="184" t="s">
        <v>7090</v>
      </c>
      <c r="Q7728" s="185" t="s">
        <v>190</v>
      </c>
      <c r="R7728" s="181" t="s">
        <v>35</v>
      </c>
      <c r="S7728" s="181" t="s">
        <v>225</v>
      </c>
      <c r="T7728" s="186" t="s">
        <v>225</v>
      </c>
      <c r="U7728" s="187" t="s">
        <v>225</v>
      </c>
      <c r="V7728" s="188" t="str" cm="1">
        <f t="array" ref="V7728">IF(SUM(LEN(A7728:U7728))=0,"",IF(OR(OR(ISBLANK(E7728),SUM(LEN(B7728),LEN(C7728))=0),AND(NOT(D7728="Unknown"),ISBLANK(I7728)),AND(NOT(N7728="Unknown"),ISBLANK(Q7728))),"Missing Information", INDEX(Table15[Entire Service Line Classification], MATCH(SUMIFS(Table15[Unique ID],Table15[System-Owned Portion],D7728,Table15[If Material Anything Other than "Lead" in Column E,Was Material Ever Previously Lead?],F7728,Table15[Customer-Owned Portion],N7728),Table15[Unique ID],0),0)))</f>
        <v>Non-lead</v>
      </c>
      <c r="W7728" s="189"/>
    </row>
    <row r="7729" spans="1:23" s="190" customFormat="1" ht="56.25" x14ac:dyDescent="0.25">
      <c r="A7729" s="180" t="s">
        <v>225</v>
      </c>
      <c r="B7729" s="181" t="s">
        <v>11331</v>
      </c>
      <c r="C7729" s="182" t="s">
        <v>225</v>
      </c>
      <c r="D7729" s="183" t="s">
        <v>36</v>
      </c>
      <c r="E7729" s="181" t="s">
        <v>35</v>
      </c>
      <c r="F7729" s="183" t="s">
        <v>35</v>
      </c>
      <c r="G7729" s="181" t="s">
        <v>7442</v>
      </c>
      <c r="H7729" s="184" t="s">
        <v>7090</v>
      </c>
      <c r="I7729" s="185" t="s">
        <v>190</v>
      </c>
      <c r="J7729" s="181" t="s">
        <v>35</v>
      </c>
      <c r="K7729" s="181" t="s">
        <v>225</v>
      </c>
      <c r="L7729" s="186" t="s">
        <v>225</v>
      </c>
      <c r="M7729" s="187" t="s">
        <v>225</v>
      </c>
      <c r="N7729" s="183" t="s">
        <v>36</v>
      </c>
      <c r="O7729" s="181" t="s">
        <v>7442</v>
      </c>
      <c r="P7729" s="184" t="s">
        <v>7090</v>
      </c>
      <c r="Q7729" s="185" t="s">
        <v>190</v>
      </c>
      <c r="R7729" s="181" t="s">
        <v>35</v>
      </c>
      <c r="S7729" s="181" t="s">
        <v>225</v>
      </c>
      <c r="T7729" s="186" t="s">
        <v>225</v>
      </c>
      <c r="U7729" s="187" t="s">
        <v>225</v>
      </c>
      <c r="V7729" s="188" t="str" cm="1">
        <f t="array" ref="V7729">IF(SUM(LEN(A7729:U7729))=0,"",IF(OR(OR(ISBLANK(E7729),SUM(LEN(B7729),LEN(C7729))=0),AND(NOT(D7729="Unknown"),ISBLANK(I7729)),AND(NOT(N7729="Unknown"),ISBLANK(Q7729))),"Missing Information", INDEX(Table15[Entire Service Line Classification], MATCH(SUMIFS(Table15[Unique ID],Table15[System-Owned Portion],D7729,Table15[If Material Anything Other than "Lead" in Column E,Was Material Ever Previously Lead?],F7729,Table15[Customer-Owned Portion],N7729),Table15[Unique ID],0),0)))</f>
        <v>Non-lead</v>
      </c>
      <c r="W7729" s="189"/>
    </row>
    <row r="7730" spans="1:23" s="190" customFormat="1" ht="56.25" x14ac:dyDescent="0.25">
      <c r="A7730" s="180" t="s">
        <v>225</v>
      </c>
      <c r="B7730" s="181" t="s">
        <v>11332</v>
      </c>
      <c r="C7730" s="182" t="s">
        <v>225</v>
      </c>
      <c r="D7730" s="183" t="s">
        <v>36</v>
      </c>
      <c r="E7730" s="181" t="s">
        <v>35</v>
      </c>
      <c r="F7730" s="183" t="s">
        <v>35</v>
      </c>
      <c r="G7730" s="181" t="s">
        <v>7344</v>
      </c>
      <c r="H7730" s="184" t="s">
        <v>7090</v>
      </c>
      <c r="I7730" s="185" t="s">
        <v>190</v>
      </c>
      <c r="J7730" s="181" t="s">
        <v>35</v>
      </c>
      <c r="K7730" s="181" t="s">
        <v>225</v>
      </c>
      <c r="L7730" s="186" t="s">
        <v>225</v>
      </c>
      <c r="M7730" s="187" t="s">
        <v>225</v>
      </c>
      <c r="N7730" s="183" t="s">
        <v>36</v>
      </c>
      <c r="O7730" s="181" t="s">
        <v>7344</v>
      </c>
      <c r="P7730" s="184" t="s">
        <v>7090</v>
      </c>
      <c r="Q7730" s="185" t="s">
        <v>190</v>
      </c>
      <c r="R7730" s="181" t="s">
        <v>35</v>
      </c>
      <c r="S7730" s="181" t="s">
        <v>225</v>
      </c>
      <c r="T7730" s="186" t="s">
        <v>225</v>
      </c>
      <c r="U7730" s="187" t="s">
        <v>225</v>
      </c>
      <c r="V7730" s="188" t="str" cm="1">
        <f t="array" ref="V7730">IF(SUM(LEN(A7730:U7730))=0,"",IF(OR(OR(ISBLANK(E7730),SUM(LEN(B7730),LEN(C7730))=0),AND(NOT(D7730="Unknown"),ISBLANK(I7730)),AND(NOT(N7730="Unknown"),ISBLANK(Q7730))),"Missing Information", INDEX(Table15[Entire Service Line Classification], MATCH(SUMIFS(Table15[Unique ID],Table15[System-Owned Portion],D7730,Table15[If Material Anything Other than "Lead" in Column E,Was Material Ever Previously Lead?],F7730,Table15[Customer-Owned Portion],N7730),Table15[Unique ID],0),0)))</f>
        <v>Non-lead</v>
      </c>
      <c r="W7730" s="189"/>
    </row>
    <row r="7731" spans="1:23" s="190" customFormat="1" ht="56.25" x14ac:dyDescent="0.25">
      <c r="A7731" s="180" t="s">
        <v>225</v>
      </c>
      <c r="B7731" s="181" t="s">
        <v>11333</v>
      </c>
      <c r="C7731" s="182" t="s">
        <v>225</v>
      </c>
      <c r="D7731" s="183" t="s">
        <v>36</v>
      </c>
      <c r="E7731" s="181" t="s">
        <v>35</v>
      </c>
      <c r="F7731" s="183" t="s">
        <v>35</v>
      </c>
      <c r="G7731" s="181" t="s">
        <v>7393</v>
      </c>
      <c r="H7731" s="184" t="s">
        <v>7090</v>
      </c>
      <c r="I7731" s="185" t="s">
        <v>190</v>
      </c>
      <c r="J7731" s="181" t="s">
        <v>35</v>
      </c>
      <c r="K7731" s="181" t="s">
        <v>225</v>
      </c>
      <c r="L7731" s="186" t="s">
        <v>225</v>
      </c>
      <c r="M7731" s="187" t="s">
        <v>225</v>
      </c>
      <c r="N7731" s="183" t="s">
        <v>36</v>
      </c>
      <c r="O7731" s="181" t="s">
        <v>7393</v>
      </c>
      <c r="P7731" s="184" t="s">
        <v>7090</v>
      </c>
      <c r="Q7731" s="185" t="s">
        <v>190</v>
      </c>
      <c r="R7731" s="181" t="s">
        <v>35</v>
      </c>
      <c r="S7731" s="181" t="s">
        <v>225</v>
      </c>
      <c r="T7731" s="186" t="s">
        <v>225</v>
      </c>
      <c r="U7731" s="187" t="s">
        <v>225</v>
      </c>
      <c r="V7731" s="188" t="str" cm="1">
        <f t="array" ref="V7731">IF(SUM(LEN(A7731:U7731))=0,"",IF(OR(OR(ISBLANK(E7731),SUM(LEN(B7731),LEN(C7731))=0),AND(NOT(D7731="Unknown"),ISBLANK(I7731)),AND(NOT(N7731="Unknown"),ISBLANK(Q7731))),"Missing Information", INDEX(Table15[Entire Service Line Classification], MATCH(SUMIFS(Table15[Unique ID],Table15[System-Owned Portion],D7731,Table15[If Material Anything Other than "Lead" in Column E,Was Material Ever Previously Lead?],F7731,Table15[Customer-Owned Portion],N7731),Table15[Unique ID],0),0)))</f>
        <v>Non-lead</v>
      </c>
      <c r="W7731" s="189"/>
    </row>
    <row r="7732" spans="1:23" s="190" customFormat="1" ht="56.25" x14ac:dyDescent="0.25">
      <c r="A7732" s="180" t="s">
        <v>225</v>
      </c>
      <c r="B7732" s="181" t="s">
        <v>11334</v>
      </c>
      <c r="C7732" s="182" t="s">
        <v>225</v>
      </c>
      <c r="D7732" s="183" t="s">
        <v>36</v>
      </c>
      <c r="E7732" s="181" t="s">
        <v>35</v>
      </c>
      <c r="F7732" s="183" t="s">
        <v>35</v>
      </c>
      <c r="G7732" s="181" t="s">
        <v>7393</v>
      </c>
      <c r="H7732" s="184" t="s">
        <v>7090</v>
      </c>
      <c r="I7732" s="185" t="s">
        <v>190</v>
      </c>
      <c r="J7732" s="181" t="s">
        <v>35</v>
      </c>
      <c r="K7732" s="181" t="s">
        <v>225</v>
      </c>
      <c r="L7732" s="186" t="s">
        <v>225</v>
      </c>
      <c r="M7732" s="187" t="s">
        <v>225</v>
      </c>
      <c r="N7732" s="183" t="s">
        <v>36</v>
      </c>
      <c r="O7732" s="181" t="s">
        <v>7393</v>
      </c>
      <c r="P7732" s="184" t="s">
        <v>7090</v>
      </c>
      <c r="Q7732" s="185" t="s">
        <v>190</v>
      </c>
      <c r="R7732" s="181" t="s">
        <v>35</v>
      </c>
      <c r="S7732" s="181" t="s">
        <v>225</v>
      </c>
      <c r="T7732" s="186" t="s">
        <v>225</v>
      </c>
      <c r="U7732" s="187" t="s">
        <v>225</v>
      </c>
      <c r="V7732" s="188" t="str" cm="1">
        <f t="array" ref="V7732">IF(SUM(LEN(A7732:U7732))=0,"",IF(OR(OR(ISBLANK(E7732),SUM(LEN(B7732),LEN(C7732))=0),AND(NOT(D7732="Unknown"),ISBLANK(I7732)),AND(NOT(N7732="Unknown"),ISBLANK(Q7732))),"Missing Information", INDEX(Table15[Entire Service Line Classification], MATCH(SUMIFS(Table15[Unique ID],Table15[System-Owned Portion],D7732,Table15[If Material Anything Other than "Lead" in Column E,Was Material Ever Previously Lead?],F7732,Table15[Customer-Owned Portion],N7732),Table15[Unique ID],0),0)))</f>
        <v>Non-lead</v>
      </c>
      <c r="W7732" s="189"/>
    </row>
    <row r="7733" spans="1:23" s="190" customFormat="1" ht="56.25" x14ac:dyDescent="0.25">
      <c r="A7733" s="180" t="s">
        <v>225</v>
      </c>
      <c r="B7733" s="181" t="s">
        <v>11335</v>
      </c>
      <c r="C7733" s="182" t="s">
        <v>225</v>
      </c>
      <c r="D7733" s="183" t="s">
        <v>36</v>
      </c>
      <c r="E7733" s="181" t="s">
        <v>35</v>
      </c>
      <c r="F7733" s="183" t="s">
        <v>35</v>
      </c>
      <c r="G7733" s="181" t="s">
        <v>7393</v>
      </c>
      <c r="H7733" s="184" t="s">
        <v>7090</v>
      </c>
      <c r="I7733" s="185" t="s">
        <v>190</v>
      </c>
      <c r="J7733" s="181" t="s">
        <v>35</v>
      </c>
      <c r="K7733" s="181" t="s">
        <v>225</v>
      </c>
      <c r="L7733" s="186" t="s">
        <v>225</v>
      </c>
      <c r="M7733" s="187" t="s">
        <v>225</v>
      </c>
      <c r="N7733" s="183" t="s">
        <v>36</v>
      </c>
      <c r="O7733" s="181" t="s">
        <v>7393</v>
      </c>
      <c r="P7733" s="184" t="s">
        <v>7090</v>
      </c>
      <c r="Q7733" s="185" t="s">
        <v>190</v>
      </c>
      <c r="R7733" s="181" t="s">
        <v>35</v>
      </c>
      <c r="S7733" s="181" t="s">
        <v>225</v>
      </c>
      <c r="T7733" s="186" t="s">
        <v>225</v>
      </c>
      <c r="U7733" s="187" t="s">
        <v>225</v>
      </c>
      <c r="V7733" s="188" t="str" cm="1">
        <f t="array" ref="V7733">IF(SUM(LEN(A7733:U7733))=0,"",IF(OR(OR(ISBLANK(E7733),SUM(LEN(B7733),LEN(C7733))=0),AND(NOT(D7733="Unknown"),ISBLANK(I7733)),AND(NOT(N7733="Unknown"),ISBLANK(Q7733))),"Missing Information", INDEX(Table15[Entire Service Line Classification], MATCH(SUMIFS(Table15[Unique ID],Table15[System-Owned Portion],D7733,Table15[If Material Anything Other than "Lead" in Column E,Was Material Ever Previously Lead?],F7733,Table15[Customer-Owned Portion],N7733),Table15[Unique ID],0),0)))</f>
        <v>Non-lead</v>
      </c>
      <c r="W7733" s="189"/>
    </row>
    <row r="7734" spans="1:23" s="190" customFormat="1" ht="56.25" x14ac:dyDescent="0.25">
      <c r="A7734" s="180" t="s">
        <v>225</v>
      </c>
      <c r="B7734" s="181" t="s">
        <v>11336</v>
      </c>
      <c r="C7734" s="182" t="s">
        <v>225</v>
      </c>
      <c r="D7734" s="183" t="s">
        <v>36</v>
      </c>
      <c r="E7734" s="181" t="s">
        <v>35</v>
      </c>
      <c r="F7734" s="183" t="s">
        <v>35</v>
      </c>
      <c r="G7734" s="181" t="s">
        <v>7393</v>
      </c>
      <c r="H7734" s="184" t="s">
        <v>7090</v>
      </c>
      <c r="I7734" s="185" t="s">
        <v>190</v>
      </c>
      <c r="J7734" s="181" t="s">
        <v>35</v>
      </c>
      <c r="K7734" s="181" t="s">
        <v>225</v>
      </c>
      <c r="L7734" s="186" t="s">
        <v>225</v>
      </c>
      <c r="M7734" s="187" t="s">
        <v>225</v>
      </c>
      <c r="N7734" s="183" t="s">
        <v>36</v>
      </c>
      <c r="O7734" s="181" t="s">
        <v>7393</v>
      </c>
      <c r="P7734" s="184" t="s">
        <v>7090</v>
      </c>
      <c r="Q7734" s="185" t="s">
        <v>190</v>
      </c>
      <c r="R7734" s="181" t="s">
        <v>35</v>
      </c>
      <c r="S7734" s="181" t="s">
        <v>225</v>
      </c>
      <c r="T7734" s="186" t="s">
        <v>225</v>
      </c>
      <c r="U7734" s="187" t="s">
        <v>225</v>
      </c>
      <c r="V7734" s="188" t="str" cm="1">
        <f t="array" ref="V7734">IF(SUM(LEN(A7734:U7734))=0,"",IF(OR(OR(ISBLANK(E7734),SUM(LEN(B7734),LEN(C7734))=0),AND(NOT(D7734="Unknown"),ISBLANK(I7734)),AND(NOT(N7734="Unknown"),ISBLANK(Q7734))),"Missing Information", INDEX(Table15[Entire Service Line Classification], MATCH(SUMIFS(Table15[Unique ID],Table15[System-Owned Portion],D7734,Table15[If Material Anything Other than "Lead" in Column E,Was Material Ever Previously Lead?],F7734,Table15[Customer-Owned Portion],N7734),Table15[Unique ID],0),0)))</f>
        <v>Non-lead</v>
      </c>
      <c r="W7734" s="189"/>
    </row>
    <row r="7735" spans="1:23" s="190" customFormat="1" ht="56.25" x14ac:dyDescent="0.25">
      <c r="A7735" s="180" t="s">
        <v>225</v>
      </c>
      <c r="B7735" s="181" t="s">
        <v>11337</v>
      </c>
      <c r="C7735" s="182" t="s">
        <v>225</v>
      </c>
      <c r="D7735" s="183" t="s">
        <v>36</v>
      </c>
      <c r="E7735" s="181" t="s">
        <v>35</v>
      </c>
      <c r="F7735" s="183" t="s">
        <v>35</v>
      </c>
      <c r="G7735" s="181" t="s">
        <v>7393</v>
      </c>
      <c r="H7735" s="184" t="s">
        <v>7090</v>
      </c>
      <c r="I7735" s="185" t="s">
        <v>190</v>
      </c>
      <c r="J7735" s="181" t="s">
        <v>35</v>
      </c>
      <c r="K7735" s="181" t="s">
        <v>225</v>
      </c>
      <c r="L7735" s="186" t="s">
        <v>225</v>
      </c>
      <c r="M7735" s="187" t="s">
        <v>225</v>
      </c>
      <c r="N7735" s="183" t="s">
        <v>36</v>
      </c>
      <c r="O7735" s="181" t="s">
        <v>7393</v>
      </c>
      <c r="P7735" s="184" t="s">
        <v>7090</v>
      </c>
      <c r="Q7735" s="185" t="s">
        <v>190</v>
      </c>
      <c r="R7735" s="181" t="s">
        <v>35</v>
      </c>
      <c r="S7735" s="181" t="s">
        <v>225</v>
      </c>
      <c r="T7735" s="186" t="s">
        <v>225</v>
      </c>
      <c r="U7735" s="187" t="s">
        <v>225</v>
      </c>
      <c r="V7735" s="188" t="str" cm="1">
        <f t="array" ref="V7735">IF(SUM(LEN(A7735:U7735))=0,"",IF(OR(OR(ISBLANK(E7735),SUM(LEN(B7735),LEN(C7735))=0),AND(NOT(D7735="Unknown"),ISBLANK(I7735)),AND(NOT(N7735="Unknown"),ISBLANK(Q7735))),"Missing Information", INDEX(Table15[Entire Service Line Classification], MATCH(SUMIFS(Table15[Unique ID],Table15[System-Owned Portion],D7735,Table15[If Material Anything Other than "Lead" in Column E,Was Material Ever Previously Lead?],F7735,Table15[Customer-Owned Portion],N7735),Table15[Unique ID],0),0)))</f>
        <v>Non-lead</v>
      </c>
      <c r="W7735" s="189"/>
    </row>
    <row r="7736" spans="1:23" s="190" customFormat="1" ht="56.25" x14ac:dyDescent="0.25">
      <c r="A7736" s="180" t="s">
        <v>225</v>
      </c>
      <c r="B7736" s="181" t="s">
        <v>11338</v>
      </c>
      <c r="C7736" s="182" t="s">
        <v>225</v>
      </c>
      <c r="D7736" s="183" t="s">
        <v>36</v>
      </c>
      <c r="E7736" s="181" t="s">
        <v>35</v>
      </c>
      <c r="F7736" s="183" t="s">
        <v>35</v>
      </c>
      <c r="G7736" s="181" t="s">
        <v>7393</v>
      </c>
      <c r="H7736" s="184" t="s">
        <v>7090</v>
      </c>
      <c r="I7736" s="185" t="s">
        <v>190</v>
      </c>
      <c r="J7736" s="181" t="s">
        <v>35</v>
      </c>
      <c r="K7736" s="181" t="s">
        <v>225</v>
      </c>
      <c r="L7736" s="186" t="s">
        <v>225</v>
      </c>
      <c r="M7736" s="187" t="s">
        <v>225</v>
      </c>
      <c r="N7736" s="183" t="s">
        <v>36</v>
      </c>
      <c r="O7736" s="181" t="s">
        <v>7393</v>
      </c>
      <c r="P7736" s="184" t="s">
        <v>7090</v>
      </c>
      <c r="Q7736" s="185" t="s">
        <v>190</v>
      </c>
      <c r="R7736" s="181" t="s">
        <v>35</v>
      </c>
      <c r="S7736" s="181" t="s">
        <v>225</v>
      </c>
      <c r="T7736" s="186" t="s">
        <v>225</v>
      </c>
      <c r="U7736" s="187" t="s">
        <v>225</v>
      </c>
      <c r="V7736" s="188" t="str" cm="1">
        <f t="array" ref="V7736">IF(SUM(LEN(A7736:U7736))=0,"",IF(OR(OR(ISBLANK(E7736),SUM(LEN(B7736),LEN(C7736))=0),AND(NOT(D7736="Unknown"),ISBLANK(I7736)),AND(NOT(N7736="Unknown"),ISBLANK(Q7736))),"Missing Information", INDEX(Table15[Entire Service Line Classification], MATCH(SUMIFS(Table15[Unique ID],Table15[System-Owned Portion],D7736,Table15[If Material Anything Other than "Lead" in Column E,Was Material Ever Previously Lead?],F7736,Table15[Customer-Owned Portion],N7736),Table15[Unique ID],0),0)))</f>
        <v>Non-lead</v>
      </c>
      <c r="W7736" s="189"/>
    </row>
    <row r="7737" spans="1:23" s="190" customFormat="1" ht="56.25" x14ac:dyDescent="0.25">
      <c r="A7737" s="180" t="s">
        <v>225</v>
      </c>
      <c r="B7737" s="181" t="s">
        <v>11339</v>
      </c>
      <c r="C7737" s="182" t="s">
        <v>225</v>
      </c>
      <c r="D7737" s="183" t="s">
        <v>36</v>
      </c>
      <c r="E7737" s="181" t="s">
        <v>35</v>
      </c>
      <c r="F7737" s="183" t="s">
        <v>35</v>
      </c>
      <c r="G7737" s="181" t="s">
        <v>7393</v>
      </c>
      <c r="H7737" s="184" t="s">
        <v>7090</v>
      </c>
      <c r="I7737" s="185" t="s">
        <v>190</v>
      </c>
      <c r="J7737" s="181" t="s">
        <v>35</v>
      </c>
      <c r="K7737" s="181" t="s">
        <v>225</v>
      </c>
      <c r="L7737" s="186" t="s">
        <v>225</v>
      </c>
      <c r="M7737" s="187" t="s">
        <v>225</v>
      </c>
      <c r="N7737" s="183" t="s">
        <v>36</v>
      </c>
      <c r="O7737" s="181" t="s">
        <v>7393</v>
      </c>
      <c r="P7737" s="184" t="s">
        <v>7090</v>
      </c>
      <c r="Q7737" s="185" t="s">
        <v>190</v>
      </c>
      <c r="R7737" s="181" t="s">
        <v>35</v>
      </c>
      <c r="S7737" s="181" t="s">
        <v>225</v>
      </c>
      <c r="T7737" s="186" t="s">
        <v>225</v>
      </c>
      <c r="U7737" s="187" t="s">
        <v>225</v>
      </c>
      <c r="V7737" s="188" t="str" cm="1">
        <f t="array" ref="V7737">IF(SUM(LEN(A7737:U7737))=0,"",IF(OR(OR(ISBLANK(E7737),SUM(LEN(B7737),LEN(C7737))=0),AND(NOT(D7737="Unknown"),ISBLANK(I7737)),AND(NOT(N7737="Unknown"),ISBLANK(Q7737))),"Missing Information", INDEX(Table15[Entire Service Line Classification], MATCH(SUMIFS(Table15[Unique ID],Table15[System-Owned Portion],D7737,Table15[If Material Anything Other than "Lead" in Column E,Was Material Ever Previously Lead?],F7737,Table15[Customer-Owned Portion],N7737),Table15[Unique ID],0),0)))</f>
        <v>Non-lead</v>
      </c>
      <c r="W7737" s="189"/>
    </row>
    <row r="7738" spans="1:23" s="190" customFormat="1" ht="56.25" x14ac:dyDescent="0.25">
      <c r="A7738" s="180" t="s">
        <v>225</v>
      </c>
      <c r="B7738" s="181" t="s">
        <v>11340</v>
      </c>
      <c r="C7738" s="182" t="s">
        <v>225</v>
      </c>
      <c r="D7738" s="183" t="s">
        <v>36</v>
      </c>
      <c r="E7738" s="181" t="s">
        <v>35</v>
      </c>
      <c r="F7738" s="183" t="s">
        <v>35</v>
      </c>
      <c r="G7738" s="181" t="s">
        <v>7366</v>
      </c>
      <c r="H7738" s="184" t="s">
        <v>7090</v>
      </c>
      <c r="I7738" s="185" t="s">
        <v>190</v>
      </c>
      <c r="J7738" s="181" t="s">
        <v>35</v>
      </c>
      <c r="K7738" s="181" t="s">
        <v>225</v>
      </c>
      <c r="L7738" s="186" t="s">
        <v>225</v>
      </c>
      <c r="M7738" s="187" t="s">
        <v>225</v>
      </c>
      <c r="N7738" s="183" t="s">
        <v>36</v>
      </c>
      <c r="O7738" s="181" t="s">
        <v>7366</v>
      </c>
      <c r="P7738" s="184" t="s">
        <v>7090</v>
      </c>
      <c r="Q7738" s="185" t="s">
        <v>190</v>
      </c>
      <c r="R7738" s="181" t="s">
        <v>35</v>
      </c>
      <c r="S7738" s="181" t="s">
        <v>225</v>
      </c>
      <c r="T7738" s="186" t="s">
        <v>225</v>
      </c>
      <c r="U7738" s="187" t="s">
        <v>225</v>
      </c>
      <c r="V7738" s="188" t="str" cm="1">
        <f t="array" ref="V7738">IF(SUM(LEN(A7738:U7738))=0,"",IF(OR(OR(ISBLANK(E7738),SUM(LEN(B7738),LEN(C7738))=0),AND(NOT(D7738="Unknown"),ISBLANK(I7738)),AND(NOT(N7738="Unknown"),ISBLANK(Q7738))),"Missing Information", INDEX(Table15[Entire Service Line Classification], MATCH(SUMIFS(Table15[Unique ID],Table15[System-Owned Portion],D7738,Table15[If Material Anything Other than "Lead" in Column E,Was Material Ever Previously Lead?],F7738,Table15[Customer-Owned Portion],N7738),Table15[Unique ID],0),0)))</f>
        <v>Non-lead</v>
      </c>
      <c r="W7738" s="189"/>
    </row>
    <row r="7739" spans="1:23" s="190" customFormat="1" ht="56.25" x14ac:dyDescent="0.25">
      <c r="A7739" s="180" t="s">
        <v>225</v>
      </c>
      <c r="B7739" s="181" t="s">
        <v>11341</v>
      </c>
      <c r="C7739" s="182" t="s">
        <v>225</v>
      </c>
      <c r="D7739" s="183" t="s">
        <v>36</v>
      </c>
      <c r="E7739" s="181" t="s">
        <v>35</v>
      </c>
      <c r="F7739" s="183" t="s">
        <v>35</v>
      </c>
      <c r="G7739" s="181" t="s">
        <v>7944</v>
      </c>
      <c r="H7739" s="184" t="s">
        <v>7090</v>
      </c>
      <c r="I7739" s="185" t="s">
        <v>190</v>
      </c>
      <c r="J7739" s="181" t="s">
        <v>35</v>
      </c>
      <c r="K7739" s="181" t="s">
        <v>225</v>
      </c>
      <c r="L7739" s="186" t="s">
        <v>225</v>
      </c>
      <c r="M7739" s="187" t="s">
        <v>225</v>
      </c>
      <c r="N7739" s="183" t="s">
        <v>36</v>
      </c>
      <c r="O7739" s="181" t="s">
        <v>7944</v>
      </c>
      <c r="P7739" s="184" t="s">
        <v>7090</v>
      </c>
      <c r="Q7739" s="185" t="s">
        <v>190</v>
      </c>
      <c r="R7739" s="181" t="s">
        <v>35</v>
      </c>
      <c r="S7739" s="181" t="s">
        <v>225</v>
      </c>
      <c r="T7739" s="186" t="s">
        <v>225</v>
      </c>
      <c r="U7739" s="187" t="s">
        <v>225</v>
      </c>
      <c r="V7739" s="188" t="str" cm="1">
        <f t="array" ref="V7739">IF(SUM(LEN(A7739:U7739))=0,"",IF(OR(OR(ISBLANK(E7739),SUM(LEN(B7739),LEN(C7739))=0),AND(NOT(D7739="Unknown"),ISBLANK(I7739)),AND(NOT(N7739="Unknown"),ISBLANK(Q7739))),"Missing Information", INDEX(Table15[Entire Service Line Classification], MATCH(SUMIFS(Table15[Unique ID],Table15[System-Owned Portion],D7739,Table15[If Material Anything Other than "Lead" in Column E,Was Material Ever Previously Lead?],F7739,Table15[Customer-Owned Portion],N7739),Table15[Unique ID],0),0)))</f>
        <v>Non-lead</v>
      </c>
      <c r="W7739" s="189"/>
    </row>
    <row r="7740" spans="1:23" s="190" customFormat="1" ht="56.25" x14ac:dyDescent="0.25">
      <c r="A7740" s="180" t="s">
        <v>225</v>
      </c>
      <c r="B7740" s="181" t="s">
        <v>11342</v>
      </c>
      <c r="C7740" s="182" t="s">
        <v>225</v>
      </c>
      <c r="D7740" s="183" t="s">
        <v>36</v>
      </c>
      <c r="E7740" s="181" t="s">
        <v>35</v>
      </c>
      <c r="F7740" s="183" t="s">
        <v>35</v>
      </c>
      <c r="G7740" s="181" t="s">
        <v>7344</v>
      </c>
      <c r="H7740" s="184" t="s">
        <v>7090</v>
      </c>
      <c r="I7740" s="185" t="s">
        <v>190</v>
      </c>
      <c r="J7740" s="181" t="s">
        <v>35</v>
      </c>
      <c r="K7740" s="181" t="s">
        <v>225</v>
      </c>
      <c r="L7740" s="186" t="s">
        <v>225</v>
      </c>
      <c r="M7740" s="187" t="s">
        <v>225</v>
      </c>
      <c r="N7740" s="183" t="s">
        <v>36</v>
      </c>
      <c r="O7740" s="181" t="s">
        <v>7344</v>
      </c>
      <c r="P7740" s="184" t="s">
        <v>7090</v>
      </c>
      <c r="Q7740" s="185" t="s">
        <v>190</v>
      </c>
      <c r="R7740" s="181" t="s">
        <v>35</v>
      </c>
      <c r="S7740" s="181" t="s">
        <v>225</v>
      </c>
      <c r="T7740" s="186" t="s">
        <v>225</v>
      </c>
      <c r="U7740" s="187" t="s">
        <v>225</v>
      </c>
      <c r="V7740" s="188" t="str" cm="1">
        <f t="array" ref="V7740">IF(SUM(LEN(A7740:U7740))=0,"",IF(OR(OR(ISBLANK(E7740),SUM(LEN(B7740),LEN(C7740))=0),AND(NOT(D7740="Unknown"),ISBLANK(I7740)),AND(NOT(N7740="Unknown"),ISBLANK(Q7740))),"Missing Information", INDEX(Table15[Entire Service Line Classification], MATCH(SUMIFS(Table15[Unique ID],Table15[System-Owned Portion],D7740,Table15[If Material Anything Other than "Lead" in Column E,Was Material Ever Previously Lead?],F7740,Table15[Customer-Owned Portion],N7740),Table15[Unique ID],0),0)))</f>
        <v>Non-lead</v>
      </c>
      <c r="W7740" s="189"/>
    </row>
    <row r="7741" spans="1:23" s="190" customFormat="1" ht="56.25" x14ac:dyDescent="0.25">
      <c r="A7741" s="180" t="s">
        <v>225</v>
      </c>
      <c r="B7741" s="181" t="s">
        <v>11343</v>
      </c>
      <c r="C7741" s="182" t="s">
        <v>225</v>
      </c>
      <c r="D7741" s="183" t="s">
        <v>36</v>
      </c>
      <c r="E7741" s="181" t="s">
        <v>35</v>
      </c>
      <c r="F7741" s="183" t="s">
        <v>35</v>
      </c>
      <c r="G7741" s="181" t="s">
        <v>7344</v>
      </c>
      <c r="H7741" s="184" t="s">
        <v>7090</v>
      </c>
      <c r="I7741" s="185" t="s">
        <v>190</v>
      </c>
      <c r="J7741" s="181" t="s">
        <v>35</v>
      </c>
      <c r="K7741" s="181" t="s">
        <v>225</v>
      </c>
      <c r="L7741" s="186" t="s">
        <v>225</v>
      </c>
      <c r="M7741" s="187" t="s">
        <v>225</v>
      </c>
      <c r="N7741" s="183" t="s">
        <v>36</v>
      </c>
      <c r="O7741" s="181" t="s">
        <v>7344</v>
      </c>
      <c r="P7741" s="184" t="s">
        <v>7090</v>
      </c>
      <c r="Q7741" s="185" t="s">
        <v>190</v>
      </c>
      <c r="R7741" s="181" t="s">
        <v>35</v>
      </c>
      <c r="S7741" s="181" t="s">
        <v>225</v>
      </c>
      <c r="T7741" s="186" t="s">
        <v>225</v>
      </c>
      <c r="U7741" s="187" t="s">
        <v>225</v>
      </c>
      <c r="V7741" s="188" t="str" cm="1">
        <f t="array" ref="V7741">IF(SUM(LEN(A7741:U7741))=0,"",IF(OR(OR(ISBLANK(E7741),SUM(LEN(B7741),LEN(C7741))=0),AND(NOT(D7741="Unknown"),ISBLANK(I7741)),AND(NOT(N7741="Unknown"),ISBLANK(Q7741))),"Missing Information", INDEX(Table15[Entire Service Line Classification], MATCH(SUMIFS(Table15[Unique ID],Table15[System-Owned Portion],D7741,Table15[If Material Anything Other than "Lead" in Column E,Was Material Ever Previously Lead?],F7741,Table15[Customer-Owned Portion],N7741),Table15[Unique ID],0),0)))</f>
        <v>Non-lead</v>
      </c>
      <c r="W7741" s="189"/>
    </row>
    <row r="7742" spans="1:23" s="190" customFormat="1" ht="56.25" x14ac:dyDescent="0.25">
      <c r="A7742" s="180" t="s">
        <v>225</v>
      </c>
      <c r="B7742" s="181" t="s">
        <v>11344</v>
      </c>
      <c r="C7742" s="182" t="s">
        <v>225</v>
      </c>
      <c r="D7742" s="183" t="s">
        <v>36</v>
      </c>
      <c r="E7742" s="181" t="s">
        <v>35</v>
      </c>
      <c r="F7742" s="183" t="s">
        <v>35</v>
      </c>
      <c r="G7742" s="181" t="s">
        <v>7393</v>
      </c>
      <c r="H7742" s="184" t="s">
        <v>7090</v>
      </c>
      <c r="I7742" s="185" t="s">
        <v>190</v>
      </c>
      <c r="J7742" s="181" t="s">
        <v>35</v>
      </c>
      <c r="K7742" s="181" t="s">
        <v>225</v>
      </c>
      <c r="L7742" s="186" t="s">
        <v>225</v>
      </c>
      <c r="M7742" s="187" t="s">
        <v>225</v>
      </c>
      <c r="N7742" s="183" t="s">
        <v>36</v>
      </c>
      <c r="O7742" s="181" t="s">
        <v>7393</v>
      </c>
      <c r="P7742" s="184" t="s">
        <v>7090</v>
      </c>
      <c r="Q7742" s="185" t="s">
        <v>190</v>
      </c>
      <c r="R7742" s="181" t="s">
        <v>35</v>
      </c>
      <c r="S7742" s="181" t="s">
        <v>225</v>
      </c>
      <c r="T7742" s="186" t="s">
        <v>225</v>
      </c>
      <c r="U7742" s="187" t="s">
        <v>225</v>
      </c>
      <c r="V7742" s="188" t="str" cm="1">
        <f t="array" ref="V7742">IF(SUM(LEN(A7742:U7742))=0,"",IF(OR(OR(ISBLANK(E7742),SUM(LEN(B7742),LEN(C7742))=0),AND(NOT(D7742="Unknown"),ISBLANK(I7742)),AND(NOT(N7742="Unknown"),ISBLANK(Q7742))),"Missing Information", INDEX(Table15[Entire Service Line Classification], MATCH(SUMIFS(Table15[Unique ID],Table15[System-Owned Portion],D7742,Table15[If Material Anything Other than "Lead" in Column E,Was Material Ever Previously Lead?],F7742,Table15[Customer-Owned Portion],N7742),Table15[Unique ID],0),0)))</f>
        <v>Non-lead</v>
      </c>
      <c r="W7742" s="189"/>
    </row>
    <row r="7743" spans="1:23" s="190" customFormat="1" ht="56.25" x14ac:dyDescent="0.25">
      <c r="A7743" s="180" t="s">
        <v>225</v>
      </c>
      <c r="B7743" s="181" t="s">
        <v>11345</v>
      </c>
      <c r="C7743" s="182" t="s">
        <v>225</v>
      </c>
      <c r="D7743" s="183" t="s">
        <v>36</v>
      </c>
      <c r="E7743" s="181" t="s">
        <v>35</v>
      </c>
      <c r="F7743" s="183" t="s">
        <v>35</v>
      </c>
      <c r="G7743" s="181" t="s">
        <v>7442</v>
      </c>
      <c r="H7743" s="184" t="s">
        <v>7090</v>
      </c>
      <c r="I7743" s="185" t="s">
        <v>190</v>
      </c>
      <c r="J7743" s="181" t="s">
        <v>35</v>
      </c>
      <c r="K7743" s="181" t="s">
        <v>225</v>
      </c>
      <c r="L7743" s="186" t="s">
        <v>225</v>
      </c>
      <c r="M7743" s="187" t="s">
        <v>225</v>
      </c>
      <c r="N7743" s="183" t="s">
        <v>36</v>
      </c>
      <c r="O7743" s="181" t="s">
        <v>7442</v>
      </c>
      <c r="P7743" s="184" t="s">
        <v>7090</v>
      </c>
      <c r="Q7743" s="185" t="s">
        <v>190</v>
      </c>
      <c r="R7743" s="181" t="s">
        <v>35</v>
      </c>
      <c r="S7743" s="181" t="s">
        <v>225</v>
      </c>
      <c r="T7743" s="186" t="s">
        <v>225</v>
      </c>
      <c r="U7743" s="187" t="s">
        <v>225</v>
      </c>
      <c r="V7743" s="188" t="str" cm="1">
        <f t="array" ref="V7743">IF(SUM(LEN(A7743:U7743))=0,"",IF(OR(OR(ISBLANK(E7743),SUM(LEN(B7743),LEN(C7743))=0),AND(NOT(D7743="Unknown"),ISBLANK(I7743)),AND(NOT(N7743="Unknown"),ISBLANK(Q7743))),"Missing Information", INDEX(Table15[Entire Service Line Classification], MATCH(SUMIFS(Table15[Unique ID],Table15[System-Owned Portion],D7743,Table15[If Material Anything Other than "Lead" in Column E,Was Material Ever Previously Lead?],F7743,Table15[Customer-Owned Portion],N7743),Table15[Unique ID],0),0)))</f>
        <v>Non-lead</v>
      </c>
      <c r="W7743" s="189"/>
    </row>
    <row r="7744" spans="1:23" s="190" customFormat="1" ht="56.25" x14ac:dyDescent="0.25">
      <c r="A7744" s="180" t="s">
        <v>225</v>
      </c>
      <c r="B7744" s="181" t="s">
        <v>11346</v>
      </c>
      <c r="C7744" s="182" t="s">
        <v>225</v>
      </c>
      <c r="D7744" s="183" t="s">
        <v>36</v>
      </c>
      <c r="E7744" s="181" t="s">
        <v>35</v>
      </c>
      <c r="F7744" s="183" t="s">
        <v>35</v>
      </c>
      <c r="G7744" s="181" t="s">
        <v>7344</v>
      </c>
      <c r="H7744" s="184" t="s">
        <v>7090</v>
      </c>
      <c r="I7744" s="185" t="s">
        <v>190</v>
      </c>
      <c r="J7744" s="181" t="s">
        <v>35</v>
      </c>
      <c r="K7744" s="181" t="s">
        <v>225</v>
      </c>
      <c r="L7744" s="186" t="s">
        <v>225</v>
      </c>
      <c r="M7744" s="187" t="s">
        <v>225</v>
      </c>
      <c r="N7744" s="183" t="s">
        <v>36</v>
      </c>
      <c r="O7744" s="181" t="s">
        <v>7344</v>
      </c>
      <c r="P7744" s="184" t="s">
        <v>7090</v>
      </c>
      <c r="Q7744" s="185" t="s">
        <v>190</v>
      </c>
      <c r="R7744" s="181" t="s">
        <v>35</v>
      </c>
      <c r="S7744" s="181" t="s">
        <v>225</v>
      </c>
      <c r="T7744" s="186" t="s">
        <v>225</v>
      </c>
      <c r="U7744" s="187" t="s">
        <v>225</v>
      </c>
      <c r="V7744" s="188" t="str" cm="1">
        <f t="array" ref="V7744">IF(SUM(LEN(A7744:U7744))=0,"",IF(OR(OR(ISBLANK(E7744),SUM(LEN(B7744),LEN(C7744))=0),AND(NOT(D7744="Unknown"),ISBLANK(I7744)),AND(NOT(N7744="Unknown"),ISBLANK(Q7744))),"Missing Information", INDEX(Table15[Entire Service Line Classification], MATCH(SUMIFS(Table15[Unique ID],Table15[System-Owned Portion],D7744,Table15[If Material Anything Other than "Lead" in Column E,Was Material Ever Previously Lead?],F7744,Table15[Customer-Owned Portion],N7744),Table15[Unique ID],0),0)))</f>
        <v>Non-lead</v>
      </c>
      <c r="W7744" s="189"/>
    </row>
    <row r="7745" spans="1:23" s="190" customFormat="1" ht="56.25" x14ac:dyDescent="0.25">
      <c r="A7745" s="180" t="s">
        <v>225</v>
      </c>
      <c r="B7745" s="181" t="s">
        <v>11347</v>
      </c>
      <c r="C7745" s="182" t="s">
        <v>225</v>
      </c>
      <c r="D7745" s="183" t="s">
        <v>36</v>
      </c>
      <c r="E7745" s="181" t="s">
        <v>35</v>
      </c>
      <c r="F7745" s="183" t="s">
        <v>35</v>
      </c>
      <c r="G7745" s="181" t="s">
        <v>7437</v>
      </c>
      <c r="H7745" s="184" t="s">
        <v>7090</v>
      </c>
      <c r="I7745" s="185" t="s">
        <v>190</v>
      </c>
      <c r="J7745" s="181" t="s">
        <v>35</v>
      </c>
      <c r="K7745" s="181" t="s">
        <v>225</v>
      </c>
      <c r="L7745" s="186" t="s">
        <v>225</v>
      </c>
      <c r="M7745" s="187" t="s">
        <v>225</v>
      </c>
      <c r="N7745" s="183" t="s">
        <v>36</v>
      </c>
      <c r="O7745" s="181" t="s">
        <v>7437</v>
      </c>
      <c r="P7745" s="184" t="s">
        <v>7090</v>
      </c>
      <c r="Q7745" s="185" t="s">
        <v>190</v>
      </c>
      <c r="R7745" s="181" t="s">
        <v>35</v>
      </c>
      <c r="S7745" s="181" t="s">
        <v>225</v>
      </c>
      <c r="T7745" s="186" t="s">
        <v>225</v>
      </c>
      <c r="U7745" s="187" t="s">
        <v>225</v>
      </c>
      <c r="V7745" s="188" t="str" cm="1">
        <f t="array" ref="V7745">IF(SUM(LEN(A7745:U7745))=0,"",IF(OR(OR(ISBLANK(E7745),SUM(LEN(B7745),LEN(C7745))=0),AND(NOT(D7745="Unknown"),ISBLANK(I7745)),AND(NOT(N7745="Unknown"),ISBLANK(Q7745))),"Missing Information", INDEX(Table15[Entire Service Line Classification], MATCH(SUMIFS(Table15[Unique ID],Table15[System-Owned Portion],D7745,Table15[If Material Anything Other than "Lead" in Column E,Was Material Ever Previously Lead?],F7745,Table15[Customer-Owned Portion],N7745),Table15[Unique ID],0),0)))</f>
        <v>Non-lead</v>
      </c>
      <c r="W7745" s="189"/>
    </row>
    <row r="7746" spans="1:23" s="190" customFormat="1" ht="56.25" x14ac:dyDescent="0.25">
      <c r="A7746" s="180" t="s">
        <v>225</v>
      </c>
      <c r="B7746" s="181" t="s">
        <v>11348</v>
      </c>
      <c r="C7746" s="182" t="s">
        <v>225</v>
      </c>
      <c r="D7746" s="183" t="s">
        <v>36</v>
      </c>
      <c r="E7746" s="181" t="s">
        <v>35</v>
      </c>
      <c r="F7746" s="183" t="s">
        <v>35</v>
      </c>
      <c r="G7746" s="181" t="s">
        <v>7393</v>
      </c>
      <c r="H7746" s="184" t="s">
        <v>7090</v>
      </c>
      <c r="I7746" s="185" t="s">
        <v>190</v>
      </c>
      <c r="J7746" s="181" t="s">
        <v>35</v>
      </c>
      <c r="K7746" s="181" t="s">
        <v>225</v>
      </c>
      <c r="L7746" s="186" t="s">
        <v>225</v>
      </c>
      <c r="M7746" s="187" t="s">
        <v>225</v>
      </c>
      <c r="N7746" s="183" t="s">
        <v>36</v>
      </c>
      <c r="O7746" s="181" t="s">
        <v>7393</v>
      </c>
      <c r="P7746" s="184" t="s">
        <v>7090</v>
      </c>
      <c r="Q7746" s="185" t="s">
        <v>190</v>
      </c>
      <c r="R7746" s="181" t="s">
        <v>35</v>
      </c>
      <c r="S7746" s="181" t="s">
        <v>225</v>
      </c>
      <c r="T7746" s="186" t="s">
        <v>225</v>
      </c>
      <c r="U7746" s="187" t="s">
        <v>225</v>
      </c>
      <c r="V7746" s="188" t="str" cm="1">
        <f t="array" ref="V7746">IF(SUM(LEN(A7746:U7746))=0,"",IF(OR(OR(ISBLANK(E7746),SUM(LEN(B7746),LEN(C7746))=0),AND(NOT(D7746="Unknown"),ISBLANK(I7746)),AND(NOT(N7746="Unknown"),ISBLANK(Q7746))),"Missing Information", INDEX(Table15[Entire Service Line Classification], MATCH(SUMIFS(Table15[Unique ID],Table15[System-Owned Portion],D7746,Table15[If Material Anything Other than "Lead" in Column E,Was Material Ever Previously Lead?],F7746,Table15[Customer-Owned Portion],N7746),Table15[Unique ID],0),0)))</f>
        <v>Non-lead</v>
      </c>
      <c r="W7746" s="189"/>
    </row>
    <row r="7747" spans="1:23" s="190" customFormat="1" ht="56.25" x14ac:dyDescent="0.25">
      <c r="A7747" s="180" t="s">
        <v>225</v>
      </c>
      <c r="B7747" s="181" t="s">
        <v>11349</v>
      </c>
      <c r="C7747" s="182" t="s">
        <v>225</v>
      </c>
      <c r="D7747" s="183" t="s">
        <v>36</v>
      </c>
      <c r="E7747" s="181" t="s">
        <v>35</v>
      </c>
      <c r="F7747" s="183" t="s">
        <v>35</v>
      </c>
      <c r="G7747" s="181" t="s">
        <v>7344</v>
      </c>
      <c r="H7747" s="184" t="s">
        <v>7090</v>
      </c>
      <c r="I7747" s="185" t="s">
        <v>190</v>
      </c>
      <c r="J7747" s="181" t="s">
        <v>35</v>
      </c>
      <c r="K7747" s="181" t="s">
        <v>225</v>
      </c>
      <c r="L7747" s="186" t="s">
        <v>225</v>
      </c>
      <c r="M7747" s="187" t="s">
        <v>225</v>
      </c>
      <c r="N7747" s="183" t="s">
        <v>36</v>
      </c>
      <c r="O7747" s="181" t="s">
        <v>7344</v>
      </c>
      <c r="P7747" s="184" t="s">
        <v>7090</v>
      </c>
      <c r="Q7747" s="185" t="s">
        <v>190</v>
      </c>
      <c r="R7747" s="181" t="s">
        <v>35</v>
      </c>
      <c r="S7747" s="181" t="s">
        <v>225</v>
      </c>
      <c r="T7747" s="186" t="s">
        <v>225</v>
      </c>
      <c r="U7747" s="187" t="s">
        <v>225</v>
      </c>
      <c r="V7747" s="188" t="str" cm="1">
        <f t="array" ref="V7747">IF(SUM(LEN(A7747:U7747))=0,"",IF(OR(OR(ISBLANK(E7747),SUM(LEN(B7747),LEN(C7747))=0),AND(NOT(D7747="Unknown"),ISBLANK(I7747)),AND(NOT(N7747="Unknown"),ISBLANK(Q7747))),"Missing Information", INDEX(Table15[Entire Service Line Classification], MATCH(SUMIFS(Table15[Unique ID],Table15[System-Owned Portion],D7747,Table15[If Material Anything Other than "Lead" in Column E,Was Material Ever Previously Lead?],F7747,Table15[Customer-Owned Portion],N7747),Table15[Unique ID],0),0)))</f>
        <v>Non-lead</v>
      </c>
      <c r="W7747" s="189"/>
    </row>
    <row r="7748" spans="1:23" s="190" customFormat="1" ht="56.25" x14ac:dyDescent="0.25">
      <c r="A7748" s="180" t="s">
        <v>225</v>
      </c>
      <c r="B7748" s="181" t="s">
        <v>11350</v>
      </c>
      <c r="C7748" s="182" t="s">
        <v>225</v>
      </c>
      <c r="D7748" s="183" t="s">
        <v>36</v>
      </c>
      <c r="E7748" s="181" t="s">
        <v>35</v>
      </c>
      <c r="F7748" s="183" t="s">
        <v>35</v>
      </c>
      <c r="G7748" s="181" t="s">
        <v>7344</v>
      </c>
      <c r="H7748" s="184" t="s">
        <v>7090</v>
      </c>
      <c r="I7748" s="185" t="s">
        <v>190</v>
      </c>
      <c r="J7748" s="181" t="s">
        <v>35</v>
      </c>
      <c r="K7748" s="181" t="s">
        <v>225</v>
      </c>
      <c r="L7748" s="186" t="s">
        <v>225</v>
      </c>
      <c r="M7748" s="187" t="s">
        <v>225</v>
      </c>
      <c r="N7748" s="183" t="s">
        <v>36</v>
      </c>
      <c r="O7748" s="181" t="s">
        <v>7344</v>
      </c>
      <c r="P7748" s="184" t="s">
        <v>7090</v>
      </c>
      <c r="Q7748" s="185" t="s">
        <v>190</v>
      </c>
      <c r="R7748" s="181" t="s">
        <v>35</v>
      </c>
      <c r="S7748" s="181" t="s">
        <v>225</v>
      </c>
      <c r="T7748" s="186" t="s">
        <v>225</v>
      </c>
      <c r="U7748" s="187" t="s">
        <v>225</v>
      </c>
      <c r="V7748" s="188" t="str" cm="1">
        <f t="array" ref="V7748">IF(SUM(LEN(A7748:U7748))=0,"",IF(OR(OR(ISBLANK(E7748),SUM(LEN(B7748),LEN(C7748))=0),AND(NOT(D7748="Unknown"),ISBLANK(I7748)),AND(NOT(N7748="Unknown"),ISBLANK(Q7748))),"Missing Information", INDEX(Table15[Entire Service Line Classification], MATCH(SUMIFS(Table15[Unique ID],Table15[System-Owned Portion],D7748,Table15[If Material Anything Other than "Lead" in Column E,Was Material Ever Previously Lead?],F7748,Table15[Customer-Owned Portion],N7748),Table15[Unique ID],0),0)))</f>
        <v>Non-lead</v>
      </c>
      <c r="W7748" s="189"/>
    </row>
    <row r="7749" spans="1:23" s="190" customFormat="1" ht="56.25" x14ac:dyDescent="0.25">
      <c r="A7749" s="180" t="s">
        <v>225</v>
      </c>
      <c r="B7749" s="181" t="s">
        <v>11351</v>
      </c>
      <c r="C7749" s="182" t="s">
        <v>225</v>
      </c>
      <c r="D7749" s="183" t="s">
        <v>36</v>
      </c>
      <c r="E7749" s="181" t="s">
        <v>35</v>
      </c>
      <c r="F7749" s="183" t="s">
        <v>35</v>
      </c>
      <c r="G7749" s="181" t="s">
        <v>7344</v>
      </c>
      <c r="H7749" s="184" t="s">
        <v>7090</v>
      </c>
      <c r="I7749" s="185" t="s">
        <v>190</v>
      </c>
      <c r="J7749" s="181" t="s">
        <v>35</v>
      </c>
      <c r="K7749" s="181" t="s">
        <v>225</v>
      </c>
      <c r="L7749" s="186" t="s">
        <v>225</v>
      </c>
      <c r="M7749" s="187" t="s">
        <v>225</v>
      </c>
      <c r="N7749" s="183" t="s">
        <v>36</v>
      </c>
      <c r="O7749" s="181" t="s">
        <v>7344</v>
      </c>
      <c r="P7749" s="184" t="s">
        <v>7090</v>
      </c>
      <c r="Q7749" s="185" t="s">
        <v>190</v>
      </c>
      <c r="R7749" s="181" t="s">
        <v>35</v>
      </c>
      <c r="S7749" s="181" t="s">
        <v>225</v>
      </c>
      <c r="T7749" s="186" t="s">
        <v>225</v>
      </c>
      <c r="U7749" s="187" t="s">
        <v>225</v>
      </c>
      <c r="V7749" s="188" t="str" cm="1">
        <f t="array" ref="V7749">IF(SUM(LEN(A7749:U7749))=0,"",IF(OR(OR(ISBLANK(E7749),SUM(LEN(B7749),LEN(C7749))=0),AND(NOT(D7749="Unknown"),ISBLANK(I7749)),AND(NOT(N7749="Unknown"),ISBLANK(Q7749))),"Missing Information", INDEX(Table15[Entire Service Line Classification], MATCH(SUMIFS(Table15[Unique ID],Table15[System-Owned Portion],D7749,Table15[If Material Anything Other than "Lead" in Column E,Was Material Ever Previously Lead?],F7749,Table15[Customer-Owned Portion],N7749),Table15[Unique ID],0),0)))</f>
        <v>Non-lead</v>
      </c>
      <c r="W7749" s="189"/>
    </row>
    <row r="7750" spans="1:23" s="190" customFormat="1" ht="56.25" x14ac:dyDescent="0.25">
      <c r="A7750" s="180" t="s">
        <v>225</v>
      </c>
      <c r="B7750" s="181" t="s">
        <v>11352</v>
      </c>
      <c r="C7750" s="182" t="s">
        <v>225</v>
      </c>
      <c r="D7750" s="183" t="s">
        <v>36</v>
      </c>
      <c r="E7750" s="181" t="s">
        <v>35</v>
      </c>
      <c r="F7750" s="183" t="s">
        <v>35</v>
      </c>
      <c r="G7750" s="181" t="s">
        <v>7393</v>
      </c>
      <c r="H7750" s="184" t="s">
        <v>7090</v>
      </c>
      <c r="I7750" s="185" t="s">
        <v>190</v>
      </c>
      <c r="J7750" s="181" t="s">
        <v>35</v>
      </c>
      <c r="K7750" s="181" t="s">
        <v>225</v>
      </c>
      <c r="L7750" s="186" t="s">
        <v>225</v>
      </c>
      <c r="M7750" s="187" t="s">
        <v>225</v>
      </c>
      <c r="N7750" s="183" t="s">
        <v>36</v>
      </c>
      <c r="O7750" s="181" t="s">
        <v>7393</v>
      </c>
      <c r="P7750" s="184" t="s">
        <v>7090</v>
      </c>
      <c r="Q7750" s="185" t="s">
        <v>190</v>
      </c>
      <c r="R7750" s="181" t="s">
        <v>35</v>
      </c>
      <c r="S7750" s="181" t="s">
        <v>225</v>
      </c>
      <c r="T7750" s="186" t="s">
        <v>225</v>
      </c>
      <c r="U7750" s="187" t="s">
        <v>225</v>
      </c>
      <c r="V7750" s="188" t="str" cm="1">
        <f t="array" ref="V7750">IF(SUM(LEN(A7750:U7750))=0,"",IF(OR(OR(ISBLANK(E7750),SUM(LEN(B7750),LEN(C7750))=0),AND(NOT(D7750="Unknown"),ISBLANK(I7750)),AND(NOT(N7750="Unknown"),ISBLANK(Q7750))),"Missing Information", INDEX(Table15[Entire Service Line Classification], MATCH(SUMIFS(Table15[Unique ID],Table15[System-Owned Portion],D7750,Table15[If Material Anything Other than "Lead" in Column E,Was Material Ever Previously Lead?],F7750,Table15[Customer-Owned Portion],N7750),Table15[Unique ID],0),0)))</f>
        <v>Non-lead</v>
      </c>
      <c r="W7750" s="189"/>
    </row>
    <row r="7751" spans="1:23" s="190" customFormat="1" ht="56.25" x14ac:dyDescent="0.25">
      <c r="A7751" s="180" t="s">
        <v>225</v>
      </c>
      <c r="B7751" s="181" t="s">
        <v>11353</v>
      </c>
      <c r="C7751" s="182" t="s">
        <v>225</v>
      </c>
      <c r="D7751" s="183" t="s">
        <v>36</v>
      </c>
      <c r="E7751" s="181" t="s">
        <v>35</v>
      </c>
      <c r="F7751" s="183" t="s">
        <v>35</v>
      </c>
      <c r="G7751" s="181" t="s">
        <v>7344</v>
      </c>
      <c r="H7751" s="184" t="s">
        <v>7090</v>
      </c>
      <c r="I7751" s="185" t="s">
        <v>190</v>
      </c>
      <c r="J7751" s="181" t="s">
        <v>35</v>
      </c>
      <c r="K7751" s="181" t="s">
        <v>225</v>
      </c>
      <c r="L7751" s="186" t="s">
        <v>225</v>
      </c>
      <c r="M7751" s="187" t="s">
        <v>225</v>
      </c>
      <c r="N7751" s="183" t="s">
        <v>36</v>
      </c>
      <c r="O7751" s="181" t="s">
        <v>7344</v>
      </c>
      <c r="P7751" s="184" t="s">
        <v>7090</v>
      </c>
      <c r="Q7751" s="185" t="s">
        <v>190</v>
      </c>
      <c r="R7751" s="181" t="s">
        <v>35</v>
      </c>
      <c r="S7751" s="181" t="s">
        <v>225</v>
      </c>
      <c r="T7751" s="186" t="s">
        <v>225</v>
      </c>
      <c r="U7751" s="187" t="s">
        <v>225</v>
      </c>
      <c r="V7751" s="188" t="str" cm="1">
        <f t="array" ref="V7751">IF(SUM(LEN(A7751:U7751))=0,"",IF(OR(OR(ISBLANK(E7751),SUM(LEN(B7751),LEN(C7751))=0),AND(NOT(D7751="Unknown"),ISBLANK(I7751)),AND(NOT(N7751="Unknown"),ISBLANK(Q7751))),"Missing Information", INDEX(Table15[Entire Service Line Classification], MATCH(SUMIFS(Table15[Unique ID],Table15[System-Owned Portion],D7751,Table15[If Material Anything Other than "Lead" in Column E,Was Material Ever Previously Lead?],F7751,Table15[Customer-Owned Portion],N7751),Table15[Unique ID],0),0)))</f>
        <v>Non-lead</v>
      </c>
      <c r="W7751" s="189"/>
    </row>
    <row r="7752" spans="1:23" s="190" customFormat="1" ht="56.25" x14ac:dyDescent="0.25">
      <c r="A7752" s="180" t="s">
        <v>225</v>
      </c>
      <c r="B7752" s="181" t="s">
        <v>11354</v>
      </c>
      <c r="C7752" s="182" t="s">
        <v>225</v>
      </c>
      <c r="D7752" s="183" t="s">
        <v>36</v>
      </c>
      <c r="E7752" s="181" t="s">
        <v>35</v>
      </c>
      <c r="F7752" s="183" t="s">
        <v>35</v>
      </c>
      <c r="G7752" s="181" t="s">
        <v>7393</v>
      </c>
      <c r="H7752" s="184" t="s">
        <v>7090</v>
      </c>
      <c r="I7752" s="185" t="s">
        <v>190</v>
      </c>
      <c r="J7752" s="181" t="s">
        <v>35</v>
      </c>
      <c r="K7752" s="181" t="s">
        <v>225</v>
      </c>
      <c r="L7752" s="186" t="s">
        <v>225</v>
      </c>
      <c r="M7752" s="187" t="s">
        <v>225</v>
      </c>
      <c r="N7752" s="183" t="s">
        <v>36</v>
      </c>
      <c r="O7752" s="181" t="s">
        <v>7393</v>
      </c>
      <c r="P7752" s="184" t="s">
        <v>7090</v>
      </c>
      <c r="Q7752" s="185" t="s">
        <v>190</v>
      </c>
      <c r="R7752" s="181" t="s">
        <v>35</v>
      </c>
      <c r="S7752" s="181" t="s">
        <v>225</v>
      </c>
      <c r="T7752" s="186" t="s">
        <v>225</v>
      </c>
      <c r="U7752" s="187" t="s">
        <v>225</v>
      </c>
      <c r="V7752" s="188" t="str" cm="1">
        <f t="array" ref="V7752">IF(SUM(LEN(A7752:U7752))=0,"",IF(OR(OR(ISBLANK(E7752),SUM(LEN(B7752),LEN(C7752))=0),AND(NOT(D7752="Unknown"),ISBLANK(I7752)),AND(NOT(N7752="Unknown"),ISBLANK(Q7752))),"Missing Information", INDEX(Table15[Entire Service Line Classification], MATCH(SUMIFS(Table15[Unique ID],Table15[System-Owned Portion],D7752,Table15[If Material Anything Other than "Lead" in Column E,Was Material Ever Previously Lead?],F7752,Table15[Customer-Owned Portion],N7752),Table15[Unique ID],0),0)))</f>
        <v>Non-lead</v>
      </c>
      <c r="W7752" s="189"/>
    </row>
    <row r="7753" spans="1:23" s="190" customFormat="1" ht="56.25" x14ac:dyDescent="0.25">
      <c r="A7753" s="180" t="s">
        <v>225</v>
      </c>
      <c r="B7753" s="181" t="s">
        <v>11355</v>
      </c>
      <c r="C7753" s="182" t="s">
        <v>225</v>
      </c>
      <c r="D7753" s="183" t="s">
        <v>36</v>
      </c>
      <c r="E7753" s="181" t="s">
        <v>35</v>
      </c>
      <c r="F7753" s="183" t="s">
        <v>35</v>
      </c>
      <c r="G7753" s="181" t="s">
        <v>7393</v>
      </c>
      <c r="H7753" s="184" t="s">
        <v>7090</v>
      </c>
      <c r="I7753" s="185" t="s">
        <v>190</v>
      </c>
      <c r="J7753" s="181" t="s">
        <v>35</v>
      </c>
      <c r="K7753" s="181" t="s">
        <v>225</v>
      </c>
      <c r="L7753" s="186" t="s">
        <v>225</v>
      </c>
      <c r="M7753" s="187" t="s">
        <v>225</v>
      </c>
      <c r="N7753" s="183" t="s">
        <v>36</v>
      </c>
      <c r="O7753" s="181" t="s">
        <v>7393</v>
      </c>
      <c r="P7753" s="184" t="s">
        <v>7090</v>
      </c>
      <c r="Q7753" s="185" t="s">
        <v>190</v>
      </c>
      <c r="R7753" s="181" t="s">
        <v>35</v>
      </c>
      <c r="S7753" s="181" t="s">
        <v>225</v>
      </c>
      <c r="T7753" s="186" t="s">
        <v>225</v>
      </c>
      <c r="U7753" s="187" t="s">
        <v>225</v>
      </c>
      <c r="V7753" s="188" t="str" cm="1">
        <f t="array" ref="V7753">IF(SUM(LEN(A7753:U7753))=0,"",IF(OR(OR(ISBLANK(E7753),SUM(LEN(B7753),LEN(C7753))=0),AND(NOT(D7753="Unknown"),ISBLANK(I7753)),AND(NOT(N7753="Unknown"),ISBLANK(Q7753))),"Missing Information", INDEX(Table15[Entire Service Line Classification], MATCH(SUMIFS(Table15[Unique ID],Table15[System-Owned Portion],D7753,Table15[If Material Anything Other than "Lead" in Column E,Was Material Ever Previously Lead?],F7753,Table15[Customer-Owned Portion],N7753),Table15[Unique ID],0),0)))</f>
        <v>Non-lead</v>
      </c>
      <c r="W7753" s="189"/>
    </row>
    <row r="7754" spans="1:23" s="190" customFormat="1" ht="56.25" x14ac:dyDescent="0.25">
      <c r="A7754" s="180" t="s">
        <v>225</v>
      </c>
      <c r="B7754" s="181" t="s">
        <v>11356</v>
      </c>
      <c r="C7754" s="182" t="s">
        <v>225</v>
      </c>
      <c r="D7754" s="183" t="s">
        <v>36</v>
      </c>
      <c r="E7754" s="181" t="s">
        <v>35</v>
      </c>
      <c r="F7754" s="183" t="s">
        <v>35</v>
      </c>
      <c r="G7754" s="181" t="s">
        <v>7357</v>
      </c>
      <c r="H7754" s="184" t="s">
        <v>7090</v>
      </c>
      <c r="I7754" s="185" t="s">
        <v>190</v>
      </c>
      <c r="J7754" s="181" t="s">
        <v>35</v>
      </c>
      <c r="K7754" s="181" t="s">
        <v>225</v>
      </c>
      <c r="L7754" s="186" t="s">
        <v>225</v>
      </c>
      <c r="M7754" s="187" t="s">
        <v>225</v>
      </c>
      <c r="N7754" s="183" t="s">
        <v>36</v>
      </c>
      <c r="O7754" s="181" t="s">
        <v>7357</v>
      </c>
      <c r="P7754" s="184" t="s">
        <v>7090</v>
      </c>
      <c r="Q7754" s="185" t="s">
        <v>190</v>
      </c>
      <c r="R7754" s="181" t="s">
        <v>35</v>
      </c>
      <c r="S7754" s="181" t="s">
        <v>225</v>
      </c>
      <c r="T7754" s="186" t="s">
        <v>225</v>
      </c>
      <c r="U7754" s="187" t="s">
        <v>225</v>
      </c>
      <c r="V7754" s="188" t="str" cm="1">
        <f t="array" ref="V7754">IF(SUM(LEN(A7754:U7754))=0,"",IF(OR(OR(ISBLANK(E7754),SUM(LEN(B7754),LEN(C7754))=0),AND(NOT(D7754="Unknown"),ISBLANK(I7754)),AND(NOT(N7754="Unknown"),ISBLANK(Q7754))),"Missing Information", INDEX(Table15[Entire Service Line Classification], MATCH(SUMIFS(Table15[Unique ID],Table15[System-Owned Portion],D7754,Table15[If Material Anything Other than "Lead" in Column E,Was Material Ever Previously Lead?],F7754,Table15[Customer-Owned Portion],N7754),Table15[Unique ID],0),0)))</f>
        <v>Non-lead</v>
      </c>
      <c r="W7754" s="189"/>
    </row>
    <row r="7755" spans="1:23" s="190" customFormat="1" ht="56.25" x14ac:dyDescent="0.25">
      <c r="A7755" s="180" t="s">
        <v>225</v>
      </c>
      <c r="B7755" s="181" t="s">
        <v>11357</v>
      </c>
      <c r="C7755" s="182" t="s">
        <v>225</v>
      </c>
      <c r="D7755" s="183" t="s">
        <v>36</v>
      </c>
      <c r="E7755" s="181" t="s">
        <v>35</v>
      </c>
      <c r="F7755" s="183" t="s">
        <v>35</v>
      </c>
      <c r="G7755" s="181" t="s">
        <v>7366</v>
      </c>
      <c r="H7755" s="184" t="s">
        <v>7090</v>
      </c>
      <c r="I7755" s="185" t="s">
        <v>190</v>
      </c>
      <c r="J7755" s="181" t="s">
        <v>35</v>
      </c>
      <c r="K7755" s="181" t="s">
        <v>225</v>
      </c>
      <c r="L7755" s="186" t="s">
        <v>225</v>
      </c>
      <c r="M7755" s="187" t="s">
        <v>225</v>
      </c>
      <c r="N7755" s="183" t="s">
        <v>36</v>
      </c>
      <c r="O7755" s="181" t="s">
        <v>7366</v>
      </c>
      <c r="P7755" s="184" t="s">
        <v>7090</v>
      </c>
      <c r="Q7755" s="185" t="s">
        <v>190</v>
      </c>
      <c r="R7755" s="181" t="s">
        <v>35</v>
      </c>
      <c r="S7755" s="181" t="s">
        <v>225</v>
      </c>
      <c r="T7755" s="186" t="s">
        <v>225</v>
      </c>
      <c r="U7755" s="187" t="s">
        <v>225</v>
      </c>
      <c r="V7755" s="188" t="str" cm="1">
        <f t="array" ref="V7755">IF(SUM(LEN(A7755:U7755))=0,"",IF(OR(OR(ISBLANK(E7755),SUM(LEN(B7755),LEN(C7755))=0),AND(NOT(D7755="Unknown"),ISBLANK(I7755)),AND(NOT(N7755="Unknown"),ISBLANK(Q7755))),"Missing Information", INDEX(Table15[Entire Service Line Classification], MATCH(SUMIFS(Table15[Unique ID],Table15[System-Owned Portion],D7755,Table15[If Material Anything Other than "Lead" in Column E,Was Material Ever Previously Lead?],F7755,Table15[Customer-Owned Portion],N7755),Table15[Unique ID],0),0)))</f>
        <v>Non-lead</v>
      </c>
      <c r="W7755" s="189"/>
    </row>
    <row r="7756" spans="1:23" s="190" customFormat="1" ht="56.25" x14ac:dyDescent="0.25">
      <c r="A7756" s="180" t="s">
        <v>225</v>
      </c>
      <c r="B7756" s="181" t="s">
        <v>11358</v>
      </c>
      <c r="C7756" s="182" t="s">
        <v>225</v>
      </c>
      <c r="D7756" s="183" t="s">
        <v>36</v>
      </c>
      <c r="E7756" s="181" t="s">
        <v>35</v>
      </c>
      <c r="F7756" s="183" t="s">
        <v>35</v>
      </c>
      <c r="G7756" s="181" t="s">
        <v>7344</v>
      </c>
      <c r="H7756" s="184" t="s">
        <v>7090</v>
      </c>
      <c r="I7756" s="185" t="s">
        <v>190</v>
      </c>
      <c r="J7756" s="181" t="s">
        <v>35</v>
      </c>
      <c r="K7756" s="181" t="s">
        <v>225</v>
      </c>
      <c r="L7756" s="186" t="s">
        <v>225</v>
      </c>
      <c r="M7756" s="187" t="s">
        <v>225</v>
      </c>
      <c r="N7756" s="183" t="s">
        <v>36</v>
      </c>
      <c r="O7756" s="181" t="s">
        <v>7344</v>
      </c>
      <c r="P7756" s="184" t="s">
        <v>7090</v>
      </c>
      <c r="Q7756" s="185" t="s">
        <v>190</v>
      </c>
      <c r="R7756" s="181" t="s">
        <v>35</v>
      </c>
      <c r="S7756" s="181" t="s">
        <v>225</v>
      </c>
      <c r="T7756" s="186" t="s">
        <v>225</v>
      </c>
      <c r="U7756" s="187" t="s">
        <v>225</v>
      </c>
      <c r="V7756" s="188" t="str" cm="1">
        <f t="array" ref="V7756">IF(SUM(LEN(A7756:U7756))=0,"",IF(OR(OR(ISBLANK(E7756),SUM(LEN(B7756),LEN(C7756))=0),AND(NOT(D7756="Unknown"),ISBLANK(I7756)),AND(NOT(N7756="Unknown"),ISBLANK(Q7756))),"Missing Information", INDEX(Table15[Entire Service Line Classification], MATCH(SUMIFS(Table15[Unique ID],Table15[System-Owned Portion],D7756,Table15[If Material Anything Other than "Lead" in Column E,Was Material Ever Previously Lead?],F7756,Table15[Customer-Owned Portion],N7756),Table15[Unique ID],0),0)))</f>
        <v>Non-lead</v>
      </c>
      <c r="W7756" s="189"/>
    </row>
    <row r="7757" spans="1:23" s="190" customFormat="1" ht="56.25" x14ac:dyDescent="0.25">
      <c r="A7757" s="180" t="s">
        <v>225</v>
      </c>
      <c r="B7757" s="181" t="s">
        <v>11359</v>
      </c>
      <c r="C7757" s="182" t="s">
        <v>225</v>
      </c>
      <c r="D7757" s="183" t="s">
        <v>36</v>
      </c>
      <c r="E7757" s="181" t="s">
        <v>35</v>
      </c>
      <c r="F7757" s="183" t="s">
        <v>35</v>
      </c>
      <c r="G7757" s="181" t="s">
        <v>7344</v>
      </c>
      <c r="H7757" s="184" t="s">
        <v>7090</v>
      </c>
      <c r="I7757" s="185" t="s">
        <v>190</v>
      </c>
      <c r="J7757" s="181" t="s">
        <v>35</v>
      </c>
      <c r="K7757" s="181" t="s">
        <v>225</v>
      </c>
      <c r="L7757" s="186" t="s">
        <v>225</v>
      </c>
      <c r="M7757" s="187" t="s">
        <v>225</v>
      </c>
      <c r="N7757" s="183" t="s">
        <v>36</v>
      </c>
      <c r="O7757" s="181" t="s">
        <v>7344</v>
      </c>
      <c r="P7757" s="184" t="s">
        <v>7090</v>
      </c>
      <c r="Q7757" s="185" t="s">
        <v>190</v>
      </c>
      <c r="R7757" s="181" t="s">
        <v>35</v>
      </c>
      <c r="S7757" s="181" t="s">
        <v>225</v>
      </c>
      <c r="T7757" s="186" t="s">
        <v>225</v>
      </c>
      <c r="U7757" s="187" t="s">
        <v>225</v>
      </c>
      <c r="V7757" s="188" t="str" cm="1">
        <f t="array" ref="V7757">IF(SUM(LEN(A7757:U7757))=0,"",IF(OR(OR(ISBLANK(E7757),SUM(LEN(B7757),LEN(C7757))=0),AND(NOT(D7757="Unknown"),ISBLANK(I7757)),AND(NOT(N7757="Unknown"),ISBLANK(Q7757))),"Missing Information", INDEX(Table15[Entire Service Line Classification], MATCH(SUMIFS(Table15[Unique ID],Table15[System-Owned Portion],D7757,Table15[If Material Anything Other than "Lead" in Column E,Was Material Ever Previously Lead?],F7757,Table15[Customer-Owned Portion],N7757),Table15[Unique ID],0),0)))</f>
        <v>Non-lead</v>
      </c>
      <c r="W7757" s="189"/>
    </row>
    <row r="7758" spans="1:23" s="190" customFormat="1" ht="56.25" x14ac:dyDescent="0.25">
      <c r="A7758" s="180" t="s">
        <v>225</v>
      </c>
      <c r="B7758" s="181" t="s">
        <v>11360</v>
      </c>
      <c r="C7758" s="182" t="s">
        <v>225</v>
      </c>
      <c r="D7758" s="183" t="s">
        <v>36</v>
      </c>
      <c r="E7758" s="181" t="s">
        <v>35</v>
      </c>
      <c r="F7758" s="183" t="s">
        <v>35</v>
      </c>
      <c r="G7758" s="181" t="s">
        <v>7366</v>
      </c>
      <c r="H7758" s="184" t="s">
        <v>7090</v>
      </c>
      <c r="I7758" s="185" t="s">
        <v>190</v>
      </c>
      <c r="J7758" s="181" t="s">
        <v>35</v>
      </c>
      <c r="K7758" s="181" t="s">
        <v>225</v>
      </c>
      <c r="L7758" s="186" t="s">
        <v>225</v>
      </c>
      <c r="M7758" s="187" t="s">
        <v>225</v>
      </c>
      <c r="N7758" s="183" t="s">
        <v>36</v>
      </c>
      <c r="O7758" s="181" t="s">
        <v>7366</v>
      </c>
      <c r="P7758" s="184" t="s">
        <v>7090</v>
      </c>
      <c r="Q7758" s="185" t="s">
        <v>190</v>
      </c>
      <c r="R7758" s="181" t="s">
        <v>35</v>
      </c>
      <c r="S7758" s="181" t="s">
        <v>225</v>
      </c>
      <c r="T7758" s="186" t="s">
        <v>225</v>
      </c>
      <c r="U7758" s="187" t="s">
        <v>225</v>
      </c>
      <c r="V7758" s="188" t="str" cm="1">
        <f t="array" ref="V7758">IF(SUM(LEN(A7758:U7758))=0,"",IF(OR(OR(ISBLANK(E7758),SUM(LEN(B7758),LEN(C7758))=0),AND(NOT(D7758="Unknown"),ISBLANK(I7758)),AND(NOT(N7758="Unknown"),ISBLANK(Q7758))),"Missing Information", INDEX(Table15[Entire Service Line Classification], MATCH(SUMIFS(Table15[Unique ID],Table15[System-Owned Portion],D7758,Table15[If Material Anything Other than "Lead" in Column E,Was Material Ever Previously Lead?],F7758,Table15[Customer-Owned Portion],N7758),Table15[Unique ID],0),0)))</f>
        <v>Non-lead</v>
      </c>
      <c r="W7758" s="189"/>
    </row>
    <row r="7759" spans="1:23" s="190" customFormat="1" ht="56.25" x14ac:dyDescent="0.25">
      <c r="A7759" s="180" t="s">
        <v>225</v>
      </c>
      <c r="B7759" s="181" t="s">
        <v>11361</v>
      </c>
      <c r="C7759" s="182" t="s">
        <v>225</v>
      </c>
      <c r="D7759" s="183" t="s">
        <v>36</v>
      </c>
      <c r="E7759" s="181" t="s">
        <v>35</v>
      </c>
      <c r="F7759" s="183" t="s">
        <v>35</v>
      </c>
      <c r="G7759" s="181" t="s">
        <v>7344</v>
      </c>
      <c r="H7759" s="184" t="s">
        <v>7090</v>
      </c>
      <c r="I7759" s="185" t="s">
        <v>190</v>
      </c>
      <c r="J7759" s="181" t="s">
        <v>35</v>
      </c>
      <c r="K7759" s="181" t="s">
        <v>225</v>
      </c>
      <c r="L7759" s="186" t="s">
        <v>225</v>
      </c>
      <c r="M7759" s="187" t="s">
        <v>225</v>
      </c>
      <c r="N7759" s="183" t="s">
        <v>36</v>
      </c>
      <c r="O7759" s="181" t="s">
        <v>7344</v>
      </c>
      <c r="P7759" s="184" t="s">
        <v>7090</v>
      </c>
      <c r="Q7759" s="185" t="s">
        <v>190</v>
      </c>
      <c r="R7759" s="181" t="s">
        <v>35</v>
      </c>
      <c r="S7759" s="181" t="s">
        <v>225</v>
      </c>
      <c r="T7759" s="186" t="s">
        <v>225</v>
      </c>
      <c r="U7759" s="187" t="s">
        <v>225</v>
      </c>
      <c r="V7759" s="188" t="str" cm="1">
        <f t="array" ref="V7759">IF(SUM(LEN(A7759:U7759))=0,"",IF(OR(OR(ISBLANK(E7759),SUM(LEN(B7759),LEN(C7759))=0),AND(NOT(D7759="Unknown"),ISBLANK(I7759)),AND(NOT(N7759="Unknown"),ISBLANK(Q7759))),"Missing Information", INDEX(Table15[Entire Service Line Classification], MATCH(SUMIFS(Table15[Unique ID],Table15[System-Owned Portion],D7759,Table15[If Material Anything Other than "Lead" in Column E,Was Material Ever Previously Lead?],F7759,Table15[Customer-Owned Portion],N7759),Table15[Unique ID],0),0)))</f>
        <v>Non-lead</v>
      </c>
      <c r="W7759" s="189"/>
    </row>
    <row r="7760" spans="1:23" s="190" customFormat="1" ht="56.25" x14ac:dyDescent="0.25">
      <c r="A7760" s="180" t="s">
        <v>225</v>
      </c>
      <c r="B7760" s="181" t="s">
        <v>11362</v>
      </c>
      <c r="C7760" s="182" t="s">
        <v>225</v>
      </c>
      <c r="D7760" s="183" t="s">
        <v>36</v>
      </c>
      <c r="E7760" s="181" t="s">
        <v>35</v>
      </c>
      <c r="F7760" s="183" t="s">
        <v>35</v>
      </c>
      <c r="G7760" s="181" t="s">
        <v>7366</v>
      </c>
      <c r="H7760" s="184" t="s">
        <v>7090</v>
      </c>
      <c r="I7760" s="185" t="s">
        <v>190</v>
      </c>
      <c r="J7760" s="181" t="s">
        <v>35</v>
      </c>
      <c r="K7760" s="181" t="s">
        <v>225</v>
      </c>
      <c r="L7760" s="186" t="s">
        <v>225</v>
      </c>
      <c r="M7760" s="187" t="s">
        <v>225</v>
      </c>
      <c r="N7760" s="183" t="s">
        <v>36</v>
      </c>
      <c r="O7760" s="181" t="s">
        <v>7366</v>
      </c>
      <c r="P7760" s="184" t="s">
        <v>7090</v>
      </c>
      <c r="Q7760" s="185" t="s">
        <v>190</v>
      </c>
      <c r="R7760" s="181" t="s">
        <v>35</v>
      </c>
      <c r="S7760" s="181" t="s">
        <v>225</v>
      </c>
      <c r="T7760" s="186" t="s">
        <v>225</v>
      </c>
      <c r="U7760" s="187" t="s">
        <v>225</v>
      </c>
      <c r="V7760" s="188" t="str" cm="1">
        <f t="array" ref="V7760">IF(SUM(LEN(A7760:U7760))=0,"",IF(OR(OR(ISBLANK(E7760),SUM(LEN(B7760),LEN(C7760))=0),AND(NOT(D7760="Unknown"),ISBLANK(I7760)),AND(NOT(N7760="Unknown"),ISBLANK(Q7760))),"Missing Information", INDEX(Table15[Entire Service Line Classification], MATCH(SUMIFS(Table15[Unique ID],Table15[System-Owned Portion],D7760,Table15[If Material Anything Other than "Lead" in Column E,Was Material Ever Previously Lead?],F7760,Table15[Customer-Owned Portion],N7760),Table15[Unique ID],0),0)))</f>
        <v>Non-lead</v>
      </c>
      <c r="W7760" s="189"/>
    </row>
    <row r="7761" spans="1:23" s="190" customFormat="1" ht="56.25" x14ac:dyDescent="0.25">
      <c r="A7761" s="180" t="s">
        <v>225</v>
      </c>
      <c r="B7761" s="181" t="s">
        <v>11363</v>
      </c>
      <c r="C7761" s="182" t="s">
        <v>225</v>
      </c>
      <c r="D7761" s="183" t="s">
        <v>36</v>
      </c>
      <c r="E7761" s="181" t="s">
        <v>35</v>
      </c>
      <c r="F7761" s="183" t="s">
        <v>35</v>
      </c>
      <c r="G7761" s="181" t="s">
        <v>7344</v>
      </c>
      <c r="H7761" s="184" t="s">
        <v>7090</v>
      </c>
      <c r="I7761" s="185" t="s">
        <v>190</v>
      </c>
      <c r="J7761" s="181" t="s">
        <v>35</v>
      </c>
      <c r="K7761" s="181" t="s">
        <v>225</v>
      </c>
      <c r="L7761" s="186" t="s">
        <v>225</v>
      </c>
      <c r="M7761" s="187" t="s">
        <v>225</v>
      </c>
      <c r="N7761" s="183" t="s">
        <v>36</v>
      </c>
      <c r="O7761" s="181" t="s">
        <v>7344</v>
      </c>
      <c r="P7761" s="184" t="s">
        <v>7090</v>
      </c>
      <c r="Q7761" s="185" t="s">
        <v>190</v>
      </c>
      <c r="R7761" s="181" t="s">
        <v>35</v>
      </c>
      <c r="S7761" s="181" t="s">
        <v>225</v>
      </c>
      <c r="T7761" s="186" t="s">
        <v>225</v>
      </c>
      <c r="U7761" s="187" t="s">
        <v>225</v>
      </c>
      <c r="V7761" s="188" t="str" cm="1">
        <f t="array" ref="V7761">IF(SUM(LEN(A7761:U7761))=0,"",IF(OR(OR(ISBLANK(E7761),SUM(LEN(B7761),LEN(C7761))=0),AND(NOT(D7761="Unknown"),ISBLANK(I7761)),AND(NOT(N7761="Unknown"),ISBLANK(Q7761))),"Missing Information", INDEX(Table15[Entire Service Line Classification], MATCH(SUMIFS(Table15[Unique ID],Table15[System-Owned Portion],D7761,Table15[If Material Anything Other than "Lead" in Column E,Was Material Ever Previously Lead?],F7761,Table15[Customer-Owned Portion],N7761),Table15[Unique ID],0),0)))</f>
        <v>Non-lead</v>
      </c>
      <c r="W7761" s="189"/>
    </row>
    <row r="7762" spans="1:23" s="190" customFormat="1" ht="56.25" x14ac:dyDescent="0.25">
      <c r="A7762" s="180" t="s">
        <v>225</v>
      </c>
      <c r="B7762" s="181" t="s">
        <v>11364</v>
      </c>
      <c r="C7762" s="182" t="s">
        <v>225</v>
      </c>
      <c r="D7762" s="183" t="s">
        <v>36</v>
      </c>
      <c r="E7762" s="181" t="s">
        <v>35</v>
      </c>
      <c r="F7762" s="183" t="s">
        <v>35</v>
      </c>
      <c r="G7762" s="181" t="s">
        <v>7393</v>
      </c>
      <c r="H7762" s="184" t="s">
        <v>7090</v>
      </c>
      <c r="I7762" s="185" t="s">
        <v>190</v>
      </c>
      <c r="J7762" s="181" t="s">
        <v>35</v>
      </c>
      <c r="K7762" s="181" t="s">
        <v>225</v>
      </c>
      <c r="L7762" s="186" t="s">
        <v>225</v>
      </c>
      <c r="M7762" s="187" t="s">
        <v>225</v>
      </c>
      <c r="N7762" s="183" t="s">
        <v>36</v>
      </c>
      <c r="O7762" s="181" t="s">
        <v>7393</v>
      </c>
      <c r="P7762" s="184" t="s">
        <v>7090</v>
      </c>
      <c r="Q7762" s="185" t="s">
        <v>190</v>
      </c>
      <c r="R7762" s="181" t="s">
        <v>35</v>
      </c>
      <c r="S7762" s="181" t="s">
        <v>225</v>
      </c>
      <c r="T7762" s="186" t="s">
        <v>225</v>
      </c>
      <c r="U7762" s="187" t="s">
        <v>225</v>
      </c>
      <c r="V7762" s="188" t="str" cm="1">
        <f t="array" ref="V7762">IF(SUM(LEN(A7762:U7762))=0,"",IF(OR(OR(ISBLANK(E7762),SUM(LEN(B7762),LEN(C7762))=0),AND(NOT(D7762="Unknown"),ISBLANK(I7762)),AND(NOT(N7762="Unknown"),ISBLANK(Q7762))),"Missing Information", INDEX(Table15[Entire Service Line Classification], MATCH(SUMIFS(Table15[Unique ID],Table15[System-Owned Portion],D7762,Table15[If Material Anything Other than "Lead" in Column E,Was Material Ever Previously Lead?],F7762,Table15[Customer-Owned Portion],N7762),Table15[Unique ID],0),0)))</f>
        <v>Non-lead</v>
      </c>
      <c r="W7762" s="189"/>
    </row>
    <row r="7763" spans="1:23" s="190" customFormat="1" ht="56.25" x14ac:dyDescent="0.25">
      <c r="A7763" s="180" t="s">
        <v>225</v>
      </c>
      <c r="B7763" s="181" t="s">
        <v>11365</v>
      </c>
      <c r="C7763" s="182" t="s">
        <v>225</v>
      </c>
      <c r="D7763" s="183" t="s">
        <v>36</v>
      </c>
      <c r="E7763" s="181" t="s">
        <v>35</v>
      </c>
      <c r="F7763" s="183" t="s">
        <v>35</v>
      </c>
      <c r="G7763" s="181" t="s">
        <v>7366</v>
      </c>
      <c r="H7763" s="184" t="s">
        <v>7090</v>
      </c>
      <c r="I7763" s="185" t="s">
        <v>190</v>
      </c>
      <c r="J7763" s="181" t="s">
        <v>35</v>
      </c>
      <c r="K7763" s="181" t="s">
        <v>225</v>
      </c>
      <c r="L7763" s="186" t="s">
        <v>225</v>
      </c>
      <c r="M7763" s="187" t="s">
        <v>225</v>
      </c>
      <c r="N7763" s="183" t="s">
        <v>36</v>
      </c>
      <c r="O7763" s="181" t="s">
        <v>7366</v>
      </c>
      <c r="P7763" s="184" t="s">
        <v>7090</v>
      </c>
      <c r="Q7763" s="185" t="s">
        <v>190</v>
      </c>
      <c r="R7763" s="181" t="s">
        <v>35</v>
      </c>
      <c r="S7763" s="181" t="s">
        <v>225</v>
      </c>
      <c r="T7763" s="186" t="s">
        <v>225</v>
      </c>
      <c r="U7763" s="187" t="s">
        <v>225</v>
      </c>
      <c r="V7763" s="188" t="str" cm="1">
        <f t="array" ref="V7763">IF(SUM(LEN(A7763:U7763))=0,"",IF(OR(OR(ISBLANK(E7763),SUM(LEN(B7763),LEN(C7763))=0),AND(NOT(D7763="Unknown"),ISBLANK(I7763)),AND(NOT(N7763="Unknown"),ISBLANK(Q7763))),"Missing Information", INDEX(Table15[Entire Service Line Classification], MATCH(SUMIFS(Table15[Unique ID],Table15[System-Owned Portion],D7763,Table15[If Material Anything Other than "Lead" in Column E,Was Material Ever Previously Lead?],F7763,Table15[Customer-Owned Portion],N7763),Table15[Unique ID],0),0)))</f>
        <v>Non-lead</v>
      </c>
      <c r="W7763" s="189"/>
    </row>
    <row r="7764" spans="1:23" s="190" customFormat="1" ht="56.25" x14ac:dyDescent="0.25">
      <c r="A7764" s="180" t="s">
        <v>225</v>
      </c>
      <c r="B7764" s="181" t="s">
        <v>11366</v>
      </c>
      <c r="C7764" s="182" t="s">
        <v>225</v>
      </c>
      <c r="D7764" s="183" t="s">
        <v>36</v>
      </c>
      <c r="E7764" s="181" t="s">
        <v>35</v>
      </c>
      <c r="F7764" s="183" t="s">
        <v>35</v>
      </c>
      <c r="G7764" s="181" t="s">
        <v>7357</v>
      </c>
      <c r="H7764" s="184" t="s">
        <v>7090</v>
      </c>
      <c r="I7764" s="185" t="s">
        <v>190</v>
      </c>
      <c r="J7764" s="181" t="s">
        <v>35</v>
      </c>
      <c r="K7764" s="181" t="s">
        <v>225</v>
      </c>
      <c r="L7764" s="186" t="s">
        <v>225</v>
      </c>
      <c r="M7764" s="187" t="s">
        <v>225</v>
      </c>
      <c r="N7764" s="183" t="s">
        <v>36</v>
      </c>
      <c r="O7764" s="181" t="s">
        <v>7357</v>
      </c>
      <c r="P7764" s="184" t="s">
        <v>7090</v>
      </c>
      <c r="Q7764" s="185" t="s">
        <v>190</v>
      </c>
      <c r="R7764" s="181" t="s">
        <v>35</v>
      </c>
      <c r="S7764" s="181" t="s">
        <v>225</v>
      </c>
      <c r="T7764" s="186" t="s">
        <v>225</v>
      </c>
      <c r="U7764" s="187" t="s">
        <v>225</v>
      </c>
      <c r="V7764" s="188" t="str" cm="1">
        <f t="array" ref="V7764">IF(SUM(LEN(A7764:U7764))=0,"",IF(OR(OR(ISBLANK(E7764),SUM(LEN(B7764),LEN(C7764))=0),AND(NOT(D7764="Unknown"),ISBLANK(I7764)),AND(NOT(N7764="Unknown"),ISBLANK(Q7764))),"Missing Information", INDEX(Table15[Entire Service Line Classification], MATCH(SUMIFS(Table15[Unique ID],Table15[System-Owned Portion],D7764,Table15[If Material Anything Other than "Lead" in Column E,Was Material Ever Previously Lead?],F7764,Table15[Customer-Owned Portion],N7764),Table15[Unique ID],0),0)))</f>
        <v>Non-lead</v>
      </c>
      <c r="W7764" s="189"/>
    </row>
    <row r="7765" spans="1:23" s="190" customFormat="1" ht="56.25" x14ac:dyDescent="0.25">
      <c r="A7765" s="180" t="s">
        <v>225</v>
      </c>
      <c r="B7765" s="181" t="s">
        <v>11367</v>
      </c>
      <c r="C7765" s="182" t="s">
        <v>225</v>
      </c>
      <c r="D7765" s="183" t="s">
        <v>36</v>
      </c>
      <c r="E7765" s="181" t="s">
        <v>35</v>
      </c>
      <c r="F7765" s="183" t="s">
        <v>35</v>
      </c>
      <c r="G7765" s="181" t="s">
        <v>7357</v>
      </c>
      <c r="H7765" s="184" t="s">
        <v>7090</v>
      </c>
      <c r="I7765" s="185" t="s">
        <v>190</v>
      </c>
      <c r="J7765" s="181" t="s">
        <v>35</v>
      </c>
      <c r="K7765" s="181" t="s">
        <v>225</v>
      </c>
      <c r="L7765" s="186" t="s">
        <v>225</v>
      </c>
      <c r="M7765" s="187" t="s">
        <v>225</v>
      </c>
      <c r="N7765" s="183" t="s">
        <v>36</v>
      </c>
      <c r="O7765" s="181" t="s">
        <v>7357</v>
      </c>
      <c r="P7765" s="184" t="s">
        <v>7090</v>
      </c>
      <c r="Q7765" s="185" t="s">
        <v>190</v>
      </c>
      <c r="R7765" s="181" t="s">
        <v>35</v>
      </c>
      <c r="S7765" s="181" t="s">
        <v>225</v>
      </c>
      <c r="T7765" s="186" t="s">
        <v>225</v>
      </c>
      <c r="U7765" s="187" t="s">
        <v>225</v>
      </c>
      <c r="V7765" s="188" t="str" cm="1">
        <f t="array" ref="V7765">IF(SUM(LEN(A7765:U7765))=0,"",IF(OR(OR(ISBLANK(E7765),SUM(LEN(B7765),LEN(C7765))=0),AND(NOT(D7765="Unknown"),ISBLANK(I7765)),AND(NOT(N7765="Unknown"),ISBLANK(Q7765))),"Missing Information", INDEX(Table15[Entire Service Line Classification], MATCH(SUMIFS(Table15[Unique ID],Table15[System-Owned Portion],D7765,Table15[If Material Anything Other than "Lead" in Column E,Was Material Ever Previously Lead?],F7765,Table15[Customer-Owned Portion],N7765),Table15[Unique ID],0),0)))</f>
        <v>Non-lead</v>
      </c>
      <c r="W7765" s="189"/>
    </row>
    <row r="7766" spans="1:23" s="190" customFormat="1" ht="56.25" x14ac:dyDescent="0.25">
      <c r="A7766" s="180" t="s">
        <v>225</v>
      </c>
      <c r="B7766" s="181" t="s">
        <v>11368</v>
      </c>
      <c r="C7766" s="182" t="s">
        <v>225</v>
      </c>
      <c r="D7766" s="183" t="s">
        <v>36</v>
      </c>
      <c r="E7766" s="181" t="s">
        <v>35</v>
      </c>
      <c r="F7766" s="183" t="s">
        <v>35</v>
      </c>
      <c r="G7766" s="181" t="s">
        <v>7366</v>
      </c>
      <c r="H7766" s="184" t="s">
        <v>7090</v>
      </c>
      <c r="I7766" s="185" t="s">
        <v>190</v>
      </c>
      <c r="J7766" s="181" t="s">
        <v>35</v>
      </c>
      <c r="K7766" s="181" t="s">
        <v>225</v>
      </c>
      <c r="L7766" s="186" t="s">
        <v>225</v>
      </c>
      <c r="M7766" s="187" t="s">
        <v>225</v>
      </c>
      <c r="N7766" s="183" t="s">
        <v>36</v>
      </c>
      <c r="O7766" s="181" t="s">
        <v>7366</v>
      </c>
      <c r="P7766" s="184" t="s">
        <v>7090</v>
      </c>
      <c r="Q7766" s="185" t="s">
        <v>190</v>
      </c>
      <c r="R7766" s="181" t="s">
        <v>35</v>
      </c>
      <c r="S7766" s="181" t="s">
        <v>225</v>
      </c>
      <c r="T7766" s="186" t="s">
        <v>225</v>
      </c>
      <c r="U7766" s="187" t="s">
        <v>225</v>
      </c>
      <c r="V7766" s="188" t="str" cm="1">
        <f t="array" ref="V7766">IF(SUM(LEN(A7766:U7766))=0,"",IF(OR(OR(ISBLANK(E7766),SUM(LEN(B7766),LEN(C7766))=0),AND(NOT(D7766="Unknown"),ISBLANK(I7766)),AND(NOT(N7766="Unknown"),ISBLANK(Q7766))),"Missing Information", INDEX(Table15[Entire Service Line Classification], MATCH(SUMIFS(Table15[Unique ID],Table15[System-Owned Portion],D7766,Table15[If Material Anything Other than "Lead" in Column E,Was Material Ever Previously Lead?],F7766,Table15[Customer-Owned Portion],N7766),Table15[Unique ID],0),0)))</f>
        <v>Non-lead</v>
      </c>
      <c r="W7766" s="189"/>
    </row>
    <row r="7767" spans="1:23" s="190" customFormat="1" ht="56.25" x14ac:dyDescent="0.25">
      <c r="A7767" s="180" t="s">
        <v>225</v>
      </c>
      <c r="B7767" s="181" t="s">
        <v>11369</v>
      </c>
      <c r="C7767" s="182" t="s">
        <v>225</v>
      </c>
      <c r="D7767" s="183" t="s">
        <v>36</v>
      </c>
      <c r="E7767" s="181" t="s">
        <v>35</v>
      </c>
      <c r="F7767" s="183" t="s">
        <v>35</v>
      </c>
      <c r="G7767" s="181" t="s">
        <v>7357</v>
      </c>
      <c r="H7767" s="184" t="s">
        <v>7090</v>
      </c>
      <c r="I7767" s="185" t="s">
        <v>190</v>
      </c>
      <c r="J7767" s="181" t="s">
        <v>35</v>
      </c>
      <c r="K7767" s="181" t="s">
        <v>225</v>
      </c>
      <c r="L7767" s="186" t="s">
        <v>225</v>
      </c>
      <c r="M7767" s="187" t="s">
        <v>225</v>
      </c>
      <c r="N7767" s="183" t="s">
        <v>36</v>
      </c>
      <c r="O7767" s="181" t="s">
        <v>7357</v>
      </c>
      <c r="P7767" s="184" t="s">
        <v>7090</v>
      </c>
      <c r="Q7767" s="185" t="s">
        <v>190</v>
      </c>
      <c r="R7767" s="181" t="s">
        <v>35</v>
      </c>
      <c r="S7767" s="181" t="s">
        <v>225</v>
      </c>
      <c r="T7767" s="186" t="s">
        <v>225</v>
      </c>
      <c r="U7767" s="187" t="s">
        <v>225</v>
      </c>
      <c r="V7767" s="188" t="str" cm="1">
        <f t="array" ref="V7767">IF(SUM(LEN(A7767:U7767))=0,"",IF(OR(OR(ISBLANK(E7767),SUM(LEN(B7767),LEN(C7767))=0),AND(NOT(D7767="Unknown"),ISBLANK(I7767)),AND(NOT(N7767="Unknown"),ISBLANK(Q7767))),"Missing Information", INDEX(Table15[Entire Service Line Classification], MATCH(SUMIFS(Table15[Unique ID],Table15[System-Owned Portion],D7767,Table15[If Material Anything Other than "Lead" in Column E,Was Material Ever Previously Lead?],F7767,Table15[Customer-Owned Portion],N7767),Table15[Unique ID],0),0)))</f>
        <v>Non-lead</v>
      </c>
      <c r="W7767" s="189"/>
    </row>
    <row r="7768" spans="1:23" s="190" customFormat="1" ht="56.25" x14ac:dyDescent="0.25">
      <c r="A7768" s="180" t="s">
        <v>225</v>
      </c>
      <c r="B7768" s="181" t="s">
        <v>11370</v>
      </c>
      <c r="C7768" s="182" t="s">
        <v>225</v>
      </c>
      <c r="D7768" s="183" t="s">
        <v>36</v>
      </c>
      <c r="E7768" s="181" t="s">
        <v>35</v>
      </c>
      <c r="F7768" s="183" t="s">
        <v>35</v>
      </c>
      <c r="G7768" s="181" t="s">
        <v>7393</v>
      </c>
      <c r="H7768" s="184" t="s">
        <v>7090</v>
      </c>
      <c r="I7768" s="185" t="s">
        <v>190</v>
      </c>
      <c r="J7768" s="181" t="s">
        <v>35</v>
      </c>
      <c r="K7768" s="181" t="s">
        <v>225</v>
      </c>
      <c r="L7768" s="186" t="s">
        <v>225</v>
      </c>
      <c r="M7768" s="187" t="s">
        <v>225</v>
      </c>
      <c r="N7768" s="183" t="s">
        <v>36</v>
      </c>
      <c r="O7768" s="181" t="s">
        <v>7393</v>
      </c>
      <c r="P7768" s="184" t="s">
        <v>7090</v>
      </c>
      <c r="Q7768" s="185" t="s">
        <v>190</v>
      </c>
      <c r="R7768" s="181" t="s">
        <v>35</v>
      </c>
      <c r="S7768" s="181" t="s">
        <v>225</v>
      </c>
      <c r="T7768" s="186" t="s">
        <v>225</v>
      </c>
      <c r="U7768" s="187" t="s">
        <v>225</v>
      </c>
      <c r="V7768" s="188" t="str" cm="1">
        <f t="array" ref="V7768">IF(SUM(LEN(A7768:U7768))=0,"",IF(OR(OR(ISBLANK(E7768),SUM(LEN(B7768),LEN(C7768))=0),AND(NOT(D7768="Unknown"),ISBLANK(I7768)),AND(NOT(N7768="Unknown"),ISBLANK(Q7768))),"Missing Information", INDEX(Table15[Entire Service Line Classification], MATCH(SUMIFS(Table15[Unique ID],Table15[System-Owned Portion],D7768,Table15[If Material Anything Other than "Lead" in Column E,Was Material Ever Previously Lead?],F7768,Table15[Customer-Owned Portion],N7768),Table15[Unique ID],0),0)))</f>
        <v>Non-lead</v>
      </c>
      <c r="W7768" s="189"/>
    </row>
    <row r="7769" spans="1:23" s="190" customFormat="1" ht="56.25" x14ac:dyDescent="0.25">
      <c r="A7769" s="180" t="s">
        <v>225</v>
      </c>
      <c r="B7769" s="181" t="s">
        <v>11371</v>
      </c>
      <c r="C7769" s="182" t="s">
        <v>225</v>
      </c>
      <c r="D7769" s="183" t="s">
        <v>36</v>
      </c>
      <c r="E7769" s="181" t="s">
        <v>35</v>
      </c>
      <c r="F7769" s="183" t="s">
        <v>35</v>
      </c>
      <c r="G7769" s="181" t="s">
        <v>7366</v>
      </c>
      <c r="H7769" s="184" t="s">
        <v>7090</v>
      </c>
      <c r="I7769" s="185" t="s">
        <v>190</v>
      </c>
      <c r="J7769" s="181" t="s">
        <v>35</v>
      </c>
      <c r="K7769" s="181" t="s">
        <v>225</v>
      </c>
      <c r="L7769" s="186" t="s">
        <v>225</v>
      </c>
      <c r="M7769" s="187" t="s">
        <v>225</v>
      </c>
      <c r="N7769" s="183" t="s">
        <v>36</v>
      </c>
      <c r="O7769" s="181" t="s">
        <v>7366</v>
      </c>
      <c r="P7769" s="184" t="s">
        <v>7090</v>
      </c>
      <c r="Q7769" s="185" t="s">
        <v>190</v>
      </c>
      <c r="R7769" s="181" t="s">
        <v>35</v>
      </c>
      <c r="S7769" s="181" t="s">
        <v>225</v>
      </c>
      <c r="T7769" s="186" t="s">
        <v>225</v>
      </c>
      <c r="U7769" s="187" t="s">
        <v>225</v>
      </c>
      <c r="V7769" s="188" t="str" cm="1">
        <f t="array" ref="V7769">IF(SUM(LEN(A7769:U7769))=0,"",IF(OR(OR(ISBLANK(E7769),SUM(LEN(B7769),LEN(C7769))=0),AND(NOT(D7769="Unknown"),ISBLANK(I7769)),AND(NOT(N7769="Unknown"),ISBLANK(Q7769))),"Missing Information", INDEX(Table15[Entire Service Line Classification], MATCH(SUMIFS(Table15[Unique ID],Table15[System-Owned Portion],D7769,Table15[If Material Anything Other than "Lead" in Column E,Was Material Ever Previously Lead?],F7769,Table15[Customer-Owned Portion],N7769),Table15[Unique ID],0),0)))</f>
        <v>Non-lead</v>
      </c>
      <c r="W7769" s="189"/>
    </row>
    <row r="7770" spans="1:23" s="190" customFormat="1" ht="56.25" x14ac:dyDescent="0.25">
      <c r="A7770" s="180" t="s">
        <v>225</v>
      </c>
      <c r="B7770" s="181" t="s">
        <v>11372</v>
      </c>
      <c r="C7770" s="182" t="s">
        <v>225</v>
      </c>
      <c r="D7770" s="183" t="s">
        <v>36</v>
      </c>
      <c r="E7770" s="181" t="s">
        <v>35</v>
      </c>
      <c r="F7770" s="183" t="s">
        <v>35</v>
      </c>
      <c r="G7770" s="181" t="s">
        <v>7366</v>
      </c>
      <c r="H7770" s="184" t="s">
        <v>7090</v>
      </c>
      <c r="I7770" s="185" t="s">
        <v>190</v>
      </c>
      <c r="J7770" s="181" t="s">
        <v>35</v>
      </c>
      <c r="K7770" s="181" t="s">
        <v>225</v>
      </c>
      <c r="L7770" s="186" t="s">
        <v>225</v>
      </c>
      <c r="M7770" s="187" t="s">
        <v>225</v>
      </c>
      <c r="N7770" s="183" t="s">
        <v>36</v>
      </c>
      <c r="O7770" s="181" t="s">
        <v>7366</v>
      </c>
      <c r="P7770" s="184" t="s">
        <v>7090</v>
      </c>
      <c r="Q7770" s="185" t="s">
        <v>190</v>
      </c>
      <c r="R7770" s="181" t="s">
        <v>35</v>
      </c>
      <c r="S7770" s="181" t="s">
        <v>225</v>
      </c>
      <c r="T7770" s="186" t="s">
        <v>225</v>
      </c>
      <c r="U7770" s="187" t="s">
        <v>225</v>
      </c>
      <c r="V7770" s="188" t="str" cm="1">
        <f t="array" ref="V7770">IF(SUM(LEN(A7770:U7770))=0,"",IF(OR(OR(ISBLANK(E7770),SUM(LEN(B7770),LEN(C7770))=0),AND(NOT(D7770="Unknown"),ISBLANK(I7770)),AND(NOT(N7770="Unknown"),ISBLANK(Q7770))),"Missing Information", INDEX(Table15[Entire Service Line Classification], MATCH(SUMIFS(Table15[Unique ID],Table15[System-Owned Portion],D7770,Table15[If Material Anything Other than "Lead" in Column E,Was Material Ever Previously Lead?],F7770,Table15[Customer-Owned Portion],N7770),Table15[Unique ID],0),0)))</f>
        <v>Non-lead</v>
      </c>
      <c r="W7770" s="189"/>
    </row>
    <row r="7771" spans="1:23" s="190" customFormat="1" ht="56.25" x14ac:dyDescent="0.25">
      <c r="A7771" s="180" t="s">
        <v>225</v>
      </c>
      <c r="B7771" s="181" t="s">
        <v>11373</v>
      </c>
      <c r="C7771" s="182" t="s">
        <v>225</v>
      </c>
      <c r="D7771" s="183" t="s">
        <v>36</v>
      </c>
      <c r="E7771" s="181" t="s">
        <v>35</v>
      </c>
      <c r="F7771" s="183" t="s">
        <v>35</v>
      </c>
      <c r="G7771" s="181" t="s">
        <v>7366</v>
      </c>
      <c r="H7771" s="184" t="s">
        <v>7090</v>
      </c>
      <c r="I7771" s="185" t="s">
        <v>190</v>
      </c>
      <c r="J7771" s="181" t="s">
        <v>35</v>
      </c>
      <c r="K7771" s="181" t="s">
        <v>225</v>
      </c>
      <c r="L7771" s="186" t="s">
        <v>225</v>
      </c>
      <c r="M7771" s="187" t="s">
        <v>225</v>
      </c>
      <c r="N7771" s="183" t="s">
        <v>36</v>
      </c>
      <c r="O7771" s="181" t="s">
        <v>7366</v>
      </c>
      <c r="P7771" s="184" t="s">
        <v>7090</v>
      </c>
      <c r="Q7771" s="185" t="s">
        <v>190</v>
      </c>
      <c r="R7771" s="181" t="s">
        <v>35</v>
      </c>
      <c r="S7771" s="181" t="s">
        <v>225</v>
      </c>
      <c r="T7771" s="186" t="s">
        <v>225</v>
      </c>
      <c r="U7771" s="187" t="s">
        <v>225</v>
      </c>
      <c r="V7771" s="188" t="str" cm="1">
        <f t="array" ref="V7771">IF(SUM(LEN(A7771:U7771))=0,"",IF(OR(OR(ISBLANK(E7771),SUM(LEN(B7771),LEN(C7771))=0),AND(NOT(D7771="Unknown"),ISBLANK(I7771)),AND(NOT(N7771="Unknown"),ISBLANK(Q7771))),"Missing Information", INDEX(Table15[Entire Service Line Classification], MATCH(SUMIFS(Table15[Unique ID],Table15[System-Owned Portion],D7771,Table15[If Material Anything Other than "Lead" in Column E,Was Material Ever Previously Lead?],F7771,Table15[Customer-Owned Portion],N7771),Table15[Unique ID],0),0)))</f>
        <v>Non-lead</v>
      </c>
      <c r="W7771" s="189"/>
    </row>
    <row r="7772" spans="1:23" s="190" customFormat="1" ht="56.25" x14ac:dyDescent="0.25">
      <c r="A7772" s="180" t="s">
        <v>225</v>
      </c>
      <c r="B7772" s="181" t="s">
        <v>11374</v>
      </c>
      <c r="C7772" s="182" t="s">
        <v>225</v>
      </c>
      <c r="D7772" s="183" t="s">
        <v>36</v>
      </c>
      <c r="E7772" s="181" t="s">
        <v>35</v>
      </c>
      <c r="F7772" s="183" t="s">
        <v>35</v>
      </c>
      <c r="G7772" s="181" t="s">
        <v>7357</v>
      </c>
      <c r="H7772" s="184" t="s">
        <v>7090</v>
      </c>
      <c r="I7772" s="185" t="s">
        <v>190</v>
      </c>
      <c r="J7772" s="181" t="s">
        <v>35</v>
      </c>
      <c r="K7772" s="181" t="s">
        <v>225</v>
      </c>
      <c r="L7772" s="186" t="s">
        <v>225</v>
      </c>
      <c r="M7772" s="187" t="s">
        <v>225</v>
      </c>
      <c r="N7772" s="183" t="s">
        <v>36</v>
      </c>
      <c r="O7772" s="181" t="s">
        <v>7357</v>
      </c>
      <c r="P7772" s="184" t="s">
        <v>7090</v>
      </c>
      <c r="Q7772" s="185" t="s">
        <v>190</v>
      </c>
      <c r="R7772" s="181" t="s">
        <v>35</v>
      </c>
      <c r="S7772" s="181" t="s">
        <v>225</v>
      </c>
      <c r="T7772" s="186" t="s">
        <v>225</v>
      </c>
      <c r="U7772" s="187" t="s">
        <v>225</v>
      </c>
      <c r="V7772" s="188" t="str" cm="1">
        <f t="array" ref="V7772">IF(SUM(LEN(A7772:U7772))=0,"",IF(OR(OR(ISBLANK(E7772),SUM(LEN(B7772),LEN(C7772))=0),AND(NOT(D7772="Unknown"),ISBLANK(I7772)),AND(NOT(N7772="Unknown"),ISBLANK(Q7772))),"Missing Information", INDEX(Table15[Entire Service Line Classification], MATCH(SUMIFS(Table15[Unique ID],Table15[System-Owned Portion],D7772,Table15[If Material Anything Other than "Lead" in Column E,Was Material Ever Previously Lead?],F7772,Table15[Customer-Owned Portion],N7772),Table15[Unique ID],0),0)))</f>
        <v>Non-lead</v>
      </c>
      <c r="W7772" s="189"/>
    </row>
    <row r="7773" spans="1:23" s="190" customFormat="1" ht="56.25" x14ac:dyDescent="0.25">
      <c r="A7773" s="180" t="s">
        <v>225</v>
      </c>
      <c r="B7773" s="181" t="s">
        <v>11375</v>
      </c>
      <c r="C7773" s="182" t="s">
        <v>225</v>
      </c>
      <c r="D7773" s="183" t="s">
        <v>36</v>
      </c>
      <c r="E7773" s="181" t="s">
        <v>35</v>
      </c>
      <c r="F7773" s="183" t="s">
        <v>35</v>
      </c>
      <c r="G7773" s="181" t="s">
        <v>7357</v>
      </c>
      <c r="H7773" s="184" t="s">
        <v>7090</v>
      </c>
      <c r="I7773" s="185" t="s">
        <v>190</v>
      </c>
      <c r="J7773" s="181" t="s">
        <v>35</v>
      </c>
      <c r="K7773" s="181" t="s">
        <v>225</v>
      </c>
      <c r="L7773" s="186" t="s">
        <v>225</v>
      </c>
      <c r="M7773" s="187" t="s">
        <v>225</v>
      </c>
      <c r="N7773" s="183" t="s">
        <v>36</v>
      </c>
      <c r="O7773" s="181" t="s">
        <v>7357</v>
      </c>
      <c r="P7773" s="184" t="s">
        <v>7090</v>
      </c>
      <c r="Q7773" s="185" t="s">
        <v>190</v>
      </c>
      <c r="R7773" s="181" t="s">
        <v>35</v>
      </c>
      <c r="S7773" s="181" t="s">
        <v>225</v>
      </c>
      <c r="T7773" s="186" t="s">
        <v>225</v>
      </c>
      <c r="U7773" s="187" t="s">
        <v>225</v>
      </c>
      <c r="V7773" s="188" t="str" cm="1">
        <f t="array" ref="V7773">IF(SUM(LEN(A7773:U7773))=0,"",IF(OR(OR(ISBLANK(E7773),SUM(LEN(B7773),LEN(C7773))=0),AND(NOT(D7773="Unknown"),ISBLANK(I7773)),AND(NOT(N7773="Unknown"),ISBLANK(Q7773))),"Missing Information", INDEX(Table15[Entire Service Line Classification], MATCH(SUMIFS(Table15[Unique ID],Table15[System-Owned Portion],D7773,Table15[If Material Anything Other than "Lead" in Column E,Was Material Ever Previously Lead?],F7773,Table15[Customer-Owned Portion],N7773),Table15[Unique ID],0),0)))</f>
        <v>Non-lead</v>
      </c>
      <c r="W7773" s="189"/>
    </row>
    <row r="7774" spans="1:23" s="190" customFormat="1" ht="56.25" x14ac:dyDescent="0.25">
      <c r="A7774" s="180" t="s">
        <v>225</v>
      </c>
      <c r="B7774" s="181" t="s">
        <v>11376</v>
      </c>
      <c r="C7774" s="182" t="s">
        <v>225</v>
      </c>
      <c r="D7774" s="183" t="s">
        <v>36</v>
      </c>
      <c r="E7774" s="181" t="s">
        <v>35</v>
      </c>
      <c r="F7774" s="183" t="s">
        <v>35</v>
      </c>
      <c r="G7774" s="181" t="s">
        <v>7366</v>
      </c>
      <c r="H7774" s="184" t="s">
        <v>7090</v>
      </c>
      <c r="I7774" s="185" t="s">
        <v>190</v>
      </c>
      <c r="J7774" s="181" t="s">
        <v>35</v>
      </c>
      <c r="K7774" s="181" t="s">
        <v>225</v>
      </c>
      <c r="L7774" s="186" t="s">
        <v>225</v>
      </c>
      <c r="M7774" s="187" t="s">
        <v>225</v>
      </c>
      <c r="N7774" s="183" t="s">
        <v>36</v>
      </c>
      <c r="O7774" s="181" t="s">
        <v>7366</v>
      </c>
      <c r="P7774" s="184" t="s">
        <v>7090</v>
      </c>
      <c r="Q7774" s="185" t="s">
        <v>190</v>
      </c>
      <c r="R7774" s="181" t="s">
        <v>35</v>
      </c>
      <c r="S7774" s="181" t="s">
        <v>225</v>
      </c>
      <c r="T7774" s="186" t="s">
        <v>225</v>
      </c>
      <c r="U7774" s="187" t="s">
        <v>225</v>
      </c>
      <c r="V7774" s="188" t="str" cm="1">
        <f t="array" ref="V7774">IF(SUM(LEN(A7774:U7774))=0,"",IF(OR(OR(ISBLANK(E7774),SUM(LEN(B7774),LEN(C7774))=0),AND(NOT(D7774="Unknown"),ISBLANK(I7774)),AND(NOT(N7774="Unknown"),ISBLANK(Q7774))),"Missing Information", INDEX(Table15[Entire Service Line Classification], MATCH(SUMIFS(Table15[Unique ID],Table15[System-Owned Portion],D7774,Table15[If Material Anything Other than "Lead" in Column E,Was Material Ever Previously Lead?],F7774,Table15[Customer-Owned Portion],N7774),Table15[Unique ID],0),0)))</f>
        <v>Non-lead</v>
      </c>
      <c r="W7774" s="189"/>
    </row>
    <row r="7775" spans="1:23" s="190" customFormat="1" ht="56.25" x14ac:dyDescent="0.25">
      <c r="A7775" s="180" t="s">
        <v>225</v>
      </c>
      <c r="B7775" s="181" t="s">
        <v>11377</v>
      </c>
      <c r="C7775" s="182" t="s">
        <v>225</v>
      </c>
      <c r="D7775" s="183" t="s">
        <v>36</v>
      </c>
      <c r="E7775" s="181" t="s">
        <v>35</v>
      </c>
      <c r="F7775" s="183" t="s">
        <v>35</v>
      </c>
      <c r="G7775" s="181" t="s">
        <v>7366</v>
      </c>
      <c r="H7775" s="184" t="s">
        <v>7090</v>
      </c>
      <c r="I7775" s="185" t="s">
        <v>190</v>
      </c>
      <c r="J7775" s="181" t="s">
        <v>35</v>
      </c>
      <c r="K7775" s="181" t="s">
        <v>225</v>
      </c>
      <c r="L7775" s="186" t="s">
        <v>225</v>
      </c>
      <c r="M7775" s="187" t="s">
        <v>225</v>
      </c>
      <c r="N7775" s="183" t="s">
        <v>36</v>
      </c>
      <c r="O7775" s="181" t="s">
        <v>7366</v>
      </c>
      <c r="P7775" s="184" t="s">
        <v>7090</v>
      </c>
      <c r="Q7775" s="185" t="s">
        <v>190</v>
      </c>
      <c r="R7775" s="181" t="s">
        <v>35</v>
      </c>
      <c r="S7775" s="181" t="s">
        <v>225</v>
      </c>
      <c r="T7775" s="186" t="s">
        <v>225</v>
      </c>
      <c r="U7775" s="187" t="s">
        <v>225</v>
      </c>
      <c r="V7775" s="188" t="str" cm="1">
        <f t="array" ref="V7775">IF(SUM(LEN(A7775:U7775))=0,"",IF(OR(OR(ISBLANK(E7775),SUM(LEN(B7775),LEN(C7775))=0),AND(NOT(D7775="Unknown"),ISBLANK(I7775)),AND(NOT(N7775="Unknown"),ISBLANK(Q7775))),"Missing Information", INDEX(Table15[Entire Service Line Classification], MATCH(SUMIFS(Table15[Unique ID],Table15[System-Owned Portion],D7775,Table15[If Material Anything Other than "Lead" in Column E,Was Material Ever Previously Lead?],F7775,Table15[Customer-Owned Portion],N7775),Table15[Unique ID],0),0)))</f>
        <v>Non-lead</v>
      </c>
      <c r="W7775" s="189"/>
    </row>
    <row r="7776" spans="1:23" s="190" customFormat="1" ht="56.25" x14ac:dyDescent="0.25">
      <c r="A7776" s="180" t="s">
        <v>225</v>
      </c>
      <c r="B7776" s="181" t="s">
        <v>11378</v>
      </c>
      <c r="C7776" s="182" t="s">
        <v>225</v>
      </c>
      <c r="D7776" s="183" t="s">
        <v>36</v>
      </c>
      <c r="E7776" s="181" t="s">
        <v>35</v>
      </c>
      <c r="F7776" s="183" t="s">
        <v>35</v>
      </c>
      <c r="G7776" s="181" t="s">
        <v>7366</v>
      </c>
      <c r="H7776" s="184" t="s">
        <v>7090</v>
      </c>
      <c r="I7776" s="185" t="s">
        <v>190</v>
      </c>
      <c r="J7776" s="181" t="s">
        <v>35</v>
      </c>
      <c r="K7776" s="181" t="s">
        <v>225</v>
      </c>
      <c r="L7776" s="186" t="s">
        <v>225</v>
      </c>
      <c r="M7776" s="187" t="s">
        <v>225</v>
      </c>
      <c r="N7776" s="183" t="s">
        <v>36</v>
      </c>
      <c r="O7776" s="181" t="s">
        <v>7366</v>
      </c>
      <c r="P7776" s="184" t="s">
        <v>7090</v>
      </c>
      <c r="Q7776" s="185" t="s">
        <v>190</v>
      </c>
      <c r="R7776" s="181" t="s">
        <v>35</v>
      </c>
      <c r="S7776" s="181" t="s">
        <v>225</v>
      </c>
      <c r="T7776" s="186" t="s">
        <v>225</v>
      </c>
      <c r="U7776" s="187" t="s">
        <v>225</v>
      </c>
      <c r="V7776" s="188" t="str" cm="1">
        <f t="array" ref="V7776">IF(SUM(LEN(A7776:U7776))=0,"",IF(OR(OR(ISBLANK(E7776),SUM(LEN(B7776),LEN(C7776))=0),AND(NOT(D7776="Unknown"),ISBLANK(I7776)),AND(NOT(N7776="Unknown"),ISBLANK(Q7776))),"Missing Information", INDEX(Table15[Entire Service Line Classification], MATCH(SUMIFS(Table15[Unique ID],Table15[System-Owned Portion],D7776,Table15[If Material Anything Other than "Lead" in Column E,Was Material Ever Previously Lead?],F7776,Table15[Customer-Owned Portion],N7776),Table15[Unique ID],0),0)))</f>
        <v>Non-lead</v>
      </c>
      <c r="W7776" s="189"/>
    </row>
    <row r="7777" spans="1:23" s="190" customFormat="1" ht="56.25" x14ac:dyDescent="0.25">
      <c r="A7777" s="180" t="s">
        <v>225</v>
      </c>
      <c r="B7777" s="181" t="s">
        <v>11379</v>
      </c>
      <c r="C7777" s="182" t="s">
        <v>225</v>
      </c>
      <c r="D7777" s="183" t="s">
        <v>36</v>
      </c>
      <c r="E7777" s="181" t="s">
        <v>35</v>
      </c>
      <c r="F7777" s="183" t="s">
        <v>35</v>
      </c>
      <c r="G7777" s="181" t="s">
        <v>7366</v>
      </c>
      <c r="H7777" s="184" t="s">
        <v>7090</v>
      </c>
      <c r="I7777" s="185" t="s">
        <v>190</v>
      </c>
      <c r="J7777" s="181" t="s">
        <v>35</v>
      </c>
      <c r="K7777" s="181" t="s">
        <v>225</v>
      </c>
      <c r="L7777" s="186" t="s">
        <v>225</v>
      </c>
      <c r="M7777" s="187" t="s">
        <v>225</v>
      </c>
      <c r="N7777" s="183" t="s">
        <v>36</v>
      </c>
      <c r="O7777" s="181" t="s">
        <v>7366</v>
      </c>
      <c r="P7777" s="184" t="s">
        <v>7090</v>
      </c>
      <c r="Q7777" s="185" t="s">
        <v>190</v>
      </c>
      <c r="R7777" s="181" t="s">
        <v>35</v>
      </c>
      <c r="S7777" s="181" t="s">
        <v>225</v>
      </c>
      <c r="T7777" s="186" t="s">
        <v>225</v>
      </c>
      <c r="U7777" s="187" t="s">
        <v>225</v>
      </c>
      <c r="V7777" s="188" t="str" cm="1">
        <f t="array" ref="V7777">IF(SUM(LEN(A7777:U7777))=0,"",IF(OR(OR(ISBLANK(E7777),SUM(LEN(B7777),LEN(C7777))=0),AND(NOT(D7777="Unknown"),ISBLANK(I7777)),AND(NOT(N7777="Unknown"),ISBLANK(Q7777))),"Missing Information", INDEX(Table15[Entire Service Line Classification], MATCH(SUMIFS(Table15[Unique ID],Table15[System-Owned Portion],D7777,Table15[If Material Anything Other than "Lead" in Column E,Was Material Ever Previously Lead?],F7777,Table15[Customer-Owned Portion],N7777),Table15[Unique ID],0),0)))</f>
        <v>Non-lead</v>
      </c>
      <c r="W7777" s="189"/>
    </row>
    <row r="7778" spans="1:23" s="190" customFormat="1" ht="56.25" x14ac:dyDescent="0.25">
      <c r="A7778" s="180" t="s">
        <v>225</v>
      </c>
      <c r="B7778" s="181" t="s">
        <v>11380</v>
      </c>
      <c r="C7778" s="182" t="s">
        <v>225</v>
      </c>
      <c r="D7778" s="183" t="s">
        <v>36</v>
      </c>
      <c r="E7778" s="181" t="s">
        <v>35</v>
      </c>
      <c r="F7778" s="183" t="s">
        <v>35</v>
      </c>
      <c r="G7778" s="181" t="s">
        <v>7366</v>
      </c>
      <c r="H7778" s="184" t="s">
        <v>7090</v>
      </c>
      <c r="I7778" s="185" t="s">
        <v>190</v>
      </c>
      <c r="J7778" s="181" t="s">
        <v>35</v>
      </c>
      <c r="K7778" s="181" t="s">
        <v>225</v>
      </c>
      <c r="L7778" s="186" t="s">
        <v>225</v>
      </c>
      <c r="M7778" s="187" t="s">
        <v>225</v>
      </c>
      <c r="N7778" s="183" t="s">
        <v>36</v>
      </c>
      <c r="O7778" s="181" t="s">
        <v>7366</v>
      </c>
      <c r="P7778" s="184" t="s">
        <v>7090</v>
      </c>
      <c r="Q7778" s="185" t="s">
        <v>190</v>
      </c>
      <c r="R7778" s="181" t="s">
        <v>35</v>
      </c>
      <c r="S7778" s="181" t="s">
        <v>225</v>
      </c>
      <c r="T7778" s="186" t="s">
        <v>225</v>
      </c>
      <c r="U7778" s="187" t="s">
        <v>225</v>
      </c>
      <c r="V7778" s="188" t="str" cm="1">
        <f t="array" ref="V7778">IF(SUM(LEN(A7778:U7778))=0,"",IF(OR(OR(ISBLANK(E7778),SUM(LEN(B7778),LEN(C7778))=0),AND(NOT(D7778="Unknown"),ISBLANK(I7778)),AND(NOT(N7778="Unknown"),ISBLANK(Q7778))),"Missing Information", INDEX(Table15[Entire Service Line Classification], MATCH(SUMIFS(Table15[Unique ID],Table15[System-Owned Portion],D7778,Table15[If Material Anything Other than "Lead" in Column E,Was Material Ever Previously Lead?],F7778,Table15[Customer-Owned Portion],N7778),Table15[Unique ID],0),0)))</f>
        <v>Non-lead</v>
      </c>
      <c r="W7778" s="189"/>
    </row>
    <row r="7779" spans="1:23" s="190" customFormat="1" ht="56.25" x14ac:dyDescent="0.25">
      <c r="A7779" s="180" t="s">
        <v>225</v>
      </c>
      <c r="B7779" s="181" t="s">
        <v>11381</v>
      </c>
      <c r="C7779" s="182" t="s">
        <v>225</v>
      </c>
      <c r="D7779" s="183" t="s">
        <v>36</v>
      </c>
      <c r="E7779" s="181" t="s">
        <v>35</v>
      </c>
      <c r="F7779" s="183" t="s">
        <v>35</v>
      </c>
      <c r="G7779" s="181" t="s">
        <v>7366</v>
      </c>
      <c r="H7779" s="184" t="s">
        <v>7090</v>
      </c>
      <c r="I7779" s="185" t="s">
        <v>190</v>
      </c>
      <c r="J7779" s="181" t="s">
        <v>35</v>
      </c>
      <c r="K7779" s="181" t="s">
        <v>225</v>
      </c>
      <c r="L7779" s="186" t="s">
        <v>225</v>
      </c>
      <c r="M7779" s="187" t="s">
        <v>225</v>
      </c>
      <c r="N7779" s="183" t="s">
        <v>36</v>
      </c>
      <c r="O7779" s="181" t="s">
        <v>7366</v>
      </c>
      <c r="P7779" s="184" t="s">
        <v>7090</v>
      </c>
      <c r="Q7779" s="185" t="s">
        <v>190</v>
      </c>
      <c r="R7779" s="181" t="s">
        <v>35</v>
      </c>
      <c r="S7779" s="181" t="s">
        <v>225</v>
      </c>
      <c r="T7779" s="186" t="s">
        <v>225</v>
      </c>
      <c r="U7779" s="187" t="s">
        <v>225</v>
      </c>
      <c r="V7779" s="188" t="str" cm="1">
        <f t="array" ref="V7779">IF(SUM(LEN(A7779:U7779))=0,"",IF(OR(OR(ISBLANK(E7779),SUM(LEN(B7779),LEN(C7779))=0),AND(NOT(D7779="Unknown"),ISBLANK(I7779)),AND(NOT(N7779="Unknown"),ISBLANK(Q7779))),"Missing Information", INDEX(Table15[Entire Service Line Classification], MATCH(SUMIFS(Table15[Unique ID],Table15[System-Owned Portion],D7779,Table15[If Material Anything Other than "Lead" in Column E,Was Material Ever Previously Lead?],F7779,Table15[Customer-Owned Portion],N7779),Table15[Unique ID],0),0)))</f>
        <v>Non-lead</v>
      </c>
      <c r="W7779" s="189"/>
    </row>
    <row r="7780" spans="1:23" s="190" customFormat="1" ht="56.25" x14ac:dyDescent="0.25">
      <c r="A7780" s="180" t="s">
        <v>225</v>
      </c>
      <c r="B7780" s="181" t="s">
        <v>11382</v>
      </c>
      <c r="C7780" s="182" t="s">
        <v>225</v>
      </c>
      <c r="D7780" s="183" t="s">
        <v>36</v>
      </c>
      <c r="E7780" s="181" t="s">
        <v>35</v>
      </c>
      <c r="F7780" s="183" t="s">
        <v>35</v>
      </c>
      <c r="G7780" s="181" t="s">
        <v>7357</v>
      </c>
      <c r="H7780" s="184" t="s">
        <v>7090</v>
      </c>
      <c r="I7780" s="185" t="s">
        <v>190</v>
      </c>
      <c r="J7780" s="181" t="s">
        <v>35</v>
      </c>
      <c r="K7780" s="181" t="s">
        <v>225</v>
      </c>
      <c r="L7780" s="186" t="s">
        <v>225</v>
      </c>
      <c r="M7780" s="187" t="s">
        <v>225</v>
      </c>
      <c r="N7780" s="183" t="s">
        <v>36</v>
      </c>
      <c r="O7780" s="181" t="s">
        <v>7357</v>
      </c>
      <c r="P7780" s="184" t="s">
        <v>7090</v>
      </c>
      <c r="Q7780" s="185" t="s">
        <v>190</v>
      </c>
      <c r="R7780" s="181" t="s">
        <v>35</v>
      </c>
      <c r="S7780" s="181" t="s">
        <v>225</v>
      </c>
      <c r="T7780" s="186" t="s">
        <v>225</v>
      </c>
      <c r="U7780" s="187" t="s">
        <v>225</v>
      </c>
      <c r="V7780" s="188" t="str" cm="1">
        <f t="array" ref="V7780">IF(SUM(LEN(A7780:U7780))=0,"",IF(OR(OR(ISBLANK(E7780),SUM(LEN(B7780),LEN(C7780))=0),AND(NOT(D7780="Unknown"),ISBLANK(I7780)),AND(NOT(N7780="Unknown"),ISBLANK(Q7780))),"Missing Information", INDEX(Table15[Entire Service Line Classification], MATCH(SUMIFS(Table15[Unique ID],Table15[System-Owned Portion],D7780,Table15[If Material Anything Other than "Lead" in Column E,Was Material Ever Previously Lead?],F7780,Table15[Customer-Owned Portion],N7780),Table15[Unique ID],0),0)))</f>
        <v>Non-lead</v>
      </c>
      <c r="W7780" s="189"/>
    </row>
    <row r="7781" spans="1:23" s="190" customFormat="1" ht="56.25" x14ac:dyDescent="0.25">
      <c r="A7781" s="180" t="s">
        <v>225</v>
      </c>
      <c r="B7781" s="181" t="s">
        <v>11383</v>
      </c>
      <c r="C7781" s="182" t="s">
        <v>225</v>
      </c>
      <c r="D7781" s="183" t="s">
        <v>36</v>
      </c>
      <c r="E7781" s="181" t="s">
        <v>35</v>
      </c>
      <c r="F7781" s="183" t="s">
        <v>35</v>
      </c>
      <c r="G7781" s="181" t="s">
        <v>7357</v>
      </c>
      <c r="H7781" s="184" t="s">
        <v>7090</v>
      </c>
      <c r="I7781" s="185" t="s">
        <v>190</v>
      </c>
      <c r="J7781" s="181" t="s">
        <v>35</v>
      </c>
      <c r="K7781" s="181" t="s">
        <v>225</v>
      </c>
      <c r="L7781" s="186" t="s">
        <v>225</v>
      </c>
      <c r="M7781" s="187" t="s">
        <v>225</v>
      </c>
      <c r="N7781" s="183" t="s">
        <v>36</v>
      </c>
      <c r="O7781" s="181" t="s">
        <v>7357</v>
      </c>
      <c r="P7781" s="184" t="s">
        <v>7090</v>
      </c>
      <c r="Q7781" s="185" t="s">
        <v>190</v>
      </c>
      <c r="R7781" s="181" t="s">
        <v>35</v>
      </c>
      <c r="S7781" s="181" t="s">
        <v>225</v>
      </c>
      <c r="T7781" s="186" t="s">
        <v>225</v>
      </c>
      <c r="U7781" s="187" t="s">
        <v>225</v>
      </c>
      <c r="V7781" s="188" t="str" cm="1">
        <f t="array" ref="V7781">IF(SUM(LEN(A7781:U7781))=0,"",IF(OR(OR(ISBLANK(E7781),SUM(LEN(B7781),LEN(C7781))=0),AND(NOT(D7781="Unknown"),ISBLANK(I7781)),AND(NOT(N7781="Unknown"),ISBLANK(Q7781))),"Missing Information", INDEX(Table15[Entire Service Line Classification], MATCH(SUMIFS(Table15[Unique ID],Table15[System-Owned Portion],D7781,Table15[If Material Anything Other than "Lead" in Column E,Was Material Ever Previously Lead?],F7781,Table15[Customer-Owned Portion],N7781),Table15[Unique ID],0),0)))</f>
        <v>Non-lead</v>
      </c>
      <c r="W7781" s="189"/>
    </row>
    <row r="7782" spans="1:23" s="190" customFormat="1" ht="56.25" x14ac:dyDescent="0.25">
      <c r="A7782" s="180" t="s">
        <v>225</v>
      </c>
      <c r="B7782" s="181" t="s">
        <v>11384</v>
      </c>
      <c r="C7782" s="182" t="s">
        <v>225</v>
      </c>
      <c r="D7782" s="183" t="s">
        <v>36</v>
      </c>
      <c r="E7782" s="181" t="s">
        <v>35</v>
      </c>
      <c r="F7782" s="183" t="s">
        <v>35</v>
      </c>
      <c r="G7782" s="181" t="s">
        <v>7357</v>
      </c>
      <c r="H7782" s="184" t="s">
        <v>7090</v>
      </c>
      <c r="I7782" s="185" t="s">
        <v>190</v>
      </c>
      <c r="J7782" s="181" t="s">
        <v>35</v>
      </c>
      <c r="K7782" s="181" t="s">
        <v>225</v>
      </c>
      <c r="L7782" s="186" t="s">
        <v>225</v>
      </c>
      <c r="M7782" s="187" t="s">
        <v>225</v>
      </c>
      <c r="N7782" s="183" t="s">
        <v>36</v>
      </c>
      <c r="O7782" s="181" t="s">
        <v>7357</v>
      </c>
      <c r="P7782" s="184" t="s">
        <v>7090</v>
      </c>
      <c r="Q7782" s="185" t="s">
        <v>190</v>
      </c>
      <c r="R7782" s="181" t="s">
        <v>35</v>
      </c>
      <c r="S7782" s="181" t="s">
        <v>225</v>
      </c>
      <c r="T7782" s="186" t="s">
        <v>225</v>
      </c>
      <c r="U7782" s="187" t="s">
        <v>225</v>
      </c>
      <c r="V7782" s="188" t="str" cm="1">
        <f t="array" ref="V7782">IF(SUM(LEN(A7782:U7782))=0,"",IF(OR(OR(ISBLANK(E7782),SUM(LEN(B7782),LEN(C7782))=0),AND(NOT(D7782="Unknown"),ISBLANK(I7782)),AND(NOT(N7782="Unknown"),ISBLANK(Q7782))),"Missing Information", INDEX(Table15[Entire Service Line Classification], MATCH(SUMIFS(Table15[Unique ID],Table15[System-Owned Portion],D7782,Table15[If Material Anything Other than "Lead" in Column E,Was Material Ever Previously Lead?],F7782,Table15[Customer-Owned Portion],N7782),Table15[Unique ID],0),0)))</f>
        <v>Non-lead</v>
      </c>
      <c r="W7782" s="189"/>
    </row>
    <row r="7783" spans="1:23" s="190" customFormat="1" ht="56.25" x14ac:dyDescent="0.25">
      <c r="A7783" s="180" t="s">
        <v>225</v>
      </c>
      <c r="B7783" s="181" t="s">
        <v>11385</v>
      </c>
      <c r="C7783" s="182" t="s">
        <v>225</v>
      </c>
      <c r="D7783" s="183" t="s">
        <v>36</v>
      </c>
      <c r="E7783" s="181" t="s">
        <v>35</v>
      </c>
      <c r="F7783" s="183" t="s">
        <v>35</v>
      </c>
      <c r="G7783" s="181" t="s">
        <v>7357</v>
      </c>
      <c r="H7783" s="184" t="s">
        <v>7090</v>
      </c>
      <c r="I7783" s="185" t="s">
        <v>190</v>
      </c>
      <c r="J7783" s="181" t="s">
        <v>35</v>
      </c>
      <c r="K7783" s="181" t="s">
        <v>225</v>
      </c>
      <c r="L7783" s="186" t="s">
        <v>225</v>
      </c>
      <c r="M7783" s="187" t="s">
        <v>225</v>
      </c>
      <c r="N7783" s="183" t="s">
        <v>36</v>
      </c>
      <c r="O7783" s="181" t="s">
        <v>7357</v>
      </c>
      <c r="P7783" s="184" t="s">
        <v>7090</v>
      </c>
      <c r="Q7783" s="185" t="s">
        <v>190</v>
      </c>
      <c r="R7783" s="181" t="s">
        <v>35</v>
      </c>
      <c r="S7783" s="181" t="s">
        <v>225</v>
      </c>
      <c r="T7783" s="186" t="s">
        <v>225</v>
      </c>
      <c r="U7783" s="187" t="s">
        <v>225</v>
      </c>
      <c r="V7783" s="188" t="str" cm="1">
        <f t="array" ref="V7783">IF(SUM(LEN(A7783:U7783))=0,"",IF(OR(OR(ISBLANK(E7783),SUM(LEN(B7783),LEN(C7783))=0),AND(NOT(D7783="Unknown"),ISBLANK(I7783)),AND(NOT(N7783="Unknown"),ISBLANK(Q7783))),"Missing Information", INDEX(Table15[Entire Service Line Classification], MATCH(SUMIFS(Table15[Unique ID],Table15[System-Owned Portion],D7783,Table15[If Material Anything Other than "Lead" in Column E,Was Material Ever Previously Lead?],F7783,Table15[Customer-Owned Portion],N7783),Table15[Unique ID],0),0)))</f>
        <v>Non-lead</v>
      </c>
      <c r="W7783" s="189"/>
    </row>
    <row r="7784" spans="1:23" s="190" customFormat="1" ht="56.25" x14ac:dyDescent="0.25">
      <c r="A7784" s="180" t="s">
        <v>225</v>
      </c>
      <c r="B7784" s="181" t="s">
        <v>11386</v>
      </c>
      <c r="C7784" s="182" t="s">
        <v>225</v>
      </c>
      <c r="D7784" s="183" t="s">
        <v>36</v>
      </c>
      <c r="E7784" s="181" t="s">
        <v>35</v>
      </c>
      <c r="F7784" s="183" t="s">
        <v>35</v>
      </c>
      <c r="G7784" s="181" t="s">
        <v>7357</v>
      </c>
      <c r="H7784" s="184" t="s">
        <v>7090</v>
      </c>
      <c r="I7784" s="185" t="s">
        <v>190</v>
      </c>
      <c r="J7784" s="181" t="s">
        <v>35</v>
      </c>
      <c r="K7784" s="181" t="s">
        <v>225</v>
      </c>
      <c r="L7784" s="186" t="s">
        <v>225</v>
      </c>
      <c r="M7784" s="187" t="s">
        <v>225</v>
      </c>
      <c r="N7784" s="183" t="s">
        <v>36</v>
      </c>
      <c r="O7784" s="181" t="s">
        <v>7357</v>
      </c>
      <c r="P7784" s="184" t="s">
        <v>7090</v>
      </c>
      <c r="Q7784" s="185" t="s">
        <v>190</v>
      </c>
      <c r="R7784" s="181" t="s">
        <v>35</v>
      </c>
      <c r="S7784" s="181" t="s">
        <v>225</v>
      </c>
      <c r="T7784" s="186" t="s">
        <v>225</v>
      </c>
      <c r="U7784" s="187" t="s">
        <v>225</v>
      </c>
      <c r="V7784" s="188" t="str" cm="1">
        <f t="array" ref="V7784">IF(SUM(LEN(A7784:U7784))=0,"",IF(OR(OR(ISBLANK(E7784),SUM(LEN(B7784),LEN(C7784))=0),AND(NOT(D7784="Unknown"),ISBLANK(I7784)),AND(NOT(N7784="Unknown"),ISBLANK(Q7784))),"Missing Information", INDEX(Table15[Entire Service Line Classification], MATCH(SUMIFS(Table15[Unique ID],Table15[System-Owned Portion],D7784,Table15[If Material Anything Other than "Lead" in Column E,Was Material Ever Previously Lead?],F7784,Table15[Customer-Owned Portion],N7784),Table15[Unique ID],0),0)))</f>
        <v>Non-lead</v>
      </c>
      <c r="W7784" s="189"/>
    </row>
    <row r="7785" spans="1:23" s="190" customFormat="1" ht="56.25" x14ac:dyDescent="0.25">
      <c r="A7785" s="180" t="s">
        <v>225</v>
      </c>
      <c r="B7785" s="181" t="s">
        <v>11387</v>
      </c>
      <c r="C7785" s="182" t="s">
        <v>225</v>
      </c>
      <c r="D7785" s="183" t="s">
        <v>36</v>
      </c>
      <c r="E7785" s="181" t="s">
        <v>35</v>
      </c>
      <c r="F7785" s="183" t="s">
        <v>35</v>
      </c>
      <c r="G7785" s="181" t="s">
        <v>7357</v>
      </c>
      <c r="H7785" s="184" t="s">
        <v>7090</v>
      </c>
      <c r="I7785" s="185" t="s">
        <v>190</v>
      </c>
      <c r="J7785" s="181" t="s">
        <v>35</v>
      </c>
      <c r="K7785" s="181" t="s">
        <v>225</v>
      </c>
      <c r="L7785" s="186" t="s">
        <v>225</v>
      </c>
      <c r="M7785" s="187" t="s">
        <v>225</v>
      </c>
      <c r="N7785" s="183" t="s">
        <v>36</v>
      </c>
      <c r="O7785" s="181" t="s">
        <v>7357</v>
      </c>
      <c r="P7785" s="184" t="s">
        <v>7090</v>
      </c>
      <c r="Q7785" s="185" t="s">
        <v>190</v>
      </c>
      <c r="R7785" s="181" t="s">
        <v>35</v>
      </c>
      <c r="S7785" s="181" t="s">
        <v>225</v>
      </c>
      <c r="T7785" s="186" t="s">
        <v>225</v>
      </c>
      <c r="U7785" s="187" t="s">
        <v>225</v>
      </c>
      <c r="V7785" s="188" t="str" cm="1">
        <f t="array" ref="V7785">IF(SUM(LEN(A7785:U7785))=0,"",IF(OR(OR(ISBLANK(E7785),SUM(LEN(B7785),LEN(C7785))=0),AND(NOT(D7785="Unknown"),ISBLANK(I7785)),AND(NOT(N7785="Unknown"),ISBLANK(Q7785))),"Missing Information", INDEX(Table15[Entire Service Line Classification], MATCH(SUMIFS(Table15[Unique ID],Table15[System-Owned Portion],D7785,Table15[If Material Anything Other than "Lead" in Column E,Was Material Ever Previously Lead?],F7785,Table15[Customer-Owned Portion],N7785),Table15[Unique ID],0),0)))</f>
        <v>Non-lead</v>
      </c>
      <c r="W7785" s="189"/>
    </row>
    <row r="7786" spans="1:23" s="190" customFormat="1" ht="56.25" x14ac:dyDescent="0.25">
      <c r="A7786" s="180" t="s">
        <v>225</v>
      </c>
      <c r="B7786" s="181" t="s">
        <v>11388</v>
      </c>
      <c r="C7786" s="182" t="s">
        <v>225</v>
      </c>
      <c r="D7786" s="183" t="s">
        <v>36</v>
      </c>
      <c r="E7786" s="181" t="s">
        <v>35</v>
      </c>
      <c r="F7786" s="183" t="s">
        <v>35</v>
      </c>
      <c r="G7786" s="181" t="s">
        <v>7366</v>
      </c>
      <c r="H7786" s="184" t="s">
        <v>7090</v>
      </c>
      <c r="I7786" s="185" t="s">
        <v>190</v>
      </c>
      <c r="J7786" s="181" t="s">
        <v>35</v>
      </c>
      <c r="K7786" s="181" t="s">
        <v>225</v>
      </c>
      <c r="L7786" s="186" t="s">
        <v>225</v>
      </c>
      <c r="M7786" s="187" t="s">
        <v>225</v>
      </c>
      <c r="N7786" s="183" t="s">
        <v>36</v>
      </c>
      <c r="O7786" s="181" t="s">
        <v>7366</v>
      </c>
      <c r="P7786" s="184" t="s">
        <v>7090</v>
      </c>
      <c r="Q7786" s="185" t="s">
        <v>190</v>
      </c>
      <c r="R7786" s="181" t="s">
        <v>35</v>
      </c>
      <c r="S7786" s="181" t="s">
        <v>225</v>
      </c>
      <c r="T7786" s="186" t="s">
        <v>225</v>
      </c>
      <c r="U7786" s="187" t="s">
        <v>225</v>
      </c>
      <c r="V7786" s="188" t="str" cm="1">
        <f t="array" ref="V7786">IF(SUM(LEN(A7786:U7786))=0,"",IF(OR(OR(ISBLANK(E7786),SUM(LEN(B7786),LEN(C7786))=0),AND(NOT(D7786="Unknown"),ISBLANK(I7786)),AND(NOT(N7786="Unknown"),ISBLANK(Q7786))),"Missing Information", INDEX(Table15[Entire Service Line Classification], MATCH(SUMIFS(Table15[Unique ID],Table15[System-Owned Portion],D7786,Table15[If Material Anything Other than "Lead" in Column E,Was Material Ever Previously Lead?],F7786,Table15[Customer-Owned Portion],N7786),Table15[Unique ID],0),0)))</f>
        <v>Non-lead</v>
      </c>
      <c r="W7786" s="189"/>
    </row>
    <row r="7787" spans="1:23" s="190" customFormat="1" ht="56.25" x14ac:dyDescent="0.25">
      <c r="A7787" s="180" t="s">
        <v>225</v>
      </c>
      <c r="B7787" s="181" t="s">
        <v>11389</v>
      </c>
      <c r="C7787" s="182" t="s">
        <v>225</v>
      </c>
      <c r="D7787" s="183" t="s">
        <v>36</v>
      </c>
      <c r="E7787" s="181" t="s">
        <v>35</v>
      </c>
      <c r="F7787" s="183" t="s">
        <v>35</v>
      </c>
      <c r="G7787" s="181" t="s">
        <v>7393</v>
      </c>
      <c r="H7787" s="184" t="s">
        <v>7090</v>
      </c>
      <c r="I7787" s="185" t="s">
        <v>190</v>
      </c>
      <c r="J7787" s="181" t="s">
        <v>35</v>
      </c>
      <c r="K7787" s="181" t="s">
        <v>225</v>
      </c>
      <c r="L7787" s="186" t="s">
        <v>225</v>
      </c>
      <c r="M7787" s="187" t="s">
        <v>225</v>
      </c>
      <c r="N7787" s="183" t="s">
        <v>36</v>
      </c>
      <c r="O7787" s="181" t="s">
        <v>7393</v>
      </c>
      <c r="P7787" s="184" t="s">
        <v>7090</v>
      </c>
      <c r="Q7787" s="185" t="s">
        <v>190</v>
      </c>
      <c r="R7787" s="181" t="s">
        <v>35</v>
      </c>
      <c r="S7787" s="181" t="s">
        <v>225</v>
      </c>
      <c r="T7787" s="186" t="s">
        <v>225</v>
      </c>
      <c r="U7787" s="187" t="s">
        <v>225</v>
      </c>
      <c r="V7787" s="188" t="str" cm="1">
        <f t="array" ref="V7787">IF(SUM(LEN(A7787:U7787))=0,"",IF(OR(OR(ISBLANK(E7787),SUM(LEN(B7787),LEN(C7787))=0),AND(NOT(D7787="Unknown"),ISBLANK(I7787)),AND(NOT(N7787="Unknown"),ISBLANK(Q7787))),"Missing Information", INDEX(Table15[Entire Service Line Classification], MATCH(SUMIFS(Table15[Unique ID],Table15[System-Owned Portion],D7787,Table15[If Material Anything Other than "Lead" in Column E,Was Material Ever Previously Lead?],F7787,Table15[Customer-Owned Portion],N7787),Table15[Unique ID],0),0)))</f>
        <v>Non-lead</v>
      </c>
      <c r="W7787" s="189"/>
    </row>
    <row r="7788" spans="1:23" s="190" customFormat="1" ht="56.25" x14ac:dyDescent="0.25">
      <c r="A7788" s="180" t="s">
        <v>225</v>
      </c>
      <c r="B7788" s="181" t="s">
        <v>11390</v>
      </c>
      <c r="C7788" s="182" t="s">
        <v>225</v>
      </c>
      <c r="D7788" s="183" t="s">
        <v>36</v>
      </c>
      <c r="E7788" s="181" t="s">
        <v>35</v>
      </c>
      <c r="F7788" s="183" t="s">
        <v>35</v>
      </c>
      <c r="G7788" s="181" t="s">
        <v>7366</v>
      </c>
      <c r="H7788" s="184" t="s">
        <v>7090</v>
      </c>
      <c r="I7788" s="185" t="s">
        <v>190</v>
      </c>
      <c r="J7788" s="181" t="s">
        <v>35</v>
      </c>
      <c r="K7788" s="181" t="s">
        <v>225</v>
      </c>
      <c r="L7788" s="186" t="s">
        <v>225</v>
      </c>
      <c r="M7788" s="187" t="s">
        <v>225</v>
      </c>
      <c r="N7788" s="183" t="s">
        <v>36</v>
      </c>
      <c r="O7788" s="181" t="s">
        <v>7366</v>
      </c>
      <c r="P7788" s="184" t="s">
        <v>7090</v>
      </c>
      <c r="Q7788" s="185" t="s">
        <v>190</v>
      </c>
      <c r="R7788" s="181" t="s">
        <v>35</v>
      </c>
      <c r="S7788" s="181" t="s">
        <v>225</v>
      </c>
      <c r="T7788" s="186" t="s">
        <v>225</v>
      </c>
      <c r="U7788" s="187" t="s">
        <v>225</v>
      </c>
      <c r="V7788" s="188" t="str" cm="1">
        <f t="array" ref="V7788">IF(SUM(LEN(A7788:U7788))=0,"",IF(OR(OR(ISBLANK(E7788),SUM(LEN(B7788),LEN(C7788))=0),AND(NOT(D7788="Unknown"),ISBLANK(I7788)),AND(NOT(N7788="Unknown"),ISBLANK(Q7788))),"Missing Information", INDEX(Table15[Entire Service Line Classification], MATCH(SUMIFS(Table15[Unique ID],Table15[System-Owned Portion],D7788,Table15[If Material Anything Other than "Lead" in Column E,Was Material Ever Previously Lead?],F7788,Table15[Customer-Owned Portion],N7788),Table15[Unique ID],0),0)))</f>
        <v>Non-lead</v>
      </c>
      <c r="W7788" s="189"/>
    </row>
    <row r="7789" spans="1:23" s="190" customFormat="1" ht="56.25" x14ac:dyDescent="0.25">
      <c r="A7789" s="180" t="s">
        <v>225</v>
      </c>
      <c r="B7789" s="181" t="s">
        <v>11391</v>
      </c>
      <c r="C7789" s="182" t="s">
        <v>225</v>
      </c>
      <c r="D7789" s="183" t="s">
        <v>36</v>
      </c>
      <c r="E7789" s="181" t="s">
        <v>35</v>
      </c>
      <c r="F7789" s="183" t="s">
        <v>35</v>
      </c>
      <c r="G7789" s="181" t="s">
        <v>7357</v>
      </c>
      <c r="H7789" s="184" t="s">
        <v>7090</v>
      </c>
      <c r="I7789" s="185" t="s">
        <v>190</v>
      </c>
      <c r="J7789" s="181" t="s">
        <v>35</v>
      </c>
      <c r="K7789" s="181" t="s">
        <v>225</v>
      </c>
      <c r="L7789" s="186" t="s">
        <v>225</v>
      </c>
      <c r="M7789" s="187" t="s">
        <v>225</v>
      </c>
      <c r="N7789" s="183" t="s">
        <v>36</v>
      </c>
      <c r="O7789" s="181" t="s">
        <v>7357</v>
      </c>
      <c r="P7789" s="184" t="s">
        <v>7090</v>
      </c>
      <c r="Q7789" s="185" t="s">
        <v>190</v>
      </c>
      <c r="R7789" s="181" t="s">
        <v>35</v>
      </c>
      <c r="S7789" s="181" t="s">
        <v>225</v>
      </c>
      <c r="T7789" s="186" t="s">
        <v>225</v>
      </c>
      <c r="U7789" s="187" t="s">
        <v>225</v>
      </c>
      <c r="V7789" s="188" t="str" cm="1">
        <f t="array" ref="V7789">IF(SUM(LEN(A7789:U7789))=0,"",IF(OR(OR(ISBLANK(E7789),SUM(LEN(B7789),LEN(C7789))=0),AND(NOT(D7789="Unknown"),ISBLANK(I7789)),AND(NOT(N7789="Unknown"),ISBLANK(Q7789))),"Missing Information", INDEX(Table15[Entire Service Line Classification], MATCH(SUMIFS(Table15[Unique ID],Table15[System-Owned Portion],D7789,Table15[If Material Anything Other than "Lead" in Column E,Was Material Ever Previously Lead?],F7789,Table15[Customer-Owned Portion],N7789),Table15[Unique ID],0),0)))</f>
        <v>Non-lead</v>
      </c>
      <c r="W7789" s="189"/>
    </row>
    <row r="7790" spans="1:23" s="190" customFormat="1" ht="56.25" x14ac:dyDescent="0.25">
      <c r="A7790" s="180" t="s">
        <v>225</v>
      </c>
      <c r="B7790" s="181" t="s">
        <v>11392</v>
      </c>
      <c r="C7790" s="182" t="s">
        <v>225</v>
      </c>
      <c r="D7790" s="183" t="s">
        <v>36</v>
      </c>
      <c r="E7790" s="181" t="s">
        <v>35</v>
      </c>
      <c r="F7790" s="183" t="s">
        <v>35</v>
      </c>
      <c r="G7790" s="181" t="s">
        <v>7944</v>
      </c>
      <c r="H7790" s="184" t="s">
        <v>7090</v>
      </c>
      <c r="I7790" s="185" t="s">
        <v>190</v>
      </c>
      <c r="J7790" s="181" t="s">
        <v>35</v>
      </c>
      <c r="K7790" s="181" t="s">
        <v>225</v>
      </c>
      <c r="L7790" s="186" t="s">
        <v>225</v>
      </c>
      <c r="M7790" s="187" t="s">
        <v>225</v>
      </c>
      <c r="N7790" s="183" t="s">
        <v>36</v>
      </c>
      <c r="O7790" s="181" t="s">
        <v>7944</v>
      </c>
      <c r="P7790" s="184" t="s">
        <v>7090</v>
      </c>
      <c r="Q7790" s="185" t="s">
        <v>190</v>
      </c>
      <c r="R7790" s="181" t="s">
        <v>35</v>
      </c>
      <c r="S7790" s="181" t="s">
        <v>225</v>
      </c>
      <c r="T7790" s="186" t="s">
        <v>225</v>
      </c>
      <c r="U7790" s="187" t="s">
        <v>225</v>
      </c>
      <c r="V7790" s="188" t="str" cm="1">
        <f t="array" ref="V7790">IF(SUM(LEN(A7790:U7790))=0,"",IF(OR(OR(ISBLANK(E7790),SUM(LEN(B7790),LEN(C7790))=0),AND(NOT(D7790="Unknown"),ISBLANK(I7790)),AND(NOT(N7790="Unknown"),ISBLANK(Q7790))),"Missing Information", INDEX(Table15[Entire Service Line Classification], MATCH(SUMIFS(Table15[Unique ID],Table15[System-Owned Portion],D7790,Table15[If Material Anything Other than "Lead" in Column E,Was Material Ever Previously Lead?],F7790,Table15[Customer-Owned Portion],N7790),Table15[Unique ID],0),0)))</f>
        <v>Non-lead</v>
      </c>
      <c r="W7790" s="189"/>
    </row>
    <row r="7791" spans="1:23" s="190" customFormat="1" ht="56.25" x14ac:dyDescent="0.25">
      <c r="A7791" s="180" t="s">
        <v>225</v>
      </c>
      <c r="B7791" s="181" t="s">
        <v>11393</v>
      </c>
      <c r="C7791" s="182" t="s">
        <v>225</v>
      </c>
      <c r="D7791" s="183" t="s">
        <v>36</v>
      </c>
      <c r="E7791" s="181" t="s">
        <v>35</v>
      </c>
      <c r="F7791" s="183" t="s">
        <v>35</v>
      </c>
      <c r="G7791" s="181" t="s">
        <v>7357</v>
      </c>
      <c r="H7791" s="184" t="s">
        <v>7090</v>
      </c>
      <c r="I7791" s="185" t="s">
        <v>190</v>
      </c>
      <c r="J7791" s="181" t="s">
        <v>35</v>
      </c>
      <c r="K7791" s="181" t="s">
        <v>225</v>
      </c>
      <c r="L7791" s="186" t="s">
        <v>225</v>
      </c>
      <c r="M7791" s="187" t="s">
        <v>225</v>
      </c>
      <c r="N7791" s="183" t="s">
        <v>36</v>
      </c>
      <c r="O7791" s="181" t="s">
        <v>7357</v>
      </c>
      <c r="P7791" s="184" t="s">
        <v>7090</v>
      </c>
      <c r="Q7791" s="185" t="s">
        <v>190</v>
      </c>
      <c r="R7791" s="181" t="s">
        <v>35</v>
      </c>
      <c r="S7791" s="181" t="s">
        <v>225</v>
      </c>
      <c r="T7791" s="186" t="s">
        <v>225</v>
      </c>
      <c r="U7791" s="187" t="s">
        <v>225</v>
      </c>
      <c r="V7791" s="188" t="str" cm="1">
        <f t="array" ref="V7791">IF(SUM(LEN(A7791:U7791))=0,"",IF(OR(OR(ISBLANK(E7791),SUM(LEN(B7791),LEN(C7791))=0),AND(NOT(D7791="Unknown"),ISBLANK(I7791)),AND(NOT(N7791="Unknown"),ISBLANK(Q7791))),"Missing Information", INDEX(Table15[Entire Service Line Classification], MATCH(SUMIFS(Table15[Unique ID],Table15[System-Owned Portion],D7791,Table15[If Material Anything Other than "Lead" in Column E,Was Material Ever Previously Lead?],F7791,Table15[Customer-Owned Portion],N7791),Table15[Unique ID],0),0)))</f>
        <v>Non-lead</v>
      </c>
      <c r="W7791" s="189"/>
    </row>
    <row r="7792" spans="1:23" s="190" customFormat="1" ht="56.25" x14ac:dyDescent="0.25">
      <c r="A7792" s="180" t="s">
        <v>225</v>
      </c>
      <c r="B7792" s="181" t="s">
        <v>11394</v>
      </c>
      <c r="C7792" s="182" t="s">
        <v>225</v>
      </c>
      <c r="D7792" s="183" t="s">
        <v>36</v>
      </c>
      <c r="E7792" s="181" t="s">
        <v>35</v>
      </c>
      <c r="F7792" s="183" t="s">
        <v>35</v>
      </c>
      <c r="G7792" s="181" t="s">
        <v>7357</v>
      </c>
      <c r="H7792" s="184" t="s">
        <v>7090</v>
      </c>
      <c r="I7792" s="185" t="s">
        <v>190</v>
      </c>
      <c r="J7792" s="181" t="s">
        <v>35</v>
      </c>
      <c r="K7792" s="181" t="s">
        <v>225</v>
      </c>
      <c r="L7792" s="186" t="s">
        <v>225</v>
      </c>
      <c r="M7792" s="187" t="s">
        <v>225</v>
      </c>
      <c r="N7792" s="183" t="s">
        <v>36</v>
      </c>
      <c r="O7792" s="181" t="s">
        <v>7357</v>
      </c>
      <c r="P7792" s="184" t="s">
        <v>7090</v>
      </c>
      <c r="Q7792" s="185" t="s">
        <v>190</v>
      </c>
      <c r="R7792" s="181" t="s">
        <v>35</v>
      </c>
      <c r="S7792" s="181" t="s">
        <v>225</v>
      </c>
      <c r="T7792" s="186" t="s">
        <v>225</v>
      </c>
      <c r="U7792" s="187" t="s">
        <v>225</v>
      </c>
      <c r="V7792" s="188" t="str" cm="1">
        <f t="array" ref="V7792">IF(SUM(LEN(A7792:U7792))=0,"",IF(OR(OR(ISBLANK(E7792),SUM(LEN(B7792),LEN(C7792))=0),AND(NOT(D7792="Unknown"),ISBLANK(I7792)),AND(NOT(N7792="Unknown"),ISBLANK(Q7792))),"Missing Information", INDEX(Table15[Entire Service Line Classification], MATCH(SUMIFS(Table15[Unique ID],Table15[System-Owned Portion],D7792,Table15[If Material Anything Other than "Lead" in Column E,Was Material Ever Previously Lead?],F7792,Table15[Customer-Owned Portion],N7792),Table15[Unique ID],0),0)))</f>
        <v>Non-lead</v>
      </c>
      <c r="W7792" s="189"/>
    </row>
    <row r="7793" spans="1:23" s="190" customFormat="1" ht="56.25" x14ac:dyDescent="0.25">
      <c r="A7793" s="180" t="s">
        <v>225</v>
      </c>
      <c r="B7793" s="181" t="s">
        <v>11395</v>
      </c>
      <c r="C7793" s="182" t="s">
        <v>225</v>
      </c>
      <c r="D7793" s="183" t="s">
        <v>36</v>
      </c>
      <c r="E7793" s="181" t="s">
        <v>35</v>
      </c>
      <c r="F7793" s="183" t="s">
        <v>35</v>
      </c>
      <c r="G7793" s="181" t="s">
        <v>7357</v>
      </c>
      <c r="H7793" s="184" t="s">
        <v>7090</v>
      </c>
      <c r="I7793" s="185" t="s">
        <v>190</v>
      </c>
      <c r="J7793" s="181" t="s">
        <v>35</v>
      </c>
      <c r="K7793" s="181" t="s">
        <v>225</v>
      </c>
      <c r="L7793" s="186" t="s">
        <v>225</v>
      </c>
      <c r="M7793" s="187" t="s">
        <v>225</v>
      </c>
      <c r="N7793" s="183" t="s">
        <v>36</v>
      </c>
      <c r="O7793" s="181" t="s">
        <v>7357</v>
      </c>
      <c r="P7793" s="184" t="s">
        <v>7090</v>
      </c>
      <c r="Q7793" s="185" t="s">
        <v>190</v>
      </c>
      <c r="R7793" s="181" t="s">
        <v>35</v>
      </c>
      <c r="S7793" s="181" t="s">
        <v>225</v>
      </c>
      <c r="T7793" s="186" t="s">
        <v>225</v>
      </c>
      <c r="U7793" s="187" t="s">
        <v>225</v>
      </c>
      <c r="V7793" s="188" t="str" cm="1">
        <f t="array" ref="V7793">IF(SUM(LEN(A7793:U7793))=0,"",IF(OR(OR(ISBLANK(E7793),SUM(LEN(B7793),LEN(C7793))=0),AND(NOT(D7793="Unknown"),ISBLANK(I7793)),AND(NOT(N7793="Unknown"),ISBLANK(Q7793))),"Missing Information", INDEX(Table15[Entire Service Line Classification], MATCH(SUMIFS(Table15[Unique ID],Table15[System-Owned Portion],D7793,Table15[If Material Anything Other than "Lead" in Column E,Was Material Ever Previously Lead?],F7793,Table15[Customer-Owned Portion],N7793),Table15[Unique ID],0),0)))</f>
        <v>Non-lead</v>
      </c>
      <c r="W7793" s="189"/>
    </row>
    <row r="7794" spans="1:23" s="190" customFormat="1" ht="56.25" x14ac:dyDescent="0.25">
      <c r="A7794" s="180" t="s">
        <v>225</v>
      </c>
      <c r="B7794" s="181" t="s">
        <v>11396</v>
      </c>
      <c r="C7794" s="182" t="s">
        <v>225</v>
      </c>
      <c r="D7794" s="183" t="s">
        <v>36</v>
      </c>
      <c r="E7794" s="181" t="s">
        <v>35</v>
      </c>
      <c r="F7794" s="183" t="s">
        <v>35</v>
      </c>
      <c r="G7794" s="181" t="s">
        <v>7357</v>
      </c>
      <c r="H7794" s="184" t="s">
        <v>7090</v>
      </c>
      <c r="I7794" s="185" t="s">
        <v>190</v>
      </c>
      <c r="J7794" s="181" t="s">
        <v>35</v>
      </c>
      <c r="K7794" s="181" t="s">
        <v>225</v>
      </c>
      <c r="L7794" s="186" t="s">
        <v>225</v>
      </c>
      <c r="M7794" s="187" t="s">
        <v>225</v>
      </c>
      <c r="N7794" s="183" t="s">
        <v>36</v>
      </c>
      <c r="O7794" s="181" t="s">
        <v>7357</v>
      </c>
      <c r="P7794" s="184" t="s">
        <v>7090</v>
      </c>
      <c r="Q7794" s="185" t="s">
        <v>190</v>
      </c>
      <c r="R7794" s="181" t="s">
        <v>35</v>
      </c>
      <c r="S7794" s="181" t="s">
        <v>225</v>
      </c>
      <c r="T7794" s="186" t="s">
        <v>225</v>
      </c>
      <c r="U7794" s="187" t="s">
        <v>225</v>
      </c>
      <c r="V7794" s="188" t="str" cm="1">
        <f t="array" ref="V7794">IF(SUM(LEN(A7794:U7794))=0,"",IF(OR(OR(ISBLANK(E7794),SUM(LEN(B7794),LEN(C7794))=0),AND(NOT(D7794="Unknown"),ISBLANK(I7794)),AND(NOT(N7794="Unknown"),ISBLANK(Q7794))),"Missing Information", INDEX(Table15[Entire Service Line Classification], MATCH(SUMIFS(Table15[Unique ID],Table15[System-Owned Portion],D7794,Table15[If Material Anything Other than "Lead" in Column E,Was Material Ever Previously Lead?],F7794,Table15[Customer-Owned Portion],N7794),Table15[Unique ID],0),0)))</f>
        <v>Non-lead</v>
      </c>
      <c r="W7794" s="189"/>
    </row>
    <row r="7795" spans="1:23" s="190" customFormat="1" ht="56.25" x14ac:dyDescent="0.25">
      <c r="A7795" s="180" t="s">
        <v>225</v>
      </c>
      <c r="B7795" s="181" t="s">
        <v>11397</v>
      </c>
      <c r="C7795" s="182" t="s">
        <v>225</v>
      </c>
      <c r="D7795" s="183" t="s">
        <v>36</v>
      </c>
      <c r="E7795" s="181" t="s">
        <v>35</v>
      </c>
      <c r="F7795" s="183" t="s">
        <v>35</v>
      </c>
      <c r="G7795" s="181" t="s">
        <v>7344</v>
      </c>
      <c r="H7795" s="184" t="s">
        <v>7090</v>
      </c>
      <c r="I7795" s="185" t="s">
        <v>190</v>
      </c>
      <c r="J7795" s="181" t="s">
        <v>35</v>
      </c>
      <c r="K7795" s="181" t="s">
        <v>225</v>
      </c>
      <c r="L7795" s="186" t="s">
        <v>225</v>
      </c>
      <c r="M7795" s="187" t="s">
        <v>225</v>
      </c>
      <c r="N7795" s="183" t="s">
        <v>36</v>
      </c>
      <c r="O7795" s="181" t="s">
        <v>7344</v>
      </c>
      <c r="P7795" s="184" t="s">
        <v>7090</v>
      </c>
      <c r="Q7795" s="185" t="s">
        <v>190</v>
      </c>
      <c r="R7795" s="181" t="s">
        <v>35</v>
      </c>
      <c r="S7795" s="181" t="s">
        <v>225</v>
      </c>
      <c r="T7795" s="186" t="s">
        <v>225</v>
      </c>
      <c r="U7795" s="187" t="s">
        <v>225</v>
      </c>
      <c r="V7795" s="188" t="str" cm="1">
        <f t="array" ref="V7795">IF(SUM(LEN(A7795:U7795))=0,"",IF(OR(OR(ISBLANK(E7795),SUM(LEN(B7795),LEN(C7795))=0),AND(NOT(D7795="Unknown"),ISBLANK(I7795)),AND(NOT(N7795="Unknown"),ISBLANK(Q7795))),"Missing Information", INDEX(Table15[Entire Service Line Classification], MATCH(SUMIFS(Table15[Unique ID],Table15[System-Owned Portion],D7795,Table15[If Material Anything Other than "Lead" in Column E,Was Material Ever Previously Lead?],F7795,Table15[Customer-Owned Portion],N7795),Table15[Unique ID],0),0)))</f>
        <v>Non-lead</v>
      </c>
      <c r="W7795" s="189"/>
    </row>
    <row r="7796" spans="1:23" s="190" customFormat="1" ht="56.25" x14ac:dyDescent="0.25">
      <c r="A7796" s="180" t="s">
        <v>225</v>
      </c>
      <c r="B7796" s="181" t="s">
        <v>11398</v>
      </c>
      <c r="C7796" s="182" t="s">
        <v>225</v>
      </c>
      <c r="D7796" s="183" t="s">
        <v>36</v>
      </c>
      <c r="E7796" s="181" t="s">
        <v>35</v>
      </c>
      <c r="F7796" s="183" t="s">
        <v>35</v>
      </c>
      <c r="G7796" s="181" t="s">
        <v>7357</v>
      </c>
      <c r="H7796" s="184" t="s">
        <v>7090</v>
      </c>
      <c r="I7796" s="185" t="s">
        <v>190</v>
      </c>
      <c r="J7796" s="181" t="s">
        <v>35</v>
      </c>
      <c r="K7796" s="181" t="s">
        <v>225</v>
      </c>
      <c r="L7796" s="186" t="s">
        <v>225</v>
      </c>
      <c r="M7796" s="187" t="s">
        <v>225</v>
      </c>
      <c r="N7796" s="183" t="s">
        <v>36</v>
      </c>
      <c r="O7796" s="181" t="s">
        <v>7357</v>
      </c>
      <c r="P7796" s="184" t="s">
        <v>7090</v>
      </c>
      <c r="Q7796" s="185" t="s">
        <v>190</v>
      </c>
      <c r="R7796" s="181" t="s">
        <v>35</v>
      </c>
      <c r="S7796" s="181" t="s">
        <v>225</v>
      </c>
      <c r="T7796" s="186" t="s">
        <v>225</v>
      </c>
      <c r="U7796" s="187" t="s">
        <v>225</v>
      </c>
      <c r="V7796" s="188" t="str" cm="1">
        <f t="array" ref="V7796">IF(SUM(LEN(A7796:U7796))=0,"",IF(OR(OR(ISBLANK(E7796),SUM(LEN(B7796),LEN(C7796))=0),AND(NOT(D7796="Unknown"),ISBLANK(I7796)),AND(NOT(N7796="Unknown"),ISBLANK(Q7796))),"Missing Information", INDEX(Table15[Entire Service Line Classification], MATCH(SUMIFS(Table15[Unique ID],Table15[System-Owned Portion],D7796,Table15[If Material Anything Other than "Lead" in Column E,Was Material Ever Previously Lead?],F7796,Table15[Customer-Owned Portion],N7796),Table15[Unique ID],0),0)))</f>
        <v>Non-lead</v>
      </c>
      <c r="W7796" s="189"/>
    </row>
    <row r="7797" spans="1:23" s="190" customFormat="1" ht="56.25" x14ac:dyDescent="0.25">
      <c r="A7797" s="180" t="s">
        <v>225</v>
      </c>
      <c r="B7797" s="181" t="s">
        <v>11399</v>
      </c>
      <c r="C7797" s="182" t="s">
        <v>225</v>
      </c>
      <c r="D7797" s="183" t="s">
        <v>36</v>
      </c>
      <c r="E7797" s="181" t="s">
        <v>35</v>
      </c>
      <c r="F7797" s="183" t="s">
        <v>35</v>
      </c>
      <c r="G7797" s="181" t="s">
        <v>7344</v>
      </c>
      <c r="H7797" s="184" t="s">
        <v>7090</v>
      </c>
      <c r="I7797" s="185" t="s">
        <v>190</v>
      </c>
      <c r="J7797" s="181" t="s">
        <v>35</v>
      </c>
      <c r="K7797" s="181" t="s">
        <v>225</v>
      </c>
      <c r="L7797" s="186" t="s">
        <v>225</v>
      </c>
      <c r="M7797" s="187" t="s">
        <v>225</v>
      </c>
      <c r="N7797" s="183" t="s">
        <v>36</v>
      </c>
      <c r="O7797" s="181" t="s">
        <v>7344</v>
      </c>
      <c r="P7797" s="184" t="s">
        <v>7090</v>
      </c>
      <c r="Q7797" s="185" t="s">
        <v>190</v>
      </c>
      <c r="R7797" s="181" t="s">
        <v>35</v>
      </c>
      <c r="S7797" s="181" t="s">
        <v>225</v>
      </c>
      <c r="T7797" s="186" t="s">
        <v>225</v>
      </c>
      <c r="U7797" s="187" t="s">
        <v>225</v>
      </c>
      <c r="V7797" s="188" t="str" cm="1">
        <f t="array" ref="V7797">IF(SUM(LEN(A7797:U7797))=0,"",IF(OR(OR(ISBLANK(E7797),SUM(LEN(B7797),LEN(C7797))=0),AND(NOT(D7797="Unknown"),ISBLANK(I7797)),AND(NOT(N7797="Unknown"),ISBLANK(Q7797))),"Missing Information", INDEX(Table15[Entire Service Line Classification], MATCH(SUMIFS(Table15[Unique ID],Table15[System-Owned Portion],D7797,Table15[If Material Anything Other than "Lead" in Column E,Was Material Ever Previously Lead?],F7797,Table15[Customer-Owned Portion],N7797),Table15[Unique ID],0),0)))</f>
        <v>Non-lead</v>
      </c>
      <c r="W7797" s="189"/>
    </row>
    <row r="7798" spans="1:23" s="190" customFormat="1" ht="56.25" x14ac:dyDescent="0.25">
      <c r="A7798" s="180" t="s">
        <v>225</v>
      </c>
      <c r="B7798" s="181" t="s">
        <v>11400</v>
      </c>
      <c r="C7798" s="182" t="s">
        <v>225</v>
      </c>
      <c r="D7798" s="183" t="s">
        <v>36</v>
      </c>
      <c r="E7798" s="181" t="s">
        <v>35</v>
      </c>
      <c r="F7798" s="183" t="s">
        <v>35</v>
      </c>
      <c r="G7798" s="181" t="s">
        <v>7357</v>
      </c>
      <c r="H7798" s="184" t="s">
        <v>7090</v>
      </c>
      <c r="I7798" s="185" t="s">
        <v>190</v>
      </c>
      <c r="J7798" s="181" t="s">
        <v>35</v>
      </c>
      <c r="K7798" s="181" t="s">
        <v>225</v>
      </c>
      <c r="L7798" s="186" t="s">
        <v>225</v>
      </c>
      <c r="M7798" s="187" t="s">
        <v>225</v>
      </c>
      <c r="N7798" s="183" t="s">
        <v>36</v>
      </c>
      <c r="O7798" s="181" t="s">
        <v>7357</v>
      </c>
      <c r="P7798" s="184" t="s">
        <v>7090</v>
      </c>
      <c r="Q7798" s="185" t="s">
        <v>190</v>
      </c>
      <c r="R7798" s="181" t="s">
        <v>35</v>
      </c>
      <c r="S7798" s="181" t="s">
        <v>225</v>
      </c>
      <c r="T7798" s="186" t="s">
        <v>225</v>
      </c>
      <c r="U7798" s="187" t="s">
        <v>225</v>
      </c>
      <c r="V7798" s="188" t="str" cm="1">
        <f t="array" ref="V7798">IF(SUM(LEN(A7798:U7798))=0,"",IF(OR(OR(ISBLANK(E7798),SUM(LEN(B7798),LEN(C7798))=0),AND(NOT(D7798="Unknown"),ISBLANK(I7798)),AND(NOT(N7798="Unknown"),ISBLANK(Q7798))),"Missing Information", INDEX(Table15[Entire Service Line Classification], MATCH(SUMIFS(Table15[Unique ID],Table15[System-Owned Portion],D7798,Table15[If Material Anything Other than "Lead" in Column E,Was Material Ever Previously Lead?],F7798,Table15[Customer-Owned Portion],N7798),Table15[Unique ID],0),0)))</f>
        <v>Non-lead</v>
      </c>
      <c r="W7798" s="189"/>
    </row>
    <row r="7799" spans="1:23" s="190" customFormat="1" ht="56.25" x14ac:dyDescent="0.25">
      <c r="A7799" s="180" t="s">
        <v>225</v>
      </c>
      <c r="B7799" s="181" t="s">
        <v>11401</v>
      </c>
      <c r="C7799" s="182" t="s">
        <v>225</v>
      </c>
      <c r="D7799" s="183" t="s">
        <v>36</v>
      </c>
      <c r="E7799" s="181" t="s">
        <v>35</v>
      </c>
      <c r="F7799" s="183" t="s">
        <v>35</v>
      </c>
      <c r="G7799" s="181" t="s">
        <v>7357</v>
      </c>
      <c r="H7799" s="184" t="s">
        <v>7090</v>
      </c>
      <c r="I7799" s="185" t="s">
        <v>190</v>
      </c>
      <c r="J7799" s="181" t="s">
        <v>35</v>
      </c>
      <c r="K7799" s="181" t="s">
        <v>225</v>
      </c>
      <c r="L7799" s="186" t="s">
        <v>225</v>
      </c>
      <c r="M7799" s="187" t="s">
        <v>225</v>
      </c>
      <c r="N7799" s="183" t="s">
        <v>36</v>
      </c>
      <c r="O7799" s="181" t="s">
        <v>7357</v>
      </c>
      <c r="P7799" s="184" t="s">
        <v>7090</v>
      </c>
      <c r="Q7799" s="185" t="s">
        <v>190</v>
      </c>
      <c r="R7799" s="181" t="s">
        <v>35</v>
      </c>
      <c r="S7799" s="181" t="s">
        <v>225</v>
      </c>
      <c r="T7799" s="186" t="s">
        <v>225</v>
      </c>
      <c r="U7799" s="187" t="s">
        <v>225</v>
      </c>
      <c r="V7799" s="188" t="str" cm="1">
        <f t="array" ref="V7799">IF(SUM(LEN(A7799:U7799))=0,"",IF(OR(OR(ISBLANK(E7799),SUM(LEN(B7799),LEN(C7799))=0),AND(NOT(D7799="Unknown"),ISBLANK(I7799)),AND(NOT(N7799="Unknown"),ISBLANK(Q7799))),"Missing Information", INDEX(Table15[Entire Service Line Classification], MATCH(SUMIFS(Table15[Unique ID],Table15[System-Owned Portion],D7799,Table15[If Material Anything Other than "Lead" in Column E,Was Material Ever Previously Lead?],F7799,Table15[Customer-Owned Portion],N7799),Table15[Unique ID],0),0)))</f>
        <v>Non-lead</v>
      </c>
      <c r="W7799" s="189"/>
    </row>
    <row r="7800" spans="1:23" s="190" customFormat="1" ht="56.25" x14ac:dyDescent="0.25">
      <c r="A7800" s="180" t="s">
        <v>225</v>
      </c>
      <c r="B7800" s="181" t="s">
        <v>11402</v>
      </c>
      <c r="C7800" s="182" t="s">
        <v>225</v>
      </c>
      <c r="D7800" s="183" t="s">
        <v>36</v>
      </c>
      <c r="E7800" s="181" t="s">
        <v>35</v>
      </c>
      <c r="F7800" s="183" t="s">
        <v>35</v>
      </c>
      <c r="G7800" s="181" t="s">
        <v>7357</v>
      </c>
      <c r="H7800" s="184" t="s">
        <v>7090</v>
      </c>
      <c r="I7800" s="185" t="s">
        <v>190</v>
      </c>
      <c r="J7800" s="181" t="s">
        <v>35</v>
      </c>
      <c r="K7800" s="181" t="s">
        <v>225</v>
      </c>
      <c r="L7800" s="186" t="s">
        <v>225</v>
      </c>
      <c r="M7800" s="187" t="s">
        <v>225</v>
      </c>
      <c r="N7800" s="183" t="s">
        <v>36</v>
      </c>
      <c r="O7800" s="181" t="s">
        <v>7357</v>
      </c>
      <c r="P7800" s="184" t="s">
        <v>7090</v>
      </c>
      <c r="Q7800" s="185" t="s">
        <v>190</v>
      </c>
      <c r="R7800" s="181" t="s">
        <v>35</v>
      </c>
      <c r="S7800" s="181" t="s">
        <v>225</v>
      </c>
      <c r="T7800" s="186" t="s">
        <v>225</v>
      </c>
      <c r="U7800" s="187" t="s">
        <v>225</v>
      </c>
      <c r="V7800" s="188" t="str" cm="1">
        <f t="array" ref="V7800">IF(SUM(LEN(A7800:U7800))=0,"",IF(OR(OR(ISBLANK(E7800),SUM(LEN(B7800),LEN(C7800))=0),AND(NOT(D7800="Unknown"),ISBLANK(I7800)),AND(NOT(N7800="Unknown"),ISBLANK(Q7800))),"Missing Information", INDEX(Table15[Entire Service Line Classification], MATCH(SUMIFS(Table15[Unique ID],Table15[System-Owned Portion],D7800,Table15[If Material Anything Other than "Lead" in Column E,Was Material Ever Previously Lead?],F7800,Table15[Customer-Owned Portion],N7800),Table15[Unique ID],0),0)))</f>
        <v>Non-lead</v>
      </c>
      <c r="W7800" s="189"/>
    </row>
    <row r="7801" spans="1:23" s="190" customFormat="1" ht="56.25" x14ac:dyDescent="0.25">
      <c r="A7801" s="180" t="s">
        <v>225</v>
      </c>
      <c r="B7801" s="181" t="s">
        <v>11403</v>
      </c>
      <c r="C7801" s="182" t="s">
        <v>225</v>
      </c>
      <c r="D7801" s="183" t="s">
        <v>36</v>
      </c>
      <c r="E7801" s="181" t="s">
        <v>35</v>
      </c>
      <c r="F7801" s="183" t="s">
        <v>35</v>
      </c>
      <c r="G7801" s="181" t="s">
        <v>7357</v>
      </c>
      <c r="H7801" s="184" t="s">
        <v>7090</v>
      </c>
      <c r="I7801" s="185" t="s">
        <v>190</v>
      </c>
      <c r="J7801" s="181" t="s">
        <v>35</v>
      </c>
      <c r="K7801" s="181" t="s">
        <v>225</v>
      </c>
      <c r="L7801" s="186" t="s">
        <v>225</v>
      </c>
      <c r="M7801" s="187" t="s">
        <v>225</v>
      </c>
      <c r="N7801" s="183" t="s">
        <v>36</v>
      </c>
      <c r="O7801" s="181" t="s">
        <v>7357</v>
      </c>
      <c r="P7801" s="184" t="s">
        <v>7090</v>
      </c>
      <c r="Q7801" s="185" t="s">
        <v>190</v>
      </c>
      <c r="R7801" s="181" t="s">
        <v>35</v>
      </c>
      <c r="S7801" s="181" t="s">
        <v>225</v>
      </c>
      <c r="T7801" s="186" t="s">
        <v>225</v>
      </c>
      <c r="U7801" s="187" t="s">
        <v>225</v>
      </c>
      <c r="V7801" s="188" t="str" cm="1">
        <f t="array" ref="V7801">IF(SUM(LEN(A7801:U7801))=0,"",IF(OR(OR(ISBLANK(E7801),SUM(LEN(B7801),LEN(C7801))=0),AND(NOT(D7801="Unknown"),ISBLANK(I7801)),AND(NOT(N7801="Unknown"),ISBLANK(Q7801))),"Missing Information", INDEX(Table15[Entire Service Line Classification], MATCH(SUMIFS(Table15[Unique ID],Table15[System-Owned Portion],D7801,Table15[If Material Anything Other than "Lead" in Column E,Was Material Ever Previously Lead?],F7801,Table15[Customer-Owned Portion],N7801),Table15[Unique ID],0),0)))</f>
        <v>Non-lead</v>
      </c>
      <c r="W7801" s="189"/>
    </row>
    <row r="7802" spans="1:23" s="190" customFormat="1" ht="56.25" x14ac:dyDescent="0.25">
      <c r="A7802" s="180" t="s">
        <v>225</v>
      </c>
      <c r="B7802" s="181" t="s">
        <v>11404</v>
      </c>
      <c r="C7802" s="182" t="s">
        <v>225</v>
      </c>
      <c r="D7802" s="183" t="s">
        <v>36</v>
      </c>
      <c r="E7802" s="181" t="s">
        <v>35</v>
      </c>
      <c r="F7802" s="183" t="s">
        <v>35</v>
      </c>
      <c r="G7802" s="181" t="s">
        <v>7357</v>
      </c>
      <c r="H7802" s="184" t="s">
        <v>7090</v>
      </c>
      <c r="I7802" s="185" t="s">
        <v>190</v>
      </c>
      <c r="J7802" s="181" t="s">
        <v>35</v>
      </c>
      <c r="K7802" s="181" t="s">
        <v>225</v>
      </c>
      <c r="L7802" s="186" t="s">
        <v>225</v>
      </c>
      <c r="M7802" s="187" t="s">
        <v>225</v>
      </c>
      <c r="N7802" s="183" t="s">
        <v>36</v>
      </c>
      <c r="O7802" s="181" t="s">
        <v>7357</v>
      </c>
      <c r="P7802" s="184" t="s">
        <v>7090</v>
      </c>
      <c r="Q7802" s="185" t="s">
        <v>190</v>
      </c>
      <c r="R7802" s="181" t="s">
        <v>35</v>
      </c>
      <c r="S7802" s="181" t="s">
        <v>225</v>
      </c>
      <c r="T7802" s="186" t="s">
        <v>225</v>
      </c>
      <c r="U7802" s="187" t="s">
        <v>225</v>
      </c>
      <c r="V7802" s="188" t="str" cm="1">
        <f t="array" ref="V7802">IF(SUM(LEN(A7802:U7802))=0,"",IF(OR(OR(ISBLANK(E7802),SUM(LEN(B7802),LEN(C7802))=0),AND(NOT(D7802="Unknown"),ISBLANK(I7802)),AND(NOT(N7802="Unknown"),ISBLANK(Q7802))),"Missing Information", INDEX(Table15[Entire Service Line Classification], MATCH(SUMIFS(Table15[Unique ID],Table15[System-Owned Portion],D7802,Table15[If Material Anything Other than "Lead" in Column E,Was Material Ever Previously Lead?],F7802,Table15[Customer-Owned Portion],N7802),Table15[Unique ID],0),0)))</f>
        <v>Non-lead</v>
      </c>
      <c r="W7802" s="189"/>
    </row>
    <row r="7803" spans="1:23" s="190" customFormat="1" ht="56.25" x14ac:dyDescent="0.25">
      <c r="A7803" s="180" t="s">
        <v>225</v>
      </c>
      <c r="B7803" s="181" t="s">
        <v>11405</v>
      </c>
      <c r="C7803" s="182" t="s">
        <v>225</v>
      </c>
      <c r="D7803" s="183" t="s">
        <v>36</v>
      </c>
      <c r="E7803" s="181" t="s">
        <v>35</v>
      </c>
      <c r="F7803" s="183" t="s">
        <v>35</v>
      </c>
      <c r="G7803" s="181" t="s">
        <v>7357</v>
      </c>
      <c r="H7803" s="184" t="s">
        <v>7090</v>
      </c>
      <c r="I7803" s="185" t="s">
        <v>190</v>
      </c>
      <c r="J7803" s="181" t="s">
        <v>35</v>
      </c>
      <c r="K7803" s="181" t="s">
        <v>225</v>
      </c>
      <c r="L7803" s="186" t="s">
        <v>225</v>
      </c>
      <c r="M7803" s="187" t="s">
        <v>225</v>
      </c>
      <c r="N7803" s="183" t="s">
        <v>36</v>
      </c>
      <c r="O7803" s="181" t="s">
        <v>7357</v>
      </c>
      <c r="P7803" s="184" t="s">
        <v>7090</v>
      </c>
      <c r="Q7803" s="185" t="s">
        <v>190</v>
      </c>
      <c r="R7803" s="181" t="s">
        <v>35</v>
      </c>
      <c r="S7803" s="181" t="s">
        <v>225</v>
      </c>
      <c r="T7803" s="186" t="s">
        <v>225</v>
      </c>
      <c r="U7803" s="187" t="s">
        <v>225</v>
      </c>
      <c r="V7803" s="188" t="str" cm="1">
        <f t="array" ref="V7803">IF(SUM(LEN(A7803:U7803))=0,"",IF(OR(OR(ISBLANK(E7803),SUM(LEN(B7803),LEN(C7803))=0),AND(NOT(D7803="Unknown"),ISBLANK(I7803)),AND(NOT(N7803="Unknown"),ISBLANK(Q7803))),"Missing Information", INDEX(Table15[Entire Service Line Classification], MATCH(SUMIFS(Table15[Unique ID],Table15[System-Owned Portion],D7803,Table15[If Material Anything Other than "Lead" in Column E,Was Material Ever Previously Lead?],F7803,Table15[Customer-Owned Portion],N7803),Table15[Unique ID],0),0)))</f>
        <v>Non-lead</v>
      </c>
      <c r="W7803" s="189"/>
    </row>
    <row r="7804" spans="1:23" s="190" customFormat="1" ht="56.25" x14ac:dyDescent="0.25">
      <c r="A7804" s="180" t="s">
        <v>225</v>
      </c>
      <c r="B7804" s="181" t="s">
        <v>11406</v>
      </c>
      <c r="C7804" s="182" t="s">
        <v>225</v>
      </c>
      <c r="D7804" s="183" t="s">
        <v>36</v>
      </c>
      <c r="E7804" s="181" t="s">
        <v>35</v>
      </c>
      <c r="F7804" s="183" t="s">
        <v>35</v>
      </c>
      <c r="G7804" s="181" t="s">
        <v>7550</v>
      </c>
      <c r="H7804" s="184" t="s">
        <v>225</v>
      </c>
      <c r="I7804" s="185" t="s">
        <v>190</v>
      </c>
      <c r="J7804" s="181" t="s">
        <v>35</v>
      </c>
      <c r="K7804" s="181" t="s">
        <v>225</v>
      </c>
      <c r="L7804" s="186" t="s">
        <v>225</v>
      </c>
      <c r="M7804" s="187" t="s">
        <v>225</v>
      </c>
      <c r="N7804" s="183" t="s">
        <v>36</v>
      </c>
      <c r="O7804" s="181" t="s">
        <v>7550</v>
      </c>
      <c r="P7804" s="184" t="s">
        <v>225</v>
      </c>
      <c r="Q7804" s="185" t="s">
        <v>190</v>
      </c>
      <c r="R7804" s="181" t="s">
        <v>35</v>
      </c>
      <c r="S7804" s="181" t="s">
        <v>225</v>
      </c>
      <c r="T7804" s="186" t="s">
        <v>225</v>
      </c>
      <c r="U7804" s="187" t="s">
        <v>225</v>
      </c>
      <c r="V7804" s="188" t="str" cm="1">
        <f t="array" ref="V7804">IF(SUM(LEN(A7804:U7804))=0,"",IF(OR(OR(ISBLANK(E7804),SUM(LEN(B7804),LEN(C7804))=0),AND(NOT(D7804="Unknown"),ISBLANK(I7804)),AND(NOT(N7804="Unknown"),ISBLANK(Q7804))),"Missing Information", INDEX(Table15[Entire Service Line Classification], MATCH(SUMIFS(Table15[Unique ID],Table15[System-Owned Portion],D7804,Table15[If Material Anything Other than "Lead" in Column E,Was Material Ever Previously Lead?],F7804,Table15[Customer-Owned Portion],N7804),Table15[Unique ID],0),0)))</f>
        <v>Non-lead</v>
      </c>
      <c r="W7804" s="189"/>
    </row>
    <row r="7805" spans="1:23" s="190" customFormat="1" ht="56.25" x14ac:dyDescent="0.25">
      <c r="A7805" s="180" t="s">
        <v>225</v>
      </c>
      <c r="B7805" s="181" t="s">
        <v>11406</v>
      </c>
      <c r="C7805" s="182" t="s">
        <v>225</v>
      </c>
      <c r="D7805" s="183" t="s">
        <v>36</v>
      </c>
      <c r="E7805" s="181" t="s">
        <v>35</v>
      </c>
      <c r="F7805" s="183" t="s">
        <v>35</v>
      </c>
      <c r="G7805" s="181" t="s">
        <v>7550</v>
      </c>
      <c r="H7805" s="184" t="s">
        <v>7179</v>
      </c>
      <c r="I7805" s="185" t="s">
        <v>190</v>
      </c>
      <c r="J7805" s="181" t="s">
        <v>35</v>
      </c>
      <c r="K7805" s="181" t="s">
        <v>225</v>
      </c>
      <c r="L7805" s="186" t="s">
        <v>225</v>
      </c>
      <c r="M7805" s="187" t="s">
        <v>225</v>
      </c>
      <c r="N7805" s="183" t="s">
        <v>36</v>
      </c>
      <c r="O7805" s="181" t="s">
        <v>7550</v>
      </c>
      <c r="P7805" s="184" t="s">
        <v>7179</v>
      </c>
      <c r="Q7805" s="185" t="s">
        <v>190</v>
      </c>
      <c r="R7805" s="181" t="s">
        <v>35</v>
      </c>
      <c r="S7805" s="181" t="s">
        <v>225</v>
      </c>
      <c r="T7805" s="186" t="s">
        <v>225</v>
      </c>
      <c r="U7805" s="187" t="s">
        <v>225</v>
      </c>
      <c r="V7805" s="188" t="str" cm="1">
        <f t="array" ref="V7805">IF(SUM(LEN(A7805:U7805))=0,"",IF(OR(OR(ISBLANK(E7805),SUM(LEN(B7805),LEN(C7805))=0),AND(NOT(D7805="Unknown"),ISBLANK(I7805)),AND(NOT(N7805="Unknown"),ISBLANK(Q7805))),"Missing Information", INDEX(Table15[Entire Service Line Classification], MATCH(SUMIFS(Table15[Unique ID],Table15[System-Owned Portion],D7805,Table15[If Material Anything Other than "Lead" in Column E,Was Material Ever Previously Lead?],F7805,Table15[Customer-Owned Portion],N7805),Table15[Unique ID],0),0)))</f>
        <v>Non-lead</v>
      </c>
      <c r="W7805" s="189"/>
    </row>
    <row r="7806" spans="1:23" s="190" customFormat="1" ht="56.25" x14ac:dyDescent="0.25">
      <c r="A7806" s="180" t="s">
        <v>225</v>
      </c>
      <c r="B7806" s="181" t="s">
        <v>11407</v>
      </c>
      <c r="C7806" s="182" t="s">
        <v>225</v>
      </c>
      <c r="D7806" s="183" t="s">
        <v>36</v>
      </c>
      <c r="E7806" s="181" t="s">
        <v>35</v>
      </c>
      <c r="F7806" s="183" t="s">
        <v>35</v>
      </c>
      <c r="G7806" s="181" t="s">
        <v>7455</v>
      </c>
      <c r="H7806" s="184" t="s">
        <v>7179</v>
      </c>
      <c r="I7806" s="185" t="s">
        <v>190</v>
      </c>
      <c r="J7806" s="181" t="s">
        <v>35</v>
      </c>
      <c r="K7806" s="181" t="s">
        <v>225</v>
      </c>
      <c r="L7806" s="186" t="s">
        <v>225</v>
      </c>
      <c r="M7806" s="187" t="s">
        <v>225</v>
      </c>
      <c r="N7806" s="183" t="s">
        <v>36</v>
      </c>
      <c r="O7806" s="181" t="s">
        <v>7455</v>
      </c>
      <c r="P7806" s="184" t="s">
        <v>7179</v>
      </c>
      <c r="Q7806" s="185" t="s">
        <v>190</v>
      </c>
      <c r="R7806" s="181" t="s">
        <v>35</v>
      </c>
      <c r="S7806" s="181" t="s">
        <v>225</v>
      </c>
      <c r="T7806" s="186" t="s">
        <v>225</v>
      </c>
      <c r="U7806" s="187" t="s">
        <v>225</v>
      </c>
      <c r="V7806" s="188" t="str" cm="1">
        <f t="array" ref="V7806">IF(SUM(LEN(A7806:U7806))=0,"",IF(OR(OR(ISBLANK(E7806),SUM(LEN(B7806),LEN(C7806))=0),AND(NOT(D7806="Unknown"),ISBLANK(I7806)),AND(NOT(N7806="Unknown"),ISBLANK(Q7806))),"Missing Information", INDEX(Table15[Entire Service Line Classification], MATCH(SUMIFS(Table15[Unique ID],Table15[System-Owned Portion],D7806,Table15[If Material Anything Other than "Lead" in Column E,Was Material Ever Previously Lead?],F7806,Table15[Customer-Owned Portion],N7806),Table15[Unique ID],0),0)))</f>
        <v>Non-lead</v>
      </c>
      <c r="W7806" s="189"/>
    </row>
    <row r="7807" spans="1:23" s="190" customFormat="1" ht="56.25" x14ac:dyDescent="0.25">
      <c r="A7807" s="180" t="s">
        <v>225</v>
      </c>
      <c r="B7807" s="181" t="s">
        <v>11407</v>
      </c>
      <c r="C7807" s="182" t="s">
        <v>225</v>
      </c>
      <c r="D7807" s="183" t="s">
        <v>36</v>
      </c>
      <c r="E7807" s="181" t="s">
        <v>35</v>
      </c>
      <c r="F7807" s="183" t="s">
        <v>35</v>
      </c>
      <c r="G7807" s="181" t="s">
        <v>7455</v>
      </c>
      <c r="H7807" s="184" t="s">
        <v>7179</v>
      </c>
      <c r="I7807" s="185" t="s">
        <v>190</v>
      </c>
      <c r="J7807" s="181" t="s">
        <v>35</v>
      </c>
      <c r="K7807" s="181" t="s">
        <v>225</v>
      </c>
      <c r="L7807" s="186" t="s">
        <v>225</v>
      </c>
      <c r="M7807" s="187" t="s">
        <v>225</v>
      </c>
      <c r="N7807" s="183" t="s">
        <v>36</v>
      </c>
      <c r="O7807" s="181" t="s">
        <v>7455</v>
      </c>
      <c r="P7807" s="184" t="s">
        <v>7179</v>
      </c>
      <c r="Q7807" s="185" t="s">
        <v>190</v>
      </c>
      <c r="R7807" s="181" t="s">
        <v>35</v>
      </c>
      <c r="S7807" s="181" t="s">
        <v>225</v>
      </c>
      <c r="T7807" s="186" t="s">
        <v>225</v>
      </c>
      <c r="U7807" s="187" t="s">
        <v>225</v>
      </c>
      <c r="V7807" s="188" t="str" cm="1">
        <f t="array" ref="V7807">IF(SUM(LEN(A7807:U7807))=0,"",IF(OR(OR(ISBLANK(E7807),SUM(LEN(B7807),LEN(C7807))=0),AND(NOT(D7807="Unknown"),ISBLANK(I7807)),AND(NOT(N7807="Unknown"),ISBLANK(Q7807))),"Missing Information", INDEX(Table15[Entire Service Line Classification], MATCH(SUMIFS(Table15[Unique ID],Table15[System-Owned Portion],D7807,Table15[If Material Anything Other than "Lead" in Column E,Was Material Ever Previously Lead?],F7807,Table15[Customer-Owned Portion],N7807),Table15[Unique ID],0),0)))</f>
        <v>Non-lead</v>
      </c>
      <c r="W7807" s="189"/>
    </row>
    <row r="7808" spans="1:23" s="190" customFormat="1" ht="56.25" x14ac:dyDescent="0.25">
      <c r="A7808" s="180" t="s">
        <v>225</v>
      </c>
      <c r="B7808" s="181" t="s">
        <v>11407</v>
      </c>
      <c r="C7808" s="182" t="s">
        <v>225</v>
      </c>
      <c r="D7808" s="183" t="s">
        <v>36</v>
      </c>
      <c r="E7808" s="181" t="s">
        <v>35</v>
      </c>
      <c r="F7808" s="183" t="s">
        <v>35</v>
      </c>
      <c r="G7808" s="181" t="s">
        <v>7455</v>
      </c>
      <c r="H7808" s="184" t="s">
        <v>7121</v>
      </c>
      <c r="I7808" s="185" t="s">
        <v>190</v>
      </c>
      <c r="J7808" s="181" t="s">
        <v>35</v>
      </c>
      <c r="K7808" s="181" t="s">
        <v>225</v>
      </c>
      <c r="L7808" s="186" t="s">
        <v>225</v>
      </c>
      <c r="M7808" s="187" t="s">
        <v>225</v>
      </c>
      <c r="N7808" s="183" t="s">
        <v>36</v>
      </c>
      <c r="O7808" s="181" t="s">
        <v>7455</v>
      </c>
      <c r="P7808" s="184" t="s">
        <v>7121</v>
      </c>
      <c r="Q7808" s="185" t="s">
        <v>190</v>
      </c>
      <c r="R7808" s="181" t="s">
        <v>35</v>
      </c>
      <c r="S7808" s="181" t="s">
        <v>225</v>
      </c>
      <c r="T7808" s="186" t="s">
        <v>225</v>
      </c>
      <c r="U7808" s="187" t="s">
        <v>225</v>
      </c>
      <c r="V7808" s="188" t="str" cm="1">
        <f t="array" ref="V7808">IF(SUM(LEN(A7808:U7808))=0,"",IF(OR(OR(ISBLANK(E7808),SUM(LEN(B7808),LEN(C7808))=0),AND(NOT(D7808="Unknown"),ISBLANK(I7808)),AND(NOT(N7808="Unknown"),ISBLANK(Q7808))),"Missing Information", INDEX(Table15[Entire Service Line Classification], MATCH(SUMIFS(Table15[Unique ID],Table15[System-Owned Portion],D7808,Table15[If Material Anything Other than "Lead" in Column E,Was Material Ever Previously Lead?],F7808,Table15[Customer-Owned Portion],N7808),Table15[Unique ID],0),0)))</f>
        <v>Non-lead</v>
      </c>
      <c r="W7808" s="189"/>
    </row>
    <row r="7809" spans="1:23" s="190" customFormat="1" ht="56.25" x14ac:dyDescent="0.25">
      <c r="A7809" s="180" t="s">
        <v>225</v>
      </c>
      <c r="B7809" s="181" t="s">
        <v>11408</v>
      </c>
      <c r="C7809" s="182" t="s">
        <v>225</v>
      </c>
      <c r="D7809" s="183" t="s">
        <v>36</v>
      </c>
      <c r="E7809" s="181" t="s">
        <v>35</v>
      </c>
      <c r="F7809" s="183" t="s">
        <v>35</v>
      </c>
      <c r="G7809" s="181" t="s">
        <v>7357</v>
      </c>
      <c r="H7809" s="184" t="s">
        <v>7090</v>
      </c>
      <c r="I7809" s="185" t="s">
        <v>190</v>
      </c>
      <c r="J7809" s="181" t="s">
        <v>35</v>
      </c>
      <c r="K7809" s="181" t="s">
        <v>225</v>
      </c>
      <c r="L7809" s="186" t="s">
        <v>225</v>
      </c>
      <c r="M7809" s="187" t="s">
        <v>225</v>
      </c>
      <c r="N7809" s="183" t="s">
        <v>36</v>
      </c>
      <c r="O7809" s="181" t="s">
        <v>7357</v>
      </c>
      <c r="P7809" s="184" t="s">
        <v>7090</v>
      </c>
      <c r="Q7809" s="185" t="s">
        <v>190</v>
      </c>
      <c r="R7809" s="181" t="s">
        <v>35</v>
      </c>
      <c r="S7809" s="181" t="s">
        <v>225</v>
      </c>
      <c r="T7809" s="186" t="s">
        <v>225</v>
      </c>
      <c r="U7809" s="187" t="s">
        <v>225</v>
      </c>
      <c r="V7809" s="188" t="str" cm="1">
        <f t="array" ref="V7809">IF(SUM(LEN(A7809:U7809))=0,"",IF(OR(OR(ISBLANK(E7809),SUM(LEN(B7809),LEN(C7809))=0),AND(NOT(D7809="Unknown"),ISBLANK(I7809)),AND(NOT(N7809="Unknown"),ISBLANK(Q7809))),"Missing Information", INDEX(Table15[Entire Service Line Classification], MATCH(SUMIFS(Table15[Unique ID],Table15[System-Owned Portion],D7809,Table15[If Material Anything Other than "Lead" in Column E,Was Material Ever Previously Lead?],F7809,Table15[Customer-Owned Portion],N7809),Table15[Unique ID],0),0)))</f>
        <v>Non-lead</v>
      </c>
      <c r="W7809" s="189"/>
    </row>
    <row r="7810" spans="1:23" s="190" customFormat="1" ht="56.25" x14ac:dyDescent="0.25">
      <c r="A7810" s="180" t="s">
        <v>225</v>
      </c>
      <c r="B7810" s="181" t="s">
        <v>11409</v>
      </c>
      <c r="C7810" s="182" t="s">
        <v>225</v>
      </c>
      <c r="D7810" s="183" t="s">
        <v>36</v>
      </c>
      <c r="E7810" s="181" t="s">
        <v>35</v>
      </c>
      <c r="F7810" s="183" t="s">
        <v>35</v>
      </c>
      <c r="G7810" s="181" t="s">
        <v>8153</v>
      </c>
      <c r="H7810" s="184" t="s">
        <v>7090</v>
      </c>
      <c r="I7810" s="185" t="s">
        <v>190</v>
      </c>
      <c r="J7810" s="181" t="s">
        <v>35</v>
      </c>
      <c r="K7810" s="181" t="s">
        <v>225</v>
      </c>
      <c r="L7810" s="186" t="s">
        <v>225</v>
      </c>
      <c r="M7810" s="187" t="s">
        <v>225</v>
      </c>
      <c r="N7810" s="183" t="s">
        <v>36</v>
      </c>
      <c r="O7810" s="181" t="s">
        <v>8153</v>
      </c>
      <c r="P7810" s="184" t="s">
        <v>7090</v>
      </c>
      <c r="Q7810" s="185" t="s">
        <v>190</v>
      </c>
      <c r="R7810" s="181" t="s">
        <v>35</v>
      </c>
      <c r="S7810" s="181" t="s">
        <v>225</v>
      </c>
      <c r="T7810" s="186" t="s">
        <v>225</v>
      </c>
      <c r="U7810" s="187" t="s">
        <v>225</v>
      </c>
      <c r="V7810" s="188" t="str" cm="1">
        <f t="array" ref="V7810">IF(SUM(LEN(A7810:U7810))=0,"",IF(OR(OR(ISBLANK(E7810),SUM(LEN(B7810),LEN(C7810))=0),AND(NOT(D7810="Unknown"),ISBLANK(I7810)),AND(NOT(N7810="Unknown"),ISBLANK(Q7810))),"Missing Information", INDEX(Table15[Entire Service Line Classification], MATCH(SUMIFS(Table15[Unique ID],Table15[System-Owned Portion],D7810,Table15[If Material Anything Other than "Lead" in Column E,Was Material Ever Previously Lead?],F7810,Table15[Customer-Owned Portion],N7810),Table15[Unique ID],0),0)))</f>
        <v>Non-lead</v>
      </c>
      <c r="W7810" s="189"/>
    </row>
    <row r="7811" spans="1:23" s="190" customFormat="1" ht="56.25" x14ac:dyDescent="0.25">
      <c r="A7811" s="180" t="s">
        <v>225</v>
      </c>
      <c r="B7811" s="181" t="s">
        <v>11410</v>
      </c>
      <c r="C7811" s="182" t="s">
        <v>225</v>
      </c>
      <c r="D7811" s="183" t="s">
        <v>36</v>
      </c>
      <c r="E7811" s="181" t="s">
        <v>35</v>
      </c>
      <c r="F7811" s="183" t="s">
        <v>35</v>
      </c>
      <c r="G7811" s="181" t="s">
        <v>9012</v>
      </c>
      <c r="H7811" s="184" t="s">
        <v>7090</v>
      </c>
      <c r="I7811" s="185" t="s">
        <v>190</v>
      </c>
      <c r="J7811" s="181" t="s">
        <v>35</v>
      </c>
      <c r="K7811" s="181" t="s">
        <v>225</v>
      </c>
      <c r="L7811" s="186" t="s">
        <v>225</v>
      </c>
      <c r="M7811" s="187" t="s">
        <v>225</v>
      </c>
      <c r="N7811" s="183" t="s">
        <v>36</v>
      </c>
      <c r="O7811" s="181" t="s">
        <v>9012</v>
      </c>
      <c r="P7811" s="184" t="s">
        <v>7090</v>
      </c>
      <c r="Q7811" s="185" t="s">
        <v>190</v>
      </c>
      <c r="R7811" s="181" t="s">
        <v>35</v>
      </c>
      <c r="S7811" s="181" t="s">
        <v>225</v>
      </c>
      <c r="T7811" s="186" t="s">
        <v>225</v>
      </c>
      <c r="U7811" s="187" t="s">
        <v>225</v>
      </c>
      <c r="V7811" s="188" t="str" cm="1">
        <f t="array" ref="V7811">IF(SUM(LEN(A7811:U7811))=0,"",IF(OR(OR(ISBLANK(E7811),SUM(LEN(B7811),LEN(C7811))=0),AND(NOT(D7811="Unknown"),ISBLANK(I7811)),AND(NOT(N7811="Unknown"),ISBLANK(Q7811))),"Missing Information", INDEX(Table15[Entire Service Line Classification], MATCH(SUMIFS(Table15[Unique ID],Table15[System-Owned Portion],D7811,Table15[If Material Anything Other than "Lead" in Column E,Was Material Ever Previously Lead?],F7811,Table15[Customer-Owned Portion],N7811),Table15[Unique ID],0),0)))</f>
        <v>Non-lead</v>
      </c>
      <c r="W7811" s="189"/>
    </row>
    <row r="7812" spans="1:23" s="190" customFormat="1" ht="56.25" x14ac:dyDescent="0.25">
      <c r="A7812" s="180" t="s">
        <v>225</v>
      </c>
      <c r="B7812" s="181" t="s">
        <v>11411</v>
      </c>
      <c r="C7812" s="182" t="s">
        <v>225</v>
      </c>
      <c r="D7812" s="183" t="s">
        <v>36</v>
      </c>
      <c r="E7812" s="181" t="s">
        <v>35</v>
      </c>
      <c r="F7812" s="183" t="s">
        <v>35</v>
      </c>
      <c r="G7812" s="181" t="s">
        <v>9012</v>
      </c>
      <c r="H7812" s="184" t="s">
        <v>7090</v>
      </c>
      <c r="I7812" s="185" t="s">
        <v>190</v>
      </c>
      <c r="J7812" s="181" t="s">
        <v>35</v>
      </c>
      <c r="K7812" s="181" t="s">
        <v>225</v>
      </c>
      <c r="L7812" s="186" t="s">
        <v>225</v>
      </c>
      <c r="M7812" s="187" t="s">
        <v>225</v>
      </c>
      <c r="N7812" s="183" t="s">
        <v>36</v>
      </c>
      <c r="O7812" s="181" t="s">
        <v>9012</v>
      </c>
      <c r="P7812" s="184" t="s">
        <v>7090</v>
      </c>
      <c r="Q7812" s="185" t="s">
        <v>190</v>
      </c>
      <c r="R7812" s="181" t="s">
        <v>35</v>
      </c>
      <c r="S7812" s="181" t="s">
        <v>225</v>
      </c>
      <c r="T7812" s="186" t="s">
        <v>225</v>
      </c>
      <c r="U7812" s="187" t="s">
        <v>225</v>
      </c>
      <c r="V7812" s="188" t="str" cm="1">
        <f t="array" ref="V7812">IF(SUM(LEN(A7812:U7812))=0,"",IF(OR(OR(ISBLANK(E7812),SUM(LEN(B7812),LEN(C7812))=0),AND(NOT(D7812="Unknown"),ISBLANK(I7812)),AND(NOT(N7812="Unknown"),ISBLANK(Q7812))),"Missing Information", INDEX(Table15[Entire Service Line Classification], MATCH(SUMIFS(Table15[Unique ID],Table15[System-Owned Portion],D7812,Table15[If Material Anything Other than "Lead" in Column E,Was Material Ever Previously Lead?],F7812,Table15[Customer-Owned Portion],N7812),Table15[Unique ID],0),0)))</f>
        <v>Non-lead</v>
      </c>
      <c r="W7812" s="189"/>
    </row>
    <row r="7813" spans="1:23" s="190" customFormat="1" ht="56.25" x14ac:dyDescent="0.25">
      <c r="A7813" s="180" t="s">
        <v>225</v>
      </c>
      <c r="B7813" s="181" t="s">
        <v>11412</v>
      </c>
      <c r="C7813" s="182" t="s">
        <v>225</v>
      </c>
      <c r="D7813" s="183" t="s">
        <v>36</v>
      </c>
      <c r="E7813" s="181" t="s">
        <v>35</v>
      </c>
      <c r="F7813" s="183" t="s">
        <v>35</v>
      </c>
      <c r="G7813" s="181" t="s">
        <v>7944</v>
      </c>
      <c r="H7813" s="184" t="s">
        <v>7121</v>
      </c>
      <c r="I7813" s="185" t="s">
        <v>190</v>
      </c>
      <c r="J7813" s="181" t="s">
        <v>35</v>
      </c>
      <c r="K7813" s="181" t="s">
        <v>225</v>
      </c>
      <c r="L7813" s="186" t="s">
        <v>225</v>
      </c>
      <c r="M7813" s="187" t="s">
        <v>225</v>
      </c>
      <c r="N7813" s="183" t="s">
        <v>36</v>
      </c>
      <c r="O7813" s="181" t="s">
        <v>7944</v>
      </c>
      <c r="P7813" s="184" t="s">
        <v>7121</v>
      </c>
      <c r="Q7813" s="185" t="s">
        <v>190</v>
      </c>
      <c r="R7813" s="181" t="s">
        <v>35</v>
      </c>
      <c r="S7813" s="181" t="s">
        <v>225</v>
      </c>
      <c r="T7813" s="186" t="s">
        <v>225</v>
      </c>
      <c r="U7813" s="187" t="s">
        <v>225</v>
      </c>
      <c r="V7813" s="188" t="str" cm="1">
        <f t="array" ref="V7813">IF(SUM(LEN(A7813:U7813))=0,"",IF(OR(OR(ISBLANK(E7813),SUM(LEN(B7813),LEN(C7813))=0),AND(NOT(D7813="Unknown"),ISBLANK(I7813)),AND(NOT(N7813="Unknown"),ISBLANK(Q7813))),"Missing Information", INDEX(Table15[Entire Service Line Classification], MATCH(SUMIFS(Table15[Unique ID],Table15[System-Owned Portion],D7813,Table15[If Material Anything Other than "Lead" in Column E,Was Material Ever Previously Lead?],F7813,Table15[Customer-Owned Portion],N7813),Table15[Unique ID],0),0)))</f>
        <v>Non-lead</v>
      </c>
      <c r="W7813" s="189"/>
    </row>
    <row r="7814" spans="1:23" s="190" customFormat="1" ht="56.25" x14ac:dyDescent="0.25">
      <c r="A7814" s="180" t="s">
        <v>225</v>
      </c>
      <c r="B7814" s="181" t="s">
        <v>11413</v>
      </c>
      <c r="C7814" s="182" t="s">
        <v>225</v>
      </c>
      <c r="D7814" s="183" t="s">
        <v>36</v>
      </c>
      <c r="E7814" s="181" t="s">
        <v>35</v>
      </c>
      <c r="F7814" s="183" t="s">
        <v>35</v>
      </c>
      <c r="G7814" s="181" t="s">
        <v>7352</v>
      </c>
      <c r="H7814" s="184" t="s">
        <v>7090</v>
      </c>
      <c r="I7814" s="185" t="s">
        <v>190</v>
      </c>
      <c r="J7814" s="181" t="s">
        <v>35</v>
      </c>
      <c r="K7814" s="181" t="s">
        <v>225</v>
      </c>
      <c r="L7814" s="186" t="s">
        <v>225</v>
      </c>
      <c r="M7814" s="187" t="s">
        <v>225</v>
      </c>
      <c r="N7814" s="183" t="s">
        <v>36</v>
      </c>
      <c r="O7814" s="181" t="s">
        <v>7352</v>
      </c>
      <c r="P7814" s="184" t="s">
        <v>7090</v>
      </c>
      <c r="Q7814" s="185" t="s">
        <v>190</v>
      </c>
      <c r="R7814" s="181" t="s">
        <v>35</v>
      </c>
      <c r="S7814" s="181" t="s">
        <v>225</v>
      </c>
      <c r="T7814" s="186" t="s">
        <v>225</v>
      </c>
      <c r="U7814" s="187" t="s">
        <v>225</v>
      </c>
      <c r="V7814" s="188" t="str" cm="1">
        <f t="array" ref="V7814">IF(SUM(LEN(A7814:U7814))=0,"",IF(OR(OR(ISBLANK(E7814),SUM(LEN(B7814),LEN(C7814))=0),AND(NOT(D7814="Unknown"),ISBLANK(I7814)),AND(NOT(N7814="Unknown"),ISBLANK(Q7814))),"Missing Information", INDEX(Table15[Entire Service Line Classification], MATCH(SUMIFS(Table15[Unique ID],Table15[System-Owned Portion],D7814,Table15[If Material Anything Other than "Lead" in Column E,Was Material Ever Previously Lead?],F7814,Table15[Customer-Owned Portion],N7814),Table15[Unique ID],0),0)))</f>
        <v>Non-lead</v>
      </c>
      <c r="W7814" s="189"/>
    </row>
    <row r="7815" spans="1:23" s="190" customFormat="1" ht="56.25" x14ac:dyDescent="0.25">
      <c r="A7815" s="180" t="s">
        <v>225</v>
      </c>
      <c r="B7815" s="181" t="s">
        <v>11414</v>
      </c>
      <c r="C7815" s="182" t="s">
        <v>225</v>
      </c>
      <c r="D7815" s="183" t="s">
        <v>36</v>
      </c>
      <c r="E7815" s="181" t="s">
        <v>35</v>
      </c>
      <c r="F7815" s="183" t="s">
        <v>35</v>
      </c>
      <c r="G7815" s="181" t="s">
        <v>7393</v>
      </c>
      <c r="H7815" s="184" t="s">
        <v>7090</v>
      </c>
      <c r="I7815" s="185" t="s">
        <v>190</v>
      </c>
      <c r="J7815" s="181" t="s">
        <v>35</v>
      </c>
      <c r="K7815" s="181" t="s">
        <v>225</v>
      </c>
      <c r="L7815" s="186" t="s">
        <v>225</v>
      </c>
      <c r="M7815" s="187" t="s">
        <v>225</v>
      </c>
      <c r="N7815" s="183" t="s">
        <v>36</v>
      </c>
      <c r="O7815" s="181" t="s">
        <v>7393</v>
      </c>
      <c r="P7815" s="184" t="s">
        <v>7090</v>
      </c>
      <c r="Q7815" s="185" t="s">
        <v>190</v>
      </c>
      <c r="R7815" s="181" t="s">
        <v>35</v>
      </c>
      <c r="S7815" s="181" t="s">
        <v>225</v>
      </c>
      <c r="T7815" s="186" t="s">
        <v>225</v>
      </c>
      <c r="U7815" s="187" t="s">
        <v>225</v>
      </c>
      <c r="V7815" s="188" t="str" cm="1">
        <f t="array" ref="V7815">IF(SUM(LEN(A7815:U7815))=0,"",IF(OR(OR(ISBLANK(E7815),SUM(LEN(B7815),LEN(C7815))=0),AND(NOT(D7815="Unknown"),ISBLANK(I7815)),AND(NOT(N7815="Unknown"),ISBLANK(Q7815))),"Missing Information", INDEX(Table15[Entire Service Line Classification], MATCH(SUMIFS(Table15[Unique ID],Table15[System-Owned Portion],D7815,Table15[If Material Anything Other than "Lead" in Column E,Was Material Ever Previously Lead?],F7815,Table15[Customer-Owned Portion],N7815),Table15[Unique ID],0),0)))</f>
        <v>Non-lead</v>
      </c>
      <c r="W7815" s="189"/>
    </row>
    <row r="7816" spans="1:23" s="190" customFormat="1" ht="56.25" x14ac:dyDescent="0.25">
      <c r="A7816" s="180" t="s">
        <v>225</v>
      </c>
      <c r="B7816" s="181" t="s">
        <v>11415</v>
      </c>
      <c r="C7816" s="182" t="s">
        <v>225</v>
      </c>
      <c r="D7816" s="183" t="s">
        <v>36</v>
      </c>
      <c r="E7816" s="181" t="s">
        <v>35</v>
      </c>
      <c r="F7816" s="183" t="s">
        <v>35</v>
      </c>
      <c r="G7816" s="181" t="s">
        <v>7391</v>
      </c>
      <c r="H7816" s="184" t="s">
        <v>7090</v>
      </c>
      <c r="I7816" s="185" t="s">
        <v>190</v>
      </c>
      <c r="J7816" s="181" t="s">
        <v>35</v>
      </c>
      <c r="K7816" s="181" t="s">
        <v>225</v>
      </c>
      <c r="L7816" s="186" t="s">
        <v>225</v>
      </c>
      <c r="M7816" s="187" t="s">
        <v>225</v>
      </c>
      <c r="N7816" s="183" t="s">
        <v>36</v>
      </c>
      <c r="O7816" s="181" t="s">
        <v>7391</v>
      </c>
      <c r="P7816" s="184" t="s">
        <v>7090</v>
      </c>
      <c r="Q7816" s="185" t="s">
        <v>190</v>
      </c>
      <c r="R7816" s="181" t="s">
        <v>35</v>
      </c>
      <c r="S7816" s="181" t="s">
        <v>225</v>
      </c>
      <c r="T7816" s="186" t="s">
        <v>225</v>
      </c>
      <c r="U7816" s="187" t="s">
        <v>225</v>
      </c>
      <c r="V7816" s="188" t="str" cm="1">
        <f t="array" ref="V7816">IF(SUM(LEN(A7816:U7816))=0,"",IF(OR(OR(ISBLANK(E7816),SUM(LEN(B7816),LEN(C7816))=0),AND(NOT(D7816="Unknown"),ISBLANK(I7816)),AND(NOT(N7816="Unknown"),ISBLANK(Q7816))),"Missing Information", INDEX(Table15[Entire Service Line Classification], MATCH(SUMIFS(Table15[Unique ID],Table15[System-Owned Portion],D7816,Table15[If Material Anything Other than "Lead" in Column E,Was Material Ever Previously Lead?],F7816,Table15[Customer-Owned Portion],N7816),Table15[Unique ID],0),0)))</f>
        <v>Non-lead</v>
      </c>
      <c r="W7816" s="189"/>
    </row>
    <row r="7817" spans="1:23" s="190" customFormat="1" ht="56.25" x14ac:dyDescent="0.25">
      <c r="A7817" s="180" t="s">
        <v>225</v>
      </c>
      <c r="B7817" s="181" t="s">
        <v>11416</v>
      </c>
      <c r="C7817" s="182" t="s">
        <v>225</v>
      </c>
      <c r="D7817" s="183" t="s">
        <v>36</v>
      </c>
      <c r="E7817" s="181" t="s">
        <v>35</v>
      </c>
      <c r="F7817" s="183" t="s">
        <v>35</v>
      </c>
      <c r="G7817" s="181" t="s">
        <v>7437</v>
      </c>
      <c r="H7817" s="184" t="s">
        <v>7121</v>
      </c>
      <c r="I7817" s="185" t="s">
        <v>190</v>
      </c>
      <c r="J7817" s="181" t="s">
        <v>35</v>
      </c>
      <c r="K7817" s="181" t="s">
        <v>225</v>
      </c>
      <c r="L7817" s="186" t="s">
        <v>225</v>
      </c>
      <c r="M7817" s="187" t="s">
        <v>225</v>
      </c>
      <c r="N7817" s="183" t="s">
        <v>36</v>
      </c>
      <c r="O7817" s="181" t="s">
        <v>7437</v>
      </c>
      <c r="P7817" s="184" t="s">
        <v>7121</v>
      </c>
      <c r="Q7817" s="185" t="s">
        <v>190</v>
      </c>
      <c r="R7817" s="181" t="s">
        <v>35</v>
      </c>
      <c r="S7817" s="181" t="s">
        <v>225</v>
      </c>
      <c r="T7817" s="186" t="s">
        <v>225</v>
      </c>
      <c r="U7817" s="187" t="s">
        <v>225</v>
      </c>
      <c r="V7817" s="188" t="str" cm="1">
        <f t="array" ref="V7817">IF(SUM(LEN(A7817:U7817))=0,"",IF(OR(OR(ISBLANK(E7817),SUM(LEN(B7817),LEN(C7817))=0),AND(NOT(D7817="Unknown"),ISBLANK(I7817)),AND(NOT(N7817="Unknown"),ISBLANK(Q7817))),"Missing Information", INDEX(Table15[Entire Service Line Classification], MATCH(SUMIFS(Table15[Unique ID],Table15[System-Owned Portion],D7817,Table15[If Material Anything Other than "Lead" in Column E,Was Material Ever Previously Lead?],F7817,Table15[Customer-Owned Portion],N7817),Table15[Unique ID],0),0)))</f>
        <v>Non-lead</v>
      </c>
      <c r="W7817" s="189"/>
    </row>
    <row r="7818" spans="1:23" s="190" customFormat="1" ht="56.25" x14ac:dyDescent="0.25">
      <c r="A7818" s="180" t="s">
        <v>225</v>
      </c>
      <c r="B7818" s="181" t="s">
        <v>11417</v>
      </c>
      <c r="C7818" s="182" t="s">
        <v>225</v>
      </c>
      <c r="D7818" s="183" t="s">
        <v>36</v>
      </c>
      <c r="E7818" s="181" t="s">
        <v>35</v>
      </c>
      <c r="F7818" s="183" t="s">
        <v>35</v>
      </c>
      <c r="G7818" s="181" t="s">
        <v>7437</v>
      </c>
      <c r="H7818" s="184" t="s">
        <v>7121</v>
      </c>
      <c r="I7818" s="185" t="s">
        <v>190</v>
      </c>
      <c r="J7818" s="181" t="s">
        <v>35</v>
      </c>
      <c r="K7818" s="181" t="s">
        <v>225</v>
      </c>
      <c r="L7818" s="186" t="s">
        <v>225</v>
      </c>
      <c r="M7818" s="187" t="s">
        <v>225</v>
      </c>
      <c r="N7818" s="183" t="s">
        <v>36</v>
      </c>
      <c r="O7818" s="181" t="s">
        <v>7437</v>
      </c>
      <c r="P7818" s="184" t="s">
        <v>7121</v>
      </c>
      <c r="Q7818" s="185" t="s">
        <v>190</v>
      </c>
      <c r="R7818" s="181" t="s">
        <v>35</v>
      </c>
      <c r="S7818" s="181" t="s">
        <v>225</v>
      </c>
      <c r="T7818" s="186" t="s">
        <v>225</v>
      </c>
      <c r="U7818" s="187" t="s">
        <v>225</v>
      </c>
      <c r="V7818" s="188" t="str" cm="1">
        <f t="array" ref="V7818">IF(SUM(LEN(A7818:U7818))=0,"",IF(OR(OR(ISBLANK(E7818),SUM(LEN(B7818),LEN(C7818))=0),AND(NOT(D7818="Unknown"),ISBLANK(I7818)),AND(NOT(N7818="Unknown"),ISBLANK(Q7818))),"Missing Information", INDEX(Table15[Entire Service Line Classification], MATCH(SUMIFS(Table15[Unique ID],Table15[System-Owned Portion],D7818,Table15[If Material Anything Other than "Lead" in Column E,Was Material Ever Previously Lead?],F7818,Table15[Customer-Owned Portion],N7818),Table15[Unique ID],0),0)))</f>
        <v>Non-lead</v>
      </c>
      <c r="W7818" s="189"/>
    </row>
    <row r="7819" spans="1:23" s="190" customFormat="1" ht="56.25" x14ac:dyDescent="0.25">
      <c r="A7819" s="180" t="s">
        <v>225</v>
      </c>
      <c r="B7819" s="181" t="s">
        <v>11418</v>
      </c>
      <c r="C7819" s="182" t="s">
        <v>225</v>
      </c>
      <c r="D7819" s="183" t="s">
        <v>36</v>
      </c>
      <c r="E7819" s="181" t="s">
        <v>35</v>
      </c>
      <c r="F7819" s="183" t="s">
        <v>35</v>
      </c>
      <c r="G7819" s="181" t="s">
        <v>7437</v>
      </c>
      <c r="H7819" s="184" t="s">
        <v>7121</v>
      </c>
      <c r="I7819" s="185" t="s">
        <v>190</v>
      </c>
      <c r="J7819" s="181" t="s">
        <v>35</v>
      </c>
      <c r="K7819" s="181" t="s">
        <v>225</v>
      </c>
      <c r="L7819" s="186" t="s">
        <v>225</v>
      </c>
      <c r="M7819" s="187" t="s">
        <v>225</v>
      </c>
      <c r="N7819" s="183" t="s">
        <v>36</v>
      </c>
      <c r="O7819" s="181" t="s">
        <v>7437</v>
      </c>
      <c r="P7819" s="184" t="s">
        <v>7121</v>
      </c>
      <c r="Q7819" s="185" t="s">
        <v>190</v>
      </c>
      <c r="R7819" s="181" t="s">
        <v>35</v>
      </c>
      <c r="S7819" s="181" t="s">
        <v>225</v>
      </c>
      <c r="T7819" s="186" t="s">
        <v>225</v>
      </c>
      <c r="U7819" s="187" t="s">
        <v>225</v>
      </c>
      <c r="V7819" s="188" t="str" cm="1">
        <f t="array" ref="V7819">IF(SUM(LEN(A7819:U7819))=0,"",IF(OR(OR(ISBLANK(E7819),SUM(LEN(B7819),LEN(C7819))=0),AND(NOT(D7819="Unknown"),ISBLANK(I7819)),AND(NOT(N7819="Unknown"),ISBLANK(Q7819))),"Missing Information", INDEX(Table15[Entire Service Line Classification], MATCH(SUMIFS(Table15[Unique ID],Table15[System-Owned Portion],D7819,Table15[If Material Anything Other than "Lead" in Column E,Was Material Ever Previously Lead?],F7819,Table15[Customer-Owned Portion],N7819),Table15[Unique ID],0),0)))</f>
        <v>Non-lead</v>
      </c>
      <c r="W7819" s="189"/>
    </row>
    <row r="7820" spans="1:23" s="190" customFormat="1" ht="56.25" x14ac:dyDescent="0.25">
      <c r="A7820" s="180" t="s">
        <v>225</v>
      </c>
      <c r="B7820" s="181" t="s">
        <v>11419</v>
      </c>
      <c r="C7820" s="182" t="s">
        <v>225</v>
      </c>
      <c r="D7820" s="183" t="s">
        <v>36</v>
      </c>
      <c r="E7820" s="181" t="s">
        <v>35</v>
      </c>
      <c r="F7820" s="183" t="s">
        <v>35</v>
      </c>
      <c r="G7820" s="181" t="s">
        <v>7437</v>
      </c>
      <c r="H7820" s="184" t="s">
        <v>7121</v>
      </c>
      <c r="I7820" s="185" t="s">
        <v>190</v>
      </c>
      <c r="J7820" s="181" t="s">
        <v>35</v>
      </c>
      <c r="K7820" s="181" t="s">
        <v>225</v>
      </c>
      <c r="L7820" s="186" t="s">
        <v>225</v>
      </c>
      <c r="M7820" s="187" t="s">
        <v>225</v>
      </c>
      <c r="N7820" s="183" t="s">
        <v>36</v>
      </c>
      <c r="O7820" s="181" t="s">
        <v>7437</v>
      </c>
      <c r="P7820" s="184" t="s">
        <v>7121</v>
      </c>
      <c r="Q7820" s="185" t="s">
        <v>190</v>
      </c>
      <c r="R7820" s="181" t="s">
        <v>35</v>
      </c>
      <c r="S7820" s="181" t="s">
        <v>225</v>
      </c>
      <c r="T7820" s="186" t="s">
        <v>225</v>
      </c>
      <c r="U7820" s="187" t="s">
        <v>225</v>
      </c>
      <c r="V7820" s="188" t="str" cm="1">
        <f t="array" ref="V7820">IF(SUM(LEN(A7820:U7820))=0,"",IF(OR(OR(ISBLANK(E7820),SUM(LEN(B7820),LEN(C7820))=0),AND(NOT(D7820="Unknown"),ISBLANK(I7820)),AND(NOT(N7820="Unknown"),ISBLANK(Q7820))),"Missing Information", INDEX(Table15[Entire Service Line Classification], MATCH(SUMIFS(Table15[Unique ID],Table15[System-Owned Portion],D7820,Table15[If Material Anything Other than "Lead" in Column E,Was Material Ever Previously Lead?],F7820,Table15[Customer-Owned Portion],N7820),Table15[Unique ID],0),0)))</f>
        <v>Non-lead</v>
      </c>
      <c r="W7820" s="189"/>
    </row>
    <row r="7821" spans="1:23" s="190" customFormat="1" ht="56.25" x14ac:dyDescent="0.25">
      <c r="A7821" s="180" t="s">
        <v>225</v>
      </c>
      <c r="B7821" s="181" t="s">
        <v>11420</v>
      </c>
      <c r="C7821" s="182" t="s">
        <v>225</v>
      </c>
      <c r="D7821" s="183" t="s">
        <v>36</v>
      </c>
      <c r="E7821" s="181" t="s">
        <v>35</v>
      </c>
      <c r="F7821" s="183" t="s">
        <v>35</v>
      </c>
      <c r="G7821" s="181" t="s">
        <v>7376</v>
      </c>
      <c r="H7821" s="184" t="s">
        <v>7090</v>
      </c>
      <c r="I7821" s="185" t="s">
        <v>190</v>
      </c>
      <c r="J7821" s="181" t="s">
        <v>35</v>
      </c>
      <c r="K7821" s="181" t="s">
        <v>225</v>
      </c>
      <c r="L7821" s="186" t="s">
        <v>225</v>
      </c>
      <c r="M7821" s="187" t="s">
        <v>225</v>
      </c>
      <c r="N7821" s="183" t="s">
        <v>36</v>
      </c>
      <c r="O7821" s="181" t="s">
        <v>7376</v>
      </c>
      <c r="P7821" s="184" t="s">
        <v>7090</v>
      </c>
      <c r="Q7821" s="185" t="s">
        <v>190</v>
      </c>
      <c r="R7821" s="181" t="s">
        <v>35</v>
      </c>
      <c r="S7821" s="181" t="s">
        <v>225</v>
      </c>
      <c r="T7821" s="186" t="s">
        <v>225</v>
      </c>
      <c r="U7821" s="187" t="s">
        <v>225</v>
      </c>
      <c r="V7821" s="188" t="str" cm="1">
        <f t="array" ref="V7821">IF(SUM(LEN(A7821:U7821))=0,"",IF(OR(OR(ISBLANK(E7821),SUM(LEN(B7821),LEN(C7821))=0),AND(NOT(D7821="Unknown"),ISBLANK(I7821)),AND(NOT(N7821="Unknown"),ISBLANK(Q7821))),"Missing Information", INDEX(Table15[Entire Service Line Classification], MATCH(SUMIFS(Table15[Unique ID],Table15[System-Owned Portion],D7821,Table15[If Material Anything Other than "Lead" in Column E,Was Material Ever Previously Lead?],F7821,Table15[Customer-Owned Portion],N7821),Table15[Unique ID],0),0)))</f>
        <v>Non-lead</v>
      </c>
      <c r="W7821" s="189"/>
    </row>
    <row r="7822" spans="1:23" s="190" customFormat="1" ht="56.25" x14ac:dyDescent="0.25">
      <c r="A7822" s="180" t="s">
        <v>225</v>
      </c>
      <c r="B7822" s="181" t="s">
        <v>11421</v>
      </c>
      <c r="C7822" s="182" t="s">
        <v>225</v>
      </c>
      <c r="D7822" s="183" t="s">
        <v>36</v>
      </c>
      <c r="E7822" s="181" t="s">
        <v>35</v>
      </c>
      <c r="F7822" s="183" t="s">
        <v>35</v>
      </c>
      <c r="G7822" s="181" t="s">
        <v>7357</v>
      </c>
      <c r="H7822" s="184" t="s">
        <v>7090</v>
      </c>
      <c r="I7822" s="185" t="s">
        <v>190</v>
      </c>
      <c r="J7822" s="181" t="s">
        <v>35</v>
      </c>
      <c r="K7822" s="181" t="s">
        <v>225</v>
      </c>
      <c r="L7822" s="186" t="s">
        <v>225</v>
      </c>
      <c r="M7822" s="187" t="s">
        <v>225</v>
      </c>
      <c r="N7822" s="183" t="s">
        <v>36</v>
      </c>
      <c r="O7822" s="181" t="s">
        <v>7357</v>
      </c>
      <c r="P7822" s="184" t="s">
        <v>7090</v>
      </c>
      <c r="Q7822" s="185" t="s">
        <v>190</v>
      </c>
      <c r="R7822" s="181" t="s">
        <v>35</v>
      </c>
      <c r="S7822" s="181" t="s">
        <v>225</v>
      </c>
      <c r="T7822" s="186" t="s">
        <v>225</v>
      </c>
      <c r="U7822" s="187" t="s">
        <v>225</v>
      </c>
      <c r="V7822" s="188" t="str" cm="1">
        <f t="array" ref="V7822">IF(SUM(LEN(A7822:U7822))=0,"",IF(OR(OR(ISBLANK(E7822),SUM(LEN(B7822),LEN(C7822))=0),AND(NOT(D7822="Unknown"),ISBLANK(I7822)),AND(NOT(N7822="Unknown"),ISBLANK(Q7822))),"Missing Information", INDEX(Table15[Entire Service Line Classification], MATCH(SUMIFS(Table15[Unique ID],Table15[System-Owned Portion],D7822,Table15[If Material Anything Other than "Lead" in Column E,Was Material Ever Previously Lead?],F7822,Table15[Customer-Owned Portion],N7822),Table15[Unique ID],0),0)))</f>
        <v>Non-lead</v>
      </c>
      <c r="W7822" s="189"/>
    </row>
    <row r="7823" spans="1:23" s="190" customFormat="1" ht="56.25" x14ac:dyDescent="0.25">
      <c r="A7823" s="180" t="s">
        <v>225</v>
      </c>
      <c r="B7823" s="181" t="s">
        <v>11422</v>
      </c>
      <c r="C7823" s="182" t="s">
        <v>225</v>
      </c>
      <c r="D7823" s="183" t="s">
        <v>36</v>
      </c>
      <c r="E7823" s="181" t="s">
        <v>35</v>
      </c>
      <c r="F7823" s="183" t="s">
        <v>35</v>
      </c>
      <c r="G7823" s="181" t="s">
        <v>7366</v>
      </c>
      <c r="H7823" s="184" t="s">
        <v>7090</v>
      </c>
      <c r="I7823" s="185" t="s">
        <v>190</v>
      </c>
      <c r="J7823" s="181" t="s">
        <v>35</v>
      </c>
      <c r="K7823" s="181" t="s">
        <v>225</v>
      </c>
      <c r="L7823" s="186" t="s">
        <v>225</v>
      </c>
      <c r="M7823" s="187" t="s">
        <v>225</v>
      </c>
      <c r="N7823" s="183" t="s">
        <v>36</v>
      </c>
      <c r="O7823" s="181" t="s">
        <v>7366</v>
      </c>
      <c r="P7823" s="184" t="s">
        <v>7090</v>
      </c>
      <c r="Q7823" s="185" t="s">
        <v>190</v>
      </c>
      <c r="R7823" s="181" t="s">
        <v>35</v>
      </c>
      <c r="S7823" s="181" t="s">
        <v>225</v>
      </c>
      <c r="T7823" s="186" t="s">
        <v>225</v>
      </c>
      <c r="U7823" s="187" t="s">
        <v>225</v>
      </c>
      <c r="V7823" s="188" t="str" cm="1">
        <f t="array" ref="V7823">IF(SUM(LEN(A7823:U7823))=0,"",IF(OR(OR(ISBLANK(E7823),SUM(LEN(B7823),LEN(C7823))=0),AND(NOT(D7823="Unknown"),ISBLANK(I7823)),AND(NOT(N7823="Unknown"),ISBLANK(Q7823))),"Missing Information", INDEX(Table15[Entire Service Line Classification], MATCH(SUMIFS(Table15[Unique ID],Table15[System-Owned Portion],D7823,Table15[If Material Anything Other than "Lead" in Column E,Was Material Ever Previously Lead?],F7823,Table15[Customer-Owned Portion],N7823),Table15[Unique ID],0),0)))</f>
        <v>Non-lead</v>
      </c>
      <c r="W7823" s="189"/>
    </row>
    <row r="7824" spans="1:23" s="190" customFormat="1" ht="56.25" x14ac:dyDescent="0.25">
      <c r="A7824" s="180" t="s">
        <v>225</v>
      </c>
      <c r="B7824" s="181" t="s">
        <v>11423</v>
      </c>
      <c r="C7824" s="182" t="s">
        <v>225</v>
      </c>
      <c r="D7824" s="183" t="s">
        <v>36</v>
      </c>
      <c r="E7824" s="181" t="s">
        <v>35</v>
      </c>
      <c r="F7824" s="183" t="s">
        <v>35</v>
      </c>
      <c r="G7824" s="181" t="s">
        <v>7944</v>
      </c>
      <c r="H7824" s="184" t="s">
        <v>7250</v>
      </c>
      <c r="I7824" s="185" t="s">
        <v>190</v>
      </c>
      <c r="J7824" s="181" t="s">
        <v>35</v>
      </c>
      <c r="K7824" s="181" t="s">
        <v>225</v>
      </c>
      <c r="L7824" s="186" t="s">
        <v>225</v>
      </c>
      <c r="M7824" s="187" t="s">
        <v>225</v>
      </c>
      <c r="N7824" s="183" t="s">
        <v>36</v>
      </c>
      <c r="O7824" s="181" t="s">
        <v>7944</v>
      </c>
      <c r="P7824" s="184" t="s">
        <v>7250</v>
      </c>
      <c r="Q7824" s="185" t="s">
        <v>190</v>
      </c>
      <c r="R7824" s="181" t="s">
        <v>35</v>
      </c>
      <c r="S7824" s="181" t="s">
        <v>225</v>
      </c>
      <c r="T7824" s="186" t="s">
        <v>225</v>
      </c>
      <c r="U7824" s="187" t="s">
        <v>225</v>
      </c>
      <c r="V7824" s="188" t="str" cm="1">
        <f t="array" ref="V7824">IF(SUM(LEN(A7824:U7824))=0,"",IF(OR(OR(ISBLANK(E7824),SUM(LEN(B7824),LEN(C7824))=0),AND(NOT(D7824="Unknown"),ISBLANK(I7824)),AND(NOT(N7824="Unknown"),ISBLANK(Q7824))),"Missing Information", INDEX(Table15[Entire Service Line Classification], MATCH(SUMIFS(Table15[Unique ID],Table15[System-Owned Portion],D7824,Table15[If Material Anything Other than "Lead" in Column E,Was Material Ever Previously Lead?],F7824,Table15[Customer-Owned Portion],N7824),Table15[Unique ID],0),0)))</f>
        <v>Non-lead</v>
      </c>
      <c r="W7824" s="189"/>
    </row>
    <row r="7825" spans="1:23" s="190" customFormat="1" ht="56.25" x14ac:dyDescent="0.25">
      <c r="A7825" s="180" t="s">
        <v>225</v>
      </c>
      <c r="B7825" s="181" t="s">
        <v>11424</v>
      </c>
      <c r="C7825" s="182" t="s">
        <v>225</v>
      </c>
      <c r="D7825" s="183" t="s">
        <v>36</v>
      </c>
      <c r="E7825" s="181" t="s">
        <v>35</v>
      </c>
      <c r="F7825" s="183" t="s">
        <v>35</v>
      </c>
      <c r="G7825" s="181" t="s">
        <v>7357</v>
      </c>
      <c r="H7825" s="184" t="s">
        <v>7090</v>
      </c>
      <c r="I7825" s="185" t="s">
        <v>190</v>
      </c>
      <c r="J7825" s="181" t="s">
        <v>35</v>
      </c>
      <c r="K7825" s="181" t="s">
        <v>225</v>
      </c>
      <c r="L7825" s="186" t="s">
        <v>225</v>
      </c>
      <c r="M7825" s="187" t="s">
        <v>225</v>
      </c>
      <c r="N7825" s="183" t="s">
        <v>36</v>
      </c>
      <c r="O7825" s="181" t="s">
        <v>7357</v>
      </c>
      <c r="P7825" s="184" t="s">
        <v>7090</v>
      </c>
      <c r="Q7825" s="185" t="s">
        <v>190</v>
      </c>
      <c r="R7825" s="181" t="s">
        <v>35</v>
      </c>
      <c r="S7825" s="181" t="s">
        <v>225</v>
      </c>
      <c r="T7825" s="186" t="s">
        <v>225</v>
      </c>
      <c r="U7825" s="187" t="s">
        <v>225</v>
      </c>
      <c r="V7825" s="188" t="str" cm="1">
        <f t="array" ref="V7825">IF(SUM(LEN(A7825:U7825))=0,"",IF(OR(OR(ISBLANK(E7825),SUM(LEN(B7825),LEN(C7825))=0),AND(NOT(D7825="Unknown"),ISBLANK(I7825)),AND(NOT(N7825="Unknown"),ISBLANK(Q7825))),"Missing Information", INDEX(Table15[Entire Service Line Classification], MATCH(SUMIFS(Table15[Unique ID],Table15[System-Owned Portion],D7825,Table15[If Material Anything Other than "Lead" in Column E,Was Material Ever Previously Lead?],F7825,Table15[Customer-Owned Portion],N7825),Table15[Unique ID],0),0)))</f>
        <v>Non-lead</v>
      </c>
      <c r="W7825" s="189"/>
    </row>
    <row r="7826" spans="1:23" s="190" customFormat="1" ht="56.25" x14ac:dyDescent="0.25">
      <c r="A7826" s="180" t="s">
        <v>225</v>
      </c>
      <c r="B7826" s="181" t="s">
        <v>11425</v>
      </c>
      <c r="C7826" s="182" t="s">
        <v>225</v>
      </c>
      <c r="D7826" s="183" t="s">
        <v>36</v>
      </c>
      <c r="E7826" s="181" t="s">
        <v>35</v>
      </c>
      <c r="F7826" s="183" t="s">
        <v>35</v>
      </c>
      <c r="G7826" s="181" t="s">
        <v>7391</v>
      </c>
      <c r="H7826" s="184" t="s">
        <v>7090</v>
      </c>
      <c r="I7826" s="185" t="s">
        <v>190</v>
      </c>
      <c r="J7826" s="181" t="s">
        <v>35</v>
      </c>
      <c r="K7826" s="181" t="s">
        <v>225</v>
      </c>
      <c r="L7826" s="186" t="s">
        <v>225</v>
      </c>
      <c r="M7826" s="187" t="s">
        <v>225</v>
      </c>
      <c r="N7826" s="183" t="s">
        <v>36</v>
      </c>
      <c r="O7826" s="181" t="s">
        <v>7391</v>
      </c>
      <c r="P7826" s="184" t="s">
        <v>7090</v>
      </c>
      <c r="Q7826" s="185" t="s">
        <v>190</v>
      </c>
      <c r="R7826" s="181" t="s">
        <v>35</v>
      </c>
      <c r="S7826" s="181" t="s">
        <v>225</v>
      </c>
      <c r="T7826" s="186" t="s">
        <v>225</v>
      </c>
      <c r="U7826" s="187" t="s">
        <v>225</v>
      </c>
      <c r="V7826" s="188" t="str" cm="1">
        <f t="array" ref="V7826">IF(SUM(LEN(A7826:U7826))=0,"",IF(OR(OR(ISBLANK(E7826),SUM(LEN(B7826),LEN(C7826))=0),AND(NOT(D7826="Unknown"),ISBLANK(I7826)),AND(NOT(N7826="Unknown"),ISBLANK(Q7826))),"Missing Information", INDEX(Table15[Entire Service Line Classification], MATCH(SUMIFS(Table15[Unique ID],Table15[System-Owned Portion],D7826,Table15[If Material Anything Other than "Lead" in Column E,Was Material Ever Previously Lead?],F7826,Table15[Customer-Owned Portion],N7826),Table15[Unique ID],0),0)))</f>
        <v>Non-lead</v>
      </c>
      <c r="W7826" s="189"/>
    </row>
    <row r="7827" spans="1:23" s="190" customFormat="1" ht="56.25" x14ac:dyDescent="0.25">
      <c r="A7827" s="180" t="s">
        <v>225</v>
      </c>
      <c r="B7827" s="181" t="s">
        <v>11426</v>
      </c>
      <c r="C7827" s="182" t="s">
        <v>225</v>
      </c>
      <c r="D7827" s="183" t="s">
        <v>36</v>
      </c>
      <c r="E7827" s="181" t="s">
        <v>35</v>
      </c>
      <c r="F7827" s="183" t="s">
        <v>35</v>
      </c>
      <c r="G7827" s="181" t="s">
        <v>7347</v>
      </c>
      <c r="H7827" s="184" t="s">
        <v>7090</v>
      </c>
      <c r="I7827" s="185" t="s">
        <v>190</v>
      </c>
      <c r="J7827" s="181" t="s">
        <v>35</v>
      </c>
      <c r="K7827" s="181" t="s">
        <v>225</v>
      </c>
      <c r="L7827" s="186" t="s">
        <v>225</v>
      </c>
      <c r="M7827" s="187" t="s">
        <v>225</v>
      </c>
      <c r="N7827" s="183" t="s">
        <v>36</v>
      </c>
      <c r="O7827" s="181" t="s">
        <v>7347</v>
      </c>
      <c r="P7827" s="184" t="s">
        <v>7090</v>
      </c>
      <c r="Q7827" s="185" t="s">
        <v>190</v>
      </c>
      <c r="R7827" s="181" t="s">
        <v>35</v>
      </c>
      <c r="S7827" s="181" t="s">
        <v>225</v>
      </c>
      <c r="T7827" s="186" t="s">
        <v>225</v>
      </c>
      <c r="U7827" s="187" t="s">
        <v>225</v>
      </c>
      <c r="V7827" s="188" t="str" cm="1">
        <f t="array" ref="V7827">IF(SUM(LEN(A7827:U7827))=0,"",IF(OR(OR(ISBLANK(E7827),SUM(LEN(B7827),LEN(C7827))=0),AND(NOT(D7827="Unknown"),ISBLANK(I7827)),AND(NOT(N7827="Unknown"),ISBLANK(Q7827))),"Missing Information", INDEX(Table15[Entire Service Line Classification], MATCH(SUMIFS(Table15[Unique ID],Table15[System-Owned Portion],D7827,Table15[If Material Anything Other than "Lead" in Column E,Was Material Ever Previously Lead?],F7827,Table15[Customer-Owned Portion],N7827),Table15[Unique ID],0),0)))</f>
        <v>Non-lead</v>
      </c>
      <c r="W7827" s="189"/>
    </row>
    <row r="7828" spans="1:23" s="190" customFormat="1" ht="56.25" x14ac:dyDescent="0.25">
      <c r="A7828" s="180" t="s">
        <v>225</v>
      </c>
      <c r="B7828" s="181" t="s">
        <v>11427</v>
      </c>
      <c r="C7828" s="182" t="s">
        <v>225</v>
      </c>
      <c r="D7828" s="183" t="s">
        <v>36</v>
      </c>
      <c r="E7828" s="181" t="s">
        <v>35</v>
      </c>
      <c r="F7828" s="183" t="s">
        <v>35</v>
      </c>
      <c r="G7828" s="181" t="s">
        <v>7366</v>
      </c>
      <c r="H7828" s="184" t="s">
        <v>7090</v>
      </c>
      <c r="I7828" s="185" t="s">
        <v>190</v>
      </c>
      <c r="J7828" s="181" t="s">
        <v>35</v>
      </c>
      <c r="K7828" s="181" t="s">
        <v>225</v>
      </c>
      <c r="L7828" s="186" t="s">
        <v>225</v>
      </c>
      <c r="M7828" s="187" t="s">
        <v>225</v>
      </c>
      <c r="N7828" s="183" t="s">
        <v>36</v>
      </c>
      <c r="O7828" s="181" t="s">
        <v>7366</v>
      </c>
      <c r="P7828" s="184" t="s">
        <v>7090</v>
      </c>
      <c r="Q7828" s="185" t="s">
        <v>190</v>
      </c>
      <c r="R7828" s="181" t="s">
        <v>35</v>
      </c>
      <c r="S7828" s="181" t="s">
        <v>225</v>
      </c>
      <c r="T7828" s="186" t="s">
        <v>225</v>
      </c>
      <c r="U7828" s="187" t="s">
        <v>225</v>
      </c>
      <c r="V7828" s="188" t="str" cm="1">
        <f t="array" ref="V7828">IF(SUM(LEN(A7828:U7828))=0,"",IF(OR(OR(ISBLANK(E7828),SUM(LEN(B7828),LEN(C7828))=0),AND(NOT(D7828="Unknown"),ISBLANK(I7828)),AND(NOT(N7828="Unknown"),ISBLANK(Q7828))),"Missing Information", INDEX(Table15[Entire Service Line Classification], MATCH(SUMIFS(Table15[Unique ID],Table15[System-Owned Portion],D7828,Table15[If Material Anything Other than "Lead" in Column E,Was Material Ever Previously Lead?],F7828,Table15[Customer-Owned Portion],N7828),Table15[Unique ID],0),0)))</f>
        <v>Non-lead</v>
      </c>
      <c r="W7828" s="189"/>
    </row>
    <row r="7829" spans="1:23" s="190" customFormat="1" ht="56.25" x14ac:dyDescent="0.25">
      <c r="A7829" s="180" t="s">
        <v>225</v>
      </c>
      <c r="B7829" s="181" t="s">
        <v>11428</v>
      </c>
      <c r="C7829" s="182" t="s">
        <v>225</v>
      </c>
      <c r="D7829" s="183" t="s">
        <v>36</v>
      </c>
      <c r="E7829" s="181" t="s">
        <v>35</v>
      </c>
      <c r="F7829" s="183" t="s">
        <v>35</v>
      </c>
      <c r="G7829" s="181" t="s">
        <v>7357</v>
      </c>
      <c r="H7829" s="184" t="s">
        <v>7090</v>
      </c>
      <c r="I7829" s="185" t="s">
        <v>190</v>
      </c>
      <c r="J7829" s="181" t="s">
        <v>35</v>
      </c>
      <c r="K7829" s="181" t="s">
        <v>225</v>
      </c>
      <c r="L7829" s="186" t="s">
        <v>225</v>
      </c>
      <c r="M7829" s="187" t="s">
        <v>225</v>
      </c>
      <c r="N7829" s="183" t="s">
        <v>36</v>
      </c>
      <c r="O7829" s="181" t="s">
        <v>7357</v>
      </c>
      <c r="P7829" s="184" t="s">
        <v>7090</v>
      </c>
      <c r="Q7829" s="185" t="s">
        <v>190</v>
      </c>
      <c r="R7829" s="181" t="s">
        <v>35</v>
      </c>
      <c r="S7829" s="181" t="s">
        <v>225</v>
      </c>
      <c r="T7829" s="186" t="s">
        <v>225</v>
      </c>
      <c r="U7829" s="187" t="s">
        <v>225</v>
      </c>
      <c r="V7829" s="188" t="str" cm="1">
        <f t="array" ref="V7829">IF(SUM(LEN(A7829:U7829))=0,"",IF(OR(OR(ISBLANK(E7829),SUM(LEN(B7829),LEN(C7829))=0),AND(NOT(D7829="Unknown"),ISBLANK(I7829)),AND(NOT(N7829="Unknown"),ISBLANK(Q7829))),"Missing Information", INDEX(Table15[Entire Service Line Classification], MATCH(SUMIFS(Table15[Unique ID],Table15[System-Owned Portion],D7829,Table15[If Material Anything Other than "Lead" in Column E,Was Material Ever Previously Lead?],F7829,Table15[Customer-Owned Portion],N7829),Table15[Unique ID],0),0)))</f>
        <v>Non-lead</v>
      </c>
      <c r="W7829" s="189"/>
    </row>
    <row r="7830" spans="1:23" s="190" customFormat="1" ht="56.25" x14ac:dyDescent="0.25">
      <c r="A7830" s="180" t="s">
        <v>225</v>
      </c>
      <c r="B7830" s="181" t="s">
        <v>11429</v>
      </c>
      <c r="C7830" s="182" t="s">
        <v>225</v>
      </c>
      <c r="D7830" s="183" t="s">
        <v>36</v>
      </c>
      <c r="E7830" s="181" t="s">
        <v>35</v>
      </c>
      <c r="F7830" s="183" t="s">
        <v>35</v>
      </c>
      <c r="G7830" s="181" t="s">
        <v>7357</v>
      </c>
      <c r="H7830" s="184" t="s">
        <v>7090</v>
      </c>
      <c r="I7830" s="185" t="s">
        <v>190</v>
      </c>
      <c r="J7830" s="181" t="s">
        <v>35</v>
      </c>
      <c r="K7830" s="181" t="s">
        <v>225</v>
      </c>
      <c r="L7830" s="186" t="s">
        <v>225</v>
      </c>
      <c r="M7830" s="187" t="s">
        <v>225</v>
      </c>
      <c r="N7830" s="183" t="s">
        <v>36</v>
      </c>
      <c r="O7830" s="181" t="s">
        <v>7357</v>
      </c>
      <c r="P7830" s="184" t="s">
        <v>7090</v>
      </c>
      <c r="Q7830" s="185" t="s">
        <v>190</v>
      </c>
      <c r="R7830" s="181" t="s">
        <v>35</v>
      </c>
      <c r="S7830" s="181" t="s">
        <v>225</v>
      </c>
      <c r="T7830" s="186" t="s">
        <v>225</v>
      </c>
      <c r="U7830" s="187" t="s">
        <v>225</v>
      </c>
      <c r="V7830" s="188" t="str" cm="1">
        <f t="array" ref="V7830">IF(SUM(LEN(A7830:U7830))=0,"",IF(OR(OR(ISBLANK(E7830),SUM(LEN(B7830),LEN(C7830))=0),AND(NOT(D7830="Unknown"),ISBLANK(I7830)),AND(NOT(N7830="Unknown"),ISBLANK(Q7830))),"Missing Information", INDEX(Table15[Entire Service Line Classification], MATCH(SUMIFS(Table15[Unique ID],Table15[System-Owned Portion],D7830,Table15[If Material Anything Other than "Lead" in Column E,Was Material Ever Previously Lead?],F7830,Table15[Customer-Owned Portion],N7830),Table15[Unique ID],0),0)))</f>
        <v>Non-lead</v>
      </c>
      <c r="W7830" s="189"/>
    </row>
    <row r="7831" spans="1:23" s="190" customFormat="1" ht="56.25" x14ac:dyDescent="0.25">
      <c r="A7831" s="180" t="s">
        <v>225</v>
      </c>
      <c r="B7831" s="181" t="s">
        <v>11430</v>
      </c>
      <c r="C7831" s="182" t="s">
        <v>225</v>
      </c>
      <c r="D7831" s="183" t="s">
        <v>36</v>
      </c>
      <c r="E7831" s="181" t="s">
        <v>35</v>
      </c>
      <c r="F7831" s="183" t="s">
        <v>35</v>
      </c>
      <c r="G7831" s="181" t="s">
        <v>7357</v>
      </c>
      <c r="H7831" s="184" t="s">
        <v>7090</v>
      </c>
      <c r="I7831" s="185" t="s">
        <v>190</v>
      </c>
      <c r="J7831" s="181" t="s">
        <v>35</v>
      </c>
      <c r="K7831" s="181" t="s">
        <v>225</v>
      </c>
      <c r="L7831" s="186" t="s">
        <v>225</v>
      </c>
      <c r="M7831" s="187" t="s">
        <v>225</v>
      </c>
      <c r="N7831" s="183" t="s">
        <v>36</v>
      </c>
      <c r="O7831" s="181" t="s">
        <v>7357</v>
      </c>
      <c r="P7831" s="184" t="s">
        <v>7090</v>
      </c>
      <c r="Q7831" s="185" t="s">
        <v>190</v>
      </c>
      <c r="R7831" s="181" t="s">
        <v>35</v>
      </c>
      <c r="S7831" s="181" t="s">
        <v>225</v>
      </c>
      <c r="T7831" s="186" t="s">
        <v>225</v>
      </c>
      <c r="U7831" s="187" t="s">
        <v>225</v>
      </c>
      <c r="V7831" s="188" t="str" cm="1">
        <f t="array" ref="V7831">IF(SUM(LEN(A7831:U7831))=0,"",IF(OR(OR(ISBLANK(E7831),SUM(LEN(B7831),LEN(C7831))=0),AND(NOT(D7831="Unknown"),ISBLANK(I7831)),AND(NOT(N7831="Unknown"),ISBLANK(Q7831))),"Missing Information", INDEX(Table15[Entire Service Line Classification], MATCH(SUMIFS(Table15[Unique ID],Table15[System-Owned Portion],D7831,Table15[If Material Anything Other than "Lead" in Column E,Was Material Ever Previously Lead?],F7831,Table15[Customer-Owned Portion],N7831),Table15[Unique ID],0),0)))</f>
        <v>Non-lead</v>
      </c>
      <c r="W7831" s="189"/>
    </row>
    <row r="7832" spans="1:23" s="190" customFormat="1" ht="56.25" x14ac:dyDescent="0.25">
      <c r="A7832" s="180" t="s">
        <v>225</v>
      </c>
      <c r="B7832" s="181" t="s">
        <v>11431</v>
      </c>
      <c r="C7832" s="182" t="s">
        <v>225</v>
      </c>
      <c r="D7832" s="183" t="s">
        <v>36</v>
      </c>
      <c r="E7832" s="181" t="s">
        <v>35</v>
      </c>
      <c r="F7832" s="183" t="s">
        <v>35</v>
      </c>
      <c r="G7832" s="181" t="s">
        <v>7357</v>
      </c>
      <c r="H7832" s="184" t="s">
        <v>7090</v>
      </c>
      <c r="I7832" s="185" t="s">
        <v>190</v>
      </c>
      <c r="J7832" s="181" t="s">
        <v>35</v>
      </c>
      <c r="K7832" s="181" t="s">
        <v>225</v>
      </c>
      <c r="L7832" s="186" t="s">
        <v>225</v>
      </c>
      <c r="M7832" s="187" t="s">
        <v>225</v>
      </c>
      <c r="N7832" s="183" t="s">
        <v>36</v>
      </c>
      <c r="O7832" s="181" t="s">
        <v>7357</v>
      </c>
      <c r="P7832" s="184" t="s">
        <v>7090</v>
      </c>
      <c r="Q7832" s="185" t="s">
        <v>190</v>
      </c>
      <c r="R7832" s="181" t="s">
        <v>35</v>
      </c>
      <c r="S7832" s="181" t="s">
        <v>225</v>
      </c>
      <c r="T7832" s="186" t="s">
        <v>225</v>
      </c>
      <c r="U7832" s="187" t="s">
        <v>225</v>
      </c>
      <c r="V7832" s="188" t="str" cm="1">
        <f t="array" ref="V7832">IF(SUM(LEN(A7832:U7832))=0,"",IF(OR(OR(ISBLANK(E7832),SUM(LEN(B7832),LEN(C7832))=0),AND(NOT(D7832="Unknown"),ISBLANK(I7832)),AND(NOT(N7832="Unknown"),ISBLANK(Q7832))),"Missing Information", INDEX(Table15[Entire Service Line Classification], MATCH(SUMIFS(Table15[Unique ID],Table15[System-Owned Portion],D7832,Table15[If Material Anything Other than "Lead" in Column E,Was Material Ever Previously Lead?],F7832,Table15[Customer-Owned Portion],N7832),Table15[Unique ID],0),0)))</f>
        <v>Non-lead</v>
      </c>
      <c r="W7832" s="189"/>
    </row>
    <row r="7833" spans="1:23" s="190" customFormat="1" ht="56.25" x14ac:dyDescent="0.25">
      <c r="A7833" s="180" t="s">
        <v>225</v>
      </c>
      <c r="B7833" s="181" t="s">
        <v>11432</v>
      </c>
      <c r="C7833" s="182" t="s">
        <v>225</v>
      </c>
      <c r="D7833" s="183" t="s">
        <v>36</v>
      </c>
      <c r="E7833" s="181" t="s">
        <v>35</v>
      </c>
      <c r="F7833" s="183" t="s">
        <v>35</v>
      </c>
      <c r="G7833" s="181" t="s">
        <v>7357</v>
      </c>
      <c r="H7833" s="184" t="s">
        <v>7090</v>
      </c>
      <c r="I7833" s="185" t="s">
        <v>190</v>
      </c>
      <c r="J7833" s="181" t="s">
        <v>35</v>
      </c>
      <c r="K7833" s="181" t="s">
        <v>225</v>
      </c>
      <c r="L7833" s="186" t="s">
        <v>225</v>
      </c>
      <c r="M7833" s="187" t="s">
        <v>225</v>
      </c>
      <c r="N7833" s="183" t="s">
        <v>36</v>
      </c>
      <c r="O7833" s="181" t="s">
        <v>7357</v>
      </c>
      <c r="P7833" s="184" t="s">
        <v>7090</v>
      </c>
      <c r="Q7833" s="185" t="s">
        <v>190</v>
      </c>
      <c r="R7833" s="181" t="s">
        <v>35</v>
      </c>
      <c r="S7833" s="181" t="s">
        <v>225</v>
      </c>
      <c r="T7833" s="186" t="s">
        <v>225</v>
      </c>
      <c r="U7833" s="187" t="s">
        <v>225</v>
      </c>
      <c r="V7833" s="188" t="str" cm="1">
        <f t="array" ref="V7833">IF(SUM(LEN(A7833:U7833))=0,"",IF(OR(OR(ISBLANK(E7833),SUM(LEN(B7833),LEN(C7833))=0),AND(NOT(D7833="Unknown"),ISBLANK(I7833)),AND(NOT(N7833="Unknown"),ISBLANK(Q7833))),"Missing Information", INDEX(Table15[Entire Service Line Classification], MATCH(SUMIFS(Table15[Unique ID],Table15[System-Owned Portion],D7833,Table15[If Material Anything Other than "Lead" in Column E,Was Material Ever Previously Lead?],F7833,Table15[Customer-Owned Portion],N7833),Table15[Unique ID],0),0)))</f>
        <v>Non-lead</v>
      </c>
      <c r="W7833" s="189"/>
    </row>
    <row r="7834" spans="1:23" s="190" customFormat="1" ht="56.25" x14ac:dyDescent="0.25">
      <c r="A7834" s="180" t="s">
        <v>225</v>
      </c>
      <c r="B7834" s="181" t="s">
        <v>11433</v>
      </c>
      <c r="C7834" s="182" t="s">
        <v>225</v>
      </c>
      <c r="D7834" s="183" t="s">
        <v>36</v>
      </c>
      <c r="E7834" s="181" t="s">
        <v>35</v>
      </c>
      <c r="F7834" s="183" t="s">
        <v>35</v>
      </c>
      <c r="G7834" s="181" t="s">
        <v>7357</v>
      </c>
      <c r="H7834" s="184" t="s">
        <v>7090</v>
      </c>
      <c r="I7834" s="185" t="s">
        <v>190</v>
      </c>
      <c r="J7834" s="181" t="s">
        <v>35</v>
      </c>
      <c r="K7834" s="181" t="s">
        <v>225</v>
      </c>
      <c r="L7834" s="186" t="s">
        <v>225</v>
      </c>
      <c r="M7834" s="187" t="s">
        <v>225</v>
      </c>
      <c r="N7834" s="183" t="s">
        <v>36</v>
      </c>
      <c r="O7834" s="181" t="s">
        <v>7357</v>
      </c>
      <c r="P7834" s="184" t="s">
        <v>7090</v>
      </c>
      <c r="Q7834" s="185" t="s">
        <v>190</v>
      </c>
      <c r="R7834" s="181" t="s">
        <v>35</v>
      </c>
      <c r="S7834" s="181" t="s">
        <v>225</v>
      </c>
      <c r="T7834" s="186" t="s">
        <v>225</v>
      </c>
      <c r="U7834" s="187" t="s">
        <v>225</v>
      </c>
      <c r="V7834" s="188" t="str" cm="1">
        <f t="array" ref="V7834">IF(SUM(LEN(A7834:U7834))=0,"",IF(OR(OR(ISBLANK(E7834),SUM(LEN(B7834),LEN(C7834))=0),AND(NOT(D7834="Unknown"),ISBLANK(I7834)),AND(NOT(N7834="Unknown"),ISBLANK(Q7834))),"Missing Information", INDEX(Table15[Entire Service Line Classification], MATCH(SUMIFS(Table15[Unique ID],Table15[System-Owned Portion],D7834,Table15[If Material Anything Other than "Lead" in Column E,Was Material Ever Previously Lead?],F7834,Table15[Customer-Owned Portion],N7834),Table15[Unique ID],0),0)))</f>
        <v>Non-lead</v>
      </c>
      <c r="W7834" s="189"/>
    </row>
    <row r="7835" spans="1:23" s="190" customFormat="1" ht="56.25" x14ac:dyDescent="0.25">
      <c r="A7835" s="180" t="s">
        <v>225</v>
      </c>
      <c r="B7835" s="181" t="s">
        <v>11434</v>
      </c>
      <c r="C7835" s="182" t="s">
        <v>225</v>
      </c>
      <c r="D7835" s="183" t="s">
        <v>36</v>
      </c>
      <c r="E7835" s="181" t="s">
        <v>35</v>
      </c>
      <c r="F7835" s="183" t="s">
        <v>35</v>
      </c>
      <c r="G7835" s="181" t="s">
        <v>7357</v>
      </c>
      <c r="H7835" s="184" t="s">
        <v>7121</v>
      </c>
      <c r="I7835" s="185" t="s">
        <v>190</v>
      </c>
      <c r="J7835" s="181" t="s">
        <v>35</v>
      </c>
      <c r="K7835" s="181" t="s">
        <v>225</v>
      </c>
      <c r="L7835" s="186" t="s">
        <v>225</v>
      </c>
      <c r="M7835" s="187" t="s">
        <v>225</v>
      </c>
      <c r="N7835" s="183" t="s">
        <v>36</v>
      </c>
      <c r="O7835" s="181" t="s">
        <v>7357</v>
      </c>
      <c r="P7835" s="184" t="s">
        <v>7121</v>
      </c>
      <c r="Q7835" s="185" t="s">
        <v>190</v>
      </c>
      <c r="R7835" s="181" t="s">
        <v>35</v>
      </c>
      <c r="S7835" s="181" t="s">
        <v>225</v>
      </c>
      <c r="T7835" s="186" t="s">
        <v>225</v>
      </c>
      <c r="U7835" s="187" t="s">
        <v>225</v>
      </c>
      <c r="V7835" s="188" t="str" cm="1">
        <f t="array" ref="V7835">IF(SUM(LEN(A7835:U7835))=0,"",IF(OR(OR(ISBLANK(E7835),SUM(LEN(B7835),LEN(C7835))=0),AND(NOT(D7835="Unknown"),ISBLANK(I7835)),AND(NOT(N7835="Unknown"),ISBLANK(Q7835))),"Missing Information", INDEX(Table15[Entire Service Line Classification], MATCH(SUMIFS(Table15[Unique ID],Table15[System-Owned Portion],D7835,Table15[If Material Anything Other than "Lead" in Column E,Was Material Ever Previously Lead?],F7835,Table15[Customer-Owned Portion],N7835),Table15[Unique ID],0),0)))</f>
        <v>Non-lead</v>
      </c>
      <c r="W7835" s="189"/>
    </row>
    <row r="7836" spans="1:23" s="190" customFormat="1" ht="56.25" x14ac:dyDescent="0.25">
      <c r="A7836" s="180" t="s">
        <v>225</v>
      </c>
      <c r="B7836" s="181" t="s">
        <v>11435</v>
      </c>
      <c r="C7836" s="182" t="s">
        <v>225</v>
      </c>
      <c r="D7836" s="183" t="s">
        <v>36</v>
      </c>
      <c r="E7836" s="181" t="s">
        <v>35</v>
      </c>
      <c r="F7836" s="183" t="s">
        <v>35</v>
      </c>
      <c r="G7836" s="181" t="s">
        <v>7357</v>
      </c>
      <c r="H7836" s="184" t="s">
        <v>7090</v>
      </c>
      <c r="I7836" s="185" t="s">
        <v>190</v>
      </c>
      <c r="J7836" s="181" t="s">
        <v>35</v>
      </c>
      <c r="K7836" s="181" t="s">
        <v>225</v>
      </c>
      <c r="L7836" s="186" t="s">
        <v>225</v>
      </c>
      <c r="M7836" s="187" t="s">
        <v>225</v>
      </c>
      <c r="N7836" s="183" t="s">
        <v>36</v>
      </c>
      <c r="O7836" s="181" t="s">
        <v>7357</v>
      </c>
      <c r="P7836" s="184" t="s">
        <v>7090</v>
      </c>
      <c r="Q7836" s="185" t="s">
        <v>190</v>
      </c>
      <c r="R7836" s="181" t="s">
        <v>35</v>
      </c>
      <c r="S7836" s="181" t="s">
        <v>225</v>
      </c>
      <c r="T7836" s="186" t="s">
        <v>225</v>
      </c>
      <c r="U7836" s="187" t="s">
        <v>225</v>
      </c>
      <c r="V7836" s="188" t="str" cm="1">
        <f t="array" ref="V7836">IF(SUM(LEN(A7836:U7836))=0,"",IF(OR(OR(ISBLANK(E7836),SUM(LEN(B7836),LEN(C7836))=0),AND(NOT(D7836="Unknown"),ISBLANK(I7836)),AND(NOT(N7836="Unknown"),ISBLANK(Q7836))),"Missing Information", INDEX(Table15[Entire Service Line Classification], MATCH(SUMIFS(Table15[Unique ID],Table15[System-Owned Portion],D7836,Table15[If Material Anything Other than "Lead" in Column E,Was Material Ever Previously Lead?],F7836,Table15[Customer-Owned Portion],N7836),Table15[Unique ID],0),0)))</f>
        <v>Non-lead</v>
      </c>
      <c r="W7836" s="189"/>
    </row>
    <row r="7837" spans="1:23" s="190" customFormat="1" ht="56.25" x14ac:dyDescent="0.25">
      <c r="A7837" s="180" t="s">
        <v>225</v>
      </c>
      <c r="B7837" s="181" t="s">
        <v>11436</v>
      </c>
      <c r="C7837" s="182" t="s">
        <v>225</v>
      </c>
      <c r="D7837" s="183" t="s">
        <v>36</v>
      </c>
      <c r="E7837" s="181" t="s">
        <v>35</v>
      </c>
      <c r="F7837" s="183" t="s">
        <v>35</v>
      </c>
      <c r="G7837" s="181" t="s">
        <v>7357</v>
      </c>
      <c r="H7837" s="184" t="s">
        <v>7090</v>
      </c>
      <c r="I7837" s="185" t="s">
        <v>190</v>
      </c>
      <c r="J7837" s="181" t="s">
        <v>35</v>
      </c>
      <c r="K7837" s="181" t="s">
        <v>225</v>
      </c>
      <c r="L7837" s="186" t="s">
        <v>225</v>
      </c>
      <c r="M7837" s="187" t="s">
        <v>225</v>
      </c>
      <c r="N7837" s="183" t="s">
        <v>36</v>
      </c>
      <c r="O7837" s="181" t="s">
        <v>7357</v>
      </c>
      <c r="P7837" s="184" t="s">
        <v>7090</v>
      </c>
      <c r="Q7837" s="185" t="s">
        <v>190</v>
      </c>
      <c r="R7837" s="181" t="s">
        <v>35</v>
      </c>
      <c r="S7837" s="181" t="s">
        <v>225</v>
      </c>
      <c r="T7837" s="186" t="s">
        <v>225</v>
      </c>
      <c r="U7837" s="187" t="s">
        <v>225</v>
      </c>
      <c r="V7837" s="188" t="str" cm="1">
        <f t="array" ref="V7837">IF(SUM(LEN(A7837:U7837))=0,"",IF(OR(OR(ISBLANK(E7837),SUM(LEN(B7837),LEN(C7837))=0),AND(NOT(D7837="Unknown"),ISBLANK(I7837)),AND(NOT(N7837="Unknown"),ISBLANK(Q7837))),"Missing Information", INDEX(Table15[Entire Service Line Classification], MATCH(SUMIFS(Table15[Unique ID],Table15[System-Owned Portion],D7837,Table15[If Material Anything Other than "Lead" in Column E,Was Material Ever Previously Lead?],F7837,Table15[Customer-Owned Portion],N7837),Table15[Unique ID],0),0)))</f>
        <v>Non-lead</v>
      </c>
      <c r="W7837" s="189"/>
    </row>
    <row r="7838" spans="1:23" s="190" customFormat="1" ht="56.25" x14ac:dyDescent="0.25">
      <c r="A7838" s="180" t="s">
        <v>225</v>
      </c>
      <c r="B7838" s="181" t="s">
        <v>11437</v>
      </c>
      <c r="C7838" s="182" t="s">
        <v>225</v>
      </c>
      <c r="D7838" s="183" t="s">
        <v>36</v>
      </c>
      <c r="E7838" s="181" t="s">
        <v>35</v>
      </c>
      <c r="F7838" s="183" t="s">
        <v>35</v>
      </c>
      <c r="G7838" s="181" t="s">
        <v>7357</v>
      </c>
      <c r="H7838" s="184" t="s">
        <v>7090</v>
      </c>
      <c r="I7838" s="185" t="s">
        <v>190</v>
      </c>
      <c r="J7838" s="181" t="s">
        <v>35</v>
      </c>
      <c r="K7838" s="181" t="s">
        <v>225</v>
      </c>
      <c r="L7838" s="186" t="s">
        <v>225</v>
      </c>
      <c r="M7838" s="187" t="s">
        <v>225</v>
      </c>
      <c r="N7838" s="183" t="s">
        <v>36</v>
      </c>
      <c r="O7838" s="181" t="s">
        <v>7357</v>
      </c>
      <c r="P7838" s="184" t="s">
        <v>7090</v>
      </c>
      <c r="Q7838" s="185" t="s">
        <v>190</v>
      </c>
      <c r="R7838" s="181" t="s">
        <v>35</v>
      </c>
      <c r="S7838" s="181" t="s">
        <v>225</v>
      </c>
      <c r="T7838" s="186" t="s">
        <v>225</v>
      </c>
      <c r="U7838" s="187" t="s">
        <v>225</v>
      </c>
      <c r="V7838" s="188" t="str" cm="1">
        <f t="array" ref="V7838">IF(SUM(LEN(A7838:U7838))=0,"",IF(OR(OR(ISBLANK(E7838),SUM(LEN(B7838),LEN(C7838))=0),AND(NOT(D7838="Unknown"),ISBLANK(I7838)),AND(NOT(N7838="Unknown"),ISBLANK(Q7838))),"Missing Information", INDEX(Table15[Entire Service Line Classification], MATCH(SUMIFS(Table15[Unique ID],Table15[System-Owned Portion],D7838,Table15[If Material Anything Other than "Lead" in Column E,Was Material Ever Previously Lead?],F7838,Table15[Customer-Owned Portion],N7838),Table15[Unique ID],0),0)))</f>
        <v>Non-lead</v>
      </c>
      <c r="W7838" s="189"/>
    </row>
    <row r="7839" spans="1:23" s="190" customFormat="1" ht="56.25" x14ac:dyDescent="0.25">
      <c r="A7839" s="180" t="s">
        <v>225</v>
      </c>
      <c r="B7839" s="181" t="s">
        <v>11438</v>
      </c>
      <c r="C7839" s="182" t="s">
        <v>225</v>
      </c>
      <c r="D7839" s="183" t="s">
        <v>36</v>
      </c>
      <c r="E7839" s="181" t="s">
        <v>35</v>
      </c>
      <c r="F7839" s="183" t="s">
        <v>35</v>
      </c>
      <c r="G7839" s="181" t="s">
        <v>7393</v>
      </c>
      <c r="H7839" s="184" t="s">
        <v>7090</v>
      </c>
      <c r="I7839" s="185" t="s">
        <v>190</v>
      </c>
      <c r="J7839" s="181" t="s">
        <v>35</v>
      </c>
      <c r="K7839" s="181" t="s">
        <v>225</v>
      </c>
      <c r="L7839" s="186" t="s">
        <v>225</v>
      </c>
      <c r="M7839" s="187" t="s">
        <v>225</v>
      </c>
      <c r="N7839" s="183" t="s">
        <v>36</v>
      </c>
      <c r="O7839" s="181" t="s">
        <v>7393</v>
      </c>
      <c r="P7839" s="184" t="s">
        <v>7090</v>
      </c>
      <c r="Q7839" s="185" t="s">
        <v>190</v>
      </c>
      <c r="R7839" s="181" t="s">
        <v>35</v>
      </c>
      <c r="S7839" s="181" t="s">
        <v>225</v>
      </c>
      <c r="T7839" s="186" t="s">
        <v>225</v>
      </c>
      <c r="U7839" s="187" t="s">
        <v>225</v>
      </c>
      <c r="V7839" s="188" t="str" cm="1">
        <f t="array" ref="V7839">IF(SUM(LEN(A7839:U7839))=0,"",IF(OR(OR(ISBLANK(E7839),SUM(LEN(B7839),LEN(C7839))=0),AND(NOT(D7839="Unknown"),ISBLANK(I7839)),AND(NOT(N7839="Unknown"),ISBLANK(Q7839))),"Missing Information", INDEX(Table15[Entire Service Line Classification], MATCH(SUMIFS(Table15[Unique ID],Table15[System-Owned Portion],D7839,Table15[If Material Anything Other than "Lead" in Column E,Was Material Ever Previously Lead?],F7839,Table15[Customer-Owned Portion],N7839),Table15[Unique ID],0),0)))</f>
        <v>Non-lead</v>
      </c>
      <c r="W7839" s="189"/>
    </row>
    <row r="7840" spans="1:23" s="190" customFormat="1" ht="56.25" x14ac:dyDescent="0.25">
      <c r="A7840" s="180" t="s">
        <v>225</v>
      </c>
      <c r="B7840" s="181" t="s">
        <v>11439</v>
      </c>
      <c r="C7840" s="182" t="s">
        <v>225</v>
      </c>
      <c r="D7840" s="183" t="s">
        <v>36</v>
      </c>
      <c r="E7840" s="181" t="s">
        <v>35</v>
      </c>
      <c r="F7840" s="183" t="s">
        <v>35</v>
      </c>
      <c r="G7840" s="181" t="s">
        <v>7393</v>
      </c>
      <c r="H7840" s="184" t="s">
        <v>7090</v>
      </c>
      <c r="I7840" s="185" t="s">
        <v>190</v>
      </c>
      <c r="J7840" s="181" t="s">
        <v>35</v>
      </c>
      <c r="K7840" s="181" t="s">
        <v>225</v>
      </c>
      <c r="L7840" s="186" t="s">
        <v>225</v>
      </c>
      <c r="M7840" s="187" t="s">
        <v>225</v>
      </c>
      <c r="N7840" s="183" t="s">
        <v>36</v>
      </c>
      <c r="O7840" s="181" t="s">
        <v>7393</v>
      </c>
      <c r="P7840" s="184" t="s">
        <v>7090</v>
      </c>
      <c r="Q7840" s="185" t="s">
        <v>190</v>
      </c>
      <c r="R7840" s="181" t="s">
        <v>35</v>
      </c>
      <c r="S7840" s="181" t="s">
        <v>225</v>
      </c>
      <c r="T7840" s="186" t="s">
        <v>225</v>
      </c>
      <c r="U7840" s="187" t="s">
        <v>225</v>
      </c>
      <c r="V7840" s="188" t="str" cm="1">
        <f t="array" ref="V7840">IF(SUM(LEN(A7840:U7840))=0,"",IF(OR(OR(ISBLANK(E7840),SUM(LEN(B7840),LEN(C7840))=0),AND(NOT(D7840="Unknown"),ISBLANK(I7840)),AND(NOT(N7840="Unknown"),ISBLANK(Q7840))),"Missing Information", INDEX(Table15[Entire Service Line Classification], MATCH(SUMIFS(Table15[Unique ID],Table15[System-Owned Portion],D7840,Table15[If Material Anything Other than "Lead" in Column E,Was Material Ever Previously Lead?],F7840,Table15[Customer-Owned Portion],N7840),Table15[Unique ID],0),0)))</f>
        <v>Non-lead</v>
      </c>
      <c r="W7840" s="189"/>
    </row>
    <row r="7841" spans="1:23" s="190" customFormat="1" ht="56.25" x14ac:dyDescent="0.25">
      <c r="A7841" s="180" t="s">
        <v>225</v>
      </c>
      <c r="B7841" s="181" t="s">
        <v>11440</v>
      </c>
      <c r="C7841" s="182" t="s">
        <v>225</v>
      </c>
      <c r="D7841" s="183" t="s">
        <v>36</v>
      </c>
      <c r="E7841" s="181" t="s">
        <v>35</v>
      </c>
      <c r="F7841" s="183" t="s">
        <v>35</v>
      </c>
      <c r="G7841" s="181" t="s">
        <v>7393</v>
      </c>
      <c r="H7841" s="184" t="s">
        <v>7090</v>
      </c>
      <c r="I7841" s="185" t="s">
        <v>190</v>
      </c>
      <c r="J7841" s="181" t="s">
        <v>35</v>
      </c>
      <c r="K7841" s="181" t="s">
        <v>225</v>
      </c>
      <c r="L7841" s="186" t="s">
        <v>225</v>
      </c>
      <c r="M7841" s="187" t="s">
        <v>225</v>
      </c>
      <c r="N7841" s="183" t="s">
        <v>36</v>
      </c>
      <c r="O7841" s="181" t="s">
        <v>7393</v>
      </c>
      <c r="P7841" s="184" t="s">
        <v>7090</v>
      </c>
      <c r="Q7841" s="185" t="s">
        <v>190</v>
      </c>
      <c r="R7841" s="181" t="s">
        <v>35</v>
      </c>
      <c r="S7841" s="181" t="s">
        <v>225</v>
      </c>
      <c r="T7841" s="186" t="s">
        <v>225</v>
      </c>
      <c r="U7841" s="187" t="s">
        <v>225</v>
      </c>
      <c r="V7841" s="188" t="str" cm="1">
        <f t="array" ref="V7841">IF(SUM(LEN(A7841:U7841))=0,"",IF(OR(OR(ISBLANK(E7841),SUM(LEN(B7841),LEN(C7841))=0),AND(NOT(D7841="Unknown"),ISBLANK(I7841)),AND(NOT(N7841="Unknown"),ISBLANK(Q7841))),"Missing Information", INDEX(Table15[Entire Service Line Classification], MATCH(SUMIFS(Table15[Unique ID],Table15[System-Owned Portion],D7841,Table15[If Material Anything Other than "Lead" in Column E,Was Material Ever Previously Lead?],F7841,Table15[Customer-Owned Portion],N7841),Table15[Unique ID],0),0)))</f>
        <v>Non-lead</v>
      </c>
      <c r="W7841" s="189"/>
    </row>
    <row r="7842" spans="1:23" s="190" customFormat="1" ht="56.25" x14ac:dyDescent="0.25">
      <c r="A7842" s="180" t="s">
        <v>225</v>
      </c>
      <c r="B7842" s="181" t="s">
        <v>11441</v>
      </c>
      <c r="C7842" s="182" t="s">
        <v>225</v>
      </c>
      <c r="D7842" s="183" t="s">
        <v>36</v>
      </c>
      <c r="E7842" s="181" t="s">
        <v>35</v>
      </c>
      <c r="F7842" s="183" t="s">
        <v>35</v>
      </c>
      <c r="G7842" s="181" t="s">
        <v>7393</v>
      </c>
      <c r="H7842" s="184" t="s">
        <v>7090</v>
      </c>
      <c r="I7842" s="185" t="s">
        <v>190</v>
      </c>
      <c r="J7842" s="181" t="s">
        <v>35</v>
      </c>
      <c r="K7842" s="181" t="s">
        <v>225</v>
      </c>
      <c r="L7842" s="186" t="s">
        <v>225</v>
      </c>
      <c r="M7842" s="187" t="s">
        <v>225</v>
      </c>
      <c r="N7842" s="183" t="s">
        <v>36</v>
      </c>
      <c r="O7842" s="181" t="s">
        <v>7393</v>
      </c>
      <c r="P7842" s="184" t="s">
        <v>7090</v>
      </c>
      <c r="Q7842" s="185" t="s">
        <v>190</v>
      </c>
      <c r="R7842" s="181" t="s">
        <v>35</v>
      </c>
      <c r="S7842" s="181" t="s">
        <v>225</v>
      </c>
      <c r="T7842" s="186" t="s">
        <v>225</v>
      </c>
      <c r="U7842" s="187" t="s">
        <v>225</v>
      </c>
      <c r="V7842" s="188" t="str" cm="1">
        <f t="array" ref="V7842">IF(SUM(LEN(A7842:U7842))=0,"",IF(OR(OR(ISBLANK(E7842),SUM(LEN(B7842),LEN(C7842))=0),AND(NOT(D7842="Unknown"),ISBLANK(I7842)),AND(NOT(N7842="Unknown"),ISBLANK(Q7842))),"Missing Information", INDEX(Table15[Entire Service Line Classification], MATCH(SUMIFS(Table15[Unique ID],Table15[System-Owned Portion],D7842,Table15[If Material Anything Other than "Lead" in Column E,Was Material Ever Previously Lead?],F7842,Table15[Customer-Owned Portion],N7842),Table15[Unique ID],0),0)))</f>
        <v>Non-lead</v>
      </c>
      <c r="W7842" s="189"/>
    </row>
    <row r="7843" spans="1:23" s="190" customFormat="1" ht="56.25" x14ac:dyDescent="0.25">
      <c r="A7843" s="180" t="s">
        <v>225</v>
      </c>
      <c r="B7843" s="181" t="s">
        <v>11442</v>
      </c>
      <c r="C7843" s="182" t="s">
        <v>225</v>
      </c>
      <c r="D7843" s="183" t="s">
        <v>36</v>
      </c>
      <c r="E7843" s="181" t="s">
        <v>35</v>
      </c>
      <c r="F7843" s="183" t="s">
        <v>35</v>
      </c>
      <c r="G7843" s="181" t="s">
        <v>7393</v>
      </c>
      <c r="H7843" s="184" t="s">
        <v>7090</v>
      </c>
      <c r="I7843" s="185" t="s">
        <v>190</v>
      </c>
      <c r="J7843" s="181" t="s">
        <v>35</v>
      </c>
      <c r="K7843" s="181" t="s">
        <v>225</v>
      </c>
      <c r="L7843" s="186" t="s">
        <v>225</v>
      </c>
      <c r="M7843" s="187" t="s">
        <v>225</v>
      </c>
      <c r="N7843" s="183" t="s">
        <v>36</v>
      </c>
      <c r="O7843" s="181" t="s">
        <v>7393</v>
      </c>
      <c r="P7843" s="184" t="s">
        <v>7090</v>
      </c>
      <c r="Q7843" s="185" t="s">
        <v>190</v>
      </c>
      <c r="R7843" s="181" t="s">
        <v>35</v>
      </c>
      <c r="S7843" s="181" t="s">
        <v>225</v>
      </c>
      <c r="T7843" s="186" t="s">
        <v>225</v>
      </c>
      <c r="U7843" s="187" t="s">
        <v>225</v>
      </c>
      <c r="V7843" s="188" t="str" cm="1">
        <f t="array" ref="V7843">IF(SUM(LEN(A7843:U7843))=0,"",IF(OR(OR(ISBLANK(E7843),SUM(LEN(B7843),LEN(C7843))=0),AND(NOT(D7843="Unknown"),ISBLANK(I7843)),AND(NOT(N7843="Unknown"),ISBLANK(Q7843))),"Missing Information", INDEX(Table15[Entire Service Line Classification], MATCH(SUMIFS(Table15[Unique ID],Table15[System-Owned Portion],D7843,Table15[If Material Anything Other than "Lead" in Column E,Was Material Ever Previously Lead?],F7843,Table15[Customer-Owned Portion],N7843),Table15[Unique ID],0),0)))</f>
        <v>Non-lead</v>
      </c>
      <c r="W7843" s="189"/>
    </row>
    <row r="7844" spans="1:23" s="190" customFormat="1" ht="56.25" x14ac:dyDescent="0.25">
      <c r="A7844" s="180" t="s">
        <v>225</v>
      </c>
      <c r="B7844" s="181" t="s">
        <v>11443</v>
      </c>
      <c r="C7844" s="182" t="s">
        <v>225</v>
      </c>
      <c r="D7844" s="183" t="s">
        <v>36</v>
      </c>
      <c r="E7844" s="181" t="s">
        <v>35</v>
      </c>
      <c r="F7844" s="183" t="s">
        <v>35</v>
      </c>
      <c r="G7844" s="181" t="s">
        <v>7488</v>
      </c>
      <c r="H7844" s="184" t="s">
        <v>7090</v>
      </c>
      <c r="I7844" s="185" t="s">
        <v>190</v>
      </c>
      <c r="J7844" s="181" t="s">
        <v>35</v>
      </c>
      <c r="K7844" s="181" t="s">
        <v>225</v>
      </c>
      <c r="L7844" s="186" t="s">
        <v>225</v>
      </c>
      <c r="M7844" s="187" t="s">
        <v>225</v>
      </c>
      <c r="N7844" s="183" t="s">
        <v>36</v>
      </c>
      <c r="O7844" s="181" t="s">
        <v>7488</v>
      </c>
      <c r="P7844" s="184" t="s">
        <v>7090</v>
      </c>
      <c r="Q7844" s="185" t="s">
        <v>190</v>
      </c>
      <c r="R7844" s="181" t="s">
        <v>35</v>
      </c>
      <c r="S7844" s="181" t="s">
        <v>225</v>
      </c>
      <c r="T7844" s="186" t="s">
        <v>225</v>
      </c>
      <c r="U7844" s="187" t="s">
        <v>225</v>
      </c>
      <c r="V7844" s="188" t="str" cm="1">
        <f t="array" ref="V7844">IF(SUM(LEN(A7844:U7844))=0,"",IF(OR(OR(ISBLANK(E7844),SUM(LEN(B7844),LEN(C7844))=0),AND(NOT(D7844="Unknown"),ISBLANK(I7844)),AND(NOT(N7844="Unknown"),ISBLANK(Q7844))),"Missing Information", INDEX(Table15[Entire Service Line Classification], MATCH(SUMIFS(Table15[Unique ID],Table15[System-Owned Portion],D7844,Table15[If Material Anything Other than "Lead" in Column E,Was Material Ever Previously Lead?],F7844,Table15[Customer-Owned Portion],N7844),Table15[Unique ID],0),0)))</f>
        <v>Non-lead</v>
      </c>
      <c r="W7844" s="189"/>
    </row>
    <row r="7845" spans="1:23" s="190" customFormat="1" ht="56.25" x14ac:dyDescent="0.25">
      <c r="A7845" s="180" t="s">
        <v>225</v>
      </c>
      <c r="B7845" s="181" t="s">
        <v>11444</v>
      </c>
      <c r="C7845" s="182" t="s">
        <v>225</v>
      </c>
      <c r="D7845" s="183" t="s">
        <v>36</v>
      </c>
      <c r="E7845" s="181" t="s">
        <v>35</v>
      </c>
      <c r="F7845" s="183" t="s">
        <v>35</v>
      </c>
      <c r="G7845" s="181" t="s">
        <v>7503</v>
      </c>
      <c r="H7845" s="184" t="s">
        <v>7090</v>
      </c>
      <c r="I7845" s="185" t="s">
        <v>190</v>
      </c>
      <c r="J7845" s="181" t="s">
        <v>35</v>
      </c>
      <c r="K7845" s="181" t="s">
        <v>225</v>
      </c>
      <c r="L7845" s="186" t="s">
        <v>225</v>
      </c>
      <c r="M7845" s="187" t="s">
        <v>225</v>
      </c>
      <c r="N7845" s="183" t="s">
        <v>36</v>
      </c>
      <c r="O7845" s="181" t="s">
        <v>7503</v>
      </c>
      <c r="P7845" s="184" t="s">
        <v>7090</v>
      </c>
      <c r="Q7845" s="185" t="s">
        <v>190</v>
      </c>
      <c r="R7845" s="181" t="s">
        <v>35</v>
      </c>
      <c r="S7845" s="181" t="s">
        <v>225</v>
      </c>
      <c r="T7845" s="186" t="s">
        <v>225</v>
      </c>
      <c r="U7845" s="187" t="s">
        <v>225</v>
      </c>
      <c r="V7845" s="188" t="str" cm="1">
        <f t="array" ref="V7845">IF(SUM(LEN(A7845:U7845))=0,"",IF(OR(OR(ISBLANK(E7845),SUM(LEN(B7845),LEN(C7845))=0),AND(NOT(D7845="Unknown"),ISBLANK(I7845)),AND(NOT(N7845="Unknown"),ISBLANK(Q7845))),"Missing Information", INDEX(Table15[Entire Service Line Classification], MATCH(SUMIFS(Table15[Unique ID],Table15[System-Owned Portion],D7845,Table15[If Material Anything Other than "Lead" in Column E,Was Material Ever Previously Lead?],F7845,Table15[Customer-Owned Portion],N7845),Table15[Unique ID],0),0)))</f>
        <v>Non-lead</v>
      </c>
      <c r="W7845" s="189"/>
    </row>
    <row r="7846" spans="1:23" s="190" customFormat="1" ht="56.25" x14ac:dyDescent="0.25">
      <c r="A7846" s="180" t="s">
        <v>225</v>
      </c>
      <c r="B7846" s="181" t="s">
        <v>11445</v>
      </c>
      <c r="C7846" s="182" t="s">
        <v>225</v>
      </c>
      <c r="D7846" s="183" t="s">
        <v>36</v>
      </c>
      <c r="E7846" s="181" t="s">
        <v>35</v>
      </c>
      <c r="F7846" s="183" t="s">
        <v>35</v>
      </c>
      <c r="G7846" s="181" t="s">
        <v>7407</v>
      </c>
      <c r="H7846" s="184" t="s">
        <v>7090</v>
      </c>
      <c r="I7846" s="185" t="s">
        <v>190</v>
      </c>
      <c r="J7846" s="181" t="s">
        <v>35</v>
      </c>
      <c r="K7846" s="181" t="s">
        <v>225</v>
      </c>
      <c r="L7846" s="186" t="s">
        <v>225</v>
      </c>
      <c r="M7846" s="187" t="s">
        <v>225</v>
      </c>
      <c r="N7846" s="183" t="s">
        <v>36</v>
      </c>
      <c r="O7846" s="181" t="s">
        <v>7407</v>
      </c>
      <c r="P7846" s="184" t="s">
        <v>7090</v>
      </c>
      <c r="Q7846" s="185" t="s">
        <v>190</v>
      </c>
      <c r="R7846" s="181" t="s">
        <v>35</v>
      </c>
      <c r="S7846" s="181" t="s">
        <v>225</v>
      </c>
      <c r="T7846" s="186" t="s">
        <v>225</v>
      </c>
      <c r="U7846" s="187" t="s">
        <v>225</v>
      </c>
      <c r="V7846" s="188" t="str" cm="1">
        <f t="array" ref="V7846">IF(SUM(LEN(A7846:U7846))=0,"",IF(OR(OR(ISBLANK(E7846),SUM(LEN(B7846),LEN(C7846))=0),AND(NOT(D7846="Unknown"),ISBLANK(I7846)),AND(NOT(N7846="Unknown"),ISBLANK(Q7846))),"Missing Information", INDEX(Table15[Entire Service Line Classification], MATCH(SUMIFS(Table15[Unique ID],Table15[System-Owned Portion],D7846,Table15[If Material Anything Other than "Lead" in Column E,Was Material Ever Previously Lead?],F7846,Table15[Customer-Owned Portion],N7846),Table15[Unique ID],0),0)))</f>
        <v>Non-lead</v>
      </c>
      <c r="W7846" s="189"/>
    </row>
    <row r="7847" spans="1:23" s="190" customFormat="1" ht="56.25" x14ac:dyDescent="0.25">
      <c r="A7847" s="180" t="s">
        <v>225</v>
      </c>
      <c r="B7847" s="181" t="s">
        <v>11446</v>
      </c>
      <c r="C7847" s="182" t="s">
        <v>225</v>
      </c>
      <c r="D7847" s="183" t="s">
        <v>36</v>
      </c>
      <c r="E7847" s="181" t="s">
        <v>35</v>
      </c>
      <c r="F7847" s="183" t="s">
        <v>35</v>
      </c>
      <c r="G7847" s="181" t="s">
        <v>7391</v>
      </c>
      <c r="H7847" s="184" t="s">
        <v>7090</v>
      </c>
      <c r="I7847" s="185" t="s">
        <v>190</v>
      </c>
      <c r="J7847" s="181" t="s">
        <v>35</v>
      </c>
      <c r="K7847" s="181" t="s">
        <v>225</v>
      </c>
      <c r="L7847" s="186" t="s">
        <v>225</v>
      </c>
      <c r="M7847" s="187" t="s">
        <v>225</v>
      </c>
      <c r="N7847" s="183" t="s">
        <v>36</v>
      </c>
      <c r="O7847" s="181" t="s">
        <v>7391</v>
      </c>
      <c r="P7847" s="184" t="s">
        <v>7090</v>
      </c>
      <c r="Q7847" s="185" t="s">
        <v>190</v>
      </c>
      <c r="R7847" s="181" t="s">
        <v>35</v>
      </c>
      <c r="S7847" s="181" t="s">
        <v>225</v>
      </c>
      <c r="T7847" s="186" t="s">
        <v>225</v>
      </c>
      <c r="U7847" s="187" t="s">
        <v>225</v>
      </c>
      <c r="V7847" s="188" t="str" cm="1">
        <f t="array" ref="V7847">IF(SUM(LEN(A7847:U7847))=0,"",IF(OR(OR(ISBLANK(E7847),SUM(LEN(B7847),LEN(C7847))=0),AND(NOT(D7847="Unknown"),ISBLANK(I7847)),AND(NOT(N7847="Unknown"),ISBLANK(Q7847))),"Missing Information", INDEX(Table15[Entire Service Line Classification], MATCH(SUMIFS(Table15[Unique ID],Table15[System-Owned Portion],D7847,Table15[If Material Anything Other than "Lead" in Column E,Was Material Ever Previously Lead?],F7847,Table15[Customer-Owned Portion],N7847),Table15[Unique ID],0),0)))</f>
        <v>Non-lead</v>
      </c>
      <c r="W7847" s="189"/>
    </row>
    <row r="7848" spans="1:23" s="190" customFormat="1" ht="56.25" x14ac:dyDescent="0.25">
      <c r="A7848" s="180" t="s">
        <v>225</v>
      </c>
      <c r="B7848" s="181" t="s">
        <v>11447</v>
      </c>
      <c r="C7848" s="182" t="s">
        <v>225</v>
      </c>
      <c r="D7848" s="183" t="s">
        <v>36</v>
      </c>
      <c r="E7848" s="181" t="s">
        <v>35</v>
      </c>
      <c r="F7848" s="183" t="s">
        <v>35</v>
      </c>
      <c r="G7848" s="181" t="s">
        <v>7391</v>
      </c>
      <c r="H7848" s="184" t="s">
        <v>7090</v>
      </c>
      <c r="I7848" s="185" t="s">
        <v>190</v>
      </c>
      <c r="J7848" s="181" t="s">
        <v>35</v>
      </c>
      <c r="K7848" s="181" t="s">
        <v>225</v>
      </c>
      <c r="L7848" s="186" t="s">
        <v>225</v>
      </c>
      <c r="M7848" s="187" t="s">
        <v>225</v>
      </c>
      <c r="N7848" s="183" t="s">
        <v>36</v>
      </c>
      <c r="O7848" s="181" t="s">
        <v>7391</v>
      </c>
      <c r="P7848" s="184" t="s">
        <v>7090</v>
      </c>
      <c r="Q7848" s="185" t="s">
        <v>190</v>
      </c>
      <c r="R7848" s="181" t="s">
        <v>35</v>
      </c>
      <c r="S7848" s="181" t="s">
        <v>225</v>
      </c>
      <c r="T7848" s="186" t="s">
        <v>225</v>
      </c>
      <c r="U7848" s="187" t="s">
        <v>225</v>
      </c>
      <c r="V7848" s="188" t="str" cm="1">
        <f t="array" ref="V7848">IF(SUM(LEN(A7848:U7848))=0,"",IF(OR(OR(ISBLANK(E7848),SUM(LEN(B7848),LEN(C7848))=0),AND(NOT(D7848="Unknown"),ISBLANK(I7848)),AND(NOT(N7848="Unknown"),ISBLANK(Q7848))),"Missing Information", INDEX(Table15[Entire Service Line Classification], MATCH(SUMIFS(Table15[Unique ID],Table15[System-Owned Portion],D7848,Table15[If Material Anything Other than "Lead" in Column E,Was Material Ever Previously Lead?],F7848,Table15[Customer-Owned Portion],N7848),Table15[Unique ID],0),0)))</f>
        <v>Non-lead</v>
      </c>
      <c r="W7848" s="189"/>
    </row>
    <row r="7849" spans="1:23" s="190" customFormat="1" ht="56.25" x14ac:dyDescent="0.25">
      <c r="A7849" s="180" t="s">
        <v>225</v>
      </c>
      <c r="B7849" s="181" t="s">
        <v>11448</v>
      </c>
      <c r="C7849" s="182" t="s">
        <v>225</v>
      </c>
      <c r="D7849" s="183" t="s">
        <v>36</v>
      </c>
      <c r="E7849" s="181" t="s">
        <v>35</v>
      </c>
      <c r="F7849" s="183" t="s">
        <v>35</v>
      </c>
      <c r="G7849" s="181" t="s">
        <v>7391</v>
      </c>
      <c r="H7849" s="184" t="s">
        <v>7090</v>
      </c>
      <c r="I7849" s="185" t="s">
        <v>190</v>
      </c>
      <c r="J7849" s="181" t="s">
        <v>35</v>
      </c>
      <c r="K7849" s="181" t="s">
        <v>225</v>
      </c>
      <c r="L7849" s="186" t="s">
        <v>225</v>
      </c>
      <c r="M7849" s="187" t="s">
        <v>225</v>
      </c>
      <c r="N7849" s="183" t="s">
        <v>36</v>
      </c>
      <c r="O7849" s="181" t="s">
        <v>7391</v>
      </c>
      <c r="P7849" s="184" t="s">
        <v>7090</v>
      </c>
      <c r="Q7849" s="185" t="s">
        <v>190</v>
      </c>
      <c r="R7849" s="181" t="s">
        <v>35</v>
      </c>
      <c r="S7849" s="181" t="s">
        <v>225</v>
      </c>
      <c r="T7849" s="186" t="s">
        <v>225</v>
      </c>
      <c r="U7849" s="187" t="s">
        <v>225</v>
      </c>
      <c r="V7849" s="188" t="str" cm="1">
        <f t="array" ref="V7849">IF(SUM(LEN(A7849:U7849))=0,"",IF(OR(OR(ISBLANK(E7849),SUM(LEN(B7849),LEN(C7849))=0),AND(NOT(D7849="Unknown"),ISBLANK(I7849)),AND(NOT(N7849="Unknown"),ISBLANK(Q7849))),"Missing Information", INDEX(Table15[Entire Service Line Classification], MATCH(SUMIFS(Table15[Unique ID],Table15[System-Owned Portion],D7849,Table15[If Material Anything Other than "Lead" in Column E,Was Material Ever Previously Lead?],F7849,Table15[Customer-Owned Portion],N7849),Table15[Unique ID],0),0)))</f>
        <v>Non-lead</v>
      </c>
      <c r="W7849" s="189"/>
    </row>
    <row r="7850" spans="1:23" s="190" customFormat="1" ht="56.25" x14ac:dyDescent="0.25">
      <c r="A7850" s="180" t="s">
        <v>225</v>
      </c>
      <c r="B7850" s="181" t="s">
        <v>11449</v>
      </c>
      <c r="C7850" s="182" t="s">
        <v>225</v>
      </c>
      <c r="D7850" s="183" t="s">
        <v>36</v>
      </c>
      <c r="E7850" s="181" t="s">
        <v>35</v>
      </c>
      <c r="F7850" s="183" t="s">
        <v>35</v>
      </c>
      <c r="G7850" s="181" t="s">
        <v>7376</v>
      </c>
      <c r="H7850" s="184" t="s">
        <v>7090</v>
      </c>
      <c r="I7850" s="185" t="s">
        <v>190</v>
      </c>
      <c r="J7850" s="181" t="s">
        <v>35</v>
      </c>
      <c r="K7850" s="181" t="s">
        <v>225</v>
      </c>
      <c r="L7850" s="186" t="s">
        <v>225</v>
      </c>
      <c r="M7850" s="187" t="s">
        <v>225</v>
      </c>
      <c r="N7850" s="183" t="s">
        <v>36</v>
      </c>
      <c r="O7850" s="181" t="s">
        <v>7376</v>
      </c>
      <c r="P7850" s="184" t="s">
        <v>7090</v>
      </c>
      <c r="Q7850" s="185" t="s">
        <v>190</v>
      </c>
      <c r="R7850" s="181" t="s">
        <v>35</v>
      </c>
      <c r="S7850" s="181" t="s">
        <v>225</v>
      </c>
      <c r="T7850" s="186" t="s">
        <v>225</v>
      </c>
      <c r="U7850" s="187" t="s">
        <v>225</v>
      </c>
      <c r="V7850" s="188" t="str" cm="1">
        <f t="array" ref="V7850">IF(SUM(LEN(A7850:U7850))=0,"",IF(OR(OR(ISBLANK(E7850),SUM(LEN(B7850),LEN(C7850))=0),AND(NOT(D7850="Unknown"),ISBLANK(I7850)),AND(NOT(N7850="Unknown"),ISBLANK(Q7850))),"Missing Information", INDEX(Table15[Entire Service Line Classification], MATCH(SUMIFS(Table15[Unique ID],Table15[System-Owned Portion],D7850,Table15[If Material Anything Other than "Lead" in Column E,Was Material Ever Previously Lead?],F7850,Table15[Customer-Owned Portion],N7850),Table15[Unique ID],0),0)))</f>
        <v>Non-lead</v>
      </c>
      <c r="W7850" s="189"/>
    </row>
    <row r="7851" spans="1:23" s="190" customFormat="1" ht="56.25" x14ac:dyDescent="0.25">
      <c r="A7851" s="180" t="s">
        <v>225</v>
      </c>
      <c r="B7851" s="181" t="s">
        <v>11450</v>
      </c>
      <c r="C7851" s="182" t="s">
        <v>225</v>
      </c>
      <c r="D7851" s="183" t="s">
        <v>36</v>
      </c>
      <c r="E7851" s="181" t="s">
        <v>35</v>
      </c>
      <c r="F7851" s="183" t="s">
        <v>35</v>
      </c>
      <c r="G7851" s="181" t="s">
        <v>7407</v>
      </c>
      <c r="H7851" s="184" t="s">
        <v>7090</v>
      </c>
      <c r="I7851" s="185" t="s">
        <v>190</v>
      </c>
      <c r="J7851" s="181" t="s">
        <v>35</v>
      </c>
      <c r="K7851" s="181" t="s">
        <v>225</v>
      </c>
      <c r="L7851" s="186" t="s">
        <v>225</v>
      </c>
      <c r="M7851" s="187" t="s">
        <v>225</v>
      </c>
      <c r="N7851" s="183" t="s">
        <v>36</v>
      </c>
      <c r="O7851" s="181" t="s">
        <v>7407</v>
      </c>
      <c r="P7851" s="184" t="s">
        <v>7090</v>
      </c>
      <c r="Q7851" s="185" t="s">
        <v>190</v>
      </c>
      <c r="R7851" s="181" t="s">
        <v>35</v>
      </c>
      <c r="S7851" s="181" t="s">
        <v>225</v>
      </c>
      <c r="T7851" s="186" t="s">
        <v>225</v>
      </c>
      <c r="U7851" s="187" t="s">
        <v>225</v>
      </c>
      <c r="V7851" s="188" t="str" cm="1">
        <f t="array" ref="V7851">IF(SUM(LEN(A7851:U7851))=0,"",IF(OR(OR(ISBLANK(E7851),SUM(LEN(B7851),LEN(C7851))=0),AND(NOT(D7851="Unknown"),ISBLANK(I7851)),AND(NOT(N7851="Unknown"),ISBLANK(Q7851))),"Missing Information", INDEX(Table15[Entire Service Line Classification], MATCH(SUMIFS(Table15[Unique ID],Table15[System-Owned Portion],D7851,Table15[If Material Anything Other than "Lead" in Column E,Was Material Ever Previously Lead?],F7851,Table15[Customer-Owned Portion],N7851),Table15[Unique ID],0),0)))</f>
        <v>Non-lead</v>
      </c>
      <c r="W7851" s="189"/>
    </row>
    <row r="7852" spans="1:23" s="190" customFormat="1" ht="56.25" x14ac:dyDescent="0.25">
      <c r="A7852" s="180" t="s">
        <v>225</v>
      </c>
      <c r="B7852" s="181" t="s">
        <v>11451</v>
      </c>
      <c r="C7852" s="182" t="s">
        <v>225</v>
      </c>
      <c r="D7852" s="183" t="s">
        <v>36</v>
      </c>
      <c r="E7852" s="181" t="s">
        <v>35</v>
      </c>
      <c r="F7852" s="183" t="s">
        <v>35</v>
      </c>
      <c r="G7852" s="181" t="s">
        <v>7376</v>
      </c>
      <c r="H7852" s="184" t="s">
        <v>7090</v>
      </c>
      <c r="I7852" s="185" t="s">
        <v>190</v>
      </c>
      <c r="J7852" s="181" t="s">
        <v>35</v>
      </c>
      <c r="K7852" s="181" t="s">
        <v>225</v>
      </c>
      <c r="L7852" s="186" t="s">
        <v>225</v>
      </c>
      <c r="M7852" s="187" t="s">
        <v>225</v>
      </c>
      <c r="N7852" s="183" t="s">
        <v>36</v>
      </c>
      <c r="O7852" s="181" t="s">
        <v>7376</v>
      </c>
      <c r="P7852" s="184" t="s">
        <v>7090</v>
      </c>
      <c r="Q7852" s="185" t="s">
        <v>190</v>
      </c>
      <c r="R7852" s="181" t="s">
        <v>35</v>
      </c>
      <c r="S7852" s="181" t="s">
        <v>225</v>
      </c>
      <c r="T7852" s="186" t="s">
        <v>225</v>
      </c>
      <c r="U7852" s="187" t="s">
        <v>225</v>
      </c>
      <c r="V7852" s="188" t="str" cm="1">
        <f t="array" ref="V7852">IF(SUM(LEN(A7852:U7852))=0,"",IF(OR(OR(ISBLANK(E7852),SUM(LEN(B7852),LEN(C7852))=0),AND(NOT(D7852="Unknown"),ISBLANK(I7852)),AND(NOT(N7852="Unknown"),ISBLANK(Q7852))),"Missing Information", INDEX(Table15[Entire Service Line Classification], MATCH(SUMIFS(Table15[Unique ID],Table15[System-Owned Portion],D7852,Table15[If Material Anything Other than "Lead" in Column E,Was Material Ever Previously Lead?],F7852,Table15[Customer-Owned Portion],N7852),Table15[Unique ID],0),0)))</f>
        <v>Non-lead</v>
      </c>
      <c r="W7852" s="189"/>
    </row>
    <row r="7853" spans="1:23" s="190" customFormat="1" ht="56.25" x14ac:dyDescent="0.25">
      <c r="A7853" s="180" t="s">
        <v>225</v>
      </c>
      <c r="B7853" s="181" t="s">
        <v>11452</v>
      </c>
      <c r="C7853" s="182" t="s">
        <v>225</v>
      </c>
      <c r="D7853" s="183" t="s">
        <v>36</v>
      </c>
      <c r="E7853" s="181" t="s">
        <v>35</v>
      </c>
      <c r="F7853" s="183" t="s">
        <v>35</v>
      </c>
      <c r="G7853" s="181" t="s">
        <v>7344</v>
      </c>
      <c r="H7853" s="184" t="s">
        <v>7090</v>
      </c>
      <c r="I7853" s="185" t="s">
        <v>190</v>
      </c>
      <c r="J7853" s="181" t="s">
        <v>35</v>
      </c>
      <c r="K7853" s="181" t="s">
        <v>225</v>
      </c>
      <c r="L7853" s="186" t="s">
        <v>225</v>
      </c>
      <c r="M7853" s="187" t="s">
        <v>225</v>
      </c>
      <c r="N7853" s="183" t="s">
        <v>36</v>
      </c>
      <c r="O7853" s="181" t="s">
        <v>7344</v>
      </c>
      <c r="P7853" s="184" t="s">
        <v>7090</v>
      </c>
      <c r="Q7853" s="185" t="s">
        <v>190</v>
      </c>
      <c r="R7853" s="181" t="s">
        <v>35</v>
      </c>
      <c r="S7853" s="181" t="s">
        <v>225</v>
      </c>
      <c r="T7853" s="186" t="s">
        <v>225</v>
      </c>
      <c r="U7853" s="187" t="s">
        <v>225</v>
      </c>
      <c r="V7853" s="188" t="str" cm="1">
        <f t="array" ref="V7853">IF(SUM(LEN(A7853:U7853))=0,"",IF(OR(OR(ISBLANK(E7853),SUM(LEN(B7853),LEN(C7853))=0),AND(NOT(D7853="Unknown"),ISBLANK(I7853)),AND(NOT(N7853="Unknown"),ISBLANK(Q7853))),"Missing Information", INDEX(Table15[Entire Service Line Classification], MATCH(SUMIFS(Table15[Unique ID],Table15[System-Owned Portion],D7853,Table15[If Material Anything Other than "Lead" in Column E,Was Material Ever Previously Lead?],F7853,Table15[Customer-Owned Portion],N7853),Table15[Unique ID],0),0)))</f>
        <v>Non-lead</v>
      </c>
      <c r="W7853" s="189"/>
    </row>
    <row r="7854" spans="1:23" s="190" customFormat="1" ht="56.25" x14ac:dyDescent="0.25">
      <c r="A7854" s="180" t="s">
        <v>225</v>
      </c>
      <c r="B7854" s="181" t="s">
        <v>11453</v>
      </c>
      <c r="C7854" s="182" t="s">
        <v>225</v>
      </c>
      <c r="D7854" s="183" t="s">
        <v>36</v>
      </c>
      <c r="E7854" s="181" t="s">
        <v>35</v>
      </c>
      <c r="F7854" s="183" t="s">
        <v>35</v>
      </c>
      <c r="G7854" s="181" t="s">
        <v>7344</v>
      </c>
      <c r="H7854" s="184" t="s">
        <v>7090</v>
      </c>
      <c r="I7854" s="185" t="s">
        <v>190</v>
      </c>
      <c r="J7854" s="181" t="s">
        <v>35</v>
      </c>
      <c r="K7854" s="181" t="s">
        <v>225</v>
      </c>
      <c r="L7854" s="186" t="s">
        <v>225</v>
      </c>
      <c r="M7854" s="187" t="s">
        <v>225</v>
      </c>
      <c r="N7854" s="183" t="s">
        <v>36</v>
      </c>
      <c r="O7854" s="181" t="s">
        <v>7344</v>
      </c>
      <c r="P7854" s="184" t="s">
        <v>7090</v>
      </c>
      <c r="Q7854" s="185" t="s">
        <v>190</v>
      </c>
      <c r="R7854" s="181" t="s">
        <v>35</v>
      </c>
      <c r="S7854" s="181" t="s">
        <v>225</v>
      </c>
      <c r="T7854" s="186" t="s">
        <v>225</v>
      </c>
      <c r="U7854" s="187" t="s">
        <v>225</v>
      </c>
      <c r="V7854" s="188" t="str" cm="1">
        <f t="array" ref="V7854">IF(SUM(LEN(A7854:U7854))=0,"",IF(OR(OR(ISBLANK(E7854),SUM(LEN(B7854),LEN(C7854))=0),AND(NOT(D7854="Unknown"),ISBLANK(I7854)),AND(NOT(N7854="Unknown"),ISBLANK(Q7854))),"Missing Information", INDEX(Table15[Entire Service Line Classification], MATCH(SUMIFS(Table15[Unique ID],Table15[System-Owned Portion],D7854,Table15[If Material Anything Other than "Lead" in Column E,Was Material Ever Previously Lead?],F7854,Table15[Customer-Owned Portion],N7854),Table15[Unique ID],0),0)))</f>
        <v>Non-lead</v>
      </c>
      <c r="W7854" s="189"/>
    </row>
    <row r="7855" spans="1:23" s="190" customFormat="1" ht="56.25" x14ac:dyDescent="0.25">
      <c r="A7855" s="180" t="s">
        <v>225</v>
      </c>
      <c r="B7855" s="181" t="s">
        <v>11454</v>
      </c>
      <c r="C7855" s="182" t="s">
        <v>225</v>
      </c>
      <c r="D7855" s="183" t="s">
        <v>36</v>
      </c>
      <c r="E7855" s="181" t="s">
        <v>35</v>
      </c>
      <c r="F7855" s="183" t="s">
        <v>35</v>
      </c>
      <c r="G7855" s="181" t="s">
        <v>7388</v>
      </c>
      <c r="H7855" s="184" t="s">
        <v>7090</v>
      </c>
      <c r="I7855" s="185" t="s">
        <v>190</v>
      </c>
      <c r="J7855" s="181" t="s">
        <v>35</v>
      </c>
      <c r="K7855" s="181" t="s">
        <v>225</v>
      </c>
      <c r="L7855" s="186" t="s">
        <v>225</v>
      </c>
      <c r="M7855" s="187" t="s">
        <v>225</v>
      </c>
      <c r="N7855" s="183" t="s">
        <v>36</v>
      </c>
      <c r="O7855" s="181" t="s">
        <v>7388</v>
      </c>
      <c r="P7855" s="184" t="s">
        <v>7090</v>
      </c>
      <c r="Q7855" s="185" t="s">
        <v>190</v>
      </c>
      <c r="R7855" s="181" t="s">
        <v>35</v>
      </c>
      <c r="S7855" s="181" t="s">
        <v>225</v>
      </c>
      <c r="T7855" s="186" t="s">
        <v>225</v>
      </c>
      <c r="U7855" s="187" t="s">
        <v>225</v>
      </c>
      <c r="V7855" s="188" t="str" cm="1">
        <f t="array" ref="V7855">IF(SUM(LEN(A7855:U7855))=0,"",IF(OR(OR(ISBLANK(E7855),SUM(LEN(B7855),LEN(C7855))=0),AND(NOT(D7855="Unknown"),ISBLANK(I7855)),AND(NOT(N7855="Unknown"),ISBLANK(Q7855))),"Missing Information", INDEX(Table15[Entire Service Line Classification], MATCH(SUMIFS(Table15[Unique ID],Table15[System-Owned Portion],D7855,Table15[If Material Anything Other than "Lead" in Column E,Was Material Ever Previously Lead?],F7855,Table15[Customer-Owned Portion],N7855),Table15[Unique ID],0),0)))</f>
        <v>Non-lead</v>
      </c>
      <c r="W7855" s="189"/>
    </row>
    <row r="7856" spans="1:23" s="190" customFormat="1" ht="56.25" x14ac:dyDescent="0.25">
      <c r="A7856" s="180" t="s">
        <v>225</v>
      </c>
      <c r="B7856" s="181" t="s">
        <v>11455</v>
      </c>
      <c r="C7856" s="182" t="s">
        <v>225</v>
      </c>
      <c r="D7856" s="183" t="s">
        <v>36</v>
      </c>
      <c r="E7856" s="181" t="s">
        <v>35</v>
      </c>
      <c r="F7856" s="183" t="s">
        <v>35</v>
      </c>
      <c r="G7856" s="181" t="s">
        <v>7400</v>
      </c>
      <c r="H7856" s="184" t="s">
        <v>7090</v>
      </c>
      <c r="I7856" s="185" t="s">
        <v>190</v>
      </c>
      <c r="J7856" s="181" t="s">
        <v>35</v>
      </c>
      <c r="K7856" s="181" t="s">
        <v>225</v>
      </c>
      <c r="L7856" s="186" t="s">
        <v>225</v>
      </c>
      <c r="M7856" s="187" t="s">
        <v>225</v>
      </c>
      <c r="N7856" s="183" t="s">
        <v>36</v>
      </c>
      <c r="O7856" s="181" t="s">
        <v>7400</v>
      </c>
      <c r="P7856" s="184" t="s">
        <v>7090</v>
      </c>
      <c r="Q7856" s="185" t="s">
        <v>190</v>
      </c>
      <c r="R7856" s="181" t="s">
        <v>35</v>
      </c>
      <c r="S7856" s="181" t="s">
        <v>225</v>
      </c>
      <c r="T7856" s="186" t="s">
        <v>225</v>
      </c>
      <c r="U7856" s="187" t="s">
        <v>225</v>
      </c>
      <c r="V7856" s="188" t="str" cm="1">
        <f t="array" ref="V7856">IF(SUM(LEN(A7856:U7856))=0,"",IF(OR(OR(ISBLANK(E7856),SUM(LEN(B7856),LEN(C7856))=0),AND(NOT(D7856="Unknown"),ISBLANK(I7856)),AND(NOT(N7856="Unknown"),ISBLANK(Q7856))),"Missing Information", INDEX(Table15[Entire Service Line Classification], MATCH(SUMIFS(Table15[Unique ID],Table15[System-Owned Portion],D7856,Table15[If Material Anything Other than "Lead" in Column E,Was Material Ever Previously Lead?],F7856,Table15[Customer-Owned Portion],N7856),Table15[Unique ID],0),0)))</f>
        <v>Non-lead</v>
      </c>
      <c r="W7856" s="189"/>
    </row>
    <row r="7857" spans="1:23" s="190" customFormat="1" ht="56.25" x14ac:dyDescent="0.25">
      <c r="A7857" s="180" t="s">
        <v>225</v>
      </c>
      <c r="B7857" s="181" t="s">
        <v>11456</v>
      </c>
      <c r="C7857" s="182" t="s">
        <v>225</v>
      </c>
      <c r="D7857" s="183" t="s">
        <v>36</v>
      </c>
      <c r="E7857" s="181" t="s">
        <v>35</v>
      </c>
      <c r="F7857" s="183" t="s">
        <v>35</v>
      </c>
      <c r="G7857" s="181" t="s">
        <v>7437</v>
      </c>
      <c r="H7857" s="184" t="s">
        <v>7090</v>
      </c>
      <c r="I7857" s="185" t="s">
        <v>190</v>
      </c>
      <c r="J7857" s="181" t="s">
        <v>35</v>
      </c>
      <c r="K7857" s="181" t="s">
        <v>225</v>
      </c>
      <c r="L7857" s="186" t="s">
        <v>225</v>
      </c>
      <c r="M7857" s="187" t="s">
        <v>225</v>
      </c>
      <c r="N7857" s="183" t="s">
        <v>36</v>
      </c>
      <c r="O7857" s="181" t="s">
        <v>7437</v>
      </c>
      <c r="P7857" s="184" t="s">
        <v>7090</v>
      </c>
      <c r="Q7857" s="185" t="s">
        <v>190</v>
      </c>
      <c r="R7857" s="181" t="s">
        <v>35</v>
      </c>
      <c r="S7857" s="181" t="s">
        <v>225</v>
      </c>
      <c r="T7857" s="186" t="s">
        <v>225</v>
      </c>
      <c r="U7857" s="187" t="s">
        <v>225</v>
      </c>
      <c r="V7857" s="188" t="str" cm="1">
        <f t="array" ref="V7857">IF(SUM(LEN(A7857:U7857))=0,"",IF(OR(OR(ISBLANK(E7857),SUM(LEN(B7857),LEN(C7857))=0),AND(NOT(D7857="Unknown"),ISBLANK(I7857)),AND(NOT(N7857="Unknown"),ISBLANK(Q7857))),"Missing Information", INDEX(Table15[Entire Service Line Classification], MATCH(SUMIFS(Table15[Unique ID],Table15[System-Owned Portion],D7857,Table15[If Material Anything Other than "Lead" in Column E,Was Material Ever Previously Lead?],F7857,Table15[Customer-Owned Portion],N7857),Table15[Unique ID],0),0)))</f>
        <v>Non-lead</v>
      </c>
      <c r="W7857" s="189"/>
    </row>
    <row r="7858" spans="1:23" s="190" customFormat="1" ht="56.25" x14ac:dyDescent="0.25">
      <c r="A7858" s="180" t="s">
        <v>225</v>
      </c>
      <c r="B7858" s="181" t="s">
        <v>11457</v>
      </c>
      <c r="C7858" s="182" t="s">
        <v>225</v>
      </c>
      <c r="D7858" s="183" t="s">
        <v>36</v>
      </c>
      <c r="E7858" s="181" t="s">
        <v>35</v>
      </c>
      <c r="F7858" s="183" t="s">
        <v>35</v>
      </c>
      <c r="G7858" s="181" t="s">
        <v>7458</v>
      </c>
      <c r="H7858" s="184" t="s">
        <v>7090</v>
      </c>
      <c r="I7858" s="185" t="s">
        <v>190</v>
      </c>
      <c r="J7858" s="181" t="s">
        <v>35</v>
      </c>
      <c r="K7858" s="181" t="s">
        <v>225</v>
      </c>
      <c r="L7858" s="186" t="s">
        <v>225</v>
      </c>
      <c r="M7858" s="187" t="s">
        <v>225</v>
      </c>
      <c r="N7858" s="183" t="s">
        <v>36</v>
      </c>
      <c r="O7858" s="181" t="s">
        <v>7458</v>
      </c>
      <c r="P7858" s="184" t="s">
        <v>7090</v>
      </c>
      <c r="Q7858" s="185" t="s">
        <v>190</v>
      </c>
      <c r="R7858" s="181" t="s">
        <v>35</v>
      </c>
      <c r="S7858" s="181" t="s">
        <v>225</v>
      </c>
      <c r="T7858" s="186" t="s">
        <v>225</v>
      </c>
      <c r="U7858" s="187" t="s">
        <v>225</v>
      </c>
      <c r="V7858" s="188" t="str" cm="1">
        <f t="array" ref="V7858">IF(SUM(LEN(A7858:U7858))=0,"",IF(OR(OR(ISBLANK(E7858),SUM(LEN(B7858),LEN(C7858))=0),AND(NOT(D7858="Unknown"),ISBLANK(I7858)),AND(NOT(N7858="Unknown"),ISBLANK(Q7858))),"Missing Information", INDEX(Table15[Entire Service Line Classification], MATCH(SUMIFS(Table15[Unique ID],Table15[System-Owned Portion],D7858,Table15[If Material Anything Other than "Lead" in Column E,Was Material Ever Previously Lead?],F7858,Table15[Customer-Owned Portion],N7858),Table15[Unique ID],0),0)))</f>
        <v>Non-lead</v>
      </c>
      <c r="W7858" s="189"/>
    </row>
    <row r="7859" spans="1:23" s="190" customFormat="1" ht="56.25" x14ac:dyDescent="0.25">
      <c r="A7859" s="180" t="s">
        <v>225</v>
      </c>
      <c r="B7859" s="181" t="s">
        <v>11458</v>
      </c>
      <c r="C7859" s="182" t="s">
        <v>225</v>
      </c>
      <c r="D7859" s="183" t="s">
        <v>36</v>
      </c>
      <c r="E7859" s="181" t="s">
        <v>35</v>
      </c>
      <c r="F7859" s="183" t="s">
        <v>35</v>
      </c>
      <c r="G7859" s="181" t="s">
        <v>7944</v>
      </c>
      <c r="H7859" s="184" t="s">
        <v>7090</v>
      </c>
      <c r="I7859" s="185" t="s">
        <v>190</v>
      </c>
      <c r="J7859" s="181" t="s">
        <v>35</v>
      </c>
      <c r="K7859" s="181" t="s">
        <v>225</v>
      </c>
      <c r="L7859" s="186" t="s">
        <v>225</v>
      </c>
      <c r="M7859" s="187" t="s">
        <v>225</v>
      </c>
      <c r="N7859" s="183" t="s">
        <v>36</v>
      </c>
      <c r="O7859" s="181" t="s">
        <v>7944</v>
      </c>
      <c r="P7859" s="184" t="s">
        <v>7090</v>
      </c>
      <c r="Q7859" s="185" t="s">
        <v>190</v>
      </c>
      <c r="R7859" s="181" t="s">
        <v>35</v>
      </c>
      <c r="S7859" s="181" t="s">
        <v>225</v>
      </c>
      <c r="T7859" s="186" t="s">
        <v>225</v>
      </c>
      <c r="U7859" s="187" t="s">
        <v>225</v>
      </c>
      <c r="V7859" s="188" t="str" cm="1">
        <f t="array" ref="V7859">IF(SUM(LEN(A7859:U7859))=0,"",IF(OR(OR(ISBLANK(E7859),SUM(LEN(B7859),LEN(C7859))=0),AND(NOT(D7859="Unknown"),ISBLANK(I7859)),AND(NOT(N7859="Unknown"),ISBLANK(Q7859))),"Missing Information", INDEX(Table15[Entire Service Line Classification], MATCH(SUMIFS(Table15[Unique ID],Table15[System-Owned Portion],D7859,Table15[If Material Anything Other than "Lead" in Column E,Was Material Ever Previously Lead?],F7859,Table15[Customer-Owned Portion],N7859),Table15[Unique ID],0),0)))</f>
        <v>Non-lead</v>
      </c>
      <c r="W7859" s="189"/>
    </row>
    <row r="7860" spans="1:23" s="190" customFormat="1" ht="56.25" x14ac:dyDescent="0.25">
      <c r="A7860" s="180" t="s">
        <v>225</v>
      </c>
      <c r="B7860" s="181" t="s">
        <v>11459</v>
      </c>
      <c r="C7860" s="182" t="s">
        <v>225</v>
      </c>
      <c r="D7860" s="183" t="s">
        <v>36</v>
      </c>
      <c r="E7860" s="181" t="s">
        <v>35</v>
      </c>
      <c r="F7860" s="183" t="s">
        <v>35</v>
      </c>
      <c r="G7860" s="181" t="s">
        <v>7391</v>
      </c>
      <c r="H7860" s="184" t="s">
        <v>7090</v>
      </c>
      <c r="I7860" s="185" t="s">
        <v>190</v>
      </c>
      <c r="J7860" s="181" t="s">
        <v>35</v>
      </c>
      <c r="K7860" s="181" t="s">
        <v>225</v>
      </c>
      <c r="L7860" s="186" t="s">
        <v>225</v>
      </c>
      <c r="M7860" s="187" t="s">
        <v>225</v>
      </c>
      <c r="N7860" s="183" t="s">
        <v>36</v>
      </c>
      <c r="O7860" s="181" t="s">
        <v>7391</v>
      </c>
      <c r="P7860" s="184" t="s">
        <v>7090</v>
      </c>
      <c r="Q7860" s="185" t="s">
        <v>190</v>
      </c>
      <c r="R7860" s="181" t="s">
        <v>35</v>
      </c>
      <c r="S7860" s="181" t="s">
        <v>225</v>
      </c>
      <c r="T7860" s="186" t="s">
        <v>225</v>
      </c>
      <c r="U7860" s="187" t="s">
        <v>225</v>
      </c>
      <c r="V7860" s="188" t="str" cm="1">
        <f t="array" ref="V7860">IF(SUM(LEN(A7860:U7860))=0,"",IF(OR(OR(ISBLANK(E7860),SUM(LEN(B7860),LEN(C7860))=0),AND(NOT(D7860="Unknown"),ISBLANK(I7860)),AND(NOT(N7860="Unknown"),ISBLANK(Q7860))),"Missing Information", INDEX(Table15[Entire Service Line Classification], MATCH(SUMIFS(Table15[Unique ID],Table15[System-Owned Portion],D7860,Table15[If Material Anything Other than "Lead" in Column E,Was Material Ever Previously Lead?],F7860,Table15[Customer-Owned Portion],N7860),Table15[Unique ID],0),0)))</f>
        <v>Non-lead</v>
      </c>
      <c r="W7860" s="189"/>
    </row>
    <row r="7861" spans="1:23" s="190" customFormat="1" ht="56.25" x14ac:dyDescent="0.25">
      <c r="A7861" s="180" t="s">
        <v>225</v>
      </c>
      <c r="B7861" s="181" t="s">
        <v>11460</v>
      </c>
      <c r="C7861" s="182" t="s">
        <v>225</v>
      </c>
      <c r="D7861" s="183" t="s">
        <v>36</v>
      </c>
      <c r="E7861" s="181" t="s">
        <v>35</v>
      </c>
      <c r="F7861" s="183" t="s">
        <v>35</v>
      </c>
      <c r="G7861" s="181" t="s">
        <v>7407</v>
      </c>
      <c r="H7861" s="184" t="s">
        <v>7090</v>
      </c>
      <c r="I7861" s="185" t="s">
        <v>190</v>
      </c>
      <c r="J7861" s="181" t="s">
        <v>35</v>
      </c>
      <c r="K7861" s="181" t="s">
        <v>225</v>
      </c>
      <c r="L7861" s="186" t="s">
        <v>225</v>
      </c>
      <c r="M7861" s="187" t="s">
        <v>225</v>
      </c>
      <c r="N7861" s="183" t="s">
        <v>36</v>
      </c>
      <c r="O7861" s="181" t="s">
        <v>7407</v>
      </c>
      <c r="P7861" s="184" t="s">
        <v>7090</v>
      </c>
      <c r="Q7861" s="185" t="s">
        <v>190</v>
      </c>
      <c r="R7861" s="181" t="s">
        <v>35</v>
      </c>
      <c r="S7861" s="181" t="s">
        <v>225</v>
      </c>
      <c r="T7861" s="186" t="s">
        <v>225</v>
      </c>
      <c r="U7861" s="187" t="s">
        <v>225</v>
      </c>
      <c r="V7861" s="188" t="str" cm="1">
        <f t="array" ref="V7861">IF(SUM(LEN(A7861:U7861))=0,"",IF(OR(OR(ISBLANK(E7861),SUM(LEN(B7861),LEN(C7861))=0),AND(NOT(D7861="Unknown"),ISBLANK(I7861)),AND(NOT(N7861="Unknown"),ISBLANK(Q7861))),"Missing Information", INDEX(Table15[Entire Service Line Classification], MATCH(SUMIFS(Table15[Unique ID],Table15[System-Owned Portion],D7861,Table15[If Material Anything Other than "Lead" in Column E,Was Material Ever Previously Lead?],F7861,Table15[Customer-Owned Portion],N7861),Table15[Unique ID],0),0)))</f>
        <v>Non-lead</v>
      </c>
      <c r="W7861" s="189"/>
    </row>
    <row r="7862" spans="1:23" s="190" customFormat="1" ht="56.25" x14ac:dyDescent="0.25">
      <c r="A7862" s="180" t="s">
        <v>225</v>
      </c>
      <c r="B7862" s="181" t="s">
        <v>11461</v>
      </c>
      <c r="C7862" s="182" t="s">
        <v>225</v>
      </c>
      <c r="D7862" s="183" t="s">
        <v>36</v>
      </c>
      <c r="E7862" s="181" t="s">
        <v>35</v>
      </c>
      <c r="F7862" s="183" t="s">
        <v>35</v>
      </c>
      <c r="G7862" s="181" t="s">
        <v>7944</v>
      </c>
      <c r="H7862" s="184" t="s">
        <v>7090</v>
      </c>
      <c r="I7862" s="185" t="s">
        <v>190</v>
      </c>
      <c r="J7862" s="181" t="s">
        <v>35</v>
      </c>
      <c r="K7862" s="181" t="s">
        <v>225</v>
      </c>
      <c r="L7862" s="186" t="s">
        <v>225</v>
      </c>
      <c r="M7862" s="187" t="s">
        <v>225</v>
      </c>
      <c r="N7862" s="183" t="s">
        <v>36</v>
      </c>
      <c r="O7862" s="181" t="s">
        <v>7944</v>
      </c>
      <c r="P7862" s="184" t="s">
        <v>7090</v>
      </c>
      <c r="Q7862" s="185" t="s">
        <v>190</v>
      </c>
      <c r="R7862" s="181" t="s">
        <v>35</v>
      </c>
      <c r="S7862" s="181" t="s">
        <v>225</v>
      </c>
      <c r="T7862" s="186" t="s">
        <v>225</v>
      </c>
      <c r="U7862" s="187" t="s">
        <v>225</v>
      </c>
      <c r="V7862" s="188" t="str" cm="1">
        <f t="array" ref="V7862">IF(SUM(LEN(A7862:U7862))=0,"",IF(OR(OR(ISBLANK(E7862),SUM(LEN(B7862),LEN(C7862))=0),AND(NOT(D7862="Unknown"),ISBLANK(I7862)),AND(NOT(N7862="Unknown"),ISBLANK(Q7862))),"Missing Information", INDEX(Table15[Entire Service Line Classification], MATCH(SUMIFS(Table15[Unique ID],Table15[System-Owned Portion],D7862,Table15[If Material Anything Other than "Lead" in Column E,Was Material Ever Previously Lead?],F7862,Table15[Customer-Owned Portion],N7862),Table15[Unique ID],0),0)))</f>
        <v>Non-lead</v>
      </c>
      <c r="W7862" s="189"/>
    </row>
    <row r="7863" spans="1:23" s="190" customFormat="1" ht="56.25" x14ac:dyDescent="0.25">
      <c r="A7863" s="180" t="s">
        <v>225</v>
      </c>
      <c r="B7863" s="181" t="s">
        <v>11462</v>
      </c>
      <c r="C7863" s="182" t="s">
        <v>225</v>
      </c>
      <c r="D7863" s="183" t="s">
        <v>36</v>
      </c>
      <c r="E7863" s="181" t="s">
        <v>35</v>
      </c>
      <c r="F7863" s="183" t="s">
        <v>35</v>
      </c>
      <c r="G7863" s="181" t="s">
        <v>7350</v>
      </c>
      <c r="H7863" s="184" t="s">
        <v>7090</v>
      </c>
      <c r="I7863" s="185" t="s">
        <v>190</v>
      </c>
      <c r="J7863" s="181" t="s">
        <v>35</v>
      </c>
      <c r="K7863" s="181" t="s">
        <v>225</v>
      </c>
      <c r="L7863" s="186" t="s">
        <v>225</v>
      </c>
      <c r="M7863" s="187" t="s">
        <v>225</v>
      </c>
      <c r="N7863" s="183" t="s">
        <v>36</v>
      </c>
      <c r="O7863" s="181" t="s">
        <v>7350</v>
      </c>
      <c r="P7863" s="184" t="s">
        <v>7090</v>
      </c>
      <c r="Q7863" s="185" t="s">
        <v>190</v>
      </c>
      <c r="R7863" s="181" t="s">
        <v>35</v>
      </c>
      <c r="S7863" s="181" t="s">
        <v>225</v>
      </c>
      <c r="T7863" s="186" t="s">
        <v>225</v>
      </c>
      <c r="U7863" s="187" t="s">
        <v>225</v>
      </c>
      <c r="V7863" s="188" t="str" cm="1">
        <f t="array" ref="V7863">IF(SUM(LEN(A7863:U7863))=0,"",IF(OR(OR(ISBLANK(E7863),SUM(LEN(B7863),LEN(C7863))=0),AND(NOT(D7863="Unknown"),ISBLANK(I7863)),AND(NOT(N7863="Unknown"),ISBLANK(Q7863))),"Missing Information", INDEX(Table15[Entire Service Line Classification], MATCH(SUMIFS(Table15[Unique ID],Table15[System-Owned Portion],D7863,Table15[If Material Anything Other than "Lead" in Column E,Was Material Ever Previously Lead?],F7863,Table15[Customer-Owned Portion],N7863),Table15[Unique ID],0),0)))</f>
        <v>Non-lead</v>
      </c>
      <c r="W7863" s="189"/>
    </row>
    <row r="7864" spans="1:23" s="190" customFormat="1" ht="56.25" x14ac:dyDescent="0.25">
      <c r="A7864" s="180" t="s">
        <v>225</v>
      </c>
      <c r="B7864" s="181" t="s">
        <v>11463</v>
      </c>
      <c r="C7864" s="182" t="s">
        <v>225</v>
      </c>
      <c r="D7864" s="183" t="s">
        <v>36</v>
      </c>
      <c r="E7864" s="181" t="s">
        <v>35</v>
      </c>
      <c r="F7864" s="183" t="s">
        <v>35</v>
      </c>
      <c r="G7864" s="181" t="s">
        <v>7944</v>
      </c>
      <c r="H7864" s="184" t="s">
        <v>7090</v>
      </c>
      <c r="I7864" s="185" t="s">
        <v>190</v>
      </c>
      <c r="J7864" s="181" t="s">
        <v>35</v>
      </c>
      <c r="K7864" s="181" t="s">
        <v>225</v>
      </c>
      <c r="L7864" s="186" t="s">
        <v>225</v>
      </c>
      <c r="M7864" s="187" t="s">
        <v>225</v>
      </c>
      <c r="N7864" s="183" t="s">
        <v>36</v>
      </c>
      <c r="O7864" s="181" t="s">
        <v>7944</v>
      </c>
      <c r="P7864" s="184" t="s">
        <v>7090</v>
      </c>
      <c r="Q7864" s="185" t="s">
        <v>190</v>
      </c>
      <c r="R7864" s="181" t="s">
        <v>35</v>
      </c>
      <c r="S7864" s="181" t="s">
        <v>225</v>
      </c>
      <c r="T7864" s="186" t="s">
        <v>225</v>
      </c>
      <c r="U7864" s="187" t="s">
        <v>225</v>
      </c>
      <c r="V7864" s="188" t="str" cm="1">
        <f t="array" ref="V7864">IF(SUM(LEN(A7864:U7864))=0,"",IF(OR(OR(ISBLANK(E7864),SUM(LEN(B7864),LEN(C7864))=0),AND(NOT(D7864="Unknown"),ISBLANK(I7864)),AND(NOT(N7864="Unknown"),ISBLANK(Q7864))),"Missing Information", INDEX(Table15[Entire Service Line Classification], MATCH(SUMIFS(Table15[Unique ID],Table15[System-Owned Portion],D7864,Table15[If Material Anything Other than "Lead" in Column E,Was Material Ever Previously Lead?],F7864,Table15[Customer-Owned Portion],N7864),Table15[Unique ID],0),0)))</f>
        <v>Non-lead</v>
      </c>
      <c r="W7864" s="189"/>
    </row>
    <row r="7865" spans="1:23" s="190" customFormat="1" ht="56.25" x14ac:dyDescent="0.25">
      <c r="A7865" s="180" t="s">
        <v>225</v>
      </c>
      <c r="B7865" s="181" t="s">
        <v>11464</v>
      </c>
      <c r="C7865" s="182" t="s">
        <v>225</v>
      </c>
      <c r="D7865" s="183" t="s">
        <v>36</v>
      </c>
      <c r="E7865" s="181" t="s">
        <v>35</v>
      </c>
      <c r="F7865" s="183" t="s">
        <v>35</v>
      </c>
      <c r="G7865" s="181" t="s">
        <v>7350</v>
      </c>
      <c r="H7865" s="184" t="s">
        <v>7090</v>
      </c>
      <c r="I7865" s="185" t="s">
        <v>190</v>
      </c>
      <c r="J7865" s="181" t="s">
        <v>35</v>
      </c>
      <c r="K7865" s="181" t="s">
        <v>225</v>
      </c>
      <c r="L7865" s="186" t="s">
        <v>225</v>
      </c>
      <c r="M7865" s="187" t="s">
        <v>225</v>
      </c>
      <c r="N7865" s="183" t="s">
        <v>36</v>
      </c>
      <c r="O7865" s="181" t="s">
        <v>7350</v>
      </c>
      <c r="P7865" s="184" t="s">
        <v>7090</v>
      </c>
      <c r="Q7865" s="185" t="s">
        <v>190</v>
      </c>
      <c r="R7865" s="181" t="s">
        <v>35</v>
      </c>
      <c r="S7865" s="181" t="s">
        <v>225</v>
      </c>
      <c r="T7865" s="186" t="s">
        <v>225</v>
      </c>
      <c r="U7865" s="187" t="s">
        <v>225</v>
      </c>
      <c r="V7865" s="188" t="str" cm="1">
        <f t="array" ref="V7865">IF(SUM(LEN(A7865:U7865))=0,"",IF(OR(OR(ISBLANK(E7865),SUM(LEN(B7865),LEN(C7865))=0),AND(NOT(D7865="Unknown"),ISBLANK(I7865)),AND(NOT(N7865="Unknown"),ISBLANK(Q7865))),"Missing Information", INDEX(Table15[Entire Service Line Classification], MATCH(SUMIFS(Table15[Unique ID],Table15[System-Owned Portion],D7865,Table15[If Material Anything Other than "Lead" in Column E,Was Material Ever Previously Lead?],F7865,Table15[Customer-Owned Portion],N7865),Table15[Unique ID],0),0)))</f>
        <v>Non-lead</v>
      </c>
      <c r="W7865" s="189"/>
    </row>
    <row r="7866" spans="1:23" s="190" customFormat="1" ht="56.25" x14ac:dyDescent="0.25">
      <c r="A7866" s="180" t="s">
        <v>225</v>
      </c>
      <c r="B7866" s="181" t="s">
        <v>11465</v>
      </c>
      <c r="C7866" s="182" t="s">
        <v>225</v>
      </c>
      <c r="D7866" s="183" t="s">
        <v>36</v>
      </c>
      <c r="E7866" s="181" t="s">
        <v>35</v>
      </c>
      <c r="F7866" s="183" t="s">
        <v>35</v>
      </c>
      <c r="G7866" s="181" t="s">
        <v>7344</v>
      </c>
      <c r="H7866" s="184" t="s">
        <v>7090</v>
      </c>
      <c r="I7866" s="185" t="s">
        <v>190</v>
      </c>
      <c r="J7866" s="181" t="s">
        <v>35</v>
      </c>
      <c r="K7866" s="181" t="s">
        <v>225</v>
      </c>
      <c r="L7866" s="186" t="s">
        <v>225</v>
      </c>
      <c r="M7866" s="187" t="s">
        <v>225</v>
      </c>
      <c r="N7866" s="183" t="s">
        <v>36</v>
      </c>
      <c r="O7866" s="181" t="s">
        <v>7344</v>
      </c>
      <c r="P7866" s="184" t="s">
        <v>7090</v>
      </c>
      <c r="Q7866" s="185" t="s">
        <v>190</v>
      </c>
      <c r="R7866" s="181" t="s">
        <v>35</v>
      </c>
      <c r="S7866" s="181" t="s">
        <v>225</v>
      </c>
      <c r="T7866" s="186" t="s">
        <v>225</v>
      </c>
      <c r="U7866" s="187" t="s">
        <v>225</v>
      </c>
      <c r="V7866" s="188" t="str" cm="1">
        <f t="array" ref="V7866">IF(SUM(LEN(A7866:U7866))=0,"",IF(OR(OR(ISBLANK(E7866),SUM(LEN(B7866),LEN(C7866))=0),AND(NOT(D7866="Unknown"),ISBLANK(I7866)),AND(NOT(N7866="Unknown"),ISBLANK(Q7866))),"Missing Information", INDEX(Table15[Entire Service Line Classification], MATCH(SUMIFS(Table15[Unique ID],Table15[System-Owned Portion],D7866,Table15[If Material Anything Other than "Lead" in Column E,Was Material Ever Previously Lead?],F7866,Table15[Customer-Owned Portion],N7866),Table15[Unique ID],0),0)))</f>
        <v>Non-lead</v>
      </c>
      <c r="W7866" s="189"/>
    </row>
    <row r="7867" spans="1:23" s="190" customFormat="1" ht="56.25" x14ac:dyDescent="0.25">
      <c r="A7867" s="180" t="s">
        <v>225</v>
      </c>
      <c r="B7867" s="181" t="s">
        <v>11466</v>
      </c>
      <c r="C7867" s="182" t="s">
        <v>225</v>
      </c>
      <c r="D7867" s="183" t="s">
        <v>36</v>
      </c>
      <c r="E7867" s="181" t="s">
        <v>35</v>
      </c>
      <c r="F7867" s="183" t="s">
        <v>35</v>
      </c>
      <c r="G7867" s="181" t="s">
        <v>7366</v>
      </c>
      <c r="H7867" s="184" t="s">
        <v>7090</v>
      </c>
      <c r="I7867" s="185" t="s">
        <v>190</v>
      </c>
      <c r="J7867" s="181" t="s">
        <v>35</v>
      </c>
      <c r="K7867" s="181" t="s">
        <v>225</v>
      </c>
      <c r="L7867" s="186" t="s">
        <v>225</v>
      </c>
      <c r="M7867" s="187" t="s">
        <v>225</v>
      </c>
      <c r="N7867" s="183" t="s">
        <v>36</v>
      </c>
      <c r="O7867" s="181" t="s">
        <v>7366</v>
      </c>
      <c r="P7867" s="184" t="s">
        <v>7090</v>
      </c>
      <c r="Q7867" s="185" t="s">
        <v>190</v>
      </c>
      <c r="R7867" s="181" t="s">
        <v>35</v>
      </c>
      <c r="S7867" s="181" t="s">
        <v>225</v>
      </c>
      <c r="T7867" s="186" t="s">
        <v>225</v>
      </c>
      <c r="U7867" s="187" t="s">
        <v>225</v>
      </c>
      <c r="V7867" s="188" t="str" cm="1">
        <f t="array" ref="V7867">IF(SUM(LEN(A7867:U7867))=0,"",IF(OR(OR(ISBLANK(E7867),SUM(LEN(B7867),LEN(C7867))=0),AND(NOT(D7867="Unknown"),ISBLANK(I7867)),AND(NOT(N7867="Unknown"),ISBLANK(Q7867))),"Missing Information", INDEX(Table15[Entire Service Line Classification], MATCH(SUMIFS(Table15[Unique ID],Table15[System-Owned Portion],D7867,Table15[If Material Anything Other than "Lead" in Column E,Was Material Ever Previously Lead?],F7867,Table15[Customer-Owned Portion],N7867),Table15[Unique ID],0),0)))</f>
        <v>Non-lead</v>
      </c>
      <c r="W7867" s="189"/>
    </row>
    <row r="7868" spans="1:23" s="190" customFormat="1" ht="56.25" x14ac:dyDescent="0.25">
      <c r="A7868" s="180" t="s">
        <v>225</v>
      </c>
      <c r="B7868" s="181" t="s">
        <v>11467</v>
      </c>
      <c r="C7868" s="182" t="s">
        <v>225</v>
      </c>
      <c r="D7868" s="183" t="s">
        <v>36</v>
      </c>
      <c r="E7868" s="181" t="s">
        <v>35</v>
      </c>
      <c r="F7868" s="183" t="s">
        <v>35</v>
      </c>
      <c r="G7868" s="181" t="s">
        <v>7344</v>
      </c>
      <c r="H7868" s="184" t="s">
        <v>7090</v>
      </c>
      <c r="I7868" s="185" t="s">
        <v>190</v>
      </c>
      <c r="J7868" s="181" t="s">
        <v>35</v>
      </c>
      <c r="K7868" s="181" t="s">
        <v>225</v>
      </c>
      <c r="L7868" s="186" t="s">
        <v>225</v>
      </c>
      <c r="M7868" s="187" t="s">
        <v>225</v>
      </c>
      <c r="N7868" s="183" t="s">
        <v>36</v>
      </c>
      <c r="O7868" s="181" t="s">
        <v>7344</v>
      </c>
      <c r="P7868" s="184" t="s">
        <v>7090</v>
      </c>
      <c r="Q7868" s="185" t="s">
        <v>190</v>
      </c>
      <c r="R7868" s="181" t="s">
        <v>35</v>
      </c>
      <c r="S7868" s="181" t="s">
        <v>225</v>
      </c>
      <c r="T7868" s="186" t="s">
        <v>225</v>
      </c>
      <c r="U7868" s="187" t="s">
        <v>225</v>
      </c>
      <c r="V7868" s="188" t="str" cm="1">
        <f t="array" ref="V7868">IF(SUM(LEN(A7868:U7868))=0,"",IF(OR(OR(ISBLANK(E7868),SUM(LEN(B7868),LEN(C7868))=0),AND(NOT(D7868="Unknown"),ISBLANK(I7868)),AND(NOT(N7868="Unknown"),ISBLANK(Q7868))),"Missing Information", INDEX(Table15[Entire Service Line Classification], MATCH(SUMIFS(Table15[Unique ID],Table15[System-Owned Portion],D7868,Table15[If Material Anything Other than "Lead" in Column E,Was Material Ever Previously Lead?],F7868,Table15[Customer-Owned Portion],N7868),Table15[Unique ID],0),0)))</f>
        <v>Non-lead</v>
      </c>
      <c r="W7868" s="189"/>
    </row>
    <row r="7869" spans="1:23" s="190" customFormat="1" ht="56.25" x14ac:dyDescent="0.25">
      <c r="A7869" s="180" t="s">
        <v>225</v>
      </c>
      <c r="B7869" s="181" t="s">
        <v>11468</v>
      </c>
      <c r="C7869" s="182" t="s">
        <v>225</v>
      </c>
      <c r="D7869" s="183" t="s">
        <v>36</v>
      </c>
      <c r="E7869" s="181" t="s">
        <v>35</v>
      </c>
      <c r="F7869" s="183" t="s">
        <v>35</v>
      </c>
      <c r="G7869" s="181" t="s">
        <v>7344</v>
      </c>
      <c r="H7869" s="184" t="s">
        <v>7090</v>
      </c>
      <c r="I7869" s="185" t="s">
        <v>190</v>
      </c>
      <c r="J7869" s="181" t="s">
        <v>35</v>
      </c>
      <c r="K7869" s="181" t="s">
        <v>225</v>
      </c>
      <c r="L7869" s="186" t="s">
        <v>225</v>
      </c>
      <c r="M7869" s="187" t="s">
        <v>225</v>
      </c>
      <c r="N7869" s="183" t="s">
        <v>36</v>
      </c>
      <c r="O7869" s="181" t="s">
        <v>7344</v>
      </c>
      <c r="P7869" s="184" t="s">
        <v>7090</v>
      </c>
      <c r="Q7869" s="185" t="s">
        <v>190</v>
      </c>
      <c r="R7869" s="181" t="s">
        <v>35</v>
      </c>
      <c r="S7869" s="181" t="s">
        <v>225</v>
      </c>
      <c r="T7869" s="186" t="s">
        <v>225</v>
      </c>
      <c r="U7869" s="187" t="s">
        <v>225</v>
      </c>
      <c r="V7869" s="188" t="str" cm="1">
        <f t="array" ref="V7869">IF(SUM(LEN(A7869:U7869))=0,"",IF(OR(OR(ISBLANK(E7869),SUM(LEN(B7869),LEN(C7869))=0),AND(NOT(D7869="Unknown"),ISBLANK(I7869)),AND(NOT(N7869="Unknown"),ISBLANK(Q7869))),"Missing Information", INDEX(Table15[Entire Service Line Classification], MATCH(SUMIFS(Table15[Unique ID],Table15[System-Owned Portion],D7869,Table15[If Material Anything Other than "Lead" in Column E,Was Material Ever Previously Lead?],F7869,Table15[Customer-Owned Portion],N7869),Table15[Unique ID],0),0)))</f>
        <v>Non-lead</v>
      </c>
      <c r="W7869" s="189"/>
    </row>
    <row r="7870" spans="1:23" s="190" customFormat="1" ht="56.25" x14ac:dyDescent="0.25">
      <c r="A7870" s="180" t="s">
        <v>225</v>
      </c>
      <c r="B7870" s="181" t="s">
        <v>11469</v>
      </c>
      <c r="C7870" s="182" t="s">
        <v>225</v>
      </c>
      <c r="D7870" s="183" t="s">
        <v>36</v>
      </c>
      <c r="E7870" s="181" t="s">
        <v>35</v>
      </c>
      <c r="F7870" s="183" t="s">
        <v>35</v>
      </c>
      <c r="G7870" s="181" t="s">
        <v>7357</v>
      </c>
      <c r="H7870" s="184" t="s">
        <v>7090</v>
      </c>
      <c r="I7870" s="185" t="s">
        <v>190</v>
      </c>
      <c r="J7870" s="181" t="s">
        <v>35</v>
      </c>
      <c r="K7870" s="181" t="s">
        <v>225</v>
      </c>
      <c r="L7870" s="186" t="s">
        <v>225</v>
      </c>
      <c r="M7870" s="187" t="s">
        <v>225</v>
      </c>
      <c r="N7870" s="183" t="s">
        <v>36</v>
      </c>
      <c r="O7870" s="181" t="s">
        <v>7357</v>
      </c>
      <c r="P7870" s="184" t="s">
        <v>7090</v>
      </c>
      <c r="Q7870" s="185" t="s">
        <v>190</v>
      </c>
      <c r="R7870" s="181" t="s">
        <v>35</v>
      </c>
      <c r="S7870" s="181" t="s">
        <v>225</v>
      </c>
      <c r="T7870" s="186" t="s">
        <v>225</v>
      </c>
      <c r="U7870" s="187" t="s">
        <v>225</v>
      </c>
      <c r="V7870" s="188" t="str" cm="1">
        <f t="array" ref="V7870">IF(SUM(LEN(A7870:U7870))=0,"",IF(OR(OR(ISBLANK(E7870),SUM(LEN(B7870),LEN(C7870))=0),AND(NOT(D7870="Unknown"),ISBLANK(I7870)),AND(NOT(N7870="Unknown"),ISBLANK(Q7870))),"Missing Information", INDEX(Table15[Entire Service Line Classification], MATCH(SUMIFS(Table15[Unique ID],Table15[System-Owned Portion],D7870,Table15[If Material Anything Other than "Lead" in Column E,Was Material Ever Previously Lead?],F7870,Table15[Customer-Owned Portion],N7870),Table15[Unique ID],0),0)))</f>
        <v>Non-lead</v>
      </c>
      <c r="W7870" s="189"/>
    </row>
    <row r="7871" spans="1:23" s="190" customFormat="1" ht="56.25" x14ac:dyDescent="0.25">
      <c r="A7871" s="180" t="s">
        <v>225</v>
      </c>
      <c r="B7871" s="181" t="s">
        <v>11470</v>
      </c>
      <c r="C7871" s="182" t="s">
        <v>225</v>
      </c>
      <c r="D7871" s="183" t="s">
        <v>36</v>
      </c>
      <c r="E7871" s="181" t="s">
        <v>35</v>
      </c>
      <c r="F7871" s="183" t="s">
        <v>35</v>
      </c>
      <c r="G7871" s="181" t="s">
        <v>7442</v>
      </c>
      <c r="H7871" s="184" t="s">
        <v>7090</v>
      </c>
      <c r="I7871" s="185" t="s">
        <v>190</v>
      </c>
      <c r="J7871" s="181" t="s">
        <v>35</v>
      </c>
      <c r="K7871" s="181" t="s">
        <v>225</v>
      </c>
      <c r="L7871" s="186" t="s">
        <v>225</v>
      </c>
      <c r="M7871" s="187" t="s">
        <v>225</v>
      </c>
      <c r="N7871" s="183" t="s">
        <v>36</v>
      </c>
      <c r="O7871" s="181" t="s">
        <v>7442</v>
      </c>
      <c r="P7871" s="184" t="s">
        <v>7090</v>
      </c>
      <c r="Q7871" s="185" t="s">
        <v>190</v>
      </c>
      <c r="R7871" s="181" t="s">
        <v>35</v>
      </c>
      <c r="S7871" s="181" t="s">
        <v>225</v>
      </c>
      <c r="T7871" s="186" t="s">
        <v>225</v>
      </c>
      <c r="U7871" s="187" t="s">
        <v>225</v>
      </c>
      <c r="V7871" s="188" t="str" cm="1">
        <f t="array" ref="V7871">IF(SUM(LEN(A7871:U7871))=0,"",IF(OR(OR(ISBLANK(E7871),SUM(LEN(B7871),LEN(C7871))=0),AND(NOT(D7871="Unknown"),ISBLANK(I7871)),AND(NOT(N7871="Unknown"),ISBLANK(Q7871))),"Missing Information", INDEX(Table15[Entire Service Line Classification], MATCH(SUMIFS(Table15[Unique ID],Table15[System-Owned Portion],D7871,Table15[If Material Anything Other than "Lead" in Column E,Was Material Ever Previously Lead?],F7871,Table15[Customer-Owned Portion],N7871),Table15[Unique ID],0),0)))</f>
        <v>Non-lead</v>
      </c>
      <c r="W7871" s="189"/>
    </row>
    <row r="7872" spans="1:23" s="190" customFormat="1" ht="56.25" x14ac:dyDescent="0.25">
      <c r="A7872" s="180" t="s">
        <v>225</v>
      </c>
      <c r="B7872" s="181" t="s">
        <v>11471</v>
      </c>
      <c r="C7872" s="182" t="s">
        <v>225</v>
      </c>
      <c r="D7872" s="183" t="s">
        <v>36</v>
      </c>
      <c r="E7872" s="181" t="s">
        <v>35</v>
      </c>
      <c r="F7872" s="183" t="s">
        <v>35</v>
      </c>
      <c r="G7872" s="181" t="s">
        <v>7437</v>
      </c>
      <c r="H7872" s="184" t="s">
        <v>7090</v>
      </c>
      <c r="I7872" s="185" t="s">
        <v>190</v>
      </c>
      <c r="J7872" s="181" t="s">
        <v>35</v>
      </c>
      <c r="K7872" s="181" t="s">
        <v>225</v>
      </c>
      <c r="L7872" s="186" t="s">
        <v>225</v>
      </c>
      <c r="M7872" s="187" t="s">
        <v>225</v>
      </c>
      <c r="N7872" s="183" t="s">
        <v>36</v>
      </c>
      <c r="O7872" s="181" t="s">
        <v>7437</v>
      </c>
      <c r="P7872" s="184" t="s">
        <v>7090</v>
      </c>
      <c r="Q7872" s="185" t="s">
        <v>190</v>
      </c>
      <c r="R7872" s="181" t="s">
        <v>35</v>
      </c>
      <c r="S7872" s="181" t="s">
        <v>225</v>
      </c>
      <c r="T7872" s="186" t="s">
        <v>225</v>
      </c>
      <c r="U7872" s="187" t="s">
        <v>225</v>
      </c>
      <c r="V7872" s="188" t="str" cm="1">
        <f t="array" ref="V7872">IF(SUM(LEN(A7872:U7872))=0,"",IF(OR(OR(ISBLANK(E7872),SUM(LEN(B7872),LEN(C7872))=0),AND(NOT(D7872="Unknown"),ISBLANK(I7872)),AND(NOT(N7872="Unknown"),ISBLANK(Q7872))),"Missing Information", INDEX(Table15[Entire Service Line Classification], MATCH(SUMIFS(Table15[Unique ID],Table15[System-Owned Portion],D7872,Table15[If Material Anything Other than "Lead" in Column E,Was Material Ever Previously Lead?],F7872,Table15[Customer-Owned Portion],N7872),Table15[Unique ID],0),0)))</f>
        <v>Non-lead</v>
      </c>
      <c r="W7872" s="189"/>
    </row>
    <row r="7873" spans="1:23" s="190" customFormat="1" ht="56.25" x14ac:dyDescent="0.25">
      <c r="A7873" s="180" t="s">
        <v>225</v>
      </c>
      <c r="B7873" s="181" t="s">
        <v>11472</v>
      </c>
      <c r="C7873" s="182" t="s">
        <v>225</v>
      </c>
      <c r="D7873" s="183" t="s">
        <v>36</v>
      </c>
      <c r="E7873" s="181" t="s">
        <v>35</v>
      </c>
      <c r="F7873" s="183" t="s">
        <v>35</v>
      </c>
      <c r="G7873" s="181" t="s">
        <v>7455</v>
      </c>
      <c r="H7873" s="184" t="s">
        <v>7090</v>
      </c>
      <c r="I7873" s="185" t="s">
        <v>190</v>
      </c>
      <c r="J7873" s="181" t="s">
        <v>35</v>
      </c>
      <c r="K7873" s="181" t="s">
        <v>225</v>
      </c>
      <c r="L7873" s="186" t="s">
        <v>225</v>
      </c>
      <c r="M7873" s="187" t="s">
        <v>225</v>
      </c>
      <c r="N7873" s="183" t="s">
        <v>36</v>
      </c>
      <c r="O7873" s="181" t="s">
        <v>7455</v>
      </c>
      <c r="P7873" s="184" t="s">
        <v>7090</v>
      </c>
      <c r="Q7873" s="185" t="s">
        <v>190</v>
      </c>
      <c r="R7873" s="181" t="s">
        <v>35</v>
      </c>
      <c r="S7873" s="181" t="s">
        <v>225</v>
      </c>
      <c r="T7873" s="186" t="s">
        <v>225</v>
      </c>
      <c r="U7873" s="187" t="s">
        <v>225</v>
      </c>
      <c r="V7873" s="188" t="str" cm="1">
        <f t="array" ref="V7873">IF(SUM(LEN(A7873:U7873))=0,"",IF(OR(OR(ISBLANK(E7873),SUM(LEN(B7873),LEN(C7873))=0),AND(NOT(D7873="Unknown"),ISBLANK(I7873)),AND(NOT(N7873="Unknown"),ISBLANK(Q7873))),"Missing Information", INDEX(Table15[Entire Service Line Classification], MATCH(SUMIFS(Table15[Unique ID],Table15[System-Owned Portion],D7873,Table15[If Material Anything Other than "Lead" in Column E,Was Material Ever Previously Lead?],F7873,Table15[Customer-Owned Portion],N7873),Table15[Unique ID],0),0)))</f>
        <v>Non-lead</v>
      </c>
      <c r="W7873" s="189"/>
    </row>
    <row r="7874" spans="1:23" s="190" customFormat="1" ht="56.25" x14ac:dyDescent="0.25">
      <c r="A7874" s="180" t="s">
        <v>225</v>
      </c>
      <c r="B7874" s="181" t="s">
        <v>11473</v>
      </c>
      <c r="C7874" s="182" t="s">
        <v>225</v>
      </c>
      <c r="D7874" s="183" t="s">
        <v>36</v>
      </c>
      <c r="E7874" s="181" t="s">
        <v>35</v>
      </c>
      <c r="F7874" s="183" t="s">
        <v>35</v>
      </c>
      <c r="G7874" s="181" t="s">
        <v>7455</v>
      </c>
      <c r="H7874" s="184" t="s">
        <v>7090</v>
      </c>
      <c r="I7874" s="185" t="s">
        <v>190</v>
      </c>
      <c r="J7874" s="181" t="s">
        <v>35</v>
      </c>
      <c r="K7874" s="181" t="s">
        <v>225</v>
      </c>
      <c r="L7874" s="186" t="s">
        <v>225</v>
      </c>
      <c r="M7874" s="187" t="s">
        <v>225</v>
      </c>
      <c r="N7874" s="183" t="s">
        <v>36</v>
      </c>
      <c r="O7874" s="181" t="s">
        <v>7455</v>
      </c>
      <c r="P7874" s="184" t="s">
        <v>7090</v>
      </c>
      <c r="Q7874" s="185" t="s">
        <v>190</v>
      </c>
      <c r="R7874" s="181" t="s">
        <v>35</v>
      </c>
      <c r="S7874" s="181" t="s">
        <v>225</v>
      </c>
      <c r="T7874" s="186" t="s">
        <v>225</v>
      </c>
      <c r="U7874" s="187" t="s">
        <v>225</v>
      </c>
      <c r="V7874" s="188" t="str" cm="1">
        <f t="array" ref="V7874">IF(SUM(LEN(A7874:U7874))=0,"",IF(OR(OR(ISBLANK(E7874),SUM(LEN(B7874),LEN(C7874))=0),AND(NOT(D7874="Unknown"),ISBLANK(I7874)),AND(NOT(N7874="Unknown"),ISBLANK(Q7874))),"Missing Information", INDEX(Table15[Entire Service Line Classification], MATCH(SUMIFS(Table15[Unique ID],Table15[System-Owned Portion],D7874,Table15[If Material Anything Other than "Lead" in Column E,Was Material Ever Previously Lead?],F7874,Table15[Customer-Owned Portion],N7874),Table15[Unique ID],0),0)))</f>
        <v>Non-lead</v>
      </c>
      <c r="W7874" s="189"/>
    </row>
    <row r="7875" spans="1:23" s="190" customFormat="1" ht="56.25" x14ac:dyDescent="0.25">
      <c r="A7875" s="180" t="s">
        <v>225</v>
      </c>
      <c r="B7875" s="181" t="s">
        <v>11474</v>
      </c>
      <c r="C7875" s="182" t="s">
        <v>225</v>
      </c>
      <c r="D7875" s="183" t="s">
        <v>36</v>
      </c>
      <c r="E7875" s="181" t="s">
        <v>35</v>
      </c>
      <c r="F7875" s="183" t="s">
        <v>35</v>
      </c>
      <c r="G7875" s="181" t="s">
        <v>7455</v>
      </c>
      <c r="H7875" s="184" t="s">
        <v>7090</v>
      </c>
      <c r="I7875" s="185" t="s">
        <v>190</v>
      </c>
      <c r="J7875" s="181" t="s">
        <v>35</v>
      </c>
      <c r="K7875" s="181" t="s">
        <v>225</v>
      </c>
      <c r="L7875" s="186" t="s">
        <v>225</v>
      </c>
      <c r="M7875" s="187" t="s">
        <v>225</v>
      </c>
      <c r="N7875" s="183" t="s">
        <v>36</v>
      </c>
      <c r="O7875" s="181" t="s">
        <v>7455</v>
      </c>
      <c r="P7875" s="184" t="s">
        <v>7090</v>
      </c>
      <c r="Q7875" s="185" t="s">
        <v>190</v>
      </c>
      <c r="R7875" s="181" t="s">
        <v>35</v>
      </c>
      <c r="S7875" s="181" t="s">
        <v>225</v>
      </c>
      <c r="T7875" s="186" t="s">
        <v>225</v>
      </c>
      <c r="U7875" s="187" t="s">
        <v>225</v>
      </c>
      <c r="V7875" s="188" t="str" cm="1">
        <f t="array" ref="V7875">IF(SUM(LEN(A7875:U7875))=0,"",IF(OR(OR(ISBLANK(E7875),SUM(LEN(B7875),LEN(C7875))=0),AND(NOT(D7875="Unknown"),ISBLANK(I7875)),AND(NOT(N7875="Unknown"),ISBLANK(Q7875))),"Missing Information", INDEX(Table15[Entire Service Line Classification], MATCH(SUMIFS(Table15[Unique ID],Table15[System-Owned Portion],D7875,Table15[If Material Anything Other than "Lead" in Column E,Was Material Ever Previously Lead?],F7875,Table15[Customer-Owned Portion],N7875),Table15[Unique ID],0),0)))</f>
        <v>Non-lead</v>
      </c>
      <c r="W7875" s="189"/>
    </row>
    <row r="7876" spans="1:23" s="190" customFormat="1" ht="56.25" x14ac:dyDescent="0.25">
      <c r="A7876" s="180" t="s">
        <v>225</v>
      </c>
      <c r="B7876" s="181" t="s">
        <v>11475</v>
      </c>
      <c r="C7876" s="182" t="s">
        <v>225</v>
      </c>
      <c r="D7876" s="183" t="s">
        <v>36</v>
      </c>
      <c r="E7876" s="181" t="s">
        <v>35</v>
      </c>
      <c r="F7876" s="183" t="s">
        <v>35</v>
      </c>
      <c r="G7876" s="181" t="s">
        <v>7455</v>
      </c>
      <c r="H7876" s="184" t="s">
        <v>7090</v>
      </c>
      <c r="I7876" s="185" t="s">
        <v>190</v>
      </c>
      <c r="J7876" s="181" t="s">
        <v>35</v>
      </c>
      <c r="K7876" s="181" t="s">
        <v>225</v>
      </c>
      <c r="L7876" s="186" t="s">
        <v>225</v>
      </c>
      <c r="M7876" s="187" t="s">
        <v>225</v>
      </c>
      <c r="N7876" s="183" t="s">
        <v>36</v>
      </c>
      <c r="O7876" s="181" t="s">
        <v>7455</v>
      </c>
      <c r="P7876" s="184" t="s">
        <v>7090</v>
      </c>
      <c r="Q7876" s="185" t="s">
        <v>190</v>
      </c>
      <c r="R7876" s="181" t="s">
        <v>35</v>
      </c>
      <c r="S7876" s="181" t="s">
        <v>225</v>
      </c>
      <c r="T7876" s="186" t="s">
        <v>225</v>
      </c>
      <c r="U7876" s="187" t="s">
        <v>225</v>
      </c>
      <c r="V7876" s="188" t="str" cm="1">
        <f t="array" ref="V7876">IF(SUM(LEN(A7876:U7876))=0,"",IF(OR(OR(ISBLANK(E7876),SUM(LEN(B7876),LEN(C7876))=0),AND(NOT(D7876="Unknown"),ISBLANK(I7876)),AND(NOT(N7876="Unknown"),ISBLANK(Q7876))),"Missing Information", INDEX(Table15[Entire Service Line Classification], MATCH(SUMIFS(Table15[Unique ID],Table15[System-Owned Portion],D7876,Table15[If Material Anything Other than "Lead" in Column E,Was Material Ever Previously Lead?],F7876,Table15[Customer-Owned Portion],N7876),Table15[Unique ID],0),0)))</f>
        <v>Non-lead</v>
      </c>
      <c r="W7876" s="189"/>
    </row>
    <row r="7877" spans="1:23" s="190" customFormat="1" ht="56.25" x14ac:dyDescent="0.25">
      <c r="A7877" s="180" t="s">
        <v>225</v>
      </c>
      <c r="B7877" s="181" t="s">
        <v>11476</v>
      </c>
      <c r="C7877" s="182" t="s">
        <v>225</v>
      </c>
      <c r="D7877" s="183" t="s">
        <v>36</v>
      </c>
      <c r="E7877" s="181" t="s">
        <v>35</v>
      </c>
      <c r="F7877" s="183" t="s">
        <v>35</v>
      </c>
      <c r="G7877" s="181" t="s">
        <v>7455</v>
      </c>
      <c r="H7877" s="184" t="s">
        <v>7090</v>
      </c>
      <c r="I7877" s="185" t="s">
        <v>190</v>
      </c>
      <c r="J7877" s="181" t="s">
        <v>35</v>
      </c>
      <c r="K7877" s="181" t="s">
        <v>225</v>
      </c>
      <c r="L7877" s="186" t="s">
        <v>225</v>
      </c>
      <c r="M7877" s="187" t="s">
        <v>225</v>
      </c>
      <c r="N7877" s="183" t="s">
        <v>36</v>
      </c>
      <c r="O7877" s="181" t="s">
        <v>7455</v>
      </c>
      <c r="P7877" s="184" t="s">
        <v>7090</v>
      </c>
      <c r="Q7877" s="185" t="s">
        <v>190</v>
      </c>
      <c r="R7877" s="181" t="s">
        <v>35</v>
      </c>
      <c r="S7877" s="181" t="s">
        <v>225</v>
      </c>
      <c r="T7877" s="186" t="s">
        <v>225</v>
      </c>
      <c r="U7877" s="187" t="s">
        <v>225</v>
      </c>
      <c r="V7877" s="188" t="str" cm="1">
        <f t="array" ref="V7877">IF(SUM(LEN(A7877:U7877))=0,"",IF(OR(OR(ISBLANK(E7877),SUM(LEN(B7877),LEN(C7877))=0),AND(NOT(D7877="Unknown"),ISBLANK(I7877)),AND(NOT(N7877="Unknown"),ISBLANK(Q7877))),"Missing Information", INDEX(Table15[Entire Service Line Classification], MATCH(SUMIFS(Table15[Unique ID],Table15[System-Owned Portion],D7877,Table15[If Material Anything Other than "Lead" in Column E,Was Material Ever Previously Lead?],F7877,Table15[Customer-Owned Portion],N7877),Table15[Unique ID],0),0)))</f>
        <v>Non-lead</v>
      </c>
      <c r="W7877" s="189"/>
    </row>
    <row r="7878" spans="1:23" s="190" customFormat="1" ht="56.25" x14ac:dyDescent="0.25">
      <c r="A7878" s="180" t="s">
        <v>225</v>
      </c>
      <c r="B7878" s="181" t="s">
        <v>11477</v>
      </c>
      <c r="C7878" s="182" t="s">
        <v>225</v>
      </c>
      <c r="D7878" s="183" t="s">
        <v>36</v>
      </c>
      <c r="E7878" s="181" t="s">
        <v>35</v>
      </c>
      <c r="F7878" s="183" t="s">
        <v>35</v>
      </c>
      <c r="G7878" s="181" t="s">
        <v>7455</v>
      </c>
      <c r="H7878" s="184" t="s">
        <v>7090</v>
      </c>
      <c r="I7878" s="185" t="s">
        <v>190</v>
      </c>
      <c r="J7878" s="181" t="s">
        <v>35</v>
      </c>
      <c r="K7878" s="181" t="s">
        <v>225</v>
      </c>
      <c r="L7878" s="186" t="s">
        <v>225</v>
      </c>
      <c r="M7878" s="187" t="s">
        <v>225</v>
      </c>
      <c r="N7878" s="183" t="s">
        <v>36</v>
      </c>
      <c r="O7878" s="181" t="s">
        <v>7455</v>
      </c>
      <c r="P7878" s="184" t="s">
        <v>7090</v>
      </c>
      <c r="Q7878" s="185" t="s">
        <v>190</v>
      </c>
      <c r="R7878" s="181" t="s">
        <v>35</v>
      </c>
      <c r="S7878" s="181" t="s">
        <v>225</v>
      </c>
      <c r="T7878" s="186" t="s">
        <v>225</v>
      </c>
      <c r="U7878" s="187" t="s">
        <v>225</v>
      </c>
      <c r="V7878" s="188" t="str" cm="1">
        <f t="array" ref="V7878">IF(SUM(LEN(A7878:U7878))=0,"",IF(OR(OR(ISBLANK(E7878),SUM(LEN(B7878),LEN(C7878))=0),AND(NOT(D7878="Unknown"),ISBLANK(I7878)),AND(NOT(N7878="Unknown"),ISBLANK(Q7878))),"Missing Information", INDEX(Table15[Entire Service Line Classification], MATCH(SUMIFS(Table15[Unique ID],Table15[System-Owned Portion],D7878,Table15[If Material Anything Other than "Lead" in Column E,Was Material Ever Previously Lead?],F7878,Table15[Customer-Owned Portion],N7878),Table15[Unique ID],0),0)))</f>
        <v>Non-lead</v>
      </c>
      <c r="W7878" s="189"/>
    </row>
    <row r="7879" spans="1:23" s="190" customFormat="1" ht="56.25" x14ac:dyDescent="0.25">
      <c r="A7879" s="180" t="s">
        <v>225</v>
      </c>
      <c r="B7879" s="181" t="s">
        <v>11478</v>
      </c>
      <c r="C7879" s="182" t="s">
        <v>225</v>
      </c>
      <c r="D7879" s="183" t="s">
        <v>36</v>
      </c>
      <c r="E7879" s="181" t="s">
        <v>35</v>
      </c>
      <c r="F7879" s="183" t="s">
        <v>35</v>
      </c>
      <c r="G7879" s="181" t="s">
        <v>7455</v>
      </c>
      <c r="H7879" s="184" t="s">
        <v>7090</v>
      </c>
      <c r="I7879" s="185" t="s">
        <v>190</v>
      </c>
      <c r="J7879" s="181" t="s">
        <v>35</v>
      </c>
      <c r="K7879" s="181" t="s">
        <v>225</v>
      </c>
      <c r="L7879" s="186" t="s">
        <v>225</v>
      </c>
      <c r="M7879" s="187" t="s">
        <v>225</v>
      </c>
      <c r="N7879" s="183" t="s">
        <v>36</v>
      </c>
      <c r="O7879" s="181" t="s">
        <v>7455</v>
      </c>
      <c r="P7879" s="184" t="s">
        <v>7090</v>
      </c>
      <c r="Q7879" s="185" t="s">
        <v>190</v>
      </c>
      <c r="R7879" s="181" t="s">
        <v>35</v>
      </c>
      <c r="S7879" s="181" t="s">
        <v>225</v>
      </c>
      <c r="T7879" s="186" t="s">
        <v>225</v>
      </c>
      <c r="U7879" s="187" t="s">
        <v>225</v>
      </c>
      <c r="V7879" s="188" t="str" cm="1">
        <f t="array" ref="V7879">IF(SUM(LEN(A7879:U7879))=0,"",IF(OR(OR(ISBLANK(E7879),SUM(LEN(B7879),LEN(C7879))=0),AND(NOT(D7879="Unknown"),ISBLANK(I7879)),AND(NOT(N7879="Unknown"),ISBLANK(Q7879))),"Missing Information", INDEX(Table15[Entire Service Line Classification], MATCH(SUMIFS(Table15[Unique ID],Table15[System-Owned Portion],D7879,Table15[If Material Anything Other than "Lead" in Column E,Was Material Ever Previously Lead?],F7879,Table15[Customer-Owned Portion],N7879),Table15[Unique ID],0),0)))</f>
        <v>Non-lead</v>
      </c>
      <c r="W7879" s="189"/>
    </row>
    <row r="7880" spans="1:23" s="190" customFormat="1" ht="56.25" x14ac:dyDescent="0.25">
      <c r="A7880" s="180" t="s">
        <v>225</v>
      </c>
      <c r="B7880" s="181" t="s">
        <v>11479</v>
      </c>
      <c r="C7880" s="182" t="s">
        <v>225</v>
      </c>
      <c r="D7880" s="183" t="s">
        <v>36</v>
      </c>
      <c r="E7880" s="181" t="s">
        <v>35</v>
      </c>
      <c r="F7880" s="183" t="s">
        <v>35</v>
      </c>
      <c r="G7880" s="181" t="s">
        <v>7455</v>
      </c>
      <c r="H7880" s="184" t="s">
        <v>7090</v>
      </c>
      <c r="I7880" s="185" t="s">
        <v>190</v>
      </c>
      <c r="J7880" s="181" t="s">
        <v>35</v>
      </c>
      <c r="K7880" s="181" t="s">
        <v>225</v>
      </c>
      <c r="L7880" s="186" t="s">
        <v>225</v>
      </c>
      <c r="M7880" s="187" t="s">
        <v>225</v>
      </c>
      <c r="N7880" s="183" t="s">
        <v>36</v>
      </c>
      <c r="O7880" s="181" t="s">
        <v>7455</v>
      </c>
      <c r="P7880" s="184" t="s">
        <v>7090</v>
      </c>
      <c r="Q7880" s="185" t="s">
        <v>190</v>
      </c>
      <c r="R7880" s="181" t="s">
        <v>35</v>
      </c>
      <c r="S7880" s="181" t="s">
        <v>225</v>
      </c>
      <c r="T7880" s="186" t="s">
        <v>225</v>
      </c>
      <c r="U7880" s="187" t="s">
        <v>225</v>
      </c>
      <c r="V7880" s="188" t="str" cm="1">
        <f t="array" ref="V7880">IF(SUM(LEN(A7880:U7880))=0,"",IF(OR(OR(ISBLANK(E7880),SUM(LEN(B7880),LEN(C7880))=0),AND(NOT(D7880="Unknown"),ISBLANK(I7880)),AND(NOT(N7880="Unknown"),ISBLANK(Q7880))),"Missing Information", INDEX(Table15[Entire Service Line Classification], MATCH(SUMIFS(Table15[Unique ID],Table15[System-Owned Portion],D7880,Table15[If Material Anything Other than "Lead" in Column E,Was Material Ever Previously Lead?],F7880,Table15[Customer-Owned Portion],N7880),Table15[Unique ID],0),0)))</f>
        <v>Non-lead</v>
      </c>
      <c r="W7880" s="189"/>
    </row>
    <row r="7881" spans="1:23" s="190" customFormat="1" ht="56.25" x14ac:dyDescent="0.25">
      <c r="A7881" s="180" t="s">
        <v>225</v>
      </c>
      <c r="B7881" s="181" t="s">
        <v>11480</v>
      </c>
      <c r="C7881" s="182" t="s">
        <v>225</v>
      </c>
      <c r="D7881" s="183" t="s">
        <v>36</v>
      </c>
      <c r="E7881" s="181" t="s">
        <v>35</v>
      </c>
      <c r="F7881" s="183" t="s">
        <v>35</v>
      </c>
      <c r="G7881" s="181" t="s">
        <v>8127</v>
      </c>
      <c r="H7881" s="184" t="s">
        <v>7090</v>
      </c>
      <c r="I7881" s="185" t="s">
        <v>190</v>
      </c>
      <c r="J7881" s="181" t="s">
        <v>35</v>
      </c>
      <c r="K7881" s="181" t="s">
        <v>225</v>
      </c>
      <c r="L7881" s="186" t="s">
        <v>225</v>
      </c>
      <c r="M7881" s="187" t="s">
        <v>225</v>
      </c>
      <c r="N7881" s="183" t="s">
        <v>36</v>
      </c>
      <c r="O7881" s="181" t="s">
        <v>8127</v>
      </c>
      <c r="P7881" s="184" t="s">
        <v>7090</v>
      </c>
      <c r="Q7881" s="185" t="s">
        <v>190</v>
      </c>
      <c r="R7881" s="181" t="s">
        <v>35</v>
      </c>
      <c r="S7881" s="181" t="s">
        <v>225</v>
      </c>
      <c r="T7881" s="186" t="s">
        <v>225</v>
      </c>
      <c r="U7881" s="187" t="s">
        <v>225</v>
      </c>
      <c r="V7881" s="188" t="str" cm="1">
        <f t="array" ref="V7881">IF(SUM(LEN(A7881:U7881))=0,"",IF(OR(OR(ISBLANK(E7881),SUM(LEN(B7881),LEN(C7881))=0),AND(NOT(D7881="Unknown"),ISBLANK(I7881)),AND(NOT(N7881="Unknown"),ISBLANK(Q7881))),"Missing Information", INDEX(Table15[Entire Service Line Classification], MATCH(SUMIFS(Table15[Unique ID],Table15[System-Owned Portion],D7881,Table15[If Material Anything Other than "Lead" in Column E,Was Material Ever Previously Lead?],F7881,Table15[Customer-Owned Portion],N7881),Table15[Unique ID],0),0)))</f>
        <v>Non-lead</v>
      </c>
      <c r="W7881" s="189"/>
    </row>
    <row r="7882" spans="1:23" s="190" customFormat="1" ht="56.25" x14ac:dyDescent="0.25">
      <c r="A7882" s="180" t="s">
        <v>225</v>
      </c>
      <c r="B7882" s="181" t="s">
        <v>11481</v>
      </c>
      <c r="C7882" s="182" t="s">
        <v>225</v>
      </c>
      <c r="D7882" s="183" t="s">
        <v>36</v>
      </c>
      <c r="E7882" s="181" t="s">
        <v>35</v>
      </c>
      <c r="F7882" s="183" t="s">
        <v>35</v>
      </c>
      <c r="G7882" s="181" t="s">
        <v>8127</v>
      </c>
      <c r="H7882" s="184" t="s">
        <v>7090</v>
      </c>
      <c r="I7882" s="185" t="s">
        <v>190</v>
      </c>
      <c r="J7882" s="181" t="s">
        <v>35</v>
      </c>
      <c r="K7882" s="181" t="s">
        <v>225</v>
      </c>
      <c r="L7882" s="186" t="s">
        <v>225</v>
      </c>
      <c r="M7882" s="187" t="s">
        <v>225</v>
      </c>
      <c r="N7882" s="183" t="s">
        <v>36</v>
      </c>
      <c r="O7882" s="181" t="s">
        <v>8127</v>
      </c>
      <c r="P7882" s="184" t="s">
        <v>7090</v>
      </c>
      <c r="Q7882" s="185" t="s">
        <v>190</v>
      </c>
      <c r="R7882" s="181" t="s">
        <v>35</v>
      </c>
      <c r="S7882" s="181" t="s">
        <v>225</v>
      </c>
      <c r="T7882" s="186" t="s">
        <v>225</v>
      </c>
      <c r="U7882" s="187" t="s">
        <v>225</v>
      </c>
      <c r="V7882" s="188" t="str" cm="1">
        <f t="array" ref="V7882">IF(SUM(LEN(A7882:U7882))=0,"",IF(OR(OR(ISBLANK(E7882),SUM(LEN(B7882),LEN(C7882))=0),AND(NOT(D7882="Unknown"),ISBLANK(I7882)),AND(NOT(N7882="Unknown"),ISBLANK(Q7882))),"Missing Information", INDEX(Table15[Entire Service Line Classification], MATCH(SUMIFS(Table15[Unique ID],Table15[System-Owned Portion],D7882,Table15[If Material Anything Other than "Lead" in Column E,Was Material Ever Previously Lead?],F7882,Table15[Customer-Owned Portion],N7882),Table15[Unique ID],0),0)))</f>
        <v>Non-lead</v>
      </c>
      <c r="W7882" s="189"/>
    </row>
    <row r="7883" spans="1:23" s="190" customFormat="1" ht="56.25" x14ac:dyDescent="0.25">
      <c r="A7883" s="180" t="s">
        <v>225</v>
      </c>
      <c r="B7883" s="181" t="s">
        <v>11482</v>
      </c>
      <c r="C7883" s="182" t="s">
        <v>225</v>
      </c>
      <c r="D7883" s="183" t="s">
        <v>36</v>
      </c>
      <c r="E7883" s="181" t="s">
        <v>35</v>
      </c>
      <c r="F7883" s="183" t="s">
        <v>35</v>
      </c>
      <c r="G7883" s="181" t="s">
        <v>8127</v>
      </c>
      <c r="H7883" s="184" t="s">
        <v>7090</v>
      </c>
      <c r="I7883" s="185" t="s">
        <v>190</v>
      </c>
      <c r="J7883" s="181" t="s">
        <v>35</v>
      </c>
      <c r="K7883" s="181" t="s">
        <v>225</v>
      </c>
      <c r="L7883" s="186" t="s">
        <v>225</v>
      </c>
      <c r="M7883" s="187" t="s">
        <v>225</v>
      </c>
      <c r="N7883" s="183" t="s">
        <v>36</v>
      </c>
      <c r="O7883" s="181" t="s">
        <v>8127</v>
      </c>
      <c r="P7883" s="184" t="s">
        <v>7090</v>
      </c>
      <c r="Q7883" s="185" t="s">
        <v>190</v>
      </c>
      <c r="R7883" s="181" t="s">
        <v>35</v>
      </c>
      <c r="S7883" s="181" t="s">
        <v>225</v>
      </c>
      <c r="T7883" s="186" t="s">
        <v>225</v>
      </c>
      <c r="U7883" s="187" t="s">
        <v>225</v>
      </c>
      <c r="V7883" s="188" t="str" cm="1">
        <f t="array" ref="V7883">IF(SUM(LEN(A7883:U7883))=0,"",IF(OR(OR(ISBLANK(E7883),SUM(LEN(B7883),LEN(C7883))=0),AND(NOT(D7883="Unknown"),ISBLANK(I7883)),AND(NOT(N7883="Unknown"),ISBLANK(Q7883))),"Missing Information", INDEX(Table15[Entire Service Line Classification], MATCH(SUMIFS(Table15[Unique ID],Table15[System-Owned Portion],D7883,Table15[If Material Anything Other than "Lead" in Column E,Was Material Ever Previously Lead?],F7883,Table15[Customer-Owned Portion],N7883),Table15[Unique ID],0),0)))</f>
        <v>Non-lead</v>
      </c>
      <c r="W7883" s="189"/>
    </row>
    <row r="7884" spans="1:23" s="190" customFormat="1" ht="56.25" x14ac:dyDescent="0.25">
      <c r="A7884" s="180" t="s">
        <v>225</v>
      </c>
      <c r="B7884" s="181" t="s">
        <v>11483</v>
      </c>
      <c r="C7884" s="182" t="s">
        <v>225</v>
      </c>
      <c r="D7884" s="183" t="s">
        <v>36</v>
      </c>
      <c r="E7884" s="181" t="s">
        <v>35</v>
      </c>
      <c r="F7884" s="183" t="s">
        <v>35</v>
      </c>
      <c r="G7884" s="181" t="s">
        <v>7488</v>
      </c>
      <c r="H7884" s="184" t="s">
        <v>7090</v>
      </c>
      <c r="I7884" s="185" t="s">
        <v>190</v>
      </c>
      <c r="J7884" s="181" t="s">
        <v>35</v>
      </c>
      <c r="K7884" s="181" t="s">
        <v>225</v>
      </c>
      <c r="L7884" s="186" t="s">
        <v>225</v>
      </c>
      <c r="M7884" s="187" t="s">
        <v>225</v>
      </c>
      <c r="N7884" s="183" t="s">
        <v>36</v>
      </c>
      <c r="O7884" s="181" t="s">
        <v>7488</v>
      </c>
      <c r="P7884" s="184" t="s">
        <v>7090</v>
      </c>
      <c r="Q7884" s="185" t="s">
        <v>190</v>
      </c>
      <c r="R7884" s="181" t="s">
        <v>35</v>
      </c>
      <c r="S7884" s="181" t="s">
        <v>225</v>
      </c>
      <c r="T7884" s="186" t="s">
        <v>225</v>
      </c>
      <c r="U7884" s="187" t="s">
        <v>225</v>
      </c>
      <c r="V7884" s="188" t="str" cm="1">
        <f t="array" ref="V7884">IF(SUM(LEN(A7884:U7884))=0,"",IF(OR(OR(ISBLANK(E7884),SUM(LEN(B7884),LEN(C7884))=0),AND(NOT(D7884="Unknown"),ISBLANK(I7884)),AND(NOT(N7884="Unknown"),ISBLANK(Q7884))),"Missing Information", INDEX(Table15[Entire Service Line Classification], MATCH(SUMIFS(Table15[Unique ID],Table15[System-Owned Portion],D7884,Table15[If Material Anything Other than "Lead" in Column E,Was Material Ever Previously Lead?],F7884,Table15[Customer-Owned Portion],N7884),Table15[Unique ID],0),0)))</f>
        <v>Non-lead</v>
      </c>
      <c r="W7884" s="189"/>
    </row>
    <row r="7885" spans="1:23" s="190" customFormat="1" ht="56.25" x14ac:dyDescent="0.25">
      <c r="A7885" s="180" t="s">
        <v>225</v>
      </c>
      <c r="B7885" s="181" t="s">
        <v>11484</v>
      </c>
      <c r="C7885" s="182" t="s">
        <v>225</v>
      </c>
      <c r="D7885" s="183" t="s">
        <v>36</v>
      </c>
      <c r="E7885" s="181" t="s">
        <v>35</v>
      </c>
      <c r="F7885" s="183" t="s">
        <v>35</v>
      </c>
      <c r="G7885" s="181" t="s">
        <v>8184</v>
      </c>
      <c r="H7885" s="184" t="s">
        <v>7090</v>
      </c>
      <c r="I7885" s="185" t="s">
        <v>190</v>
      </c>
      <c r="J7885" s="181" t="s">
        <v>35</v>
      </c>
      <c r="K7885" s="181" t="s">
        <v>225</v>
      </c>
      <c r="L7885" s="186" t="s">
        <v>225</v>
      </c>
      <c r="M7885" s="187" t="s">
        <v>225</v>
      </c>
      <c r="N7885" s="183" t="s">
        <v>36</v>
      </c>
      <c r="O7885" s="181" t="s">
        <v>8184</v>
      </c>
      <c r="P7885" s="184" t="s">
        <v>7090</v>
      </c>
      <c r="Q7885" s="185" t="s">
        <v>190</v>
      </c>
      <c r="R7885" s="181" t="s">
        <v>35</v>
      </c>
      <c r="S7885" s="181" t="s">
        <v>225</v>
      </c>
      <c r="T7885" s="186" t="s">
        <v>225</v>
      </c>
      <c r="U7885" s="187" t="s">
        <v>225</v>
      </c>
      <c r="V7885" s="188" t="str" cm="1">
        <f t="array" ref="V7885">IF(SUM(LEN(A7885:U7885))=0,"",IF(OR(OR(ISBLANK(E7885),SUM(LEN(B7885),LEN(C7885))=0),AND(NOT(D7885="Unknown"),ISBLANK(I7885)),AND(NOT(N7885="Unknown"),ISBLANK(Q7885))),"Missing Information", INDEX(Table15[Entire Service Line Classification], MATCH(SUMIFS(Table15[Unique ID],Table15[System-Owned Portion],D7885,Table15[If Material Anything Other than "Lead" in Column E,Was Material Ever Previously Lead?],F7885,Table15[Customer-Owned Portion],N7885),Table15[Unique ID],0),0)))</f>
        <v>Non-lead</v>
      </c>
      <c r="W7885" s="189"/>
    </row>
    <row r="7886" spans="1:23" s="190" customFormat="1" ht="56.25" x14ac:dyDescent="0.25">
      <c r="A7886" s="180" t="s">
        <v>225</v>
      </c>
      <c r="B7886" s="181" t="s">
        <v>11485</v>
      </c>
      <c r="C7886" s="182" t="s">
        <v>225</v>
      </c>
      <c r="D7886" s="183" t="s">
        <v>36</v>
      </c>
      <c r="E7886" s="181" t="s">
        <v>35</v>
      </c>
      <c r="F7886" s="183" t="s">
        <v>35</v>
      </c>
      <c r="G7886" s="181" t="s">
        <v>7476</v>
      </c>
      <c r="H7886" s="184" t="s">
        <v>7121</v>
      </c>
      <c r="I7886" s="185" t="s">
        <v>190</v>
      </c>
      <c r="J7886" s="181" t="s">
        <v>35</v>
      </c>
      <c r="K7886" s="181" t="s">
        <v>225</v>
      </c>
      <c r="L7886" s="186" t="s">
        <v>225</v>
      </c>
      <c r="M7886" s="187" t="s">
        <v>225</v>
      </c>
      <c r="N7886" s="183" t="s">
        <v>36</v>
      </c>
      <c r="O7886" s="181" t="s">
        <v>7476</v>
      </c>
      <c r="P7886" s="184" t="s">
        <v>7121</v>
      </c>
      <c r="Q7886" s="185" t="s">
        <v>190</v>
      </c>
      <c r="R7886" s="181" t="s">
        <v>35</v>
      </c>
      <c r="S7886" s="181" t="s">
        <v>225</v>
      </c>
      <c r="T7886" s="186" t="s">
        <v>225</v>
      </c>
      <c r="U7886" s="187" t="s">
        <v>225</v>
      </c>
      <c r="V7886" s="188" t="str" cm="1">
        <f t="array" ref="V7886">IF(SUM(LEN(A7886:U7886))=0,"",IF(OR(OR(ISBLANK(E7886),SUM(LEN(B7886),LEN(C7886))=0),AND(NOT(D7886="Unknown"),ISBLANK(I7886)),AND(NOT(N7886="Unknown"),ISBLANK(Q7886))),"Missing Information", INDEX(Table15[Entire Service Line Classification], MATCH(SUMIFS(Table15[Unique ID],Table15[System-Owned Portion],D7886,Table15[If Material Anything Other than "Lead" in Column E,Was Material Ever Previously Lead?],F7886,Table15[Customer-Owned Portion],N7886),Table15[Unique ID],0),0)))</f>
        <v>Non-lead</v>
      </c>
      <c r="W7886" s="189"/>
    </row>
    <row r="7887" spans="1:23" s="190" customFormat="1" ht="56.25" x14ac:dyDescent="0.25">
      <c r="A7887" s="180" t="s">
        <v>225</v>
      </c>
      <c r="B7887" s="181" t="s">
        <v>11486</v>
      </c>
      <c r="C7887" s="182" t="s">
        <v>225</v>
      </c>
      <c r="D7887" s="183" t="s">
        <v>36</v>
      </c>
      <c r="E7887" s="181" t="s">
        <v>35</v>
      </c>
      <c r="F7887" s="183" t="s">
        <v>35</v>
      </c>
      <c r="G7887" s="181" t="s">
        <v>7476</v>
      </c>
      <c r="H7887" s="184" t="s">
        <v>7090</v>
      </c>
      <c r="I7887" s="185" t="s">
        <v>190</v>
      </c>
      <c r="J7887" s="181" t="s">
        <v>35</v>
      </c>
      <c r="K7887" s="181" t="s">
        <v>225</v>
      </c>
      <c r="L7887" s="186" t="s">
        <v>225</v>
      </c>
      <c r="M7887" s="187" t="s">
        <v>225</v>
      </c>
      <c r="N7887" s="183" t="s">
        <v>36</v>
      </c>
      <c r="O7887" s="181" t="s">
        <v>7476</v>
      </c>
      <c r="P7887" s="184" t="s">
        <v>7090</v>
      </c>
      <c r="Q7887" s="185" t="s">
        <v>190</v>
      </c>
      <c r="R7887" s="181" t="s">
        <v>35</v>
      </c>
      <c r="S7887" s="181" t="s">
        <v>225</v>
      </c>
      <c r="T7887" s="186" t="s">
        <v>225</v>
      </c>
      <c r="U7887" s="187" t="s">
        <v>225</v>
      </c>
      <c r="V7887" s="188" t="str" cm="1">
        <f t="array" ref="V7887">IF(SUM(LEN(A7887:U7887))=0,"",IF(OR(OR(ISBLANK(E7887),SUM(LEN(B7887),LEN(C7887))=0),AND(NOT(D7887="Unknown"),ISBLANK(I7887)),AND(NOT(N7887="Unknown"),ISBLANK(Q7887))),"Missing Information", INDEX(Table15[Entire Service Line Classification], MATCH(SUMIFS(Table15[Unique ID],Table15[System-Owned Portion],D7887,Table15[If Material Anything Other than "Lead" in Column E,Was Material Ever Previously Lead?],F7887,Table15[Customer-Owned Portion],N7887),Table15[Unique ID],0),0)))</f>
        <v>Non-lead</v>
      </c>
      <c r="W7887" s="189"/>
    </row>
    <row r="7888" spans="1:23" s="190" customFormat="1" ht="56.25" x14ac:dyDescent="0.25">
      <c r="A7888" s="180" t="s">
        <v>225</v>
      </c>
      <c r="B7888" s="181" t="s">
        <v>11487</v>
      </c>
      <c r="C7888" s="182" t="s">
        <v>225</v>
      </c>
      <c r="D7888" s="183" t="s">
        <v>36</v>
      </c>
      <c r="E7888" s="181" t="s">
        <v>35</v>
      </c>
      <c r="F7888" s="183" t="s">
        <v>35</v>
      </c>
      <c r="G7888" s="181" t="s">
        <v>7476</v>
      </c>
      <c r="H7888" s="184" t="s">
        <v>7090</v>
      </c>
      <c r="I7888" s="185" t="s">
        <v>190</v>
      </c>
      <c r="J7888" s="181" t="s">
        <v>35</v>
      </c>
      <c r="K7888" s="181" t="s">
        <v>225</v>
      </c>
      <c r="L7888" s="186" t="s">
        <v>225</v>
      </c>
      <c r="M7888" s="187" t="s">
        <v>225</v>
      </c>
      <c r="N7888" s="183" t="s">
        <v>36</v>
      </c>
      <c r="O7888" s="181" t="s">
        <v>7476</v>
      </c>
      <c r="P7888" s="184" t="s">
        <v>7090</v>
      </c>
      <c r="Q7888" s="185" t="s">
        <v>190</v>
      </c>
      <c r="R7888" s="181" t="s">
        <v>35</v>
      </c>
      <c r="S7888" s="181" t="s">
        <v>225</v>
      </c>
      <c r="T7888" s="186" t="s">
        <v>225</v>
      </c>
      <c r="U7888" s="187" t="s">
        <v>225</v>
      </c>
      <c r="V7888" s="188" t="str" cm="1">
        <f t="array" ref="V7888">IF(SUM(LEN(A7888:U7888))=0,"",IF(OR(OR(ISBLANK(E7888),SUM(LEN(B7888),LEN(C7888))=0),AND(NOT(D7888="Unknown"),ISBLANK(I7888)),AND(NOT(N7888="Unknown"),ISBLANK(Q7888))),"Missing Information", INDEX(Table15[Entire Service Line Classification], MATCH(SUMIFS(Table15[Unique ID],Table15[System-Owned Portion],D7888,Table15[If Material Anything Other than "Lead" in Column E,Was Material Ever Previously Lead?],F7888,Table15[Customer-Owned Portion],N7888),Table15[Unique ID],0),0)))</f>
        <v>Non-lead</v>
      </c>
      <c r="W7888" s="189"/>
    </row>
    <row r="7889" spans="1:23" s="190" customFormat="1" ht="56.25" x14ac:dyDescent="0.25">
      <c r="A7889" s="180" t="s">
        <v>225</v>
      </c>
      <c r="B7889" s="181" t="s">
        <v>11488</v>
      </c>
      <c r="C7889" s="182" t="s">
        <v>225</v>
      </c>
      <c r="D7889" s="183" t="s">
        <v>36</v>
      </c>
      <c r="E7889" s="181" t="s">
        <v>35</v>
      </c>
      <c r="F7889" s="183" t="s">
        <v>35</v>
      </c>
      <c r="G7889" s="181" t="s">
        <v>8184</v>
      </c>
      <c r="H7889" s="184" t="s">
        <v>7090</v>
      </c>
      <c r="I7889" s="185" t="s">
        <v>190</v>
      </c>
      <c r="J7889" s="181" t="s">
        <v>35</v>
      </c>
      <c r="K7889" s="181" t="s">
        <v>225</v>
      </c>
      <c r="L7889" s="186" t="s">
        <v>225</v>
      </c>
      <c r="M7889" s="187" t="s">
        <v>225</v>
      </c>
      <c r="N7889" s="183" t="s">
        <v>36</v>
      </c>
      <c r="O7889" s="181" t="s">
        <v>8184</v>
      </c>
      <c r="P7889" s="184" t="s">
        <v>7090</v>
      </c>
      <c r="Q7889" s="185" t="s">
        <v>190</v>
      </c>
      <c r="R7889" s="181" t="s">
        <v>35</v>
      </c>
      <c r="S7889" s="181" t="s">
        <v>225</v>
      </c>
      <c r="T7889" s="186" t="s">
        <v>225</v>
      </c>
      <c r="U7889" s="187" t="s">
        <v>225</v>
      </c>
      <c r="V7889" s="188" t="str" cm="1">
        <f t="array" ref="V7889">IF(SUM(LEN(A7889:U7889))=0,"",IF(OR(OR(ISBLANK(E7889),SUM(LEN(B7889),LEN(C7889))=0),AND(NOT(D7889="Unknown"),ISBLANK(I7889)),AND(NOT(N7889="Unknown"),ISBLANK(Q7889))),"Missing Information", INDEX(Table15[Entire Service Line Classification], MATCH(SUMIFS(Table15[Unique ID],Table15[System-Owned Portion],D7889,Table15[If Material Anything Other than "Lead" in Column E,Was Material Ever Previously Lead?],F7889,Table15[Customer-Owned Portion],N7889),Table15[Unique ID],0),0)))</f>
        <v>Non-lead</v>
      </c>
      <c r="W7889" s="189"/>
    </row>
    <row r="7890" spans="1:23" s="190" customFormat="1" ht="56.25" x14ac:dyDescent="0.25">
      <c r="A7890" s="180" t="s">
        <v>225</v>
      </c>
      <c r="B7890" s="181" t="s">
        <v>11489</v>
      </c>
      <c r="C7890" s="182" t="s">
        <v>225</v>
      </c>
      <c r="D7890" s="183" t="s">
        <v>36</v>
      </c>
      <c r="E7890" s="181" t="s">
        <v>35</v>
      </c>
      <c r="F7890" s="183" t="s">
        <v>35</v>
      </c>
      <c r="G7890" s="181" t="s">
        <v>7407</v>
      </c>
      <c r="H7890" s="184" t="s">
        <v>7090</v>
      </c>
      <c r="I7890" s="185" t="s">
        <v>190</v>
      </c>
      <c r="J7890" s="181" t="s">
        <v>35</v>
      </c>
      <c r="K7890" s="181" t="s">
        <v>225</v>
      </c>
      <c r="L7890" s="186" t="s">
        <v>225</v>
      </c>
      <c r="M7890" s="187" t="s">
        <v>225</v>
      </c>
      <c r="N7890" s="183" t="s">
        <v>36</v>
      </c>
      <c r="O7890" s="181" t="s">
        <v>7407</v>
      </c>
      <c r="P7890" s="184" t="s">
        <v>7090</v>
      </c>
      <c r="Q7890" s="185" t="s">
        <v>190</v>
      </c>
      <c r="R7890" s="181" t="s">
        <v>35</v>
      </c>
      <c r="S7890" s="181" t="s">
        <v>225</v>
      </c>
      <c r="T7890" s="186" t="s">
        <v>225</v>
      </c>
      <c r="U7890" s="187" t="s">
        <v>225</v>
      </c>
      <c r="V7890" s="188" t="str" cm="1">
        <f t="array" ref="V7890">IF(SUM(LEN(A7890:U7890))=0,"",IF(OR(OR(ISBLANK(E7890),SUM(LEN(B7890),LEN(C7890))=0),AND(NOT(D7890="Unknown"),ISBLANK(I7890)),AND(NOT(N7890="Unknown"),ISBLANK(Q7890))),"Missing Information", INDEX(Table15[Entire Service Line Classification], MATCH(SUMIFS(Table15[Unique ID],Table15[System-Owned Portion],D7890,Table15[If Material Anything Other than "Lead" in Column E,Was Material Ever Previously Lead?],F7890,Table15[Customer-Owned Portion],N7890),Table15[Unique ID],0),0)))</f>
        <v>Non-lead</v>
      </c>
      <c r="W7890" s="189"/>
    </row>
    <row r="7891" spans="1:23" s="190" customFormat="1" ht="56.25" x14ac:dyDescent="0.25">
      <c r="A7891" s="180" t="s">
        <v>225</v>
      </c>
      <c r="B7891" s="181" t="s">
        <v>11490</v>
      </c>
      <c r="C7891" s="182" t="s">
        <v>225</v>
      </c>
      <c r="D7891" s="183" t="s">
        <v>36</v>
      </c>
      <c r="E7891" s="181" t="s">
        <v>35</v>
      </c>
      <c r="F7891" s="183" t="s">
        <v>35</v>
      </c>
      <c r="G7891" s="181" t="s">
        <v>7476</v>
      </c>
      <c r="H7891" s="184" t="s">
        <v>7090</v>
      </c>
      <c r="I7891" s="185" t="s">
        <v>190</v>
      </c>
      <c r="J7891" s="181" t="s">
        <v>35</v>
      </c>
      <c r="K7891" s="181" t="s">
        <v>225</v>
      </c>
      <c r="L7891" s="186" t="s">
        <v>225</v>
      </c>
      <c r="M7891" s="187" t="s">
        <v>225</v>
      </c>
      <c r="N7891" s="183" t="s">
        <v>36</v>
      </c>
      <c r="O7891" s="181" t="s">
        <v>7476</v>
      </c>
      <c r="P7891" s="184" t="s">
        <v>7090</v>
      </c>
      <c r="Q7891" s="185" t="s">
        <v>190</v>
      </c>
      <c r="R7891" s="181" t="s">
        <v>35</v>
      </c>
      <c r="S7891" s="181" t="s">
        <v>225</v>
      </c>
      <c r="T7891" s="186" t="s">
        <v>225</v>
      </c>
      <c r="U7891" s="187" t="s">
        <v>225</v>
      </c>
      <c r="V7891" s="188" t="str" cm="1">
        <f t="array" ref="V7891">IF(SUM(LEN(A7891:U7891))=0,"",IF(OR(OR(ISBLANK(E7891),SUM(LEN(B7891),LEN(C7891))=0),AND(NOT(D7891="Unknown"),ISBLANK(I7891)),AND(NOT(N7891="Unknown"),ISBLANK(Q7891))),"Missing Information", INDEX(Table15[Entire Service Line Classification], MATCH(SUMIFS(Table15[Unique ID],Table15[System-Owned Portion],D7891,Table15[If Material Anything Other than "Lead" in Column E,Was Material Ever Previously Lead?],F7891,Table15[Customer-Owned Portion],N7891),Table15[Unique ID],0),0)))</f>
        <v>Non-lead</v>
      </c>
      <c r="W7891" s="189"/>
    </row>
    <row r="7892" spans="1:23" s="190" customFormat="1" ht="56.25" x14ac:dyDescent="0.25">
      <c r="A7892" s="180" t="s">
        <v>225</v>
      </c>
      <c r="B7892" s="181" t="s">
        <v>11491</v>
      </c>
      <c r="C7892" s="182" t="s">
        <v>225</v>
      </c>
      <c r="D7892" s="183" t="s">
        <v>36</v>
      </c>
      <c r="E7892" s="181" t="s">
        <v>35</v>
      </c>
      <c r="F7892" s="183" t="s">
        <v>35</v>
      </c>
      <c r="G7892" s="181" t="s">
        <v>7476</v>
      </c>
      <c r="H7892" s="184" t="s">
        <v>7090</v>
      </c>
      <c r="I7892" s="185" t="s">
        <v>190</v>
      </c>
      <c r="J7892" s="181" t="s">
        <v>35</v>
      </c>
      <c r="K7892" s="181" t="s">
        <v>225</v>
      </c>
      <c r="L7892" s="186" t="s">
        <v>225</v>
      </c>
      <c r="M7892" s="187" t="s">
        <v>225</v>
      </c>
      <c r="N7892" s="183" t="s">
        <v>36</v>
      </c>
      <c r="O7892" s="181" t="s">
        <v>7476</v>
      </c>
      <c r="P7892" s="184" t="s">
        <v>7090</v>
      </c>
      <c r="Q7892" s="185" t="s">
        <v>190</v>
      </c>
      <c r="R7892" s="181" t="s">
        <v>35</v>
      </c>
      <c r="S7892" s="181" t="s">
        <v>225</v>
      </c>
      <c r="T7892" s="186" t="s">
        <v>225</v>
      </c>
      <c r="U7892" s="187" t="s">
        <v>225</v>
      </c>
      <c r="V7892" s="188" t="str" cm="1">
        <f t="array" ref="V7892">IF(SUM(LEN(A7892:U7892))=0,"",IF(OR(OR(ISBLANK(E7892),SUM(LEN(B7892),LEN(C7892))=0),AND(NOT(D7892="Unknown"),ISBLANK(I7892)),AND(NOT(N7892="Unknown"),ISBLANK(Q7892))),"Missing Information", INDEX(Table15[Entire Service Line Classification], MATCH(SUMIFS(Table15[Unique ID],Table15[System-Owned Portion],D7892,Table15[If Material Anything Other than "Lead" in Column E,Was Material Ever Previously Lead?],F7892,Table15[Customer-Owned Portion],N7892),Table15[Unique ID],0),0)))</f>
        <v>Non-lead</v>
      </c>
      <c r="W7892" s="189"/>
    </row>
    <row r="7893" spans="1:23" s="190" customFormat="1" ht="56.25" x14ac:dyDescent="0.25">
      <c r="A7893" s="180" t="s">
        <v>225</v>
      </c>
      <c r="B7893" s="181" t="s">
        <v>11492</v>
      </c>
      <c r="C7893" s="182" t="s">
        <v>225</v>
      </c>
      <c r="D7893" s="183" t="s">
        <v>36</v>
      </c>
      <c r="E7893" s="181" t="s">
        <v>35</v>
      </c>
      <c r="F7893" s="183" t="s">
        <v>35</v>
      </c>
      <c r="G7893" s="181" t="s">
        <v>7407</v>
      </c>
      <c r="H7893" s="184" t="s">
        <v>7090</v>
      </c>
      <c r="I7893" s="185" t="s">
        <v>190</v>
      </c>
      <c r="J7893" s="181" t="s">
        <v>35</v>
      </c>
      <c r="K7893" s="181" t="s">
        <v>225</v>
      </c>
      <c r="L7893" s="186" t="s">
        <v>225</v>
      </c>
      <c r="M7893" s="187" t="s">
        <v>225</v>
      </c>
      <c r="N7893" s="183" t="s">
        <v>36</v>
      </c>
      <c r="O7893" s="181" t="s">
        <v>7407</v>
      </c>
      <c r="P7893" s="184" t="s">
        <v>7090</v>
      </c>
      <c r="Q7893" s="185" t="s">
        <v>190</v>
      </c>
      <c r="R7893" s="181" t="s">
        <v>35</v>
      </c>
      <c r="S7893" s="181" t="s">
        <v>225</v>
      </c>
      <c r="T7893" s="186" t="s">
        <v>225</v>
      </c>
      <c r="U7893" s="187" t="s">
        <v>225</v>
      </c>
      <c r="V7893" s="188" t="str" cm="1">
        <f t="array" ref="V7893">IF(SUM(LEN(A7893:U7893))=0,"",IF(OR(OR(ISBLANK(E7893),SUM(LEN(B7893),LEN(C7893))=0),AND(NOT(D7893="Unknown"),ISBLANK(I7893)),AND(NOT(N7893="Unknown"),ISBLANK(Q7893))),"Missing Information", INDEX(Table15[Entire Service Line Classification], MATCH(SUMIFS(Table15[Unique ID],Table15[System-Owned Portion],D7893,Table15[If Material Anything Other than "Lead" in Column E,Was Material Ever Previously Lead?],F7893,Table15[Customer-Owned Portion],N7893),Table15[Unique ID],0),0)))</f>
        <v>Non-lead</v>
      </c>
      <c r="W7893" s="189"/>
    </row>
    <row r="7894" spans="1:23" s="190" customFormat="1" ht="56.25" x14ac:dyDescent="0.25">
      <c r="A7894" s="180" t="s">
        <v>225</v>
      </c>
      <c r="B7894" s="181" t="s">
        <v>11493</v>
      </c>
      <c r="C7894" s="182" t="s">
        <v>225</v>
      </c>
      <c r="D7894" s="183" t="s">
        <v>36</v>
      </c>
      <c r="E7894" s="181" t="s">
        <v>35</v>
      </c>
      <c r="F7894" s="183" t="s">
        <v>35</v>
      </c>
      <c r="G7894" s="181" t="s">
        <v>7476</v>
      </c>
      <c r="H7894" s="184" t="s">
        <v>7090</v>
      </c>
      <c r="I7894" s="185" t="s">
        <v>190</v>
      </c>
      <c r="J7894" s="181" t="s">
        <v>35</v>
      </c>
      <c r="K7894" s="181" t="s">
        <v>225</v>
      </c>
      <c r="L7894" s="186" t="s">
        <v>225</v>
      </c>
      <c r="M7894" s="187" t="s">
        <v>225</v>
      </c>
      <c r="N7894" s="183" t="s">
        <v>36</v>
      </c>
      <c r="O7894" s="181" t="s">
        <v>7476</v>
      </c>
      <c r="P7894" s="184" t="s">
        <v>7090</v>
      </c>
      <c r="Q7894" s="185" t="s">
        <v>190</v>
      </c>
      <c r="R7894" s="181" t="s">
        <v>35</v>
      </c>
      <c r="S7894" s="181" t="s">
        <v>225</v>
      </c>
      <c r="T7894" s="186" t="s">
        <v>225</v>
      </c>
      <c r="U7894" s="187" t="s">
        <v>225</v>
      </c>
      <c r="V7894" s="188" t="str" cm="1">
        <f t="array" ref="V7894">IF(SUM(LEN(A7894:U7894))=0,"",IF(OR(OR(ISBLANK(E7894),SUM(LEN(B7894),LEN(C7894))=0),AND(NOT(D7894="Unknown"),ISBLANK(I7894)),AND(NOT(N7894="Unknown"),ISBLANK(Q7894))),"Missing Information", INDEX(Table15[Entire Service Line Classification], MATCH(SUMIFS(Table15[Unique ID],Table15[System-Owned Portion],D7894,Table15[If Material Anything Other than "Lead" in Column E,Was Material Ever Previously Lead?],F7894,Table15[Customer-Owned Portion],N7894),Table15[Unique ID],0),0)))</f>
        <v>Non-lead</v>
      </c>
      <c r="W7894" s="189"/>
    </row>
    <row r="7895" spans="1:23" s="190" customFormat="1" ht="56.25" x14ac:dyDescent="0.25">
      <c r="A7895" s="180" t="s">
        <v>225</v>
      </c>
      <c r="B7895" s="181" t="s">
        <v>11494</v>
      </c>
      <c r="C7895" s="182" t="s">
        <v>225</v>
      </c>
      <c r="D7895" s="183" t="s">
        <v>36</v>
      </c>
      <c r="E7895" s="181" t="s">
        <v>35</v>
      </c>
      <c r="F7895" s="183" t="s">
        <v>35</v>
      </c>
      <c r="G7895" s="181" t="s">
        <v>7476</v>
      </c>
      <c r="H7895" s="184" t="s">
        <v>7090</v>
      </c>
      <c r="I7895" s="185" t="s">
        <v>190</v>
      </c>
      <c r="J7895" s="181" t="s">
        <v>35</v>
      </c>
      <c r="K7895" s="181" t="s">
        <v>225</v>
      </c>
      <c r="L7895" s="186" t="s">
        <v>225</v>
      </c>
      <c r="M7895" s="187" t="s">
        <v>225</v>
      </c>
      <c r="N7895" s="183" t="s">
        <v>36</v>
      </c>
      <c r="O7895" s="181" t="s">
        <v>7476</v>
      </c>
      <c r="P7895" s="184" t="s">
        <v>7090</v>
      </c>
      <c r="Q7895" s="185" t="s">
        <v>190</v>
      </c>
      <c r="R7895" s="181" t="s">
        <v>35</v>
      </c>
      <c r="S7895" s="181" t="s">
        <v>225</v>
      </c>
      <c r="T7895" s="186" t="s">
        <v>225</v>
      </c>
      <c r="U7895" s="187" t="s">
        <v>225</v>
      </c>
      <c r="V7895" s="188" t="str" cm="1">
        <f t="array" ref="V7895">IF(SUM(LEN(A7895:U7895))=0,"",IF(OR(OR(ISBLANK(E7895),SUM(LEN(B7895),LEN(C7895))=0),AND(NOT(D7895="Unknown"),ISBLANK(I7895)),AND(NOT(N7895="Unknown"),ISBLANK(Q7895))),"Missing Information", INDEX(Table15[Entire Service Line Classification], MATCH(SUMIFS(Table15[Unique ID],Table15[System-Owned Portion],D7895,Table15[If Material Anything Other than "Lead" in Column E,Was Material Ever Previously Lead?],F7895,Table15[Customer-Owned Portion],N7895),Table15[Unique ID],0),0)))</f>
        <v>Non-lead</v>
      </c>
      <c r="W7895" s="189"/>
    </row>
    <row r="7896" spans="1:23" s="190" customFormat="1" ht="56.25" x14ac:dyDescent="0.25">
      <c r="A7896" s="180" t="s">
        <v>225</v>
      </c>
      <c r="B7896" s="181" t="s">
        <v>11495</v>
      </c>
      <c r="C7896" s="182" t="s">
        <v>225</v>
      </c>
      <c r="D7896" s="183" t="s">
        <v>36</v>
      </c>
      <c r="E7896" s="181" t="s">
        <v>35</v>
      </c>
      <c r="F7896" s="183" t="s">
        <v>35</v>
      </c>
      <c r="G7896" s="181" t="s">
        <v>7476</v>
      </c>
      <c r="H7896" s="184" t="s">
        <v>7090</v>
      </c>
      <c r="I7896" s="185" t="s">
        <v>190</v>
      </c>
      <c r="J7896" s="181" t="s">
        <v>35</v>
      </c>
      <c r="K7896" s="181" t="s">
        <v>225</v>
      </c>
      <c r="L7896" s="186" t="s">
        <v>225</v>
      </c>
      <c r="M7896" s="187" t="s">
        <v>225</v>
      </c>
      <c r="N7896" s="183" t="s">
        <v>36</v>
      </c>
      <c r="O7896" s="181" t="s">
        <v>7476</v>
      </c>
      <c r="P7896" s="184" t="s">
        <v>7090</v>
      </c>
      <c r="Q7896" s="185" t="s">
        <v>190</v>
      </c>
      <c r="R7896" s="181" t="s">
        <v>35</v>
      </c>
      <c r="S7896" s="181" t="s">
        <v>225</v>
      </c>
      <c r="T7896" s="186" t="s">
        <v>225</v>
      </c>
      <c r="U7896" s="187" t="s">
        <v>225</v>
      </c>
      <c r="V7896" s="188" t="str" cm="1">
        <f t="array" ref="V7896">IF(SUM(LEN(A7896:U7896))=0,"",IF(OR(OR(ISBLANK(E7896),SUM(LEN(B7896),LEN(C7896))=0),AND(NOT(D7896="Unknown"),ISBLANK(I7896)),AND(NOT(N7896="Unknown"),ISBLANK(Q7896))),"Missing Information", INDEX(Table15[Entire Service Line Classification], MATCH(SUMIFS(Table15[Unique ID],Table15[System-Owned Portion],D7896,Table15[If Material Anything Other than "Lead" in Column E,Was Material Ever Previously Lead?],F7896,Table15[Customer-Owned Portion],N7896),Table15[Unique ID],0),0)))</f>
        <v>Non-lead</v>
      </c>
      <c r="W7896" s="189"/>
    </row>
    <row r="7897" spans="1:23" s="190" customFormat="1" ht="56.25" x14ac:dyDescent="0.25">
      <c r="A7897" s="180" t="s">
        <v>225</v>
      </c>
      <c r="B7897" s="181" t="s">
        <v>11496</v>
      </c>
      <c r="C7897" s="182" t="s">
        <v>225</v>
      </c>
      <c r="D7897" s="183" t="s">
        <v>36</v>
      </c>
      <c r="E7897" s="181" t="s">
        <v>35</v>
      </c>
      <c r="F7897" s="183" t="s">
        <v>35</v>
      </c>
      <c r="G7897" s="181" t="s">
        <v>7366</v>
      </c>
      <c r="H7897" s="184" t="s">
        <v>7090</v>
      </c>
      <c r="I7897" s="185" t="s">
        <v>190</v>
      </c>
      <c r="J7897" s="181" t="s">
        <v>35</v>
      </c>
      <c r="K7897" s="181" t="s">
        <v>225</v>
      </c>
      <c r="L7897" s="186" t="s">
        <v>225</v>
      </c>
      <c r="M7897" s="187" t="s">
        <v>225</v>
      </c>
      <c r="N7897" s="183" t="s">
        <v>36</v>
      </c>
      <c r="O7897" s="181" t="s">
        <v>7366</v>
      </c>
      <c r="P7897" s="184" t="s">
        <v>7090</v>
      </c>
      <c r="Q7897" s="185" t="s">
        <v>190</v>
      </c>
      <c r="R7897" s="181" t="s">
        <v>35</v>
      </c>
      <c r="S7897" s="181" t="s">
        <v>225</v>
      </c>
      <c r="T7897" s="186" t="s">
        <v>225</v>
      </c>
      <c r="U7897" s="187" t="s">
        <v>225</v>
      </c>
      <c r="V7897" s="188" t="str" cm="1">
        <f t="array" ref="V7897">IF(SUM(LEN(A7897:U7897))=0,"",IF(OR(OR(ISBLANK(E7897),SUM(LEN(B7897),LEN(C7897))=0),AND(NOT(D7897="Unknown"),ISBLANK(I7897)),AND(NOT(N7897="Unknown"),ISBLANK(Q7897))),"Missing Information", INDEX(Table15[Entire Service Line Classification], MATCH(SUMIFS(Table15[Unique ID],Table15[System-Owned Portion],D7897,Table15[If Material Anything Other than "Lead" in Column E,Was Material Ever Previously Lead?],F7897,Table15[Customer-Owned Portion],N7897),Table15[Unique ID],0),0)))</f>
        <v>Non-lead</v>
      </c>
      <c r="W7897" s="189"/>
    </row>
    <row r="7898" spans="1:23" s="190" customFormat="1" ht="56.25" x14ac:dyDescent="0.25">
      <c r="A7898" s="180" t="s">
        <v>225</v>
      </c>
      <c r="B7898" s="181" t="s">
        <v>11497</v>
      </c>
      <c r="C7898" s="182" t="s">
        <v>225</v>
      </c>
      <c r="D7898" s="183" t="s">
        <v>36</v>
      </c>
      <c r="E7898" s="181" t="s">
        <v>35</v>
      </c>
      <c r="F7898" s="183" t="s">
        <v>35</v>
      </c>
      <c r="G7898" s="181" t="s">
        <v>7357</v>
      </c>
      <c r="H7898" s="184" t="s">
        <v>7090</v>
      </c>
      <c r="I7898" s="185" t="s">
        <v>190</v>
      </c>
      <c r="J7898" s="181" t="s">
        <v>35</v>
      </c>
      <c r="K7898" s="181" t="s">
        <v>225</v>
      </c>
      <c r="L7898" s="186" t="s">
        <v>225</v>
      </c>
      <c r="M7898" s="187" t="s">
        <v>225</v>
      </c>
      <c r="N7898" s="183" t="s">
        <v>36</v>
      </c>
      <c r="O7898" s="181" t="s">
        <v>7357</v>
      </c>
      <c r="P7898" s="184" t="s">
        <v>7090</v>
      </c>
      <c r="Q7898" s="185" t="s">
        <v>190</v>
      </c>
      <c r="R7898" s="181" t="s">
        <v>35</v>
      </c>
      <c r="S7898" s="181" t="s">
        <v>225</v>
      </c>
      <c r="T7898" s="186" t="s">
        <v>225</v>
      </c>
      <c r="U7898" s="187" t="s">
        <v>225</v>
      </c>
      <c r="V7898" s="188" t="str" cm="1">
        <f t="array" ref="V7898">IF(SUM(LEN(A7898:U7898))=0,"",IF(OR(OR(ISBLANK(E7898),SUM(LEN(B7898),LEN(C7898))=0),AND(NOT(D7898="Unknown"),ISBLANK(I7898)),AND(NOT(N7898="Unknown"),ISBLANK(Q7898))),"Missing Information", INDEX(Table15[Entire Service Line Classification], MATCH(SUMIFS(Table15[Unique ID],Table15[System-Owned Portion],D7898,Table15[If Material Anything Other than "Lead" in Column E,Was Material Ever Previously Lead?],F7898,Table15[Customer-Owned Portion],N7898),Table15[Unique ID],0),0)))</f>
        <v>Non-lead</v>
      </c>
      <c r="W7898" s="189"/>
    </row>
    <row r="7899" spans="1:23" s="190" customFormat="1" ht="56.25" x14ac:dyDescent="0.25">
      <c r="A7899" s="180" t="s">
        <v>225</v>
      </c>
      <c r="B7899" s="181" t="s">
        <v>11498</v>
      </c>
      <c r="C7899" s="182" t="s">
        <v>225</v>
      </c>
      <c r="D7899" s="183" t="s">
        <v>36</v>
      </c>
      <c r="E7899" s="181" t="s">
        <v>35</v>
      </c>
      <c r="F7899" s="183" t="s">
        <v>35</v>
      </c>
      <c r="G7899" s="181" t="s">
        <v>7376</v>
      </c>
      <c r="H7899" s="184" t="s">
        <v>7090</v>
      </c>
      <c r="I7899" s="185" t="s">
        <v>190</v>
      </c>
      <c r="J7899" s="181" t="s">
        <v>35</v>
      </c>
      <c r="K7899" s="181" t="s">
        <v>225</v>
      </c>
      <c r="L7899" s="186" t="s">
        <v>225</v>
      </c>
      <c r="M7899" s="187" t="s">
        <v>225</v>
      </c>
      <c r="N7899" s="183" t="s">
        <v>36</v>
      </c>
      <c r="O7899" s="181" t="s">
        <v>7376</v>
      </c>
      <c r="P7899" s="184" t="s">
        <v>7090</v>
      </c>
      <c r="Q7899" s="185" t="s">
        <v>190</v>
      </c>
      <c r="R7899" s="181" t="s">
        <v>35</v>
      </c>
      <c r="S7899" s="181" t="s">
        <v>225</v>
      </c>
      <c r="T7899" s="186" t="s">
        <v>225</v>
      </c>
      <c r="U7899" s="187" t="s">
        <v>225</v>
      </c>
      <c r="V7899" s="188" t="str" cm="1">
        <f t="array" ref="V7899">IF(SUM(LEN(A7899:U7899))=0,"",IF(OR(OR(ISBLANK(E7899),SUM(LEN(B7899),LEN(C7899))=0),AND(NOT(D7899="Unknown"),ISBLANK(I7899)),AND(NOT(N7899="Unknown"),ISBLANK(Q7899))),"Missing Information", INDEX(Table15[Entire Service Line Classification], MATCH(SUMIFS(Table15[Unique ID],Table15[System-Owned Portion],D7899,Table15[If Material Anything Other than "Lead" in Column E,Was Material Ever Previously Lead?],F7899,Table15[Customer-Owned Portion],N7899),Table15[Unique ID],0),0)))</f>
        <v>Non-lead</v>
      </c>
      <c r="W7899" s="189"/>
    </row>
    <row r="7900" spans="1:23" s="190" customFormat="1" ht="56.25" x14ac:dyDescent="0.25">
      <c r="A7900" s="180" t="s">
        <v>225</v>
      </c>
      <c r="B7900" s="181" t="s">
        <v>11499</v>
      </c>
      <c r="C7900" s="182" t="s">
        <v>225</v>
      </c>
      <c r="D7900" s="183" t="s">
        <v>36</v>
      </c>
      <c r="E7900" s="181" t="s">
        <v>35</v>
      </c>
      <c r="F7900" s="183" t="s">
        <v>35</v>
      </c>
      <c r="G7900" s="181" t="s">
        <v>7376</v>
      </c>
      <c r="H7900" s="184" t="s">
        <v>7090</v>
      </c>
      <c r="I7900" s="185" t="s">
        <v>190</v>
      </c>
      <c r="J7900" s="181" t="s">
        <v>35</v>
      </c>
      <c r="K7900" s="181" t="s">
        <v>225</v>
      </c>
      <c r="L7900" s="186" t="s">
        <v>225</v>
      </c>
      <c r="M7900" s="187" t="s">
        <v>225</v>
      </c>
      <c r="N7900" s="183" t="s">
        <v>36</v>
      </c>
      <c r="O7900" s="181" t="s">
        <v>7376</v>
      </c>
      <c r="P7900" s="184" t="s">
        <v>7090</v>
      </c>
      <c r="Q7900" s="185" t="s">
        <v>190</v>
      </c>
      <c r="R7900" s="181" t="s">
        <v>35</v>
      </c>
      <c r="S7900" s="181" t="s">
        <v>225</v>
      </c>
      <c r="T7900" s="186" t="s">
        <v>225</v>
      </c>
      <c r="U7900" s="187" t="s">
        <v>225</v>
      </c>
      <c r="V7900" s="188" t="str" cm="1">
        <f t="array" ref="V7900">IF(SUM(LEN(A7900:U7900))=0,"",IF(OR(OR(ISBLANK(E7900),SUM(LEN(B7900),LEN(C7900))=0),AND(NOT(D7900="Unknown"),ISBLANK(I7900)),AND(NOT(N7900="Unknown"),ISBLANK(Q7900))),"Missing Information", INDEX(Table15[Entire Service Line Classification], MATCH(SUMIFS(Table15[Unique ID],Table15[System-Owned Portion],D7900,Table15[If Material Anything Other than "Lead" in Column E,Was Material Ever Previously Lead?],F7900,Table15[Customer-Owned Portion],N7900),Table15[Unique ID],0),0)))</f>
        <v>Non-lead</v>
      </c>
      <c r="W7900" s="189"/>
    </row>
    <row r="7901" spans="1:23" s="190" customFormat="1" ht="56.25" x14ac:dyDescent="0.25">
      <c r="A7901" s="180" t="s">
        <v>225</v>
      </c>
      <c r="B7901" s="181" t="s">
        <v>11500</v>
      </c>
      <c r="C7901" s="182" t="s">
        <v>225</v>
      </c>
      <c r="D7901" s="183" t="s">
        <v>36</v>
      </c>
      <c r="E7901" s="181" t="s">
        <v>35</v>
      </c>
      <c r="F7901" s="183" t="s">
        <v>35</v>
      </c>
      <c r="G7901" s="181" t="s">
        <v>7458</v>
      </c>
      <c r="H7901" s="184" t="s">
        <v>7090</v>
      </c>
      <c r="I7901" s="185" t="s">
        <v>190</v>
      </c>
      <c r="J7901" s="181" t="s">
        <v>35</v>
      </c>
      <c r="K7901" s="181" t="s">
        <v>225</v>
      </c>
      <c r="L7901" s="186" t="s">
        <v>225</v>
      </c>
      <c r="M7901" s="187" t="s">
        <v>225</v>
      </c>
      <c r="N7901" s="183" t="s">
        <v>36</v>
      </c>
      <c r="O7901" s="181" t="s">
        <v>7458</v>
      </c>
      <c r="P7901" s="184" t="s">
        <v>7090</v>
      </c>
      <c r="Q7901" s="185" t="s">
        <v>190</v>
      </c>
      <c r="R7901" s="181" t="s">
        <v>35</v>
      </c>
      <c r="S7901" s="181" t="s">
        <v>225</v>
      </c>
      <c r="T7901" s="186" t="s">
        <v>225</v>
      </c>
      <c r="U7901" s="187" t="s">
        <v>225</v>
      </c>
      <c r="V7901" s="188" t="str" cm="1">
        <f t="array" ref="V7901">IF(SUM(LEN(A7901:U7901))=0,"",IF(OR(OR(ISBLANK(E7901),SUM(LEN(B7901),LEN(C7901))=0),AND(NOT(D7901="Unknown"),ISBLANK(I7901)),AND(NOT(N7901="Unknown"),ISBLANK(Q7901))),"Missing Information", INDEX(Table15[Entire Service Line Classification], MATCH(SUMIFS(Table15[Unique ID],Table15[System-Owned Portion],D7901,Table15[If Material Anything Other than "Lead" in Column E,Was Material Ever Previously Lead?],F7901,Table15[Customer-Owned Portion],N7901),Table15[Unique ID],0),0)))</f>
        <v>Non-lead</v>
      </c>
      <c r="W7901" s="189"/>
    </row>
    <row r="7902" spans="1:23" s="190" customFormat="1" ht="56.25" x14ac:dyDescent="0.25">
      <c r="A7902" s="180" t="s">
        <v>225</v>
      </c>
      <c r="B7902" s="181" t="s">
        <v>11501</v>
      </c>
      <c r="C7902" s="182" t="s">
        <v>225</v>
      </c>
      <c r="D7902" s="183" t="s">
        <v>36</v>
      </c>
      <c r="E7902" s="181" t="s">
        <v>35</v>
      </c>
      <c r="F7902" s="183" t="s">
        <v>35</v>
      </c>
      <c r="G7902" s="181" t="s">
        <v>7476</v>
      </c>
      <c r="H7902" s="184" t="s">
        <v>7090</v>
      </c>
      <c r="I7902" s="185" t="s">
        <v>190</v>
      </c>
      <c r="J7902" s="181" t="s">
        <v>35</v>
      </c>
      <c r="K7902" s="181" t="s">
        <v>225</v>
      </c>
      <c r="L7902" s="186" t="s">
        <v>225</v>
      </c>
      <c r="M7902" s="187" t="s">
        <v>225</v>
      </c>
      <c r="N7902" s="183" t="s">
        <v>36</v>
      </c>
      <c r="O7902" s="181" t="s">
        <v>7476</v>
      </c>
      <c r="P7902" s="184" t="s">
        <v>7090</v>
      </c>
      <c r="Q7902" s="185" t="s">
        <v>190</v>
      </c>
      <c r="R7902" s="181" t="s">
        <v>35</v>
      </c>
      <c r="S7902" s="181" t="s">
        <v>225</v>
      </c>
      <c r="T7902" s="186" t="s">
        <v>225</v>
      </c>
      <c r="U7902" s="187" t="s">
        <v>225</v>
      </c>
      <c r="V7902" s="188" t="str" cm="1">
        <f t="array" ref="V7902">IF(SUM(LEN(A7902:U7902))=0,"",IF(OR(OR(ISBLANK(E7902),SUM(LEN(B7902),LEN(C7902))=0),AND(NOT(D7902="Unknown"),ISBLANK(I7902)),AND(NOT(N7902="Unknown"),ISBLANK(Q7902))),"Missing Information", INDEX(Table15[Entire Service Line Classification], MATCH(SUMIFS(Table15[Unique ID],Table15[System-Owned Portion],D7902,Table15[If Material Anything Other than "Lead" in Column E,Was Material Ever Previously Lead?],F7902,Table15[Customer-Owned Portion],N7902),Table15[Unique ID],0),0)))</f>
        <v>Non-lead</v>
      </c>
      <c r="W7902" s="189"/>
    </row>
    <row r="7903" spans="1:23" s="190" customFormat="1" ht="56.25" x14ac:dyDescent="0.25">
      <c r="A7903" s="180" t="s">
        <v>225</v>
      </c>
      <c r="B7903" s="181" t="s">
        <v>11502</v>
      </c>
      <c r="C7903" s="182" t="s">
        <v>225</v>
      </c>
      <c r="D7903" s="183" t="s">
        <v>36</v>
      </c>
      <c r="E7903" s="181" t="s">
        <v>35</v>
      </c>
      <c r="F7903" s="183" t="s">
        <v>35</v>
      </c>
      <c r="G7903" s="181" t="s">
        <v>7350</v>
      </c>
      <c r="H7903" s="184" t="s">
        <v>7090</v>
      </c>
      <c r="I7903" s="185" t="s">
        <v>190</v>
      </c>
      <c r="J7903" s="181" t="s">
        <v>35</v>
      </c>
      <c r="K7903" s="181" t="s">
        <v>225</v>
      </c>
      <c r="L7903" s="186" t="s">
        <v>225</v>
      </c>
      <c r="M7903" s="187" t="s">
        <v>225</v>
      </c>
      <c r="N7903" s="183" t="s">
        <v>36</v>
      </c>
      <c r="O7903" s="181" t="s">
        <v>7350</v>
      </c>
      <c r="P7903" s="184" t="s">
        <v>7090</v>
      </c>
      <c r="Q7903" s="185" t="s">
        <v>190</v>
      </c>
      <c r="R7903" s="181" t="s">
        <v>35</v>
      </c>
      <c r="S7903" s="181" t="s">
        <v>225</v>
      </c>
      <c r="T7903" s="186" t="s">
        <v>225</v>
      </c>
      <c r="U7903" s="187" t="s">
        <v>225</v>
      </c>
      <c r="V7903" s="188" t="str" cm="1">
        <f t="array" ref="V7903">IF(SUM(LEN(A7903:U7903))=0,"",IF(OR(OR(ISBLANK(E7903),SUM(LEN(B7903),LEN(C7903))=0),AND(NOT(D7903="Unknown"),ISBLANK(I7903)),AND(NOT(N7903="Unknown"),ISBLANK(Q7903))),"Missing Information", INDEX(Table15[Entire Service Line Classification], MATCH(SUMIFS(Table15[Unique ID],Table15[System-Owned Portion],D7903,Table15[If Material Anything Other than "Lead" in Column E,Was Material Ever Previously Lead?],F7903,Table15[Customer-Owned Portion],N7903),Table15[Unique ID],0),0)))</f>
        <v>Non-lead</v>
      </c>
      <c r="W7903" s="189"/>
    </row>
    <row r="7904" spans="1:23" s="190" customFormat="1" ht="56.25" x14ac:dyDescent="0.25">
      <c r="A7904" s="180" t="s">
        <v>225</v>
      </c>
      <c r="B7904" s="181" t="s">
        <v>11503</v>
      </c>
      <c r="C7904" s="182" t="s">
        <v>225</v>
      </c>
      <c r="D7904" s="183" t="s">
        <v>36</v>
      </c>
      <c r="E7904" s="181" t="s">
        <v>35</v>
      </c>
      <c r="F7904" s="183" t="s">
        <v>35</v>
      </c>
      <c r="G7904" s="181" t="s">
        <v>7350</v>
      </c>
      <c r="H7904" s="184" t="s">
        <v>7090</v>
      </c>
      <c r="I7904" s="185" t="s">
        <v>190</v>
      </c>
      <c r="J7904" s="181" t="s">
        <v>35</v>
      </c>
      <c r="K7904" s="181" t="s">
        <v>225</v>
      </c>
      <c r="L7904" s="186" t="s">
        <v>225</v>
      </c>
      <c r="M7904" s="187" t="s">
        <v>225</v>
      </c>
      <c r="N7904" s="183" t="s">
        <v>36</v>
      </c>
      <c r="O7904" s="181" t="s">
        <v>7350</v>
      </c>
      <c r="P7904" s="184" t="s">
        <v>7090</v>
      </c>
      <c r="Q7904" s="185" t="s">
        <v>190</v>
      </c>
      <c r="R7904" s="181" t="s">
        <v>35</v>
      </c>
      <c r="S7904" s="181" t="s">
        <v>225</v>
      </c>
      <c r="T7904" s="186" t="s">
        <v>225</v>
      </c>
      <c r="U7904" s="187" t="s">
        <v>225</v>
      </c>
      <c r="V7904" s="188" t="str" cm="1">
        <f t="array" ref="V7904">IF(SUM(LEN(A7904:U7904))=0,"",IF(OR(OR(ISBLANK(E7904),SUM(LEN(B7904),LEN(C7904))=0),AND(NOT(D7904="Unknown"),ISBLANK(I7904)),AND(NOT(N7904="Unknown"),ISBLANK(Q7904))),"Missing Information", INDEX(Table15[Entire Service Line Classification], MATCH(SUMIFS(Table15[Unique ID],Table15[System-Owned Portion],D7904,Table15[If Material Anything Other than "Lead" in Column E,Was Material Ever Previously Lead?],F7904,Table15[Customer-Owned Portion],N7904),Table15[Unique ID],0),0)))</f>
        <v>Non-lead</v>
      </c>
      <c r="W7904" s="189"/>
    </row>
    <row r="7905" spans="1:23" s="190" customFormat="1" ht="56.25" x14ac:dyDescent="0.25">
      <c r="A7905" s="180" t="s">
        <v>225</v>
      </c>
      <c r="B7905" s="181" t="s">
        <v>11504</v>
      </c>
      <c r="C7905" s="182" t="s">
        <v>225</v>
      </c>
      <c r="D7905" s="183" t="s">
        <v>36</v>
      </c>
      <c r="E7905" s="181" t="s">
        <v>35</v>
      </c>
      <c r="F7905" s="183" t="s">
        <v>35</v>
      </c>
      <c r="G7905" s="181" t="s">
        <v>7376</v>
      </c>
      <c r="H7905" s="184" t="s">
        <v>7090</v>
      </c>
      <c r="I7905" s="185" t="s">
        <v>190</v>
      </c>
      <c r="J7905" s="181" t="s">
        <v>35</v>
      </c>
      <c r="K7905" s="181" t="s">
        <v>225</v>
      </c>
      <c r="L7905" s="186" t="s">
        <v>225</v>
      </c>
      <c r="M7905" s="187" t="s">
        <v>225</v>
      </c>
      <c r="N7905" s="183" t="s">
        <v>36</v>
      </c>
      <c r="O7905" s="181" t="s">
        <v>7376</v>
      </c>
      <c r="P7905" s="184" t="s">
        <v>7090</v>
      </c>
      <c r="Q7905" s="185" t="s">
        <v>190</v>
      </c>
      <c r="R7905" s="181" t="s">
        <v>35</v>
      </c>
      <c r="S7905" s="181" t="s">
        <v>225</v>
      </c>
      <c r="T7905" s="186" t="s">
        <v>225</v>
      </c>
      <c r="U7905" s="187" t="s">
        <v>225</v>
      </c>
      <c r="V7905" s="188" t="str" cm="1">
        <f t="array" ref="V7905">IF(SUM(LEN(A7905:U7905))=0,"",IF(OR(OR(ISBLANK(E7905),SUM(LEN(B7905),LEN(C7905))=0),AND(NOT(D7905="Unknown"),ISBLANK(I7905)),AND(NOT(N7905="Unknown"),ISBLANK(Q7905))),"Missing Information", INDEX(Table15[Entire Service Line Classification], MATCH(SUMIFS(Table15[Unique ID],Table15[System-Owned Portion],D7905,Table15[If Material Anything Other than "Lead" in Column E,Was Material Ever Previously Lead?],F7905,Table15[Customer-Owned Portion],N7905),Table15[Unique ID],0),0)))</f>
        <v>Non-lead</v>
      </c>
      <c r="W7905" s="189"/>
    </row>
    <row r="7906" spans="1:23" s="190" customFormat="1" ht="56.25" x14ac:dyDescent="0.25">
      <c r="A7906" s="180" t="s">
        <v>225</v>
      </c>
      <c r="B7906" s="181" t="s">
        <v>11505</v>
      </c>
      <c r="C7906" s="182" t="s">
        <v>225</v>
      </c>
      <c r="D7906" s="183" t="s">
        <v>36</v>
      </c>
      <c r="E7906" s="181" t="s">
        <v>35</v>
      </c>
      <c r="F7906" s="183" t="s">
        <v>35</v>
      </c>
      <c r="G7906" s="181" t="s">
        <v>7376</v>
      </c>
      <c r="H7906" s="184" t="s">
        <v>7090</v>
      </c>
      <c r="I7906" s="185" t="s">
        <v>190</v>
      </c>
      <c r="J7906" s="181" t="s">
        <v>35</v>
      </c>
      <c r="K7906" s="181" t="s">
        <v>225</v>
      </c>
      <c r="L7906" s="186" t="s">
        <v>225</v>
      </c>
      <c r="M7906" s="187" t="s">
        <v>225</v>
      </c>
      <c r="N7906" s="183" t="s">
        <v>36</v>
      </c>
      <c r="O7906" s="181" t="s">
        <v>7376</v>
      </c>
      <c r="P7906" s="184" t="s">
        <v>7090</v>
      </c>
      <c r="Q7906" s="185" t="s">
        <v>190</v>
      </c>
      <c r="R7906" s="181" t="s">
        <v>35</v>
      </c>
      <c r="S7906" s="181" t="s">
        <v>225</v>
      </c>
      <c r="T7906" s="186" t="s">
        <v>225</v>
      </c>
      <c r="U7906" s="187" t="s">
        <v>225</v>
      </c>
      <c r="V7906" s="188" t="str" cm="1">
        <f t="array" ref="V7906">IF(SUM(LEN(A7906:U7906))=0,"",IF(OR(OR(ISBLANK(E7906),SUM(LEN(B7906),LEN(C7906))=0),AND(NOT(D7906="Unknown"),ISBLANK(I7906)),AND(NOT(N7906="Unknown"),ISBLANK(Q7906))),"Missing Information", INDEX(Table15[Entire Service Line Classification], MATCH(SUMIFS(Table15[Unique ID],Table15[System-Owned Portion],D7906,Table15[If Material Anything Other than "Lead" in Column E,Was Material Ever Previously Lead?],F7906,Table15[Customer-Owned Portion],N7906),Table15[Unique ID],0),0)))</f>
        <v>Non-lead</v>
      </c>
      <c r="W7906" s="189"/>
    </row>
    <row r="7907" spans="1:23" s="190" customFormat="1" ht="56.25" x14ac:dyDescent="0.25">
      <c r="A7907" s="180" t="s">
        <v>225</v>
      </c>
      <c r="B7907" s="181" t="s">
        <v>11506</v>
      </c>
      <c r="C7907" s="182" t="s">
        <v>225</v>
      </c>
      <c r="D7907" s="183" t="s">
        <v>36</v>
      </c>
      <c r="E7907" s="181" t="s">
        <v>35</v>
      </c>
      <c r="F7907" s="183" t="s">
        <v>35</v>
      </c>
      <c r="G7907" s="181" t="s">
        <v>7376</v>
      </c>
      <c r="H7907" s="184" t="s">
        <v>7090</v>
      </c>
      <c r="I7907" s="185" t="s">
        <v>190</v>
      </c>
      <c r="J7907" s="181" t="s">
        <v>35</v>
      </c>
      <c r="K7907" s="181" t="s">
        <v>225</v>
      </c>
      <c r="L7907" s="186" t="s">
        <v>225</v>
      </c>
      <c r="M7907" s="187" t="s">
        <v>225</v>
      </c>
      <c r="N7907" s="183" t="s">
        <v>36</v>
      </c>
      <c r="O7907" s="181" t="s">
        <v>7376</v>
      </c>
      <c r="P7907" s="184" t="s">
        <v>7090</v>
      </c>
      <c r="Q7907" s="185" t="s">
        <v>190</v>
      </c>
      <c r="R7907" s="181" t="s">
        <v>35</v>
      </c>
      <c r="S7907" s="181" t="s">
        <v>225</v>
      </c>
      <c r="T7907" s="186" t="s">
        <v>225</v>
      </c>
      <c r="U7907" s="187" t="s">
        <v>225</v>
      </c>
      <c r="V7907" s="188" t="str" cm="1">
        <f t="array" ref="V7907">IF(SUM(LEN(A7907:U7907))=0,"",IF(OR(OR(ISBLANK(E7907),SUM(LEN(B7907),LEN(C7907))=0),AND(NOT(D7907="Unknown"),ISBLANK(I7907)),AND(NOT(N7907="Unknown"),ISBLANK(Q7907))),"Missing Information", INDEX(Table15[Entire Service Line Classification], MATCH(SUMIFS(Table15[Unique ID],Table15[System-Owned Portion],D7907,Table15[If Material Anything Other than "Lead" in Column E,Was Material Ever Previously Lead?],F7907,Table15[Customer-Owned Portion],N7907),Table15[Unique ID],0),0)))</f>
        <v>Non-lead</v>
      </c>
      <c r="W7907" s="189"/>
    </row>
    <row r="7908" spans="1:23" s="190" customFormat="1" ht="56.25" x14ac:dyDescent="0.25">
      <c r="A7908" s="180" t="s">
        <v>225</v>
      </c>
      <c r="B7908" s="181" t="s">
        <v>11507</v>
      </c>
      <c r="C7908" s="182" t="s">
        <v>225</v>
      </c>
      <c r="D7908" s="183" t="s">
        <v>36</v>
      </c>
      <c r="E7908" s="181" t="s">
        <v>35</v>
      </c>
      <c r="F7908" s="183" t="s">
        <v>35</v>
      </c>
      <c r="G7908" s="181" t="s">
        <v>7376</v>
      </c>
      <c r="H7908" s="184" t="s">
        <v>7090</v>
      </c>
      <c r="I7908" s="185" t="s">
        <v>190</v>
      </c>
      <c r="J7908" s="181" t="s">
        <v>35</v>
      </c>
      <c r="K7908" s="181" t="s">
        <v>225</v>
      </c>
      <c r="L7908" s="186" t="s">
        <v>225</v>
      </c>
      <c r="M7908" s="187" t="s">
        <v>225</v>
      </c>
      <c r="N7908" s="183" t="s">
        <v>36</v>
      </c>
      <c r="O7908" s="181" t="s">
        <v>7376</v>
      </c>
      <c r="P7908" s="184" t="s">
        <v>7090</v>
      </c>
      <c r="Q7908" s="185" t="s">
        <v>190</v>
      </c>
      <c r="R7908" s="181" t="s">
        <v>35</v>
      </c>
      <c r="S7908" s="181" t="s">
        <v>225</v>
      </c>
      <c r="T7908" s="186" t="s">
        <v>225</v>
      </c>
      <c r="U7908" s="187" t="s">
        <v>225</v>
      </c>
      <c r="V7908" s="188" t="str" cm="1">
        <f t="array" ref="V7908">IF(SUM(LEN(A7908:U7908))=0,"",IF(OR(OR(ISBLANK(E7908),SUM(LEN(B7908),LEN(C7908))=0),AND(NOT(D7908="Unknown"),ISBLANK(I7908)),AND(NOT(N7908="Unknown"),ISBLANK(Q7908))),"Missing Information", INDEX(Table15[Entire Service Line Classification], MATCH(SUMIFS(Table15[Unique ID],Table15[System-Owned Portion],D7908,Table15[If Material Anything Other than "Lead" in Column E,Was Material Ever Previously Lead?],F7908,Table15[Customer-Owned Portion],N7908),Table15[Unique ID],0),0)))</f>
        <v>Non-lead</v>
      </c>
      <c r="W7908" s="189"/>
    </row>
    <row r="7909" spans="1:23" s="190" customFormat="1" ht="56.25" x14ac:dyDescent="0.25">
      <c r="A7909" s="180" t="s">
        <v>225</v>
      </c>
      <c r="B7909" s="181" t="s">
        <v>11508</v>
      </c>
      <c r="C7909" s="182" t="s">
        <v>225</v>
      </c>
      <c r="D7909" s="183" t="s">
        <v>36</v>
      </c>
      <c r="E7909" s="181" t="s">
        <v>35</v>
      </c>
      <c r="F7909" s="183" t="s">
        <v>35</v>
      </c>
      <c r="G7909" s="181" t="s">
        <v>7376</v>
      </c>
      <c r="H7909" s="184" t="s">
        <v>7090</v>
      </c>
      <c r="I7909" s="185" t="s">
        <v>190</v>
      </c>
      <c r="J7909" s="181" t="s">
        <v>35</v>
      </c>
      <c r="K7909" s="181" t="s">
        <v>225</v>
      </c>
      <c r="L7909" s="186" t="s">
        <v>225</v>
      </c>
      <c r="M7909" s="187" t="s">
        <v>225</v>
      </c>
      <c r="N7909" s="183" t="s">
        <v>36</v>
      </c>
      <c r="O7909" s="181" t="s">
        <v>7376</v>
      </c>
      <c r="P7909" s="184" t="s">
        <v>7090</v>
      </c>
      <c r="Q7909" s="185" t="s">
        <v>190</v>
      </c>
      <c r="R7909" s="181" t="s">
        <v>35</v>
      </c>
      <c r="S7909" s="181" t="s">
        <v>225</v>
      </c>
      <c r="T7909" s="186" t="s">
        <v>225</v>
      </c>
      <c r="U7909" s="187" t="s">
        <v>225</v>
      </c>
      <c r="V7909" s="188" t="str" cm="1">
        <f t="array" ref="V7909">IF(SUM(LEN(A7909:U7909))=0,"",IF(OR(OR(ISBLANK(E7909),SUM(LEN(B7909),LEN(C7909))=0),AND(NOT(D7909="Unknown"),ISBLANK(I7909)),AND(NOT(N7909="Unknown"),ISBLANK(Q7909))),"Missing Information", INDEX(Table15[Entire Service Line Classification], MATCH(SUMIFS(Table15[Unique ID],Table15[System-Owned Portion],D7909,Table15[If Material Anything Other than "Lead" in Column E,Was Material Ever Previously Lead?],F7909,Table15[Customer-Owned Portion],N7909),Table15[Unique ID],0),0)))</f>
        <v>Non-lead</v>
      </c>
      <c r="W7909" s="189"/>
    </row>
    <row r="7910" spans="1:23" s="190" customFormat="1" ht="56.25" x14ac:dyDescent="0.25">
      <c r="A7910" s="180" t="s">
        <v>225</v>
      </c>
      <c r="B7910" s="181" t="s">
        <v>11509</v>
      </c>
      <c r="C7910" s="182" t="s">
        <v>225</v>
      </c>
      <c r="D7910" s="183" t="s">
        <v>36</v>
      </c>
      <c r="E7910" s="181" t="s">
        <v>35</v>
      </c>
      <c r="F7910" s="183" t="s">
        <v>35</v>
      </c>
      <c r="G7910" s="181" t="s">
        <v>7376</v>
      </c>
      <c r="H7910" s="184" t="s">
        <v>7090</v>
      </c>
      <c r="I7910" s="185" t="s">
        <v>190</v>
      </c>
      <c r="J7910" s="181" t="s">
        <v>35</v>
      </c>
      <c r="K7910" s="181" t="s">
        <v>225</v>
      </c>
      <c r="L7910" s="186" t="s">
        <v>225</v>
      </c>
      <c r="M7910" s="187" t="s">
        <v>225</v>
      </c>
      <c r="N7910" s="183" t="s">
        <v>36</v>
      </c>
      <c r="O7910" s="181" t="s">
        <v>7376</v>
      </c>
      <c r="P7910" s="184" t="s">
        <v>7090</v>
      </c>
      <c r="Q7910" s="185" t="s">
        <v>190</v>
      </c>
      <c r="R7910" s="181" t="s">
        <v>35</v>
      </c>
      <c r="S7910" s="181" t="s">
        <v>225</v>
      </c>
      <c r="T7910" s="186" t="s">
        <v>225</v>
      </c>
      <c r="U7910" s="187" t="s">
        <v>225</v>
      </c>
      <c r="V7910" s="188" t="str" cm="1">
        <f t="array" ref="V7910">IF(SUM(LEN(A7910:U7910))=0,"",IF(OR(OR(ISBLANK(E7910),SUM(LEN(B7910),LEN(C7910))=0),AND(NOT(D7910="Unknown"),ISBLANK(I7910)),AND(NOT(N7910="Unknown"),ISBLANK(Q7910))),"Missing Information", INDEX(Table15[Entire Service Line Classification], MATCH(SUMIFS(Table15[Unique ID],Table15[System-Owned Portion],D7910,Table15[If Material Anything Other than "Lead" in Column E,Was Material Ever Previously Lead?],F7910,Table15[Customer-Owned Portion],N7910),Table15[Unique ID],0),0)))</f>
        <v>Non-lead</v>
      </c>
      <c r="W7910" s="189"/>
    </row>
    <row r="7911" spans="1:23" s="190" customFormat="1" ht="56.25" x14ac:dyDescent="0.25">
      <c r="A7911" s="180" t="s">
        <v>225</v>
      </c>
      <c r="B7911" s="181" t="s">
        <v>11510</v>
      </c>
      <c r="C7911" s="182" t="s">
        <v>225</v>
      </c>
      <c r="D7911" s="183" t="s">
        <v>36</v>
      </c>
      <c r="E7911" s="181" t="s">
        <v>35</v>
      </c>
      <c r="F7911" s="183" t="s">
        <v>35</v>
      </c>
      <c r="G7911" s="181" t="s">
        <v>7376</v>
      </c>
      <c r="H7911" s="184" t="s">
        <v>7090</v>
      </c>
      <c r="I7911" s="185" t="s">
        <v>190</v>
      </c>
      <c r="J7911" s="181" t="s">
        <v>35</v>
      </c>
      <c r="K7911" s="181" t="s">
        <v>225</v>
      </c>
      <c r="L7911" s="186" t="s">
        <v>225</v>
      </c>
      <c r="M7911" s="187" t="s">
        <v>225</v>
      </c>
      <c r="N7911" s="183" t="s">
        <v>36</v>
      </c>
      <c r="O7911" s="181" t="s">
        <v>7376</v>
      </c>
      <c r="P7911" s="184" t="s">
        <v>7090</v>
      </c>
      <c r="Q7911" s="185" t="s">
        <v>190</v>
      </c>
      <c r="R7911" s="181" t="s">
        <v>35</v>
      </c>
      <c r="S7911" s="181" t="s">
        <v>225</v>
      </c>
      <c r="T7911" s="186" t="s">
        <v>225</v>
      </c>
      <c r="U7911" s="187" t="s">
        <v>225</v>
      </c>
      <c r="V7911" s="188" t="str" cm="1">
        <f t="array" ref="V7911">IF(SUM(LEN(A7911:U7911))=0,"",IF(OR(OR(ISBLANK(E7911),SUM(LEN(B7911),LEN(C7911))=0),AND(NOT(D7911="Unknown"),ISBLANK(I7911)),AND(NOT(N7911="Unknown"),ISBLANK(Q7911))),"Missing Information", INDEX(Table15[Entire Service Line Classification], MATCH(SUMIFS(Table15[Unique ID],Table15[System-Owned Portion],D7911,Table15[If Material Anything Other than "Lead" in Column E,Was Material Ever Previously Lead?],F7911,Table15[Customer-Owned Portion],N7911),Table15[Unique ID],0),0)))</f>
        <v>Non-lead</v>
      </c>
      <c r="W7911" s="189"/>
    </row>
    <row r="7912" spans="1:23" s="190" customFormat="1" ht="56.25" x14ac:dyDescent="0.25">
      <c r="A7912" s="180" t="s">
        <v>225</v>
      </c>
      <c r="B7912" s="181" t="s">
        <v>11511</v>
      </c>
      <c r="C7912" s="182" t="s">
        <v>225</v>
      </c>
      <c r="D7912" s="183" t="s">
        <v>36</v>
      </c>
      <c r="E7912" s="181" t="s">
        <v>35</v>
      </c>
      <c r="F7912" s="183" t="s">
        <v>35</v>
      </c>
      <c r="G7912" s="181" t="s">
        <v>7376</v>
      </c>
      <c r="H7912" s="184" t="s">
        <v>7090</v>
      </c>
      <c r="I7912" s="185" t="s">
        <v>190</v>
      </c>
      <c r="J7912" s="181" t="s">
        <v>35</v>
      </c>
      <c r="K7912" s="181" t="s">
        <v>225</v>
      </c>
      <c r="L7912" s="186" t="s">
        <v>225</v>
      </c>
      <c r="M7912" s="187" t="s">
        <v>225</v>
      </c>
      <c r="N7912" s="183" t="s">
        <v>36</v>
      </c>
      <c r="O7912" s="181" t="s">
        <v>7376</v>
      </c>
      <c r="P7912" s="184" t="s">
        <v>7090</v>
      </c>
      <c r="Q7912" s="185" t="s">
        <v>190</v>
      </c>
      <c r="R7912" s="181" t="s">
        <v>35</v>
      </c>
      <c r="S7912" s="181" t="s">
        <v>225</v>
      </c>
      <c r="T7912" s="186" t="s">
        <v>225</v>
      </c>
      <c r="U7912" s="187" t="s">
        <v>225</v>
      </c>
      <c r="V7912" s="188" t="str" cm="1">
        <f t="array" ref="V7912">IF(SUM(LEN(A7912:U7912))=0,"",IF(OR(OR(ISBLANK(E7912),SUM(LEN(B7912),LEN(C7912))=0),AND(NOT(D7912="Unknown"),ISBLANK(I7912)),AND(NOT(N7912="Unknown"),ISBLANK(Q7912))),"Missing Information", INDEX(Table15[Entire Service Line Classification], MATCH(SUMIFS(Table15[Unique ID],Table15[System-Owned Portion],D7912,Table15[If Material Anything Other than "Lead" in Column E,Was Material Ever Previously Lead?],F7912,Table15[Customer-Owned Portion],N7912),Table15[Unique ID],0),0)))</f>
        <v>Non-lead</v>
      </c>
      <c r="W7912" s="189"/>
    </row>
    <row r="7913" spans="1:23" s="190" customFormat="1" ht="56.25" x14ac:dyDescent="0.25">
      <c r="A7913" s="180" t="s">
        <v>225</v>
      </c>
      <c r="B7913" s="181" t="s">
        <v>11512</v>
      </c>
      <c r="C7913" s="182" t="s">
        <v>225</v>
      </c>
      <c r="D7913" s="183" t="s">
        <v>36</v>
      </c>
      <c r="E7913" s="181" t="s">
        <v>35</v>
      </c>
      <c r="F7913" s="183" t="s">
        <v>35</v>
      </c>
      <c r="G7913" s="181" t="s">
        <v>7376</v>
      </c>
      <c r="H7913" s="184" t="s">
        <v>7090</v>
      </c>
      <c r="I7913" s="185" t="s">
        <v>190</v>
      </c>
      <c r="J7913" s="181" t="s">
        <v>35</v>
      </c>
      <c r="K7913" s="181" t="s">
        <v>225</v>
      </c>
      <c r="L7913" s="186" t="s">
        <v>225</v>
      </c>
      <c r="M7913" s="187" t="s">
        <v>225</v>
      </c>
      <c r="N7913" s="183" t="s">
        <v>36</v>
      </c>
      <c r="O7913" s="181" t="s">
        <v>7376</v>
      </c>
      <c r="P7913" s="184" t="s">
        <v>7090</v>
      </c>
      <c r="Q7913" s="185" t="s">
        <v>190</v>
      </c>
      <c r="R7913" s="181" t="s">
        <v>35</v>
      </c>
      <c r="S7913" s="181" t="s">
        <v>225</v>
      </c>
      <c r="T7913" s="186" t="s">
        <v>225</v>
      </c>
      <c r="U7913" s="187" t="s">
        <v>225</v>
      </c>
      <c r="V7913" s="188" t="str" cm="1">
        <f t="array" ref="V7913">IF(SUM(LEN(A7913:U7913))=0,"",IF(OR(OR(ISBLANK(E7913),SUM(LEN(B7913),LEN(C7913))=0),AND(NOT(D7913="Unknown"),ISBLANK(I7913)),AND(NOT(N7913="Unknown"),ISBLANK(Q7913))),"Missing Information", INDEX(Table15[Entire Service Line Classification], MATCH(SUMIFS(Table15[Unique ID],Table15[System-Owned Portion],D7913,Table15[If Material Anything Other than "Lead" in Column E,Was Material Ever Previously Lead?],F7913,Table15[Customer-Owned Portion],N7913),Table15[Unique ID],0),0)))</f>
        <v>Non-lead</v>
      </c>
      <c r="W7913" s="189"/>
    </row>
    <row r="7914" spans="1:23" s="190" customFormat="1" ht="56.25" x14ac:dyDescent="0.25">
      <c r="A7914" s="180" t="s">
        <v>225</v>
      </c>
      <c r="B7914" s="181" t="s">
        <v>11513</v>
      </c>
      <c r="C7914" s="182" t="s">
        <v>225</v>
      </c>
      <c r="D7914" s="183" t="s">
        <v>36</v>
      </c>
      <c r="E7914" s="181" t="s">
        <v>35</v>
      </c>
      <c r="F7914" s="183" t="s">
        <v>35</v>
      </c>
      <c r="G7914" s="181" t="s">
        <v>7376</v>
      </c>
      <c r="H7914" s="184" t="s">
        <v>7090</v>
      </c>
      <c r="I7914" s="185" t="s">
        <v>190</v>
      </c>
      <c r="J7914" s="181" t="s">
        <v>35</v>
      </c>
      <c r="K7914" s="181" t="s">
        <v>225</v>
      </c>
      <c r="L7914" s="186" t="s">
        <v>225</v>
      </c>
      <c r="M7914" s="187" t="s">
        <v>225</v>
      </c>
      <c r="N7914" s="183" t="s">
        <v>36</v>
      </c>
      <c r="O7914" s="181" t="s">
        <v>7376</v>
      </c>
      <c r="P7914" s="184" t="s">
        <v>7090</v>
      </c>
      <c r="Q7914" s="185" t="s">
        <v>190</v>
      </c>
      <c r="R7914" s="181" t="s">
        <v>35</v>
      </c>
      <c r="S7914" s="181" t="s">
        <v>225</v>
      </c>
      <c r="T7914" s="186" t="s">
        <v>225</v>
      </c>
      <c r="U7914" s="187" t="s">
        <v>225</v>
      </c>
      <c r="V7914" s="188" t="str" cm="1">
        <f t="array" ref="V7914">IF(SUM(LEN(A7914:U7914))=0,"",IF(OR(OR(ISBLANK(E7914),SUM(LEN(B7914),LEN(C7914))=0),AND(NOT(D7914="Unknown"),ISBLANK(I7914)),AND(NOT(N7914="Unknown"),ISBLANK(Q7914))),"Missing Information", INDEX(Table15[Entire Service Line Classification], MATCH(SUMIFS(Table15[Unique ID],Table15[System-Owned Portion],D7914,Table15[If Material Anything Other than "Lead" in Column E,Was Material Ever Previously Lead?],F7914,Table15[Customer-Owned Portion],N7914),Table15[Unique ID],0),0)))</f>
        <v>Non-lead</v>
      </c>
      <c r="W7914" s="189"/>
    </row>
    <row r="7915" spans="1:23" s="190" customFormat="1" ht="56.25" x14ac:dyDescent="0.25">
      <c r="A7915" s="180" t="s">
        <v>225</v>
      </c>
      <c r="B7915" s="181" t="s">
        <v>11514</v>
      </c>
      <c r="C7915" s="182" t="s">
        <v>225</v>
      </c>
      <c r="D7915" s="183" t="s">
        <v>36</v>
      </c>
      <c r="E7915" s="181" t="s">
        <v>35</v>
      </c>
      <c r="F7915" s="183" t="s">
        <v>35</v>
      </c>
      <c r="G7915" s="181" t="s">
        <v>7376</v>
      </c>
      <c r="H7915" s="184" t="s">
        <v>7090</v>
      </c>
      <c r="I7915" s="185" t="s">
        <v>190</v>
      </c>
      <c r="J7915" s="181" t="s">
        <v>35</v>
      </c>
      <c r="K7915" s="181" t="s">
        <v>225</v>
      </c>
      <c r="L7915" s="186" t="s">
        <v>225</v>
      </c>
      <c r="M7915" s="187" t="s">
        <v>225</v>
      </c>
      <c r="N7915" s="183" t="s">
        <v>36</v>
      </c>
      <c r="O7915" s="181" t="s">
        <v>7376</v>
      </c>
      <c r="P7915" s="184" t="s">
        <v>7090</v>
      </c>
      <c r="Q7915" s="185" t="s">
        <v>190</v>
      </c>
      <c r="R7915" s="181" t="s">
        <v>35</v>
      </c>
      <c r="S7915" s="181" t="s">
        <v>225</v>
      </c>
      <c r="T7915" s="186" t="s">
        <v>225</v>
      </c>
      <c r="U7915" s="187" t="s">
        <v>225</v>
      </c>
      <c r="V7915" s="188" t="str" cm="1">
        <f t="array" ref="V7915">IF(SUM(LEN(A7915:U7915))=0,"",IF(OR(OR(ISBLANK(E7915),SUM(LEN(B7915),LEN(C7915))=0),AND(NOT(D7915="Unknown"),ISBLANK(I7915)),AND(NOT(N7915="Unknown"),ISBLANK(Q7915))),"Missing Information", INDEX(Table15[Entire Service Line Classification], MATCH(SUMIFS(Table15[Unique ID],Table15[System-Owned Portion],D7915,Table15[If Material Anything Other than "Lead" in Column E,Was Material Ever Previously Lead?],F7915,Table15[Customer-Owned Portion],N7915),Table15[Unique ID],0),0)))</f>
        <v>Non-lead</v>
      </c>
      <c r="W7915" s="189"/>
    </row>
    <row r="7916" spans="1:23" s="190" customFormat="1" ht="56.25" x14ac:dyDescent="0.25">
      <c r="A7916" s="180" t="s">
        <v>225</v>
      </c>
      <c r="B7916" s="181" t="s">
        <v>11515</v>
      </c>
      <c r="C7916" s="182" t="s">
        <v>225</v>
      </c>
      <c r="D7916" s="183" t="s">
        <v>36</v>
      </c>
      <c r="E7916" s="181" t="s">
        <v>35</v>
      </c>
      <c r="F7916" s="183" t="s">
        <v>35</v>
      </c>
      <c r="G7916" s="181" t="s">
        <v>7376</v>
      </c>
      <c r="H7916" s="184" t="s">
        <v>7090</v>
      </c>
      <c r="I7916" s="185" t="s">
        <v>190</v>
      </c>
      <c r="J7916" s="181" t="s">
        <v>35</v>
      </c>
      <c r="K7916" s="181" t="s">
        <v>225</v>
      </c>
      <c r="L7916" s="186" t="s">
        <v>225</v>
      </c>
      <c r="M7916" s="187" t="s">
        <v>225</v>
      </c>
      <c r="N7916" s="183" t="s">
        <v>36</v>
      </c>
      <c r="O7916" s="181" t="s">
        <v>7376</v>
      </c>
      <c r="P7916" s="184" t="s">
        <v>7090</v>
      </c>
      <c r="Q7916" s="185" t="s">
        <v>190</v>
      </c>
      <c r="R7916" s="181" t="s">
        <v>35</v>
      </c>
      <c r="S7916" s="181" t="s">
        <v>225</v>
      </c>
      <c r="T7916" s="186" t="s">
        <v>225</v>
      </c>
      <c r="U7916" s="187" t="s">
        <v>225</v>
      </c>
      <c r="V7916" s="188" t="str" cm="1">
        <f t="array" ref="V7916">IF(SUM(LEN(A7916:U7916))=0,"",IF(OR(OR(ISBLANK(E7916),SUM(LEN(B7916),LEN(C7916))=0),AND(NOT(D7916="Unknown"),ISBLANK(I7916)),AND(NOT(N7916="Unknown"),ISBLANK(Q7916))),"Missing Information", INDEX(Table15[Entire Service Line Classification], MATCH(SUMIFS(Table15[Unique ID],Table15[System-Owned Portion],D7916,Table15[If Material Anything Other than "Lead" in Column E,Was Material Ever Previously Lead?],F7916,Table15[Customer-Owned Portion],N7916),Table15[Unique ID],0),0)))</f>
        <v>Non-lead</v>
      </c>
      <c r="W7916" s="189"/>
    </row>
    <row r="7917" spans="1:23" s="190" customFormat="1" ht="56.25" x14ac:dyDescent="0.25">
      <c r="A7917" s="180" t="s">
        <v>225</v>
      </c>
      <c r="B7917" s="181" t="s">
        <v>11516</v>
      </c>
      <c r="C7917" s="182" t="s">
        <v>225</v>
      </c>
      <c r="D7917" s="183" t="s">
        <v>36</v>
      </c>
      <c r="E7917" s="181" t="s">
        <v>35</v>
      </c>
      <c r="F7917" s="183" t="s">
        <v>35</v>
      </c>
      <c r="G7917" s="181" t="s">
        <v>7376</v>
      </c>
      <c r="H7917" s="184" t="s">
        <v>7090</v>
      </c>
      <c r="I7917" s="185" t="s">
        <v>190</v>
      </c>
      <c r="J7917" s="181" t="s">
        <v>35</v>
      </c>
      <c r="K7917" s="181" t="s">
        <v>225</v>
      </c>
      <c r="L7917" s="186" t="s">
        <v>225</v>
      </c>
      <c r="M7917" s="187" t="s">
        <v>225</v>
      </c>
      <c r="N7917" s="183" t="s">
        <v>36</v>
      </c>
      <c r="O7917" s="181" t="s">
        <v>7376</v>
      </c>
      <c r="P7917" s="184" t="s">
        <v>7090</v>
      </c>
      <c r="Q7917" s="185" t="s">
        <v>190</v>
      </c>
      <c r="R7917" s="181" t="s">
        <v>35</v>
      </c>
      <c r="S7917" s="181" t="s">
        <v>225</v>
      </c>
      <c r="T7917" s="186" t="s">
        <v>225</v>
      </c>
      <c r="U7917" s="187" t="s">
        <v>225</v>
      </c>
      <c r="V7917" s="188" t="str" cm="1">
        <f t="array" ref="V7917">IF(SUM(LEN(A7917:U7917))=0,"",IF(OR(OR(ISBLANK(E7917),SUM(LEN(B7917),LEN(C7917))=0),AND(NOT(D7917="Unknown"),ISBLANK(I7917)),AND(NOT(N7917="Unknown"),ISBLANK(Q7917))),"Missing Information", INDEX(Table15[Entire Service Line Classification], MATCH(SUMIFS(Table15[Unique ID],Table15[System-Owned Portion],D7917,Table15[If Material Anything Other than "Lead" in Column E,Was Material Ever Previously Lead?],F7917,Table15[Customer-Owned Portion],N7917),Table15[Unique ID],0),0)))</f>
        <v>Non-lead</v>
      </c>
      <c r="W7917" s="189"/>
    </row>
    <row r="7918" spans="1:23" s="190" customFormat="1" ht="56.25" x14ac:dyDescent="0.25">
      <c r="A7918" s="180" t="s">
        <v>225</v>
      </c>
      <c r="B7918" s="181" t="s">
        <v>11517</v>
      </c>
      <c r="C7918" s="182" t="s">
        <v>225</v>
      </c>
      <c r="D7918" s="183" t="s">
        <v>36</v>
      </c>
      <c r="E7918" s="181" t="s">
        <v>35</v>
      </c>
      <c r="F7918" s="183" t="s">
        <v>35</v>
      </c>
      <c r="G7918" s="181" t="s">
        <v>7391</v>
      </c>
      <c r="H7918" s="184" t="s">
        <v>7090</v>
      </c>
      <c r="I7918" s="185" t="s">
        <v>190</v>
      </c>
      <c r="J7918" s="181" t="s">
        <v>35</v>
      </c>
      <c r="K7918" s="181" t="s">
        <v>225</v>
      </c>
      <c r="L7918" s="186" t="s">
        <v>225</v>
      </c>
      <c r="M7918" s="187" t="s">
        <v>225</v>
      </c>
      <c r="N7918" s="183" t="s">
        <v>36</v>
      </c>
      <c r="O7918" s="181" t="s">
        <v>7391</v>
      </c>
      <c r="P7918" s="184" t="s">
        <v>7090</v>
      </c>
      <c r="Q7918" s="185" t="s">
        <v>190</v>
      </c>
      <c r="R7918" s="181" t="s">
        <v>35</v>
      </c>
      <c r="S7918" s="181" t="s">
        <v>225</v>
      </c>
      <c r="T7918" s="186" t="s">
        <v>225</v>
      </c>
      <c r="U7918" s="187" t="s">
        <v>225</v>
      </c>
      <c r="V7918" s="188" t="str" cm="1">
        <f t="array" ref="V7918">IF(SUM(LEN(A7918:U7918))=0,"",IF(OR(OR(ISBLANK(E7918),SUM(LEN(B7918),LEN(C7918))=0),AND(NOT(D7918="Unknown"),ISBLANK(I7918)),AND(NOT(N7918="Unknown"),ISBLANK(Q7918))),"Missing Information", INDEX(Table15[Entire Service Line Classification], MATCH(SUMIFS(Table15[Unique ID],Table15[System-Owned Portion],D7918,Table15[If Material Anything Other than "Lead" in Column E,Was Material Ever Previously Lead?],F7918,Table15[Customer-Owned Portion],N7918),Table15[Unique ID],0),0)))</f>
        <v>Non-lead</v>
      </c>
      <c r="W7918" s="189"/>
    </row>
    <row r="7919" spans="1:23" s="190" customFormat="1" ht="56.25" x14ac:dyDescent="0.25">
      <c r="A7919" s="180" t="s">
        <v>225</v>
      </c>
      <c r="B7919" s="181" t="s">
        <v>11518</v>
      </c>
      <c r="C7919" s="182" t="s">
        <v>225</v>
      </c>
      <c r="D7919" s="183" t="s">
        <v>36</v>
      </c>
      <c r="E7919" s="181" t="s">
        <v>35</v>
      </c>
      <c r="F7919" s="183" t="s">
        <v>35</v>
      </c>
      <c r="G7919" s="181" t="s">
        <v>7376</v>
      </c>
      <c r="H7919" s="184" t="s">
        <v>7090</v>
      </c>
      <c r="I7919" s="185" t="s">
        <v>190</v>
      </c>
      <c r="J7919" s="181" t="s">
        <v>35</v>
      </c>
      <c r="K7919" s="181" t="s">
        <v>225</v>
      </c>
      <c r="L7919" s="186" t="s">
        <v>225</v>
      </c>
      <c r="M7919" s="187" t="s">
        <v>225</v>
      </c>
      <c r="N7919" s="183" t="s">
        <v>36</v>
      </c>
      <c r="O7919" s="181" t="s">
        <v>7376</v>
      </c>
      <c r="P7919" s="184" t="s">
        <v>7090</v>
      </c>
      <c r="Q7919" s="185" t="s">
        <v>190</v>
      </c>
      <c r="R7919" s="181" t="s">
        <v>35</v>
      </c>
      <c r="S7919" s="181" t="s">
        <v>225</v>
      </c>
      <c r="T7919" s="186" t="s">
        <v>225</v>
      </c>
      <c r="U7919" s="187" t="s">
        <v>225</v>
      </c>
      <c r="V7919" s="188" t="str" cm="1">
        <f t="array" ref="V7919">IF(SUM(LEN(A7919:U7919))=0,"",IF(OR(OR(ISBLANK(E7919),SUM(LEN(B7919),LEN(C7919))=0),AND(NOT(D7919="Unknown"),ISBLANK(I7919)),AND(NOT(N7919="Unknown"),ISBLANK(Q7919))),"Missing Information", INDEX(Table15[Entire Service Line Classification], MATCH(SUMIFS(Table15[Unique ID],Table15[System-Owned Portion],D7919,Table15[If Material Anything Other than "Lead" in Column E,Was Material Ever Previously Lead?],F7919,Table15[Customer-Owned Portion],N7919),Table15[Unique ID],0),0)))</f>
        <v>Non-lead</v>
      </c>
      <c r="W7919" s="189"/>
    </row>
    <row r="7920" spans="1:23" s="190" customFormat="1" ht="56.25" x14ac:dyDescent="0.25">
      <c r="A7920" s="180" t="s">
        <v>225</v>
      </c>
      <c r="B7920" s="181" t="s">
        <v>11519</v>
      </c>
      <c r="C7920" s="182" t="s">
        <v>225</v>
      </c>
      <c r="D7920" s="183" t="s">
        <v>36</v>
      </c>
      <c r="E7920" s="181" t="s">
        <v>35</v>
      </c>
      <c r="F7920" s="183" t="s">
        <v>35</v>
      </c>
      <c r="G7920" s="181" t="s">
        <v>7376</v>
      </c>
      <c r="H7920" s="184" t="s">
        <v>7090</v>
      </c>
      <c r="I7920" s="185" t="s">
        <v>190</v>
      </c>
      <c r="J7920" s="181" t="s">
        <v>35</v>
      </c>
      <c r="K7920" s="181" t="s">
        <v>225</v>
      </c>
      <c r="L7920" s="186" t="s">
        <v>225</v>
      </c>
      <c r="M7920" s="187" t="s">
        <v>225</v>
      </c>
      <c r="N7920" s="183" t="s">
        <v>36</v>
      </c>
      <c r="O7920" s="181" t="s">
        <v>7376</v>
      </c>
      <c r="P7920" s="184" t="s">
        <v>7090</v>
      </c>
      <c r="Q7920" s="185" t="s">
        <v>190</v>
      </c>
      <c r="R7920" s="181" t="s">
        <v>35</v>
      </c>
      <c r="S7920" s="181" t="s">
        <v>225</v>
      </c>
      <c r="T7920" s="186" t="s">
        <v>225</v>
      </c>
      <c r="U7920" s="187" t="s">
        <v>225</v>
      </c>
      <c r="V7920" s="188" t="str" cm="1">
        <f t="array" ref="V7920">IF(SUM(LEN(A7920:U7920))=0,"",IF(OR(OR(ISBLANK(E7920),SUM(LEN(B7920),LEN(C7920))=0),AND(NOT(D7920="Unknown"),ISBLANK(I7920)),AND(NOT(N7920="Unknown"),ISBLANK(Q7920))),"Missing Information", INDEX(Table15[Entire Service Line Classification], MATCH(SUMIFS(Table15[Unique ID],Table15[System-Owned Portion],D7920,Table15[If Material Anything Other than "Lead" in Column E,Was Material Ever Previously Lead?],F7920,Table15[Customer-Owned Portion],N7920),Table15[Unique ID],0),0)))</f>
        <v>Non-lead</v>
      </c>
      <c r="W7920" s="189"/>
    </row>
    <row r="7921" spans="1:23" s="190" customFormat="1" ht="56.25" x14ac:dyDescent="0.25">
      <c r="A7921" s="180" t="s">
        <v>225</v>
      </c>
      <c r="B7921" s="181" t="s">
        <v>11520</v>
      </c>
      <c r="C7921" s="182" t="s">
        <v>225</v>
      </c>
      <c r="D7921" s="183" t="s">
        <v>36</v>
      </c>
      <c r="E7921" s="181" t="s">
        <v>35</v>
      </c>
      <c r="F7921" s="183" t="s">
        <v>35</v>
      </c>
      <c r="G7921" s="181" t="s">
        <v>7376</v>
      </c>
      <c r="H7921" s="184" t="s">
        <v>7090</v>
      </c>
      <c r="I7921" s="185" t="s">
        <v>190</v>
      </c>
      <c r="J7921" s="181" t="s">
        <v>35</v>
      </c>
      <c r="K7921" s="181" t="s">
        <v>225</v>
      </c>
      <c r="L7921" s="186" t="s">
        <v>225</v>
      </c>
      <c r="M7921" s="187" t="s">
        <v>225</v>
      </c>
      <c r="N7921" s="183" t="s">
        <v>36</v>
      </c>
      <c r="O7921" s="181" t="s">
        <v>7376</v>
      </c>
      <c r="P7921" s="184" t="s">
        <v>7090</v>
      </c>
      <c r="Q7921" s="185" t="s">
        <v>190</v>
      </c>
      <c r="R7921" s="181" t="s">
        <v>35</v>
      </c>
      <c r="S7921" s="181" t="s">
        <v>225</v>
      </c>
      <c r="T7921" s="186" t="s">
        <v>225</v>
      </c>
      <c r="U7921" s="187" t="s">
        <v>225</v>
      </c>
      <c r="V7921" s="188" t="str" cm="1">
        <f t="array" ref="V7921">IF(SUM(LEN(A7921:U7921))=0,"",IF(OR(OR(ISBLANK(E7921),SUM(LEN(B7921),LEN(C7921))=0),AND(NOT(D7921="Unknown"),ISBLANK(I7921)),AND(NOT(N7921="Unknown"),ISBLANK(Q7921))),"Missing Information", INDEX(Table15[Entire Service Line Classification], MATCH(SUMIFS(Table15[Unique ID],Table15[System-Owned Portion],D7921,Table15[If Material Anything Other than "Lead" in Column E,Was Material Ever Previously Lead?],F7921,Table15[Customer-Owned Portion],N7921),Table15[Unique ID],0),0)))</f>
        <v>Non-lead</v>
      </c>
      <c r="W7921" s="189"/>
    </row>
    <row r="7922" spans="1:23" s="190" customFormat="1" ht="56.25" x14ac:dyDescent="0.25">
      <c r="A7922" s="180" t="s">
        <v>225</v>
      </c>
      <c r="B7922" s="181" t="s">
        <v>11521</v>
      </c>
      <c r="C7922" s="182" t="s">
        <v>225</v>
      </c>
      <c r="D7922" s="183" t="s">
        <v>36</v>
      </c>
      <c r="E7922" s="181" t="s">
        <v>35</v>
      </c>
      <c r="F7922" s="183" t="s">
        <v>35</v>
      </c>
      <c r="G7922" s="181" t="s">
        <v>7376</v>
      </c>
      <c r="H7922" s="184" t="s">
        <v>7090</v>
      </c>
      <c r="I7922" s="185" t="s">
        <v>190</v>
      </c>
      <c r="J7922" s="181" t="s">
        <v>35</v>
      </c>
      <c r="K7922" s="181" t="s">
        <v>225</v>
      </c>
      <c r="L7922" s="186" t="s">
        <v>225</v>
      </c>
      <c r="M7922" s="187" t="s">
        <v>225</v>
      </c>
      <c r="N7922" s="183" t="s">
        <v>36</v>
      </c>
      <c r="O7922" s="181" t="s">
        <v>7376</v>
      </c>
      <c r="P7922" s="184" t="s">
        <v>7090</v>
      </c>
      <c r="Q7922" s="185" t="s">
        <v>190</v>
      </c>
      <c r="R7922" s="181" t="s">
        <v>35</v>
      </c>
      <c r="S7922" s="181" t="s">
        <v>225</v>
      </c>
      <c r="T7922" s="186" t="s">
        <v>225</v>
      </c>
      <c r="U7922" s="187" t="s">
        <v>225</v>
      </c>
      <c r="V7922" s="188" t="str" cm="1">
        <f t="array" ref="V7922">IF(SUM(LEN(A7922:U7922))=0,"",IF(OR(OR(ISBLANK(E7922),SUM(LEN(B7922),LEN(C7922))=0),AND(NOT(D7922="Unknown"),ISBLANK(I7922)),AND(NOT(N7922="Unknown"),ISBLANK(Q7922))),"Missing Information", INDEX(Table15[Entire Service Line Classification], MATCH(SUMIFS(Table15[Unique ID],Table15[System-Owned Portion],D7922,Table15[If Material Anything Other than "Lead" in Column E,Was Material Ever Previously Lead?],F7922,Table15[Customer-Owned Portion],N7922),Table15[Unique ID],0),0)))</f>
        <v>Non-lead</v>
      </c>
      <c r="W7922" s="189"/>
    </row>
    <row r="7923" spans="1:23" s="190" customFormat="1" ht="56.25" x14ac:dyDescent="0.25">
      <c r="A7923" s="180" t="s">
        <v>225</v>
      </c>
      <c r="B7923" s="181" t="s">
        <v>11522</v>
      </c>
      <c r="C7923" s="182" t="s">
        <v>225</v>
      </c>
      <c r="D7923" s="183" t="s">
        <v>36</v>
      </c>
      <c r="E7923" s="181" t="s">
        <v>35</v>
      </c>
      <c r="F7923" s="183" t="s">
        <v>35</v>
      </c>
      <c r="G7923" s="181" t="s">
        <v>7376</v>
      </c>
      <c r="H7923" s="184" t="s">
        <v>7090</v>
      </c>
      <c r="I7923" s="185" t="s">
        <v>190</v>
      </c>
      <c r="J7923" s="181" t="s">
        <v>35</v>
      </c>
      <c r="K7923" s="181" t="s">
        <v>225</v>
      </c>
      <c r="L7923" s="186" t="s">
        <v>225</v>
      </c>
      <c r="M7923" s="187" t="s">
        <v>225</v>
      </c>
      <c r="N7923" s="183" t="s">
        <v>36</v>
      </c>
      <c r="O7923" s="181" t="s">
        <v>7376</v>
      </c>
      <c r="P7923" s="184" t="s">
        <v>7090</v>
      </c>
      <c r="Q7923" s="185" t="s">
        <v>190</v>
      </c>
      <c r="R7923" s="181" t="s">
        <v>35</v>
      </c>
      <c r="S7923" s="181" t="s">
        <v>225</v>
      </c>
      <c r="T7923" s="186" t="s">
        <v>225</v>
      </c>
      <c r="U7923" s="187" t="s">
        <v>225</v>
      </c>
      <c r="V7923" s="188" t="str" cm="1">
        <f t="array" ref="V7923">IF(SUM(LEN(A7923:U7923))=0,"",IF(OR(OR(ISBLANK(E7923),SUM(LEN(B7923),LEN(C7923))=0),AND(NOT(D7923="Unknown"),ISBLANK(I7923)),AND(NOT(N7923="Unknown"),ISBLANK(Q7923))),"Missing Information", INDEX(Table15[Entire Service Line Classification], MATCH(SUMIFS(Table15[Unique ID],Table15[System-Owned Portion],D7923,Table15[If Material Anything Other than "Lead" in Column E,Was Material Ever Previously Lead?],F7923,Table15[Customer-Owned Portion],N7923),Table15[Unique ID],0),0)))</f>
        <v>Non-lead</v>
      </c>
      <c r="W7923" s="189"/>
    </row>
    <row r="7924" spans="1:23" s="190" customFormat="1" ht="56.25" x14ac:dyDescent="0.25">
      <c r="A7924" s="180" t="s">
        <v>225</v>
      </c>
      <c r="B7924" s="181" t="s">
        <v>11523</v>
      </c>
      <c r="C7924" s="182" t="s">
        <v>225</v>
      </c>
      <c r="D7924" s="183" t="s">
        <v>36</v>
      </c>
      <c r="E7924" s="181" t="s">
        <v>35</v>
      </c>
      <c r="F7924" s="183" t="s">
        <v>35</v>
      </c>
      <c r="G7924" s="181" t="s">
        <v>7376</v>
      </c>
      <c r="H7924" s="184" t="s">
        <v>7090</v>
      </c>
      <c r="I7924" s="185" t="s">
        <v>190</v>
      </c>
      <c r="J7924" s="181" t="s">
        <v>35</v>
      </c>
      <c r="K7924" s="181" t="s">
        <v>225</v>
      </c>
      <c r="L7924" s="186" t="s">
        <v>225</v>
      </c>
      <c r="M7924" s="187" t="s">
        <v>225</v>
      </c>
      <c r="N7924" s="183" t="s">
        <v>36</v>
      </c>
      <c r="O7924" s="181" t="s">
        <v>7376</v>
      </c>
      <c r="P7924" s="184" t="s">
        <v>7090</v>
      </c>
      <c r="Q7924" s="185" t="s">
        <v>190</v>
      </c>
      <c r="R7924" s="181" t="s">
        <v>35</v>
      </c>
      <c r="S7924" s="181" t="s">
        <v>225</v>
      </c>
      <c r="T7924" s="186" t="s">
        <v>225</v>
      </c>
      <c r="U7924" s="187" t="s">
        <v>225</v>
      </c>
      <c r="V7924" s="188" t="str" cm="1">
        <f t="array" ref="V7924">IF(SUM(LEN(A7924:U7924))=0,"",IF(OR(OR(ISBLANK(E7924),SUM(LEN(B7924),LEN(C7924))=0),AND(NOT(D7924="Unknown"),ISBLANK(I7924)),AND(NOT(N7924="Unknown"),ISBLANK(Q7924))),"Missing Information", INDEX(Table15[Entire Service Line Classification], MATCH(SUMIFS(Table15[Unique ID],Table15[System-Owned Portion],D7924,Table15[If Material Anything Other than "Lead" in Column E,Was Material Ever Previously Lead?],F7924,Table15[Customer-Owned Portion],N7924),Table15[Unique ID],0),0)))</f>
        <v>Non-lead</v>
      </c>
      <c r="W7924" s="189"/>
    </row>
    <row r="7925" spans="1:23" s="190" customFormat="1" ht="56.25" x14ac:dyDescent="0.25">
      <c r="A7925" s="180" t="s">
        <v>225</v>
      </c>
      <c r="B7925" s="181" t="s">
        <v>11524</v>
      </c>
      <c r="C7925" s="182" t="s">
        <v>225</v>
      </c>
      <c r="D7925" s="183" t="s">
        <v>36</v>
      </c>
      <c r="E7925" s="181" t="s">
        <v>35</v>
      </c>
      <c r="F7925" s="183" t="s">
        <v>35</v>
      </c>
      <c r="G7925" s="181" t="s">
        <v>7391</v>
      </c>
      <c r="H7925" s="184" t="s">
        <v>7090</v>
      </c>
      <c r="I7925" s="185" t="s">
        <v>190</v>
      </c>
      <c r="J7925" s="181" t="s">
        <v>35</v>
      </c>
      <c r="K7925" s="181" t="s">
        <v>225</v>
      </c>
      <c r="L7925" s="186" t="s">
        <v>225</v>
      </c>
      <c r="M7925" s="187" t="s">
        <v>225</v>
      </c>
      <c r="N7925" s="183" t="s">
        <v>36</v>
      </c>
      <c r="O7925" s="181" t="s">
        <v>7391</v>
      </c>
      <c r="P7925" s="184" t="s">
        <v>7090</v>
      </c>
      <c r="Q7925" s="185" t="s">
        <v>190</v>
      </c>
      <c r="R7925" s="181" t="s">
        <v>35</v>
      </c>
      <c r="S7925" s="181" t="s">
        <v>225</v>
      </c>
      <c r="T7925" s="186" t="s">
        <v>225</v>
      </c>
      <c r="U7925" s="187" t="s">
        <v>225</v>
      </c>
      <c r="V7925" s="188" t="str" cm="1">
        <f t="array" ref="V7925">IF(SUM(LEN(A7925:U7925))=0,"",IF(OR(OR(ISBLANK(E7925),SUM(LEN(B7925),LEN(C7925))=0),AND(NOT(D7925="Unknown"),ISBLANK(I7925)),AND(NOT(N7925="Unknown"),ISBLANK(Q7925))),"Missing Information", INDEX(Table15[Entire Service Line Classification], MATCH(SUMIFS(Table15[Unique ID],Table15[System-Owned Portion],D7925,Table15[If Material Anything Other than "Lead" in Column E,Was Material Ever Previously Lead?],F7925,Table15[Customer-Owned Portion],N7925),Table15[Unique ID],0),0)))</f>
        <v>Non-lead</v>
      </c>
      <c r="W7925" s="189"/>
    </row>
    <row r="7926" spans="1:23" s="190" customFormat="1" ht="56.25" x14ac:dyDescent="0.25">
      <c r="A7926" s="180" t="s">
        <v>225</v>
      </c>
      <c r="B7926" s="181" t="s">
        <v>11525</v>
      </c>
      <c r="C7926" s="182" t="s">
        <v>225</v>
      </c>
      <c r="D7926" s="183" t="s">
        <v>36</v>
      </c>
      <c r="E7926" s="181" t="s">
        <v>35</v>
      </c>
      <c r="F7926" s="183" t="s">
        <v>35</v>
      </c>
      <c r="G7926" s="181" t="s">
        <v>7376</v>
      </c>
      <c r="H7926" s="184" t="s">
        <v>7090</v>
      </c>
      <c r="I7926" s="185" t="s">
        <v>190</v>
      </c>
      <c r="J7926" s="181" t="s">
        <v>35</v>
      </c>
      <c r="K7926" s="181" t="s">
        <v>225</v>
      </c>
      <c r="L7926" s="186" t="s">
        <v>225</v>
      </c>
      <c r="M7926" s="187" t="s">
        <v>225</v>
      </c>
      <c r="N7926" s="183" t="s">
        <v>36</v>
      </c>
      <c r="O7926" s="181" t="s">
        <v>7376</v>
      </c>
      <c r="P7926" s="184" t="s">
        <v>7090</v>
      </c>
      <c r="Q7926" s="185" t="s">
        <v>190</v>
      </c>
      <c r="R7926" s="181" t="s">
        <v>35</v>
      </c>
      <c r="S7926" s="181" t="s">
        <v>225</v>
      </c>
      <c r="T7926" s="186" t="s">
        <v>225</v>
      </c>
      <c r="U7926" s="187" t="s">
        <v>225</v>
      </c>
      <c r="V7926" s="188" t="str" cm="1">
        <f t="array" ref="V7926">IF(SUM(LEN(A7926:U7926))=0,"",IF(OR(OR(ISBLANK(E7926),SUM(LEN(B7926),LEN(C7926))=0),AND(NOT(D7926="Unknown"),ISBLANK(I7926)),AND(NOT(N7926="Unknown"),ISBLANK(Q7926))),"Missing Information", INDEX(Table15[Entire Service Line Classification], MATCH(SUMIFS(Table15[Unique ID],Table15[System-Owned Portion],D7926,Table15[If Material Anything Other than "Lead" in Column E,Was Material Ever Previously Lead?],F7926,Table15[Customer-Owned Portion],N7926),Table15[Unique ID],0),0)))</f>
        <v>Non-lead</v>
      </c>
      <c r="W7926" s="189"/>
    </row>
    <row r="7927" spans="1:23" s="190" customFormat="1" ht="56.25" x14ac:dyDescent="0.25">
      <c r="A7927" s="180" t="s">
        <v>225</v>
      </c>
      <c r="B7927" s="181" t="s">
        <v>11526</v>
      </c>
      <c r="C7927" s="182" t="s">
        <v>225</v>
      </c>
      <c r="D7927" s="183" t="s">
        <v>36</v>
      </c>
      <c r="E7927" s="181" t="s">
        <v>35</v>
      </c>
      <c r="F7927" s="183" t="s">
        <v>35</v>
      </c>
      <c r="G7927" s="181" t="s">
        <v>7376</v>
      </c>
      <c r="H7927" s="184" t="s">
        <v>7090</v>
      </c>
      <c r="I7927" s="185" t="s">
        <v>190</v>
      </c>
      <c r="J7927" s="181" t="s">
        <v>35</v>
      </c>
      <c r="K7927" s="181" t="s">
        <v>225</v>
      </c>
      <c r="L7927" s="186" t="s">
        <v>225</v>
      </c>
      <c r="M7927" s="187" t="s">
        <v>225</v>
      </c>
      <c r="N7927" s="183" t="s">
        <v>36</v>
      </c>
      <c r="O7927" s="181" t="s">
        <v>7376</v>
      </c>
      <c r="P7927" s="184" t="s">
        <v>7090</v>
      </c>
      <c r="Q7927" s="185" t="s">
        <v>190</v>
      </c>
      <c r="R7927" s="181" t="s">
        <v>35</v>
      </c>
      <c r="S7927" s="181" t="s">
        <v>225</v>
      </c>
      <c r="T7927" s="186" t="s">
        <v>225</v>
      </c>
      <c r="U7927" s="187" t="s">
        <v>225</v>
      </c>
      <c r="V7927" s="188" t="str" cm="1">
        <f t="array" ref="V7927">IF(SUM(LEN(A7927:U7927))=0,"",IF(OR(OR(ISBLANK(E7927),SUM(LEN(B7927),LEN(C7927))=0),AND(NOT(D7927="Unknown"),ISBLANK(I7927)),AND(NOT(N7927="Unknown"),ISBLANK(Q7927))),"Missing Information", INDEX(Table15[Entire Service Line Classification], MATCH(SUMIFS(Table15[Unique ID],Table15[System-Owned Portion],D7927,Table15[If Material Anything Other than "Lead" in Column E,Was Material Ever Previously Lead?],F7927,Table15[Customer-Owned Portion],N7927),Table15[Unique ID],0),0)))</f>
        <v>Non-lead</v>
      </c>
      <c r="W7927" s="189"/>
    </row>
    <row r="7928" spans="1:23" s="190" customFormat="1" ht="56.25" x14ac:dyDescent="0.25">
      <c r="A7928" s="180" t="s">
        <v>225</v>
      </c>
      <c r="B7928" s="181" t="s">
        <v>11527</v>
      </c>
      <c r="C7928" s="182" t="s">
        <v>225</v>
      </c>
      <c r="D7928" s="183" t="s">
        <v>36</v>
      </c>
      <c r="E7928" s="181" t="s">
        <v>35</v>
      </c>
      <c r="F7928" s="183" t="s">
        <v>35</v>
      </c>
      <c r="G7928" s="181" t="s">
        <v>7376</v>
      </c>
      <c r="H7928" s="184" t="s">
        <v>7090</v>
      </c>
      <c r="I7928" s="185" t="s">
        <v>190</v>
      </c>
      <c r="J7928" s="181" t="s">
        <v>35</v>
      </c>
      <c r="K7928" s="181" t="s">
        <v>225</v>
      </c>
      <c r="L7928" s="186" t="s">
        <v>225</v>
      </c>
      <c r="M7928" s="187" t="s">
        <v>225</v>
      </c>
      <c r="N7928" s="183" t="s">
        <v>36</v>
      </c>
      <c r="O7928" s="181" t="s">
        <v>7376</v>
      </c>
      <c r="P7928" s="184" t="s">
        <v>7090</v>
      </c>
      <c r="Q7928" s="185" t="s">
        <v>190</v>
      </c>
      <c r="R7928" s="181" t="s">
        <v>35</v>
      </c>
      <c r="S7928" s="181" t="s">
        <v>225</v>
      </c>
      <c r="T7928" s="186" t="s">
        <v>225</v>
      </c>
      <c r="U7928" s="187" t="s">
        <v>225</v>
      </c>
      <c r="V7928" s="188" t="str" cm="1">
        <f t="array" ref="V7928">IF(SUM(LEN(A7928:U7928))=0,"",IF(OR(OR(ISBLANK(E7928),SUM(LEN(B7928),LEN(C7928))=0),AND(NOT(D7928="Unknown"),ISBLANK(I7928)),AND(NOT(N7928="Unknown"),ISBLANK(Q7928))),"Missing Information", INDEX(Table15[Entire Service Line Classification], MATCH(SUMIFS(Table15[Unique ID],Table15[System-Owned Portion],D7928,Table15[If Material Anything Other than "Lead" in Column E,Was Material Ever Previously Lead?],F7928,Table15[Customer-Owned Portion],N7928),Table15[Unique ID],0),0)))</f>
        <v>Non-lead</v>
      </c>
      <c r="W7928" s="189"/>
    </row>
    <row r="7929" spans="1:23" s="190" customFormat="1" ht="56.25" x14ac:dyDescent="0.25">
      <c r="A7929" s="180" t="s">
        <v>225</v>
      </c>
      <c r="B7929" s="181" t="s">
        <v>11528</v>
      </c>
      <c r="C7929" s="182" t="s">
        <v>225</v>
      </c>
      <c r="D7929" s="183" t="s">
        <v>36</v>
      </c>
      <c r="E7929" s="181" t="s">
        <v>35</v>
      </c>
      <c r="F7929" s="183" t="s">
        <v>35</v>
      </c>
      <c r="G7929" s="181" t="s">
        <v>7376</v>
      </c>
      <c r="H7929" s="184" t="s">
        <v>7090</v>
      </c>
      <c r="I7929" s="185" t="s">
        <v>190</v>
      </c>
      <c r="J7929" s="181" t="s">
        <v>35</v>
      </c>
      <c r="K7929" s="181" t="s">
        <v>225</v>
      </c>
      <c r="L7929" s="186" t="s">
        <v>225</v>
      </c>
      <c r="M7929" s="187" t="s">
        <v>225</v>
      </c>
      <c r="N7929" s="183" t="s">
        <v>36</v>
      </c>
      <c r="O7929" s="181" t="s">
        <v>7376</v>
      </c>
      <c r="P7929" s="184" t="s">
        <v>7090</v>
      </c>
      <c r="Q7929" s="185" t="s">
        <v>190</v>
      </c>
      <c r="R7929" s="181" t="s">
        <v>35</v>
      </c>
      <c r="S7929" s="181" t="s">
        <v>225</v>
      </c>
      <c r="T7929" s="186" t="s">
        <v>225</v>
      </c>
      <c r="U7929" s="187" t="s">
        <v>225</v>
      </c>
      <c r="V7929" s="188" t="str" cm="1">
        <f t="array" ref="V7929">IF(SUM(LEN(A7929:U7929))=0,"",IF(OR(OR(ISBLANK(E7929),SUM(LEN(B7929),LEN(C7929))=0),AND(NOT(D7929="Unknown"),ISBLANK(I7929)),AND(NOT(N7929="Unknown"),ISBLANK(Q7929))),"Missing Information", INDEX(Table15[Entire Service Line Classification], MATCH(SUMIFS(Table15[Unique ID],Table15[System-Owned Portion],D7929,Table15[If Material Anything Other than "Lead" in Column E,Was Material Ever Previously Lead?],F7929,Table15[Customer-Owned Portion],N7929),Table15[Unique ID],0),0)))</f>
        <v>Non-lead</v>
      </c>
      <c r="W7929" s="189"/>
    </row>
    <row r="7930" spans="1:23" s="190" customFormat="1" ht="56.25" x14ac:dyDescent="0.25">
      <c r="A7930" s="180" t="s">
        <v>225</v>
      </c>
      <c r="B7930" s="181" t="s">
        <v>11529</v>
      </c>
      <c r="C7930" s="182" t="s">
        <v>225</v>
      </c>
      <c r="D7930" s="183" t="s">
        <v>36</v>
      </c>
      <c r="E7930" s="181" t="s">
        <v>35</v>
      </c>
      <c r="F7930" s="183" t="s">
        <v>35</v>
      </c>
      <c r="G7930" s="181" t="s">
        <v>7376</v>
      </c>
      <c r="H7930" s="184" t="s">
        <v>7090</v>
      </c>
      <c r="I7930" s="185" t="s">
        <v>190</v>
      </c>
      <c r="J7930" s="181" t="s">
        <v>35</v>
      </c>
      <c r="K7930" s="181" t="s">
        <v>225</v>
      </c>
      <c r="L7930" s="186" t="s">
        <v>225</v>
      </c>
      <c r="M7930" s="187" t="s">
        <v>225</v>
      </c>
      <c r="N7930" s="183" t="s">
        <v>36</v>
      </c>
      <c r="O7930" s="181" t="s">
        <v>7376</v>
      </c>
      <c r="P7930" s="184" t="s">
        <v>7090</v>
      </c>
      <c r="Q7930" s="185" t="s">
        <v>190</v>
      </c>
      <c r="R7930" s="181" t="s">
        <v>35</v>
      </c>
      <c r="S7930" s="181" t="s">
        <v>225</v>
      </c>
      <c r="T7930" s="186" t="s">
        <v>225</v>
      </c>
      <c r="U7930" s="187" t="s">
        <v>225</v>
      </c>
      <c r="V7930" s="188" t="str" cm="1">
        <f t="array" ref="V7930">IF(SUM(LEN(A7930:U7930))=0,"",IF(OR(OR(ISBLANK(E7930),SUM(LEN(B7930),LEN(C7930))=0),AND(NOT(D7930="Unknown"),ISBLANK(I7930)),AND(NOT(N7930="Unknown"),ISBLANK(Q7930))),"Missing Information", INDEX(Table15[Entire Service Line Classification], MATCH(SUMIFS(Table15[Unique ID],Table15[System-Owned Portion],D7930,Table15[If Material Anything Other than "Lead" in Column E,Was Material Ever Previously Lead?],F7930,Table15[Customer-Owned Portion],N7930),Table15[Unique ID],0),0)))</f>
        <v>Non-lead</v>
      </c>
      <c r="W7930" s="189"/>
    </row>
    <row r="7931" spans="1:23" s="190" customFormat="1" ht="56.25" x14ac:dyDescent="0.25">
      <c r="A7931" s="180" t="s">
        <v>225</v>
      </c>
      <c r="B7931" s="181" t="s">
        <v>11530</v>
      </c>
      <c r="C7931" s="182" t="s">
        <v>225</v>
      </c>
      <c r="D7931" s="183" t="s">
        <v>36</v>
      </c>
      <c r="E7931" s="181" t="s">
        <v>35</v>
      </c>
      <c r="F7931" s="183" t="s">
        <v>35</v>
      </c>
      <c r="G7931" s="181" t="s">
        <v>7376</v>
      </c>
      <c r="H7931" s="184" t="s">
        <v>7090</v>
      </c>
      <c r="I7931" s="185" t="s">
        <v>190</v>
      </c>
      <c r="J7931" s="181" t="s">
        <v>35</v>
      </c>
      <c r="K7931" s="181" t="s">
        <v>225</v>
      </c>
      <c r="L7931" s="186" t="s">
        <v>225</v>
      </c>
      <c r="M7931" s="187" t="s">
        <v>225</v>
      </c>
      <c r="N7931" s="183" t="s">
        <v>36</v>
      </c>
      <c r="O7931" s="181" t="s">
        <v>7376</v>
      </c>
      <c r="P7931" s="184" t="s">
        <v>7090</v>
      </c>
      <c r="Q7931" s="185" t="s">
        <v>190</v>
      </c>
      <c r="R7931" s="181" t="s">
        <v>35</v>
      </c>
      <c r="S7931" s="181" t="s">
        <v>225</v>
      </c>
      <c r="T7931" s="186" t="s">
        <v>225</v>
      </c>
      <c r="U7931" s="187" t="s">
        <v>225</v>
      </c>
      <c r="V7931" s="188" t="str" cm="1">
        <f t="array" ref="V7931">IF(SUM(LEN(A7931:U7931))=0,"",IF(OR(OR(ISBLANK(E7931),SUM(LEN(B7931),LEN(C7931))=0),AND(NOT(D7931="Unknown"),ISBLANK(I7931)),AND(NOT(N7931="Unknown"),ISBLANK(Q7931))),"Missing Information", INDEX(Table15[Entire Service Line Classification], MATCH(SUMIFS(Table15[Unique ID],Table15[System-Owned Portion],D7931,Table15[If Material Anything Other than "Lead" in Column E,Was Material Ever Previously Lead?],F7931,Table15[Customer-Owned Portion],N7931),Table15[Unique ID],0),0)))</f>
        <v>Non-lead</v>
      </c>
      <c r="W7931" s="189"/>
    </row>
    <row r="7932" spans="1:23" s="190" customFormat="1" ht="56.25" x14ac:dyDescent="0.25">
      <c r="A7932" s="180" t="s">
        <v>225</v>
      </c>
      <c r="B7932" s="181" t="s">
        <v>11531</v>
      </c>
      <c r="C7932" s="182" t="s">
        <v>225</v>
      </c>
      <c r="D7932" s="183" t="s">
        <v>36</v>
      </c>
      <c r="E7932" s="181" t="s">
        <v>35</v>
      </c>
      <c r="F7932" s="183" t="s">
        <v>35</v>
      </c>
      <c r="G7932" s="181" t="s">
        <v>7376</v>
      </c>
      <c r="H7932" s="184" t="s">
        <v>7090</v>
      </c>
      <c r="I7932" s="185" t="s">
        <v>190</v>
      </c>
      <c r="J7932" s="181" t="s">
        <v>35</v>
      </c>
      <c r="K7932" s="181" t="s">
        <v>225</v>
      </c>
      <c r="L7932" s="186" t="s">
        <v>225</v>
      </c>
      <c r="M7932" s="187" t="s">
        <v>225</v>
      </c>
      <c r="N7932" s="183" t="s">
        <v>36</v>
      </c>
      <c r="O7932" s="181" t="s">
        <v>7376</v>
      </c>
      <c r="P7932" s="184" t="s">
        <v>7090</v>
      </c>
      <c r="Q7932" s="185" t="s">
        <v>190</v>
      </c>
      <c r="R7932" s="181" t="s">
        <v>35</v>
      </c>
      <c r="S7932" s="181" t="s">
        <v>225</v>
      </c>
      <c r="T7932" s="186" t="s">
        <v>225</v>
      </c>
      <c r="U7932" s="187" t="s">
        <v>225</v>
      </c>
      <c r="V7932" s="188" t="str" cm="1">
        <f t="array" ref="V7932">IF(SUM(LEN(A7932:U7932))=0,"",IF(OR(OR(ISBLANK(E7932),SUM(LEN(B7932),LEN(C7932))=0),AND(NOT(D7932="Unknown"),ISBLANK(I7932)),AND(NOT(N7932="Unknown"),ISBLANK(Q7932))),"Missing Information", INDEX(Table15[Entire Service Line Classification], MATCH(SUMIFS(Table15[Unique ID],Table15[System-Owned Portion],D7932,Table15[If Material Anything Other than "Lead" in Column E,Was Material Ever Previously Lead?],F7932,Table15[Customer-Owned Portion],N7932),Table15[Unique ID],0),0)))</f>
        <v>Non-lead</v>
      </c>
      <c r="W7932" s="189"/>
    </row>
    <row r="7933" spans="1:23" s="190" customFormat="1" ht="56.25" x14ac:dyDescent="0.25">
      <c r="A7933" s="180" t="s">
        <v>225</v>
      </c>
      <c r="B7933" s="181" t="s">
        <v>11532</v>
      </c>
      <c r="C7933" s="182" t="s">
        <v>225</v>
      </c>
      <c r="D7933" s="183" t="s">
        <v>36</v>
      </c>
      <c r="E7933" s="181" t="s">
        <v>35</v>
      </c>
      <c r="F7933" s="183" t="s">
        <v>35</v>
      </c>
      <c r="G7933" s="181" t="s">
        <v>7376</v>
      </c>
      <c r="H7933" s="184" t="s">
        <v>7090</v>
      </c>
      <c r="I7933" s="185" t="s">
        <v>190</v>
      </c>
      <c r="J7933" s="181" t="s">
        <v>35</v>
      </c>
      <c r="K7933" s="181" t="s">
        <v>225</v>
      </c>
      <c r="L7933" s="186" t="s">
        <v>225</v>
      </c>
      <c r="M7933" s="187" t="s">
        <v>225</v>
      </c>
      <c r="N7933" s="183" t="s">
        <v>36</v>
      </c>
      <c r="O7933" s="181" t="s">
        <v>7376</v>
      </c>
      <c r="P7933" s="184" t="s">
        <v>7090</v>
      </c>
      <c r="Q7933" s="185" t="s">
        <v>190</v>
      </c>
      <c r="R7933" s="181" t="s">
        <v>35</v>
      </c>
      <c r="S7933" s="181" t="s">
        <v>225</v>
      </c>
      <c r="T7933" s="186" t="s">
        <v>225</v>
      </c>
      <c r="U7933" s="187" t="s">
        <v>225</v>
      </c>
      <c r="V7933" s="188" t="str" cm="1">
        <f t="array" ref="V7933">IF(SUM(LEN(A7933:U7933))=0,"",IF(OR(OR(ISBLANK(E7933),SUM(LEN(B7933),LEN(C7933))=0),AND(NOT(D7933="Unknown"),ISBLANK(I7933)),AND(NOT(N7933="Unknown"),ISBLANK(Q7933))),"Missing Information", INDEX(Table15[Entire Service Line Classification], MATCH(SUMIFS(Table15[Unique ID],Table15[System-Owned Portion],D7933,Table15[If Material Anything Other than "Lead" in Column E,Was Material Ever Previously Lead?],F7933,Table15[Customer-Owned Portion],N7933),Table15[Unique ID],0),0)))</f>
        <v>Non-lead</v>
      </c>
      <c r="W7933" s="189"/>
    </row>
    <row r="7934" spans="1:23" s="190" customFormat="1" ht="56.25" x14ac:dyDescent="0.25">
      <c r="A7934" s="180" t="s">
        <v>225</v>
      </c>
      <c r="B7934" s="181" t="s">
        <v>11533</v>
      </c>
      <c r="C7934" s="182" t="s">
        <v>225</v>
      </c>
      <c r="D7934" s="183" t="s">
        <v>36</v>
      </c>
      <c r="E7934" s="181" t="s">
        <v>35</v>
      </c>
      <c r="F7934" s="183" t="s">
        <v>35</v>
      </c>
      <c r="G7934" s="181" t="s">
        <v>7376</v>
      </c>
      <c r="H7934" s="184" t="s">
        <v>7090</v>
      </c>
      <c r="I7934" s="185" t="s">
        <v>190</v>
      </c>
      <c r="J7934" s="181" t="s">
        <v>35</v>
      </c>
      <c r="K7934" s="181" t="s">
        <v>225</v>
      </c>
      <c r="L7934" s="186" t="s">
        <v>225</v>
      </c>
      <c r="M7934" s="187" t="s">
        <v>225</v>
      </c>
      <c r="N7934" s="183" t="s">
        <v>36</v>
      </c>
      <c r="O7934" s="181" t="s">
        <v>7376</v>
      </c>
      <c r="P7934" s="184" t="s">
        <v>7090</v>
      </c>
      <c r="Q7934" s="185" t="s">
        <v>190</v>
      </c>
      <c r="R7934" s="181" t="s">
        <v>35</v>
      </c>
      <c r="S7934" s="181" t="s">
        <v>225</v>
      </c>
      <c r="T7934" s="186" t="s">
        <v>225</v>
      </c>
      <c r="U7934" s="187" t="s">
        <v>225</v>
      </c>
      <c r="V7934" s="188" t="str" cm="1">
        <f t="array" ref="V7934">IF(SUM(LEN(A7934:U7934))=0,"",IF(OR(OR(ISBLANK(E7934),SUM(LEN(B7934),LEN(C7934))=0),AND(NOT(D7934="Unknown"),ISBLANK(I7934)),AND(NOT(N7934="Unknown"),ISBLANK(Q7934))),"Missing Information", INDEX(Table15[Entire Service Line Classification], MATCH(SUMIFS(Table15[Unique ID],Table15[System-Owned Portion],D7934,Table15[If Material Anything Other than "Lead" in Column E,Was Material Ever Previously Lead?],F7934,Table15[Customer-Owned Portion],N7934),Table15[Unique ID],0),0)))</f>
        <v>Non-lead</v>
      </c>
      <c r="W7934" s="189"/>
    </row>
    <row r="7935" spans="1:23" s="190" customFormat="1" ht="56.25" x14ac:dyDescent="0.25">
      <c r="A7935" s="180" t="s">
        <v>225</v>
      </c>
      <c r="B7935" s="181" t="s">
        <v>11534</v>
      </c>
      <c r="C7935" s="182" t="s">
        <v>225</v>
      </c>
      <c r="D7935" s="183" t="s">
        <v>36</v>
      </c>
      <c r="E7935" s="181" t="s">
        <v>35</v>
      </c>
      <c r="F7935" s="183" t="s">
        <v>35</v>
      </c>
      <c r="G7935" s="181" t="s">
        <v>7376</v>
      </c>
      <c r="H7935" s="184" t="s">
        <v>7090</v>
      </c>
      <c r="I7935" s="185" t="s">
        <v>190</v>
      </c>
      <c r="J7935" s="181" t="s">
        <v>35</v>
      </c>
      <c r="K7935" s="181" t="s">
        <v>225</v>
      </c>
      <c r="L7935" s="186" t="s">
        <v>225</v>
      </c>
      <c r="M7935" s="187" t="s">
        <v>225</v>
      </c>
      <c r="N7935" s="183" t="s">
        <v>36</v>
      </c>
      <c r="O7935" s="181" t="s">
        <v>7376</v>
      </c>
      <c r="P7935" s="184" t="s">
        <v>7090</v>
      </c>
      <c r="Q7935" s="185" t="s">
        <v>190</v>
      </c>
      <c r="R7935" s="181" t="s">
        <v>35</v>
      </c>
      <c r="S7935" s="181" t="s">
        <v>225</v>
      </c>
      <c r="T7935" s="186" t="s">
        <v>225</v>
      </c>
      <c r="U7935" s="187" t="s">
        <v>225</v>
      </c>
      <c r="V7935" s="188" t="str" cm="1">
        <f t="array" ref="V7935">IF(SUM(LEN(A7935:U7935))=0,"",IF(OR(OR(ISBLANK(E7935),SUM(LEN(B7935),LEN(C7935))=0),AND(NOT(D7935="Unknown"),ISBLANK(I7935)),AND(NOT(N7935="Unknown"),ISBLANK(Q7935))),"Missing Information", INDEX(Table15[Entire Service Line Classification], MATCH(SUMIFS(Table15[Unique ID],Table15[System-Owned Portion],D7935,Table15[If Material Anything Other than "Lead" in Column E,Was Material Ever Previously Lead?],F7935,Table15[Customer-Owned Portion],N7935),Table15[Unique ID],0),0)))</f>
        <v>Non-lead</v>
      </c>
      <c r="W7935" s="189"/>
    </row>
    <row r="7936" spans="1:23" s="190" customFormat="1" ht="56.25" x14ac:dyDescent="0.25">
      <c r="A7936" s="180" t="s">
        <v>225</v>
      </c>
      <c r="B7936" s="181" t="s">
        <v>11535</v>
      </c>
      <c r="C7936" s="182" t="s">
        <v>225</v>
      </c>
      <c r="D7936" s="183" t="s">
        <v>36</v>
      </c>
      <c r="E7936" s="181" t="s">
        <v>35</v>
      </c>
      <c r="F7936" s="183" t="s">
        <v>35</v>
      </c>
      <c r="G7936" s="181" t="s">
        <v>7376</v>
      </c>
      <c r="H7936" s="184" t="s">
        <v>7090</v>
      </c>
      <c r="I7936" s="185" t="s">
        <v>190</v>
      </c>
      <c r="J7936" s="181" t="s">
        <v>35</v>
      </c>
      <c r="K7936" s="181" t="s">
        <v>225</v>
      </c>
      <c r="L7936" s="186" t="s">
        <v>225</v>
      </c>
      <c r="M7936" s="187" t="s">
        <v>225</v>
      </c>
      <c r="N7936" s="183" t="s">
        <v>36</v>
      </c>
      <c r="O7936" s="181" t="s">
        <v>7376</v>
      </c>
      <c r="P7936" s="184" t="s">
        <v>7090</v>
      </c>
      <c r="Q7936" s="185" t="s">
        <v>190</v>
      </c>
      <c r="R7936" s="181" t="s">
        <v>35</v>
      </c>
      <c r="S7936" s="181" t="s">
        <v>225</v>
      </c>
      <c r="T7936" s="186" t="s">
        <v>225</v>
      </c>
      <c r="U7936" s="187" t="s">
        <v>225</v>
      </c>
      <c r="V7936" s="188" t="str" cm="1">
        <f t="array" ref="V7936">IF(SUM(LEN(A7936:U7936))=0,"",IF(OR(OR(ISBLANK(E7936),SUM(LEN(B7936),LEN(C7936))=0),AND(NOT(D7936="Unknown"),ISBLANK(I7936)),AND(NOT(N7936="Unknown"),ISBLANK(Q7936))),"Missing Information", INDEX(Table15[Entire Service Line Classification], MATCH(SUMIFS(Table15[Unique ID],Table15[System-Owned Portion],D7936,Table15[If Material Anything Other than "Lead" in Column E,Was Material Ever Previously Lead?],F7936,Table15[Customer-Owned Portion],N7936),Table15[Unique ID],0),0)))</f>
        <v>Non-lead</v>
      </c>
      <c r="W7936" s="189"/>
    </row>
    <row r="7937" spans="1:23" s="190" customFormat="1" ht="56.25" x14ac:dyDescent="0.25">
      <c r="A7937" s="180" t="s">
        <v>225</v>
      </c>
      <c r="B7937" s="181" t="s">
        <v>11536</v>
      </c>
      <c r="C7937" s="182" t="s">
        <v>225</v>
      </c>
      <c r="D7937" s="183" t="s">
        <v>36</v>
      </c>
      <c r="E7937" s="181" t="s">
        <v>35</v>
      </c>
      <c r="F7937" s="183" t="s">
        <v>35</v>
      </c>
      <c r="G7937" s="181" t="s">
        <v>7376</v>
      </c>
      <c r="H7937" s="184" t="s">
        <v>7090</v>
      </c>
      <c r="I7937" s="185" t="s">
        <v>190</v>
      </c>
      <c r="J7937" s="181" t="s">
        <v>35</v>
      </c>
      <c r="K7937" s="181" t="s">
        <v>225</v>
      </c>
      <c r="L7937" s="186" t="s">
        <v>225</v>
      </c>
      <c r="M7937" s="187" t="s">
        <v>225</v>
      </c>
      <c r="N7937" s="183" t="s">
        <v>36</v>
      </c>
      <c r="O7937" s="181" t="s">
        <v>7376</v>
      </c>
      <c r="P7937" s="184" t="s">
        <v>7090</v>
      </c>
      <c r="Q7937" s="185" t="s">
        <v>190</v>
      </c>
      <c r="R7937" s="181" t="s">
        <v>35</v>
      </c>
      <c r="S7937" s="181" t="s">
        <v>225</v>
      </c>
      <c r="T7937" s="186" t="s">
        <v>225</v>
      </c>
      <c r="U7937" s="187" t="s">
        <v>225</v>
      </c>
      <c r="V7937" s="188" t="str" cm="1">
        <f t="array" ref="V7937">IF(SUM(LEN(A7937:U7937))=0,"",IF(OR(OR(ISBLANK(E7937),SUM(LEN(B7937),LEN(C7937))=0),AND(NOT(D7937="Unknown"),ISBLANK(I7937)),AND(NOT(N7937="Unknown"),ISBLANK(Q7937))),"Missing Information", INDEX(Table15[Entire Service Line Classification], MATCH(SUMIFS(Table15[Unique ID],Table15[System-Owned Portion],D7937,Table15[If Material Anything Other than "Lead" in Column E,Was Material Ever Previously Lead?],F7937,Table15[Customer-Owned Portion],N7937),Table15[Unique ID],0),0)))</f>
        <v>Non-lead</v>
      </c>
      <c r="W7937" s="189"/>
    </row>
    <row r="7938" spans="1:23" s="190" customFormat="1" ht="56.25" x14ac:dyDescent="0.25">
      <c r="A7938" s="180" t="s">
        <v>225</v>
      </c>
      <c r="B7938" s="181" t="s">
        <v>11537</v>
      </c>
      <c r="C7938" s="182" t="s">
        <v>225</v>
      </c>
      <c r="D7938" s="183" t="s">
        <v>36</v>
      </c>
      <c r="E7938" s="181" t="s">
        <v>35</v>
      </c>
      <c r="F7938" s="183" t="s">
        <v>35</v>
      </c>
      <c r="G7938" s="181" t="s">
        <v>7376</v>
      </c>
      <c r="H7938" s="184" t="s">
        <v>7090</v>
      </c>
      <c r="I7938" s="185" t="s">
        <v>190</v>
      </c>
      <c r="J7938" s="181" t="s">
        <v>35</v>
      </c>
      <c r="K7938" s="181" t="s">
        <v>225</v>
      </c>
      <c r="L7938" s="186" t="s">
        <v>225</v>
      </c>
      <c r="M7938" s="187" t="s">
        <v>225</v>
      </c>
      <c r="N7938" s="183" t="s">
        <v>36</v>
      </c>
      <c r="O7938" s="181" t="s">
        <v>7376</v>
      </c>
      <c r="P7938" s="184" t="s">
        <v>7090</v>
      </c>
      <c r="Q7938" s="185" t="s">
        <v>190</v>
      </c>
      <c r="R7938" s="181" t="s">
        <v>35</v>
      </c>
      <c r="S7938" s="181" t="s">
        <v>225</v>
      </c>
      <c r="T7938" s="186" t="s">
        <v>225</v>
      </c>
      <c r="U7938" s="187" t="s">
        <v>225</v>
      </c>
      <c r="V7938" s="188" t="str" cm="1">
        <f t="array" ref="V7938">IF(SUM(LEN(A7938:U7938))=0,"",IF(OR(OR(ISBLANK(E7938),SUM(LEN(B7938),LEN(C7938))=0),AND(NOT(D7938="Unknown"),ISBLANK(I7938)),AND(NOT(N7938="Unknown"),ISBLANK(Q7938))),"Missing Information", INDEX(Table15[Entire Service Line Classification], MATCH(SUMIFS(Table15[Unique ID],Table15[System-Owned Portion],D7938,Table15[If Material Anything Other than "Lead" in Column E,Was Material Ever Previously Lead?],F7938,Table15[Customer-Owned Portion],N7938),Table15[Unique ID],0),0)))</f>
        <v>Non-lead</v>
      </c>
      <c r="W7938" s="189"/>
    </row>
    <row r="7939" spans="1:23" s="190" customFormat="1" ht="56.25" x14ac:dyDescent="0.25">
      <c r="A7939" s="180" t="s">
        <v>225</v>
      </c>
      <c r="B7939" s="181" t="s">
        <v>11538</v>
      </c>
      <c r="C7939" s="182" t="s">
        <v>225</v>
      </c>
      <c r="D7939" s="183" t="s">
        <v>36</v>
      </c>
      <c r="E7939" s="181" t="s">
        <v>35</v>
      </c>
      <c r="F7939" s="183" t="s">
        <v>35</v>
      </c>
      <c r="G7939" s="181" t="s">
        <v>7376</v>
      </c>
      <c r="H7939" s="184" t="s">
        <v>7090</v>
      </c>
      <c r="I7939" s="185" t="s">
        <v>190</v>
      </c>
      <c r="J7939" s="181" t="s">
        <v>35</v>
      </c>
      <c r="K7939" s="181" t="s">
        <v>225</v>
      </c>
      <c r="L7939" s="186" t="s">
        <v>225</v>
      </c>
      <c r="M7939" s="187" t="s">
        <v>225</v>
      </c>
      <c r="N7939" s="183" t="s">
        <v>36</v>
      </c>
      <c r="O7939" s="181" t="s">
        <v>7376</v>
      </c>
      <c r="P7939" s="184" t="s">
        <v>7090</v>
      </c>
      <c r="Q7939" s="185" t="s">
        <v>190</v>
      </c>
      <c r="R7939" s="181" t="s">
        <v>35</v>
      </c>
      <c r="S7939" s="181" t="s">
        <v>225</v>
      </c>
      <c r="T7939" s="186" t="s">
        <v>225</v>
      </c>
      <c r="U7939" s="187" t="s">
        <v>225</v>
      </c>
      <c r="V7939" s="188" t="str" cm="1">
        <f t="array" ref="V7939">IF(SUM(LEN(A7939:U7939))=0,"",IF(OR(OR(ISBLANK(E7939),SUM(LEN(B7939),LEN(C7939))=0),AND(NOT(D7939="Unknown"),ISBLANK(I7939)),AND(NOT(N7939="Unknown"),ISBLANK(Q7939))),"Missing Information", INDEX(Table15[Entire Service Line Classification], MATCH(SUMIFS(Table15[Unique ID],Table15[System-Owned Portion],D7939,Table15[If Material Anything Other than "Lead" in Column E,Was Material Ever Previously Lead?],F7939,Table15[Customer-Owned Portion],N7939),Table15[Unique ID],0),0)))</f>
        <v>Non-lead</v>
      </c>
      <c r="W7939" s="189"/>
    </row>
    <row r="7940" spans="1:23" s="190" customFormat="1" ht="56.25" x14ac:dyDescent="0.25">
      <c r="A7940" s="180" t="s">
        <v>225</v>
      </c>
      <c r="B7940" s="181" t="s">
        <v>11539</v>
      </c>
      <c r="C7940" s="182" t="s">
        <v>225</v>
      </c>
      <c r="D7940" s="183" t="s">
        <v>36</v>
      </c>
      <c r="E7940" s="181" t="s">
        <v>35</v>
      </c>
      <c r="F7940" s="183" t="s">
        <v>35</v>
      </c>
      <c r="G7940" s="181" t="s">
        <v>7376</v>
      </c>
      <c r="H7940" s="184" t="s">
        <v>7090</v>
      </c>
      <c r="I7940" s="185" t="s">
        <v>190</v>
      </c>
      <c r="J7940" s="181" t="s">
        <v>35</v>
      </c>
      <c r="K7940" s="181" t="s">
        <v>225</v>
      </c>
      <c r="L7940" s="186" t="s">
        <v>225</v>
      </c>
      <c r="M7940" s="187" t="s">
        <v>225</v>
      </c>
      <c r="N7940" s="183" t="s">
        <v>36</v>
      </c>
      <c r="O7940" s="181" t="s">
        <v>7376</v>
      </c>
      <c r="P7940" s="184" t="s">
        <v>7090</v>
      </c>
      <c r="Q7940" s="185" t="s">
        <v>190</v>
      </c>
      <c r="R7940" s="181" t="s">
        <v>35</v>
      </c>
      <c r="S7940" s="181" t="s">
        <v>225</v>
      </c>
      <c r="T7940" s="186" t="s">
        <v>225</v>
      </c>
      <c r="U7940" s="187" t="s">
        <v>225</v>
      </c>
      <c r="V7940" s="188" t="str" cm="1">
        <f t="array" ref="V7940">IF(SUM(LEN(A7940:U7940))=0,"",IF(OR(OR(ISBLANK(E7940),SUM(LEN(B7940),LEN(C7940))=0),AND(NOT(D7940="Unknown"),ISBLANK(I7940)),AND(NOT(N7940="Unknown"),ISBLANK(Q7940))),"Missing Information", INDEX(Table15[Entire Service Line Classification], MATCH(SUMIFS(Table15[Unique ID],Table15[System-Owned Portion],D7940,Table15[If Material Anything Other than "Lead" in Column E,Was Material Ever Previously Lead?],F7940,Table15[Customer-Owned Portion],N7940),Table15[Unique ID],0),0)))</f>
        <v>Non-lead</v>
      </c>
      <c r="W7940" s="189"/>
    </row>
    <row r="7941" spans="1:23" s="190" customFormat="1" ht="56.25" x14ac:dyDescent="0.25">
      <c r="A7941" s="180" t="s">
        <v>225</v>
      </c>
      <c r="B7941" s="181" t="s">
        <v>11540</v>
      </c>
      <c r="C7941" s="182" t="s">
        <v>225</v>
      </c>
      <c r="D7941" s="183" t="s">
        <v>36</v>
      </c>
      <c r="E7941" s="181" t="s">
        <v>35</v>
      </c>
      <c r="F7941" s="183" t="s">
        <v>35</v>
      </c>
      <c r="G7941" s="181" t="s">
        <v>7376</v>
      </c>
      <c r="H7941" s="184" t="s">
        <v>7090</v>
      </c>
      <c r="I7941" s="185" t="s">
        <v>190</v>
      </c>
      <c r="J7941" s="181" t="s">
        <v>35</v>
      </c>
      <c r="K7941" s="181" t="s">
        <v>225</v>
      </c>
      <c r="L7941" s="186" t="s">
        <v>225</v>
      </c>
      <c r="M7941" s="187" t="s">
        <v>225</v>
      </c>
      <c r="N7941" s="183" t="s">
        <v>36</v>
      </c>
      <c r="O7941" s="181" t="s">
        <v>7376</v>
      </c>
      <c r="P7941" s="184" t="s">
        <v>7090</v>
      </c>
      <c r="Q7941" s="185" t="s">
        <v>190</v>
      </c>
      <c r="R7941" s="181" t="s">
        <v>35</v>
      </c>
      <c r="S7941" s="181" t="s">
        <v>225</v>
      </c>
      <c r="T7941" s="186" t="s">
        <v>225</v>
      </c>
      <c r="U7941" s="187" t="s">
        <v>225</v>
      </c>
      <c r="V7941" s="188" t="str" cm="1">
        <f t="array" ref="V7941">IF(SUM(LEN(A7941:U7941))=0,"",IF(OR(OR(ISBLANK(E7941),SUM(LEN(B7941),LEN(C7941))=0),AND(NOT(D7941="Unknown"),ISBLANK(I7941)),AND(NOT(N7941="Unknown"),ISBLANK(Q7941))),"Missing Information", INDEX(Table15[Entire Service Line Classification], MATCH(SUMIFS(Table15[Unique ID],Table15[System-Owned Portion],D7941,Table15[If Material Anything Other than "Lead" in Column E,Was Material Ever Previously Lead?],F7941,Table15[Customer-Owned Portion],N7941),Table15[Unique ID],0),0)))</f>
        <v>Non-lead</v>
      </c>
      <c r="W7941" s="189"/>
    </row>
    <row r="7942" spans="1:23" s="190" customFormat="1" ht="56.25" x14ac:dyDescent="0.25">
      <c r="A7942" s="180" t="s">
        <v>225</v>
      </c>
      <c r="B7942" s="181" t="s">
        <v>11541</v>
      </c>
      <c r="C7942" s="182" t="s">
        <v>225</v>
      </c>
      <c r="D7942" s="183" t="s">
        <v>36</v>
      </c>
      <c r="E7942" s="181" t="s">
        <v>35</v>
      </c>
      <c r="F7942" s="183" t="s">
        <v>35</v>
      </c>
      <c r="G7942" s="181" t="s">
        <v>7376</v>
      </c>
      <c r="H7942" s="184" t="s">
        <v>7090</v>
      </c>
      <c r="I7942" s="185" t="s">
        <v>190</v>
      </c>
      <c r="J7942" s="181" t="s">
        <v>35</v>
      </c>
      <c r="K7942" s="181" t="s">
        <v>225</v>
      </c>
      <c r="L7942" s="186" t="s">
        <v>225</v>
      </c>
      <c r="M7942" s="187" t="s">
        <v>225</v>
      </c>
      <c r="N7942" s="183" t="s">
        <v>36</v>
      </c>
      <c r="O7942" s="181" t="s">
        <v>7376</v>
      </c>
      <c r="P7942" s="184" t="s">
        <v>7090</v>
      </c>
      <c r="Q7942" s="185" t="s">
        <v>190</v>
      </c>
      <c r="R7942" s="181" t="s">
        <v>35</v>
      </c>
      <c r="S7942" s="181" t="s">
        <v>225</v>
      </c>
      <c r="T7942" s="186" t="s">
        <v>225</v>
      </c>
      <c r="U7942" s="187" t="s">
        <v>225</v>
      </c>
      <c r="V7942" s="188" t="str" cm="1">
        <f t="array" ref="V7942">IF(SUM(LEN(A7942:U7942))=0,"",IF(OR(OR(ISBLANK(E7942),SUM(LEN(B7942),LEN(C7942))=0),AND(NOT(D7942="Unknown"),ISBLANK(I7942)),AND(NOT(N7942="Unknown"),ISBLANK(Q7942))),"Missing Information", INDEX(Table15[Entire Service Line Classification], MATCH(SUMIFS(Table15[Unique ID],Table15[System-Owned Portion],D7942,Table15[If Material Anything Other than "Lead" in Column E,Was Material Ever Previously Lead?],F7942,Table15[Customer-Owned Portion],N7942),Table15[Unique ID],0),0)))</f>
        <v>Non-lead</v>
      </c>
      <c r="W7942" s="189"/>
    </row>
    <row r="7943" spans="1:23" s="190" customFormat="1" ht="56.25" x14ac:dyDescent="0.25">
      <c r="A7943" s="180" t="s">
        <v>225</v>
      </c>
      <c r="B7943" s="181" t="s">
        <v>11542</v>
      </c>
      <c r="C7943" s="182" t="s">
        <v>225</v>
      </c>
      <c r="D7943" s="183" t="s">
        <v>36</v>
      </c>
      <c r="E7943" s="181" t="s">
        <v>35</v>
      </c>
      <c r="F7943" s="183" t="s">
        <v>35</v>
      </c>
      <c r="G7943" s="181" t="s">
        <v>7376</v>
      </c>
      <c r="H7943" s="184" t="s">
        <v>7090</v>
      </c>
      <c r="I7943" s="185" t="s">
        <v>190</v>
      </c>
      <c r="J7943" s="181" t="s">
        <v>35</v>
      </c>
      <c r="K7943" s="181" t="s">
        <v>225</v>
      </c>
      <c r="L7943" s="186" t="s">
        <v>225</v>
      </c>
      <c r="M7943" s="187" t="s">
        <v>225</v>
      </c>
      <c r="N7943" s="183" t="s">
        <v>36</v>
      </c>
      <c r="O7943" s="181" t="s">
        <v>7376</v>
      </c>
      <c r="P7943" s="184" t="s">
        <v>7090</v>
      </c>
      <c r="Q7943" s="185" t="s">
        <v>190</v>
      </c>
      <c r="R7943" s="181" t="s">
        <v>35</v>
      </c>
      <c r="S7943" s="181" t="s">
        <v>225</v>
      </c>
      <c r="T7943" s="186" t="s">
        <v>225</v>
      </c>
      <c r="U7943" s="187" t="s">
        <v>225</v>
      </c>
      <c r="V7943" s="188" t="str" cm="1">
        <f t="array" ref="V7943">IF(SUM(LEN(A7943:U7943))=0,"",IF(OR(OR(ISBLANK(E7943),SUM(LEN(B7943),LEN(C7943))=0),AND(NOT(D7943="Unknown"),ISBLANK(I7943)),AND(NOT(N7943="Unknown"),ISBLANK(Q7943))),"Missing Information", INDEX(Table15[Entire Service Line Classification], MATCH(SUMIFS(Table15[Unique ID],Table15[System-Owned Portion],D7943,Table15[If Material Anything Other than "Lead" in Column E,Was Material Ever Previously Lead?],F7943,Table15[Customer-Owned Portion],N7943),Table15[Unique ID],0),0)))</f>
        <v>Non-lead</v>
      </c>
      <c r="W7943" s="189"/>
    </row>
    <row r="7944" spans="1:23" s="190" customFormat="1" ht="56.25" x14ac:dyDescent="0.25">
      <c r="A7944" s="180" t="s">
        <v>225</v>
      </c>
      <c r="B7944" s="181" t="s">
        <v>11543</v>
      </c>
      <c r="C7944" s="182" t="s">
        <v>225</v>
      </c>
      <c r="D7944" s="183" t="s">
        <v>36</v>
      </c>
      <c r="E7944" s="181" t="s">
        <v>35</v>
      </c>
      <c r="F7944" s="183" t="s">
        <v>35</v>
      </c>
      <c r="G7944" s="181" t="s">
        <v>7376</v>
      </c>
      <c r="H7944" s="184" t="s">
        <v>7090</v>
      </c>
      <c r="I7944" s="185" t="s">
        <v>190</v>
      </c>
      <c r="J7944" s="181" t="s">
        <v>35</v>
      </c>
      <c r="K7944" s="181" t="s">
        <v>225</v>
      </c>
      <c r="L7944" s="186" t="s">
        <v>225</v>
      </c>
      <c r="M7944" s="187" t="s">
        <v>225</v>
      </c>
      <c r="N7944" s="183" t="s">
        <v>36</v>
      </c>
      <c r="O7944" s="181" t="s">
        <v>7376</v>
      </c>
      <c r="P7944" s="184" t="s">
        <v>7090</v>
      </c>
      <c r="Q7944" s="185" t="s">
        <v>190</v>
      </c>
      <c r="R7944" s="181" t="s">
        <v>35</v>
      </c>
      <c r="S7944" s="181" t="s">
        <v>225</v>
      </c>
      <c r="T7944" s="186" t="s">
        <v>225</v>
      </c>
      <c r="U7944" s="187" t="s">
        <v>225</v>
      </c>
      <c r="V7944" s="188" t="str" cm="1">
        <f t="array" ref="V7944">IF(SUM(LEN(A7944:U7944))=0,"",IF(OR(OR(ISBLANK(E7944),SUM(LEN(B7944),LEN(C7944))=0),AND(NOT(D7944="Unknown"),ISBLANK(I7944)),AND(NOT(N7944="Unknown"),ISBLANK(Q7944))),"Missing Information", INDEX(Table15[Entire Service Line Classification], MATCH(SUMIFS(Table15[Unique ID],Table15[System-Owned Portion],D7944,Table15[If Material Anything Other than "Lead" in Column E,Was Material Ever Previously Lead?],F7944,Table15[Customer-Owned Portion],N7944),Table15[Unique ID],0),0)))</f>
        <v>Non-lead</v>
      </c>
      <c r="W7944" s="189"/>
    </row>
    <row r="7945" spans="1:23" s="190" customFormat="1" ht="56.25" x14ac:dyDescent="0.25">
      <c r="A7945" s="180" t="s">
        <v>225</v>
      </c>
      <c r="B7945" s="181" t="s">
        <v>11544</v>
      </c>
      <c r="C7945" s="182" t="s">
        <v>225</v>
      </c>
      <c r="D7945" s="183" t="s">
        <v>36</v>
      </c>
      <c r="E7945" s="181" t="s">
        <v>35</v>
      </c>
      <c r="F7945" s="183" t="s">
        <v>35</v>
      </c>
      <c r="G7945" s="181" t="s">
        <v>7376</v>
      </c>
      <c r="H7945" s="184" t="s">
        <v>7090</v>
      </c>
      <c r="I7945" s="185" t="s">
        <v>190</v>
      </c>
      <c r="J7945" s="181" t="s">
        <v>35</v>
      </c>
      <c r="K7945" s="181" t="s">
        <v>225</v>
      </c>
      <c r="L7945" s="186" t="s">
        <v>225</v>
      </c>
      <c r="M7945" s="187" t="s">
        <v>225</v>
      </c>
      <c r="N7945" s="183" t="s">
        <v>36</v>
      </c>
      <c r="O7945" s="181" t="s">
        <v>7376</v>
      </c>
      <c r="P7945" s="184" t="s">
        <v>7090</v>
      </c>
      <c r="Q7945" s="185" t="s">
        <v>190</v>
      </c>
      <c r="R7945" s="181" t="s">
        <v>35</v>
      </c>
      <c r="S7945" s="181" t="s">
        <v>225</v>
      </c>
      <c r="T7945" s="186" t="s">
        <v>225</v>
      </c>
      <c r="U7945" s="187" t="s">
        <v>225</v>
      </c>
      <c r="V7945" s="188" t="str" cm="1">
        <f t="array" ref="V7945">IF(SUM(LEN(A7945:U7945))=0,"",IF(OR(OR(ISBLANK(E7945),SUM(LEN(B7945),LEN(C7945))=0),AND(NOT(D7945="Unknown"),ISBLANK(I7945)),AND(NOT(N7945="Unknown"),ISBLANK(Q7945))),"Missing Information", INDEX(Table15[Entire Service Line Classification], MATCH(SUMIFS(Table15[Unique ID],Table15[System-Owned Portion],D7945,Table15[If Material Anything Other than "Lead" in Column E,Was Material Ever Previously Lead?],F7945,Table15[Customer-Owned Portion],N7945),Table15[Unique ID],0),0)))</f>
        <v>Non-lead</v>
      </c>
      <c r="W7945" s="189"/>
    </row>
    <row r="7946" spans="1:23" s="190" customFormat="1" ht="56.25" x14ac:dyDescent="0.25">
      <c r="A7946" s="180" t="s">
        <v>225</v>
      </c>
      <c r="B7946" s="181" t="s">
        <v>11545</v>
      </c>
      <c r="C7946" s="182" t="s">
        <v>225</v>
      </c>
      <c r="D7946" s="183" t="s">
        <v>36</v>
      </c>
      <c r="E7946" s="181" t="s">
        <v>35</v>
      </c>
      <c r="F7946" s="183" t="s">
        <v>35</v>
      </c>
      <c r="G7946" s="181" t="s">
        <v>7376</v>
      </c>
      <c r="H7946" s="184" t="s">
        <v>7090</v>
      </c>
      <c r="I7946" s="185" t="s">
        <v>190</v>
      </c>
      <c r="J7946" s="181" t="s">
        <v>35</v>
      </c>
      <c r="K7946" s="181" t="s">
        <v>225</v>
      </c>
      <c r="L7946" s="186" t="s">
        <v>225</v>
      </c>
      <c r="M7946" s="187" t="s">
        <v>225</v>
      </c>
      <c r="N7946" s="183" t="s">
        <v>36</v>
      </c>
      <c r="O7946" s="181" t="s">
        <v>7376</v>
      </c>
      <c r="P7946" s="184" t="s">
        <v>7090</v>
      </c>
      <c r="Q7946" s="185" t="s">
        <v>190</v>
      </c>
      <c r="R7946" s="181" t="s">
        <v>35</v>
      </c>
      <c r="S7946" s="181" t="s">
        <v>225</v>
      </c>
      <c r="T7946" s="186" t="s">
        <v>225</v>
      </c>
      <c r="U7946" s="187" t="s">
        <v>225</v>
      </c>
      <c r="V7946" s="188" t="str" cm="1">
        <f t="array" ref="V7946">IF(SUM(LEN(A7946:U7946))=0,"",IF(OR(OR(ISBLANK(E7946),SUM(LEN(B7946),LEN(C7946))=0),AND(NOT(D7946="Unknown"),ISBLANK(I7946)),AND(NOT(N7946="Unknown"),ISBLANK(Q7946))),"Missing Information", INDEX(Table15[Entire Service Line Classification], MATCH(SUMIFS(Table15[Unique ID],Table15[System-Owned Portion],D7946,Table15[If Material Anything Other than "Lead" in Column E,Was Material Ever Previously Lead?],F7946,Table15[Customer-Owned Portion],N7946),Table15[Unique ID],0),0)))</f>
        <v>Non-lead</v>
      </c>
      <c r="W7946" s="189"/>
    </row>
    <row r="7947" spans="1:23" s="190" customFormat="1" ht="56.25" x14ac:dyDescent="0.25">
      <c r="A7947" s="180" t="s">
        <v>225</v>
      </c>
      <c r="B7947" s="181" t="s">
        <v>11546</v>
      </c>
      <c r="C7947" s="182" t="s">
        <v>225</v>
      </c>
      <c r="D7947" s="183" t="s">
        <v>36</v>
      </c>
      <c r="E7947" s="181" t="s">
        <v>35</v>
      </c>
      <c r="F7947" s="183" t="s">
        <v>35</v>
      </c>
      <c r="G7947" s="181" t="s">
        <v>7376</v>
      </c>
      <c r="H7947" s="184" t="s">
        <v>7090</v>
      </c>
      <c r="I7947" s="185" t="s">
        <v>190</v>
      </c>
      <c r="J7947" s="181" t="s">
        <v>35</v>
      </c>
      <c r="K7947" s="181" t="s">
        <v>225</v>
      </c>
      <c r="L7947" s="186" t="s">
        <v>225</v>
      </c>
      <c r="M7947" s="187" t="s">
        <v>225</v>
      </c>
      <c r="N7947" s="183" t="s">
        <v>36</v>
      </c>
      <c r="O7947" s="181" t="s">
        <v>7376</v>
      </c>
      <c r="P7947" s="184" t="s">
        <v>7090</v>
      </c>
      <c r="Q7947" s="185" t="s">
        <v>190</v>
      </c>
      <c r="R7947" s="181" t="s">
        <v>35</v>
      </c>
      <c r="S7947" s="181" t="s">
        <v>225</v>
      </c>
      <c r="T7947" s="186" t="s">
        <v>225</v>
      </c>
      <c r="U7947" s="187" t="s">
        <v>225</v>
      </c>
      <c r="V7947" s="188" t="str" cm="1">
        <f t="array" ref="V7947">IF(SUM(LEN(A7947:U7947))=0,"",IF(OR(OR(ISBLANK(E7947),SUM(LEN(B7947),LEN(C7947))=0),AND(NOT(D7947="Unknown"),ISBLANK(I7947)),AND(NOT(N7947="Unknown"),ISBLANK(Q7947))),"Missing Information", INDEX(Table15[Entire Service Line Classification], MATCH(SUMIFS(Table15[Unique ID],Table15[System-Owned Portion],D7947,Table15[If Material Anything Other than "Lead" in Column E,Was Material Ever Previously Lead?],F7947,Table15[Customer-Owned Portion],N7947),Table15[Unique ID],0),0)))</f>
        <v>Non-lead</v>
      </c>
      <c r="W7947" s="189"/>
    </row>
    <row r="7948" spans="1:23" s="190" customFormat="1" ht="56.25" x14ac:dyDescent="0.25">
      <c r="A7948" s="180" t="s">
        <v>225</v>
      </c>
      <c r="B7948" s="181" t="s">
        <v>11547</v>
      </c>
      <c r="C7948" s="182" t="s">
        <v>225</v>
      </c>
      <c r="D7948" s="183" t="s">
        <v>36</v>
      </c>
      <c r="E7948" s="181" t="s">
        <v>35</v>
      </c>
      <c r="F7948" s="183" t="s">
        <v>35</v>
      </c>
      <c r="G7948" s="181" t="s">
        <v>7376</v>
      </c>
      <c r="H7948" s="184" t="s">
        <v>7090</v>
      </c>
      <c r="I7948" s="185" t="s">
        <v>190</v>
      </c>
      <c r="J7948" s="181" t="s">
        <v>35</v>
      </c>
      <c r="K7948" s="181" t="s">
        <v>225</v>
      </c>
      <c r="L7948" s="186" t="s">
        <v>225</v>
      </c>
      <c r="M7948" s="187" t="s">
        <v>225</v>
      </c>
      <c r="N7948" s="183" t="s">
        <v>36</v>
      </c>
      <c r="O7948" s="181" t="s">
        <v>7376</v>
      </c>
      <c r="P7948" s="184" t="s">
        <v>7090</v>
      </c>
      <c r="Q7948" s="185" t="s">
        <v>190</v>
      </c>
      <c r="R7948" s="181" t="s">
        <v>35</v>
      </c>
      <c r="S7948" s="181" t="s">
        <v>225</v>
      </c>
      <c r="T7948" s="186" t="s">
        <v>225</v>
      </c>
      <c r="U7948" s="187" t="s">
        <v>225</v>
      </c>
      <c r="V7948" s="188" t="str" cm="1">
        <f t="array" ref="V7948">IF(SUM(LEN(A7948:U7948))=0,"",IF(OR(OR(ISBLANK(E7948),SUM(LEN(B7948),LEN(C7948))=0),AND(NOT(D7948="Unknown"),ISBLANK(I7948)),AND(NOT(N7948="Unknown"),ISBLANK(Q7948))),"Missing Information", INDEX(Table15[Entire Service Line Classification], MATCH(SUMIFS(Table15[Unique ID],Table15[System-Owned Portion],D7948,Table15[If Material Anything Other than "Lead" in Column E,Was Material Ever Previously Lead?],F7948,Table15[Customer-Owned Portion],N7948),Table15[Unique ID],0),0)))</f>
        <v>Non-lead</v>
      </c>
      <c r="W7948" s="189"/>
    </row>
    <row r="7949" spans="1:23" s="190" customFormat="1" ht="56.25" x14ac:dyDescent="0.25">
      <c r="A7949" s="180" t="s">
        <v>225</v>
      </c>
      <c r="B7949" s="181" t="s">
        <v>11548</v>
      </c>
      <c r="C7949" s="182" t="s">
        <v>225</v>
      </c>
      <c r="D7949" s="183" t="s">
        <v>36</v>
      </c>
      <c r="E7949" s="181" t="s">
        <v>35</v>
      </c>
      <c r="F7949" s="183" t="s">
        <v>35</v>
      </c>
      <c r="G7949" s="181" t="s">
        <v>7376</v>
      </c>
      <c r="H7949" s="184" t="s">
        <v>7090</v>
      </c>
      <c r="I7949" s="185" t="s">
        <v>190</v>
      </c>
      <c r="J7949" s="181" t="s">
        <v>35</v>
      </c>
      <c r="K7949" s="181" t="s">
        <v>225</v>
      </c>
      <c r="L7949" s="186" t="s">
        <v>225</v>
      </c>
      <c r="M7949" s="187" t="s">
        <v>225</v>
      </c>
      <c r="N7949" s="183" t="s">
        <v>36</v>
      </c>
      <c r="O7949" s="181" t="s">
        <v>7376</v>
      </c>
      <c r="P7949" s="184" t="s">
        <v>7090</v>
      </c>
      <c r="Q7949" s="185" t="s">
        <v>190</v>
      </c>
      <c r="R7949" s="181" t="s">
        <v>35</v>
      </c>
      <c r="S7949" s="181" t="s">
        <v>225</v>
      </c>
      <c r="T7949" s="186" t="s">
        <v>225</v>
      </c>
      <c r="U7949" s="187" t="s">
        <v>225</v>
      </c>
      <c r="V7949" s="188" t="str" cm="1">
        <f t="array" ref="V7949">IF(SUM(LEN(A7949:U7949))=0,"",IF(OR(OR(ISBLANK(E7949),SUM(LEN(B7949),LEN(C7949))=0),AND(NOT(D7949="Unknown"),ISBLANK(I7949)),AND(NOT(N7949="Unknown"),ISBLANK(Q7949))),"Missing Information", INDEX(Table15[Entire Service Line Classification], MATCH(SUMIFS(Table15[Unique ID],Table15[System-Owned Portion],D7949,Table15[If Material Anything Other than "Lead" in Column E,Was Material Ever Previously Lead?],F7949,Table15[Customer-Owned Portion],N7949),Table15[Unique ID],0),0)))</f>
        <v>Non-lead</v>
      </c>
      <c r="W7949" s="189"/>
    </row>
    <row r="7950" spans="1:23" s="190" customFormat="1" ht="56.25" x14ac:dyDescent="0.25">
      <c r="A7950" s="180" t="s">
        <v>225</v>
      </c>
      <c r="B7950" s="181" t="s">
        <v>11549</v>
      </c>
      <c r="C7950" s="182" t="s">
        <v>225</v>
      </c>
      <c r="D7950" s="183" t="s">
        <v>36</v>
      </c>
      <c r="E7950" s="181" t="s">
        <v>35</v>
      </c>
      <c r="F7950" s="183" t="s">
        <v>35</v>
      </c>
      <c r="G7950" s="181" t="s">
        <v>7442</v>
      </c>
      <c r="H7950" s="184" t="s">
        <v>7090</v>
      </c>
      <c r="I7950" s="185" t="s">
        <v>190</v>
      </c>
      <c r="J7950" s="181" t="s">
        <v>35</v>
      </c>
      <c r="K7950" s="181" t="s">
        <v>225</v>
      </c>
      <c r="L7950" s="186" t="s">
        <v>225</v>
      </c>
      <c r="M7950" s="187" t="s">
        <v>225</v>
      </c>
      <c r="N7950" s="183" t="s">
        <v>36</v>
      </c>
      <c r="O7950" s="181" t="s">
        <v>7442</v>
      </c>
      <c r="P7950" s="184" t="s">
        <v>7090</v>
      </c>
      <c r="Q7950" s="185" t="s">
        <v>190</v>
      </c>
      <c r="R7950" s="181" t="s">
        <v>35</v>
      </c>
      <c r="S7950" s="181" t="s">
        <v>225</v>
      </c>
      <c r="T7950" s="186" t="s">
        <v>225</v>
      </c>
      <c r="U7950" s="187" t="s">
        <v>225</v>
      </c>
      <c r="V7950" s="188" t="str" cm="1">
        <f t="array" ref="V7950">IF(SUM(LEN(A7950:U7950))=0,"",IF(OR(OR(ISBLANK(E7950),SUM(LEN(B7950),LEN(C7950))=0),AND(NOT(D7950="Unknown"),ISBLANK(I7950)),AND(NOT(N7950="Unknown"),ISBLANK(Q7950))),"Missing Information", INDEX(Table15[Entire Service Line Classification], MATCH(SUMIFS(Table15[Unique ID],Table15[System-Owned Portion],D7950,Table15[If Material Anything Other than "Lead" in Column E,Was Material Ever Previously Lead?],F7950,Table15[Customer-Owned Portion],N7950),Table15[Unique ID],0),0)))</f>
        <v>Non-lead</v>
      </c>
      <c r="W7950" s="189"/>
    </row>
    <row r="7951" spans="1:23" s="190" customFormat="1" ht="56.25" x14ac:dyDescent="0.25">
      <c r="A7951" s="180" t="s">
        <v>225</v>
      </c>
      <c r="B7951" s="181" t="s">
        <v>11550</v>
      </c>
      <c r="C7951" s="182" t="s">
        <v>225</v>
      </c>
      <c r="D7951" s="183" t="s">
        <v>36</v>
      </c>
      <c r="E7951" s="181" t="s">
        <v>35</v>
      </c>
      <c r="F7951" s="183" t="s">
        <v>35</v>
      </c>
      <c r="G7951" s="181" t="s">
        <v>7442</v>
      </c>
      <c r="H7951" s="184" t="s">
        <v>7090</v>
      </c>
      <c r="I7951" s="185" t="s">
        <v>190</v>
      </c>
      <c r="J7951" s="181" t="s">
        <v>35</v>
      </c>
      <c r="K7951" s="181" t="s">
        <v>225</v>
      </c>
      <c r="L7951" s="186" t="s">
        <v>225</v>
      </c>
      <c r="M7951" s="187" t="s">
        <v>225</v>
      </c>
      <c r="N7951" s="183" t="s">
        <v>36</v>
      </c>
      <c r="O7951" s="181" t="s">
        <v>7442</v>
      </c>
      <c r="P7951" s="184" t="s">
        <v>7090</v>
      </c>
      <c r="Q7951" s="185" t="s">
        <v>190</v>
      </c>
      <c r="R7951" s="181" t="s">
        <v>35</v>
      </c>
      <c r="S7951" s="181" t="s">
        <v>225</v>
      </c>
      <c r="T7951" s="186" t="s">
        <v>225</v>
      </c>
      <c r="U7951" s="187" t="s">
        <v>225</v>
      </c>
      <c r="V7951" s="188" t="str" cm="1">
        <f t="array" ref="V7951">IF(SUM(LEN(A7951:U7951))=0,"",IF(OR(OR(ISBLANK(E7951),SUM(LEN(B7951),LEN(C7951))=0),AND(NOT(D7951="Unknown"),ISBLANK(I7951)),AND(NOT(N7951="Unknown"),ISBLANK(Q7951))),"Missing Information", INDEX(Table15[Entire Service Line Classification], MATCH(SUMIFS(Table15[Unique ID],Table15[System-Owned Portion],D7951,Table15[If Material Anything Other than "Lead" in Column E,Was Material Ever Previously Lead?],F7951,Table15[Customer-Owned Portion],N7951),Table15[Unique ID],0),0)))</f>
        <v>Non-lead</v>
      </c>
      <c r="W7951" s="189"/>
    </row>
    <row r="7952" spans="1:23" s="190" customFormat="1" ht="56.25" x14ac:dyDescent="0.25">
      <c r="A7952" s="180" t="s">
        <v>225</v>
      </c>
      <c r="B7952" s="181" t="s">
        <v>11551</v>
      </c>
      <c r="C7952" s="182" t="s">
        <v>225</v>
      </c>
      <c r="D7952" s="183" t="s">
        <v>36</v>
      </c>
      <c r="E7952" s="181" t="s">
        <v>35</v>
      </c>
      <c r="F7952" s="183" t="s">
        <v>35</v>
      </c>
      <c r="G7952" s="181" t="s">
        <v>7442</v>
      </c>
      <c r="H7952" s="184" t="s">
        <v>7090</v>
      </c>
      <c r="I7952" s="185" t="s">
        <v>190</v>
      </c>
      <c r="J7952" s="181" t="s">
        <v>35</v>
      </c>
      <c r="K7952" s="181" t="s">
        <v>225</v>
      </c>
      <c r="L7952" s="186" t="s">
        <v>225</v>
      </c>
      <c r="M7952" s="187" t="s">
        <v>225</v>
      </c>
      <c r="N7952" s="183" t="s">
        <v>36</v>
      </c>
      <c r="O7952" s="181" t="s">
        <v>7442</v>
      </c>
      <c r="P7952" s="184" t="s">
        <v>7090</v>
      </c>
      <c r="Q7952" s="185" t="s">
        <v>190</v>
      </c>
      <c r="R7952" s="181" t="s">
        <v>35</v>
      </c>
      <c r="S7952" s="181" t="s">
        <v>225</v>
      </c>
      <c r="T7952" s="186" t="s">
        <v>225</v>
      </c>
      <c r="U7952" s="187" t="s">
        <v>225</v>
      </c>
      <c r="V7952" s="188" t="str" cm="1">
        <f t="array" ref="V7952">IF(SUM(LEN(A7952:U7952))=0,"",IF(OR(OR(ISBLANK(E7952),SUM(LEN(B7952),LEN(C7952))=0),AND(NOT(D7952="Unknown"),ISBLANK(I7952)),AND(NOT(N7952="Unknown"),ISBLANK(Q7952))),"Missing Information", INDEX(Table15[Entire Service Line Classification], MATCH(SUMIFS(Table15[Unique ID],Table15[System-Owned Portion],D7952,Table15[If Material Anything Other than "Lead" in Column E,Was Material Ever Previously Lead?],F7952,Table15[Customer-Owned Portion],N7952),Table15[Unique ID],0),0)))</f>
        <v>Non-lead</v>
      </c>
      <c r="W7952" s="189"/>
    </row>
    <row r="7953" spans="1:23" s="190" customFormat="1" ht="56.25" x14ac:dyDescent="0.25">
      <c r="A7953" s="180" t="s">
        <v>225</v>
      </c>
      <c r="B7953" s="181" t="s">
        <v>11552</v>
      </c>
      <c r="C7953" s="182" t="s">
        <v>225</v>
      </c>
      <c r="D7953" s="183" t="s">
        <v>36</v>
      </c>
      <c r="E7953" s="181" t="s">
        <v>35</v>
      </c>
      <c r="F7953" s="183" t="s">
        <v>35</v>
      </c>
      <c r="G7953" s="181" t="s">
        <v>7442</v>
      </c>
      <c r="H7953" s="184" t="s">
        <v>7090</v>
      </c>
      <c r="I7953" s="185" t="s">
        <v>190</v>
      </c>
      <c r="J7953" s="181" t="s">
        <v>35</v>
      </c>
      <c r="K7953" s="181" t="s">
        <v>225</v>
      </c>
      <c r="L7953" s="186" t="s">
        <v>225</v>
      </c>
      <c r="M7953" s="187" t="s">
        <v>225</v>
      </c>
      <c r="N7953" s="183" t="s">
        <v>36</v>
      </c>
      <c r="O7953" s="181" t="s">
        <v>7442</v>
      </c>
      <c r="P7953" s="184" t="s">
        <v>7090</v>
      </c>
      <c r="Q7953" s="185" t="s">
        <v>190</v>
      </c>
      <c r="R7953" s="181" t="s">
        <v>35</v>
      </c>
      <c r="S7953" s="181" t="s">
        <v>225</v>
      </c>
      <c r="T7953" s="186" t="s">
        <v>225</v>
      </c>
      <c r="U7953" s="187" t="s">
        <v>225</v>
      </c>
      <c r="V7953" s="188" t="str" cm="1">
        <f t="array" ref="V7953">IF(SUM(LEN(A7953:U7953))=0,"",IF(OR(OR(ISBLANK(E7953),SUM(LEN(B7953),LEN(C7953))=0),AND(NOT(D7953="Unknown"),ISBLANK(I7953)),AND(NOT(N7953="Unknown"),ISBLANK(Q7953))),"Missing Information", INDEX(Table15[Entire Service Line Classification], MATCH(SUMIFS(Table15[Unique ID],Table15[System-Owned Portion],D7953,Table15[If Material Anything Other than "Lead" in Column E,Was Material Ever Previously Lead?],F7953,Table15[Customer-Owned Portion],N7953),Table15[Unique ID],0),0)))</f>
        <v>Non-lead</v>
      </c>
      <c r="W7953" s="189"/>
    </row>
    <row r="7954" spans="1:23" s="190" customFormat="1" ht="56.25" x14ac:dyDescent="0.25">
      <c r="A7954" s="180" t="s">
        <v>225</v>
      </c>
      <c r="B7954" s="181" t="s">
        <v>11553</v>
      </c>
      <c r="C7954" s="182" t="s">
        <v>225</v>
      </c>
      <c r="D7954" s="183" t="s">
        <v>36</v>
      </c>
      <c r="E7954" s="181" t="s">
        <v>35</v>
      </c>
      <c r="F7954" s="183" t="s">
        <v>35</v>
      </c>
      <c r="G7954" s="181" t="s">
        <v>7376</v>
      </c>
      <c r="H7954" s="184" t="s">
        <v>7090</v>
      </c>
      <c r="I7954" s="185" t="s">
        <v>190</v>
      </c>
      <c r="J7954" s="181" t="s">
        <v>35</v>
      </c>
      <c r="K7954" s="181" t="s">
        <v>225</v>
      </c>
      <c r="L7954" s="186" t="s">
        <v>225</v>
      </c>
      <c r="M7954" s="187" t="s">
        <v>225</v>
      </c>
      <c r="N7954" s="183" t="s">
        <v>36</v>
      </c>
      <c r="O7954" s="181" t="s">
        <v>7376</v>
      </c>
      <c r="P7954" s="184" t="s">
        <v>7090</v>
      </c>
      <c r="Q7954" s="185" t="s">
        <v>190</v>
      </c>
      <c r="R7954" s="181" t="s">
        <v>35</v>
      </c>
      <c r="S7954" s="181" t="s">
        <v>225</v>
      </c>
      <c r="T7954" s="186" t="s">
        <v>225</v>
      </c>
      <c r="U7954" s="187" t="s">
        <v>225</v>
      </c>
      <c r="V7954" s="188" t="str" cm="1">
        <f t="array" ref="V7954">IF(SUM(LEN(A7954:U7954))=0,"",IF(OR(OR(ISBLANK(E7954),SUM(LEN(B7954),LEN(C7954))=0),AND(NOT(D7954="Unknown"),ISBLANK(I7954)),AND(NOT(N7954="Unknown"),ISBLANK(Q7954))),"Missing Information", INDEX(Table15[Entire Service Line Classification], MATCH(SUMIFS(Table15[Unique ID],Table15[System-Owned Portion],D7954,Table15[If Material Anything Other than "Lead" in Column E,Was Material Ever Previously Lead?],F7954,Table15[Customer-Owned Portion],N7954),Table15[Unique ID],0),0)))</f>
        <v>Non-lead</v>
      </c>
      <c r="W7954" s="189"/>
    </row>
    <row r="7955" spans="1:23" s="190" customFormat="1" ht="56.25" x14ac:dyDescent="0.25">
      <c r="A7955" s="180" t="s">
        <v>225</v>
      </c>
      <c r="B7955" s="181" t="s">
        <v>11554</v>
      </c>
      <c r="C7955" s="182" t="s">
        <v>225</v>
      </c>
      <c r="D7955" s="183" t="s">
        <v>36</v>
      </c>
      <c r="E7955" s="181" t="s">
        <v>35</v>
      </c>
      <c r="F7955" s="183" t="s">
        <v>35</v>
      </c>
      <c r="G7955" s="181" t="s">
        <v>7376</v>
      </c>
      <c r="H7955" s="184" t="s">
        <v>7090</v>
      </c>
      <c r="I7955" s="185" t="s">
        <v>190</v>
      </c>
      <c r="J7955" s="181" t="s">
        <v>35</v>
      </c>
      <c r="K7955" s="181" t="s">
        <v>225</v>
      </c>
      <c r="L7955" s="186" t="s">
        <v>225</v>
      </c>
      <c r="M7955" s="187" t="s">
        <v>225</v>
      </c>
      <c r="N7955" s="183" t="s">
        <v>36</v>
      </c>
      <c r="O7955" s="181" t="s">
        <v>7376</v>
      </c>
      <c r="P7955" s="184" t="s">
        <v>7090</v>
      </c>
      <c r="Q7955" s="185" t="s">
        <v>190</v>
      </c>
      <c r="R7955" s="181" t="s">
        <v>35</v>
      </c>
      <c r="S7955" s="181" t="s">
        <v>225</v>
      </c>
      <c r="T7955" s="186" t="s">
        <v>225</v>
      </c>
      <c r="U7955" s="187" t="s">
        <v>225</v>
      </c>
      <c r="V7955" s="188" t="str" cm="1">
        <f t="array" ref="V7955">IF(SUM(LEN(A7955:U7955))=0,"",IF(OR(OR(ISBLANK(E7955),SUM(LEN(B7955),LEN(C7955))=0),AND(NOT(D7955="Unknown"),ISBLANK(I7955)),AND(NOT(N7955="Unknown"),ISBLANK(Q7955))),"Missing Information", INDEX(Table15[Entire Service Line Classification], MATCH(SUMIFS(Table15[Unique ID],Table15[System-Owned Portion],D7955,Table15[If Material Anything Other than "Lead" in Column E,Was Material Ever Previously Lead?],F7955,Table15[Customer-Owned Portion],N7955),Table15[Unique ID],0),0)))</f>
        <v>Non-lead</v>
      </c>
      <c r="W7955" s="189"/>
    </row>
    <row r="7956" spans="1:23" s="190" customFormat="1" ht="56.25" x14ac:dyDescent="0.25">
      <c r="A7956" s="180" t="s">
        <v>225</v>
      </c>
      <c r="B7956" s="181" t="s">
        <v>11555</v>
      </c>
      <c r="C7956" s="182" t="s">
        <v>225</v>
      </c>
      <c r="D7956" s="183" t="s">
        <v>36</v>
      </c>
      <c r="E7956" s="181" t="s">
        <v>35</v>
      </c>
      <c r="F7956" s="183" t="s">
        <v>35</v>
      </c>
      <c r="G7956" s="181" t="s">
        <v>7376</v>
      </c>
      <c r="H7956" s="184" t="s">
        <v>7090</v>
      </c>
      <c r="I7956" s="185" t="s">
        <v>190</v>
      </c>
      <c r="J7956" s="181" t="s">
        <v>35</v>
      </c>
      <c r="K7956" s="181" t="s">
        <v>225</v>
      </c>
      <c r="L7956" s="186" t="s">
        <v>225</v>
      </c>
      <c r="M7956" s="187" t="s">
        <v>225</v>
      </c>
      <c r="N7956" s="183" t="s">
        <v>36</v>
      </c>
      <c r="O7956" s="181" t="s">
        <v>7376</v>
      </c>
      <c r="P7956" s="184" t="s">
        <v>7090</v>
      </c>
      <c r="Q7956" s="185" t="s">
        <v>190</v>
      </c>
      <c r="R7956" s="181" t="s">
        <v>35</v>
      </c>
      <c r="S7956" s="181" t="s">
        <v>225</v>
      </c>
      <c r="T7956" s="186" t="s">
        <v>225</v>
      </c>
      <c r="U7956" s="187" t="s">
        <v>225</v>
      </c>
      <c r="V7956" s="188" t="str" cm="1">
        <f t="array" ref="V7956">IF(SUM(LEN(A7956:U7956))=0,"",IF(OR(OR(ISBLANK(E7956),SUM(LEN(B7956),LEN(C7956))=0),AND(NOT(D7956="Unknown"),ISBLANK(I7956)),AND(NOT(N7956="Unknown"),ISBLANK(Q7956))),"Missing Information", INDEX(Table15[Entire Service Line Classification], MATCH(SUMIFS(Table15[Unique ID],Table15[System-Owned Portion],D7956,Table15[If Material Anything Other than "Lead" in Column E,Was Material Ever Previously Lead?],F7956,Table15[Customer-Owned Portion],N7956),Table15[Unique ID],0),0)))</f>
        <v>Non-lead</v>
      </c>
      <c r="W7956" s="189"/>
    </row>
    <row r="7957" spans="1:23" s="190" customFormat="1" ht="56.25" x14ac:dyDescent="0.25">
      <c r="A7957" s="180" t="s">
        <v>225</v>
      </c>
      <c r="B7957" s="181" t="s">
        <v>11556</v>
      </c>
      <c r="C7957" s="182" t="s">
        <v>225</v>
      </c>
      <c r="D7957" s="183" t="s">
        <v>36</v>
      </c>
      <c r="E7957" s="181" t="s">
        <v>35</v>
      </c>
      <c r="F7957" s="183" t="s">
        <v>35</v>
      </c>
      <c r="G7957" s="181" t="s">
        <v>7354</v>
      </c>
      <c r="H7957" s="184" t="s">
        <v>7090</v>
      </c>
      <c r="I7957" s="185" t="s">
        <v>190</v>
      </c>
      <c r="J7957" s="181" t="s">
        <v>35</v>
      </c>
      <c r="K7957" s="181" t="s">
        <v>225</v>
      </c>
      <c r="L7957" s="186" t="s">
        <v>225</v>
      </c>
      <c r="M7957" s="187" t="s">
        <v>225</v>
      </c>
      <c r="N7957" s="183" t="s">
        <v>36</v>
      </c>
      <c r="O7957" s="181" t="s">
        <v>7354</v>
      </c>
      <c r="P7957" s="184" t="s">
        <v>7090</v>
      </c>
      <c r="Q7957" s="185" t="s">
        <v>190</v>
      </c>
      <c r="R7957" s="181" t="s">
        <v>35</v>
      </c>
      <c r="S7957" s="181" t="s">
        <v>225</v>
      </c>
      <c r="T7957" s="186" t="s">
        <v>225</v>
      </c>
      <c r="U7957" s="187" t="s">
        <v>225</v>
      </c>
      <c r="V7957" s="188" t="str" cm="1">
        <f t="array" ref="V7957">IF(SUM(LEN(A7957:U7957))=0,"",IF(OR(OR(ISBLANK(E7957),SUM(LEN(B7957),LEN(C7957))=0),AND(NOT(D7957="Unknown"),ISBLANK(I7957)),AND(NOT(N7957="Unknown"),ISBLANK(Q7957))),"Missing Information", INDEX(Table15[Entire Service Line Classification], MATCH(SUMIFS(Table15[Unique ID],Table15[System-Owned Portion],D7957,Table15[If Material Anything Other than "Lead" in Column E,Was Material Ever Previously Lead?],F7957,Table15[Customer-Owned Portion],N7957),Table15[Unique ID],0),0)))</f>
        <v>Non-lead</v>
      </c>
      <c r="W7957" s="189"/>
    </row>
    <row r="7958" spans="1:23" s="190" customFormat="1" ht="56.25" x14ac:dyDescent="0.25">
      <c r="A7958" s="180" t="s">
        <v>225</v>
      </c>
      <c r="B7958" s="181" t="s">
        <v>11557</v>
      </c>
      <c r="C7958" s="182" t="s">
        <v>225</v>
      </c>
      <c r="D7958" s="183" t="s">
        <v>36</v>
      </c>
      <c r="E7958" s="181" t="s">
        <v>35</v>
      </c>
      <c r="F7958" s="183" t="s">
        <v>35</v>
      </c>
      <c r="G7958" s="181" t="s">
        <v>7442</v>
      </c>
      <c r="H7958" s="184" t="s">
        <v>7090</v>
      </c>
      <c r="I7958" s="185" t="s">
        <v>190</v>
      </c>
      <c r="J7958" s="181" t="s">
        <v>35</v>
      </c>
      <c r="K7958" s="181" t="s">
        <v>225</v>
      </c>
      <c r="L7958" s="186" t="s">
        <v>225</v>
      </c>
      <c r="M7958" s="187" t="s">
        <v>225</v>
      </c>
      <c r="N7958" s="183" t="s">
        <v>36</v>
      </c>
      <c r="O7958" s="181" t="s">
        <v>7442</v>
      </c>
      <c r="P7958" s="184" t="s">
        <v>7090</v>
      </c>
      <c r="Q7958" s="185" t="s">
        <v>190</v>
      </c>
      <c r="R7958" s="181" t="s">
        <v>35</v>
      </c>
      <c r="S7958" s="181" t="s">
        <v>225</v>
      </c>
      <c r="T7958" s="186" t="s">
        <v>225</v>
      </c>
      <c r="U7958" s="187" t="s">
        <v>225</v>
      </c>
      <c r="V7958" s="188" t="str" cm="1">
        <f t="array" ref="V7958">IF(SUM(LEN(A7958:U7958))=0,"",IF(OR(OR(ISBLANK(E7958),SUM(LEN(B7958),LEN(C7958))=0),AND(NOT(D7958="Unknown"),ISBLANK(I7958)),AND(NOT(N7958="Unknown"),ISBLANK(Q7958))),"Missing Information", INDEX(Table15[Entire Service Line Classification], MATCH(SUMIFS(Table15[Unique ID],Table15[System-Owned Portion],D7958,Table15[If Material Anything Other than "Lead" in Column E,Was Material Ever Previously Lead?],F7958,Table15[Customer-Owned Portion],N7958),Table15[Unique ID],0),0)))</f>
        <v>Non-lead</v>
      </c>
      <c r="W7958" s="189"/>
    </row>
    <row r="7959" spans="1:23" s="190" customFormat="1" ht="56.25" x14ac:dyDescent="0.25">
      <c r="A7959" s="180" t="s">
        <v>225</v>
      </c>
      <c r="B7959" s="181" t="s">
        <v>11558</v>
      </c>
      <c r="C7959" s="182" t="s">
        <v>225</v>
      </c>
      <c r="D7959" s="183" t="s">
        <v>36</v>
      </c>
      <c r="E7959" s="181" t="s">
        <v>35</v>
      </c>
      <c r="F7959" s="183" t="s">
        <v>35</v>
      </c>
      <c r="G7959" s="181" t="s">
        <v>7354</v>
      </c>
      <c r="H7959" s="184" t="s">
        <v>7090</v>
      </c>
      <c r="I7959" s="185" t="s">
        <v>190</v>
      </c>
      <c r="J7959" s="181" t="s">
        <v>35</v>
      </c>
      <c r="K7959" s="181" t="s">
        <v>225</v>
      </c>
      <c r="L7959" s="186" t="s">
        <v>225</v>
      </c>
      <c r="M7959" s="187" t="s">
        <v>225</v>
      </c>
      <c r="N7959" s="183" t="s">
        <v>36</v>
      </c>
      <c r="O7959" s="181" t="s">
        <v>7354</v>
      </c>
      <c r="P7959" s="184" t="s">
        <v>7090</v>
      </c>
      <c r="Q7959" s="185" t="s">
        <v>190</v>
      </c>
      <c r="R7959" s="181" t="s">
        <v>35</v>
      </c>
      <c r="S7959" s="181" t="s">
        <v>225</v>
      </c>
      <c r="T7959" s="186" t="s">
        <v>225</v>
      </c>
      <c r="U7959" s="187" t="s">
        <v>225</v>
      </c>
      <c r="V7959" s="188" t="str" cm="1">
        <f t="array" ref="V7959">IF(SUM(LEN(A7959:U7959))=0,"",IF(OR(OR(ISBLANK(E7959),SUM(LEN(B7959),LEN(C7959))=0),AND(NOT(D7959="Unknown"),ISBLANK(I7959)),AND(NOT(N7959="Unknown"),ISBLANK(Q7959))),"Missing Information", INDEX(Table15[Entire Service Line Classification], MATCH(SUMIFS(Table15[Unique ID],Table15[System-Owned Portion],D7959,Table15[If Material Anything Other than "Lead" in Column E,Was Material Ever Previously Lead?],F7959,Table15[Customer-Owned Portion],N7959),Table15[Unique ID],0),0)))</f>
        <v>Non-lead</v>
      </c>
      <c r="W7959" s="189"/>
    </row>
    <row r="7960" spans="1:23" s="190" customFormat="1" ht="56.25" x14ac:dyDescent="0.25">
      <c r="A7960" s="180" t="s">
        <v>225</v>
      </c>
      <c r="B7960" s="181" t="s">
        <v>11559</v>
      </c>
      <c r="C7960" s="182" t="s">
        <v>225</v>
      </c>
      <c r="D7960" s="183" t="s">
        <v>36</v>
      </c>
      <c r="E7960" s="181" t="s">
        <v>35</v>
      </c>
      <c r="F7960" s="183" t="s">
        <v>35</v>
      </c>
      <c r="G7960" s="181" t="s">
        <v>7458</v>
      </c>
      <c r="H7960" s="184" t="s">
        <v>7090</v>
      </c>
      <c r="I7960" s="185" t="s">
        <v>190</v>
      </c>
      <c r="J7960" s="181" t="s">
        <v>35</v>
      </c>
      <c r="K7960" s="181" t="s">
        <v>225</v>
      </c>
      <c r="L7960" s="186" t="s">
        <v>225</v>
      </c>
      <c r="M7960" s="187" t="s">
        <v>225</v>
      </c>
      <c r="N7960" s="183" t="s">
        <v>36</v>
      </c>
      <c r="O7960" s="181" t="s">
        <v>7458</v>
      </c>
      <c r="P7960" s="184" t="s">
        <v>7090</v>
      </c>
      <c r="Q7960" s="185" t="s">
        <v>190</v>
      </c>
      <c r="R7960" s="181" t="s">
        <v>35</v>
      </c>
      <c r="S7960" s="181" t="s">
        <v>225</v>
      </c>
      <c r="T7960" s="186" t="s">
        <v>225</v>
      </c>
      <c r="U7960" s="187" t="s">
        <v>225</v>
      </c>
      <c r="V7960" s="188" t="str" cm="1">
        <f t="array" ref="V7960">IF(SUM(LEN(A7960:U7960))=0,"",IF(OR(OR(ISBLANK(E7960),SUM(LEN(B7960),LEN(C7960))=0),AND(NOT(D7960="Unknown"),ISBLANK(I7960)),AND(NOT(N7960="Unknown"),ISBLANK(Q7960))),"Missing Information", INDEX(Table15[Entire Service Line Classification], MATCH(SUMIFS(Table15[Unique ID],Table15[System-Owned Portion],D7960,Table15[If Material Anything Other than "Lead" in Column E,Was Material Ever Previously Lead?],F7960,Table15[Customer-Owned Portion],N7960),Table15[Unique ID],0),0)))</f>
        <v>Non-lead</v>
      </c>
      <c r="W7960" s="189"/>
    </row>
    <row r="7961" spans="1:23" s="190" customFormat="1" ht="56.25" x14ac:dyDescent="0.25">
      <c r="A7961" s="180" t="s">
        <v>225</v>
      </c>
      <c r="B7961" s="181" t="s">
        <v>11560</v>
      </c>
      <c r="C7961" s="182" t="s">
        <v>225</v>
      </c>
      <c r="D7961" s="183" t="s">
        <v>36</v>
      </c>
      <c r="E7961" s="181" t="s">
        <v>35</v>
      </c>
      <c r="F7961" s="183" t="s">
        <v>35</v>
      </c>
      <c r="G7961" s="181" t="s">
        <v>7458</v>
      </c>
      <c r="H7961" s="184" t="s">
        <v>7090</v>
      </c>
      <c r="I7961" s="185" t="s">
        <v>190</v>
      </c>
      <c r="J7961" s="181" t="s">
        <v>35</v>
      </c>
      <c r="K7961" s="181" t="s">
        <v>225</v>
      </c>
      <c r="L7961" s="186" t="s">
        <v>225</v>
      </c>
      <c r="M7961" s="187" t="s">
        <v>225</v>
      </c>
      <c r="N7961" s="183" t="s">
        <v>36</v>
      </c>
      <c r="O7961" s="181" t="s">
        <v>7458</v>
      </c>
      <c r="P7961" s="184" t="s">
        <v>7090</v>
      </c>
      <c r="Q7961" s="185" t="s">
        <v>190</v>
      </c>
      <c r="R7961" s="181" t="s">
        <v>35</v>
      </c>
      <c r="S7961" s="181" t="s">
        <v>225</v>
      </c>
      <c r="T7961" s="186" t="s">
        <v>225</v>
      </c>
      <c r="U7961" s="187" t="s">
        <v>225</v>
      </c>
      <c r="V7961" s="188" t="str" cm="1">
        <f t="array" ref="V7961">IF(SUM(LEN(A7961:U7961))=0,"",IF(OR(OR(ISBLANK(E7961),SUM(LEN(B7961),LEN(C7961))=0),AND(NOT(D7961="Unknown"),ISBLANK(I7961)),AND(NOT(N7961="Unknown"),ISBLANK(Q7961))),"Missing Information", INDEX(Table15[Entire Service Line Classification], MATCH(SUMIFS(Table15[Unique ID],Table15[System-Owned Portion],D7961,Table15[If Material Anything Other than "Lead" in Column E,Was Material Ever Previously Lead?],F7961,Table15[Customer-Owned Portion],N7961),Table15[Unique ID],0),0)))</f>
        <v>Non-lead</v>
      </c>
      <c r="W7961" s="189"/>
    </row>
    <row r="7962" spans="1:23" s="190" customFormat="1" ht="56.25" x14ac:dyDescent="0.25">
      <c r="A7962" s="180" t="s">
        <v>225</v>
      </c>
      <c r="B7962" s="181" t="s">
        <v>11561</v>
      </c>
      <c r="C7962" s="182" t="s">
        <v>225</v>
      </c>
      <c r="D7962" s="183" t="s">
        <v>36</v>
      </c>
      <c r="E7962" s="181" t="s">
        <v>35</v>
      </c>
      <c r="F7962" s="183" t="s">
        <v>35</v>
      </c>
      <c r="G7962" s="181" t="s">
        <v>7458</v>
      </c>
      <c r="H7962" s="184" t="s">
        <v>7090</v>
      </c>
      <c r="I7962" s="185" t="s">
        <v>190</v>
      </c>
      <c r="J7962" s="181" t="s">
        <v>35</v>
      </c>
      <c r="K7962" s="181" t="s">
        <v>225</v>
      </c>
      <c r="L7962" s="186" t="s">
        <v>225</v>
      </c>
      <c r="M7962" s="187" t="s">
        <v>225</v>
      </c>
      <c r="N7962" s="183" t="s">
        <v>36</v>
      </c>
      <c r="O7962" s="181" t="s">
        <v>7458</v>
      </c>
      <c r="P7962" s="184" t="s">
        <v>7090</v>
      </c>
      <c r="Q7962" s="185" t="s">
        <v>190</v>
      </c>
      <c r="R7962" s="181" t="s">
        <v>35</v>
      </c>
      <c r="S7962" s="181" t="s">
        <v>225</v>
      </c>
      <c r="T7962" s="186" t="s">
        <v>225</v>
      </c>
      <c r="U7962" s="187" t="s">
        <v>225</v>
      </c>
      <c r="V7962" s="188" t="str" cm="1">
        <f t="array" ref="V7962">IF(SUM(LEN(A7962:U7962))=0,"",IF(OR(OR(ISBLANK(E7962),SUM(LEN(B7962),LEN(C7962))=0),AND(NOT(D7962="Unknown"),ISBLANK(I7962)),AND(NOT(N7962="Unknown"),ISBLANK(Q7962))),"Missing Information", INDEX(Table15[Entire Service Line Classification], MATCH(SUMIFS(Table15[Unique ID],Table15[System-Owned Portion],D7962,Table15[If Material Anything Other than "Lead" in Column E,Was Material Ever Previously Lead?],F7962,Table15[Customer-Owned Portion],N7962),Table15[Unique ID],0),0)))</f>
        <v>Non-lead</v>
      </c>
      <c r="W7962" s="189"/>
    </row>
    <row r="7963" spans="1:23" s="190" customFormat="1" ht="56.25" x14ac:dyDescent="0.25">
      <c r="A7963" s="180" t="s">
        <v>225</v>
      </c>
      <c r="B7963" s="181" t="s">
        <v>11562</v>
      </c>
      <c r="C7963" s="182" t="s">
        <v>225</v>
      </c>
      <c r="D7963" s="183" t="s">
        <v>36</v>
      </c>
      <c r="E7963" s="181" t="s">
        <v>35</v>
      </c>
      <c r="F7963" s="183" t="s">
        <v>35</v>
      </c>
      <c r="G7963" s="181" t="s">
        <v>7376</v>
      </c>
      <c r="H7963" s="184" t="s">
        <v>7090</v>
      </c>
      <c r="I7963" s="185" t="s">
        <v>190</v>
      </c>
      <c r="J7963" s="181" t="s">
        <v>35</v>
      </c>
      <c r="K7963" s="181" t="s">
        <v>225</v>
      </c>
      <c r="L7963" s="186" t="s">
        <v>225</v>
      </c>
      <c r="M7963" s="187" t="s">
        <v>225</v>
      </c>
      <c r="N7963" s="183" t="s">
        <v>36</v>
      </c>
      <c r="O7963" s="181" t="s">
        <v>7376</v>
      </c>
      <c r="P7963" s="184" t="s">
        <v>7090</v>
      </c>
      <c r="Q7963" s="185" t="s">
        <v>190</v>
      </c>
      <c r="R7963" s="181" t="s">
        <v>35</v>
      </c>
      <c r="S7963" s="181" t="s">
        <v>225</v>
      </c>
      <c r="T7963" s="186" t="s">
        <v>225</v>
      </c>
      <c r="U7963" s="187" t="s">
        <v>225</v>
      </c>
      <c r="V7963" s="188" t="str" cm="1">
        <f t="array" ref="V7963">IF(SUM(LEN(A7963:U7963))=0,"",IF(OR(OR(ISBLANK(E7963),SUM(LEN(B7963),LEN(C7963))=0),AND(NOT(D7963="Unknown"),ISBLANK(I7963)),AND(NOT(N7963="Unknown"),ISBLANK(Q7963))),"Missing Information", INDEX(Table15[Entire Service Line Classification], MATCH(SUMIFS(Table15[Unique ID],Table15[System-Owned Portion],D7963,Table15[If Material Anything Other than "Lead" in Column E,Was Material Ever Previously Lead?],F7963,Table15[Customer-Owned Portion],N7963),Table15[Unique ID],0),0)))</f>
        <v>Non-lead</v>
      </c>
      <c r="W7963" s="189"/>
    </row>
    <row r="7964" spans="1:23" s="190" customFormat="1" ht="56.25" x14ac:dyDescent="0.25">
      <c r="A7964" s="180" t="s">
        <v>225</v>
      </c>
      <c r="B7964" s="181" t="s">
        <v>11563</v>
      </c>
      <c r="C7964" s="182" t="s">
        <v>225</v>
      </c>
      <c r="D7964" s="183" t="s">
        <v>36</v>
      </c>
      <c r="E7964" s="181" t="s">
        <v>35</v>
      </c>
      <c r="F7964" s="183" t="s">
        <v>35</v>
      </c>
      <c r="G7964" s="181" t="s">
        <v>7376</v>
      </c>
      <c r="H7964" s="184" t="s">
        <v>7090</v>
      </c>
      <c r="I7964" s="185" t="s">
        <v>190</v>
      </c>
      <c r="J7964" s="181" t="s">
        <v>35</v>
      </c>
      <c r="K7964" s="181" t="s">
        <v>225</v>
      </c>
      <c r="L7964" s="186" t="s">
        <v>225</v>
      </c>
      <c r="M7964" s="187" t="s">
        <v>225</v>
      </c>
      <c r="N7964" s="183" t="s">
        <v>36</v>
      </c>
      <c r="O7964" s="181" t="s">
        <v>7376</v>
      </c>
      <c r="P7964" s="184" t="s">
        <v>7090</v>
      </c>
      <c r="Q7964" s="185" t="s">
        <v>190</v>
      </c>
      <c r="R7964" s="181" t="s">
        <v>35</v>
      </c>
      <c r="S7964" s="181" t="s">
        <v>225</v>
      </c>
      <c r="T7964" s="186" t="s">
        <v>225</v>
      </c>
      <c r="U7964" s="187" t="s">
        <v>225</v>
      </c>
      <c r="V7964" s="188" t="str" cm="1">
        <f t="array" ref="V7964">IF(SUM(LEN(A7964:U7964))=0,"",IF(OR(OR(ISBLANK(E7964),SUM(LEN(B7964),LEN(C7964))=0),AND(NOT(D7964="Unknown"),ISBLANK(I7964)),AND(NOT(N7964="Unknown"),ISBLANK(Q7964))),"Missing Information", INDEX(Table15[Entire Service Line Classification], MATCH(SUMIFS(Table15[Unique ID],Table15[System-Owned Portion],D7964,Table15[If Material Anything Other than "Lead" in Column E,Was Material Ever Previously Lead?],F7964,Table15[Customer-Owned Portion],N7964),Table15[Unique ID],0),0)))</f>
        <v>Non-lead</v>
      </c>
      <c r="W7964" s="189"/>
    </row>
    <row r="7965" spans="1:23" s="190" customFormat="1" ht="56.25" x14ac:dyDescent="0.25">
      <c r="A7965" s="180" t="s">
        <v>225</v>
      </c>
      <c r="B7965" s="181" t="s">
        <v>11564</v>
      </c>
      <c r="C7965" s="182" t="s">
        <v>225</v>
      </c>
      <c r="D7965" s="183" t="s">
        <v>36</v>
      </c>
      <c r="E7965" s="181" t="s">
        <v>35</v>
      </c>
      <c r="F7965" s="183" t="s">
        <v>35</v>
      </c>
      <c r="G7965" s="181" t="s">
        <v>7376</v>
      </c>
      <c r="H7965" s="184" t="s">
        <v>7090</v>
      </c>
      <c r="I7965" s="185" t="s">
        <v>190</v>
      </c>
      <c r="J7965" s="181" t="s">
        <v>35</v>
      </c>
      <c r="K7965" s="181" t="s">
        <v>225</v>
      </c>
      <c r="L7965" s="186" t="s">
        <v>225</v>
      </c>
      <c r="M7965" s="187" t="s">
        <v>225</v>
      </c>
      <c r="N7965" s="183" t="s">
        <v>36</v>
      </c>
      <c r="O7965" s="181" t="s">
        <v>7376</v>
      </c>
      <c r="P7965" s="184" t="s">
        <v>7090</v>
      </c>
      <c r="Q7965" s="185" t="s">
        <v>190</v>
      </c>
      <c r="R7965" s="181" t="s">
        <v>35</v>
      </c>
      <c r="S7965" s="181" t="s">
        <v>225</v>
      </c>
      <c r="T7965" s="186" t="s">
        <v>225</v>
      </c>
      <c r="U7965" s="187" t="s">
        <v>225</v>
      </c>
      <c r="V7965" s="188" t="str" cm="1">
        <f t="array" ref="V7965">IF(SUM(LEN(A7965:U7965))=0,"",IF(OR(OR(ISBLANK(E7965),SUM(LEN(B7965),LEN(C7965))=0),AND(NOT(D7965="Unknown"),ISBLANK(I7965)),AND(NOT(N7965="Unknown"),ISBLANK(Q7965))),"Missing Information", INDEX(Table15[Entire Service Line Classification], MATCH(SUMIFS(Table15[Unique ID],Table15[System-Owned Portion],D7965,Table15[If Material Anything Other than "Lead" in Column E,Was Material Ever Previously Lead?],F7965,Table15[Customer-Owned Portion],N7965),Table15[Unique ID],0),0)))</f>
        <v>Non-lead</v>
      </c>
      <c r="W7965" s="189"/>
    </row>
    <row r="7966" spans="1:23" s="190" customFormat="1" ht="56.25" x14ac:dyDescent="0.25">
      <c r="A7966" s="180" t="s">
        <v>225</v>
      </c>
      <c r="B7966" s="181" t="s">
        <v>11565</v>
      </c>
      <c r="C7966" s="182" t="s">
        <v>225</v>
      </c>
      <c r="D7966" s="183" t="s">
        <v>36</v>
      </c>
      <c r="E7966" s="181" t="s">
        <v>35</v>
      </c>
      <c r="F7966" s="183" t="s">
        <v>35</v>
      </c>
      <c r="G7966" s="181" t="s">
        <v>7376</v>
      </c>
      <c r="H7966" s="184" t="s">
        <v>7090</v>
      </c>
      <c r="I7966" s="185" t="s">
        <v>190</v>
      </c>
      <c r="J7966" s="181" t="s">
        <v>35</v>
      </c>
      <c r="K7966" s="181" t="s">
        <v>225</v>
      </c>
      <c r="L7966" s="186" t="s">
        <v>225</v>
      </c>
      <c r="M7966" s="187" t="s">
        <v>225</v>
      </c>
      <c r="N7966" s="183" t="s">
        <v>36</v>
      </c>
      <c r="O7966" s="181" t="s">
        <v>7376</v>
      </c>
      <c r="P7966" s="184" t="s">
        <v>7090</v>
      </c>
      <c r="Q7966" s="185" t="s">
        <v>190</v>
      </c>
      <c r="R7966" s="181" t="s">
        <v>35</v>
      </c>
      <c r="S7966" s="181" t="s">
        <v>225</v>
      </c>
      <c r="T7966" s="186" t="s">
        <v>225</v>
      </c>
      <c r="U7966" s="187" t="s">
        <v>225</v>
      </c>
      <c r="V7966" s="188" t="str" cm="1">
        <f t="array" ref="V7966">IF(SUM(LEN(A7966:U7966))=0,"",IF(OR(OR(ISBLANK(E7966),SUM(LEN(B7966),LEN(C7966))=0),AND(NOT(D7966="Unknown"),ISBLANK(I7966)),AND(NOT(N7966="Unknown"),ISBLANK(Q7966))),"Missing Information", INDEX(Table15[Entire Service Line Classification], MATCH(SUMIFS(Table15[Unique ID],Table15[System-Owned Portion],D7966,Table15[If Material Anything Other than "Lead" in Column E,Was Material Ever Previously Lead?],F7966,Table15[Customer-Owned Portion],N7966),Table15[Unique ID],0),0)))</f>
        <v>Non-lead</v>
      </c>
      <c r="W7966" s="189"/>
    </row>
    <row r="7967" spans="1:23" s="190" customFormat="1" ht="56.25" x14ac:dyDescent="0.25">
      <c r="A7967" s="180" t="s">
        <v>225</v>
      </c>
      <c r="B7967" s="181" t="s">
        <v>11566</v>
      </c>
      <c r="C7967" s="182" t="s">
        <v>225</v>
      </c>
      <c r="D7967" s="183" t="s">
        <v>36</v>
      </c>
      <c r="E7967" s="181" t="s">
        <v>35</v>
      </c>
      <c r="F7967" s="183" t="s">
        <v>35</v>
      </c>
      <c r="G7967" s="181" t="s">
        <v>7442</v>
      </c>
      <c r="H7967" s="184" t="s">
        <v>7090</v>
      </c>
      <c r="I7967" s="185" t="s">
        <v>190</v>
      </c>
      <c r="J7967" s="181" t="s">
        <v>35</v>
      </c>
      <c r="K7967" s="181" t="s">
        <v>225</v>
      </c>
      <c r="L7967" s="186" t="s">
        <v>225</v>
      </c>
      <c r="M7967" s="187" t="s">
        <v>225</v>
      </c>
      <c r="N7967" s="183" t="s">
        <v>36</v>
      </c>
      <c r="O7967" s="181" t="s">
        <v>7442</v>
      </c>
      <c r="P7967" s="184" t="s">
        <v>7090</v>
      </c>
      <c r="Q7967" s="185" t="s">
        <v>190</v>
      </c>
      <c r="R7967" s="181" t="s">
        <v>35</v>
      </c>
      <c r="S7967" s="181" t="s">
        <v>225</v>
      </c>
      <c r="T7967" s="186" t="s">
        <v>225</v>
      </c>
      <c r="U7967" s="187" t="s">
        <v>225</v>
      </c>
      <c r="V7967" s="188" t="str" cm="1">
        <f t="array" ref="V7967">IF(SUM(LEN(A7967:U7967))=0,"",IF(OR(OR(ISBLANK(E7967),SUM(LEN(B7967),LEN(C7967))=0),AND(NOT(D7967="Unknown"),ISBLANK(I7967)),AND(NOT(N7967="Unknown"),ISBLANK(Q7967))),"Missing Information", INDEX(Table15[Entire Service Line Classification], MATCH(SUMIFS(Table15[Unique ID],Table15[System-Owned Portion],D7967,Table15[If Material Anything Other than "Lead" in Column E,Was Material Ever Previously Lead?],F7967,Table15[Customer-Owned Portion],N7967),Table15[Unique ID],0),0)))</f>
        <v>Non-lead</v>
      </c>
      <c r="W7967" s="189"/>
    </row>
    <row r="7968" spans="1:23" s="190" customFormat="1" ht="56.25" x14ac:dyDescent="0.25">
      <c r="A7968" s="180" t="s">
        <v>225</v>
      </c>
      <c r="B7968" s="181" t="s">
        <v>11567</v>
      </c>
      <c r="C7968" s="182" t="s">
        <v>225</v>
      </c>
      <c r="D7968" s="183" t="s">
        <v>36</v>
      </c>
      <c r="E7968" s="181" t="s">
        <v>35</v>
      </c>
      <c r="F7968" s="183" t="s">
        <v>35</v>
      </c>
      <c r="G7968" s="181" t="s">
        <v>7442</v>
      </c>
      <c r="H7968" s="184" t="s">
        <v>7090</v>
      </c>
      <c r="I7968" s="185" t="s">
        <v>190</v>
      </c>
      <c r="J7968" s="181" t="s">
        <v>35</v>
      </c>
      <c r="K7968" s="181" t="s">
        <v>225</v>
      </c>
      <c r="L7968" s="186" t="s">
        <v>225</v>
      </c>
      <c r="M7968" s="187" t="s">
        <v>225</v>
      </c>
      <c r="N7968" s="183" t="s">
        <v>36</v>
      </c>
      <c r="O7968" s="181" t="s">
        <v>7442</v>
      </c>
      <c r="P7968" s="184" t="s">
        <v>7090</v>
      </c>
      <c r="Q7968" s="185" t="s">
        <v>190</v>
      </c>
      <c r="R7968" s="181" t="s">
        <v>35</v>
      </c>
      <c r="S7968" s="181" t="s">
        <v>225</v>
      </c>
      <c r="T7968" s="186" t="s">
        <v>225</v>
      </c>
      <c r="U7968" s="187" t="s">
        <v>225</v>
      </c>
      <c r="V7968" s="188" t="str" cm="1">
        <f t="array" ref="V7968">IF(SUM(LEN(A7968:U7968))=0,"",IF(OR(OR(ISBLANK(E7968),SUM(LEN(B7968),LEN(C7968))=0),AND(NOT(D7968="Unknown"),ISBLANK(I7968)),AND(NOT(N7968="Unknown"),ISBLANK(Q7968))),"Missing Information", INDEX(Table15[Entire Service Line Classification], MATCH(SUMIFS(Table15[Unique ID],Table15[System-Owned Portion],D7968,Table15[If Material Anything Other than "Lead" in Column E,Was Material Ever Previously Lead?],F7968,Table15[Customer-Owned Portion],N7968),Table15[Unique ID],0),0)))</f>
        <v>Non-lead</v>
      </c>
      <c r="W7968" s="189"/>
    </row>
    <row r="7969" spans="1:23" s="190" customFormat="1" ht="56.25" x14ac:dyDescent="0.25">
      <c r="A7969" s="180" t="s">
        <v>225</v>
      </c>
      <c r="B7969" s="181" t="s">
        <v>11568</v>
      </c>
      <c r="C7969" s="182" t="s">
        <v>225</v>
      </c>
      <c r="D7969" s="183" t="s">
        <v>36</v>
      </c>
      <c r="E7969" s="181" t="s">
        <v>35</v>
      </c>
      <c r="F7969" s="183" t="s">
        <v>35</v>
      </c>
      <c r="G7969" s="181" t="s">
        <v>7442</v>
      </c>
      <c r="H7969" s="184" t="s">
        <v>7090</v>
      </c>
      <c r="I7969" s="185" t="s">
        <v>190</v>
      </c>
      <c r="J7969" s="181" t="s">
        <v>35</v>
      </c>
      <c r="K7969" s="181" t="s">
        <v>225</v>
      </c>
      <c r="L7969" s="186" t="s">
        <v>225</v>
      </c>
      <c r="M7969" s="187" t="s">
        <v>225</v>
      </c>
      <c r="N7969" s="183" t="s">
        <v>36</v>
      </c>
      <c r="O7969" s="181" t="s">
        <v>7442</v>
      </c>
      <c r="P7969" s="184" t="s">
        <v>7090</v>
      </c>
      <c r="Q7969" s="185" t="s">
        <v>190</v>
      </c>
      <c r="R7969" s="181" t="s">
        <v>35</v>
      </c>
      <c r="S7969" s="181" t="s">
        <v>225</v>
      </c>
      <c r="T7969" s="186" t="s">
        <v>225</v>
      </c>
      <c r="U7969" s="187" t="s">
        <v>225</v>
      </c>
      <c r="V7969" s="188" t="str" cm="1">
        <f t="array" ref="V7969">IF(SUM(LEN(A7969:U7969))=0,"",IF(OR(OR(ISBLANK(E7969),SUM(LEN(B7969),LEN(C7969))=0),AND(NOT(D7969="Unknown"),ISBLANK(I7969)),AND(NOT(N7969="Unknown"),ISBLANK(Q7969))),"Missing Information", INDEX(Table15[Entire Service Line Classification], MATCH(SUMIFS(Table15[Unique ID],Table15[System-Owned Portion],D7969,Table15[If Material Anything Other than "Lead" in Column E,Was Material Ever Previously Lead?],F7969,Table15[Customer-Owned Portion],N7969),Table15[Unique ID],0),0)))</f>
        <v>Non-lead</v>
      </c>
      <c r="W7969" s="189"/>
    </row>
    <row r="7970" spans="1:23" s="190" customFormat="1" ht="56.25" x14ac:dyDescent="0.25">
      <c r="A7970" s="180" t="s">
        <v>225</v>
      </c>
      <c r="B7970" s="181" t="s">
        <v>11569</v>
      </c>
      <c r="C7970" s="182" t="s">
        <v>225</v>
      </c>
      <c r="D7970" s="183" t="s">
        <v>36</v>
      </c>
      <c r="E7970" s="181" t="s">
        <v>35</v>
      </c>
      <c r="F7970" s="183" t="s">
        <v>35</v>
      </c>
      <c r="G7970" s="181" t="s">
        <v>7442</v>
      </c>
      <c r="H7970" s="184" t="s">
        <v>7090</v>
      </c>
      <c r="I7970" s="185" t="s">
        <v>190</v>
      </c>
      <c r="J7970" s="181" t="s">
        <v>35</v>
      </c>
      <c r="K7970" s="181" t="s">
        <v>225</v>
      </c>
      <c r="L7970" s="186" t="s">
        <v>225</v>
      </c>
      <c r="M7970" s="187" t="s">
        <v>225</v>
      </c>
      <c r="N7970" s="183" t="s">
        <v>36</v>
      </c>
      <c r="O7970" s="181" t="s">
        <v>7442</v>
      </c>
      <c r="P7970" s="184" t="s">
        <v>7090</v>
      </c>
      <c r="Q7970" s="185" t="s">
        <v>190</v>
      </c>
      <c r="R7970" s="181" t="s">
        <v>35</v>
      </c>
      <c r="S7970" s="181" t="s">
        <v>225</v>
      </c>
      <c r="T7970" s="186" t="s">
        <v>225</v>
      </c>
      <c r="U7970" s="187" t="s">
        <v>225</v>
      </c>
      <c r="V7970" s="188" t="str" cm="1">
        <f t="array" ref="V7970">IF(SUM(LEN(A7970:U7970))=0,"",IF(OR(OR(ISBLANK(E7970),SUM(LEN(B7970),LEN(C7970))=0),AND(NOT(D7970="Unknown"),ISBLANK(I7970)),AND(NOT(N7970="Unknown"),ISBLANK(Q7970))),"Missing Information", INDEX(Table15[Entire Service Line Classification], MATCH(SUMIFS(Table15[Unique ID],Table15[System-Owned Portion],D7970,Table15[If Material Anything Other than "Lead" in Column E,Was Material Ever Previously Lead?],F7970,Table15[Customer-Owned Portion],N7970),Table15[Unique ID],0),0)))</f>
        <v>Non-lead</v>
      </c>
      <c r="W7970" s="189"/>
    </row>
    <row r="7971" spans="1:23" s="190" customFormat="1" ht="56.25" x14ac:dyDescent="0.25">
      <c r="A7971" s="180" t="s">
        <v>225</v>
      </c>
      <c r="B7971" s="181" t="s">
        <v>11570</v>
      </c>
      <c r="C7971" s="182" t="s">
        <v>225</v>
      </c>
      <c r="D7971" s="183" t="s">
        <v>36</v>
      </c>
      <c r="E7971" s="181" t="s">
        <v>35</v>
      </c>
      <c r="F7971" s="183" t="s">
        <v>35</v>
      </c>
      <c r="G7971" s="181" t="s">
        <v>7376</v>
      </c>
      <c r="H7971" s="184" t="s">
        <v>7090</v>
      </c>
      <c r="I7971" s="185" t="s">
        <v>190</v>
      </c>
      <c r="J7971" s="181" t="s">
        <v>35</v>
      </c>
      <c r="K7971" s="181" t="s">
        <v>225</v>
      </c>
      <c r="L7971" s="186" t="s">
        <v>225</v>
      </c>
      <c r="M7971" s="187" t="s">
        <v>225</v>
      </c>
      <c r="N7971" s="183" t="s">
        <v>36</v>
      </c>
      <c r="O7971" s="181" t="s">
        <v>7376</v>
      </c>
      <c r="P7971" s="184" t="s">
        <v>7090</v>
      </c>
      <c r="Q7971" s="185" t="s">
        <v>190</v>
      </c>
      <c r="R7971" s="181" t="s">
        <v>35</v>
      </c>
      <c r="S7971" s="181" t="s">
        <v>225</v>
      </c>
      <c r="T7971" s="186" t="s">
        <v>225</v>
      </c>
      <c r="U7971" s="187" t="s">
        <v>225</v>
      </c>
      <c r="V7971" s="188" t="str" cm="1">
        <f t="array" ref="V7971">IF(SUM(LEN(A7971:U7971))=0,"",IF(OR(OR(ISBLANK(E7971),SUM(LEN(B7971),LEN(C7971))=0),AND(NOT(D7971="Unknown"),ISBLANK(I7971)),AND(NOT(N7971="Unknown"),ISBLANK(Q7971))),"Missing Information", INDEX(Table15[Entire Service Line Classification], MATCH(SUMIFS(Table15[Unique ID],Table15[System-Owned Portion],D7971,Table15[If Material Anything Other than "Lead" in Column E,Was Material Ever Previously Lead?],F7971,Table15[Customer-Owned Portion],N7971),Table15[Unique ID],0),0)))</f>
        <v>Non-lead</v>
      </c>
      <c r="W7971" s="189"/>
    </row>
    <row r="7972" spans="1:23" s="190" customFormat="1" ht="56.25" x14ac:dyDescent="0.25">
      <c r="A7972" s="180" t="s">
        <v>225</v>
      </c>
      <c r="B7972" s="181" t="s">
        <v>11571</v>
      </c>
      <c r="C7972" s="182" t="s">
        <v>225</v>
      </c>
      <c r="D7972" s="183" t="s">
        <v>36</v>
      </c>
      <c r="E7972" s="181" t="s">
        <v>35</v>
      </c>
      <c r="F7972" s="183" t="s">
        <v>35</v>
      </c>
      <c r="G7972" s="181" t="s">
        <v>7376</v>
      </c>
      <c r="H7972" s="184" t="s">
        <v>7090</v>
      </c>
      <c r="I7972" s="185" t="s">
        <v>190</v>
      </c>
      <c r="J7972" s="181" t="s">
        <v>35</v>
      </c>
      <c r="K7972" s="181" t="s">
        <v>225</v>
      </c>
      <c r="L7972" s="186" t="s">
        <v>225</v>
      </c>
      <c r="M7972" s="187" t="s">
        <v>225</v>
      </c>
      <c r="N7972" s="183" t="s">
        <v>36</v>
      </c>
      <c r="O7972" s="181" t="s">
        <v>7376</v>
      </c>
      <c r="P7972" s="184" t="s">
        <v>7090</v>
      </c>
      <c r="Q7972" s="185" t="s">
        <v>190</v>
      </c>
      <c r="R7972" s="181" t="s">
        <v>35</v>
      </c>
      <c r="S7972" s="181" t="s">
        <v>225</v>
      </c>
      <c r="T7972" s="186" t="s">
        <v>225</v>
      </c>
      <c r="U7972" s="187" t="s">
        <v>225</v>
      </c>
      <c r="V7972" s="188" t="str" cm="1">
        <f t="array" ref="V7972">IF(SUM(LEN(A7972:U7972))=0,"",IF(OR(OR(ISBLANK(E7972),SUM(LEN(B7972),LEN(C7972))=0),AND(NOT(D7972="Unknown"),ISBLANK(I7972)),AND(NOT(N7972="Unknown"),ISBLANK(Q7972))),"Missing Information", INDEX(Table15[Entire Service Line Classification], MATCH(SUMIFS(Table15[Unique ID],Table15[System-Owned Portion],D7972,Table15[If Material Anything Other than "Lead" in Column E,Was Material Ever Previously Lead?],F7972,Table15[Customer-Owned Portion],N7972),Table15[Unique ID],0),0)))</f>
        <v>Non-lead</v>
      </c>
      <c r="W7972" s="189"/>
    </row>
    <row r="7973" spans="1:23" s="190" customFormat="1" ht="56.25" x14ac:dyDescent="0.25">
      <c r="A7973" s="180" t="s">
        <v>225</v>
      </c>
      <c r="B7973" s="181" t="s">
        <v>11572</v>
      </c>
      <c r="C7973" s="182" t="s">
        <v>225</v>
      </c>
      <c r="D7973" s="183" t="s">
        <v>36</v>
      </c>
      <c r="E7973" s="181" t="s">
        <v>35</v>
      </c>
      <c r="F7973" s="183" t="s">
        <v>35</v>
      </c>
      <c r="G7973" s="181" t="s">
        <v>7376</v>
      </c>
      <c r="H7973" s="184" t="s">
        <v>7090</v>
      </c>
      <c r="I7973" s="185" t="s">
        <v>190</v>
      </c>
      <c r="J7973" s="181" t="s">
        <v>35</v>
      </c>
      <c r="K7973" s="181" t="s">
        <v>225</v>
      </c>
      <c r="L7973" s="186" t="s">
        <v>225</v>
      </c>
      <c r="M7973" s="187" t="s">
        <v>225</v>
      </c>
      <c r="N7973" s="183" t="s">
        <v>36</v>
      </c>
      <c r="O7973" s="181" t="s">
        <v>7376</v>
      </c>
      <c r="P7973" s="184" t="s">
        <v>7090</v>
      </c>
      <c r="Q7973" s="185" t="s">
        <v>190</v>
      </c>
      <c r="R7973" s="181" t="s">
        <v>35</v>
      </c>
      <c r="S7973" s="181" t="s">
        <v>225</v>
      </c>
      <c r="T7973" s="186" t="s">
        <v>225</v>
      </c>
      <c r="U7973" s="187" t="s">
        <v>225</v>
      </c>
      <c r="V7973" s="188" t="str" cm="1">
        <f t="array" ref="V7973">IF(SUM(LEN(A7973:U7973))=0,"",IF(OR(OR(ISBLANK(E7973),SUM(LEN(B7973),LEN(C7973))=0),AND(NOT(D7973="Unknown"),ISBLANK(I7973)),AND(NOT(N7973="Unknown"),ISBLANK(Q7973))),"Missing Information", INDEX(Table15[Entire Service Line Classification], MATCH(SUMIFS(Table15[Unique ID],Table15[System-Owned Portion],D7973,Table15[If Material Anything Other than "Lead" in Column E,Was Material Ever Previously Lead?],F7973,Table15[Customer-Owned Portion],N7973),Table15[Unique ID],0),0)))</f>
        <v>Non-lead</v>
      </c>
      <c r="W7973" s="189"/>
    </row>
    <row r="7974" spans="1:23" s="190" customFormat="1" ht="56.25" x14ac:dyDescent="0.25">
      <c r="A7974" s="180" t="s">
        <v>225</v>
      </c>
      <c r="B7974" s="181" t="s">
        <v>11573</v>
      </c>
      <c r="C7974" s="182" t="s">
        <v>225</v>
      </c>
      <c r="D7974" s="183" t="s">
        <v>36</v>
      </c>
      <c r="E7974" s="181" t="s">
        <v>35</v>
      </c>
      <c r="F7974" s="183" t="s">
        <v>35</v>
      </c>
      <c r="G7974" s="181" t="s">
        <v>7376</v>
      </c>
      <c r="H7974" s="184" t="s">
        <v>7090</v>
      </c>
      <c r="I7974" s="185" t="s">
        <v>190</v>
      </c>
      <c r="J7974" s="181" t="s">
        <v>35</v>
      </c>
      <c r="K7974" s="181" t="s">
        <v>225</v>
      </c>
      <c r="L7974" s="186" t="s">
        <v>225</v>
      </c>
      <c r="M7974" s="187" t="s">
        <v>225</v>
      </c>
      <c r="N7974" s="183" t="s">
        <v>36</v>
      </c>
      <c r="O7974" s="181" t="s">
        <v>7376</v>
      </c>
      <c r="P7974" s="184" t="s">
        <v>7090</v>
      </c>
      <c r="Q7974" s="185" t="s">
        <v>190</v>
      </c>
      <c r="R7974" s="181" t="s">
        <v>35</v>
      </c>
      <c r="S7974" s="181" t="s">
        <v>225</v>
      </c>
      <c r="T7974" s="186" t="s">
        <v>225</v>
      </c>
      <c r="U7974" s="187" t="s">
        <v>225</v>
      </c>
      <c r="V7974" s="188" t="str" cm="1">
        <f t="array" ref="V7974">IF(SUM(LEN(A7974:U7974))=0,"",IF(OR(OR(ISBLANK(E7974),SUM(LEN(B7974),LEN(C7974))=0),AND(NOT(D7974="Unknown"),ISBLANK(I7974)),AND(NOT(N7974="Unknown"),ISBLANK(Q7974))),"Missing Information", INDEX(Table15[Entire Service Line Classification], MATCH(SUMIFS(Table15[Unique ID],Table15[System-Owned Portion],D7974,Table15[If Material Anything Other than "Lead" in Column E,Was Material Ever Previously Lead?],F7974,Table15[Customer-Owned Portion],N7974),Table15[Unique ID],0),0)))</f>
        <v>Non-lead</v>
      </c>
      <c r="W7974" s="189"/>
    </row>
    <row r="7975" spans="1:23" s="190" customFormat="1" ht="56.25" x14ac:dyDescent="0.25">
      <c r="A7975" s="180" t="s">
        <v>225</v>
      </c>
      <c r="B7975" s="181" t="s">
        <v>11574</v>
      </c>
      <c r="C7975" s="182" t="s">
        <v>225</v>
      </c>
      <c r="D7975" s="183" t="s">
        <v>36</v>
      </c>
      <c r="E7975" s="181" t="s">
        <v>35</v>
      </c>
      <c r="F7975" s="183" t="s">
        <v>35</v>
      </c>
      <c r="G7975" s="181" t="s">
        <v>7376</v>
      </c>
      <c r="H7975" s="184" t="s">
        <v>7090</v>
      </c>
      <c r="I7975" s="185" t="s">
        <v>190</v>
      </c>
      <c r="J7975" s="181" t="s">
        <v>35</v>
      </c>
      <c r="K7975" s="181" t="s">
        <v>225</v>
      </c>
      <c r="L7975" s="186" t="s">
        <v>225</v>
      </c>
      <c r="M7975" s="187" t="s">
        <v>225</v>
      </c>
      <c r="N7975" s="183" t="s">
        <v>36</v>
      </c>
      <c r="O7975" s="181" t="s">
        <v>7376</v>
      </c>
      <c r="P7975" s="184" t="s">
        <v>7090</v>
      </c>
      <c r="Q7975" s="185" t="s">
        <v>190</v>
      </c>
      <c r="R7975" s="181" t="s">
        <v>35</v>
      </c>
      <c r="S7975" s="181" t="s">
        <v>225</v>
      </c>
      <c r="T7975" s="186" t="s">
        <v>225</v>
      </c>
      <c r="U7975" s="187" t="s">
        <v>225</v>
      </c>
      <c r="V7975" s="188" t="str" cm="1">
        <f t="array" ref="V7975">IF(SUM(LEN(A7975:U7975))=0,"",IF(OR(OR(ISBLANK(E7975),SUM(LEN(B7975),LEN(C7975))=0),AND(NOT(D7975="Unknown"),ISBLANK(I7975)),AND(NOT(N7975="Unknown"),ISBLANK(Q7975))),"Missing Information", INDEX(Table15[Entire Service Line Classification], MATCH(SUMIFS(Table15[Unique ID],Table15[System-Owned Portion],D7975,Table15[If Material Anything Other than "Lead" in Column E,Was Material Ever Previously Lead?],F7975,Table15[Customer-Owned Portion],N7975),Table15[Unique ID],0),0)))</f>
        <v>Non-lead</v>
      </c>
      <c r="W7975" s="189"/>
    </row>
    <row r="7976" spans="1:23" s="190" customFormat="1" ht="56.25" x14ac:dyDescent="0.25">
      <c r="A7976" s="180" t="s">
        <v>225</v>
      </c>
      <c r="B7976" s="181" t="s">
        <v>11575</v>
      </c>
      <c r="C7976" s="182" t="s">
        <v>225</v>
      </c>
      <c r="D7976" s="183" t="s">
        <v>36</v>
      </c>
      <c r="E7976" s="181" t="s">
        <v>35</v>
      </c>
      <c r="F7976" s="183" t="s">
        <v>35</v>
      </c>
      <c r="G7976" s="181" t="s">
        <v>7376</v>
      </c>
      <c r="H7976" s="184" t="s">
        <v>7090</v>
      </c>
      <c r="I7976" s="185" t="s">
        <v>190</v>
      </c>
      <c r="J7976" s="181" t="s">
        <v>35</v>
      </c>
      <c r="K7976" s="181" t="s">
        <v>225</v>
      </c>
      <c r="L7976" s="186" t="s">
        <v>225</v>
      </c>
      <c r="M7976" s="187" t="s">
        <v>225</v>
      </c>
      <c r="N7976" s="183" t="s">
        <v>36</v>
      </c>
      <c r="O7976" s="181" t="s">
        <v>7376</v>
      </c>
      <c r="P7976" s="184" t="s">
        <v>7090</v>
      </c>
      <c r="Q7976" s="185" t="s">
        <v>190</v>
      </c>
      <c r="R7976" s="181" t="s">
        <v>35</v>
      </c>
      <c r="S7976" s="181" t="s">
        <v>225</v>
      </c>
      <c r="T7976" s="186" t="s">
        <v>225</v>
      </c>
      <c r="U7976" s="187" t="s">
        <v>225</v>
      </c>
      <c r="V7976" s="188" t="str" cm="1">
        <f t="array" ref="V7976">IF(SUM(LEN(A7976:U7976))=0,"",IF(OR(OR(ISBLANK(E7976),SUM(LEN(B7976),LEN(C7976))=0),AND(NOT(D7976="Unknown"),ISBLANK(I7976)),AND(NOT(N7976="Unknown"),ISBLANK(Q7976))),"Missing Information", INDEX(Table15[Entire Service Line Classification], MATCH(SUMIFS(Table15[Unique ID],Table15[System-Owned Portion],D7976,Table15[If Material Anything Other than "Lead" in Column E,Was Material Ever Previously Lead?],F7976,Table15[Customer-Owned Portion],N7976),Table15[Unique ID],0),0)))</f>
        <v>Non-lead</v>
      </c>
      <c r="W7976" s="189"/>
    </row>
    <row r="7977" spans="1:23" s="190" customFormat="1" ht="56.25" x14ac:dyDescent="0.25">
      <c r="A7977" s="180" t="s">
        <v>225</v>
      </c>
      <c r="B7977" s="181" t="s">
        <v>11576</v>
      </c>
      <c r="C7977" s="182" t="s">
        <v>225</v>
      </c>
      <c r="D7977" s="183" t="s">
        <v>36</v>
      </c>
      <c r="E7977" s="181" t="s">
        <v>35</v>
      </c>
      <c r="F7977" s="183" t="s">
        <v>35</v>
      </c>
      <c r="G7977" s="181" t="s">
        <v>7376</v>
      </c>
      <c r="H7977" s="184" t="s">
        <v>7090</v>
      </c>
      <c r="I7977" s="185" t="s">
        <v>190</v>
      </c>
      <c r="J7977" s="181" t="s">
        <v>35</v>
      </c>
      <c r="K7977" s="181" t="s">
        <v>225</v>
      </c>
      <c r="L7977" s="186" t="s">
        <v>225</v>
      </c>
      <c r="M7977" s="187" t="s">
        <v>225</v>
      </c>
      <c r="N7977" s="183" t="s">
        <v>36</v>
      </c>
      <c r="O7977" s="181" t="s">
        <v>7376</v>
      </c>
      <c r="P7977" s="184" t="s">
        <v>7090</v>
      </c>
      <c r="Q7977" s="185" t="s">
        <v>190</v>
      </c>
      <c r="R7977" s="181" t="s">
        <v>35</v>
      </c>
      <c r="S7977" s="181" t="s">
        <v>225</v>
      </c>
      <c r="T7977" s="186" t="s">
        <v>225</v>
      </c>
      <c r="U7977" s="187" t="s">
        <v>225</v>
      </c>
      <c r="V7977" s="188" t="str" cm="1">
        <f t="array" ref="V7977">IF(SUM(LEN(A7977:U7977))=0,"",IF(OR(OR(ISBLANK(E7977),SUM(LEN(B7977),LEN(C7977))=0),AND(NOT(D7977="Unknown"),ISBLANK(I7977)),AND(NOT(N7977="Unknown"),ISBLANK(Q7977))),"Missing Information", INDEX(Table15[Entire Service Line Classification], MATCH(SUMIFS(Table15[Unique ID],Table15[System-Owned Portion],D7977,Table15[If Material Anything Other than "Lead" in Column E,Was Material Ever Previously Lead?],F7977,Table15[Customer-Owned Portion],N7977),Table15[Unique ID],0),0)))</f>
        <v>Non-lead</v>
      </c>
      <c r="W7977" s="189"/>
    </row>
    <row r="7978" spans="1:23" s="190" customFormat="1" ht="56.25" x14ac:dyDescent="0.25">
      <c r="A7978" s="180" t="s">
        <v>225</v>
      </c>
      <c r="B7978" s="181" t="s">
        <v>11577</v>
      </c>
      <c r="C7978" s="182" t="s">
        <v>225</v>
      </c>
      <c r="D7978" s="183" t="s">
        <v>36</v>
      </c>
      <c r="E7978" s="181" t="s">
        <v>35</v>
      </c>
      <c r="F7978" s="183" t="s">
        <v>35</v>
      </c>
      <c r="G7978" s="181" t="s">
        <v>7376</v>
      </c>
      <c r="H7978" s="184" t="s">
        <v>7090</v>
      </c>
      <c r="I7978" s="185" t="s">
        <v>190</v>
      </c>
      <c r="J7978" s="181" t="s">
        <v>35</v>
      </c>
      <c r="K7978" s="181" t="s">
        <v>225</v>
      </c>
      <c r="L7978" s="186" t="s">
        <v>225</v>
      </c>
      <c r="M7978" s="187" t="s">
        <v>225</v>
      </c>
      <c r="N7978" s="183" t="s">
        <v>36</v>
      </c>
      <c r="O7978" s="181" t="s">
        <v>7376</v>
      </c>
      <c r="P7978" s="184" t="s">
        <v>7090</v>
      </c>
      <c r="Q7978" s="185" t="s">
        <v>190</v>
      </c>
      <c r="R7978" s="181" t="s">
        <v>35</v>
      </c>
      <c r="S7978" s="181" t="s">
        <v>225</v>
      </c>
      <c r="T7978" s="186" t="s">
        <v>225</v>
      </c>
      <c r="U7978" s="187" t="s">
        <v>225</v>
      </c>
      <c r="V7978" s="188" t="str" cm="1">
        <f t="array" ref="V7978">IF(SUM(LEN(A7978:U7978))=0,"",IF(OR(OR(ISBLANK(E7978),SUM(LEN(B7978),LEN(C7978))=0),AND(NOT(D7978="Unknown"),ISBLANK(I7978)),AND(NOT(N7978="Unknown"),ISBLANK(Q7978))),"Missing Information", INDEX(Table15[Entire Service Line Classification], MATCH(SUMIFS(Table15[Unique ID],Table15[System-Owned Portion],D7978,Table15[If Material Anything Other than "Lead" in Column E,Was Material Ever Previously Lead?],F7978,Table15[Customer-Owned Portion],N7978),Table15[Unique ID],0),0)))</f>
        <v>Non-lead</v>
      </c>
      <c r="W7978" s="189"/>
    </row>
    <row r="7979" spans="1:23" s="190" customFormat="1" ht="56.25" x14ac:dyDescent="0.25">
      <c r="A7979" s="180" t="s">
        <v>225</v>
      </c>
      <c r="B7979" s="181" t="s">
        <v>11578</v>
      </c>
      <c r="C7979" s="182" t="s">
        <v>225</v>
      </c>
      <c r="D7979" s="183" t="s">
        <v>36</v>
      </c>
      <c r="E7979" s="181" t="s">
        <v>35</v>
      </c>
      <c r="F7979" s="183" t="s">
        <v>35</v>
      </c>
      <c r="G7979" s="181" t="s">
        <v>7376</v>
      </c>
      <c r="H7979" s="184" t="s">
        <v>7090</v>
      </c>
      <c r="I7979" s="185" t="s">
        <v>190</v>
      </c>
      <c r="J7979" s="181" t="s">
        <v>35</v>
      </c>
      <c r="K7979" s="181" t="s">
        <v>225</v>
      </c>
      <c r="L7979" s="186" t="s">
        <v>225</v>
      </c>
      <c r="M7979" s="187" t="s">
        <v>225</v>
      </c>
      <c r="N7979" s="183" t="s">
        <v>36</v>
      </c>
      <c r="O7979" s="181" t="s">
        <v>7376</v>
      </c>
      <c r="P7979" s="184" t="s">
        <v>7090</v>
      </c>
      <c r="Q7979" s="185" t="s">
        <v>190</v>
      </c>
      <c r="R7979" s="181" t="s">
        <v>35</v>
      </c>
      <c r="S7979" s="181" t="s">
        <v>225</v>
      </c>
      <c r="T7979" s="186" t="s">
        <v>225</v>
      </c>
      <c r="U7979" s="187" t="s">
        <v>225</v>
      </c>
      <c r="V7979" s="188" t="str" cm="1">
        <f t="array" ref="V7979">IF(SUM(LEN(A7979:U7979))=0,"",IF(OR(OR(ISBLANK(E7979),SUM(LEN(B7979),LEN(C7979))=0),AND(NOT(D7979="Unknown"),ISBLANK(I7979)),AND(NOT(N7979="Unknown"),ISBLANK(Q7979))),"Missing Information", INDEX(Table15[Entire Service Line Classification], MATCH(SUMIFS(Table15[Unique ID],Table15[System-Owned Portion],D7979,Table15[If Material Anything Other than "Lead" in Column E,Was Material Ever Previously Lead?],F7979,Table15[Customer-Owned Portion],N7979),Table15[Unique ID],0),0)))</f>
        <v>Non-lead</v>
      </c>
      <c r="W7979" s="189"/>
    </row>
    <row r="7980" spans="1:23" s="190" customFormat="1" ht="56.25" x14ac:dyDescent="0.25">
      <c r="A7980" s="180" t="s">
        <v>225</v>
      </c>
      <c r="B7980" s="181" t="s">
        <v>11579</v>
      </c>
      <c r="C7980" s="182" t="s">
        <v>225</v>
      </c>
      <c r="D7980" s="183" t="s">
        <v>36</v>
      </c>
      <c r="E7980" s="181" t="s">
        <v>35</v>
      </c>
      <c r="F7980" s="183" t="s">
        <v>35</v>
      </c>
      <c r="G7980" s="181" t="s">
        <v>7476</v>
      </c>
      <c r="H7980" s="184" t="s">
        <v>7090</v>
      </c>
      <c r="I7980" s="185" t="s">
        <v>190</v>
      </c>
      <c r="J7980" s="181" t="s">
        <v>35</v>
      </c>
      <c r="K7980" s="181" t="s">
        <v>225</v>
      </c>
      <c r="L7980" s="186" t="s">
        <v>225</v>
      </c>
      <c r="M7980" s="187" t="s">
        <v>225</v>
      </c>
      <c r="N7980" s="183" t="s">
        <v>36</v>
      </c>
      <c r="O7980" s="181" t="s">
        <v>7476</v>
      </c>
      <c r="P7980" s="184" t="s">
        <v>7090</v>
      </c>
      <c r="Q7980" s="185" t="s">
        <v>190</v>
      </c>
      <c r="R7980" s="181" t="s">
        <v>35</v>
      </c>
      <c r="S7980" s="181" t="s">
        <v>225</v>
      </c>
      <c r="T7980" s="186" t="s">
        <v>225</v>
      </c>
      <c r="U7980" s="187" t="s">
        <v>225</v>
      </c>
      <c r="V7980" s="188" t="str" cm="1">
        <f t="array" ref="V7980">IF(SUM(LEN(A7980:U7980))=0,"",IF(OR(OR(ISBLANK(E7980),SUM(LEN(B7980),LEN(C7980))=0),AND(NOT(D7980="Unknown"),ISBLANK(I7980)),AND(NOT(N7980="Unknown"),ISBLANK(Q7980))),"Missing Information", INDEX(Table15[Entire Service Line Classification], MATCH(SUMIFS(Table15[Unique ID],Table15[System-Owned Portion],D7980,Table15[If Material Anything Other than "Lead" in Column E,Was Material Ever Previously Lead?],F7980,Table15[Customer-Owned Portion],N7980),Table15[Unique ID],0),0)))</f>
        <v>Non-lead</v>
      </c>
      <c r="W7980" s="189"/>
    </row>
    <row r="7981" spans="1:23" s="190" customFormat="1" ht="56.25" x14ac:dyDescent="0.25">
      <c r="A7981" s="180" t="s">
        <v>225</v>
      </c>
      <c r="B7981" s="181" t="s">
        <v>11580</v>
      </c>
      <c r="C7981" s="182" t="s">
        <v>225</v>
      </c>
      <c r="D7981" s="183" t="s">
        <v>36</v>
      </c>
      <c r="E7981" s="181" t="s">
        <v>35</v>
      </c>
      <c r="F7981" s="183" t="s">
        <v>35</v>
      </c>
      <c r="G7981" s="181" t="s">
        <v>7393</v>
      </c>
      <c r="H7981" s="184" t="s">
        <v>7090</v>
      </c>
      <c r="I7981" s="185" t="s">
        <v>190</v>
      </c>
      <c r="J7981" s="181" t="s">
        <v>35</v>
      </c>
      <c r="K7981" s="181" t="s">
        <v>225</v>
      </c>
      <c r="L7981" s="186" t="s">
        <v>225</v>
      </c>
      <c r="M7981" s="187" t="s">
        <v>225</v>
      </c>
      <c r="N7981" s="183" t="s">
        <v>36</v>
      </c>
      <c r="O7981" s="181" t="s">
        <v>7393</v>
      </c>
      <c r="P7981" s="184" t="s">
        <v>7090</v>
      </c>
      <c r="Q7981" s="185" t="s">
        <v>190</v>
      </c>
      <c r="R7981" s="181" t="s">
        <v>35</v>
      </c>
      <c r="S7981" s="181" t="s">
        <v>225</v>
      </c>
      <c r="T7981" s="186" t="s">
        <v>225</v>
      </c>
      <c r="U7981" s="187" t="s">
        <v>225</v>
      </c>
      <c r="V7981" s="188" t="str" cm="1">
        <f t="array" ref="V7981">IF(SUM(LEN(A7981:U7981))=0,"",IF(OR(OR(ISBLANK(E7981),SUM(LEN(B7981),LEN(C7981))=0),AND(NOT(D7981="Unknown"),ISBLANK(I7981)),AND(NOT(N7981="Unknown"),ISBLANK(Q7981))),"Missing Information", INDEX(Table15[Entire Service Line Classification], MATCH(SUMIFS(Table15[Unique ID],Table15[System-Owned Portion],D7981,Table15[If Material Anything Other than "Lead" in Column E,Was Material Ever Previously Lead?],F7981,Table15[Customer-Owned Portion],N7981),Table15[Unique ID],0),0)))</f>
        <v>Non-lead</v>
      </c>
      <c r="W7981" s="189"/>
    </row>
    <row r="7982" spans="1:23" s="190" customFormat="1" ht="56.25" x14ac:dyDescent="0.25">
      <c r="A7982" s="180" t="s">
        <v>225</v>
      </c>
      <c r="B7982" s="181" t="s">
        <v>11581</v>
      </c>
      <c r="C7982" s="182" t="s">
        <v>225</v>
      </c>
      <c r="D7982" s="183" t="s">
        <v>36</v>
      </c>
      <c r="E7982" s="181" t="s">
        <v>35</v>
      </c>
      <c r="F7982" s="183" t="s">
        <v>35</v>
      </c>
      <c r="G7982" s="181" t="s">
        <v>7393</v>
      </c>
      <c r="H7982" s="184" t="s">
        <v>7090</v>
      </c>
      <c r="I7982" s="185" t="s">
        <v>190</v>
      </c>
      <c r="J7982" s="181" t="s">
        <v>35</v>
      </c>
      <c r="K7982" s="181" t="s">
        <v>225</v>
      </c>
      <c r="L7982" s="186" t="s">
        <v>225</v>
      </c>
      <c r="M7982" s="187" t="s">
        <v>225</v>
      </c>
      <c r="N7982" s="183" t="s">
        <v>36</v>
      </c>
      <c r="O7982" s="181" t="s">
        <v>7393</v>
      </c>
      <c r="P7982" s="184" t="s">
        <v>7090</v>
      </c>
      <c r="Q7982" s="185" t="s">
        <v>190</v>
      </c>
      <c r="R7982" s="181" t="s">
        <v>35</v>
      </c>
      <c r="S7982" s="181" t="s">
        <v>225</v>
      </c>
      <c r="T7982" s="186" t="s">
        <v>225</v>
      </c>
      <c r="U7982" s="187" t="s">
        <v>225</v>
      </c>
      <c r="V7982" s="188" t="str" cm="1">
        <f t="array" ref="V7982">IF(SUM(LEN(A7982:U7982))=0,"",IF(OR(OR(ISBLANK(E7982),SUM(LEN(B7982),LEN(C7982))=0),AND(NOT(D7982="Unknown"),ISBLANK(I7982)),AND(NOT(N7982="Unknown"),ISBLANK(Q7982))),"Missing Information", INDEX(Table15[Entire Service Line Classification], MATCH(SUMIFS(Table15[Unique ID],Table15[System-Owned Portion],D7982,Table15[If Material Anything Other than "Lead" in Column E,Was Material Ever Previously Lead?],F7982,Table15[Customer-Owned Portion],N7982),Table15[Unique ID],0),0)))</f>
        <v>Non-lead</v>
      </c>
      <c r="W7982" s="189"/>
    </row>
    <row r="7983" spans="1:23" s="190" customFormat="1" ht="56.25" x14ac:dyDescent="0.25">
      <c r="A7983" s="180" t="s">
        <v>225</v>
      </c>
      <c r="B7983" s="181" t="s">
        <v>11582</v>
      </c>
      <c r="C7983" s="182" t="s">
        <v>225</v>
      </c>
      <c r="D7983" s="183" t="s">
        <v>36</v>
      </c>
      <c r="E7983" s="181" t="s">
        <v>35</v>
      </c>
      <c r="F7983" s="183" t="s">
        <v>35</v>
      </c>
      <c r="G7983" s="181" t="s">
        <v>7393</v>
      </c>
      <c r="H7983" s="184" t="s">
        <v>7090</v>
      </c>
      <c r="I7983" s="185" t="s">
        <v>190</v>
      </c>
      <c r="J7983" s="181" t="s">
        <v>35</v>
      </c>
      <c r="K7983" s="181" t="s">
        <v>225</v>
      </c>
      <c r="L7983" s="186" t="s">
        <v>225</v>
      </c>
      <c r="M7983" s="187" t="s">
        <v>225</v>
      </c>
      <c r="N7983" s="183" t="s">
        <v>36</v>
      </c>
      <c r="O7983" s="181" t="s">
        <v>7393</v>
      </c>
      <c r="P7983" s="184" t="s">
        <v>7090</v>
      </c>
      <c r="Q7983" s="185" t="s">
        <v>190</v>
      </c>
      <c r="R7983" s="181" t="s">
        <v>35</v>
      </c>
      <c r="S7983" s="181" t="s">
        <v>225</v>
      </c>
      <c r="T7983" s="186" t="s">
        <v>225</v>
      </c>
      <c r="U7983" s="187" t="s">
        <v>225</v>
      </c>
      <c r="V7983" s="188" t="str" cm="1">
        <f t="array" ref="V7983">IF(SUM(LEN(A7983:U7983))=0,"",IF(OR(OR(ISBLANK(E7983),SUM(LEN(B7983),LEN(C7983))=0),AND(NOT(D7983="Unknown"),ISBLANK(I7983)),AND(NOT(N7983="Unknown"),ISBLANK(Q7983))),"Missing Information", INDEX(Table15[Entire Service Line Classification], MATCH(SUMIFS(Table15[Unique ID],Table15[System-Owned Portion],D7983,Table15[If Material Anything Other than "Lead" in Column E,Was Material Ever Previously Lead?],F7983,Table15[Customer-Owned Portion],N7983),Table15[Unique ID],0),0)))</f>
        <v>Non-lead</v>
      </c>
      <c r="W7983" s="189"/>
    </row>
    <row r="7984" spans="1:23" s="190" customFormat="1" ht="56.25" x14ac:dyDescent="0.25">
      <c r="A7984" s="180" t="s">
        <v>225</v>
      </c>
      <c r="B7984" s="181" t="s">
        <v>11583</v>
      </c>
      <c r="C7984" s="182" t="s">
        <v>225</v>
      </c>
      <c r="D7984" s="183" t="s">
        <v>36</v>
      </c>
      <c r="E7984" s="181" t="s">
        <v>35</v>
      </c>
      <c r="F7984" s="183" t="s">
        <v>35</v>
      </c>
      <c r="G7984" s="181" t="s">
        <v>7393</v>
      </c>
      <c r="H7984" s="184" t="s">
        <v>7090</v>
      </c>
      <c r="I7984" s="185" t="s">
        <v>190</v>
      </c>
      <c r="J7984" s="181" t="s">
        <v>35</v>
      </c>
      <c r="K7984" s="181" t="s">
        <v>225</v>
      </c>
      <c r="L7984" s="186" t="s">
        <v>225</v>
      </c>
      <c r="M7984" s="187" t="s">
        <v>225</v>
      </c>
      <c r="N7984" s="183" t="s">
        <v>36</v>
      </c>
      <c r="O7984" s="181" t="s">
        <v>7393</v>
      </c>
      <c r="P7984" s="184" t="s">
        <v>7090</v>
      </c>
      <c r="Q7984" s="185" t="s">
        <v>190</v>
      </c>
      <c r="R7984" s="181" t="s">
        <v>35</v>
      </c>
      <c r="S7984" s="181" t="s">
        <v>225</v>
      </c>
      <c r="T7984" s="186" t="s">
        <v>225</v>
      </c>
      <c r="U7984" s="187" t="s">
        <v>225</v>
      </c>
      <c r="V7984" s="188" t="str" cm="1">
        <f t="array" ref="V7984">IF(SUM(LEN(A7984:U7984))=0,"",IF(OR(OR(ISBLANK(E7984),SUM(LEN(B7984),LEN(C7984))=0),AND(NOT(D7984="Unknown"),ISBLANK(I7984)),AND(NOT(N7984="Unknown"),ISBLANK(Q7984))),"Missing Information", INDEX(Table15[Entire Service Line Classification], MATCH(SUMIFS(Table15[Unique ID],Table15[System-Owned Portion],D7984,Table15[If Material Anything Other than "Lead" in Column E,Was Material Ever Previously Lead?],F7984,Table15[Customer-Owned Portion],N7984),Table15[Unique ID],0),0)))</f>
        <v>Non-lead</v>
      </c>
      <c r="W7984" s="189"/>
    </row>
    <row r="7985" spans="1:23" s="190" customFormat="1" ht="56.25" x14ac:dyDescent="0.25">
      <c r="A7985" s="180" t="s">
        <v>225</v>
      </c>
      <c r="B7985" s="181" t="s">
        <v>11584</v>
      </c>
      <c r="C7985" s="182" t="s">
        <v>225</v>
      </c>
      <c r="D7985" s="183" t="s">
        <v>36</v>
      </c>
      <c r="E7985" s="181" t="s">
        <v>35</v>
      </c>
      <c r="F7985" s="183" t="s">
        <v>35</v>
      </c>
      <c r="G7985" s="181" t="s">
        <v>7393</v>
      </c>
      <c r="H7985" s="184" t="s">
        <v>7090</v>
      </c>
      <c r="I7985" s="185" t="s">
        <v>190</v>
      </c>
      <c r="J7985" s="181" t="s">
        <v>35</v>
      </c>
      <c r="K7985" s="181" t="s">
        <v>225</v>
      </c>
      <c r="L7985" s="186" t="s">
        <v>225</v>
      </c>
      <c r="M7985" s="187" t="s">
        <v>225</v>
      </c>
      <c r="N7985" s="183" t="s">
        <v>36</v>
      </c>
      <c r="O7985" s="181" t="s">
        <v>7393</v>
      </c>
      <c r="P7985" s="184" t="s">
        <v>7090</v>
      </c>
      <c r="Q7985" s="185" t="s">
        <v>190</v>
      </c>
      <c r="R7985" s="181" t="s">
        <v>35</v>
      </c>
      <c r="S7985" s="181" t="s">
        <v>225</v>
      </c>
      <c r="T7985" s="186" t="s">
        <v>225</v>
      </c>
      <c r="U7985" s="187" t="s">
        <v>225</v>
      </c>
      <c r="V7985" s="188" t="str" cm="1">
        <f t="array" ref="V7985">IF(SUM(LEN(A7985:U7985))=0,"",IF(OR(OR(ISBLANK(E7985),SUM(LEN(B7985),LEN(C7985))=0),AND(NOT(D7985="Unknown"),ISBLANK(I7985)),AND(NOT(N7985="Unknown"),ISBLANK(Q7985))),"Missing Information", INDEX(Table15[Entire Service Line Classification], MATCH(SUMIFS(Table15[Unique ID],Table15[System-Owned Portion],D7985,Table15[If Material Anything Other than "Lead" in Column E,Was Material Ever Previously Lead?],F7985,Table15[Customer-Owned Portion],N7985),Table15[Unique ID],0),0)))</f>
        <v>Non-lead</v>
      </c>
      <c r="W7985" s="189"/>
    </row>
    <row r="7986" spans="1:23" s="190" customFormat="1" ht="56.25" x14ac:dyDescent="0.25">
      <c r="A7986" s="180" t="s">
        <v>225</v>
      </c>
      <c r="B7986" s="181" t="s">
        <v>11585</v>
      </c>
      <c r="C7986" s="182" t="s">
        <v>225</v>
      </c>
      <c r="D7986" s="183" t="s">
        <v>36</v>
      </c>
      <c r="E7986" s="181" t="s">
        <v>35</v>
      </c>
      <c r="F7986" s="183" t="s">
        <v>35</v>
      </c>
      <c r="G7986" s="181" t="s">
        <v>7400</v>
      </c>
      <c r="H7986" s="184" t="s">
        <v>7090</v>
      </c>
      <c r="I7986" s="185" t="s">
        <v>190</v>
      </c>
      <c r="J7986" s="181" t="s">
        <v>35</v>
      </c>
      <c r="K7986" s="181" t="s">
        <v>225</v>
      </c>
      <c r="L7986" s="186" t="s">
        <v>225</v>
      </c>
      <c r="M7986" s="187" t="s">
        <v>225</v>
      </c>
      <c r="N7986" s="183" t="s">
        <v>36</v>
      </c>
      <c r="O7986" s="181" t="s">
        <v>7400</v>
      </c>
      <c r="P7986" s="184" t="s">
        <v>7090</v>
      </c>
      <c r="Q7986" s="185" t="s">
        <v>190</v>
      </c>
      <c r="R7986" s="181" t="s">
        <v>35</v>
      </c>
      <c r="S7986" s="181" t="s">
        <v>225</v>
      </c>
      <c r="T7986" s="186" t="s">
        <v>225</v>
      </c>
      <c r="U7986" s="187" t="s">
        <v>225</v>
      </c>
      <c r="V7986" s="188" t="str" cm="1">
        <f t="array" ref="V7986">IF(SUM(LEN(A7986:U7986))=0,"",IF(OR(OR(ISBLANK(E7986),SUM(LEN(B7986),LEN(C7986))=0),AND(NOT(D7986="Unknown"),ISBLANK(I7986)),AND(NOT(N7986="Unknown"),ISBLANK(Q7986))),"Missing Information", INDEX(Table15[Entire Service Line Classification], MATCH(SUMIFS(Table15[Unique ID],Table15[System-Owned Portion],D7986,Table15[If Material Anything Other than "Lead" in Column E,Was Material Ever Previously Lead?],F7986,Table15[Customer-Owned Portion],N7986),Table15[Unique ID],0),0)))</f>
        <v>Non-lead</v>
      </c>
      <c r="W7986" s="189"/>
    </row>
    <row r="7987" spans="1:23" s="190" customFormat="1" ht="56.25" x14ac:dyDescent="0.25">
      <c r="A7987" s="180" t="s">
        <v>225</v>
      </c>
      <c r="B7987" s="181" t="s">
        <v>11586</v>
      </c>
      <c r="C7987" s="182" t="s">
        <v>225</v>
      </c>
      <c r="D7987" s="183" t="s">
        <v>36</v>
      </c>
      <c r="E7987" s="181" t="s">
        <v>35</v>
      </c>
      <c r="F7987" s="183" t="s">
        <v>35</v>
      </c>
      <c r="G7987" s="181" t="s">
        <v>7376</v>
      </c>
      <c r="H7987" s="184" t="s">
        <v>7090</v>
      </c>
      <c r="I7987" s="185" t="s">
        <v>190</v>
      </c>
      <c r="J7987" s="181" t="s">
        <v>35</v>
      </c>
      <c r="K7987" s="181" t="s">
        <v>225</v>
      </c>
      <c r="L7987" s="186" t="s">
        <v>225</v>
      </c>
      <c r="M7987" s="187" t="s">
        <v>225</v>
      </c>
      <c r="N7987" s="183" t="s">
        <v>36</v>
      </c>
      <c r="O7987" s="181" t="s">
        <v>7376</v>
      </c>
      <c r="P7987" s="184" t="s">
        <v>7090</v>
      </c>
      <c r="Q7987" s="185" t="s">
        <v>190</v>
      </c>
      <c r="R7987" s="181" t="s">
        <v>35</v>
      </c>
      <c r="S7987" s="181" t="s">
        <v>225</v>
      </c>
      <c r="T7987" s="186" t="s">
        <v>225</v>
      </c>
      <c r="U7987" s="187" t="s">
        <v>225</v>
      </c>
      <c r="V7987" s="188" t="str" cm="1">
        <f t="array" ref="V7987">IF(SUM(LEN(A7987:U7987))=0,"",IF(OR(OR(ISBLANK(E7987),SUM(LEN(B7987),LEN(C7987))=0),AND(NOT(D7987="Unknown"),ISBLANK(I7987)),AND(NOT(N7987="Unknown"),ISBLANK(Q7987))),"Missing Information", INDEX(Table15[Entire Service Line Classification], MATCH(SUMIFS(Table15[Unique ID],Table15[System-Owned Portion],D7987,Table15[If Material Anything Other than "Lead" in Column E,Was Material Ever Previously Lead?],F7987,Table15[Customer-Owned Portion],N7987),Table15[Unique ID],0),0)))</f>
        <v>Non-lead</v>
      </c>
      <c r="W7987" s="189"/>
    </row>
    <row r="7988" spans="1:23" s="190" customFormat="1" ht="56.25" x14ac:dyDescent="0.25">
      <c r="A7988" s="180" t="s">
        <v>225</v>
      </c>
      <c r="B7988" s="181" t="s">
        <v>11587</v>
      </c>
      <c r="C7988" s="182" t="s">
        <v>225</v>
      </c>
      <c r="D7988" s="183" t="s">
        <v>36</v>
      </c>
      <c r="E7988" s="181" t="s">
        <v>35</v>
      </c>
      <c r="F7988" s="183" t="s">
        <v>35</v>
      </c>
      <c r="G7988" s="181" t="s">
        <v>7442</v>
      </c>
      <c r="H7988" s="184" t="s">
        <v>7090</v>
      </c>
      <c r="I7988" s="185" t="s">
        <v>190</v>
      </c>
      <c r="J7988" s="181" t="s">
        <v>35</v>
      </c>
      <c r="K7988" s="181" t="s">
        <v>225</v>
      </c>
      <c r="L7988" s="186" t="s">
        <v>225</v>
      </c>
      <c r="M7988" s="187" t="s">
        <v>225</v>
      </c>
      <c r="N7988" s="183" t="s">
        <v>36</v>
      </c>
      <c r="O7988" s="181" t="s">
        <v>7442</v>
      </c>
      <c r="P7988" s="184" t="s">
        <v>7090</v>
      </c>
      <c r="Q7988" s="185" t="s">
        <v>190</v>
      </c>
      <c r="R7988" s="181" t="s">
        <v>35</v>
      </c>
      <c r="S7988" s="181" t="s">
        <v>225</v>
      </c>
      <c r="T7988" s="186" t="s">
        <v>225</v>
      </c>
      <c r="U7988" s="187" t="s">
        <v>225</v>
      </c>
      <c r="V7988" s="188" t="str" cm="1">
        <f t="array" ref="V7988">IF(SUM(LEN(A7988:U7988))=0,"",IF(OR(OR(ISBLANK(E7988),SUM(LEN(B7988),LEN(C7988))=0),AND(NOT(D7988="Unknown"),ISBLANK(I7988)),AND(NOT(N7988="Unknown"),ISBLANK(Q7988))),"Missing Information", INDEX(Table15[Entire Service Line Classification], MATCH(SUMIFS(Table15[Unique ID],Table15[System-Owned Portion],D7988,Table15[If Material Anything Other than "Lead" in Column E,Was Material Ever Previously Lead?],F7988,Table15[Customer-Owned Portion],N7988),Table15[Unique ID],0),0)))</f>
        <v>Non-lead</v>
      </c>
      <c r="W7988" s="189"/>
    </row>
    <row r="7989" spans="1:23" s="190" customFormat="1" ht="56.25" x14ac:dyDescent="0.25">
      <c r="A7989" s="180" t="s">
        <v>225</v>
      </c>
      <c r="B7989" s="181" t="s">
        <v>11588</v>
      </c>
      <c r="C7989" s="182" t="s">
        <v>225</v>
      </c>
      <c r="D7989" s="183" t="s">
        <v>36</v>
      </c>
      <c r="E7989" s="181" t="s">
        <v>35</v>
      </c>
      <c r="F7989" s="183" t="s">
        <v>35</v>
      </c>
      <c r="G7989" s="181" t="s">
        <v>7352</v>
      </c>
      <c r="H7989" s="184" t="s">
        <v>7090</v>
      </c>
      <c r="I7989" s="185" t="s">
        <v>190</v>
      </c>
      <c r="J7989" s="181" t="s">
        <v>35</v>
      </c>
      <c r="K7989" s="181" t="s">
        <v>225</v>
      </c>
      <c r="L7989" s="186" t="s">
        <v>225</v>
      </c>
      <c r="M7989" s="187" t="s">
        <v>225</v>
      </c>
      <c r="N7989" s="183" t="s">
        <v>36</v>
      </c>
      <c r="O7989" s="181" t="s">
        <v>7352</v>
      </c>
      <c r="P7989" s="184" t="s">
        <v>7090</v>
      </c>
      <c r="Q7989" s="185" t="s">
        <v>190</v>
      </c>
      <c r="R7989" s="181" t="s">
        <v>35</v>
      </c>
      <c r="S7989" s="181" t="s">
        <v>225</v>
      </c>
      <c r="T7989" s="186" t="s">
        <v>225</v>
      </c>
      <c r="U7989" s="187" t="s">
        <v>225</v>
      </c>
      <c r="V7989" s="188" t="str" cm="1">
        <f t="array" ref="V7989">IF(SUM(LEN(A7989:U7989))=0,"",IF(OR(OR(ISBLANK(E7989),SUM(LEN(B7989),LEN(C7989))=0),AND(NOT(D7989="Unknown"),ISBLANK(I7989)),AND(NOT(N7989="Unknown"),ISBLANK(Q7989))),"Missing Information", INDEX(Table15[Entire Service Line Classification], MATCH(SUMIFS(Table15[Unique ID],Table15[System-Owned Portion],D7989,Table15[If Material Anything Other than "Lead" in Column E,Was Material Ever Previously Lead?],F7989,Table15[Customer-Owned Portion],N7989),Table15[Unique ID],0),0)))</f>
        <v>Non-lead</v>
      </c>
      <c r="W7989" s="189"/>
    </row>
    <row r="7990" spans="1:23" s="190" customFormat="1" ht="56.25" x14ac:dyDescent="0.25">
      <c r="A7990" s="180" t="s">
        <v>225</v>
      </c>
      <c r="B7990" s="181" t="s">
        <v>11589</v>
      </c>
      <c r="C7990" s="182" t="s">
        <v>225</v>
      </c>
      <c r="D7990" s="183" t="s">
        <v>36</v>
      </c>
      <c r="E7990" s="181" t="s">
        <v>35</v>
      </c>
      <c r="F7990" s="183" t="s">
        <v>35</v>
      </c>
      <c r="G7990" s="181" t="s">
        <v>7354</v>
      </c>
      <c r="H7990" s="184" t="s">
        <v>7090</v>
      </c>
      <c r="I7990" s="185" t="s">
        <v>190</v>
      </c>
      <c r="J7990" s="181" t="s">
        <v>35</v>
      </c>
      <c r="K7990" s="181" t="s">
        <v>225</v>
      </c>
      <c r="L7990" s="186" t="s">
        <v>225</v>
      </c>
      <c r="M7990" s="187" t="s">
        <v>225</v>
      </c>
      <c r="N7990" s="183" t="s">
        <v>36</v>
      </c>
      <c r="O7990" s="181" t="s">
        <v>7354</v>
      </c>
      <c r="P7990" s="184" t="s">
        <v>7090</v>
      </c>
      <c r="Q7990" s="185" t="s">
        <v>190</v>
      </c>
      <c r="R7990" s="181" t="s">
        <v>35</v>
      </c>
      <c r="S7990" s="181" t="s">
        <v>225</v>
      </c>
      <c r="T7990" s="186" t="s">
        <v>225</v>
      </c>
      <c r="U7990" s="187" t="s">
        <v>225</v>
      </c>
      <c r="V7990" s="188" t="str" cm="1">
        <f t="array" ref="V7990">IF(SUM(LEN(A7990:U7990))=0,"",IF(OR(OR(ISBLANK(E7990),SUM(LEN(B7990),LEN(C7990))=0),AND(NOT(D7990="Unknown"),ISBLANK(I7990)),AND(NOT(N7990="Unknown"),ISBLANK(Q7990))),"Missing Information", INDEX(Table15[Entire Service Line Classification], MATCH(SUMIFS(Table15[Unique ID],Table15[System-Owned Portion],D7990,Table15[If Material Anything Other than "Lead" in Column E,Was Material Ever Previously Lead?],F7990,Table15[Customer-Owned Portion],N7990),Table15[Unique ID],0),0)))</f>
        <v>Non-lead</v>
      </c>
      <c r="W7990" s="189"/>
    </row>
    <row r="7991" spans="1:23" s="190" customFormat="1" ht="56.25" x14ac:dyDescent="0.25">
      <c r="A7991" s="180" t="s">
        <v>225</v>
      </c>
      <c r="B7991" s="181" t="s">
        <v>11590</v>
      </c>
      <c r="C7991" s="182" t="s">
        <v>225</v>
      </c>
      <c r="D7991" s="183" t="s">
        <v>36</v>
      </c>
      <c r="E7991" s="181" t="s">
        <v>35</v>
      </c>
      <c r="F7991" s="183" t="s">
        <v>35</v>
      </c>
      <c r="G7991" s="181" t="s">
        <v>7393</v>
      </c>
      <c r="H7991" s="184" t="s">
        <v>7090</v>
      </c>
      <c r="I7991" s="185" t="s">
        <v>190</v>
      </c>
      <c r="J7991" s="181" t="s">
        <v>35</v>
      </c>
      <c r="K7991" s="181" t="s">
        <v>225</v>
      </c>
      <c r="L7991" s="186" t="s">
        <v>225</v>
      </c>
      <c r="M7991" s="187" t="s">
        <v>225</v>
      </c>
      <c r="N7991" s="183" t="s">
        <v>36</v>
      </c>
      <c r="O7991" s="181" t="s">
        <v>7393</v>
      </c>
      <c r="P7991" s="184" t="s">
        <v>7090</v>
      </c>
      <c r="Q7991" s="185" t="s">
        <v>190</v>
      </c>
      <c r="R7991" s="181" t="s">
        <v>35</v>
      </c>
      <c r="S7991" s="181" t="s">
        <v>225</v>
      </c>
      <c r="T7991" s="186" t="s">
        <v>225</v>
      </c>
      <c r="U7991" s="187" t="s">
        <v>225</v>
      </c>
      <c r="V7991" s="188" t="str" cm="1">
        <f t="array" ref="V7991">IF(SUM(LEN(A7991:U7991))=0,"",IF(OR(OR(ISBLANK(E7991),SUM(LEN(B7991),LEN(C7991))=0),AND(NOT(D7991="Unknown"),ISBLANK(I7991)),AND(NOT(N7991="Unknown"),ISBLANK(Q7991))),"Missing Information", INDEX(Table15[Entire Service Line Classification], MATCH(SUMIFS(Table15[Unique ID],Table15[System-Owned Portion],D7991,Table15[If Material Anything Other than "Lead" in Column E,Was Material Ever Previously Lead?],F7991,Table15[Customer-Owned Portion],N7991),Table15[Unique ID],0),0)))</f>
        <v>Non-lead</v>
      </c>
      <c r="W7991" s="189"/>
    </row>
    <row r="7992" spans="1:23" s="190" customFormat="1" ht="56.25" x14ac:dyDescent="0.25">
      <c r="A7992" s="180" t="s">
        <v>225</v>
      </c>
      <c r="B7992" s="181" t="s">
        <v>11591</v>
      </c>
      <c r="C7992" s="182" t="s">
        <v>225</v>
      </c>
      <c r="D7992" s="183" t="s">
        <v>36</v>
      </c>
      <c r="E7992" s="181" t="s">
        <v>35</v>
      </c>
      <c r="F7992" s="183" t="s">
        <v>35</v>
      </c>
      <c r="G7992" s="181" t="s">
        <v>7944</v>
      </c>
      <c r="H7992" s="184" t="s">
        <v>7090</v>
      </c>
      <c r="I7992" s="185" t="s">
        <v>190</v>
      </c>
      <c r="J7992" s="181" t="s">
        <v>35</v>
      </c>
      <c r="K7992" s="181" t="s">
        <v>225</v>
      </c>
      <c r="L7992" s="186" t="s">
        <v>225</v>
      </c>
      <c r="M7992" s="187" t="s">
        <v>225</v>
      </c>
      <c r="N7992" s="183" t="s">
        <v>36</v>
      </c>
      <c r="O7992" s="181" t="s">
        <v>7944</v>
      </c>
      <c r="P7992" s="184" t="s">
        <v>7090</v>
      </c>
      <c r="Q7992" s="185" t="s">
        <v>190</v>
      </c>
      <c r="R7992" s="181" t="s">
        <v>35</v>
      </c>
      <c r="S7992" s="181" t="s">
        <v>225</v>
      </c>
      <c r="T7992" s="186" t="s">
        <v>225</v>
      </c>
      <c r="U7992" s="187" t="s">
        <v>225</v>
      </c>
      <c r="V7992" s="188" t="str" cm="1">
        <f t="array" ref="V7992">IF(SUM(LEN(A7992:U7992))=0,"",IF(OR(OR(ISBLANK(E7992),SUM(LEN(B7992),LEN(C7992))=0),AND(NOT(D7992="Unknown"),ISBLANK(I7992)),AND(NOT(N7992="Unknown"),ISBLANK(Q7992))),"Missing Information", INDEX(Table15[Entire Service Line Classification], MATCH(SUMIFS(Table15[Unique ID],Table15[System-Owned Portion],D7992,Table15[If Material Anything Other than "Lead" in Column E,Was Material Ever Previously Lead?],F7992,Table15[Customer-Owned Portion],N7992),Table15[Unique ID],0),0)))</f>
        <v>Non-lead</v>
      </c>
      <c r="W7992" s="189"/>
    </row>
    <row r="7993" spans="1:23" s="190" customFormat="1" ht="56.25" x14ac:dyDescent="0.25">
      <c r="A7993" s="180" t="s">
        <v>225</v>
      </c>
      <c r="B7993" s="181" t="s">
        <v>11592</v>
      </c>
      <c r="C7993" s="182" t="s">
        <v>225</v>
      </c>
      <c r="D7993" s="183" t="s">
        <v>36</v>
      </c>
      <c r="E7993" s="181" t="s">
        <v>35</v>
      </c>
      <c r="F7993" s="183" t="s">
        <v>35</v>
      </c>
      <c r="G7993" s="181" t="s">
        <v>7944</v>
      </c>
      <c r="H7993" s="184" t="s">
        <v>7090</v>
      </c>
      <c r="I7993" s="185" t="s">
        <v>190</v>
      </c>
      <c r="J7993" s="181" t="s">
        <v>35</v>
      </c>
      <c r="K7993" s="181" t="s">
        <v>225</v>
      </c>
      <c r="L7993" s="186" t="s">
        <v>225</v>
      </c>
      <c r="M7993" s="187" t="s">
        <v>225</v>
      </c>
      <c r="N7993" s="183" t="s">
        <v>36</v>
      </c>
      <c r="O7993" s="181" t="s">
        <v>7944</v>
      </c>
      <c r="P7993" s="184" t="s">
        <v>7090</v>
      </c>
      <c r="Q7993" s="185" t="s">
        <v>190</v>
      </c>
      <c r="R7993" s="181" t="s">
        <v>35</v>
      </c>
      <c r="S7993" s="181" t="s">
        <v>225</v>
      </c>
      <c r="T7993" s="186" t="s">
        <v>225</v>
      </c>
      <c r="U7993" s="187" t="s">
        <v>225</v>
      </c>
      <c r="V7993" s="188" t="str" cm="1">
        <f t="array" ref="V7993">IF(SUM(LEN(A7993:U7993))=0,"",IF(OR(OR(ISBLANK(E7993),SUM(LEN(B7993),LEN(C7993))=0),AND(NOT(D7993="Unknown"),ISBLANK(I7993)),AND(NOT(N7993="Unknown"),ISBLANK(Q7993))),"Missing Information", INDEX(Table15[Entire Service Line Classification], MATCH(SUMIFS(Table15[Unique ID],Table15[System-Owned Portion],D7993,Table15[If Material Anything Other than "Lead" in Column E,Was Material Ever Previously Lead?],F7993,Table15[Customer-Owned Portion],N7993),Table15[Unique ID],0),0)))</f>
        <v>Non-lead</v>
      </c>
      <c r="W7993" s="189"/>
    </row>
    <row r="7994" spans="1:23" s="190" customFormat="1" ht="56.25" x14ac:dyDescent="0.25">
      <c r="A7994" s="180" t="s">
        <v>225</v>
      </c>
      <c r="B7994" s="181" t="s">
        <v>11593</v>
      </c>
      <c r="C7994" s="182" t="s">
        <v>225</v>
      </c>
      <c r="D7994" s="183" t="s">
        <v>36</v>
      </c>
      <c r="E7994" s="181" t="s">
        <v>35</v>
      </c>
      <c r="F7994" s="183" t="s">
        <v>35</v>
      </c>
      <c r="G7994" s="181" t="s">
        <v>7944</v>
      </c>
      <c r="H7994" s="184" t="s">
        <v>7090</v>
      </c>
      <c r="I7994" s="185" t="s">
        <v>190</v>
      </c>
      <c r="J7994" s="181" t="s">
        <v>35</v>
      </c>
      <c r="K7994" s="181" t="s">
        <v>225</v>
      </c>
      <c r="L7994" s="186" t="s">
        <v>225</v>
      </c>
      <c r="M7994" s="187" t="s">
        <v>225</v>
      </c>
      <c r="N7994" s="183" t="s">
        <v>36</v>
      </c>
      <c r="O7994" s="181" t="s">
        <v>7944</v>
      </c>
      <c r="P7994" s="184" t="s">
        <v>7090</v>
      </c>
      <c r="Q7994" s="185" t="s">
        <v>190</v>
      </c>
      <c r="R7994" s="181" t="s">
        <v>35</v>
      </c>
      <c r="S7994" s="181" t="s">
        <v>225</v>
      </c>
      <c r="T7994" s="186" t="s">
        <v>225</v>
      </c>
      <c r="U7994" s="187" t="s">
        <v>225</v>
      </c>
      <c r="V7994" s="188" t="str" cm="1">
        <f t="array" ref="V7994">IF(SUM(LEN(A7994:U7994))=0,"",IF(OR(OR(ISBLANK(E7994),SUM(LEN(B7994),LEN(C7994))=0),AND(NOT(D7994="Unknown"),ISBLANK(I7994)),AND(NOT(N7994="Unknown"),ISBLANK(Q7994))),"Missing Information", INDEX(Table15[Entire Service Line Classification], MATCH(SUMIFS(Table15[Unique ID],Table15[System-Owned Portion],D7994,Table15[If Material Anything Other than "Lead" in Column E,Was Material Ever Previously Lead?],F7994,Table15[Customer-Owned Portion],N7994),Table15[Unique ID],0),0)))</f>
        <v>Non-lead</v>
      </c>
      <c r="W7994" s="189"/>
    </row>
    <row r="7995" spans="1:23" s="190" customFormat="1" ht="56.25" x14ac:dyDescent="0.25">
      <c r="A7995" s="180" t="s">
        <v>225</v>
      </c>
      <c r="B7995" s="181" t="s">
        <v>11594</v>
      </c>
      <c r="C7995" s="182" t="s">
        <v>225</v>
      </c>
      <c r="D7995" s="183" t="s">
        <v>36</v>
      </c>
      <c r="E7995" s="181" t="s">
        <v>35</v>
      </c>
      <c r="F7995" s="183" t="s">
        <v>35</v>
      </c>
      <c r="G7995" s="181" t="s">
        <v>7393</v>
      </c>
      <c r="H7995" s="184" t="s">
        <v>7090</v>
      </c>
      <c r="I7995" s="185" t="s">
        <v>190</v>
      </c>
      <c r="J7995" s="181" t="s">
        <v>35</v>
      </c>
      <c r="K7995" s="181" t="s">
        <v>225</v>
      </c>
      <c r="L7995" s="186" t="s">
        <v>225</v>
      </c>
      <c r="M7995" s="187" t="s">
        <v>225</v>
      </c>
      <c r="N7995" s="183" t="s">
        <v>36</v>
      </c>
      <c r="O7995" s="181" t="s">
        <v>7393</v>
      </c>
      <c r="P7995" s="184" t="s">
        <v>7090</v>
      </c>
      <c r="Q7995" s="185" t="s">
        <v>190</v>
      </c>
      <c r="R7995" s="181" t="s">
        <v>35</v>
      </c>
      <c r="S7995" s="181" t="s">
        <v>225</v>
      </c>
      <c r="T7995" s="186" t="s">
        <v>225</v>
      </c>
      <c r="U7995" s="187" t="s">
        <v>225</v>
      </c>
      <c r="V7995" s="188" t="str" cm="1">
        <f t="array" ref="V7995">IF(SUM(LEN(A7995:U7995))=0,"",IF(OR(OR(ISBLANK(E7995),SUM(LEN(B7995),LEN(C7995))=0),AND(NOT(D7995="Unknown"),ISBLANK(I7995)),AND(NOT(N7995="Unknown"),ISBLANK(Q7995))),"Missing Information", INDEX(Table15[Entire Service Line Classification], MATCH(SUMIFS(Table15[Unique ID],Table15[System-Owned Portion],D7995,Table15[If Material Anything Other than "Lead" in Column E,Was Material Ever Previously Lead?],F7995,Table15[Customer-Owned Portion],N7995),Table15[Unique ID],0),0)))</f>
        <v>Non-lead</v>
      </c>
      <c r="W7995" s="189"/>
    </row>
    <row r="7996" spans="1:23" s="190" customFormat="1" ht="56.25" x14ac:dyDescent="0.25">
      <c r="A7996" s="180" t="s">
        <v>225</v>
      </c>
      <c r="B7996" s="181" t="s">
        <v>11595</v>
      </c>
      <c r="C7996" s="182" t="s">
        <v>225</v>
      </c>
      <c r="D7996" s="183" t="s">
        <v>36</v>
      </c>
      <c r="E7996" s="181" t="s">
        <v>35</v>
      </c>
      <c r="F7996" s="183" t="s">
        <v>35</v>
      </c>
      <c r="G7996" s="181" t="s">
        <v>7393</v>
      </c>
      <c r="H7996" s="184" t="s">
        <v>7090</v>
      </c>
      <c r="I7996" s="185" t="s">
        <v>190</v>
      </c>
      <c r="J7996" s="181" t="s">
        <v>35</v>
      </c>
      <c r="K7996" s="181" t="s">
        <v>225</v>
      </c>
      <c r="L7996" s="186" t="s">
        <v>225</v>
      </c>
      <c r="M7996" s="187" t="s">
        <v>225</v>
      </c>
      <c r="N7996" s="183" t="s">
        <v>36</v>
      </c>
      <c r="O7996" s="181" t="s">
        <v>7393</v>
      </c>
      <c r="P7996" s="184" t="s">
        <v>7090</v>
      </c>
      <c r="Q7996" s="185" t="s">
        <v>190</v>
      </c>
      <c r="R7996" s="181" t="s">
        <v>35</v>
      </c>
      <c r="S7996" s="181" t="s">
        <v>225</v>
      </c>
      <c r="T7996" s="186" t="s">
        <v>225</v>
      </c>
      <c r="U7996" s="187" t="s">
        <v>225</v>
      </c>
      <c r="V7996" s="188" t="str" cm="1">
        <f t="array" ref="V7996">IF(SUM(LEN(A7996:U7996))=0,"",IF(OR(OR(ISBLANK(E7996),SUM(LEN(B7996),LEN(C7996))=0),AND(NOT(D7996="Unknown"),ISBLANK(I7996)),AND(NOT(N7996="Unknown"),ISBLANK(Q7996))),"Missing Information", INDEX(Table15[Entire Service Line Classification], MATCH(SUMIFS(Table15[Unique ID],Table15[System-Owned Portion],D7996,Table15[If Material Anything Other than "Lead" in Column E,Was Material Ever Previously Lead?],F7996,Table15[Customer-Owned Portion],N7996),Table15[Unique ID],0),0)))</f>
        <v>Non-lead</v>
      </c>
      <c r="W7996" s="189"/>
    </row>
    <row r="7997" spans="1:23" s="190" customFormat="1" ht="56.25" x14ac:dyDescent="0.25">
      <c r="A7997" s="180" t="s">
        <v>225</v>
      </c>
      <c r="B7997" s="181" t="s">
        <v>11596</v>
      </c>
      <c r="C7997" s="182" t="s">
        <v>225</v>
      </c>
      <c r="D7997" s="183" t="s">
        <v>36</v>
      </c>
      <c r="E7997" s="181" t="s">
        <v>35</v>
      </c>
      <c r="F7997" s="183" t="s">
        <v>35</v>
      </c>
      <c r="G7997" s="181" t="s">
        <v>7344</v>
      </c>
      <c r="H7997" s="184" t="s">
        <v>7090</v>
      </c>
      <c r="I7997" s="185" t="s">
        <v>190</v>
      </c>
      <c r="J7997" s="181" t="s">
        <v>35</v>
      </c>
      <c r="K7997" s="181" t="s">
        <v>225</v>
      </c>
      <c r="L7997" s="186" t="s">
        <v>225</v>
      </c>
      <c r="M7997" s="187" t="s">
        <v>225</v>
      </c>
      <c r="N7997" s="183" t="s">
        <v>36</v>
      </c>
      <c r="O7997" s="181" t="s">
        <v>7344</v>
      </c>
      <c r="P7997" s="184" t="s">
        <v>7090</v>
      </c>
      <c r="Q7997" s="185" t="s">
        <v>190</v>
      </c>
      <c r="R7997" s="181" t="s">
        <v>35</v>
      </c>
      <c r="S7997" s="181" t="s">
        <v>225</v>
      </c>
      <c r="T7997" s="186" t="s">
        <v>225</v>
      </c>
      <c r="U7997" s="187" t="s">
        <v>225</v>
      </c>
      <c r="V7997" s="188" t="str" cm="1">
        <f t="array" ref="V7997">IF(SUM(LEN(A7997:U7997))=0,"",IF(OR(OR(ISBLANK(E7997),SUM(LEN(B7997),LEN(C7997))=0),AND(NOT(D7997="Unknown"),ISBLANK(I7997)),AND(NOT(N7997="Unknown"),ISBLANK(Q7997))),"Missing Information", INDEX(Table15[Entire Service Line Classification], MATCH(SUMIFS(Table15[Unique ID],Table15[System-Owned Portion],D7997,Table15[If Material Anything Other than "Lead" in Column E,Was Material Ever Previously Lead?],F7997,Table15[Customer-Owned Portion],N7997),Table15[Unique ID],0),0)))</f>
        <v>Non-lead</v>
      </c>
      <c r="W7997" s="189"/>
    </row>
    <row r="7998" spans="1:23" s="190" customFormat="1" ht="56.25" x14ac:dyDescent="0.25">
      <c r="A7998" s="180" t="s">
        <v>225</v>
      </c>
      <c r="B7998" s="181" t="s">
        <v>11597</v>
      </c>
      <c r="C7998" s="182" t="s">
        <v>225</v>
      </c>
      <c r="D7998" s="183" t="s">
        <v>36</v>
      </c>
      <c r="E7998" s="181" t="s">
        <v>35</v>
      </c>
      <c r="F7998" s="183" t="s">
        <v>35</v>
      </c>
      <c r="G7998" s="181" t="s">
        <v>7344</v>
      </c>
      <c r="H7998" s="184" t="s">
        <v>7090</v>
      </c>
      <c r="I7998" s="185" t="s">
        <v>190</v>
      </c>
      <c r="J7998" s="181" t="s">
        <v>35</v>
      </c>
      <c r="K7998" s="181" t="s">
        <v>225</v>
      </c>
      <c r="L7998" s="186" t="s">
        <v>225</v>
      </c>
      <c r="M7998" s="187" t="s">
        <v>225</v>
      </c>
      <c r="N7998" s="183" t="s">
        <v>36</v>
      </c>
      <c r="O7998" s="181" t="s">
        <v>7344</v>
      </c>
      <c r="P7998" s="184" t="s">
        <v>7090</v>
      </c>
      <c r="Q7998" s="185" t="s">
        <v>190</v>
      </c>
      <c r="R7998" s="181" t="s">
        <v>35</v>
      </c>
      <c r="S7998" s="181" t="s">
        <v>225</v>
      </c>
      <c r="T7998" s="186" t="s">
        <v>225</v>
      </c>
      <c r="U7998" s="187" t="s">
        <v>225</v>
      </c>
      <c r="V7998" s="188" t="str" cm="1">
        <f t="array" ref="V7998">IF(SUM(LEN(A7998:U7998))=0,"",IF(OR(OR(ISBLANK(E7998),SUM(LEN(B7998),LEN(C7998))=0),AND(NOT(D7998="Unknown"),ISBLANK(I7998)),AND(NOT(N7998="Unknown"),ISBLANK(Q7998))),"Missing Information", INDEX(Table15[Entire Service Line Classification], MATCH(SUMIFS(Table15[Unique ID],Table15[System-Owned Portion],D7998,Table15[If Material Anything Other than "Lead" in Column E,Was Material Ever Previously Lead?],F7998,Table15[Customer-Owned Portion],N7998),Table15[Unique ID],0),0)))</f>
        <v>Non-lead</v>
      </c>
      <c r="W7998" s="189"/>
    </row>
    <row r="7999" spans="1:23" s="190" customFormat="1" ht="56.25" x14ac:dyDescent="0.25">
      <c r="A7999" s="180" t="s">
        <v>225</v>
      </c>
      <c r="B7999" s="181" t="s">
        <v>11598</v>
      </c>
      <c r="C7999" s="182" t="s">
        <v>225</v>
      </c>
      <c r="D7999" s="183" t="s">
        <v>36</v>
      </c>
      <c r="E7999" s="181" t="s">
        <v>35</v>
      </c>
      <c r="F7999" s="183" t="s">
        <v>35</v>
      </c>
      <c r="G7999" s="181" t="s">
        <v>7344</v>
      </c>
      <c r="H7999" s="184" t="s">
        <v>7090</v>
      </c>
      <c r="I7999" s="185" t="s">
        <v>190</v>
      </c>
      <c r="J7999" s="181" t="s">
        <v>35</v>
      </c>
      <c r="K7999" s="181" t="s">
        <v>225</v>
      </c>
      <c r="L7999" s="186" t="s">
        <v>225</v>
      </c>
      <c r="M7999" s="187" t="s">
        <v>225</v>
      </c>
      <c r="N7999" s="183" t="s">
        <v>36</v>
      </c>
      <c r="O7999" s="181" t="s">
        <v>7344</v>
      </c>
      <c r="P7999" s="184" t="s">
        <v>7090</v>
      </c>
      <c r="Q7999" s="185" t="s">
        <v>190</v>
      </c>
      <c r="R7999" s="181" t="s">
        <v>35</v>
      </c>
      <c r="S7999" s="181" t="s">
        <v>225</v>
      </c>
      <c r="T7999" s="186" t="s">
        <v>225</v>
      </c>
      <c r="U7999" s="187" t="s">
        <v>225</v>
      </c>
      <c r="V7999" s="188" t="str" cm="1">
        <f t="array" ref="V7999">IF(SUM(LEN(A7999:U7999))=0,"",IF(OR(OR(ISBLANK(E7999),SUM(LEN(B7999),LEN(C7999))=0),AND(NOT(D7999="Unknown"),ISBLANK(I7999)),AND(NOT(N7999="Unknown"),ISBLANK(Q7999))),"Missing Information", INDEX(Table15[Entire Service Line Classification], MATCH(SUMIFS(Table15[Unique ID],Table15[System-Owned Portion],D7999,Table15[If Material Anything Other than "Lead" in Column E,Was Material Ever Previously Lead?],F7999,Table15[Customer-Owned Portion],N7999),Table15[Unique ID],0),0)))</f>
        <v>Non-lead</v>
      </c>
      <c r="W7999" s="189"/>
    </row>
    <row r="8000" spans="1:23" s="190" customFormat="1" ht="56.25" x14ac:dyDescent="0.25">
      <c r="A8000" s="180" t="s">
        <v>225</v>
      </c>
      <c r="B8000" s="181" t="s">
        <v>11599</v>
      </c>
      <c r="C8000" s="182" t="s">
        <v>225</v>
      </c>
      <c r="D8000" s="183" t="s">
        <v>36</v>
      </c>
      <c r="E8000" s="181" t="s">
        <v>35</v>
      </c>
      <c r="F8000" s="183" t="s">
        <v>35</v>
      </c>
      <c r="G8000" s="181" t="s">
        <v>7344</v>
      </c>
      <c r="H8000" s="184" t="s">
        <v>7090</v>
      </c>
      <c r="I8000" s="185" t="s">
        <v>190</v>
      </c>
      <c r="J8000" s="181" t="s">
        <v>35</v>
      </c>
      <c r="K8000" s="181" t="s">
        <v>225</v>
      </c>
      <c r="L8000" s="186" t="s">
        <v>225</v>
      </c>
      <c r="M8000" s="187" t="s">
        <v>225</v>
      </c>
      <c r="N8000" s="183" t="s">
        <v>36</v>
      </c>
      <c r="O8000" s="181" t="s">
        <v>7344</v>
      </c>
      <c r="P8000" s="184" t="s">
        <v>7090</v>
      </c>
      <c r="Q8000" s="185" t="s">
        <v>190</v>
      </c>
      <c r="R8000" s="181" t="s">
        <v>35</v>
      </c>
      <c r="S8000" s="181" t="s">
        <v>225</v>
      </c>
      <c r="T8000" s="186" t="s">
        <v>225</v>
      </c>
      <c r="U8000" s="187" t="s">
        <v>225</v>
      </c>
      <c r="V8000" s="188" t="str" cm="1">
        <f t="array" ref="V8000">IF(SUM(LEN(A8000:U8000))=0,"",IF(OR(OR(ISBLANK(E8000),SUM(LEN(B8000),LEN(C8000))=0),AND(NOT(D8000="Unknown"),ISBLANK(I8000)),AND(NOT(N8000="Unknown"),ISBLANK(Q8000))),"Missing Information", INDEX(Table15[Entire Service Line Classification], MATCH(SUMIFS(Table15[Unique ID],Table15[System-Owned Portion],D8000,Table15[If Material Anything Other than "Lead" in Column E,Was Material Ever Previously Lead?],F8000,Table15[Customer-Owned Portion],N8000),Table15[Unique ID],0),0)))</f>
        <v>Non-lead</v>
      </c>
      <c r="W8000" s="189"/>
    </row>
    <row r="8001" spans="1:23" s="190" customFormat="1" ht="56.25" x14ac:dyDescent="0.25">
      <c r="A8001" s="180" t="s">
        <v>225</v>
      </c>
      <c r="B8001" s="181" t="s">
        <v>11600</v>
      </c>
      <c r="C8001" s="182" t="s">
        <v>225</v>
      </c>
      <c r="D8001" s="183" t="s">
        <v>36</v>
      </c>
      <c r="E8001" s="181" t="s">
        <v>35</v>
      </c>
      <c r="F8001" s="183" t="s">
        <v>35</v>
      </c>
      <c r="G8001" s="181" t="s">
        <v>7344</v>
      </c>
      <c r="H8001" s="184" t="s">
        <v>7090</v>
      </c>
      <c r="I8001" s="185" t="s">
        <v>190</v>
      </c>
      <c r="J8001" s="181" t="s">
        <v>35</v>
      </c>
      <c r="K8001" s="181" t="s">
        <v>225</v>
      </c>
      <c r="L8001" s="186" t="s">
        <v>225</v>
      </c>
      <c r="M8001" s="187" t="s">
        <v>225</v>
      </c>
      <c r="N8001" s="183" t="s">
        <v>36</v>
      </c>
      <c r="O8001" s="181" t="s">
        <v>7344</v>
      </c>
      <c r="P8001" s="184" t="s">
        <v>7090</v>
      </c>
      <c r="Q8001" s="185" t="s">
        <v>190</v>
      </c>
      <c r="R8001" s="181" t="s">
        <v>35</v>
      </c>
      <c r="S8001" s="181" t="s">
        <v>225</v>
      </c>
      <c r="T8001" s="186" t="s">
        <v>225</v>
      </c>
      <c r="U8001" s="187" t="s">
        <v>225</v>
      </c>
      <c r="V8001" s="188" t="str" cm="1">
        <f t="array" ref="V8001">IF(SUM(LEN(A8001:U8001))=0,"",IF(OR(OR(ISBLANK(E8001),SUM(LEN(B8001),LEN(C8001))=0),AND(NOT(D8001="Unknown"),ISBLANK(I8001)),AND(NOT(N8001="Unknown"),ISBLANK(Q8001))),"Missing Information", INDEX(Table15[Entire Service Line Classification], MATCH(SUMIFS(Table15[Unique ID],Table15[System-Owned Portion],D8001,Table15[If Material Anything Other than "Lead" in Column E,Was Material Ever Previously Lead?],F8001,Table15[Customer-Owned Portion],N8001),Table15[Unique ID],0),0)))</f>
        <v>Non-lead</v>
      </c>
      <c r="W8001" s="189"/>
    </row>
    <row r="8002" spans="1:23" s="190" customFormat="1" ht="56.25" x14ac:dyDescent="0.25">
      <c r="A8002" s="180" t="s">
        <v>225</v>
      </c>
      <c r="B8002" s="181" t="s">
        <v>11601</v>
      </c>
      <c r="C8002" s="182" t="s">
        <v>225</v>
      </c>
      <c r="D8002" s="183" t="s">
        <v>36</v>
      </c>
      <c r="E8002" s="181" t="s">
        <v>35</v>
      </c>
      <c r="F8002" s="183" t="s">
        <v>35</v>
      </c>
      <c r="G8002" s="181" t="s">
        <v>7344</v>
      </c>
      <c r="H8002" s="184" t="s">
        <v>7090</v>
      </c>
      <c r="I8002" s="185" t="s">
        <v>190</v>
      </c>
      <c r="J8002" s="181" t="s">
        <v>35</v>
      </c>
      <c r="K8002" s="181" t="s">
        <v>225</v>
      </c>
      <c r="L8002" s="186" t="s">
        <v>225</v>
      </c>
      <c r="M8002" s="187" t="s">
        <v>225</v>
      </c>
      <c r="N8002" s="183" t="s">
        <v>36</v>
      </c>
      <c r="O8002" s="181" t="s">
        <v>7344</v>
      </c>
      <c r="P8002" s="184" t="s">
        <v>7090</v>
      </c>
      <c r="Q8002" s="185" t="s">
        <v>190</v>
      </c>
      <c r="R8002" s="181" t="s">
        <v>35</v>
      </c>
      <c r="S8002" s="181" t="s">
        <v>225</v>
      </c>
      <c r="T8002" s="186" t="s">
        <v>225</v>
      </c>
      <c r="U8002" s="187" t="s">
        <v>225</v>
      </c>
      <c r="V8002" s="188" t="str" cm="1">
        <f t="array" ref="V8002">IF(SUM(LEN(A8002:U8002))=0,"",IF(OR(OR(ISBLANK(E8002),SUM(LEN(B8002),LEN(C8002))=0),AND(NOT(D8002="Unknown"),ISBLANK(I8002)),AND(NOT(N8002="Unknown"),ISBLANK(Q8002))),"Missing Information", INDEX(Table15[Entire Service Line Classification], MATCH(SUMIFS(Table15[Unique ID],Table15[System-Owned Portion],D8002,Table15[If Material Anything Other than "Lead" in Column E,Was Material Ever Previously Lead?],F8002,Table15[Customer-Owned Portion],N8002),Table15[Unique ID],0),0)))</f>
        <v>Non-lead</v>
      </c>
      <c r="W8002" s="189"/>
    </row>
    <row r="8003" spans="1:23" s="190" customFormat="1" ht="56.25" x14ac:dyDescent="0.25">
      <c r="A8003" s="180" t="s">
        <v>225</v>
      </c>
      <c r="B8003" s="181" t="s">
        <v>11602</v>
      </c>
      <c r="C8003" s="182" t="s">
        <v>225</v>
      </c>
      <c r="D8003" s="183" t="s">
        <v>36</v>
      </c>
      <c r="E8003" s="181" t="s">
        <v>35</v>
      </c>
      <c r="F8003" s="183" t="s">
        <v>35</v>
      </c>
      <c r="G8003" s="181" t="s">
        <v>7344</v>
      </c>
      <c r="H8003" s="184" t="s">
        <v>7090</v>
      </c>
      <c r="I8003" s="185" t="s">
        <v>190</v>
      </c>
      <c r="J8003" s="181" t="s">
        <v>35</v>
      </c>
      <c r="K8003" s="181" t="s">
        <v>225</v>
      </c>
      <c r="L8003" s="186" t="s">
        <v>225</v>
      </c>
      <c r="M8003" s="187" t="s">
        <v>225</v>
      </c>
      <c r="N8003" s="183" t="s">
        <v>36</v>
      </c>
      <c r="O8003" s="181" t="s">
        <v>7344</v>
      </c>
      <c r="P8003" s="184" t="s">
        <v>7090</v>
      </c>
      <c r="Q8003" s="185" t="s">
        <v>190</v>
      </c>
      <c r="R8003" s="181" t="s">
        <v>35</v>
      </c>
      <c r="S8003" s="181" t="s">
        <v>225</v>
      </c>
      <c r="T8003" s="186" t="s">
        <v>225</v>
      </c>
      <c r="U8003" s="187" t="s">
        <v>225</v>
      </c>
      <c r="V8003" s="188" t="str" cm="1">
        <f t="array" ref="V8003">IF(SUM(LEN(A8003:U8003))=0,"",IF(OR(OR(ISBLANK(E8003),SUM(LEN(B8003),LEN(C8003))=0),AND(NOT(D8003="Unknown"),ISBLANK(I8003)),AND(NOT(N8003="Unknown"),ISBLANK(Q8003))),"Missing Information", INDEX(Table15[Entire Service Line Classification], MATCH(SUMIFS(Table15[Unique ID],Table15[System-Owned Portion],D8003,Table15[If Material Anything Other than "Lead" in Column E,Was Material Ever Previously Lead?],F8003,Table15[Customer-Owned Portion],N8003),Table15[Unique ID],0),0)))</f>
        <v>Non-lead</v>
      </c>
      <c r="W8003" s="189"/>
    </row>
    <row r="8004" spans="1:23" s="190" customFormat="1" ht="56.25" x14ac:dyDescent="0.25">
      <c r="A8004" s="180" t="s">
        <v>225</v>
      </c>
      <c r="B8004" s="181" t="s">
        <v>11603</v>
      </c>
      <c r="C8004" s="182" t="s">
        <v>225</v>
      </c>
      <c r="D8004" s="183" t="s">
        <v>36</v>
      </c>
      <c r="E8004" s="181" t="s">
        <v>35</v>
      </c>
      <c r="F8004" s="183" t="s">
        <v>35</v>
      </c>
      <c r="G8004" s="181" t="s">
        <v>7344</v>
      </c>
      <c r="H8004" s="184" t="s">
        <v>7090</v>
      </c>
      <c r="I8004" s="185" t="s">
        <v>190</v>
      </c>
      <c r="J8004" s="181" t="s">
        <v>35</v>
      </c>
      <c r="K8004" s="181" t="s">
        <v>225</v>
      </c>
      <c r="L8004" s="186" t="s">
        <v>225</v>
      </c>
      <c r="M8004" s="187" t="s">
        <v>225</v>
      </c>
      <c r="N8004" s="183" t="s">
        <v>36</v>
      </c>
      <c r="O8004" s="181" t="s">
        <v>7344</v>
      </c>
      <c r="P8004" s="184" t="s">
        <v>7090</v>
      </c>
      <c r="Q8004" s="185" t="s">
        <v>190</v>
      </c>
      <c r="R8004" s="181" t="s">
        <v>35</v>
      </c>
      <c r="S8004" s="181" t="s">
        <v>225</v>
      </c>
      <c r="T8004" s="186" t="s">
        <v>225</v>
      </c>
      <c r="U8004" s="187" t="s">
        <v>225</v>
      </c>
      <c r="V8004" s="188" t="str" cm="1">
        <f t="array" ref="V8004">IF(SUM(LEN(A8004:U8004))=0,"",IF(OR(OR(ISBLANK(E8004),SUM(LEN(B8004),LEN(C8004))=0),AND(NOT(D8004="Unknown"),ISBLANK(I8004)),AND(NOT(N8004="Unknown"),ISBLANK(Q8004))),"Missing Information", INDEX(Table15[Entire Service Line Classification], MATCH(SUMIFS(Table15[Unique ID],Table15[System-Owned Portion],D8004,Table15[If Material Anything Other than "Lead" in Column E,Was Material Ever Previously Lead?],F8004,Table15[Customer-Owned Portion],N8004),Table15[Unique ID],0),0)))</f>
        <v>Non-lead</v>
      </c>
      <c r="W8004" s="189"/>
    </row>
    <row r="8005" spans="1:23" s="190" customFormat="1" ht="56.25" x14ac:dyDescent="0.25">
      <c r="A8005" s="180" t="s">
        <v>225</v>
      </c>
      <c r="B8005" s="181" t="s">
        <v>11604</v>
      </c>
      <c r="C8005" s="182" t="s">
        <v>225</v>
      </c>
      <c r="D8005" s="183" t="s">
        <v>36</v>
      </c>
      <c r="E8005" s="181" t="s">
        <v>35</v>
      </c>
      <c r="F8005" s="183" t="s">
        <v>35</v>
      </c>
      <c r="G8005" s="181" t="s">
        <v>7344</v>
      </c>
      <c r="H8005" s="184" t="s">
        <v>7090</v>
      </c>
      <c r="I8005" s="185" t="s">
        <v>190</v>
      </c>
      <c r="J8005" s="181" t="s">
        <v>35</v>
      </c>
      <c r="K8005" s="181" t="s">
        <v>225</v>
      </c>
      <c r="L8005" s="186" t="s">
        <v>225</v>
      </c>
      <c r="M8005" s="187" t="s">
        <v>225</v>
      </c>
      <c r="N8005" s="183" t="s">
        <v>36</v>
      </c>
      <c r="O8005" s="181" t="s">
        <v>7344</v>
      </c>
      <c r="P8005" s="184" t="s">
        <v>7090</v>
      </c>
      <c r="Q8005" s="185" t="s">
        <v>190</v>
      </c>
      <c r="R8005" s="181" t="s">
        <v>35</v>
      </c>
      <c r="S8005" s="181" t="s">
        <v>225</v>
      </c>
      <c r="T8005" s="186" t="s">
        <v>225</v>
      </c>
      <c r="U8005" s="187" t="s">
        <v>225</v>
      </c>
      <c r="V8005" s="188" t="str" cm="1">
        <f t="array" ref="V8005">IF(SUM(LEN(A8005:U8005))=0,"",IF(OR(OR(ISBLANK(E8005),SUM(LEN(B8005),LEN(C8005))=0),AND(NOT(D8005="Unknown"),ISBLANK(I8005)),AND(NOT(N8005="Unknown"),ISBLANK(Q8005))),"Missing Information", INDEX(Table15[Entire Service Line Classification], MATCH(SUMIFS(Table15[Unique ID],Table15[System-Owned Portion],D8005,Table15[If Material Anything Other than "Lead" in Column E,Was Material Ever Previously Lead?],F8005,Table15[Customer-Owned Portion],N8005),Table15[Unique ID],0),0)))</f>
        <v>Non-lead</v>
      </c>
      <c r="W8005" s="189"/>
    </row>
    <row r="8006" spans="1:23" s="190" customFormat="1" ht="56.25" x14ac:dyDescent="0.25">
      <c r="A8006" s="180" t="s">
        <v>225</v>
      </c>
      <c r="B8006" s="181" t="s">
        <v>11605</v>
      </c>
      <c r="C8006" s="182" t="s">
        <v>225</v>
      </c>
      <c r="D8006" s="183" t="s">
        <v>36</v>
      </c>
      <c r="E8006" s="181" t="s">
        <v>35</v>
      </c>
      <c r="F8006" s="183" t="s">
        <v>35</v>
      </c>
      <c r="G8006" s="181" t="s">
        <v>7344</v>
      </c>
      <c r="H8006" s="184" t="s">
        <v>7090</v>
      </c>
      <c r="I8006" s="185" t="s">
        <v>190</v>
      </c>
      <c r="J8006" s="181" t="s">
        <v>35</v>
      </c>
      <c r="K8006" s="181" t="s">
        <v>225</v>
      </c>
      <c r="L8006" s="186" t="s">
        <v>225</v>
      </c>
      <c r="M8006" s="187" t="s">
        <v>225</v>
      </c>
      <c r="N8006" s="183" t="s">
        <v>36</v>
      </c>
      <c r="O8006" s="181" t="s">
        <v>7344</v>
      </c>
      <c r="P8006" s="184" t="s">
        <v>7090</v>
      </c>
      <c r="Q8006" s="185" t="s">
        <v>190</v>
      </c>
      <c r="R8006" s="181" t="s">
        <v>35</v>
      </c>
      <c r="S8006" s="181" t="s">
        <v>225</v>
      </c>
      <c r="T8006" s="186" t="s">
        <v>225</v>
      </c>
      <c r="U8006" s="187" t="s">
        <v>225</v>
      </c>
      <c r="V8006" s="188" t="str" cm="1">
        <f t="array" ref="V8006">IF(SUM(LEN(A8006:U8006))=0,"",IF(OR(OR(ISBLANK(E8006),SUM(LEN(B8006),LEN(C8006))=0),AND(NOT(D8006="Unknown"),ISBLANK(I8006)),AND(NOT(N8006="Unknown"),ISBLANK(Q8006))),"Missing Information", INDEX(Table15[Entire Service Line Classification], MATCH(SUMIFS(Table15[Unique ID],Table15[System-Owned Portion],D8006,Table15[If Material Anything Other than "Lead" in Column E,Was Material Ever Previously Lead?],F8006,Table15[Customer-Owned Portion],N8006),Table15[Unique ID],0),0)))</f>
        <v>Non-lead</v>
      </c>
      <c r="W8006" s="189"/>
    </row>
    <row r="8007" spans="1:23" s="190" customFormat="1" ht="56.25" x14ac:dyDescent="0.25">
      <c r="A8007" s="180" t="s">
        <v>225</v>
      </c>
      <c r="B8007" s="181" t="s">
        <v>11606</v>
      </c>
      <c r="C8007" s="182" t="s">
        <v>225</v>
      </c>
      <c r="D8007" s="183" t="s">
        <v>36</v>
      </c>
      <c r="E8007" s="181" t="s">
        <v>35</v>
      </c>
      <c r="F8007" s="183" t="s">
        <v>35</v>
      </c>
      <c r="G8007" s="181" t="s">
        <v>7344</v>
      </c>
      <c r="H8007" s="184" t="s">
        <v>7090</v>
      </c>
      <c r="I8007" s="185" t="s">
        <v>190</v>
      </c>
      <c r="J8007" s="181" t="s">
        <v>35</v>
      </c>
      <c r="K8007" s="181" t="s">
        <v>225</v>
      </c>
      <c r="L8007" s="186" t="s">
        <v>225</v>
      </c>
      <c r="M8007" s="187" t="s">
        <v>225</v>
      </c>
      <c r="N8007" s="183" t="s">
        <v>36</v>
      </c>
      <c r="O8007" s="181" t="s">
        <v>7344</v>
      </c>
      <c r="P8007" s="184" t="s">
        <v>7090</v>
      </c>
      <c r="Q8007" s="185" t="s">
        <v>190</v>
      </c>
      <c r="R8007" s="181" t="s">
        <v>35</v>
      </c>
      <c r="S8007" s="181" t="s">
        <v>225</v>
      </c>
      <c r="T8007" s="186" t="s">
        <v>225</v>
      </c>
      <c r="U8007" s="187" t="s">
        <v>225</v>
      </c>
      <c r="V8007" s="188" t="str" cm="1">
        <f t="array" ref="V8007">IF(SUM(LEN(A8007:U8007))=0,"",IF(OR(OR(ISBLANK(E8007),SUM(LEN(B8007),LEN(C8007))=0),AND(NOT(D8007="Unknown"),ISBLANK(I8007)),AND(NOT(N8007="Unknown"),ISBLANK(Q8007))),"Missing Information", INDEX(Table15[Entire Service Line Classification], MATCH(SUMIFS(Table15[Unique ID],Table15[System-Owned Portion],D8007,Table15[If Material Anything Other than "Lead" in Column E,Was Material Ever Previously Lead?],F8007,Table15[Customer-Owned Portion],N8007),Table15[Unique ID],0),0)))</f>
        <v>Non-lead</v>
      </c>
      <c r="W8007" s="189"/>
    </row>
    <row r="8008" spans="1:23" s="190" customFormat="1" ht="56.25" x14ac:dyDescent="0.25">
      <c r="A8008" s="180" t="s">
        <v>225</v>
      </c>
      <c r="B8008" s="181" t="s">
        <v>11607</v>
      </c>
      <c r="C8008" s="182" t="s">
        <v>225</v>
      </c>
      <c r="D8008" s="183" t="s">
        <v>36</v>
      </c>
      <c r="E8008" s="181" t="s">
        <v>35</v>
      </c>
      <c r="F8008" s="183" t="s">
        <v>35</v>
      </c>
      <c r="G8008" s="181" t="s">
        <v>7344</v>
      </c>
      <c r="H8008" s="184" t="s">
        <v>7090</v>
      </c>
      <c r="I8008" s="185" t="s">
        <v>190</v>
      </c>
      <c r="J8008" s="181" t="s">
        <v>35</v>
      </c>
      <c r="K8008" s="181" t="s">
        <v>225</v>
      </c>
      <c r="L8008" s="186" t="s">
        <v>225</v>
      </c>
      <c r="M8008" s="187" t="s">
        <v>225</v>
      </c>
      <c r="N8008" s="183" t="s">
        <v>36</v>
      </c>
      <c r="O8008" s="181" t="s">
        <v>7344</v>
      </c>
      <c r="P8008" s="184" t="s">
        <v>7090</v>
      </c>
      <c r="Q8008" s="185" t="s">
        <v>190</v>
      </c>
      <c r="R8008" s="181" t="s">
        <v>35</v>
      </c>
      <c r="S8008" s="181" t="s">
        <v>225</v>
      </c>
      <c r="T8008" s="186" t="s">
        <v>225</v>
      </c>
      <c r="U8008" s="187" t="s">
        <v>225</v>
      </c>
      <c r="V8008" s="188" t="str" cm="1">
        <f t="array" ref="V8008">IF(SUM(LEN(A8008:U8008))=0,"",IF(OR(OR(ISBLANK(E8008),SUM(LEN(B8008),LEN(C8008))=0),AND(NOT(D8008="Unknown"),ISBLANK(I8008)),AND(NOT(N8008="Unknown"),ISBLANK(Q8008))),"Missing Information", INDEX(Table15[Entire Service Line Classification], MATCH(SUMIFS(Table15[Unique ID],Table15[System-Owned Portion],D8008,Table15[If Material Anything Other than "Lead" in Column E,Was Material Ever Previously Lead?],F8008,Table15[Customer-Owned Portion],N8008),Table15[Unique ID],0),0)))</f>
        <v>Non-lead</v>
      </c>
      <c r="W8008" s="189"/>
    </row>
    <row r="8009" spans="1:23" s="190" customFormat="1" ht="56.25" x14ac:dyDescent="0.25">
      <c r="A8009" s="180" t="s">
        <v>225</v>
      </c>
      <c r="B8009" s="181" t="s">
        <v>11608</v>
      </c>
      <c r="C8009" s="182" t="s">
        <v>225</v>
      </c>
      <c r="D8009" s="183" t="s">
        <v>36</v>
      </c>
      <c r="E8009" s="181" t="s">
        <v>35</v>
      </c>
      <c r="F8009" s="183" t="s">
        <v>35</v>
      </c>
      <c r="G8009" s="181" t="s">
        <v>7344</v>
      </c>
      <c r="H8009" s="184" t="s">
        <v>7090</v>
      </c>
      <c r="I8009" s="185" t="s">
        <v>190</v>
      </c>
      <c r="J8009" s="181" t="s">
        <v>35</v>
      </c>
      <c r="K8009" s="181" t="s">
        <v>225</v>
      </c>
      <c r="L8009" s="186" t="s">
        <v>225</v>
      </c>
      <c r="M8009" s="187" t="s">
        <v>225</v>
      </c>
      <c r="N8009" s="183" t="s">
        <v>36</v>
      </c>
      <c r="O8009" s="181" t="s">
        <v>7344</v>
      </c>
      <c r="P8009" s="184" t="s">
        <v>7090</v>
      </c>
      <c r="Q8009" s="185" t="s">
        <v>190</v>
      </c>
      <c r="R8009" s="181" t="s">
        <v>35</v>
      </c>
      <c r="S8009" s="181" t="s">
        <v>225</v>
      </c>
      <c r="T8009" s="186" t="s">
        <v>225</v>
      </c>
      <c r="U8009" s="187" t="s">
        <v>225</v>
      </c>
      <c r="V8009" s="188" t="str" cm="1">
        <f t="array" ref="V8009">IF(SUM(LEN(A8009:U8009))=0,"",IF(OR(OR(ISBLANK(E8009),SUM(LEN(B8009),LEN(C8009))=0),AND(NOT(D8009="Unknown"),ISBLANK(I8009)),AND(NOT(N8009="Unknown"),ISBLANK(Q8009))),"Missing Information", INDEX(Table15[Entire Service Line Classification], MATCH(SUMIFS(Table15[Unique ID],Table15[System-Owned Portion],D8009,Table15[If Material Anything Other than "Lead" in Column E,Was Material Ever Previously Lead?],F8009,Table15[Customer-Owned Portion],N8009),Table15[Unique ID],0),0)))</f>
        <v>Non-lead</v>
      </c>
      <c r="W8009" s="189"/>
    </row>
    <row r="8010" spans="1:23" s="190" customFormat="1" ht="56.25" x14ac:dyDescent="0.25">
      <c r="A8010" s="180" t="s">
        <v>225</v>
      </c>
      <c r="B8010" s="181" t="s">
        <v>11609</v>
      </c>
      <c r="C8010" s="182" t="s">
        <v>225</v>
      </c>
      <c r="D8010" s="183" t="s">
        <v>36</v>
      </c>
      <c r="E8010" s="181" t="s">
        <v>35</v>
      </c>
      <c r="F8010" s="183" t="s">
        <v>35</v>
      </c>
      <c r="G8010" s="181" t="s">
        <v>7344</v>
      </c>
      <c r="H8010" s="184" t="s">
        <v>7090</v>
      </c>
      <c r="I8010" s="185" t="s">
        <v>190</v>
      </c>
      <c r="J8010" s="181" t="s">
        <v>35</v>
      </c>
      <c r="K8010" s="181" t="s">
        <v>225</v>
      </c>
      <c r="L8010" s="186" t="s">
        <v>225</v>
      </c>
      <c r="M8010" s="187" t="s">
        <v>225</v>
      </c>
      <c r="N8010" s="183" t="s">
        <v>36</v>
      </c>
      <c r="O8010" s="181" t="s">
        <v>7344</v>
      </c>
      <c r="P8010" s="184" t="s">
        <v>7090</v>
      </c>
      <c r="Q8010" s="185" t="s">
        <v>190</v>
      </c>
      <c r="R8010" s="181" t="s">
        <v>35</v>
      </c>
      <c r="S8010" s="181" t="s">
        <v>225</v>
      </c>
      <c r="T8010" s="186" t="s">
        <v>225</v>
      </c>
      <c r="U8010" s="187" t="s">
        <v>225</v>
      </c>
      <c r="V8010" s="188" t="str" cm="1">
        <f t="array" ref="V8010">IF(SUM(LEN(A8010:U8010))=0,"",IF(OR(OR(ISBLANK(E8010),SUM(LEN(B8010),LEN(C8010))=0),AND(NOT(D8010="Unknown"),ISBLANK(I8010)),AND(NOT(N8010="Unknown"),ISBLANK(Q8010))),"Missing Information", INDEX(Table15[Entire Service Line Classification], MATCH(SUMIFS(Table15[Unique ID],Table15[System-Owned Portion],D8010,Table15[If Material Anything Other than "Lead" in Column E,Was Material Ever Previously Lead?],F8010,Table15[Customer-Owned Portion],N8010),Table15[Unique ID],0),0)))</f>
        <v>Non-lead</v>
      </c>
      <c r="W8010" s="189"/>
    </row>
    <row r="8011" spans="1:23" s="190" customFormat="1" ht="56.25" x14ac:dyDescent="0.25">
      <c r="A8011" s="180" t="s">
        <v>225</v>
      </c>
      <c r="B8011" s="181" t="s">
        <v>11610</v>
      </c>
      <c r="C8011" s="182" t="s">
        <v>225</v>
      </c>
      <c r="D8011" s="183" t="s">
        <v>36</v>
      </c>
      <c r="E8011" s="181" t="s">
        <v>35</v>
      </c>
      <c r="F8011" s="183" t="s">
        <v>35</v>
      </c>
      <c r="G8011" s="181" t="s">
        <v>7344</v>
      </c>
      <c r="H8011" s="184" t="s">
        <v>7090</v>
      </c>
      <c r="I8011" s="185" t="s">
        <v>190</v>
      </c>
      <c r="J8011" s="181" t="s">
        <v>35</v>
      </c>
      <c r="K8011" s="181" t="s">
        <v>225</v>
      </c>
      <c r="L8011" s="186" t="s">
        <v>225</v>
      </c>
      <c r="M8011" s="187" t="s">
        <v>225</v>
      </c>
      <c r="N8011" s="183" t="s">
        <v>36</v>
      </c>
      <c r="O8011" s="181" t="s">
        <v>7344</v>
      </c>
      <c r="P8011" s="184" t="s">
        <v>7090</v>
      </c>
      <c r="Q8011" s="185" t="s">
        <v>190</v>
      </c>
      <c r="R8011" s="181" t="s">
        <v>35</v>
      </c>
      <c r="S8011" s="181" t="s">
        <v>225</v>
      </c>
      <c r="T8011" s="186" t="s">
        <v>225</v>
      </c>
      <c r="U8011" s="187" t="s">
        <v>225</v>
      </c>
      <c r="V8011" s="188" t="str" cm="1">
        <f t="array" ref="V8011">IF(SUM(LEN(A8011:U8011))=0,"",IF(OR(OR(ISBLANK(E8011),SUM(LEN(B8011),LEN(C8011))=0),AND(NOT(D8011="Unknown"),ISBLANK(I8011)),AND(NOT(N8011="Unknown"),ISBLANK(Q8011))),"Missing Information", INDEX(Table15[Entire Service Line Classification], MATCH(SUMIFS(Table15[Unique ID],Table15[System-Owned Portion],D8011,Table15[If Material Anything Other than "Lead" in Column E,Was Material Ever Previously Lead?],F8011,Table15[Customer-Owned Portion],N8011),Table15[Unique ID],0),0)))</f>
        <v>Non-lead</v>
      </c>
      <c r="W8011" s="189"/>
    </row>
    <row r="8012" spans="1:23" s="190" customFormat="1" ht="56.25" x14ac:dyDescent="0.25">
      <c r="A8012" s="180" t="s">
        <v>225</v>
      </c>
      <c r="B8012" s="181" t="s">
        <v>11611</v>
      </c>
      <c r="C8012" s="182" t="s">
        <v>225</v>
      </c>
      <c r="D8012" s="183" t="s">
        <v>36</v>
      </c>
      <c r="E8012" s="181" t="s">
        <v>35</v>
      </c>
      <c r="F8012" s="183" t="s">
        <v>35</v>
      </c>
      <c r="G8012" s="181" t="s">
        <v>7344</v>
      </c>
      <c r="H8012" s="184" t="s">
        <v>7090</v>
      </c>
      <c r="I8012" s="185" t="s">
        <v>190</v>
      </c>
      <c r="J8012" s="181" t="s">
        <v>35</v>
      </c>
      <c r="K8012" s="181" t="s">
        <v>225</v>
      </c>
      <c r="L8012" s="186" t="s">
        <v>225</v>
      </c>
      <c r="M8012" s="187" t="s">
        <v>225</v>
      </c>
      <c r="N8012" s="183" t="s">
        <v>36</v>
      </c>
      <c r="O8012" s="181" t="s">
        <v>7344</v>
      </c>
      <c r="P8012" s="184" t="s">
        <v>7090</v>
      </c>
      <c r="Q8012" s="185" t="s">
        <v>190</v>
      </c>
      <c r="R8012" s="181" t="s">
        <v>35</v>
      </c>
      <c r="S8012" s="181" t="s">
        <v>225</v>
      </c>
      <c r="T8012" s="186" t="s">
        <v>225</v>
      </c>
      <c r="U8012" s="187" t="s">
        <v>225</v>
      </c>
      <c r="V8012" s="188" t="str" cm="1">
        <f t="array" ref="V8012">IF(SUM(LEN(A8012:U8012))=0,"",IF(OR(OR(ISBLANK(E8012),SUM(LEN(B8012),LEN(C8012))=0),AND(NOT(D8012="Unknown"),ISBLANK(I8012)),AND(NOT(N8012="Unknown"),ISBLANK(Q8012))),"Missing Information", INDEX(Table15[Entire Service Line Classification], MATCH(SUMIFS(Table15[Unique ID],Table15[System-Owned Portion],D8012,Table15[If Material Anything Other than "Lead" in Column E,Was Material Ever Previously Lead?],F8012,Table15[Customer-Owned Portion],N8012),Table15[Unique ID],0),0)))</f>
        <v>Non-lead</v>
      </c>
      <c r="W8012" s="189"/>
    </row>
    <row r="8013" spans="1:23" s="190" customFormat="1" ht="56.25" x14ac:dyDescent="0.25">
      <c r="A8013" s="180" t="s">
        <v>225</v>
      </c>
      <c r="B8013" s="181" t="s">
        <v>11612</v>
      </c>
      <c r="C8013" s="182" t="s">
        <v>225</v>
      </c>
      <c r="D8013" s="183" t="s">
        <v>36</v>
      </c>
      <c r="E8013" s="181" t="s">
        <v>35</v>
      </c>
      <c r="F8013" s="183" t="s">
        <v>35</v>
      </c>
      <c r="G8013" s="181" t="s">
        <v>7344</v>
      </c>
      <c r="H8013" s="184" t="s">
        <v>7090</v>
      </c>
      <c r="I8013" s="185" t="s">
        <v>190</v>
      </c>
      <c r="J8013" s="181" t="s">
        <v>35</v>
      </c>
      <c r="K8013" s="181" t="s">
        <v>225</v>
      </c>
      <c r="L8013" s="186" t="s">
        <v>225</v>
      </c>
      <c r="M8013" s="187" t="s">
        <v>225</v>
      </c>
      <c r="N8013" s="183" t="s">
        <v>36</v>
      </c>
      <c r="O8013" s="181" t="s">
        <v>7344</v>
      </c>
      <c r="P8013" s="184" t="s">
        <v>7090</v>
      </c>
      <c r="Q8013" s="185" t="s">
        <v>190</v>
      </c>
      <c r="R8013" s="181" t="s">
        <v>35</v>
      </c>
      <c r="S8013" s="181" t="s">
        <v>225</v>
      </c>
      <c r="T8013" s="186" t="s">
        <v>225</v>
      </c>
      <c r="U8013" s="187" t="s">
        <v>225</v>
      </c>
      <c r="V8013" s="188" t="str" cm="1">
        <f t="array" ref="V8013">IF(SUM(LEN(A8013:U8013))=0,"",IF(OR(OR(ISBLANK(E8013),SUM(LEN(B8013),LEN(C8013))=0),AND(NOT(D8013="Unknown"),ISBLANK(I8013)),AND(NOT(N8013="Unknown"),ISBLANK(Q8013))),"Missing Information", INDEX(Table15[Entire Service Line Classification], MATCH(SUMIFS(Table15[Unique ID],Table15[System-Owned Portion],D8013,Table15[If Material Anything Other than "Lead" in Column E,Was Material Ever Previously Lead?],F8013,Table15[Customer-Owned Portion],N8013),Table15[Unique ID],0),0)))</f>
        <v>Non-lead</v>
      </c>
      <c r="W8013" s="189"/>
    </row>
    <row r="8014" spans="1:23" s="190" customFormat="1" ht="56.25" x14ac:dyDescent="0.25">
      <c r="A8014" s="180" t="s">
        <v>225</v>
      </c>
      <c r="B8014" s="181" t="s">
        <v>11613</v>
      </c>
      <c r="C8014" s="182" t="s">
        <v>225</v>
      </c>
      <c r="D8014" s="183" t="s">
        <v>36</v>
      </c>
      <c r="E8014" s="181" t="s">
        <v>35</v>
      </c>
      <c r="F8014" s="183" t="s">
        <v>35</v>
      </c>
      <c r="G8014" s="181" t="s">
        <v>7344</v>
      </c>
      <c r="H8014" s="184" t="s">
        <v>7090</v>
      </c>
      <c r="I8014" s="185" t="s">
        <v>190</v>
      </c>
      <c r="J8014" s="181" t="s">
        <v>35</v>
      </c>
      <c r="K8014" s="181" t="s">
        <v>225</v>
      </c>
      <c r="L8014" s="186" t="s">
        <v>225</v>
      </c>
      <c r="M8014" s="187" t="s">
        <v>225</v>
      </c>
      <c r="N8014" s="183" t="s">
        <v>36</v>
      </c>
      <c r="O8014" s="181" t="s">
        <v>7344</v>
      </c>
      <c r="P8014" s="184" t="s">
        <v>7090</v>
      </c>
      <c r="Q8014" s="185" t="s">
        <v>190</v>
      </c>
      <c r="R8014" s="181" t="s">
        <v>35</v>
      </c>
      <c r="S8014" s="181" t="s">
        <v>225</v>
      </c>
      <c r="T8014" s="186" t="s">
        <v>225</v>
      </c>
      <c r="U8014" s="187" t="s">
        <v>225</v>
      </c>
      <c r="V8014" s="188" t="str" cm="1">
        <f t="array" ref="V8014">IF(SUM(LEN(A8014:U8014))=0,"",IF(OR(OR(ISBLANK(E8014),SUM(LEN(B8014),LEN(C8014))=0),AND(NOT(D8014="Unknown"),ISBLANK(I8014)),AND(NOT(N8014="Unknown"),ISBLANK(Q8014))),"Missing Information", INDEX(Table15[Entire Service Line Classification], MATCH(SUMIFS(Table15[Unique ID],Table15[System-Owned Portion],D8014,Table15[If Material Anything Other than "Lead" in Column E,Was Material Ever Previously Lead?],F8014,Table15[Customer-Owned Portion],N8014),Table15[Unique ID],0),0)))</f>
        <v>Non-lead</v>
      </c>
      <c r="W8014" s="189"/>
    </row>
    <row r="8015" spans="1:23" s="190" customFormat="1" ht="56.25" x14ac:dyDescent="0.25">
      <c r="A8015" s="180" t="s">
        <v>225</v>
      </c>
      <c r="B8015" s="181" t="s">
        <v>11614</v>
      </c>
      <c r="C8015" s="182" t="s">
        <v>225</v>
      </c>
      <c r="D8015" s="183" t="s">
        <v>36</v>
      </c>
      <c r="E8015" s="181" t="s">
        <v>35</v>
      </c>
      <c r="F8015" s="183" t="s">
        <v>35</v>
      </c>
      <c r="G8015" s="181" t="s">
        <v>7344</v>
      </c>
      <c r="H8015" s="184" t="s">
        <v>7090</v>
      </c>
      <c r="I8015" s="185" t="s">
        <v>190</v>
      </c>
      <c r="J8015" s="181" t="s">
        <v>35</v>
      </c>
      <c r="K8015" s="181" t="s">
        <v>225</v>
      </c>
      <c r="L8015" s="186" t="s">
        <v>225</v>
      </c>
      <c r="M8015" s="187" t="s">
        <v>225</v>
      </c>
      <c r="N8015" s="183" t="s">
        <v>36</v>
      </c>
      <c r="O8015" s="181" t="s">
        <v>7344</v>
      </c>
      <c r="P8015" s="184" t="s">
        <v>7090</v>
      </c>
      <c r="Q8015" s="185" t="s">
        <v>190</v>
      </c>
      <c r="R8015" s="181" t="s">
        <v>35</v>
      </c>
      <c r="S8015" s="181" t="s">
        <v>225</v>
      </c>
      <c r="T8015" s="186" t="s">
        <v>225</v>
      </c>
      <c r="U8015" s="187" t="s">
        <v>225</v>
      </c>
      <c r="V8015" s="188" t="str" cm="1">
        <f t="array" ref="V8015">IF(SUM(LEN(A8015:U8015))=0,"",IF(OR(OR(ISBLANK(E8015),SUM(LEN(B8015),LEN(C8015))=0),AND(NOT(D8015="Unknown"),ISBLANK(I8015)),AND(NOT(N8015="Unknown"),ISBLANK(Q8015))),"Missing Information", INDEX(Table15[Entire Service Line Classification], MATCH(SUMIFS(Table15[Unique ID],Table15[System-Owned Portion],D8015,Table15[If Material Anything Other than "Lead" in Column E,Was Material Ever Previously Lead?],F8015,Table15[Customer-Owned Portion],N8015),Table15[Unique ID],0),0)))</f>
        <v>Non-lead</v>
      </c>
      <c r="W8015" s="189"/>
    </row>
    <row r="8016" spans="1:23" s="190" customFormat="1" ht="56.25" x14ac:dyDescent="0.25">
      <c r="A8016" s="180" t="s">
        <v>225</v>
      </c>
      <c r="B8016" s="181" t="s">
        <v>11615</v>
      </c>
      <c r="C8016" s="182" t="s">
        <v>225</v>
      </c>
      <c r="D8016" s="183" t="s">
        <v>36</v>
      </c>
      <c r="E8016" s="181" t="s">
        <v>35</v>
      </c>
      <c r="F8016" s="183" t="s">
        <v>35</v>
      </c>
      <c r="G8016" s="181" t="s">
        <v>7393</v>
      </c>
      <c r="H8016" s="184" t="s">
        <v>7090</v>
      </c>
      <c r="I8016" s="185" t="s">
        <v>190</v>
      </c>
      <c r="J8016" s="181" t="s">
        <v>35</v>
      </c>
      <c r="K8016" s="181" t="s">
        <v>225</v>
      </c>
      <c r="L8016" s="186" t="s">
        <v>225</v>
      </c>
      <c r="M8016" s="187" t="s">
        <v>225</v>
      </c>
      <c r="N8016" s="183" t="s">
        <v>36</v>
      </c>
      <c r="O8016" s="181" t="s">
        <v>7393</v>
      </c>
      <c r="P8016" s="184" t="s">
        <v>7090</v>
      </c>
      <c r="Q8016" s="185" t="s">
        <v>190</v>
      </c>
      <c r="R8016" s="181" t="s">
        <v>35</v>
      </c>
      <c r="S8016" s="181" t="s">
        <v>225</v>
      </c>
      <c r="T8016" s="186" t="s">
        <v>225</v>
      </c>
      <c r="U8016" s="187" t="s">
        <v>225</v>
      </c>
      <c r="V8016" s="188" t="str" cm="1">
        <f t="array" ref="V8016">IF(SUM(LEN(A8016:U8016))=0,"",IF(OR(OR(ISBLANK(E8016),SUM(LEN(B8016),LEN(C8016))=0),AND(NOT(D8016="Unknown"),ISBLANK(I8016)),AND(NOT(N8016="Unknown"),ISBLANK(Q8016))),"Missing Information", INDEX(Table15[Entire Service Line Classification], MATCH(SUMIFS(Table15[Unique ID],Table15[System-Owned Portion],D8016,Table15[If Material Anything Other than "Lead" in Column E,Was Material Ever Previously Lead?],F8016,Table15[Customer-Owned Portion],N8016),Table15[Unique ID],0),0)))</f>
        <v>Non-lead</v>
      </c>
      <c r="W8016" s="189"/>
    </row>
    <row r="8017" spans="1:23" s="190" customFormat="1" ht="56.25" x14ac:dyDescent="0.25">
      <c r="A8017" s="180" t="s">
        <v>225</v>
      </c>
      <c r="B8017" s="181" t="s">
        <v>11616</v>
      </c>
      <c r="C8017" s="182" t="s">
        <v>225</v>
      </c>
      <c r="D8017" s="183" t="s">
        <v>36</v>
      </c>
      <c r="E8017" s="181" t="s">
        <v>35</v>
      </c>
      <c r="F8017" s="183" t="s">
        <v>35</v>
      </c>
      <c r="G8017" s="181" t="s">
        <v>7393</v>
      </c>
      <c r="H8017" s="184" t="s">
        <v>7090</v>
      </c>
      <c r="I8017" s="185" t="s">
        <v>190</v>
      </c>
      <c r="J8017" s="181" t="s">
        <v>35</v>
      </c>
      <c r="K8017" s="181" t="s">
        <v>225</v>
      </c>
      <c r="L8017" s="186" t="s">
        <v>225</v>
      </c>
      <c r="M8017" s="187" t="s">
        <v>225</v>
      </c>
      <c r="N8017" s="183" t="s">
        <v>36</v>
      </c>
      <c r="O8017" s="181" t="s">
        <v>7393</v>
      </c>
      <c r="P8017" s="184" t="s">
        <v>7090</v>
      </c>
      <c r="Q8017" s="185" t="s">
        <v>190</v>
      </c>
      <c r="R8017" s="181" t="s">
        <v>35</v>
      </c>
      <c r="S8017" s="181" t="s">
        <v>225</v>
      </c>
      <c r="T8017" s="186" t="s">
        <v>225</v>
      </c>
      <c r="U8017" s="187" t="s">
        <v>225</v>
      </c>
      <c r="V8017" s="188" t="str" cm="1">
        <f t="array" ref="V8017">IF(SUM(LEN(A8017:U8017))=0,"",IF(OR(OR(ISBLANK(E8017),SUM(LEN(B8017),LEN(C8017))=0),AND(NOT(D8017="Unknown"),ISBLANK(I8017)),AND(NOT(N8017="Unknown"),ISBLANK(Q8017))),"Missing Information", INDEX(Table15[Entire Service Line Classification], MATCH(SUMIFS(Table15[Unique ID],Table15[System-Owned Portion],D8017,Table15[If Material Anything Other than "Lead" in Column E,Was Material Ever Previously Lead?],F8017,Table15[Customer-Owned Portion],N8017),Table15[Unique ID],0),0)))</f>
        <v>Non-lead</v>
      </c>
      <c r="W8017" s="189"/>
    </row>
    <row r="8018" spans="1:23" s="190" customFormat="1" ht="56.25" x14ac:dyDescent="0.25">
      <c r="A8018" s="180" t="s">
        <v>225</v>
      </c>
      <c r="B8018" s="181" t="s">
        <v>11617</v>
      </c>
      <c r="C8018" s="182" t="s">
        <v>225</v>
      </c>
      <c r="D8018" s="183" t="s">
        <v>36</v>
      </c>
      <c r="E8018" s="181" t="s">
        <v>35</v>
      </c>
      <c r="F8018" s="183" t="s">
        <v>35</v>
      </c>
      <c r="G8018" s="181" t="s">
        <v>7393</v>
      </c>
      <c r="H8018" s="184" t="s">
        <v>7090</v>
      </c>
      <c r="I8018" s="185" t="s">
        <v>190</v>
      </c>
      <c r="J8018" s="181" t="s">
        <v>35</v>
      </c>
      <c r="K8018" s="181" t="s">
        <v>225</v>
      </c>
      <c r="L8018" s="186" t="s">
        <v>225</v>
      </c>
      <c r="M8018" s="187" t="s">
        <v>225</v>
      </c>
      <c r="N8018" s="183" t="s">
        <v>36</v>
      </c>
      <c r="O8018" s="181" t="s">
        <v>7393</v>
      </c>
      <c r="P8018" s="184" t="s">
        <v>7090</v>
      </c>
      <c r="Q8018" s="185" t="s">
        <v>190</v>
      </c>
      <c r="R8018" s="181" t="s">
        <v>35</v>
      </c>
      <c r="S8018" s="181" t="s">
        <v>225</v>
      </c>
      <c r="T8018" s="186" t="s">
        <v>225</v>
      </c>
      <c r="U8018" s="187" t="s">
        <v>225</v>
      </c>
      <c r="V8018" s="188" t="str" cm="1">
        <f t="array" ref="V8018">IF(SUM(LEN(A8018:U8018))=0,"",IF(OR(OR(ISBLANK(E8018),SUM(LEN(B8018),LEN(C8018))=0),AND(NOT(D8018="Unknown"),ISBLANK(I8018)),AND(NOT(N8018="Unknown"),ISBLANK(Q8018))),"Missing Information", INDEX(Table15[Entire Service Line Classification], MATCH(SUMIFS(Table15[Unique ID],Table15[System-Owned Portion],D8018,Table15[If Material Anything Other than "Lead" in Column E,Was Material Ever Previously Lead?],F8018,Table15[Customer-Owned Portion],N8018),Table15[Unique ID],0),0)))</f>
        <v>Non-lead</v>
      </c>
      <c r="W8018" s="189"/>
    </row>
    <row r="8019" spans="1:23" s="190" customFormat="1" ht="56.25" x14ac:dyDescent="0.25">
      <c r="A8019" s="180" t="s">
        <v>225</v>
      </c>
      <c r="B8019" s="181" t="s">
        <v>11618</v>
      </c>
      <c r="C8019" s="182" t="s">
        <v>225</v>
      </c>
      <c r="D8019" s="183" t="s">
        <v>36</v>
      </c>
      <c r="E8019" s="181" t="s">
        <v>35</v>
      </c>
      <c r="F8019" s="183" t="s">
        <v>35</v>
      </c>
      <c r="G8019" s="181" t="s">
        <v>7393</v>
      </c>
      <c r="H8019" s="184" t="s">
        <v>7090</v>
      </c>
      <c r="I8019" s="185" t="s">
        <v>190</v>
      </c>
      <c r="J8019" s="181" t="s">
        <v>35</v>
      </c>
      <c r="K8019" s="181" t="s">
        <v>225</v>
      </c>
      <c r="L8019" s="186" t="s">
        <v>225</v>
      </c>
      <c r="M8019" s="187" t="s">
        <v>225</v>
      </c>
      <c r="N8019" s="183" t="s">
        <v>36</v>
      </c>
      <c r="O8019" s="181" t="s">
        <v>7393</v>
      </c>
      <c r="P8019" s="184" t="s">
        <v>7090</v>
      </c>
      <c r="Q8019" s="185" t="s">
        <v>190</v>
      </c>
      <c r="R8019" s="181" t="s">
        <v>35</v>
      </c>
      <c r="S8019" s="181" t="s">
        <v>225</v>
      </c>
      <c r="T8019" s="186" t="s">
        <v>225</v>
      </c>
      <c r="U8019" s="187" t="s">
        <v>225</v>
      </c>
      <c r="V8019" s="188" t="str" cm="1">
        <f t="array" ref="V8019">IF(SUM(LEN(A8019:U8019))=0,"",IF(OR(OR(ISBLANK(E8019),SUM(LEN(B8019),LEN(C8019))=0),AND(NOT(D8019="Unknown"),ISBLANK(I8019)),AND(NOT(N8019="Unknown"),ISBLANK(Q8019))),"Missing Information", INDEX(Table15[Entire Service Line Classification], MATCH(SUMIFS(Table15[Unique ID],Table15[System-Owned Portion],D8019,Table15[If Material Anything Other than "Lead" in Column E,Was Material Ever Previously Lead?],F8019,Table15[Customer-Owned Portion],N8019),Table15[Unique ID],0),0)))</f>
        <v>Non-lead</v>
      </c>
      <c r="W8019" s="189"/>
    </row>
    <row r="8020" spans="1:23" s="190" customFormat="1" ht="56.25" x14ac:dyDescent="0.25">
      <c r="A8020" s="180" t="s">
        <v>225</v>
      </c>
      <c r="B8020" s="181" t="s">
        <v>11619</v>
      </c>
      <c r="C8020" s="182" t="s">
        <v>225</v>
      </c>
      <c r="D8020" s="183" t="s">
        <v>36</v>
      </c>
      <c r="E8020" s="181" t="s">
        <v>35</v>
      </c>
      <c r="F8020" s="183" t="s">
        <v>35</v>
      </c>
      <c r="G8020" s="181" t="s">
        <v>7344</v>
      </c>
      <c r="H8020" s="184" t="s">
        <v>7090</v>
      </c>
      <c r="I8020" s="185" t="s">
        <v>190</v>
      </c>
      <c r="J8020" s="181" t="s">
        <v>35</v>
      </c>
      <c r="K8020" s="181" t="s">
        <v>225</v>
      </c>
      <c r="L8020" s="186" t="s">
        <v>225</v>
      </c>
      <c r="M8020" s="187" t="s">
        <v>225</v>
      </c>
      <c r="N8020" s="183" t="s">
        <v>36</v>
      </c>
      <c r="O8020" s="181" t="s">
        <v>7344</v>
      </c>
      <c r="P8020" s="184" t="s">
        <v>7090</v>
      </c>
      <c r="Q8020" s="185" t="s">
        <v>190</v>
      </c>
      <c r="R8020" s="181" t="s">
        <v>35</v>
      </c>
      <c r="S8020" s="181" t="s">
        <v>225</v>
      </c>
      <c r="T8020" s="186" t="s">
        <v>225</v>
      </c>
      <c r="U8020" s="187" t="s">
        <v>225</v>
      </c>
      <c r="V8020" s="188" t="str" cm="1">
        <f t="array" ref="V8020">IF(SUM(LEN(A8020:U8020))=0,"",IF(OR(OR(ISBLANK(E8020),SUM(LEN(B8020),LEN(C8020))=0),AND(NOT(D8020="Unknown"),ISBLANK(I8020)),AND(NOT(N8020="Unknown"),ISBLANK(Q8020))),"Missing Information", INDEX(Table15[Entire Service Line Classification], MATCH(SUMIFS(Table15[Unique ID],Table15[System-Owned Portion],D8020,Table15[If Material Anything Other than "Lead" in Column E,Was Material Ever Previously Lead?],F8020,Table15[Customer-Owned Portion],N8020),Table15[Unique ID],0),0)))</f>
        <v>Non-lead</v>
      </c>
      <c r="W8020" s="189"/>
    </row>
    <row r="8021" spans="1:23" s="190" customFormat="1" ht="56.25" x14ac:dyDescent="0.25">
      <c r="A8021" s="180" t="s">
        <v>225</v>
      </c>
      <c r="B8021" s="181" t="s">
        <v>11620</v>
      </c>
      <c r="C8021" s="182" t="s">
        <v>225</v>
      </c>
      <c r="D8021" s="183" t="s">
        <v>36</v>
      </c>
      <c r="E8021" s="181" t="s">
        <v>35</v>
      </c>
      <c r="F8021" s="183" t="s">
        <v>35</v>
      </c>
      <c r="G8021" s="181" t="s">
        <v>7344</v>
      </c>
      <c r="H8021" s="184" t="s">
        <v>7090</v>
      </c>
      <c r="I8021" s="185" t="s">
        <v>190</v>
      </c>
      <c r="J8021" s="181" t="s">
        <v>35</v>
      </c>
      <c r="K8021" s="181" t="s">
        <v>225</v>
      </c>
      <c r="L8021" s="186" t="s">
        <v>225</v>
      </c>
      <c r="M8021" s="187" t="s">
        <v>225</v>
      </c>
      <c r="N8021" s="183" t="s">
        <v>36</v>
      </c>
      <c r="O8021" s="181" t="s">
        <v>7344</v>
      </c>
      <c r="P8021" s="184" t="s">
        <v>7090</v>
      </c>
      <c r="Q8021" s="185" t="s">
        <v>190</v>
      </c>
      <c r="R8021" s="181" t="s">
        <v>35</v>
      </c>
      <c r="S8021" s="181" t="s">
        <v>225</v>
      </c>
      <c r="T8021" s="186" t="s">
        <v>225</v>
      </c>
      <c r="U8021" s="187" t="s">
        <v>225</v>
      </c>
      <c r="V8021" s="188" t="str" cm="1">
        <f t="array" ref="V8021">IF(SUM(LEN(A8021:U8021))=0,"",IF(OR(OR(ISBLANK(E8021),SUM(LEN(B8021),LEN(C8021))=0),AND(NOT(D8021="Unknown"),ISBLANK(I8021)),AND(NOT(N8021="Unknown"),ISBLANK(Q8021))),"Missing Information", INDEX(Table15[Entire Service Line Classification], MATCH(SUMIFS(Table15[Unique ID],Table15[System-Owned Portion],D8021,Table15[If Material Anything Other than "Lead" in Column E,Was Material Ever Previously Lead?],F8021,Table15[Customer-Owned Portion],N8021),Table15[Unique ID],0),0)))</f>
        <v>Non-lead</v>
      </c>
      <c r="W8021" s="189"/>
    </row>
    <row r="8022" spans="1:23" s="190" customFormat="1" ht="56.25" x14ac:dyDescent="0.25">
      <c r="A8022" s="180" t="s">
        <v>225</v>
      </c>
      <c r="B8022" s="181" t="s">
        <v>11621</v>
      </c>
      <c r="C8022" s="182" t="s">
        <v>225</v>
      </c>
      <c r="D8022" s="183" t="s">
        <v>36</v>
      </c>
      <c r="E8022" s="181" t="s">
        <v>35</v>
      </c>
      <c r="F8022" s="183" t="s">
        <v>35</v>
      </c>
      <c r="G8022" s="181" t="s">
        <v>7344</v>
      </c>
      <c r="H8022" s="184" t="s">
        <v>7090</v>
      </c>
      <c r="I8022" s="185" t="s">
        <v>190</v>
      </c>
      <c r="J8022" s="181" t="s">
        <v>35</v>
      </c>
      <c r="K8022" s="181" t="s">
        <v>225</v>
      </c>
      <c r="L8022" s="186" t="s">
        <v>225</v>
      </c>
      <c r="M8022" s="187" t="s">
        <v>225</v>
      </c>
      <c r="N8022" s="183" t="s">
        <v>36</v>
      </c>
      <c r="O8022" s="181" t="s">
        <v>7344</v>
      </c>
      <c r="P8022" s="184" t="s">
        <v>7090</v>
      </c>
      <c r="Q8022" s="185" t="s">
        <v>190</v>
      </c>
      <c r="R8022" s="181" t="s">
        <v>35</v>
      </c>
      <c r="S8022" s="181" t="s">
        <v>225</v>
      </c>
      <c r="T8022" s="186" t="s">
        <v>225</v>
      </c>
      <c r="U8022" s="187" t="s">
        <v>225</v>
      </c>
      <c r="V8022" s="188" t="str" cm="1">
        <f t="array" ref="V8022">IF(SUM(LEN(A8022:U8022))=0,"",IF(OR(OR(ISBLANK(E8022),SUM(LEN(B8022),LEN(C8022))=0),AND(NOT(D8022="Unknown"),ISBLANK(I8022)),AND(NOT(N8022="Unknown"),ISBLANK(Q8022))),"Missing Information", INDEX(Table15[Entire Service Line Classification], MATCH(SUMIFS(Table15[Unique ID],Table15[System-Owned Portion],D8022,Table15[If Material Anything Other than "Lead" in Column E,Was Material Ever Previously Lead?],F8022,Table15[Customer-Owned Portion],N8022),Table15[Unique ID],0),0)))</f>
        <v>Non-lead</v>
      </c>
      <c r="W8022" s="189"/>
    </row>
    <row r="8023" spans="1:23" s="190" customFormat="1" ht="56.25" x14ac:dyDescent="0.25">
      <c r="A8023" s="180" t="s">
        <v>225</v>
      </c>
      <c r="B8023" s="181" t="s">
        <v>11622</v>
      </c>
      <c r="C8023" s="182" t="s">
        <v>225</v>
      </c>
      <c r="D8023" s="183" t="s">
        <v>36</v>
      </c>
      <c r="E8023" s="181" t="s">
        <v>35</v>
      </c>
      <c r="F8023" s="183" t="s">
        <v>35</v>
      </c>
      <c r="G8023" s="181" t="s">
        <v>7344</v>
      </c>
      <c r="H8023" s="184" t="s">
        <v>7090</v>
      </c>
      <c r="I8023" s="185" t="s">
        <v>190</v>
      </c>
      <c r="J8023" s="181" t="s">
        <v>35</v>
      </c>
      <c r="K8023" s="181" t="s">
        <v>225</v>
      </c>
      <c r="L8023" s="186" t="s">
        <v>225</v>
      </c>
      <c r="M8023" s="187" t="s">
        <v>225</v>
      </c>
      <c r="N8023" s="183" t="s">
        <v>36</v>
      </c>
      <c r="O8023" s="181" t="s">
        <v>7344</v>
      </c>
      <c r="P8023" s="184" t="s">
        <v>7090</v>
      </c>
      <c r="Q8023" s="185" t="s">
        <v>190</v>
      </c>
      <c r="R8023" s="181" t="s">
        <v>35</v>
      </c>
      <c r="S8023" s="181" t="s">
        <v>225</v>
      </c>
      <c r="T8023" s="186" t="s">
        <v>225</v>
      </c>
      <c r="U8023" s="187" t="s">
        <v>225</v>
      </c>
      <c r="V8023" s="188" t="str" cm="1">
        <f t="array" ref="V8023">IF(SUM(LEN(A8023:U8023))=0,"",IF(OR(OR(ISBLANK(E8023),SUM(LEN(B8023),LEN(C8023))=0),AND(NOT(D8023="Unknown"),ISBLANK(I8023)),AND(NOT(N8023="Unknown"),ISBLANK(Q8023))),"Missing Information", INDEX(Table15[Entire Service Line Classification], MATCH(SUMIFS(Table15[Unique ID],Table15[System-Owned Portion],D8023,Table15[If Material Anything Other than "Lead" in Column E,Was Material Ever Previously Lead?],F8023,Table15[Customer-Owned Portion],N8023),Table15[Unique ID],0),0)))</f>
        <v>Non-lead</v>
      </c>
      <c r="W8023" s="189"/>
    </row>
    <row r="8024" spans="1:23" s="190" customFormat="1" ht="56.25" x14ac:dyDescent="0.25">
      <c r="A8024" s="180" t="s">
        <v>225</v>
      </c>
      <c r="B8024" s="181" t="s">
        <v>11623</v>
      </c>
      <c r="C8024" s="182" t="s">
        <v>225</v>
      </c>
      <c r="D8024" s="183" t="s">
        <v>36</v>
      </c>
      <c r="E8024" s="181" t="s">
        <v>35</v>
      </c>
      <c r="F8024" s="183" t="s">
        <v>35</v>
      </c>
      <c r="G8024" s="181" t="s">
        <v>7344</v>
      </c>
      <c r="H8024" s="184" t="s">
        <v>7090</v>
      </c>
      <c r="I8024" s="185" t="s">
        <v>190</v>
      </c>
      <c r="J8024" s="181" t="s">
        <v>35</v>
      </c>
      <c r="K8024" s="181" t="s">
        <v>225</v>
      </c>
      <c r="L8024" s="186" t="s">
        <v>225</v>
      </c>
      <c r="M8024" s="187" t="s">
        <v>225</v>
      </c>
      <c r="N8024" s="183" t="s">
        <v>36</v>
      </c>
      <c r="O8024" s="181" t="s">
        <v>7344</v>
      </c>
      <c r="P8024" s="184" t="s">
        <v>7090</v>
      </c>
      <c r="Q8024" s="185" t="s">
        <v>190</v>
      </c>
      <c r="R8024" s="181" t="s">
        <v>35</v>
      </c>
      <c r="S8024" s="181" t="s">
        <v>225</v>
      </c>
      <c r="T8024" s="186" t="s">
        <v>225</v>
      </c>
      <c r="U8024" s="187" t="s">
        <v>225</v>
      </c>
      <c r="V8024" s="188" t="str" cm="1">
        <f t="array" ref="V8024">IF(SUM(LEN(A8024:U8024))=0,"",IF(OR(OR(ISBLANK(E8024),SUM(LEN(B8024),LEN(C8024))=0),AND(NOT(D8024="Unknown"),ISBLANK(I8024)),AND(NOT(N8024="Unknown"),ISBLANK(Q8024))),"Missing Information", INDEX(Table15[Entire Service Line Classification], MATCH(SUMIFS(Table15[Unique ID],Table15[System-Owned Portion],D8024,Table15[If Material Anything Other than "Lead" in Column E,Was Material Ever Previously Lead?],F8024,Table15[Customer-Owned Portion],N8024),Table15[Unique ID],0),0)))</f>
        <v>Non-lead</v>
      </c>
      <c r="W8024" s="189"/>
    </row>
    <row r="8025" spans="1:23" s="190" customFormat="1" ht="56.25" x14ac:dyDescent="0.25">
      <c r="A8025" s="180" t="s">
        <v>225</v>
      </c>
      <c r="B8025" s="181" t="s">
        <v>11624</v>
      </c>
      <c r="C8025" s="182" t="s">
        <v>225</v>
      </c>
      <c r="D8025" s="183" t="s">
        <v>36</v>
      </c>
      <c r="E8025" s="181" t="s">
        <v>35</v>
      </c>
      <c r="F8025" s="183" t="s">
        <v>35</v>
      </c>
      <c r="G8025" s="181" t="s">
        <v>7393</v>
      </c>
      <c r="H8025" s="184" t="s">
        <v>7090</v>
      </c>
      <c r="I8025" s="185" t="s">
        <v>190</v>
      </c>
      <c r="J8025" s="181" t="s">
        <v>35</v>
      </c>
      <c r="K8025" s="181" t="s">
        <v>225</v>
      </c>
      <c r="L8025" s="186" t="s">
        <v>225</v>
      </c>
      <c r="M8025" s="187" t="s">
        <v>225</v>
      </c>
      <c r="N8025" s="183" t="s">
        <v>36</v>
      </c>
      <c r="O8025" s="181" t="s">
        <v>7393</v>
      </c>
      <c r="P8025" s="184" t="s">
        <v>7090</v>
      </c>
      <c r="Q8025" s="185" t="s">
        <v>190</v>
      </c>
      <c r="R8025" s="181" t="s">
        <v>35</v>
      </c>
      <c r="S8025" s="181" t="s">
        <v>225</v>
      </c>
      <c r="T8025" s="186" t="s">
        <v>225</v>
      </c>
      <c r="U8025" s="187" t="s">
        <v>225</v>
      </c>
      <c r="V8025" s="188" t="str" cm="1">
        <f t="array" ref="V8025">IF(SUM(LEN(A8025:U8025))=0,"",IF(OR(OR(ISBLANK(E8025),SUM(LEN(B8025),LEN(C8025))=0),AND(NOT(D8025="Unknown"),ISBLANK(I8025)),AND(NOT(N8025="Unknown"),ISBLANK(Q8025))),"Missing Information", INDEX(Table15[Entire Service Line Classification], MATCH(SUMIFS(Table15[Unique ID],Table15[System-Owned Portion],D8025,Table15[If Material Anything Other than "Lead" in Column E,Was Material Ever Previously Lead?],F8025,Table15[Customer-Owned Portion],N8025),Table15[Unique ID],0),0)))</f>
        <v>Non-lead</v>
      </c>
      <c r="W8025" s="189"/>
    </row>
    <row r="8026" spans="1:23" s="190" customFormat="1" ht="56.25" x14ac:dyDescent="0.25">
      <c r="A8026" s="180" t="s">
        <v>225</v>
      </c>
      <c r="B8026" s="181" t="s">
        <v>11625</v>
      </c>
      <c r="C8026" s="182" t="s">
        <v>225</v>
      </c>
      <c r="D8026" s="183" t="s">
        <v>36</v>
      </c>
      <c r="E8026" s="181" t="s">
        <v>35</v>
      </c>
      <c r="F8026" s="183" t="s">
        <v>35</v>
      </c>
      <c r="G8026" s="181" t="s">
        <v>7344</v>
      </c>
      <c r="H8026" s="184" t="s">
        <v>7090</v>
      </c>
      <c r="I8026" s="185" t="s">
        <v>190</v>
      </c>
      <c r="J8026" s="181" t="s">
        <v>35</v>
      </c>
      <c r="K8026" s="181" t="s">
        <v>225</v>
      </c>
      <c r="L8026" s="186" t="s">
        <v>225</v>
      </c>
      <c r="M8026" s="187" t="s">
        <v>225</v>
      </c>
      <c r="N8026" s="183" t="s">
        <v>36</v>
      </c>
      <c r="O8026" s="181" t="s">
        <v>7344</v>
      </c>
      <c r="P8026" s="184" t="s">
        <v>7090</v>
      </c>
      <c r="Q8026" s="185" t="s">
        <v>190</v>
      </c>
      <c r="R8026" s="181" t="s">
        <v>35</v>
      </c>
      <c r="S8026" s="181" t="s">
        <v>225</v>
      </c>
      <c r="T8026" s="186" t="s">
        <v>225</v>
      </c>
      <c r="U8026" s="187" t="s">
        <v>225</v>
      </c>
      <c r="V8026" s="188" t="str" cm="1">
        <f t="array" ref="V8026">IF(SUM(LEN(A8026:U8026))=0,"",IF(OR(OR(ISBLANK(E8026),SUM(LEN(B8026),LEN(C8026))=0),AND(NOT(D8026="Unknown"),ISBLANK(I8026)),AND(NOT(N8026="Unknown"),ISBLANK(Q8026))),"Missing Information", INDEX(Table15[Entire Service Line Classification], MATCH(SUMIFS(Table15[Unique ID],Table15[System-Owned Portion],D8026,Table15[If Material Anything Other than "Lead" in Column E,Was Material Ever Previously Lead?],F8026,Table15[Customer-Owned Portion],N8026),Table15[Unique ID],0),0)))</f>
        <v>Non-lead</v>
      </c>
      <c r="W8026" s="189"/>
    </row>
    <row r="8027" spans="1:23" s="190" customFormat="1" ht="56.25" x14ac:dyDescent="0.25">
      <c r="A8027" s="180" t="s">
        <v>225</v>
      </c>
      <c r="B8027" s="181" t="s">
        <v>11626</v>
      </c>
      <c r="C8027" s="182" t="s">
        <v>225</v>
      </c>
      <c r="D8027" s="183" t="s">
        <v>36</v>
      </c>
      <c r="E8027" s="181" t="s">
        <v>35</v>
      </c>
      <c r="F8027" s="183" t="s">
        <v>35</v>
      </c>
      <c r="G8027" s="181" t="s">
        <v>7393</v>
      </c>
      <c r="H8027" s="184" t="s">
        <v>7090</v>
      </c>
      <c r="I8027" s="185" t="s">
        <v>190</v>
      </c>
      <c r="J8027" s="181" t="s">
        <v>35</v>
      </c>
      <c r="K8027" s="181" t="s">
        <v>225</v>
      </c>
      <c r="L8027" s="186" t="s">
        <v>225</v>
      </c>
      <c r="M8027" s="187" t="s">
        <v>225</v>
      </c>
      <c r="N8027" s="183" t="s">
        <v>36</v>
      </c>
      <c r="O8027" s="181" t="s">
        <v>7393</v>
      </c>
      <c r="P8027" s="184" t="s">
        <v>7090</v>
      </c>
      <c r="Q8027" s="185" t="s">
        <v>190</v>
      </c>
      <c r="R8027" s="181" t="s">
        <v>35</v>
      </c>
      <c r="S8027" s="181" t="s">
        <v>225</v>
      </c>
      <c r="T8027" s="186" t="s">
        <v>225</v>
      </c>
      <c r="U8027" s="187" t="s">
        <v>225</v>
      </c>
      <c r="V8027" s="188" t="str" cm="1">
        <f t="array" ref="V8027">IF(SUM(LEN(A8027:U8027))=0,"",IF(OR(OR(ISBLANK(E8027),SUM(LEN(B8027),LEN(C8027))=0),AND(NOT(D8027="Unknown"),ISBLANK(I8027)),AND(NOT(N8027="Unknown"),ISBLANK(Q8027))),"Missing Information", INDEX(Table15[Entire Service Line Classification], MATCH(SUMIFS(Table15[Unique ID],Table15[System-Owned Portion],D8027,Table15[If Material Anything Other than "Lead" in Column E,Was Material Ever Previously Lead?],F8027,Table15[Customer-Owned Portion],N8027),Table15[Unique ID],0),0)))</f>
        <v>Non-lead</v>
      </c>
      <c r="W8027" s="189"/>
    </row>
    <row r="8028" spans="1:23" s="190" customFormat="1" ht="56.25" x14ac:dyDescent="0.25">
      <c r="A8028" s="180" t="s">
        <v>225</v>
      </c>
      <c r="B8028" s="181" t="s">
        <v>11627</v>
      </c>
      <c r="C8028" s="182" t="s">
        <v>225</v>
      </c>
      <c r="D8028" s="183" t="s">
        <v>36</v>
      </c>
      <c r="E8028" s="181" t="s">
        <v>35</v>
      </c>
      <c r="F8028" s="183" t="s">
        <v>35</v>
      </c>
      <c r="G8028" s="181" t="s">
        <v>7393</v>
      </c>
      <c r="H8028" s="184" t="s">
        <v>7090</v>
      </c>
      <c r="I8028" s="185" t="s">
        <v>190</v>
      </c>
      <c r="J8028" s="181" t="s">
        <v>35</v>
      </c>
      <c r="K8028" s="181" t="s">
        <v>225</v>
      </c>
      <c r="L8028" s="186" t="s">
        <v>225</v>
      </c>
      <c r="M8028" s="187" t="s">
        <v>225</v>
      </c>
      <c r="N8028" s="183" t="s">
        <v>36</v>
      </c>
      <c r="O8028" s="181" t="s">
        <v>7393</v>
      </c>
      <c r="P8028" s="184" t="s">
        <v>7090</v>
      </c>
      <c r="Q8028" s="185" t="s">
        <v>190</v>
      </c>
      <c r="R8028" s="181" t="s">
        <v>35</v>
      </c>
      <c r="S8028" s="181" t="s">
        <v>225</v>
      </c>
      <c r="T8028" s="186" t="s">
        <v>225</v>
      </c>
      <c r="U8028" s="187" t="s">
        <v>225</v>
      </c>
      <c r="V8028" s="188" t="str" cm="1">
        <f t="array" ref="V8028">IF(SUM(LEN(A8028:U8028))=0,"",IF(OR(OR(ISBLANK(E8028),SUM(LEN(B8028),LEN(C8028))=0),AND(NOT(D8028="Unknown"),ISBLANK(I8028)),AND(NOT(N8028="Unknown"),ISBLANK(Q8028))),"Missing Information", INDEX(Table15[Entire Service Line Classification], MATCH(SUMIFS(Table15[Unique ID],Table15[System-Owned Portion],D8028,Table15[If Material Anything Other than "Lead" in Column E,Was Material Ever Previously Lead?],F8028,Table15[Customer-Owned Portion],N8028),Table15[Unique ID],0),0)))</f>
        <v>Non-lead</v>
      </c>
      <c r="W8028" s="189"/>
    </row>
    <row r="8029" spans="1:23" s="190" customFormat="1" ht="56.25" x14ac:dyDescent="0.25">
      <c r="A8029" s="180" t="s">
        <v>225</v>
      </c>
      <c r="B8029" s="181" t="s">
        <v>11628</v>
      </c>
      <c r="C8029" s="182" t="s">
        <v>225</v>
      </c>
      <c r="D8029" s="183" t="s">
        <v>36</v>
      </c>
      <c r="E8029" s="181" t="s">
        <v>35</v>
      </c>
      <c r="F8029" s="183" t="s">
        <v>35</v>
      </c>
      <c r="G8029" s="181" t="s">
        <v>7393</v>
      </c>
      <c r="H8029" s="184" t="s">
        <v>7090</v>
      </c>
      <c r="I8029" s="185" t="s">
        <v>190</v>
      </c>
      <c r="J8029" s="181" t="s">
        <v>35</v>
      </c>
      <c r="K8029" s="181" t="s">
        <v>225</v>
      </c>
      <c r="L8029" s="186" t="s">
        <v>225</v>
      </c>
      <c r="M8029" s="187" t="s">
        <v>225</v>
      </c>
      <c r="N8029" s="183" t="s">
        <v>36</v>
      </c>
      <c r="O8029" s="181" t="s">
        <v>7393</v>
      </c>
      <c r="P8029" s="184" t="s">
        <v>7090</v>
      </c>
      <c r="Q8029" s="185" t="s">
        <v>190</v>
      </c>
      <c r="R8029" s="181" t="s">
        <v>35</v>
      </c>
      <c r="S8029" s="181" t="s">
        <v>225</v>
      </c>
      <c r="T8029" s="186" t="s">
        <v>225</v>
      </c>
      <c r="U8029" s="187" t="s">
        <v>225</v>
      </c>
      <c r="V8029" s="188" t="str" cm="1">
        <f t="array" ref="V8029">IF(SUM(LEN(A8029:U8029))=0,"",IF(OR(OR(ISBLANK(E8029),SUM(LEN(B8029),LEN(C8029))=0),AND(NOT(D8029="Unknown"),ISBLANK(I8029)),AND(NOT(N8029="Unknown"),ISBLANK(Q8029))),"Missing Information", INDEX(Table15[Entire Service Line Classification], MATCH(SUMIFS(Table15[Unique ID],Table15[System-Owned Portion],D8029,Table15[If Material Anything Other than "Lead" in Column E,Was Material Ever Previously Lead?],F8029,Table15[Customer-Owned Portion],N8029),Table15[Unique ID],0),0)))</f>
        <v>Non-lead</v>
      </c>
      <c r="W8029" s="189"/>
    </row>
    <row r="8030" spans="1:23" s="190" customFormat="1" ht="56.25" x14ac:dyDescent="0.25">
      <c r="A8030" s="180" t="s">
        <v>225</v>
      </c>
      <c r="B8030" s="181" t="s">
        <v>11629</v>
      </c>
      <c r="C8030" s="182" t="s">
        <v>225</v>
      </c>
      <c r="D8030" s="183" t="s">
        <v>36</v>
      </c>
      <c r="E8030" s="181" t="s">
        <v>35</v>
      </c>
      <c r="F8030" s="183" t="s">
        <v>35</v>
      </c>
      <c r="G8030" s="181" t="s">
        <v>7393</v>
      </c>
      <c r="H8030" s="184" t="s">
        <v>7090</v>
      </c>
      <c r="I8030" s="185" t="s">
        <v>190</v>
      </c>
      <c r="J8030" s="181" t="s">
        <v>35</v>
      </c>
      <c r="K8030" s="181" t="s">
        <v>225</v>
      </c>
      <c r="L8030" s="186" t="s">
        <v>225</v>
      </c>
      <c r="M8030" s="187" t="s">
        <v>225</v>
      </c>
      <c r="N8030" s="183" t="s">
        <v>36</v>
      </c>
      <c r="O8030" s="181" t="s">
        <v>7393</v>
      </c>
      <c r="P8030" s="184" t="s">
        <v>7090</v>
      </c>
      <c r="Q8030" s="185" t="s">
        <v>190</v>
      </c>
      <c r="R8030" s="181" t="s">
        <v>35</v>
      </c>
      <c r="S8030" s="181" t="s">
        <v>225</v>
      </c>
      <c r="T8030" s="186" t="s">
        <v>225</v>
      </c>
      <c r="U8030" s="187" t="s">
        <v>225</v>
      </c>
      <c r="V8030" s="188" t="str" cm="1">
        <f t="array" ref="V8030">IF(SUM(LEN(A8030:U8030))=0,"",IF(OR(OR(ISBLANK(E8030),SUM(LEN(B8030),LEN(C8030))=0),AND(NOT(D8030="Unknown"),ISBLANK(I8030)),AND(NOT(N8030="Unknown"),ISBLANK(Q8030))),"Missing Information", INDEX(Table15[Entire Service Line Classification], MATCH(SUMIFS(Table15[Unique ID],Table15[System-Owned Portion],D8030,Table15[If Material Anything Other than "Lead" in Column E,Was Material Ever Previously Lead?],F8030,Table15[Customer-Owned Portion],N8030),Table15[Unique ID],0),0)))</f>
        <v>Non-lead</v>
      </c>
      <c r="W8030" s="189"/>
    </row>
    <row r="8031" spans="1:23" s="190" customFormat="1" ht="56.25" x14ac:dyDescent="0.25">
      <c r="A8031" s="180" t="s">
        <v>225</v>
      </c>
      <c r="B8031" s="181" t="s">
        <v>11630</v>
      </c>
      <c r="C8031" s="182" t="s">
        <v>225</v>
      </c>
      <c r="D8031" s="183" t="s">
        <v>36</v>
      </c>
      <c r="E8031" s="181" t="s">
        <v>35</v>
      </c>
      <c r="F8031" s="183" t="s">
        <v>35</v>
      </c>
      <c r="G8031" s="181" t="s">
        <v>7393</v>
      </c>
      <c r="H8031" s="184" t="s">
        <v>7090</v>
      </c>
      <c r="I8031" s="185" t="s">
        <v>190</v>
      </c>
      <c r="J8031" s="181" t="s">
        <v>35</v>
      </c>
      <c r="K8031" s="181" t="s">
        <v>225</v>
      </c>
      <c r="L8031" s="186" t="s">
        <v>225</v>
      </c>
      <c r="M8031" s="187" t="s">
        <v>225</v>
      </c>
      <c r="N8031" s="183" t="s">
        <v>36</v>
      </c>
      <c r="O8031" s="181" t="s">
        <v>7393</v>
      </c>
      <c r="P8031" s="184" t="s">
        <v>7090</v>
      </c>
      <c r="Q8031" s="185" t="s">
        <v>190</v>
      </c>
      <c r="R8031" s="181" t="s">
        <v>35</v>
      </c>
      <c r="S8031" s="181" t="s">
        <v>225</v>
      </c>
      <c r="T8031" s="186" t="s">
        <v>225</v>
      </c>
      <c r="U8031" s="187" t="s">
        <v>225</v>
      </c>
      <c r="V8031" s="188" t="str" cm="1">
        <f t="array" ref="V8031">IF(SUM(LEN(A8031:U8031))=0,"",IF(OR(OR(ISBLANK(E8031),SUM(LEN(B8031),LEN(C8031))=0),AND(NOT(D8031="Unknown"),ISBLANK(I8031)),AND(NOT(N8031="Unknown"),ISBLANK(Q8031))),"Missing Information", INDEX(Table15[Entire Service Line Classification], MATCH(SUMIFS(Table15[Unique ID],Table15[System-Owned Portion],D8031,Table15[If Material Anything Other than "Lead" in Column E,Was Material Ever Previously Lead?],F8031,Table15[Customer-Owned Portion],N8031),Table15[Unique ID],0),0)))</f>
        <v>Non-lead</v>
      </c>
      <c r="W8031" s="189"/>
    </row>
    <row r="8032" spans="1:23" s="190" customFormat="1" ht="56.25" x14ac:dyDescent="0.25">
      <c r="A8032" s="180" t="s">
        <v>225</v>
      </c>
      <c r="B8032" s="181" t="s">
        <v>11631</v>
      </c>
      <c r="C8032" s="182" t="s">
        <v>225</v>
      </c>
      <c r="D8032" s="183" t="s">
        <v>36</v>
      </c>
      <c r="E8032" s="181" t="s">
        <v>35</v>
      </c>
      <c r="F8032" s="183" t="s">
        <v>35</v>
      </c>
      <c r="G8032" s="181" t="s">
        <v>7393</v>
      </c>
      <c r="H8032" s="184" t="s">
        <v>7090</v>
      </c>
      <c r="I8032" s="185" t="s">
        <v>190</v>
      </c>
      <c r="J8032" s="181" t="s">
        <v>35</v>
      </c>
      <c r="K8032" s="181" t="s">
        <v>225</v>
      </c>
      <c r="L8032" s="186" t="s">
        <v>225</v>
      </c>
      <c r="M8032" s="187" t="s">
        <v>225</v>
      </c>
      <c r="N8032" s="183" t="s">
        <v>36</v>
      </c>
      <c r="O8032" s="181" t="s">
        <v>7393</v>
      </c>
      <c r="P8032" s="184" t="s">
        <v>7090</v>
      </c>
      <c r="Q8032" s="185" t="s">
        <v>190</v>
      </c>
      <c r="R8032" s="181" t="s">
        <v>35</v>
      </c>
      <c r="S8032" s="181" t="s">
        <v>225</v>
      </c>
      <c r="T8032" s="186" t="s">
        <v>225</v>
      </c>
      <c r="U8032" s="187" t="s">
        <v>225</v>
      </c>
      <c r="V8032" s="188" t="str" cm="1">
        <f t="array" ref="V8032">IF(SUM(LEN(A8032:U8032))=0,"",IF(OR(OR(ISBLANK(E8032),SUM(LEN(B8032),LEN(C8032))=0),AND(NOT(D8032="Unknown"),ISBLANK(I8032)),AND(NOT(N8032="Unknown"),ISBLANK(Q8032))),"Missing Information", INDEX(Table15[Entire Service Line Classification], MATCH(SUMIFS(Table15[Unique ID],Table15[System-Owned Portion],D8032,Table15[If Material Anything Other than "Lead" in Column E,Was Material Ever Previously Lead?],F8032,Table15[Customer-Owned Portion],N8032),Table15[Unique ID],0),0)))</f>
        <v>Non-lead</v>
      </c>
      <c r="W8032" s="189"/>
    </row>
    <row r="8033" spans="1:23" s="190" customFormat="1" ht="56.25" x14ac:dyDescent="0.25">
      <c r="A8033" s="180" t="s">
        <v>225</v>
      </c>
      <c r="B8033" s="181" t="s">
        <v>11632</v>
      </c>
      <c r="C8033" s="182" t="s">
        <v>225</v>
      </c>
      <c r="D8033" s="183" t="s">
        <v>36</v>
      </c>
      <c r="E8033" s="181" t="s">
        <v>35</v>
      </c>
      <c r="F8033" s="183" t="s">
        <v>35</v>
      </c>
      <c r="G8033" s="181" t="s">
        <v>7393</v>
      </c>
      <c r="H8033" s="184" t="s">
        <v>7090</v>
      </c>
      <c r="I8033" s="185" t="s">
        <v>190</v>
      </c>
      <c r="J8033" s="181" t="s">
        <v>35</v>
      </c>
      <c r="K8033" s="181" t="s">
        <v>225</v>
      </c>
      <c r="L8033" s="186" t="s">
        <v>225</v>
      </c>
      <c r="M8033" s="187" t="s">
        <v>225</v>
      </c>
      <c r="N8033" s="183" t="s">
        <v>36</v>
      </c>
      <c r="O8033" s="181" t="s">
        <v>7393</v>
      </c>
      <c r="P8033" s="184" t="s">
        <v>7090</v>
      </c>
      <c r="Q8033" s="185" t="s">
        <v>190</v>
      </c>
      <c r="R8033" s="181" t="s">
        <v>35</v>
      </c>
      <c r="S8033" s="181" t="s">
        <v>225</v>
      </c>
      <c r="T8033" s="186" t="s">
        <v>225</v>
      </c>
      <c r="U8033" s="187" t="s">
        <v>225</v>
      </c>
      <c r="V8033" s="188" t="str" cm="1">
        <f t="array" ref="V8033">IF(SUM(LEN(A8033:U8033))=0,"",IF(OR(OR(ISBLANK(E8033),SUM(LEN(B8033),LEN(C8033))=0),AND(NOT(D8033="Unknown"),ISBLANK(I8033)),AND(NOT(N8033="Unknown"),ISBLANK(Q8033))),"Missing Information", INDEX(Table15[Entire Service Line Classification], MATCH(SUMIFS(Table15[Unique ID],Table15[System-Owned Portion],D8033,Table15[If Material Anything Other than "Lead" in Column E,Was Material Ever Previously Lead?],F8033,Table15[Customer-Owned Portion],N8033),Table15[Unique ID],0),0)))</f>
        <v>Non-lead</v>
      </c>
      <c r="W8033" s="189"/>
    </row>
    <row r="8034" spans="1:23" s="190" customFormat="1" ht="56.25" x14ac:dyDescent="0.25">
      <c r="A8034" s="180" t="s">
        <v>225</v>
      </c>
      <c r="B8034" s="181" t="s">
        <v>11633</v>
      </c>
      <c r="C8034" s="182" t="s">
        <v>225</v>
      </c>
      <c r="D8034" s="183" t="s">
        <v>36</v>
      </c>
      <c r="E8034" s="181" t="s">
        <v>35</v>
      </c>
      <c r="F8034" s="183" t="s">
        <v>35</v>
      </c>
      <c r="G8034" s="181" t="s">
        <v>7393</v>
      </c>
      <c r="H8034" s="184" t="s">
        <v>7090</v>
      </c>
      <c r="I8034" s="185" t="s">
        <v>190</v>
      </c>
      <c r="J8034" s="181" t="s">
        <v>35</v>
      </c>
      <c r="K8034" s="181" t="s">
        <v>225</v>
      </c>
      <c r="L8034" s="186" t="s">
        <v>225</v>
      </c>
      <c r="M8034" s="187" t="s">
        <v>225</v>
      </c>
      <c r="N8034" s="183" t="s">
        <v>36</v>
      </c>
      <c r="O8034" s="181" t="s">
        <v>7393</v>
      </c>
      <c r="P8034" s="184" t="s">
        <v>7090</v>
      </c>
      <c r="Q8034" s="185" t="s">
        <v>190</v>
      </c>
      <c r="R8034" s="181" t="s">
        <v>35</v>
      </c>
      <c r="S8034" s="181" t="s">
        <v>225</v>
      </c>
      <c r="T8034" s="186" t="s">
        <v>225</v>
      </c>
      <c r="U8034" s="187" t="s">
        <v>225</v>
      </c>
      <c r="V8034" s="188" t="str" cm="1">
        <f t="array" ref="V8034">IF(SUM(LEN(A8034:U8034))=0,"",IF(OR(OR(ISBLANK(E8034),SUM(LEN(B8034),LEN(C8034))=0),AND(NOT(D8034="Unknown"),ISBLANK(I8034)),AND(NOT(N8034="Unknown"),ISBLANK(Q8034))),"Missing Information", INDEX(Table15[Entire Service Line Classification], MATCH(SUMIFS(Table15[Unique ID],Table15[System-Owned Portion],D8034,Table15[If Material Anything Other than "Lead" in Column E,Was Material Ever Previously Lead?],F8034,Table15[Customer-Owned Portion],N8034),Table15[Unique ID],0),0)))</f>
        <v>Non-lead</v>
      </c>
      <c r="W8034" s="189"/>
    </row>
    <row r="8035" spans="1:23" s="190" customFormat="1" ht="56.25" x14ac:dyDescent="0.25">
      <c r="A8035" s="180" t="s">
        <v>225</v>
      </c>
      <c r="B8035" s="181" t="s">
        <v>11634</v>
      </c>
      <c r="C8035" s="182" t="s">
        <v>225</v>
      </c>
      <c r="D8035" s="183" t="s">
        <v>36</v>
      </c>
      <c r="E8035" s="181" t="s">
        <v>35</v>
      </c>
      <c r="F8035" s="183" t="s">
        <v>35</v>
      </c>
      <c r="G8035" s="181" t="s">
        <v>7393</v>
      </c>
      <c r="H8035" s="184" t="s">
        <v>7090</v>
      </c>
      <c r="I8035" s="185" t="s">
        <v>190</v>
      </c>
      <c r="J8035" s="181" t="s">
        <v>35</v>
      </c>
      <c r="K8035" s="181" t="s">
        <v>225</v>
      </c>
      <c r="L8035" s="186" t="s">
        <v>225</v>
      </c>
      <c r="M8035" s="187" t="s">
        <v>225</v>
      </c>
      <c r="N8035" s="183" t="s">
        <v>36</v>
      </c>
      <c r="O8035" s="181" t="s">
        <v>7393</v>
      </c>
      <c r="P8035" s="184" t="s">
        <v>7090</v>
      </c>
      <c r="Q8035" s="185" t="s">
        <v>190</v>
      </c>
      <c r="R8035" s="181" t="s">
        <v>35</v>
      </c>
      <c r="S8035" s="181" t="s">
        <v>225</v>
      </c>
      <c r="T8035" s="186" t="s">
        <v>225</v>
      </c>
      <c r="U8035" s="187" t="s">
        <v>225</v>
      </c>
      <c r="V8035" s="188" t="str" cm="1">
        <f t="array" ref="V8035">IF(SUM(LEN(A8035:U8035))=0,"",IF(OR(OR(ISBLANK(E8035),SUM(LEN(B8035),LEN(C8035))=0),AND(NOT(D8035="Unknown"),ISBLANK(I8035)),AND(NOT(N8035="Unknown"),ISBLANK(Q8035))),"Missing Information", INDEX(Table15[Entire Service Line Classification], MATCH(SUMIFS(Table15[Unique ID],Table15[System-Owned Portion],D8035,Table15[If Material Anything Other than "Lead" in Column E,Was Material Ever Previously Lead?],F8035,Table15[Customer-Owned Portion],N8035),Table15[Unique ID],0),0)))</f>
        <v>Non-lead</v>
      </c>
      <c r="W8035" s="189"/>
    </row>
    <row r="8036" spans="1:23" s="190" customFormat="1" ht="56.25" x14ac:dyDescent="0.25">
      <c r="A8036" s="180" t="s">
        <v>225</v>
      </c>
      <c r="B8036" s="181" t="s">
        <v>11635</v>
      </c>
      <c r="C8036" s="182" t="s">
        <v>225</v>
      </c>
      <c r="D8036" s="183" t="s">
        <v>36</v>
      </c>
      <c r="E8036" s="181" t="s">
        <v>35</v>
      </c>
      <c r="F8036" s="183" t="s">
        <v>35</v>
      </c>
      <c r="G8036" s="181" t="s">
        <v>7393</v>
      </c>
      <c r="H8036" s="184" t="s">
        <v>7090</v>
      </c>
      <c r="I8036" s="185" t="s">
        <v>190</v>
      </c>
      <c r="J8036" s="181" t="s">
        <v>35</v>
      </c>
      <c r="K8036" s="181" t="s">
        <v>225</v>
      </c>
      <c r="L8036" s="186" t="s">
        <v>225</v>
      </c>
      <c r="M8036" s="187" t="s">
        <v>225</v>
      </c>
      <c r="N8036" s="183" t="s">
        <v>36</v>
      </c>
      <c r="O8036" s="181" t="s">
        <v>7393</v>
      </c>
      <c r="P8036" s="184" t="s">
        <v>7090</v>
      </c>
      <c r="Q8036" s="185" t="s">
        <v>190</v>
      </c>
      <c r="R8036" s="181" t="s">
        <v>35</v>
      </c>
      <c r="S8036" s="181" t="s">
        <v>225</v>
      </c>
      <c r="T8036" s="186" t="s">
        <v>225</v>
      </c>
      <c r="U8036" s="187" t="s">
        <v>225</v>
      </c>
      <c r="V8036" s="188" t="str" cm="1">
        <f t="array" ref="V8036">IF(SUM(LEN(A8036:U8036))=0,"",IF(OR(OR(ISBLANK(E8036),SUM(LEN(B8036),LEN(C8036))=0),AND(NOT(D8036="Unknown"),ISBLANK(I8036)),AND(NOT(N8036="Unknown"),ISBLANK(Q8036))),"Missing Information", INDEX(Table15[Entire Service Line Classification], MATCH(SUMIFS(Table15[Unique ID],Table15[System-Owned Portion],D8036,Table15[If Material Anything Other than "Lead" in Column E,Was Material Ever Previously Lead?],F8036,Table15[Customer-Owned Portion],N8036),Table15[Unique ID],0),0)))</f>
        <v>Non-lead</v>
      </c>
      <c r="W8036" s="189"/>
    </row>
    <row r="8037" spans="1:23" s="190" customFormat="1" ht="56.25" x14ac:dyDescent="0.25">
      <c r="A8037" s="180" t="s">
        <v>225</v>
      </c>
      <c r="B8037" s="181" t="s">
        <v>11636</v>
      </c>
      <c r="C8037" s="182" t="s">
        <v>225</v>
      </c>
      <c r="D8037" s="183" t="s">
        <v>36</v>
      </c>
      <c r="E8037" s="181" t="s">
        <v>35</v>
      </c>
      <c r="F8037" s="183" t="s">
        <v>35</v>
      </c>
      <c r="G8037" s="181" t="s">
        <v>7393</v>
      </c>
      <c r="H8037" s="184" t="s">
        <v>7090</v>
      </c>
      <c r="I8037" s="185" t="s">
        <v>190</v>
      </c>
      <c r="J8037" s="181" t="s">
        <v>35</v>
      </c>
      <c r="K8037" s="181" t="s">
        <v>225</v>
      </c>
      <c r="L8037" s="186" t="s">
        <v>225</v>
      </c>
      <c r="M8037" s="187" t="s">
        <v>225</v>
      </c>
      <c r="N8037" s="183" t="s">
        <v>36</v>
      </c>
      <c r="O8037" s="181" t="s">
        <v>7393</v>
      </c>
      <c r="P8037" s="184" t="s">
        <v>7090</v>
      </c>
      <c r="Q8037" s="185" t="s">
        <v>190</v>
      </c>
      <c r="R8037" s="181" t="s">
        <v>35</v>
      </c>
      <c r="S8037" s="181" t="s">
        <v>225</v>
      </c>
      <c r="T8037" s="186" t="s">
        <v>225</v>
      </c>
      <c r="U8037" s="187" t="s">
        <v>225</v>
      </c>
      <c r="V8037" s="188" t="str" cm="1">
        <f t="array" ref="V8037">IF(SUM(LEN(A8037:U8037))=0,"",IF(OR(OR(ISBLANK(E8037),SUM(LEN(B8037),LEN(C8037))=0),AND(NOT(D8037="Unknown"),ISBLANK(I8037)),AND(NOT(N8037="Unknown"),ISBLANK(Q8037))),"Missing Information", INDEX(Table15[Entire Service Line Classification], MATCH(SUMIFS(Table15[Unique ID],Table15[System-Owned Portion],D8037,Table15[If Material Anything Other than "Lead" in Column E,Was Material Ever Previously Lead?],F8037,Table15[Customer-Owned Portion],N8037),Table15[Unique ID],0),0)))</f>
        <v>Non-lead</v>
      </c>
      <c r="W8037" s="189"/>
    </row>
    <row r="8038" spans="1:23" s="190" customFormat="1" ht="56.25" x14ac:dyDescent="0.25">
      <c r="A8038" s="180" t="s">
        <v>225</v>
      </c>
      <c r="B8038" s="181" t="s">
        <v>11637</v>
      </c>
      <c r="C8038" s="182" t="s">
        <v>225</v>
      </c>
      <c r="D8038" s="183" t="s">
        <v>36</v>
      </c>
      <c r="E8038" s="181" t="s">
        <v>35</v>
      </c>
      <c r="F8038" s="183" t="s">
        <v>35</v>
      </c>
      <c r="G8038" s="181" t="s">
        <v>7393</v>
      </c>
      <c r="H8038" s="184" t="s">
        <v>7090</v>
      </c>
      <c r="I8038" s="185" t="s">
        <v>190</v>
      </c>
      <c r="J8038" s="181" t="s">
        <v>35</v>
      </c>
      <c r="K8038" s="181" t="s">
        <v>225</v>
      </c>
      <c r="L8038" s="186" t="s">
        <v>225</v>
      </c>
      <c r="M8038" s="187" t="s">
        <v>225</v>
      </c>
      <c r="N8038" s="183" t="s">
        <v>36</v>
      </c>
      <c r="O8038" s="181" t="s">
        <v>7393</v>
      </c>
      <c r="P8038" s="184" t="s">
        <v>7090</v>
      </c>
      <c r="Q8038" s="185" t="s">
        <v>190</v>
      </c>
      <c r="R8038" s="181" t="s">
        <v>35</v>
      </c>
      <c r="S8038" s="181" t="s">
        <v>225</v>
      </c>
      <c r="T8038" s="186" t="s">
        <v>225</v>
      </c>
      <c r="U8038" s="187" t="s">
        <v>225</v>
      </c>
      <c r="V8038" s="188" t="str" cm="1">
        <f t="array" ref="V8038">IF(SUM(LEN(A8038:U8038))=0,"",IF(OR(OR(ISBLANK(E8038),SUM(LEN(B8038),LEN(C8038))=0),AND(NOT(D8038="Unknown"),ISBLANK(I8038)),AND(NOT(N8038="Unknown"),ISBLANK(Q8038))),"Missing Information", INDEX(Table15[Entire Service Line Classification], MATCH(SUMIFS(Table15[Unique ID],Table15[System-Owned Portion],D8038,Table15[If Material Anything Other than "Lead" in Column E,Was Material Ever Previously Lead?],F8038,Table15[Customer-Owned Portion],N8038),Table15[Unique ID],0),0)))</f>
        <v>Non-lead</v>
      </c>
      <c r="W8038" s="189"/>
    </row>
    <row r="8039" spans="1:23" s="190" customFormat="1" ht="56.25" x14ac:dyDescent="0.25">
      <c r="A8039" s="180" t="s">
        <v>225</v>
      </c>
      <c r="B8039" s="181" t="s">
        <v>11638</v>
      </c>
      <c r="C8039" s="182" t="s">
        <v>225</v>
      </c>
      <c r="D8039" s="183" t="s">
        <v>36</v>
      </c>
      <c r="E8039" s="181" t="s">
        <v>35</v>
      </c>
      <c r="F8039" s="183" t="s">
        <v>35</v>
      </c>
      <c r="G8039" s="181" t="s">
        <v>7393</v>
      </c>
      <c r="H8039" s="184" t="s">
        <v>7090</v>
      </c>
      <c r="I8039" s="185" t="s">
        <v>190</v>
      </c>
      <c r="J8039" s="181" t="s">
        <v>35</v>
      </c>
      <c r="K8039" s="181" t="s">
        <v>225</v>
      </c>
      <c r="L8039" s="186" t="s">
        <v>225</v>
      </c>
      <c r="M8039" s="187" t="s">
        <v>225</v>
      </c>
      <c r="N8039" s="183" t="s">
        <v>36</v>
      </c>
      <c r="O8039" s="181" t="s">
        <v>7393</v>
      </c>
      <c r="P8039" s="184" t="s">
        <v>7090</v>
      </c>
      <c r="Q8039" s="185" t="s">
        <v>190</v>
      </c>
      <c r="R8039" s="181" t="s">
        <v>35</v>
      </c>
      <c r="S8039" s="181" t="s">
        <v>225</v>
      </c>
      <c r="T8039" s="186" t="s">
        <v>225</v>
      </c>
      <c r="U8039" s="187" t="s">
        <v>225</v>
      </c>
      <c r="V8039" s="188" t="str" cm="1">
        <f t="array" ref="V8039">IF(SUM(LEN(A8039:U8039))=0,"",IF(OR(OR(ISBLANK(E8039),SUM(LEN(B8039),LEN(C8039))=0),AND(NOT(D8039="Unknown"),ISBLANK(I8039)),AND(NOT(N8039="Unknown"),ISBLANK(Q8039))),"Missing Information", INDEX(Table15[Entire Service Line Classification], MATCH(SUMIFS(Table15[Unique ID],Table15[System-Owned Portion],D8039,Table15[If Material Anything Other than "Lead" in Column E,Was Material Ever Previously Lead?],F8039,Table15[Customer-Owned Portion],N8039),Table15[Unique ID],0),0)))</f>
        <v>Non-lead</v>
      </c>
      <c r="W8039" s="189"/>
    </row>
    <row r="8040" spans="1:23" s="190" customFormat="1" ht="56.25" x14ac:dyDescent="0.25">
      <c r="A8040" s="180" t="s">
        <v>225</v>
      </c>
      <c r="B8040" s="181" t="s">
        <v>11639</v>
      </c>
      <c r="C8040" s="182" t="s">
        <v>225</v>
      </c>
      <c r="D8040" s="183" t="s">
        <v>36</v>
      </c>
      <c r="E8040" s="181" t="s">
        <v>35</v>
      </c>
      <c r="F8040" s="183" t="s">
        <v>35</v>
      </c>
      <c r="G8040" s="181" t="s">
        <v>7344</v>
      </c>
      <c r="H8040" s="184" t="s">
        <v>7090</v>
      </c>
      <c r="I8040" s="185" t="s">
        <v>190</v>
      </c>
      <c r="J8040" s="181" t="s">
        <v>35</v>
      </c>
      <c r="K8040" s="181" t="s">
        <v>225</v>
      </c>
      <c r="L8040" s="186" t="s">
        <v>225</v>
      </c>
      <c r="M8040" s="187" t="s">
        <v>225</v>
      </c>
      <c r="N8040" s="183" t="s">
        <v>36</v>
      </c>
      <c r="O8040" s="181" t="s">
        <v>7344</v>
      </c>
      <c r="P8040" s="184" t="s">
        <v>7090</v>
      </c>
      <c r="Q8040" s="185" t="s">
        <v>190</v>
      </c>
      <c r="R8040" s="181" t="s">
        <v>35</v>
      </c>
      <c r="S8040" s="181" t="s">
        <v>225</v>
      </c>
      <c r="T8040" s="186" t="s">
        <v>225</v>
      </c>
      <c r="U8040" s="187" t="s">
        <v>225</v>
      </c>
      <c r="V8040" s="188" t="str" cm="1">
        <f t="array" ref="V8040">IF(SUM(LEN(A8040:U8040))=0,"",IF(OR(OR(ISBLANK(E8040),SUM(LEN(B8040),LEN(C8040))=0),AND(NOT(D8040="Unknown"),ISBLANK(I8040)),AND(NOT(N8040="Unknown"),ISBLANK(Q8040))),"Missing Information", INDEX(Table15[Entire Service Line Classification], MATCH(SUMIFS(Table15[Unique ID],Table15[System-Owned Portion],D8040,Table15[If Material Anything Other than "Lead" in Column E,Was Material Ever Previously Lead?],F8040,Table15[Customer-Owned Portion],N8040),Table15[Unique ID],0),0)))</f>
        <v>Non-lead</v>
      </c>
      <c r="W8040" s="189"/>
    </row>
    <row r="8041" spans="1:23" s="190" customFormat="1" ht="56.25" x14ac:dyDescent="0.25">
      <c r="A8041" s="180" t="s">
        <v>225</v>
      </c>
      <c r="B8041" s="181" t="s">
        <v>11640</v>
      </c>
      <c r="C8041" s="182" t="s">
        <v>225</v>
      </c>
      <c r="D8041" s="183" t="s">
        <v>36</v>
      </c>
      <c r="E8041" s="181" t="s">
        <v>35</v>
      </c>
      <c r="F8041" s="183" t="s">
        <v>35</v>
      </c>
      <c r="G8041" s="181" t="s">
        <v>7344</v>
      </c>
      <c r="H8041" s="184" t="s">
        <v>7090</v>
      </c>
      <c r="I8041" s="185" t="s">
        <v>190</v>
      </c>
      <c r="J8041" s="181" t="s">
        <v>35</v>
      </c>
      <c r="K8041" s="181" t="s">
        <v>225</v>
      </c>
      <c r="L8041" s="186" t="s">
        <v>225</v>
      </c>
      <c r="M8041" s="187" t="s">
        <v>225</v>
      </c>
      <c r="N8041" s="183" t="s">
        <v>36</v>
      </c>
      <c r="O8041" s="181" t="s">
        <v>7344</v>
      </c>
      <c r="P8041" s="184" t="s">
        <v>7090</v>
      </c>
      <c r="Q8041" s="185" t="s">
        <v>190</v>
      </c>
      <c r="R8041" s="181" t="s">
        <v>35</v>
      </c>
      <c r="S8041" s="181" t="s">
        <v>225</v>
      </c>
      <c r="T8041" s="186" t="s">
        <v>225</v>
      </c>
      <c r="U8041" s="187" t="s">
        <v>225</v>
      </c>
      <c r="V8041" s="188" t="str" cm="1">
        <f t="array" ref="V8041">IF(SUM(LEN(A8041:U8041))=0,"",IF(OR(OR(ISBLANK(E8041),SUM(LEN(B8041),LEN(C8041))=0),AND(NOT(D8041="Unknown"),ISBLANK(I8041)),AND(NOT(N8041="Unknown"),ISBLANK(Q8041))),"Missing Information", INDEX(Table15[Entire Service Line Classification], MATCH(SUMIFS(Table15[Unique ID],Table15[System-Owned Portion],D8041,Table15[If Material Anything Other than "Lead" in Column E,Was Material Ever Previously Lead?],F8041,Table15[Customer-Owned Portion],N8041),Table15[Unique ID],0),0)))</f>
        <v>Non-lead</v>
      </c>
      <c r="W8041" s="189"/>
    </row>
    <row r="8042" spans="1:23" s="190" customFormat="1" ht="56.25" x14ac:dyDescent="0.25">
      <c r="A8042" s="180" t="s">
        <v>225</v>
      </c>
      <c r="B8042" s="181" t="s">
        <v>11641</v>
      </c>
      <c r="C8042" s="182" t="s">
        <v>225</v>
      </c>
      <c r="D8042" s="183" t="s">
        <v>36</v>
      </c>
      <c r="E8042" s="181" t="s">
        <v>35</v>
      </c>
      <c r="F8042" s="183" t="s">
        <v>35</v>
      </c>
      <c r="G8042" s="181" t="s">
        <v>7344</v>
      </c>
      <c r="H8042" s="184" t="s">
        <v>7090</v>
      </c>
      <c r="I8042" s="185" t="s">
        <v>190</v>
      </c>
      <c r="J8042" s="181" t="s">
        <v>35</v>
      </c>
      <c r="K8042" s="181" t="s">
        <v>225</v>
      </c>
      <c r="L8042" s="186" t="s">
        <v>225</v>
      </c>
      <c r="M8042" s="187" t="s">
        <v>225</v>
      </c>
      <c r="N8042" s="183" t="s">
        <v>36</v>
      </c>
      <c r="O8042" s="181" t="s">
        <v>7344</v>
      </c>
      <c r="P8042" s="184" t="s">
        <v>7090</v>
      </c>
      <c r="Q8042" s="185" t="s">
        <v>190</v>
      </c>
      <c r="R8042" s="181" t="s">
        <v>35</v>
      </c>
      <c r="S8042" s="181" t="s">
        <v>225</v>
      </c>
      <c r="T8042" s="186" t="s">
        <v>225</v>
      </c>
      <c r="U8042" s="187" t="s">
        <v>225</v>
      </c>
      <c r="V8042" s="188" t="str" cm="1">
        <f t="array" ref="V8042">IF(SUM(LEN(A8042:U8042))=0,"",IF(OR(OR(ISBLANK(E8042),SUM(LEN(B8042),LEN(C8042))=0),AND(NOT(D8042="Unknown"),ISBLANK(I8042)),AND(NOT(N8042="Unknown"),ISBLANK(Q8042))),"Missing Information", INDEX(Table15[Entire Service Line Classification], MATCH(SUMIFS(Table15[Unique ID],Table15[System-Owned Portion],D8042,Table15[If Material Anything Other than "Lead" in Column E,Was Material Ever Previously Lead?],F8042,Table15[Customer-Owned Portion],N8042),Table15[Unique ID],0),0)))</f>
        <v>Non-lead</v>
      </c>
      <c r="W8042" s="189"/>
    </row>
    <row r="8043" spans="1:23" s="190" customFormat="1" ht="56.25" x14ac:dyDescent="0.25">
      <c r="A8043" s="180" t="s">
        <v>225</v>
      </c>
      <c r="B8043" s="181" t="s">
        <v>11642</v>
      </c>
      <c r="C8043" s="182" t="s">
        <v>225</v>
      </c>
      <c r="D8043" s="183" t="s">
        <v>36</v>
      </c>
      <c r="E8043" s="181" t="s">
        <v>35</v>
      </c>
      <c r="F8043" s="183" t="s">
        <v>35</v>
      </c>
      <c r="G8043" s="181" t="s">
        <v>7344</v>
      </c>
      <c r="H8043" s="184" t="s">
        <v>7090</v>
      </c>
      <c r="I8043" s="185" t="s">
        <v>190</v>
      </c>
      <c r="J8043" s="181" t="s">
        <v>35</v>
      </c>
      <c r="K8043" s="181" t="s">
        <v>225</v>
      </c>
      <c r="L8043" s="186" t="s">
        <v>225</v>
      </c>
      <c r="M8043" s="187" t="s">
        <v>225</v>
      </c>
      <c r="N8043" s="183" t="s">
        <v>36</v>
      </c>
      <c r="O8043" s="181" t="s">
        <v>7344</v>
      </c>
      <c r="P8043" s="184" t="s">
        <v>7090</v>
      </c>
      <c r="Q8043" s="185" t="s">
        <v>190</v>
      </c>
      <c r="R8043" s="181" t="s">
        <v>35</v>
      </c>
      <c r="S8043" s="181" t="s">
        <v>225</v>
      </c>
      <c r="T8043" s="186" t="s">
        <v>225</v>
      </c>
      <c r="U8043" s="187" t="s">
        <v>225</v>
      </c>
      <c r="V8043" s="188" t="str" cm="1">
        <f t="array" ref="V8043">IF(SUM(LEN(A8043:U8043))=0,"",IF(OR(OR(ISBLANK(E8043),SUM(LEN(B8043),LEN(C8043))=0),AND(NOT(D8043="Unknown"),ISBLANK(I8043)),AND(NOT(N8043="Unknown"),ISBLANK(Q8043))),"Missing Information", INDEX(Table15[Entire Service Line Classification], MATCH(SUMIFS(Table15[Unique ID],Table15[System-Owned Portion],D8043,Table15[If Material Anything Other than "Lead" in Column E,Was Material Ever Previously Lead?],F8043,Table15[Customer-Owned Portion],N8043),Table15[Unique ID],0),0)))</f>
        <v>Non-lead</v>
      </c>
      <c r="W8043" s="189"/>
    </row>
    <row r="8044" spans="1:23" s="190" customFormat="1" ht="56.25" x14ac:dyDescent="0.25">
      <c r="A8044" s="180" t="s">
        <v>225</v>
      </c>
      <c r="B8044" s="181" t="s">
        <v>11643</v>
      </c>
      <c r="C8044" s="182" t="s">
        <v>225</v>
      </c>
      <c r="D8044" s="183" t="s">
        <v>36</v>
      </c>
      <c r="E8044" s="181" t="s">
        <v>35</v>
      </c>
      <c r="F8044" s="183" t="s">
        <v>35</v>
      </c>
      <c r="G8044" s="181" t="s">
        <v>7344</v>
      </c>
      <c r="H8044" s="184" t="s">
        <v>7090</v>
      </c>
      <c r="I8044" s="185" t="s">
        <v>190</v>
      </c>
      <c r="J8044" s="181" t="s">
        <v>35</v>
      </c>
      <c r="K8044" s="181" t="s">
        <v>225</v>
      </c>
      <c r="L8044" s="186" t="s">
        <v>225</v>
      </c>
      <c r="M8044" s="187" t="s">
        <v>225</v>
      </c>
      <c r="N8044" s="183" t="s">
        <v>36</v>
      </c>
      <c r="O8044" s="181" t="s">
        <v>7344</v>
      </c>
      <c r="P8044" s="184" t="s">
        <v>7090</v>
      </c>
      <c r="Q8044" s="185" t="s">
        <v>190</v>
      </c>
      <c r="R8044" s="181" t="s">
        <v>35</v>
      </c>
      <c r="S8044" s="181" t="s">
        <v>225</v>
      </c>
      <c r="T8044" s="186" t="s">
        <v>225</v>
      </c>
      <c r="U8044" s="187" t="s">
        <v>225</v>
      </c>
      <c r="V8044" s="188" t="str" cm="1">
        <f t="array" ref="V8044">IF(SUM(LEN(A8044:U8044))=0,"",IF(OR(OR(ISBLANK(E8044),SUM(LEN(B8044),LEN(C8044))=0),AND(NOT(D8044="Unknown"),ISBLANK(I8044)),AND(NOT(N8044="Unknown"),ISBLANK(Q8044))),"Missing Information", INDEX(Table15[Entire Service Line Classification], MATCH(SUMIFS(Table15[Unique ID],Table15[System-Owned Portion],D8044,Table15[If Material Anything Other than "Lead" in Column E,Was Material Ever Previously Lead?],F8044,Table15[Customer-Owned Portion],N8044),Table15[Unique ID],0),0)))</f>
        <v>Non-lead</v>
      </c>
      <c r="W8044" s="189"/>
    </row>
    <row r="8045" spans="1:23" s="190" customFormat="1" ht="56.25" x14ac:dyDescent="0.25">
      <c r="A8045" s="180" t="s">
        <v>225</v>
      </c>
      <c r="B8045" s="181" t="s">
        <v>11644</v>
      </c>
      <c r="C8045" s="182" t="s">
        <v>225</v>
      </c>
      <c r="D8045" s="183" t="s">
        <v>36</v>
      </c>
      <c r="E8045" s="181" t="s">
        <v>35</v>
      </c>
      <c r="F8045" s="183" t="s">
        <v>35</v>
      </c>
      <c r="G8045" s="181" t="s">
        <v>7344</v>
      </c>
      <c r="H8045" s="184" t="s">
        <v>7090</v>
      </c>
      <c r="I8045" s="185" t="s">
        <v>190</v>
      </c>
      <c r="J8045" s="181" t="s">
        <v>35</v>
      </c>
      <c r="K8045" s="181" t="s">
        <v>225</v>
      </c>
      <c r="L8045" s="186" t="s">
        <v>225</v>
      </c>
      <c r="M8045" s="187" t="s">
        <v>225</v>
      </c>
      <c r="N8045" s="183" t="s">
        <v>36</v>
      </c>
      <c r="O8045" s="181" t="s">
        <v>7344</v>
      </c>
      <c r="P8045" s="184" t="s">
        <v>7090</v>
      </c>
      <c r="Q8045" s="185" t="s">
        <v>190</v>
      </c>
      <c r="R8045" s="181" t="s">
        <v>35</v>
      </c>
      <c r="S8045" s="181" t="s">
        <v>225</v>
      </c>
      <c r="T8045" s="186" t="s">
        <v>225</v>
      </c>
      <c r="U8045" s="187" t="s">
        <v>225</v>
      </c>
      <c r="V8045" s="188" t="str" cm="1">
        <f t="array" ref="V8045">IF(SUM(LEN(A8045:U8045))=0,"",IF(OR(OR(ISBLANK(E8045),SUM(LEN(B8045),LEN(C8045))=0),AND(NOT(D8045="Unknown"),ISBLANK(I8045)),AND(NOT(N8045="Unknown"),ISBLANK(Q8045))),"Missing Information", INDEX(Table15[Entire Service Line Classification], MATCH(SUMIFS(Table15[Unique ID],Table15[System-Owned Portion],D8045,Table15[If Material Anything Other than "Lead" in Column E,Was Material Ever Previously Lead?],F8045,Table15[Customer-Owned Portion],N8045),Table15[Unique ID],0),0)))</f>
        <v>Non-lead</v>
      </c>
      <c r="W8045" s="189"/>
    </row>
    <row r="8046" spans="1:23" s="190" customFormat="1" ht="56.25" x14ac:dyDescent="0.25">
      <c r="A8046" s="180" t="s">
        <v>225</v>
      </c>
      <c r="B8046" s="181" t="s">
        <v>11645</v>
      </c>
      <c r="C8046" s="182" t="s">
        <v>225</v>
      </c>
      <c r="D8046" s="183" t="s">
        <v>36</v>
      </c>
      <c r="E8046" s="181" t="s">
        <v>35</v>
      </c>
      <c r="F8046" s="183" t="s">
        <v>35</v>
      </c>
      <c r="G8046" s="181" t="s">
        <v>7376</v>
      </c>
      <c r="H8046" s="184" t="s">
        <v>7090</v>
      </c>
      <c r="I8046" s="185" t="s">
        <v>190</v>
      </c>
      <c r="J8046" s="181" t="s">
        <v>35</v>
      </c>
      <c r="K8046" s="181" t="s">
        <v>225</v>
      </c>
      <c r="L8046" s="186" t="s">
        <v>225</v>
      </c>
      <c r="M8046" s="187" t="s">
        <v>225</v>
      </c>
      <c r="N8046" s="183" t="s">
        <v>36</v>
      </c>
      <c r="O8046" s="181" t="s">
        <v>7376</v>
      </c>
      <c r="P8046" s="184" t="s">
        <v>7090</v>
      </c>
      <c r="Q8046" s="185" t="s">
        <v>190</v>
      </c>
      <c r="R8046" s="181" t="s">
        <v>35</v>
      </c>
      <c r="S8046" s="181" t="s">
        <v>225</v>
      </c>
      <c r="T8046" s="186" t="s">
        <v>225</v>
      </c>
      <c r="U8046" s="187" t="s">
        <v>225</v>
      </c>
      <c r="V8046" s="188" t="str" cm="1">
        <f t="array" ref="V8046">IF(SUM(LEN(A8046:U8046))=0,"",IF(OR(OR(ISBLANK(E8046),SUM(LEN(B8046),LEN(C8046))=0),AND(NOT(D8046="Unknown"),ISBLANK(I8046)),AND(NOT(N8046="Unknown"),ISBLANK(Q8046))),"Missing Information", INDEX(Table15[Entire Service Line Classification], MATCH(SUMIFS(Table15[Unique ID],Table15[System-Owned Portion],D8046,Table15[If Material Anything Other than "Lead" in Column E,Was Material Ever Previously Lead?],F8046,Table15[Customer-Owned Portion],N8046),Table15[Unique ID],0),0)))</f>
        <v>Non-lead</v>
      </c>
      <c r="W8046" s="189"/>
    </row>
    <row r="8047" spans="1:23" s="190" customFormat="1" ht="56.25" x14ac:dyDescent="0.25">
      <c r="A8047" s="180" t="s">
        <v>225</v>
      </c>
      <c r="B8047" s="181" t="s">
        <v>11646</v>
      </c>
      <c r="C8047" s="182" t="s">
        <v>225</v>
      </c>
      <c r="D8047" s="183" t="s">
        <v>36</v>
      </c>
      <c r="E8047" s="181" t="s">
        <v>35</v>
      </c>
      <c r="F8047" s="183" t="s">
        <v>35</v>
      </c>
      <c r="G8047" s="181" t="s">
        <v>7476</v>
      </c>
      <c r="H8047" s="184" t="s">
        <v>7090</v>
      </c>
      <c r="I8047" s="185" t="s">
        <v>190</v>
      </c>
      <c r="J8047" s="181" t="s">
        <v>35</v>
      </c>
      <c r="K8047" s="181" t="s">
        <v>225</v>
      </c>
      <c r="L8047" s="186" t="s">
        <v>225</v>
      </c>
      <c r="M8047" s="187" t="s">
        <v>225</v>
      </c>
      <c r="N8047" s="183" t="s">
        <v>36</v>
      </c>
      <c r="O8047" s="181" t="s">
        <v>7476</v>
      </c>
      <c r="P8047" s="184" t="s">
        <v>7090</v>
      </c>
      <c r="Q8047" s="185" t="s">
        <v>190</v>
      </c>
      <c r="R8047" s="181" t="s">
        <v>35</v>
      </c>
      <c r="S8047" s="181" t="s">
        <v>225</v>
      </c>
      <c r="T8047" s="186" t="s">
        <v>225</v>
      </c>
      <c r="U8047" s="187" t="s">
        <v>225</v>
      </c>
      <c r="V8047" s="188" t="str" cm="1">
        <f t="array" ref="V8047">IF(SUM(LEN(A8047:U8047))=0,"",IF(OR(OR(ISBLANK(E8047),SUM(LEN(B8047),LEN(C8047))=0),AND(NOT(D8047="Unknown"),ISBLANK(I8047)),AND(NOT(N8047="Unknown"),ISBLANK(Q8047))),"Missing Information", INDEX(Table15[Entire Service Line Classification], MATCH(SUMIFS(Table15[Unique ID],Table15[System-Owned Portion],D8047,Table15[If Material Anything Other than "Lead" in Column E,Was Material Ever Previously Lead?],F8047,Table15[Customer-Owned Portion],N8047),Table15[Unique ID],0),0)))</f>
        <v>Non-lead</v>
      </c>
      <c r="W8047" s="189"/>
    </row>
    <row r="8048" spans="1:23" s="190" customFormat="1" ht="56.25" x14ac:dyDescent="0.25">
      <c r="A8048" s="180" t="s">
        <v>225</v>
      </c>
      <c r="B8048" s="181" t="s">
        <v>11647</v>
      </c>
      <c r="C8048" s="182" t="s">
        <v>225</v>
      </c>
      <c r="D8048" s="183" t="s">
        <v>36</v>
      </c>
      <c r="E8048" s="181" t="s">
        <v>35</v>
      </c>
      <c r="F8048" s="183" t="s">
        <v>35</v>
      </c>
      <c r="G8048" s="181" t="s">
        <v>7476</v>
      </c>
      <c r="H8048" s="184" t="s">
        <v>7090</v>
      </c>
      <c r="I8048" s="185" t="s">
        <v>190</v>
      </c>
      <c r="J8048" s="181" t="s">
        <v>35</v>
      </c>
      <c r="K8048" s="181" t="s">
        <v>225</v>
      </c>
      <c r="L8048" s="186" t="s">
        <v>225</v>
      </c>
      <c r="M8048" s="187" t="s">
        <v>225</v>
      </c>
      <c r="N8048" s="183" t="s">
        <v>36</v>
      </c>
      <c r="O8048" s="181" t="s">
        <v>7476</v>
      </c>
      <c r="P8048" s="184" t="s">
        <v>7090</v>
      </c>
      <c r="Q8048" s="185" t="s">
        <v>190</v>
      </c>
      <c r="R8048" s="181" t="s">
        <v>35</v>
      </c>
      <c r="S8048" s="181" t="s">
        <v>225</v>
      </c>
      <c r="T8048" s="186" t="s">
        <v>225</v>
      </c>
      <c r="U8048" s="187" t="s">
        <v>225</v>
      </c>
      <c r="V8048" s="188" t="str" cm="1">
        <f t="array" ref="V8048">IF(SUM(LEN(A8048:U8048))=0,"",IF(OR(OR(ISBLANK(E8048),SUM(LEN(B8048),LEN(C8048))=0),AND(NOT(D8048="Unknown"),ISBLANK(I8048)),AND(NOT(N8048="Unknown"),ISBLANK(Q8048))),"Missing Information", INDEX(Table15[Entire Service Line Classification], MATCH(SUMIFS(Table15[Unique ID],Table15[System-Owned Portion],D8048,Table15[If Material Anything Other than "Lead" in Column E,Was Material Ever Previously Lead?],F8048,Table15[Customer-Owned Portion],N8048),Table15[Unique ID],0),0)))</f>
        <v>Non-lead</v>
      </c>
      <c r="W8048" s="189"/>
    </row>
    <row r="8049" spans="1:23" s="190" customFormat="1" ht="56.25" x14ac:dyDescent="0.25">
      <c r="A8049" s="180" t="s">
        <v>225</v>
      </c>
      <c r="B8049" s="181" t="s">
        <v>11648</v>
      </c>
      <c r="C8049" s="182" t="s">
        <v>225</v>
      </c>
      <c r="D8049" s="183" t="s">
        <v>36</v>
      </c>
      <c r="E8049" s="181" t="s">
        <v>35</v>
      </c>
      <c r="F8049" s="183" t="s">
        <v>35</v>
      </c>
      <c r="G8049" s="181" t="s">
        <v>7476</v>
      </c>
      <c r="H8049" s="184" t="s">
        <v>7090</v>
      </c>
      <c r="I8049" s="185" t="s">
        <v>190</v>
      </c>
      <c r="J8049" s="181" t="s">
        <v>35</v>
      </c>
      <c r="K8049" s="181" t="s">
        <v>225</v>
      </c>
      <c r="L8049" s="186" t="s">
        <v>225</v>
      </c>
      <c r="M8049" s="187" t="s">
        <v>225</v>
      </c>
      <c r="N8049" s="183" t="s">
        <v>36</v>
      </c>
      <c r="O8049" s="181" t="s">
        <v>7476</v>
      </c>
      <c r="P8049" s="184" t="s">
        <v>7090</v>
      </c>
      <c r="Q8049" s="185" t="s">
        <v>190</v>
      </c>
      <c r="R8049" s="181" t="s">
        <v>35</v>
      </c>
      <c r="S8049" s="181" t="s">
        <v>225</v>
      </c>
      <c r="T8049" s="186" t="s">
        <v>225</v>
      </c>
      <c r="U8049" s="187" t="s">
        <v>225</v>
      </c>
      <c r="V8049" s="188" t="str" cm="1">
        <f t="array" ref="V8049">IF(SUM(LEN(A8049:U8049))=0,"",IF(OR(OR(ISBLANK(E8049),SUM(LEN(B8049),LEN(C8049))=0),AND(NOT(D8049="Unknown"),ISBLANK(I8049)),AND(NOT(N8049="Unknown"),ISBLANK(Q8049))),"Missing Information", INDEX(Table15[Entire Service Line Classification], MATCH(SUMIFS(Table15[Unique ID],Table15[System-Owned Portion],D8049,Table15[If Material Anything Other than "Lead" in Column E,Was Material Ever Previously Lead?],F8049,Table15[Customer-Owned Portion],N8049),Table15[Unique ID],0),0)))</f>
        <v>Non-lead</v>
      </c>
      <c r="W8049" s="189"/>
    </row>
    <row r="8050" spans="1:23" s="190" customFormat="1" ht="56.25" x14ac:dyDescent="0.25">
      <c r="A8050" s="180" t="s">
        <v>225</v>
      </c>
      <c r="B8050" s="181" t="s">
        <v>11649</v>
      </c>
      <c r="C8050" s="182" t="s">
        <v>225</v>
      </c>
      <c r="D8050" s="183" t="s">
        <v>36</v>
      </c>
      <c r="E8050" s="181" t="s">
        <v>35</v>
      </c>
      <c r="F8050" s="183" t="s">
        <v>35</v>
      </c>
      <c r="G8050" s="181" t="s">
        <v>7476</v>
      </c>
      <c r="H8050" s="184" t="s">
        <v>7090</v>
      </c>
      <c r="I8050" s="185" t="s">
        <v>190</v>
      </c>
      <c r="J8050" s="181" t="s">
        <v>35</v>
      </c>
      <c r="K8050" s="181" t="s">
        <v>225</v>
      </c>
      <c r="L8050" s="186" t="s">
        <v>225</v>
      </c>
      <c r="M8050" s="187" t="s">
        <v>225</v>
      </c>
      <c r="N8050" s="183" t="s">
        <v>36</v>
      </c>
      <c r="O8050" s="181" t="s">
        <v>7476</v>
      </c>
      <c r="P8050" s="184" t="s">
        <v>7090</v>
      </c>
      <c r="Q8050" s="185" t="s">
        <v>190</v>
      </c>
      <c r="R8050" s="181" t="s">
        <v>35</v>
      </c>
      <c r="S8050" s="181" t="s">
        <v>225</v>
      </c>
      <c r="T8050" s="186" t="s">
        <v>225</v>
      </c>
      <c r="U8050" s="187" t="s">
        <v>225</v>
      </c>
      <c r="V8050" s="188" t="str" cm="1">
        <f t="array" ref="V8050">IF(SUM(LEN(A8050:U8050))=0,"",IF(OR(OR(ISBLANK(E8050),SUM(LEN(B8050),LEN(C8050))=0),AND(NOT(D8050="Unknown"),ISBLANK(I8050)),AND(NOT(N8050="Unknown"),ISBLANK(Q8050))),"Missing Information", INDEX(Table15[Entire Service Line Classification], MATCH(SUMIFS(Table15[Unique ID],Table15[System-Owned Portion],D8050,Table15[If Material Anything Other than "Lead" in Column E,Was Material Ever Previously Lead?],F8050,Table15[Customer-Owned Portion],N8050),Table15[Unique ID],0),0)))</f>
        <v>Non-lead</v>
      </c>
      <c r="W8050" s="189"/>
    </row>
    <row r="8051" spans="1:23" s="190" customFormat="1" ht="56.25" x14ac:dyDescent="0.25">
      <c r="A8051" s="180" t="s">
        <v>225</v>
      </c>
      <c r="B8051" s="181" t="s">
        <v>11650</v>
      </c>
      <c r="C8051" s="182" t="s">
        <v>225</v>
      </c>
      <c r="D8051" s="183" t="s">
        <v>36</v>
      </c>
      <c r="E8051" s="181" t="s">
        <v>35</v>
      </c>
      <c r="F8051" s="183" t="s">
        <v>35</v>
      </c>
      <c r="G8051" s="181" t="s">
        <v>7476</v>
      </c>
      <c r="H8051" s="184" t="s">
        <v>7090</v>
      </c>
      <c r="I8051" s="185" t="s">
        <v>190</v>
      </c>
      <c r="J8051" s="181" t="s">
        <v>35</v>
      </c>
      <c r="K8051" s="181" t="s">
        <v>225</v>
      </c>
      <c r="L8051" s="186" t="s">
        <v>225</v>
      </c>
      <c r="M8051" s="187" t="s">
        <v>225</v>
      </c>
      <c r="N8051" s="183" t="s">
        <v>36</v>
      </c>
      <c r="O8051" s="181" t="s">
        <v>7476</v>
      </c>
      <c r="P8051" s="184" t="s">
        <v>7090</v>
      </c>
      <c r="Q8051" s="185" t="s">
        <v>190</v>
      </c>
      <c r="R8051" s="181" t="s">
        <v>35</v>
      </c>
      <c r="S8051" s="181" t="s">
        <v>225</v>
      </c>
      <c r="T8051" s="186" t="s">
        <v>225</v>
      </c>
      <c r="U8051" s="187" t="s">
        <v>225</v>
      </c>
      <c r="V8051" s="188" t="str" cm="1">
        <f t="array" ref="V8051">IF(SUM(LEN(A8051:U8051))=0,"",IF(OR(OR(ISBLANK(E8051),SUM(LEN(B8051),LEN(C8051))=0),AND(NOT(D8051="Unknown"),ISBLANK(I8051)),AND(NOT(N8051="Unknown"),ISBLANK(Q8051))),"Missing Information", INDEX(Table15[Entire Service Line Classification], MATCH(SUMIFS(Table15[Unique ID],Table15[System-Owned Portion],D8051,Table15[If Material Anything Other than "Lead" in Column E,Was Material Ever Previously Lead?],F8051,Table15[Customer-Owned Portion],N8051),Table15[Unique ID],0),0)))</f>
        <v>Non-lead</v>
      </c>
      <c r="W8051" s="189"/>
    </row>
    <row r="8052" spans="1:23" s="190" customFormat="1" ht="56.25" x14ac:dyDescent="0.25">
      <c r="A8052" s="180" t="s">
        <v>225</v>
      </c>
      <c r="B8052" s="181" t="s">
        <v>11651</v>
      </c>
      <c r="C8052" s="182" t="s">
        <v>225</v>
      </c>
      <c r="D8052" s="183" t="s">
        <v>36</v>
      </c>
      <c r="E8052" s="181" t="s">
        <v>35</v>
      </c>
      <c r="F8052" s="183" t="s">
        <v>35</v>
      </c>
      <c r="G8052" s="181" t="s">
        <v>7400</v>
      </c>
      <c r="H8052" s="184" t="s">
        <v>7090</v>
      </c>
      <c r="I8052" s="185" t="s">
        <v>190</v>
      </c>
      <c r="J8052" s="181" t="s">
        <v>35</v>
      </c>
      <c r="K8052" s="181" t="s">
        <v>225</v>
      </c>
      <c r="L8052" s="186" t="s">
        <v>225</v>
      </c>
      <c r="M8052" s="187" t="s">
        <v>225</v>
      </c>
      <c r="N8052" s="183" t="s">
        <v>36</v>
      </c>
      <c r="O8052" s="181" t="s">
        <v>7400</v>
      </c>
      <c r="P8052" s="184" t="s">
        <v>7090</v>
      </c>
      <c r="Q8052" s="185" t="s">
        <v>190</v>
      </c>
      <c r="R8052" s="181" t="s">
        <v>35</v>
      </c>
      <c r="S8052" s="181" t="s">
        <v>225</v>
      </c>
      <c r="T8052" s="186" t="s">
        <v>225</v>
      </c>
      <c r="U8052" s="187" t="s">
        <v>225</v>
      </c>
      <c r="V8052" s="188" t="str" cm="1">
        <f t="array" ref="V8052">IF(SUM(LEN(A8052:U8052))=0,"",IF(OR(OR(ISBLANK(E8052),SUM(LEN(B8052),LEN(C8052))=0),AND(NOT(D8052="Unknown"),ISBLANK(I8052)),AND(NOT(N8052="Unknown"),ISBLANK(Q8052))),"Missing Information", INDEX(Table15[Entire Service Line Classification], MATCH(SUMIFS(Table15[Unique ID],Table15[System-Owned Portion],D8052,Table15[If Material Anything Other than "Lead" in Column E,Was Material Ever Previously Lead?],F8052,Table15[Customer-Owned Portion],N8052),Table15[Unique ID],0),0)))</f>
        <v>Non-lead</v>
      </c>
      <c r="W8052" s="189"/>
    </row>
    <row r="8053" spans="1:23" s="190" customFormat="1" ht="56.25" x14ac:dyDescent="0.25">
      <c r="A8053" s="180" t="s">
        <v>225</v>
      </c>
      <c r="B8053" s="181" t="s">
        <v>11652</v>
      </c>
      <c r="C8053" s="182" t="s">
        <v>225</v>
      </c>
      <c r="D8053" s="183" t="s">
        <v>36</v>
      </c>
      <c r="E8053" s="181" t="s">
        <v>35</v>
      </c>
      <c r="F8053" s="183" t="s">
        <v>35</v>
      </c>
      <c r="G8053" s="181" t="s">
        <v>7369</v>
      </c>
      <c r="H8053" s="184" t="s">
        <v>7090</v>
      </c>
      <c r="I8053" s="185" t="s">
        <v>190</v>
      </c>
      <c r="J8053" s="181" t="s">
        <v>35</v>
      </c>
      <c r="K8053" s="181" t="s">
        <v>225</v>
      </c>
      <c r="L8053" s="186" t="s">
        <v>225</v>
      </c>
      <c r="M8053" s="187" t="s">
        <v>225</v>
      </c>
      <c r="N8053" s="183" t="s">
        <v>36</v>
      </c>
      <c r="O8053" s="181" t="s">
        <v>7369</v>
      </c>
      <c r="P8053" s="184" t="s">
        <v>7090</v>
      </c>
      <c r="Q8053" s="185" t="s">
        <v>190</v>
      </c>
      <c r="R8053" s="181" t="s">
        <v>35</v>
      </c>
      <c r="S8053" s="181" t="s">
        <v>225</v>
      </c>
      <c r="T8053" s="186" t="s">
        <v>225</v>
      </c>
      <c r="U8053" s="187" t="s">
        <v>225</v>
      </c>
      <c r="V8053" s="188" t="str" cm="1">
        <f t="array" ref="V8053">IF(SUM(LEN(A8053:U8053))=0,"",IF(OR(OR(ISBLANK(E8053),SUM(LEN(B8053),LEN(C8053))=0),AND(NOT(D8053="Unknown"),ISBLANK(I8053)),AND(NOT(N8053="Unknown"),ISBLANK(Q8053))),"Missing Information", INDEX(Table15[Entire Service Line Classification], MATCH(SUMIFS(Table15[Unique ID],Table15[System-Owned Portion],D8053,Table15[If Material Anything Other than "Lead" in Column E,Was Material Ever Previously Lead?],F8053,Table15[Customer-Owned Portion],N8053),Table15[Unique ID],0),0)))</f>
        <v>Non-lead</v>
      </c>
      <c r="W8053" s="189"/>
    </row>
    <row r="8054" spans="1:23" s="190" customFormat="1" ht="56.25" x14ac:dyDescent="0.25">
      <c r="A8054" s="180" t="s">
        <v>225</v>
      </c>
      <c r="B8054" s="181" t="s">
        <v>11653</v>
      </c>
      <c r="C8054" s="182" t="s">
        <v>225</v>
      </c>
      <c r="D8054" s="183" t="s">
        <v>36</v>
      </c>
      <c r="E8054" s="181" t="s">
        <v>35</v>
      </c>
      <c r="F8054" s="183" t="s">
        <v>35</v>
      </c>
      <c r="G8054" s="181" t="s">
        <v>7369</v>
      </c>
      <c r="H8054" s="184" t="s">
        <v>7090</v>
      </c>
      <c r="I8054" s="185" t="s">
        <v>190</v>
      </c>
      <c r="J8054" s="181" t="s">
        <v>35</v>
      </c>
      <c r="K8054" s="181" t="s">
        <v>225</v>
      </c>
      <c r="L8054" s="186" t="s">
        <v>225</v>
      </c>
      <c r="M8054" s="187" t="s">
        <v>225</v>
      </c>
      <c r="N8054" s="183" t="s">
        <v>36</v>
      </c>
      <c r="O8054" s="181" t="s">
        <v>7369</v>
      </c>
      <c r="P8054" s="184" t="s">
        <v>7090</v>
      </c>
      <c r="Q8054" s="185" t="s">
        <v>190</v>
      </c>
      <c r="R8054" s="181" t="s">
        <v>35</v>
      </c>
      <c r="S8054" s="181" t="s">
        <v>225</v>
      </c>
      <c r="T8054" s="186" t="s">
        <v>225</v>
      </c>
      <c r="U8054" s="187" t="s">
        <v>225</v>
      </c>
      <c r="V8054" s="188" t="str" cm="1">
        <f t="array" ref="V8054">IF(SUM(LEN(A8054:U8054))=0,"",IF(OR(OR(ISBLANK(E8054),SUM(LEN(B8054),LEN(C8054))=0),AND(NOT(D8054="Unknown"),ISBLANK(I8054)),AND(NOT(N8054="Unknown"),ISBLANK(Q8054))),"Missing Information", INDEX(Table15[Entire Service Line Classification], MATCH(SUMIFS(Table15[Unique ID],Table15[System-Owned Portion],D8054,Table15[If Material Anything Other than "Lead" in Column E,Was Material Ever Previously Lead?],F8054,Table15[Customer-Owned Portion],N8054),Table15[Unique ID],0),0)))</f>
        <v>Non-lead</v>
      </c>
      <c r="W8054" s="189"/>
    </row>
    <row r="8055" spans="1:23" s="190" customFormat="1" ht="56.25" x14ac:dyDescent="0.25">
      <c r="A8055" s="180" t="s">
        <v>225</v>
      </c>
      <c r="B8055" s="181" t="s">
        <v>11654</v>
      </c>
      <c r="C8055" s="182" t="s">
        <v>225</v>
      </c>
      <c r="D8055" s="183" t="s">
        <v>36</v>
      </c>
      <c r="E8055" s="181" t="s">
        <v>35</v>
      </c>
      <c r="F8055" s="183" t="s">
        <v>35</v>
      </c>
      <c r="G8055" s="181" t="s">
        <v>7369</v>
      </c>
      <c r="H8055" s="184" t="s">
        <v>7090</v>
      </c>
      <c r="I8055" s="185" t="s">
        <v>190</v>
      </c>
      <c r="J8055" s="181" t="s">
        <v>35</v>
      </c>
      <c r="K8055" s="181" t="s">
        <v>225</v>
      </c>
      <c r="L8055" s="186" t="s">
        <v>225</v>
      </c>
      <c r="M8055" s="187" t="s">
        <v>225</v>
      </c>
      <c r="N8055" s="183" t="s">
        <v>36</v>
      </c>
      <c r="O8055" s="181" t="s">
        <v>7369</v>
      </c>
      <c r="P8055" s="184" t="s">
        <v>7090</v>
      </c>
      <c r="Q8055" s="185" t="s">
        <v>190</v>
      </c>
      <c r="R8055" s="181" t="s">
        <v>35</v>
      </c>
      <c r="S8055" s="181" t="s">
        <v>225</v>
      </c>
      <c r="T8055" s="186" t="s">
        <v>225</v>
      </c>
      <c r="U8055" s="187" t="s">
        <v>225</v>
      </c>
      <c r="V8055" s="188" t="str" cm="1">
        <f t="array" ref="V8055">IF(SUM(LEN(A8055:U8055))=0,"",IF(OR(OR(ISBLANK(E8055),SUM(LEN(B8055),LEN(C8055))=0),AND(NOT(D8055="Unknown"),ISBLANK(I8055)),AND(NOT(N8055="Unknown"),ISBLANK(Q8055))),"Missing Information", INDEX(Table15[Entire Service Line Classification], MATCH(SUMIFS(Table15[Unique ID],Table15[System-Owned Portion],D8055,Table15[If Material Anything Other than "Lead" in Column E,Was Material Ever Previously Lead?],F8055,Table15[Customer-Owned Portion],N8055),Table15[Unique ID],0),0)))</f>
        <v>Non-lead</v>
      </c>
      <c r="W8055" s="189"/>
    </row>
    <row r="8056" spans="1:23" s="190" customFormat="1" ht="56.25" x14ac:dyDescent="0.25">
      <c r="A8056" s="180" t="s">
        <v>225</v>
      </c>
      <c r="B8056" s="181" t="s">
        <v>11655</v>
      </c>
      <c r="C8056" s="182" t="s">
        <v>225</v>
      </c>
      <c r="D8056" s="183" t="s">
        <v>36</v>
      </c>
      <c r="E8056" s="181" t="s">
        <v>35</v>
      </c>
      <c r="F8056" s="183" t="s">
        <v>35</v>
      </c>
      <c r="G8056" s="181" t="s">
        <v>7369</v>
      </c>
      <c r="H8056" s="184" t="s">
        <v>7090</v>
      </c>
      <c r="I8056" s="185" t="s">
        <v>190</v>
      </c>
      <c r="J8056" s="181" t="s">
        <v>35</v>
      </c>
      <c r="K8056" s="181" t="s">
        <v>225</v>
      </c>
      <c r="L8056" s="186" t="s">
        <v>225</v>
      </c>
      <c r="M8056" s="187" t="s">
        <v>225</v>
      </c>
      <c r="N8056" s="183" t="s">
        <v>36</v>
      </c>
      <c r="O8056" s="181" t="s">
        <v>7369</v>
      </c>
      <c r="P8056" s="184" t="s">
        <v>7090</v>
      </c>
      <c r="Q8056" s="185" t="s">
        <v>190</v>
      </c>
      <c r="R8056" s="181" t="s">
        <v>35</v>
      </c>
      <c r="S8056" s="181" t="s">
        <v>225</v>
      </c>
      <c r="T8056" s="186" t="s">
        <v>225</v>
      </c>
      <c r="U8056" s="187" t="s">
        <v>225</v>
      </c>
      <c r="V8056" s="188" t="str" cm="1">
        <f t="array" ref="V8056">IF(SUM(LEN(A8056:U8056))=0,"",IF(OR(OR(ISBLANK(E8056),SUM(LEN(B8056),LEN(C8056))=0),AND(NOT(D8056="Unknown"),ISBLANK(I8056)),AND(NOT(N8056="Unknown"),ISBLANK(Q8056))),"Missing Information", INDEX(Table15[Entire Service Line Classification], MATCH(SUMIFS(Table15[Unique ID],Table15[System-Owned Portion],D8056,Table15[If Material Anything Other than "Lead" in Column E,Was Material Ever Previously Lead?],F8056,Table15[Customer-Owned Portion],N8056),Table15[Unique ID],0),0)))</f>
        <v>Non-lead</v>
      </c>
      <c r="W8056" s="189"/>
    </row>
    <row r="8057" spans="1:23" s="190" customFormat="1" ht="56.25" x14ac:dyDescent="0.25">
      <c r="A8057" s="180" t="s">
        <v>225</v>
      </c>
      <c r="B8057" s="181" t="s">
        <v>11656</v>
      </c>
      <c r="C8057" s="182" t="s">
        <v>225</v>
      </c>
      <c r="D8057" s="183" t="s">
        <v>36</v>
      </c>
      <c r="E8057" s="181" t="s">
        <v>35</v>
      </c>
      <c r="F8057" s="183" t="s">
        <v>35</v>
      </c>
      <c r="G8057" s="181" t="s">
        <v>7369</v>
      </c>
      <c r="H8057" s="184" t="s">
        <v>7090</v>
      </c>
      <c r="I8057" s="185" t="s">
        <v>190</v>
      </c>
      <c r="J8057" s="181" t="s">
        <v>35</v>
      </c>
      <c r="K8057" s="181" t="s">
        <v>225</v>
      </c>
      <c r="L8057" s="186" t="s">
        <v>225</v>
      </c>
      <c r="M8057" s="187" t="s">
        <v>225</v>
      </c>
      <c r="N8057" s="183" t="s">
        <v>36</v>
      </c>
      <c r="O8057" s="181" t="s">
        <v>7369</v>
      </c>
      <c r="P8057" s="184" t="s">
        <v>7090</v>
      </c>
      <c r="Q8057" s="185" t="s">
        <v>190</v>
      </c>
      <c r="R8057" s="181" t="s">
        <v>35</v>
      </c>
      <c r="S8057" s="181" t="s">
        <v>225</v>
      </c>
      <c r="T8057" s="186" t="s">
        <v>225</v>
      </c>
      <c r="U8057" s="187" t="s">
        <v>225</v>
      </c>
      <c r="V8057" s="188" t="str" cm="1">
        <f t="array" ref="V8057">IF(SUM(LEN(A8057:U8057))=0,"",IF(OR(OR(ISBLANK(E8057),SUM(LEN(B8057),LEN(C8057))=0),AND(NOT(D8057="Unknown"),ISBLANK(I8057)),AND(NOT(N8057="Unknown"),ISBLANK(Q8057))),"Missing Information", INDEX(Table15[Entire Service Line Classification], MATCH(SUMIFS(Table15[Unique ID],Table15[System-Owned Portion],D8057,Table15[If Material Anything Other than "Lead" in Column E,Was Material Ever Previously Lead?],F8057,Table15[Customer-Owned Portion],N8057),Table15[Unique ID],0),0)))</f>
        <v>Non-lead</v>
      </c>
      <c r="W8057" s="189"/>
    </row>
    <row r="8058" spans="1:23" s="190" customFormat="1" ht="56.25" x14ac:dyDescent="0.25">
      <c r="A8058" s="180" t="s">
        <v>225</v>
      </c>
      <c r="B8058" s="181" t="s">
        <v>11657</v>
      </c>
      <c r="C8058" s="182" t="s">
        <v>225</v>
      </c>
      <c r="D8058" s="183" t="s">
        <v>36</v>
      </c>
      <c r="E8058" s="181" t="s">
        <v>35</v>
      </c>
      <c r="F8058" s="183" t="s">
        <v>35</v>
      </c>
      <c r="G8058" s="181" t="s">
        <v>7369</v>
      </c>
      <c r="H8058" s="184" t="s">
        <v>7090</v>
      </c>
      <c r="I8058" s="185" t="s">
        <v>190</v>
      </c>
      <c r="J8058" s="181" t="s">
        <v>35</v>
      </c>
      <c r="K8058" s="181" t="s">
        <v>225</v>
      </c>
      <c r="L8058" s="186" t="s">
        <v>225</v>
      </c>
      <c r="M8058" s="187" t="s">
        <v>225</v>
      </c>
      <c r="N8058" s="183" t="s">
        <v>36</v>
      </c>
      <c r="O8058" s="181" t="s">
        <v>7369</v>
      </c>
      <c r="P8058" s="184" t="s">
        <v>7090</v>
      </c>
      <c r="Q8058" s="185" t="s">
        <v>190</v>
      </c>
      <c r="R8058" s="181" t="s">
        <v>35</v>
      </c>
      <c r="S8058" s="181" t="s">
        <v>225</v>
      </c>
      <c r="T8058" s="186" t="s">
        <v>225</v>
      </c>
      <c r="U8058" s="187" t="s">
        <v>225</v>
      </c>
      <c r="V8058" s="188" t="str" cm="1">
        <f t="array" ref="V8058">IF(SUM(LEN(A8058:U8058))=0,"",IF(OR(OR(ISBLANK(E8058),SUM(LEN(B8058),LEN(C8058))=0),AND(NOT(D8058="Unknown"),ISBLANK(I8058)),AND(NOT(N8058="Unknown"),ISBLANK(Q8058))),"Missing Information", INDEX(Table15[Entire Service Line Classification], MATCH(SUMIFS(Table15[Unique ID],Table15[System-Owned Portion],D8058,Table15[If Material Anything Other than "Lead" in Column E,Was Material Ever Previously Lead?],F8058,Table15[Customer-Owned Portion],N8058),Table15[Unique ID],0),0)))</f>
        <v>Non-lead</v>
      </c>
      <c r="W8058" s="189"/>
    </row>
    <row r="8059" spans="1:23" s="190" customFormat="1" ht="56.25" x14ac:dyDescent="0.25">
      <c r="A8059" s="180" t="s">
        <v>225</v>
      </c>
      <c r="B8059" s="181" t="s">
        <v>11658</v>
      </c>
      <c r="C8059" s="182" t="s">
        <v>225</v>
      </c>
      <c r="D8059" s="183" t="s">
        <v>36</v>
      </c>
      <c r="E8059" s="181" t="s">
        <v>35</v>
      </c>
      <c r="F8059" s="183" t="s">
        <v>35</v>
      </c>
      <c r="G8059" s="181" t="s">
        <v>7458</v>
      </c>
      <c r="H8059" s="184" t="s">
        <v>7090</v>
      </c>
      <c r="I8059" s="185" t="s">
        <v>190</v>
      </c>
      <c r="J8059" s="181" t="s">
        <v>35</v>
      </c>
      <c r="K8059" s="181" t="s">
        <v>225</v>
      </c>
      <c r="L8059" s="186" t="s">
        <v>225</v>
      </c>
      <c r="M8059" s="187" t="s">
        <v>225</v>
      </c>
      <c r="N8059" s="183" t="s">
        <v>36</v>
      </c>
      <c r="O8059" s="181" t="s">
        <v>7458</v>
      </c>
      <c r="P8059" s="184" t="s">
        <v>7090</v>
      </c>
      <c r="Q8059" s="185" t="s">
        <v>190</v>
      </c>
      <c r="R8059" s="181" t="s">
        <v>35</v>
      </c>
      <c r="S8059" s="181" t="s">
        <v>225</v>
      </c>
      <c r="T8059" s="186" t="s">
        <v>225</v>
      </c>
      <c r="U8059" s="187" t="s">
        <v>225</v>
      </c>
      <c r="V8059" s="188" t="str" cm="1">
        <f t="array" ref="V8059">IF(SUM(LEN(A8059:U8059))=0,"",IF(OR(OR(ISBLANK(E8059),SUM(LEN(B8059),LEN(C8059))=0),AND(NOT(D8059="Unknown"),ISBLANK(I8059)),AND(NOT(N8059="Unknown"),ISBLANK(Q8059))),"Missing Information", INDEX(Table15[Entire Service Line Classification], MATCH(SUMIFS(Table15[Unique ID],Table15[System-Owned Portion],D8059,Table15[If Material Anything Other than "Lead" in Column E,Was Material Ever Previously Lead?],F8059,Table15[Customer-Owned Portion],N8059),Table15[Unique ID],0),0)))</f>
        <v>Non-lead</v>
      </c>
      <c r="W8059" s="189"/>
    </row>
    <row r="8060" spans="1:23" s="190" customFormat="1" ht="56.25" x14ac:dyDescent="0.25">
      <c r="A8060" s="180" t="s">
        <v>225</v>
      </c>
      <c r="B8060" s="181" t="s">
        <v>11659</v>
      </c>
      <c r="C8060" s="182" t="s">
        <v>225</v>
      </c>
      <c r="D8060" s="183" t="s">
        <v>36</v>
      </c>
      <c r="E8060" s="181" t="s">
        <v>35</v>
      </c>
      <c r="F8060" s="183" t="s">
        <v>35</v>
      </c>
      <c r="G8060" s="181" t="s">
        <v>7400</v>
      </c>
      <c r="H8060" s="184" t="s">
        <v>7090</v>
      </c>
      <c r="I8060" s="185" t="s">
        <v>190</v>
      </c>
      <c r="J8060" s="181" t="s">
        <v>35</v>
      </c>
      <c r="K8060" s="181" t="s">
        <v>225</v>
      </c>
      <c r="L8060" s="186" t="s">
        <v>225</v>
      </c>
      <c r="M8060" s="187" t="s">
        <v>225</v>
      </c>
      <c r="N8060" s="183" t="s">
        <v>36</v>
      </c>
      <c r="O8060" s="181" t="s">
        <v>7400</v>
      </c>
      <c r="P8060" s="184" t="s">
        <v>7090</v>
      </c>
      <c r="Q8060" s="185" t="s">
        <v>190</v>
      </c>
      <c r="R8060" s="181" t="s">
        <v>35</v>
      </c>
      <c r="S8060" s="181" t="s">
        <v>225</v>
      </c>
      <c r="T8060" s="186" t="s">
        <v>225</v>
      </c>
      <c r="U8060" s="187" t="s">
        <v>225</v>
      </c>
      <c r="V8060" s="188" t="str" cm="1">
        <f t="array" ref="V8060">IF(SUM(LEN(A8060:U8060))=0,"",IF(OR(OR(ISBLANK(E8060),SUM(LEN(B8060),LEN(C8060))=0),AND(NOT(D8060="Unknown"),ISBLANK(I8060)),AND(NOT(N8060="Unknown"),ISBLANK(Q8060))),"Missing Information", INDEX(Table15[Entire Service Line Classification], MATCH(SUMIFS(Table15[Unique ID],Table15[System-Owned Portion],D8060,Table15[If Material Anything Other than "Lead" in Column E,Was Material Ever Previously Lead?],F8060,Table15[Customer-Owned Portion],N8060),Table15[Unique ID],0),0)))</f>
        <v>Non-lead</v>
      </c>
      <c r="W8060" s="189"/>
    </row>
    <row r="8061" spans="1:23" s="190" customFormat="1" ht="56.25" x14ac:dyDescent="0.25">
      <c r="A8061" s="180" t="s">
        <v>225</v>
      </c>
      <c r="B8061" s="181" t="s">
        <v>11660</v>
      </c>
      <c r="C8061" s="182" t="s">
        <v>225</v>
      </c>
      <c r="D8061" s="183" t="s">
        <v>36</v>
      </c>
      <c r="E8061" s="181" t="s">
        <v>35</v>
      </c>
      <c r="F8061" s="183" t="s">
        <v>35</v>
      </c>
      <c r="G8061" s="181" t="s">
        <v>7400</v>
      </c>
      <c r="H8061" s="184" t="s">
        <v>7090</v>
      </c>
      <c r="I8061" s="185" t="s">
        <v>190</v>
      </c>
      <c r="J8061" s="181" t="s">
        <v>35</v>
      </c>
      <c r="K8061" s="181" t="s">
        <v>225</v>
      </c>
      <c r="L8061" s="186" t="s">
        <v>225</v>
      </c>
      <c r="M8061" s="187" t="s">
        <v>225</v>
      </c>
      <c r="N8061" s="183" t="s">
        <v>36</v>
      </c>
      <c r="O8061" s="181" t="s">
        <v>7400</v>
      </c>
      <c r="P8061" s="184" t="s">
        <v>7090</v>
      </c>
      <c r="Q8061" s="185" t="s">
        <v>190</v>
      </c>
      <c r="R8061" s="181" t="s">
        <v>35</v>
      </c>
      <c r="S8061" s="181" t="s">
        <v>225</v>
      </c>
      <c r="T8061" s="186" t="s">
        <v>225</v>
      </c>
      <c r="U8061" s="187" t="s">
        <v>225</v>
      </c>
      <c r="V8061" s="188" t="str" cm="1">
        <f t="array" ref="V8061">IF(SUM(LEN(A8061:U8061))=0,"",IF(OR(OR(ISBLANK(E8061),SUM(LEN(B8061),LEN(C8061))=0),AND(NOT(D8061="Unknown"),ISBLANK(I8061)),AND(NOT(N8061="Unknown"),ISBLANK(Q8061))),"Missing Information", INDEX(Table15[Entire Service Line Classification], MATCH(SUMIFS(Table15[Unique ID],Table15[System-Owned Portion],D8061,Table15[If Material Anything Other than "Lead" in Column E,Was Material Ever Previously Lead?],F8061,Table15[Customer-Owned Portion],N8061),Table15[Unique ID],0),0)))</f>
        <v>Non-lead</v>
      </c>
      <c r="W8061" s="189"/>
    </row>
    <row r="8062" spans="1:23" s="190" customFormat="1" ht="56.25" x14ac:dyDescent="0.25">
      <c r="A8062" s="180" t="s">
        <v>225</v>
      </c>
      <c r="B8062" s="181" t="s">
        <v>11661</v>
      </c>
      <c r="C8062" s="182" t="s">
        <v>225</v>
      </c>
      <c r="D8062" s="183" t="s">
        <v>36</v>
      </c>
      <c r="E8062" s="181" t="s">
        <v>35</v>
      </c>
      <c r="F8062" s="183" t="s">
        <v>35</v>
      </c>
      <c r="G8062" s="181" t="s">
        <v>8127</v>
      </c>
      <c r="H8062" s="184" t="s">
        <v>7090</v>
      </c>
      <c r="I8062" s="185" t="s">
        <v>190</v>
      </c>
      <c r="J8062" s="181" t="s">
        <v>35</v>
      </c>
      <c r="K8062" s="181" t="s">
        <v>225</v>
      </c>
      <c r="L8062" s="186" t="s">
        <v>225</v>
      </c>
      <c r="M8062" s="187" t="s">
        <v>225</v>
      </c>
      <c r="N8062" s="183" t="s">
        <v>36</v>
      </c>
      <c r="O8062" s="181" t="s">
        <v>8127</v>
      </c>
      <c r="P8062" s="184" t="s">
        <v>7090</v>
      </c>
      <c r="Q8062" s="185" t="s">
        <v>190</v>
      </c>
      <c r="R8062" s="181" t="s">
        <v>35</v>
      </c>
      <c r="S8062" s="181" t="s">
        <v>225</v>
      </c>
      <c r="T8062" s="186" t="s">
        <v>225</v>
      </c>
      <c r="U8062" s="187" t="s">
        <v>225</v>
      </c>
      <c r="V8062" s="188" t="str" cm="1">
        <f t="array" ref="V8062">IF(SUM(LEN(A8062:U8062))=0,"",IF(OR(OR(ISBLANK(E8062),SUM(LEN(B8062),LEN(C8062))=0),AND(NOT(D8062="Unknown"),ISBLANK(I8062)),AND(NOT(N8062="Unknown"),ISBLANK(Q8062))),"Missing Information", INDEX(Table15[Entire Service Line Classification], MATCH(SUMIFS(Table15[Unique ID],Table15[System-Owned Portion],D8062,Table15[If Material Anything Other than "Lead" in Column E,Was Material Ever Previously Lead?],F8062,Table15[Customer-Owned Portion],N8062),Table15[Unique ID],0),0)))</f>
        <v>Non-lead</v>
      </c>
      <c r="W8062" s="189"/>
    </row>
    <row r="8063" spans="1:23" s="190" customFormat="1" ht="56.25" x14ac:dyDescent="0.25">
      <c r="A8063" s="180" t="s">
        <v>225</v>
      </c>
      <c r="B8063" s="181" t="s">
        <v>11662</v>
      </c>
      <c r="C8063" s="182" t="s">
        <v>225</v>
      </c>
      <c r="D8063" s="183" t="s">
        <v>36</v>
      </c>
      <c r="E8063" s="181" t="s">
        <v>35</v>
      </c>
      <c r="F8063" s="183" t="s">
        <v>35</v>
      </c>
      <c r="G8063" s="181" t="s">
        <v>8127</v>
      </c>
      <c r="H8063" s="184" t="s">
        <v>7090</v>
      </c>
      <c r="I8063" s="185" t="s">
        <v>190</v>
      </c>
      <c r="J8063" s="181" t="s">
        <v>35</v>
      </c>
      <c r="K8063" s="181" t="s">
        <v>225</v>
      </c>
      <c r="L8063" s="186" t="s">
        <v>225</v>
      </c>
      <c r="M8063" s="187" t="s">
        <v>225</v>
      </c>
      <c r="N8063" s="183" t="s">
        <v>36</v>
      </c>
      <c r="O8063" s="181" t="s">
        <v>8127</v>
      </c>
      <c r="P8063" s="184" t="s">
        <v>7090</v>
      </c>
      <c r="Q8063" s="185" t="s">
        <v>190</v>
      </c>
      <c r="R8063" s="181" t="s">
        <v>35</v>
      </c>
      <c r="S8063" s="181" t="s">
        <v>225</v>
      </c>
      <c r="T8063" s="186" t="s">
        <v>225</v>
      </c>
      <c r="U8063" s="187" t="s">
        <v>225</v>
      </c>
      <c r="V8063" s="188" t="str" cm="1">
        <f t="array" ref="V8063">IF(SUM(LEN(A8063:U8063))=0,"",IF(OR(OR(ISBLANK(E8063),SUM(LEN(B8063),LEN(C8063))=0),AND(NOT(D8063="Unknown"),ISBLANK(I8063)),AND(NOT(N8063="Unknown"),ISBLANK(Q8063))),"Missing Information", INDEX(Table15[Entire Service Line Classification], MATCH(SUMIFS(Table15[Unique ID],Table15[System-Owned Portion],D8063,Table15[If Material Anything Other than "Lead" in Column E,Was Material Ever Previously Lead?],F8063,Table15[Customer-Owned Portion],N8063),Table15[Unique ID],0),0)))</f>
        <v>Non-lead</v>
      </c>
      <c r="W8063" s="189"/>
    </row>
    <row r="8064" spans="1:23" s="190" customFormat="1" ht="56.25" x14ac:dyDescent="0.25">
      <c r="A8064" s="180" t="s">
        <v>225</v>
      </c>
      <c r="B8064" s="181" t="s">
        <v>11663</v>
      </c>
      <c r="C8064" s="182" t="s">
        <v>225</v>
      </c>
      <c r="D8064" s="183" t="s">
        <v>36</v>
      </c>
      <c r="E8064" s="181" t="s">
        <v>35</v>
      </c>
      <c r="F8064" s="183" t="s">
        <v>35</v>
      </c>
      <c r="G8064" s="181" t="s">
        <v>9012</v>
      </c>
      <c r="H8064" s="184" t="s">
        <v>7090</v>
      </c>
      <c r="I8064" s="185" t="s">
        <v>190</v>
      </c>
      <c r="J8064" s="181" t="s">
        <v>35</v>
      </c>
      <c r="K8064" s="181" t="s">
        <v>225</v>
      </c>
      <c r="L8064" s="186" t="s">
        <v>225</v>
      </c>
      <c r="M8064" s="187" t="s">
        <v>225</v>
      </c>
      <c r="N8064" s="183" t="s">
        <v>36</v>
      </c>
      <c r="O8064" s="181" t="s">
        <v>9012</v>
      </c>
      <c r="P8064" s="184" t="s">
        <v>7090</v>
      </c>
      <c r="Q8064" s="185" t="s">
        <v>190</v>
      </c>
      <c r="R8064" s="181" t="s">
        <v>35</v>
      </c>
      <c r="S8064" s="181" t="s">
        <v>225</v>
      </c>
      <c r="T8064" s="186" t="s">
        <v>225</v>
      </c>
      <c r="U8064" s="187" t="s">
        <v>225</v>
      </c>
      <c r="V8064" s="188" t="str" cm="1">
        <f t="array" ref="V8064">IF(SUM(LEN(A8064:U8064))=0,"",IF(OR(OR(ISBLANK(E8064),SUM(LEN(B8064),LEN(C8064))=0),AND(NOT(D8064="Unknown"),ISBLANK(I8064)),AND(NOT(N8064="Unknown"),ISBLANK(Q8064))),"Missing Information", INDEX(Table15[Entire Service Line Classification], MATCH(SUMIFS(Table15[Unique ID],Table15[System-Owned Portion],D8064,Table15[If Material Anything Other than "Lead" in Column E,Was Material Ever Previously Lead?],F8064,Table15[Customer-Owned Portion],N8064),Table15[Unique ID],0),0)))</f>
        <v>Non-lead</v>
      </c>
      <c r="W8064" s="189"/>
    </row>
    <row r="8065" spans="1:23" s="190" customFormat="1" ht="56.25" x14ac:dyDescent="0.25">
      <c r="A8065" s="180" t="s">
        <v>225</v>
      </c>
      <c r="B8065" s="181" t="s">
        <v>11664</v>
      </c>
      <c r="C8065" s="182" t="s">
        <v>225</v>
      </c>
      <c r="D8065" s="183" t="s">
        <v>36</v>
      </c>
      <c r="E8065" s="181" t="s">
        <v>35</v>
      </c>
      <c r="F8065" s="183" t="s">
        <v>35</v>
      </c>
      <c r="G8065" s="181" t="s">
        <v>8127</v>
      </c>
      <c r="H8065" s="184" t="s">
        <v>7090</v>
      </c>
      <c r="I8065" s="185" t="s">
        <v>190</v>
      </c>
      <c r="J8065" s="181" t="s">
        <v>35</v>
      </c>
      <c r="K8065" s="181" t="s">
        <v>225</v>
      </c>
      <c r="L8065" s="186" t="s">
        <v>225</v>
      </c>
      <c r="M8065" s="187" t="s">
        <v>225</v>
      </c>
      <c r="N8065" s="183" t="s">
        <v>36</v>
      </c>
      <c r="O8065" s="181" t="s">
        <v>8127</v>
      </c>
      <c r="P8065" s="184" t="s">
        <v>7090</v>
      </c>
      <c r="Q8065" s="185" t="s">
        <v>190</v>
      </c>
      <c r="R8065" s="181" t="s">
        <v>35</v>
      </c>
      <c r="S8065" s="181" t="s">
        <v>225</v>
      </c>
      <c r="T8065" s="186" t="s">
        <v>225</v>
      </c>
      <c r="U8065" s="187" t="s">
        <v>225</v>
      </c>
      <c r="V8065" s="188" t="str" cm="1">
        <f t="array" ref="V8065">IF(SUM(LEN(A8065:U8065))=0,"",IF(OR(OR(ISBLANK(E8065),SUM(LEN(B8065),LEN(C8065))=0),AND(NOT(D8065="Unknown"),ISBLANK(I8065)),AND(NOT(N8065="Unknown"),ISBLANK(Q8065))),"Missing Information", INDEX(Table15[Entire Service Line Classification], MATCH(SUMIFS(Table15[Unique ID],Table15[System-Owned Portion],D8065,Table15[If Material Anything Other than "Lead" in Column E,Was Material Ever Previously Lead?],F8065,Table15[Customer-Owned Portion],N8065),Table15[Unique ID],0),0)))</f>
        <v>Non-lead</v>
      </c>
      <c r="W8065" s="189"/>
    </row>
    <row r="8066" spans="1:23" s="190" customFormat="1" ht="56.25" x14ac:dyDescent="0.25">
      <c r="A8066" s="180" t="s">
        <v>225</v>
      </c>
      <c r="B8066" s="181" t="s">
        <v>11665</v>
      </c>
      <c r="C8066" s="182" t="s">
        <v>225</v>
      </c>
      <c r="D8066" s="183" t="s">
        <v>36</v>
      </c>
      <c r="E8066" s="181" t="s">
        <v>35</v>
      </c>
      <c r="F8066" s="183" t="s">
        <v>35</v>
      </c>
      <c r="G8066" s="181" t="s">
        <v>7455</v>
      </c>
      <c r="H8066" s="184" t="s">
        <v>7090</v>
      </c>
      <c r="I8066" s="185" t="s">
        <v>190</v>
      </c>
      <c r="J8066" s="181" t="s">
        <v>35</v>
      </c>
      <c r="K8066" s="181" t="s">
        <v>225</v>
      </c>
      <c r="L8066" s="186" t="s">
        <v>225</v>
      </c>
      <c r="M8066" s="187" t="s">
        <v>225</v>
      </c>
      <c r="N8066" s="183" t="s">
        <v>36</v>
      </c>
      <c r="O8066" s="181" t="s">
        <v>7455</v>
      </c>
      <c r="P8066" s="184" t="s">
        <v>7090</v>
      </c>
      <c r="Q8066" s="185" t="s">
        <v>190</v>
      </c>
      <c r="R8066" s="181" t="s">
        <v>35</v>
      </c>
      <c r="S8066" s="181" t="s">
        <v>225</v>
      </c>
      <c r="T8066" s="186" t="s">
        <v>225</v>
      </c>
      <c r="U8066" s="187" t="s">
        <v>225</v>
      </c>
      <c r="V8066" s="188" t="str" cm="1">
        <f t="array" ref="V8066">IF(SUM(LEN(A8066:U8066))=0,"",IF(OR(OR(ISBLANK(E8066),SUM(LEN(B8066),LEN(C8066))=0),AND(NOT(D8066="Unknown"),ISBLANK(I8066)),AND(NOT(N8066="Unknown"),ISBLANK(Q8066))),"Missing Information", INDEX(Table15[Entire Service Line Classification], MATCH(SUMIFS(Table15[Unique ID],Table15[System-Owned Portion],D8066,Table15[If Material Anything Other than "Lead" in Column E,Was Material Ever Previously Lead?],F8066,Table15[Customer-Owned Portion],N8066),Table15[Unique ID],0),0)))</f>
        <v>Non-lead</v>
      </c>
      <c r="W8066" s="189"/>
    </row>
    <row r="8067" spans="1:23" s="190" customFormat="1" ht="56.25" x14ac:dyDescent="0.25">
      <c r="A8067" s="180" t="s">
        <v>225</v>
      </c>
      <c r="B8067" s="181" t="s">
        <v>11666</v>
      </c>
      <c r="C8067" s="182" t="s">
        <v>225</v>
      </c>
      <c r="D8067" s="183" t="s">
        <v>36</v>
      </c>
      <c r="E8067" s="181" t="s">
        <v>35</v>
      </c>
      <c r="F8067" s="183" t="s">
        <v>35</v>
      </c>
      <c r="G8067" s="181" t="s">
        <v>7488</v>
      </c>
      <c r="H8067" s="184" t="s">
        <v>7090</v>
      </c>
      <c r="I8067" s="185" t="s">
        <v>190</v>
      </c>
      <c r="J8067" s="181" t="s">
        <v>35</v>
      </c>
      <c r="K8067" s="181" t="s">
        <v>225</v>
      </c>
      <c r="L8067" s="186" t="s">
        <v>225</v>
      </c>
      <c r="M8067" s="187" t="s">
        <v>225</v>
      </c>
      <c r="N8067" s="183" t="s">
        <v>36</v>
      </c>
      <c r="O8067" s="181" t="s">
        <v>7488</v>
      </c>
      <c r="P8067" s="184" t="s">
        <v>7090</v>
      </c>
      <c r="Q8067" s="185" t="s">
        <v>190</v>
      </c>
      <c r="R8067" s="181" t="s">
        <v>35</v>
      </c>
      <c r="S8067" s="181" t="s">
        <v>225</v>
      </c>
      <c r="T8067" s="186" t="s">
        <v>225</v>
      </c>
      <c r="U8067" s="187" t="s">
        <v>225</v>
      </c>
      <c r="V8067" s="188" t="str" cm="1">
        <f t="array" ref="V8067">IF(SUM(LEN(A8067:U8067))=0,"",IF(OR(OR(ISBLANK(E8067),SUM(LEN(B8067),LEN(C8067))=0),AND(NOT(D8067="Unknown"),ISBLANK(I8067)),AND(NOT(N8067="Unknown"),ISBLANK(Q8067))),"Missing Information", INDEX(Table15[Entire Service Line Classification], MATCH(SUMIFS(Table15[Unique ID],Table15[System-Owned Portion],D8067,Table15[If Material Anything Other than "Lead" in Column E,Was Material Ever Previously Lead?],F8067,Table15[Customer-Owned Portion],N8067),Table15[Unique ID],0),0)))</f>
        <v>Non-lead</v>
      </c>
      <c r="W8067" s="189"/>
    </row>
    <row r="8068" spans="1:23" s="190" customFormat="1" ht="56.25" x14ac:dyDescent="0.25">
      <c r="A8068" s="180" t="s">
        <v>225</v>
      </c>
      <c r="B8068" s="181" t="s">
        <v>11667</v>
      </c>
      <c r="C8068" s="182" t="s">
        <v>225</v>
      </c>
      <c r="D8068" s="183" t="s">
        <v>36</v>
      </c>
      <c r="E8068" s="181" t="s">
        <v>35</v>
      </c>
      <c r="F8068" s="183" t="s">
        <v>35</v>
      </c>
      <c r="G8068" s="181" t="s">
        <v>7488</v>
      </c>
      <c r="H8068" s="184" t="s">
        <v>7090</v>
      </c>
      <c r="I8068" s="185" t="s">
        <v>190</v>
      </c>
      <c r="J8068" s="181" t="s">
        <v>35</v>
      </c>
      <c r="K8068" s="181" t="s">
        <v>225</v>
      </c>
      <c r="L8068" s="186" t="s">
        <v>225</v>
      </c>
      <c r="M8068" s="187" t="s">
        <v>225</v>
      </c>
      <c r="N8068" s="183" t="s">
        <v>36</v>
      </c>
      <c r="O8068" s="181" t="s">
        <v>7488</v>
      </c>
      <c r="P8068" s="184" t="s">
        <v>7090</v>
      </c>
      <c r="Q8068" s="185" t="s">
        <v>190</v>
      </c>
      <c r="R8068" s="181" t="s">
        <v>35</v>
      </c>
      <c r="S8068" s="181" t="s">
        <v>225</v>
      </c>
      <c r="T8068" s="186" t="s">
        <v>225</v>
      </c>
      <c r="U8068" s="187" t="s">
        <v>225</v>
      </c>
      <c r="V8068" s="188" t="str" cm="1">
        <f t="array" ref="V8068">IF(SUM(LEN(A8068:U8068))=0,"",IF(OR(OR(ISBLANK(E8068),SUM(LEN(B8068),LEN(C8068))=0),AND(NOT(D8068="Unknown"),ISBLANK(I8068)),AND(NOT(N8068="Unknown"),ISBLANK(Q8068))),"Missing Information", INDEX(Table15[Entire Service Line Classification], MATCH(SUMIFS(Table15[Unique ID],Table15[System-Owned Portion],D8068,Table15[If Material Anything Other than "Lead" in Column E,Was Material Ever Previously Lead?],F8068,Table15[Customer-Owned Portion],N8068),Table15[Unique ID],0),0)))</f>
        <v>Non-lead</v>
      </c>
      <c r="W8068" s="189"/>
    </row>
    <row r="8069" spans="1:23" s="190" customFormat="1" ht="56.25" x14ac:dyDescent="0.25">
      <c r="A8069" s="180" t="s">
        <v>225</v>
      </c>
      <c r="B8069" s="181" t="s">
        <v>11668</v>
      </c>
      <c r="C8069" s="182" t="s">
        <v>225</v>
      </c>
      <c r="D8069" s="183" t="s">
        <v>36</v>
      </c>
      <c r="E8069" s="181" t="s">
        <v>35</v>
      </c>
      <c r="F8069" s="183" t="s">
        <v>35</v>
      </c>
      <c r="G8069" s="181" t="s">
        <v>7488</v>
      </c>
      <c r="H8069" s="184" t="s">
        <v>7090</v>
      </c>
      <c r="I8069" s="185" t="s">
        <v>190</v>
      </c>
      <c r="J8069" s="181" t="s">
        <v>35</v>
      </c>
      <c r="K8069" s="181" t="s">
        <v>225</v>
      </c>
      <c r="L8069" s="186" t="s">
        <v>225</v>
      </c>
      <c r="M8069" s="187" t="s">
        <v>225</v>
      </c>
      <c r="N8069" s="183" t="s">
        <v>36</v>
      </c>
      <c r="O8069" s="181" t="s">
        <v>7488</v>
      </c>
      <c r="P8069" s="184" t="s">
        <v>7090</v>
      </c>
      <c r="Q8069" s="185" t="s">
        <v>190</v>
      </c>
      <c r="R8069" s="181" t="s">
        <v>35</v>
      </c>
      <c r="S8069" s="181" t="s">
        <v>225</v>
      </c>
      <c r="T8069" s="186" t="s">
        <v>225</v>
      </c>
      <c r="U8069" s="187" t="s">
        <v>225</v>
      </c>
      <c r="V8069" s="188" t="str" cm="1">
        <f t="array" ref="V8069">IF(SUM(LEN(A8069:U8069))=0,"",IF(OR(OR(ISBLANK(E8069),SUM(LEN(B8069),LEN(C8069))=0),AND(NOT(D8069="Unknown"),ISBLANK(I8069)),AND(NOT(N8069="Unknown"),ISBLANK(Q8069))),"Missing Information", INDEX(Table15[Entire Service Line Classification], MATCH(SUMIFS(Table15[Unique ID],Table15[System-Owned Portion],D8069,Table15[If Material Anything Other than "Lead" in Column E,Was Material Ever Previously Lead?],F8069,Table15[Customer-Owned Portion],N8069),Table15[Unique ID],0),0)))</f>
        <v>Non-lead</v>
      </c>
      <c r="W8069" s="189"/>
    </row>
    <row r="8070" spans="1:23" s="190" customFormat="1" ht="56.25" x14ac:dyDescent="0.25">
      <c r="A8070" s="180" t="s">
        <v>225</v>
      </c>
      <c r="B8070" s="181" t="s">
        <v>11669</v>
      </c>
      <c r="C8070" s="182" t="s">
        <v>225</v>
      </c>
      <c r="D8070" s="183" t="s">
        <v>36</v>
      </c>
      <c r="E8070" s="181" t="s">
        <v>35</v>
      </c>
      <c r="F8070" s="183" t="s">
        <v>35</v>
      </c>
      <c r="G8070" s="181" t="s">
        <v>7488</v>
      </c>
      <c r="H8070" s="184" t="s">
        <v>7090</v>
      </c>
      <c r="I8070" s="185" t="s">
        <v>190</v>
      </c>
      <c r="J8070" s="181" t="s">
        <v>35</v>
      </c>
      <c r="K8070" s="181" t="s">
        <v>225</v>
      </c>
      <c r="L8070" s="186" t="s">
        <v>225</v>
      </c>
      <c r="M8070" s="187" t="s">
        <v>225</v>
      </c>
      <c r="N8070" s="183" t="s">
        <v>36</v>
      </c>
      <c r="O8070" s="181" t="s">
        <v>7488</v>
      </c>
      <c r="P8070" s="184" t="s">
        <v>7090</v>
      </c>
      <c r="Q8070" s="185" t="s">
        <v>190</v>
      </c>
      <c r="R8070" s="181" t="s">
        <v>35</v>
      </c>
      <c r="S8070" s="181" t="s">
        <v>225</v>
      </c>
      <c r="T8070" s="186" t="s">
        <v>225</v>
      </c>
      <c r="U8070" s="187" t="s">
        <v>225</v>
      </c>
      <c r="V8070" s="188" t="str" cm="1">
        <f t="array" ref="V8070">IF(SUM(LEN(A8070:U8070))=0,"",IF(OR(OR(ISBLANK(E8070),SUM(LEN(B8070),LEN(C8070))=0),AND(NOT(D8070="Unknown"),ISBLANK(I8070)),AND(NOT(N8070="Unknown"),ISBLANK(Q8070))),"Missing Information", INDEX(Table15[Entire Service Line Classification], MATCH(SUMIFS(Table15[Unique ID],Table15[System-Owned Portion],D8070,Table15[If Material Anything Other than "Lead" in Column E,Was Material Ever Previously Lead?],F8070,Table15[Customer-Owned Portion],N8070),Table15[Unique ID],0),0)))</f>
        <v>Non-lead</v>
      </c>
      <c r="W8070" s="189"/>
    </row>
    <row r="8071" spans="1:23" s="190" customFormat="1" ht="56.25" x14ac:dyDescent="0.25">
      <c r="A8071" s="180" t="s">
        <v>225</v>
      </c>
      <c r="B8071" s="181" t="s">
        <v>11670</v>
      </c>
      <c r="C8071" s="182" t="s">
        <v>225</v>
      </c>
      <c r="D8071" s="183" t="s">
        <v>36</v>
      </c>
      <c r="E8071" s="181" t="s">
        <v>35</v>
      </c>
      <c r="F8071" s="183" t="s">
        <v>35</v>
      </c>
      <c r="G8071" s="181" t="s">
        <v>7476</v>
      </c>
      <c r="H8071" s="184" t="s">
        <v>7090</v>
      </c>
      <c r="I8071" s="185" t="s">
        <v>190</v>
      </c>
      <c r="J8071" s="181" t="s">
        <v>35</v>
      </c>
      <c r="K8071" s="181" t="s">
        <v>225</v>
      </c>
      <c r="L8071" s="186" t="s">
        <v>225</v>
      </c>
      <c r="M8071" s="187" t="s">
        <v>225</v>
      </c>
      <c r="N8071" s="183" t="s">
        <v>36</v>
      </c>
      <c r="O8071" s="181" t="s">
        <v>7476</v>
      </c>
      <c r="P8071" s="184" t="s">
        <v>7090</v>
      </c>
      <c r="Q8071" s="185" t="s">
        <v>190</v>
      </c>
      <c r="R8071" s="181" t="s">
        <v>35</v>
      </c>
      <c r="S8071" s="181" t="s">
        <v>225</v>
      </c>
      <c r="T8071" s="186" t="s">
        <v>225</v>
      </c>
      <c r="U8071" s="187" t="s">
        <v>225</v>
      </c>
      <c r="V8071" s="188" t="str" cm="1">
        <f t="array" ref="V8071">IF(SUM(LEN(A8071:U8071))=0,"",IF(OR(OR(ISBLANK(E8071),SUM(LEN(B8071),LEN(C8071))=0),AND(NOT(D8071="Unknown"),ISBLANK(I8071)),AND(NOT(N8071="Unknown"),ISBLANK(Q8071))),"Missing Information", INDEX(Table15[Entire Service Line Classification], MATCH(SUMIFS(Table15[Unique ID],Table15[System-Owned Portion],D8071,Table15[If Material Anything Other than "Lead" in Column E,Was Material Ever Previously Lead?],F8071,Table15[Customer-Owned Portion],N8071),Table15[Unique ID],0),0)))</f>
        <v>Non-lead</v>
      </c>
      <c r="W8071" s="189"/>
    </row>
    <row r="8072" spans="1:23" s="190" customFormat="1" ht="56.25" x14ac:dyDescent="0.25">
      <c r="A8072" s="180" t="s">
        <v>225</v>
      </c>
      <c r="B8072" s="181" t="s">
        <v>11670</v>
      </c>
      <c r="C8072" s="182" t="s">
        <v>225</v>
      </c>
      <c r="D8072" s="183" t="s">
        <v>36</v>
      </c>
      <c r="E8072" s="181" t="s">
        <v>35</v>
      </c>
      <c r="F8072" s="183" t="s">
        <v>35</v>
      </c>
      <c r="G8072" s="181" t="s">
        <v>7476</v>
      </c>
      <c r="H8072" s="184" t="s">
        <v>7090</v>
      </c>
      <c r="I8072" s="185" t="s">
        <v>190</v>
      </c>
      <c r="J8072" s="181" t="s">
        <v>35</v>
      </c>
      <c r="K8072" s="181" t="s">
        <v>225</v>
      </c>
      <c r="L8072" s="186" t="s">
        <v>225</v>
      </c>
      <c r="M8072" s="187" t="s">
        <v>225</v>
      </c>
      <c r="N8072" s="183" t="s">
        <v>36</v>
      </c>
      <c r="O8072" s="181" t="s">
        <v>7476</v>
      </c>
      <c r="P8072" s="184" t="s">
        <v>7090</v>
      </c>
      <c r="Q8072" s="185" t="s">
        <v>190</v>
      </c>
      <c r="R8072" s="181" t="s">
        <v>35</v>
      </c>
      <c r="S8072" s="181" t="s">
        <v>225</v>
      </c>
      <c r="T8072" s="186" t="s">
        <v>225</v>
      </c>
      <c r="U8072" s="187" t="s">
        <v>225</v>
      </c>
      <c r="V8072" s="188" t="str" cm="1">
        <f t="array" ref="V8072">IF(SUM(LEN(A8072:U8072))=0,"",IF(OR(OR(ISBLANK(E8072),SUM(LEN(B8072),LEN(C8072))=0),AND(NOT(D8072="Unknown"),ISBLANK(I8072)),AND(NOT(N8072="Unknown"),ISBLANK(Q8072))),"Missing Information", INDEX(Table15[Entire Service Line Classification], MATCH(SUMIFS(Table15[Unique ID],Table15[System-Owned Portion],D8072,Table15[If Material Anything Other than "Lead" in Column E,Was Material Ever Previously Lead?],F8072,Table15[Customer-Owned Portion],N8072),Table15[Unique ID],0),0)))</f>
        <v>Non-lead</v>
      </c>
      <c r="W8072" s="189"/>
    </row>
    <row r="8073" spans="1:23" s="190" customFormat="1" ht="56.25" x14ac:dyDescent="0.25">
      <c r="A8073" s="180" t="s">
        <v>225</v>
      </c>
      <c r="B8073" s="181" t="s">
        <v>11671</v>
      </c>
      <c r="C8073" s="182" t="s">
        <v>225</v>
      </c>
      <c r="D8073" s="183" t="s">
        <v>36</v>
      </c>
      <c r="E8073" s="181" t="s">
        <v>35</v>
      </c>
      <c r="F8073" s="183" t="s">
        <v>35</v>
      </c>
      <c r="G8073" s="181" t="s">
        <v>7354</v>
      </c>
      <c r="H8073" s="184" t="s">
        <v>7090</v>
      </c>
      <c r="I8073" s="185" t="s">
        <v>190</v>
      </c>
      <c r="J8073" s="181" t="s">
        <v>35</v>
      </c>
      <c r="K8073" s="181" t="s">
        <v>225</v>
      </c>
      <c r="L8073" s="186" t="s">
        <v>225</v>
      </c>
      <c r="M8073" s="187" t="s">
        <v>225</v>
      </c>
      <c r="N8073" s="183" t="s">
        <v>36</v>
      </c>
      <c r="O8073" s="181" t="s">
        <v>7354</v>
      </c>
      <c r="P8073" s="184" t="s">
        <v>7090</v>
      </c>
      <c r="Q8073" s="185" t="s">
        <v>190</v>
      </c>
      <c r="R8073" s="181" t="s">
        <v>35</v>
      </c>
      <c r="S8073" s="181" t="s">
        <v>225</v>
      </c>
      <c r="T8073" s="186" t="s">
        <v>225</v>
      </c>
      <c r="U8073" s="187" t="s">
        <v>225</v>
      </c>
      <c r="V8073" s="188" t="str" cm="1">
        <f t="array" ref="V8073">IF(SUM(LEN(A8073:U8073))=0,"",IF(OR(OR(ISBLANK(E8073),SUM(LEN(B8073),LEN(C8073))=0),AND(NOT(D8073="Unknown"),ISBLANK(I8073)),AND(NOT(N8073="Unknown"),ISBLANK(Q8073))),"Missing Information", INDEX(Table15[Entire Service Line Classification], MATCH(SUMIFS(Table15[Unique ID],Table15[System-Owned Portion],D8073,Table15[If Material Anything Other than "Lead" in Column E,Was Material Ever Previously Lead?],F8073,Table15[Customer-Owned Portion],N8073),Table15[Unique ID],0),0)))</f>
        <v>Non-lead</v>
      </c>
      <c r="W8073" s="189"/>
    </row>
    <row r="8074" spans="1:23" s="190" customFormat="1" ht="56.25" x14ac:dyDescent="0.25">
      <c r="A8074" s="180" t="s">
        <v>225</v>
      </c>
      <c r="B8074" s="181" t="s">
        <v>11672</v>
      </c>
      <c r="C8074" s="182" t="s">
        <v>225</v>
      </c>
      <c r="D8074" s="183" t="s">
        <v>36</v>
      </c>
      <c r="E8074" s="181" t="s">
        <v>35</v>
      </c>
      <c r="F8074" s="183" t="s">
        <v>35</v>
      </c>
      <c r="G8074" s="181" t="s">
        <v>7388</v>
      </c>
      <c r="H8074" s="184" t="s">
        <v>7090</v>
      </c>
      <c r="I8074" s="185" t="s">
        <v>190</v>
      </c>
      <c r="J8074" s="181" t="s">
        <v>35</v>
      </c>
      <c r="K8074" s="181" t="s">
        <v>225</v>
      </c>
      <c r="L8074" s="186" t="s">
        <v>225</v>
      </c>
      <c r="M8074" s="187" t="s">
        <v>225</v>
      </c>
      <c r="N8074" s="183" t="s">
        <v>36</v>
      </c>
      <c r="O8074" s="181" t="s">
        <v>7388</v>
      </c>
      <c r="P8074" s="184" t="s">
        <v>7090</v>
      </c>
      <c r="Q8074" s="185" t="s">
        <v>190</v>
      </c>
      <c r="R8074" s="181" t="s">
        <v>35</v>
      </c>
      <c r="S8074" s="181" t="s">
        <v>225</v>
      </c>
      <c r="T8074" s="186" t="s">
        <v>225</v>
      </c>
      <c r="U8074" s="187" t="s">
        <v>225</v>
      </c>
      <c r="V8074" s="188" t="str" cm="1">
        <f t="array" ref="V8074">IF(SUM(LEN(A8074:U8074))=0,"",IF(OR(OR(ISBLANK(E8074),SUM(LEN(B8074),LEN(C8074))=0),AND(NOT(D8074="Unknown"),ISBLANK(I8074)),AND(NOT(N8074="Unknown"),ISBLANK(Q8074))),"Missing Information", INDEX(Table15[Entire Service Line Classification], MATCH(SUMIFS(Table15[Unique ID],Table15[System-Owned Portion],D8074,Table15[If Material Anything Other than "Lead" in Column E,Was Material Ever Previously Lead?],F8074,Table15[Customer-Owned Portion],N8074),Table15[Unique ID],0),0)))</f>
        <v>Non-lead</v>
      </c>
      <c r="W8074" s="189"/>
    </row>
    <row r="8075" spans="1:23" s="190" customFormat="1" ht="56.25" x14ac:dyDescent="0.25">
      <c r="A8075" s="180" t="s">
        <v>225</v>
      </c>
      <c r="B8075" s="181" t="s">
        <v>11673</v>
      </c>
      <c r="C8075" s="182" t="s">
        <v>225</v>
      </c>
      <c r="D8075" s="183" t="s">
        <v>36</v>
      </c>
      <c r="E8075" s="181" t="s">
        <v>35</v>
      </c>
      <c r="F8075" s="183" t="s">
        <v>35</v>
      </c>
      <c r="G8075" s="181" t="s">
        <v>7442</v>
      </c>
      <c r="H8075" s="184" t="s">
        <v>7250</v>
      </c>
      <c r="I8075" s="185" t="s">
        <v>190</v>
      </c>
      <c r="J8075" s="181" t="s">
        <v>35</v>
      </c>
      <c r="K8075" s="181" t="s">
        <v>225</v>
      </c>
      <c r="L8075" s="186" t="s">
        <v>225</v>
      </c>
      <c r="M8075" s="187" t="s">
        <v>225</v>
      </c>
      <c r="N8075" s="183" t="s">
        <v>36</v>
      </c>
      <c r="O8075" s="181" t="s">
        <v>7442</v>
      </c>
      <c r="P8075" s="184" t="s">
        <v>7250</v>
      </c>
      <c r="Q8075" s="185" t="s">
        <v>190</v>
      </c>
      <c r="R8075" s="181" t="s">
        <v>35</v>
      </c>
      <c r="S8075" s="181" t="s">
        <v>225</v>
      </c>
      <c r="T8075" s="186" t="s">
        <v>225</v>
      </c>
      <c r="U8075" s="187" t="s">
        <v>225</v>
      </c>
      <c r="V8075" s="188" t="str" cm="1">
        <f t="array" ref="V8075">IF(SUM(LEN(A8075:U8075))=0,"",IF(OR(OR(ISBLANK(E8075),SUM(LEN(B8075),LEN(C8075))=0),AND(NOT(D8075="Unknown"),ISBLANK(I8075)),AND(NOT(N8075="Unknown"),ISBLANK(Q8075))),"Missing Information", INDEX(Table15[Entire Service Line Classification], MATCH(SUMIFS(Table15[Unique ID],Table15[System-Owned Portion],D8075,Table15[If Material Anything Other than "Lead" in Column E,Was Material Ever Previously Lead?],F8075,Table15[Customer-Owned Portion],N8075),Table15[Unique ID],0),0)))</f>
        <v>Non-lead</v>
      </c>
      <c r="W8075" s="189"/>
    </row>
    <row r="8076" spans="1:23" s="190" customFormat="1" ht="56.25" x14ac:dyDescent="0.25">
      <c r="A8076" s="180" t="s">
        <v>225</v>
      </c>
      <c r="B8076" s="181" t="s">
        <v>11674</v>
      </c>
      <c r="C8076" s="182" t="s">
        <v>225</v>
      </c>
      <c r="D8076" s="183" t="s">
        <v>36</v>
      </c>
      <c r="E8076" s="181" t="s">
        <v>35</v>
      </c>
      <c r="F8076" s="183" t="s">
        <v>35</v>
      </c>
      <c r="G8076" s="181" t="s">
        <v>7376</v>
      </c>
      <c r="H8076" s="184" t="s">
        <v>7092</v>
      </c>
      <c r="I8076" s="185" t="s">
        <v>190</v>
      </c>
      <c r="J8076" s="181" t="s">
        <v>35</v>
      </c>
      <c r="K8076" s="181" t="s">
        <v>225</v>
      </c>
      <c r="L8076" s="186" t="s">
        <v>225</v>
      </c>
      <c r="M8076" s="187" t="s">
        <v>225</v>
      </c>
      <c r="N8076" s="183" t="s">
        <v>36</v>
      </c>
      <c r="O8076" s="181" t="s">
        <v>7376</v>
      </c>
      <c r="P8076" s="184" t="s">
        <v>7092</v>
      </c>
      <c r="Q8076" s="185" t="s">
        <v>190</v>
      </c>
      <c r="R8076" s="181" t="s">
        <v>35</v>
      </c>
      <c r="S8076" s="181" t="s">
        <v>225</v>
      </c>
      <c r="T8076" s="186" t="s">
        <v>225</v>
      </c>
      <c r="U8076" s="187" t="s">
        <v>225</v>
      </c>
      <c r="V8076" s="188" t="str" cm="1">
        <f t="array" ref="V8076">IF(SUM(LEN(A8076:U8076))=0,"",IF(OR(OR(ISBLANK(E8076),SUM(LEN(B8076),LEN(C8076))=0),AND(NOT(D8076="Unknown"),ISBLANK(I8076)),AND(NOT(N8076="Unknown"),ISBLANK(Q8076))),"Missing Information", INDEX(Table15[Entire Service Line Classification], MATCH(SUMIFS(Table15[Unique ID],Table15[System-Owned Portion],D8076,Table15[If Material Anything Other than "Lead" in Column E,Was Material Ever Previously Lead?],F8076,Table15[Customer-Owned Portion],N8076),Table15[Unique ID],0),0)))</f>
        <v>Non-lead</v>
      </c>
      <c r="W8076" s="189"/>
    </row>
    <row r="8077" spans="1:23" s="190" customFormat="1" ht="56.25" x14ac:dyDescent="0.25">
      <c r="A8077" s="180" t="s">
        <v>225</v>
      </c>
      <c r="B8077" s="181" t="s">
        <v>11675</v>
      </c>
      <c r="C8077" s="182" t="s">
        <v>225</v>
      </c>
      <c r="D8077" s="183" t="s">
        <v>36</v>
      </c>
      <c r="E8077" s="181" t="s">
        <v>35</v>
      </c>
      <c r="F8077" s="183" t="s">
        <v>35</v>
      </c>
      <c r="G8077" s="181" t="s">
        <v>7376</v>
      </c>
      <c r="H8077" s="184" t="s">
        <v>7092</v>
      </c>
      <c r="I8077" s="185" t="s">
        <v>190</v>
      </c>
      <c r="J8077" s="181" t="s">
        <v>35</v>
      </c>
      <c r="K8077" s="181" t="s">
        <v>225</v>
      </c>
      <c r="L8077" s="186" t="s">
        <v>225</v>
      </c>
      <c r="M8077" s="187" t="s">
        <v>225</v>
      </c>
      <c r="N8077" s="183" t="s">
        <v>36</v>
      </c>
      <c r="O8077" s="181" t="s">
        <v>7376</v>
      </c>
      <c r="P8077" s="184" t="s">
        <v>7092</v>
      </c>
      <c r="Q8077" s="185" t="s">
        <v>190</v>
      </c>
      <c r="R8077" s="181" t="s">
        <v>35</v>
      </c>
      <c r="S8077" s="181" t="s">
        <v>225</v>
      </c>
      <c r="T8077" s="186" t="s">
        <v>225</v>
      </c>
      <c r="U8077" s="187" t="s">
        <v>225</v>
      </c>
      <c r="V8077" s="188" t="str" cm="1">
        <f t="array" ref="V8077">IF(SUM(LEN(A8077:U8077))=0,"",IF(OR(OR(ISBLANK(E8077),SUM(LEN(B8077),LEN(C8077))=0),AND(NOT(D8077="Unknown"),ISBLANK(I8077)),AND(NOT(N8077="Unknown"),ISBLANK(Q8077))),"Missing Information", INDEX(Table15[Entire Service Line Classification], MATCH(SUMIFS(Table15[Unique ID],Table15[System-Owned Portion],D8077,Table15[If Material Anything Other than "Lead" in Column E,Was Material Ever Previously Lead?],F8077,Table15[Customer-Owned Portion],N8077),Table15[Unique ID],0),0)))</f>
        <v>Non-lead</v>
      </c>
      <c r="W8077" s="189"/>
    </row>
    <row r="8078" spans="1:23" s="190" customFormat="1" ht="56.25" x14ac:dyDescent="0.25">
      <c r="A8078" s="180" t="s">
        <v>225</v>
      </c>
      <c r="B8078" s="181" t="s">
        <v>11676</v>
      </c>
      <c r="C8078" s="182" t="s">
        <v>225</v>
      </c>
      <c r="D8078" s="183" t="s">
        <v>36</v>
      </c>
      <c r="E8078" s="181" t="s">
        <v>35</v>
      </c>
      <c r="F8078" s="183" t="s">
        <v>35</v>
      </c>
      <c r="G8078" s="181" t="s">
        <v>7400</v>
      </c>
      <c r="H8078" s="184" t="s">
        <v>7090</v>
      </c>
      <c r="I8078" s="185" t="s">
        <v>190</v>
      </c>
      <c r="J8078" s="181" t="s">
        <v>35</v>
      </c>
      <c r="K8078" s="181" t="s">
        <v>225</v>
      </c>
      <c r="L8078" s="186" t="s">
        <v>225</v>
      </c>
      <c r="M8078" s="187" t="s">
        <v>225</v>
      </c>
      <c r="N8078" s="183" t="s">
        <v>36</v>
      </c>
      <c r="O8078" s="181" t="s">
        <v>7400</v>
      </c>
      <c r="P8078" s="184" t="s">
        <v>7090</v>
      </c>
      <c r="Q8078" s="185" t="s">
        <v>190</v>
      </c>
      <c r="R8078" s="181" t="s">
        <v>35</v>
      </c>
      <c r="S8078" s="181" t="s">
        <v>225</v>
      </c>
      <c r="T8078" s="186" t="s">
        <v>225</v>
      </c>
      <c r="U8078" s="187" t="s">
        <v>225</v>
      </c>
      <c r="V8078" s="188" t="str" cm="1">
        <f t="array" ref="V8078">IF(SUM(LEN(A8078:U8078))=0,"",IF(OR(OR(ISBLANK(E8078),SUM(LEN(B8078),LEN(C8078))=0),AND(NOT(D8078="Unknown"),ISBLANK(I8078)),AND(NOT(N8078="Unknown"),ISBLANK(Q8078))),"Missing Information", INDEX(Table15[Entire Service Line Classification], MATCH(SUMIFS(Table15[Unique ID],Table15[System-Owned Portion],D8078,Table15[If Material Anything Other than "Lead" in Column E,Was Material Ever Previously Lead?],F8078,Table15[Customer-Owned Portion],N8078),Table15[Unique ID],0),0)))</f>
        <v>Non-lead</v>
      </c>
      <c r="W8078" s="189"/>
    </row>
    <row r="8079" spans="1:23" s="190" customFormat="1" ht="56.25" x14ac:dyDescent="0.25">
      <c r="A8079" s="180" t="s">
        <v>225</v>
      </c>
      <c r="B8079" s="181" t="s">
        <v>11677</v>
      </c>
      <c r="C8079" s="182" t="s">
        <v>225</v>
      </c>
      <c r="D8079" s="183" t="s">
        <v>36</v>
      </c>
      <c r="E8079" s="181" t="s">
        <v>35</v>
      </c>
      <c r="F8079" s="183" t="s">
        <v>35</v>
      </c>
      <c r="G8079" s="181" t="s">
        <v>7400</v>
      </c>
      <c r="H8079" s="184" t="s">
        <v>7092</v>
      </c>
      <c r="I8079" s="185" t="s">
        <v>190</v>
      </c>
      <c r="J8079" s="181" t="s">
        <v>35</v>
      </c>
      <c r="K8079" s="181" t="s">
        <v>225</v>
      </c>
      <c r="L8079" s="186" t="s">
        <v>225</v>
      </c>
      <c r="M8079" s="187" t="s">
        <v>225</v>
      </c>
      <c r="N8079" s="183" t="s">
        <v>36</v>
      </c>
      <c r="O8079" s="181" t="s">
        <v>7400</v>
      </c>
      <c r="P8079" s="184" t="s">
        <v>7092</v>
      </c>
      <c r="Q8079" s="185" t="s">
        <v>190</v>
      </c>
      <c r="R8079" s="181" t="s">
        <v>35</v>
      </c>
      <c r="S8079" s="181" t="s">
        <v>225</v>
      </c>
      <c r="T8079" s="186" t="s">
        <v>225</v>
      </c>
      <c r="U8079" s="187" t="s">
        <v>225</v>
      </c>
      <c r="V8079" s="188" t="str" cm="1">
        <f t="array" ref="V8079">IF(SUM(LEN(A8079:U8079))=0,"",IF(OR(OR(ISBLANK(E8079),SUM(LEN(B8079),LEN(C8079))=0),AND(NOT(D8079="Unknown"),ISBLANK(I8079)),AND(NOT(N8079="Unknown"),ISBLANK(Q8079))),"Missing Information", INDEX(Table15[Entire Service Line Classification], MATCH(SUMIFS(Table15[Unique ID],Table15[System-Owned Portion],D8079,Table15[If Material Anything Other than "Lead" in Column E,Was Material Ever Previously Lead?],F8079,Table15[Customer-Owned Portion],N8079),Table15[Unique ID],0),0)))</f>
        <v>Non-lead</v>
      </c>
      <c r="W8079" s="189"/>
    </row>
    <row r="8080" spans="1:23" s="190" customFormat="1" ht="56.25" x14ac:dyDescent="0.25">
      <c r="A8080" s="180" t="s">
        <v>225</v>
      </c>
      <c r="B8080" s="181" t="s">
        <v>11678</v>
      </c>
      <c r="C8080" s="182" t="s">
        <v>225</v>
      </c>
      <c r="D8080" s="183" t="s">
        <v>36</v>
      </c>
      <c r="E8080" s="181" t="s">
        <v>35</v>
      </c>
      <c r="F8080" s="183" t="s">
        <v>35</v>
      </c>
      <c r="G8080" s="181" t="s">
        <v>7393</v>
      </c>
      <c r="H8080" s="184" t="s">
        <v>7090</v>
      </c>
      <c r="I8080" s="185" t="s">
        <v>190</v>
      </c>
      <c r="J8080" s="181" t="s">
        <v>35</v>
      </c>
      <c r="K8080" s="181" t="s">
        <v>225</v>
      </c>
      <c r="L8080" s="186" t="s">
        <v>225</v>
      </c>
      <c r="M8080" s="187" t="s">
        <v>225</v>
      </c>
      <c r="N8080" s="183" t="s">
        <v>36</v>
      </c>
      <c r="O8080" s="181" t="s">
        <v>7393</v>
      </c>
      <c r="P8080" s="184" t="s">
        <v>7090</v>
      </c>
      <c r="Q8080" s="185" t="s">
        <v>190</v>
      </c>
      <c r="R8080" s="181" t="s">
        <v>35</v>
      </c>
      <c r="S8080" s="181" t="s">
        <v>225</v>
      </c>
      <c r="T8080" s="186" t="s">
        <v>225</v>
      </c>
      <c r="U8080" s="187" t="s">
        <v>225</v>
      </c>
      <c r="V8080" s="188" t="str" cm="1">
        <f t="array" ref="V8080">IF(SUM(LEN(A8080:U8080))=0,"",IF(OR(OR(ISBLANK(E8080),SUM(LEN(B8080),LEN(C8080))=0),AND(NOT(D8080="Unknown"),ISBLANK(I8080)),AND(NOT(N8080="Unknown"),ISBLANK(Q8080))),"Missing Information", INDEX(Table15[Entire Service Line Classification], MATCH(SUMIFS(Table15[Unique ID],Table15[System-Owned Portion],D8080,Table15[If Material Anything Other than "Lead" in Column E,Was Material Ever Previously Lead?],F8080,Table15[Customer-Owned Portion],N8080),Table15[Unique ID],0),0)))</f>
        <v>Non-lead</v>
      </c>
      <c r="W8080" s="189"/>
    </row>
    <row r="8081" spans="1:23" s="190" customFormat="1" ht="56.25" x14ac:dyDescent="0.25">
      <c r="A8081" s="180" t="s">
        <v>225</v>
      </c>
      <c r="B8081" s="181" t="s">
        <v>11679</v>
      </c>
      <c r="C8081" s="182" t="s">
        <v>225</v>
      </c>
      <c r="D8081" s="183" t="s">
        <v>36</v>
      </c>
      <c r="E8081" s="181" t="s">
        <v>35</v>
      </c>
      <c r="F8081" s="183" t="s">
        <v>35</v>
      </c>
      <c r="G8081" s="181" t="s">
        <v>7344</v>
      </c>
      <c r="H8081" s="184" t="s">
        <v>7090</v>
      </c>
      <c r="I8081" s="185" t="s">
        <v>190</v>
      </c>
      <c r="J8081" s="181" t="s">
        <v>35</v>
      </c>
      <c r="K8081" s="181" t="s">
        <v>225</v>
      </c>
      <c r="L8081" s="186" t="s">
        <v>225</v>
      </c>
      <c r="M8081" s="187" t="s">
        <v>225</v>
      </c>
      <c r="N8081" s="183" t="s">
        <v>36</v>
      </c>
      <c r="O8081" s="181" t="s">
        <v>7344</v>
      </c>
      <c r="P8081" s="184" t="s">
        <v>7090</v>
      </c>
      <c r="Q8081" s="185" t="s">
        <v>190</v>
      </c>
      <c r="R8081" s="181" t="s">
        <v>35</v>
      </c>
      <c r="S8081" s="181" t="s">
        <v>225</v>
      </c>
      <c r="T8081" s="186" t="s">
        <v>225</v>
      </c>
      <c r="U8081" s="187" t="s">
        <v>225</v>
      </c>
      <c r="V8081" s="188" t="str" cm="1">
        <f t="array" ref="V8081">IF(SUM(LEN(A8081:U8081))=0,"",IF(OR(OR(ISBLANK(E8081),SUM(LEN(B8081),LEN(C8081))=0),AND(NOT(D8081="Unknown"),ISBLANK(I8081)),AND(NOT(N8081="Unknown"),ISBLANK(Q8081))),"Missing Information", INDEX(Table15[Entire Service Line Classification], MATCH(SUMIFS(Table15[Unique ID],Table15[System-Owned Portion],D8081,Table15[If Material Anything Other than "Lead" in Column E,Was Material Ever Previously Lead?],F8081,Table15[Customer-Owned Portion],N8081),Table15[Unique ID],0),0)))</f>
        <v>Non-lead</v>
      </c>
      <c r="W8081" s="189"/>
    </row>
    <row r="8082" spans="1:23" s="190" customFormat="1" ht="56.25" x14ac:dyDescent="0.25">
      <c r="A8082" s="180" t="s">
        <v>225</v>
      </c>
      <c r="B8082" s="181" t="s">
        <v>11680</v>
      </c>
      <c r="C8082" s="182" t="s">
        <v>225</v>
      </c>
      <c r="D8082" s="183" t="s">
        <v>36</v>
      </c>
      <c r="E8082" s="181" t="s">
        <v>35</v>
      </c>
      <c r="F8082" s="183" t="s">
        <v>35</v>
      </c>
      <c r="G8082" s="181" t="s">
        <v>7366</v>
      </c>
      <c r="H8082" s="184" t="s">
        <v>7090</v>
      </c>
      <c r="I8082" s="185" t="s">
        <v>190</v>
      </c>
      <c r="J8082" s="181" t="s">
        <v>35</v>
      </c>
      <c r="K8082" s="181" t="s">
        <v>225</v>
      </c>
      <c r="L8082" s="186" t="s">
        <v>225</v>
      </c>
      <c r="M8082" s="187" t="s">
        <v>225</v>
      </c>
      <c r="N8082" s="183" t="s">
        <v>36</v>
      </c>
      <c r="O8082" s="181" t="s">
        <v>7366</v>
      </c>
      <c r="P8082" s="184" t="s">
        <v>7090</v>
      </c>
      <c r="Q8082" s="185" t="s">
        <v>190</v>
      </c>
      <c r="R8082" s="181" t="s">
        <v>35</v>
      </c>
      <c r="S8082" s="181" t="s">
        <v>225</v>
      </c>
      <c r="T8082" s="186" t="s">
        <v>225</v>
      </c>
      <c r="U8082" s="187" t="s">
        <v>225</v>
      </c>
      <c r="V8082" s="188" t="str" cm="1">
        <f t="array" ref="V8082">IF(SUM(LEN(A8082:U8082))=0,"",IF(OR(OR(ISBLANK(E8082),SUM(LEN(B8082),LEN(C8082))=0),AND(NOT(D8082="Unknown"),ISBLANK(I8082)),AND(NOT(N8082="Unknown"),ISBLANK(Q8082))),"Missing Information", INDEX(Table15[Entire Service Line Classification], MATCH(SUMIFS(Table15[Unique ID],Table15[System-Owned Portion],D8082,Table15[If Material Anything Other than "Lead" in Column E,Was Material Ever Previously Lead?],F8082,Table15[Customer-Owned Portion],N8082),Table15[Unique ID],0),0)))</f>
        <v>Non-lead</v>
      </c>
      <c r="W8082" s="189"/>
    </row>
    <row r="8083" spans="1:23" s="190" customFormat="1" ht="56.25" x14ac:dyDescent="0.25">
      <c r="A8083" s="180" t="s">
        <v>225</v>
      </c>
      <c r="B8083" s="181" t="s">
        <v>11681</v>
      </c>
      <c r="C8083" s="182" t="s">
        <v>225</v>
      </c>
      <c r="D8083" s="183" t="s">
        <v>36</v>
      </c>
      <c r="E8083" s="181" t="s">
        <v>35</v>
      </c>
      <c r="F8083" s="183" t="s">
        <v>35</v>
      </c>
      <c r="G8083" s="181" t="s">
        <v>7366</v>
      </c>
      <c r="H8083" s="184" t="s">
        <v>7090</v>
      </c>
      <c r="I8083" s="185" t="s">
        <v>190</v>
      </c>
      <c r="J8083" s="181" t="s">
        <v>35</v>
      </c>
      <c r="K8083" s="181" t="s">
        <v>225</v>
      </c>
      <c r="L8083" s="186" t="s">
        <v>225</v>
      </c>
      <c r="M8083" s="187" t="s">
        <v>225</v>
      </c>
      <c r="N8083" s="183" t="s">
        <v>36</v>
      </c>
      <c r="O8083" s="181" t="s">
        <v>7366</v>
      </c>
      <c r="P8083" s="184" t="s">
        <v>7090</v>
      </c>
      <c r="Q8083" s="185" t="s">
        <v>190</v>
      </c>
      <c r="R8083" s="181" t="s">
        <v>35</v>
      </c>
      <c r="S8083" s="181" t="s">
        <v>225</v>
      </c>
      <c r="T8083" s="186" t="s">
        <v>225</v>
      </c>
      <c r="U8083" s="187" t="s">
        <v>225</v>
      </c>
      <c r="V8083" s="188" t="str" cm="1">
        <f t="array" ref="V8083">IF(SUM(LEN(A8083:U8083))=0,"",IF(OR(OR(ISBLANK(E8083),SUM(LEN(B8083),LEN(C8083))=0),AND(NOT(D8083="Unknown"),ISBLANK(I8083)),AND(NOT(N8083="Unknown"),ISBLANK(Q8083))),"Missing Information", INDEX(Table15[Entire Service Line Classification], MATCH(SUMIFS(Table15[Unique ID],Table15[System-Owned Portion],D8083,Table15[If Material Anything Other than "Lead" in Column E,Was Material Ever Previously Lead?],F8083,Table15[Customer-Owned Portion],N8083),Table15[Unique ID],0),0)))</f>
        <v>Non-lead</v>
      </c>
      <c r="W8083" s="189"/>
    </row>
    <row r="8084" spans="1:23" s="190" customFormat="1" ht="56.25" x14ac:dyDescent="0.25">
      <c r="A8084" s="180" t="s">
        <v>225</v>
      </c>
      <c r="B8084" s="181" t="s">
        <v>11682</v>
      </c>
      <c r="C8084" s="182" t="s">
        <v>225</v>
      </c>
      <c r="D8084" s="183" t="s">
        <v>36</v>
      </c>
      <c r="E8084" s="181" t="s">
        <v>35</v>
      </c>
      <c r="F8084" s="183" t="s">
        <v>35</v>
      </c>
      <c r="G8084" s="181" t="s">
        <v>7347</v>
      </c>
      <c r="H8084" s="184" t="s">
        <v>7090</v>
      </c>
      <c r="I8084" s="185" t="s">
        <v>190</v>
      </c>
      <c r="J8084" s="181" t="s">
        <v>35</v>
      </c>
      <c r="K8084" s="181" t="s">
        <v>225</v>
      </c>
      <c r="L8084" s="186" t="s">
        <v>225</v>
      </c>
      <c r="M8084" s="187" t="s">
        <v>225</v>
      </c>
      <c r="N8084" s="183" t="s">
        <v>36</v>
      </c>
      <c r="O8084" s="181" t="s">
        <v>7347</v>
      </c>
      <c r="P8084" s="184" t="s">
        <v>7090</v>
      </c>
      <c r="Q8084" s="185" t="s">
        <v>190</v>
      </c>
      <c r="R8084" s="181" t="s">
        <v>35</v>
      </c>
      <c r="S8084" s="181" t="s">
        <v>225</v>
      </c>
      <c r="T8084" s="186" t="s">
        <v>225</v>
      </c>
      <c r="U8084" s="187" t="s">
        <v>225</v>
      </c>
      <c r="V8084" s="188" t="str" cm="1">
        <f t="array" ref="V8084">IF(SUM(LEN(A8084:U8084))=0,"",IF(OR(OR(ISBLANK(E8084),SUM(LEN(B8084),LEN(C8084))=0),AND(NOT(D8084="Unknown"),ISBLANK(I8084)),AND(NOT(N8084="Unknown"),ISBLANK(Q8084))),"Missing Information", INDEX(Table15[Entire Service Line Classification], MATCH(SUMIFS(Table15[Unique ID],Table15[System-Owned Portion],D8084,Table15[If Material Anything Other than "Lead" in Column E,Was Material Ever Previously Lead?],F8084,Table15[Customer-Owned Portion],N8084),Table15[Unique ID],0),0)))</f>
        <v>Non-lead</v>
      </c>
      <c r="W8084" s="189"/>
    </row>
    <row r="8085" spans="1:23" s="190" customFormat="1" ht="56.25" x14ac:dyDescent="0.25">
      <c r="A8085" s="180" t="s">
        <v>225</v>
      </c>
      <c r="B8085" s="181" t="s">
        <v>11683</v>
      </c>
      <c r="C8085" s="182" t="s">
        <v>225</v>
      </c>
      <c r="D8085" s="183" t="s">
        <v>36</v>
      </c>
      <c r="E8085" s="181" t="s">
        <v>35</v>
      </c>
      <c r="F8085" s="183" t="s">
        <v>35</v>
      </c>
      <c r="G8085" s="181" t="s">
        <v>7366</v>
      </c>
      <c r="H8085" s="184" t="s">
        <v>7090</v>
      </c>
      <c r="I8085" s="185" t="s">
        <v>190</v>
      </c>
      <c r="J8085" s="181" t="s">
        <v>35</v>
      </c>
      <c r="K8085" s="181" t="s">
        <v>225</v>
      </c>
      <c r="L8085" s="186" t="s">
        <v>225</v>
      </c>
      <c r="M8085" s="187" t="s">
        <v>225</v>
      </c>
      <c r="N8085" s="183" t="s">
        <v>36</v>
      </c>
      <c r="O8085" s="181" t="s">
        <v>7366</v>
      </c>
      <c r="P8085" s="184" t="s">
        <v>7090</v>
      </c>
      <c r="Q8085" s="185" t="s">
        <v>190</v>
      </c>
      <c r="R8085" s="181" t="s">
        <v>35</v>
      </c>
      <c r="S8085" s="181" t="s">
        <v>225</v>
      </c>
      <c r="T8085" s="186" t="s">
        <v>225</v>
      </c>
      <c r="U8085" s="187" t="s">
        <v>225</v>
      </c>
      <c r="V8085" s="188" t="str" cm="1">
        <f t="array" ref="V8085">IF(SUM(LEN(A8085:U8085))=0,"",IF(OR(OR(ISBLANK(E8085),SUM(LEN(B8085),LEN(C8085))=0),AND(NOT(D8085="Unknown"),ISBLANK(I8085)),AND(NOT(N8085="Unknown"),ISBLANK(Q8085))),"Missing Information", INDEX(Table15[Entire Service Line Classification], MATCH(SUMIFS(Table15[Unique ID],Table15[System-Owned Portion],D8085,Table15[If Material Anything Other than "Lead" in Column E,Was Material Ever Previously Lead?],F8085,Table15[Customer-Owned Portion],N8085),Table15[Unique ID],0),0)))</f>
        <v>Non-lead</v>
      </c>
      <c r="W8085" s="189"/>
    </row>
    <row r="8086" spans="1:23" s="190" customFormat="1" ht="56.25" x14ac:dyDescent="0.25">
      <c r="A8086" s="180" t="s">
        <v>225</v>
      </c>
      <c r="B8086" s="181" t="s">
        <v>11684</v>
      </c>
      <c r="C8086" s="182" t="s">
        <v>225</v>
      </c>
      <c r="D8086" s="183" t="s">
        <v>36</v>
      </c>
      <c r="E8086" s="181" t="s">
        <v>35</v>
      </c>
      <c r="F8086" s="183" t="s">
        <v>35</v>
      </c>
      <c r="G8086" s="181" t="s">
        <v>7344</v>
      </c>
      <c r="H8086" s="184" t="s">
        <v>7090</v>
      </c>
      <c r="I8086" s="185" t="s">
        <v>190</v>
      </c>
      <c r="J8086" s="181" t="s">
        <v>35</v>
      </c>
      <c r="K8086" s="181" t="s">
        <v>225</v>
      </c>
      <c r="L8086" s="186" t="s">
        <v>225</v>
      </c>
      <c r="M8086" s="187" t="s">
        <v>225</v>
      </c>
      <c r="N8086" s="183" t="s">
        <v>36</v>
      </c>
      <c r="O8086" s="181" t="s">
        <v>7344</v>
      </c>
      <c r="P8086" s="184" t="s">
        <v>7090</v>
      </c>
      <c r="Q8086" s="185" t="s">
        <v>190</v>
      </c>
      <c r="R8086" s="181" t="s">
        <v>35</v>
      </c>
      <c r="S8086" s="181" t="s">
        <v>225</v>
      </c>
      <c r="T8086" s="186" t="s">
        <v>225</v>
      </c>
      <c r="U8086" s="187" t="s">
        <v>225</v>
      </c>
      <c r="V8086" s="188" t="str" cm="1">
        <f t="array" ref="V8086">IF(SUM(LEN(A8086:U8086))=0,"",IF(OR(OR(ISBLANK(E8086),SUM(LEN(B8086),LEN(C8086))=0),AND(NOT(D8086="Unknown"),ISBLANK(I8086)),AND(NOT(N8086="Unknown"),ISBLANK(Q8086))),"Missing Information", INDEX(Table15[Entire Service Line Classification], MATCH(SUMIFS(Table15[Unique ID],Table15[System-Owned Portion],D8086,Table15[If Material Anything Other than "Lead" in Column E,Was Material Ever Previously Lead?],F8086,Table15[Customer-Owned Portion],N8086),Table15[Unique ID],0),0)))</f>
        <v>Non-lead</v>
      </c>
      <c r="W8086" s="189"/>
    </row>
    <row r="8087" spans="1:23" s="190" customFormat="1" ht="56.25" x14ac:dyDescent="0.25">
      <c r="A8087" s="180" t="s">
        <v>225</v>
      </c>
      <c r="B8087" s="181" t="s">
        <v>11685</v>
      </c>
      <c r="C8087" s="182" t="s">
        <v>225</v>
      </c>
      <c r="D8087" s="183" t="s">
        <v>36</v>
      </c>
      <c r="E8087" s="181" t="s">
        <v>35</v>
      </c>
      <c r="F8087" s="183" t="s">
        <v>35</v>
      </c>
      <c r="G8087" s="181" t="s">
        <v>7357</v>
      </c>
      <c r="H8087" s="184" t="s">
        <v>7090</v>
      </c>
      <c r="I8087" s="185" t="s">
        <v>190</v>
      </c>
      <c r="J8087" s="181" t="s">
        <v>35</v>
      </c>
      <c r="K8087" s="181" t="s">
        <v>225</v>
      </c>
      <c r="L8087" s="186" t="s">
        <v>225</v>
      </c>
      <c r="M8087" s="187" t="s">
        <v>225</v>
      </c>
      <c r="N8087" s="183" t="s">
        <v>36</v>
      </c>
      <c r="O8087" s="181" t="s">
        <v>7357</v>
      </c>
      <c r="P8087" s="184" t="s">
        <v>7090</v>
      </c>
      <c r="Q8087" s="185" t="s">
        <v>190</v>
      </c>
      <c r="R8087" s="181" t="s">
        <v>35</v>
      </c>
      <c r="S8087" s="181" t="s">
        <v>225</v>
      </c>
      <c r="T8087" s="186" t="s">
        <v>225</v>
      </c>
      <c r="U8087" s="187" t="s">
        <v>225</v>
      </c>
      <c r="V8087" s="188" t="str" cm="1">
        <f t="array" ref="V8087">IF(SUM(LEN(A8087:U8087))=0,"",IF(OR(OR(ISBLANK(E8087),SUM(LEN(B8087),LEN(C8087))=0),AND(NOT(D8087="Unknown"),ISBLANK(I8087)),AND(NOT(N8087="Unknown"),ISBLANK(Q8087))),"Missing Information", INDEX(Table15[Entire Service Line Classification], MATCH(SUMIFS(Table15[Unique ID],Table15[System-Owned Portion],D8087,Table15[If Material Anything Other than "Lead" in Column E,Was Material Ever Previously Lead?],F8087,Table15[Customer-Owned Portion],N8087),Table15[Unique ID],0),0)))</f>
        <v>Non-lead</v>
      </c>
      <c r="W8087" s="189"/>
    </row>
    <row r="8088" spans="1:23" s="190" customFormat="1" ht="56.25" x14ac:dyDescent="0.25">
      <c r="A8088" s="180" t="s">
        <v>225</v>
      </c>
      <c r="B8088" s="181" t="s">
        <v>11686</v>
      </c>
      <c r="C8088" s="182" t="s">
        <v>225</v>
      </c>
      <c r="D8088" s="183" t="s">
        <v>36</v>
      </c>
      <c r="E8088" s="181" t="s">
        <v>35</v>
      </c>
      <c r="F8088" s="183" t="s">
        <v>35</v>
      </c>
      <c r="G8088" s="181" t="s">
        <v>7366</v>
      </c>
      <c r="H8088" s="184" t="s">
        <v>7090</v>
      </c>
      <c r="I8088" s="185" t="s">
        <v>190</v>
      </c>
      <c r="J8088" s="181" t="s">
        <v>35</v>
      </c>
      <c r="K8088" s="181" t="s">
        <v>225</v>
      </c>
      <c r="L8088" s="186" t="s">
        <v>225</v>
      </c>
      <c r="M8088" s="187" t="s">
        <v>225</v>
      </c>
      <c r="N8088" s="183" t="s">
        <v>36</v>
      </c>
      <c r="O8088" s="181" t="s">
        <v>7366</v>
      </c>
      <c r="P8088" s="184" t="s">
        <v>7090</v>
      </c>
      <c r="Q8088" s="185" t="s">
        <v>190</v>
      </c>
      <c r="R8088" s="181" t="s">
        <v>35</v>
      </c>
      <c r="S8088" s="181" t="s">
        <v>225</v>
      </c>
      <c r="T8088" s="186" t="s">
        <v>225</v>
      </c>
      <c r="U8088" s="187" t="s">
        <v>225</v>
      </c>
      <c r="V8088" s="188" t="str" cm="1">
        <f t="array" ref="V8088">IF(SUM(LEN(A8088:U8088))=0,"",IF(OR(OR(ISBLANK(E8088),SUM(LEN(B8088),LEN(C8088))=0),AND(NOT(D8088="Unknown"),ISBLANK(I8088)),AND(NOT(N8088="Unknown"),ISBLANK(Q8088))),"Missing Information", INDEX(Table15[Entire Service Line Classification], MATCH(SUMIFS(Table15[Unique ID],Table15[System-Owned Portion],D8088,Table15[If Material Anything Other than "Lead" in Column E,Was Material Ever Previously Lead?],F8088,Table15[Customer-Owned Portion],N8088),Table15[Unique ID],0),0)))</f>
        <v>Non-lead</v>
      </c>
      <c r="W8088" s="189"/>
    </row>
    <row r="8089" spans="1:23" s="190" customFormat="1" ht="56.25" x14ac:dyDescent="0.25">
      <c r="A8089" s="180" t="s">
        <v>225</v>
      </c>
      <c r="B8089" s="181" t="s">
        <v>11686</v>
      </c>
      <c r="C8089" s="182" t="s">
        <v>225</v>
      </c>
      <c r="D8089" s="183" t="s">
        <v>36</v>
      </c>
      <c r="E8089" s="181" t="s">
        <v>35</v>
      </c>
      <c r="F8089" s="183" t="s">
        <v>35</v>
      </c>
      <c r="G8089" s="181" t="s">
        <v>7366</v>
      </c>
      <c r="H8089" s="184" t="s">
        <v>7090</v>
      </c>
      <c r="I8089" s="185" t="s">
        <v>190</v>
      </c>
      <c r="J8089" s="181" t="s">
        <v>35</v>
      </c>
      <c r="K8089" s="181" t="s">
        <v>225</v>
      </c>
      <c r="L8089" s="186" t="s">
        <v>225</v>
      </c>
      <c r="M8089" s="187" t="s">
        <v>225</v>
      </c>
      <c r="N8089" s="183" t="s">
        <v>36</v>
      </c>
      <c r="O8089" s="181" t="s">
        <v>7366</v>
      </c>
      <c r="P8089" s="184" t="s">
        <v>7090</v>
      </c>
      <c r="Q8089" s="185" t="s">
        <v>190</v>
      </c>
      <c r="R8089" s="181" t="s">
        <v>35</v>
      </c>
      <c r="S8089" s="181" t="s">
        <v>225</v>
      </c>
      <c r="T8089" s="186" t="s">
        <v>225</v>
      </c>
      <c r="U8089" s="187" t="s">
        <v>225</v>
      </c>
      <c r="V8089" s="188" t="str" cm="1">
        <f t="array" ref="V8089">IF(SUM(LEN(A8089:U8089))=0,"",IF(OR(OR(ISBLANK(E8089),SUM(LEN(B8089),LEN(C8089))=0),AND(NOT(D8089="Unknown"),ISBLANK(I8089)),AND(NOT(N8089="Unknown"),ISBLANK(Q8089))),"Missing Information", INDEX(Table15[Entire Service Line Classification], MATCH(SUMIFS(Table15[Unique ID],Table15[System-Owned Portion],D8089,Table15[If Material Anything Other than "Lead" in Column E,Was Material Ever Previously Lead?],F8089,Table15[Customer-Owned Portion],N8089),Table15[Unique ID],0),0)))</f>
        <v>Non-lead</v>
      </c>
      <c r="W8089" s="189"/>
    </row>
    <row r="8090" spans="1:23" s="190" customFormat="1" ht="56.25" x14ac:dyDescent="0.25">
      <c r="A8090" s="180" t="s">
        <v>225</v>
      </c>
      <c r="B8090" s="181" t="s">
        <v>11687</v>
      </c>
      <c r="C8090" s="182" t="s">
        <v>225</v>
      </c>
      <c r="D8090" s="183" t="s">
        <v>36</v>
      </c>
      <c r="E8090" s="181" t="s">
        <v>35</v>
      </c>
      <c r="F8090" s="183" t="s">
        <v>35</v>
      </c>
      <c r="G8090" s="181" t="s">
        <v>7944</v>
      </c>
      <c r="H8090" s="184" t="s">
        <v>7090</v>
      </c>
      <c r="I8090" s="185" t="s">
        <v>190</v>
      </c>
      <c r="J8090" s="181" t="s">
        <v>35</v>
      </c>
      <c r="K8090" s="181" t="s">
        <v>225</v>
      </c>
      <c r="L8090" s="186" t="s">
        <v>225</v>
      </c>
      <c r="M8090" s="187" t="s">
        <v>225</v>
      </c>
      <c r="N8090" s="183" t="s">
        <v>36</v>
      </c>
      <c r="O8090" s="181" t="s">
        <v>7944</v>
      </c>
      <c r="P8090" s="184" t="s">
        <v>7090</v>
      </c>
      <c r="Q8090" s="185" t="s">
        <v>190</v>
      </c>
      <c r="R8090" s="181" t="s">
        <v>35</v>
      </c>
      <c r="S8090" s="181" t="s">
        <v>225</v>
      </c>
      <c r="T8090" s="186" t="s">
        <v>225</v>
      </c>
      <c r="U8090" s="187" t="s">
        <v>225</v>
      </c>
      <c r="V8090" s="188" t="str" cm="1">
        <f t="array" ref="V8090">IF(SUM(LEN(A8090:U8090))=0,"",IF(OR(OR(ISBLANK(E8090),SUM(LEN(B8090),LEN(C8090))=0),AND(NOT(D8090="Unknown"),ISBLANK(I8090)),AND(NOT(N8090="Unknown"),ISBLANK(Q8090))),"Missing Information", INDEX(Table15[Entire Service Line Classification], MATCH(SUMIFS(Table15[Unique ID],Table15[System-Owned Portion],D8090,Table15[If Material Anything Other than "Lead" in Column E,Was Material Ever Previously Lead?],F8090,Table15[Customer-Owned Portion],N8090),Table15[Unique ID],0),0)))</f>
        <v>Non-lead</v>
      </c>
      <c r="W8090" s="189"/>
    </row>
    <row r="8091" spans="1:23" s="190" customFormat="1" ht="56.25" x14ac:dyDescent="0.25">
      <c r="A8091" s="180" t="s">
        <v>225</v>
      </c>
      <c r="B8091" s="181" t="s">
        <v>11688</v>
      </c>
      <c r="C8091" s="182" t="s">
        <v>225</v>
      </c>
      <c r="D8091" s="183" t="s">
        <v>36</v>
      </c>
      <c r="E8091" s="181" t="s">
        <v>35</v>
      </c>
      <c r="F8091" s="183" t="s">
        <v>35</v>
      </c>
      <c r="G8091" s="181" t="s">
        <v>7350</v>
      </c>
      <c r="H8091" s="184" t="s">
        <v>7090</v>
      </c>
      <c r="I8091" s="185" t="s">
        <v>190</v>
      </c>
      <c r="J8091" s="181" t="s">
        <v>35</v>
      </c>
      <c r="K8091" s="181" t="s">
        <v>225</v>
      </c>
      <c r="L8091" s="186" t="s">
        <v>225</v>
      </c>
      <c r="M8091" s="187" t="s">
        <v>225</v>
      </c>
      <c r="N8091" s="183" t="s">
        <v>36</v>
      </c>
      <c r="O8091" s="181" t="s">
        <v>7350</v>
      </c>
      <c r="P8091" s="184" t="s">
        <v>7090</v>
      </c>
      <c r="Q8091" s="185" t="s">
        <v>190</v>
      </c>
      <c r="R8091" s="181" t="s">
        <v>35</v>
      </c>
      <c r="S8091" s="181" t="s">
        <v>225</v>
      </c>
      <c r="T8091" s="186" t="s">
        <v>225</v>
      </c>
      <c r="U8091" s="187" t="s">
        <v>225</v>
      </c>
      <c r="V8091" s="188" t="str" cm="1">
        <f t="array" ref="V8091">IF(SUM(LEN(A8091:U8091))=0,"",IF(OR(OR(ISBLANK(E8091),SUM(LEN(B8091),LEN(C8091))=0),AND(NOT(D8091="Unknown"),ISBLANK(I8091)),AND(NOT(N8091="Unknown"),ISBLANK(Q8091))),"Missing Information", INDEX(Table15[Entire Service Line Classification], MATCH(SUMIFS(Table15[Unique ID],Table15[System-Owned Portion],D8091,Table15[If Material Anything Other than "Lead" in Column E,Was Material Ever Previously Lead?],F8091,Table15[Customer-Owned Portion],N8091),Table15[Unique ID],0),0)))</f>
        <v>Non-lead</v>
      </c>
      <c r="W8091" s="189"/>
    </row>
    <row r="8092" spans="1:23" s="190" customFormat="1" ht="56.25" x14ac:dyDescent="0.25">
      <c r="A8092" s="180" t="s">
        <v>225</v>
      </c>
      <c r="B8092" s="181" t="s">
        <v>11689</v>
      </c>
      <c r="C8092" s="182" t="s">
        <v>225</v>
      </c>
      <c r="D8092" s="183" t="s">
        <v>36</v>
      </c>
      <c r="E8092" s="181" t="s">
        <v>35</v>
      </c>
      <c r="F8092" s="183" t="s">
        <v>35</v>
      </c>
      <c r="G8092" s="181" t="s">
        <v>7344</v>
      </c>
      <c r="H8092" s="184" t="s">
        <v>7250</v>
      </c>
      <c r="I8092" s="185" t="s">
        <v>190</v>
      </c>
      <c r="J8092" s="181" t="s">
        <v>35</v>
      </c>
      <c r="K8092" s="181" t="s">
        <v>225</v>
      </c>
      <c r="L8092" s="186" t="s">
        <v>225</v>
      </c>
      <c r="M8092" s="187" t="s">
        <v>225</v>
      </c>
      <c r="N8092" s="183" t="s">
        <v>36</v>
      </c>
      <c r="O8092" s="181" t="s">
        <v>7344</v>
      </c>
      <c r="P8092" s="184" t="s">
        <v>7250</v>
      </c>
      <c r="Q8092" s="185" t="s">
        <v>190</v>
      </c>
      <c r="R8092" s="181" t="s">
        <v>35</v>
      </c>
      <c r="S8092" s="181" t="s">
        <v>225</v>
      </c>
      <c r="T8092" s="186" t="s">
        <v>225</v>
      </c>
      <c r="U8092" s="187" t="s">
        <v>225</v>
      </c>
      <c r="V8092" s="188" t="str" cm="1">
        <f t="array" ref="V8092">IF(SUM(LEN(A8092:U8092))=0,"",IF(OR(OR(ISBLANK(E8092),SUM(LEN(B8092),LEN(C8092))=0),AND(NOT(D8092="Unknown"),ISBLANK(I8092)),AND(NOT(N8092="Unknown"),ISBLANK(Q8092))),"Missing Information", INDEX(Table15[Entire Service Line Classification], MATCH(SUMIFS(Table15[Unique ID],Table15[System-Owned Portion],D8092,Table15[If Material Anything Other than "Lead" in Column E,Was Material Ever Previously Lead?],F8092,Table15[Customer-Owned Portion],N8092),Table15[Unique ID],0),0)))</f>
        <v>Non-lead</v>
      </c>
      <c r="W8092" s="189"/>
    </row>
    <row r="8093" spans="1:23" s="190" customFormat="1" ht="56.25" x14ac:dyDescent="0.25">
      <c r="A8093" s="180" t="s">
        <v>225</v>
      </c>
      <c r="B8093" s="181" t="s">
        <v>11690</v>
      </c>
      <c r="C8093" s="182" t="s">
        <v>225</v>
      </c>
      <c r="D8093" s="183" t="s">
        <v>36</v>
      </c>
      <c r="E8093" s="181" t="s">
        <v>35</v>
      </c>
      <c r="F8093" s="183" t="s">
        <v>35</v>
      </c>
      <c r="G8093" s="181" t="s">
        <v>7344</v>
      </c>
      <c r="H8093" s="184" t="s">
        <v>7250</v>
      </c>
      <c r="I8093" s="185" t="s">
        <v>190</v>
      </c>
      <c r="J8093" s="181" t="s">
        <v>35</v>
      </c>
      <c r="K8093" s="181" t="s">
        <v>225</v>
      </c>
      <c r="L8093" s="186" t="s">
        <v>225</v>
      </c>
      <c r="M8093" s="187" t="s">
        <v>225</v>
      </c>
      <c r="N8093" s="183" t="s">
        <v>36</v>
      </c>
      <c r="O8093" s="181" t="s">
        <v>7344</v>
      </c>
      <c r="P8093" s="184" t="s">
        <v>7250</v>
      </c>
      <c r="Q8093" s="185" t="s">
        <v>190</v>
      </c>
      <c r="R8093" s="181" t="s">
        <v>35</v>
      </c>
      <c r="S8093" s="181" t="s">
        <v>225</v>
      </c>
      <c r="T8093" s="186" t="s">
        <v>225</v>
      </c>
      <c r="U8093" s="187" t="s">
        <v>225</v>
      </c>
      <c r="V8093" s="188" t="str" cm="1">
        <f t="array" ref="V8093">IF(SUM(LEN(A8093:U8093))=0,"",IF(OR(OR(ISBLANK(E8093),SUM(LEN(B8093),LEN(C8093))=0),AND(NOT(D8093="Unknown"),ISBLANK(I8093)),AND(NOT(N8093="Unknown"),ISBLANK(Q8093))),"Missing Information", INDEX(Table15[Entire Service Line Classification], MATCH(SUMIFS(Table15[Unique ID],Table15[System-Owned Portion],D8093,Table15[If Material Anything Other than "Lead" in Column E,Was Material Ever Previously Lead?],F8093,Table15[Customer-Owned Portion],N8093),Table15[Unique ID],0),0)))</f>
        <v>Non-lead</v>
      </c>
      <c r="W8093" s="189"/>
    </row>
    <row r="8094" spans="1:23" s="190" customFormat="1" ht="56.25" x14ac:dyDescent="0.25">
      <c r="A8094" s="180" t="s">
        <v>225</v>
      </c>
      <c r="B8094" s="181" t="s">
        <v>11691</v>
      </c>
      <c r="C8094" s="182" t="s">
        <v>225</v>
      </c>
      <c r="D8094" s="183" t="s">
        <v>36</v>
      </c>
      <c r="E8094" s="181" t="s">
        <v>35</v>
      </c>
      <c r="F8094" s="183" t="s">
        <v>35</v>
      </c>
      <c r="G8094" s="181" t="s">
        <v>8118</v>
      </c>
      <c r="H8094" s="184" t="s">
        <v>7090</v>
      </c>
      <c r="I8094" s="185" t="s">
        <v>190</v>
      </c>
      <c r="J8094" s="181" t="s">
        <v>35</v>
      </c>
      <c r="K8094" s="181" t="s">
        <v>225</v>
      </c>
      <c r="L8094" s="186" t="s">
        <v>225</v>
      </c>
      <c r="M8094" s="187" t="s">
        <v>225</v>
      </c>
      <c r="N8094" s="183" t="s">
        <v>36</v>
      </c>
      <c r="O8094" s="181" t="s">
        <v>8118</v>
      </c>
      <c r="P8094" s="184" t="s">
        <v>7090</v>
      </c>
      <c r="Q8094" s="185" t="s">
        <v>190</v>
      </c>
      <c r="R8094" s="181" t="s">
        <v>35</v>
      </c>
      <c r="S8094" s="181" t="s">
        <v>225</v>
      </c>
      <c r="T8094" s="186" t="s">
        <v>225</v>
      </c>
      <c r="U8094" s="187" t="s">
        <v>225</v>
      </c>
      <c r="V8094" s="188" t="str" cm="1">
        <f t="array" ref="V8094">IF(SUM(LEN(A8094:U8094))=0,"",IF(OR(OR(ISBLANK(E8094),SUM(LEN(B8094),LEN(C8094))=0),AND(NOT(D8094="Unknown"),ISBLANK(I8094)),AND(NOT(N8094="Unknown"),ISBLANK(Q8094))),"Missing Information", INDEX(Table15[Entire Service Line Classification], MATCH(SUMIFS(Table15[Unique ID],Table15[System-Owned Portion],D8094,Table15[If Material Anything Other than "Lead" in Column E,Was Material Ever Previously Lead?],F8094,Table15[Customer-Owned Portion],N8094),Table15[Unique ID],0),0)))</f>
        <v>Non-lead</v>
      </c>
      <c r="W8094" s="189"/>
    </row>
    <row r="8095" spans="1:23" s="190" customFormat="1" ht="56.25" x14ac:dyDescent="0.25">
      <c r="A8095" s="180" t="s">
        <v>225</v>
      </c>
      <c r="B8095" s="181" t="s">
        <v>11691</v>
      </c>
      <c r="C8095" s="182" t="s">
        <v>225</v>
      </c>
      <c r="D8095" s="183" t="s">
        <v>36</v>
      </c>
      <c r="E8095" s="181" t="s">
        <v>35</v>
      </c>
      <c r="F8095" s="183" t="s">
        <v>35</v>
      </c>
      <c r="G8095" s="181" t="s">
        <v>8118</v>
      </c>
      <c r="H8095" s="184" t="s">
        <v>7090</v>
      </c>
      <c r="I8095" s="185" t="s">
        <v>190</v>
      </c>
      <c r="J8095" s="181" t="s">
        <v>35</v>
      </c>
      <c r="K8095" s="181" t="s">
        <v>225</v>
      </c>
      <c r="L8095" s="186" t="s">
        <v>225</v>
      </c>
      <c r="M8095" s="187" t="s">
        <v>225</v>
      </c>
      <c r="N8095" s="183" t="s">
        <v>36</v>
      </c>
      <c r="O8095" s="181" t="s">
        <v>8118</v>
      </c>
      <c r="P8095" s="184" t="s">
        <v>7090</v>
      </c>
      <c r="Q8095" s="185" t="s">
        <v>190</v>
      </c>
      <c r="R8095" s="181" t="s">
        <v>35</v>
      </c>
      <c r="S8095" s="181" t="s">
        <v>225</v>
      </c>
      <c r="T8095" s="186" t="s">
        <v>225</v>
      </c>
      <c r="U8095" s="187" t="s">
        <v>225</v>
      </c>
      <c r="V8095" s="188" t="str" cm="1">
        <f t="array" ref="V8095">IF(SUM(LEN(A8095:U8095))=0,"",IF(OR(OR(ISBLANK(E8095),SUM(LEN(B8095),LEN(C8095))=0),AND(NOT(D8095="Unknown"),ISBLANK(I8095)),AND(NOT(N8095="Unknown"),ISBLANK(Q8095))),"Missing Information", INDEX(Table15[Entire Service Line Classification], MATCH(SUMIFS(Table15[Unique ID],Table15[System-Owned Portion],D8095,Table15[If Material Anything Other than "Lead" in Column E,Was Material Ever Previously Lead?],F8095,Table15[Customer-Owned Portion],N8095),Table15[Unique ID],0),0)))</f>
        <v>Non-lead</v>
      </c>
      <c r="W8095" s="189"/>
    </row>
    <row r="8096" spans="1:23" s="190" customFormat="1" ht="56.25" x14ac:dyDescent="0.25">
      <c r="A8096" s="180" t="s">
        <v>225</v>
      </c>
      <c r="B8096" s="181" t="s">
        <v>11692</v>
      </c>
      <c r="C8096" s="182" t="s">
        <v>225</v>
      </c>
      <c r="D8096" s="183" t="s">
        <v>36</v>
      </c>
      <c r="E8096" s="181" t="s">
        <v>35</v>
      </c>
      <c r="F8096" s="183" t="s">
        <v>35</v>
      </c>
      <c r="G8096" s="181" t="s">
        <v>7393</v>
      </c>
      <c r="H8096" s="184" t="s">
        <v>7090</v>
      </c>
      <c r="I8096" s="185" t="s">
        <v>190</v>
      </c>
      <c r="J8096" s="181" t="s">
        <v>35</v>
      </c>
      <c r="K8096" s="181" t="s">
        <v>225</v>
      </c>
      <c r="L8096" s="186" t="s">
        <v>225</v>
      </c>
      <c r="M8096" s="187" t="s">
        <v>225</v>
      </c>
      <c r="N8096" s="183" t="s">
        <v>36</v>
      </c>
      <c r="O8096" s="181" t="s">
        <v>7393</v>
      </c>
      <c r="P8096" s="184" t="s">
        <v>7090</v>
      </c>
      <c r="Q8096" s="185" t="s">
        <v>190</v>
      </c>
      <c r="R8096" s="181" t="s">
        <v>35</v>
      </c>
      <c r="S8096" s="181" t="s">
        <v>225</v>
      </c>
      <c r="T8096" s="186" t="s">
        <v>225</v>
      </c>
      <c r="U8096" s="187" t="s">
        <v>225</v>
      </c>
      <c r="V8096" s="188" t="str" cm="1">
        <f t="array" ref="V8096">IF(SUM(LEN(A8096:U8096))=0,"",IF(OR(OR(ISBLANK(E8096),SUM(LEN(B8096),LEN(C8096))=0),AND(NOT(D8096="Unknown"),ISBLANK(I8096)),AND(NOT(N8096="Unknown"),ISBLANK(Q8096))),"Missing Information", INDEX(Table15[Entire Service Line Classification], MATCH(SUMIFS(Table15[Unique ID],Table15[System-Owned Portion],D8096,Table15[If Material Anything Other than "Lead" in Column E,Was Material Ever Previously Lead?],F8096,Table15[Customer-Owned Portion],N8096),Table15[Unique ID],0),0)))</f>
        <v>Non-lead</v>
      </c>
      <c r="W8096" s="189"/>
    </row>
    <row r="8097" spans="1:23" s="190" customFormat="1" ht="56.25" x14ac:dyDescent="0.25">
      <c r="A8097" s="180" t="s">
        <v>225</v>
      </c>
      <c r="B8097" s="181" t="s">
        <v>11693</v>
      </c>
      <c r="C8097" s="182" t="s">
        <v>225</v>
      </c>
      <c r="D8097" s="183" t="s">
        <v>36</v>
      </c>
      <c r="E8097" s="181" t="s">
        <v>35</v>
      </c>
      <c r="F8097" s="183" t="s">
        <v>35</v>
      </c>
      <c r="G8097" s="181" t="s">
        <v>7344</v>
      </c>
      <c r="H8097" s="184" t="s">
        <v>7090</v>
      </c>
      <c r="I8097" s="185" t="s">
        <v>190</v>
      </c>
      <c r="J8097" s="181" t="s">
        <v>35</v>
      </c>
      <c r="K8097" s="181" t="s">
        <v>225</v>
      </c>
      <c r="L8097" s="186" t="s">
        <v>225</v>
      </c>
      <c r="M8097" s="187" t="s">
        <v>225</v>
      </c>
      <c r="N8097" s="183" t="s">
        <v>36</v>
      </c>
      <c r="O8097" s="181" t="s">
        <v>7344</v>
      </c>
      <c r="P8097" s="184" t="s">
        <v>7090</v>
      </c>
      <c r="Q8097" s="185" t="s">
        <v>190</v>
      </c>
      <c r="R8097" s="181" t="s">
        <v>35</v>
      </c>
      <c r="S8097" s="181" t="s">
        <v>225</v>
      </c>
      <c r="T8097" s="186" t="s">
        <v>225</v>
      </c>
      <c r="U8097" s="187" t="s">
        <v>225</v>
      </c>
      <c r="V8097" s="188" t="str" cm="1">
        <f t="array" ref="V8097">IF(SUM(LEN(A8097:U8097))=0,"",IF(OR(OR(ISBLANK(E8097),SUM(LEN(B8097),LEN(C8097))=0),AND(NOT(D8097="Unknown"),ISBLANK(I8097)),AND(NOT(N8097="Unknown"),ISBLANK(Q8097))),"Missing Information", INDEX(Table15[Entire Service Line Classification], MATCH(SUMIFS(Table15[Unique ID],Table15[System-Owned Portion],D8097,Table15[If Material Anything Other than "Lead" in Column E,Was Material Ever Previously Lead?],F8097,Table15[Customer-Owned Portion],N8097),Table15[Unique ID],0),0)))</f>
        <v>Non-lead</v>
      </c>
      <c r="W8097" s="189"/>
    </row>
    <row r="8098" spans="1:23" s="190" customFormat="1" ht="56.25" x14ac:dyDescent="0.25">
      <c r="A8098" s="180" t="s">
        <v>225</v>
      </c>
      <c r="B8098" s="181" t="s">
        <v>11694</v>
      </c>
      <c r="C8098" s="182" t="s">
        <v>225</v>
      </c>
      <c r="D8098" s="183" t="s">
        <v>36</v>
      </c>
      <c r="E8098" s="181" t="s">
        <v>35</v>
      </c>
      <c r="F8098" s="183" t="s">
        <v>35</v>
      </c>
      <c r="G8098" s="181" t="s">
        <v>7442</v>
      </c>
      <c r="H8098" s="184" t="s">
        <v>7250</v>
      </c>
      <c r="I8098" s="185" t="s">
        <v>190</v>
      </c>
      <c r="J8098" s="181" t="s">
        <v>35</v>
      </c>
      <c r="K8098" s="181" t="s">
        <v>225</v>
      </c>
      <c r="L8098" s="186" t="s">
        <v>225</v>
      </c>
      <c r="M8098" s="187" t="s">
        <v>225</v>
      </c>
      <c r="N8098" s="183" t="s">
        <v>36</v>
      </c>
      <c r="O8098" s="181" t="s">
        <v>7442</v>
      </c>
      <c r="P8098" s="184" t="s">
        <v>7250</v>
      </c>
      <c r="Q8098" s="185" t="s">
        <v>190</v>
      </c>
      <c r="R8098" s="181" t="s">
        <v>35</v>
      </c>
      <c r="S8098" s="181" t="s">
        <v>225</v>
      </c>
      <c r="T8098" s="186" t="s">
        <v>225</v>
      </c>
      <c r="U8098" s="187" t="s">
        <v>225</v>
      </c>
      <c r="V8098" s="188" t="str" cm="1">
        <f t="array" ref="V8098">IF(SUM(LEN(A8098:U8098))=0,"",IF(OR(OR(ISBLANK(E8098),SUM(LEN(B8098),LEN(C8098))=0),AND(NOT(D8098="Unknown"),ISBLANK(I8098)),AND(NOT(N8098="Unknown"),ISBLANK(Q8098))),"Missing Information", INDEX(Table15[Entire Service Line Classification], MATCH(SUMIFS(Table15[Unique ID],Table15[System-Owned Portion],D8098,Table15[If Material Anything Other than "Lead" in Column E,Was Material Ever Previously Lead?],F8098,Table15[Customer-Owned Portion],N8098),Table15[Unique ID],0),0)))</f>
        <v>Non-lead</v>
      </c>
      <c r="W8098" s="189"/>
    </row>
    <row r="8099" spans="1:23" s="190" customFormat="1" ht="56.25" x14ac:dyDescent="0.25">
      <c r="A8099" s="180" t="s">
        <v>225</v>
      </c>
      <c r="B8099" s="181" t="s">
        <v>11695</v>
      </c>
      <c r="C8099" s="182" t="s">
        <v>225</v>
      </c>
      <c r="D8099" s="183" t="s">
        <v>36</v>
      </c>
      <c r="E8099" s="181" t="s">
        <v>35</v>
      </c>
      <c r="F8099" s="183" t="s">
        <v>35</v>
      </c>
      <c r="G8099" s="181" t="s">
        <v>7388</v>
      </c>
      <c r="H8099" s="184" t="s">
        <v>7090</v>
      </c>
      <c r="I8099" s="185" t="s">
        <v>190</v>
      </c>
      <c r="J8099" s="181" t="s">
        <v>35</v>
      </c>
      <c r="K8099" s="181" t="s">
        <v>225</v>
      </c>
      <c r="L8099" s="186" t="s">
        <v>225</v>
      </c>
      <c r="M8099" s="187" t="s">
        <v>225</v>
      </c>
      <c r="N8099" s="183" t="s">
        <v>36</v>
      </c>
      <c r="O8099" s="181" t="s">
        <v>7388</v>
      </c>
      <c r="P8099" s="184" t="s">
        <v>7090</v>
      </c>
      <c r="Q8099" s="185" t="s">
        <v>190</v>
      </c>
      <c r="R8099" s="181" t="s">
        <v>35</v>
      </c>
      <c r="S8099" s="181" t="s">
        <v>225</v>
      </c>
      <c r="T8099" s="186" t="s">
        <v>225</v>
      </c>
      <c r="U8099" s="187" t="s">
        <v>225</v>
      </c>
      <c r="V8099" s="188" t="str" cm="1">
        <f t="array" ref="V8099">IF(SUM(LEN(A8099:U8099))=0,"",IF(OR(OR(ISBLANK(E8099),SUM(LEN(B8099),LEN(C8099))=0),AND(NOT(D8099="Unknown"),ISBLANK(I8099)),AND(NOT(N8099="Unknown"),ISBLANK(Q8099))),"Missing Information", INDEX(Table15[Entire Service Line Classification], MATCH(SUMIFS(Table15[Unique ID],Table15[System-Owned Portion],D8099,Table15[If Material Anything Other than "Lead" in Column E,Was Material Ever Previously Lead?],F8099,Table15[Customer-Owned Portion],N8099),Table15[Unique ID],0),0)))</f>
        <v>Non-lead</v>
      </c>
      <c r="W8099" s="189"/>
    </row>
    <row r="8100" spans="1:23" s="190" customFormat="1" ht="56.25" x14ac:dyDescent="0.25">
      <c r="A8100" s="180" t="s">
        <v>225</v>
      </c>
      <c r="B8100" s="181" t="s">
        <v>11696</v>
      </c>
      <c r="C8100" s="182" t="s">
        <v>225</v>
      </c>
      <c r="D8100" s="183" t="s">
        <v>36</v>
      </c>
      <c r="E8100" s="181" t="s">
        <v>35</v>
      </c>
      <c r="F8100" s="183" t="s">
        <v>35</v>
      </c>
      <c r="G8100" s="181" t="s">
        <v>7352</v>
      </c>
      <c r="H8100" s="184" t="s">
        <v>7090</v>
      </c>
      <c r="I8100" s="185" t="s">
        <v>190</v>
      </c>
      <c r="J8100" s="181" t="s">
        <v>35</v>
      </c>
      <c r="K8100" s="181" t="s">
        <v>225</v>
      </c>
      <c r="L8100" s="186" t="s">
        <v>225</v>
      </c>
      <c r="M8100" s="187" t="s">
        <v>225</v>
      </c>
      <c r="N8100" s="183" t="s">
        <v>36</v>
      </c>
      <c r="O8100" s="181" t="s">
        <v>7352</v>
      </c>
      <c r="P8100" s="184" t="s">
        <v>7090</v>
      </c>
      <c r="Q8100" s="185" t="s">
        <v>190</v>
      </c>
      <c r="R8100" s="181" t="s">
        <v>35</v>
      </c>
      <c r="S8100" s="181" t="s">
        <v>225</v>
      </c>
      <c r="T8100" s="186" t="s">
        <v>225</v>
      </c>
      <c r="U8100" s="187" t="s">
        <v>225</v>
      </c>
      <c r="V8100" s="188" t="str" cm="1">
        <f t="array" ref="V8100">IF(SUM(LEN(A8100:U8100))=0,"",IF(OR(OR(ISBLANK(E8100),SUM(LEN(B8100),LEN(C8100))=0),AND(NOT(D8100="Unknown"),ISBLANK(I8100)),AND(NOT(N8100="Unknown"),ISBLANK(Q8100))),"Missing Information", INDEX(Table15[Entire Service Line Classification], MATCH(SUMIFS(Table15[Unique ID],Table15[System-Owned Portion],D8100,Table15[If Material Anything Other than "Lead" in Column E,Was Material Ever Previously Lead?],F8100,Table15[Customer-Owned Portion],N8100),Table15[Unique ID],0),0)))</f>
        <v>Non-lead</v>
      </c>
      <c r="W8100" s="189"/>
    </row>
    <row r="8101" spans="1:23" s="190" customFormat="1" ht="56.25" x14ac:dyDescent="0.25">
      <c r="A8101" s="180" t="s">
        <v>225</v>
      </c>
      <c r="B8101" s="181" t="s">
        <v>11697</v>
      </c>
      <c r="C8101" s="182" t="s">
        <v>225</v>
      </c>
      <c r="D8101" s="183" t="s">
        <v>36</v>
      </c>
      <c r="E8101" s="181" t="s">
        <v>35</v>
      </c>
      <c r="F8101" s="183" t="s">
        <v>35</v>
      </c>
      <c r="G8101" s="181" t="s">
        <v>7354</v>
      </c>
      <c r="H8101" s="184" t="s">
        <v>7090</v>
      </c>
      <c r="I8101" s="185" t="s">
        <v>190</v>
      </c>
      <c r="J8101" s="181" t="s">
        <v>35</v>
      </c>
      <c r="K8101" s="181" t="s">
        <v>225</v>
      </c>
      <c r="L8101" s="186" t="s">
        <v>225</v>
      </c>
      <c r="M8101" s="187" t="s">
        <v>225</v>
      </c>
      <c r="N8101" s="183" t="s">
        <v>36</v>
      </c>
      <c r="O8101" s="181" t="s">
        <v>7354</v>
      </c>
      <c r="P8101" s="184" t="s">
        <v>7090</v>
      </c>
      <c r="Q8101" s="185" t="s">
        <v>190</v>
      </c>
      <c r="R8101" s="181" t="s">
        <v>35</v>
      </c>
      <c r="S8101" s="181" t="s">
        <v>225</v>
      </c>
      <c r="T8101" s="186" t="s">
        <v>225</v>
      </c>
      <c r="U8101" s="187" t="s">
        <v>225</v>
      </c>
      <c r="V8101" s="188" t="str" cm="1">
        <f t="array" ref="V8101">IF(SUM(LEN(A8101:U8101))=0,"",IF(OR(OR(ISBLANK(E8101),SUM(LEN(B8101),LEN(C8101))=0),AND(NOT(D8101="Unknown"),ISBLANK(I8101)),AND(NOT(N8101="Unknown"),ISBLANK(Q8101))),"Missing Information", INDEX(Table15[Entire Service Line Classification], MATCH(SUMIFS(Table15[Unique ID],Table15[System-Owned Portion],D8101,Table15[If Material Anything Other than "Lead" in Column E,Was Material Ever Previously Lead?],F8101,Table15[Customer-Owned Portion],N8101),Table15[Unique ID],0),0)))</f>
        <v>Non-lead</v>
      </c>
      <c r="W8101" s="189"/>
    </row>
    <row r="8102" spans="1:23" s="190" customFormat="1" ht="56.25" x14ac:dyDescent="0.25">
      <c r="A8102" s="180" t="s">
        <v>225</v>
      </c>
      <c r="B8102" s="181" t="s">
        <v>11698</v>
      </c>
      <c r="C8102" s="182" t="s">
        <v>225</v>
      </c>
      <c r="D8102" s="183" t="s">
        <v>36</v>
      </c>
      <c r="E8102" s="181" t="s">
        <v>35</v>
      </c>
      <c r="F8102" s="183" t="s">
        <v>35</v>
      </c>
      <c r="G8102" s="181" t="s">
        <v>7357</v>
      </c>
      <c r="H8102" s="184" t="s">
        <v>7090</v>
      </c>
      <c r="I8102" s="185" t="s">
        <v>190</v>
      </c>
      <c r="J8102" s="181" t="s">
        <v>35</v>
      </c>
      <c r="K8102" s="181" t="s">
        <v>225</v>
      </c>
      <c r="L8102" s="186" t="s">
        <v>225</v>
      </c>
      <c r="M8102" s="187" t="s">
        <v>225</v>
      </c>
      <c r="N8102" s="183" t="s">
        <v>36</v>
      </c>
      <c r="O8102" s="181" t="s">
        <v>7357</v>
      </c>
      <c r="P8102" s="184" t="s">
        <v>7090</v>
      </c>
      <c r="Q8102" s="185" t="s">
        <v>190</v>
      </c>
      <c r="R8102" s="181" t="s">
        <v>35</v>
      </c>
      <c r="S8102" s="181" t="s">
        <v>225</v>
      </c>
      <c r="T8102" s="186" t="s">
        <v>225</v>
      </c>
      <c r="U8102" s="187" t="s">
        <v>225</v>
      </c>
      <c r="V8102" s="188" t="str" cm="1">
        <f t="array" ref="V8102">IF(SUM(LEN(A8102:U8102))=0,"",IF(OR(OR(ISBLANK(E8102),SUM(LEN(B8102),LEN(C8102))=0),AND(NOT(D8102="Unknown"),ISBLANK(I8102)),AND(NOT(N8102="Unknown"),ISBLANK(Q8102))),"Missing Information", INDEX(Table15[Entire Service Line Classification], MATCH(SUMIFS(Table15[Unique ID],Table15[System-Owned Portion],D8102,Table15[If Material Anything Other than "Lead" in Column E,Was Material Ever Previously Lead?],F8102,Table15[Customer-Owned Portion],N8102),Table15[Unique ID],0),0)))</f>
        <v>Non-lead</v>
      </c>
      <c r="W8102" s="189"/>
    </row>
    <row r="8103" spans="1:23" s="190" customFormat="1" ht="56.25" x14ac:dyDescent="0.25">
      <c r="A8103" s="180" t="s">
        <v>225</v>
      </c>
      <c r="B8103" s="181" t="s">
        <v>11699</v>
      </c>
      <c r="C8103" s="182" t="s">
        <v>225</v>
      </c>
      <c r="D8103" s="183" t="s">
        <v>36</v>
      </c>
      <c r="E8103" s="181" t="s">
        <v>35</v>
      </c>
      <c r="F8103" s="183" t="s">
        <v>35</v>
      </c>
      <c r="G8103" s="181" t="s">
        <v>7366</v>
      </c>
      <c r="H8103" s="184" t="s">
        <v>7090</v>
      </c>
      <c r="I8103" s="185" t="s">
        <v>190</v>
      </c>
      <c r="J8103" s="181" t="s">
        <v>35</v>
      </c>
      <c r="K8103" s="181" t="s">
        <v>225</v>
      </c>
      <c r="L8103" s="186" t="s">
        <v>225</v>
      </c>
      <c r="M8103" s="187" t="s">
        <v>225</v>
      </c>
      <c r="N8103" s="183" t="s">
        <v>36</v>
      </c>
      <c r="O8103" s="181" t="s">
        <v>7366</v>
      </c>
      <c r="P8103" s="184" t="s">
        <v>7090</v>
      </c>
      <c r="Q8103" s="185" t="s">
        <v>190</v>
      </c>
      <c r="R8103" s="181" t="s">
        <v>35</v>
      </c>
      <c r="S8103" s="181" t="s">
        <v>225</v>
      </c>
      <c r="T8103" s="186" t="s">
        <v>225</v>
      </c>
      <c r="U8103" s="187" t="s">
        <v>225</v>
      </c>
      <c r="V8103" s="188" t="str" cm="1">
        <f t="array" ref="V8103">IF(SUM(LEN(A8103:U8103))=0,"",IF(OR(OR(ISBLANK(E8103),SUM(LEN(B8103),LEN(C8103))=0),AND(NOT(D8103="Unknown"),ISBLANK(I8103)),AND(NOT(N8103="Unknown"),ISBLANK(Q8103))),"Missing Information", INDEX(Table15[Entire Service Line Classification], MATCH(SUMIFS(Table15[Unique ID],Table15[System-Owned Portion],D8103,Table15[If Material Anything Other than "Lead" in Column E,Was Material Ever Previously Lead?],F8103,Table15[Customer-Owned Portion],N8103),Table15[Unique ID],0),0)))</f>
        <v>Non-lead</v>
      </c>
      <c r="W8103" s="189"/>
    </row>
    <row r="8104" spans="1:23" s="190" customFormat="1" ht="56.25" x14ac:dyDescent="0.25">
      <c r="A8104" s="180" t="s">
        <v>225</v>
      </c>
      <c r="B8104" s="181" t="s">
        <v>11700</v>
      </c>
      <c r="C8104" s="182" t="s">
        <v>225</v>
      </c>
      <c r="D8104" s="183" t="s">
        <v>36</v>
      </c>
      <c r="E8104" s="181" t="s">
        <v>35</v>
      </c>
      <c r="F8104" s="183" t="s">
        <v>35</v>
      </c>
      <c r="G8104" s="181" t="s">
        <v>7357</v>
      </c>
      <c r="H8104" s="184" t="s">
        <v>7090</v>
      </c>
      <c r="I8104" s="185" t="s">
        <v>190</v>
      </c>
      <c r="J8104" s="181" t="s">
        <v>35</v>
      </c>
      <c r="K8104" s="181" t="s">
        <v>225</v>
      </c>
      <c r="L8104" s="186" t="s">
        <v>225</v>
      </c>
      <c r="M8104" s="187" t="s">
        <v>225</v>
      </c>
      <c r="N8104" s="183" t="s">
        <v>36</v>
      </c>
      <c r="O8104" s="181" t="s">
        <v>7357</v>
      </c>
      <c r="P8104" s="184" t="s">
        <v>7090</v>
      </c>
      <c r="Q8104" s="185" t="s">
        <v>190</v>
      </c>
      <c r="R8104" s="181" t="s">
        <v>35</v>
      </c>
      <c r="S8104" s="181" t="s">
        <v>225</v>
      </c>
      <c r="T8104" s="186" t="s">
        <v>225</v>
      </c>
      <c r="U8104" s="187" t="s">
        <v>225</v>
      </c>
      <c r="V8104" s="188" t="str" cm="1">
        <f t="array" ref="V8104">IF(SUM(LEN(A8104:U8104))=0,"",IF(OR(OR(ISBLANK(E8104),SUM(LEN(B8104),LEN(C8104))=0),AND(NOT(D8104="Unknown"),ISBLANK(I8104)),AND(NOT(N8104="Unknown"),ISBLANK(Q8104))),"Missing Information", INDEX(Table15[Entire Service Line Classification], MATCH(SUMIFS(Table15[Unique ID],Table15[System-Owned Portion],D8104,Table15[If Material Anything Other than "Lead" in Column E,Was Material Ever Previously Lead?],F8104,Table15[Customer-Owned Portion],N8104),Table15[Unique ID],0),0)))</f>
        <v>Non-lead</v>
      </c>
      <c r="W8104" s="189"/>
    </row>
    <row r="8105" spans="1:23" s="190" customFormat="1" ht="56.25" x14ac:dyDescent="0.25">
      <c r="A8105" s="180" t="s">
        <v>225</v>
      </c>
      <c r="B8105" s="181" t="s">
        <v>11702</v>
      </c>
      <c r="C8105" s="182" t="s">
        <v>225</v>
      </c>
      <c r="D8105" s="183" t="s">
        <v>36</v>
      </c>
      <c r="E8105" s="181" t="s">
        <v>35</v>
      </c>
      <c r="F8105" s="183" t="s">
        <v>35</v>
      </c>
      <c r="G8105" s="181" t="s">
        <v>7480</v>
      </c>
      <c r="H8105" s="184" t="s">
        <v>225</v>
      </c>
      <c r="I8105" s="185" t="s">
        <v>190</v>
      </c>
      <c r="J8105" s="181" t="s">
        <v>35</v>
      </c>
      <c r="K8105" s="181" t="s">
        <v>225</v>
      </c>
      <c r="L8105" s="186" t="s">
        <v>225</v>
      </c>
      <c r="M8105" s="187" t="s">
        <v>225</v>
      </c>
      <c r="N8105" s="183" t="s">
        <v>36</v>
      </c>
      <c r="O8105" s="181" t="s">
        <v>225</v>
      </c>
      <c r="P8105" s="184" t="s">
        <v>225</v>
      </c>
      <c r="Q8105" s="185" t="s">
        <v>190</v>
      </c>
      <c r="R8105" s="181" t="s">
        <v>35</v>
      </c>
      <c r="S8105" s="181" t="s">
        <v>225</v>
      </c>
      <c r="T8105" s="186" t="s">
        <v>225</v>
      </c>
      <c r="U8105" s="187" t="s">
        <v>225</v>
      </c>
      <c r="V8105" s="188" t="str" cm="1">
        <f t="array" ref="V8105">IF(SUM(LEN(A8105:U8105))=0,"",IF(OR(OR(ISBLANK(E8105),SUM(LEN(B8105),LEN(C8105))=0),AND(NOT(D8105="Unknown"),ISBLANK(I8105)),AND(NOT(N8105="Unknown"),ISBLANK(Q8105))),"Missing Information", INDEX(Table15[Entire Service Line Classification], MATCH(SUMIFS(Table15[Unique ID],Table15[System-Owned Portion],D8105,Table15[If Material Anything Other than "Lead" in Column E,Was Material Ever Previously Lead?],F8105,Table15[Customer-Owned Portion],N8105),Table15[Unique ID],0),0)))</f>
        <v>Non-lead</v>
      </c>
      <c r="W8105" s="189"/>
    </row>
    <row r="8106" spans="1:23" s="190" customFormat="1" ht="56.25" x14ac:dyDescent="0.25">
      <c r="A8106" s="180" t="s">
        <v>225</v>
      </c>
      <c r="B8106" s="181" t="s">
        <v>11703</v>
      </c>
      <c r="C8106" s="182" t="s">
        <v>225</v>
      </c>
      <c r="D8106" s="183" t="s">
        <v>36</v>
      </c>
      <c r="E8106" s="181" t="s">
        <v>35</v>
      </c>
      <c r="F8106" s="183" t="s">
        <v>35</v>
      </c>
      <c r="G8106" s="181" t="s">
        <v>7480</v>
      </c>
      <c r="H8106" s="184" t="s">
        <v>225</v>
      </c>
      <c r="I8106" s="185" t="s">
        <v>190</v>
      </c>
      <c r="J8106" s="181" t="s">
        <v>35</v>
      </c>
      <c r="K8106" s="181" t="s">
        <v>225</v>
      </c>
      <c r="L8106" s="186" t="s">
        <v>225</v>
      </c>
      <c r="M8106" s="187" t="s">
        <v>225</v>
      </c>
      <c r="N8106" s="183" t="s">
        <v>36</v>
      </c>
      <c r="O8106" s="181" t="s">
        <v>225</v>
      </c>
      <c r="P8106" s="184" t="s">
        <v>225</v>
      </c>
      <c r="Q8106" s="185" t="s">
        <v>190</v>
      </c>
      <c r="R8106" s="181" t="s">
        <v>35</v>
      </c>
      <c r="S8106" s="181" t="s">
        <v>225</v>
      </c>
      <c r="T8106" s="186" t="s">
        <v>225</v>
      </c>
      <c r="U8106" s="187" t="s">
        <v>225</v>
      </c>
      <c r="V8106" s="188" t="str" cm="1">
        <f t="array" ref="V8106">IF(SUM(LEN(A8106:U8106))=0,"",IF(OR(OR(ISBLANK(E8106),SUM(LEN(B8106),LEN(C8106))=0),AND(NOT(D8106="Unknown"),ISBLANK(I8106)),AND(NOT(N8106="Unknown"),ISBLANK(Q8106))),"Missing Information", INDEX(Table15[Entire Service Line Classification], MATCH(SUMIFS(Table15[Unique ID],Table15[System-Owned Portion],D8106,Table15[If Material Anything Other than "Lead" in Column E,Was Material Ever Previously Lead?],F8106,Table15[Customer-Owned Portion],N8106),Table15[Unique ID],0),0)))</f>
        <v>Non-lead</v>
      </c>
      <c r="W8106" s="189"/>
    </row>
    <row r="8107" spans="1:23" s="190" customFormat="1" ht="56.25" x14ac:dyDescent="0.25">
      <c r="A8107" s="180" t="s">
        <v>225</v>
      </c>
      <c r="B8107" s="181" t="s">
        <v>11704</v>
      </c>
      <c r="C8107" s="182" t="s">
        <v>225</v>
      </c>
      <c r="D8107" s="183" t="s">
        <v>36</v>
      </c>
      <c r="E8107" s="181" t="s">
        <v>35</v>
      </c>
      <c r="F8107" s="183" t="s">
        <v>35</v>
      </c>
      <c r="G8107" s="181" t="s">
        <v>7480</v>
      </c>
      <c r="H8107" s="184" t="s">
        <v>225</v>
      </c>
      <c r="I8107" s="185" t="s">
        <v>190</v>
      </c>
      <c r="J8107" s="181" t="s">
        <v>35</v>
      </c>
      <c r="K8107" s="181" t="s">
        <v>225</v>
      </c>
      <c r="L8107" s="186" t="s">
        <v>225</v>
      </c>
      <c r="M8107" s="187" t="s">
        <v>225</v>
      </c>
      <c r="N8107" s="183" t="s">
        <v>36</v>
      </c>
      <c r="O8107" s="181" t="s">
        <v>225</v>
      </c>
      <c r="P8107" s="184" t="s">
        <v>225</v>
      </c>
      <c r="Q8107" s="185" t="s">
        <v>190</v>
      </c>
      <c r="R8107" s="181" t="s">
        <v>35</v>
      </c>
      <c r="S8107" s="181" t="s">
        <v>225</v>
      </c>
      <c r="T8107" s="186" t="s">
        <v>225</v>
      </c>
      <c r="U8107" s="187" t="s">
        <v>225</v>
      </c>
      <c r="V8107" s="188" t="str" cm="1">
        <f t="array" ref="V8107">IF(SUM(LEN(A8107:U8107))=0,"",IF(OR(OR(ISBLANK(E8107),SUM(LEN(B8107),LEN(C8107))=0),AND(NOT(D8107="Unknown"),ISBLANK(I8107)),AND(NOT(N8107="Unknown"),ISBLANK(Q8107))),"Missing Information", INDEX(Table15[Entire Service Line Classification], MATCH(SUMIFS(Table15[Unique ID],Table15[System-Owned Portion],D8107,Table15[If Material Anything Other than "Lead" in Column E,Was Material Ever Previously Lead?],F8107,Table15[Customer-Owned Portion],N8107),Table15[Unique ID],0),0)))</f>
        <v>Non-lead</v>
      </c>
      <c r="W8107" s="189"/>
    </row>
    <row r="8108" spans="1:23" s="190" customFormat="1" ht="56.25" x14ac:dyDescent="0.25">
      <c r="A8108" s="180" t="s">
        <v>225</v>
      </c>
      <c r="B8108" s="181" t="s">
        <v>11705</v>
      </c>
      <c r="C8108" s="182" t="s">
        <v>225</v>
      </c>
      <c r="D8108" s="183" t="s">
        <v>36</v>
      </c>
      <c r="E8108" s="181" t="s">
        <v>35</v>
      </c>
      <c r="F8108" s="183" t="s">
        <v>35</v>
      </c>
      <c r="G8108" s="181" t="s">
        <v>7480</v>
      </c>
      <c r="H8108" s="184" t="s">
        <v>225</v>
      </c>
      <c r="I8108" s="185" t="s">
        <v>190</v>
      </c>
      <c r="J8108" s="181" t="s">
        <v>35</v>
      </c>
      <c r="K8108" s="181" t="s">
        <v>225</v>
      </c>
      <c r="L8108" s="186" t="s">
        <v>225</v>
      </c>
      <c r="M8108" s="187" t="s">
        <v>225</v>
      </c>
      <c r="N8108" s="183" t="s">
        <v>36</v>
      </c>
      <c r="O8108" s="181" t="s">
        <v>225</v>
      </c>
      <c r="P8108" s="184" t="s">
        <v>225</v>
      </c>
      <c r="Q8108" s="185" t="s">
        <v>190</v>
      </c>
      <c r="R8108" s="181" t="s">
        <v>35</v>
      </c>
      <c r="S8108" s="181" t="s">
        <v>225</v>
      </c>
      <c r="T8108" s="186" t="s">
        <v>225</v>
      </c>
      <c r="U8108" s="187" t="s">
        <v>225</v>
      </c>
      <c r="V8108" s="188" t="str" cm="1">
        <f t="array" ref="V8108">IF(SUM(LEN(A8108:U8108))=0,"",IF(OR(OR(ISBLANK(E8108),SUM(LEN(B8108),LEN(C8108))=0),AND(NOT(D8108="Unknown"),ISBLANK(I8108)),AND(NOT(N8108="Unknown"),ISBLANK(Q8108))),"Missing Information", INDEX(Table15[Entire Service Line Classification], MATCH(SUMIFS(Table15[Unique ID],Table15[System-Owned Portion],D8108,Table15[If Material Anything Other than "Lead" in Column E,Was Material Ever Previously Lead?],F8108,Table15[Customer-Owned Portion],N8108),Table15[Unique ID],0),0)))</f>
        <v>Non-lead</v>
      </c>
      <c r="W8108" s="189"/>
    </row>
    <row r="8109" spans="1:23" s="190" customFormat="1" ht="56.25" x14ac:dyDescent="0.25">
      <c r="A8109" s="180" t="s">
        <v>225</v>
      </c>
      <c r="B8109" s="181" t="s">
        <v>11706</v>
      </c>
      <c r="C8109" s="182" t="s">
        <v>225</v>
      </c>
      <c r="D8109" s="183" t="s">
        <v>36</v>
      </c>
      <c r="E8109" s="181" t="s">
        <v>35</v>
      </c>
      <c r="F8109" s="183" t="s">
        <v>35</v>
      </c>
      <c r="G8109" s="181" t="s">
        <v>7480</v>
      </c>
      <c r="H8109" s="184" t="s">
        <v>225</v>
      </c>
      <c r="I8109" s="185" t="s">
        <v>190</v>
      </c>
      <c r="J8109" s="181" t="s">
        <v>35</v>
      </c>
      <c r="K8109" s="181" t="s">
        <v>225</v>
      </c>
      <c r="L8109" s="186" t="s">
        <v>225</v>
      </c>
      <c r="M8109" s="187" t="s">
        <v>225</v>
      </c>
      <c r="N8109" s="183" t="s">
        <v>36</v>
      </c>
      <c r="O8109" s="181" t="s">
        <v>225</v>
      </c>
      <c r="P8109" s="184" t="s">
        <v>225</v>
      </c>
      <c r="Q8109" s="185" t="s">
        <v>190</v>
      </c>
      <c r="R8109" s="181" t="s">
        <v>35</v>
      </c>
      <c r="S8109" s="181" t="s">
        <v>225</v>
      </c>
      <c r="T8109" s="186" t="s">
        <v>225</v>
      </c>
      <c r="U8109" s="187" t="s">
        <v>225</v>
      </c>
      <c r="V8109" s="188" t="str" cm="1">
        <f t="array" ref="V8109">IF(SUM(LEN(A8109:U8109))=0,"",IF(OR(OR(ISBLANK(E8109),SUM(LEN(B8109),LEN(C8109))=0),AND(NOT(D8109="Unknown"),ISBLANK(I8109)),AND(NOT(N8109="Unknown"),ISBLANK(Q8109))),"Missing Information", INDEX(Table15[Entire Service Line Classification], MATCH(SUMIFS(Table15[Unique ID],Table15[System-Owned Portion],D8109,Table15[If Material Anything Other than "Lead" in Column E,Was Material Ever Previously Lead?],F8109,Table15[Customer-Owned Portion],N8109),Table15[Unique ID],0),0)))</f>
        <v>Non-lead</v>
      </c>
      <c r="W8109" s="189"/>
    </row>
    <row r="8110" spans="1:23" s="190" customFormat="1" ht="56.25" x14ac:dyDescent="0.25">
      <c r="A8110" s="180" t="s">
        <v>225</v>
      </c>
      <c r="B8110" s="181" t="s">
        <v>11707</v>
      </c>
      <c r="C8110" s="182" t="s">
        <v>225</v>
      </c>
      <c r="D8110" s="183" t="s">
        <v>36</v>
      </c>
      <c r="E8110" s="181" t="s">
        <v>35</v>
      </c>
      <c r="F8110" s="183" t="s">
        <v>35</v>
      </c>
      <c r="G8110" s="181" t="s">
        <v>7480</v>
      </c>
      <c r="H8110" s="184" t="s">
        <v>225</v>
      </c>
      <c r="I8110" s="185" t="s">
        <v>190</v>
      </c>
      <c r="J8110" s="181" t="s">
        <v>35</v>
      </c>
      <c r="K8110" s="181" t="s">
        <v>225</v>
      </c>
      <c r="L8110" s="186" t="s">
        <v>225</v>
      </c>
      <c r="M8110" s="187" t="s">
        <v>225</v>
      </c>
      <c r="N8110" s="183" t="s">
        <v>36</v>
      </c>
      <c r="O8110" s="181" t="s">
        <v>225</v>
      </c>
      <c r="P8110" s="184" t="s">
        <v>225</v>
      </c>
      <c r="Q8110" s="185" t="s">
        <v>190</v>
      </c>
      <c r="R8110" s="181" t="s">
        <v>35</v>
      </c>
      <c r="S8110" s="181" t="s">
        <v>225</v>
      </c>
      <c r="T8110" s="186" t="s">
        <v>225</v>
      </c>
      <c r="U8110" s="187" t="s">
        <v>225</v>
      </c>
      <c r="V8110" s="188" t="str" cm="1">
        <f t="array" ref="V8110">IF(SUM(LEN(A8110:U8110))=0,"",IF(OR(OR(ISBLANK(E8110),SUM(LEN(B8110),LEN(C8110))=0),AND(NOT(D8110="Unknown"),ISBLANK(I8110)),AND(NOT(N8110="Unknown"),ISBLANK(Q8110))),"Missing Information", INDEX(Table15[Entire Service Line Classification], MATCH(SUMIFS(Table15[Unique ID],Table15[System-Owned Portion],D8110,Table15[If Material Anything Other than "Lead" in Column E,Was Material Ever Previously Lead?],F8110,Table15[Customer-Owned Portion],N8110),Table15[Unique ID],0),0)))</f>
        <v>Non-lead</v>
      </c>
      <c r="W8110" s="189"/>
    </row>
    <row r="8111" spans="1:23" s="190" customFormat="1" ht="56.25" x14ac:dyDescent="0.25">
      <c r="A8111" s="180" t="s">
        <v>225</v>
      </c>
      <c r="B8111" s="181" t="s">
        <v>11708</v>
      </c>
      <c r="C8111" s="182" t="s">
        <v>225</v>
      </c>
      <c r="D8111" s="183" t="s">
        <v>36</v>
      </c>
      <c r="E8111" s="181" t="s">
        <v>35</v>
      </c>
      <c r="F8111" s="183" t="s">
        <v>35</v>
      </c>
      <c r="G8111" s="181" t="s">
        <v>7480</v>
      </c>
      <c r="H8111" s="184" t="s">
        <v>225</v>
      </c>
      <c r="I8111" s="185" t="s">
        <v>190</v>
      </c>
      <c r="J8111" s="181" t="s">
        <v>35</v>
      </c>
      <c r="K8111" s="181" t="s">
        <v>225</v>
      </c>
      <c r="L8111" s="186" t="s">
        <v>225</v>
      </c>
      <c r="M8111" s="187" t="s">
        <v>225</v>
      </c>
      <c r="N8111" s="183" t="s">
        <v>36</v>
      </c>
      <c r="O8111" s="181" t="s">
        <v>225</v>
      </c>
      <c r="P8111" s="184" t="s">
        <v>225</v>
      </c>
      <c r="Q8111" s="185" t="s">
        <v>190</v>
      </c>
      <c r="R8111" s="181" t="s">
        <v>35</v>
      </c>
      <c r="S8111" s="181" t="s">
        <v>225</v>
      </c>
      <c r="T8111" s="186" t="s">
        <v>225</v>
      </c>
      <c r="U8111" s="187" t="s">
        <v>225</v>
      </c>
      <c r="V8111" s="188" t="str" cm="1">
        <f t="array" ref="V8111">IF(SUM(LEN(A8111:U8111))=0,"",IF(OR(OR(ISBLANK(E8111),SUM(LEN(B8111),LEN(C8111))=0),AND(NOT(D8111="Unknown"),ISBLANK(I8111)),AND(NOT(N8111="Unknown"),ISBLANK(Q8111))),"Missing Information", INDEX(Table15[Entire Service Line Classification], MATCH(SUMIFS(Table15[Unique ID],Table15[System-Owned Portion],D8111,Table15[If Material Anything Other than "Lead" in Column E,Was Material Ever Previously Lead?],F8111,Table15[Customer-Owned Portion],N8111),Table15[Unique ID],0),0)))</f>
        <v>Non-lead</v>
      </c>
      <c r="W8111" s="189"/>
    </row>
    <row r="8112" spans="1:23" s="190" customFormat="1" ht="56.25" x14ac:dyDescent="0.25">
      <c r="A8112" s="180" t="s">
        <v>225</v>
      </c>
      <c r="B8112" s="181" t="s">
        <v>11710</v>
      </c>
      <c r="C8112" s="182" t="s">
        <v>225</v>
      </c>
      <c r="D8112" s="183" t="s">
        <v>36</v>
      </c>
      <c r="E8112" s="181" t="s">
        <v>35</v>
      </c>
      <c r="F8112" s="183" t="s">
        <v>35</v>
      </c>
      <c r="G8112" s="181" t="s">
        <v>7480</v>
      </c>
      <c r="H8112" s="184" t="s">
        <v>225</v>
      </c>
      <c r="I8112" s="185" t="s">
        <v>190</v>
      </c>
      <c r="J8112" s="181" t="s">
        <v>35</v>
      </c>
      <c r="K8112" s="181" t="s">
        <v>225</v>
      </c>
      <c r="L8112" s="186" t="s">
        <v>225</v>
      </c>
      <c r="M8112" s="187" t="s">
        <v>225</v>
      </c>
      <c r="N8112" s="183" t="s">
        <v>36</v>
      </c>
      <c r="O8112" s="181" t="s">
        <v>225</v>
      </c>
      <c r="P8112" s="184" t="s">
        <v>225</v>
      </c>
      <c r="Q8112" s="185" t="s">
        <v>190</v>
      </c>
      <c r="R8112" s="181" t="s">
        <v>35</v>
      </c>
      <c r="S8112" s="181" t="s">
        <v>225</v>
      </c>
      <c r="T8112" s="186" t="s">
        <v>225</v>
      </c>
      <c r="U8112" s="187" t="s">
        <v>225</v>
      </c>
      <c r="V8112" s="188" t="str" cm="1">
        <f t="array" ref="V8112">IF(SUM(LEN(A8112:U8112))=0,"",IF(OR(OR(ISBLANK(E8112),SUM(LEN(B8112),LEN(C8112))=0),AND(NOT(D8112="Unknown"),ISBLANK(I8112)),AND(NOT(N8112="Unknown"),ISBLANK(Q8112))),"Missing Information", INDEX(Table15[Entire Service Line Classification], MATCH(SUMIFS(Table15[Unique ID],Table15[System-Owned Portion],D8112,Table15[If Material Anything Other than "Lead" in Column E,Was Material Ever Previously Lead?],F8112,Table15[Customer-Owned Portion],N8112),Table15[Unique ID],0),0)))</f>
        <v>Non-lead</v>
      </c>
      <c r="W8112" s="189"/>
    </row>
    <row r="8113" spans="1:23" s="190" customFormat="1" ht="56.25" x14ac:dyDescent="0.25">
      <c r="A8113" s="180" t="s">
        <v>225</v>
      </c>
      <c r="B8113" s="181" t="s">
        <v>11711</v>
      </c>
      <c r="C8113" s="182" t="s">
        <v>225</v>
      </c>
      <c r="D8113" s="183" t="s">
        <v>36</v>
      </c>
      <c r="E8113" s="181" t="s">
        <v>35</v>
      </c>
      <c r="F8113" s="183" t="s">
        <v>35</v>
      </c>
      <c r="G8113" s="181" t="s">
        <v>7480</v>
      </c>
      <c r="H8113" s="184" t="s">
        <v>225</v>
      </c>
      <c r="I8113" s="185" t="s">
        <v>190</v>
      </c>
      <c r="J8113" s="181" t="s">
        <v>35</v>
      </c>
      <c r="K8113" s="181" t="s">
        <v>225</v>
      </c>
      <c r="L8113" s="186" t="s">
        <v>225</v>
      </c>
      <c r="M8113" s="187" t="s">
        <v>225</v>
      </c>
      <c r="N8113" s="183" t="s">
        <v>36</v>
      </c>
      <c r="O8113" s="181" t="s">
        <v>225</v>
      </c>
      <c r="P8113" s="184" t="s">
        <v>225</v>
      </c>
      <c r="Q8113" s="185" t="s">
        <v>190</v>
      </c>
      <c r="R8113" s="181" t="s">
        <v>35</v>
      </c>
      <c r="S8113" s="181" t="s">
        <v>225</v>
      </c>
      <c r="T8113" s="186" t="s">
        <v>225</v>
      </c>
      <c r="U8113" s="187" t="s">
        <v>225</v>
      </c>
      <c r="V8113" s="188" t="str" cm="1">
        <f t="array" ref="V8113">IF(SUM(LEN(A8113:U8113))=0,"",IF(OR(OR(ISBLANK(E8113),SUM(LEN(B8113),LEN(C8113))=0),AND(NOT(D8113="Unknown"),ISBLANK(I8113)),AND(NOT(N8113="Unknown"),ISBLANK(Q8113))),"Missing Information", INDEX(Table15[Entire Service Line Classification], MATCH(SUMIFS(Table15[Unique ID],Table15[System-Owned Portion],D8113,Table15[If Material Anything Other than "Lead" in Column E,Was Material Ever Previously Lead?],F8113,Table15[Customer-Owned Portion],N8113),Table15[Unique ID],0),0)))</f>
        <v>Non-lead</v>
      </c>
      <c r="W8113" s="189"/>
    </row>
    <row r="8114" spans="1:23" s="190" customFormat="1" ht="56.25" x14ac:dyDescent="0.25">
      <c r="A8114" s="180" t="s">
        <v>225</v>
      </c>
      <c r="B8114" s="181" t="s">
        <v>11712</v>
      </c>
      <c r="C8114" s="182" t="s">
        <v>225</v>
      </c>
      <c r="D8114" s="183" t="s">
        <v>36</v>
      </c>
      <c r="E8114" s="181" t="s">
        <v>35</v>
      </c>
      <c r="F8114" s="183" t="s">
        <v>35</v>
      </c>
      <c r="G8114" s="181" t="s">
        <v>7480</v>
      </c>
      <c r="H8114" s="184" t="s">
        <v>225</v>
      </c>
      <c r="I8114" s="185" t="s">
        <v>190</v>
      </c>
      <c r="J8114" s="181" t="s">
        <v>35</v>
      </c>
      <c r="K8114" s="181" t="s">
        <v>225</v>
      </c>
      <c r="L8114" s="186" t="s">
        <v>225</v>
      </c>
      <c r="M8114" s="187" t="s">
        <v>225</v>
      </c>
      <c r="N8114" s="183" t="s">
        <v>36</v>
      </c>
      <c r="O8114" s="181" t="s">
        <v>225</v>
      </c>
      <c r="P8114" s="184" t="s">
        <v>225</v>
      </c>
      <c r="Q8114" s="185" t="s">
        <v>190</v>
      </c>
      <c r="R8114" s="181" t="s">
        <v>35</v>
      </c>
      <c r="S8114" s="181" t="s">
        <v>225</v>
      </c>
      <c r="T8114" s="186" t="s">
        <v>225</v>
      </c>
      <c r="U8114" s="187" t="s">
        <v>225</v>
      </c>
      <c r="V8114" s="188" t="str" cm="1">
        <f t="array" ref="V8114">IF(SUM(LEN(A8114:U8114))=0,"",IF(OR(OR(ISBLANK(E8114),SUM(LEN(B8114),LEN(C8114))=0),AND(NOT(D8114="Unknown"),ISBLANK(I8114)),AND(NOT(N8114="Unknown"),ISBLANK(Q8114))),"Missing Information", INDEX(Table15[Entire Service Line Classification], MATCH(SUMIFS(Table15[Unique ID],Table15[System-Owned Portion],D8114,Table15[If Material Anything Other than "Lead" in Column E,Was Material Ever Previously Lead?],F8114,Table15[Customer-Owned Portion],N8114),Table15[Unique ID],0),0)))</f>
        <v>Non-lead</v>
      </c>
      <c r="W8114" s="189"/>
    </row>
    <row r="8115" spans="1:23" s="190" customFormat="1" ht="56.25" x14ac:dyDescent="0.25">
      <c r="A8115" s="180" t="s">
        <v>225</v>
      </c>
      <c r="B8115" s="181" t="s">
        <v>11713</v>
      </c>
      <c r="C8115" s="182" t="s">
        <v>225</v>
      </c>
      <c r="D8115" s="183" t="s">
        <v>36</v>
      </c>
      <c r="E8115" s="181" t="s">
        <v>35</v>
      </c>
      <c r="F8115" s="183" t="s">
        <v>35</v>
      </c>
      <c r="G8115" s="181" t="s">
        <v>7480</v>
      </c>
      <c r="H8115" s="184" t="s">
        <v>225</v>
      </c>
      <c r="I8115" s="185" t="s">
        <v>190</v>
      </c>
      <c r="J8115" s="181" t="s">
        <v>35</v>
      </c>
      <c r="K8115" s="181" t="s">
        <v>225</v>
      </c>
      <c r="L8115" s="186" t="s">
        <v>225</v>
      </c>
      <c r="M8115" s="187" t="s">
        <v>225</v>
      </c>
      <c r="N8115" s="183" t="s">
        <v>36</v>
      </c>
      <c r="O8115" s="181" t="s">
        <v>225</v>
      </c>
      <c r="P8115" s="184" t="s">
        <v>225</v>
      </c>
      <c r="Q8115" s="185" t="s">
        <v>190</v>
      </c>
      <c r="R8115" s="181" t="s">
        <v>35</v>
      </c>
      <c r="S8115" s="181" t="s">
        <v>225</v>
      </c>
      <c r="T8115" s="186" t="s">
        <v>225</v>
      </c>
      <c r="U8115" s="187" t="s">
        <v>225</v>
      </c>
      <c r="V8115" s="188" t="str" cm="1">
        <f t="array" ref="V8115">IF(SUM(LEN(A8115:U8115))=0,"",IF(OR(OR(ISBLANK(E8115),SUM(LEN(B8115),LEN(C8115))=0),AND(NOT(D8115="Unknown"),ISBLANK(I8115)),AND(NOT(N8115="Unknown"),ISBLANK(Q8115))),"Missing Information", INDEX(Table15[Entire Service Line Classification], MATCH(SUMIFS(Table15[Unique ID],Table15[System-Owned Portion],D8115,Table15[If Material Anything Other than "Lead" in Column E,Was Material Ever Previously Lead?],F8115,Table15[Customer-Owned Portion],N8115),Table15[Unique ID],0),0)))</f>
        <v>Non-lead</v>
      </c>
      <c r="W8115" s="189"/>
    </row>
    <row r="8116" spans="1:23" s="190" customFormat="1" ht="56.25" x14ac:dyDescent="0.25">
      <c r="A8116" s="180" t="s">
        <v>225</v>
      </c>
      <c r="B8116" s="181" t="s">
        <v>11714</v>
      </c>
      <c r="C8116" s="182" t="s">
        <v>225</v>
      </c>
      <c r="D8116" s="183" t="s">
        <v>36</v>
      </c>
      <c r="E8116" s="181" t="s">
        <v>35</v>
      </c>
      <c r="F8116" s="183" t="s">
        <v>35</v>
      </c>
      <c r="G8116" s="181" t="s">
        <v>7480</v>
      </c>
      <c r="H8116" s="184" t="s">
        <v>225</v>
      </c>
      <c r="I8116" s="185" t="s">
        <v>190</v>
      </c>
      <c r="J8116" s="181" t="s">
        <v>35</v>
      </c>
      <c r="K8116" s="181" t="s">
        <v>225</v>
      </c>
      <c r="L8116" s="186" t="s">
        <v>225</v>
      </c>
      <c r="M8116" s="187" t="s">
        <v>225</v>
      </c>
      <c r="N8116" s="183" t="s">
        <v>36</v>
      </c>
      <c r="O8116" s="181" t="s">
        <v>225</v>
      </c>
      <c r="P8116" s="184" t="s">
        <v>225</v>
      </c>
      <c r="Q8116" s="185" t="s">
        <v>190</v>
      </c>
      <c r="R8116" s="181" t="s">
        <v>35</v>
      </c>
      <c r="S8116" s="181" t="s">
        <v>225</v>
      </c>
      <c r="T8116" s="186" t="s">
        <v>225</v>
      </c>
      <c r="U8116" s="187" t="s">
        <v>225</v>
      </c>
      <c r="V8116" s="188" t="str" cm="1">
        <f t="array" ref="V8116">IF(SUM(LEN(A8116:U8116))=0,"",IF(OR(OR(ISBLANK(E8116),SUM(LEN(B8116),LEN(C8116))=0),AND(NOT(D8116="Unknown"),ISBLANK(I8116)),AND(NOT(N8116="Unknown"),ISBLANK(Q8116))),"Missing Information", INDEX(Table15[Entire Service Line Classification], MATCH(SUMIFS(Table15[Unique ID],Table15[System-Owned Portion],D8116,Table15[If Material Anything Other than "Lead" in Column E,Was Material Ever Previously Lead?],F8116,Table15[Customer-Owned Portion],N8116),Table15[Unique ID],0),0)))</f>
        <v>Non-lead</v>
      </c>
      <c r="W8116" s="189"/>
    </row>
    <row r="8117" spans="1:23" s="190" customFormat="1" ht="56.25" x14ac:dyDescent="0.25">
      <c r="A8117" s="180" t="s">
        <v>225</v>
      </c>
      <c r="B8117" s="181" t="s">
        <v>11715</v>
      </c>
      <c r="C8117" s="182" t="s">
        <v>225</v>
      </c>
      <c r="D8117" s="183" t="s">
        <v>36</v>
      </c>
      <c r="E8117" s="181" t="s">
        <v>35</v>
      </c>
      <c r="F8117" s="183" t="s">
        <v>35</v>
      </c>
      <c r="G8117" s="181" t="s">
        <v>7480</v>
      </c>
      <c r="H8117" s="184" t="s">
        <v>225</v>
      </c>
      <c r="I8117" s="185" t="s">
        <v>190</v>
      </c>
      <c r="J8117" s="181" t="s">
        <v>35</v>
      </c>
      <c r="K8117" s="181" t="s">
        <v>225</v>
      </c>
      <c r="L8117" s="186" t="s">
        <v>225</v>
      </c>
      <c r="M8117" s="187" t="s">
        <v>225</v>
      </c>
      <c r="N8117" s="183" t="s">
        <v>36</v>
      </c>
      <c r="O8117" s="181" t="s">
        <v>225</v>
      </c>
      <c r="P8117" s="184" t="s">
        <v>225</v>
      </c>
      <c r="Q8117" s="185" t="s">
        <v>190</v>
      </c>
      <c r="R8117" s="181" t="s">
        <v>35</v>
      </c>
      <c r="S8117" s="181" t="s">
        <v>225</v>
      </c>
      <c r="T8117" s="186" t="s">
        <v>225</v>
      </c>
      <c r="U8117" s="187" t="s">
        <v>225</v>
      </c>
      <c r="V8117" s="188" t="str" cm="1">
        <f t="array" ref="V8117">IF(SUM(LEN(A8117:U8117))=0,"",IF(OR(OR(ISBLANK(E8117),SUM(LEN(B8117),LEN(C8117))=0),AND(NOT(D8117="Unknown"),ISBLANK(I8117)),AND(NOT(N8117="Unknown"),ISBLANK(Q8117))),"Missing Information", INDEX(Table15[Entire Service Line Classification], MATCH(SUMIFS(Table15[Unique ID],Table15[System-Owned Portion],D8117,Table15[If Material Anything Other than "Lead" in Column E,Was Material Ever Previously Lead?],F8117,Table15[Customer-Owned Portion],N8117),Table15[Unique ID],0),0)))</f>
        <v>Non-lead</v>
      </c>
      <c r="W8117" s="189"/>
    </row>
    <row r="8118" spans="1:23" s="190" customFormat="1" ht="56.25" x14ac:dyDescent="0.25">
      <c r="A8118" s="180" t="s">
        <v>225</v>
      </c>
      <c r="B8118" s="181" t="s">
        <v>11716</v>
      </c>
      <c r="C8118" s="182" t="s">
        <v>225</v>
      </c>
      <c r="D8118" s="183" t="s">
        <v>36</v>
      </c>
      <c r="E8118" s="181" t="s">
        <v>35</v>
      </c>
      <c r="F8118" s="183" t="s">
        <v>35</v>
      </c>
      <c r="G8118" s="181" t="s">
        <v>7480</v>
      </c>
      <c r="H8118" s="184" t="s">
        <v>225</v>
      </c>
      <c r="I8118" s="185" t="s">
        <v>190</v>
      </c>
      <c r="J8118" s="181" t="s">
        <v>35</v>
      </c>
      <c r="K8118" s="181" t="s">
        <v>225</v>
      </c>
      <c r="L8118" s="186" t="s">
        <v>225</v>
      </c>
      <c r="M8118" s="187" t="s">
        <v>225</v>
      </c>
      <c r="N8118" s="183" t="s">
        <v>36</v>
      </c>
      <c r="O8118" s="181" t="s">
        <v>225</v>
      </c>
      <c r="P8118" s="184" t="s">
        <v>225</v>
      </c>
      <c r="Q8118" s="185" t="s">
        <v>190</v>
      </c>
      <c r="R8118" s="181" t="s">
        <v>35</v>
      </c>
      <c r="S8118" s="181" t="s">
        <v>225</v>
      </c>
      <c r="T8118" s="186" t="s">
        <v>225</v>
      </c>
      <c r="U8118" s="187" t="s">
        <v>225</v>
      </c>
      <c r="V8118" s="188" t="str" cm="1">
        <f t="array" ref="V8118">IF(SUM(LEN(A8118:U8118))=0,"",IF(OR(OR(ISBLANK(E8118),SUM(LEN(B8118),LEN(C8118))=0),AND(NOT(D8118="Unknown"),ISBLANK(I8118)),AND(NOT(N8118="Unknown"),ISBLANK(Q8118))),"Missing Information", INDEX(Table15[Entire Service Line Classification], MATCH(SUMIFS(Table15[Unique ID],Table15[System-Owned Portion],D8118,Table15[If Material Anything Other than "Lead" in Column E,Was Material Ever Previously Lead?],F8118,Table15[Customer-Owned Portion],N8118),Table15[Unique ID],0),0)))</f>
        <v>Non-lead</v>
      </c>
      <c r="W8118" s="189"/>
    </row>
    <row r="8119" spans="1:23" s="190" customFormat="1" ht="56.25" x14ac:dyDescent="0.25">
      <c r="A8119" s="180" t="s">
        <v>225</v>
      </c>
      <c r="B8119" s="181" t="s">
        <v>11717</v>
      </c>
      <c r="C8119" s="182" t="s">
        <v>225</v>
      </c>
      <c r="D8119" s="183" t="s">
        <v>36</v>
      </c>
      <c r="E8119" s="181" t="s">
        <v>35</v>
      </c>
      <c r="F8119" s="183" t="s">
        <v>35</v>
      </c>
      <c r="G8119" s="181" t="s">
        <v>7480</v>
      </c>
      <c r="H8119" s="184" t="s">
        <v>225</v>
      </c>
      <c r="I8119" s="185" t="s">
        <v>190</v>
      </c>
      <c r="J8119" s="181" t="s">
        <v>35</v>
      </c>
      <c r="K8119" s="181" t="s">
        <v>225</v>
      </c>
      <c r="L8119" s="186" t="s">
        <v>225</v>
      </c>
      <c r="M8119" s="187" t="s">
        <v>225</v>
      </c>
      <c r="N8119" s="183" t="s">
        <v>36</v>
      </c>
      <c r="O8119" s="181" t="s">
        <v>225</v>
      </c>
      <c r="P8119" s="184" t="s">
        <v>225</v>
      </c>
      <c r="Q8119" s="185" t="s">
        <v>190</v>
      </c>
      <c r="R8119" s="181" t="s">
        <v>35</v>
      </c>
      <c r="S8119" s="181" t="s">
        <v>225</v>
      </c>
      <c r="T8119" s="186" t="s">
        <v>225</v>
      </c>
      <c r="U8119" s="187" t="s">
        <v>225</v>
      </c>
      <c r="V8119" s="188" t="str" cm="1">
        <f t="array" ref="V8119">IF(SUM(LEN(A8119:U8119))=0,"",IF(OR(OR(ISBLANK(E8119),SUM(LEN(B8119),LEN(C8119))=0),AND(NOT(D8119="Unknown"),ISBLANK(I8119)),AND(NOT(N8119="Unknown"),ISBLANK(Q8119))),"Missing Information", INDEX(Table15[Entire Service Line Classification], MATCH(SUMIFS(Table15[Unique ID],Table15[System-Owned Portion],D8119,Table15[If Material Anything Other than "Lead" in Column E,Was Material Ever Previously Lead?],F8119,Table15[Customer-Owned Portion],N8119),Table15[Unique ID],0),0)))</f>
        <v>Non-lead</v>
      </c>
      <c r="W8119" s="189"/>
    </row>
    <row r="8120" spans="1:23" s="190" customFormat="1" ht="56.25" x14ac:dyDescent="0.25">
      <c r="A8120" s="180" t="s">
        <v>225</v>
      </c>
      <c r="B8120" s="181" t="s">
        <v>11730</v>
      </c>
      <c r="C8120" s="182" t="s">
        <v>225</v>
      </c>
      <c r="D8120" s="183" t="s">
        <v>36</v>
      </c>
      <c r="E8120" s="181" t="s">
        <v>35</v>
      </c>
      <c r="F8120" s="183" t="s">
        <v>35</v>
      </c>
      <c r="G8120" s="181" t="s">
        <v>7347</v>
      </c>
      <c r="H8120" s="184" t="s">
        <v>225</v>
      </c>
      <c r="I8120" s="185" t="s">
        <v>190</v>
      </c>
      <c r="J8120" s="181" t="s">
        <v>35</v>
      </c>
      <c r="K8120" s="181" t="s">
        <v>225</v>
      </c>
      <c r="L8120" s="186" t="s">
        <v>225</v>
      </c>
      <c r="M8120" s="187" t="s">
        <v>225</v>
      </c>
      <c r="N8120" s="183" t="s">
        <v>36</v>
      </c>
      <c r="O8120" s="181" t="s">
        <v>7347</v>
      </c>
      <c r="P8120" s="184" t="s">
        <v>225</v>
      </c>
      <c r="Q8120" s="185" t="s">
        <v>190</v>
      </c>
      <c r="R8120" s="181" t="s">
        <v>35</v>
      </c>
      <c r="S8120" s="181" t="s">
        <v>225</v>
      </c>
      <c r="T8120" s="186" t="s">
        <v>225</v>
      </c>
      <c r="U8120" s="187" t="s">
        <v>225</v>
      </c>
      <c r="V8120" s="188" t="str" cm="1">
        <f t="array" ref="V8120">IF(SUM(LEN(A8120:U8120))=0,"",IF(OR(OR(ISBLANK(E8120),SUM(LEN(B8120),LEN(C8120))=0),AND(NOT(D8120="Unknown"),ISBLANK(I8120)),AND(NOT(N8120="Unknown"),ISBLANK(Q8120))),"Missing Information", INDEX(Table15[Entire Service Line Classification], MATCH(SUMIFS(Table15[Unique ID],Table15[System-Owned Portion],D8120,Table15[If Material Anything Other than "Lead" in Column E,Was Material Ever Previously Lead?],F8120,Table15[Customer-Owned Portion],N8120),Table15[Unique ID],0),0)))</f>
        <v>Non-lead</v>
      </c>
      <c r="W8120" s="189"/>
    </row>
    <row r="8121" spans="1:23" s="190" customFormat="1" ht="56.25" x14ac:dyDescent="0.25">
      <c r="A8121" s="180" t="s">
        <v>225</v>
      </c>
      <c r="B8121" s="181" t="s">
        <v>11761</v>
      </c>
      <c r="C8121" s="182" t="s">
        <v>225</v>
      </c>
      <c r="D8121" s="183" t="s">
        <v>36</v>
      </c>
      <c r="E8121" s="181" t="s">
        <v>35</v>
      </c>
      <c r="F8121" s="183" t="s">
        <v>35</v>
      </c>
      <c r="G8121" s="181" t="s">
        <v>7480</v>
      </c>
      <c r="H8121" s="184" t="s">
        <v>225</v>
      </c>
      <c r="I8121" s="185" t="s">
        <v>190</v>
      </c>
      <c r="J8121" s="181" t="s">
        <v>35</v>
      </c>
      <c r="K8121" s="181" t="s">
        <v>225</v>
      </c>
      <c r="L8121" s="186" t="s">
        <v>225</v>
      </c>
      <c r="M8121" s="187" t="s">
        <v>225</v>
      </c>
      <c r="N8121" s="183" t="s">
        <v>36</v>
      </c>
      <c r="O8121" s="181" t="s">
        <v>7480</v>
      </c>
      <c r="P8121" s="184" t="s">
        <v>225</v>
      </c>
      <c r="Q8121" s="185" t="s">
        <v>190</v>
      </c>
      <c r="R8121" s="181" t="s">
        <v>35</v>
      </c>
      <c r="S8121" s="181" t="s">
        <v>225</v>
      </c>
      <c r="T8121" s="186" t="s">
        <v>225</v>
      </c>
      <c r="U8121" s="187" t="s">
        <v>225</v>
      </c>
      <c r="V8121" s="188" t="str" cm="1">
        <f t="array" ref="V8121">IF(SUM(LEN(A8121:U8121))=0,"",IF(OR(OR(ISBLANK(E8121),SUM(LEN(B8121),LEN(C8121))=0),AND(NOT(D8121="Unknown"),ISBLANK(I8121)),AND(NOT(N8121="Unknown"),ISBLANK(Q8121))),"Missing Information", INDEX(Table15[Entire Service Line Classification], MATCH(SUMIFS(Table15[Unique ID],Table15[System-Owned Portion],D8121,Table15[If Material Anything Other than "Lead" in Column E,Was Material Ever Previously Lead?],F8121,Table15[Customer-Owned Portion],N8121),Table15[Unique ID],0),0)))</f>
        <v>Non-lead</v>
      </c>
      <c r="W8121" s="189"/>
    </row>
    <row r="8122" spans="1:23" s="190" customFormat="1" ht="56.25" x14ac:dyDescent="0.25">
      <c r="A8122" s="180" t="s">
        <v>225</v>
      </c>
      <c r="B8122" s="181" t="s">
        <v>11762</v>
      </c>
      <c r="C8122" s="182" t="s">
        <v>225</v>
      </c>
      <c r="D8122" s="183" t="s">
        <v>36</v>
      </c>
      <c r="E8122" s="181" t="s">
        <v>35</v>
      </c>
      <c r="F8122" s="183" t="s">
        <v>35</v>
      </c>
      <c r="G8122" s="181" t="s">
        <v>7480</v>
      </c>
      <c r="H8122" s="184" t="s">
        <v>225</v>
      </c>
      <c r="I8122" s="185" t="s">
        <v>190</v>
      </c>
      <c r="J8122" s="181" t="s">
        <v>35</v>
      </c>
      <c r="K8122" s="181" t="s">
        <v>225</v>
      </c>
      <c r="L8122" s="186" t="s">
        <v>225</v>
      </c>
      <c r="M8122" s="187" t="s">
        <v>225</v>
      </c>
      <c r="N8122" s="183" t="s">
        <v>36</v>
      </c>
      <c r="O8122" s="181" t="s">
        <v>7480</v>
      </c>
      <c r="P8122" s="184" t="s">
        <v>225</v>
      </c>
      <c r="Q8122" s="185" t="s">
        <v>190</v>
      </c>
      <c r="R8122" s="181" t="s">
        <v>35</v>
      </c>
      <c r="S8122" s="181" t="s">
        <v>225</v>
      </c>
      <c r="T8122" s="186" t="s">
        <v>225</v>
      </c>
      <c r="U8122" s="187" t="s">
        <v>225</v>
      </c>
      <c r="V8122" s="188" t="str" cm="1">
        <f t="array" ref="V8122">IF(SUM(LEN(A8122:U8122))=0,"",IF(OR(OR(ISBLANK(E8122),SUM(LEN(B8122),LEN(C8122))=0),AND(NOT(D8122="Unknown"),ISBLANK(I8122)),AND(NOT(N8122="Unknown"),ISBLANK(Q8122))),"Missing Information", INDEX(Table15[Entire Service Line Classification], MATCH(SUMIFS(Table15[Unique ID],Table15[System-Owned Portion],D8122,Table15[If Material Anything Other than "Lead" in Column E,Was Material Ever Previously Lead?],F8122,Table15[Customer-Owned Portion],N8122),Table15[Unique ID],0),0)))</f>
        <v>Non-lead</v>
      </c>
      <c r="W8122" s="189"/>
    </row>
    <row r="8123" spans="1:23" s="190" customFormat="1" ht="56.25" x14ac:dyDescent="0.25">
      <c r="A8123" s="180" t="s">
        <v>225</v>
      </c>
      <c r="B8123" s="181" t="s">
        <v>11763</v>
      </c>
      <c r="C8123" s="182" t="s">
        <v>225</v>
      </c>
      <c r="D8123" s="183" t="s">
        <v>36</v>
      </c>
      <c r="E8123" s="181" t="s">
        <v>35</v>
      </c>
      <c r="F8123" s="183" t="s">
        <v>35</v>
      </c>
      <c r="G8123" s="181" t="s">
        <v>7480</v>
      </c>
      <c r="H8123" s="184" t="s">
        <v>225</v>
      </c>
      <c r="I8123" s="185" t="s">
        <v>190</v>
      </c>
      <c r="J8123" s="181" t="s">
        <v>35</v>
      </c>
      <c r="K8123" s="181" t="s">
        <v>225</v>
      </c>
      <c r="L8123" s="186" t="s">
        <v>225</v>
      </c>
      <c r="M8123" s="187" t="s">
        <v>225</v>
      </c>
      <c r="N8123" s="183" t="s">
        <v>36</v>
      </c>
      <c r="O8123" s="181" t="s">
        <v>7480</v>
      </c>
      <c r="P8123" s="184" t="s">
        <v>225</v>
      </c>
      <c r="Q8123" s="185" t="s">
        <v>190</v>
      </c>
      <c r="R8123" s="181" t="s">
        <v>35</v>
      </c>
      <c r="S8123" s="181" t="s">
        <v>225</v>
      </c>
      <c r="T8123" s="186" t="s">
        <v>225</v>
      </c>
      <c r="U8123" s="187" t="s">
        <v>225</v>
      </c>
      <c r="V8123" s="188" t="str" cm="1">
        <f t="array" ref="V8123">IF(SUM(LEN(A8123:U8123))=0,"",IF(OR(OR(ISBLANK(E8123),SUM(LEN(B8123),LEN(C8123))=0),AND(NOT(D8123="Unknown"),ISBLANK(I8123)),AND(NOT(N8123="Unknown"),ISBLANK(Q8123))),"Missing Information", INDEX(Table15[Entire Service Line Classification], MATCH(SUMIFS(Table15[Unique ID],Table15[System-Owned Portion],D8123,Table15[If Material Anything Other than "Lead" in Column E,Was Material Ever Previously Lead?],F8123,Table15[Customer-Owned Portion],N8123),Table15[Unique ID],0),0)))</f>
        <v>Non-lead</v>
      </c>
      <c r="W8123" s="189"/>
    </row>
    <row r="8124" spans="1:23" s="190" customFormat="1" ht="56.25" x14ac:dyDescent="0.25">
      <c r="A8124" s="180" t="s">
        <v>225</v>
      </c>
      <c r="B8124" s="181" t="s">
        <v>11765</v>
      </c>
      <c r="C8124" s="182" t="s">
        <v>225</v>
      </c>
      <c r="D8124" s="183" t="s">
        <v>36</v>
      </c>
      <c r="E8124" s="181" t="s">
        <v>35</v>
      </c>
      <c r="F8124" s="183" t="s">
        <v>35</v>
      </c>
      <c r="G8124" s="181" t="s">
        <v>7480</v>
      </c>
      <c r="H8124" s="184" t="s">
        <v>225</v>
      </c>
      <c r="I8124" s="185" t="s">
        <v>190</v>
      </c>
      <c r="J8124" s="181" t="s">
        <v>35</v>
      </c>
      <c r="K8124" s="181" t="s">
        <v>225</v>
      </c>
      <c r="L8124" s="186" t="s">
        <v>225</v>
      </c>
      <c r="M8124" s="187" t="s">
        <v>225</v>
      </c>
      <c r="N8124" s="183" t="s">
        <v>36</v>
      </c>
      <c r="O8124" s="181" t="s">
        <v>7480</v>
      </c>
      <c r="P8124" s="184" t="s">
        <v>225</v>
      </c>
      <c r="Q8124" s="185" t="s">
        <v>190</v>
      </c>
      <c r="R8124" s="181" t="s">
        <v>35</v>
      </c>
      <c r="S8124" s="181" t="s">
        <v>225</v>
      </c>
      <c r="T8124" s="186" t="s">
        <v>225</v>
      </c>
      <c r="U8124" s="187" t="s">
        <v>225</v>
      </c>
      <c r="V8124" s="188" t="str" cm="1">
        <f t="array" ref="V8124">IF(SUM(LEN(A8124:U8124))=0,"",IF(OR(OR(ISBLANK(E8124),SUM(LEN(B8124),LEN(C8124))=0),AND(NOT(D8124="Unknown"),ISBLANK(I8124)),AND(NOT(N8124="Unknown"),ISBLANK(Q8124))),"Missing Information", INDEX(Table15[Entire Service Line Classification], MATCH(SUMIFS(Table15[Unique ID],Table15[System-Owned Portion],D8124,Table15[If Material Anything Other than "Lead" in Column E,Was Material Ever Previously Lead?],F8124,Table15[Customer-Owned Portion],N8124),Table15[Unique ID],0),0)))</f>
        <v>Non-lead</v>
      </c>
      <c r="W8124" s="189"/>
    </row>
    <row r="8125" spans="1:23" s="190" customFormat="1" ht="56.25" x14ac:dyDescent="0.25">
      <c r="A8125" s="180" t="s">
        <v>225</v>
      </c>
      <c r="B8125" s="181" t="s">
        <v>11766</v>
      </c>
      <c r="C8125" s="182" t="s">
        <v>225</v>
      </c>
      <c r="D8125" s="183" t="s">
        <v>36</v>
      </c>
      <c r="E8125" s="181" t="s">
        <v>35</v>
      </c>
      <c r="F8125" s="183" t="s">
        <v>35</v>
      </c>
      <c r="G8125" s="181" t="s">
        <v>7480</v>
      </c>
      <c r="H8125" s="184" t="s">
        <v>225</v>
      </c>
      <c r="I8125" s="185" t="s">
        <v>190</v>
      </c>
      <c r="J8125" s="181" t="s">
        <v>35</v>
      </c>
      <c r="K8125" s="181" t="s">
        <v>225</v>
      </c>
      <c r="L8125" s="186" t="s">
        <v>225</v>
      </c>
      <c r="M8125" s="187" t="s">
        <v>225</v>
      </c>
      <c r="N8125" s="183" t="s">
        <v>36</v>
      </c>
      <c r="O8125" s="181" t="s">
        <v>7480</v>
      </c>
      <c r="P8125" s="184" t="s">
        <v>225</v>
      </c>
      <c r="Q8125" s="185" t="s">
        <v>190</v>
      </c>
      <c r="R8125" s="181" t="s">
        <v>35</v>
      </c>
      <c r="S8125" s="181" t="s">
        <v>225</v>
      </c>
      <c r="T8125" s="186" t="s">
        <v>225</v>
      </c>
      <c r="U8125" s="187" t="s">
        <v>225</v>
      </c>
      <c r="V8125" s="188" t="str" cm="1">
        <f t="array" ref="V8125">IF(SUM(LEN(A8125:U8125))=0,"",IF(OR(OR(ISBLANK(E8125),SUM(LEN(B8125),LEN(C8125))=0),AND(NOT(D8125="Unknown"),ISBLANK(I8125)),AND(NOT(N8125="Unknown"),ISBLANK(Q8125))),"Missing Information", INDEX(Table15[Entire Service Line Classification], MATCH(SUMIFS(Table15[Unique ID],Table15[System-Owned Portion],D8125,Table15[If Material Anything Other than "Lead" in Column E,Was Material Ever Previously Lead?],F8125,Table15[Customer-Owned Portion],N8125),Table15[Unique ID],0),0)))</f>
        <v>Non-lead</v>
      </c>
      <c r="W8125" s="189"/>
    </row>
    <row r="8126" spans="1:23" s="190" customFormat="1" ht="56.25" x14ac:dyDescent="0.25">
      <c r="A8126" s="180" t="s">
        <v>225</v>
      </c>
      <c r="B8126" s="181" t="s">
        <v>11767</v>
      </c>
      <c r="C8126" s="182" t="s">
        <v>225</v>
      </c>
      <c r="D8126" s="183" t="s">
        <v>36</v>
      </c>
      <c r="E8126" s="181" t="s">
        <v>35</v>
      </c>
      <c r="F8126" s="183" t="s">
        <v>35</v>
      </c>
      <c r="G8126" s="181" t="s">
        <v>7480</v>
      </c>
      <c r="H8126" s="184" t="s">
        <v>225</v>
      </c>
      <c r="I8126" s="185" t="s">
        <v>190</v>
      </c>
      <c r="J8126" s="181" t="s">
        <v>35</v>
      </c>
      <c r="K8126" s="181" t="s">
        <v>225</v>
      </c>
      <c r="L8126" s="186" t="s">
        <v>225</v>
      </c>
      <c r="M8126" s="187" t="s">
        <v>225</v>
      </c>
      <c r="N8126" s="183" t="s">
        <v>36</v>
      </c>
      <c r="O8126" s="181" t="s">
        <v>7480</v>
      </c>
      <c r="P8126" s="184" t="s">
        <v>225</v>
      </c>
      <c r="Q8126" s="185" t="s">
        <v>190</v>
      </c>
      <c r="R8126" s="181" t="s">
        <v>35</v>
      </c>
      <c r="S8126" s="181" t="s">
        <v>225</v>
      </c>
      <c r="T8126" s="186" t="s">
        <v>225</v>
      </c>
      <c r="U8126" s="187" t="s">
        <v>225</v>
      </c>
      <c r="V8126" s="188" t="str" cm="1">
        <f t="array" ref="V8126">IF(SUM(LEN(A8126:U8126))=0,"",IF(OR(OR(ISBLANK(E8126),SUM(LEN(B8126),LEN(C8126))=0),AND(NOT(D8126="Unknown"),ISBLANK(I8126)),AND(NOT(N8126="Unknown"),ISBLANK(Q8126))),"Missing Information", INDEX(Table15[Entire Service Line Classification], MATCH(SUMIFS(Table15[Unique ID],Table15[System-Owned Portion],D8126,Table15[If Material Anything Other than "Lead" in Column E,Was Material Ever Previously Lead?],F8126,Table15[Customer-Owned Portion],N8126),Table15[Unique ID],0),0)))</f>
        <v>Non-lead</v>
      </c>
      <c r="W8126" s="189"/>
    </row>
    <row r="8127" spans="1:23" s="190" customFormat="1" ht="56.25" x14ac:dyDescent="0.25">
      <c r="A8127" s="180" t="s">
        <v>225</v>
      </c>
      <c r="B8127" s="181" t="s">
        <v>11768</v>
      </c>
      <c r="C8127" s="182" t="s">
        <v>225</v>
      </c>
      <c r="D8127" s="183" t="s">
        <v>36</v>
      </c>
      <c r="E8127" s="181" t="s">
        <v>35</v>
      </c>
      <c r="F8127" s="183" t="s">
        <v>35</v>
      </c>
      <c r="G8127" s="181" t="s">
        <v>7480</v>
      </c>
      <c r="H8127" s="184" t="s">
        <v>225</v>
      </c>
      <c r="I8127" s="185" t="s">
        <v>190</v>
      </c>
      <c r="J8127" s="181" t="s">
        <v>35</v>
      </c>
      <c r="K8127" s="181" t="s">
        <v>225</v>
      </c>
      <c r="L8127" s="186" t="s">
        <v>225</v>
      </c>
      <c r="M8127" s="187" t="s">
        <v>225</v>
      </c>
      <c r="N8127" s="183" t="s">
        <v>36</v>
      </c>
      <c r="O8127" s="181" t="s">
        <v>7480</v>
      </c>
      <c r="P8127" s="184" t="s">
        <v>225</v>
      </c>
      <c r="Q8127" s="185" t="s">
        <v>190</v>
      </c>
      <c r="R8127" s="181" t="s">
        <v>35</v>
      </c>
      <c r="S8127" s="181" t="s">
        <v>225</v>
      </c>
      <c r="T8127" s="186" t="s">
        <v>225</v>
      </c>
      <c r="U8127" s="187" t="s">
        <v>225</v>
      </c>
      <c r="V8127" s="188" t="str" cm="1">
        <f t="array" ref="V8127">IF(SUM(LEN(A8127:U8127))=0,"",IF(OR(OR(ISBLANK(E8127),SUM(LEN(B8127),LEN(C8127))=0),AND(NOT(D8127="Unknown"),ISBLANK(I8127)),AND(NOT(N8127="Unknown"),ISBLANK(Q8127))),"Missing Information", INDEX(Table15[Entire Service Line Classification], MATCH(SUMIFS(Table15[Unique ID],Table15[System-Owned Portion],D8127,Table15[If Material Anything Other than "Lead" in Column E,Was Material Ever Previously Lead?],F8127,Table15[Customer-Owned Portion],N8127),Table15[Unique ID],0),0)))</f>
        <v>Non-lead</v>
      </c>
      <c r="W8127" s="189"/>
    </row>
    <row r="8128" spans="1:23" s="190" customFormat="1" ht="56.25" x14ac:dyDescent="0.25">
      <c r="A8128" s="180" t="s">
        <v>225</v>
      </c>
      <c r="B8128" s="181" t="s">
        <v>11769</v>
      </c>
      <c r="C8128" s="182" t="s">
        <v>225</v>
      </c>
      <c r="D8128" s="183" t="s">
        <v>36</v>
      </c>
      <c r="E8128" s="181" t="s">
        <v>35</v>
      </c>
      <c r="F8128" s="183" t="s">
        <v>35</v>
      </c>
      <c r="G8128" s="181" t="s">
        <v>7480</v>
      </c>
      <c r="H8128" s="184" t="s">
        <v>225</v>
      </c>
      <c r="I8128" s="185" t="s">
        <v>190</v>
      </c>
      <c r="J8128" s="181" t="s">
        <v>35</v>
      </c>
      <c r="K8128" s="181" t="s">
        <v>225</v>
      </c>
      <c r="L8128" s="186" t="s">
        <v>225</v>
      </c>
      <c r="M8128" s="187" t="s">
        <v>225</v>
      </c>
      <c r="N8128" s="183" t="s">
        <v>36</v>
      </c>
      <c r="O8128" s="181" t="s">
        <v>7480</v>
      </c>
      <c r="P8128" s="184" t="s">
        <v>225</v>
      </c>
      <c r="Q8128" s="185" t="s">
        <v>190</v>
      </c>
      <c r="R8128" s="181" t="s">
        <v>35</v>
      </c>
      <c r="S8128" s="181" t="s">
        <v>225</v>
      </c>
      <c r="T8128" s="186" t="s">
        <v>225</v>
      </c>
      <c r="U8128" s="187" t="s">
        <v>225</v>
      </c>
      <c r="V8128" s="188" t="str" cm="1">
        <f t="array" ref="V8128">IF(SUM(LEN(A8128:U8128))=0,"",IF(OR(OR(ISBLANK(E8128),SUM(LEN(B8128),LEN(C8128))=0),AND(NOT(D8128="Unknown"),ISBLANK(I8128)),AND(NOT(N8128="Unknown"),ISBLANK(Q8128))),"Missing Information", INDEX(Table15[Entire Service Line Classification], MATCH(SUMIFS(Table15[Unique ID],Table15[System-Owned Portion],D8128,Table15[If Material Anything Other than "Lead" in Column E,Was Material Ever Previously Lead?],F8128,Table15[Customer-Owned Portion],N8128),Table15[Unique ID],0),0)))</f>
        <v>Non-lead</v>
      </c>
      <c r="W8128" s="189"/>
    </row>
    <row r="8129" spans="1:23" s="190" customFormat="1" ht="56.25" x14ac:dyDescent="0.25">
      <c r="A8129" s="180" t="s">
        <v>225</v>
      </c>
      <c r="B8129" s="181" t="s">
        <v>11770</v>
      </c>
      <c r="C8129" s="182" t="s">
        <v>225</v>
      </c>
      <c r="D8129" s="183" t="s">
        <v>36</v>
      </c>
      <c r="E8129" s="181" t="s">
        <v>35</v>
      </c>
      <c r="F8129" s="183" t="s">
        <v>35</v>
      </c>
      <c r="G8129" s="181" t="s">
        <v>7480</v>
      </c>
      <c r="H8129" s="184" t="s">
        <v>225</v>
      </c>
      <c r="I8129" s="185" t="s">
        <v>190</v>
      </c>
      <c r="J8129" s="181" t="s">
        <v>35</v>
      </c>
      <c r="K8129" s="181" t="s">
        <v>225</v>
      </c>
      <c r="L8129" s="186" t="s">
        <v>225</v>
      </c>
      <c r="M8129" s="187" t="s">
        <v>225</v>
      </c>
      <c r="N8129" s="183" t="s">
        <v>36</v>
      </c>
      <c r="O8129" s="181" t="s">
        <v>7480</v>
      </c>
      <c r="P8129" s="184" t="s">
        <v>225</v>
      </c>
      <c r="Q8129" s="185" t="s">
        <v>190</v>
      </c>
      <c r="R8129" s="181" t="s">
        <v>35</v>
      </c>
      <c r="S8129" s="181" t="s">
        <v>225</v>
      </c>
      <c r="T8129" s="186" t="s">
        <v>225</v>
      </c>
      <c r="U8129" s="187" t="s">
        <v>225</v>
      </c>
      <c r="V8129" s="188" t="str" cm="1">
        <f t="array" ref="V8129">IF(SUM(LEN(A8129:U8129))=0,"",IF(OR(OR(ISBLANK(E8129),SUM(LEN(B8129),LEN(C8129))=0),AND(NOT(D8129="Unknown"),ISBLANK(I8129)),AND(NOT(N8129="Unknown"),ISBLANK(Q8129))),"Missing Information", INDEX(Table15[Entire Service Line Classification], MATCH(SUMIFS(Table15[Unique ID],Table15[System-Owned Portion],D8129,Table15[If Material Anything Other than "Lead" in Column E,Was Material Ever Previously Lead?],F8129,Table15[Customer-Owned Portion],N8129),Table15[Unique ID],0),0)))</f>
        <v>Non-lead</v>
      </c>
      <c r="W8129" s="189"/>
    </row>
    <row r="8130" spans="1:23" s="190" customFormat="1" ht="56.25" x14ac:dyDescent="0.25">
      <c r="A8130" s="180" t="s">
        <v>225</v>
      </c>
      <c r="B8130" s="181" t="s">
        <v>11771</v>
      </c>
      <c r="C8130" s="182" t="s">
        <v>225</v>
      </c>
      <c r="D8130" s="183" t="s">
        <v>36</v>
      </c>
      <c r="E8130" s="181" t="s">
        <v>35</v>
      </c>
      <c r="F8130" s="183" t="s">
        <v>35</v>
      </c>
      <c r="G8130" s="181" t="s">
        <v>7480</v>
      </c>
      <c r="H8130" s="184" t="s">
        <v>225</v>
      </c>
      <c r="I8130" s="185" t="s">
        <v>190</v>
      </c>
      <c r="J8130" s="181" t="s">
        <v>35</v>
      </c>
      <c r="K8130" s="181" t="s">
        <v>225</v>
      </c>
      <c r="L8130" s="186" t="s">
        <v>225</v>
      </c>
      <c r="M8130" s="187" t="s">
        <v>225</v>
      </c>
      <c r="N8130" s="183" t="s">
        <v>36</v>
      </c>
      <c r="O8130" s="181" t="s">
        <v>7480</v>
      </c>
      <c r="P8130" s="184" t="s">
        <v>225</v>
      </c>
      <c r="Q8130" s="185" t="s">
        <v>190</v>
      </c>
      <c r="R8130" s="181" t="s">
        <v>35</v>
      </c>
      <c r="S8130" s="181" t="s">
        <v>225</v>
      </c>
      <c r="T8130" s="186" t="s">
        <v>225</v>
      </c>
      <c r="U8130" s="187" t="s">
        <v>225</v>
      </c>
      <c r="V8130" s="188" t="str" cm="1">
        <f t="array" ref="V8130">IF(SUM(LEN(A8130:U8130))=0,"",IF(OR(OR(ISBLANK(E8130),SUM(LEN(B8130),LEN(C8130))=0),AND(NOT(D8130="Unknown"),ISBLANK(I8130)),AND(NOT(N8130="Unknown"),ISBLANK(Q8130))),"Missing Information", INDEX(Table15[Entire Service Line Classification], MATCH(SUMIFS(Table15[Unique ID],Table15[System-Owned Portion],D8130,Table15[If Material Anything Other than "Lead" in Column E,Was Material Ever Previously Lead?],F8130,Table15[Customer-Owned Portion],N8130),Table15[Unique ID],0),0)))</f>
        <v>Non-lead</v>
      </c>
      <c r="W8130" s="189"/>
    </row>
    <row r="8131" spans="1:23" s="190" customFormat="1" ht="56.25" x14ac:dyDescent="0.25">
      <c r="A8131" s="180" t="s">
        <v>225</v>
      </c>
      <c r="B8131" s="181" t="s">
        <v>11772</v>
      </c>
      <c r="C8131" s="182" t="s">
        <v>225</v>
      </c>
      <c r="D8131" s="183" t="s">
        <v>36</v>
      </c>
      <c r="E8131" s="181" t="s">
        <v>35</v>
      </c>
      <c r="F8131" s="183" t="s">
        <v>35</v>
      </c>
      <c r="G8131" s="181" t="s">
        <v>7480</v>
      </c>
      <c r="H8131" s="184" t="s">
        <v>225</v>
      </c>
      <c r="I8131" s="185" t="s">
        <v>190</v>
      </c>
      <c r="J8131" s="181" t="s">
        <v>35</v>
      </c>
      <c r="K8131" s="181" t="s">
        <v>225</v>
      </c>
      <c r="L8131" s="186" t="s">
        <v>225</v>
      </c>
      <c r="M8131" s="187" t="s">
        <v>225</v>
      </c>
      <c r="N8131" s="183" t="s">
        <v>36</v>
      </c>
      <c r="O8131" s="181" t="s">
        <v>7480</v>
      </c>
      <c r="P8131" s="184" t="s">
        <v>225</v>
      </c>
      <c r="Q8131" s="185" t="s">
        <v>190</v>
      </c>
      <c r="R8131" s="181" t="s">
        <v>35</v>
      </c>
      <c r="S8131" s="181" t="s">
        <v>225</v>
      </c>
      <c r="T8131" s="186" t="s">
        <v>225</v>
      </c>
      <c r="U8131" s="187" t="s">
        <v>225</v>
      </c>
      <c r="V8131" s="188" t="str" cm="1">
        <f t="array" ref="V8131">IF(SUM(LEN(A8131:U8131))=0,"",IF(OR(OR(ISBLANK(E8131),SUM(LEN(B8131),LEN(C8131))=0),AND(NOT(D8131="Unknown"),ISBLANK(I8131)),AND(NOT(N8131="Unknown"),ISBLANK(Q8131))),"Missing Information", INDEX(Table15[Entire Service Line Classification], MATCH(SUMIFS(Table15[Unique ID],Table15[System-Owned Portion],D8131,Table15[If Material Anything Other than "Lead" in Column E,Was Material Ever Previously Lead?],F8131,Table15[Customer-Owned Portion],N8131),Table15[Unique ID],0),0)))</f>
        <v>Non-lead</v>
      </c>
      <c r="W8131" s="189"/>
    </row>
    <row r="8132" spans="1:23" s="190" customFormat="1" ht="56.25" x14ac:dyDescent="0.25">
      <c r="A8132" s="180" t="s">
        <v>225</v>
      </c>
      <c r="B8132" s="181" t="s">
        <v>11773</v>
      </c>
      <c r="C8132" s="182" t="s">
        <v>225</v>
      </c>
      <c r="D8132" s="183" t="s">
        <v>36</v>
      </c>
      <c r="E8132" s="181" t="s">
        <v>35</v>
      </c>
      <c r="F8132" s="183" t="s">
        <v>35</v>
      </c>
      <c r="G8132" s="181" t="s">
        <v>7480</v>
      </c>
      <c r="H8132" s="184" t="s">
        <v>225</v>
      </c>
      <c r="I8132" s="185" t="s">
        <v>190</v>
      </c>
      <c r="J8132" s="181" t="s">
        <v>35</v>
      </c>
      <c r="K8132" s="181" t="s">
        <v>225</v>
      </c>
      <c r="L8132" s="186" t="s">
        <v>225</v>
      </c>
      <c r="M8132" s="187" t="s">
        <v>225</v>
      </c>
      <c r="N8132" s="183" t="s">
        <v>36</v>
      </c>
      <c r="O8132" s="181" t="s">
        <v>7480</v>
      </c>
      <c r="P8132" s="184" t="s">
        <v>225</v>
      </c>
      <c r="Q8132" s="185" t="s">
        <v>190</v>
      </c>
      <c r="R8132" s="181" t="s">
        <v>35</v>
      </c>
      <c r="S8132" s="181" t="s">
        <v>225</v>
      </c>
      <c r="T8132" s="186" t="s">
        <v>225</v>
      </c>
      <c r="U8132" s="187" t="s">
        <v>225</v>
      </c>
      <c r="V8132" s="188" t="str" cm="1">
        <f t="array" ref="V8132">IF(SUM(LEN(A8132:U8132))=0,"",IF(OR(OR(ISBLANK(E8132),SUM(LEN(B8132),LEN(C8132))=0),AND(NOT(D8132="Unknown"),ISBLANK(I8132)),AND(NOT(N8132="Unknown"),ISBLANK(Q8132))),"Missing Information", INDEX(Table15[Entire Service Line Classification], MATCH(SUMIFS(Table15[Unique ID],Table15[System-Owned Portion],D8132,Table15[If Material Anything Other than "Lead" in Column E,Was Material Ever Previously Lead?],F8132,Table15[Customer-Owned Portion],N8132),Table15[Unique ID],0),0)))</f>
        <v>Non-lead</v>
      </c>
      <c r="W8132" s="189"/>
    </row>
    <row r="8133" spans="1:23" s="190" customFormat="1" ht="56.25" x14ac:dyDescent="0.25">
      <c r="A8133" s="180" t="s">
        <v>225</v>
      </c>
      <c r="B8133" s="181" t="s">
        <v>11774</v>
      </c>
      <c r="C8133" s="182" t="s">
        <v>225</v>
      </c>
      <c r="D8133" s="183" t="s">
        <v>36</v>
      </c>
      <c r="E8133" s="181" t="s">
        <v>35</v>
      </c>
      <c r="F8133" s="183" t="s">
        <v>35</v>
      </c>
      <c r="G8133" s="181" t="s">
        <v>7480</v>
      </c>
      <c r="H8133" s="184" t="s">
        <v>225</v>
      </c>
      <c r="I8133" s="185" t="s">
        <v>190</v>
      </c>
      <c r="J8133" s="181" t="s">
        <v>35</v>
      </c>
      <c r="K8133" s="181" t="s">
        <v>225</v>
      </c>
      <c r="L8133" s="186" t="s">
        <v>225</v>
      </c>
      <c r="M8133" s="187" t="s">
        <v>225</v>
      </c>
      <c r="N8133" s="183" t="s">
        <v>36</v>
      </c>
      <c r="O8133" s="181" t="s">
        <v>7480</v>
      </c>
      <c r="P8133" s="184" t="s">
        <v>225</v>
      </c>
      <c r="Q8133" s="185" t="s">
        <v>190</v>
      </c>
      <c r="R8133" s="181" t="s">
        <v>35</v>
      </c>
      <c r="S8133" s="181" t="s">
        <v>225</v>
      </c>
      <c r="T8133" s="186" t="s">
        <v>225</v>
      </c>
      <c r="U8133" s="187" t="s">
        <v>225</v>
      </c>
      <c r="V8133" s="188" t="str" cm="1">
        <f t="array" ref="V8133">IF(SUM(LEN(A8133:U8133))=0,"",IF(OR(OR(ISBLANK(E8133),SUM(LEN(B8133),LEN(C8133))=0),AND(NOT(D8133="Unknown"),ISBLANK(I8133)),AND(NOT(N8133="Unknown"),ISBLANK(Q8133))),"Missing Information", INDEX(Table15[Entire Service Line Classification], MATCH(SUMIFS(Table15[Unique ID],Table15[System-Owned Portion],D8133,Table15[If Material Anything Other than "Lead" in Column E,Was Material Ever Previously Lead?],F8133,Table15[Customer-Owned Portion],N8133),Table15[Unique ID],0),0)))</f>
        <v>Non-lead</v>
      </c>
      <c r="W8133" s="189"/>
    </row>
    <row r="8134" spans="1:23" s="190" customFormat="1" ht="56.25" x14ac:dyDescent="0.25">
      <c r="A8134" s="180" t="s">
        <v>225</v>
      </c>
      <c r="B8134" s="181" t="s">
        <v>11775</v>
      </c>
      <c r="C8134" s="182" t="s">
        <v>225</v>
      </c>
      <c r="D8134" s="183" t="s">
        <v>36</v>
      </c>
      <c r="E8134" s="181" t="s">
        <v>35</v>
      </c>
      <c r="F8134" s="183" t="s">
        <v>35</v>
      </c>
      <c r="G8134" s="181" t="s">
        <v>7480</v>
      </c>
      <c r="H8134" s="184" t="s">
        <v>225</v>
      </c>
      <c r="I8134" s="185" t="s">
        <v>190</v>
      </c>
      <c r="J8134" s="181" t="s">
        <v>35</v>
      </c>
      <c r="K8134" s="181" t="s">
        <v>225</v>
      </c>
      <c r="L8134" s="186" t="s">
        <v>225</v>
      </c>
      <c r="M8134" s="187" t="s">
        <v>225</v>
      </c>
      <c r="N8134" s="183" t="s">
        <v>36</v>
      </c>
      <c r="O8134" s="181" t="s">
        <v>7480</v>
      </c>
      <c r="P8134" s="184" t="s">
        <v>225</v>
      </c>
      <c r="Q8134" s="185" t="s">
        <v>190</v>
      </c>
      <c r="R8134" s="181" t="s">
        <v>35</v>
      </c>
      <c r="S8134" s="181" t="s">
        <v>225</v>
      </c>
      <c r="T8134" s="186" t="s">
        <v>225</v>
      </c>
      <c r="U8134" s="187" t="s">
        <v>225</v>
      </c>
      <c r="V8134" s="188" t="str" cm="1">
        <f t="array" ref="V8134">IF(SUM(LEN(A8134:U8134))=0,"",IF(OR(OR(ISBLANK(E8134),SUM(LEN(B8134),LEN(C8134))=0),AND(NOT(D8134="Unknown"),ISBLANK(I8134)),AND(NOT(N8134="Unknown"),ISBLANK(Q8134))),"Missing Information", INDEX(Table15[Entire Service Line Classification], MATCH(SUMIFS(Table15[Unique ID],Table15[System-Owned Portion],D8134,Table15[If Material Anything Other than "Lead" in Column E,Was Material Ever Previously Lead?],F8134,Table15[Customer-Owned Portion],N8134),Table15[Unique ID],0),0)))</f>
        <v>Non-lead</v>
      </c>
      <c r="W8134" s="189"/>
    </row>
    <row r="8135" spans="1:23" s="190" customFormat="1" ht="56.25" x14ac:dyDescent="0.25">
      <c r="A8135" s="180" t="s">
        <v>225</v>
      </c>
      <c r="B8135" s="181" t="s">
        <v>11776</v>
      </c>
      <c r="C8135" s="182" t="s">
        <v>225</v>
      </c>
      <c r="D8135" s="183" t="s">
        <v>36</v>
      </c>
      <c r="E8135" s="181" t="s">
        <v>35</v>
      </c>
      <c r="F8135" s="183" t="s">
        <v>35</v>
      </c>
      <c r="G8135" s="181" t="s">
        <v>7480</v>
      </c>
      <c r="H8135" s="184" t="s">
        <v>225</v>
      </c>
      <c r="I8135" s="185" t="s">
        <v>190</v>
      </c>
      <c r="J8135" s="181" t="s">
        <v>35</v>
      </c>
      <c r="K8135" s="181" t="s">
        <v>225</v>
      </c>
      <c r="L8135" s="186" t="s">
        <v>225</v>
      </c>
      <c r="M8135" s="187" t="s">
        <v>225</v>
      </c>
      <c r="N8135" s="183" t="s">
        <v>36</v>
      </c>
      <c r="O8135" s="181" t="s">
        <v>7480</v>
      </c>
      <c r="P8135" s="184" t="s">
        <v>225</v>
      </c>
      <c r="Q8135" s="185" t="s">
        <v>190</v>
      </c>
      <c r="R8135" s="181" t="s">
        <v>35</v>
      </c>
      <c r="S8135" s="181" t="s">
        <v>225</v>
      </c>
      <c r="T8135" s="186" t="s">
        <v>225</v>
      </c>
      <c r="U8135" s="187" t="s">
        <v>225</v>
      </c>
      <c r="V8135" s="188" t="str" cm="1">
        <f t="array" ref="V8135">IF(SUM(LEN(A8135:U8135))=0,"",IF(OR(OR(ISBLANK(E8135),SUM(LEN(B8135),LEN(C8135))=0),AND(NOT(D8135="Unknown"),ISBLANK(I8135)),AND(NOT(N8135="Unknown"),ISBLANK(Q8135))),"Missing Information", INDEX(Table15[Entire Service Line Classification], MATCH(SUMIFS(Table15[Unique ID],Table15[System-Owned Portion],D8135,Table15[If Material Anything Other than "Lead" in Column E,Was Material Ever Previously Lead?],F8135,Table15[Customer-Owned Portion],N8135),Table15[Unique ID],0),0)))</f>
        <v>Non-lead</v>
      </c>
      <c r="W8135" s="189"/>
    </row>
    <row r="8136" spans="1:23" s="190" customFormat="1" ht="56.25" x14ac:dyDescent="0.25">
      <c r="A8136" s="180" t="s">
        <v>225</v>
      </c>
      <c r="B8136" s="181" t="s">
        <v>11777</v>
      </c>
      <c r="C8136" s="182" t="s">
        <v>225</v>
      </c>
      <c r="D8136" s="183" t="s">
        <v>36</v>
      </c>
      <c r="E8136" s="181" t="s">
        <v>35</v>
      </c>
      <c r="F8136" s="183" t="s">
        <v>35</v>
      </c>
      <c r="G8136" s="181" t="s">
        <v>7480</v>
      </c>
      <c r="H8136" s="184" t="s">
        <v>225</v>
      </c>
      <c r="I8136" s="185" t="s">
        <v>190</v>
      </c>
      <c r="J8136" s="181" t="s">
        <v>35</v>
      </c>
      <c r="K8136" s="181" t="s">
        <v>225</v>
      </c>
      <c r="L8136" s="186" t="s">
        <v>225</v>
      </c>
      <c r="M8136" s="187" t="s">
        <v>225</v>
      </c>
      <c r="N8136" s="183" t="s">
        <v>36</v>
      </c>
      <c r="O8136" s="181" t="s">
        <v>7480</v>
      </c>
      <c r="P8136" s="184" t="s">
        <v>225</v>
      </c>
      <c r="Q8136" s="185" t="s">
        <v>190</v>
      </c>
      <c r="R8136" s="181" t="s">
        <v>35</v>
      </c>
      <c r="S8136" s="181" t="s">
        <v>225</v>
      </c>
      <c r="T8136" s="186" t="s">
        <v>225</v>
      </c>
      <c r="U8136" s="187" t="s">
        <v>225</v>
      </c>
      <c r="V8136" s="188" t="str" cm="1">
        <f t="array" ref="V8136">IF(SUM(LEN(A8136:U8136))=0,"",IF(OR(OR(ISBLANK(E8136),SUM(LEN(B8136),LEN(C8136))=0),AND(NOT(D8136="Unknown"),ISBLANK(I8136)),AND(NOT(N8136="Unknown"),ISBLANK(Q8136))),"Missing Information", INDEX(Table15[Entire Service Line Classification], MATCH(SUMIFS(Table15[Unique ID],Table15[System-Owned Portion],D8136,Table15[If Material Anything Other than "Lead" in Column E,Was Material Ever Previously Lead?],F8136,Table15[Customer-Owned Portion],N8136),Table15[Unique ID],0),0)))</f>
        <v>Non-lead</v>
      </c>
      <c r="W8136" s="189"/>
    </row>
    <row r="8137" spans="1:23" s="190" customFormat="1" ht="56.25" x14ac:dyDescent="0.25">
      <c r="A8137" s="180" t="s">
        <v>225</v>
      </c>
      <c r="B8137" s="181" t="s">
        <v>11778</v>
      </c>
      <c r="C8137" s="182" t="s">
        <v>225</v>
      </c>
      <c r="D8137" s="183" t="s">
        <v>36</v>
      </c>
      <c r="E8137" s="181" t="s">
        <v>35</v>
      </c>
      <c r="F8137" s="183" t="s">
        <v>35</v>
      </c>
      <c r="G8137" s="181" t="s">
        <v>7480</v>
      </c>
      <c r="H8137" s="184" t="s">
        <v>225</v>
      </c>
      <c r="I8137" s="185" t="s">
        <v>190</v>
      </c>
      <c r="J8137" s="181" t="s">
        <v>35</v>
      </c>
      <c r="K8137" s="181" t="s">
        <v>225</v>
      </c>
      <c r="L8137" s="186" t="s">
        <v>225</v>
      </c>
      <c r="M8137" s="187" t="s">
        <v>225</v>
      </c>
      <c r="N8137" s="183" t="s">
        <v>36</v>
      </c>
      <c r="O8137" s="181" t="s">
        <v>7480</v>
      </c>
      <c r="P8137" s="184" t="s">
        <v>225</v>
      </c>
      <c r="Q8137" s="185" t="s">
        <v>190</v>
      </c>
      <c r="R8137" s="181" t="s">
        <v>35</v>
      </c>
      <c r="S8137" s="181" t="s">
        <v>225</v>
      </c>
      <c r="T8137" s="186" t="s">
        <v>225</v>
      </c>
      <c r="U8137" s="187" t="s">
        <v>225</v>
      </c>
      <c r="V8137" s="188" t="str" cm="1">
        <f t="array" ref="V8137">IF(SUM(LEN(A8137:U8137))=0,"",IF(OR(OR(ISBLANK(E8137),SUM(LEN(B8137),LEN(C8137))=0),AND(NOT(D8137="Unknown"),ISBLANK(I8137)),AND(NOT(N8137="Unknown"),ISBLANK(Q8137))),"Missing Information", INDEX(Table15[Entire Service Line Classification], MATCH(SUMIFS(Table15[Unique ID],Table15[System-Owned Portion],D8137,Table15[If Material Anything Other than "Lead" in Column E,Was Material Ever Previously Lead?],F8137,Table15[Customer-Owned Portion],N8137),Table15[Unique ID],0),0)))</f>
        <v>Non-lead</v>
      </c>
      <c r="W8137" s="189"/>
    </row>
    <row r="8138" spans="1:23" s="190" customFormat="1" ht="56.25" x14ac:dyDescent="0.25">
      <c r="A8138" s="180" t="s">
        <v>225</v>
      </c>
      <c r="B8138" s="181" t="s">
        <v>11779</v>
      </c>
      <c r="C8138" s="182" t="s">
        <v>225</v>
      </c>
      <c r="D8138" s="183" t="s">
        <v>36</v>
      </c>
      <c r="E8138" s="181" t="s">
        <v>35</v>
      </c>
      <c r="F8138" s="183" t="s">
        <v>35</v>
      </c>
      <c r="G8138" s="181" t="s">
        <v>7480</v>
      </c>
      <c r="H8138" s="184" t="s">
        <v>225</v>
      </c>
      <c r="I8138" s="185" t="s">
        <v>190</v>
      </c>
      <c r="J8138" s="181" t="s">
        <v>35</v>
      </c>
      <c r="K8138" s="181" t="s">
        <v>225</v>
      </c>
      <c r="L8138" s="186" t="s">
        <v>225</v>
      </c>
      <c r="M8138" s="187" t="s">
        <v>225</v>
      </c>
      <c r="N8138" s="183" t="s">
        <v>36</v>
      </c>
      <c r="O8138" s="181" t="s">
        <v>7480</v>
      </c>
      <c r="P8138" s="184" t="s">
        <v>225</v>
      </c>
      <c r="Q8138" s="185" t="s">
        <v>190</v>
      </c>
      <c r="R8138" s="181" t="s">
        <v>35</v>
      </c>
      <c r="S8138" s="181" t="s">
        <v>225</v>
      </c>
      <c r="T8138" s="186" t="s">
        <v>225</v>
      </c>
      <c r="U8138" s="187" t="s">
        <v>225</v>
      </c>
      <c r="V8138" s="188" t="str" cm="1">
        <f t="array" ref="V8138">IF(SUM(LEN(A8138:U8138))=0,"",IF(OR(OR(ISBLANK(E8138),SUM(LEN(B8138),LEN(C8138))=0),AND(NOT(D8138="Unknown"),ISBLANK(I8138)),AND(NOT(N8138="Unknown"),ISBLANK(Q8138))),"Missing Information", INDEX(Table15[Entire Service Line Classification], MATCH(SUMIFS(Table15[Unique ID],Table15[System-Owned Portion],D8138,Table15[If Material Anything Other than "Lead" in Column E,Was Material Ever Previously Lead?],F8138,Table15[Customer-Owned Portion],N8138),Table15[Unique ID],0),0)))</f>
        <v>Non-lead</v>
      </c>
      <c r="W8138" s="189"/>
    </row>
    <row r="8139" spans="1:23" s="190" customFormat="1" ht="56.25" x14ac:dyDescent="0.25">
      <c r="A8139" s="180" t="s">
        <v>225</v>
      </c>
      <c r="B8139" s="181" t="s">
        <v>11780</v>
      </c>
      <c r="C8139" s="182" t="s">
        <v>225</v>
      </c>
      <c r="D8139" s="183" t="s">
        <v>36</v>
      </c>
      <c r="E8139" s="181" t="s">
        <v>35</v>
      </c>
      <c r="F8139" s="183" t="s">
        <v>35</v>
      </c>
      <c r="G8139" s="181" t="s">
        <v>7480</v>
      </c>
      <c r="H8139" s="184" t="s">
        <v>225</v>
      </c>
      <c r="I8139" s="185" t="s">
        <v>190</v>
      </c>
      <c r="J8139" s="181" t="s">
        <v>35</v>
      </c>
      <c r="K8139" s="181" t="s">
        <v>225</v>
      </c>
      <c r="L8139" s="186" t="s">
        <v>225</v>
      </c>
      <c r="M8139" s="187" t="s">
        <v>225</v>
      </c>
      <c r="N8139" s="183" t="s">
        <v>36</v>
      </c>
      <c r="O8139" s="181" t="s">
        <v>7480</v>
      </c>
      <c r="P8139" s="184" t="s">
        <v>225</v>
      </c>
      <c r="Q8139" s="185" t="s">
        <v>190</v>
      </c>
      <c r="R8139" s="181" t="s">
        <v>35</v>
      </c>
      <c r="S8139" s="181" t="s">
        <v>225</v>
      </c>
      <c r="T8139" s="186" t="s">
        <v>225</v>
      </c>
      <c r="U8139" s="187" t="s">
        <v>225</v>
      </c>
      <c r="V8139" s="188" t="str" cm="1">
        <f t="array" ref="V8139">IF(SUM(LEN(A8139:U8139))=0,"",IF(OR(OR(ISBLANK(E8139),SUM(LEN(B8139),LEN(C8139))=0),AND(NOT(D8139="Unknown"),ISBLANK(I8139)),AND(NOT(N8139="Unknown"),ISBLANK(Q8139))),"Missing Information", INDEX(Table15[Entire Service Line Classification], MATCH(SUMIFS(Table15[Unique ID],Table15[System-Owned Portion],D8139,Table15[If Material Anything Other than "Lead" in Column E,Was Material Ever Previously Lead?],F8139,Table15[Customer-Owned Portion],N8139),Table15[Unique ID],0),0)))</f>
        <v>Non-lead</v>
      </c>
      <c r="W8139" s="189"/>
    </row>
    <row r="8140" spans="1:23" s="190" customFormat="1" ht="56.25" x14ac:dyDescent="0.25">
      <c r="A8140" s="180" t="s">
        <v>225</v>
      </c>
      <c r="B8140" s="181" t="s">
        <v>11781</v>
      </c>
      <c r="C8140" s="182" t="s">
        <v>225</v>
      </c>
      <c r="D8140" s="183" t="s">
        <v>36</v>
      </c>
      <c r="E8140" s="181" t="s">
        <v>35</v>
      </c>
      <c r="F8140" s="183" t="s">
        <v>35</v>
      </c>
      <c r="G8140" s="181" t="s">
        <v>7480</v>
      </c>
      <c r="H8140" s="184" t="s">
        <v>225</v>
      </c>
      <c r="I8140" s="185" t="s">
        <v>190</v>
      </c>
      <c r="J8140" s="181" t="s">
        <v>35</v>
      </c>
      <c r="K8140" s="181" t="s">
        <v>225</v>
      </c>
      <c r="L8140" s="186" t="s">
        <v>225</v>
      </c>
      <c r="M8140" s="187" t="s">
        <v>225</v>
      </c>
      <c r="N8140" s="183" t="s">
        <v>36</v>
      </c>
      <c r="O8140" s="181" t="s">
        <v>7480</v>
      </c>
      <c r="P8140" s="184" t="s">
        <v>225</v>
      </c>
      <c r="Q8140" s="185" t="s">
        <v>190</v>
      </c>
      <c r="R8140" s="181" t="s">
        <v>35</v>
      </c>
      <c r="S8140" s="181" t="s">
        <v>225</v>
      </c>
      <c r="T8140" s="186" t="s">
        <v>225</v>
      </c>
      <c r="U8140" s="187" t="s">
        <v>225</v>
      </c>
      <c r="V8140" s="188" t="str" cm="1">
        <f t="array" ref="V8140">IF(SUM(LEN(A8140:U8140))=0,"",IF(OR(OR(ISBLANK(E8140),SUM(LEN(B8140),LEN(C8140))=0),AND(NOT(D8140="Unknown"),ISBLANK(I8140)),AND(NOT(N8140="Unknown"),ISBLANK(Q8140))),"Missing Information", INDEX(Table15[Entire Service Line Classification], MATCH(SUMIFS(Table15[Unique ID],Table15[System-Owned Portion],D8140,Table15[If Material Anything Other than "Lead" in Column E,Was Material Ever Previously Lead?],F8140,Table15[Customer-Owned Portion],N8140),Table15[Unique ID],0),0)))</f>
        <v>Non-lead</v>
      </c>
      <c r="W8140" s="189"/>
    </row>
    <row r="8141" spans="1:23" s="190" customFormat="1" ht="56.25" x14ac:dyDescent="0.25">
      <c r="A8141" s="180" t="s">
        <v>225</v>
      </c>
      <c r="B8141" s="181" t="s">
        <v>11782</v>
      </c>
      <c r="C8141" s="182" t="s">
        <v>225</v>
      </c>
      <c r="D8141" s="183" t="s">
        <v>36</v>
      </c>
      <c r="E8141" s="181" t="s">
        <v>35</v>
      </c>
      <c r="F8141" s="183" t="s">
        <v>35</v>
      </c>
      <c r="G8141" s="181" t="s">
        <v>7480</v>
      </c>
      <c r="H8141" s="184" t="s">
        <v>225</v>
      </c>
      <c r="I8141" s="185" t="s">
        <v>190</v>
      </c>
      <c r="J8141" s="181" t="s">
        <v>35</v>
      </c>
      <c r="K8141" s="181" t="s">
        <v>225</v>
      </c>
      <c r="L8141" s="186" t="s">
        <v>225</v>
      </c>
      <c r="M8141" s="187" t="s">
        <v>225</v>
      </c>
      <c r="N8141" s="183" t="s">
        <v>36</v>
      </c>
      <c r="O8141" s="181" t="s">
        <v>7480</v>
      </c>
      <c r="P8141" s="184" t="s">
        <v>225</v>
      </c>
      <c r="Q8141" s="185" t="s">
        <v>190</v>
      </c>
      <c r="R8141" s="181" t="s">
        <v>35</v>
      </c>
      <c r="S8141" s="181" t="s">
        <v>225</v>
      </c>
      <c r="T8141" s="186" t="s">
        <v>225</v>
      </c>
      <c r="U8141" s="187" t="s">
        <v>225</v>
      </c>
      <c r="V8141" s="188" t="str" cm="1">
        <f t="array" ref="V8141">IF(SUM(LEN(A8141:U8141))=0,"",IF(OR(OR(ISBLANK(E8141),SUM(LEN(B8141),LEN(C8141))=0),AND(NOT(D8141="Unknown"),ISBLANK(I8141)),AND(NOT(N8141="Unknown"),ISBLANK(Q8141))),"Missing Information", INDEX(Table15[Entire Service Line Classification], MATCH(SUMIFS(Table15[Unique ID],Table15[System-Owned Portion],D8141,Table15[If Material Anything Other than "Lead" in Column E,Was Material Ever Previously Lead?],F8141,Table15[Customer-Owned Portion],N8141),Table15[Unique ID],0),0)))</f>
        <v>Non-lead</v>
      </c>
      <c r="W8141" s="189"/>
    </row>
    <row r="8142" spans="1:23" s="190" customFormat="1" ht="56.25" x14ac:dyDescent="0.25">
      <c r="A8142" s="180" t="s">
        <v>225</v>
      </c>
      <c r="B8142" s="181" t="s">
        <v>11783</v>
      </c>
      <c r="C8142" s="182" t="s">
        <v>225</v>
      </c>
      <c r="D8142" s="183" t="s">
        <v>36</v>
      </c>
      <c r="E8142" s="181" t="s">
        <v>35</v>
      </c>
      <c r="F8142" s="183" t="s">
        <v>35</v>
      </c>
      <c r="G8142" s="181" t="s">
        <v>7480</v>
      </c>
      <c r="H8142" s="184" t="s">
        <v>225</v>
      </c>
      <c r="I8142" s="185" t="s">
        <v>190</v>
      </c>
      <c r="J8142" s="181" t="s">
        <v>35</v>
      </c>
      <c r="K8142" s="181" t="s">
        <v>225</v>
      </c>
      <c r="L8142" s="186" t="s">
        <v>225</v>
      </c>
      <c r="M8142" s="187" t="s">
        <v>225</v>
      </c>
      <c r="N8142" s="183" t="s">
        <v>36</v>
      </c>
      <c r="O8142" s="181" t="s">
        <v>7480</v>
      </c>
      <c r="P8142" s="184" t="s">
        <v>225</v>
      </c>
      <c r="Q8142" s="185" t="s">
        <v>190</v>
      </c>
      <c r="R8142" s="181" t="s">
        <v>35</v>
      </c>
      <c r="S8142" s="181" t="s">
        <v>225</v>
      </c>
      <c r="T8142" s="186" t="s">
        <v>225</v>
      </c>
      <c r="U8142" s="187" t="s">
        <v>225</v>
      </c>
      <c r="V8142" s="188" t="str" cm="1">
        <f t="array" ref="V8142">IF(SUM(LEN(A8142:U8142))=0,"",IF(OR(OR(ISBLANK(E8142),SUM(LEN(B8142),LEN(C8142))=0),AND(NOT(D8142="Unknown"),ISBLANK(I8142)),AND(NOT(N8142="Unknown"),ISBLANK(Q8142))),"Missing Information", INDEX(Table15[Entire Service Line Classification], MATCH(SUMIFS(Table15[Unique ID],Table15[System-Owned Portion],D8142,Table15[If Material Anything Other than "Lead" in Column E,Was Material Ever Previously Lead?],F8142,Table15[Customer-Owned Portion],N8142),Table15[Unique ID],0),0)))</f>
        <v>Non-lead</v>
      </c>
      <c r="W8142" s="189"/>
    </row>
    <row r="8143" spans="1:23" s="190" customFormat="1" ht="56.25" x14ac:dyDescent="0.25">
      <c r="A8143" s="180" t="s">
        <v>225</v>
      </c>
      <c r="B8143" s="181" t="s">
        <v>11784</v>
      </c>
      <c r="C8143" s="182" t="s">
        <v>225</v>
      </c>
      <c r="D8143" s="183" t="s">
        <v>36</v>
      </c>
      <c r="E8143" s="181" t="s">
        <v>35</v>
      </c>
      <c r="F8143" s="183" t="s">
        <v>35</v>
      </c>
      <c r="G8143" s="181" t="s">
        <v>7480</v>
      </c>
      <c r="H8143" s="184" t="s">
        <v>225</v>
      </c>
      <c r="I8143" s="185" t="s">
        <v>190</v>
      </c>
      <c r="J8143" s="181" t="s">
        <v>35</v>
      </c>
      <c r="K8143" s="181" t="s">
        <v>225</v>
      </c>
      <c r="L8143" s="186" t="s">
        <v>225</v>
      </c>
      <c r="M8143" s="187" t="s">
        <v>225</v>
      </c>
      <c r="N8143" s="183" t="s">
        <v>36</v>
      </c>
      <c r="O8143" s="181" t="s">
        <v>7480</v>
      </c>
      <c r="P8143" s="184" t="s">
        <v>225</v>
      </c>
      <c r="Q8143" s="185" t="s">
        <v>190</v>
      </c>
      <c r="R8143" s="181" t="s">
        <v>35</v>
      </c>
      <c r="S8143" s="181" t="s">
        <v>225</v>
      </c>
      <c r="T8143" s="186" t="s">
        <v>225</v>
      </c>
      <c r="U8143" s="187" t="s">
        <v>225</v>
      </c>
      <c r="V8143" s="188" t="str" cm="1">
        <f t="array" ref="V8143">IF(SUM(LEN(A8143:U8143))=0,"",IF(OR(OR(ISBLANK(E8143),SUM(LEN(B8143),LEN(C8143))=0),AND(NOT(D8143="Unknown"),ISBLANK(I8143)),AND(NOT(N8143="Unknown"),ISBLANK(Q8143))),"Missing Information", INDEX(Table15[Entire Service Line Classification], MATCH(SUMIFS(Table15[Unique ID],Table15[System-Owned Portion],D8143,Table15[If Material Anything Other than "Lead" in Column E,Was Material Ever Previously Lead?],F8143,Table15[Customer-Owned Portion],N8143),Table15[Unique ID],0),0)))</f>
        <v>Non-lead</v>
      </c>
      <c r="W8143" s="189"/>
    </row>
    <row r="8144" spans="1:23" s="190" customFormat="1" ht="56.25" x14ac:dyDescent="0.25">
      <c r="A8144" s="180" t="s">
        <v>225</v>
      </c>
      <c r="B8144" s="181" t="s">
        <v>11785</v>
      </c>
      <c r="C8144" s="182" t="s">
        <v>225</v>
      </c>
      <c r="D8144" s="183" t="s">
        <v>36</v>
      </c>
      <c r="E8144" s="181" t="s">
        <v>35</v>
      </c>
      <c r="F8144" s="183" t="s">
        <v>35</v>
      </c>
      <c r="G8144" s="181" t="s">
        <v>7480</v>
      </c>
      <c r="H8144" s="184" t="s">
        <v>225</v>
      </c>
      <c r="I8144" s="185" t="s">
        <v>190</v>
      </c>
      <c r="J8144" s="181" t="s">
        <v>35</v>
      </c>
      <c r="K8144" s="181" t="s">
        <v>225</v>
      </c>
      <c r="L8144" s="186" t="s">
        <v>225</v>
      </c>
      <c r="M8144" s="187" t="s">
        <v>225</v>
      </c>
      <c r="N8144" s="183" t="s">
        <v>36</v>
      </c>
      <c r="O8144" s="181" t="s">
        <v>7480</v>
      </c>
      <c r="P8144" s="184" t="s">
        <v>225</v>
      </c>
      <c r="Q8144" s="185" t="s">
        <v>190</v>
      </c>
      <c r="R8144" s="181" t="s">
        <v>35</v>
      </c>
      <c r="S8144" s="181" t="s">
        <v>225</v>
      </c>
      <c r="T8144" s="186" t="s">
        <v>225</v>
      </c>
      <c r="U8144" s="187" t="s">
        <v>225</v>
      </c>
      <c r="V8144" s="188" t="str" cm="1">
        <f t="array" ref="V8144">IF(SUM(LEN(A8144:U8144))=0,"",IF(OR(OR(ISBLANK(E8144),SUM(LEN(B8144),LEN(C8144))=0),AND(NOT(D8144="Unknown"),ISBLANK(I8144)),AND(NOT(N8144="Unknown"),ISBLANK(Q8144))),"Missing Information", INDEX(Table15[Entire Service Line Classification], MATCH(SUMIFS(Table15[Unique ID],Table15[System-Owned Portion],D8144,Table15[If Material Anything Other than "Lead" in Column E,Was Material Ever Previously Lead?],F8144,Table15[Customer-Owned Portion],N8144),Table15[Unique ID],0),0)))</f>
        <v>Non-lead</v>
      </c>
      <c r="W8144" s="189"/>
    </row>
    <row r="8145" spans="1:23" s="190" customFormat="1" ht="56.25" x14ac:dyDescent="0.25">
      <c r="A8145" s="180" t="s">
        <v>225</v>
      </c>
      <c r="B8145" s="181" t="s">
        <v>11786</v>
      </c>
      <c r="C8145" s="182" t="s">
        <v>225</v>
      </c>
      <c r="D8145" s="183" t="s">
        <v>36</v>
      </c>
      <c r="E8145" s="181" t="s">
        <v>35</v>
      </c>
      <c r="F8145" s="183" t="s">
        <v>35</v>
      </c>
      <c r="G8145" s="181" t="s">
        <v>7480</v>
      </c>
      <c r="H8145" s="184" t="s">
        <v>225</v>
      </c>
      <c r="I8145" s="185" t="s">
        <v>190</v>
      </c>
      <c r="J8145" s="181" t="s">
        <v>35</v>
      </c>
      <c r="K8145" s="181" t="s">
        <v>225</v>
      </c>
      <c r="L8145" s="186" t="s">
        <v>225</v>
      </c>
      <c r="M8145" s="187" t="s">
        <v>225</v>
      </c>
      <c r="N8145" s="183" t="s">
        <v>36</v>
      </c>
      <c r="O8145" s="181" t="s">
        <v>7480</v>
      </c>
      <c r="P8145" s="184" t="s">
        <v>225</v>
      </c>
      <c r="Q8145" s="185" t="s">
        <v>190</v>
      </c>
      <c r="R8145" s="181" t="s">
        <v>35</v>
      </c>
      <c r="S8145" s="181" t="s">
        <v>225</v>
      </c>
      <c r="T8145" s="186" t="s">
        <v>225</v>
      </c>
      <c r="U8145" s="187" t="s">
        <v>225</v>
      </c>
      <c r="V8145" s="188" t="str" cm="1">
        <f t="array" ref="V8145">IF(SUM(LEN(A8145:U8145))=0,"",IF(OR(OR(ISBLANK(E8145),SUM(LEN(B8145),LEN(C8145))=0),AND(NOT(D8145="Unknown"),ISBLANK(I8145)),AND(NOT(N8145="Unknown"),ISBLANK(Q8145))),"Missing Information", INDEX(Table15[Entire Service Line Classification], MATCH(SUMIFS(Table15[Unique ID],Table15[System-Owned Portion],D8145,Table15[If Material Anything Other than "Lead" in Column E,Was Material Ever Previously Lead?],F8145,Table15[Customer-Owned Portion],N8145),Table15[Unique ID],0),0)))</f>
        <v>Non-lead</v>
      </c>
      <c r="W8145" s="189"/>
    </row>
    <row r="8146" spans="1:23" s="190" customFormat="1" ht="56.25" x14ac:dyDescent="0.25">
      <c r="A8146" s="180" t="s">
        <v>225</v>
      </c>
      <c r="B8146" s="181" t="s">
        <v>11787</v>
      </c>
      <c r="C8146" s="182" t="s">
        <v>225</v>
      </c>
      <c r="D8146" s="183" t="s">
        <v>36</v>
      </c>
      <c r="E8146" s="181" t="s">
        <v>35</v>
      </c>
      <c r="F8146" s="183" t="s">
        <v>35</v>
      </c>
      <c r="G8146" s="181" t="s">
        <v>7480</v>
      </c>
      <c r="H8146" s="184" t="s">
        <v>225</v>
      </c>
      <c r="I8146" s="185" t="s">
        <v>190</v>
      </c>
      <c r="J8146" s="181" t="s">
        <v>35</v>
      </c>
      <c r="K8146" s="181" t="s">
        <v>225</v>
      </c>
      <c r="L8146" s="186" t="s">
        <v>225</v>
      </c>
      <c r="M8146" s="187" t="s">
        <v>225</v>
      </c>
      <c r="N8146" s="183" t="s">
        <v>36</v>
      </c>
      <c r="O8146" s="181" t="s">
        <v>7480</v>
      </c>
      <c r="P8146" s="184" t="s">
        <v>225</v>
      </c>
      <c r="Q8146" s="185" t="s">
        <v>190</v>
      </c>
      <c r="R8146" s="181" t="s">
        <v>35</v>
      </c>
      <c r="S8146" s="181" t="s">
        <v>225</v>
      </c>
      <c r="T8146" s="186" t="s">
        <v>225</v>
      </c>
      <c r="U8146" s="187" t="s">
        <v>225</v>
      </c>
      <c r="V8146" s="188" t="str" cm="1">
        <f t="array" ref="V8146">IF(SUM(LEN(A8146:U8146))=0,"",IF(OR(OR(ISBLANK(E8146),SUM(LEN(B8146),LEN(C8146))=0),AND(NOT(D8146="Unknown"),ISBLANK(I8146)),AND(NOT(N8146="Unknown"),ISBLANK(Q8146))),"Missing Information", INDEX(Table15[Entire Service Line Classification], MATCH(SUMIFS(Table15[Unique ID],Table15[System-Owned Portion],D8146,Table15[If Material Anything Other than "Lead" in Column E,Was Material Ever Previously Lead?],F8146,Table15[Customer-Owned Portion],N8146),Table15[Unique ID],0),0)))</f>
        <v>Non-lead</v>
      </c>
      <c r="W8146" s="189"/>
    </row>
    <row r="8147" spans="1:23" s="190" customFormat="1" ht="56.25" x14ac:dyDescent="0.25">
      <c r="A8147" s="180" t="s">
        <v>225</v>
      </c>
      <c r="B8147" s="181" t="s">
        <v>11788</v>
      </c>
      <c r="C8147" s="182" t="s">
        <v>225</v>
      </c>
      <c r="D8147" s="183" t="s">
        <v>36</v>
      </c>
      <c r="E8147" s="181" t="s">
        <v>35</v>
      </c>
      <c r="F8147" s="183" t="s">
        <v>35</v>
      </c>
      <c r="G8147" s="181" t="s">
        <v>7480</v>
      </c>
      <c r="H8147" s="184" t="s">
        <v>225</v>
      </c>
      <c r="I8147" s="185" t="s">
        <v>190</v>
      </c>
      <c r="J8147" s="181" t="s">
        <v>35</v>
      </c>
      <c r="K8147" s="181" t="s">
        <v>225</v>
      </c>
      <c r="L8147" s="186" t="s">
        <v>225</v>
      </c>
      <c r="M8147" s="187" t="s">
        <v>225</v>
      </c>
      <c r="N8147" s="183" t="s">
        <v>36</v>
      </c>
      <c r="O8147" s="181" t="s">
        <v>7480</v>
      </c>
      <c r="P8147" s="184" t="s">
        <v>225</v>
      </c>
      <c r="Q8147" s="185" t="s">
        <v>190</v>
      </c>
      <c r="R8147" s="181" t="s">
        <v>35</v>
      </c>
      <c r="S8147" s="181" t="s">
        <v>225</v>
      </c>
      <c r="T8147" s="186" t="s">
        <v>225</v>
      </c>
      <c r="U8147" s="187" t="s">
        <v>225</v>
      </c>
      <c r="V8147" s="188" t="str" cm="1">
        <f t="array" ref="V8147">IF(SUM(LEN(A8147:U8147))=0,"",IF(OR(OR(ISBLANK(E8147),SUM(LEN(B8147),LEN(C8147))=0),AND(NOT(D8147="Unknown"),ISBLANK(I8147)),AND(NOT(N8147="Unknown"),ISBLANK(Q8147))),"Missing Information", INDEX(Table15[Entire Service Line Classification], MATCH(SUMIFS(Table15[Unique ID],Table15[System-Owned Portion],D8147,Table15[If Material Anything Other than "Lead" in Column E,Was Material Ever Previously Lead?],F8147,Table15[Customer-Owned Portion],N8147),Table15[Unique ID],0),0)))</f>
        <v>Non-lead</v>
      </c>
      <c r="W8147" s="189"/>
    </row>
    <row r="8148" spans="1:23" s="190" customFormat="1" ht="56.25" x14ac:dyDescent="0.25">
      <c r="A8148" s="180" t="s">
        <v>225</v>
      </c>
      <c r="B8148" s="181" t="s">
        <v>11789</v>
      </c>
      <c r="C8148" s="182" t="s">
        <v>225</v>
      </c>
      <c r="D8148" s="183" t="s">
        <v>36</v>
      </c>
      <c r="E8148" s="181" t="s">
        <v>35</v>
      </c>
      <c r="F8148" s="183" t="s">
        <v>35</v>
      </c>
      <c r="G8148" s="181" t="s">
        <v>7480</v>
      </c>
      <c r="H8148" s="184" t="s">
        <v>225</v>
      </c>
      <c r="I8148" s="185" t="s">
        <v>190</v>
      </c>
      <c r="J8148" s="181" t="s">
        <v>35</v>
      </c>
      <c r="K8148" s="181" t="s">
        <v>225</v>
      </c>
      <c r="L8148" s="186" t="s">
        <v>225</v>
      </c>
      <c r="M8148" s="187" t="s">
        <v>225</v>
      </c>
      <c r="N8148" s="183" t="s">
        <v>36</v>
      </c>
      <c r="O8148" s="181" t="s">
        <v>7480</v>
      </c>
      <c r="P8148" s="184" t="s">
        <v>225</v>
      </c>
      <c r="Q8148" s="185" t="s">
        <v>190</v>
      </c>
      <c r="R8148" s="181" t="s">
        <v>35</v>
      </c>
      <c r="S8148" s="181" t="s">
        <v>225</v>
      </c>
      <c r="T8148" s="186" t="s">
        <v>225</v>
      </c>
      <c r="U8148" s="187" t="s">
        <v>225</v>
      </c>
      <c r="V8148" s="188" t="str" cm="1">
        <f t="array" ref="V8148">IF(SUM(LEN(A8148:U8148))=0,"",IF(OR(OR(ISBLANK(E8148),SUM(LEN(B8148),LEN(C8148))=0),AND(NOT(D8148="Unknown"),ISBLANK(I8148)),AND(NOT(N8148="Unknown"),ISBLANK(Q8148))),"Missing Information", INDEX(Table15[Entire Service Line Classification], MATCH(SUMIFS(Table15[Unique ID],Table15[System-Owned Portion],D8148,Table15[If Material Anything Other than "Lead" in Column E,Was Material Ever Previously Lead?],F8148,Table15[Customer-Owned Portion],N8148),Table15[Unique ID],0),0)))</f>
        <v>Non-lead</v>
      </c>
      <c r="W8148" s="189"/>
    </row>
    <row r="8149" spans="1:23" s="190" customFormat="1" ht="56.25" x14ac:dyDescent="0.25">
      <c r="A8149" s="180" t="s">
        <v>225</v>
      </c>
      <c r="B8149" s="181" t="s">
        <v>11790</v>
      </c>
      <c r="C8149" s="182" t="s">
        <v>225</v>
      </c>
      <c r="D8149" s="183" t="s">
        <v>36</v>
      </c>
      <c r="E8149" s="181" t="s">
        <v>35</v>
      </c>
      <c r="F8149" s="183" t="s">
        <v>35</v>
      </c>
      <c r="G8149" s="181" t="s">
        <v>7480</v>
      </c>
      <c r="H8149" s="184" t="s">
        <v>225</v>
      </c>
      <c r="I8149" s="185" t="s">
        <v>190</v>
      </c>
      <c r="J8149" s="181" t="s">
        <v>35</v>
      </c>
      <c r="K8149" s="181" t="s">
        <v>225</v>
      </c>
      <c r="L8149" s="186" t="s">
        <v>225</v>
      </c>
      <c r="M8149" s="187" t="s">
        <v>225</v>
      </c>
      <c r="N8149" s="183" t="s">
        <v>36</v>
      </c>
      <c r="O8149" s="181" t="s">
        <v>7480</v>
      </c>
      <c r="P8149" s="184" t="s">
        <v>225</v>
      </c>
      <c r="Q8149" s="185" t="s">
        <v>190</v>
      </c>
      <c r="R8149" s="181" t="s">
        <v>35</v>
      </c>
      <c r="S8149" s="181" t="s">
        <v>225</v>
      </c>
      <c r="T8149" s="186" t="s">
        <v>225</v>
      </c>
      <c r="U8149" s="187" t="s">
        <v>225</v>
      </c>
      <c r="V8149" s="188" t="str" cm="1">
        <f t="array" ref="V8149">IF(SUM(LEN(A8149:U8149))=0,"",IF(OR(OR(ISBLANK(E8149),SUM(LEN(B8149),LEN(C8149))=0),AND(NOT(D8149="Unknown"),ISBLANK(I8149)),AND(NOT(N8149="Unknown"),ISBLANK(Q8149))),"Missing Information", INDEX(Table15[Entire Service Line Classification], MATCH(SUMIFS(Table15[Unique ID],Table15[System-Owned Portion],D8149,Table15[If Material Anything Other than "Lead" in Column E,Was Material Ever Previously Lead?],F8149,Table15[Customer-Owned Portion],N8149),Table15[Unique ID],0),0)))</f>
        <v>Non-lead</v>
      </c>
      <c r="W8149" s="189"/>
    </row>
    <row r="8150" spans="1:23" s="190" customFormat="1" ht="56.25" x14ac:dyDescent="0.25">
      <c r="A8150" s="180" t="s">
        <v>225</v>
      </c>
      <c r="B8150" s="181" t="s">
        <v>11791</v>
      </c>
      <c r="C8150" s="182" t="s">
        <v>225</v>
      </c>
      <c r="D8150" s="183" t="s">
        <v>36</v>
      </c>
      <c r="E8150" s="181" t="s">
        <v>35</v>
      </c>
      <c r="F8150" s="183" t="s">
        <v>35</v>
      </c>
      <c r="G8150" s="181" t="s">
        <v>7480</v>
      </c>
      <c r="H8150" s="184" t="s">
        <v>225</v>
      </c>
      <c r="I8150" s="185" t="s">
        <v>190</v>
      </c>
      <c r="J8150" s="181" t="s">
        <v>35</v>
      </c>
      <c r="K8150" s="181" t="s">
        <v>225</v>
      </c>
      <c r="L8150" s="186" t="s">
        <v>225</v>
      </c>
      <c r="M8150" s="187" t="s">
        <v>225</v>
      </c>
      <c r="N8150" s="183" t="s">
        <v>36</v>
      </c>
      <c r="O8150" s="181" t="s">
        <v>7480</v>
      </c>
      <c r="P8150" s="184" t="s">
        <v>225</v>
      </c>
      <c r="Q8150" s="185" t="s">
        <v>190</v>
      </c>
      <c r="R8150" s="181" t="s">
        <v>35</v>
      </c>
      <c r="S8150" s="181" t="s">
        <v>225</v>
      </c>
      <c r="T8150" s="186" t="s">
        <v>225</v>
      </c>
      <c r="U8150" s="187" t="s">
        <v>225</v>
      </c>
      <c r="V8150" s="188" t="str" cm="1">
        <f t="array" ref="V8150">IF(SUM(LEN(A8150:U8150))=0,"",IF(OR(OR(ISBLANK(E8150),SUM(LEN(B8150),LEN(C8150))=0),AND(NOT(D8150="Unknown"),ISBLANK(I8150)),AND(NOT(N8150="Unknown"),ISBLANK(Q8150))),"Missing Information", INDEX(Table15[Entire Service Line Classification], MATCH(SUMIFS(Table15[Unique ID],Table15[System-Owned Portion],D8150,Table15[If Material Anything Other than "Lead" in Column E,Was Material Ever Previously Lead?],F8150,Table15[Customer-Owned Portion],N8150),Table15[Unique ID],0),0)))</f>
        <v>Non-lead</v>
      </c>
      <c r="W8150" s="189"/>
    </row>
    <row r="8151" spans="1:23" s="190" customFormat="1" ht="56.25" x14ac:dyDescent="0.25">
      <c r="A8151" s="180" t="s">
        <v>225</v>
      </c>
      <c r="B8151" s="181" t="s">
        <v>11792</v>
      </c>
      <c r="C8151" s="182" t="s">
        <v>225</v>
      </c>
      <c r="D8151" s="183" t="s">
        <v>36</v>
      </c>
      <c r="E8151" s="181" t="s">
        <v>35</v>
      </c>
      <c r="F8151" s="183" t="s">
        <v>35</v>
      </c>
      <c r="G8151" s="181" t="s">
        <v>7480</v>
      </c>
      <c r="H8151" s="184" t="s">
        <v>225</v>
      </c>
      <c r="I8151" s="185" t="s">
        <v>190</v>
      </c>
      <c r="J8151" s="181" t="s">
        <v>35</v>
      </c>
      <c r="K8151" s="181" t="s">
        <v>225</v>
      </c>
      <c r="L8151" s="186" t="s">
        <v>225</v>
      </c>
      <c r="M8151" s="187" t="s">
        <v>225</v>
      </c>
      <c r="N8151" s="183" t="s">
        <v>36</v>
      </c>
      <c r="O8151" s="181" t="s">
        <v>7480</v>
      </c>
      <c r="P8151" s="184" t="s">
        <v>225</v>
      </c>
      <c r="Q8151" s="185" t="s">
        <v>190</v>
      </c>
      <c r="R8151" s="181" t="s">
        <v>35</v>
      </c>
      <c r="S8151" s="181" t="s">
        <v>225</v>
      </c>
      <c r="T8151" s="186" t="s">
        <v>225</v>
      </c>
      <c r="U8151" s="187" t="s">
        <v>225</v>
      </c>
      <c r="V8151" s="188" t="str" cm="1">
        <f t="array" ref="V8151">IF(SUM(LEN(A8151:U8151))=0,"",IF(OR(OR(ISBLANK(E8151),SUM(LEN(B8151),LEN(C8151))=0),AND(NOT(D8151="Unknown"),ISBLANK(I8151)),AND(NOT(N8151="Unknown"),ISBLANK(Q8151))),"Missing Information", INDEX(Table15[Entire Service Line Classification], MATCH(SUMIFS(Table15[Unique ID],Table15[System-Owned Portion],D8151,Table15[If Material Anything Other than "Lead" in Column E,Was Material Ever Previously Lead?],F8151,Table15[Customer-Owned Portion],N8151),Table15[Unique ID],0),0)))</f>
        <v>Non-lead</v>
      </c>
      <c r="W8151" s="189"/>
    </row>
    <row r="8152" spans="1:23" s="190" customFormat="1" ht="56.25" x14ac:dyDescent="0.25">
      <c r="A8152" s="180" t="s">
        <v>225</v>
      </c>
      <c r="B8152" s="181" t="s">
        <v>11793</v>
      </c>
      <c r="C8152" s="182" t="s">
        <v>225</v>
      </c>
      <c r="D8152" s="183" t="s">
        <v>36</v>
      </c>
      <c r="E8152" s="181" t="s">
        <v>35</v>
      </c>
      <c r="F8152" s="183" t="s">
        <v>35</v>
      </c>
      <c r="G8152" s="181" t="s">
        <v>7480</v>
      </c>
      <c r="H8152" s="184" t="s">
        <v>225</v>
      </c>
      <c r="I8152" s="185" t="s">
        <v>190</v>
      </c>
      <c r="J8152" s="181" t="s">
        <v>35</v>
      </c>
      <c r="K8152" s="181" t="s">
        <v>225</v>
      </c>
      <c r="L8152" s="186" t="s">
        <v>225</v>
      </c>
      <c r="M8152" s="187" t="s">
        <v>225</v>
      </c>
      <c r="N8152" s="183" t="s">
        <v>36</v>
      </c>
      <c r="O8152" s="181" t="s">
        <v>7480</v>
      </c>
      <c r="P8152" s="184" t="s">
        <v>225</v>
      </c>
      <c r="Q8152" s="185" t="s">
        <v>190</v>
      </c>
      <c r="R8152" s="181" t="s">
        <v>35</v>
      </c>
      <c r="S8152" s="181" t="s">
        <v>225</v>
      </c>
      <c r="T8152" s="186" t="s">
        <v>225</v>
      </c>
      <c r="U8152" s="187" t="s">
        <v>225</v>
      </c>
      <c r="V8152" s="188" t="str" cm="1">
        <f t="array" ref="V8152">IF(SUM(LEN(A8152:U8152))=0,"",IF(OR(OR(ISBLANK(E8152),SUM(LEN(B8152),LEN(C8152))=0),AND(NOT(D8152="Unknown"),ISBLANK(I8152)),AND(NOT(N8152="Unknown"),ISBLANK(Q8152))),"Missing Information", INDEX(Table15[Entire Service Line Classification], MATCH(SUMIFS(Table15[Unique ID],Table15[System-Owned Portion],D8152,Table15[If Material Anything Other than "Lead" in Column E,Was Material Ever Previously Lead?],F8152,Table15[Customer-Owned Portion],N8152),Table15[Unique ID],0),0)))</f>
        <v>Non-lead</v>
      </c>
      <c r="W8152" s="189"/>
    </row>
    <row r="8153" spans="1:23" s="190" customFormat="1" ht="56.25" x14ac:dyDescent="0.25">
      <c r="A8153" s="180" t="s">
        <v>225</v>
      </c>
      <c r="B8153" s="181" t="s">
        <v>11794</v>
      </c>
      <c r="C8153" s="182" t="s">
        <v>225</v>
      </c>
      <c r="D8153" s="183" t="s">
        <v>36</v>
      </c>
      <c r="E8153" s="181" t="s">
        <v>35</v>
      </c>
      <c r="F8153" s="183" t="s">
        <v>35</v>
      </c>
      <c r="G8153" s="181" t="s">
        <v>7480</v>
      </c>
      <c r="H8153" s="184" t="s">
        <v>225</v>
      </c>
      <c r="I8153" s="185" t="s">
        <v>190</v>
      </c>
      <c r="J8153" s="181" t="s">
        <v>35</v>
      </c>
      <c r="K8153" s="181" t="s">
        <v>225</v>
      </c>
      <c r="L8153" s="186" t="s">
        <v>225</v>
      </c>
      <c r="M8153" s="187" t="s">
        <v>225</v>
      </c>
      <c r="N8153" s="183" t="s">
        <v>36</v>
      </c>
      <c r="O8153" s="181" t="s">
        <v>7480</v>
      </c>
      <c r="P8153" s="184" t="s">
        <v>225</v>
      </c>
      <c r="Q8153" s="185" t="s">
        <v>190</v>
      </c>
      <c r="R8153" s="181" t="s">
        <v>35</v>
      </c>
      <c r="S8153" s="181" t="s">
        <v>225</v>
      </c>
      <c r="T8153" s="186" t="s">
        <v>225</v>
      </c>
      <c r="U8153" s="187" t="s">
        <v>225</v>
      </c>
      <c r="V8153" s="188" t="str" cm="1">
        <f t="array" ref="V8153">IF(SUM(LEN(A8153:U8153))=0,"",IF(OR(OR(ISBLANK(E8153),SUM(LEN(B8153),LEN(C8153))=0),AND(NOT(D8153="Unknown"),ISBLANK(I8153)),AND(NOT(N8153="Unknown"),ISBLANK(Q8153))),"Missing Information", INDEX(Table15[Entire Service Line Classification], MATCH(SUMIFS(Table15[Unique ID],Table15[System-Owned Portion],D8153,Table15[If Material Anything Other than "Lead" in Column E,Was Material Ever Previously Lead?],F8153,Table15[Customer-Owned Portion],N8153),Table15[Unique ID],0),0)))</f>
        <v>Non-lead</v>
      </c>
      <c r="W8153" s="189"/>
    </row>
    <row r="8154" spans="1:23" s="190" customFormat="1" ht="56.25" x14ac:dyDescent="0.25">
      <c r="A8154" s="180" t="s">
        <v>225</v>
      </c>
      <c r="B8154" s="181" t="s">
        <v>11795</v>
      </c>
      <c r="C8154" s="182" t="s">
        <v>225</v>
      </c>
      <c r="D8154" s="183" t="s">
        <v>36</v>
      </c>
      <c r="E8154" s="181" t="s">
        <v>35</v>
      </c>
      <c r="F8154" s="183" t="s">
        <v>35</v>
      </c>
      <c r="G8154" s="181" t="s">
        <v>7480</v>
      </c>
      <c r="H8154" s="184" t="s">
        <v>225</v>
      </c>
      <c r="I8154" s="185" t="s">
        <v>190</v>
      </c>
      <c r="J8154" s="181" t="s">
        <v>35</v>
      </c>
      <c r="K8154" s="181" t="s">
        <v>225</v>
      </c>
      <c r="L8154" s="186" t="s">
        <v>225</v>
      </c>
      <c r="M8154" s="187" t="s">
        <v>225</v>
      </c>
      <c r="N8154" s="183" t="s">
        <v>36</v>
      </c>
      <c r="O8154" s="181" t="s">
        <v>7480</v>
      </c>
      <c r="P8154" s="184" t="s">
        <v>225</v>
      </c>
      <c r="Q8154" s="185" t="s">
        <v>190</v>
      </c>
      <c r="R8154" s="181" t="s">
        <v>35</v>
      </c>
      <c r="S8154" s="181" t="s">
        <v>225</v>
      </c>
      <c r="T8154" s="186" t="s">
        <v>225</v>
      </c>
      <c r="U8154" s="187" t="s">
        <v>225</v>
      </c>
      <c r="V8154" s="188" t="str" cm="1">
        <f t="array" ref="V8154">IF(SUM(LEN(A8154:U8154))=0,"",IF(OR(OR(ISBLANK(E8154),SUM(LEN(B8154),LEN(C8154))=0),AND(NOT(D8154="Unknown"),ISBLANK(I8154)),AND(NOT(N8154="Unknown"),ISBLANK(Q8154))),"Missing Information", INDEX(Table15[Entire Service Line Classification], MATCH(SUMIFS(Table15[Unique ID],Table15[System-Owned Portion],D8154,Table15[If Material Anything Other than "Lead" in Column E,Was Material Ever Previously Lead?],F8154,Table15[Customer-Owned Portion],N8154),Table15[Unique ID],0),0)))</f>
        <v>Non-lead</v>
      </c>
      <c r="W8154" s="189"/>
    </row>
    <row r="8155" spans="1:23" s="190" customFormat="1" ht="56.25" x14ac:dyDescent="0.25">
      <c r="A8155" s="180" t="s">
        <v>225</v>
      </c>
      <c r="B8155" s="181" t="s">
        <v>11798</v>
      </c>
      <c r="C8155" s="182" t="s">
        <v>225</v>
      </c>
      <c r="D8155" s="183" t="s">
        <v>36</v>
      </c>
      <c r="E8155" s="181" t="s">
        <v>35</v>
      </c>
      <c r="F8155" s="183" t="s">
        <v>35</v>
      </c>
      <c r="G8155" s="181" t="s">
        <v>7480</v>
      </c>
      <c r="H8155" s="184" t="s">
        <v>225</v>
      </c>
      <c r="I8155" s="185" t="s">
        <v>190</v>
      </c>
      <c r="J8155" s="181" t="s">
        <v>35</v>
      </c>
      <c r="K8155" s="181" t="s">
        <v>225</v>
      </c>
      <c r="L8155" s="186" t="s">
        <v>225</v>
      </c>
      <c r="M8155" s="187" t="s">
        <v>225</v>
      </c>
      <c r="N8155" s="183" t="s">
        <v>36</v>
      </c>
      <c r="O8155" s="181" t="s">
        <v>7480</v>
      </c>
      <c r="P8155" s="184" t="s">
        <v>225</v>
      </c>
      <c r="Q8155" s="185" t="s">
        <v>190</v>
      </c>
      <c r="R8155" s="181" t="s">
        <v>35</v>
      </c>
      <c r="S8155" s="181" t="s">
        <v>225</v>
      </c>
      <c r="T8155" s="186" t="s">
        <v>225</v>
      </c>
      <c r="U8155" s="187" t="s">
        <v>225</v>
      </c>
      <c r="V8155" s="188" t="str" cm="1">
        <f t="array" ref="V8155">IF(SUM(LEN(A8155:U8155))=0,"",IF(OR(OR(ISBLANK(E8155),SUM(LEN(B8155),LEN(C8155))=0),AND(NOT(D8155="Unknown"),ISBLANK(I8155)),AND(NOT(N8155="Unknown"),ISBLANK(Q8155))),"Missing Information", INDEX(Table15[Entire Service Line Classification], MATCH(SUMIFS(Table15[Unique ID],Table15[System-Owned Portion],D8155,Table15[If Material Anything Other than "Lead" in Column E,Was Material Ever Previously Lead?],F8155,Table15[Customer-Owned Portion],N8155),Table15[Unique ID],0),0)))</f>
        <v>Non-lead</v>
      </c>
      <c r="W8155" s="189"/>
    </row>
    <row r="8156" spans="1:23" s="190" customFormat="1" ht="56.25" x14ac:dyDescent="0.25">
      <c r="A8156" s="180" t="s">
        <v>225</v>
      </c>
      <c r="B8156" s="181" t="s">
        <v>11918</v>
      </c>
      <c r="C8156" s="182" t="s">
        <v>225</v>
      </c>
      <c r="D8156" s="183" t="s">
        <v>36</v>
      </c>
      <c r="E8156" s="181" t="s">
        <v>35</v>
      </c>
      <c r="F8156" s="183" t="s">
        <v>35</v>
      </c>
      <c r="G8156" s="181" t="s">
        <v>11919</v>
      </c>
      <c r="H8156" s="184" t="s">
        <v>225</v>
      </c>
      <c r="I8156" s="185" t="s">
        <v>190</v>
      </c>
      <c r="J8156" s="181" t="s">
        <v>35</v>
      </c>
      <c r="K8156" s="181" t="s">
        <v>225</v>
      </c>
      <c r="L8156" s="186" t="s">
        <v>225</v>
      </c>
      <c r="M8156" s="187" t="s">
        <v>225</v>
      </c>
      <c r="N8156" s="183" t="s">
        <v>36</v>
      </c>
      <c r="O8156" s="181" t="s">
        <v>11919</v>
      </c>
      <c r="P8156" s="184" t="s">
        <v>225</v>
      </c>
      <c r="Q8156" s="185" t="s">
        <v>190</v>
      </c>
      <c r="R8156" s="181" t="s">
        <v>35</v>
      </c>
      <c r="S8156" s="181" t="s">
        <v>225</v>
      </c>
      <c r="T8156" s="186" t="s">
        <v>225</v>
      </c>
      <c r="U8156" s="187" t="s">
        <v>225</v>
      </c>
      <c r="V8156" s="188" t="str" cm="1">
        <f t="array" ref="V8156">IF(SUM(LEN(A8156:U8156))=0,"",IF(OR(OR(ISBLANK(E8156),SUM(LEN(B8156),LEN(C8156))=0),AND(NOT(D8156="Unknown"),ISBLANK(I8156)),AND(NOT(N8156="Unknown"),ISBLANK(Q8156))),"Missing Information", INDEX(Table15[Entire Service Line Classification], MATCH(SUMIFS(Table15[Unique ID],Table15[System-Owned Portion],D8156,Table15[If Material Anything Other than "Lead" in Column E,Was Material Ever Previously Lead?],F8156,Table15[Customer-Owned Portion],N8156),Table15[Unique ID],0),0)))</f>
        <v>Non-lead</v>
      </c>
      <c r="W8156" s="189"/>
    </row>
    <row r="8157" spans="1:23" s="190" customFormat="1" ht="56.25" x14ac:dyDescent="0.25">
      <c r="A8157" s="180" t="s">
        <v>225</v>
      </c>
      <c r="B8157" s="181" t="s">
        <v>11922</v>
      </c>
      <c r="C8157" s="182" t="s">
        <v>225</v>
      </c>
      <c r="D8157" s="183" t="s">
        <v>36</v>
      </c>
      <c r="E8157" s="181" t="s">
        <v>35</v>
      </c>
      <c r="F8157" s="183" t="s">
        <v>35</v>
      </c>
      <c r="G8157" s="181" t="s">
        <v>11919</v>
      </c>
      <c r="H8157" s="184" t="s">
        <v>225</v>
      </c>
      <c r="I8157" s="185" t="s">
        <v>190</v>
      </c>
      <c r="J8157" s="181" t="s">
        <v>35</v>
      </c>
      <c r="K8157" s="181" t="s">
        <v>225</v>
      </c>
      <c r="L8157" s="186" t="s">
        <v>225</v>
      </c>
      <c r="M8157" s="187" t="s">
        <v>225</v>
      </c>
      <c r="N8157" s="183" t="s">
        <v>36</v>
      </c>
      <c r="O8157" s="181" t="s">
        <v>11919</v>
      </c>
      <c r="P8157" s="184" t="s">
        <v>225</v>
      </c>
      <c r="Q8157" s="185" t="s">
        <v>190</v>
      </c>
      <c r="R8157" s="181" t="s">
        <v>35</v>
      </c>
      <c r="S8157" s="181" t="s">
        <v>225</v>
      </c>
      <c r="T8157" s="186" t="s">
        <v>225</v>
      </c>
      <c r="U8157" s="187" t="s">
        <v>225</v>
      </c>
      <c r="V8157" s="188" t="str" cm="1">
        <f t="array" ref="V8157">IF(SUM(LEN(A8157:U8157))=0,"",IF(OR(OR(ISBLANK(E8157),SUM(LEN(B8157),LEN(C8157))=0),AND(NOT(D8157="Unknown"),ISBLANK(I8157)),AND(NOT(N8157="Unknown"),ISBLANK(Q8157))),"Missing Information", INDEX(Table15[Entire Service Line Classification], MATCH(SUMIFS(Table15[Unique ID],Table15[System-Owned Portion],D8157,Table15[If Material Anything Other than "Lead" in Column E,Was Material Ever Previously Lead?],F8157,Table15[Customer-Owned Portion],N8157),Table15[Unique ID],0),0)))</f>
        <v>Non-lead</v>
      </c>
      <c r="W8157" s="189"/>
    </row>
    <row r="8158" spans="1:23" s="190" customFormat="1" ht="56.25" x14ac:dyDescent="0.25">
      <c r="A8158" s="180" t="s">
        <v>225</v>
      </c>
      <c r="B8158" s="181" t="s">
        <v>11926</v>
      </c>
      <c r="C8158" s="182" t="s">
        <v>225</v>
      </c>
      <c r="D8158" s="183" t="s">
        <v>36</v>
      </c>
      <c r="E8158" s="181" t="s">
        <v>35</v>
      </c>
      <c r="F8158" s="183" t="s">
        <v>35</v>
      </c>
      <c r="G8158" s="181" t="s">
        <v>11919</v>
      </c>
      <c r="H8158" s="184" t="s">
        <v>225</v>
      </c>
      <c r="I8158" s="185" t="s">
        <v>190</v>
      </c>
      <c r="J8158" s="181" t="s">
        <v>35</v>
      </c>
      <c r="K8158" s="181" t="s">
        <v>225</v>
      </c>
      <c r="L8158" s="186" t="s">
        <v>225</v>
      </c>
      <c r="M8158" s="187" t="s">
        <v>225</v>
      </c>
      <c r="N8158" s="183" t="s">
        <v>36</v>
      </c>
      <c r="O8158" s="181" t="s">
        <v>11919</v>
      </c>
      <c r="P8158" s="184" t="s">
        <v>225</v>
      </c>
      <c r="Q8158" s="185" t="s">
        <v>190</v>
      </c>
      <c r="R8158" s="181" t="s">
        <v>35</v>
      </c>
      <c r="S8158" s="181" t="s">
        <v>225</v>
      </c>
      <c r="T8158" s="186" t="s">
        <v>225</v>
      </c>
      <c r="U8158" s="187" t="s">
        <v>225</v>
      </c>
      <c r="V8158" s="188" t="str" cm="1">
        <f t="array" ref="V8158">IF(SUM(LEN(A8158:U8158))=0,"",IF(OR(OR(ISBLANK(E8158),SUM(LEN(B8158),LEN(C8158))=0),AND(NOT(D8158="Unknown"),ISBLANK(I8158)),AND(NOT(N8158="Unknown"),ISBLANK(Q8158))),"Missing Information", INDEX(Table15[Entire Service Line Classification], MATCH(SUMIFS(Table15[Unique ID],Table15[System-Owned Portion],D8158,Table15[If Material Anything Other than "Lead" in Column E,Was Material Ever Previously Lead?],F8158,Table15[Customer-Owned Portion],N8158),Table15[Unique ID],0),0)))</f>
        <v>Non-lead</v>
      </c>
      <c r="W8158" s="189"/>
    </row>
    <row r="8159" spans="1:23" s="190" customFormat="1" ht="56.25" x14ac:dyDescent="0.25">
      <c r="A8159" s="180" t="s">
        <v>225</v>
      </c>
      <c r="B8159" s="181" t="s">
        <v>11928</v>
      </c>
      <c r="C8159" s="182" t="s">
        <v>225</v>
      </c>
      <c r="D8159" s="183" t="s">
        <v>36</v>
      </c>
      <c r="E8159" s="181" t="s">
        <v>35</v>
      </c>
      <c r="F8159" s="183" t="s">
        <v>35</v>
      </c>
      <c r="G8159" s="181" t="s">
        <v>11919</v>
      </c>
      <c r="H8159" s="184" t="s">
        <v>225</v>
      </c>
      <c r="I8159" s="185" t="s">
        <v>190</v>
      </c>
      <c r="J8159" s="181" t="s">
        <v>35</v>
      </c>
      <c r="K8159" s="181" t="s">
        <v>225</v>
      </c>
      <c r="L8159" s="186" t="s">
        <v>225</v>
      </c>
      <c r="M8159" s="187" t="s">
        <v>225</v>
      </c>
      <c r="N8159" s="183" t="s">
        <v>36</v>
      </c>
      <c r="O8159" s="181" t="s">
        <v>11919</v>
      </c>
      <c r="P8159" s="184" t="s">
        <v>225</v>
      </c>
      <c r="Q8159" s="185" t="s">
        <v>190</v>
      </c>
      <c r="R8159" s="181" t="s">
        <v>35</v>
      </c>
      <c r="S8159" s="181" t="s">
        <v>225</v>
      </c>
      <c r="T8159" s="186" t="s">
        <v>225</v>
      </c>
      <c r="U8159" s="187" t="s">
        <v>225</v>
      </c>
      <c r="V8159" s="188" t="str" cm="1">
        <f t="array" ref="V8159">IF(SUM(LEN(A8159:U8159))=0,"",IF(OR(OR(ISBLANK(E8159),SUM(LEN(B8159),LEN(C8159))=0),AND(NOT(D8159="Unknown"),ISBLANK(I8159)),AND(NOT(N8159="Unknown"),ISBLANK(Q8159))),"Missing Information", INDEX(Table15[Entire Service Line Classification], MATCH(SUMIFS(Table15[Unique ID],Table15[System-Owned Portion],D8159,Table15[If Material Anything Other than "Lead" in Column E,Was Material Ever Previously Lead?],F8159,Table15[Customer-Owned Portion],N8159),Table15[Unique ID],0),0)))</f>
        <v>Non-lead</v>
      </c>
      <c r="W8159" s="189"/>
    </row>
    <row r="8160" spans="1:23" s="190" customFormat="1" ht="56.25" x14ac:dyDescent="0.25">
      <c r="A8160" s="180" t="s">
        <v>225</v>
      </c>
      <c r="B8160" s="181" t="s">
        <v>11929</v>
      </c>
      <c r="C8160" s="182" t="s">
        <v>225</v>
      </c>
      <c r="D8160" s="183" t="s">
        <v>36</v>
      </c>
      <c r="E8160" s="181" t="s">
        <v>35</v>
      </c>
      <c r="F8160" s="183" t="s">
        <v>35</v>
      </c>
      <c r="G8160" s="181" t="s">
        <v>11919</v>
      </c>
      <c r="H8160" s="184" t="s">
        <v>225</v>
      </c>
      <c r="I8160" s="185" t="s">
        <v>190</v>
      </c>
      <c r="J8160" s="181" t="s">
        <v>35</v>
      </c>
      <c r="K8160" s="181" t="s">
        <v>225</v>
      </c>
      <c r="L8160" s="186" t="s">
        <v>225</v>
      </c>
      <c r="M8160" s="187" t="s">
        <v>225</v>
      </c>
      <c r="N8160" s="183" t="s">
        <v>36</v>
      </c>
      <c r="O8160" s="181" t="s">
        <v>11919</v>
      </c>
      <c r="P8160" s="184" t="s">
        <v>225</v>
      </c>
      <c r="Q8160" s="185" t="s">
        <v>190</v>
      </c>
      <c r="R8160" s="181" t="s">
        <v>35</v>
      </c>
      <c r="S8160" s="181" t="s">
        <v>225</v>
      </c>
      <c r="T8160" s="186" t="s">
        <v>225</v>
      </c>
      <c r="U8160" s="187" t="s">
        <v>225</v>
      </c>
      <c r="V8160" s="188" t="str" cm="1">
        <f t="array" ref="V8160">IF(SUM(LEN(A8160:U8160))=0,"",IF(OR(OR(ISBLANK(E8160),SUM(LEN(B8160),LEN(C8160))=0),AND(NOT(D8160="Unknown"),ISBLANK(I8160)),AND(NOT(N8160="Unknown"),ISBLANK(Q8160))),"Missing Information", INDEX(Table15[Entire Service Line Classification], MATCH(SUMIFS(Table15[Unique ID],Table15[System-Owned Portion],D8160,Table15[If Material Anything Other than "Lead" in Column E,Was Material Ever Previously Lead?],F8160,Table15[Customer-Owned Portion],N8160),Table15[Unique ID],0),0)))</f>
        <v>Non-lead</v>
      </c>
      <c r="W8160" s="189"/>
    </row>
    <row r="8161" spans="1:23" s="190" customFormat="1" ht="56.25" x14ac:dyDescent="0.25">
      <c r="A8161" s="180" t="s">
        <v>225</v>
      </c>
      <c r="B8161" s="181" t="s">
        <v>11933</v>
      </c>
      <c r="C8161" s="182" t="s">
        <v>225</v>
      </c>
      <c r="D8161" s="183" t="s">
        <v>36</v>
      </c>
      <c r="E8161" s="181" t="s">
        <v>35</v>
      </c>
      <c r="F8161" s="183" t="s">
        <v>35</v>
      </c>
      <c r="G8161" s="181" t="s">
        <v>11919</v>
      </c>
      <c r="H8161" s="184" t="s">
        <v>225</v>
      </c>
      <c r="I8161" s="185" t="s">
        <v>190</v>
      </c>
      <c r="J8161" s="181" t="s">
        <v>35</v>
      </c>
      <c r="K8161" s="181" t="s">
        <v>225</v>
      </c>
      <c r="L8161" s="186" t="s">
        <v>225</v>
      </c>
      <c r="M8161" s="187" t="s">
        <v>225</v>
      </c>
      <c r="N8161" s="183" t="s">
        <v>36</v>
      </c>
      <c r="O8161" s="181" t="s">
        <v>11919</v>
      </c>
      <c r="P8161" s="184" t="s">
        <v>225</v>
      </c>
      <c r="Q8161" s="185" t="s">
        <v>190</v>
      </c>
      <c r="R8161" s="181" t="s">
        <v>35</v>
      </c>
      <c r="S8161" s="181" t="s">
        <v>225</v>
      </c>
      <c r="T8161" s="186" t="s">
        <v>225</v>
      </c>
      <c r="U8161" s="187" t="s">
        <v>225</v>
      </c>
      <c r="V8161" s="188" t="str" cm="1">
        <f t="array" ref="V8161">IF(SUM(LEN(A8161:U8161))=0,"",IF(OR(OR(ISBLANK(E8161),SUM(LEN(B8161),LEN(C8161))=0),AND(NOT(D8161="Unknown"),ISBLANK(I8161)),AND(NOT(N8161="Unknown"),ISBLANK(Q8161))),"Missing Information", INDEX(Table15[Entire Service Line Classification], MATCH(SUMIFS(Table15[Unique ID],Table15[System-Owned Portion],D8161,Table15[If Material Anything Other than "Lead" in Column E,Was Material Ever Previously Lead?],F8161,Table15[Customer-Owned Portion],N8161),Table15[Unique ID],0),0)))</f>
        <v>Non-lead</v>
      </c>
      <c r="W8161" s="189"/>
    </row>
    <row r="8162" spans="1:23" s="190" customFormat="1" ht="56.25" x14ac:dyDescent="0.25">
      <c r="A8162" s="180" t="s">
        <v>225</v>
      </c>
      <c r="B8162" s="181" t="s">
        <v>11935</v>
      </c>
      <c r="C8162" s="182" t="s">
        <v>225</v>
      </c>
      <c r="D8162" s="183" t="s">
        <v>36</v>
      </c>
      <c r="E8162" s="181" t="s">
        <v>35</v>
      </c>
      <c r="F8162" s="183" t="s">
        <v>35</v>
      </c>
      <c r="G8162" s="181" t="s">
        <v>11919</v>
      </c>
      <c r="H8162" s="184" t="s">
        <v>225</v>
      </c>
      <c r="I8162" s="185" t="s">
        <v>190</v>
      </c>
      <c r="J8162" s="181" t="s">
        <v>35</v>
      </c>
      <c r="K8162" s="181" t="s">
        <v>225</v>
      </c>
      <c r="L8162" s="186" t="s">
        <v>225</v>
      </c>
      <c r="M8162" s="187" t="s">
        <v>225</v>
      </c>
      <c r="N8162" s="183" t="s">
        <v>36</v>
      </c>
      <c r="O8162" s="181" t="s">
        <v>11919</v>
      </c>
      <c r="P8162" s="184" t="s">
        <v>225</v>
      </c>
      <c r="Q8162" s="185" t="s">
        <v>190</v>
      </c>
      <c r="R8162" s="181" t="s">
        <v>35</v>
      </c>
      <c r="S8162" s="181" t="s">
        <v>225</v>
      </c>
      <c r="T8162" s="186" t="s">
        <v>225</v>
      </c>
      <c r="U8162" s="187" t="s">
        <v>225</v>
      </c>
      <c r="V8162" s="188" t="str" cm="1">
        <f t="array" ref="V8162">IF(SUM(LEN(A8162:U8162))=0,"",IF(OR(OR(ISBLANK(E8162),SUM(LEN(B8162),LEN(C8162))=0),AND(NOT(D8162="Unknown"),ISBLANK(I8162)),AND(NOT(N8162="Unknown"),ISBLANK(Q8162))),"Missing Information", INDEX(Table15[Entire Service Line Classification], MATCH(SUMIFS(Table15[Unique ID],Table15[System-Owned Portion],D8162,Table15[If Material Anything Other than "Lead" in Column E,Was Material Ever Previously Lead?],F8162,Table15[Customer-Owned Portion],N8162),Table15[Unique ID],0),0)))</f>
        <v>Non-lead</v>
      </c>
      <c r="W8162" s="189"/>
    </row>
    <row r="8163" spans="1:23" s="190" customFormat="1" ht="56.25" x14ac:dyDescent="0.25">
      <c r="A8163" s="180" t="s">
        <v>225</v>
      </c>
      <c r="B8163" s="181" t="s">
        <v>11936</v>
      </c>
      <c r="C8163" s="182" t="s">
        <v>225</v>
      </c>
      <c r="D8163" s="183" t="s">
        <v>36</v>
      </c>
      <c r="E8163" s="181" t="s">
        <v>35</v>
      </c>
      <c r="F8163" s="183" t="s">
        <v>35</v>
      </c>
      <c r="G8163" s="181" t="s">
        <v>11919</v>
      </c>
      <c r="H8163" s="184" t="s">
        <v>225</v>
      </c>
      <c r="I8163" s="185" t="s">
        <v>190</v>
      </c>
      <c r="J8163" s="181" t="s">
        <v>35</v>
      </c>
      <c r="K8163" s="181" t="s">
        <v>225</v>
      </c>
      <c r="L8163" s="186" t="s">
        <v>225</v>
      </c>
      <c r="M8163" s="187" t="s">
        <v>225</v>
      </c>
      <c r="N8163" s="183" t="s">
        <v>36</v>
      </c>
      <c r="O8163" s="181" t="s">
        <v>11919</v>
      </c>
      <c r="P8163" s="184" t="s">
        <v>225</v>
      </c>
      <c r="Q8163" s="185" t="s">
        <v>190</v>
      </c>
      <c r="R8163" s="181" t="s">
        <v>35</v>
      </c>
      <c r="S8163" s="181" t="s">
        <v>225</v>
      </c>
      <c r="T8163" s="186" t="s">
        <v>225</v>
      </c>
      <c r="U8163" s="187" t="s">
        <v>225</v>
      </c>
      <c r="V8163" s="188" t="str" cm="1">
        <f t="array" ref="V8163">IF(SUM(LEN(A8163:U8163))=0,"",IF(OR(OR(ISBLANK(E8163),SUM(LEN(B8163),LEN(C8163))=0),AND(NOT(D8163="Unknown"),ISBLANK(I8163)),AND(NOT(N8163="Unknown"),ISBLANK(Q8163))),"Missing Information", INDEX(Table15[Entire Service Line Classification], MATCH(SUMIFS(Table15[Unique ID],Table15[System-Owned Portion],D8163,Table15[If Material Anything Other than "Lead" in Column E,Was Material Ever Previously Lead?],F8163,Table15[Customer-Owned Portion],N8163),Table15[Unique ID],0),0)))</f>
        <v>Non-lead</v>
      </c>
      <c r="W8163" s="189"/>
    </row>
    <row r="8164" spans="1:23" s="190" customFormat="1" ht="56.25" x14ac:dyDescent="0.25">
      <c r="A8164" s="180" t="s">
        <v>225</v>
      </c>
      <c r="B8164" s="181" t="s">
        <v>11938</v>
      </c>
      <c r="C8164" s="182" t="s">
        <v>225</v>
      </c>
      <c r="D8164" s="183" t="s">
        <v>36</v>
      </c>
      <c r="E8164" s="181" t="s">
        <v>35</v>
      </c>
      <c r="F8164" s="183" t="s">
        <v>35</v>
      </c>
      <c r="G8164" s="181" t="s">
        <v>11919</v>
      </c>
      <c r="H8164" s="184" t="s">
        <v>225</v>
      </c>
      <c r="I8164" s="185" t="s">
        <v>190</v>
      </c>
      <c r="J8164" s="181" t="s">
        <v>35</v>
      </c>
      <c r="K8164" s="181" t="s">
        <v>225</v>
      </c>
      <c r="L8164" s="186" t="s">
        <v>225</v>
      </c>
      <c r="M8164" s="187" t="s">
        <v>225</v>
      </c>
      <c r="N8164" s="183" t="s">
        <v>36</v>
      </c>
      <c r="O8164" s="181" t="s">
        <v>11919</v>
      </c>
      <c r="P8164" s="184" t="s">
        <v>225</v>
      </c>
      <c r="Q8164" s="185" t="s">
        <v>190</v>
      </c>
      <c r="R8164" s="181" t="s">
        <v>35</v>
      </c>
      <c r="S8164" s="181" t="s">
        <v>225</v>
      </c>
      <c r="T8164" s="186" t="s">
        <v>225</v>
      </c>
      <c r="U8164" s="187" t="s">
        <v>225</v>
      </c>
      <c r="V8164" s="188" t="str" cm="1">
        <f t="array" ref="V8164">IF(SUM(LEN(A8164:U8164))=0,"",IF(OR(OR(ISBLANK(E8164),SUM(LEN(B8164),LEN(C8164))=0),AND(NOT(D8164="Unknown"),ISBLANK(I8164)),AND(NOT(N8164="Unknown"),ISBLANK(Q8164))),"Missing Information", INDEX(Table15[Entire Service Line Classification], MATCH(SUMIFS(Table15[Unique ID],Table15[System-Owned Portion],D8164,Table15[If Material Anything Other than "Lead" in Column E,Was Material Ever Previously Lead?],F8164,Table15[Customer-Owned Portion],N8164),Table15[Unique ID],0),0)))</f>
        <v>Non-lead</v>
      </c>
      <c r="W8164" s="189"/>
    </row>
    <row r="8165" spans="1:23" s="190" customFormat="1" ht="37.5" x14ac:dyDescent="0.25">
      <c r="A8165" s="180">
        <v>10891080</v>
      </c>
      <c r="B8165" s="181" t="s">
        <v>6188</v>
      </c>
      <c r="C8165" s="182" t="s">
        <v>6189</v>
      </c>
      <c r="D8165" s="183" t="s">
        <v>36</v>
      </c>
      <c r="E8165" s="181" t="s">
        <v>35</v>
      </c>
      <c r="F8165" s="183" t="s">
        <v>45</v>
      </c>
      <c r="G8165" s="181" t="s">
        <v>261</v>
      </c>
      <c r="H8165" s="184">
        <v>1</v>
      </c>
      <c r="I8165" s="185" t="s">
        <v>107</v>
      </c>
      <c r="J8165" s="181" t="s">
        <v>37</v>
      </c>
      <c r="K8165" s="181" t="s">
        <v>38</v>
      </c>
      <c r="L8165" s="186">
        <v>45405</v>
      </c>
      <c r="M8165" s="187" t="s">
        <v>225</v>
      </c>
      <c r="N8165" s="183" t="s">
        <v>36</v>
      </c>
      <c r="O8165" s="181"/>
      <c r="P8165" s="184">
        <v>1</v>
      </c>
      <c r="Q8165" s="185" t="s">
        <v>107</v>
      </c>
      <c r="R8165" s="181" t="s">
        <v>37</v>
      </c>
      <c r="S8165" s="181" t="s">
        <v>96</v>
      </c>
      <c r="T8165" s="186">
        <v>45405</v>
      </c>
      <c r="U8165" s="187" t="s">
        <v>225</v>
      </c>
      <c r="V8165" s="188" t="str" cm="1">
        <f t="array" ref="V8165">IF(SUM(LEN(A8165:U8165))=0,"",IF(OR(OR(ISBLANK(E8165),SUM(LEN(B8165),LEN(C8165))=0),AND(NOT(D8165="Unknown"),ISBLANK(I8165)),AND(NOT(N8165="Unknown"),ISBLANK(Q8165))),"Missing Information", INDEX(Table15[Entire Service Line Classification], MATCH(SUMIFS(Table15[Unique ID],Table15[System-Owned Portion],D8165,Table15[If Material Anything Other than "Lead" in Column E,Was Material Ever Previously Lead?],F8165,Table15[Customer-Owned Portion],N8165),Table15[Unique ID],0),0)))</f>
        <v>Non-lead</v>
      </c>
      <c r="W8165" s="189"/>
    </row>
    <row r="8166" spans="1:23" s="190" customFormat="1" ht="56.25" x14ac:dyDescent="0.25">
      <c r="A8166" s="180" t="s">
        <v>225</v>
      </c>
      <c r="B8166" s="181" t="s">
        <v>9220</v>
      </c>
      <c r="C8166" s="182" t="s">
        <v>225</v>
      </c>
      <c r="D8166" s="183" t="s">
        <v>36</v>
      </c>
      <c r="E8166" s="181" t="s">
        <v>35</v>
      </c>
      <c r="F8166" s="183" t="s">
        <v>35</v>
      </c>
      <c r="G8166" s="192" t="s">
        <v>9221</v>
      </c>
      <c r="H8166" s="184" t="s">
        <v>7121</v>
      </c>
      <c r="I8166" s="185" t="s">
        <v>190</v>
      </c>
      <c r="J8166" s="181" t="s">
        <v>35</v>
      </c>
      <c r="K8166" s="181" t="s">
        <v>225</v>
      </c>
      <c r="L8166" s="186" t="s">
        <v>225</v>
      </c>
      <c r="M8166" s="187" t="s">
        <v>225</v>
      </c>
      <c r="N8166" s="183" t="s">
        <v>36</v>
      </c>
      <c r="O8166" s="192" t="s">
        <v>9221</v>
      </c>
      <c r="P8166" s="184" t="s">
        <v>7121</v>
      </c>
      <c r="Q8166" s="185" t="s">
        <v>190</v>
      </c>
      <c r="R8166" s="181" t="s">
        <v>35</v>
      </c>
      <c r="S8166" s="181" t="s">
        <v>225</v>
      </c>
      <c r="T8166" s="186" t="s">
        <v>225</v>
      </c>
      <c r="U8166" s="187" t="s">
        <v>225</v>
      </c>
      <c r="V8166" s="188" t="str" cm="1">
        <f t="array" ref="V8166">IF(SUM(LEN(A8166:U8166))=0,"",IF(OR(OR(ISBLANK(E8166),SUM(LEN(B8166),LEN(C8166))=0),AND(NOT(D8166="Unknown"),ISBLANK(I8166)),AND(NOT(N8166="Unknown"),ISBLANK(Q8166))),"Missing Information", INDEX(Table15[Entire Service Line Classification], MATCH(SUMIFS(Table15[Unique ID],Table15[System-Owned Portion],D8166,Table15[If Material Anything Other than "Lead" in Column E,Was Material Ever Previously Lead?],F8166,Table15[Customer-Owned Portion],N8166),Table15[Unique ID],0),0)))</f>
        <v>Non-lead</v>
      </c>
      <c r="W8166" s="189"/>
    </row>
    <row r="8167" spans="1:23" s="190" customFormat="1" ht="56.25" x14ac:dyDescent="0.25">
      <c r="A8167" s="180" t="s">
        <v>225</v>
      </c>
      <c r="B8167" s="181" t="s">
        <v>9220</v>
      </c>
      <c r="C8167" s="182" t="s">
        <v>225</v>
      </c>
      <c r="D8167" s="183" t="s">
        <v>36</v>
      </c>
      <c r="E8167" s="181" t="s">
        <v>35</v>
      </c>
      <c r="F8167" s="183" t="s">
        <v>35</v>
      </c>
      <c r="G8167" s="192" t="s">
        <v>9221</v>
      </c>
      <c r="H8167" s="184" t="s">
        <v>7090</v>
      </c>
      <c r="I8167" s="185" t="s">
        <v>190</v>
      </c>
      <c r="J8167" s="181" t="s">
        <v>35</v>
      </c>
      <c r="K8167" s="181" t="s">
        <v>225</v>
      </c>
      <c r="L8167" s="186" t="s">
        <v>225</v>
      </c>
      <c r="M8167" s="187" t="s">
        <v>225</v>
      </c>
      <c r="N8167" s="183" t="s">
        <v>36</v>
      </c>
      <c r="O8167" s="192" t="s">
        <v>9221</v>
      </c>
      <c r="P8167" s="184" t="s">
        <v>7090</v>
      </c>
      <c r="Q8167" s="185" t="s">
        <v>190</v>
      </c>
      <c r="R8167" s="181" t="s">
        <v>35</v>
      </c>
      <c r="S8167" s="181" t="s">
        <v>225</v>
      </c>
      <c r="T8167" s="186" t="s">
        <v>225</v>
      </c>
      <c r="U8167" s="187" t="s">
        <v>225</v>
      </c>
      <c r="V8167" s="188" t="str" cm="1">
        <f t="array" ref="V8167">IF(SUM(LEN(A8167:U8167))=0,"",IF(OR(OR(ISBLANK(E8167),SUM(LEN(B8167),LEN(C8167))=0),AND(NOT(D8167="Unknown"),ISBLANK(I8167)),AND(NOT(N8167="Unknown"),ISBLANK(Q8167))),"Missing Information", INDEX(Table15[Entire Service Line Classification], MATCH(SUMIFS(Table15[Unique ID],Table15[System-Owned Portion],D8167,Table15[If Material Anything Other than "Lead" in Column E,Was Material Ever Previously Lead?],F8167,Table15[Customer-Owned Portion],N8167),Table15[Unique ID],0),0)))</f>
        <v>Non-lead</v>
      </c>
      <c r="W8167" s="189"/>
    </row>
    <row r="8168" spans="1:23" s="190" customFormat="1" ht="37.5" x14ac:dyDescent="0.25">
      <c r="A8168" s="180">
        <v>12017227</v>
      </c>
      <c r="B8168" s="181" t="s">
        <v>284</v>
      </c>
      <c r="C8168" s="182" t="s">
        <v>285</v>
      </c>
      <c r="D8168" s="183" t="s">
        <v>36</v>
      </c>
      <c r="E8168" s="181" t="s">
        <v>35</v>
      </c>
      <c r="F8168" s="183" t="s">
        <v>213</v>
      </c>
      <c r="G8168" s="181" t="s">
        <v>225</v>
      </c>
      <c r="H8168" s="184">
        <v>1</v>
      </c>
      <c r="I8168" s="185" t="s">
        <v>107</v>
      </c>
      <c r="J8168" s="181" t="s">
        <v>37</v>
      </c>
      <c r="K8168" s="181" t="s">
        <v>38</v>
      </c>
      <c r="L8168" s="186">
        <v>45575</v>
      </c>
      <c r="M8168" s="187" t="s">
        <v>225</v>
      </c>
      <c r="N8168" s="191" t="s">
        <v>5</v>
      </c>
      <c r="O8168" s="181"/>
      <c r="P8168" s="184">
        <v>1</v>
      </c>
      <c r="Q8168" s="185" t="s">
        <v>107</v>
      </c>
      <c r="R8168" s="181" t="s">
        <v>37</v>
      </c>
      <c r="S8168" s="181" t="s">
        <v>96</v>
      </c>
      <c r="T8168" s="186">
        <v>45575</v>
      </c>
      <c r="U8168" s="187" t="s">
        <v>225</v>
      </c>
      <c r="V8168" s="188" t="str" cm="1">
        <f t="array" ref="V8168">IF(SUM(LEN(A8168:U8168))=0,"",IF(OR(OR(ISBLANK(E8168),SUM(LEN(B8168),LEN(C8168))=0),AND(NOT(D8168="Unknown"),ISBLANK(I8168)),AND(NOT(N8168="Unknown"),ISBLANK(Q8168))),"Missing Information", INDEX(Table15[Entire Service Line Classification], MATCH(SUMIFS(Table15[Unique ID],Table15[System-Owned Portion],D8168,Table15[If Material Anything Other than "Lead" in Column E,Was Material Ever Previously Lead?],F8168,Table15[Customer-Owned Portion],N8168),Table15[Unique ID],0),0)))</f>
        <v>Galvanized Requiring Replacement</v>
      </c>
      <c r="W8168" s="189"/>
    </row>
    <row r="8169" spans="1:23" s="190" customFormat="1" ht="37.5" x14ac:dyDescent="0.25">
      <c r="A8169" s="180">
        <v>12017226</v>
      </c>
      <c r="B8169" s="181" t="s">
        <v>286</v>
      </c>
      <c r="C8169" s="182" t="s">
        <v>287</v>
      </c>
      <c r="D8169" s="183" t="s">
        <v>36</v>
      </c>
      <c r="E8169" s="181" t="s">
        <v>35</v>
      </c>
      <c r="F8169" s="183" t="s">
        <v>213</v>
      </c>
      <c r="G8169" s="181" t="s">
        <v>225</v>
      </c>
      <c r="H8169" s="184">
        <v>1</v>
      </c>
      <c r="I8169" s="185" t="s">
        <v>107</v>
      </c>
      <c r="J8169" s="181" t="s">
        <v>37</v>
      </c>
      <c r="K8169" s="181" t="s">
        <v>38</v>
      </c>
      <c r="L8169" s="186">
        <v>45575</v>
      </c>
      <c r="M8169" s="187" t="s">
        <v>225</v>
      </c>
      <c r="N8169" s="191" t="s">
        <v>5</v>
      </c>
      <c r="O8169" s="181"/>
      <c r="P8169" s="184">
        <v>1</v>
      </c>
      <c r="Q8169" s="185" t="s">
        <v>107</v>
      </c>
      <c r="R8169" s="181" t="s">
        <v>37</v>
      </c>
      <c r="S8169" s="181" t="s">
        <v>96</v>
      </c>
      <c r="T8169" s="186">
        <v>45575</v>
      </c>
      <c r="U8169" s="187" t="s">
        <v>225</v>
      </c>
      <c r="V8169" s="188" t="str" cm="1">
        <f t="array" ref="V8169">IF(SUM(LEN(A8169:U8169))=0,"",IF(OR(OR(ISBLANK(E8169),SUM(LEN(B8169),LEN(C8169))=0),AND(NOT(D8169="Unknown"),ISBLANK(I8169)),AND(NOT(N8169="Unknown"),ISBLANK(Q8169))),"Missing Information", INDEX(Table15[Entire Service Line Classification], MATCH(SUMIFS(Table15[Unique ID],Table15[System-Owned Portion],D8169,Table15[If Material Anything Other than "Lead" in Column E,Was Material Ever Previously Lead?],F8169,Table15[Customer-Owned Portion],N8169),Table15[Unique ID],0),0)))</f>
        <v>Galvanized Requiring Replacement</v>
      </c>
      <c r="W8169" s="189"/>
    </row>
    <row r="8170" spans="1:23" s="190" customFormat="1" ht="37.5" x14ac:dyDescent="0.25">
      <c r="A8170" s="180">
        <v>12017221</v>
      </c>
      <c r="B8170" s="181" t="s">
        <v>294</v>
      </c>
      <c r="C8170" s="182" t="s">
        <v>295</v>
      </c>
      <c r="D8170" s="183" t="s">
        <v>36</v>
      </c>
      <c r="E8170" s="181" t="s">
        <v>35</v>
      </c>
      <c r="F8170" s="183" t="s">
        <v>213</v>
      </c>
      <c r="G8170" s="181" t="s">
        <v>225</v>
      </c>
      <c r="H8170" s="184">
        <v>1</v>
      </c>
      <c r="I8170" s="185" t="s">
        <v>107</v>
      </c>
      <c r="J8170" s="181" t="s">
        <v>37</v>
      </c>
      <c r="K8170" s="181" t="s">
        <v>38</v>
      </c>
      <c r="L8170" s="186">
        <v>45575</v>
      </c>
      <c r="M8170" s="187" t="s">
        <v>225</v>
      </c>
      <c r="N8170" s="191" t="s">
        <v>5</v>
      </c>
      <c r="O8170" s="181"/>
      <c r="P8170" s="184">
        <v>0.75</v>
      </c>
      <c r="Q8170" s="185" t="s">
        <v>107</v>
      </c>
      <c r="R8170" s="181" t="s">
        <v>37</v>
      </c>
      <c r="S8170" s="181" t="s">
        <v>96</v>
      </c>
      <c r="T8170" s="186">
        <v>45575</v>
      </c>
      <c r="U8170" s="187" t="s">
        <v>225</v>
      </c>
      <c r="V8170" s="188" t="str" cm="1">
        <f t="array" ref="V8170">IF(SUM(LEN(A8170:U8170))=0,"",IF(OR(OR(ISBLANK(E8170),SUM(LEN(B8170),LEN(C8170))=0),AND(NOT(D8170="Unknown"),ISBLANK(I8170)),AND(NOT(N8170="Unknown"),ISBLANK(Q8170))),"Missing Information", INDEX(Table15[Entire Service Line Classification], MATCH(SUMIFS(Table15[Unique ID],Table15[System-Owned Portion],D8170,Table15[If Material Anything Other than "Lead" in Column E,Was Material Ever Previously Lead?],F8170,Table15[Customer-Owned Portion],N8170),Table15[Unique ID],0),0)))</f>
        <v>Galvanized Requiring Replacement</v>
      </c>
      <c r="W8170" s="189"/>
    </row>
    <row r="8171" spans="1:23" s="190" customFormat="1" ht="37.5" x14ac:dyDescent="0.25">
      <c r="A8171" s="180">
        <v>12017220</v>
      </c>
      <c r="B8171" s="181" t="s">
        <v>296</v>
      </c>
      <c r="C8171" s="182" t="s">
        <v>297</v>
      </c>
      <c r="D8171" s="183" t="s">
        <v>43</v>
      </c>
      <c r="E8171" s="181" t="s">
        <v>35</v>
      </c>
      <c r="F8171" s="183" t="s">
        <v>213</v>
      </c>
      <c r="G8171" s="181" t="s">
        <v>225</v>
      </c>
      <c r="H8171" s="184">
        <v>1</v>
      </c>
      <c r="I8171" s="185" t="s">
        <v>107</v>
      </c>
      <c r="J8171" s="181" t="s">
        <v>37</v>
      </c>
      <c r="K8171" s="181" t="s">
        <v>38</v>
      </c>
      <c r="L8171" s="186">
        <v>45575</v>
      </c>
      <c r="M8171" s="187" t="s">
        <v>7068</v>
      </c>
      <c r="N8171" s="191" t="s">
        <v>5</v>
      </c>
      <c r="O8171" s="181"/>
      <c r="P8171" s="184">
        <v>1</v>
      </c>
      <c r="Q8171" s="185" t="s">
        <v>107</v>
      </c>
      <c r="R8171" s="181" t="s">
        <v>37</v>
      </c>
      <c r="S8171" s="181" t="s">
        <v>96</v>
      </c>
      <c r="T8171" s="186">
        <v>45575</v>
      </c>
      <c r="U8171" s="187" t="s">
        <v>7068</v>
      </c>
      <c r="V8171" s="188" t="str" cm="1">
        <f t="array" ref="V8171">IF(SUM(LEN(A8171:U8171))=0,"",IF(OR(OR(ISBLANK(E8171),SUM(LEN(B8171),LEN(C8171))=0),AND(NOT(D8171="Unknown"),ISBLANK(I8171)),AND(NOT(N8171="Unknown"),ISBLANK(Q8171))),"Missing Information", INDEX(Table15[Entire Service Line Classification], MATCH(SUMIFS(Table15[Unique ID],Table15[System-Owned Portion],D8171,Table15[If Material Anything Other than "Lead" in Column E,Was Material Ever Previously Lead?],F8171,Table15[Customer-Owned Portion],N8171),Table15[Unique ID],0),0)))</f>
        <v>Galvanized Requiring Replacement</v>
      </c>
      <c r="W8171" s="189"/>
    </row>
    <row r="8172" spans="1:23" s="190" customFormat="1" ht="37.5" x14ac:dyDescent="0.25">
      <c r="A8172" s="180">
        <v>12017216</v>
      </c>
      <c r="B8172" s="181" t="s">
        <v>298</v>
      </c>
      <c r="C8172" s="182" t="s">
        <v>299</v>
      </c>
      <c r="D8172" s="183" t="s">
        <v>36</v>
      </c>
      <c r="E8172" s="181" t="s">
        <v>35</v>
      </c>
      <c r="F8172" s="183" t="s">
        <v>213</v>
      </c>
      <c r="G8172" s="181" t="s">
        <v>225</v>
      </c>
      <c r="H8172" s="184">
        <v>1</v>
      </c>
      <c r="I8172" s="185" t="s">
        <v>107</v>
      </c>
      <c r="J8172" s="181" t="s">
        <v>37</v>
      </c>
      <c r="K8172" s="181" t="s">
        <v>38</v>
      </c>
      <c r="L8172" s="186">
        <v>45575</v>
      </c>
      <c r="M8172" s="187" t="s">
        <v>225</v>
      </c>
      <c r="N8172" s="191" t="s">
        <v>5</v>
      </c>
      <c r="O8172" s="181"/>
      <c r="P8172" s="184">
        <v>0.75</v>
      </c>
      <c r="Q8172" s="185" t="s">
        <v>107</v>
      </c>
      <c r="R8172" s="181" t="s">
        <v>37</v>
      </c>
      <c r="S8172" s="181" t="s">
        <v>96</v>
      </c>
      <c r="T8172" s="186">
        <v>45575</v>
      </c>
      <c r="U8172" s="187" t="s">
        <v>7068</v>
      </c>
      <c r="V8172" s="188" t="str" cm="1">
        <f t="array" ref="V8172">IF(SUM(LEN(A8172:U8172))=0,"",IF(OR(OR(ISBLANK(E8172),SUM(LEN(B8172),LEN(C8172))=0),AND(NOT(D8172="Unknown"),ISBLANK(I8172)),AND(NOT(N8172="Unknown"),ISBLANK(Q8172))),"Missing Information", INDEX(Table15[Entire Service Line Classification], MATCH(SUMIFS(Table15[Unique ID],Table15[System-Owned Portion],D8172,Table15[If Material Anything Other than "Lead" in Column E,Was Material Ever Previously Lead?],F8172,Table15[Customer-Owned Portion],N8172),Table15[Unique ID],0),0)))</f>
        <v>Galvanized Requiring Replacement</v>
      </c>
      <c r="W8172" s="189"/>
    </row>
    <row r="8173" spans="1:23" s="190" customFormat="1" ht="37.5" x14ac:dyDescent="0.25">
      <c r="A8173" s="180">
        <v>12017202</v>
      </c>
      <c r="B8173" s="181" t="s">
        <v>311</v>
      </c>
      <c r="C8173" s="182" t="s">
        <v>312</v>
      </c>
      <c r="D8173" s="183" t="s">
        <v>43</v>
      </c>
      <c r="E8173" s="181" t="s">
        <v>35</v>
      </c>
      <c r="F8173" s="183" t="s">
        <v>213</v>
      </c>
      <c r="G8173" s="181" t="s">
        <v>225</v>
      </c>
      <c r="H8173" s="184">
        <v>1</v>
      </c>
      <c r="I8173" s="185" t="s">
        <v>107</v>
      </c>
      <c r="J8173" s="181" t="s">
        <v>37</v>
      </c>
      <c r="K8173" s="181" t="s">
        <v>38</v>
      </c>
      <c r="L8173" s="186">
        <v>45575</v>
      </c>
      <c r="M8173" s="187" t="s">
        <v>225</v>
      </c>
      <c r="N8173" s="191" t="s">
        <v>5</v>
      </c>
      <c r="O8173" s="181"/>
      <c r="P8173" s="184">
        <v>0.75</v>
      </c>
      <c r="Q8173" s="185" t="s">
        <v>107</v>
      </c>
      <c r="R8173" s="181" t="s">
        <v>37</v>
      </c>
      <c r="S8173" s="181" t="s">
        <v>96</v>
      </c>
      <c r="T8173" s="186">
        <v>45575</v>
      </c>
      <c r="U8173" s="187" t="s">
        <v>225</v>
      </c>
      <c r="V8173" s="188" t="str" cm="1">
        <f t="array" ref="V8173">IF(SUM(LEN(A8173:U8173))=0,"",IF(OR(OR(ISBLANK(E8173),SUM(LEN(B8173),LEN(C8173))=0),AND(NOT(D8173="Unknown"),ISBLANK(I8173)),AND(NOT(N8173="Unknown"),ISBLANK(Q8173))),"Missing Information", INDEX(Table15[Entire Service Line Classification], MATCH(SUMIFS(Table15[Unique ID],Table15[System-Owned Portion],D8173,Table15[If Material Anything Other than "Lead" in Column E,Was Material Ever Previously Lead?],F8173,Table15[Customer-Owned Portion],N8173),Table15[Unique ID],0),0)))</f>
        <v>Galvanized Requiring Replacement</v>
      </c>
      <c r="W8173" s="189"/>
    </row>
    <row r="8174" spans="1:23" s="190" customFormat="1" ht="37.5" x14ac:dyDescent="0.25">
      <c r="A8174" s="180">
        <v>12017200</v>
      </c>
      <c r="B8174" s="181" t="s">
        <v>313</v>
      </c>
      <c r="C8174" s="182" t="s">
        <v>314</v>
      </c>
      <c r="D8174" s="183" t="s">
        <v>43</v>
      </c>
      <c r="E8174" s="181" t="s">
        <v>35</v>
      </c>
      <c r="F8174" s="183" t="s">
        <v>213</v>
      </c>
      <c r="G8174" s="181" t="s">
        <v>225</v>
      </c>
      <c r="H8174" s="184">
        <v>1</v>
      </c>
      <c r="I8174" s="185" t="s">
        <v>107</v>
      </c>
      <c r="J8174" s="181" t="s">
        <v>37</v>
      </c>
      <c r="K8174" s="181" t="s">
        <v>38</v>
      </c>
      <c r="L8174" s="186">
        <v>45575</v>
      </c>
      <c r="M8174" s="187" t="s">
        <v>225</v>
      </c>
      <c r="N8174" s="191" t="s">
        <v>5</v>
      </c>
      <c r="O8174" s="181"/>
      <c r="P8174" s="184">
        <v>0.75</v>
      </c>
      <c r="Q8174" s="185" t="s">
        <v>107</v>
      </c>
      <c r="R8174" s="181" t="s">
        <v>37</v>
      </c>
      <c r="S8174" s="181" t="s">
        <v>96</v>
      </c>
      <c r="T8174" s="186">
        <v>45575</v>
      </c>
      <c r="U8174" s="187" t="s">
        <v>225</v>
      </c>
      <c r="V8174" s="188" t="str" cm="1">
        <f t="array" ref="V8174">IF(SUM(LEN(A8174:U8174))=0,"",IF(OR(OR(ISBLANK(E8174),SUM(LEN(B8174),LEN(C8174))=0),AND(NOT(D8174="Unknown"),ISBLANK(I8174)),AND(NOT(N8174="Unknown"),ISBLANK(Q8174))),"Missing Information", INDEX(Table15[Entire Service Line Classification], MATCH(SUMIFS(Table15[Unique ID],Table15[System-Owned Portion],D8174,Table15[If Material Anything Other than "Lead" in Column E,Was Material Ever Previously Lead?],F8174,Table15[Customer-Owned Portion],N8174),Table15[Unique ID],0),0)))</f>
        <v>Galvanized Requiring Replacement</v>
      </c>
      <c r="W8174" s="189"/>
    </row>
    <row r="8175" spans="1:23" s="190" customFormat="1" ht="37.5" x14ac:dyDescent="0.25">
      <c r="A8175" s="180">
        <v>12017198</v>
      </c>
      <c r="B8175" s="181" t="s">
        <v>315</v>
      </c>
      <c r="C8175" s="182" t="s">
        <v>316</v>
      </c>
      <c r="D8175" s="183" t="s">
        <v>36</v>
      </c>
      <c r="E8175" s="181" t="s">
        <v>35</v>
      </c>
      <c r="F8175" s="183" t="s">
        <v>213</v>
      </c>
      <c r="G8175" s="181" t="s">
        <v>225</v>
      </c>
      <c r="H8175" s="184">
        <v>1</v>
      </c>
      <c r="I8175" s="185" t="s">
        <v>107</v>
      </c>
      <c r="J8175" s="181" t="s">
        <v>37</v>
      </c>
      <c r="K8175" s="181" t="s">
        <v>38</v>
      </c>
      <c r="L8175" s="186">
        <v>45575</v>
      </c>
      <c r="M8175" s="187" t="s">
        <v>225</v>
      </c>
      <c r="N8175" s="191" t="s">
        <v>5</v>
      </c>
      <c r="O8175" s="181"/>
      <c r="P8175" s="184">
        <v>1</v>
      </c>
      <c r="Q8175" s="185" t="s">
        <v>107</v>
      </c>
      <c r="R8175" s="181" t="s">
        <v>37</v>
      </c>
      <c r="S8175" s="181" t="s">
        <v>96</v>
      </c>
      <c r="T8175" s="186">
        <v>45575</v>
      </c>
      <c r="U8175" s="187" t="s">
        <v>7068</v>
      </c>
      <c r="V8175" s="188" t="str" cm="1">
        <f t="array" ref="V8175">IF(SUM(LEN(A8175:U8175))=0,"",IF(OR(OR(ISBLANK(E8175),SUM(LEN(B8175),LEN(C8175))=0),AND(NOT(D8175="Unknown"),ISBLANK(I8175)),AND(NOT(N8175="Unknown"),ISBLANK(Q8175))),"Missing Information", INDEX(Table15[Entire Service Line Classification], MATCH(SUMIFS(Table15[Unique ID],Table15[System-Owned Portion],D8175,Table15[If Material Anything Other than "Lead" in Column E,Was Material Ever Previously Lead?],F8175,Table15[Customer-Owned Portion],N8175),Table15[Unique ID],0),0)))</f>
        <v>Galvanized Requiring Replacement</v>
      </c>
      <c r="W8175" s="189"/>
    </row>
    <row r="8176" spans="1:23" s="190" customFormat="1" ht="37.5" x14ac:dyDescent="0.25">
      <c r="A8176" s="180">
        <v>12017189</v>
      </c>
      <c r="B8176" s="181" t="s">
        <v>325</v>
      </c>
      <c r="C8176" s="182" t="s">
        <v>326</v>
      </c>
      <c r="D8176" s="183" t="s">
        <v>36</v>
      </c>
      <c r="E8176" s="181" t="s">
        <v>35</v>
      </c>
      <c r="F8176" s="183" t="s">
        <v>213</v>
      </c>
      <c r="G8176" s="181" t="s">
        <v>225</v>
      </c>
      <c r="H8176" s="184">
        <v>1</v>
      </c>
      <c r="I8176" s="185" t="s">
        <v>107</v>
      </c>
      <c r="J8176" s="181" t="s">
        <v>37</v>
      </c>
      <c r="K8176" s="181" t="s">
        <v>38</v>
      </c>
      <c r="L8176" s="186">
        <v>45575</v>
      </c>
      <c r="M8176" s="187" t="s">
        <v>225</v>
      </c>
      <c r="N8176" s="191" t="s">
        <v>5</v>
      </c>
      <c r="O8176" s="181"/>
      <c r="P8176" s="184">
        <v>0.75</v>
      </c>
      <c r="Q8176" s="185" t="s">
        <v>107</v>
      </c>
      <c r="R8176" s="181" t="s">
        <v>37</v>
      </c>
      <c r="S8176" s="181" t="s">
        <v>96</v>
      </c>
      <c r="T8176" s="186">
        <v>45575</v>
      </c>
      <c r="U8176" s="187" t="s">
        <v>225</v>
      </c>
      <c r="V8176" s="188" t="str" cm="1">
        <f t="array" ref="V8176">IF(SUM(LEN(A8176:U8176))=0,"",IF(OR(OR(ISBLANK(E8176),SUM(LEN(B8176),LEN(C8176))=0),AND(NOT(D8176="Unknown"),ISBLANK(I8176)),AND(NOT(N8176="Unknown"),ISBLANK(Q8176))),"Missing Information", INDEX(Table15[Entire Service Line Classification], MATCH(SUMIFS(Table15[Unique ID],Table15[System-Owned Portion],D8176,Table15[If Material Anything Other than "Lead" in Column E,Was Material Ever Previously Lead?],F8176,Table15[Customer-Owned Portion],N8176),Table15[Unique ID],0),0)))</f>
        <v>Galvanized Requiring Replacement</v>
      </c>
      <c r="W8176" s="189"/>
    </row>
    <row r="8177" spans="1:23" s="190" customFormat="1" ht="37.5" x14ac:dyDescent="0.25">
      <c r="A8177" s="180">
        <v>12017184</v>
      </c>
      <c r="B8177" s="181" t="s">
        <v>332</v>
      </c>
      <c r="C8177" s="182" t="s">
        <v>333</v>
      </c>
      <c r="D8177" s="183" t="s">
        <v>43</v>
      </c>
      <c r="E8177" s="181" t="s">
        <v>35</v>
      </c>
      <c r="F8177" s="183" t="s">
        <v>213</v>
      </c>
      <c r="G8177" s="181" t="s">
        <v>225</v>
      </c>
      <c r="H8177" s="184">
        <v>1</v>
      </c>
      <c r="I8177" s="185" t="s">
        <v>107</v>
      </c>
      <c r="J8177" s="181" t="s">
        <v>37</v>
      </c>
      <c r="K8177" s="181" t="s">
        <v>38</v>
      </c>
      <c r="L8177" s="186">
        <v>45575</v>
      </c>
      <c r="M8177" s="187" t="s">
        <v>225</v>
      </c>
      <c r="N8177" s="191" t="s">
        <v>5</v>
      </c>
      <c r="O8177" s="181"/>
      <c r="P8177" s="184">
        <v>0.75</v>
      </c>
      <c r="Q8177" s="185" t="s">
        <v>107</v>
      </c>
      <c r="R8177" s="181" t="s">
        <v>37</v>
      </c>
      <c r="S8177" s="181" t="s">
        <v>96</v>
      </c>
      <c r="T8177" s="186">
        <v>45575</v>
      </c>
      <c r="U8177" s="187" t="s">
        <v>225</v>
      </c>
      <c r="V8177" s="188" t="str" cm="1">
        <f t="array" ref="V8177">IF(SUM(LEN(A8177:U8177))=0,"",IF(OR(OR(ISBLANK(E8177),SUM(LEN(B8177),LEN(C8177))=0),AND(NOT(D8177="Unknown"),ISBLANK(I8177)),AND(NOT(N8177="Unknown"),ISBLANK(Q8177))),"Missing Information", INDEX(Table15[Entire Service Line Classification], MATCH(SUMIFS(Table15[Unique ID],Table15[System-Owned Portion],D8177,Table15[If Material Anything Other than "Lead" in Column E,Was Material Ever Previously Lead?],F8177,Table15[Customer-Owned Portion],N8177),Table15[Unique ID],0),0)))</f>
        <v>Galvanized Requiring Replacement</v>
      </c>
      <c r="W8177" s="189"/>
    </row>
    <row r="8178" spans="1:23" s="190" customFormat="1" ht="37.5" x14ac:dyDescent="0.25">
      <c r="A8178" s="180">
        <v>12017172</v>
      </c>
      <c r="B8178" s="181" t="s">
        <v>340</v>
      </c>
      <c r="C8178" s="182" t="s">
        <v>341</v>
      </c>
      <c r="D8178" s="183" t="s">
        <v>36</v>
      </c>
      <c r="E8178" s="181" t="s">
        <v>35</v>
      </c>
      <c r="F8178" s="183" t="s">
        <v>213</v>
      </c>
      <c r="G8178" s="181" t="s">
        <v>225</v>
      </c>
      <c r="H8178" s="184">
        <v>1</v>
      </c>
      <c r="I8178" s="185" t="s">
        <v>107</v>
      </c>
      <c r="J8178" s="181" t="s">
        <v>37</v>
      </c>
      <c r="K8178" s="181" t="s">
        <v>38</v>
      </c>
      <c r="L8178" s="186">
        <v>45575</v>
      </c>
      <c r="M8178" s="187" t="s">
        <v>225</v>
      </c>
      <c r="N8178" s="191" t="s">
        <v>5</v>
      </c>
      <c r="O8178" s="181"/>
      <c r="P8178" s="184">
        <v>0.75</v>
      </c>
      <c r="Q8178" s="185" t="s">
        <v>107</v>
      </c>
      <c r="R8178" s="181" t="s">
        <v>37</v>
      </c>
      <c r="S8178" s="181" t="s">
        <v>96</v>
      </c>
      <c r="T8178" s="186">
        <v>45575</v>
      </c>
      <c r="U8178" s="187" t="s">
        <v>225</v>
      </c>
      <c r="V8178" s="188" t="str" cm="1">
        <f t="array" ref="V8178">IF(SUM(LEN(A8178:U8178))=0,"",IF(OR(OR(ISBLANK(E8178),SUM(LEN(B8178),LEN(C8178))=0),AND(NOT(D8178="Unknown"),ISBLANK(I8178)),AND(NOT(N8178="Unknown"),ISBLANK(Q8178))),"Missing Information", INDEX(Table15[Entire Service Line Classification], MATCH(SUMIFS(Table15[Unique ID],Table15[System-Owned Portion],D8178,Table15[If Material Anything Other than "Lead" in Column E,Was Material Ever Previously Lead?],F8178,Table15[Customer-Owned Portion],N8178),Table15[Unique ID],0),0)))</f>
        <v>Galvanized Requiring Replacement</v>
      </c>
      <c r="W8178" s="189"/>
    </row>
    <row r="8179" spans="1:23" s="190" customFormat="1" ht="37.5" x14ac:dyDescent="0.25">
      <c r="A8179" s="180">
        <v>12017171</v>
      </c>
      <c r="B8179" s="181" t="s">
        <v>342</v>
      </c>
      <c r="C8179" s="182" t="s">
        <v>343</v>
      </c>
      <c r="D8179" s="183" t="s">
        <v>36</v>
      </c>
      <c r="E8179" s="181" t="s">
        <v>35</v>
      </c>
      <c r="F8179" s="183" t="s">
        <v>213</v>
      </c>
      <c r="G8179" s="181" t="s">
        <v>225</v>
      </c>
      <c r="H8179" s="184">
        <v>1</v>
      </c>
      <c r="I8179" s="185" t="s">
        <v>107</v>
      </c>
      <c r="J8179" s="181" t="s">
        <v>37</v>
      </c>
      <c r="K8179" s="181" t="s">
        <v>38</v>
      </c>
      <c r="L8179" s="186">
        <v>45574</v>
      </c>
      <c r="M8179" s="187" t="s">
        <v>225</v>
      </c>
      <c r="N8179" s="191" t="s">
        <v>5</v>
      </c>
      <c r="O8179" s="181"/>
      <c r="P8179" s="184">
        <v>1</v>
      </c>
      <c r="Q8179" s="185" t="s">
        <v>107</v>
      </c>
      <c r="R8179" s="181" t="s">
        <v>37</v>
      </c>
      <c r="S8179" s="181" t="s">
        <v>96</v>
      </c>
      <c r="T8179" s="186">
        <v>45574</v>
      </c>
      <c r="U8179" s="187" t="s">
        <v>225</v>
      </c>
      <c r="V8179" s="188" t="str" cm="1">
        <f t="array" ref="V8179">IF(SUM(LEN(A8179:U8179))=0,"",IF(OR(OR(ISBLANK(E8179),SUM(LEN(B8179),LEN(C8179))=0),AND(NOT(D8179="Unknown"),ISBLANK(I8179)),AND(NOT(N8179="Unknown"),ISBLANK(Q8179))),"Missing Information", INDEX(Table15[Entire Service Line Classification], MATCH(SUMIFS(Table15[Unique ID],Table15[System-Owned Portion],D8179,Table15[If Material Anything Other than "Lead" in Column E,Was Material Ever Previously Lead?],F8179,Table15[Customer-Owned Portion],N8179),Table15[Unique ID],0),0)))</f>
        <v>Galvanized Requiring Replacement</v>
      </c>
      <c r="W8179" s="189"/>
    </row>
    <row r="8180" spans="1:23" s="190" customFormat="1" ht="37.5" x14ac:dyDescent="0.25">
      <c r="A8180" s="180">
        <v>12017168</v>
      </c>
      <c r="B8180" s="181" t="s">
        <v>344</v>
      </c>
      <c r="C8180" s="182" t="s">
        <v>345</v>
      </c>
      <c r="D8180" s="183" t="s">
        <v>43</v>
      </c>
      <c r="E8180" s="181" t="s">
        <v>35</v>
      </c>
      <c r="F8180" s="183" t="s">
        <v>213</v>
      </c>
      <c r="G8180" s="181" t="s">
        <v>225</v>
      </c>
      <c r="H8180" s="184">
        <v>1</v>
      </c>
      <c r="I8180" s="185" t="s">
        <v>107</v>
      </c>
      <c r="J8180" s="181" t="s">
        <v>37</v>
      </c>
      <c r="K8180" s="181" t="s">
        <v>38</v>
      </c>
      <c r="L8180" s="186">
        <v>45575</v>
      </c>
      <c r="M8180" s="187" t="s">
        <v>225</v>
      </c>
      <c r="N8180" s="191" t="s">
        <v>5</v>
      </c>
      <c r="O8180" s="181"/>
      <c r="P8180" s="184">
        <v>0.75</v>
      </c>
      <c r="Q8180" s="185" t="s">
        <v>107</v>
      </c>
      <c r="R8180" s="181" t="s">
        <v>37</v>
      </c>
      <c r="S8180" s="181" t="s">
        <v>96</v>
      </c>
      <c r="T8180" s="186">
        <v>45575</v>
      </c>
      <c r="U8180" s="187" t="s">
        <v>225</v>
      </c>
      <c r="V8180" s="188" t="str" cm="1">
        <f t="array" ref="V8180">IF(SUM(LEN(A8180:U8180))=0,"",IF(OR(OR(ISBLANK(E8180),SUM(LEN(B8180),LEN(C8180))=0),AND(NOT(D8180="Unknown"),ISBLANK(I8180)),AND(NOT(N8180="Unknown"),ISBLANK(Q8180))),"Missing Information", INDEX(Table15[Entire Service Line Classification], MATCH(SUMIFS(Table15[Unique ID],Table15[System-Owned Portion],D8180,Table15[If Material Anything Other than "Lead" in Column E,Was Material Ever Previously Lead?],F8180,Table15[Customer-Owned Portion],N8180),Table15[Unique ID],0),0)))</f>
        <v>Galvanized Requiring Replacement</v>
      </c>
      <c r="W8180" s="189"/>
    </row>
    <row r="8181" spans="1:23" s="190" customFormat="1" ht="37.5" x14ac:dyDescent="0.25">
      <c r="A8181" s="180">
        <v>12017164</v>
      </c>
      <c r="B8181" s="181" t="s">
        <v>348</v>
      </c>
      <c r="C8181" s="182" t="s">
        <v>349</v>
      </c>
      <c r="D8181" s="183" t="s">
        <v>36</v>
      </c>
      <c r="E8181" s="181" t="s">
        <v>35</v>
      </c>
      <c r="F8181" s="183" t="s">
        <v>213</v>
      </c>
      <c r="G8181" s="181" t="s">
        <v>225</v>
      </c>
      <c r="H8181" s="184">
        <v>1</v>
      </c>
      <c r="I8181" s="185" t="s">
        <v>107</v>
      </c>
      <c r="J8181" s="181" t="s">
        <v>37</v>
      </c>
      <c r="K8181" s="181" t="s">
        <v>38</v>
      </c>
      <c r="L8181" s="186">
        <v>45575</v>
      </c>
      <c r="M8181" s="187" t="s">
        <v>225</v>
      </c>
      <c r="N8181" s="191" t="s">
        <v>5</v>
      </c>
      <c r="O8181" s="181"/>
      <c r="P8181" s="184">
        <v>0.75</v>
      </c>
      <c r="Q8181" s="185" t="s">
        <v>107</v>
      </c>
      <c r="R8181" s="181" t="s">
        <v>37</v>
      </c>
      <c r="S8181" s="181" t="s">
        <v>96</v>
      </c>
      <c r="T8181" s="186">
        <v>45575</v>
      </c>
      <c r="U8181" s="187" t="s">
        <v>225</v>
      </c>
      <c r="V8181" s="188" t="str" cm="1">
        <f t="array" ref="V8181">IF(SUM(LEN(A8181:U8181))=0,"",IF(OR(OR(ISBLANK(E8181),SUM(LEN(B8181),LEN(C8181))=0),AND(NOT(D8181="Unknown"),ISBLANK(I8181)),AND(NOT(N8181="Unknown"),ISBLANK(Q8181))),"Missing Information", INDEX(Table15[Entire Service Line Classification], MATCH(SUMIFS(Table15[Unique ID],Table15[System-Owned Portion],D8181,Table15[If Material Anything Other than "Lead" in Column E,Was Material Ever Previously Lead?],F8181,Table15[Customer-Owned Portion],N8181),Table15[Unique ID],0),0)))</f>
        <v>Galvanized Requiring Replacement</v>
      </c>
      <c r="W8181" s="189"/>
    </row>
    <row r="8182" spans="1:23" s="190" customFormat="1" ht="37.5" x14ac:dyDescent="0.25">
      <c r="A8182" s="180">
        <v>12017162</v>
      </c>
      <c r="B8182" s="181" t="s">
        <v>350</v>
      </c>
      <c r="C8182" s="182" t="s">
        <v>351</v>
      </c>
      <c r="D8182" s="183" t="s">
        <v>36</v>
      </c>
      <c r="E8182" s="181" t="s">
        <v>35</v>
      </c>
      <c r="F8182" s="183" t="s">
        <v>213</v>
      </c>
      <c r="G8182" s="181" t="s">
        <v>225</v>
      </c>
      <c r="H8182" s="184">
        <v>1</v>
      </c>
      <c r="I8182" s="185" t="s">
        <v>107</v>
      </c>
      <c r="J8182" s="181" t="s">
        <v>37</v>
      </c>
      <c r="K8182" s="181" t="s">
        <v>38</v>
      </c>
      <c r="L8182" s="186">
        <v>45575</v>
      </c>
      <c r="M8182" s="187" t="s">
        <v>225</v>
      </c>
      <c r="N8182" s="191" t="s">
        <v>5</v>
      </c>
      <c r="O8182" s="181"/>
      <c r="P8182" s="184">
        <v>0.75</v>
      </c>
      <c r="Q8182" s="185" t="s">
        <v>107</v>
      </c>
      <c r="R8182" s="181" t="s">
        <v>37</v>
      </c>
      <c r="S8182" s="181" t="s">
        <v>96</v>
      </c>
      <c r="T8182" s="186">
        <v>45575</v>
      </c>
      <c r="U8182" s="187" t="s">
        <v>225</v>
      </c>
      <c r="V8182" s="188" t="str" cm="1">
        <f t="array" ref="V8182">IF(SUM(LEN(A8182:U8182))=0,"",IF(OR(OR(ISBLANK(E8182),SUM(LEN(B8182),LEN(C8182))=0),AND(NOT(D8182="Unknown"),ISBLANK(I8182)),AND(NOT(N8182="Unknown"),ISBLANK(Q8182))),"Missing Information", INDEX(Table15[Entire Service Line Classification], MATCH(SUMIFS(Table15[Unique ID],Table15[System-Owned Portion],D8182,Table15[If Material Anything Other than "Lead" in Column E,Was Material Ever Previously Lead?],F8182,Table15[Customer-Owned Portion],N8182),Table15[Unique ID],0),0)))</f>
        <v>Galvanized Requiring Replacement</v>
      </c>
      <c r="W8182" s="189"/>
    </row>
    <row r="8183" spans="1:23" s="190" customFormat="1" ht="37.5" x14ac:dyDescent="0.25">
      <c r="A8183" s="180">
        <v>12016676</v>
      </c>
      <c r="B8183" s="181" t="s">
        <v>360</v>
      </c>
      <c r="C8183" s="182" t="s">
        <v>361</v>
      </c>
      <c r="D8183" s="183" t="s">
        <v>36</v>
      </c>
      <c r="E8183" s="181" t="s">
        <v>35</v>
      </c>
      <c r="F8183" s="183" t="s">
        <v>213</v>
      </c>
      <c r="G8183" s="181" t="s">
        <v>225</v>
      </c>
      <c r="H8183" s="184">
        <v>1</v>
      </c>
      <c r="I8183" s="185" t="s">
        <v>107</v>
      </c>
      <c r="J8183" s="181" t="s">
        <v>37</v>
      </c>
      <c r="K8183" s="181" t="s">
        <v>38</v>
      </c>
      <c r="L8183" s="186">
        <v>45575</v>
      </c>
      <c r="M8183" s="187" t="s">
        <v>225</v>
      </c>
      <c r="N8183" s="191" t="s">
        <v>5</v>
      </c>
      <c r="O8183" s="181"/>
      <c r="P8183" s="184">
        <v>0.75</v>
      </c>
      <c r="Q8183" s="185" t="s">
        <v>107</v>
      </c>
      <c r="R8183" s="181" t="s">
        <v>37</v>
      </c>
      <c r="S8183" s="181" t="s">
        <v>96</v>
      </c>
      <c r="T8183" s="186">
        <v>45575</v>
      </c>
      <c r="U8183" s="187" t="s">
        <v>225</v>
      </c>
      <c r="V8183" s="188" t="str" cm="1">
        <f t="array" ref="V8183">IF(SUM(LEN(A8183:U8183))=0,"",IF(OR(OR(ISBLANK(E8183),SUM(LEN(B8183),LEN(C8183))=0),AND(NOT(D8183="Unknown"),ISBLANK(I8183)),AND(NOT(N8183="Unknown"),ISBLANK(Q8183))),"Missing Information", INDEX(Table15[Entire Service Line Classification], MATCH(SUMIFS(Table15[Unique ID],Table15[System-Owned Portion],D8183,Table15[If Material Anything Other than "Lead" in Column E,Was Material Ever Previously Lead?],F8183,Table15[Customer-Owned Portion],N8183),Table15[Unique ID],0),0)))</f>
        <v>Galvanized Requiring Replacement</v>
      </c>
      <c r="W8183" s="189"/>
    </row>
    <row r="8184" spans="1:23" s="190" customFormat="1" ht="37.5" x14ac:dyDescent="0.25">
      <c r="A8184" s="180">
        <v>12016656</v>
      </c>
      <c r="B8184" s="181" t="s">
        <v>379</v>
      </c>
      <c r="C8184" s="182" t="s">
        <v>380</v>
      </c>
      <c r="D8184" s="183" t="s">
        <v>43</v>
      </c>
      <c r="E8184" s="181" t="s">
        <v>35</v>
      </c>
      <c r="F8184" s="183" t="s">
        <v>213</v>
      </c>
      <c r="G8184" s="181" t="s">
        <v>225</v>
      </c>
      <c r="H8184" s="184">
        <v>2</v>
      </c>
      <c r="I8184" s="185" t="s">
        <v>107</v>
      </c>
      <c r="J8184" s="181" t="s">
        <v>37</v>
      </c>
      <c r="K8184" s="181" t="s">
        <v>38</v>
      </c>
      <c r="L8184" s="186">
        <v>45575</v>
      </c>
      <c r="M8184" s="187" t="s">
        <v>225</v>
      </c>
      <c r="N8184" s="191" t="s">
        <v>5</v>
      </c>
      <c r="O8184" s="181"/>
      <c r="P8184" s="184">
        <v>0.75</v>
      </c>
      <c r="Q8184" s="185" t="s">
        <v>107</v>
      </c>
      <c r="R8184" s="181" t="s">
        <v>37</v>
      </c>
      <c r="S8184" s="181" t="s">
        <v>96</v>
      </c>
      <c r="T8184" s="186">
        <v>45575</v>
      </c>
      <c r="U8184" s="187" t="s">
        <v>225</v>
      </c>
      <c r="V8184" s="188" t="str" cm="1">
        <f t="array" ref="V8184">IF(SUM(LEN(A8184:U8184))=0,"",IF(OR(OR(ISBLANK(E8184),SUM(LEN(B8184),LEN(C8184))=0),AND(NOT(D8184="Unknown"),ISBLANK(I8184)),AND(NOT(N8184="Unknown"),ISBLANK(Q8184))),"Missing Information", INDEX(Table15[Entire Service Line Classification], MATCH(SUMIFS(Table15[Unique ID],Table15[System-Owned Portion],D8184,Table15[If Material Anything Other than "Lead" in Column E,Was Material Ever Previously Lead?],F8184,Table15[Customer-Owned Portion],N8184),Table15[Unique ID],0),0)))</f>
        <v>Galvanized Requiring Replacement</v>
      </c>
      <c r="W8184" s="189"/>
    </row>
    <row r="8185" spans="1:23" s="190" customFormat="1" ht="37.5" x14ac:dyDescent="0.25">
      <c r="A8185" s="180">
        <v>12016523</v>
      </c>
      <c r="B8185" s="181" t="s">
        <v>385</v>
      </c>
      <c r="C8185" s="182" t="s">
        <v>386</v>
      </c>
      <c r="D8185" s="183" t="s">
        <v>36</v>
      </c>
      <c r="E8185" s="181" t="s">
        <v>35</v>
      </c>
      <c r="F8185" s="183" t="s">
        <v>213</v>
      </c>
      <c r="G8185" s="181" t="s">
        <v>225</v>
      </c>
      <c r="H8185" s="184">
        <v>1</v>
      </c>
      <c r="I8185" s="185" t="s">
        <v>107</v>
      </c>
      <c r="J8185" s="181" t="s">
        <v>37</v>
      </c>
      <c r="K8185" s="181" t="s">
        <v>38</v>
      </c>
      <c r="L8185" s="186">
        <v>45575</v>
      </c>
      <c r="M8185" s="187" t="s">
        <v>225</v>
      </c>
      <c r="N8185" s="191" t="s">
        <v>5</v>
      </c>
      <c r="O8185" s="181"/>
      <c r="P8185" s="184">
        <v>0.75</v>
      </c>
      <c r="Q8185" s="185" t="s">
        <v>107</v>
      </c>
      <c r="R8185" s="181" t="s">
        <v>37</v>
      </c>
      <c r="S8185" s="181" t="s">
        <v>96</v>
      </c>
      <c r="T8185" s="186">
        <v>45575</v>
      </c>
      <c r="U8185" s="187" t="s">
        <v>225</v>
      </c>
      <c r="V8185" s="188" t="str" cm="1">
        <f t="array" ref="V8185">IF(SUM(LEN(A8185:U8185))=0,"",IF(OR(OR(ISBLANK(E8185),SUM(LEN(B8185),LEN(C8185))=0),AND(NOT(D8185="Unknown"),ISBLANK(I8185)),AND(NOT(N8185="Unknown"),ISBLANK(Q8185))),"Missing Information", INDEX(Table15[Entire Service Line Classification], MATCH(SUMIFS(Table15[Unique ID],Table15[System-Owned Portion],D8185,Table15[If Material Anything Other than "Lead" in Column E,Was Material Ever Previously Lead?],F8185,Table15[Customer-Owned Portion],N8185),Table15[Unique ID],0),0)))</f>
        <v>Galvanized Requiring Replacement</v>
      </c>
      <c r="W8185" s="189"/>
    </row>
    <row r="8186" spans="1:23" s="190" customFormat="1" ht="37.5" x14ac:dyDescent="0.25">
      <c r="A8186" s="180">
        <v>12016515</v>
      </c>
      <c r="B8186" s="181" t="s">
        <v>393</v>
      </c>
      <c r="C8186" s="182" t="s">
        <v>394</v>
      </c>
      <c r="D8186" s="183" t="s">
        <v>36</v>
      </c>
      <c r="E8186" s="181" t="s">
        <v>35</v>
      </c>
      <c r="F8186" s="183" t="s">
        <v>213</v>
      </c>
      <c r="G8186" s="181" t="s">
        <v>225</v>
      </c>
      <c r="H8186" s="184">
        <v>1</v>
      </c>
      <c r="I8186" s="185" t="s">
        <v>107</v>
      </c>
      <c r="J8186" s="181" t="s">
        <v>37</v>
      </c>
      <c r="K8186" s="181" t="s">
        <v>38</v>
      </c>
      <c r="L8186" s="186">
        <v>45575</v>
      </c>
      <c r="M8186" s="187" t="s">
        <v>225</v>
      </c>
      <c r="N8186" s="191" t="s">
        <v>5</v>
      </c>
      <c r="O8186" s="181"/>
      <c r="P8186" s="184">
        <v>0.75</v>
      </c>
      <c r="Q8186" s="185" t="s">
        <v>107</v>
      </c>
      <c r="R8186" s="181" t="s">
        <v>37</v>
      </c>
      <c r="S8186" s="181" t="s">
        <v>96</v>
      </c>
      <c r="T8186" s="186">
        <v>45575</v>
      </c>
      <c r="U8186" s="187" t="s">
        <v>225</v>
      </c>
      <c r="V8186" s="188" t="str" cm="1">
        <f t="array" ref="V8186">IF(SUM(LEN(A8186:U8186))=0,"",IF(OR(OR(ISBLANK(E8186),SUM(LEN(B8186),LEN(C8186))=0),AND(NOT(D8186="Unknown"),ISBLANK(I8186)),AND(NOT(N8186="Unknown"),ISBLANK(Q8186))),"Missing Information", INDEX(Table15[Entire Service Line Classification], MATCH(SUMIFS(Table15[Unique ID],Table15[System-Owned Portion],D8186,Table15[If Material Anything Other than "Lead" in Column E,Was Material Ever Previously Lead?],F8186,Table15[Customer-Owned Portion],N8186),Table15[Unique ID],0),0)))</f>
        <v>Galvanized Requiring Replacement</v>
      </c>
      <c r="W8186" s="189"/>
    </row>
    <row r="8187" spans="1:23" s="190" customFormat="1" ht="37.5" x14ac:dyDescent="0.25">
      <c r="A8187" s="180">
        <v>12016498</v>
      </c>
      <c r="B8187" s="181" t="s">
        <v>401</v>
      </c>
      <c r="C8187" s="182" t="s">
        <v>402</v>
      </c>
      <c r="D8187" s="183" t="s">
        <v>43</v>
      </c>
      <c r="E8187" s="181" t="s">
        <v>35</v>
      </c>
      <c r="F8187" s="183" t="s">
        <v>213</v>
      </c>
      <c r="G8187" s="181" t="s">
        <v>225</v>
      </c>
      <c r="H8187" s="184">
        <v>1</v>
      </c>
      <c r="I8187" s="185" t="s">
        <v>107</v>
      </c>
      <c r="J8187" s="181" t="s">
        <v>37</v>
      </c>
      <c r="K8187" s="181" t="s">
        <v>38</v>
      </c>
      <c r="L8187" s="186">
        <v>45575</v>
      </c>
      <c r="M8187" s="187" t="s">
        <v>225</v>
      </c>
      <c r="N8187" s="191" t="s">
        <v>5</v>
      </c>
      <c r="O8187" s="181"/>
      <c r="P8187" s="184">
        <v>0.75</v>
      </c>
      <c r="Q8187" s="185" t="s">
        <v>107</v>
      </c>
      <c r="R8187" s="181" t="s">
        <v>37</v>
      </c>
      <c r="S8187" s="181" t="s">
        <v>96</v>
      </c>
      <c r="T8187" s="186">
        <v>45575</v>
      </c>
      <c r="U8187" s="187" t="s">
        <v>225</v>
      </c>
      <c r="V8187" s="188" t="str" cm="1">
        <f t="array" ref="V8187">IF(SUM(LEN(A8187:U8187))=0,"",IF(OR(OR(ISBLANK(E8187),SUM(LEN(B8187),LEN(C8187))=0),AND(NOT(D8187="Unknown"),ISBLANK(I8187)),AND(NOT(N8187="Unknown"),ISBLANK(Q8187))),"Missing Information", INDEX(Table15[Entire Service Line Classification], MATCH(SUMIFS(Table15[Unique ID],Table15[System-Owned Portion],D8187,Table15[If Material Anything Other than "Lead" in Column E,Was Material Ever Previously Lead?],F8187,Table15[Customer-Owned Portion],N8187),Table15[Unique ID],0),0)))</f>
        <v>Galvanized Requiring Replacement</v>
      </c>
      <c r="W8187" s="189"/>
    </row>
    <row r="8188" spans="1:23" s="190" customFormat="1" ht="37.5" x14ac:dyDescent="0.25">
      <c r="A8188" s="180">
        <v>11840886</v>
      </c>
      <c r="B8188" s="181" t="s">
        <v>1840</v>
      </c>
      <c r="C8188" s="182" t="s">
        <v>1841</v>
      </c>
      <c r="D8188" s="183" t="s">
        <v>36</v>
      </c>
      <c r="E8188" s="181" t="s">
        <v>35</v>
      </c>
      <c r="F8188" s="183" t="s">
        <v>35</v>
      </c>
      <c r="G8188" s="181" t="s">
        <v>239</v>
      </c>
      <c r="H8188" s="184">
        <v>1</v>
      </c>
      <c r="I8188" s="185" t="s">
        <v>107</v>
      </c>
      <c r="J8188" s="181" t="s">
        <v>37</v>
      </c>
      <c r="K8188" s="181" t="s">
        <v>38</v>
      </c>
      <c r="L8188" s="186">
        <v>45551</v>
      </c>
      <c r="M8188" s="187" t="s">
        <v>225</v>
      </c>
      <c r="N8188" s="191" t="s">
        <v>43</v>
      </c>
      <c r="O8188" s="181"/>
      <c r="P8188" s="184">
        <v>0.75</v>
      </c>
      <c r="Q8188" s="185" t="s">
        <v>107</v>
      </c>
      <c r="R8188" s="181" t="s">
        <v>37</v>
      </c>
      <c r="S8188" s="181" t="s">
        <v>96</v>
      </c>
      <c r="T8188" s="186">
        <v>45551</v>
      </c>
      <c r="U8188" s="187" t="s">
        <v>7069</v>
      </c>
      <c r="V8188" s="188" t="str" cm="1">
        <f t="array" ref="V8188">IF(SUM(LEN(A8188:U8188))=0,"",IF(OR(OR(ISBLANK(E8188),SUM(LEN(B8188),LEN(C8188))=0),AND(NOT(D8188="Unknown"),ISBLANK(I8188)),AND(NOT(N8188="Unknown"),ISBLANK(Q8188))),"Missing Information", INDEX(Table15[Entire Service Line Classification], MATCH(SUMIFS(Table15[Unique ID],Table15[System-Owned Portion],D8188,Table15[If Material Anything Other than "Lead" in Column E,Was Material Ever Previously Lead?],F8188,Table15[Customer-Owned Portion],N8188),Table15[Unique ID],0),0)))</f>
        <v>Non-lead</v>
      </c>
      <c r="W8188" s="189"/>
    </row>
    <row r="8189" spans="1:23" s="190" customFormat="1" ht="37.5" x14ac:dyDescent="0.25">
      <c r="A8189" s="180">
        <v>11840885</v>
      </c>
      <c r="B8189" s="181" t="s">
        <v>1852</v>
      </c>
      <c r="C8189" s="182" t="s">
        <v>1853</v>
      </c>
      <c r="D8189" s="183" t="s">
        <v>36</v>
      </c>
      <c r="E8189" s="181" t="s">
        <v>35</v>
      </c>
      <c r="F8189" s="183" t="s">
        <v>35</v>
      </c>
      <c r="G8189" s="181" t="s">
        <v>235</v>
      </c>
      <c r="H8189" s="184">
        <v>1</v>
      </c>
      <c r="I8189" s="185" t="s">
        <v>107</v>
      </c>
      <c r="J8189" s="181" t="s">
        <v>37</v>
      </c>
      <c r="K8189" s="181" t="s">
        <v>38</v>
      </c>
      <c r="L8189" s="186">
        <v>45551</v>
      </c>
      <c r="M8189" s="187" t="s">
        <v>225</v>
      </c>
      <c r="N8189" s="191" t="s">
        <v>43</v>
      </c>
      <c r="O8189" s="181"/>
      <c r="P8189" s="184">
        <v>0.75</v>
      </c>
      <c r="Q8189" s="185" t="s">
        <v>107</v>
      </c>
      <c r="R8189" s="181" t="s">
        <v>37</v>
      </c>
      <c r="S8189" s="181" t="s">
        <v>96</v>
      </c>
      <c r="T8189" s="186">
        <v>45551</v>
      </c>
      <c r="U8189" s="187" t="s">
        <v>7069</v>
      </c>
      <c r="V8189" s="188" t="str" cm="1">
        <f t="array" ref="V8189">IF(SUM(LEN(A8189:U8189))=0,"",IF(OR(OR(ISBLANK(E8189),SUM(LEN(B8189),LEN(C8189))=0),AND(NOT(D8189="Unknown"),ISBLANK(I8189)),AND(NOT(N8189="Unknown"),ISBLANK(Q8189))),"Missing Information", INDEX(Table15[Entire Service Line Classification], MATCH(SUMIFS(Table15[Unique ID],Table15[System-Owned Portion],D8189,Table15[If Material Anything Other than "Lead" in Column E,Was Material Ever Previously Lead?],F8189,Table15[Customer-Owned Portion],N8189),Table15[Unique ID],0),0)))</f>
        <v>Non-lead</v>
      </c>
      <c r="W8189" s="189"/>
    </row>
    <row r="8190" spans="1:23" s="190" customFormat="1" ht="37.5" x14ac:dyDescent="0.25">
      <c r="A8190" s="180">
        <v>11806163</v>
      </c>
      <c r="B8190" s="181" t="s">
        <v>2432</v>
      </c>
      <c r="C8190" s="182" t="s">
        <v>2433</v>
      </c>
      <c r="D8190" s="183" t="s">
        <v>36</v>
      </c>
      <c r="E8190" s="181" t="s">
        <v>35</v>
      </c>
      <c r="F8190" s="183" t="s">
        <v>35</v>
      </c>
      <c r="G8190" s="181" t="s">
        <v>227</v>
      </c>
      <c r="H8190" s="184">
        <v>1</v>
      </c>
      <c r="I8190" s="185" t="s">
        <v>107</v>
      </c>
      <c r="J8190" s="181" t="s">
        <v>37</v>
      </c>
      <c r="K8190" s="181" t="s">
        <v>38</v>
      </c>
      <c r="L8190" s="186">
        <v>45530</v>
      </c>
      <c r="M8190" s="187" t="s">
        <v>225</v>
      </c>
      <c r="N8190" s="191" t="s">
        <v>43</v>
      </c>
      <c r="O8190" s="181"/>
      <c r="P8190" s="184">
        <v>1</v>
      </c>
      <c r="Q8190" s="185" t="s">
        <v>107</v>
      </c>
      <c r="R8190" s="181" t="s">
        <v>37</v>
      </c>
      <c r="S8190" s="181" t="s">
        <v>96</v>
      </c>
      <c r="T8190" s="186">
        <v>45530</v>
      </c>
      <c r="U8190" s="187" t="s">
        <v>7068</v>
      </c>
      <c r="V8190" s="188" t="str" cm="1">
        <f t="array" ref="V8190">IF(SUM(LEN(A8190:U8190))=0,"",IF(OR(OR(ISBLANK(E8190),SUM(LEN(B8190),LEN(C8190))=0),AND(NOT(D8190="Unknown"),ISBLANK(I8190)),AND(NOT(N8190="Unknown"),ISBLANK(Q8190))),"Missing Information", INDEX(Table15[Entire Service Line Classification], MATCH(SUMIFS(Table15[Unique ID],Table15[System-Owned Portion],D8190,Table15[If Material Anything Other than "Lead" in Column E,Was Material Ever Previously Lead?],F8190,Table15[Customer-Owned Portion],N8190),Table15[Unique ID],0),0)))</f>
        <v>Non-lead</v>
      </c>
      <c r="W8190" s="189"/>
    </row>
    <row r="8191" spans="1:23" s="190" customFormat="1" ht="37.5" x14ac:dyDescent="0.25">
      <c r="A8191" s="180">
        <v>11743923</v>
      </c>
      <c r="B8191" s="181" t="s">
        <v>3161</v>
      </c>
      <c r="C8191" s="182" t="s">
        <v>3162</v>
      </c>
      <c r="D8191" s="183" t="s">
        <v>43</v>
      </c>
      <c r="E8191" s="181" t="s">
        <v>35</v>
      </c>
      <c r="F8191" s="183" t="s">
        <v>35</v>
      </c>
      <c r="G8191" s="181" t="s">
        <v>256</v>
      </c>
      <c r="H8191" s="184">
        <v>1</v>
      </c>
      <c r="I8191" s="185" t="s">
        <v>107</v>
      </c>
      <c r="J8191" s="181" t="s">
        <v>37</v>
      </c>
      <c r="K8191" s="181" t="s">
        <v>38</v>
      </c>
      <c r="L8191" s="186">
        <v>45518</v>
      </c>
      <c r="M8191" s="187" t="s">
        <v>7069</v>
      </c>
      <c r="N8191" s="191" t="s">
        <v>43</v>
      </c>
      <c r="O8191" s="181"/>
      <c r="P8191" s="184">
        <v>1</v>
      </c>
      <c r="Q8191" s="185" t="s">
        <v>107</v>
      </c>
      <c r="R8191" s="181" t="s">
        <v>37</v>
      </c>
      <c r="S8191" s="181" t="s">
        <v>96</v>
      </c>
      <c r="T8191" s="186">
        <v>45518</v>
      </c>
      <c r="U8191" s="187" t="s">
        <v>7069</v>
      </c>
      <c r="V8191" s="188" t="str" cm="1">
        <f t="array" ref="V8191">IF(SUM(LEN(A8191:U8191))=0,"",IF(OR(OR(ISBLANK(E8191),SUM(LEN(B8191),LEN(C8191))=0),AND(NOT(D8191="Unknown"),ISBLANK(I8191)),AND(NOT(N8191="Unknown"),ISBLANK(Q8191))),"Missing Information", INDEX(Table15[Entire Service Line Classification], MATCH(SUMIFS(Table15[Unique ID],Table15[System-Owned Portion],D8191,Table15[If Material Anything Other than "Lead" in Column E,Was Material Ever Previously Lead?],F8191,Table15[Customer-Owned Portion],N8191),Table15[Unique ID],0),0)))</f>
        <v>Non-lead</v>
      </c>
      <c r="W8191" s="189"/>
    </row>
    <row r="8192" spans="1:23" s="190" customFormat="1" ht="37.5" x14ac:dyDescent="0.25">
      <c r="A8192" s="180">
        <v>11590593</v>
      </c>
      <c r="B8192" s="181" t="s">
        <v>4841</v>
      </c>
      <c r="C8192" s="182" t="s">
        <v>4842</v>
      </c>
      <c r="D8192" s="183" t="s">
        <v>36</v>
      </c>
      <c r="E8192" s="181" t="s">
        <v>35</v>
      </c>
      <c r="F8192" s="183" t="s">
        <v>35</v>
      </c>
      <c r="G8192" s="181" t="s">
        <v>7040</v>
      </c>
      <c r="H8192" s="184">
        <v>1</v>
      </c>
      <c r="I8192" s="185" t="s">
        <v>107</v>
      </c>
      <c r="J8192" s="181" t="s">
        <v>37</v>
      </c>
      <c r="K8192" s="181" t="s">
        <v>38</v>
      </c>
      <c r="L8192" s="186">
        <v>45496</v>
      </c>
      <c r="M8192" s="187" t="s">
        <v>225</v>
      </c>
      <c r="N8192" s="191" t="s">
        <v>43</v>
      </c>
      <c r="O8192" s="181"/>
      <c r="P8192" s="184">
        <v>1</v>
      </c>
      <c r="Q8192" s="185" t="s">
        <v>107</v>
      </c>
      <c r="R8192" s="181" t="s">
        <v>37</v>
      </c>
      <c r="S8192" s="181" t="s">
        <v>96</v>
      </c>
      <c r="T8192" s="186">
        <v>45496</v>
      </c>
      <c r="U8192" s="187" t="s">
        <v>7068</v>
      </c>
      <c r="V8192" s="188" t="str" cm="1">
        <f t="array" ref="V8192">IF(SUM(LEN(A8192:U8192))=0,"",IF(OR(OR(ISBLANK(E8192),SUM(LEN(B8192),LEN(C8192))=0),AND(NOT(D8192="Unknown"),ISBLANK(I8192)),AND(NOT(N8192="Unknown"),ISBLANK(Q8192))),"Missing Information", INDEX(Table15[Entire Service Line Classification], MATCH(SUMIFS(Table15[Unique ID],Table15[System-Owned Portion],D8192,Table15[If Material Anything Other than "Lead" in Column E,Was Material Ever Previously Lead?],F8192,Table15[Customer-Owned Portion],N8192),Table15[Unique ID],0),0)))</f>
        <v>Non-lead</v>
      </c>
      <c r="W8192" s="189"/>
    </row>
    <row r="8193" spans="1:23" s="190" customFormat="1" ht="37.5" x14ac:dyDescent="0.25">
      <c r="A8193" s="180">
        <v>11590588</v>
      </c>
      <c r="B8193" s="181" t="s">
        <v>4851</v>
      </c>
      <c r="C8193" s="182" t="s">
        <v>4852</v>
      </c>
      <c r="D8193" s="183" t="s">
        <v>36</v>
      </c>
      <c r="E8193" s="181" t="s">
        <v>35</v>
      </c>
      <c r="F8193" s="183" t="s">
        <v>213</v>
      </c>
      <c r="G8193" s="181" t="s">
        <v>261</v>
      </c>
      <c r="H8193" s="184">
        <v>1</v>
      </c>
      <c r="I8193" s="185" t="s">
        <v>107</v>
      </c>
      <c r="J8193" s="181" t="s">
        <v>37</v>
      </c>
      <c r="K8193" s="181" t="s">
        <v>38</v>
      </c>
      <c r="L8193" s="186">
        <v>45503</v>
      </c>
      <c r="M8193" s="187" t="s">
        <v>225</v>
      </c>
      <c r="N8193" s="191" t="s">
        <v>5</v>
      </c>
      <c r="O8193" s="181"/>
      <c r="P8193" s="184">
        <v>0.75</v>
      </c>
      <c r="Q8193" s="185" t="s">
        <v>107</v>
      </c>
      <c r="R8193" s="181" t="s">
        <v>37</v>
      </c>
      <c r="S8193" s="181" t="s">
        <v>96</v>
      </c>
      <c r="T8193" s="186">
        <v>45503</v>
      </c>
      <c r="U8193" s="187" t="s">
        <v>7068</v>
      </c>
      <c r="V8193" s="188" t="str" cm="1">
        <f t="array" ref="V8193">IF(SUM(LEN(A8193:U8193))=0,"",IF(OR(OR(ISBLANK(E8193),SUM(LEN(B8193),LEN(C8193))=0),AND(NOT(D8193="Unknown"),ISBLANK(I8193)),AND(NOT(N8193="Unknown"),ISBLANK(Q8193))),"Missing Information", INDEX(Table15[Entire Service Line Classification], MATCH(SUMIFS(Table15[Unique ID],Table15[System-Owned Portion],D8193,Table15[If Material Anything Other than "Lead" in Column E,Was Material Ever Previously Lead?],F8193,Table15[Customer-Owned Portion],N8193),Table15[Unique ID],0),0)))</f>
        <v>Galvanized Requiring Replacement</v>
      </c>
      <c r="W8193" s="189"/>
    </row>
    <row r="8194" spans="1:23" s="190" customFormat="1" ht="131.25" x14ac:dyDescent="0.25">
      <c r="A8194" s="180" t="s">
        <v>225</v>
      </c>
      <c r="B8194" s="181" t="s">
        <v>11701</v>
      </c>
      <c r="C8194" s="182" t="s">
        <v>225</v>
      </c>
      <c r="D8194" s="191" t="s">
        <v>53</v>
      </c>
      <c r="E8194" s="181" t="s">
        <v>35</v>
      </c>
      <c r="F8194" s="183" t="s">
        <v>35</v>
      </c>
      <c r="G8194" s="181" t="s">
        <v>225</v>
      </c>
      <c r="H8194" s="184" t="s">
        <v>225</v>
      </c>
      <c r="I8194" s="193" t="s">
        <v>106</v>
      </c>
      <c r="J8194" s="181" t="s">
        <v>35</v>
      </c>
      <c r="K8194" s="181" t="s">
        <v>225</v>
      </c>
      <c r="L8194" s="186" t="s">
        <v>225</v>
      </c>
      <c r="M8194" s="194" t="s">
        <v>11943</v>
      </c>
      <c r="N8194" s="191" t="s">
        <v>53</v>
      </c>
      <c r="O8194" s="181" t="s">
        <v>225</v>
      </c>
      <c r="P8194" s="184" t="s">
        <v>225</v>
      </c>
      <c r="Q8194" s="193" t="s">
        <v>106</v>
      </c>
      <c r="R8194" s="181" t="s">
        <v>35</v>
      </c>
      <c r="S8194" s="181" t="s">
        <v>225</v>
      </c>
      <c r="T8194" s="186" t="s">
        <v>225</v>
      </c>
      <c r="U8194" s="194" t="s">
        <v>11943</v>
      </c>
      <c r="V8194" s="188" t="str" cm="1">
        <f t="array" ref="V8194">IF(SUM(LEN(A8194:U8194))=0,"",IF(OR(OR(ISBLANK(E8194),SUM(LEN(B8194),LEN(C8194))=0),AND(NOT(D8194="Unknown"),ISBLANK(I8194)),AND(NOT(N8194="Unknown"),ISBLANK(Q8194))),"Missing Information", INDEX(Table15[Entire Service Line Classification], MATCH(SUMIFS(Table15[Unique ID],Table15[System-Owned Portion],D8194,Table15[If Material Anything Other than "Lead" in Column E,Was Material Ever Previously Lead?],F8194,Table15[Customer-Owned Portion],N8194),Table15[Unique ID],0),0)))</f>
        <v>Non-lead</v>
      </c>
      <c r="W8194" s="189"/>
    </row>
    <row r="8195" spans="1:23" s="190" customFormat="1" ht="131.25" x14ac:dyDescent="0.25">
      <c r="A8195" s="180" t="s">
        <v>225</v>
      </c>
      <c r="B8195" s="181" t="s">
        <v>11709</v>
      </c>
      <c r="C8195" s="182" t="s">
        <v>225</v>
      </c>
      <c r="D8195" s="191" t="s">
        <v>53</v>
      </c>
      <c r="E8195" s="181" t="s">
        <v>35</v>
      </c>
      <c r="F8195" s="183" t="s">
        <v>35</v>
      </c>
      <c r="G8195" s="181" t="s">
        <v>225</v>
      </c>
      <c r="H8195" s="184" t="s">
        <v>225</v>
      </c>
      <c r="I8195" s="193" t="s">
        <v>106</v>
      </c>
      <c r="J8195" s="181" t="s">
        <v>35</v>
      </c>
      <c r="K8195" s="181" t="s">
        <v>225</v>
      </c>
      <c r="L8195" s="186" t="s">
        <v>225</v>
      </c>
      <c r="M8195" s="194" t="s">
        <v>11943</v>
      </c>
      <c r="N8195" s="191" t="s">
        <v>53</v>
      </c>
      <c r="O8195" s="181" t="s">
        <v>225</v>
      </c>
      <c r="P8195" s="184" t="s">
        <v>225</v>
      </c>
      <c r="Q8195" s="193" t="s">
        <v>106</v>
      </c>
      <c r="R8195" s="181" t="s">
        <v>35</v>
      </c>
      <c r="S8195" s="181" t="s">
        <v>225</v>
      </c>
      <c r="T8195" s="186" t="s">
        <v>225</v>
      </c>
      <c r="U8195" s="194" t="s">
        <v>11943</v>
      </c>
      <c r="V8195" s="188" t="str" cm="1">
        <f t="array" ref="V8195">IF(SUM(LEN(A8195:U8195))=0,"",IF(OR(OR(ISBLANK(E8195),SUM(LEN(B8195),LEN(C8195))=0),AND(NOT(D8195="Unknown"),ISBLANK(I8195)),AND(NOT(N8195="Unknown"),ISBLANK(Q8195))),"Missing Information", INDEX(Table15[Entire Service Line Classification], MATCH(SUMIFS(Table15[Unique ID],Table15[System-Owned Portion],D8195,Table15[If Material Anything Other than "Lead" in Column E,Was Material Ever Previously Lead?],F8195,Table15[Customer-Owned Portion],N8195),Table15[Unique ID],0),0)))</f>
        <v>Non-lead</v>
      </c>
      <c r="W8195" s="189"/>
    </row>
    <row r="8196" spans="1:23" s="190" customFormat="1" ht="131.25" x14ac:dyDescent="0.25">
      <c r="A8196" s="180" t="s">
        <v>225</v>
      </c>
      <c r="B8196" s="181" t="s">
        <v>11718</v>
      </c>
      <c r="C8196" s="182" t="s">
        <v>225</v>
      </c>
      <c r="D8196" s="191" t="s">
        <v>53</v>
      </c>
      <c r="E8196" s="181" t="s">
        <v>35</v>
      </c>
      <c r="F8196" s="183" t="s">
        <v>35</v>
      </c>
      <c r="G8196" s="181" t="s">
        <v>225</v>
      </c>
      <c r="H8196" s="184" t="s">
        <v>225</v>
      </c>
      <c r="I8196" s="193" t="s">
        <v>106</v>
      </c>
      <c r="J8196" s="181" t="s">
        <v>35</v>
      </c>
      <c r="K8196" s="181" t="s">
        <v>225</v>
      </c>
      <c r="L8196" s="186" t="s">
        <v>225</v>
      </c>
      <c r="M8196" s="194" t="s">
        <v>11943</v>
      </c>
      <c r="N8196" s="191" t="s">
        <v>53</v>
      </c>
      <c r="O8196" s="181" t="s">
        <v>225</v>
      </c>
      <c r="P8196" s="184" t="s">
        <v>225</v>
      </c>
      <c r="Q8196" s="193" t="s">
        <v>106</v>
      </c>
      <c r="R8196" s="181" t="s">
        <v>35</v>
      </c>
      <c r="S8196" s="181" t="s">
        <v>225</v>
      </c>
      <c r="T8196" s="186" t="s">
        <v>225</v>
      </c>
      <c r="U8196" s="194" t="s">
        <v>11943</v>
      </c>
      <c r="V8196" s="188" t="str" cm="1">
        <f t="array" ref="V8196">IF(SUM(LEN(A8196:U8196))=0,"",IF(OR(OR(ISBLANK(E8196),SUM(LEN(B8196),LEN(C8196))=0),AND(NOT(D8196="Unknown"),ISBLANK(I8196)),AND(NOT(N8196="Unknown"),ISBLANK(Q8196))),"Missing Information", INDEX(Table15[Entire Service Line Classification], MATCH(SUMIFS(Table15[Unique ID],Table15[System-Owned Portion],D8196,Table15[If Material Anything Other than "Lead" in Column E,Was Material Ever Previously Lead?],F8196,Table15[Customer-Owned Portion],N8196),Table15[Unique ID],0),0)))</f>
        <v>Non-lead</v>
      </c>
      <c r="W8196" s="189"/>
    </row>
    <row r="8197" spans="1:23" s="190" customFormat="1" ht="131.25" x14ac:dyDescent="0.25">
      <c r="A8197" s="180" t="s">
        <v>225</v>
      </c>
      <c r="B8197" s="181" t="s">
        <v>11719</v>
      </c>
      <c r="C8197" s="182" t="s">
        <v>225</v>
      </c>
      <c r="D8197" s="191" t="s">
        <v>53</v>
      </c>
      <c r="E8197" s="181" t="s">
        <v>35</v>
      </c>
      <c r="F8197" s="183" t="s">
        <v>35</v>
      </c>
      <c r="G8197" s="181" t="s">
        <v>225</v>
      </c>
      <c r="H8197" s="184" t="s">
        <v>225</v>
      </c>
      <c r="I8197" s="193" t="s">
        <v>106</v>
      </c>
      <c r="J8197" s="181" t="s">
        <v>35</v>
      </c>
      <c r="K8197" s="181" t="s">
        <v>225</v>
      </c>
      <c r="L8197" s="186" t="s">
        <v>225</v>
      </c>
      <c r="M8197" s="194" t="s">
        <v>11943</v>
      </c>
      <c r="N8197" s="191" t="s">
        <v>53</v>
      </c>
      <c r="O8197" s="181" t="s">
        <v>225</v>
      </c>
      <c r="P8197" s="184" t="s">
        <v>225</v>
      </c>
      <c r="Q8197" s="193" t="s">
        <v>106</v>
      </c>
      <c r="R8197" s="181" t="s">
        <v>35</v>
      </c>
      <c r="S8197" s="181" t="s">
        <v>225</v>
      </c>
      <c r="T8197" s="186" t="s">
        <v>225</v>
      </c>
      <c r="U8197" s="194" t="s">
        <v>11943</v>
      </c>
      <c r="V8197" s="188" t="str" cm="1">
        <f t="array" ref="V8197">IF(SUM(LEN(A8197:U8197))=0,"",IF(OR(OR(ISBLANK(E8197),SUM(LEN(B8197),LEN(C8197))=0),AND(NOT(D8197="Unknown"),ISBLANK(I8197)),AND(NOT(N8197="Unknown"),ISBLANK(Q8197))),"Missing Information", INDEX(Table15[Entire Service Line Classification], MATCH(SUMIFS(Table15[Unique ID],Table15[System-Owned Portion],D8197,Table15[If Material Anything Other than "Lead" in Column E,Was Material Ever Previously Lead?],F8197,Table15[Customer-Owned Portion],N8197),Table15[Unique ID],0),0)))</f>
        <v>Non-lead</v>
      </c>
      <c r="W8197" s="189"/>
    </row>
    <row r="8198" spans="1:23" s="190" customFormat="1" ht="131.25" x14ac:dyDescent="0.25">
      <c r="A8198" s="180" t="s">
        <v>225</v>
      </c>
      <c r="B8198" s="181" t="s">
        <v>11720</v>
      </c>
      <c r="C8198" s="182" t="s">
        <v>225</v>
      </c>
      <c r="D8198" s="191" t="s">
        <v>53</v>
      </c>
      <c r="E8198" s="181" t="s">
        <v>35</v>
      </c>
      <c r="F8198" s="183" t="s">
        <v>35</v>
      </c>
      <c r="G8198" s="181" t="s">
        <v>225</v>
      </c>
      <c r="H8198" s="184" t="s">
        <v>225</v>
      </c>
      <c r="I8198" s="193" t="s">
        <v>106</v>
      </c>
      <c r="J8198" s="181" t="s">
        <v>35</v>
      </c>
      <c r="K8198" s="181" t="s">
        <v>225</v>
      </c>
      <c r="L8198" s="186" t="s">
        <v>225</v>
      </c>
      <c r="M8198" s="194" t="s">
        <v>11943</v>
      </c>
      <c r="N8198" s="191" t="s">
        <v>53</v>
      </c>
      <c r="O8198" s="181" t="s">
        <v>225</v>
      </c>
      <c r="P8198" s="184" t="s">
        <v>225</v>
      </c>
      <c r="Q8198" s="193" t="s">
        <v>106</v>
      </c>
      <c r="R8198" s="181" t="s">
        <v>35</v>
      </c>
      <c r="S8198" s="181" t="s">
        <v>225</v>
      </c>
      <c r="T8198" s="186" t="s">
        <v>225</v>
      </c>
      <c r="U8198" s="194" t="s">
        <v>11943</v>
      </c>
      <c r="V8198" s="188" t="str" cm="1">
        <f t="array" ref="V8198">IF(SUM(LEN(A8198:U8198))=0,"",IF(OR(OR(ISBLANK(E8198),SUM(LEN(B8198),LEN(C8198))=0),AND(NOT(D8198="Unknown"),ISBLANK(I8198)),AND(NOT(N8198="Unknown"),ISBLANK(Q8198))),"Missing Information", INDEX(Table15[Entire Service Line Classification], MATCH(SUMIFS(Table15[Unique ID],Table15[System-Owned Portion],D8198,Table15[If Material Anything Other than "Lead" in Column E,Was Material Ever Previously Lead?],F8198,Table15[Customer-Owned Portion],N8198),Table15[Unique ID],0),0)))</f>
        <v>Non-lead</v>
      </c>
      <c r="W8198" s="189"/>
    </row>
    <row r="8199" spans="1:23" s="190" customFormat="1" ht="131.25" x14ac:dyDescent="0.25">
      <c r="A8199" s="180" t="s">
        <v>225</v>
      </c>
      <c r="B8199" s="181" t="s">
        <v>11721</v>
      </c>
      <c r="C8199" s="182" t="s">
        <v>225</v>
      </c>
      <c r="D8199" s="191" t="s">
        <v>53</v>
      </c>
      <c r="E8199" s="181" t="s">
        <v>35</v>
      </c>
      <c r="F8199" s="183" t="s">
        <v>35</v>
      </c>
      <c r="G8199" s="181" t="s">
        <v>225</v>
      </c>
      <c r="H8199" s="184" t="s">
        <v>225</v>
      </c>
      <c r="I8199" s="193" t="s">
        <v>106</v>
      </c>
      <c r="J8199" s="181" t="s">
        <v>35</v>
      </c>
      <c r="K8199" s="181" t="s">
        <v>225</v>
      </c>
      <c r="L8199" s="186" t="s">
        <v>225</v>
      </c>
      <c r="M8199" s="194" t="s">
        <v>11943</v>
      </c>
      <c r="N8199" s="191" t="s">
        <v>53</v>
      </c>
      <c r="O8199" s="181" t="s">
        <v>225</v>
      </c>
      <c r="P8199" s="184" t="s">
        <v>225</v>
      </c>
      <c r="Q8199" s="193" t="s">
        <v>106</v>
      </c>
      <c r="R8199" s="181" t="s">
        <v>35</v>
      </c>
      <c r="S8199" s="181" t="s">
        <v>225</v>
      </c>
      <c r="T8199" s="186" t="s">
        <v>225</v>
      </c>
      <c r="U8199" s="194" t="s">
        <v>11943</v>
      </c>
      <c r="V8199" s="188" t="str" cm="1">
        <f t="array" ref="V8199">IF(SUM(LEN(A8199:U8199))=0,"",IF(OR(OR(ISBLANK(E8199),SUM(LEN(B8199),LEN(C8199))=0),AND(NOT(D8199="Unknown"),ISBLANK(I8199)),AND(NOT(N8199="Unknown"),ISBLANK(Q8199))),"Missing Information", INDEX(Table15[Entire Service Line Classification], MATCH(SUMIFS(Table15[Unique ID],Table15[System-Owned Portion],D8199,Table15[If Material Anything Other than "Lead" in Column E,Was Material Ever Previously Lead?],F8199,Table15[Customer-Owned Portion],N8199),Table15[Unique ID],0),0)))</f>
        <v>Non-lead</v>
      </c>
      <c r="W8199" s="189"/>
    </row>
    <row r="8200" spans="1:23" s="190" customFormat="1" ht="131.25" x14ac:dyDescent="0.25">
      <c r="A8200" s="180" t="s">
        <v>225</v>
      </c>
      <c r="B8200" s="181" t="s">
        <v>11722</v>
      </c>
      <c r="C8200" s="182" t="s">
        <v>225</v>
      </c>
      <c r="D8200" s="191" t="s">
        <v>53</v>
      </c>
      <c r="E8200" s="181" t="s">
        <v>35</v>
      </c>
      <c r="F8200" s="183" t="s">
        <v>35</v>
      </c>
      <c r="G8200" s="181" t="s">
        <v>225</v>
      </c>
      <c r="H8200" s="184" t="s">
        <v>225</v>
      </c>
      <c r="I8200" s="193" t="s">
        <v>106</v>
      </c>
      <c r="J8200" s="181" t="s">
        <v>35</v>
      </c>
      <c r="K8200" s="181" t="s">
        <v>225</v>
      </c>
      <c r="L8200" s="186" t="s">
        <v>225</v>
      </c>
      <c r="M8200" s="194" t="s">
        <v>11943</v>
      </c>
      <c r="N8200" s="191" t="s">
        <v>53</v>
      </c>
      <c r="O8200" s="181" t="s">
        <v>225</v>
      </c>
      <c r="P8200" s="184" t="s">
        <v>225</v>
      </c>
      <c r="Q8200" s="193" t="s">
        <v>106</v>
      </c>
      <c r="R8200" s="181" t="s">
        <v>35</v>
      </c>
      <c r="S8200" s="181" t="s">
        <v>225</v>
      </c>
      <c r="T8200" s="186" t="s">
        <v>225</v>
      </c>
      <c r="U8200" s="194" t="s">
        <v>11943</v>
      </c>
      <c r="V8200" s="188" t="str" cm="1">
        <f t="array" ref="V8200">IF(SUM(LEN(A8200:U8200))=0,"",IF(OR(OR(ISBLANK(E8200),SUM(LEN(B8200),LEN(C8200))=0),AND(NOT(D8200="Unknown"),ISBLANK(I8200)),AND(NOT(N8200="Unknown"),ISBLANK(Q8200))),"Missing Information", INDEX(Table15[Entire Service Line Classification], MATCH(SUMIFS(Table15[Unique ID],Table15[System-Owned Portion],D8200,Table15[If Material Anything Other than "Lead" in Column E,Was Material Ever Previously Lead?],F8200,Table15[Customer-Owned Portion],N8200),Table15[Unique ID],0),0)))</f>
        <v>Non-lead</v>
      </c>
      <c r="W8200" s="189"/>
    </row>
    <row r="8201" spans="1:23" s="190" customFormat="1" ht="131.25" x14ac:dyDescent="0.25">
      <c r="A8201" s="180" t="s">
        <v>225</v>
      </c>
      <c r="B8201" s="181" t="s">
        <v>11723</v>
      </c>
      <c r="C8201" s="182" t="s">
        <v>225</v>
      </c>
      <c r="D8201" s="191" t="s">
        <v>53</v>
      </c>
      <c r="E8201" s="181" t="s">
        <v>35</v>
      </c>
      <c r="F8201" s="183" t="s">
        <v>35</v>
      </c>
      <c r="G8201" s="181" t="s">
        <v>225</v>
      </c>
      <c r="H8201" s="184" t="s">
        <v>225</v>
      </c>
      <c r="I8201" s="193" t="s">
        <v>106</v>
      </c>
      <c r="J8201" s="181" t="s">
        <v>35</v>
      </c>
      <c r="K8201" s="181" t="s">
        <v>225</v>
      </c>
      <c r="L8201" s="186" t="s">
        <v>225</v>
      </c>
      <c r="M8201" s="194" t="s">
        <v>11943</v>
      </c>
      <c r="N8201" s="191" t="s">
        <v>53</v>
      </c>
      <c r="O8201" s="181" t="s">
        <v>225</v>
      </c>
      <c r="P8201" s="184" t="s">
        <v>225</v>
      </c>
      <c r="Q8201" s="193" t="s">
        <v>106</v>
      </c>
      <c r="R8201" s="181" t="s">
        <v>35</v>
      </c>
      <c r="S8201" s="181" t="s">
        <v>225</v>
      </c>
      <c r="T8201" s="186" t="s">
        <v>225</v>
      </c>
      <c r="U8201" s="194" t="s">
        <v>11943</v>
      </c>
      <c r="V8201" s="188" t="str" cm="1">
        <f t="array" ref="V8201">IF(SUM(LEN(A8201:U8201))=0,"",IF(OR(OR(ISBLANK(E8201),SUM(LEN(B8201),LEN(C8201))=0),AND(NOT(D8201="Unknown"),ISBLANK(I8201)),AND(NOT(N8201="Unknown"),ISBLANK(Q8201))),"Missing Information", INDEX(Table15[Entire Service Line Classification], MATCH(SUMIFS(Table15[Unique ID],Table15[System-Owned Portion],D8201,Table15[If Material Anything Other than "Lead" in Column E,Was Material Ever Previously Lead?],F8201,Table15[Customer-Owned Portion],N8201),Table15[Unique ID],0),0)))</f>
        <v>Non-lead</v>
      </c>
      <c r="W8201" s="189"/>
    </row>
    <row r="8202" spans="1:23" s="190" customFormat="1" ht="131.25" x14ac:dyDescent="0.25">
      <c r="A8202" s="180" t="s">
        <v>225</v>
      </c>
      <c r="B8202" s="181" t="s">
        <v>11724</v>
      </c>
      <c r="C8202" s="182" t="s">
        <v>225</v>
      </c>
      <c r="D8202" s="191" t="s">
        <v>53</v>
      </c>
      <c r="E8202" s="181" t="s">
        <v>35</v>
      </c>
      <c r="F8202" s="183" t="s">
        <v>35</v>
      </c>
      <c r="G8202" s="181" t="s">
        <v>225</v>
      </c>
      <c r="H8202" s="184" t="s">
        <v>225</v>
      </c>
      <c r="I8202" s="193" t="s">
        <v>106</v>
      </c>
      <c r="J8202" s="181" t="s">
        <v>35</v>
      </c>
      <c r="K8202" s="181" t="s">
        <v>225</v>
      </c>
      <c r="L8202" s="186" t="s">
        <v>225</v>
      </c>
      <c r="M8202" s="194" t="s">
        <v>11943</v>
      </c>
      <c r="N8202" s="191" t="s">
        <v>53</v>
      </c>
      <c r="O8202" s="181" t="s">
        <v>225</v>
      </c>
      <c r="P8202" s="184" t="s">
        <v>225</v>
      </c>
      <c r="Q8202" s="193" t="s">
        <v>106</v>
      </c>
      <c r="R8202" s="181" t="s">
        <v>35</v>
      </c>
      <c r="S8202" s="181" t="s">
        <v>225</v>
      </c>
      <c r="T8202" s="186" t="s">
        <v>225</v>
      </c>
      <c r="U8202" s="194" t="s">
        <v>11943</v>
      </c>
      <c r="V8202" s="188" t="str" cm="1">
        <f t="array" ref="V8202">IF(SUM(LEN(A8202:U8202))=0,"",IF(OR(OR(ISBLANK(E8202),SUM(LEN(B8202),LEN(C8202))=0),AND(NOT(D8202="Unknown"),ISBLANK(I8202)),AND(NOT(N8202="Unknown"),ISBLANK(Q8202))),"Missing Information", INDEX(Table15[Entire Service Line Classification], MATCH(SUMIFS(Table15[Unique ID],Table15[System-Owned Portion],D8202,Table15[If Material Anything Other than "Lead" in Column E,Was Material Ever Previously Lead?],F8202,Table15[Customer-Owned Portion],N8202),Table15[Unique ID],0),0)))</f>
        <v>Non-lead</v>
      </c>
      <c r="W8202" s="189"/>
    </row>
    <row r="8203" spans="1:23" s="190" customFormat="1" ht="131.25" x14ac:dyDescent="0.25">
      <c r="A8203" s="180" t="s">
        <v>225</v>
      </c>
      <c r="B8203" s="181" t="s">
        <v>11725</v>
      </c>
      <c r="C8203" s="182" t="s">
        <v>225</v>
      </c>
      <c r="D8203" s="191" t="s">
        <v>53</v>
      </c>
      <c r="E8203" s="181" t="s">
        <v>35</v>
      </c>
      <c r="F8203" s="183" t="s">
        <v>35</v>
      </c>
      <c r="G8203" s="181" t="s">
        <v>225</v>
      </c>
      <c r="H8203" s="184" t="s">
        <v>225</v>
      </c>
      <c r="I8203" s="193" t="s">
        <v>106</v>
      </c>
      <c r="J8203" s="181" t="s">
        <v>35</v>
      </c>
      <c r="K8203" s="181" t="s">
        <v>225</v>
      </c>
      <c r="L8203" s="186" t="s">
        <v>225</v>
      </c>
      <c r="M8203" s="194" t="s">
        <v>11943</v>
      </c>
      <c r="N8203" s="191" t="s">
        <v>53</v>
      </c>
      <c r="O8203" s="181" t="s">
        <v>225</v>
      </c>
      <c r="P8203" s="184" t="s">
        <v>225</v>
      </c>
      <c r="Q8203" s="193" t="s">
        <v>106</v>
      </c>
      <c r="R8203" s="181" t="s">
        <v>35</v>
      </c>
      <c r="S8203" s="181" t="s">
        <v>225</v>
      </c>
      <c r="T8203" s="186" t="s">
        <v>225</v>
      </c>
      <c r="U8203" s="194" t="s">
        <v>11943</v>
      </c>
      <c r="V8203" s="188" t="str" cm="1">
        <f t="array" ref="V8203">IF(SUM(LEN(A8203:U8203))=0,"",IF(OR(OR(ISBLANK(E8203),SUM(LEN(B8203),LEN(C8203))=0),AND(NOT(D8203="Unknown"),ISBLANK(I8203)),AND(NOT(N8203="Unknown"),ISBLANK(Q8203))),"Missing Information", INDEX(Table15[Entire Service Line Classification], MATCH(SUMIFS(Table15[Unique ID],Table15[System-Owned Portion],D8203,Table15[If Material Anything Other than "Lead" in Column E,Was Material Ever Previously Lead?],F8203,Table15[Customer-Owned Portion],N8203),Table15[Unique ID],0),0)))</f>
        <v>Non-lead</v>
      </c>
      <c r="W8203" s="189"/>
    </row>
    <row r="8204" spans="1:23" s="190" customFormat="1" ht="131.25" x14ac:dyDescent="0.25">
      <c r="A8204" s="180" t="s">
        <v>225</v>
      </c>
      <c r="B8204" s="181" t="s">
        <v>11726</v>
      </c>
      <c r="C8204" s="182" t="s">
        <v>225</v>
      </c>
      <c r="D8204" s="191" t="s">
        <v>53</v>
      </c>
      <c r="E8204" s="181" t="s">
        <v>35</v>
      </c>
      <c r="F8204" s="183" t="s">
        <v>35</v>
      </c>
      <c r="G8204" s="181" t="s">
        <v>225</v>
      </c>
      <c r="H8204" s="184" t="s">
        <v>225</v>
      </c>
      <c r="I8204" s="193" t="s">
        <v>106</v>
      </c>
      <c r="J8204" s="181" t="s">
        <v>35</v>
      </c>
      <c r="K8204" s="181" t="s">
        <v>225</v>
      </c>
      <c r="L8204" s="186" t="s">
        <v>225</v>
      </c>
      <c r="M8204" s="194" t="s">
        <v>11943</v>
      </c>
      <c r="N8204" s="191" t="s">
        <v>53</v>
      </c>
      <c r="O8204" s="181" t="s">
        <v>225</v>
      </c>
      <c r="P8204" s="184" t="s">
        <v>225</v>
      </c>
      <c r="Q8204" s="193" t="s">
        <v>106</v>
      </c>
      <c r="R8204" s="181" t="s">
        <v>35</v>
      </c>
      <c r="S8204" s="181" t="s">
        <v>225</v>
      </c>
      <c r="T8204" s="186" t="s">
        <v>225</v>
      </c>
      <c r="U8204" s="194" t="s">
        <v>11943</v>
      </c>
      <c r="V8204" s="188" t="str" cm="1">
        <f t="array" ref="V8204">IF(SUM(LEN(A8204:U8204))=0,"",IF(OR(OR(ISBLANK(E8204),SUM(LEN(B8204),LEN(C8204))=0),AND(NOT(D8204="Unknown"),ISBLANK(I8204)),AND(NOT(N8204="Unknown"),ISBLANK(Q8204))),"Missing Information", INDEX(Table15[Entire Service Line Classification], MATCH(SUMIFS(Table15[Unique ID],Table15[System-Owned Portion],D8204,Table15[If Material Anything Other than "Lead" in Column E,Was Material Ever Previously Lead?],F8204,Table15[Customer-Owned Portion],N8204),Table15[Unique ID],0),0)))</f>
        <v>Non-lead</v>
      </c>
      <c r="W8204" s="189"/>
    </row>
    <row r="8205" spans="1:23" s="190" customFormat="1" ht="131.25" x14ac:dyDescent="0.25">
      <c r="A8205" s="180" t="s">
        <v>225</v>
      </c>
      <c r="B8205" s="181" t="s">
        <v>11727</v>
      </c>
      <c r="C8205" s="182" t="s">
        <v>225</v>
      </c>
      <c r="D8205" s="191" t="s">
        <v>53</v>
      </c>
      <c r="E8205" s="181" t="s">
        <v>35</v>
      </c>
      <c r="F8205" s="183" t="s">
        <v>35</v>
      </c>
      <c r="G8205" s="181" t="s">
        <v>225</v>
      </c>
      <c r="H8205" s="184" t="s">
        <v>225</v>
      </c>
      <c r="I8205" s="193" t="s">
        <v>106</v>
      </c>
      <c r="J8205" s="181" t="s">
        <v>35</v>
      </c>
      <c r="K8205" s="181" t="s">
        <v>225</v>
      </c>
      <c r="L8205" s="186" t="s">
        <v>225</v>
      </c>
      <c r="M8205" s="194" t="s">
        <v>11943</v>
      </c>
      <c r="N8205" s="191" t="s">
        <v>53</v>
      </c>
      <c r="O8205" s="181" t="s">
        <v>225</v>
      </c>
      <c r="P8205" s="184" t="s">
        <v>225</v>
      </c>
      <c r="Q8205" s="193" t="s">
        <v>106</v>
      </c>
      <c r="R8205" s="181" t="s">
        <v>35</v>
      </c>
      <c r="S8205" s="181" t="s">
        <v>225</v>
      </c>
      <c r="T8205" s="186" t="s">
        <v>225</v>
      </c>
      <c r="U8205" s="194" t="s">
        <v>11943</v>
      </c>
      <c r="V8205" s="188" t="str" cm="1">
        <f t="array" ref="V8205">IF(SUM(LEN(A8205:U8205))=0,"",IF(OR(OR(ISBLANK(E8205),SUM(LEN(B8205),LEN(C8205))=0),AND(NOT(D8205="Unknown"),ISBLANK(I8205)),AND(NOT(N8205="Unknown"),ISBLANK(Q8205))),"Missing Information", INDEX(Table15[Entire Service Line Classification], MATCH(SUMIFS(Table15[Unique ID],Table15[System-Owned Portion],D8205,Table15[If Material Anything Other than "Lead" in Column E,Was Material Ever Previously Lead?],F8205,Table15[Customer-Owned Portion],N8205),Table15[Unique ID],0),0)))</f>
        <v>Non-lead</v>
      </c>
      <c r="W8205" s="189"/>
    </row>
    <row r="8206" spans="1:23" s="190" customFormat="1" ht="131.25" x14ac:dyDescent="0.25">
      <c r="A8206" s="180" t="s">
        <v>225</v>
      </c>
      <c r="B8206" s="181" t="s">
        <v>11728</v>
      </c>
      <c r="C8206" s="182" t="s">
        <v>225</v>
      </c>
      <c r="D8206" s="191" t="s">
        <v>53</v>
      </c>
      <c r="E8206" s="181" t="s">
        <v>35</v>
      </c>
      <c r="F8206" s="183" t="s">
        <v>35</v>
      </c>
      <c r="G8206" s="181" t="s">
        <v>225</v>
      </c>
      <c r="H8206" s="184" t="s">
        <v>225</v>
      </c>
      <c r="I8206" s="193" t="s">
        <v>106</v>
      </c>
      <c r="J8206" s="181" t="s">
        <v>35</v>
      </c>
      <c r="K8206" s="181" t="s">
        <v>225</v>
      </c>
      <c r="L8206" s="186" t="s">
        <v>225</v>
      </c>
      <c r="M8206" s="194" t="s">
        <v>11943</v>
      </c>
      <c r="N8206" s="191" t="s">
        <v>53</v>
      </c>
      <c r="O8206" s="181" t="s">
        <v>225</v>
      </c>
      <c r="P8206" s="184" t="s">
        <v>225</v>
      </c>
      <c r="Q8206" s="193" t="s">
        <v>106</v>
      </c>
      <c r="R8206" s="181" t="s">
        <v>35</v>
      </c>
      <c r="S8206" s="181" t="s">
        <v>225</v>
      </c>
      <c r="T8206" s="186" t="s">
        <v>225</v>
      </c>
      <c r="U8206" s="194" t="s">
        <v>11943</v>
      </c>
      <c r="V8206" s="188" t="str" cm="1">
        <f t="array" ref="V8206">IF(SUM(LEN(A8206:U8206))=0,"",IF(OR(OR(ISBLANK(E8206),SUM(LEN(B8206),LEN(C8206))=0),AND(NOT(D8206="Unknown"),ISBLANK(I8206)),AND(NOT(N8206="Unknown"),ISBLANK(Q8206))),"Missing Information", INDEX(Table15[Entire Service Line Classification], MATCH(SUMIFS(Table15[Unique ID],Table15[System-Owned Portion],D8206,Table15[If Material Anything Other than "Lead" in Column E,Was Material Ever Previously Lead?],F8206,Table15[Customer-Owned Portion],N8206),Table15[Unique ID],0),0)))</f>
        <v>Non-lead</v>
      </c>
      <c r="W8206" s="189"/>
    </row>
    <row r="8207" spans="1:23" s="190" customFormat="1" ht="131.25" x14ac:dyDescent="0.25">
      <c r="A8207" s="180" t="s">
        <v>225</v>
      </c>
      <c r="B8207" s="181" t="s">
        <v>11729</v>
      </c>
      <c r="C8207" s="182" t="s">
        <v>225</v>
      </c>
      <c r="D8207" s="191" t="s">
        <v>53</v>
      </c>
      <c r="E8207" s="181" t="s">
        <v>35</v>
      </c>
      <c r="F8207" s="183" t="s">
        <v>35</v>
      </c>
      <c r="G8207" s="181" t="s">
        <v>225</v>
      </c>
      <c r="H8207" s="184" t="s">
        <v>225</v>
      </c>
      <c r="I8207" s="193" t="s">
        <v>106</v>
      </c>
      <c r="J8207" s="181" t="s">
        <v>35</v>
      </c>
      <c r="K8207" s="181" t="s">
        <v>225</v>
      </c>
      <c r="L8207" s="186" t="s">
        <v>225</v>
      </c>
      <c r="M8207" s="194" t="s">
        <v>11943</v>
      </c>
      <c r="N8207" s="191" t="s">
        <v>53</v>
      </c>
      <c r="O8207" s="181" t="s">
        <v>225</v>
      </c>
      <c r="P8207" s="184" t="s">
        <v>225</v>
      </c>
      <c r="Q8207" s="193" t="s">
        <v>106</v>
      </c>
      <c r="R8207" s="181" t="s">
        <v>35</v>
      </c>
      <c r="S8207" s="181" t="s">
        <v>225</v>
      </c>
      <c r="T8207" s="186" t="s">
        <v>225</v>
      </c>
      <c r="U8207" s="194" t="s">
        <v>11943</v>
      </c>
      <c r="V8207" s="188" t="str" cm="1">
        <f t="array" ref="V8207">IF(SUM(LEN(A8207:U8207))=0,"",IF(OR(OR(ISBLANK(E8207),SUM(LEN(B8207),LEN(C8207))=0),AND(NOT(D8207="Unknown"),ISBLANK(I8207)),AND(NOT(N8207="Unknown"),ISBLANK(Q8207))),"Missing Information", INDEX(Table15[Entire Service Line Classification], MATCH(SUMIFS(Table15[Unique ID],Table15[System-Owned Portion],D8207,Table15[If Material Anything Other than "Lead" in Column E,Was Material Ever Previously Lead?],F8207,Table15[Customer-Owned Portion],N8207),Table15[Unique ID],0),0)))</f>
        <v>Non-lead</v>
      </c>
      <c r="W8207" s="189"/>
    </row>
    <row r="8208" spans="1:23" s="190" customFormat="1" ht="131.25" x14ac:dyDescent="0.25">
      <c r="A8208" s="180" t="s">
        <v>225</v>
      </c>
      <c r="B8208" s="181" t="s">
        <v>11731</v>
      </c>
      <c r="C8208" s="182" t="s">
        <v>225</v>
      </c>
      <c r="D8208" s="191" t="s">
        <v>53</v>
      </c>
      <c r="E8208" s="181" t="s">
        <v>35</v>
      </c>
      <c r="F8208" s="183" t="s">
        <v>35</v>
      </c>
      <c r="G8208" s="181" t="s">
        <v>225</v>
      </c>
      <c r="H8208" s="184" t="s">
        <v>225</v>
      </c>
      <c r="I8208" s="193" t="s">
        <v>106</v>
      </c>
      <c r="J8208" s="181" t="s">
        <v>35</v>
      </c>
      <c r="K8208" s="181" t="s">
        <v>225</v>
      </c>
      <c r="L8208" s="186" t="s">
        <v>225</v>
      </c>
      <c r="M8208" s="194" t="s">
        <v>11943</v>
      </c>
      <c r="N8208" s="191" t="s">
        <v>53</v>
      </c>
      <c r="O8208" s="181" t="s">
        <v>225</v>
      </c>
      <c r="P8208" s="184" t="s">
        <v>225</v>
      </c>
      <c r="Q8208" s="193" t="s">
        <v>106</v>
      </c>
      <c r="R8208" s="181" t="s">
        <v>35</v>
      </c>
      <c r="S8208" s="181" t="s">
        <v>225</v>
      </c>
      <c r="T8208" s="186" t="s">
        <v>225</v>
      </c>
      <c r="U8208" s="194" t="s">
        <v>11943</v>
      </c>
      <c r="V8208" s="188" t="str" cm="1">
        <f t="array" ref="V8208">IF(SUM(LEN(A8208:U8208))=0,"",IF(OR(OR(ISBLANK(E8208),SUM(LEN(B8208),LEN(C8208))=0),AND(NOT(D8208="Unknown"),ISBLANK(I8208)),AND(NOT(N8208="Unknown"),ISBLANK(Q8208))),"Missing Information", INDEX(Table15[Entire Service Line Classification], MATCH(SUMIFS(Table15[Unique ID],Table15[System-Owned Portion],D8208,Table15[If Material Anything Other than "Lead" in Column E,Was Material Ever Previously Lead?],F8208,Table15[Customer-Owned Portion],N8208),Table15[Unique ID],0),0)))</f>
        <v>Non-lead</v>
      </c>
      <c r="W8208" s="189"/>
    </row>
    <row r="8209" spans="1:23" s="190" customFormat="1" ht="131.25" x14ac:dyDescent="0.25">
      <c r="A8209" s="180" t="s">
        <v>225</v>
      </c>
      <c r="B8209" s="181" t="s">
        <v>11732</v>
      </c>
      <c r="C8209" s="182" t="s">
        <v>225</v>
      </c>
      <c r="D8209" s="191" t="s">
        <v>53</v>
      </c>
      <c r="E8209" s="181" t="s">
        <v>35</v>
      </c>
      <c r="F8209" s="183" t="s">
        <v>35</v>
      </c>
      <c r="G8209" s="181" t="s">
        <v>225</v>
      </c>
      <c r="H8209" s="184" t="s">
        <v>225</v>
      </c>
      <c r="I8209" s="193" t="s">
        <v>106</v>
      </c>
      <c r="J8209" s="181" t="s">
        <v>35</v>
      </c>
      <c r="K8209" s="181" t="s">
        <v>225</v>
      </c>
      <c r="L8209" s="186" t="s">
        <v>225</v>
      </c>
      <c r="M8209" s="194" t="s">
        <v>11943</v>
      </c>
      <c r="N8209" s="191" t="s">
        <v>53</v>
      </c>
      <c r="O8209" s="181" t="s">
        <v>225</v>
      </c>
      <c r="P8209" s="184" t="s">
        <v>225</v>
      </c>
      <c r="Q8209" s="193" t="s">
        <v>106</v>
      </c>
      <c r="R8209" s="181" t="s">
        <v>35</v>
      </c>
      <c r="S8209" s="181" t="s">
        <v>225</v>
      </c>
      <c r="T8209" s="186" t="s">
        <v>225</v>
      </c>
      <c r="U8209" s="194" t="s">
        <v>11943</v>
      </c>
      <c r="V8209" s="188" t="str" cm="1">
        <f t="array" ref="V8209">IF(SUM(LEN(A8209:U8209))=0,"",IF(OR(OR(ISBLANK(E8209),SUM(LEN(B8209),LEN(C8209))=0),AND(NOT(D8209="Unknown"),ISBLANK(I8209)),AND(NOT(N8209="Unknown"),ISBLANK(Q8209))),"Missing Information", INDEX(Table15[Entire Service Line Classification], MATCH(SUMIFS(Table15[Unique ID],Table15[System-Owned Portion],D8209,Table15[If Material Anything Other than "Lead" in Column E,Was Material Ever Previously Lead?],F8209,Table15[Customer-Owned Portion],N8209),Table15[Unique ID],0),0)))</f>
        <v>Non-lead</v>
      </c>
      <c r="W8209" s="189"/>
    </row>
    <row r="8210" spans="1:23" s="190" customFormat="1" ht="131.25" x14ac:dyDescent="0.25">
      <c r="A8210" s="180" t="s">
        <v>225</v>
      </c>
      <c r="B8210" s="181" t="s">
        <v>11733</v>
      </c>
      <c r="C8210" s="182" t="s">
        <v>225</v>
      </c>
      <c r="D8210" s="191" t="s">
        <v>53</v>
      </c>
      <c r="E8210" s="181" t="s">
        <v>35</v>
      </c>
      <c r="F8210" s="183" t="s">
        <v>35</v>
      </c>
      <c r="G8210" s="181" t="s">
        <v>225</v>
      </c>
      <c r="H8210" s="184" t="s">
        <v>225</v>
      </c>
      <c r="I8210" s="193" t="s">
        <v>106</v>
      </c>
      <c r="J8210" s="181" t="s">
        <v>35</v>
      </c>
      <c r="K8210" s="181" t="s">
        <v>225</v>
      </c>
      <c r="L8210" s="186" t="s">
        <v>225</v>
      </c>
      <c r="M8210" s="194" t="s">
        <v>11943</v>
      </c>
      <c r="N8210" s="191" t="s">
        <v>53</v>
      </c>
      <c r="O8210" s="181" t="s">
        <v>225</v>
      </c>
      <c r="P8210" s="184" t="s">
        <v>225</v>
      </c>
      <c r="Q8210" s="193" t="s">
        <v>106</v>
      </c>
      <c r="R8210" s="181" t="s">
        <v>35</v>
      </c>
      <c r="S8210" s="181" t="s">
        <v>225</v>
      </c>
      <c r="T8210" s="186" t="s">
        <v>225</v>
      </c>
      <c r="U8210" s="194" t="s">
        <v>11943</v>
      </c>
      <c r="V8210" s="188" t="str" cm="1">
        <f t="array" ref="V8210">IF(SUM(LEN(A8210:U8210))=0,"",IF(OR(OR(ISBLANK(E8210),SUM(LEN(B8210),LEN(C8210))=0),AND(NOT(D8210="Unknown"),ISBLANK(I8210)),AND(NOT(N8210="Unknown"),ISBLANK(Q8210))),"Missing Information", INDEX(Table15[Entire Service Line Classification], MATCH(SUMIFS(Table15[Unique ID],Table15[System-Owned Portion],D8210,Table15[If Material Anything Other than "Lead" in Column E,Was Material Ever Previously Lead?],F8210,Table15[Customer-Owned Portion],N8210),Table15[Unique ID],0),0)))</f>
        <v>Non-lead</v>
      </c>
      <c r="W8210" s="189"/>
    </row>
    <row r="8211" spans="1:23" s="190" customFormat="1" ht="131.25" x14ac:dyDescent="0.25">
      <c r="A8211" s="180" t="s">
        <v>225</v>
      </c>
      <c r="B8211" s="181" t="s">
        <v>11734</v>
      </c>
      <c r="C8211" s="182" t="s">
        <v>225</v>
      </c>
      <c r="D8211" s="191" t="s">
        <v>53</v>
      </c>
      <c r="E8211" s="181" t="s">
        <v>35</v>
      </c>
      <c r="F8211" s="183" t="s">
        <v>35</v>
      </c>
      <c r="G8211" s="181" t="s">
        <v>225</v>
      </c>
      <c r="H8211" s="184" t="s">
        <v>225</v>
      </c>
      <c r="I8211" s="193" t="s">
        <v>106</v>
      </c>
      <c r="J8211" s="181" t="s">
        <v>35</v>
      </c>
      <c r="K8211" s="181" t="s">
        <v>225</v>
      </c>
      <c r="L8211" s="186" t="s">
        <v>225</v>
      </c>
      <c r="M8211" s="194" t="s">
        <v>11943</v>
      </c>
      <c r="N8211" s="191" t="s">
        <v>53</v>
      </c>
      <c r="O8211" s="181" t="s">
        <v>225</v>
      </c>
      <c r="P8211" s="184" t="s">
        <v>225</v>
      </c>
      <c r="Q8211" s="193" t="s">
        <v>106</v>
      </c>
      <c r="R8211" s="181" t="s">
        <v>35</v>
      </c>
      <c r="S8211" s="181" t="s">
        <v>225</v>
      </c>
      <c r="T8211" s="186" t="s">
        <v>225</v>
      </c>
      <c r="U8211" s="194" t="s">
        <v>11943</v>
      </c>
      <c r="V8211" s="188" t="str" cm="1">
        <f t="array" ref="V8211">IF(SUM(LEN(A8211:U8211))=0,"",IF(OR(OR(ISBLANK(E8211),SUM(LEN(B8211),LEN(C8211))=0),AND(NOT(D8211="Unknown"),ISBLANK(I8211)),AND(NOT(N8211="Unknown"),ISBLANK(Q8211))),"Missing Information", INDEX(Table15[Entire Service Line Classification], MATCH(SUMIFS(Table15[Unique ID],Table15[System-Owned Portion],D8211,Table15[If Material Anything Other than "Lead" in Column E,Was Material Ever Previously Lead?],F8211,Table15[Customer-Owned Portion],N8211),Table15[Unique ID],0),0)))</f>
        <v>Non-lead</v>
      </c>
      <c r="W8211" s="189"/>
    </row>
    <row r="8212" spans="1:23" s="190" customFormat="1" ht="131.25" x14ac:dyDescent="0.25">
      <c r="A8212" s="180" t="s">
        <v>225</v>
      </c>
      <c r="B8212" s="181" t="s">
        <v>11735</v>
      </c>
      <c r="C8212" s="182" t="s">
        <v>225</v>
      </c>
      <c r="D8212" s="191" t="s">
        <v>53</v>
      </c>
      <c r="E8212" s="181" t="s">
        <v>35</v>
      </c>
      <c r="F8212" s="183" t="s">
        <v>35</v>
      </c>
      <c r="G8212" s="181" t="s">
        <v>225</v>
      </c>
      <c r="H8212" s="184" t="s">
        <v>225</v>
      </c>
      <c r="I8212" s="193" t="s">
        <v>106</v>
      </c>
      <c r="J8212" s="181" t="s">
        <v>35</v>
      </c>
      <c r="K8212" s="181" t="s">
        <v>225</v>
      </c>
      <c r="L8212" s="186" t="s">
        <v>225</v>
      </c>
      <c r="M8212" s="194" t="s">
        <v>11943</v>
      </c>
      <c r="N8212" s="191" t="s">
        <v>53</v>
      </c>
      <c r="O8212" s="181" t="s">
        <v>225</v>
      </c>
      <c r="P8212" s="184" t="s">
        <v>225</v>
      </c>
      <c r="Q8212" s="193" t="s">
        <v>106</v>
      </c>
      <c r="R8212" s="181" t="s">
        <v>35</v>
      </c>
      <c r="S8212" s="181" t="s">
        <v>225</v>
      </c>
      <c r="T8212" s="186" t="s">
        <v>225</v>
      </c>
      <c r="U8212" s="194" t="s">
        <v>11943</v>
      </c>
      <c r="V8212" s="188" t="str" cm="1">
        <f t="array" ref="V8212">IF(SUM(LEN(A8212:U8212))=0,"",IF(OR(OR(ISBLANK(E8212),SUM(LEN(B8212),LEN(C8212))=0),AND(NOT(D8212="Unknown"),ISBLANK(I8212)),AND(NOT(N8212="Unknown"),ISBLANK(Q8212))),"Missing Information", INDEX(Table15[Entire Service Line Classification], MATCH(SUMIFS(Table15[Unique ID],Table15[System-Owned Portion],D8212,Table15[If Material Anything Other than "Lead" in Column E,Was Material Ever Previously Lead?],F8212,Table15[Customer-Owned Portion],N8212),Table15[Unique ID],0),0)))</f>
        <v>Non-lead</v>
      </c>
      <c r="W8212" s="189"/>
    </row>
    <row r="8213" spans="1:23" s="190" customFormat="1" ht="131.25" x14ac:dyDescent="0.25">
      <c r="A8213" s="180" t="s">
        <v>225</v>
      </c>
      <c r="B8213" s="181" t="s">
        <v>11736</v>
      </c>
      <c r="C8213" s="182" t="s">
        <v>225</v>
      </c>
      <c r="D8213" s="191" t="s">
        <v>53</v>
      </c>
      <c r="E8213" s="181" t="s">
        <v>35</v>
      </c>
      <c r="F8213" s="183" t="s">
        <v>35</v>
      </c>
      <c r="G8213" s="181" t="s">
        <v>225</v>
      </c>
      <c r="H8213" s="184" t="s">
        <v>225</v>
      </c>
      <c r="I8213" s="193" t="s">
        <v>106</v>
      </c>
      <c r="J8213" s="181" t="s">
        <v>35</v>
      </c>
      <c r="K8213" s="181" t="s">
        <v>225</v>
      </c>
      <c r="L8213" s="186" t="s">
        <v>225</v>
      </c>
      <c r="M8213" s="194" t="s">
        <v>11943</v>
      </c>
      <c r="N8213" s="191" t="s">
        <v>53</v>
      </c>
      <c r="O8213" s="181" t="s">
        <v>225</v>
      </c>
      <c r="P8213" s="184" t="s">
        <v>225</v>
      </c>
      <c r="Q8213" s="193" t="s">
        <v>106</v>
      </c>
      <c r="R8213" s="181" t="s">
        <v>35</v>
      </c>
      <c r="S8213" s="181" t="s">
        <v>225</v>
      </c>
      <c r="T8213" s="186" t="s">
        <v>225</v>
      </c>
      <c r="U8213" s="194" t="s">
        <v>11943</v>
      </c>
      <c r="V8213" s="188" t="str" cm="1">
        <f t="array" ref="V8213">IF(SUM(LEN(A8213:U8213))=0,"",IF(OR(OR(ISBLANK(E8213),SUM(LEN(B8213),LEN(C8213))=0),AND(NOT(D8213="Unknown"),ISBLANK(I8213)),AND(NOT(N8213="Unknown"),ISBLANK(Q8213))),"Missing Information", INDEX(Table15[Entire Service Line Classification], MATCH(SUMIFS(Table15[Unique ID],Table15[System-Owned Portion],D8213,Table15[If Material Anything Other than "Lead" in Column E,Was Material Ever Previously Lead?],F8213,Table15[Customer-Owned Portion],N8213),Table15[Unique ID],0),0)))</f>
        <v>Non-lead</v>
      </c>
      <c r="W8213" s="189"/>
    </row>
    <row r="8214" spans="1:23" s="190" customFormat="1" ht="131.25" x14ac:dyDescent="0.25">
      <c r="A8214" s="180" t="s">
        <v>225</v>
      </c>
      <c r="B8214" s="181" t="s">
        <v>11737</v>
      </c>
      <c r="C8214" s="182" t="s">
        <v>225</v>
      </c>
      <c r="D8214" s="191" t="s">
        <v>53</v>
      </c>
      <c r="E8214" s="181" t="s">
        <v>35</v>
      </c>
      <c r="F8214" s="183" t="s">
        <v>35</v>
      </c>
      <c r="G8214" s="181" t="s">
        <v>225</v>
      </c>
      <c r="H8214" s="184" t="s">
        <v>225</v>
      </c>
      <c r="I8214" s="193" t="s">
        <v>106</v>
      </c>
      <c r="J8214" s="181" t="s">
        <v>35</v>
      </c>
      <c r="K8214" s="181" t="s">
        <v>225</v>
      </c>
      <c r="L8214" s="186" t="s">
        <v>225</v>
      </c>
      <c r="M8214" s="194" t="s">
        <v>11943</v>
      </c>
      <c r="N8214" s="191" t="s">
        <v>53</v>
      </c>
      <c r="O8214" s="181" t="s">
        <v>225</v>
      </c>
      <c r="P8214" s="184" t="s">
        <v>225</v>
      </c>
      <c r="Q8214" s="193" t="s">
        <v>106</v>
      </c>
      <c r="R8214" s="181" t="s">
        <v>35</v>
      </c>
      <c r="S8214" s="181" t="s">
        <v>225</v>
      </c>
      <c r="T8214" s="186" t="s">
        <v>225</v>
      </c>
      <c r="U8214" s="194" t="s">
        <v>11943</v>
      </c>
      <c r="V8214" s="188" t="str" cm="1">
        <f t="array" ref="V8214">IF(SUM(LEN(A8214:U8214))=0,"",IF(OR(OR(ISBLANK(E8214),SUM(LEN(B8214),LEN(C8214))=0),AND(NOT(D8214="Unknown"),ISBLANK(I8214)),AND(NOT(N8214="Unknown"),ISBLANK(Q8214))),"Missing Information", INDEX(Table15[Entire Service Line Classification], MATCH(SUMIFS(Table15[Unique ID],Table15[System-Owned Portion],D8214,Table15[If Material Anything Other than "Lead" in Column E,Was Material Ever Previously Lead?],F8214,Table15[Customer-Owned Portion],N8214),Table15[Unique ID],0),0)))</f>
        <v>Non-lead</v>
      </c>
      <c r="W8214" s="189"/>
    </row>
    <row r="8215" spans="1:23" s="190" customFormat="1" ht="131.25" x14ac:dyDescent="0.25">
      <c r="A8215" s="180" t="s">
        <v>225</v>
      </c>
      <c r="B8215" s="181" t="s">
        <v>11738</v>
      </c>
      <c r="C8215" s="182" t="s">
        <v>225</v>
      </c>
      <c r="D8215" s="191" t="s">
        <v>53</v>
      </c>
      <c r="E8215" s="181" t="s">
        <v>35</v>
      </c>
      <c r="F8215" s="183" t="s">
        <v>35</v>
      </c>
      <c r="G8215" s="181" t="s">
        <v>225</v>
      </c>
      <c r="H8215" s="184" t="s">
        <v>225</v>
      </c>
      <c r="I8215" s="193" t="s">
        <v>106</v>
      </c>
      <c r="J8215" s="181" t="s">
        <v>35</v>
      </c>
      <c r="K8215" s="181" t="s">
        <v>225</v>
      </c>
      <c r="L8215" s="186" t="s">
        <v>225</v>
      </c>
      <c r="M8215" s="194" t="s">
        <v>11943</v>
      </c>
      <c r="N8215" s="191" t="s">
        <v>53</v>
      </c>
      <c r="O8215" s="181" t="s">
        <v>225</v>
      </c>
      <c r="P8215" s="184" t="s">
        <v>225</v>
      </c>
      <c r="Q8215" s="193" t="s">
        <v>106</v>
      </c>
      <c r="R8215" s="181" t="s">
        <v>35</v>
      </c>
      <c r="S8215" s="181" t="s">
        <v>225</v>
      </c>
      <c r="T8215" s="186" t="s">
        <v>225</v>
      </c>
      <c r="U8215" s="194" t="s">
        <v>11943</v>
      </c>
      <c r="V8215" s="188" t="str" cm="1">
        <f t="array" ref="V8215">IF(SUM(LEN(A8215:U8215))=0,"",IF(OR(OR(ISBLANK(E8215),SUM(LEN(B8215),LEN(C8215))=0),AND(NOT(D8215="Unknown"),ISBLANK(I8215)),AND(NOT(N8215="Unknown"),ISBLANK(Q8215))),"Missing Information", INDEX(Table15[Entire Service Line Classification], MATCH(SUMIFS(Table15[Unique ID],Table15[System-Owned Portion],D8215,Table15[If Material Anything Other than "Lead" in Column E,Was Material Ever Previously Lead?],F8215,Table15[Customer-Owned Portion],N8215),Table15[Unique ID],0),0)))</f>
        <v>Non-lead</v>
      </c>
      <c r="W8215" s="189"/>
    </row>
    <row r="8216" spans="1:23" s="190" customFormat="1" ht="131.25" x14ac:dyDescent="0.25">
      <c r="A8216" s="180" t="s">
        <v>225</v>
      </c>
      <c r="B8216" s="181" t="s">
        <v>11739</v>
      </c>
      <c r="C8216" s="182" t="s">
        <v>225</v>
      </c>
      <c r="D8216" s="191" t="s">
        <v>53</v>
      </c>
      <c r="E8216" s="181" t="s">
        <v>35</v>
      </c>
      <c r="F8216" s="183" t="s">
        <v>35</v>
      </c>
      <c r="G8216" s="181" t="s">
        <v>225</v>
      </c>
      <c r="H8216" s="184" t="s">
        <v>225</v>
      </c>
      <c r="I8216" s="193" t="s">
        <v>106</v>
      </c>
      <c r="J8216" s="181" t="s">
        <v>35</v>
      </c>
      <c r="K8216" s="181" t="s">
        <v>225</v>
      </c>
      <c r="L8216" s="186" t="s">
        <v>225</v>
      </c>
      <c r="M8216" s="194" t="s">
        <v>11943</v>
      </c>
      <c r="N8216" s="191" t="s">
        <v>53</v>
      </c>
      <c r="O8216" s="181" t="s">
        <v>225</v>
      </c>
      <c r="P8216" s="184" t="s">
        <v>225</v>
      </c>
      <c r="Q8216" s="193" t="s">
        <v>106</v>
      </c>
      <c r="R8216" s="181" t="s">
        <v>35</v>
      </c>
      <c r="S8216" s="181" t="s">
        <v>225</v>
      </c>
      <c r="T8216" s="186" t="s">
        <v>225</v>
      </c>
      <c r="U8216" s="194" t="s">
        <v>11943</v>
      </c>
      <c r="V8216" s="188" t="str" cm="1">
        <f t="array" ref="V8216">IF(SUM(LEN(A8216:U8216))=0,"",IF(OR(OR(ISBLANK(E8216),SUM(LEN(B8216),LEN(C8216))=0),AND(NOT(D8216="Unknown"),ISBLANK(I8216)),AND(NOT(N8216="Unknown"),ISBLANK(Q8216))),"Missing Information", INDEX(Table15[Entire Service Line Classification], MATCH(SUMIFS(Table15[Unique ID],Table15[System-Owned Portion],D8216,Table15[If Material Anything Other than "Lead" in Column E,Was Material Ever Previously Lead?],F8216,Table15[Customer-Owned Portion],N8216),Table15[Unique ID],0),0)))</f>
        <v>Non-lead</v>
      </c>
      <c r="W8216" s="189"/>
    </row>
    <row r="8217" spans="1:23" s="190" customFormat="1" ht="131.25" x14ac:dyDescent="0.25">
      <c r="A8217" s="180" t="s">
        <v>225</v>
      </c>
      <c r="B8217" s="181" t="s">
        <v>11740</v>
      </c>
      <c r="C8217" s="182" t="s">
        <v>225</v>
      </c>
      <c r="D8217" s="191" t="s">
        <v>53</v>
      </c>
      <c r="E8217" s="181" t="s">
        <v>35</v>
      </c>
      <c r="F8217" s="183" t="s">
        <v>35</v>
      </c>
      <c r="G8217" s="181" t="s">
        <v>225</v>
      </c>
      <c r="H8217" s="184" t="s">
        <v>225</v>
      </c>
      <c r="I8217" s="193" t="s">
        <v>106</v>
      </c>
      <c r="J8217" s="181" t="s">
        <v>35</v>
      </c>
      <c r="K8217" s="181" t="s">
        <v>225</v>
      </c>
      <c r="L8217" s="186" t="s">
        <v>225</v>
      </c>
      <c r="M8217" s="194" t="s">
        <v>11943</v>
      </c>
      <c r="N8217" s="191" t="s">
        <v>53</v>
      </c>
      <c r="O8217" s="181" t="s">
        <v>225</v>
      </c>
      <c r="P8217" s="184" t="s">
        <v>225</v>
      </c>
      <c r="Q8217" s="193" t="s">
        <v>106</v>
      </c>
      <c r="R8217" s="181" t="s">
        <v>35</v>
      </c>
      <c r="S8217" s="181" t="s">
        <v>225</v>
      </c>
      <c r="T8217" s="186" t="s">
        <v>225</v>
      </c>
      <c r="U8217" s="194" t="s">
        <v>11943</v>
      </c>
      <c r="V8217" s="188" t="str" cm="1">
        <f t="array" ref="V8217">IF(SUM(LEN(A8217:U8217))=0,"",IF(OR(OR(ISBLANK(E8217),SUM(LEN(B8217),LEN(C8217))=0),AND(NOT(D8217="Unknown"),ISBLANK(I8217)),AND(NOT(N8217="Unknown"),ISBLANK(Q8217))),"Missing Information", INDEX(Table15[Entire Service Line Classification], MATCH(SUMIFS(Table15[Unique ID],Table15[System-Owned Portion],D8217,Table15[If Material Anything Other than "Lead" in Column E,Was Material Ever Previously Lead?],F8217,Table15[Customer-Owned Portion],N8217),Table15[Unique ID],0),0)))</f>
        <v>Non-lead</v>
      </c>
      <c r="W8217" s="189"/>
    </row>
    <row r="8218" spans="1:23" s="190" customFormat="1" ht="131.25" x14ac:dyDescent="0.25">
      <c r="A8218" s="180" t="s">
        <v>225</v>
      </c>
      <c r="B8218" s="181" t="s">
        <v>11741</v>
      </c>
      <c r="C8218" s="182" t="s">
        <v>225</v>
      </c>
      <c r="D8218" s="191" t="s">
        <v>53</v>
      </c>
      <c r="E8218" s="181" t="s">
        <v>35</v>
      </c>
      <c r="F8218" s="183" t="s">
        <v>35</v>
      </c>
      <c r="G8218" s="181" t="s">
        <v>225</v>
      </c>
      <c r="H8218" s="184" t="s">
        <v>225</v>
      </c>
      <c r="I8218" s="193" t="s">
        <v>106</v>
      </c>
      <c r="J8218" s="181" t="s">
        <v>35</v>
      </c>
      <c r="K8218" s="181" t="s">
        <v>225</v>
      </c>
      <c r="L8218" s="186" t="s">
        <v>225</v>
      </c>
      <c r="M8218" s="194" t="s">
        <v>11943</v>
      </c>
      <c r="N8218" s="191" t="s">
        <v>53</v>
      </c>
      <c r="O8218" s="181" t="s">
        <v>225</v>
      </c>
      <c r="P8218" s="184" t="s">
        <v>225</v>
      </c>
      <c r="Q8218" s="193" t="s">
        <v>106</v>
      </c>
      <c r="R8218" s="181" t="s">
        <v>35</v>
      </c>
      <c r="S8218" s="181" t="s">
        <v>225</v>
      </c>
      <c r="T8218" s="186" t="s">
        <v>225</v>
      </c>
      <c r="U8218" s="194" t="s">
        <v>11943</v>
      </c>
      <c r="V8218" s="188" t="str" cm="1">
        <f t="array" ref="V8218">IF(SUM(LEN(A8218:U8218))=0,"",IF(OR(OR(ISBLANK(E8218),SUM(LEN(B8218),LEN(C8218))=0),AND(NOT(D8218="Unknown"),ISBLANK(I8218)),AND(NOT(N8218="Unknown"),ISBLANK(Q8218))),"Missing Information", INDEX(Table15[Entire Service Line Classification], MATCH(SUMIFS(Table15[Unique ID],Table15[System-Owned Portion],D8218,Table15[If Material Anything Other than "Lead" in Column E,Was Material Ever Previously Lead?],F8218,Table15[Customer-Owned Portion],N8218),Table15[Unique ID],0),0)))</f>
        <v>Non-lead</v>
      </c>
      <c r="W8218" s="189"/>
    </row>
    <row r="8219" spans="1:23" s="190" customFormat="1" ht="131.25" x14ac:dyDescent="0.25">
      <c r="A8219" s="180" t="s">
        <v>225</v>
      </c>
      <c r="B8219" s="181" t="s">
        <v>11742</v>
      </c>
      <c r="C8219" s="182" t="s">
        <v>225</v>
      </c>
      <c r="D8219" s="191" t="s">
        <v>53</v>
      </c>
      <c r="E8219" s="181" t="s">
        <v>35</v>
      </c>
      <c r="F8219" s="183" t="s">
        <v>35</v>
      </c>
      <c r="G8219" s="181" t="s">
        <v>225</v>
      </c>
      <c r="H8219" s="184" t="s">
        <v>225</v>
      </c>
      <c r="I8219" s="193" t="s">
        <v>106</v>
      </c>
      <c r="J8219" s="181" t="s">
        <v>35</v>
      </c>
      <c r="K8219" s="181" t="s">
        <v>225</v>
      </c>
      <c r="L8219" s="186" t="s">
        <v>225</v>
      </c>
      <c r="M8219" s="194" t="s">
        <v>11943</v>
      </c>
      <c r="N8219" s="191" t="s">
        <v>53</v>
      </c>
      <c r="O8219" s="181" t="s">
        <v>225</v>
      </c>
      <c r="P8219" s="184" t="s">
        <v>225</v>
      </c>
      <c r="Q8219" s="193" t="s">
        <v>106</v>
      </c>
      <c r="R8219" s="181" t="s">
        <v>35</v>
      </c>
      <c r="S8219" s="181" t="s">
        <v>225</v>
      </c>
      <c r="T8219" s="186" t="s">
        <v>225</v>
      </c>
      <c r="U8219" s="194" t="s">
        <v>11943</v>
      </c>
      <c r="V8219" s="188" t="str" cm="1">
        <f t="array" ref="V8219">IF(SUM(LEN(A8219:U8219))=0,"",IF(OR(OR(ISBLANK(E8219),SUM(LEN(B8219),LEN(C8219))=0),AND(NOT(D8219="Unknown"),ISBLANK(I8219)),AND(NOT(N8219="Unknown"),ISBLANK(Q8219))),"Missing Information", INDEX(Table15[Entire Service Line Classification], MATCH(SUMIFS(Table15[Unique ID],Table15[System-Owned Portion],D8219,Table15[If Material Anything Other than "Lead" in Column E,Was Material Ever Previously Lead?],F8219,Table15[Customer-Owned Portion],N8219),Table15[Unique ID],0),0)))</f>
        <v>Non-lead</v>
      </c>
      <c r="W8219" s="189"/>
    </row>
    <row r="8220" spans="1:23" s="190" customFormat="1" ht="131.25" x14ac:dyDescent="0.25">
      <c r="A8220" s="180" t="s">
        <v>225</v>
      </c>
      <c r="B8220" s="181" t="s">
        <v>11743</v>
      </c>
      <c r="C8220" s="182" t="s">
        <v>225</v>
      </c>
      <c r="D8220" s="191" t="s">
        <v>53</v>
      </c>
      <c r="E8220" s="181" t="s">
        <v>35</v>
      </c>
      <c r="F8220" s="183" t="s">
        <v>35</v>
      </c>
      <c r="G8220" s="181" t="s">
        <v>225</v>
      </c>
      <c r="H8220" s="184" t="s">
        <v>225</v>
      </c>
      <c r="I8220" s="193" t="s">
        <v>106</v>
      </c>
      <c r="J8220" s="181" t="s">
        <v>35</v>
      </c>
      <c r="K8220" s="181" t="s">
        <v>225</v>
      </c>
      <c r="L8220" s="186" t="s">
        <v>225</v>
      </c>
      <c r="M8220" s="194" t="s">
        <v>11943</v>
      </c>
      <c r="N8220" s="191" t="s">
        <v>53</v>
      </c>
      <c r="O8220" s="181" t="s">
        <v>225</v>
      </c>
      <c r="P8220" s="184" t="s">
        <v>225</v>
      </c>
      <c r="Q8220" s="193" t="s">
        <v>106</v>
      </c>
      <c r="R8220" s="181" t="s">
        <v>35</v>
      </c>
      <c r="S8220" s="181" t="s">
        <v>225</v>
      </c>
      <c r="T8220" s="186" t="s">
        <v>225</v>
      </c>
      <c r="U8220" s="194" t="s">
        <v>11943</v>
      </c>
      <c r="V8220" s="188" t="str" cm="1">
        <f t="array" ref="V8220">IF(SUM(LEN(A8220:U8220))=0,"",IF(OR(OR(ISBLANK(E8220),SUM(LEN(B8220),LEN(C8220))=0),AND(NOT(D8220="Unknown"),ISBLANK(I8220)),AND(NOT(N8220="Unknown"),ISBLANK(Q8220))),"Missing Information", INDEX(Table15[Entire Service Line Classification], MATCH(SUMIFS(Table15[Unique ID],Table15[System-Owned Portion],D8220,Table15[If Material Anything Other than "Lead" in Column E,Was Material Ever Previously Lead?],F8220,Table15[Customer-Owned Portion],N8220),Table15[Unique ID],0),0)))</f>
        <v>Non-lead</v>
      </c>
      <c r="W8220" s="189"/>
    </row>
    <row r="8221" spans="1:23" s="190" customFormat="1" ht="131.25" x14ac:dyDescent="0.25">
      <c r="A8221" s="180" t="s">
        <v>225</v>
      </c>
      <c r="B8221" s="181" t="s">
        <v>11744</v>
      </c>
      <c r="C8221" s="182" t="s">
        <v>225</v>
      </c>
      <c r="D8221" s="191" t="s">
        <v>53</v>
      </c>
      <c r="E8221" s="181" t="s">
        <v>35</v>
      </c>
      <c r="F8221" s="183" t="s">
        <v>35</v>
      </c>
      <c r="G8221" s="181" t="s">
        <v>225</v>
      </c>
      <c r="H8221" s="184" t="s">
        <v>225</v>
      </c>
      <c r="I8221" s="193" t="s">
        <v>106</v>
      </c>
      <c r="J8221" s="181" t="s">
        <v>35</v>
      </c>
      <c r="K8221" s="181" t="s">
        <v>225</v>
      </c>
      <c r="L8221" s="186" t="s">
        <v>225</v>
      </c>
      <c r="M8221" s="194" t="s">
        <v>11943</v>
      </c>
      <c r="N8221" s="191" t="s">
        <v>53</v>
      </c>
      <c r="O8221" s="181" t="s">
        <v>225</v>
      </c>
      <c r="P8221" s="184" t="s">
        <v>225</v>
      </c>
      <c r="Q8221" s="193" t="s">
        <v>106</v>
      </c>
      <c r="R8221" s="181" t="s">
        <v>35</v>
      </c>
      <c r="S8221" s="181" t="s">
        <v>225</v>
      </c>
      <c r="T8221" s="186" t="s">
        <v>225</v>
      </c>
      <c r="U8221" s="194" t="s">
        <v>11943</v>
      </c>
      <c r="V8221" s="188" t="str" cm="1">
        <f t="array" ref="V8221">IF(SUM(LEN(A8221:U8221))=0,"",IF(OR(OR(ISBLANK(E8221),SUM(LEN(B8221),LEN(C8221))=0),AND(NOT(D8221="Unknown"),ISBLANK(I8221)),AND(NOT(N8221="Unknown"),ISBLANK(Q8221))),"Missing Information", INDEX(Table15[Entire Service Line Classification], MATCH(SUMIFS(Table15[Unique ID],Table15[System-Owned Portion],D8221,Table15[If Material Anything Other than "Lead" in Column E,Was Material Ever Previously Lead?],F8221,Table15[Customer-Owned Portion],N8221),Table15[Unique ID],0),0)))</f>
        <v>Non-lead</v>
      </c>
      <c r="W8221" s="189"/>
    </row>
    <row r="8222" spans="1:23" s="190" customFormat="1" ht="131.25" x14ac:dyDescent="0.25">
      <c r="A8222" s="180" t="s">
        <v>225</v>
      </c>
      <c r="B8222" s="181" t="s">
        <v>11745</v>
      </c>
      <c r="C8222" s="182" t="s">
        <v>225</v>
      </c>
      <c r="D8222" s="191" t="s">
        <v>53</v>
      </c>
      <c r="E8222" s="181" t="s">
        <v>35</v>
      </c>
      <c r="F8222" s="183" t="s">
        <v>35</v>
      </c>
      <c r="G8222" s="181" t="s">
        <v>225</v>
      </c>
      <c r="H8222" s="184" t="s">
        <v>225</v>
      </c>
      <c r="I8222" s="193" t="s">
        <v>106</v>
      </c>
      <c r="J8222" s="181" t="s">
        <v>35</v>
      </c>
      <c r="K8222" s="181" t="s">
        <v>225</v>
      </c>
      <c r="L8222" s="186" t="s">
        <v>225</v>
      </c>
      <c r="M8222" s="194" t="s">
        <v>11943</v>
      </c>
      <c r="N8222" s="191" t="s">
        <v>53</v>
      </c>
      <c r="O8222" s="181" t="s">
        <v>225</v>
      </c>
      <c r="P8222" s="184" t="s">
        <v>225</v>
      </c>
      <c r="Q8222" s="193" t="s">
        <v>106</v>
      </c>
      <c r="R8222" s="181" t="s">
        <v>35</v>
      </c>
      <c r="S8222" s="181" t="s">
        <v>225</v>
      </c>
      <c r="T8222" s="186" t="s">
        <v>225</v>
      </c>
      <c r="U8222" s="194" t="s">
        <v>11943</v>
      </c>
      <c r="V8222" s="188" t="str" cm="1">
        <f t="array" ref="V8222">IF(SUM(LEN(A8222:U8222))=0,"",IF(OR(OR(ISBLANK(E8222),SUM(LEN(B8222),LEN(C8222))=0),AND(NOT(D8222="Unknown"),ISBLANK(I8222)),AND(NOT(N8222="Unknown"),ISBLANK(Q8222))),"Missing Information", INDEX(Table15[Entire Service Line Classification], MATCH(SUMIFS(Table15[Unique ID],Table15[System-Owned Portion],D8222,Table15[If Material Anything Other than "Lead" in Column E,Was Material Ever Previously Lead?],F8222,Table15[Customer-Owned Portion],N8222),Table15[Unique ID],0),0)))</f>
        <v>Non-lead</v>
      </c>
      <c r="W8222" s="189"/>
    </row>
    <row r="8223" spans="1:23" s="190" customFormat="1" ht="131.25" x14ac:dyDescent="0.25">
      <c r="A8223" s="180" t="s">
        <v>225</v>
      </c>
      <c r="B8223" s="181" t="s">
        <v>11746</v>
      </c>
      <c r="C8223" s="182" t="s">
        <v>225</v>
      </c>
      <c r="D8223" s="191" t="s">
        <v>53</v>
      </c>
      <c r="E8223" s="181" t="s">
        <v>35</v>
      </c>
      <c r="F8223" s="183" t="s">
        <v>35</v>
      </c>
      <c r="G8223" s="181" t="s">
        <v>225</v>
      </c>
      <c r="H8223" s="184" t="s">
        <v>225</v>
      </c>
      <c r="I8223" s="193" t="s">
        <v>106</v>
      </c>
      <c r="J8223" s="181" t="s">
        <v>35</v>
      </c>
      <c r="K8223" s="181" t="s">
        <v>225</v>
      </c>
      <c r="L8223" s="186" t="s">
        <v>225</v>
      </c>
      <c r="M8223" s="194" t="s">
        <v>11943</v>
      </c>
      <c r="N8223" s="191" t="s">
        <v>53</v>
      </c>
      <c r="O8223" s="181" t="s">
        <v>225</v>
      </c>
      <c r="P8223" s="184" t="s">
        <v>225</v>
      </c>
      <c r="Q8223" s="193" t="s">
        <v>106</v>
      </c>
      <c r="R8223" s="181" t="s">
        <v>35</v>
      </c>
      <c r="S8223" s="181" t="s">
        <v>225</v>
      </c>
      <c r="T8223" s="186" t="s">
        <v>225</v>
      </c>
      <c r="U8223" s="194" t="s">
        <v>11943</v>
      </c>
      <c r="V8223" s="188" t="str" cm="1">
        <f t="array" ref="V8223">IF(SUM(LEN(A8223:U8223))=0,"",IF(OR(OR(ISBLANK(E8223),SUM(LEN(B8223),LEN(C8223))=0),AND(NOT(D8223="Unknown"),ISBLANK(I8223)),AND(NOT(N8223="Unknown"),ISBLANK(Q8223))),"Missing Information", INDEX(Table15[Entire Service Line Classification], MATCH(SUMIFS(Table15[Unique ID],Table15[System-Owned Portion],D8223,Table15[If Material Anything Other than "Lead" in Column E,Was Material Ever Previously Lead?],F8223,Table15[Customer-Owned Portion],N8223),Table15[Unique ID],0),0)))</f>
        <v>Non-lead</v>
      </c>
      <c r="W8223" s="189"/>
    </row>
    <row r="8224" spans="1:23" s="190" customFormat="1" ht="131.25" x14ac:dyDescent="0.25">
      <c r="A8224" s="180" t="s">
        <v>225</v>
      </c>
      <c r="B8224" s="181" t="s">
        <v>11747</v>
      </c>
      <c r="C8224" s="182" t="s">
        <v>225</v>
      </c>
      <c r="D8224" s="191" t="s">
        <v>53</v>
      </c>
      <c r="E8224" s="181" t="s">
        <v>35</v>
      </c>
      <c r="F8224" s="183" t="s">
        <v>35</v>
      </c>
      <c r="G8224" s="181" t="s">
        <v>225</v>
      </c>
      <c r="H8224" s="184" t="s">
        <v>225</v>
      </c>
      <c r="I8224" s="193" t="s">
        <v>106</v>
      </c>
      <c r="J8224" s="181" t="s">
        <v>35</v>
      </c>
      <c r="K8224" s="181" t="s">
        <v>225</v>
      </c>
      <c r="L8224" s="186" t="s">
        <v>225</v>
      </c>
      <c r="M8224" s="194" t="s">
        <v>11943</v>
      </c>
      <c r="N8224" s="191" t="s">
        <v>53</v>
      </c>
      <c r="O8224" s="181" t="s">
        <v>225</v>
      </c>
      <c r="P8224" s="184" t="s">
        <v>225</v>
      </c>
      <c r="Q8224" s="193" t="s">
        <v>106</v>
      </c>
      <c r="R8224" s="181" t="s">
        <v>35</v>
      </c>
      <c r="S8224" s="181" t="s">
        <v>225</v>
      </c>
      <c r="T8224" s="186" t="s">
        <v>225</v>
      </c>
      <c r="U8224" s="194" t="s">
        <v>11943</v>
      </c>
      <c r="V8224" s="188" t="str" cm="1">
        <f t="array" ref="V8224">IF(SUM(LEN(A8224:U8224))=0,"",IF(OR(OR(ISBLANK(E8224),SUM(LEN(B8224),LEN(C8224))=0),AND(NOT(D8224="Unknown"),ISBLANK(I8224)),AND(NOT(N8224="Unknown"),ISBLANK(Q8224))),"Missing Information", INDEX(Table15[Entire Service Line Classification], MATCH(SUMIFS(Table15[Unique ID],Table15[System-Owned Portion],D8224,Table15[If Material Anything Other than "Lead" in Column E,Was Material Ever Previously Lead?],F8224,Table15[Customer-Owned Portion],N8224),Table15[Unique ID],0),0)))</f>
        <v>Non-lead</v>
      </c>
      <c r="W8224" s="189"/>
    </row>
    <row r="8225" spans="1:23" s="190" customFormat="1" ht="131.25" x14ac:dyDescent="0.25">
      <c r="A8225" s="180" t="s">
        <v>225</v>
      </c>
      <c r="B8225" s="181" t="s">
        <v>11748</v>
      </c>
      <c r="C8225" s="182" t="s">
        <v>225</v>
      </c>
      <c r="D8225" s="191" t="s">
        <v>53</v>
      </c>
      <c r="E8225" s="181" t="s">
        <v>35</v>
      </c>
      <c r="F8225" s="183" t="s">
        <v>35</v>
      </c>
      <c r="G8225" s="181" t="s">
        <v>225</v>
      </c>
      <c r="H8225" s="184" t="s">
        <v>225</v>
      </c>
      <c r="I8225" s="193" t="s">
        <v>106</v>
      </c>
      <c r="J8225" s="181" t="s">
        <v>35</v>
      </c>
      <c r="K8225" s="181" t="s">
        <v>225</v>
      </c>
      <c r="L8225" s="186" t="s">
        <v>225</v>
      </c>
      <c r="M8225" s="194" t="s">
        <v>11943</v>
      </c>
      <c r="N8225" s="191" t="s">
        <v>53</v>
      </c>
      <c r="O8225" s="181" t="s">
        <v>225</v>
      </c>
      <c r="P8225" s="184" t="s">
        <v>225</v>
      </c>
      <c r="Q8225" s="193" t="s">
        <v>106</v>
      </c>
      <c r="R8225" s="181" t="s">
        <v>35</v>
      </c>
      <c r="S8225" s="181" t="s">
        <v>225</v>
      </c>
      <c r="T8225" s="186" t="s">
        <v>225</v>
      </c>
      <c r="U8225" s="194" t="s">
        <v>11943</v>
      </c>
      <c r="V8225" s="188" t="str" cm="1">
        <f t="array" ref="V8225">IF(SUM(LEN(A8225:U8225))=0,"",IF(OR(OR(ISBLANK(E8225),SUM(LEN(B8225),LEN(C8225))=0),AND(NOT(D8225="Unknown"),ISBLANK(I8225)),AND(NOT(N8225="Unknown"),ISBLANK(Q8225))),"Missing Information", INDEX(Table15[Entire Service Line Classification], MATCH(SUMIFS(Table15[Unique ID],Table15[System-Owned Portion],D8225,Table15[If Material Anything Other than "Lead" in Column E,Was Material Ever Previously Lead?],F8225,Table15[Customer-Owned Portion],N8225),Table15[Unique ID],0),0)))</f>
        <v>Non-lead</v>
      </c>
      <c r="W8225" s="189"/>
    </row>
    <row r="8226" spans="1:23" s="190" customFormat="1" ht="131.25" x14ac:dyDescent="0.25">
      <c r="A8226" s="180" t="s">
        <v>225</v>
      </c>
      <c r="B8226" s="181" t="s">
        <v>11749</v>
      </c>
      <c r="C8226" s="182" t="s">
        <v>225</v>
      </c>
      <c r="D8226" s="191" t="s">
        <v>53</v>
      </c>
      <c r="E8226" s="181" t="s">
        <v>35</v>
      </c>
      <c r="F8226" s="183" t="s">
        <v>35</v>
      </c>
      <c r="G8226" s="181" t="s">
        <v>225</v>
      </c>
      <c r="H8226" s="184" t="s">
        <v>225</v>
      </c>
      <c r="I8226" s="193" t="s">
        <v>106</v>
      </c>
      <c r="J8226" s="181" t="s">
        <v>35</v>
      </c>
      <c r="K8226" s="181" t="s">
        <v>225</v>
      </c>
      <c r="L8226" s="186" t="s">
        <v>225</v>
      </c>
      <c r="M8226" s="194" t="s">
        <v>11943</v>
      </c>
      <c r="N8226" s="191" t="s">
        <v>53</v>
      </c>
      <c r="O8226" s="181" t="s">
        <v>225</v>
      </c>
      <c r="P8226" s="184" t="s">
        <v>225</v>
      </c>
      <c r="Q8226" s="193" t="s">
        <v>106</v>
      </c>
      <c r="R8226" s="181" t="s">
        <v>35</v>
      </c>
      <c r="S8226" s="181" t="s">
        <v>225</v>
      </c>
      <c r="T8226" s="186" t="s">
        <v>225</v>
      </c>
      <c r="U8226" s="194" t="s">
        <v>11943</v>
      </c>
      <c r="V8226" s="188" t="str" cm="1">
        <f t="array" ref="V8226">IF(SUM(LEN(A8226:U8226))=0,"",IF(OR(OR(ISBLANK(E8226),SUM(LEN(B8226),LEN(C8226))=0),AND(NOT(D8226="Unknown"),ISBLANK(I8226)),AND(NOT(N8226="Unknown"),ISBLANK(Q8226))),"Missing Information", INDEX(Table15[Entire Service Line Classification], MATCH(SUMIFS(Table15[Unique ID],Table15[System-Owned Portion],D8226,Table15[If Material Anything Other than "Lead" in Column E,Was Material Ever Previously Lead?],F8226,Table15[Customer-Owned Portion],N8226),Table15[Unique ID],0),0)))</f>
        <v>Non-lead</v>
      </c>
      <c r="W8226" s="189"/>
    </row>
    <row r="8227" spans="1:23" s="190" customFormat="1" ht="131.25" x14ac:dyDescent="0.25">
      <c r="A8227" s="180" t="s">
        <v>225</v>
      </c>
      <c r="B8227" s="181" t="s">
        <v>11750</v>
      </c>
      <c r="C8227" s="182" t="s">
        <v>225</v>
      </c>
      <c r="D8227" s="191" t="s">
        <v>53</v>
      </c>
      <c r="E8227" s="181" t="s">
        <v>35</v>
      </c>
      <c r="F8227" s="183" t="s">
        <v>35</v>
      </c>
      <c r="G8227" s="181" t="s">
        <v>225</v>
      </c>
      <c r="H8227" s="184" t="s">
        <v>225</v>
      </c>
      <c r="I8227" s="193" t="s">
        <v>106</v>
      </c>
      <c r="J8227" s="181" t="s">
        <v>35</v>
      </c>
      <c r="K8227" s="181" t="s">
        <v>225</v>
      </c>
      <c r="L8227" s="186" t="s">
        <v>225</v>
      </c>
      <c r="M8227" s="194" t="s">
        <v>11943</v>
      </c>
      <c r="N8227" s="191" t="s">
        <v>53</v>
      </c>
      <c r="O8227" s="181" t="s">
        <v>225</v>
      </c>
      <c r="P8227" s="184" t="s">
        <v>225</v>
      </c>
      <c r="Q8227" s="193" t="s">
        <v>106</v>
      </c>
      <c r="R8227" s="181" t="s">
        <v>35</v>
      </c>
      <c r="S8227" s="181" t="s">
        <v>225</v>
      </c>
      <c r="T8227" s="186" t="s">
        <v>225</v>
      </c>
      <c r="U8227" s="194" t="s">
        <v>11943</v>
      </c>
      <c r="V8227" s="188" t="str" cm="1">
        <f t="array" ref="V8227">IF(SUM(LEN(A8227:U8227))=0,"",IF(OR(OR(ISBLANK(E8227),SUM(LEN(B8227),LEN(C8227))=0),AND(NOT(D8227="Unknown"),ISBLANK(I8227)),AND(NOT(N8227="Unknown"),ISBLANK(Q8227))),"Missing Information", INDEX(Table15[Entire Service Line Classification], MATCH(SUMIFS(Table15[Unique ID],Table15[System-Owned Portion],D8227,Table15[If Material Anything Other than "Lead" in Column E,Was Material Ever Previously Lead?],F8227,Table15[Customer-Owned Portion],N8227),Table15[Unique ID],0),0)))</f>
        <v>Non-lead</v>
      </c>
      <c r="W8227" s="189"/>
    </row>
    <row r="8228" spans="1:23" s="190" customFormat="1" ht="131.25" x14ac:dyDescent="0.25">
      <c r="A8228" s="180" t="s">
        <v>225</v>
      </c>
      <c r="B8228" s="181" t="s">
        <v>11751</v>
      </c>
      <c r="C8228" s="182" t="s">
        <v>225</v>
      </c>
      <c r="D8228" s="191" t="s">
        <v>53</v>
      </c>
      <c r="E8228" s="181" t="s">
        <v>35</v>
      </c>
      <c r="F8228" s="183" t="s">
        <v>35</v>
      </c>
      <c r="G8228" s="181" t="s">
        <v>225</v>
      </c>
      <c r="H8228" s="184" t="s">
        <v>225</v>
      </c>
      <c r="I8228" s="193" t="s">
        <v>106</v>
      </c>
      <c r="J8228" s="181" t="s">
        <v>35</v>
      </c>
      <c r="K8228" s="181" t="s">
        <v>225</v>
      </c>
      <c r="L8228" s="186" t="s">
        <v>225</v>
      </c>
      <c r="M8228" s="194" t="s">
        <v>11943</v>
      </c>
      <c r="N8228" s="191" t="s">
        <v>53</v>
      </c>
      <c r="O8228" s="181" t="s">
        <v>225</v>
      </c>
      <c r="P8228" s="184" t="s">
        <v>225</v>
      </c>
      <c r="Q8228" s="193" t="s">
        <v>106</v>
      </c>
      <c r="R8228" s="181" t="s">
        <v>35</v>
      </c>
      <c r="S8228" s="181" t="s">
        <v>225</v>
      </c>
      <c r="T8228" s="186" t="s">
        <v>225</v>
      </c>
      <c r="U8228" s="194" t="s">
        <v>11943</v>
      </c>
      <c r="V8228" s="188" t="str" cm="1">
        <f t="array" ref="V8228">IF(SUM(LEN(A8228:U8228))=0,"",IF(OR(OR(ISBLANK(E8228),SUM(LEN(B8228),LEN(C8228))=0),AND(NOT(D8228="Unknown"),ISBLANK(I8228)),AND(NOT(N8228="Unknown"),ISBLANK(Q8228))),"Missing Information", INDEX(Table15[Entire Service Line Classification], MATCH(SUMIFS(Table15[Unique ID],Table15[System-Owned Portion],D8228,Table15[If Material Anything Other than "Lead" in Column E,Was Material Ever Previously Lead?],F8228,Table15[Customer-Owned Portion],N8228),Table15[Unique ID],0),0)))</f>
        <v>Non-lead</v>
      </c>
      <c r="W8228" s="189"/>
    </row>
    <row r="8229" spans="1:23" s="190" customFormat="1" ht="131.25" x14ac:dyDescent="0.25">
      <c r="A8229" s="180" t="s">
        <v>225</v>
      </c>
      <c r="B8229" s="181" t="s">
        <v>11752</v>
      </c>
      <c r="C8229" s="182" t="s">
        <v>225</v>
      </c>
      <c r="D8229" s="191" t="s">
        <v>53</v>
      </c>
      <c r="E8229" s="181" t="s">
        <v>35</v>
      </c>
      <c r="F8229" s="183" t="s">
        <v>35</v>
      </c>
      <c r="G8229" s="181" t="s">
        <v>225</v>
      </c>
      <c r="H8229" s="184" t="s">
        <v>225</v>
      </c>
      <c r="I8229" s="193" t="s">
        <v>106</v>
      </c>
      <c r="J8229" s="181" t="s">
        <v>35</v>
      </c>
      <c r="K8229" s="181" t="s">
        <v>225</v>
      </c>
      <c r="L8229" s="186" t="s">
        <v>225</v>
      </c>
      <c r="M8229" s="194" t="s">
        <v>11943</v>
      </c>
      <c r="N8229" s="191" t="s">
        <v>53</v>
      </c>
      <c r="O8229" s="181" t="s">
        <v>225</v>
      </c>
      <c r="P8229" s="184" t="s">
        <v>225</v>
      </c>
      <c r="Q8229" s="193" t="s">
        <v>106</v>
      </c>
      <c r="R8229" s="181" t="s">
        <v>35</v>
      </c>
      <c r="S8229" s="181" t="s">
        <v>225</v>
      </c>
      <c r="T8229" s="186" t="s">
        <v>225</v>
      </c>
      <c r="U8229" s="194" t="s">
        <v>11943</v>
      </c>
      <c r="V8229" s="188" t="str" cm="1">
        <f t="array" ref="V8229">IF(SUM(LEN(A8229:U8229))=0,"",IF(OR(OR(ISBLANK(E8229),SUM(LEN(B8229),LEN(C8229))=0),AND(NOT(D8229="Unknown"),ISBLANK(I8229)),AND(NOT(N8229="Unknown"),ISBLANK(Q8229))),"Missing Information", INDEX(Table15[Entire Service Line Classification], MATCH(SUMIFS(Table15[Unique ID],Table15[System-Owned Portion],D8229,Table15[If Material Anything Other than "Lead" in Column E,Was Material Ever Previously Lead?],F8229,Table15[Customer-Owned Portion],N8229),Table15[Unique ID],0),0)))</f>
        <v>Non-lead</v>
      </c>
      <c r="W8229" s="189"/>
    </row>
    <row r="8230" spans="1:23" s="190" customFormat="1" ht="131.25" x14ac:dyDescent="0.25">
      <c r="A8230" s="180" t="s">
        <v>225</v>
      </c>
      <c r="B8230" s="181" t="s">
        <v>11753</v>
      </c>
      <c r="C8230" s="182" t="s">
        <v>225</v>
      </c>
      <c r="D8230" s="191" t="s">
        <v>53</v>
      </c>
      <c r="E8230" s="181" t="s">
        <v>35</v>
      </c>
      <c r="F8230" s="183" t="s">
        <v>35</v>
      </c>
      <c r="G8230" s="181" t="s">
        <v>225</v>
      </c>
      <c r="H8230" s="184" t="s">
        <v>225</v>
      </c>
      <c r="I8230" s="193" t="s">
        <v>106</v>
      </c>
      <c r="J8230" s="181" t="s">
        <v>35</v>
      </c>
      <c r="K8230" s="181" t="s">
        <v>225</v>
      </c>
      <c r="L8230" s="186" t="s">
        <v>225</v>
      </c>
      <c r="M8230" s="194" t="s">
        <v>11943</v>
      </c>
      <c r="N8230" s="191" t="s">
        <v>53</v>
      </c>
      <c r="O8230" s="181" t="s">
        <v>225</v>
      </c>
      <c r="P8230" s="184" t="s">
        <v>225</v>
      </c>
      <c r="Q8230" s="193" t="s">
        <v>106</v>
      </c>
      <c r="R8230" s="181" t="s">
        <v>35</v>
      </c>
      <c r="S8230" s="181" t="s">
        <v>225</v>
      </c>
      <c r="T8230" s="186" t="s">
        <v>225</v>
      </c>
      <c r="U8230" s="194" t="s">
        <v>11943</v>
      </c>
      <c r="V8230" s="188" t="str" cm="1">
        <f t="array" ref="V8230">IF(SUM(LEN(A8230:U8230))=0,"",IF(OR(OR(ISBLANK(E8230),SUM(LEN(B8230),LEN(C8230))=0),AND(NOT(D8230="Unknown"),ISBLANK(I8230)),AND(NOT(N8230="Unknown"),ISBLANK(Q8230))),"Missing Information", INDEX(Table15[Entire Service Line Classification], MATCH(SUMIFS(Table15[Unique ID],Table15[System-Owned Portion],D8230,Table15[If Material Anything Other than "Lead" in Column E,Was Material Ever Previously Lead?],F8230,Table15[Customer-Owned Portion],N8230),Table15[Unique ID],0),0)))</f>
        <v>Non-lead</v>
      </c>
      <c r="W8230" s="189"/>
    </row>
    <row r="8231" spans="1:23" s="190" customFormat="1" ht="131.25" x14ac:dyDescent="0.25">
      <c r="A8231" s="180" t="s">
        <v>225</v>
      </c>
      <c r="B8231" s="181" t="s">
        <v>11754</v>
      </c>
      <c r="C8231" s="182" t="s">
        <v>225</v>
      </c>
      <c r="D8231" s="191" t="s">
        <v>53</v>
      </c>
      <c r="E8231" s="181" t="s">
        <v>35</v>
      </c>
      <c r="F8231" s="183" t="s">
        <v>35</v>
      </c>
      <c r="G8231" s="181" t="s">
        <v>225</v>
      </c>
      <c r="H8231" s="184" t="s">
        <v>225</v>
      </c>
      <c r="I8231" s="193" t="s">
        <v>106</v>
      </c>
      <c r="J8231" s="181" t="s">
        <v>35</v>
      </c>
      <c r="K8231" s="181" t="s">
        <v>225</v>
      </c>
      <c r="L8231" s="186" t="s">
        <v>225</v>
      </c>
      <c r="M8231" s="194" t="s">
        <v>11943</v>
      </c>
      <c r="N8231" s="191" t="s">
        <v>53</v>
      </c>
      <c r="O8231" s="181" t="s">
        <v>225</v>
      </c>
      <c r="P8231" s="184" t="s">
        <v>225</v>
      </c>
      <c r="Q8231" s="193" t="s">
        <v>106</v>
      </c>
      <c r="R8231" s="181" t="s">
        <v>35</v>
      </c>
      <c r="S8231" s="181" t="s">
        <v>225</v>
      </c>
      <c r="T8231" s="186" t="s">
        <v>225</v>
      </c>
      <c r="U8231" s="194" t="s">
        <v>11943</v>
      </c>
      <c r="V8231" s="188" t="str" cm="1">
        <f t="array" ref="V8231">IF(SUM(LEN(A8231:U8231))=0,"",IF(OR(OR(ISBLANK(E8231),SUM(LEN(B8231),LEN(C8231))=0),AND(NOT(D8231="Unknown"),ISBLANK(I8231)),AND(NOT(N8231="Unknown"),ISBLANK(Q8231))),"Missing Information", INDEX(Table15[Entire Service Line Classification], MATCH(SUMIFS(Table15[Unique ID],Table15[System-Owned Portion],D8231,Table15[If Material Anything Other than "Lead" in Column E,Was Material Ever Previously Lead?],F8231,Table15[Customer-Owned Portion],N8231),Table15[Unique ID],0),0)))</f>
        <v>Non-lead</v>
      </c>
      <c r="W8231" s="189"/>
    </row>
    <row r="8232" spans="1:23" s="190" customFormat="1" ht="131.25" x14ac:dyDescent="0.25">
      <c r="A8232" s="180" t="s">
        <v>225</v>
      </c>
      <c r="B8232" s="181" t="s">
        <v>11755</v>
      </c>
      <c r="C8232" s="182" t="s">
        <v>225</v>
      </c>
      <c r="D8232" s="191" t="s">
        <v>53</v>
      </c>
      <c r="E8232" s="181" t="s">
        <v>35</v>
      </c>
      <c r="F8232" s="183" t="s">
        <v>35</v>
      </c>
      <c r="G8232" s="181" t="s">
        <v>225</v>
      </c>
      <c r="H8232" s="184" t="s">
        <v>225</v>
      </c>
      <c r="I8232" s="193" t="s">
        <v>106</v>
      </c>
      <c r="J8232" s="181" t="s">
        <v>35</v>
      </c>
      <c r="K8232" s="181" t="s">
        <v>225</v>
      </c>
      <c r="L8232" s="186" t="s">
        <v>225</v>
      </c>
      <c r="M8232" s="194" t="s">
        <v>11943</v>
      </c>
      <c r="N8232" s="191" t="s">
        <v>53</v>
      </c>
      <c r="O8232" s="181" t="s">
        <v>225</v>
      </c>
      <c r="P8232" s="184" t="s">
        <v>225</v>
      </c>
      <c r="Q8232" s="193" t="s">
        <v>106</v>
      </c>
      <c r="R8232" s="181" t="s">
        <v>35</v>
      </c>
      <c r="S8232" s="181" t="s">
        <v>225</v>
      </c>
      <c r="T8232" s="186" t="s">
        <v>225</v>
      </c>
      <c r="U8232" s="194" t="s">
        <v>11943</v>
      </c>
      <c r="V8232" s="188" t="str" cm="1">
        <f t="array" ref="V8232">IF(SUM(LEN(A8232:U8232))=0,"",IF(OR(OR(ISBLANK(E8232),SUM(LEN(B8232),LEN(C8232))=0),AND(NOT(D8232="Unknown"),ISBLANK(I8232)),AND(NOT(N8232="Unknown"),ISBLANK(Q8232))),"Missing Information", INDEX(Table15[Entire Service Line Classification], MATCH(SUMIFS(Table15[Unique ID],Table15[System-Owned Portion],D8232,Table15[If Material Anything Other than "Lead" in Column E,Was Material Ever Previously Lead?],F8232,Table15[Customer-Owned Portion],N8232),Table15[Unique ID],0),0)))</f>
        <v>Non-lead</v>
      </c>
      <c r="W8232" s="189"/>
    </row>
    <row r="8233" spans="1:23" s="190" customFormat="1" ht="131.25" x14ac:dyDescent="0.25">
      <c r="A8233" s="180" t="s">
        <v>225</v>
      </c>
      <c r="B8233" s="181" t="s">
        <v>11756</v>
      </c>
      <c r="C8233" s="182" t="s">
        <v>225</v>
      </c>
      <c r="D8233" s="191" t="s">
        <v>53</v>
      </c>
      <c r="E8233" s="181" t="s">
        <v>35</v>
      </c>
      <c r="F8233" s="183" t="s">
        <v>35</v>
      </c>
      <c r="G8233" s="181" t="s">
        <v>225</v>
      </c>
      <c r="H8233" s="184" t="s">
        <v>225</v>
      </c>
      <c r="I8233" s="193" t="s">
        <v>106</v>
      </c>
      <c r="J8233" s="181" t="s">
        <v>35</v>
      </c>
      <c r="K8233" s="181" t="s">
        <v>225</v>
      </c>
      <c r="L8233" s="186" t="s">
        <v>225</v>
      </c>
      <c r="M8233" s="194" t="s">
        <v>11943</v>
      </c>
      <c r="N8233" s="191" t="s">
        <v>53</v>
      </c>
      <c r="O8233" s="181" t="s">
        <v>225</v>
      </c>
      <c r="P8233" s="184" t="s">
        <v>225</v>
      </c>
      <c r="Q8233" s="193" t="s">
        <v>106</v>
      </c>
      <c r="R8233" s="181" t="s">
        <v>35</v>
      </c>
      <c r="S8233" s="181" t="s">
        <v>225</v>
      </c>
      <c r="T8233" s="186" t="s">
        <v>225</v>
      </c>
      <c r="U8233" s="194" t="s">
        <v>11943</v>
      </c>
      <c r="V8233" s="188" t="str" cm="1">
        <f t="array" ref="V8233">IF(SUM(LEN(A8233:U8233))=0,"",IF(OR(OR(ISBLANK(E8233),SUM(LEN(B8233),LEN(C8233))=0),AND(NOT(D8233="Unknown"),ISBLANK(I8233)),AND(NOT(N8233="Unknown"),ISBLANK(Q8233))),"Missing Information", INDEX(Table15[Entire Service Line Classification], MATCH(SUMIFS(Table15[Unique ID],Table15[System-Owned Portion],D8233,Table15[If Material Anything Other than "Lead" in Column E,Was Material Ever Previously Lead?],F8233,Table15[Customer-Owned Portion],N8233),Table15[Unique ID],0),0)))</f>
        <v>Non-lead</v>
      </c>
      <c r="W8233" s="189"/>
    </row>
    <row r="8234" spans="1:23" s="190" customFormat="1" ht="131.25" x14ac:dyDescent="0.25">
      <c r="A8234" s="180" t="s">
        <v>225</v>
      </c>
      <c r="B8234" s="181" t="s">
        <v>11757</v>
      </c>
      <c r="C8234" s="182" t="s">
        <v>225</v>
      </c>
      <c r="D8234" s="191" t="s">
        <v>53</v>
      </c>
      <c r="E8234" s="181" t="s">
        <v>35</v>
      </c>
      <c r="F8234" s="183" t="s">
        <v>35</v>
      </c>
      <c r="G8234" s="181" t="s">
        <v>225</v>
      </c>
      <c r="H8234" s="184" t="s">
        <v>225</v>
      </c>
      <c r="I8234" s="193" t="s">
        <v>106</v>
      </c>
      <c r="J8234" s="181" t="s">
        <v>35</v>
      </c>
      <c r="K8234" s="181" t="s">
        <v>225</v>
      </c>
      <c r="L8234" s="186" t="s">
        <v>225</v>
      </c>
      <c r="M8234" s="194" t="s">
        <v>11943</v>
      </c>
      <c r="N8234" s="191" t="s">
        <v>53</v>
      </c>
      <c r="O8234" s="181" t="s">
        <v>225</v>
      </c>
      <c r="P8234" s="184" t="s">
        <v>225</v>
      </c>
      <c r="Q8234" s="193" t="s">
        <v>106</v>
      </c>
      <c r="R8234" s="181" t="s">
        <v>35</v>
      </c>
      <c r="S8234" s="181" t="s">
        <v>225</v>
      </c>
      <c r="T8234" s="186" t="s">
        <v>225</v>
      </c>
      <c r="U8234" s="194" t="s">
        <v>11943</v>
      </c>
      <c r="V8234" s="188" t="str" cm="1">
        <f t="array" ref="V8234">IF(SUM(LEN(A8234:U8234))=0,"",IF(OR(OR(ISBLANK(E8234),SUM(LEN(B8234),LEN(C8234))=0),AND(NOT(D8234="Unknown"),ISBLANK(I8234)),AND(NOT(N8234="Unknown"),ISBLANK(Q8234))),"Missing Information", INDEX(Table15[Entire Service Line Classification], MATCH(SUMIFS(Table15[Unique ID],Table15[System-Owned Portion],D8234,Table15[If Material Anything Other than "Lead" in Column E,Was Material Ever Previously Lead?],F8234,Table15[Customer-Owned Portion],N8234),Table15[Unique ID],0),0)))</f>
        <v>Non-lead</v>
      </c>
      <c r="W8234" s="189"/>
    </row>
    <row r="8235" spans="1:23" s="190" customFormat="1" ht="131.25" x14ac:dyDescent="0.25">
      <c r="A8235" s="180" t="s">
        <v>225</v>
      </c>
      <c r="B8235" s="181" t="s">
        <v>11758</v>
      </c>
      <c r="C8235" s="182" t="s">
        <v>225</v>
      </c>
      <c r="D8235" s="191" t="s">
        <v>53</v>
      </c>
      <c r="E8235" s="181" t="s">
        <v>35</v>
      </c>
      <c r="F8235" s="183" t="s">
        <v>35</v>
      </c>
      <c r="G8235" s="181" t="s">
        <v>225</v>
      </c>
      <c r="H8235" s="184" t="s">
        <v>225</v>
      </c>
      <c r="I8235" s="193" t="s">
        <v>106</v>
      </c>
      <c r="J8235" s="181" t="s">
        <v>35</v>
      </c>
      <c r="K8235" s="181" t="s">
        <v>225</v>
      </c>
      <c r="L8235" s="186" t="s">
        <v>225</v>
      </c>
      <c r="M8235" s="194" t="s">
        <v>11943</v>
      </c>
      <c r="N8235" s="191" t="s">
        <v>53</v>
      </c>
      <c r="O8235" s="181" t="s">
        <v>225</v>
      </c>
      <c r="P8235" s="184" t="s">
        <v>225</v>
      </c>
      <c r="Q8235" s="193" t="s">
        <v>106</v>
      </c>
      <c r="R8235" s="181" t="s">
        <v>35</v>
      </c>
      <c r="S8235" s="181" t="s">
        <v>225</v>
      </c>
      <c r="T8235" s="186" t="s">
        <v>225</v>
      </c>
      <c r="U8235" s="194" t="s">
        <v>11943</v>
      </c>
      <c r="V8235" s="188" t="str" cm="1">
        <f t="array" ref="V8235">IF(SUM(LEN(A8235:U8235))=0,"",IF(OR(OR(ISBLANK(E8235),SUM(LEN(B8235),LEN(C8235))=0),AND(NOT(D8235="Unknown"),ISBLANK(I8235)),AND(NOT(N8235="Unknown"),ISBLANK(Q8235))),"Missing Information", INDEX(Table15[Entire Service Line Classification], MATCH(SUMIFS(Table15[Unique ID],Table15[System-Owned Portion],D8235,Table15[If Material Anything Other than "Lead" in Column E,Was Material Ever Previously Lead?],F8235,Table15[Customer-Owned Portion],N8235),Table15[Unique ID],0),0)))</f>
        <v>Non-lead</v>
      </c>
      <c r="W8235" s="189"/>
    </row>
    <row r="8236" spans="1:23" s="190" customFormat="1" ht="131.25" x14ac:dyDescent="0.25">
      <c r="A8236" s="180" t="s">
        <v>225</v>
      </c>
      <c r="B8236" s="181" t="s">
        <v>11759</v>
      </c>
      <c r="C8236" s="182" t="s">
        <v>225</v>
      </c>
      <c r="D8236" s="191" t="s">
        <v>53</v>
      </c>
      <c r="E8236" s="181" t="s">
        <v>35</v>
      </c>
      <c r="F8236" s="183" t="s">
        <v>35</v>
      </c>
      <c r="G8236" s="181" t="s">
        <v>225</v>
      </c>
      <c r="H8236" s="184" t="s">
        <v>225</v>
      </c>
      <c r="I8236" s="193" t="s">
        <v>106</v>
      </c>
      <c r="J8236" s="181" t="s">
        <v>35</v>
      </c>
      <c r="K8236" s="181" t="s">
        <v>225</v>
      </c>
      <c r="L8236" s="186" t="s">
        <v>225</v>
      </c>
      <c r="M8236" s="194" t="s">
        <v>11943</v>
      </c>
      <c r="N8236" s="191" t="s">
        <v>53</v>
      </c>
      <c r="O8236" s="181" t="s">
        <v>225</v>
      </c>
      <c r="P8236" s="184" t="s">
        <v>225</v>
      </c>
      <c r="Q8236" s="193" t="s">
        <v>106</v>
      </c>
      <c r="R8236" s="181" t="s">
        <v>35</v>
      </c>
      <c r="S8236" s="181" t="s">
        <v>225</v>
      </c>
      <c r="T8236" s="186" t="s">
        <v>225</v>
      </c>
      <c r="U8236" s="194" t="s">
        <v>11943</v>
      </c>
      <c r="V8236" s="188" t="str" cm="1">
        <f t="array" ref="V8236">IF(SUM(LEN(A8236:U8236))=0,"",IF(OR(OR(ISBLANK(E8236),SUM(LEN(B8236),LEN(C8236))=0),AND(NOT(D8236="Unknown"),ISBLANK(I8236)),AND(NOT(N8236="Unknown"),ISBLANK(Q8236))),"Missing Information", INDEX(Table15[Entire Service Line Classification], MATCH(SUMIFS(Table15[Unique ID],Table15[System-Owned Portion],D8236,Table15[If Material Anything Other than "Lead" in Column E,Was Material Ever Previously Lead?],F8236,Table15[Customer-Owned Portion],N8236),Table15[Unique ID],0),0)))</f>
        <v>Non-lead</v>
      </c>
      <c r="W8236" s="189"/>
    </row>
    <row r="8237" spans="1:23" s="190" customFormat="1" ht="131.25" x14ac:dyDescent="0.25">
      <c r="A8237" s="180" t="s">
        <v>225</v>
      </c>
      <c r="B8237" s="181" t="s">
        <v>11760</v>
      </c>
      <c r="C8237" s="182" t="s">
        <v>225</v>
      </c>
      <c r="D8237" s="191" t="s">
        <v>53</v>
      </c>
      <c r="E8237" s="181" t="s">
        <v>35</v>
      </c>
      <c r="F8237" s="183" t="s">
        <v>35</v>
      </c>
      <c r="G8237" s="181" t="s">
        <v>225</v>
      </c>
      <c r="H8237" s="184" t="s">
        <v>225</v>
      </c>
      <c r="I8237" s="193" t="s">
        <v>106</v>
      </c>
      <c r="J8237" s="181" t="s">
        <v>35</v>
      </c>
      <c r="K8237" s="181" t="s">
        <v>225</v>
      </c>
      <c r="L8237" s="186" t="s">
        <v>225</v>
      </c>
      <c r="M8237" s="194" t="s">
        <v>11943</v>
      </c>
      <c r="N8237" s="191" t="s">
        <v>53</v>
      </c>
      <c r="O8237" s="181" t="s">
        <v>225</v>
      </c>
      <c r="P8237" s="184" t="s">
        <v>225</v>
      </c>
      <c r="Q8237" s="193" t="s">
        <v>106</v>
      </c>
      <c r="R8237" s="181" t="s">
        <v>35</v>
      </c>
      <c r="S8237" s="181" t="s">
        <v>225</v>
      </c>
      <c r="T8237" s="186" t="s">
        <v>225</v>
      </c>
      <c r="U8237" s="194" t="s">
        <v>11943</v>
      </c>
      <c r="V8237" s="188" t="str" cm="1">
        <f t="array" ref="V8237">IF(SUM(LEN(A8237:U8237))=0,"",IF(OR(OR(ISBLANK(E8237),SUM(LEN(B8237),LEN(C8237))=0),AND(NOT(D8237="Unknown"),ISBLANK(I8237)),AND(NOT(N8237="Unknown"),ISBLANK(Q8237))),"Missing Information", INDEX(Table15[Entire Service Line Classification], MATCH(SUMIFS(Table15[Unique ID],Table15[System-Owned Portion],D8237,Table15[If Material Anything Other than "Lead" in Column E,Was Material Ever Previously Lead?],F8237,Table15[Customer-Owned Portion],N8237),Table15[Unique ID],0),0)))</f>
        <v>Non-lead</v>
      </c>
      <c r="W8237" s="189"/>
    </row>
    <row r="8238" spans="1:23" s="190" customFormat="1" ht="131.25" x14ac:dyDescent="0.25">
      <c r="A8238" s="180" t="s">
        <v>225</v>
      </c>
      <c r="B8238" s="181" t="s">
        <v>11764</v>
      </c>
      <c r="C8238" s="182" t="s">
        <v>225</v>
      </c>
      <c r="D8238" s="191" t="s">
        <v>53</v>
      </c>
      <c r="E8238" s="181" t="s">
        <v>35</v>
      </c>
      <c r="F8238" s="183" t="s">
        <v>35</v>
      </c>
      <c r="G8238" s="181" t="s">
        <v>225</v>
      </c>
      <c r="H8238" s="184" t="s">
        <v>225</v>
      </c>
      <c r="I8238" s="193" t="s">
        <v>106</v>
      </c>
      <c r="J8238" s="181" t="s">
        <v>35</v>
      </c>
      <c r="K8238" s="181" t="s">
        <v>225</v>
      </c>
      <c r="L8238" s="186" t="s">
        <v>225</v>
      </c>
      <c r="M8238" s="194" t="s">
        <v>11943</v>
      </c>
      <c r="N8238" s="191" t="s">
        <v>53</v>
      </c>
      <c r="O8238" s="181" t="s">
        <v>225</v>
      </c>
      <c r="P8238" s="184" t="s">
        <v>225</v>
      </c>
      <c r="Q8238" s="193" t="s">
        <v>106</v>
      </c>
      <c r="R8238" s="181" t="s">
        <v>35</v>
      </c>
      <c r="S8238" s="181" t="s">
        <v>225</v>
      </c>
      <c r="T8238" s="186" t="s">
        <v>225</v>
      </c>
      <c r="U8238" s="194" t="s">
        <v>11943</v>
      </c>
      <c r="V8238" s="188" t="str" cm="1">
        <f t="array" ref="V8238">IF(SUM(LEN(A8238:U8238))=0,"",IF(OR(OR(ISBLANK(E8238),SUM(LEN(B8238),LEN(C8238))=0),AND(NOT(D8238="Unknown"),ISBLANK(I8238)),AND(NOT(N8238="Unknown"),ISBLANK(Q8238))),"Missing Information", INDEX(Table15[Entire Service Line Classification], MATCH(SUMIFS(Table15[Unique ID],Table15[System-Owned Portion],D8238,Table15[If Material Anything Other than "Lead" in Column E,Was Material Ever Previously Lead?],F8238,Table15[Customer-Owned Portion],N8238),Table15[Unique ID],0),0)))</f>
        <v>Non-lead</v>
      </c>
      <c r="W8238" s="189"/>
    </row>
    <row r="8239" spans="1:23" s="190" customFormat="1" ht="131.25" x14ac:dyDescent="0.25">
      <c r="A8239" s="180" t="s">
        <v>225</v>
      </c>
      <c r="B8239" s="181" t="s">
        <v>11796</v>
      </c>
      <c r="C8239" s="182" t="s">
        <v>225</v>
      </c>
      <c r="D8239" s="191" t="s">
        <v>53</v>
      </c>
      <c r="E8239" s="181" t="s">
        <v>35</v>
      </c>
      <c r="F8239" s="183" t="s">
        <v>35</v>
      </c>
      <c r="G8239" s="181" t="s">
        <v>225</v>
      </c>
      <c r="H8239" s="184" t="s">
        <v>225</v>
      </c>
      <c r="I8239" s="193" t="s">
        <v>106</v>
      </c>
      <c r="J8239" s="181" t="s">
        <v>35</v>
      </c>
      <c r="K8239" s="181" t="s">
        <v>225</v>
      </c>
      <c r="L8239" s="186" t="s">
        <v>225</v>
      </c>
      <c r="M8239" s="194" t="s">
        <v>11943</v>
      </c>
      <c r="N8239" s="191" t="s">
        <v>53</v>
      </c>
      <c r="O8239" s="181" t="s">
        <v>225</v>
      </c>
      <c r="P8239" s="184" t="s">
        <v>225</v>
      </c>
      <c r="Q8239" s="193" t="s">
        <v>106</v>
      </c>
      <c r="R8239" s="181" t="s">
        <v>35</v>
      </c>
      <c r="S8239" s="181" t="s">
        <v>225</v>
      </c>
      <c r="T8239" s="186" t="s">
        <v>225</v>
      </c>
      <c r="U8239" s="194" t="s">
        <v>11943</v>
      </c>
      <c r="V8239" s="188" t="str" cm="1">
        <f t="array" ref="V8239">IF(SUM(LEN(A8239:U8239))=0,"",IF(OR(OR(ISBLANK(E8239),SUM(LEN(B8239),LEN(C8239))=0),AND(NOT(D8239="Unknown"),ISBLANK(I8239)),AND(NOT(N8239="Unknown"),ISBLANK(Q8239))),"Missing Information", INDEX(Table15[Entire Service Line Classification], MATCH(SUMIFS(Table15[Unique ID],Table15[System-Owned Portion],D8239,Table15[If Material Anything Other than "Lead" in Column E,Was Material Ever Previously Lead?],F8239,Table15[Customer-Owned Portion],N8239),Table15[Unique ID],0),0)))</f>
        <v>Non-lead</v>
      </c>
      <c r="W8239" s="189"/>
    </row>
    <row r="8240" spans="1:23" s="190" customFormat="1" ht="131.25" x14ac:dyDescent="0.25">
      <c r="A8240" s="180" t="s">
        <v>225</v>
      </c>
      <c r="B8240" s="181" t="s">
        <v>11797</v>
      </c>
      <c r="C8240" s="182" t="s">
        <v>225</v>
      </c>
      <c r="D8240" s="191" t="s">
        <v>53</v>
      </c>
      <c r="E8240" s="181" t="s">
        <v>35</v>
      </c>
      <c r="F8240" s="183" t="s">
        <v>35</v>
      </c>
      <c r="G8240" s="181" t="s">
        <v>225</v>
      </c>
      <c r="H8240" s="184" t="s">
        <v>225</v>
      </c>
      <c r="I8240" s="193" t="s">
        <v>106</v>
      </c>
      <c r="J8240" s="181" t="s">
        <v>35</v>
      </c>
      <c r="K8240" s="181" t="s">
        <v>225</v>
      </c>
      <c r="L8240" s="186" t="s">
        <v>225</v>
      </c>
      <c r="M8240" s="194" t="s">
        <v>11943</v>
      </c>
      <c r="N8240" s="191" t="s">
        <v>53</v>
      </c>
      <c r="O8240" s="181" t="s">
        <v>225</v>
      </c>
      <c r="P8240" s="184" t="s">
        <v>225</v>
      </c>
      <c r="Q8240" s="193" t="s">
        <v>106</v>
      </c>
      <c r="R8240" s="181" t="s">
        <v>35</v>
      </c>
      <c r="S8240" s="181" t="s">
        <v>225</v>
      </c>
      <c r="T8240" s="186" t="s">
        <v>225</v>
      </c>
      <c r="U8240" s="194" t="s">
        <v>11943</v>
      </c>
      <c r="V8240" s="188" t="str" cm="1">
        <f t="array" ref="V8240">IF(SUM(LEN(A8240:U8240))=0,"",IF(OR(OR(ISBLANK(E8240),SUM(LEN(B8240),LEN(C8240))=0),AND(NOT(D8240="Unknown"),ISBLANK(I8240)),AND(NOT(N8240="Unknown"),ISBLANK(Q8240))),"Missing Information", INDEX(Table15[Entire Service Line Classification], MATCH(SUMIFS(Table15[Unique ID],Table15[System-Owned Portion],D8240,Table15[If Material Anything Other than "Lead" in Column E,Was Material Ever Previously Lead?],F8240,Table15[Customer-Owned Portion],N8240),Table15[Unique ID],0),0)))</f>
        <v>Non-lead</v>
      </c>
      <c r="W8240" s="189"/>
    </row>
    <row r="8241" spans="1:23" s="190" customFormat="1" ht="131.25" x14ac:dyDescent="0.25">
      <c r="A8241" s="180" t="s">
        <v>225</v>
      </c>
      <c r="B8241" s="181" t="s">
        <v>11799</v>
      </c>
      <c r="C8241" s="182" t="s">
        <v>225</v>
      </c>
      <c r="D8241" s="191" t="s">
        <v>53</v>
      </c>
      <c r="E8241" s="181" t="s">
        <v>35</v>
      </c>
      <c r="F8241" s="183" t="s">
        <v>35</v>
      </c>
      <c r="G8241" s="181" t="s">
        <v>225</v>
      </c>
      <c r="H8241" s="184" t="s">
        <v>225</v>
      </c>
      <c r="I8241" s="193" t="s">
        <v>106</v>
      </c>
      <c r="J8241" s="181" t="s">
        <v>35</v>
      </c>
      <c r="K8241" s="181" t="s">
        <v>225</v>
      </c>
      <c r="L8241" s="186" t="s">
        <v>225</v>
      </c>
      <c r="M8241" s="194" t="s">
        <v>11943</v>
      </c>
      <c r="N8241" s="191" t="s">
        <v>53</v>
      </c>
      <c r="O8241" s="181" t="s">
        <v>225</v>
      </c>
      <c r="P8241" s="184" t="s">
        <v>225</v>
      </c>
      <c r="Q8241" s="193" t="s">
        <v>106</v>
      </c>
      <c r="R8241" s="181" t="s">
        <v>35</v>
      </c>
      <c r="S8241" s="181" t="s">
        <v>225</v>
      </c>
      <c r="T8241" s="186" t="s">
        <v>225</v>
      </c>
      <c r="U8241" s="194" t="s">
        <v>11943</v>
      </c>
      <c r="V8241" s="188" t="str" cm="1">
        <f t="array" ref="V8241">IF(SUM(LEN(A8241:U8241))=0,"",IF(OR(OR(ISBLANK(E8241),SUM(LEN(B8241),LEN(C8241))=0),AND(NOT(D8241="Unknown"),ISBLANK(I8241)),AND(NOT(N8241="Unknown"),ISBLANK(Q8241))),"Missing Information", INDEX(Table15[Entire Service Line Classification], MATCH(SUMIFS(Table15[Unique ID],Table15[System-Owned Portion],D8241,Table15[If Material Anything Other than "Lead" in Column E,Was Material Ever Previously Lead?],F8241,Table15[Customer-Owned Portion],N8241),Table15[Unique ID],0),0)))</f>
        <v>Non-lead</v>
      </c>
      <c r="W8241" s="189"/>
    </row>
    <row r="8242" spans="1:23" s="190" customFormat="1" ht="131.25" x14ac:dyDescent="0.25">
      <c r="A8242" s="180" t="s">
        <v>225</v>
      </c>
      <c r="B8242" s="181" t="s">
        <v>11800</v>
      </c>
      <c r="C8242" s="182" t="s">
        <v>225</v>
      </c>
      <c r="D8242" s="191" t="s">
        <v>53</v>
      </c>
      <c r="E8242" s="181" t="s">
        <v>35</v>
      </c>
      <c r="F8242" s="183" t="s">
        <v>35</v>
      </c>
      <c r="G8242" s="181" t="s">
        <v>225</v>
      </c>
      <c r="H8242" s="184" t="s">
        <v>225</v>
      </c>
      <c r="I8242" s="193" t="s">
        <v>106</v>
      </c>
      <c r="J8242" s="181" t="s">
        <v>35</v>
      </c>
      <c r="K8242" s="181" t="s">
        <v>225</v>
      </c>
      <c r="L8242" s="186" t="s">
        <v>225</v>
      </c>
      <c r="M8242" s="194" t="s">
        <v>11943</v>
      </c>
      <c r="N8242" s="191" t="s">
        <v>53</v>
      </c>
      <c r="O8242" s="181" t="s">
        <v>225</v>
      </c>
      <c r="P8242" s="184" t="s">
        <v>225</v>
      </c>
      <c r="Q8242" s="193" t="s">
        <v>106</v>
      </c>
      <c r="R8242" s="181" t="s">
        <v>35</v>
      </c>
      <c r="S8242" s="181" t="s">
        <v>225</v>
      </c>
      <c r="T8242" s="186" t="s">
        <v>225</v>
      </c>
      <c r="U8242" s="194" t="s">
        <v>11943</v>
      </c>
      <c r="V8242" s="188" t="str" cm="1">
        <f t="array" ref="V8242">IF(SUM(LEN(A8242:U8242))=0,"",IF(OR(OR(ISBLANK(E8242),SUM(LEN(B8242),LEN(C8242))=0),AND(NOT(D8242="Unknown"),ISBLANK(I8242)),AND(NOT(N8242="Unknown"),ISBLANK(Q8242))),"Missing Information", INDEX(Table15[Entire Service Line Classification], MATCH(SUMIFS(Table15[Unique ID],Table15[System-Owned Portion],D8242,Table15[If Material Anything Other than "Lead" in Column E,Was Material Ever Previously Lead?],F8242,Table15[Customer-Owned Portion],N8242),Table15[Unique ID],0),0)))</f>
        <v>Non-lead</v>
      </c>
      <c r="W8242" s="189"/>
    </row>
    <row r="8243" spans="1:23" s="190" customFormat="1" ht="131.25" x14ac:dyDescent="0.25">
      <c r="A8243" s="180" t="s">
        <v>225</v>
      </c>
      <c r="B8243" s="181" t="s">
        <v>11801</v>
      </c>
      <c r="C8243" s="182" t="s">
        <v>225</v>
      </c>
      <c r="D8243" s="191" t="s">
        <v>53</v>
      </c>
      <c r="E8243" s="181" t="s">
        <v>35</v>
      </c>
      <c r="F8243" s="183" t="s">
        <v>35</v>
      </c>
      <c r="G8243" s="181" t="s">
        <v>225</v>
      </c>
      <c r="H8243" s="184" t="s">
        <v>225</v>
      </c>
      <c r="I8243" s="193" t="s">
        <v>106</v>
      </c>
      <c r="J8243" s="181" t="s">
        <v>35</v>
      </c>
      <c r="K8243" s="181" t="s">
        <v>225</v>
      </c>
      <c r="L8243" s="186" t="s">
        <v>225</v>
      </c>
      <c r="M8243" s="194" t="s">
        <v>11943</v>
      </c>
      <c r="N8243" s="191" t="s">
        <v>53</v>
      </c>
      <c r="O8243" s="181" t="s">
        <v>225</v>
      </c>
      <c r="P8243" s="184" t="s">
        <v>225</v>
      </c>
      <c r="Q8243" s="193" t="s">
        <v>106</v>
      </c>
      <c r="R8243" s="181" t="s">
        <v>35</v>
      </c>
      <c r="S8243" s="181" t="s">
        <v>225</v>
      </c>
      <c r="T8243" s="186" t="s">
        <v>225</v>
      </c>
      <c r="U8243" s="194" t="s">
        <v>11943</v>
      </c>
      <c r="V8243" s="188" t="str" cm="1">
        <f t="array" ref="V8243">IF(SUM(LEN(A8243:U8243))=0,"",IF(OR(OR(ISBLANK(E8243),SUM(LEN(B8243),LEN(C8243))=0),AND(NOT(D8243="Unknown"),ISBLANK(I8243)),AND(NOT(N8243="Unknown"),ISBLANK(Q8243))),"Missing Information", INDEX(Table15[Entire Service Line Classification], MATCH(SUMIFS(Table15[Unique ID],Table15[System-Owned Portion],D8243,Table15[If Material Anything Other than "Lead" in Column E,Was Material Ever Previously Lead?],F8243,Table15[Customer-Owned Portion],N8243),Table15[Unique ID],0),0)))</f>
        <v>Non-lead</v>
      </c>
      <c r="W8243" s="189"/>
    </row>
    <row r="8244" spans="1:23" s="190" customFormat="1" ht="131.25" x14ac:dyDescent="0.25">
      <c r="A8244" s="180" t="s">
        <v>225</v>
      </c>
      <c r="B8244" s="181" t="s">
        <v>11802</v>
      </c>
      <c r="C8244" s="182" t="s">
        <v>225</v>
      </c>
      <c r="D8244" s="191" t="s">
        <v>53</v>
      </c>
      <c r="E8244" s="181" t="s">
        <v>35</v>
      </c>
      <c r="F8244" s="183" t="s">
        <v>35</v>
      </c>
      <c r="G8244" s="181" t="s">
        <v>225</v>
      </c>
      <c r="H8244" s="184" t="s">
        <v>225</v>
      </c>
      <c r="I8244" s="193" t="s">
        <v>106</v>
      </c>
      <c r="J8244" s="181" t="s">
        <v>35</v>
      </c>
      <c r="K8244" s="181" t="s">
        <v>225</v>
      </c>
      <c r="L8244" s="186" t="s">
        <v>225</v>
      </c>
      <c r="M8244" s="194" t="s">
        <v>11943</v>
      </c>
      <c r="N8244" s="191" t="s">
        <v>53</v>
      </c>
      <c r="O8244" s="181" t="s">
        <v>225</v>
      </c>
      <c r="P8244" s="184" t="s">
        <v>225</v>
      </c>
      <c r="Q8244" s="193" t="s">
        <v>106</v>
      </c>
      <c r="R8244" s="181" t="s">
        <v>35</v>
      </c>
      <c r="S8244" s="181" t="s">
        <v>225</v>
      </c>
      <c r="T8244" s="186" t="s">
        <v>225</v>
      </c>
      <c r="U8244" s="194" t="s">
        <v>11943</v>
      </c>
      <c r="V8244" s="188" t="str" cm="1">
        <f t="array" ref="V8244">IF(SUM(LEN(A8244:U8244))=0,"",IF(OR(OR(ISBLANK(E8244),SUM(LEN(B8244),LEN(C8244))=0),AND(NOT(D8244="Unknown"),ISBLANK(I8244)),AND(NOT(N8244="Unknown"),ISBLANK(Q8244))),"Missing Information", INDEX(Table15[Entire Service Line Classification], MATCH(SUMIFS(Table15[Unique ID],Table15[System-Owned Portion],D8244,Table15[If Material Anything Other than "Lead" in Column E,Was Material Ever Previously Lead?],F8244,Table15[Customer-Owned Portion],N8244),Table15[Unique ID],0),0)))</f>
        <v>Non-lead</v>
      </c>
      <c r="W8244" s="189"/>
    </row>
    <row r="8245" spans="1:23" s="190" customFormat="1" ht="131.25" x14ac:dyDescent="0.25">
      <c r="A8245" s="180" t="s">
        <v>225</v>
      </c>
      <c r="B8245" s="181" t="s">
        <v>11803</v>
      </c>
      <c r="C8245" s="182" t="s">
        <v>225</v>
      </c>
      <c r="D8245" s="191" t="s">
        <v>53</v>
      </c>
      <c r="E8245" s="181" t="s">
        <v>35</v>
      </c>
      <c r="F8245" s="183" t="s">
        <v>35</v>
      </c>
      <c r="G8245" s="181" t="s">
        <v>225</v>
      </c>
      <c r="H8245" s="184" t="s">
        <v>225</v>
      </c>
      <c r="I8245" s="193" t="s">
        <v>106</v>
      </c>
      <c r="J8245" s="181" t="s">
        <v>35</v>
      </c>
      <c r="K8245" s="181" t="s">
        <v>225</v>
      </c>
      <c r="L8245" s="186" t="s">
        <v>225</v>
      </c>
      <c r="M8245" s="194" t="s">
        <v>11943</v>
      </c>
      <c r="N8245" s="191" t="s">
        <v>53</v>
      </c>
      <c r="O8245" s="181" t="s">
        <v>225</v>
      </c>
      <c r="P8245" s="184" t="s">
        <v>225</v>
      </c>
      <c r="Q8245" s="193" t="s">
        <v>106</v>
      </c>
      <c r="R8245" s="181" t="s">
        <v>35</v>
      </c>
      <c r="S8245" s="181" t="s">
        <v>225</v>
      </c>
      <c r="T8245" s="186" t="s">
        <v>225</v>
      </c>
      <c r="U8245" s="194" t="s">
        <v>11943</v>
      </c>
      <c r="V8245" s="188" t="str" cm="1">
        <f t="array" ref="V8245">IF(SUM(LEN(A8245:U8245))=0,"",IF(OR(OR(ISBLANK(E8245),SUM(LEN(B8245),LEN(C8245))=0),AND(NOT(D8245="Unknown"),ISBLANK(I8245)),AND(NOT(N8245="Unknown"),ISBLANK(Q8245))),"Missing Information", INDEX(Table15[Entire Service Line Classification], MATCH(SUMIFS(Table15[Unique ID],Table15[System-Owned Portion],D8245,Table15[If Material Anything Other than "Lead" in Column E,Was Material Ever Previously Lead?],F8245,Table15[Customer-Owned Portion],N8245),Table15[Unique ID],0),0)))</f>
        <v>Non-lead</v>
      </c>
      <c r="W8245" s="189"/>
    </row>
    <row r="8246" spans="1:23" s="190" customFormat="1" ht="131.25" x14ac:dyDescent="0.25">
      <c r="A8246" s="180" t="s">
        <v>225</v>
      </c>
      <c r="B8246" s="181" t="s">
        <v>11804</v>
      </c>
      <c r="C8246" s="182" t="s">
        <v>225</v>
      </c>
      <c r="D8246" s="191" t="s">
        <v>53</v>
      </c>
      <c r="E8246" s="181" t="s">
        <v>35</v>
      </c>
      <c r="F8246" s="183" t="s">
        <v>35</v>
      </c>
      <c r="G8246" s="181" t="s">
        <v>225</v>
      </c>
      <c r="H8246" s="184" t="s">
        <v>225</v>
      </c>
      <c r="I8246" s="193" t="s">
        <v>106</v>
      </c>
      <c r="J8246" s="181" t="s">
        <v>35</v>
      </c>
      <c r="K8246" s="181" t="s">
        <v>225</v>
      </c>
      <c r="L8246" s="186" t="s">
        <v>225</v>
      </c>
      <c r="M8246" s="194" t="s">
        <v>11943</v>
      </c>
      <c r="N8246" s="191" t="s">
        <v>53</v>
      </c>
      <c r="O8246" s="181" t="s">
        <v>225</v>
      </c>
      <c r="P8246" s="184" t="s">
        <v>225</v>
      </c>
      <c r="Q8246" s="193" t="s">
        <v>106</v>
      </c>
      <c r="R8246" s="181" t="s">
        <v>35</v>
      </c>
      <c r="S8246" s="181" t="s">
        <v>225</v>
      </c>
      <c r="T8246" s="186" t="s">
        <v>225</v>
      </c>
      <c r="U8246" s="194" t="s">
        <v>11943</v>
      </c>
      <c r="V8246" s="188" t="str" cm="1">
        <f t="array" ref="V8246">IF(SUM(LEN(A8246:U8246))=0,"",IF(OR(OR(ISBLANK(E8246),SUM(LEN(B8246),LEN(C8246))=0),AND(NOT(D8246="Unknown"),ISBLANK(I8246)),AND(NOT(N8246="Unknown"),ISBLANK(Q8246))),"Missing Information", INDEX(Table15[Entire Service Line Classification], MATCH(SUMIFS(Table15[Unique ID],Table15[System-Owned Portion],D8246,Table15[If Material Anything Other than "Lead" in Column E,Was Material Ever Previously Lead?],F8246,Table15[Customer-Owned Portion],N8246),Table15[Unique ID],0),0)))</f>
        <v>Non-lead</v>
      </c>
      <c r="W8246" s="189"/>
    </row>
    <row r="8247" spans="1:23" s="190" customFormat="1" ht="131.25" x14ac:dyDescent="0.25">
      <c r="A8247" s="180" t="s">
        <v>225</v>
      </c>
      <c r="B8247" s="181" t="s">
        <v>11805</v>
      </c>
      <c r="C8247" s="182" t="s">
        <v>225</v>
      </c>
      <c r="D8247" s="191" t="s">
        <v>53</v>
      </c>
      <c r="E8247" s="181" t="s">
        <v>35</v>
      </c>
      <c r="F8247" s="183" t="s">
        <v>35</v>
      </c>
      <c r="G8247" s="181" t="s">
        <v>225</v>
      </c>
      <c r="H8247" s="184" t="s">
        <v>225</v>
      </c>
      <c r="I8247" s="193" t="s">
        <v>106</v>
      </c>
      <c r="J8247" s="181" t="s">
        <v>35</v>
      </c>
      <c r="K8247" s="181" t="s">
        <v>225</v>
      </c>
      <c r="L8247" s="186" t="s">
        <v>225</v>
      </c>
      <c r="M8247" s="194" t="s">
        <v>11943</v>
      </c>
      <c r="N8247" s="191" t="s">
        <v>53</v>
      </c>
      <c r="O8247" s="181" t="s">
        <v>225</v>
      </c>
      <c r="P8247" s="184" t="s">
        <v>225</v>
      </c>
      <c r="Q8247" s="193" t="s">
        <v>106</v>
      </c>
      <c r="R8247" s="181" t="s">
        <v>35</v>
      </c>
      <c r="S8247" s="181" t="s">
        <v>225</v>
      </c>
      <c r="T8247" s="186" t="s">
        <v>225</v>
      </c>
      <c r="U8247" s="194" t="s">
        <v>11943</v>
      </c>
      <c r="V8247" s="188" t="str" cm="1">
        <f t="array" ref="V8247">IF(SUM(LEN(A8247:U8247))=0,"",IF(OR(OR(ISBLANK(E8247),SUM(LEN(B8247),LEN(C8247))=0),AND(NOT(D8247="Unknown"),ISBLANK(I8247)),AND(NOT(N8247="Unknown"),ISBLANK(Q8247))),"Missing Information", INDEX(Table15[Entire Service Line Classification], MATCH(SUMIFS(Table15[Unique ID],Table15[System-Owned Portion],D8247,Table15[If Material Anything Other than "Lead" in Column E,Was Material Ever Previously Lead?],F8247,Table15[Customer-Owned Portion],N8247),Table15[Unique ID],0),0)))</f>
        <v>Non-lead</v>
      </c>
      <c r="W8247" s="189"/>
    </row>
    <row r="8248" spans="1:23" s="190" customFormat="1" ht="131.25" x14ac:dyDescent="0.25">
      <c r="A8248" s="180" t="s">
        <v>225</v>
      </c>
      <c r="B8248" s="181" t="s">
        <v>11806</v>
      </c>
      <c r="C8248" s="182" t="s">
        <v>225</v>
      </c>
      <c r="D8248" s="191" t="s">
        <v>53</v>
      </c>
      <c r="E8248" s="181" t="s">
        <v>35</v>
      </c>
      <c r="F8248" s="183" t="s">
        <v>35</v>
      </c>
      <c r="G8248" s="181" t="s">
        <v>225</v>
      </c>
      <c r="H8248" s="184" t="s">
        <v>225</v>
      </c>
      <c r="I8248" s="193" t="s">
        <v>106</v>
      </c>
      <c r="J8248" s="181" t="s">
        <v>35</v>
      </c>
      <c r="K8248" s="181" t="s">
        <v>225</v>
      </c>
      <c r="L8248" s="186" t="s">
        <v>225</v>
      </c>
      <c r="M8248" s="194" t="s">
        <v>11943</v>
      </c>
      <c r="N8248" s="191" t="s">
        <v>53</v>
      </c>
      <c r="O8248" s="181" t="s">
        <v>225</v>
      </c>
      <c r="P8248" s="184" t="s">
        <v>225</v>
      </c>
      <c r="Q8248" s="193" t="s">
        <v>106</v>
      </c>
      <c r="R8248" s="181" t="s">
        <v>35</v>
      </c>
      <c r="S8248" s="181" t="s">
        <v>225</v>
      </c>
      <c r="T8248" s="186" t="s">
        <v>225</v>
      </c>
      <c r="U8248" s="194" t="s">
        <v>11943</v>
      </c>
      <c r="V8248" s="188" t="str" cm="1">
        <f t="array" ref="V8248">IF(SUM(LEN(A8248:U8248))=0,"",IF(OR(OR(ISBLANK(E8248),SUM(LEN(B8248),LEN(C8248))=0),AND(NOT(D8248="Unknown"),ISBLANK(I8248)),AND(NOT(N8248="Unknown"),ISBLANK(Q8248))),"Missing Information", INDEX(Table15[Entire Service Line Classification], MATCH(SUMIFS(Table15[Unique ID],Table15[System-Owned Portion],D8248,Table15[If Material Anything Other than "Lead" in Column E,Was Material Ever Previously Lead?],F8248,Table15[Customer-Owned Portion],N8248),Table15[Unique ID],0),0)))</f>
        <v>Non-lead</v>
      </c>
      <c r="W8248" s="189"/>
    </row>
    <row r="8249" spans="1:23" s="190" customFormat="1" ht="131.25" x14ac:dyDescent="0.25">
      <c r="A8249" s="180" t="s">
        <v>225</v>
      </c>
      <c r="B8249" s="181" t="s">
        <v>11807</v>
      </c>
      <c r="C8249" s="182" t="s">
        <v>225</v>
      </c>
      <c r="D8249" s="191" t="s">
        <v>53</v>
      </c>
      <c r="E8249" s="181" t="s">
        <v>35</v>
      </c>
      <c r="F8249" s="183" t="s">
        <v>35</v>
      </c>
      <c r="G8249" s="181" t="s">
        <v>225</v>
      </c>
      <c r="H8249" s="184" t="s">
        <v>225</v>
      </c>
      <c r="I8249" s="193" t="s">
        <v>106</v>
      </c>
      <c r="J8249" s="181" t="s">
        <v>35</v>
      </c>
      <c r="K8249" s="181" t="s">
        <v>225</v>
      </c>
      <c r="L8249" s="186" t="s">
        <v>225</v>
      </c>
      <c r="M8249" s="194" t="s">
        <v>11943</v>
      </c>
      <c r="N8249" s="191" t="s">
        <v>53</v>
      </c>
      <c r="O8249" s="181" t="s">
        <v>225</v>
      </c>
      <c r="P8249" s="184" t="s">
        <v>225</v>
      </c>
      <c r="Q8249" s="193" t="s">
        <v>106</v>
      </c>
      <c r="R8249" s="181" t="s">
        <v>35</v>
      </c>
      <c r="S8249" s="181" t="s">
        <v>225</v>
      </c>
      <c r="T8249" s="186" t="s">
        <v>225</v>
      </c>
      <c r="U8249" s="194" t="s">
        <v>11943</v>
      </c>
      <c r="V8249" s="188" t="str" cm="1">
        <f t="array" ref="V8249">IF(SUM(LEN(A8249:U8249))=0,"",IF(OR(OR(ISBLANK(E8249),SUM(LEN(B8249),LEN(C8249))=0),AND(NOT(D8249="Unknown"),ISBLANK(I8249)),AND(NOT(N8249="Unknown"),ISBLANK(Q8249))),"Missing Information", INDEX(Table15[Entire Service Line Classification], MATCH(SUMIFS(Table15[Unique ID],Table15[System-Owned Portion],D8249,Table15[If Material Anything Other than "Lead" in Column E,Was Material Ever Previously Lead?],F8249,Table15[Customer-Owned Portion],N8249),Table15[Unique ID],0),0)))</f>
        <v>Non-lead</v>
      </c>
      <c r="W8249" s="189"/>
    </row>
    <row r="8250" spans="1:23" s="190" customFormat="1" ht="131.25" x14ac:dyDescent="0.25">
      <c r="A8250" s="180" t="s">
        <v>225</v>
      </c>
      <c r="B8250" s="181" t="s">
        <v>11808</v>
      </c>
      <c r="C8250" s="182" t="s">
        <v>225</v>
      </c>
      <c r="D8250" s="191" t="s">
        <v>53</v>
      </c>
      <c r="E8250" s="181" t="s">
        <v>35</v>
      </c>
      <c r="F8250" s="183" t="s">
        <v>35</v>
      </c>
      <c r="G8250" s="181" t="s">
        <v>225</v>
      </c>
      <c r="H8250" s="184" t="s">
        <v>225</v>
      </c>
      <c r="I8250" s="193" t="s">
        <v>106</v>
      </c>
      <c r="J8250" s="181" t="s">
        <v>35</v>
      </c>
      <c r="K8250" s="181" t="s">
        <v>225</v>
      </c>
      <c r="L8250" s="186" t="s">
        <v>225</v>
      </c>
      <c r="M8250" s="194" t="s">
        <v>11943</v>
      </c>
      <c r="N8250" s="191" t="s">
        <v>53</v>
      </c>
      <c r="O8250" s="181" t="s">
        <v>225</v>
      </c>
      <c r="P8250" s="184" t="s">
        <v>225</v>
      </c>
      <c r="Q8250" s="193" t="s">
        <v>106</v>
      </c>
      <c r="R8250" s="181" t="s">
        <v>35</v>
      </c>
      <c r="S8250" s="181" t="s">
        <v>225</v>
      </c>
      <c r="T8250" s="186" t="s">
        <v>225</v>
      </c>
      <c r="U8250" s="194" t="s">
        <v>11943</v>
      </c>
      <c r="V8250" s="188" t="str" cm="1">
        <f t="array" ref="V8250">IF(SUM(LEN(A8250:U8250))=0,"",IF(OR(OR(ISBLANK(E8250),SUM(LEN(B8250),LEN(C8250))=0),AND(NOT(D8250="Unknown"),ISBLANK(I8250)),AND(NOT(N8250="Unknown"),ISBLANK(Q8250))),"Missing Information", INDEX(Table15[Entire Service Line Classification], MATCH(SUMIFS(Table15[Unique ID],Table15[System-Owned Portion],D8250,Table15[If Material Anything Other than "Lead" in Column E,Was Material Ever Previously Lead?],F8250,Table15[Customer-Owned Portion],N8250),Table15[Unique ID],0),0)))</f>
        <v>Non-lead</v>
      </c>
      <c r="W8250" s="189"/>
    </row>
    <row r="8251" spans="1:23" s="190" customFormat="1" ht="131.25" x14ac:dyDescent="0.25">
      <c r="A8251" s="180" t="s">
        <v>225</v>
      </c>
      <c r="B8251" s="181" t="s">
        <v>11809</v>
      </c>
      <c r="C8251" s="182" t="s">
        <v>225</v>
      </c>
      <c r="D8251" s="191" t="s">
        <v>53</v>
      </c>
      <c r="E8251" s="181" t="s">
        <v>35</v>
      </c>
      <c r="F8251" s="183" t="s">
        <v>35</v>
      </c>
      <c r="G8251" s="181" t="s">
        <v>225</v>
      </c>
      <c r="H8251" s="184" t="s">
        <v>225</v>
      </c>
      <c r="I8251" s="193" t="s">
        <v>106</v>
      </c>
      <c r="J8251" s="181" t="s">
        <v>35</v>
      </c>
      <c r="K8251" s="181" t="s">
        <v>225</v>
      </c>
      <c r="L8251" s="186" t="s">
        <v>225</v>
      </c>
      <c r="M8251" s="194" t="s">
        <v>11943</v>
      </c>
      <c r="N8251" s="191" t="s">
        <v>53</v>
      </c>
      <c r="O8251" s="181" t="s">
        <v>225</v>
      </c>
      <c r="P8251" s="184" t="s">
        <v>225</v>
      </c>
      <c r="Q8251" s="193" t="s">
        <v>106</v>
      </c>
      <c r="R8251" s="181" t="s">
        <v>35</v>
      </c>
      <c r="S8251" s="181" t="s">
        <v>225</v>
      </c>
      <c r="T8251" s="186" t="s">
        <v>225</v>
      </c>
      <c r="U8251" s="194" t="s">
        <v>11943</v>
      </c>
      <c r="V8251" s="188" t="str" cm="1">
        <f t="array" ref="V8251">IF(SUM(LEN(A8251:U8251))=0,"",IF(OR(OR(ISBLANK(E8251),SUM(LEN(B8251),LEN(C8251))=0),AND(NOT(D8251="Unknown"),ISBLANK(I8251)),AND(NOT(N8251="Unknown"),ISBLANK(Q8251))),"Missing Information", INDEX(Table15[Entire Service Line Classification], MATCH(SUMIFS(Table15[Unique ID],Table15[System-Owned Portion],D8251,Table15[If Material Anything Other than "Lead" in Column E,Was Material Ever Previously Lead?],F8251,Table15[Customer-Owned Portion],N8251),Table15[Unique ID],0),0)))</f>
        <v>Non-lead</v>
      </c>
      <c r="W8251" s="189"/>
    </row>
    <row r="8252" spans="1:23" s="190" customFormat="1" ht="131.25" x14ac:dyDescent="0.25">
      <c r="A8252" s="180" t="s">
        <v>225</v>
      </c>
      <c r="B8252" s="181" t="s">
        <v>11810</v>
      </c>
      <c r="C8252" s="182" t="s">
        <v>225</v>
      </c>
      <c r="D8252" s="191" t="s">
        <v>53</v>
      </c>
      <c r="E8252" s="181" t="s">
        <v>35</v>
      </c>
      <c r="F8252" s="183" t="s">
        <v>35</v>
      </c>
      <c r="G8252" s="181" t="s">
        <v>225</v>
      </c>
      <c r="H8252" s="184" t="s">
        <v>225</v>
      </c>
      <c r="I8252" s="193" t="s">
        <v>106</v>
      </c>
      <c r="J8252" s="181" t="s">
        <v>35</v>
      </c>
      <c r="K8252" s="181" t="s">
        <v>225</v>
      </c>
      <c r="L8252" s="186" t="s">
        <v>225</v>
      </c>
      <c r="M8252" s="194" t="s">
        <v>11943</v>
      </c>
      <c r="N8252" s="191" t="s">
        <v>53</v>
      </c>
      <c r="O8252" s="181" t="s">
        <v>225</v>
      </c>
      <c r="P8252" s="184" t="s">
        <v>225</v>
      </c>
      <c r="Q8252" s="193" t="s">
        <v>106</v>
      </c>
      <c r="R8252" s="181" t="s">
        <v>35</v>
      </c>
      <c r="S8252" s="181" t="s">
        <v>225</v>
      </c>
      <c r="T8252" s="186" t="s">
        <v>225</v>
      </c>
      <c r="U8252" s="194" t="s">
        <v>11943</v>
      </c>
      <c r="V8252" s="188" t="str" cm="1">
        <f t="array" ref="V8252">IF(SUM(LEN(A8252:U8252))=0,"",IF(OR(OR(ISBLANK(E8252),SUM(LEN(B8252),LEN(C8252))=0),AND(NOT(D8252="Unknown"),ISBLANK(I8252)),AND(NOT(N8252="Unknown"),ISBLANK(Q8252))),"Missing Information", INDEX(Table15[Entire Service Line Classification], MATCH(SUMIFS(Table15[Unique ID],Table15[System-Owned Portion],D8252,Table15[If Material Anything Other than "Lead" in Column E,Was Material Ever Previously Lead?],F8252,Table15[Customer-Owned Portion],N8252),Table15[Unique ID],0),0)))</f>
        <v>Non-lead</v>
      </c>
      <c r="W8252" s="189"/>
    </row>
    <row r="8253" spans="1:23" s="190" customFormat="1" ht="131.25" x14ac:dyDescent="0.25">
      <c r="A8253" s="180" t="s">
        <v>225</v>
      </c>
      <c r="B8253" s="181" t="s">
        <v>11811</v>
      </c>
      <c r="C8253" s="182" t="s">
        <v>225</v>
      </c>
      <c r="D8253" s="191" t="s">
        <v>53</v>
      </c>
      <c r="E8253" s="181" t="s">
        <v>35</v>
      </c>
      <c r="F8253" s="183" t="s">
        <v>35</v>
      </c>
      <c r="G8253" s="181" t="s">
        <v>225</v>
      </c>
      <c r="H8253" s="184" t="s">
        <v>225</v>
      </c>
      <c r="I8253" s="193" t="s">
        <v>106</v>
      </c>
      <c r="J8253" s="181" t="s">
        <v>35</v>
      </c>
      <c r="K8253" s="181" t="s">
        <v>225</v>
      </c>
      <c r="L8253" s="186" t="s">
        <v>225</v>
      </c>
      <c r="M8253" s="194" t="s">
        <v>11943</v>
      </c>
      <c r="N8253" s="191" t="s">
        <v>53</v>
      </c>
      <c r="O8253" s="181" t="s">
        <v>225</v>
      </c>
      <c r="P8253" s="184" t="s">
        <v>225</v>
      </c>
      <c r="Q8253" s="193" t="s">
        <v>106</v>
      </c>
      <c r="R8253" s="181" t="s">
        <v>35</v>
      </c>
      <c r="S8253" s="181" t="s">
        <v>225</v>
      </c>
      <c r="T8253" s="186" t="s">
        <v>225</v>
      </c>
      <c r="U8253" s="194" t="s">
        <v>11943</v>
      </c>
      <c r="V8253" s="188" t="str" cm="1">
        <f t="array" ref="V8253">IF(SUM(LEN(A8253:U8253))=0,"",IF(OR(OR(ISBLANK(E8253),SUM(LEN(B8253),LEN(C8253))=0),AND(NOT(D8253="Unknown"),ISBLANK(I8253)),AND(NOT(N8253="Unknown"),ISBLANK(Q8253))),"Missing Information", INDEX(Table15[Entire Service Line Classification], MATCH(SUMIFS(Table15[Unique ID],Table15[System-Owned Portion],D8253,Table15[If Material Anything Other than "Lead" in Column E,Was Material Ever Previously Lead?],F8253,Table15[Customer-Owned Portion],N8253),Table15[Unique ID],0),0)))</f>
        <v>Non-lead</v>
      </c>
      <c r="W8253" s="189"/>
    </row>
    <row r="8254" spans="1:23" s="190" customFormat="1" ht="131.25" x14ac:dyDescent="0.25">
      <c r="A8254" s="180" t="s">
        <v>225</v>
      </c>
      <c r="B8254" s="181" t="s">
        <v>11812</v>
      </c>
      <c r="C8254" s="182" t="s">
        <v>225</v>
      </c>
      <c r="D8254" s="191" t="s">
        <v>53</v>
      </c>
      <c r="E8254" s="181" t="s">
        <v>35</v>
      </c>
      <c r="F8254" s="183" t="s">
        <v>35</v>
      </c>
      <c r="G8254" s="181" t="s">
        <v>225</v>
      </c>
      <c r="H8254" s="184" t="s">
        <v>225</v>
      </c>
      <c r="I8254" s="193" t="s">
        <v>106</v>
      </c>
      <c r="J8254" s="181" t="s">
        <v>35</v>
      </c>
      <c r="K8254" s="181" t="s">
        <v>225</v>
      </c>
      <c r="L8254" s="186" t="s">
        <v>225</v>
      </c>
      <c r="M8254" s="194" t="s">
        <v>11943</v>
      </c>
      <c r="N8254" s="191" t="s">
        <v>53</v>
      </c>
      <c r="O8254" s="181" t="s">
        <v>225</v>
      </c>
      <c r="P8254" s="184" t="s">
        <v>225</v>
      </c>
      <c r="Q8254" s="193" t="s">
        <v>106</v>
      </c>
      <c r="R8254" s="181" t="s">
        <v>35</v>
      </c>
      <c r="S8254" s="181" t="s">
        <v>225</v>
      </c>
      <c r="T8254" s="186" t="s">
        <v>225</v>
      </c>
      <c r="U8254" s="194" t="s">
        <v>11943</v>
      </c>
      <c r="V8254" s="188" t="str" cm="1">
        <f t="array" ref="V8254">IF(SUM(LEN(A8254:U8254))=0,"",IF(OR(OR(ISBLANK(E8254),SUM(LEN(B8254),LEN(C8254))=0),AND(NOT(D8254="Unknown"),ISBLANK(I8254)),AND(NOT(N8254="Unknown"),ISBLANK(Q8254))),"Missing Information", INDEX(Table15[Entire Service Line Classification], MATCH(SUMIFS(Table15[Unique ID],Table15[System-Owned Portion],D8254,Table15[If Material Anything Other than "Lead" in Column E,Was Material Ever Previously Lead?],F8254,Table15[Customer-Owned Portion],N8254),Table15[Unique ID],0),0)))</f>
        <v>Non-lead</v>
      </c>
      <c r="W8254" s="189"/>
    </row>
    <row r="8255" spans="1:23" s="190" customFormat="1" ht="131.25" x14ac:dyDescent="0.25">
      <c r="A8255" s="180" t="s">
        <v>225</v>
      </c>
      <c r="B8255" s="181" t="s">
        <v>11813</v>
      </c>
      <c r="C8255" s="182" t="s">
        <v>225</v>
      </c>
      <c r="D8255" s="191" t="s">
        <v>53</v>
      </c>
      <c r="E8255" s="181" t="s">
        <v>35</v>
      </c>
      <c r="F8255" s="183" t="s">
        <v>35</v>
      </c>
      <c r="G8255" s="181" t="s">
        <v>225</v>
      </c>
      <c r="H8255" s="184" t="s">
        <v>225</v>
      </c>
      <c r="I8255" s="193" t="s">
        <v>106</v>
      </c>
      <c r="J8255" s="181" t="s">
        <v>35</v>
      </c>
      <c r="K8255" s="181" t="s">
        <v>225</v>
      </c>
      <c r="L8255" s="186" t="s">
        <v>225</v>
      </c>
      <c r="M8255" s="194" t="s">
        <v>11943</v>
      </c>
      <c r="N8255" s="191" t="s">
        <v>53</v>
      </c>
      <c r="O8255" s="181" t="s">
        <v>225</v>
      </c>
      <c r="P8255" s="184" t="s">
        <v>225</v>
      </c>
      <c r="Q8255" s="193" t="s">
        <v>106</v>
      </c>
      <c r="R8255" s="181" t="s">
        <v>35</v>
      </c>
      <c r="S8255" s="181" t="s">
        <v>225</v>
      </c>
      <c r="T8255" s="186" t="s">
        <v>225</v>
      </c>
      <c r="U8255" s="194" t="s">
        <v>11943</v>
      </c>
      <c r="V8255" s="188" t="str" cm="1">
        <f t="array" ref="V8255">IF(SUM(LEN(A8255:U8255))=0,"",IF(OR(OR(ISBLANK(E8255),SUM(LEN(B8255),LEN(C8255))=0),AND(NOT(D8255="Unknown"),ISBLANK(I8255)),AND(NOT(N8255="Unknown"),ISBLANK(Q8255))),"Missing Information", INDEX(Table15[Entire Service Line Classification], MATCH(SUMIFS(Table15[Unique ID],Table15[System-Owned Portion],D8255,Table15[If Material Anything Other than "Lead" in Column E,Was Material Ever Previously Lead?],F8255,Table15[Customer-Owned Portion],N8255),Table15[Unique ID],0),0)))</f>
        <v>Non-lead</v>
      </c>
      <c r="W8255" s="189"/>
    </row>
    <row r="8256" spans="1:23" s="190" customFormat="1" ht="131.25" x14ac:dyDescent="0.25">
      <c r="A8256" s="180" t="s">
        <v>225</v>
      </c>
      <c r="B8256" s="181" t="s">
        <v>11814</v>
      </c>
      <c r="C8256" s="182" t="s">
        <v>225</v>
      </c>
      <c r="D8256" s="191" t="s">
        <v>53</v>
      </c>
      <c r="E8256" s="181" t="s">
        <v>35</v>
      </c>
      <c r="F8256" s="183" t="s">
        <v>35</v>
      </c>
      <c r="G8256" s="181" t="s">
        <v>225</v>
      </c>
      <c r="H8256" s="184" t="s">
        <v>225</v>
      </c>
      <c r="I8256" s="193" t="s">
        <v>106</v>
      </c>
      <c r="J8256" s="181" t="s">
        <v>35</v>
      </c>
      <c r="K8256" s="181" t="s">
        <v>225</v>
      </c>
      <c r="L8256" s="186" t="s">
        <v>225</v>
      </c>
      <c r="M8256" s="194" t="s">
        <v>11943</v>
      </c>
      <c r="N8256" s="191" t="s">
        <v>53</v>
      </c>
      <c r="O8256" s="181" t="s">
        <v>225</v>
      </c>
      <c r="P8256" s="184" t="s">
        <v>225</v>
      </c>
      <c r="Q8256" s="193" t="s">
        <v>106</v>
      </c>
      <c r="R8256" s="181" t="s">
        <v>35</v>
      </c>
      <c r="S8256" s="181" t="s">
        <v>225</v>
      </c>
      <c r="T8256" s="186" t="s">
        <v>225</v>
      </c>
      <c r="U8256" s="194" t="s">
        <v>11943</v>
      </c>
      <c r="V8256" s="188" t="str" cm="1">
        <f t="array" ref="V8256">IF(SUM(LEN(A8256:U8256))=0,"",IF(OR(OR(ISBLANK(E8256),SUM(LEN(B8256),LEN(C8256))=0),AND(NOT(D8256="Unknown"),ISBLANK(I8256)),AND(NOT(N8256="Unknown"),ISBLANK(Q8256))),"Missing Information", INDEX(Table15[Entire Service Line Classification], MATCH(SUMIFS(Table15[Unique ID],Table15[System-Owned Portion],D8256,Table15[If Material Anything Other than "Lead" in Column E,Was Material Ever Previously Lead?],F8256,Table15[Customer-Owned Portion],N8256),Table15[Unique ID],0),0)))</f>
        <v>Non-lead</v>
      </c>
      <c r="W8256" s="189"/>
    </row>
    <row r="8257" spans="1:23" s="190" customFormat="1" ht="131.25" x14ac:dyDescent="0.25">
      <c r="A8257" s="180" t="s">
        <v>225</v>
      </c>
      <c r="B8257" s="181" t="s">
        <v>11815</v>
      </c>
      <c r="C8257" s="182" t="s">
        <v>225</v>
      </c>
      <c r="D8257" s="191" t="s">
        <v>53</v>
      </c>
      <c r="E8257" s="181" t="s">
        <v>35</v>
      </c>
      <c r="F8257" s="183" t="s">
        <v>35</v>
      </c>
      <c r="G8257" s="181" t="s">
        <v>225</v>
      </c>
      <c r="H8257" s="184" t="s">
        <v>225</v>
      </c>
      <c r="I8257" s="193" t="s">
        <v>106</v>
      </c>
      <c r="J8257" s="181" t="s">
        <v>35</v>
      </c>
      <c r="K8257" s="181" t="s">
        <v>225</v>
      </c>
      <c r="L8257" s="186" t="s">
        <v>225</v>
      </c>
      <c r="M8257" s="194" t="s">
        <v>11943</v>
      </c>
      <c r="N8257" s="191" t="s">
        <v>53</v>
      </c>
      <c r="O8257" s="181" t="s">
        <v>225</v>
      </c>
      <c r="P8257" s="184" t="s">
        <v>225</v>
      </c>
      <c r="Q8257" s="193" t="s">
        <v>106</v>
      </c>
      <c r="R8257" s="181" t="s">
        <v>35</v>
      </c>
      <c r="S8257" s="181" t="s">
        <v>225</v>
      </c>
      <c r="T8257" s="186" t="s">
        <v>225</v>
      </c>
      <c r="U8257" s="194" t="s">
        <v>11943</v>
      </c>
      <c r="V8257" s="188" t="str" cm="1">
        <f t="array" ref="V8257">IF(SUM(LEN(A8257:U8257))=0,"",IF(OR(OR(ISBLANK(E8257),SUM(LEN(B8257),LEN(C8257))=0),AND(NOT(D8257="Unknown"),ISBLANK(I8257)),AND(NOT(N8257="Unknown"),ISBLANK(Q8257))),"Missing Information", INDEX(Table15[Entire Service Line Classification], MATCH(SUMIFS(Table15[Unique ID],Table15[System-Owned Portion],D8257,Table15[If Material Anything Other than "Lead" in Column E,Was Material Ever Previously Lead?],F8257,Table15[Customer-Owned Portion],N8257),Table15[Unique ID],0),0)))</f>
        <v>Non-lead</v>
      </c>
      <c r="W8257" s="189"/>
    </row>
    <row r="8258" spans="1:23" s="190" customFormat="1" ht="131.25" x14ac:dyDescent="0.25">
      <c r="A8258" s="180" t="s">
        <v>225</v>
      </c>
      <c r="B8258" s="181" t="s">
        <v>11816</v>
      </c>
      <c r="C8258" s="182" t="s">
        <v>225</v>
      </c>
      <c r="D8258" s="191" t="s">
        <v>53</v>
      </c>
      <c r="E8258" s="181" t="s">
        <v>35</v>
      </c>
      <c r="F8258" s="183" t="s">
        <v>35</v>
      </c>
      <c r="G8258" s="181" t="s">
        <v>225</v>
      </c>
      <c r="H8258" s="184" t="s">
        <v>225</v>
      </c>
      <c r="I8258" s="193" t="s">
        <v>106</v>
      </c>
      <c r="J8258" s="181" t="s">
        <v>35</v>
      </c>
      <c r="K8258" s="181" t="s">
        <v>225</v>
      </c>
      <c r="L8258" s="186" t="s">
        <v>225</v>
      </c>
      <c r="M8258" s="194" t="s">
        <v>11943</v>
      </c>
      <c r="N8258" s="191" t="s">
        <v>53</v>
      </c>
      <c r="O8258" s="181" t="s">
        <v>225</v>
      </c>
      <c r="P8258" s="184" t="s">
        <v>225</v>
      </c>
      <c r="Q8258" s="193" t="s">
        <v>106</v>
      </c>
      <c r="R8258" s="181" t="s">
        <v>35</v>
      </c>
      <c r="S8258" s="181" t="s">
        <v>225</v>
      </c>
      <c r="T8258" s="186" t="s">
        <v>225</v>
      </c>
      <c r="U8258" s="194" t="s">
        <v>11943</v>
      </c>
      <c r="V8258" s="188" t="str" cm="1">
        <f t="array" ref="V8258">IF(SUM(LEN(A8258:U8258))=0,"",IF(OR(OR(ISBLANK(E8258),SUM(LEN(B8258),LEN(C8258))=0),AND(NOT(D8258="Unknown"),ISBLANK(I8258)),AND(NOT(N8258="Unknown"),ISBLANK(Q8258))),"Missing Information", INDEX(Table15[Entire Service Line Classification], MATCH(SUMIFS(Table15[Unique ID],Table15[System-Owned Portion],D8258,Table15[If Material Anything Other than "Lead" in Column E,Was Material Ever Previously Lead?],F8258,Table15[Customer-Owned Portion],N8258),Table15[Unique ID],0),0)))</f>
        <v>Non-lead</v>
      </c>
      <c r="W8258" s="189"/>
    </row>
    <row r="8259" spans="1:23" s="190" customFormat="1" ht="131.25" x14ac:dyDescent="0.25">
      <c r="A8259" s="180" t="s">
        <v>225</v>
      </c>
      <c r="B8259" s="181" t="s">
        <v>11817</v>
      </c>
      <c r="C8259" s="182" t="s">
        <v>225</v>
      </c>
      <c r="D8259" s="191" t="s">
        <v>53</v>
      </c>
      <c r="E8259" s="181" t="s">
        <v>35</v>
      </c>
      <c r="F8259" s="183" t="s">
        <v>35</v>
      </c>
      <c r="G8259" s="181" t="s">
        <v>225</v>
      </c>
      <c r="H8259" s="184" t="s">
        <v>225</v>
      </c>
      <c r="I8259" s="193" t="s">
        <v>106</v>
      </c>
      <c r="J8259" s="181" t="s">
        <v>35</v>
      </c>
      <c r="K8259" s="181" t="s">
        <v>225</v>
      </c>
      <c r="L8259" s="186" t="s">
        <v>225</v>
      </c>
      <c r="M8259" s="194" t="s">
        <v>11943</v>
      </c>
      <c r="N8259" s="191" t="s">
        <v>53</v>
      </c>
      <c r="O8259" s="181" t="s">
        <v>225</v>
      </c>
      <c r="P8259" s="184" t="s">
        <v>225</v>
      </c>
      <c r="Q8259" s="193" t="s">
        <v>106</v>
      </c>
      <c r="R8259" s="181" t="s">
        <v>35</v>
      </c>
      <c r="S8259" s="181" t="s">
        <v>225</v>
      </c>
      <c r="T8259" s="186" t="s">
        <v>225</v>
      </c>
      <c r="U8259" s="194" t="s">
        <v>11943</v>
      </c>
      <c r="V8259" s="188" t="str" cm="1">
        <f t="array" ref="V8259">IF(SUM(LEN(A8259:U8259))=0,"",IF(OR(OR(ISBLANK(E8259),SUM(LEN(B8259),LEN(C8259))=0),AND(NOT(D8259="Unknown"),ISBLANK(I8259)),AND(NOT(N8259="Unknown"),ISBLANK(Q8259))),"Missing Information", INDEX(Table15[Entire Service Line Classification], MATCH(SUMIFS(Table15[Unique ID],Table15[System-Owned Portion],D8259,Table15[If Material Anything Other than "Lead" in Column E,Was Material Ever Previously Lead?],F8259,Table15[Customer-Owned Portion],N8259),Table15[Unique ID],0),0)))</f>
        <v>Non-lead</v>
      </c>
      <c r="W8259" s="189"/>
    </row>
    <row r="8260" spans="1:23" s="190" customFormat="1" ht="131.25" x14ac:dyDescent="0.25">
      <c r="A8260" s="180" t="s">
        <v>225</v>
      </c>
      <c r="B8260" s="181" t="s">
        <v>11818</v>
      </c>
      <c r="C8260" s="182" t="s">
        <v>225</v>
      </c>
      <c r="D8260" s="191" t="s">
        <v>53</v>
      </c>
      <c r="E8260" s="181" t="s">
        <v>35</v>
      </c>
      <c r="F8260" s="183" t="s">
        <v>35</v>
      </c>
      <c r="G8260" s="181" t="s">
        <v>225</v>
      </c>
      <c r="H8260" s="184" t="s">
        <v>225</v>
      </c>
      <c r="I8260" s="193" t="s">
        <v>106</v>
      </c>
      <c r="J8260" s="181" t="s">
        <v>35</v>
      </c>
      <c r="K8260" s="181" t="s">
        <v>225</v>
      </c>
      <c r="L8260" s="186" t="s">
        <v>225</v>
      </c>
      <c r="M8260" s="194" t="s">
        <v>11943</v>
      </c>
      <c r="N8260" s="191" t="s">
        <v>53</v>
      </c>
      <c r="O8260" s="181" t="s">
        <v>225</v>
      </c>
      <c r="P8260" s="184" t="s">
        <v>225</v>
      </c>
      <c r="Q8260" s="193" t="s">
        <v>106</v>
      </c>
      <c r="R8260" s="181" t="s">
        <v>35</v>
      </c>
      <c r="S8260" s="181" t="s">
        <v>225</v>
      </c>
      <c r="T8260" s="186" t="s">
        <v>225</v>
      </c>
      <c r="U8260" s="194" t="s">
        <v>11943</v>
      </c>
      <c r="V8260" s="188" t="str" cm="1">
        <f t="array" ref="V8260">IF(SUM(LEN(A8260:U8260))=0,"",IF(OR(OR(ISBLANK(E8260),SUM(LEN(B8260),LEN(C8260))=0),AND(NOT(D8260="Unknown"),ISBLANK(I8260)),AND(NOT(N8260="Unknown"),ISBLANK(Q8260))),"Missing Information", INDEX(Table15[Entire Service Line Classification], MATCH(SUMIFS(Table15[Unique ID],Table15[System-Owned Portion],D8260,Table15[If Material Anything Other than "Lead" in Column E,Was Material Ever Previously Lead?],F8260,Table15[Customer-Owned Portion],N8260),Table15[Unique ID],0),0)))</f>
        <v>Non-lead</v>
      </c>
      <c r="W8260" s="189"/>
    </row>
    <row r="8261" spans="1:23" s="190" customFormat="1" ht="131.25" x14ac:dyDescent="0.25">
      <c r="A8261" s="180" t="s">
        <v>225</v>
      </c>
      <c r="B8261" s="181" t="s">
        <v>11819</v>
      </c>
      <c r="C8261" s="182" t="s">
        <v>225</v>
      </c>
      <c r="D8261" s="191" t="s">
        <v>53</v>
      </c>
      <c r="E8261" s="181" t="s">
        <v>35</v>
      </c>
      <c r="F8261" s="183" t="s">
        <v>35</v>
      </c>
      <c r="G8261" s="181" t="s">
        <v>225</v>
      </c>
      <c r="H8261" s="184" t="s">
        <v>225</v>
      </c>
      <c r="I8261" s="193" t="s">
        <v>106</v>
      </c>
      <c r="J8261" s="181" t="s">
        <v>35</v>
      </c>
      <c r="K8261" s="181" t="s">
        <v>225</v>
      </c>
      <c r="L8261" s="186" t="s">
        <v>225</v>
      </c>
      <c r="M8261" s="194" t="s">
        <v>11943</v>
      </c>
      <c r="N8261" s="191" t="s">
        <v>53</v>
      </c>
      <c r="O8261" s="181" t="s">
        <v>225</v>
      </c>
      <c r="P8261" s="184" t="s">
        <v>225</v>
      </c>
      <c r="Q8261" s="193" t="s">
        <v>106</v>
      </c>
      <c r="R8261" s="181" t="s">
        <v>35</v>
      </c>
      <c r="S8261" s="181" t="s">
        <v>225</v>
      </c>
      <c r="T8261" s="186" t="s">
        <v>225</v>
      </c>
      <c r="U8261" s="194" t="s">
        <v>11943</v>
      </c>
      <c r="V8261" s="188" t="str" cm="1">
        <f t="array" ref="V8261">IF(SUM(LEN(A8261:U8261))=0,"",IF(OR(OR(ISBLANK(E8261),SUM(LEN(B8261),LEN(C8261))=0),AND(NOT(D8261="Unknown"),ISBLANK(I8261)),AND(NOT(N8261="Unknown"),ISBLANK(Q8261))),"Missing Information", INDEX(Table15[Entire Service Line Classification], MATCH(SUMIFS(Table15[Unique ID],Table15[System-Owned Portion],D8261,Table15[If Material Anything Other than "Lead" in Column E,Was Material Ever Previously Lead?],F8261,Table15[Customer-Owned Portion],N8261),Table15[Unique ID],0),0)))</f>
        <v>Non-lead</v>
      </c>
      <c r="W8261" s="189"/>
    </row>
    <row r="8262" spans="1:23" s="190" customFormat="1" ht="131.25" x14ac:dyDescent="0.25">
      <c r="A8262" s="180" t="s">
        <v>225</v>
      </c>
      <c r="B8262" s="181" t="s">
        <v>11820</v>
      </c>
      <c r="C8262" s="182" t="s">
        <v>225</v>
      </c>
      <c r="D8262" s="191" t="s">
        <v>53</v>
      </c>
      <c r="E8262" s="181" t="s">
        <v>35</v>
      </c>
      <c r="F8262" s="183" t="s">
        <v>35</v>
      </c>
      <c r="G8262" s="181" t="s">
        <v>225</v>
      </c>
      <c r="H8262" s="184" t="s">
        <v>225</v>
      </c>
      <c r="I8262" s="193" t="s">
        <v>106</v>
      </c>
      <c r="J8262" s="181" t="s">
        <v>35</v>
      </c>
      <c r="K8262" s="181" t="s">
        <v>225</v>
      </c>
      <c r="L8262" s="186" t="s">
        <v>225</v>
      </c>
      <c r="M8262" s="194" t="s">
        <v>11943</v>
      </c>
      <c r="N8262" s="191" t="s">
        <v>53</v>
      </c>
      <c r="O8262" s="181" t="s">
        <v>225</v>
      </c>
      <c r="P8262" s="184" t="s">
        <v>225</v>
      </c>
      <c r="Q8262" s="193" t="s">
        <v>106</v>
      </c>
      <c r="R8262" s="181" t="s">
        <v>35</v>
      </c>
      <c r="S8262" s="181" t="s">
        <v>225</v>
      </c>
      <c r="T8262" s="186" t="s">
        <v>225</v>
      </c>
      <c r="U8262" s="194" t="s">
        <v>11943</v>
      </c>
      <c r="V8262" s="188" t="str" cm="1">
        <f t="array" ref="V8262">IF(SUM(LEN(A8262:U8262))=0,"",IF(OR(OR(ISBLANK(E8262),SUM(LEN(B8262),LEN(C8262))=0),AND(NOT(D8262="Unknown"),ISBLANK(I8262)),AND(NOT(N8262="Unknown"),ISBLANK(Q8262))),"Missing Information", INDEX(Table15[Entire Service Line Classification], MATCH(SUMIFS(Table15[Unique ID],Table15[System-Owned Portion],D8262,Table15[If Material Anything Other than "Lead" in Column E,Was Material Ever Previously Lead?],F8262,Table15[Customer-Owned Portion],N8262),Table15[Unique ID],0),0)))</f>
        <v>Non-lead</v>
      </c>
      <c r="W8262" s="189"/>
    </row>
    <row r="8263" spans="1:23" s="190" customFormat="1" ht="131.25" x14ac:dyDescent="0.25">
      <c r="A8263" s="180" t="s">
        <v>225</v>
      </c>
      <c r="B8263" s="181" t="s">
        <v>11821</v>
      </c>
      <c r="C8263" s="182" t="s">
        <v>225</v>
      </c>
      <c r="D8263" s="191" t="s">
        <v>53</v>
      </c>
      <c r="E8263" s="181" t="s">
        <v>35</v>
      </c>
      <c r="F8263" s="183" t="s">
        <v>35</v>
      </c>
      <c r="G8263" s="181" t="s">
        <v>225</v>
      </c>
      <c r="H8263" s="184" t="s">
        <v>225</v>
      </c>
      <c r="I8263" s="193" t="s">
        <v>106</v>
      </c>
      <c r="J8263" s="181" t="s">
        <v>35</v>
      </c>
      <c r="K8263" s="181" t="s">
        <v>225</v>
      </c>
      <c r="L8263" s="186" t="s">
        <v>225</v>
      </c>
      <c r="M8263" s="194" t="s">
        <v>11943</v>
      </c>
      <c r="N8263" s="191" t="s">
        <v>53</v>
      </c>
      <c r="O8263" s="181" t="s">
        <v>225</v>
      </c>
      <c r="P8263" s="184" t="s">
        <v>225</v>
      </c>
      <c r="Q8263" s="193" t="s">
        <v>106</v>
      </c>
      <c r="R8263" s="181" t="s">
        <v>35</v>
      </c>
      <c r="S8263" s="181" t="s">
        <v>225</v>
      </c>
      <c r="T8263" s="186" t="s">
        <v>225</v>
      </c>
      <c r="U8263" s="194" t="s">
        <v>11943</v>
      </c>
      <c r="V8263" s="188" t="str" cm="1">
        <f t="array" ref="V8263">IF(SUM(LEN(A8263:U8263))=0,"",IF(OR(OR(ISBLANK(E8263),SUM(LEN(B8263),LEN(C8263))=0),AND(NOT(D8263="Unknown"),ISBLANK(I8263)),AND(NOT(N8263="Unknown"),ISBLANK(Q8263))),"Missing Information", INDEX(Table15[Entire Service Line Classification], MATCH(SUMIFS(Table15[Unique ID],Table15[System-Owned Portion],D8263,Table15[If Material Anything Other than "Lead" in Column E,Was Material Ever Previously Lead?],F8263,Table15[Customer-Owned Portion],N8263),Table15[Unique ID],0),0)))</f>
        <v>Non-lead</v>
      </c>
      <c r="W8263" s="189"/>
    </row>
    <row r="8264" spans="1:23" s="190" customFormat="1" ht="131.25" x14ac:dyDescent="0.25">
      <c r="A8264" s="180" t="s">
        <v>225</v>
      </c>
      <c r="B8264" s="181" t="s">
        <v>11822</v>
      </c>
      <c r="C8264" s="182" t="s">
        <v>225</v>
      </c>
      <c r="D8264" s="191" t="s">
        <v>53</v>
      </c>
      <c r="E8264" s="181" t="s">
        <v>35</v>
      </c>
      <c r="F8264" s="183" t="s">
        <v>35</v>
      </c>
      <c r="G8264" s="181" t="s">
        <v>225</v>
      </c>
      <c r="H8264" s="184" t="s">
        <v>225</v>
      </c>
      <c r="I8264" s="193" t="s">
        <v>106</v>
      </c>
      <c r="J8264" s="181" t="s">
        <v>35</v>
      </c>
      <c r="K8264" s="181" t="s">
        <v>225</v>
      </c>
      <c r="L8264" s="186" t="s">
        <v>225</v>
      </c>
      <c r="M8264" s="194" t="s">
        <v>11943</v>
      </c>
      <c r="N8264" s="191" t="s">
        <v>53</v>
      </c>
      <c r="O8264" s="181" t="s">
        <v>225</v>
      </c>
      <c r="P8264" s="184" t="s">
        <v>225</v>
      </c>
      <c r="Q8264" s="193" t="s">
        <v>106</v>
      </c>
      <c r="R8264" s="181" t="s">
        <v>35</v>
      </c>
      <c r="S8264" s="181" t="s">
        <v>225</v>
      </c>
      <c r="T8264" s="186" t="s">
        <v>225</v>
      </c>
      <c r="U8264" s="194" t="s">
        <v>11943</v>
      </c>
      <c r="V8264" s="188" t="str" cm="1">
        <f t="array" ref="V8264">IF(SUM(LEN(A8264:U8264))=0,"",IF(OR(OR(ISBLANK(E8264),SUM(LEN(B8264),LEN(C8264))=0),AND(NOT(D8264="Unknown"),ISBLANK(I8264)),AND(NOT(N8264="Unknown"),ISBLANK(Q8264))),"Missing Information", INDEX(Table15[Entire Service Line Classification], MATCH(SUMIFS(Table15[Unique ID],Table15[System-Owned Portion],D8264,Table15[If Material Anything Other than "Lead" in Column E,Was Material Ever Previously Lead?],F8264,Table15[Customer-Owned Portion],N8264),Table15[Unique ID],0),0)))</f>
        <v>Non-lead</v>
      </c>
      <c r="W8264" s="189"/>
    </row>
    <row r="8265" spans="1:23" s="190" customFormat="1" ht="131.25" x14ac:dyDescent="0.25">
      <c r="A8265" s="180" t="s">
        <v>225</v>
      </c>
      <c r="B8265" s="181" t="s">
        <v>11823</v>
      </c>
      <c r="C8265" s="182" t="s">
        <v>225</v>
      </c>
      <c r="D8265" s="191" t="s">
        <v>53</v>
      </c>
      <c r="E8265" s="181" t="s">
        <v>35</v>
      </c>
      <c r="F8265" s="183" t="s">
        <v>35</v>
      </c>
      <c r="G8265" s="181" t="s">
        <v>225</v>
      </c>
      <c r="H8265" s="184" t="s">
        <v>225</v>
      </c>
      <c r="I8265" s="193" t="s">
        <v>106</v>
      </c>
      <c r="J8265" s="181" t="s">
        <v>35</v>
      </c>
      <c r="K8265" s="181" t="s">
        <v>225</v>
      </c>
      <c r="L8265" s="186" t="s">
        <v>225</v>
      </c>
      <c r="M8265" s="194" t="s">
        <v>11943</v>
      </c>
      <c r="N8265" s="191" t="s">
        <v>53</v>
      </c>
      <c r="O8265" s="181" t="s">
        <v>225</v>
      </c>
      <c r="P8265" s="184" t="s">
        <v>225</v>
      </c>
      <c r="Q8265" s="193" t="s">
        <v>106</v>
      </c>
      <c r="R8265" s="181" t="s">
        <v>35</v>
      </c>
      <c r="S8265" s="181" t="s">
        <v>225</v>
      </c>
      <c r="T8265" s="186" t="s">
        <v>225</v>
      </c>
      <c r="U8265" s="194" t="s">
        <v>11943</v>
      </c>
      <c r="V8265" s="188" t="str" cm="1">
        <f t="array" ref="V8265">IF(SUM(LEN(A8265:U8265))=0,"",IF(OR(OR(ISBLANK(E8265),SUM(LEN(B8265),LEN(C8265))=0),AND(NOT(D8265="Unknown"),ISBLANK(I8265)),AND(NOT(N8265="Unknown"),ISBLANK(Q8265))),"Missing Information", INDEX(Table15[Entire Service Line Classification], MATCH(SUMIFS(Table15[Unique ID],Table15[System-Owned Portion],D8265,Table15[If Material Anything Other than "Lead" in Column E,Was Material Ever Previously Lead?],F8265,Table15[Customer-Owned Portion],N8265),Table15[Unique ID],0),0)))</f>
        <v>Non-lead</v>
      </c>
      <c r="W8265" s="189"/>
    </row>
    <row r="8266" spans="1:23" s="190" customFormat="1" ht="131.25" x14ac:dyDescent="0.25">
      <c r="A8266" s="180" t="s">
        <v>225</v>
      </c>
      <c r="B8266" s="181" t="s">
        <v>11824</v>
      </c>
      <c r="C8266" s="182" t="s">
        <v>225</v>
      </c>
      <c r="D8266" s="191" t="s">
        <v>53</v>
      </c>
      <c r="E8266" s="181" t="s">
        <v>35</v>
      </c>
      <c r="F8266" s="183" t="s">
        <v>35</v>
      </c>
      <c r="G8266" s="181" t="s">
        <v>225</v>
      </c>
      <c r="H8266" s="184" t="s">
        <v>225</v>
      </c>
      <c r="I8266" s="193" t="s">
        <v>106</v>
      </c>
      <c r="J8266" s="181" t="s">
        <v>35</v>
      </c>
      <c r="K8266" s="181" t="s">
        <v>225</v>
      </c>
      <c r="L8266" s="186" t="s">
        <v>225</v>
      </c>
      <c r="M8266" s="194" t="s">
        <v>11943</v>
      </c>
      <c r="N8266" s="191" t="s">
        <v>53</v>
      </c>
      <c r="O8266" s="181" t="s">
        <v>225</v>
      </c>
      <c r="P8266" s="184" t="s">
        <v>225</v>
      </c>
      <c r="Q8266" s="193" t="s">
        <v>106</v>
      </c>
      <c r="R8266" s="181" t="s">
        <v>35</v>
      </c>
      <c r="S8266" s="181" t="s">
        <v>225</v>
      </c>
      <c r="T8266" s="186" t="s">
        <v>225</v>
      </c>
      <c r="U8266" s="194" t="s">
        <v>11943</v>
      </c>
      <c r="V8266" s="188" t="str" cm="1">
        <f t="array" ref="V8266">IF(SUM(LEN(A8266:U8266))=0,"",IF(OR(OR(ISBLANK(E8266),SUM(LEN(B8266),LEN(C8266))=0),AND(NOT(D8266="Unknown"),ISBLANK(I8266)),AND(NOT(N8266="Unknown"),ISBLANK(Q8266))),"Missing Information", INDEX(Table15[Entire Service Line Classification], MATCH(SUMIFS(Table15[Unique ID],Table15[System-Owned Portion],D8266,Table15[If Material Anything Other than "Lead" in Column E,Was Material Ever Previously Lead?],F8266,Table15[Customer-Owned Portion],N8266),Table15[Unique ID],0),0)))</f>
        <v>Non-lead</v>
      </c>
      <c r="W8266" s="189"/>
    </row>
    <row r="8267" spans="1:23" s="190" customFormat="1" ht="131.25" x14ac:dyDescent="0.25">
      <c r="A8267" s="180" t="s">
        <v>225</v>
      </c>
      <c r="B8267" s="181" t="s">
        <v>11825</v>
      </c>
      <c r="C8267" s="182" t="s">
        <v>225</v>
      </c>
      <c r="D8267" s="191" t="s">
        <v>53</v>
      </c>
      <c r="E8267" s="181" t="s">
        <v>35</v>
      </c>
      <c r="F8267" s="183" t="s">
        <v>35</v>
      </c>
      <c r="G8267" s="181" t="s">
        <v>225</v>
      </c>
      <c r="H8267" s="184" t="s">
        <v>225</v>
      </c>
      <c r="I8267" s="193" t="s">
        <v>106</v>
      </c>
      <c r="J8267" s="181" t="s">
        <v>35</v>
      </c>
      <c r="K8267" s="181" t="s">
        <v>225</v>
      </c>
      <c r="L8267" s="186" t="s">
        <v>225</v>
      </c>
      <c r="M8267" s="194" t="s">
        <v>11943</v>
      </c>
      <c r="N8267" s="191" t="s">
        <v>53</v>
      </c>
      <c r="O8267" s="181" t="s">
        <v>225</v>
      </c>
      <c r="P8267" s="184" t="s">
        <v>225</v>
      </c>
      <c r="Q8267" s="193" t="s">
        <v>106</v>
      </c>
      <c r="R8267" s="181" t="s">
        <v>35</v>
      </c>
      <c r="S8267" s="181" t="s">
        <v>225</v>
      </c>
      <c r="T8267" s="186" t="s">
        <v>225</v>
      </c>
      <c r="U8267" s="194" t="s">
        <v>11943</v>
      </c>
      <c r="V8267" s="188" t="str" cm="1">
        <f t="array" ref="V8267">IF(SUM(LEN(A8267:U8267))=0,"",IF(OR(OR(ISBLANK(E8267),SUM(LEN(B8267),LEN(C8267))=0),AND(NOT(D8267="Unknown"),ISBLANK(I8267)),AND(NOT(N8267="Unknown"),ISBLANK(Q8267))),"Missing Information", INDEX(Table15[Entire Service Line Classification], MATCH(SUMIFS(Table15[Unique ID],Table15[System-Owned Portion],D8267,Table15[If Material Anything Other than "Lead" in Column E,Was Material Ever Previously Lead?],F8267,Table15[Customer-Owned Portion],N8267),Table15[Unique ID],0),0)))</f>
        <v>Non-lead</v>
      </c>
      <c r="W8267" s="189"/>
    </row>
    <row r="8268" spans="1:23" s="190" customFormat="1" ht="131.25" x14ac:dyDescent="0.25">
      <c r="A8268" s="180" t="s">
        <v>225</v>
      </c>
      <c r="B8268" s="181" t="s">
        <v>11826</v>
      </c>
      <c r="C8268" s="182" t="s">
        <v>225</v>
      </c>
      <c r="D8268" s="191" t="s">
        <v>53</v>
      </c>
      <c r="E8268" s="181" t="s">
        <v>35</v>
      </c>
      <c r="F8268" s="183" t="s">
        <v>35</v>
      </c>
      <c r="G8268" s="181" t="s">
        <v>225</v>
      </c>
      <c r="H8268" s="184" t="s">
        <v>225</v>
      </c>
      <c r="I8268" s="193" t="s">
        <v>106</v>
      </c>
      <c r="J8268" s="181" t="s">
        <v>35</v>
      </c>
      <c r="K8268" s="181" t="s">
        <v>225</v>
      </c>
      <c r="L8268" s="186" t="s">
        <v>225</v>
      </c>
      <c r="M8268" s="194" t="s">
        <v>11943</v>
      </c>
      <c r="N8268" s="191" t="s">
        <v>53</v>
      </c>
      <c r="O8268" s="181" t="s">
        <v>225</v>
      </c>
      <c r="P8268" s="184" t="s">
        <v>225</v>
      </c>
      <c r="Q8268" s="193" t="s">
        <v>106</v>
      </c>
      <c r="R8268" s="181" t="s">
        <v>35</v>
      </c>
      <c r="S8268" s="181" t="s">
        <v>225</v>
      </c>
      <c r="T8268" s="186" t="s">
        <v>225</v>
      </c>
      <c r="U8268" s="194" t="s">
        <v>11943</v>
      </c>
      <c r="V8268" s="188" t="str" cm="1">
        <f t="array" ref="V8268">IF(SUM(LEN(A8268:U8268))=0,"",IF(OR(OR(ISBLANK(E8268),SUM(LEN(B8268),LEN(C8268))=0),AND(NOT(D8268="Unknown"),ISBLANK(I8268)),AND(NOT(N8268="Unknown"),ISBLANK(Q8268))),"Missing Information", INDEX(Table15[Entire Service Line Classification], MATCH(SUMIFS(Table15[Unique ID],Table15[System-Owned Portion],D8268,Table15[If Material Anything Other than "Lead" in Column E,Was Material Ever Previously Lead?],F8268,Table15[Customer-Owned Portion],N8268),Table15[Unique ID],0),0)))</f>
        <v>Non-lead</v>
      </c>
      <c r="W8268" s="189"/>
    </row>
    <row r="8269" spans="1:23" s="190" customFormat="1" ht="131.25" x14ac:dyDescent="0.25">
      <c r="A8269" s="180" t="s">
        <v>225</v>
      </c>
      <c r="B8269" s="181" t="s">
        <v>11827</v>
      </c>
      <c r="C8269" s="182" t="s">
        <v>225</v>
      </c>
      <c r="D8269" s="191" t="s">
        <v>53</v>
      </c>
      <c r="E8269" s="181" t="s">
        <v>35</v>
      </c>
      <c r="F8269" s="183" t="s">
        <v>35</v>
      </c>
      <c r="G8269" s="181" t="s">
        <v>225</v>
      </c>
      <c r="H8269" s="184" t="s">
        <v>225</v>
      </c>
      <c r="I8269" s="193" t="s">
        <v>106</v>
      </c>
      <c r="J8269" s="181" t="s">
        <v>35</v>
      </c>
      <c r="K8269" s="181" t="s">
        <v>225</v>
      </c>
      <c r="L8269" s="186" t="s">
        <v>225</v>
      </c>
      <c r="M8269" s="194" t="s">
        <v>11943</v>
      </c>
      <c r="N8269" s="191" t="s">
        <v>53</v>
      </c>
      <c r="O8269" s="181" t="s">
        <v>225</v>
      </c>
      <c r="P8269" s="184" t="s">
        <v>225</v>
      </c>
      <c r="Q8269" s="193" t="s">
        <v>106</v>
      </c>
      <c r="R8269" s="181" t="s">
        <v>35</v>
      </c>
      <c r="S8269" s="181" t="s">
        <v>225</v>
      </c>
      <c r="T8269" s="186" t="s">
        <v>225</v>
      </c>
      <c r="U8269" s="194" t="s">
        <v>11943</v>
      </c>
      <c r="V8269" s="188" t="str" cm="1">
        <f t="array" ref="V8269">IF(SUM(LEN(A8269:U8269))=0,"",IF(OR(OR(ISBLANK(E8269),SUM(LEN(B8269),LEN(C8269))=0),AND(NOT(D8269="Unknown"),ISBLANK(I8269)),AND(NOT(N8269="Unknown"),ISBLANK(Q8269))),"Missing Information", INDEX(Table15[Entire Service Line Classification], MATCH(SUMIFS(Table15[Unique ID],Table15[System-Owned Portion],D8269,Table15[If Material Anything Other than "Lead" in Column E,Was Material Ever Previously Lead?],F8269,Table15[Customer-Owned Portion],N8269),Table15[Unique ID],0),0)))</f>
        <v>Non-lead</v>
      </c>
      <c r="W8269" s="189"/>
    </row>
    <row r="8270" spans="1:23" s="190" customFormat="1" ht="131.25" x14ac:dyDescent="0.25">
      <c r="A8270" s="180" t="s">
        <v>225</v>
      </c>
      <c r="B8270" s="181" t="s">
        <v>11828</v>
      </c>
      <c r="C8270" s="182" t="s">
        <v>225</v>
      </c>
      <c r="D8270" s="191" t="s">
        <v>53</v>
      </c>
      <c r="E8270" s="181" t="s">
        <v>35</v>
      </c>
      <c r="F8270" s="183" t="s">
        <v>35</v>
      </c>
      <c r="G8270" s="181" t="s">
        <v>225</v>
      </c>
      <c r="H8270" s="184" t="s">
        <v>225</v>
      </c>
      <c r="I8270" s="193" t="s">
        <v>106</v>
      </c>
      <c r="J8270" s="181" t="s">
        <v>35</v>
      </c>
      <c r="K8270" s="181" t="s">
        <v>225</v>
      </c>
      <c r="L8270" s="186" t="s">
        <v>225</v>
      </c>
      <c r="M8270" s="194" t="s">
        <v>11943</v>
      </c>
      <c r="N8270" s="191" t="s">
        <v>53</v>
      </c>
      <c r="O8270" s="181" t="s">
        <v>225</v>
      </c>
      <c r="P8270" s="184" t="s">
        <v>225</v>
      </c>
      <c r="Q8270" s="193" t="s">
        <v>106</v>
      </c>
      <c r="R8270" s="181" t="s">
        <v>35</v>
      </c>
      <c r="S8270" s="181" t="s">
        <v>225</v>
      </c>
      <c r="T8270" s="186" t="s">
        <v>225</v>
      </c>
      <c r="U8270" s="194" t="s">
        <v>11943</v>
      </c>
      <c r="V8270" s="188" t="str" cm="1">
        <f t="array" ref="V8270">IF(SUM(LEN(A8270:U8270))=0,"",IF(OR(OR(ISBLANK(E8270),SUM(LEN(B8270),LEN(C8270))=0),AND(NOT(D8270="Unknown"),ISBLANK(I8270)),AND(NOT(N8270="Unknown"),ISBLANK(Q8270))),"Missing Information", INDEX(Table15[Entire Service Line Classification], MATCH(SUMIFS(Table15[Unique ID],Table15[System-Owned Portion],D8270,Table15[If Material Anything Other than "Lead" in Column E,Was Material Ever Previously Lead?],F8270,Table15[Customer-Owned Portion],N8270),Table15[Unique ID],0),0)))</f>
        <v>Non-lead</v>
      </c>
      <c r="W8270" s="189"/>
    </row>
    <row r="8271" spans="1:23" s="190" customFormat="1" ht="131.25" x14ac:dyDescent="0.25">
      <c r="A8271" s="180" t="s">
        <v>225</v>
      </c>
      <c r="B8271" s="181" t="s">
        <v>11829</v>
      </c>
      <c r="C8271" s="182" t="s">
        <v>225</v>
      </c>
      <c r="D8271" s="191" t="s">
        <v>53</v>
      </c>
      <c r="E8271" s="181" t="s">
        <v>35</v>
      </c>
      <c r="F8271" s="183" t="s">
        <v>35</v>
      </c>
      <c r="G8271" s="181" t="s">
        <v>225</v>
      </c>
      <c r="H8271" s="184" t="s">
        <v>225</v>
      </c>
      <c r="I8271" s="193" t="s">
        <v>106</v>
      </c>
      <c r="J8271" s="181" t="s">
        <v>35</v>
      </c>
      <c r="K8271" s="181" t="s">
        <v>225</v>
      </c>
      <c r="L8271" s="186" t="s">
        <v>225</v>
      </c>
      <c r="M8271" s="194" t="s">
        <v>11943</v>
      </c>
      <c r="N8271" s="191" t="s">
        <v>53</v>
      </c>
      <c r="O8271" s="181" t="s">
        <v>225</v>
      </c>
      <c r="P8271" s="184" t="s">
        <v>225</v>
      </c>
      <c r="Q8271" s="193" t="s">
        <v>106</v>
      </c>
      <c r="R8271" s="181" t="s">
        <v>35</v>
      </c>
      <c r="S8271" s="181" t="s">
        <v>225</v>
      </c>
      <c r="T8271" s="186" t="s">
        <v>225</v>
      </c>
      <c r="U8271" s="194" t="s">
        <v>11943</v>
      </c>
      <c r="V8271" s="188" t="str" cm="1">
        <f t="array" ref="V8271">IF(SUM(LEN(A8271:U8271))=0,"",IF(OR(OR(ISBLANK(E8271),SUM(LEN(B8271),LEN(C8271))=0),AND(NOT(D8271="Unknown"),ISBLANK(I8271)),AND(NOT(N8271="Unknown"),ISBLANK(Q8271))),"Missing Information", INDEX(Table15[Entire Service Line Classification], MATCH(SUMIFS(Table15[Unique ID],Table15[System-Owned Portion],D8271,Table15[If Material Anything Other than "Lead" in Column E,Was Material Ever Previously Lead?],F8271,Table15[Customer-Owned Portion],N8271),Table15[Unique ID],0),0)))</f>
        <v>Non-lead</v>
      </c>
      <c r="W8271" s="189"/>
    </row>
    <row r="8272" spans="1:23" s="190" customFormat="1" ht="131.25" x14ac:dyDescent="0.25">
      <c r="A8272" s="180" t="s">
        <v>225</v>
      </c>
      <c r="B8272" s="181" t="s">
        <v>11830</v>
      </c>
      <c r="C8272" s="182" t="s">
        <v>225</v>
      </c>
      <c r="D8272" s="191" t="s">
        <v>53</v>
      </c>
      <c r="E8272" s="181" t="s">
        <v>35</v>
      </c>
      <c r="F8272" s="183" t="s">
        <v>35</v>
      </c>
      <c r="G8272" s="181" t="s">
        <v>225</v>
      </c>
      <c r="H8272" s="184" t="s">
        <v>225</v>
      </c>
      <c r="I8272" s="193" t="s">
        <v>106</v>
      </c>
      <c r="J8272" s="181" t="s">
        <v>35</v>
      </c>
      <c r="K8272" s="181" t="s">
        <v>225</v>
      </c>
      <c r="L8272" s="186" t="s">
        <v>225</v>
      </c>
      <c r="M8272" s="194" t="s">
        <v>11943</v>
      </c>
      <c r="N8272" s="191" t="s">
        <v>53</v>
      </c>
      <c r="O8272" s="181" t="s">
        <v>225</v>
      </c>
      <c r="P8272" s="184" t="s">
        <v>225</v>
      </c>
      <c r="Q8272" s="193" t="s">
        <v>106</v>
      </c>
      <c r="R8272" s="181" t="s">
        <v>35</v>
      </c>
      <c r="S8272" s="181" t="s">
        <v>225</v>
      </c>
      <c r="T8272" s="186" t="s">
        <v>225</v>
      </c>
      <c r="U8272" s="194" t="s">
        <v>11943</v>
      </c>
      <c r="V8272" s="188" t="str" cm="1">
        <f t="array" ref="V8272">IF(SUM(LEN(A8272:U8272))=0,"",IF(OR(OR(ISBLANK(E8272),SUM(LEN(B8272),LEN(C8272))=0),AND(NOT(D8272="Unknown"),ISBLANK(I8272)),AND(NOT(N8272="Unknown"),ISBLANK(Q8272))),"Missing Information", INDEX(Table15[Entire Service Line Classification], MATCH(SUMIFS(Table15[Unique ID],Table15[System-Owned Portion],D8272,Table15[If Material Anything Other than "Lead" in Column E,Was Material Ever Previously Lead?],F8272,Table15[Customer-Owned Portion],N8272),Table15[Unique ID],0),0)))</f>
        <v>Non-lead</v>
      </c>
      <c r="W8272" s="189"/>
    </row>
    <row r="8273" spans="1:23" s="190" customFormat="1" ht="131.25" x14ac:dyDescent="0.25">
      <c r="A8273" s="180" t="s">
        <v>225</v>
      </c>
      <c r="B8273" s="181" t="s">
        <v>11831</v>
      </c>
      <c r="C8273" s="182" t="s">
        <v>225</v>
      </c>
      <c r="D8273" s="191" t="s">
        <v>53</v>
      </c>
      <c r="E8273" s="181" t="s">
        <v>35</v>
      </c>
      <c r="F8273" s="183" t="s">
        <v>35</v>
      </c>
      <c r="G8273" s="181" t="s">
        <v>225</v>
      </c>
      <c r="H8273" s="184" t="s">
        <v>225</v>
      </c>
      <c r="I8273" s="193" t="s">
        <v>106</v>
      </c>
      <c r="J8273" s="181" t="s">
        <v>35</v>
      </c>
      <c r="K8273" s="181" t="s">
        <v>225</v>
      </c>
      <c r="L8273" s="186" t="s">
        <v>225</v>
      </c>
      <c r="M8273" s="194" t="s">
        <v>11943</v>
      </c>
      <c r="N8273" s="191" t="s">
        <v>53</v>
      </c>
      <c r="O8273" s="181" t="s">
        <v>225</v>
      </c>
      <c r="P8273" s="184" t="s">
        <v>225</v>
      </c>
      <c r="Q8273" s="193" t="s">
        <v>106</v>
      </c>
      <c r="R8273" s="181" t="s">
        <v>35</v>
      </c>
      <c r="S8273" s="181" t="s">
        <v>225</v>
      </c>
      <c r="T8273" s="186" t="s">
        <v>225</v>
      </c>
      <c r="U8273" s="194" t="s">
        <v>11943</v>
      </c>
      <c r="V8273" s="188" t="str" cm="1">
        <f t="array" ref="V8273">IF(SUM(LEN(A8273:U8273))=0,"",IF(OR(OR(ISBLANK(E8273),SUM(LEN(B8273),LEN(C8273))=0),AND(NOT(D8273="Unknown"),ISBLANK(I8273)),AND(NOT(N8273="Unknown"),ISBLANK(Q8273))),"Missing Information", INDEX(Table15[Entire Service Line Classification], MATCH(SUMIFS(Table15[Unique ID],Table15[System-Owned Portion],D8273,Table15[If Material Anything Other than "Lead" in Column E,Was Material Ever Previously Lead?],F8273,Table15[Customer-Owned Portion],N8273),Table15[Unique ID],0),0)))</f>
        <v>Non-lead</v>
      </c>
      <c r="W8273" s="189"/>
    </row>
    <row r="8274" spans="1:23" s="190" customFormat="1" ht="131.25" x14ac:dyDescent="0.25">
      <c r="A8274" s="180" t="s">
        <v>225</v>
      </c>
      <c r="B8274" s="181" t="s">
        <v>11832</v>
      </c>
      <c r="C8274" s="182" t="s">
        <v>225</v>
      </c>
      <c r="D8274" s="191" t="s">
        <v>53</v>
      </c>
      <c r="E8274" s="181" t="s">
        <v>35</v>
      </c>
      <c r="F8274" s="183" t="s">
        <v>35</v>
      </c>
      <c r="G8274" s="181" t="s">
        <v>225</v>
      </c>
      <c r="H8274" s="184" t="s">
        <v>225</v>
      </c>
      <c r="I8274" s="193" t="s">
        <v>106</v>
      </c>
      <c r="J8274" s="181" t="s">
        <v>35</v>
      </c>
      <c r="K8274" s="181" t="s">
        <v>225</v>
      </c>
      <c r="L8274" s="186" t="s">
        <v>225</v>
      </c>
      <c r="M8274" s="194" t="s">
        <v>11943</v>
      </c>
      <c r="N8274" s="191" t="s">
        <v>53</v>
      </c>
      <c r="O8274" s="181" t="s">
        <v>225</v>
      </c>
      <c r="P8274" s="184" t="s">
        <v>225</v>
      </c>
      <c r="Q8274" s="193" t="s">
        <v>106</v>
      </c>
      <c r="R8274" s="181" t="s">
        <v>35</v>
      </c>
      <c r="S8274" s="181" t="s">
        <v>225</v>
      </c>
      <c r="T8274" s="186" t="s">
        <v>225</v>
      </c>
      <c r="U8274" s="194" t="s">
        <v>11943</v>
      </c>
      <c r="V8274" s="188" t="str" cm="1">
        <f t="array" ref="V8274">IF(SUM(LEN(A8274:U8274))=0,"",IF(OR(OR(ISBLANK(E8274),SUM(LEN(B8274),LEN(C8274))=0),AND(NOT(D8274="Unknown"),ISBLANK(I8274)),AND(NOT(N8274="Unknown"),ISBLANK(Q8274))),"Missing Information", INDEX(Table15[Entire Service Line Classification], MATCH(SUMIFS(Table15[Unique ID],Table15[System-Owned Portion],D8274,Table15[If Material Anything Other than "Lead" in Column E,Was Material Ever Previously Lead?],F8274,Table15[Customer-Owned Portion],N8274),Table15[Unique ID],0),0)))</f>
        <v>Non-lead</v>
      </c>
      <c r="W8274" s="189"/>
    </row>
    <row r="8275" spans="1:23" s="190" customFormat="1" ht="131.25" x14ac:dyDescent="0.25">
      <c r="A8275" s="180" t="s">
        <v>225</v>
      </c>
      <c r="B8275" s="181" t="s">
        <v>11833</v>
      </c>
      <c r="C8275" s="182" t="s">
        <v>225</v>
      </c>
      <c r="D8275" s="191" t="s">
        <v>53</v>
      </c>
      <c r="E8275" s="181" t="s">
        <v>35</v>
      </c>
      <c r="F8275" s="183" t="s">
        <v>35</v>
      </c>
      <c r="G8275" s="181" t="s">
        <v>225</v>
      </c>
      <c r="H8275" s="184" t="s">
        <v>225</v>
      </c>
      <c r="I8275" s="193" t="s">
        <v>106</v>
      </c>
      <c r="J8275" s="181" t="s">
        <v>35</v>
      </c>
      <c r="K8275" s="181" t="s">
        <v>225</v>
      </c>
      <c r="L8275" s="186" t="s">
        <v>225</v>
      </c>
      <c r="M8275" s="194" t="s">
        <v>11943</v>
      </c>
      <c r="N8275" s="191" t="s">
        <v>53</v>
      </c>
      <c r="O8275" s="181" t="s">
        <v>225</v>
      </c>
      <c r="P8275" s="184" t="s">
        <v>225</v>
      </c>
      <c r="Q8275" s="193" t="s">
        <v>106</v>
      </c>
      <c r="R8275" s="181" t="s">
        <v>35</v>
      </c>
      <c r="S8275" s="181" t="s">
        <v>225</v>
      </c>
      <c r="T8275" s="186" t="s">
        <v>225</v>
      </c>
      <c r="U8275" s="194" t="s">
        <v>11943</v>
      </c>
      <c r="V8275" s="188" t="str" cm="1">
        <f t="array" ref="V8275">IF(SUM(LEN(A8275:U8275))=0,"",IF(OR(OR(ISBLANK(E8275),SUM(LEN(B8275),LEN(C8275))=0),AND(NOT(D8275="Unknown"),ISBLANK(I8275)),AND(NOT(N8275="Unknown"),ISBLANK(Q8275))),"Missing Information", INDEX(Table15[Entire Service Line Classification], MATCH(SUMIFS(Table15[Unique ID],Table15[System-Owned Portion],D8275,Table15[If Material Anything Other than "Lead" in Column E,Was Material Ever Previously Lead?],F8275,Table15[Customer-Owned Portion],N8275),Table15[Unique ID],0),0)))</f>
        <v>Non-lead</v>
      </c>
      <c r="W8275" s="189"/>
    </row>
    <row r="8276" spans="1:23" s="190" customFormat="1" ht="131.25" x14ac:dyDescent="0.25">
      <c r="A8276" s="180" t="s">
        <v>225</v>
      </c>
      <c r="B8276" s="181" t="s">
        <v>11834</v>
      </c>
      <c r="C8276" s="182" t="s">
        <v>225</v>
      </c>
      <c r="D8276" s="191" t="s">
        <v>53</v>
      </c>
      <c r="E8276" s="181" t="s">
        <v>35</v>
      </c>
      <c r="F8276" s="183" t="s">
        <v>35</v>
      </c>
      <c r="G8276" s="181" t="s">
        <v>225</v>
      </c>
      <c r="H8276" s="184" t="s">
        <v>225</v>
      </c>
      <c r="I8276" s="193" t="s">
        <v>106</v>
      </c>
      <c r="J8276" s="181" t="s">
        <v>35</v>
      </c>
      <c r="K8276" s="181" t="s">
        <v>225</v>
      </c>
      <c r="L8276" s="186" t="s">
        <v>225</v>
      </c>
      <c r="M8276" s="194" t="s">
        <v>11943</v>
      </c>
      <c r="N8276" s="191" t="s">
        <v>53</v>
      </c>
      <c r="O8276" s="181" t="s">
        <v>225</v>
      </c>
      <c r="P8276" s="184" t="s">
        <v>225</v>
      </c>
      <c r="Q8276" s="193" t="s">
        <v>106</v>
      </c>
      <c r="R8276" s="181" t="s">
        <v>35</v>
      </c>
      <c r="S8276" s="181" t="s">
        <v>225</v>
      </c>
      <c r="T8276" s="186" t="s">
        <v>225</v>
      </c>
      <c r="U8276" s="194" t="s">
        <v>11943</v>
      </c>
      <c r="V8276" s="188" t="str" cm="1">
        <f t="array" ref="V8276">IF(SUM(LEN(A8276:U8276))=0,"",IF(OR(OR(ISBLANK(E8276),SUM(LEN(B8276),LEN(C8276))=0),AND(NOT(D8276="Unknown"),ISBLANK(I8276)),AND(NOT(N8276="Unknown"),ISBLANK(Q8276))),"Missing Information", INDEX(Table15[Entire Service Line Classification], MATCH(SUMIFS(Table15[Unique ID],Table15[System-Owned Portion],D8276,Table15[If Material Anything Other than "Lead" in Column E,Was Material Ever Previously Lead?],F8276,Table15[Customer-Owned Portion],N8276),Table15[Unique ID],0),0)))</f>
        <v>Non-lead</v>
      </c>
      <c r="W8276" s="189"/>
    </row>
    <row r="8277" spans="1:23" s="190" customFormat="1" ht="131.25" x14ac:dyDescent="0.25">
      <c r="A8277" s="180" t="s">
        <v>225</v>
      </c>
      <c r="B8277" s="181" t="s">
        <v>11835</v>
      </c>
      <c r="C8277" s="182" t="s">
        <v>225</v>
      </c>
      <c r="D8277" s="191" t="s">
        <v>53</v>
      </c>
      <c r="E8277" s="181" t="s">
        <v>35</v>
      </c>
      <c r="F8277" s="183" t="s">
        <v>35</v>
      </c>
      <c r="G8277" s="181" t="s">
        <v>225</v>
      </c>
      <c r="H8277" s="184" t="s">
        <v>225</v>
      </c>
      <c r="I8277" s="193" t="s">
        <v>106</v>
      </c>
      <c r="J8277" s="181" t="s">
        <v>35</v>
      </c>
      <c r="K8277" s="181" t="s">
        <v>225</v>
      </c>
      <c r="L8277" s="186" t="s">
        <v>225</v>
      </c>
      <c r="M8277" s="194" t="s">
        <v>11943</v>
      </c>
      <c r="N8277" s="191" t="s">
        <v>53</v>
      </c>
      <c r="O8277" s="181" t="s">
        <v>225</v>
      </c>
      <c r="P8277" s="184" t="s">
        <v>225</v>
      </c>
      <c r="Q8277" s="193" t="s">
        <v>106</v>
      </c>
      <c r="R8277" s="181" t="s">
        <v>35</v>
      </c>
      <c r="S8277" s="181" t="s">
        <v>225</v>
      </c>
      <c r="T8277" s="186" t="s">
        <v>225</v>
      </c>
      <c r="U8277" s="194" t="s">
        <v>11943</v>
      </c>
      <c r="V8277" s="188" t="str" cm="1">
        <f t="array" ref="V8277">IF(SUM(LEN(A8277:U8277))=0,"",IF(OR(OR(ISBLANK(E8277),SUM(LEN(B8277),LEN(C8277))=0),AND(NOT(D8277="Unknown"),ISBLANK(I8277)),AND(NOT(N8277="Unknown"),ISBLANK(Q8277))),"Missing Information", INDEX(Table15[Entire Service Line Classification], MATCH(SUMIFS(Table15[Unique ID],Table15[System-Owned Portion],D8277,Table15[If Material Anything Other than "Lead" in Column E,Was Material Ever Previously Lead?],F8277,Table15[Customer-Owned Portion],N8277),Table15[Unique ID],0),0)))</f>
        <v>Non-lead</v>
      </c>
      <c r="W8277" s="189"/>
    </row>
    <row r="8278" spans="1:23" s="190" customFormat="1" ht="131.25" x14ac:dyDescent="0.25">
      <c r="A8278" s="180" t="s">
        <v>225</v>
      </c>
      <c r="B8278" s="181" t="s">
        <v>11836</v>
      </c>
      <c r="C8278" s="182" t="s">
        <v>225</v>
      </c>
      <c r="D8278" s="191" t="s">
        <v>53</v>
      </c>
      <c r="E8278" s="181" t="s">
        <v>35</v>
      </c>
      <c r="F8278" s="183" t="s">
        <v>35</v>
      </c>
      <c r="G8278" s="181" t="s">
        <v>225</v>
      </c>
      <c r="H8278" s="184" t="s">
        <v>225</v>
      </c>
      <c r="I8278" s="193" t="s">
        <v>106</v>
      </c>
      <c r="J8278" s="181" t="s">
        <v>35</v>
      </c>
      <c r="K8278" s="181" t="s">
        <v>225</v>
      </c>
      <c r="L8278" s="186" t="s">
        <v>225</v>
      </c>
      <c r="M8278" s="194" t="s">
        <v>11943</v>
      </c>
      <c r="N8278" s="191" t="s">
        <v>53</v>
      </c>
      <c r="O8278" s="181" t="s">
        <v>225</v>
      </c>
      <c r="P8278" s="184" t="s">
        <v>225</v>
      </c>
      <c r="Q8278" s="193" t="s">
        <v>106</v>
      </c>
      <c r="R8278" s="181" t="s">
        <v>35</v>
      </c>
      <c r="S8278" s="181" t="s">
        <v>225</v>
      </c>
      <c r="T8278" s="186" t="s">
        <v>225</v>
      </c>
      <c r="U8278" s="194" t="s">
        <v>11943</v>
      </c>
      <c r="V8278" s="188" t="str" cm="1">
        <f t="array" ref="V8278">IF(SUM(LEN(A8278:U8278))=0,"",IF(OR(OR(ISBLANK(E8278),SUM(LEN(B8278),LEN(C8278))=0),AND(NOT(D8278="Unknown"),ISBLANK(I8278)),AND(NOT(N8278="Unknown"),ISBLANK(Q8278))),"Missing Information", INDEX(Table15[Entire Service Line Classification], MATCH(SUMIFS(Table15[Unique ID],Table15[System-Owned Portion],D8278,Table15[If Material Anything Other than "Lead" in Column E,Was Material Ever Previously Lead?],F8278,Table15[Customer-Owned Portion],N8278),Table15[Unique ID],0),0)))</f>
        <v>Non-lead</v>
      </c>
      <c r="W8278" s="189"/>
    </row>
    <row r="8279" spans="1:23" s="190" customFormat="1" ht="131.25" x14ac:dyDescent="0.25">
      <c r="A8279" s="180" t="s">
        <v>225</v>
      </c>
      <c r="B8279" s="181" t="s">
        <v>11837</v>
      </c>
      <c r="C8279" s="182" t="s">
        <v>225</v>
      </c>
      <c r="D8279" s="191" t="s">
        <v>53</v>
      </c>
      <c r="E8279" s="181" t="s">
        <v>35</v>
      </c>
      <c r="F8279" s="183" t="s">
        <v>35</v>
      </c>
      <c r="G8279" s="181" t="s">
        <v>225</v>
      </c>
      <c r="H8279" s="184" t="s">
        <v>225</v>
      </c>
      <c r="I8279" s="193" t="s">
        <v>106</v>
      </c>
      <c r="J8279" s="181" t="s">
        <v>35</v>
      </c>
      <c r="K8279" s="181" t="s">
        <v>225</v>
      </c>
      <c r="L8279" s="186" t="s">
        <v>225</v>
      </c>
      <c r="M8279" s="194" t="s">
        <v>11943</v>
      </c>
      <c r="N8279" s="191" t="s">
        <v>53</v>
      </c>
      <c r="O8279" s="181" t="s">
        <v>225</v>
      </c>
      <c r="P8279" s="184" t="s">
        <v>225</v>
      </c>
      <c r="Q8279" s="193" t="s">
        <v>106</v>
      </c>
      <c r="R8279" s="181" t="s">
        <v>35</v>
      </c>
      <c r="S8279" s="181" t="s">
        <v>225</v>
      </c>
      <c r="T8279" s="186" t="s">
        <v>225</v>
      </c>
      <c r="U8279" s="194" t="s">
        <v>11943</v>
      </c>
      <c r="V8279" s="188" t="str" cm="1">
        <f t="array" ref="V8279">IF(SUM(LEN(A8279:U8279))=0,"",IF(OR(OR(ISBLANK(E8279),SUM(LEN(B8279),LEN(C8279))=0),AND(NOT(D8279="Unknown"),ISBLANK(I8279)),AND(NOT(N8279="Unknown"),ISBLANK(Q8279))),"Missing Information", INDEX(Table15[Entire Service Line Classification], MATCH(SUMIFS(Table15[Unique ID],Table15[System-Owned Portion],D8279,Table15[If Material Anything Other than "Lead" in Column E,Was Material Ever Previously Lead?],F8279,Table15[Customer-Owned Portion],N8279),Table15[Unique ID],0),0)))</f>
        <v>Non-lead</v>
      </c>
      <c r="W8279" s="189"/>
    </row>
    <row r="8280" spans="1:23" s="190" customFormat="1" ht="131.25" x14ac:dyDescent="0.25">
      <c r="A8280" s="180" t="s">
        <v>225</v>
      </c>
      <c r="B8280" s="181" t="s">
        <v>11838</v>
      </c>
      <c r="C8280" s="182" t="s">
        <v>225</v>
      </c>
      <c r="D8280" s="191" t="s">
        <v>53</v>
      </c>
      <c r="E8280" s="181" t="s">
        <v>35</v>
      </c>
      <c r="F8280" s="183" t="s">
        <v>35</v>
      </c>
      <c r="G8280" s="181" t="s">
        <v>225</v>
      </c>
      <c r="H8280" s="184" t="s">
        <v>225</v>
      </c>
      <c r="I8280" s="193" t="s">
        <v>106</v>
      </c>
      <c r="J8280" s="181" t="s">
        <v>35</v>
      </c>
      <c r="K8280" s="181" t="s">
        <v>225</v>
      </c>
      <c r="L8280" s="186" t="s">
        <v>225</v>
      </c>
      <c r="M8280" s="194" t="s">
        <v>11943</v>
      </c>
      <c r="N8280" s="191" t="s">
        <v>53</v>
      </c>
      <c r="O8280" s="181" t="s">
        <v>225</v>
      </c>
      <c r="P8280" s="184" t="s">
        <v>225</v>
      </c>
      <c r="Q8280" s="193" t="s">
        <v>106</v>
      </c>
      <c r="R8280" s="181" t="s">
        <v>35</v>
      </c>
      <c r="S8280" s="181" t="s">
        <v>225</v>
      </c>
      <c r="T8280" s="186" t="s">
        <v>225</v>
      </c>
      <c r="U8280" s="194" t="s">
        <v>11943</v>
      </c>
      <c r="V8280" s="188" t="str" cm="1">
        <f t="array" ref="V8280">IF(SUM(LEN(A8280:U8280))=0,"",IF(OR(OR(ISBLANK(E8280),SUM(LEN(B8280),LEN(C8280))=0),AND(NOT(D8280="Unknown"),ISBLANK(I8280)),AND(NOT(N8280="Unknown"),ISBLANK(Q8280))),"Missing Information", INDEX(Table15[Entire Service Line Classification], MATCH(SUMIFS(Table15[Unique ID],Table15[System-Owned Portion],D8280,Table15[If Material Anything Other than "Lead" in Column E,Was Material Ever Previously Lead?],F8280,Table15[Customer-Owned Portion],N8280),Table15[Unique ID],0),0)))</f>
        <v>Non-lead</v>
      </c>
      <c r="W8280" s="189"/>
    </row>
    <row r="8281" spans="1:23" s="190" customFormat="1" ht="131.25" x14ac:dyDescent="0.25">
      <c r="A8281" s="180" t="s">
        <v>225</v>
      </c>
      <c r="B8281" s="181" t="s">
        <v>11839</v>
      </c>
      <c r="C8281" s="182" t="s">
        <v>225</v>
      </c>
      <c r="D8281" s="191" t="s">
        <v>53</v>
      </c>
      <c r="E8281" s="181" t="s">
        <v>35</v>
      </c>
      <c r="F8281" s="183" t="s">
        <v>35</v>
      </c>
      <c r="G8281" s="181" t="s">
        <v>225</v>
      </c>
      <c r="H8281" s="184" t="s">
        <v>225</v>
      </c>
      <c r="I8281" s="193" t="s">
        <v>106</v>
      </c>
      <c r="J8281" s="181" t="s">
        <v>35</v>
      </c>
      <c r="K8281" s="181" t="s">
        <v>225</v>
      </c>
      <c r="L8281" s="186" t="s">
        <v>225</v>
      </c>
      <c r="M8281" s="194" t="s">
        <v>11943</v>
      </c>
      <c r="N8281" s="191" t="s">
        <v>53</v>
      </c>
      <c r="O8281" s="181" t="s">
        <v>225</v>
      </c>
      <c r="P8281" s="184" t="s">
        <v>225</v>
      </c>
      <c r="Q8281" s="193" t="s">
        <v>106</v>
      </c>
      <c r="R8281" s="181" t="s">
        <v>35</v>
      </c>
      <c r="S8281" s="181" t="s">
        <v>225</v>
      </c>
      <c r="T8281" s="186" t="s">
        <v>225</v>
      </c>
      <c r="U8281" s="194" t="s">
        <v>11943</v>
      </c>
      <c r="V8281" s="188" t="str" cm="1">
        <f t="array" ref="V8281">IF(SUM(LEN(A8281:U8281))=0,"",IF(OR(OR(ISBLANK(E8281),SUM(LEN(B8281),LEN(C8281))=0),AND(NOT(D8281="Unknown"),ISBLANK(I8281)),AND(NOT(N8281="Unknown"),ISBLANK(Q8281))),"Missing Information", INDEX(Table15[Entire Service Line Classification], MATCH(SUMIFS(Table15[Unique ID],Table15[System-Owned Portion],D8281,Table15[If Material Anything Other than "Lead" in Column E,Was Material Ever Previously Lead?],F8281,Table15[Customer-Owned Portion],N8281),Table15[Unique ID],0),0)))</f>
        <v>Non-lead</v>
      </c>
      <c r="W8281" s="189"/>
    </row>
    <row r="8282" spans="1:23" s="190" customFormat="1" ht="131.25" x14ac:dyDescent="0.25">
      <c r="A8282" s="180" t="s">
        <v>225</v>
      </c>
      <c r="B8282" s="181" t="s">
        <v>11840</v>
      </c>
      <c r="C8282" s="182" t="s">
        <v>225</v>
      </c>
      <c r="D8282" s="191" t="s">
        <v>53</v>
      </c>
      <c r="E8282" s="181" t="s">
        <v>35</v>
      </c>
      <c r="F8282" s="183" t="s">
        <v>35</v>
      </c>
      <c r="G8282" s="181" t="s">
        <v>225</v>
      </c>
      <c r="H8282" s="184" t="s">
        <v>225</v>
      </c>
      <c r="I8282" s="193" t="s">
        <v>106</v>
      </c>
      <c r="J8282" s="181" t="s">
        <v>35</v>
      </c>
      <c r="K8282" s="181" t="s">
        <v>225</v>
      </c>
      <c r="L8282" s="186" t="s">
        <v>225</v>
      </c>
      <c r="M8282" s="194" t="s">
        <v>11943</v>
      </c>
      <c r="N8282" s="191" t="s">
        <v>53</v>
      </c>
      <c r="O8282" s="181" t="s">
        <v>225</v>
      </c>
      <c r="P8282" s="184" t="s">
        <v>225</v>
      </c>
      <c r="Q8282" s="193" t="s">
        <v>106</v>
      </c>
      <c r="R8282" s="181" t="s">
        <v>35</v>
      </c>
      <c r="S8282" s="181" t="s">
        <v>225</v>
      </c>
      <c r="T8282" s="186" t="s">
        <v>225</v>
      </c>
      <c r="U8282" s="194" t="s">
        <v>11943</v>
      </c>
      <c r="V8282" s="188" t="str" cm="1">
        <f t="array" ref="V8282">IF(SUM(LEN(A8282:U8282))=0,"",IF(OR(OR(ISBLANK(E8282),SUM(LEN(B8282),LEN(C8282))=0),AND(NOT(D8282="Unknown"),ISBLANK(I8282)),AND(NOT(N8282="Unknown"),ISBLANK(Q8282))),"Missing Information", INDEX(Table15[Entire Service Line Classification], MATCH(SUMIFS(Table15[Unique ID],Table15[System-Owned Portion],D8282,Table15[If Material Anything Other than "Lead" in Column E,Was Material Ever Previously Lead?],F8282,Table15[Customer-Owned Portion],N8282),Table15[Unique ID],0),0)))</f>
        <v>Non-lead</v>
      </c>
      <c r="W8282" s="189"/>
    </row>
    <row r="8283" spans="1:23" s="190" customFormat="1" ht="131.25" x14ac:dyDescent="0.25">
      <c r="A8283" s="180" t="s">
        <v>225</v>
      </c>
      <c r="B8283" s="181" t="s">
        <v>11841</v>
      </c>
      <c r="C8283" s="182" t="s">
        <v>225</v>
      </c>
      <c r="D8283" s="191" t="s">
        <v>53</v>
      </c>
      <c r="E8283" s="181" t="s">
        <v>35</v>
      </c>
      <c r="F8283" s="183" t="s">
        <v>35</v>
      </c>
      <c r="G8283" s="181" t="s">
        <v>225</v>
      </c>
      <c r="H8283" s="184" t="s">
        <v>225</v>
      </c>
      <c r="I8283" s="193" t="s">
        <v>106</v>
      </c>
      <c r="J8283" s="181" t="s">
        <v>35</v>
      </c>
      <c r="K8283" s="181" t="s">
        <v>225</v>
      </c>
      <c r="L8283" s="186" t="s">
        <v>225</v>
      </c>
      <c r="M8283" s="194" t="s">
        <v>11943</v>
      </c>
      <c r="N8283" s="191" t="s">
        <v>53</v>
      </c>
      <c r="O8283" s="181" t="s">
        <v>225</v>
      </c>
      <c r="P8283" s="184" t="s">
        <v>225</v>
      </c>
      <c r="Q8283" s="193" t="s">
        <v>106</v>
      </c>
      <c r="R8283" s="181" t="s">
        <v>35</v>
      </c>
      <c r="S8283" s="181" t="s">
        <v>225</v>
      </c>
      <c r="T8283" s="186" t="s">
        <v>225</v>
      </c>
      <c r="U8283" s="194" t="s">
        <v>11943</v>
      </c>
      <c r="V8283" s="188" t="str" cm="1">
        <f t="array" ref="V8283">IF(SUM(LEN(A8283:U8283))=0,"",IF(OR(OR(ISBLANK(E8283),SUM(LEN(B8283),LEN(C8283))=0),AND(NOT(D8283="Unknown"),ISBLANK(I8283)),AND(NOT(N8283="Unknown"),ISBLANK(Q8283))),"Missing Information", INDEX(Table15[Entire Service Line Classification], MATCH(SUMIFS(Table15[Unique ID],Table15[System-Owned Portion],D8283,Table15[If Material Anything Other than "Lead" in Column E,Was Material Ever Previously Lead?],F8283,Table15[Customer-Owned Portion],N8283),Table15[Unique ID],0),0)))</f>
        <v>Non-lead</v>
      </c>
      <c r="W8283" s="189"/>
    </row>
    <row r="8284" spans="1:23" s="190" customFormat="1" ht="131.25" x14ac:dyDescent="0.25">
      <c r="A8284" s="180" t="s">
        <v>225</v>
      </c>
      <c r="B8284" s="181" t="s">
        <v>11842</v>
      </c>
      <c r="C8284" s="182" t="s">
        <v>225</v>
      </c>
      <c r="D8284" s="191" t="s">
        <v>53</v>
      </c>
      <c r="E8284" s="181" t="s">
        <v>35</v>
      </c>
      <c r="F8284" s="183" t="s">
        <v>35</v>
      </c>
      <c r="G8284" s="181" t="s">
        <v>225</v>
      </c>
      <c r="H8284" s="184" t="s">
        <v>225</v>
      </c>
      <c r="I8284" s="193" t="s">
        <v>106</v>
      </c>
      <c r="J8284" s="181" t="s">
        <v>35</v>
      </c>
      <c r="K8284" s="181" t="s">
        <v>225</v>
      </c>
      <c r="L8284" s="186" t="s">
        <v>225</v>
      </c>
      <c r="M8284" s="194" t="s">
        <v>11943</v>
      </c>
      <c r="N8284" s="191" t="s">
        <v>53</v>
      </c>
      <c r="O8284" s="181" t="s">
        <v>225</v>
      </c>
      <c r="P8284" s="184" t="s">
        <v>225</v>
      </c>
      <c r="Q8284" s="193" t="s">
        <v>106</v>
      </c>
      <c r="R8284" s="181" t="s">
        <v>35</v>
      </c>
      <c r="S8284" s="181" t="s">
        <v>225</v>
      </c>
      <c r="T8284" s="186" t="s">
        <v>225</v>
      </c>
      <c r="U8284" s="194" t="s">
        <v>11943</v>
      </c>
      <c r="V8284" s="188" t="str" cm="1">
        <f t="array" ref="V8284">IF(SUM(LEN(A8284:U8284))=0,"",IF(OR(OR(ISBLANK(E8284),SUM(LEN(B8284),LEN(C8284))=0),AND(NOT(D8284="Unknown"),ISBLANK(I8284)),AND(NOT(N8284="Unknown"),ISBLANK(Q8284))),"Missing Information", INDEX(Table15[Entire Service Line Classification], MATCH(SUMIFS(Table15[Unique ID],Table15[System-Owned Portion],D8284,Table15[If Material Anything Other than "Lead" in Column E,Was Material Ever Previously Lead?],F8284,Table15[Customer-Owned Portion],N8284),Table15[Unique ID],0),0)))</f>
        <v>Non-lead</v>
      </c>
      <c r="W8284" s="189"/>
    </row>
    <row r="8285" spans="1:23" s="190" customFormat="1" ht="131.25" x14ac:dyDescent="0.25">
      <c r="A8285" s="180" t="s">
        <v>225</v>
      </c>
      <c r="B8285" s="181" t="s">
        <v>11843</v>
      </c>
      <c r="C8285" s="182" t="s">
        <v>225</v>
      </c>
      <c r="D8285" s="191" t="s">
        <v>53</v>
      </c>
      <c r="E8285" s="181" t="s">
        <v>35</v>
      </c>
      <c r="F8285" s="183" t="s">
        <v>35</v>
      </c>
      <c r="G8285" s="181" t="s">
        <v>225</v>
      </c>
      <c r="H8285" s="184" t="s">
        <v>225</v>
      </c>
      <c r="I8285" s="193" t="s">
        <v>106</v>
      </c>
      <c r="J8285" s="181" t="s">
        <v>35</v>
      </c>
      <c r="K8285" s="181" t="s">
        <v>225</v>
      </c>
      <c r="L8285" s="186" t="s">
        <v>225</v>
      </c>
      <c r="M8285" s="194" t="s">
        <v>11943</v>
      </c>
      <c r="N8285" s="191" t="s">
        <v>53</v>
      </c>
      <c r="O8285" s="181" t="s">
        <v>225</v>
      </c>
      <c r="P8285" s="184" t="s">
        <v>225</v>
      </c>
      <c r="Q8285" s="193" t="s">
        <v>106</v>
      </c>
      <c r="R8285" s="181" t="s">
        <v>35</v>
      </c>
      <c r="S8285" s="181" t="s">
        <v>225</v>
      </c>
      <c r="T8285" s="186" t="s">
        <v>225</v>
      </c>
      <c r="U8285" s="194" t="s">
        <v>11943</v>
      </c>
      <c r="V8285" s="188" t="str" cm="1">
        <f t="array" ref="V8285">IF(SUM(LEN(A8285:U8285))=0,"",IF(OR(OR(ISBLANK(E8285),SUM(LEN(B8285),LEN(C8285))=0),AND(NOT(D8285="Unknown"),ISBLANK(I8285)),AND(NOT(N8285="Unknown"),ISBLANK(Q8285))),"Missing Information", INDEX(Table15[Entire Service Line Classification], MATCH(SUMIFS(Table15[Unique ID],Table15[System-Owned Portion],D8285,Table15[If Material Anything Other than "Lead" in Column E,Was Material Ever Previously Lead?],F8285,Table15[Customer-Owned Portion],N8285),Table15[Unique ID],0),0)))</f>
        <v>Non-lead</v>
      </c>
      <c r="W8285" s="189"/>
    </row>
    <row r="8286" spans="1:23" s="190" customFormat="1" ht="131.25" x14ac:dyDescent="0.25">
      <c r="A8286" s="180" t="s">
        <v>225</v>
      </c>
      <c r="B8286" s="181" t="s">
        <v>11844</v>
      </c>
      <c r="C8286" s="182" t="s">
        <v>225</v>
      </c>
      <c r="D8286" s="191" t="s">
        <v>53</v>
      </c>
      <c r="E8286" s="181" t="s">
        <v>35</v>
      </c>
      <c r="F8286" s="183" t="s">
        <v>35</v>
      </c>
      <c r="G8286" s="181" t="s">
        <v>225</v>
      </c>
      <c r="H8286" s="184" t="s">
        <v>225</v>
      </c>
      <c r="I8286" s="193" t="s">
        <v>106</v>
      </c>
      <c r="J8286" s="181" t="s">
        <v>35</v>
      </c>
      <c r="K8286" s="181" t="s">
        <v>225</v>
      </c>
      <c r="L8286" s="186" t="s">
        <v>225</v>
      </c>
      <c r="M8286" s="194" t="s">
        <v>11943</v>
      </c>
      <c r="N8286" s="191" t="s">
        <v>53</v>
      </c>
      <c r="O8286" s="181" t="s">
        <v>225</v>
      </c>
      <c r="P8286" s="184" t="s">
        <v>225</v>
      </c>
      <c r="Q8286" s="193" t="s">
        <v>106</v>
      </c>
      <c r="R8286" s="181" t="s">
        <v>35</v>
      </c>
      <c r="S8286" s="181" t="s">
        <v>225</v>
      </c>
      <c r="T8286" s="186" t="s">
        <v>225</v>
      </c>
      <c r="U8286" s="194" t="s">
        <v>11943</v>
      </c>
      <c r="V8286" s="188" t="str" cm="1">
        <f t="array" ref="V8286">IF(SUM(LEN(A8286:U8286))=0,"",IF(OR(OR(ISBLANK(E8286),SUM(LEN(B8286),LEN(C8286))=0),AND(NOT(D8286="Unknown"),ISBLANK(I8286)),AND(NOT(N8286="Unknown"),ISBLANK(Q8286))),"Missing Information", INDEX(Table15[Entire Service Line Classification], MATCH(SUMIFS(Table15[Unique ID],Table15[System-Owned Portion],D8286,Table15[If Material Anything Other than "Lead" in Column E,Was Material Ever Previously Lead?],F8286,Table15[Customer-Owned Portion],N8286),Table15[Unique ID],0),0)))</f>
        <v>Non-lead</v>
      </c>
      <c r="W8286" s="189"/>
    </row>
    <row r="8287" spans="1:23" s="190" customFormat="1" ht="131.25" x14ac:dyDescent="0.25">
      <c r="A8287" s="180" t="s">
        <v>225</v>
      </c>
      <c r="B8287" s="181" t="s">
        <v>11845</v>
      </c>
      <c r="C8287" s="182" t="s">
        <v>225</v>
      </c>
      <c r="D8287" s="191" t="s">
        <v>53</v>
      </c>
      <c r="E8287" s="181" t="s">
        <v>35</v>
      </c>
      <c r="F8287" s="183" t="s">
        <v>35</v>
      </c>
      <c r="G8287" s="181" t="s">
        <v>225</v>
      </c>
      <c r="H8287" s="184" t="s">
        <v>225</v>
      </c>
      <c r="I8287" s="193" t="s">
        <v>106</v>
      </c>
      <c r="J8287" s="181" t="s">
        <v>35</v>
      </c>
      <c r="K8287" s="181" t="s">
        <v>225</v>
      </c>
      <c r="L8287" s="186" t="s">
        <v>225</v>
      </c>
      <c r="M8287" s="194" t="s">
        <v>11943</v>
      </c>
      <c r="N8287" s="191" t="s">
        <v>53</v>
      </c>
      <c r="O8287" s="181" t="s">
        <v>225</v>
      </c>
      <c r="P8287" s="184" t="s">
        <v>225</v>
      </c>
      <c r="Q8287" s="193" t="s">
        <v>106</v>
      </c>
      <c r="R8287" s="181" t="s">
        <v>35</v>
      </c>
      <c r="S8287" s="181" t="s">
        <v>225</v>
      </c>
      <c r="T8287" s="186" t="s">
        <v>225</v>
      </c>
      <c r="U8287" s="194" t="s">
        <v>11943</v>
      </c>
      <c r="V8287" s="188" t="str" cm="1">
        <f t="array" ref="V8287">IF(SUM(LEN(A8287:U8287))=0,"",IF(OR(OR(ISBLANK(E8287),SUM(LEN(B8287),LEN(C8287))=0),AND(NOT(D8287="Unknown"),ISBLANK(I8287)),AND(NOT(N8287="Unknown"),ISBLANK(Q8287))),"Missing Information", INDEX(Table15[Entire Service Line Classification], MATCH(SUMIFS(Table15[Unique ID],Table15[System-Owned Portion],D8287,Table15[If Material Anything Other than "Lead" in Column E,Was Material Ever Previously Lead?],F8287,Table15[Customer-Owned Portion],N8287),Table15[Unique ID],0),0)))</f>
        <v>Non-lead</v>
      </c>
      <c r="W8287" s="189"/>
    </row>
    <row r="8288" spans="1:23" s="190" customFormat="1" ht="131.25" x14ac:dyDescent="0.25">
      <c r="A8288" s="180" t="s">
        <v>225</v>
      </c>
      <c r="B8288" s="181" t="s">
        <v>11846</v>
      </c>
      <c r="C8288" s="182" t="s">
        <v>225</v>
      </c>
      <c r="D8288" s="191" t="s">
        <v>53</v>
      </c>
      <c r="E8288" s="181" t="s">
        <v>35</v>
      </c>
      <c r="F8288" s="183" t="s">
        <v>35</v>
      </c>
      <c r="G8288" s="181" t="s">
        <v>225</v>
      </c>
      <c r="H8288" s="184" t="s">
        <v>225</v>
      </c>
      <c r="I8288" s="193" t="s">
        <v>106</v>
      </c>
      <c r="J8288" s="181" t="s">
        <v>35</v>
      </c>
      <c r="K8288" s="181" t="s">
        <v>225</v>
      </c>
      <c r="L8288" s="186" t="s">
        <v>225</v>
      </c>
      <c r="M8288" s="194" t="s">
        <v>11943</v>
      </c>
      <c r="N8288" s="191" t="s">
        <v>53</v>
      </c>
      <c r="O8288" s="181" t="s">
        <v>225</v>
      </c>
      <c r="P8288" s="184" t="s">
        <v>225</v>
      </c>
      <c r="Q8288" s="193" t="s">
        <v>106</v>
      </c>
      <c r="R8288" s="181" t="s">
        <v>35</v>
      </c>
      <c r="S8288" s="181" t="s">
        <v>225</v>
      </c>
      <c r="T8288" s="186" t="s">
        <v>225</v>
      </c>
      <c r="U8288" s="194" t="s">
        <v>11943</v>
      </c>
      <c r="V8288" s="188" t="str" cm="1">
        <f t="array" ref="V8288">IF(SUM(LEN(A8288:U8288))=0,"",IF(OR(OR(ISBLANK(E8288),SUM(LEN(B8288),LEN(C8288))=0),AND(NOT(D8288="Unknown"),ISBLANK(I8288)),AND(NOT(N8288="Unknown"),ISBLANK(Q8288))),"Missing Information", INDEX(Table15[Entire Service Line Classification], MATCH(SUMIFS(Table15[Unique ID],Table15[System-Owned Portion],D8288,Table15[If Material Anything Other than "Lead" in Column E,Was Material Ever Previously Lead?],F8288,Table15[Customer-Owned Portion],N8288),Table15[Unique ID],0),0)))</f>
        <v>Non-lead</v>
      </c>
      <c r="W8288" s="189"/>
    </row>
    <row r="8289" spans="1:23" s="190" customFormat="1" ht="131.25" x14ac:dyDescent="0.25">
      <c r="A8289" s="180" t="s">
        <v>225</v>
      </c>
      <c r="B8289" s="181" t="s">
        <v>11847</v>
      </c>
      <c r="C8289" s="182" t="s">
        <v>225</v>
      </c>
      <c r="D8289" s="191" t="s">
        <v>53</v>
      </c>
      <c r="E8289" s="181" t="s">
        <v>35</v>
      </c>
      <c r="F8289" s="183" t="s">
        <v>35</v>
      </c>
      <c r="G8289" s="181" t="s">
        <v>225</v>
      </c>
      <c r="H8289" s="184" t="s">
        <v>225</v>
      </c>
      <c r="I8289" s="193" t="s">
        <v>106</v>
      </c>
      <c r="J8289" s="181" t="s">
        <v>35</v>
      </c>
      <c r="K8289" s="181" t="s">
        <v>225</v>
      </c>
      <c r="L8289" s="186" t="s">
        <v>225</v>
      </c>
      <c r="M8289" s="194" t="s">
        <v>11943</v>
      </c>
      <c r="N8289" s="191" t="s">
        <v>53</v>
      </c>
      <c r="O8289" s="181" t="s">
        <v>225</v>
      </c>
      <c r="P8289" s="184" t="s">
        <v>225</v>
      </c>
      <c r="Q8289" s="193" t="s">
        <v>106</v>
      </c>
      <c r="R8289" s="181" t="s">
        <v>35</v>
      </c>
      <c r="S8289" s="181" t="s">
        <v>225</v>
      </c>
      <c r="T8289" s="186" t="s">
        <v>225</v>
      </c>
      <c r="U8289" s="194" t="s">
        <v>11943</v>
      </c>
      <c r="V8289" s="188" t="str" cm="1">
        <f t="array" ref="V8289">IF(SUM(LEN(A8289:U8289))=0,"",IF(OR(OR(ISBLANK(E8289),SUM(LEN(B8289),LEN(C8289))=0),AND(NOT(D8289="Unknown"),ISBLANK(I8289)),AND(NOT(N8289="Unknown"),ISBLANK(Q8289))),"Missing Information", INDEX(Table15[Entire Service Line Classification], MATCH(SUMIFS(Table15[Unique ID],Table15[System-Owned Portion],D8289,Table15[If Material Anything Other than "Lead" in Column E,Was Material Ever Previously Lead?],F8289,Table15[Customer-Owned Portion],N8289),Table15[Unique ID],0),0)))</f>
        <v>Non-lead</v>
      </c>
      <c r="W8289" s="189"/>
    </row>
    <row r="8290" spans="1:23" s="190" customFormat="1" ht="131.25" x14ac:dyDescent="0.25">
      <c r="A8290" s="180" t="s">
        <v>225</v>
      </c>
      <c r="B8290" s="181" t="s">
        <v>11848</v>
      </c>
      <c r="C8290" s="182" t="s">
        <v>225</v>
      </c>
      <c r="D8290" s="191" t="s">
        <v>53</v>
      </c>
      <c r="E8290" s="181" t="s">
        <v>35</v>
      </c>
      <c r="F8290" s="183" t="s">
        <v>35</v>
      </c>
      <c r="G8290" s="181" t="s">
        <v>225</v>
      </c>
      <c r="H8290" s="184" t="s">
        <v>225</v>
      </c>
      <c r="I8290" s="193" t="s">
        <v>106</v>
      </c>
      <c r="J8290" s="181" t="s">
        <v>35</v>
      </c>
      <c r="K8290" s="181" t="s">
        <v>225</v>
      </c>
      <c r="L8290" s="186" t="s">
        <v>225</v>
      </c>
      <c r="M8290" s="194" t="s">
        <v>11943</v>
      </c>
      <c r="N8290" s="191" t="s">
        <v>53</v>
      </c>
      <c r="O8290" s="181" t="s">
        <v>225</v>
      </c>
      <c r="P8290" s="184" t="s">
        <v>225</v>
      </c>
      <c r="Q8290" s="193" t="s">
        <v>106</v>
      </c>
      <c r="R8290" s="181" t="s">
        <v>35</v>
      </c>
      <c r="S8290" s="181" t="s">
        <v>225</v>
      </c>
      <c r="T8290" s="186" t="s">
        <v>225</v>
      </c>
      <c r="U8290" s="194" t="s">
        <v>11943</v>
      </c>
      <c r="V8290" s="188" t="str" cm="1">
        <f t="array" ref="V8290">IF(SUM(LEN(A8290:U8290))=0,"",IF(OR(OR(ISBLANK(E8290),SUM(LEN(B8290),LEN(C8290))=0),AND(NOT(D8290="Unknown"),ISBLANK(I8290)),AND(NOT(N8290="Unknown"),ISBLANK(Q8290))),"Missing Information", INDEX(Table15[Entire Service Line Classification], MATCH(SUMIFS(Table15[Unique ID],Table15[System-Owned Portion],D8290,Table15[If Material Anything Other than "Lead" in Column E,Was Material Ever Previously Lead?],F8290,Table15[Customer-Owned Portion],N8290),Table15[Unique ID],0),0)))</f>
        <v>Non-lead</v>
      </c>
      <c r="W8290" s="189"/>
    </row>
    <row r="8291" spans="1:23" s="190" customFormat="1" ht="131.25" x14ac:dyDescent="0.25">
      <c r="A8291" s="180" t="s">
        <v>225</v>
      </c>
      <c r="B8291" s="181" t="s">
        <v>11849</v>
      </c>
      <c r="C8291" s="182" t="s">
        <v>225</v>
      </c>
      <c r="D8291" s="191" t="s">
        <v>53</v>
      </c>
      <c r="E8291" s="181" t="s">
        <v>35</v>
      </c>
      <c r="F8291" s="183" t="s">
        <v>35</v>
      </c>
      <c r="G8291" s="181" t="s">
        <v>225</v>
      </c>
      <c r="H8291" s="184" t="s">
        <v>225</v>
      </c>
      <c r="I8291" s="193" t="s">
        <v>106</v>
      </c>
      <c r="J8291" s="181" t="s">
        <v>35</v>
      </c>
      <c r="K8291" s="181" t="s">
        <v>225</v>
      </c>
      <c r="L8291" s="186" t="s">
        <v>225</v>
      </c>
      <c r="M8291" s="194" t="s">
        <v>11943</v>
      </c>
      <c r="N8291" s="191" t="s">
        <v>53</v>
      </c>
      <c r="O8291" s="181" t="s">
        <v>225</v>
      </c>
      <c r="P8291" s="184" t="s">
        <v>225</v>
      </c>
      <c r="Q8291" s="193" t="s">
        <v>106</v>
      </c>
      <c r="R8291" s="181" t="s">
        <v>35</v>
      </c>
      <c r="S8291" s="181" t="s">
        <v>225</v>
      </c>
      <c r="T8291" s="186" t="s">
        <v>225</v>
      </c>
      <c r="U8291" s="194" t="s">
        <v>11943</v>
      </c>
      <c r="V8291" s="188" t="str" cm="1">
        <f t="array" ref="V8291">IF(SUM(LEN(A8291:U8291))=0,"",IF(OR(OR(ISBLANK(E8291),SUM(LEN(B8291),LEN(C8291))=0),AND(NOT(D8291="Unknown"),ISBLANK(I8291)),AND(NOT(N8291="Unknown"),ISBLANK(Q8291))),"Missing Information", INDEX(Table15[Entire Service Line Classification], MATCH(SUMIFS(Table15[Unique ID],Table15[System-Owned Portion],D8291,Table15[If Material Anything Other than "Lead" in Column E,Was Material Ever Previously Lead?],F8291,Table15[Customer-Owned Portion],N8291),Table15[Unique ID],0),0)))</f>
        <v>Non-lead</v>
      </c>
      <c r="W8291" s="189"/>
    </row>
    <row r="8292" spans="1:23" s="190" customFormat="1" ht="131.25" x14ac:dyDescent="0.25">
      <c r="A8292" s="180" t="s">
        <v>225</v>
      </c>
      <c r="B8292" s="181" t="s">
        <v>11850</v>
      </c>
      <c r="C8292" s="182" t="s">
        <v>225</v>
      </c>
      <c r="D8292" s="191" t="s">
        <v>53</v>
      </c>
      <c r="E8292" s="181" t="s">
        <v>35</v>
      </c>
      <c r="F8292" s="183" t="s">
        <v>35</v>
      </c>
      <c r="G8292" s="181" t="s">
        <v>225</v>
      </c>
      <c r="H8292" s="184" t="s">
        <v>225</v>
      </c>
      <c r="I8292" s="193" t="s">
        <v>106</v>
      </c>
      <c r="J8292" s="181" t="s">
        <v>35</v>
      </c>
      <c r="K8292" s="181" t="s">
        <v>225</v>
      </c>
      <c r="L8292" s="186" t="s">
        <v>225</v>
      </c>
      <c r="M8292" s="194" t="s">
        <v>11943</v>
      </c>
      <c r="N8292" s="191" t="s">
        <v>53</v>
      </c>
      <c r="O8292" s="181" t="s">
        <v>225</v>
      </c>
      <c r="P8292" s="184" t="s">
        <v>225</v>
      </c>
      <c r="Q8292" s="193" t="s">
        <v>106</v>
      </c>
      <c r="R8292" s="181" t="s">
        <v>35</v>
      </c>
      <c r="S8292" s="181" t="s">
        <v>225</v>
      </c>
      <c r="T8292" s="186" t="s">
        <v>225</v>
      </c>
      <c r="U8292" s="194" t="s">
        <v>11943</v>
      </c>
      <c r="V8292" s="188" t="str" cm="1">
        <f t="array" ref="V8292">IF(SUM(LEN(A8292:U8292))=0,"",IF(OR(OR(ISBLANK(E8292),SUM(LEN(B8292),LEN(C8292))=0),AND(NOT(D8292="Unknown"),ISBLANK(I8292)),AND(NOT(N8292="Unknown"),ISBLANK(Q8292))),"Missing Information", INDEX(Table15[Entire Service Line Classification], MATCH(SUMIFS(Table15[Unique ID],Table15[System-Owned Portion],D8292,Table15[If Material Anything Other than "Lead" in Column E,Was Material Ever Previously Lead?],F8292,Table15[Customer-Owned Portion],N8292),Table15[Unique ID],0),0)))</f>
        <v>Non-lead</v>
      </c>
      <c r="W8292" s="189"/>
    </row>
    <row r="8293" spans="1:23" s="190" customFormat="1" ht="131.25" x14ac:dyDescent="0.25">
      <c r="A8293" s="180" t="s">
        <v>225</v>
      </c>
      <c r="B8293" s="181" t="s">
        <v>11851</v>
      </c>
      <c r="C8293" s="182" t="s">
        <v>225</v>
      </c>
      <c r="D8293" s="191" t="s">
        <v>53</v>
      </c>
      <c r="E8293" s="181" t="s">
        <v>35</v>
      </c>
      <c r="F8293" s="183" t="s">
        <v>35</v>
      </c>
      <c r="G8293" s="181" t="s">
        <v>225</v>
      </c>
      <c r="H8293" s="184" t="s">
        <v>225</v>
      </c>
      <c r="I8293" s="193" t="s">
        <v>106</v>
      </c>
      <c r="J8293" s="181" t="s">
        <v>35</v>
      </c>
      <c r="K8293" s="181" t="s">
        <v>225</v>
      </c>
      <c r="L8293" s="186" t="s">
        <v>225</v>
      </c>
      <c r="M8293" s="194" t="s">
        <v>11943</v>
      </c>
      <c r="N8293" s="191" t="s">
        <v>53</v>
      </c>
      <c r="O8293" s="181" t="s">
        <v>225</v>
      </c>
      <c r="P8293" s="184" t="s">
        <v>225</v>
      </c>
      <c r="Q8293" s="193" t="s">
        <v>106</v>
      </c>
      <c r="R8293" s="181" t="s">
        <v>35</v>
      </c>
      <c r="S8293" s="181" t="s">
        <v>225</v>
      </c>
      <c r="T8293" s="186" t="s">
        <v>225</v>
      </c>
      <c r="U8293" s="194" t="s">
        <v>11943</v>
      </c>
      <c r="V8293" s="188" t="str" cm="1">
        <f t="array" ref="V8293">IF(SUM(LEN(A8293:U8293))=0,"",IF(OR(OR(ISBLANK(E8293),SUM(LEN(B8293),LEN(C8293))=0),AND(NOT(D8293="Unknown"),ISBLANK(I8293)),AND(NOT(N8293="Unknown"),ISBLANK(Q8293))),"Missing Information", INDEX(Table15[Entire Service Line Classification], MATCH(SUMIFS(Table15[Unique ID],Table15[System-Owned Portion],D8293,Table15[If Material Anything Other than "Lead" in Column E,Was Material Ever Previously Lead?],F8293,Table15[Customer-Owned Portion],N8293),Table15[Unique ID],0),0)))</f>
        <v>Non-lead</v>
      </c>
      <c r="W8293" s="189"/>
    </row>
    <row r="8294" spans="1:23" s="190" customFormat="1" ht="131.25" x14ac:dyDescent="0.25">
      <c r="A8294" s="180" t="s">
        <v>225</v>
      </c>
      <c r="B8294" s="181" t="s">
        <v>11852</v>
      </c>
      <c r="C8294" s="182" t="s">
        <v>225</v>
      </c>
      <c r="D8294" s="191" t="s">
        <v>53</v>
      </c>
      <c r="E8294" s="181" t="s">
        <v>35</v>
      </c>
      <c r="F8294" s="183" t="s">
        <v>35</v>
      </c>
      <c r="G8294" s="181" t="s">
        <v>225</v>
      </c>
      <c r="H8294" s="184" t="s">
        <v>225</v>
      </c>
      <c r="I8294" s="193" t="s">
        <v>106</v>
      </c>
      <c r="J8294" s="181" t="s">
        <v>35</v>
      </c>
      <c r="K8294" s="181" t="s">
        <v>225</v>
      </c>
      <c r="L8294" s="186" t="s">
        <v>225</v>
      </c>
      <c r="M8294" s="194" t="s">
        <v>11943</v>
      </c>
      <c r="N8294" s="191" t="s">
        <v>53</v>
      </c>
      <c r="O8294" s="181" t="s">
        <v>225</v>
      </c>
      <c r="P8294" s="184" t="s">
        <v>225</v>
      </c>
      <c r="Q8294" s="193" t="s">
        <v>106</v>
      </c>
      <c r="R8294" s="181" t="s">
        <v>35</v>
      </c>
      <c r="S8294" s="181" t="s">
        <v>225</v>
      </c>
      <c r="T8294" s="186" t="s">
        <v>225</v>
      </c>
      <c r="U8294" s="194" t="s">
        <v>11943</v>
      </c>
      <c r="V8294" s="188" t="str" cm="1">
        <f t="array" ref="V8294">IF(SUM(LEN(A8294:U8294))=0,"",IF(OR(OR(ISBLANK(E8294),SUM(LEN(B8294),LEN(C8294))=0),AND(NOT(D8294="Unknown"),ISBLANK(I8294)),AND(NOT(N8294="Unknown"),ISBLANK(Q8294))),"Missing Information", INDEX(Table15[Entire Service Line Classification], MATCH(SUMIFS(Table15[Unique ID],Table15[System-Owned Portion],D8294,Table15[If Material Anything Other than "Lead" in Column E,Was Material Ever Previously Lead?],F8294,Table15[Customer-Owned Portion],N8294),Table15[Unique ID],0),0)))</f>
        <v>Non-lead</v>
      </c>
      <c r="W8294" s="189"/>
    </row>
    <row r="8295" spans="1:23" s="190" customFormat="1" ht="131.25" x14ac:dyDescent="0.25">
      <c r="A8295" s="180" t="s">
        <v>225</v>
      </c>
      <c r="B8295" s="181" t="s">
        <v>11853</v>
      </c>
      <c r="C8295" s="182" t="s">
        <v>225</v>
      </c>
      <c r="D8295" s="191" t="s">
        <v>53</v>
      </c>
      <c r="E8295" s="181" t="s">
        <v>35</v>
      </c>
      <c r="F8295" s="183" t="s">
        <v>35</v>
      </c>
      <c r="G8295" s="181" t="s">
        <v>225</v>
      </c>
      <c r="H8295" s="184" t="s">
        <v>225</v>
      </c>
      <c r="I8295" s="193" t="s">
        <v>106</v>
      </c>
      <c r="J8295" s="181" t="s">
        <v>35</v>
      </c>
      <c r="K8295" s="181" t="s">
        <v>225</v>
      </c>
      <c r="L8295" s="186" t="s">
        <v>225</v>
      </c>
      <c r="M8295" s="194" t="s">
        <v>11943</v>
      </c>
      <c r="N8295" s="191" t="s">
        <v>53</v>
      </c>
      <c r="O8295" s="181" t="s">
        <v>225</v>
      </c>
      <c r="P8295" s="184" t="s">
        <v>225</v>
      </c>
      <c r="Q8295" s="193" t="s">
        <v>106</v>
      </c>
      <c r="R8295" s="181" t="s">
        <v>35</v>
      </c>
      <c r="S8295" s="181" t="s">
        <v>225</v>
      </c>
      <c r="T8295" s="186" t="s">
        <v>225</v>
      </c>
      <c r="U8295" s="194" t="s">
        <v>11943</v>
      </c>
      <c r="V8295" s="188" t="str" cm="1">
        <f t="array" ref="V8295">IF(SUM(LEN(A8295:U8295))=0,"",IF(OR(OR(ISBLANK(E8295),SUM(LEN(B8295),LEN(C8295))=0),AND(NOT(D8295="Unknown"),ISBLANK(I8295)),AND(NOT(N8295="Unknown"),ISBLANK(Q8295))),"Missing Information", INDEX(Table15[Entire Service Line Classification], MATCH(SUMIFS(Table15[Unique ID],Table15[System-Owned Portion],D8295,Table15[If Material Anything Other than "Lead" in Column E,Was Material Ever Previously Lead?],F8295,Table15[Customer-Owned Portion],N8295),Table15[Unique ID],0),0)))</f>
        <v>Non-lead</v>
      </c>
      <c r="W8295" s="189"/>
    </row>
    <row r="8296" spans="1:23" s="190" customFormat="1" ht="131.25" x14ac:dyDescent="0.25">
      <c r="A8296" s="180" t="s">
        <v>225</v>
      </c>
      <c r="B8296" s="181" t="s">
        <v>11854</v>
      </c>
      <c r="C8296" s="182" t="s">
        <v>225</v>
      </c>
      <c r="D8296" s="191" t="s">
        <v>53</v>
      </c>
      <c r="E8296" s="181" t="s">
        <v>35</v>
      </c>
      <c r="F8296" s="183" t="s">
        <v>35</v>
      </c>
      <c r="G8296" s="181" t="s">
        <v>225</v>
      </c>
      <c r="H8296" s="184" t="s">
        <v>225</v>
      </c>
      <c r="I8296" s="193" t="s">
        <v>106</v>
      </c>
      <c r="J8296" s="181" t="s">
        <v>35</v>
      </c>
      <c r="K8296" s="181" t="s">
        <v>225</v>
      </c>
      <c r="L8296" s="186" t="s">
        <v>225</v>
      </c>
      <c r="M8296" s="194" t="s">
        <v>11943</v>
      </c>
      <c r="N8296" s="191" t="s">
        <v>53</v>
      </c>
      <c r="O8296" s="181" t="s">
        <v>225</v>
      </c>
      <c r="P8296" s="184" t="s">
        <v>225</v>
      </c>
      <c r="Q8296" s="193" t="s">
        <v>106</v>
      </c>
      <c r="R8296" s="181" t="s">
        <v>35</v>
      </c>
      <c r="S8296" s="181" t="s">
        <v>225</v>
      </c>
      <c r="T8296" s="186" t="s">
        <v>225</v>
      </c>
      <c r="U8296" s="194" t="s">
        <v>11943</v>
      </c>
      <c r="V8296" s="188" t="str" cm="1">
        <f t="array" ref="V8296">IF(SUM(LEN(A8296:U8296))=0,"",IF(OR(OR(ISBLANK(E8296),SUM(LEN(B8296),LEN(C8296))=0),AND(NOT(D8296="Unknown"),ISBLANK(I8296)),AND(NOT(N8296="Unknown"),ISBLANK(Q8296))),"Missing Information", INDEX(Table15[Entire Service Line Classification], MATCH(SUMIFS(Table15[Unique ID],Table15[System-Owned Portion],D8296,Table15[If Material Anything Other than "Lead" in Column E,Was Material Ever Previously Lead?],F8296,Table15[Customer-Owned Portion],N8296),Table15[Unique ID],0),0)))</f>
        <v>Non-lead</v>
      </c>
      <c r="W8296" s="189"/>
    </row>
    <row r="8297" spans="1:23" s="190" customFormat="1" ht="131.25" x14ac:dyDescent="0.25">
      <c r="A8297" s="180" t="s">
        <v>225</v>
      </c>
      <c r="B8297" s="181" t="s">
        <v>11855</v>
      </c>
      <c r="C8297" s="182" t="s">
        <v>225</v>
      </c>
      <c r="D8297" s="191" t="s">
        <v>53</v>
      </c>
      <c r="E8297" s="181" t="s">
        <v>35</v>
      </c>
      <c r="F8297" s="183" t="s">
        <v>35</v>
      </c>
      <c r="G8297" s="181" t="s">
        <v>225</v>
      </c>
      <c r="H8297" s="184" t="s">
        <v>225</v>
      </c>
      <c r="I8297" s="193" t="s">
        <v>106</v>
      </c>
      <c r="J8297" s="181" t="s">
        <v>35</v>
      </c>
      <c r="K8297" s="181" t="s">
        <v>225</v>
      </c>
      <c r="L8297" s="186" t="s">
        <v>225</v>
      </c>
      <c r="M8297" s="194" t="s">
        <v>11943</v>
      </c>
      <c r="N8297" s="191" t="s">
        <v>53</v>
      </c>
      <c r="O8297" s="181" t="s">
        <v>225</v>
      </c>
      <c r="P8297" s="184" t="s">
        <v>225</v>
      </c>
      <c r="Q8297" s="193" t="s">
        <v>106</v>
      </c>
      <c r="R8297" s="181" t="s">
        <v>35</v>
      </c>
      <c r="S8297" s="181" t="s">
        <v>225</v>
      </c>
      <c r="T8297" s="186" t="s">
        <v>225</v>
      </c>
      <c r="U8297" s="194" t="s">
        <v>11943</v>
      </c>
      <c r="V8297" s="188" t="str" cm="1">
        <f t="array" ref="V8297">IF(SUM(LEN(A8297:U8297))=0,"",IF(OR(OR(ISBLANK(E8297),SUM(LEN(B8297),LEN(C8297))=0),AND(NOT(D8297="Unknown"),ISBLANK(I8297)),AND(NOT(N8297="Unknown"),ISBLANK(Q8297))),"Missing Information", INDEX(Table15[Entire Service Line Classification], MATCH(SUMIFS(Table15[Unique ID],Table15[System-Owned Portion],D8297,Table15[If Material Anything Other than "Lead" in Column E,Was Material Ever Previously Lead?],F8297,Table15[Customer-Owned Portion],N8297),Table15[Unique ID],0),0)))</f>
        <v>Non-lead</v>
      </c>
      <c r="W8297" s="189"/>
    </row>
    <row r="8298" spans="1:23" s="190" customFormat="1" ht="131.25" x14ac:dyDescent="0.25">
      <c r="A8298" s="180" t="s">
        <v>225</v>
      </c>
      <c r="B8298" s="181" t="s">
        <v>11856</v>
      </c>
      <c r="C8298" s="182" t="s">
        <v>225</v>
      </c>
      <c r="D8298" s="191" t="s">
        <v>53</v>
      </c>
      <c r="E8298" s="181" t="s">
        <v>35</v>
      </c>
      <c r="F8298" s="183" t="s">
        <v>35</v>
      </c>
      <c r="G8298" s="181" t="s">
        <v>225</v>
      </c>
      <c r="H8298" s="184" t="s">
        <v>225</v>
      </c>
      <c r="I8298" s="193" t="s">
        <v>106</v>
      </c>
      <c r="J8298" s="181" t="s">
        <v>35</v>
      </c>
      <c r="K8298" s="181" t="s">
        <v>225</v>
      </c>
      <c r="L8298" s="186" t="s">
        <v>225</v>
      </c>
      <c r="M8298" s="194" t="s">
        <v>11943</v>
      </c>
      <c r="N8298" s="191" t="s">
        <v>53</v>
      </c>
      <c r="O8298" s="181" t="s">
        <v>225</v>
      </c>
      <c r="P8298" s="184" t="s">
        <v>225</v>
      </c>
      <c r="Q8298" s="193" t="s">
        <v>106</v>
      </c>
      <c r="R8298" s="181" t="s">
        <v>35</v>
      </c>
      <c r="S8298" s="181" t="s">
        <v>225</v>
      </c>
      <c r="T8298" s="186" t="s">
        <v>225</v>
      </c>
      <c r="U8298" s="194" t="s">
        <v>11943</v>
      </c>
      <c r="V8298" s="188" t="str" cm="1">
        <f t="array" ref="V8298">IF(SUM(LEN(A8298:U8298))=0,"",IF(OR(OR(ISBLANK(E8298),SUM(LEN(B8298),LEN(C8298))=0),AND(NOT(D8298="Unknown"),ISBLANK(I8298)),AND(NOT(N8298="Unknown"),ISBLANK(Q8298))),"Missing Information", INDEX(Table15[Entire Service Line Classification], MATCH(SUMIFS(Table15[Unique ID],Table15[System-Owned Portion],D8298,Table15[If Material Anything Other than "Lead" in Column E,Was Material Ever Previously Lead?],F8298,Table15[Customer-Owned Portion],N8298),Table15[Unique ID],0),0)))</f>
        <v>Non-lead</v>
      </c>
      <c r="W8298" s="189"/>
    </row>
    <row r="8299" spans="1:23" s="190" customFormat="1" ht="131.25" x14ac:dyDescent="0.25">
      <c r="A8299" s="180" t="s">
        <v>225</v>
      </c>
      <c r="B8299" s="181" t="s">
        <v>11857</v>
      </c>
      <c r="C8299" s="182" t="s">
        <v>225</v>
      </c>
      <c r="D8299" s="191" t="s">
        <v>53</v>
      </c>
      <c r="E8299" s="181" t="s">
        <v>35</v>
      </c>
      <c r="F8299" s="183" t="s">
        <v>35</v>
      </c>
      <c r="G8299" s="181" t="s">
        <v>225</v>
      </c>
      <c r="H8299" s="184" t="s">
        <v>225</v>
      </c>
      <c r="I8299" s="193" t="s">
        <v>106</v>
      </c>
      <c r="J8299" s="181" t="s">
        <v>35</v>
      </c>
      <c r="K8299" s="181" t="s">
        <v>225</v>
      </c>
      <c r="L8299" s="186" t="s">
        <v>225</v>
      </c>
      <c r="M8299" s="194" t="s">
        <v>11943</v>
      </c>
      <c r="N8299" s="191" t="s">
        <v>53</v>
      </c>
      <c r="O8299" s="181" t="s">
        <v>225</v>
      </c>
      <c r="P8299" s="184" t="s">
        <v>225</v>
      </c>
      <c r="Q8299" s="193" t="s">
        <v>106</v>
      </c>
      <c r="R8299" s="181" t="s">
        <v>35</v>
      </c>
      <c r="S8299" s="181" t="s">
        <v>225</v>
      </c>
      <c r="T8299" s="186" t="s">
        <v>225</v>
      </c>
      <c r="U8299" s="194" t="s">
        <v>11943</v>
      </c>
      <c r="V8299" s="188" t="str" cm="1">
        <f t="array" ref="V8299">IF(SUM(LEN(A8299:U8299))=0,"",IF(OR(OR(ISBLANK(E8299),SUM(LEN(B8299),LEN(C8299))=0),AND(NOT(D8299="Unknown"),ISBLANK(I8299)),AND(NOT(N8299="Unknown"),ISBLANK(Q8299))),"Missing Information", INDEX(Table15[Entire Service Line Classification], MATCH(SUMIFS(Table15[Unique ID],Table15[System-Owned Portion],D8299,Table15[If Material Anything Other than "Lead" in Column E,Was Material Ever Previously Lead?],F8299,Table15[Customer-Owned Portion],N8299),Table15[Unique ID],0),0)))</f>
        <v>Non-lead</v>
      </c>
      <c r="W8299" s="189"/>
    </row>
    <row r="8300" spans="1:23" s="190" customFormat="1" ht="131.25" x14ac:dyDescent="0.25">
      <c r="A8300" s="180" t="s">
        <v>225</v>
      </c>
      <c r="B8300" s="181" t="s">
        <v>11858</v>
      </c>
      <c r="C8300" s="182" t="s">
        <v>225</v>
      </c>
      <c r="D8300" s="191" t="s">
        <v>53</v>
      </c>
      <c r="E8300" s="181" t="s">
        <v>35</v>
      </c>
      <c r="F8300" s="183" t="s">
        <v>35</v>
      </c>
      <c r="G8300" s="181" t="s">
        <v>225</v>
      </c>
      <c r="H8300" s="184" t="s">
        <v>225</v>
      </c>
      <c r="I8300" s="193" t="s">
        <v>106</v>
      </c>
      <c r="J8300" s="181" t="s">
        <v>35</v>
      </c>
      <c r="K8300" s="181" t="s">
        <v>225</v>
      </c>
      <c r="L8300" s="186" t="s">
        <v>225</v>
      </c>
      <c r="M8300" s="194" t="s">
        <v>11943</v>
      </c>
      <c r="N8300" s="191" t="s">
        <v>53</v>
      </c>
      <c r="O8300" s="181" t="s">
        <v>225</v>
      </c>
      <c r="P8300" s="184" t="s">
        <v>225</v>
      </c>
      <c r="Q8300" s="193" t="s">
        <v>106</v>
      </c>
      <c r="R8300" s="181" t="s">
        <v>35</v>
      </c>
      <c r="S8300" s="181" t="s">
        <v>225</v>
      </c>
      <c r="T8300" s="186" t="s">
        <v>225</v>
      </c>
      <c r="U8300" s="194" t="s">
        <v>11943</v>
      </c>
      <c r="V8300" s="188" t="str" cm="1">
        <f t="array" ref="V8300">IF(SUM(LEN(A8300:U8300))=0,"",IF(OR(OR(ISBLANK(E8300),SUM(LEN(B8300),LEN(C8300))=0),AND(NOT(D8300="Unknown"),ISBLANK(I8300)),AND(NOT(N8300="Unknown"),ISBLANK(Q8300))),"Missing Information", INDEX(Table15[Entire Service Line Classification], MATCH(SUMIFS(Table15[Unique ID],Table15[System-Owned Portion],D8300,Table15[If Material Anything Other than "Lead" in Column E,Was Material Ever Previously Lead?],F8300,Table15[Customer-Owned Portion],N8300),Table15[Unique ID],0),0)))</f>
        <v>Non-lead</v>
      </c>
      <c r="W8300" s="189"/>
    </row>
    <row r="8301" spans="1:23" s="190" customFormat="1" ht="131.25" x14ac:dyDescent="0.25">
      <c r="A8301" s="180" t="s">
        <v>225</v>
      </c>
      <c r="B8301" s="181" t="s">
        <v>11859</v>
      </c>
      <c r="C8301" s="182" t="s">
        <v>225</v>
      </c>
      <c r="D8301" s="191" t="s">
        <v>53</v>
      </c>
      <c r="E8301" s="181" t="s">
        <v>35</v>
      </c>
      <c r="F8301" s="183" t="s">
        <v>35</v>
      </c>
      <c r="G8301" s="181" t="s">
        <v>225</v>
      </c>
      <c r="H8301" s="184" t="s">
        <v>225</v>
      </c>
      <c r="I8301" s="193" t="s">
        <v>106</v>
      </c>
      <c r="J8301" s="181" t="s">
        <v>35</v>
      </c>
      <c r="K8301" s="181" t="s">
        <v>225</v>
      </c>
      <c r="L8301" s="186" t="s">
        <v>225</v>
      </c>
      <c r="M8301" s="194" t="s">
        <v>11943</v>
      </c>
      <c r="N8301" s="191" t="s">
        <v>53</v>
      </c>
      <c r="O8301" s="181" t="s">
        <v>225</v>
      </c>
      <c r="P8301" s="184" t="s">
        <v>225</v>
      </c>
      <c r="Q8301" s="193" t="s">
        <v>106</v>
      </c>
      <c r="R8301" s="181" t="s">
        <v>35</v>
      </c>
      <c r="S8301" s="181" t="s">
        <v>225</v>
      </c>
      <c r="T8301" s="186" t="s">
        <v>225</v>
      </c>
      <c r="U8301" s="194" t="s">
        <v>11943</v>
      </c>
      <c r="V8301" s="188" t="str" cm="1">
        <f t="array" ref="V8301">IF(SUM(LEN(A8301:U8301))=0,"",IF(OR(OR(ISBLANK(E8301),SUM(LEN(B8301),LEN(C8301))=0),AND(NOT(D8301="Unknown"),ISBLANK(I8301)),AND(NOT(N8301="Unknown"),ISBLANK(Q8301))),"Missing Information", INDEX(Table15[Entire Service Line Classification], MATCH(SUMIFS(Table15[Unique ID],Table15[System-Owned Portion],D8301,Table15[If Material Anything Other than "Lead" in Column E,Was Material Ever Previously Lead?],F8301,Table15[Customer-Owned Portion],N8301),Table15[Unique ID],0),0)))</f>
        <v>Non-lead</v>
      </c>
      <c r="W8301" s="189"/>
    </row>
    <row r="8302" spans="1:23" s="190" customFormat="1" ht="131.25" x14ac:dyDescent="0.25">
      <c r="A8302" s="180" t="s">
        <v>225</v>
      </c>
      <c r="B8302" s="181" t="s">
        <v>11860</v>
      </c>
      <c r="C8302" s="182" t="s">
        <v>225</v>
      </c>
      <c r="D8302" s="191" t="s">
        <v>53</v>
      </c>
      <c r="E8302" s="181" t="s">
        <v>35</v>
      </c>
      <c r="F8302" s="183" t="s">
        <v>35</v>
      </c>
      <c r="G8302" s="181" t="s">
        <v>225</v>
      </c>
      <c r="H8302" s="184" t="s">
        <v>225</v>
      </c>
      <c r="I8302" s="193" t="s">
        <v>106</v>
      </c>
      <c r="J8302" s="181" t="s">
        <v>35</v>
      </c>
      <c r="K8302" s="181" t="s">
        <v>225</v>
      </c>
      <c r="L8302" s="186" t="s">
        <v>225</v>
      </c>
      <c r="M8302" s="194" t="s">
        <v>11943</v>
      </c>
      <c r="N8302" s="191" t="s">
        <v>53</v>
      </c>
      <c r="O8302" s="181" t="s">
        <v>225</v>
      </c>
      <c r="P8302" s="184" t="s">
        <v>225</v>
      </c>
      <c r="Q8302" s="193" t="s">
        <v>106</v>
      </c>
      <c r="R8302" s="181" t="s">
        <v>35</v>
      </c>
      <c r="S8302" s="181" t="s">
        <v>225</v>
      </c>
      <c r="T8302" s="186" t="s">
        <v>225</v>
      </c>
      <c r="U8302" s="194" t="s">
        <v>11943</v>
      </c>
      <c r="V8302" s="188" t="str" cm="1">
        <f t="array" ref="V8302">IF(SUM(LEN(A8302:U8302))=0,"",IF(OR(OR(ISBLANK(E8302),SUM(LEN(B8302),LEN(C8302))=0),AND(NOT(D8302="Unknown"),ISBLANK(I8302)),AND(NOT(N8302="Unknown"),ISBLANK(Q8302))),"Missing Information", INDEX(Table15[Entire Service Line Classification], MATCH(SUMIFS(Table15[Unique ID],Table15[System-Owned Portion],D8302,Table15[If Material Anything Other than "Lead" in Column E,Was Material Ever Previously Lead?],F8302,Table15[Customer-Owned Portion],N8302),Table15[Unique ID],0),0)))</f>
        <v>Non-lead</v>
      </c>
      <c r="W8302" s="189"/>
    </row>
    <row r="8303" spans="1:23" s="190" customFormat="1" ht="131.25" x14ac:dyDescent="0.25">
      <c r="A8303" s="180" t="s">
        <v>225</v>
      </c>
      <c r="B8303" s="181" t="s">
        <v>11861</v>
      </c>
      <c r="C8303" s="182" t="s">
        <v>225</v>
      </c>
      <c r="D8303" s="191" t="s">
        <v>53</v>
      </c>
      <c r="E8303" s="181" t="s">
        <v>35</v>
      </c>
      <c r="F8303" s="183" t="s">
        <v>35</v>
      </c>
      <c r="G8303" s="181" t="s">
        <v>225</v>
      </c>
      <c r="H8303" s="184" t="s">
        <v>225</v>
      </c>
      <c r="I8303" s="193" t="s">
        <v>106</v>
      </c>
      <c r="J8303" s="181" t="s">
        <v>35</v>
      </c>
      <c r="K8303" s="181" t="s">
        <v>225</v>
      </c>
      <c r="L8303" s="186" t="s">
        <v>225</v>
      </c>
      <c r="M8303" s="194" t="s">
        <v>11943</v>
      </c>
      <c r="N8303" s="191" t="s">
        <v>53</v>
      </c>
      <c r="O8303" s="181" t="s">
        <v>225</v>
      </c>
      <c r="P8303" s="184" t="s">
        <v>225</v>
      </c>
      <c r="Q8303" s="193" t="s">
        <v>106</v>
      </c>
      <c r="R8303" s="181" t="s">
        <v>35</v>
      </c>
      <c r="S8303" s="181" t="s">
        <v>225</v>
      </c>
      <c r="T8303" s="186" t="s">
        <v>225</v>
      </c>
      <c r="U8303" s="194" t="s">
        <v>11943</v>
      </c>
      <c r="V8303" s="188" t="str" cm="1">
        <f t="array" ref="V8303">IF(SUM(LEN(A8303:U8303))=0,"",IF(OR(OR(ISBLANK(E8303),SUM(LEN(B8303),LEN(C8303))=0),AND(NOT(D8303="Unknown"),ISBLANK(I8303)),AND(NOT(N8303="Unknown"),ISBLANK(Q8303))),"Missing Information", INDEX(Table15[Entire Service Line Classification], MATCH(SUMIFS(Table15[Unique ID],Table15[System-Owned Portion],D8303,Table15[If Material Anything Other than "Lead" in Column E,Was Material Ever Previously Lead?],F8303,Table15[Customer-Owned Portion],N8303),Table15[Unique ID],0),0)))</f>
        <v>Non-lead</v>
      </c>
      <c r="W8303" s="189"/>
    </row>
    <row r="8304" spans="1:23" s="190" customFormat="1" ht="131.25" x14ac:dyDescent="0.25">
      <c r="A8304" s="180" t="s">
        <v>225</v>
      </c>
      <c r="B8304" s="181" t="s">
        <v>11862</v>
      </c>
      <c r="C8304" s="182" t="s">
        <v>225</v>
      </c>
      <c r="D8304" s="191" t="s">
        <v>53</v>
      </c>
      <c r="E8304" s="181" t="s">
        <v>35</v>
      </c>
      <c r="F8304" s="183" t="s">
        <v>35</v>
      </c>
      <c r="G8304" s="181" t="s">
        <v>225</v>
      </c>
      <c r="H8304" s="184" t="s">
        <v>225</v>
      </c>
      <c r="I8304" s="193" t="s">
        <v>106</v>
      </c>
      <c r="J8304" s="181" t="s">
        <v>35</v>
      </c>
      <c r="K8304" s="181" t="s">
        <v>225</v>
      </c>
      <c r="L8304" s="186" t="s">
        <v>225</v>
      </c>
      <c r="M8304" s="194" t="s">
        <v>11943</v>
      </c>
      <c r="N8304" s="191" t="s">
        <v>53</v>
      </c>
      <c r="O8304" s="181" t="s">
        <v>225</v>
      </c>
      <c r="P8304" s="184" t="s">
        <v>225</v>
      </c>
      <c r="Q8304" s="193" t="s">
        <v>106</v>
      </c>
      <c r="R8304" s="181" t="s">
        <v>35</v>
      </c>
      <c r="S8304" s="181" t="s">
        <v>225</v>
      </c>
      <c r="T8304" s="186" t="s">
        <v>225</v>
      </c>
      <c r="U8304" s="194" t="s">
        <v>11943</v>
      </c>
      <c r="V8304" s="188" t="str" cm="1">
        <f t="array" ref="V8304">IF(SUM(LEN(A8304:U8304))=0,"",IF(OR(OR(ISBLANK(E8304),SUM(LEN(B8304),LEN(C8304))=0),AND(NOT(D8304="Unknown"),ISBLANK(I8304)),AND(NOT(N8304="Unknown"),ISBLANK(Q8304))),"Missing Information", INDEX(Table15[Entire Service Line Classification], MATCH(SUMIFS(Table15[Unique ID],Table15[System-Owned Portion],D8304,Table15[If Material Anything Other than "Lead" in Column E,Was Material Ever Previously Lead?],F8304,Table15[Customer-Owned Portion],N8304),Table15[Unique ID],0),0)))</f>
        <v>Non-lead</v>
      </c>
      <c r="W8304" s="189"/>
    </row>
    <row r="8305" spans="1:23" s="190" customFormat="1" ht="131.25" x14ac:dyDescent="0.25">
      <c r="A8305" s="180" t="s">
        <v>225</v>
      </c>
      <c r="B8305" s="181" t="s">
        <v>11863</v>
      </c>
      <c r="C8305" s="182" t="s">
        <v>225</v>
      </c>
      <c r="D8305" s="191" t="s">
        <v>53</v>
      </c>
      <c r="E8305" s="181" t="s">
        <v>35</v>
      </c>
      <c r="F8305" s="183" t="s">
        <v>35</v>
      </c>
      <c r="G8305" s="181" t="s">
        <v>225</v>
      </c>
      <c r="H8305" s="184" t="s">
        <v>225</v>
      </c>
      <c r="I8305" s="193" t="s">
        <v>106</v>
      </c>
      <c r="J8305" s="181" t="s">
        <v>35</v>
      </c>
      <c r="K8305" s="181" t="s">
        <v>225</v>
      </c>
      <c r="L8305" s="186" t="s">
        <v>225</v>
      </c>
      <c r="M8305" s="194" t="s">
        <v>11943</v>
      </c>
      <c r="N8305" s="191" t="s">
        <v>53</v>
      </c>
      <c r="O8305" s="181" t="s">
        <v>225</v>
      </c>
      <c r="P8305" s="184" t="s">
        <v>225</v>
      </c>
      <c r="Q8305" s="193" t="s">
        <v>106</v>
      </c>
      <c r="R8305" s="181" t="s">
        <v>35</v>
      </c>
      <c r="S8305" s="181" t="s">
        <v>225</v>
      </c>
      <c r="T8305" s="186" t="s">
        <v>225</v>
      </c>
      <c r="U8305" s="194" t="s">
        <v>11943</v>
      </c>
      <c r="V8305" s="188" t="str" cm="1">
        <f t="array" ref="V8305">IF(SUM(LEN(A8305:U8305))=0,"",IF(OR(OR(ISBLANK(E8305),SUM(LEN(B8305),LEN(C8305))=0),AND(NOT(D8305="Unknown"),ISBLANK(I8305)),AND(NOT(N8305="Unknown"),ISBLANK(Q8305))),"Missing Information", INDEX(Table15[Entire Service Line Classification], MATCH(SUMIFS(Table15[Unique ID],Table15[System-Owned Portion],D8305,Table15[If Material Anything Other than "Lead" in Column E,Was Material Ever Previously Lead?],F8305,Table15[Customer-Owned Portion],N8305),Table15[Unique ID],0),0)))</f>
        <v>Non-lead</v>
      </c>
      <c r="W8305" s="189"/>
    </row>
    <row r="8306" spans="1:23" s="190" customFormat="1" ht="131.25" x14ac:dyDescent="0.25">
      <c r="A8306" s="180" t="s">
        <v>225</v>
      </c>
      <c r="B8306" s="181" t="s">
        <v>11864</v>
      </c>
      <c r="C8306" s="182" t="s">
        <v>225</v>
      </c>
      <c r="D8306" s="191" t="s">
        <v>53</v>
      </c>
      <c r="E8306" s="181" t="s">
        <v>35</v>
      </c>
      <c r="F8306" s="183" t="s">
        <v>35</v>
      </c>
      <c r="G8306" s="181" t="s">
        <v>225</v>
      </c>
      <c r="H8306" s="184" t="s">
        <v>225</v>
      </c>
      <c r="I8306" s="193" t="s">
        <v>106</v>
      </c>
      <c r="J8306" s="181" t="s">
        <v>35</v>
      </c>
      <c r="K8306" s="181" t="s">
        <v>225</v>
      </c>
      <c r="L8306" s="186" t="s">
        <v>225</v>
      </c>
      <c r="M8306" s="194" t="s">
        <v>11943</v>
      </c>
      <c r="N8306" s="191" t="s">
        <v>53</v>
      </c>
      <c r="O8306" s="181" t="s">
        <v>225</v>
      </c>
      <c r="P8306" s="184" t="s">
        <v>225</v>
      </c>
      <c r="Q8306" s="193" t="s">
        <v>106</v>
      </c>
      <c r="R8306" s="181" t="s">
        <v>35</v>
      </c>
      <c r="S8306" s="181" t="s">
        <v>225</v>
      </c>
      <c r="T8306" s="186" t="s">
        <v>225</v>
      </c>
      <c r="U8306" s="194" t="s">
        <v>11943</v>
      </c>
      <c r="V8306" s="188" t="str" cm="1">
        <f t="array" ref="V8306">IF(SUM(LEN(A8306:U8306))=0,"",IF(OR(OR(ISBLANK(E8306),SUM(LEN(B8306),LEN(C8306))=0),AND(NOT(D8306="Unknown"),ISBLANK(I8306)),AND(NOT(N8306="Unknown"),ISBLANK(Q8306))),"Missing Information", INDEX(Table15[Entire Service Line Classification], MATCH(SUMIFS(Table15[Unique ID],Table15[System-Owned Portion],D8306,Table15[If Material Anything Other than "Lead" in Column E,Was Material Ever Previously Lead?],F8306,Table15[Customer-Owned Portion],N8306),Table15[Unique ID],0),0)))</f>
        <v>Non-lead</v>
      </c>
      <c r="W8306" s="189"/>
    </row>
    <row r="8307" spans="1:23" s="190" customFormat="1" ht="131.25" x14ac:dyDescent="0.25">
      <c r="A8307" s="180" t="s">
        <v>225</v>
      </c>
      <c r="B8307" s="181" t="s">
        <v>11865</v>
      </c>
      <c r="C8307" s="182" t="s">
        <v>225</v>
      </c>
      <c r="D8307" s="191" t="s">
        <v>53</v>
      </c>
      <c r="E8307" s="181" t="s">
        <v>35</v>
      </c>
      <c r="F8307" s="183" t="s">
        <v>35</v>
      </c>
      <c r="G8307" s="181" t="s">
        <v>225</v>
      </c>
      <c r="H8307" s="184" t="s">
        <v>225</v>
      </c>
      <c r="I8307" s="193" t="s">
        <v>106</v>
      </c>
      <c r="J8307" s="181" t="s">
        <v>35</v>
      </c>
      <c r="K8307" s="181" t="s">
        <v>225</v>
      </c>
      <c r="L8307" s="186" t="s">
        <v>225</v>
      </c>
      <c r="M8307" s="194" t="s">
        <v>11943</v>
      </c>
      <c r="N8307" s="191" t="s">
        <v>53</v>
      </c>
      <c r="O8307" s="181" t="s">
        <v>225</v>
      </c>
      <c r="P8307" s="184" t="s">
        <v>225</v>
      </c>
      <c r="Q8307" s="193" t="s">
        <v>106</v>
      </c>
      <c r="R8307" s="181" t="s">
        <v>35</v>
      </c>
      <c r="S8307" s="181" t="s">
        <v>225</v>
      </c>
      <c r="T8307" s="186" t="s">
        <v>225</v>
      </c>
      <c r="U8307" s="194" t="s">
        <v>11943</v>
      </c>
      <c r="V8307" s="188" t="str" cm="1">
        <f t="array" ref="V8307">IF(SUM(LEN(A8307:U8307))=0,"",IF(OR(OR(ISBLANK(E8307),SUM(LEN(B8307),LEN(C8307))=0),AND(NOT(D8307="Unknown"),ISBLANK(I8307)),AND(NOT(N8307="Unknown"),ISBLANK(Q8307))),"Missing Information", INDEX(Table15[Entire Service Line Classification], MATCH(SUMIFS(Table15[Unique ID],Table15[System-Owned Portion],D8307,Table15[If Material Anything Other than "Lead" in Column E,Was Material Ever Previously Lead?],F8307,Table15[Customer-Owned Portion],N8307),Table15[Unique ID],0),0)))</f>
        <v>Non-lead</v>
      </c>
      <c r="W8307" s="189"/>
    </row>
    <row r="8308" spans="1:23" s="190" customFormat="1" ht="131.25" x14ac:dyDescent="0.25">
      <c r="A8308" s="180" t="s">
        <v>225</v>
      </c>
      <c r="B8308" s="181" t="s">
        <v>11866</v>
      </c>
      <c r="C8308" s="182" t="s">
        <v>225</v>
      </c>
      <c r="D8308" s="191" t="s">
        <v>53</v>
      </c>
      <c r="E8308" s="181" t="s">
        <v>35</v>
      </c>
      <c r="F8308" s="183" t="s">
        <v>35</v>
      </c>
      <c r="G8308" s="181" t="s">
        <v>225</v>
      </c>
      <c r="H8308" s="184" t="s">
        <v>225</v>
      </c>
      <c r="I8308" s="193" t="s">
        <v>106</v>
      </c>
      <c r="J8308" s="181" t="s">
        <v>35</v>
      </c>
      <c r="K8308" s="181" t="s">
        <v>225</v>
      </c>
      <c r="L8308" s="186" t="s">
        <v>225</v>
      </c>
      <c r="M8308" s="194" t="s">
        <v>11943</v>
      </c>
      <c r="N8308" s="191" t="s">
        <v>53</v>
      </c>
      <c r="O8308" s="181" t="s">
        <v>225</v>
      </c>
      <c r="P8308" s="184" t="s">
        <v>225</v>
      </c>
      <c r="Q8308" s="193" t="s">
        <v>106</v>
      </c>
      <c r="R8308" s="181" t="s">
        <v>35</v>
      </c>
      <c r="S8308" s="181" t="s">
        <v>225</v>
      </c>
      <c r="T8308" s="186" t="s">
        <v>225</v>
      </c>
      <c r="U8308" s="194" t="s">
        <v>11943</v>
      </c>
      <c r="V8308" s="188" t="str" cm="1">
        <f t="array" ref="V8308">IF(SUM(LEN(A8308:U8308))=0,"",IF(OR(OR(ISBLANK(E8308),SUM(LEN(B8308),LEN(C8308))=0),AND(NOT(D8308="Unknown"),ISBLANK(I8308)),AND(NOT(N8308="Unknown"),ISBLANK(Q8308))),"Missing Information", INDEX(Table15[Entire Service Line Classification], MATCH(SUMIFS(Table15[Unique ID],Table15[System-Owned Portion],D8308,Table15[If Material Anything Other than "Lead" in Column E,Was Material Ever Previously Lead?],F8308,Table15[Customer-Owned Portion],N8308),Table15[Unique ID],0),0)))</f>
        <v>Non-lead</v>
      </c>
      <c r="W8308" s="189"/>
    </row>
    <row r="8309" spans="1:23" s="190" customFormat="1" ht="131.25" x14ac:dyDescent="0.25">
      <c r="A8309" s="180" t="s">
        <v>225</v>
      </c>
      <c r="B8309" s="181" t="s">
        <v>11867</v>
      </c>
      <c r="C8309" s="182" t="s">
        <v>225</v>
      </c>
      <c r="D8309" s="191" t="s">
        <v>53</v>
      </c>
      <c r="E8309" s="181" t="s">
        <v>35</v>
      </c>
      <c r="F8309" s="183" t="s">
        <v>35</v>
      </c>
      <c r="G8309" s="181" t="s">
        <v>225</v>
      </c>
      <c r="H8309" s="184" t="s">
        <v>225</v>
      </c>
      <c r="I8309" s="193" t="s">
        <v>106</v>
      </c>
      <c r="J8309" s="181" t="s">
        <v>35</v>
      </c>
      <c r="K8309" s="181" t="s">
        <v>225</v>
      </c>
      <c r="L8309" s="186" t="s">
        <v>225</v>
      </c>
      <c r="M8309" s="194" t="s">
        <v>11943</v>
      </c>
      <c r="N8309" s="191" t="s">
        <v>53</v>
      </c>
      <c r="O8309" s="181" t="s">
        <v>225</v>
      </c>
      <c r="P8309" s="184" t="s">
        <v>225</v>
      </c>
      <c r="Q8309" s="193" t="s">
        <v>106</v>
      </c>
      <c r="R8309" s="181" t="s">
        <v>35</v>
      </c>
      <c r="S8309" s="181" t="s">
        <v>225</v>
      </c>
      <c r="T8309" s="186" t="s">
        <v>225</v>
      </c>
      <c r="U8309" s="194" t="s">
        <v>11943</v>
      </c>
      <c r="V8309" s="188" t="str" cm="1">
        <f t="array" ref="V8309">IF(SUM(LEN(A8309:U8309))=0,"",IF(OR(OR(ISBLANK(E8309),SUM(LEN(B8309),LEN(C8309))=0),AND(NOT(D8309="Unknown"),ISBLANK(I8309)),AND(NOT(N8309="Unknown"),ISBLANK(Q8309))),"Missing Information", INDEX(Table15[Entire Service Line Classification], MATCH(SUMIFS(Table15[Unique ID],Table15[System-Owned Portion],D8309,Table15[If Material Anything Other than "Lead" in Column E,Was Material Ever Previously Lead?],F8309,Table15[Customer-Owned Portion],N8309),Table15[Unique ID],0),0)))</f>
        <v>Non-lead</v>
      </c>
      <c r="W8309" s="189"/>
    </row>
    <row r="8310" spans="1:23" s="190" customFormat="1" ht="131.25" x14ac:dyDescent="0.25">
      <c r="A8310" s="180" t="s">
        <v>225</v>
      </c>
      <c r="B8310" s="181" t="s">
        <v>11868</v>
      </c>
      <c r="C8310" s="182" t="s">
        <v>225</v>
      </c>
      <c r="D8310" s="191" t="s">
        <v>53</v>
      </c>
      <c r="E8310" s="181" t="s">
        <v>35</v>
      </c>
      <c r="F8310" s="183" t="s">
        <v>35</v>
      </c>
      <c r="G8310" s="181" t="s">
        <v>225</v>
      </c>
      <c r="H8310" s="184" t="s">
        <v>225</v>
      </c>
      <c r="I8310" s="193" t="s">
        <v>106</v>
      </c>
      <c r="J8310" s="181" t="s">
        <v>35</v>
      </c>
      <c r="K8310" s="181" t="s">
        <v>225</v>
      </c>
      <c r="L8310" s="186" t="s">
        <v>225</v>
      </c>
      <c r="M8310" s="194" t="s">
        <v>11943</v>
      </c>
      <c r="N8310" s="191" t="s">
        <v>53</v>
      </c>
      <c r="O8310" s="181" t="s">
        <v>225</v>
      </c>
      <c r="P8310" s="184" t="s">
        <v>225</v>
      </c>
      <c r="Q8310" s="193" t="s">
        <v>106</v>
      </c>
      <c r="R8310" s="181" t="s">
        <v>35</v>
      </c>
      <c r="S8310" s="181" t="s">
        <v>225</v>
      </c>
      <c r="T8310" s="186" t="s">
        <v>225</v>
      </c>
      <c r="U8310" s="194" t="s">
        <v>11943</v>
      </c>
      <c r="V8310" s="188" t="str" cm="1">
        <f t="array" ref="V8310">IF(SUM(LEN(A8310:U8310))=0,"",IF(OR(OR(ISBLANK(E8310),SUM(LEN(B8310),LEN(C8310))=0),AND(NOT(D8310="Unknown"),ISBLANK(I8310)),AND(NOT(N8310="Unknown"),ISBLANK(Q8310))),"Missing Information", INDEX(Table15[Entire Service Line Classification], MATCH(SUMIFS(Table15[Unique ID],Table15[System-Owned Portion],D8310,Table15[If Material Anything Other than "Lead" in Column E,Was Material Ever Previously Lead?],F8310,Table15[Customer-Owned Portion],N8310),Table15[Unique ID],0),0)))</f>
        <v>Non-lead</v>
      </c>
      <c r="W8310" s="189"/>
    </row>
    <row r="8311" spans="1:23" s="190" customFormat="1" ht="131.25" x14ac:dyDescent="0.25">
      <c r="A8311" s="180" t="s">
        <v>225</v>
      </c>
      <c r="B8311" s="181" t="s">
        <v>11869</v>
      </c>
      <c r="C8311" s="182" t="s">
        <v>225</v>
      </c>
      <c r="D8311" s="191" t="s">
        <v>53</v>
      </c>
      <c r="E8311" s="181" t="s">
        <v>35</v>
      </c>
      <c r="F8311" s="183" t="s">
        <v>35</v>
      </c>
      <c r="G8311" s="181" t="s">
        <v>225</v>
      </c>
      <c r="H8311" s="184" t="s">
        <v>225</v>
      </c>
      <c r="I8311" s="193" t="s">
        <v>106</v>
      </c>
      <c r="J8311" s="181" t="s">
        <v>35</v>
      </c>
      <c r="K8311" s="181" t="s">
        <v>225</v>
      </c>
      <c r="L8311" s="186" t="s">
        <v>225</v>
      </c>
      <c r="M8311" s="194" t="s">
        <v>11943</v>
      </c>
      <c r="N8311" s="191" t="s">
        <v>53</v>
      </c>
      <c r="O8311" s="181" t="s">
        <v>225</v>
      </c>
      <c r="P8311" s="184" t="s">
        <v>225</v>
      </c>
      <c r="Q8311" s="193" t="s">
        <v>106</v>
      </c>
      <c r="R8311" s="181" t="s">
        <v>35</v>
      </c>
      <c r="S8311" s="181" t="s">
        <v>225</v>
      </c>
      <c r="T8311" s="186" t="s">
        <v>225</v>
      </c>
      <c r="U8311" s="194" t="s">
        <v>11943</v>
      </c>
      <c r="V8311" s="188" t="str" cm="1">
        <f t="array" ref="V8311">IF(SUM(LEN(A8311:U8311))=0,"",IF(OR(OR(ISBLANK(E8311),SUM(LEN(B8311),LEN(C8311))=0),AND(NOT(D8311="Unknown"),ISBLANK(I8311)),AND(NOT(N8311="Unknown"),ISBLANK(Q8311))),"Missing Information", INDEX(Table15[Entire Service Line Classification], MATCH(SUMIFS(Table15[Unique ID],Table15[System-Owned Portion],D8311,Table15[If Material Anything Other than "Lead" in Column E,Was Material Ever Previously Lead?],F8311,Table15[Customer-Owned Portion],N8311),Table15[Unique ID],0),0)))</f>
        <v>Non-lead</v>
      </c>
      <c r="W8311" s="189"/>
    </row>
    <row r="8312" spans="1:23" s="190" customFormat="1" ht="131.25" x14ac:dyDescent="0.25">
      <c r="A8312" s="180" t="s">
        <v>225</v>
      </c>
      <c r="B8312" s="181" t="s">
        <v>11870</v>
      </c>
      <c r="C8312" s="182" t="s">
        <v>225</v>
      </c>
      <c r="D8312" s="191" t="s">
        <v>53</v>
      </c>
      <c r="E8312" s="181" t="s">
        <v>35</v>
      </c>
      <c r="F8312" s="183" t="s">
        <v>35</v>
      </c>
      <c r="G8312" s="181" t="s">
        <v>225</v>
      </c>
      <c r="H8312" s="184" t="s">
        <v>225</v>
      </c>
      <c r="I8312" s="193" t="s">
        <v>106</v>
      </c>
      <c r="J8312" s="181" t="s">
        <v>35</v>
      </c>
      <c r="K8312" s="181" t="s">
        <v>225</v>
      </c>
      <c r="L8312" s="186" t="s">
        <v>225</v>
      </c>
      <c r="M8312" s="194" t="s">
        <v>11943</v>
      </c>
      <c r="N8312" s="191" t="s">
        <v>53</v>
      </c>
      <c r="O8312" s="181" t="s">
        <v>225</v>
      </c>
      <c r="P8312" s="184" t="s">
        <v>225</v>
      </c>
      <c r="Q8312" s="193" t="s">
        <v>106</v>
      </c>
      <c r="R8312" s="181" t="s">
        <v>35</v>
      </c>
      <c r="S8312" s="181" t="s">
        <v>225</v>
      </c>
      <c r="T8312" s="186" t="s">
        <v>225</v>
      </c>
      <c r="U8312" s="194" t="s">
        <v>11943</v>
      </c>
      <c r="V8312" s="188" t="str" cm="1">
        <f t="array" ref="V8312">IF(SUM(LEN(A8312:U8312))=0,"",IF(OR(OR(ISBLANK(E8312),SUM(LEN(B8312),LEN(C8312))=0),AND(NOT(D8312="Unknown"),ISBLANK(I8312)),AND(NOT(N8312="Unknown"),ISBLANK(Q8312))),"Missing Information", INDEX(Table15[Entire Service Line Classification], MATCH(SUMIFS(Table15[Unique ID],Table15[System-Owned Portion],D8312,Table15[If Material Anything Other than "Lead" in Column E,Was Material Ever Previously Lead?],F8312,Table15[Customer-Owned Portion],N8312),Table15[Unique ID],0),0)))</f>
        <v>Non-lead</v>
      </c>
      <c r="W8312" s="189"/>
    </row>
    <row r="8313" spans="1:23" s="190" customFormat="1" ht="131.25" x14ac:dyDescent="0.25">
      <c r="A8313" s="180" t="s">
        <v>225</v>
      </c>
      <c r="B8313" s="181" t="s">
        <v>11871</v>
      </c>
      <c r="C8313" s="182" t="s">
        <v>225</v>
      </c>
      <c r="D8313" s="191" t="s">
        <v>53</v>
      </c>
      <c r="E8313" s="181" t="s">
        <v>35</v>
      </c>
      <c r="F8313" s="183" t="s">
        <v>35</v>
      </c>
      <c r="G8313" s="181" t="s">
        <v>225</v>
      </c>
      <c r="H8313" s="184" t="s">
        <v>225</v>
      </c>
      <c r="I8313" s="193" t="s">
        <v>106</v>
      </c>
      <c r="J8313" s="181" t="s">
        <v>35</v>
      </c>
      <c r="K8313" s="181" t="s">
        <v>225</v>
      </c>
      <c r="L8313" s="186" t="s">
        <v>225</v>
      </c>
      <c r="M8313" s="194" t="s">
        <v>11943</v>
      </c>
      <c r="N8313" s="191" t="s">
        <v>53</v>
      </c>
      <c r="O8313" s="181" t="s">
        <v>225</v>
      </c>
      <c r="P8313" s="184" t="s">
        <v>225</v>
      </c>
      <c r="Q8313" s="193" t="s">
        <v>106</v>
      </c>
      <c r="R8313" s="181" t="s">
        <v>35</v>
      </c>
      <c r="S8313" s="181" t="s">
        <v>225</v>
      </c>
      <c r="T8313" s="186" t="s">
        <v>225</v>
      </c>
      <c r="U8313" s="194" t="s">
        <v>11943</v>
      </c>
      <c r="V8313" s="188" t="str" cm="1">
        <f t="array" ref="V8313">IF(SUM(LEN(A8313:U8313))=0,"",IF(OR(OR(ISBLANK(E8313),SUM(LEN(B8313),LEN(C8313))=0),AND(NOT(D8313="Unknown"),ISBLANK(I8313)),AND(NOT(N8313="Unknown"),ISBLANK(Q8313))),"Missing Information", INDEX(Table15[Entire Service Line Classification], MATCH(SUMIFS(Table15[Unique ID],Table15[System-Owned Portion],D8313,Table15[If Material Anything Other than "Lead" in Column E,Was Material Ever Previously Lead?],F8313,Table15[Customer-Owned Portion],N8313),Table15[Unique ID],0),0)))</f>
        <v>Non-lead</v>
      </c>
      <c r="W8313" s="189"/>
    </row>
    <row r="8314" spans="1:23" s="190" customFormat="1" ht="131.25" x14ac:dyDescent="0.25">
      <c r="A8314" s="180" t="s">
        <v>225</v>
      </c>
      <c r="B8314" s="181" t="s">
        <v>11872</v>
      </c>
      <c r="C8314" s="182" t="s">
        <v>225</v>
      </c>
      <c r="D8314" s="191" t="s">
        <v>53</v>
      </c>
      <c r="E8314" s="181" t="s">
        <v>35</v>
      </c>
      <c r="F8314" s="183" t="s">
        <v>35</v>
      </c>
      <c r="G8314" s="181" t="s">
        <v>225</v>
      </c>
      <c r="H8314" s="184" t="s">
        <v>225</v>
      </c>
      <c r="I8314" s="193" t="s">
        <v>106</v>
      </c>
      <c r="J8314" s="181" t="s">
        <v>35</v>
      </c>
      <c r="K8314" s="181" t="s">
        <v>225</v>
      </c>
      <c r="L8314" s="186" t="s">
        <v>225</v>
      </c>
      <c r="M8314" s="194" t="s">
        <v>11943</v>
      </c>
      <c r="N8314" s="191" t="s">
        <v>53</v>
      </c>
      <c r="O8314" s="181" t="s">
        <v>225</v>
      </c>
      <c r="P8314" s="184" t="s">
        <v>225</v>
      </c>
      <c r="Q8314" s="193" t="s">
        <v>106</v>
      </c>
      <c r="R8314" s="181" t="s">
        <v>35</v>
      </c>
      <c r="S8314" s="181" t="s">
        <v>225</v>
      </c>
      <c r="T8314" s="186" t="s">
        <v>225</v>
      </c>
      <c r="U8314" s="194" t="s">
        <v>11943</v>
      </c>
      <c r="V8314" s="188" t="str" cm="1">
        <f t="array" ref="V8314">IF(SUM(LEN(A8314:U8314))=0,"",IF(OR(OR(ISBLANK(E8314),SUM(LEN(B8314),LEN(C8314))=0),AND(NOT(D8314="Unknown"),ISBLANK(I8314)),AND(NOT(N8314="Unknown"),ISBLANK(Q8314))),"Missing Information", INDEX(Table15[Entire Service Line Classification], MATCH(SUMIFS(Table15[Unique ID],Table15[System-Owned Portion],D8314,Table15[If Material Anything Other than "Lead" in Column E,Was Material Ever Previously Lead?],F8314,Table15[Customer-Owned Portion],N8314),Table15[Unique ID],0),0)))</f>
        <v>Non-lead</v>
      </c>
      <c r="W8314" s="189"/>
    </row>
    <row r="8315" spans="1:23" s="190" customFormat="1" ht="131.25" x14ac:dyDescent="0.25">
      <c r="A8315" s="180" t="s">
        <v>225</v>
      </c>
      <c r="B8315" s="181" t="s">
        <v>11873</v>
      </c>
      <c r="C8315" s="182" t="s">
        <v>225</v>
      </c>
      <c r="D8315" s="191" t="s">
        <v>53</v>
      </c>
      <c r="E8315" s="181" t="s">
        <v>35</v>
      </c>
      <c r="F8315" s="183" t="s">
        <v>35</v>
      </c>
      <c r="G8315" s="181" t="s">
        <v>225</v>
      </c>
      <c r="H8315" s="184" t="s">
        <v>225</v>
      </c>
      <c r="I8315" s="193" t="s">
        <v>106</v>
      </c>
      <c r="J8315" s="181" t="s">
        <v>35</v>
      </c>
      <c r="K8315" s="181" t="s">
        <v>225</v>
      </c>
      <c r="L8315" s="186" t="s">
        <v>225</v>
      </c>
      <c r="M8315" s="194" t="s">
        <v>11943</v>
      </c>
      <c r="N8315" s="191" t="s">
        <v>53</v>
      </c>
      <c r="O8315" s="181" t="s">
        <v>225</v>
      </c>
      <c r="P8315" s="184" t="s">
        <v>225</v>
      </c>
      <c r="Q8315" s="193" t="s">
        <v>106</v>
      </c>
      <c r="R8315" s="181" t="s">
        <v>35</v>
      </c>
      <c r="S8315" s="181" t="s">
        <v>225</v>
      </c>
      <c r="T8315" s="186" t="s">
        <v>225</v>
      </c>
      <c r="U8315" s="194" t="s">
        <v>11943</v>
      </c>
      <c r="V8315" s="188" t="str" cm="1">
        <f t="array" ref="V8315">IF(SUM(LEN(A8315:U8315))=0,"",IF(OR(OR(ISBLANK(E8315),SUM(LEN(B8315),LEN(C8315))=0),AND(NOT(D8315="Unknown"),ISBLANK(I8315)),AND(NOT(N8315="Unknown"),ISBLANK(Q8315))),"Missing Information", INDEX(Table15[Entire Service Line Classification], MATCH(SUMIFS(Table15[Unique ID],Table15[System-Owned Portion],D8315,Table15[If Material Anything Other than "Lead" in Column E,Was Material Ever Previously Lead?],F8315,Table15[Customer-Owned Portion],N8315),Table15[Unique ID],0),0)))</f>
        <v>Non-lead</v>
      </c>
      <c r="W8315" s="189"/>
    </row>
    <row r="8316" spans="1:23" s="190" customFormat="1" ht="131.25" x14ac:dyDescent="0.25">
      <c r="A8316" s="180" t="s">
        <v>225</v>
      </c>
      <c r="B8316" s="181" t="s">
        <v>11874</v>
      </c>
      <c r="C8316" s="182" t="s">
        <v>225</v>
      </c>
      <c r="D8316" s="191" t="s">
        <v>53</v>
      </c>
      <c r="E8316" s="181" t="s">
        <v>35</v>
      </c>
      <c r="F8316" s="183" t="s">
        <v>35</v>
      </c>
      <c r="G8316" s="181" t="s">
        <v>225</v>
      </c>
      <c r="H8316" s="184" t="s">
        <v>225</v>
      </c>
      <c r="I8316" s="193" t="s">
        <v>106</v>
      </c>
      <c r="J8316" s="181" t="s">
        <v>35</v>
      </c>
      <c r="K8316" s="181" t="s">
        <v>225</v>
      </c>
      <c r="L8316" s="186" t="s">
        <v>225</v>
      </c>
      <c r="M8316" s="194" t="s">
        <v>11943</v>
      </c>
      <c r="N8316" s="191" t="s">
        <v>53</v>
      </c>
      <c r="O8316" s="181" t="s">
        <v>225</v>
      </c>
      <c r="P8316" s="184" t="s">
        <v>225</v>
      </c>
      <c r="Q8316" s="193" t="s">
        <v>106</v>
      </c>
      <c r="R8316" s="181" t="s">
        <v>35</v>
      </c>
      <c r="S8316" s="181" t="s">
        <v>225</v>
      </c>
      <c r="T8316" s="186" t="s">
        <v>225</v>
      </c>
      <c r="U8316" s="194" t="s">
        <v>11943</v>
      </c>
      <c r="V8316" s="188" t="str" cm="1">
        <f t="array" ref="V8316">IF(SUM(LEN(A8316:U8316))=0,"",IF(OR(OR(ISBLANK(E8316),SUM(LEN(B8316),LEN(C8316))=0),AND(NOT(D8316="Unknown"),ISBLANK(I8316)),AND(NOT(N8316="Unknown"),ISBLANK(Q8316))),"Missing Information", INDEX(Table15[Entire Service Line Classification], MATCH(SUMIFS(Table15[Unique ID],Table15[System-Owned Portion],D8316,Table15[If Material Anything Other than "Lead" in Column E,Was Material Ever Previously Lead?],F8316,Table15[Customer-Owned Portion],N8316),Table15[Unique ID],0),0)))</f>
        <v>Non-lead</v>
      </c>
      <c r="W8316" s="189"/>
    </row>
    <row r="8317" spans="1:23" s="190" customFormat="1" ht="131.25" x14ac:dyDescent="0.25">
      <c r="A8317" s="180" t="s">
        <v>225</v>
      </c>
      <c r="B8317" s="181" t="s">
        <v>11875</v>
      </c>
      <c r="C8317" s="182" t="s">
        <v>225</v>
      </c>
      <c r="D8317" s="191" t="s">
        <v>53</v>
      </c>
      <c r="E8317" s="181" t="s">
        <v>35</v>
      </c>
      <c r="F8317" s="183" t="s">
        <v>35</v>
      </c>
      <c r="G8317" s="181" t="s">
        <v>225</v>
      </c>
      <c r="H8317" s="184" t="s">
        <v>225</v>
      </c>
      <c r="I8317" s="193" t="s">
        <v>106</v>
      </c>
      <c r="J8317" s="181" t="s">
        <v>35</v>
      </c>
      <c r="K8317" s="181" t="s">
        <v>225</v>
      </c>
      <c r="L8317" s="186" t="s">
        <v>225</v>
      </c>
      <c r="M8317" s="194" t="s">
        <v>11943</v>
      </c>
      <c r="N8317" s="191" t="s">
        <v>53</v>
      </c>
      <c r="O8317" s="181" t="s">
        <v>225</v>
      </c>
      <c r="P8317" s="184" t="s">
        <v>225</v>
      </c>
      <c r="Q8317" s="193" t="s">
        <v>106</v>
      </c>
      <c r="R8317" s="181" t="s">
        <v>35</v>
      </c>
      <c r="S8317" s="181" t="s">
        <v>225</v>
      </c>
      <c r="T8317" s="186" t="s">
        <v>225</v>
      </c>
      <c r="U8317" s="194" t="s">
        <v>11943</v>
      </c>
      <c r="V8317" s="188" t="str" cm="1">
        <f t="array" ref="V8317">IF(SUM(LEN(A8317:U8317))=0,"",IF(OR(OR(ISBLANK(E8317),SUM(LEN(B8317),LEN(C8317))=0),AND(NOT(D8317="Unknown"),ISBLANK(I8317)),AND(NOT(N8317="Unknown"),ISBLANK(Q8317))),"Missing Information", INDEX(Table15[Entire Service Line Classification], MATCH(SUMIFS(Table15[Unique ID],Table15[System-Owned Portion],D8317,Table15[If Material Anything Other than "Lead" in Column E,Was Material Ever Previously Lead?],F8317,Table15[Customer-Owned Portion],N8317),Table15[Unique ID],0),0)))</f>
        <v>Non-lead</v>
      </c>
      <c r="W8317" s="189"/>
    </row>
    <row r="8318" spans="1:23" s="190" customFormat="1" ht="131.25" x14ac:dyDescent="0.25">
      <c r="A8318" s="180" t="s">
        <v>225</v>
      </c>
      <c r="B8318" s="181" t="s">
        <v>11876</v>
      </c>
      <c r="C8318" s="182" t="s">
        <v>225</v>
      </c>
      <c r="D8318" s="191" t="s">
        <v>53</v>
      </c>
      <c r="E8318" s="181" t="s">
        <v>35</v>
      </c>
      <c r="F8318" s="183" t="s">
        <v>35</v>
      </c>
      <c r="G8318" s="181" t="s">
        <v>225</v>
      </c>
      <c r="H8318" s="184" t="s">
        <v>225</v>
      </c>
      <c r="I8318" s="193" t="s">
        <v>106</v>
      </c>
      <c r="J8318" s="181" t="s">
        <v>35</v>
      </c>
      <c r="K8318" s="181" t="s">
        <v>225</v>
      </c>
      <c r="L8318" s="186" t="s">
        <v>225</v>
      </c>
      <c r="M8318" s="194" t="s">
        <v>11943</v>
      </c>
      <c r="N8318" s="191" t="s">
        <v>53</v>
      </c>
      <c r="O8318" s="181" t="s">
        <v>225</v>
      </c>
      <c r="P8318" s="184" t="s">
        <v>225</v>
      </c>
      <c r="Q8318" s="193" t="s">
        <v>106</v>
      </c>
      <c r="R8318" s="181" t="s">
        <v>35</v>
      </c>
      <c r="S8318" s="181" t="s">
        <v>225</v>
      </c>
      <c r="T8318" s="186" t="s">
        <v>225</v>
      </c>
      <c r="U8318" s="194" t="s">
        <v>11943</v>
      </c>
      <c r="V8318" s="188" t="str" cm="1">
        <f t="array" ref="V8318">IF(SUM(LEN(A8318:U8318))=0,"",IF(OR(OR(ISBLANK(E8318),SUM(LEN(B8318),LEN(C8318))=0),AND(NOT(D8318="Unknown"),ISBLANK(I8318)),AND(NOT(N8318="Unknown"),ISBLANK(Q8318))),"Missing Information", INDEX(Table15[Entire Service Line Classification], MATCH(SUMIFS(Table15[Unique ID],Table15[System-Owned Portion],D8318,Table15[If Material Anything Other than "Lead" in Column E,Was Material Ever Previously Lead?],F8318,Table15[Customer-Owned Portion],N8318),Table15[Unique ID],0),0)))</f>
        <v>Non-lead</v>
      </c>
      <c r="W8318" s="189"/>
    </row>
    <row r="8319" spans="1:23" s="190" customFormat="1" ht="131.25" x14ac:dyDescent="0.25">
      <c r="A8319" s="180" t="s">
        <v>225</v>
      </c>
      <c r="B8319" s="181" t="s">
        <v>11877</v>
      </c>
      <c r="C8319" s="182" t="s">
        <v>225</v>
      </c>
      <c r="D8319" s="191" t="s">
        <v>53</v>
      </c>
      <c r="E8319" s="181" t="s">
        <v>35</v>
      </c>
      <c r="F8319" s="183" t="s">
        <v>35</v>
      </c>
      <c r="G8319" s="181" t="s">
        <v>225</v>
      </c>
      <c r="H8319" s="184" t="s">
        <v>225</v>
      </c>
      <c r="I8319" s="193" t="s">
        <v>106</v>
      </c>
      <c r="J8319" s="181" t="s">
        <v>35</v>
      </c>
      <c r="K8319" s="181" t="s">
        <v>225</v>
      </c>
      <c r="L8319" s="186" t="s">
        <v>225</v>
      </c>
      <c r="M8319" s="194" t="s">
        <v>11943</v>
      </c>
      <c r="N8319" s="191" t="s">
        <v>53</v>
      </c>
      <c r="O8319" s="181" t="s">
        <v>225</v>
      </c>
      <c r="P8319" s="184" t="s">
        <v>225</v>
      </c>
      <c r="Q8319" s="193" t="s">
        <v>106</v>
      </c>
      <c r="R8319" s="181" t="s">
        <v>35</v>
      </c>
      <c r="S8319" s="181" t="s">
        <v>225</v>
      </c>
      <c r="T8319" s="186" t="s">
        <v>225</v>
      </c>
      <c r="U8319" s="194" t="s">
        <v>11943</v>
      </c>
      <c r="V8319" s="188" t="str" cm="1">
        <f t="array" ref="V8319">IF(SUM(LEN(A8319:U8319))=0,"",IF(OR(OR(ISBLANK(E8319),SUM(LEN(B8319),LEN(C8319))=0),AND(NOT(D8319="Unknown"),ISBLANK(I8319)),AND(NOT(N8319="Unknown"),ISBLANK(Q8319))),"Missing Information", INDEX(Table15[Entire Service Line Classification], MATCH(SUMIFS(Table15[Unique ID],Table15[System-Owned Portion],D8319,Table15[If Material Anything Other than "Lead" in Column E,Was Material Ever Previously Lead?],F8319,Table15[Customer-Owned Portion],N8319),Table15[Unique ID],0),0)))</f>
        <v>Non-lead</v>
      </c>
      <c r="W8319" s="189"/>
    </row>
    <row r="8320" spans="1:23" s="190" customFormat="1" ht="131.25" x14ac:dyDescent="0.25">
      <c r="A8320" s="180" t="s">
        <v>225</v>
      </c>
      <c r="B8320" s="181" t="s">
        <v>11878</v>
      </c>
      <c r="C8320" s="182" t="s">
        <v>225</v>
      </c>
      <c r="D8320" s="191" t="s">
        <v>53</v>
      </c>
      <c r="E8320" s="181" t="s">
        <v>35</v>
      </c>
      <c r="F8320" s="183" t="s">
        <v>35</v>
      </c>
      <c r="G8320" s="181" t="s">
        <v>225</v>
      </c>
      <c r="H8320" s="184" t="s">
        <v>225</v>
      </c>
      <c r="I8320" s="193" t="s">
        <v>106</v>
      </c>
      <c r="J8320" s="181" t="s">
        <v>35</v>
      </c>
      <c r="K8320" s="181" t="s">
        <v>225</v>
      </c>
      <c r="L8320" s="186" t="s">
        <v>225</v>
      </c>
      <c r="M8320" s="194" t="s">
        <v>11943</v>
      </c>
      <c r="N8320" s="191" t="s">
        <v>53</v>
      </c>
      <c r="O8320" s="181" t="s">
        <v>225</v>
      </c>
      <c r="P8320" s="184" t="s">
        <v>225</v>
      </c>
      <c r="Q8320" s="193" t="s">
        <v>106</v>
      </c>
      <c r="R8320" s="181" t="s">
        <v>35</v>
      </c>
      <c r="S8320" s="181" t="s">
        <v>225</v>
      </c>
      <c r="T8320" s="186" t="s">
        <v>225</v>
      </c>
      <c r="U8320" s="194" t="s">
        <v>11943</v>
      </c>
      <c r="V8320" s="188" t="str" cm="1">
        <f t="array" ref="V8320">IF(SUM(LEN(A8320:U8320))=0,"",IF(OR(OR(ISBLANK(E8320),SUM(LEN(B8320),LEN(C8320))=0),AND(NOT(D8320="Unknown"),ISBLANK(I8320)),AND(NOT(N8320="Unknown"),ISBLANK(Q8320))),"Missing Information", INDEX(Table15[Entire Service Line Classification], MATCH(SUMIFS(Table15[Unique ID],Table15[System-Owned Portion],D8320,Table15[If Material Anything Other than "Lead" in Column E,Was Material Ever Previously Lead?],F8320,Table15[Customer-Owned Portion],N8320),Table15[Unique ID],0),0)))</f>
        <v>Non-lead</v>
      </c>
      <c r="W8320" s="189"/>
    </row>
    <row r="8321" spans="1:23" s="190" customFormat="1" ht="131.25" x14ac:dyDescent="0.25">
      <c r="A8321" s="180" t="s">
        <v>225</v>
      </c>
      <c r="B8321" s="181" t="s">
        <v>11879</v>
      </c>
      <c r="C8321" s="182" t="s">
        <v>225</v>
      </c>
      <c r="D8321" s="191" t="s">
        <v>53</v>
      </c>
      <c r="E8321" s="181" t="s">
        <v>35</v>
      </c>
      <c r="F8321" s="183" t="s">
        <v>35</v>
      </c>
      <c r="G8321" s="181" t="s">
        <v>225</v>
      </c>
      <c r="H8321" s="184" t="s">
        <v>225</v>
      </c>
      <c r="I8321" s="193" t="s">
        <v>106</v>
      </c>
      <c r="J8321" s="181" t="s">
        <v>35</v>
      </c>
      <c r="K8321" s="181" t="s">
        <v>225</v>
      </c>
      <c r="L8321" s="186" t="s">
        <v>225</v>
      </c>
      <c r="M8321" s="194" t="s">
        <v>11943</v>
      </c>
      <c r="N8321" s="191" t="s">
        <v>53</v>
      </c>
      <c r="O8321" s="181" t="s">
        <v>225</v>
      </c>
      <c r="P8321" s="184" t="s">
        <v>225</v>
      </c>
      <c r="Q8321" s="193" t="s">
        <v>106</v>
      </c>
      <c r="R8321" s="181" t="s">
        <v>35</v>
      </c>
      <c r="S8321" s="181" t="s">
        <v>225</v>
      </c>
      <c r="T8321" s="186" t="s">
        <v>225</v>
      </c>
      <c r="U8321" s="194" t="s">
        <v>11943</v>
      </c>
      <c r="V8321" s="188" t="str" cm="1">
        <f t="array" ref="V8321">IF(SUM(LEN(A8321:U8321))=0,"",IF(OR(OR(ISBLANK(E8321),SUM(LEN(B8321),LEN(C8321))=0),AND(NOT(D8321="Unknown"),ISBLANK(I8321)),AND(NOT(N8321="Unknown"),ISBLANK(Q8321))),"Missing Information", INDEX(Table15[Entire Service Line Classification], MATCH(SUMIFS(Table15[Unique ID],Table15[System-Owned Portion],D8321,Table15[If Material Anything Other than "Lead" in Column E,Was Material Ever Previously Lead?],F8321,Table15[Customer-Owned Portion],N8321),Table15[Unique ID],0),0)))</f>
        <v>Non-lead</v>
      </c>
      <c r="W8321" s="189"/>
    </row>
    <row r="8322" spans="1:23" s="190" customFormat="1" ht="131.25" x14ac:dyDescent="0.25">
      <c r="A8322" s="180" t="s">
        <v>225</v>
      </c>
      <c r="B8322" s="181" t="s">
        <v>11880</v>
      </c>
      <c r="C8322" s="182" t="s">
        <v>225</v>
      </c>
      <c r="D8322" s="191" t="s">
        <v>53</v>
      </c>
      <c r="E8322" s="181" t="s">
        <v>35</v>
      </c>
      <c r="F8322" s="183" t="s">
        <v>35</v>
      </c>
      <c r="G8322" s="181" t="s">
        <v>225</v>
      </c>
      <c r="H8322" s="184" t="s">
        <v>225</v>
      </c>
      <c r="I8322" s="193" t="s">
        <v>106</v>
      </c>
      <c r="J8322" s="181" t="s">
        <v>35</v>
      </c>
      <c r="K8322" s="181" t="s">
        <v>225</v>
      </c>
      <c r="L8322" s="186" t="s">
        <v>225</v>
      </c>
      <c r="M8322" s="194" t="s">
        <v>11943</v>
      </c>
      <c r="N8322" s="191" t="s">
        <v>53</v>
      </c>
      <c r="O8322" s="181" t="s">
        <v>225</v>
      </c>
      <c r="P8322" s="184" t="s">
        <v>225</v>
      </c>
      <c r="Q8322" s="193" t="s">
        <v>106</v>
      </c>
      <c r="R8322" s="181" t="s">
        <v>35</v>
      </c>
      <c r="S8322" s="181" t="s">
        <v>225</v>
      </c>
      <c r="T8322" s="186" t="s">
        <v>225</v>
      </c>
      <c r="U8322" s="194" t="s">
        <v>11943</v>
      </c>
      <c r="V8322" s="188" t="str" cm="1">
        <f t="array" ref="V8322">IF(SUM(LEN(A8322:U8322))=0,"",IF(OR(OR(ISBLANK(E8322),SUM(LEN(B8322),LEN(C8322))=0),AND(NOT(D8322="Unknown"),ISBLANK(I8322)),AND(NOT(N8322="Unknown"),ISBLANK(Q8322))),"Missing Information", INDEX(Table15[Entire Service Line Classification], MATCH(SUMIFS(Table15[Unique ID],Table15[System-Owned Portion],D8322,Table15[If Material Anything Other than "Lead" in Column E,Was Material Ever Previously Lead?],F8322,Table15[Customer-Owned Portion],N8322),Table15[Unique ID],0),0)))</f>
        <v>Non-lead</v>
      </c>
      <c r="W8322" s="189"/>
    </row>
    <row r="8323" spans="1:23" s="190" customFormat="1" ht="131.25" x14ac:dyDescent="0.25">
      <c r="A8323" s="180" t="s">
        <v>225</v>
      </c>
      <c r="B8323" s="181" t="s">
        <v>11881</v>
      </c>
      <c r="C8323" s="182" t="s">
        <v>225</v>
      </c>
      <c r="D8323" s="191" t="s">
        <v>53</v>
      </c>
      <c r="E8323" s="181" t="s">
        <v>35</v>
      </c>
      <c r="F8323" s="183" t="s">
        <v>35</v>
      </c>
      <c r="G8323" s="181" t="s">
        <v>225</v>
      </c>
      <c r="H8323" s="184" t="s">
        <v>225</v>
      </c>
      <c r="I8323" s="193" t="s">
        <v>106</v>
      </c>
      <c r="J8323" s="181" t="s">
        <v>35</v>
      </c>
      <c r="K8323" s="181" t="s">
        <v>225</v>
      </c>
      <c r="L8323" s="186" t="s">
        <v>225</v>
      </c>
      <c r="M8323" s="194" t="s">
        <v>11943</v>
      </c>
      <c r="N8323" s="191" t="s">
        <v>53</v>
      </c>
      <c r="O8323" s="181" t="s">
        <v>225</v>
      </c>
      <c r="P8323" s="184" t="s">
        <v>225</v>
      </c>
      <c r="Q8323" s="193" t="s">
        <v>106</v>
      </c>
      <c r="R8323" s="181" t="s">
        <v>35</v>
      </c>
      <c r="S8323" s="181" t="s">
        <v>225</v>
      </c>
      <c r="T8323" s="186" t="s">
        <v>225</v>
      </c>
      <c r="U8323" s="194" t="s">
        <v>11943</v>
      </c>
      <c r="V8323" s="188" t="str" cm="1">
        <f t="array" ref="V8323">IF(SUM(LEN(A8323:U8323))=0,"",IF(OR(OR(ISBLANK(E8323),SUM(LEN(B8323),LEN(C8323))=0),AND(NOT(D8323="Unknown"),ISBLANK(I8323)),AND(NOT(N8323="Unknown"),ISBLANK(Q8323))),"Missing Information", INDEX(Table15[Entire Service Line Classification], MATCH(SUMIFS(Table15[Unique ID],Table15[System-Owned Portion],D8323,Table15[If Material Anything Other than "Lead" in Column E,Was Material Ever Previously Lead?],F8323,Table15[Customer-Owned Portion],N8323),Table15[Unique ID],0),0)))</f>
        <v>Non-lead</v>
      </c>
      <c r="W8323" s="189"/>
    </row>
    <row r="8324" spans="1:23" s="190" customFormat="1" ht="131.25" x14ac:dyDescent="0.25">
      <c r="A8324" s="180" t="s">
        <v>225</v>
      </c>
      <c r="B8324" s="181" t="s">
        <v>11882</v>
      </c>
      <c r="C8324" s="182" t="s">
        <v>225</v>
      </c>
      <c r="D8324" s="191" t="s">
        <v>53</v>
      </c>
      <c r="E8324" s="181" t="s">
        <v>35</v>
      </c>
      <c r="F8324" s="183" t="s">
        <v>35</v>
      </c>
      <c r="G8324" s="181" t="s">
        <v>225</v>
      </c>
      <c r="H8324" s="184" t="s">
        <v>225</v>
      </c>
      <c r="I8324" s="193" t="s">
        <v>106</v>
      </c>
      <c r="J8324" s="181" t="s">
        <v>35</v>
      </c>
      <c r="K8324" s="181" t="s">
        <v>225</v>
      </c>
      <c r="L8324" s="186" t="s">
        <v>225</v>
      </c>
      <c r="M8324" s="194" t="s">
        <v>11943</v>
      </c>
      <c r="N8324" s="191" t="s">
        <v>53</v>
      </c>
      <c r="O8324" s="181" t="s">
        <v>225</v>
      </c>
      <c r="P8324" s="184" t="s">
        <v>225</v>
      </c>
      <c r="Q8324" s="193" t="s">
        <v>106</v>
      </c>
      <c r="R8324" s="181" t="s">
        <v>35</v>
      </c>
      <c r="S8324" s="181" t="s">
        <v>225</v>
      </c>
      <c r="T8324" s="186" t="s">
        <v>225</v>
      </c>
      <c r="U8324" s="194" t="s">
        <v>11943</v>
      </c>
      <c r="V8324" s="188" t="str" cm="1">
        <f t="array" ref="V8324">IF(SUM(LEN(A8324:U8324))=0,"",IF(OR(OR(ISBLANK(E8324),SUM(LEN(B8324),LEN(C8324))=0),AND(NOT(D8324="Unknown"),ISBLANK(I8324)),AND(NOT(N8324="Unknown"),ISBLANK(Q8324))),"Missing Information", INDEX(Table15[Entire Service Line Classification], MATCH(SUMIFS(Table15[Unique ID],Table15[System-Owned Portion],D8324,Table15[If Material Anything Other than "Lead" in Column E,Was Material Ever Previously Lead?],F8324,Table15[Customer-Owned Portion],N8324),Table15[Unique ID],0),0)))</f>
        <v>Non-lead</v>
      </c>
      <c r="W8324" s="189"/>
    </row>
    <row r="8325" spans="1:23" s="190" customFormat="1" ht="131.25" x14ac:dyDescent="0.25">
      <c r="A8325" s="180" t="s">
        <v>225</v>
      </c>
      <c r="B8325" s="181" t="s">
        <v>11883</v>
      </c>
      <c r="C8325" s="182" t="s">
        <v>225</v>
      </c>
      <c r="D8325" s="191" t="s">
        <v>53</v>
      </c>
      <c r="E8325" s="181" t="s">
        <v>35</v>
      </c>
      <c r="F8325" s="183" t="s">
        <v>35</v>
      </c>
      <c r="G8325" s="181" t="s">
        <v>225</v>
      </c>
      <c r="H8325" s="184" t="s">
        <v>225</v>
      </c>
      <c r="I8325" s="193" t="s">
        <v>106</v>
      </c>
      <c r="J8325" s="181" t="s">
        <v>35</v>
      </c>
      <c r="K8325" s="181" t="s">
        <v>225</v>
      </c>
      <c r="L8325" s="186" t="s">
        <v>225</v>
      </c>
      <c r="M8325" s="194" t="s">
        <v>11943</v>
      </c>
      <c r="N8325" s="191" t="s">
        <v>53</v>
      </c>
      <c r="O8325" s="181" t="s">
        <v>225</v>
      </c>
      <c r="P8325" s="184" t="s">
        <v>225</v>
      </c>
      <c r="Q8325" s="193" t="s">
        <v>106</v>
      </c>
      <c r="R8325" s="181" t="s">
        <v>35</v>
      </c>
      <c r="S8325" s="181" t="s">
        <v>225</v>
      </c>
      <c r="T8325" s="186" t="s">
        <v>225</v>
      </c>
      <c r="U8325" s="194" t="s">
        <v>11943</v>
      </c>
      <c r="V8325" s="188" t="str" cm="1">
        <f t="array" ref="V8325">IF(SUM(LEN(A8325:U8325))=0,"",IF(OR(OR(ISBLANK(E8325),SUM(LEN(B8325),LEN(C8325))=0),AND(NOT(D8325="Unknown"),ISBLANK(I8325)),AND(NOT(N8325="Unknown"),ISBLANK(Q8325))),"Missing Information", INDEX(Table15[Entire Service Line Classification], MATCH(SUMIFS(Table15[Unique ID],Table15[System-Owned Portion],D8325,Table15[If Material Anything Other than "Lead" in Column E,Was Material Ever Previously Lead?],F8325,Table15[Customer-Owned Portion],N8325),Table15[Unique ID],0),0)))</f>
        <v>Non-lead</v>
      </c>
      <c r="W8325" s="189"/>
    </row>
    <row r="8326" spans="1:23" s="190" customFormat="1" ht="131.25" x14ac:dyDescent="0.25">
      <c r="A8326" s="180" t="s">
        <v>225</v>
      </c>
      <c r="B8326" s="181" t="s">
        <v>11884</v>
      </c>
      <c r="C8326" s="182" t="s">
        <v>225</v>
      </c>
      <c r="D8326" s="191" t="s">
        <v>53</v>
      </c>
      <c r="E8326" s="181" t="s">
        <v>35</v>
      </c>
      <c r="F8326" s="183" t="s">
        <v>35</v>
      </c>
      <c r="G8326" s="181" t="s">
        <v>225</v>
      </c>
      <c r="H8326" s="184" t="s">
        <v>225</v>
      </c>
      <c r="I8326" s="193" t="s">
        <v>106</v>
      </c>
      <c r="J8326" s="181" t="s">
        <v>35</v>
      </c>
      <c r="K8326" s="181" t="s">
        <v>225</v>
      </c>
      <c r="L8326" s="186" t="s">
        <v>225</v>
      </c>
      <c r="M8326" s="194" t="s">
        <v>11943</v>
      </c>
      <c r="N8326" s="191" t="s">
        <v>53</v>
      </c>
      <c r="O8326" s="181" t="s">
        <v>225</v>
      </c>
      <c r="P8326" s="184" t="s">
        <v>225</v>
      </c>
      <c r="Q8326" s="193" t="s">
        <v>106</v>
      </c>
      <c r="R8326" s="181" t="s">
        <v>35</v>
      </c>
      <c r="S8326" s="181" t="s">
        <v>225</v>
      </c>
      <c r="T8326" s="186" t="s">
        <v>225</v>
      </c>
      <c r="U8326" s="194" t="s">
        <v>11943</v>
      </c>
      <c r="V8326" s="188" t="str" cm="1">
        <f t="array" ref="V8326">IF(SUM(LEN(A8326:U8326))=0,"",IF(OR(OR(ISBLANK(E8326),SUM(LEN(B8326),LEN(C8326))=0),AND(NOT(D8326="Unknown"),ISBLANK(I8326)),AND(NOT(N8326="Unknown"),ISBLANK(Q8326))),"Missing Information", INDEX(Table15[Entire Service Line Classification], MATCH(SUMIFS(Table15[Unique ID],Table15[System-Owned Portion],D8326,Table15[If Material Anything Other than "Lead" in Column E,Was Material Ever Previously Lead?],F8326,Table15[Customer-Owned Portion],N8326),Table15[Unique ID],0),0)))</f>
        <v>Non-lead</v>
      </c>
      <c r="W8326" s="189"/>
    </row>
    <row r="8327" spans="1:23" s="190" customFormat="1" ht="131.25" x14ac:dyDescent="0.25">
      <c r="A8327" s="180" t="s">
        <v>225</v>
      </c>
      <c r="B8327" s="181" t="s">
        <v>11885</v>
      </c>
      <c r="C8327" s="182" t="s">
        <v>225</v>
      </c>
      <c r="D8327" s="191" t="s">
        <v>53</v>
      </c>
      <c r="E8327" s="181" t="s">
        <v>35</v>
      </c>
      <c r="F8327" s="183" t="s">
        <v>35</v>
      </c>
      <c r="G8327" s="181" t="s">
        <v>225</v>
      </c>
      <c r="H8327" s="184" t="s">
        <v>225</v>
      </c>
      <c r="I8327" s="193" t="s">
        <v>106</v>
      </c>
      <c r="J8327" s="181" t="s">
        <v>35</v>
      </c>
      <c r="K8327" s="181" t="s">
        <v>225</v>
      </c>
      <c r="L8327" s="186" t="s">
        <v>225</v>
      </c>
      <c r="M8327" s="194" t="s">
        <v>11943</v>
      </c>
      <c r="N8327" s="191" t="s">
        <v>53</v>
      </c>
      <c r="O8327" s="181" t="s">
        <v>225</v>
      </c>
      <c r="P8327" s="184" t="s">
        <v>225</v>
      </c>
      <c r="Q8327" s="193" t="s">
        <v>106</v>
      </c>
      <c r="R8327" s="181" t="s">
        <v>35</v>
      </c>
      <c r="S8327" s="181" t="s">
        <v>225</v>
      </c>
      <c r="T8327" s="186" t="s">
        <v>225</v>
      </c>
      <c r="U8327" s="194" t="s">
        <v>11943</v>
      </c>
      <c r="V8327" s="188" t="str" cm="1">
        <f t="array" ref="V8327">IF(SUM(LEN(A8327:U8327))=0,"",IF(OR(OR(ISBLANK(E8327),SUM(LEN(B8327),LEN(C8327))=0),AND(NOT(D8327="Unknown"),ISBLANK(I8327)),AND(NOT(N8327="Unknown"),ISBLANK(Q8327))),"Missing Information", INDEX(Table15[Entire Service Line Classification], MATCH(SUMIFS(Table15[Unique ID],Table15[System-Owned Portion],D8327,Table15[If Material Anything Other than "Lead" in Column E,Was Material Ever Previously Lead?],F8327,Table15[Customer-Owned Portion],N8327),Table15[Unique ID],0),0)))</f>
        <v>Non-lead</v>
      </c>
      <c r="W8327" s="189"/>
    </row>
    <row r="8328" spans="1:23" s="190" customFormat="1" ht="131.25" x14ac:dyDescent="0.25">
      <c r="A8328" s="180" t="s">
        <v>225</v>
      </c>
      <c r="B8328" s="181" t="s">
        <v>11886</v>
      </c>
      <c r="C8328" s="182" t="s">
        <v>225</v>
      </c>
      <c r="D8328" s="191" t="s">
        <v>53</v>
      </c>
      <c r="E8328" s="181" t="s">
        <v>35</v>
      </c>
      <c r="F8328" s="183" t="s">
        <v>35</v>
      </c>
      <c r="G8328" s="181" t="s">
        <v>225</v>
      </c>
      <c r="H8328" s="184" t="s">
        <v>225</v>
      </c>
      <c r="I8328" s="193" t="s">
        <v>106</v>
      </c>
      <c r="J8328" s="181" t="s">
        <v>35</v>
      </c>
      <c r="K8328" s="181" t="s">
        <v>225</v>
      </c>
      <c r="L8328" s="186" t="s">
        <v>225</v>
      </c>
      <c r="M8328" s="194" t="s">
        <v>11943</v>
      </c>
      <c r="N8328" s="191" t="s">
        <v>53</v>
      </c>
      <c r="O8328" s="181" t="s">
        <v>225</v>
      </c>
      <c r="P8328" s="184" t="s">
        <v>225</v>
      </c>
      <c r="Q8328" s="193" t="s">
        <v>106</v>
      </c>
      <c r="R8328" s="181" t="s">
        <v>35</v>
      </c>
      <c r="S8328" s="181" t="s">
        <v>225</v>
      </c>
      <c r="T8328" s="186" t="s">
        <v>225</v>
      </c>
      <c r="U8328" s="194" t="s">
        <v>11943</v>
      </c>
      <c r="V8328" s="188" t="str" cm="1">
        <f t="array" ref="V8328">IF(SUM(LEN(A8328:U8328))=0,"",IF(OR(OR(ISBLANK(E8328),SUM(LEN(B8328),LEN(C8328))=0),AND(NOT(D8328="Unknown"),ISBLANK(I8328)),AND(NOT(N8328="Unknown"),ISBLANK(Q8328))),"Missing Information", INDEX(Table15[Entire Service Line Classification], MATCH(SUMIFS(Table15[Unique ID],Table15[System-Owned Portion],D8328,Table15[If Material Anything Other than "Lead" in Column E,Was Material Ever Previously Lead?],F8328,Table15[Customer-Owned Portion],N8328),Table15[Unique ID],0),0)))</f>
        <v>Non-lead</v>
      </c>
      <c r="W8328" s="189"/>
    </row>
    <row r="8329" spans="1:23" s="190" customFormat="1" ht="131.25" x14ac:dyDescent="0.25">
      <c r="A8329" s="180" t="s">
        <v>225</v>
      </c>
      <c r="B8329" s="181" t="s">
        <v>11887</v>
      </c>
      <c r="C8329" s="182" t="s">
        <v>225</v>
      </c>
      <c r="D8329" s="191" t="s">
        <v>53</v>
      </c>
      <c r="E8329" s="181" t="s">
        <v>35</v>
      </c>
      <c r="F8329" s="183" t="s">
        <v>35</v>
      </c>
      <c r="G8329" s="181" t="s">
        <v>225</v>
      </c>
      <c r="H8329" s="184" t="s">
        <v>225</v>
      </c>
      <c r="I8329" s="193" t="s">
        <v>106</v>
      </c>
      <c r="J8329" s="181" t="s">
        <v>35</v>
      </c>
      <c r="K8329" s="181" t="s">
        <v>225</v>
      </c>
      <c r="L8329" s="186" t="s">
        <v>225</v>
      </c>
      <c r="M8329" s="194" t="s">
        <v>11943</v>
      </c>
      <c r="N8329" s="191" t="s">
        <v>53</v>
      </c>
      <c r="O8329" s="181" t="s">
        <v>225</v>
      </c>
      <c r="P8329" s="184" t="s">
        <v>225</v>
      </c>
      <c r="Q8329" s="193" t="s">
        <v>106</v>
      </c>
      <c r="R8329" s="181" t="s">
        <v>35</v>
      </c>
      <c r="S8329" s="181" t="s">
        <v>225</v>
      </c>
      <c r="T8329" s="186" t="s">
        <v>225</v>
      </c>
      <c r="U8329" s="194" t="s">
        <v>11943</v>
      </c>
      <c r="V8329" s="188" t="str" cm="1">
        <f t="array" ref="V8329">IF(SUM(LEN(A8329:U8329))=0,"",IF(OR(OR(ISBLANK(E8329),SUM(LEN(B8329),LEN(C8329))=0),AND(NOT(D8329="Unknown"),ISBLANK(I8329)),AND(NOT(N8329="Unknown"),ISBLANK(Q8329))),"Missing Information", INDEX(Table15[Entire Service Line Classification], MATCH(SUMIFS(Table15[Unique ID],Table15[System-Owned Portion],D8329,Table15[If Material Anything Other than "Lead" in Column E,Was Material Ever Previously Lead?],F8329,Table15[Customer-Owned Portion],N8329),Table15[Unique ID],0),0)))</f>
        <v>Non-lead</v>
      </c>
      <c r="W8329" s="189"/>
    </row>
    <row r="8330" spans="1:23" s="190" customFormat="1" ht="131.25" x14ac:dyDescent="0.25">
      <c r="A8330" s="180" t="s">
        <v>225</v>
      </c>
      <c r="B8330" s="181" t="s">
        <v>11888</v>
      </c>
      <c r="C8330" s="182" t="s">
        <v>225</v>
      </c>
      <c r="D8330" s="191" t="s">
        <v>53</v>
      </c>
      <c r="E8330" s="181" t="s">
        <v>35</v>
      </c>
      <c r="F8330" s="183" t="s">
        <v>35</v>
      </c>
      <c r="G8330" s="181" t="s">
        <v>225</v>
      </c>
      <c r="H8330" s="184" t="s">
        <v>225</v>
      </c>
      <c r="I8330" s="193" t="s">
        <v>106</v>
      </c>
      <c r="J8330" s="181" t="s">
        <v>35</v>
      </c>
      <c r="K8330" s="181" t="s">
        <v>225</v>
      </c>
      <c r="L8330" s="186" t="s">
        <v>225</v>
      </c>
      <c r="M8330" s="194" t="s">
        <v>11943</v>
      </c>
      <c r="N8330" s="191" t="s">
        <v>53</v>
      </c>
      <c r="O8330" s="181" t="s">
        <v>225</v>
      </c>
      <c r="P8330" s="184" t="s">
        <v>225</v>
      </c>
      <c r="Q8330" s="193" t="s">
        <v>106</v>
      </c>
      <c r="R8330" s="181" t="s">
        <v>35</v>
      </c>
      <c r="S8330" s="181" t="s">
        <v>225</v>
      </c>
      <c r="T8330" s="186" t="s">
        <v>225</v>
      </c>
      <c r="U8330" s="194" t="s">
        <v>11943</v>
      </c>
      <c r="V8330" s="188" t="str" cm="1">
        <f t="array" ref="V8330">IF(SUM(LEN(A8330:U8330))=0,"",IF(OR(OR(ISBLANK(E8330),SUM(LEN(B8330),LEN(C8330))=0),AND(NOT(D8330="Unknown"),ISBLANK(I8330)),AND(NOT(N8330="Unknown"),ISBLANK(Q8330))),"Missing Information", INDEX(Table15[Entire Service Line Classification], MATCH(SUMIFS(Table15[Unique ID],Table15[System-Owned Portion],D8330,Table15[If Material Anything Other than "Lead" in Column E,Was Material Ever Previously Lead?],F8330,Table15[Customer-Owned Portion],N8330),Table15[Unique ID],0),0)))</f>
        <v>Non-lead</v>
      </c>
      <c r="W8330" s="189"/>
    </row>
    <row r="8331" spans="1:23" s="190" customFormat="1" ht="131.25" x14ac:dyDescent="0.25">
      <c r="A8331" s="180" t="s">
        <v>225</v>
      </c>
      <c r="B8331" s="181" t="s">
        <v>11889</v>
      </c>
      <c r="C8331" s="182" t="s">
        <v>225</v>
      </c>
      <c r="D8331" s="191" t="s">
        <v>53</v>
      </c>
      <c r="E8331" s="181" t="s">
        <v>35</v>
      </c>
      <c r="F8331" s="183" t="s">
        <v>35</v>
      </c>
      <c r="G8331" s="181" t="s">
        <v>225</v>
      </c>
      <c r="H8331" s="184" t="s">
        <v>225</v>
      </c>
      <c r="I8331" s="193" t="s">
        <v>106</v>
      </c>
      <c r="J8331" s="181" t="s">
        <v>35</v>
      </c>
      <c r="K8331" s="181" t="s">
        <v>225</v>
      </c>
      <c r="L8331" s="186" t="s">
        <v>225</v>
      </c>
      <c r="M8331" s="194" t="s">
        <v>11943</v>
      </c>
      <c r="N8331" s="191" t="s">
        <v>53</v>
      </c>
      <c r="O8331" s="181" t="s">
        <v>225</v>
      </c>
      <c r="P8331" s="184" t="s">
        <v>225</v>
      </c>
      <c r="Q8331" s="193" t="s">
        <v>106</v>
      </c>
      <c r="R8331" s="181" t="s">
        <v>35</v>
      </c>
      <c r="S8331" s="181" t="s">
        <v>225</v>
      </c>
      <c r="T8331" s="186" t="s">
        <v>225</v>
      </c>
      <c r="U8331" s="194" t="s">
        <v>11943</v>
      </c>
      <c r="V8331" s="188" t="str" cm="1">
        <f t="array" ref="V8331">IF(SUM(LEN(A8331:U8331))=0,"",IF(OR(OR(ISBLANK(E8331),SUM(LEN(B8331),LEN(C8331))=0),AND(NOT(D8331="Unknown"),ISBLANK(I8331)),AND(NOT(N8331="Unknown"),ISBLANK(Q8331))),"Missing Information", INDEX(Table15[Entire Service Line Classification], MATCH(SUMIFS(Table15[Unique ID],Table15[System-Owned Portion],D8331,Table15[If Material Anything Other than "Lead" in Column E,Was Material Ever Previously Lead?],F8331,Table15[Customer-Owned Portion],N8331),Table15[Unique ID],0),0)))</f>
        <v>Non-lead</v>
      </c>
      <c r="W8331" s="189"/>
    </row>
    <row r="8332" spans="1:23" s="190" customFormat="1" ht="131.25" x14ac:dyDescent="0.25">
      <c r="A8332" s="180" t="s">
        <v>225</v>
      </c>
      <c r="B8332" s="181" t="s">
        <v>11890</v>
      </c>
      <c r="C8332" s="182" t="s">
        <v>225</v>
      </c>
      <c r="D8332" s="191" t="s">
        <v>53</v>
      </c>
      <c r="E8332" s="181" t="s">
        <v>35</v>
      </c>
      <c r="F8332" s="183" t="s">
        <v>35</v>
      </c>
      <c r="G8332" s="181" t="s">
        <v>225</v>
      </c>
      <c r="H8332" s="184" t="s">
        <v>225</v>
      </c>
      <c r="I8332" s="193" t="s">
        <v>106</v>
      </c>
      <c r="J8332" s="181" t="s">
        <v>35</v>
      </c>
      <c r="K8332" s="181" t="s">
        <v>225</v>
      </c>
      <c r="L8332" s="186" t="s">
        <v>225</v>
      </c>
      <c r="M8332" s="194" t="s">
        <v>11943</v>
      </c>
      <c r="N8332" s="191" t="s">
        <v>53</v>
      </c>
      <c r="O8332" s="181" t="s">
        <v>225</v>
      </c>
      <c r="P8332" s="184" t="s">
        <v>225</v>
      </c>
      <c r="Q8332" s="193" t="s">
        <v>106</v>
      </c>
      <c r="R8332" s="181" t="s">
        <v>35</v>
      </c>
      <c r="S8332" s="181" t="s">
        <v>225</v>
      </c>
      <c r="T8332" s="186" t="s">
        <v>225</v>
      </c>
      <c r="U8332" s="194" t="s">
        <v>11943</v>
      </c>
      <c r="V8332" s="188" t="str" cm="1">
        <f t="array" ref="V8332">IF(SUM(LEN(A8332:U8332))=0,"",IF(OR(OR(ISBLANK(E8332),SUM(LEN(B8332),LEN(C8332))=0),AND(NOT(D8332="Unknown"),ISBLANK(I8332)),AND(NOT(N8332="Unknown"),ISBLANK(Q8332))),"Missing Information", INDEX(Table15[Entire Service Line Classification], MATCH(SUMIFS(Table15[Unique ID],Table15[System-Owned Portion],D8332,Table15[If Material Anything Other than "Lead" in Column E,Was Material Ever Previously Lead?],F8332,Table15[Customer-Owned Portion],N8332),Table15[Unique ID],0),0)))</f>
        <v>Non-lead</v>
      </c>
      <c r="W8332" s="189"/>
    </row>
    <row r="8333" spans="1:23" s="190" customFormat="1" ht="131.25" x14ac:dyDescent="0.25">
      <c r="A8333" s="180" t="s">
        <v>225</v>
      </c>
      <c r="B8333" s="181" t="s">
        <v>11891</v>
      </c>
      <c r="C8333" s="182" t="s">
        <v>225</v>
      </c>
      <c r="D8333" s="191" t="s">
        <v>53</v>
      </c>
      <c r="E8333" s="181" t="s">
        <v>35</v>
      </c>
      <c r="F8333" s="183" t="s">
        <v>35</v>
      </c>
      <c r="G8333" s="181" t="s">
        <v>225</v>
      </c>
      <c r="H8333" s="184" t="s">
        <v>225</v>
      </c>
      <c r="I8333" s="193" t="s">
        <v>106</v>
      </c>
      <c r="J8333" s="181" t="s">
        <v>35</v>
      </c>
      <c r="K8333" s="181" t="s">
        <v>225</v>
      </c>
      <c r="L8333" s="186" t="s">
        <v>225</v>
      </c>
      <c r="M8333" s="194" t="s">
        <v>11943</v>
      </c>
      <c r="N8333" s="191" t="s">
        <v>53</v>
      </c>
      <c r="O8333" s="181" t="s">
        <v>225</v>
      </c>
      <c r="P8333" s="184" t="s">
        <v>225</v>
      </c>
      <c r="Q8333" s="193" t="s">
        <v>106</v>
      </c>
      <c r="R8333" s="181" t="s">
        <v>35</v>
      </c>
      <c r="S8333" s="181" t="s">
        <v>225</v>
      </c>
      <c r="T8333" s="186" t="s">
        <v>225</v>
      </c>
      <c r="U8333" s="194" t="s">
        <v>11943</v>
      </c>
      <c r="V8333" s="188" t="str" cm="1">
        <f t="array" ref="V8333">IF(SUM(LEN(A8333:U8333))=0,"",IF(OR(OR(ISBLANK(E8333),SUM(LEN(B8333),LEN(C8333))=0),AND(NOT(D8333="Unknown"),ISBLANK(I8333)),AND(NOT(N8333="Unknown"),ISBLANK(Q8333))),"Missing Information", INDEX(Table15[Entire Service Line Classification], MATCH(SUMIFS(Table15[Unique ID],Table15[System-Owned Portion],D8333,Table15[If Material Anything Other than "Lead" in Column E,Was Material Ever Previously Lead?],F8333,Table15[Customer-Owned Portion],N8333),Table15[Unique ID],0),0)))</f>
        <v>Non-lead</v>
      </c>
      <c r="W8333" s="189"/>
    </row>
    <row r="8334" spans="1:23" s="190" customFormat="1" ht="131.25" x14ac:dyDescent="0.25">
      <c r="A8334" s="180" t="s">
        <v>225</v>
      </c>
      <c r="B8334" s="181" t="s">
        <v>11892</v>
      </c>
      <c r="C8334" s="182" t="s">
        <v>225</v>
      </c>
      <c r="D8334" s="191" t="s">
        <v>53</v>
      </c>
      <c r="E8334" s="181" t="s">
        <v>35</v>
      </c>
      <c r="F8334" s="183" t="s">
        <v>35</v>
      </c>
      <c r="G8334" s="181" t="s">
        <v>225</v>
      </c>
      <c r="H8334" s="184" t="s">
        <v>225</v>
      </c>
      <c r="I8334" s="193" t="s">
        <v>106</v>
      </c>
      <c r="J8334" s="181" t="s">
        <v>35</v>
      </c>
      <c r="K8334" s="181" t="s">
        <v>225</v>
      </c>
      <c r="L8334" s="186" t="s">
        <v>225</v>
      </c>
      <c r="M8334" s="194" t="s">
        <v>11943</v>
      </c>
      <c r="N8334" s="191" t="s">
        <v>53</v>
      </c>
      <c r="O8334" s="181" t="s">
        <v>225</v>
      </c>
      <c r="P8334" s="184" t="s">
        <v>225</v>
      </c>
      <c r="Q8334" s="193" t="s">
        <v>106</v>
      </c>
      <c r="R8334" s="181" t="s">
        <v>35</v>
      </c>
      <c r="S8334" s="181" t="s">
        <v>225</v>
      </c>
      <c r="T8334" s="186" t="s">
        <v>225</v>
      </c>
      <c r="U8334" s="194" t="s">
        <v>11943</v>
      </c>
      <c r="V8334" s="188" t="str" cm="1">
        <f t="array" ref="V8334">IF(SUM(LEN(A8334:U8334))=0,"",IF(OR(OR(ISBLANK(E8334),SUM(LEN(B8334),LEN(C8334))=0),AND(NOT(D8334="Unknown"),ISBLANK(I8334)),AND(NOT(N8334="Unknown"),ISBLANK(Q8334))),"Missing Information", INDEX(Table15[Entire Service Line Classification], MATCH(SUMIFS(Table15[Unique ID],Table15[System-Owned Portion],D8334,Table15[If Material Anything Other than "Lead" in Column E,Was Material Ever Previously Lead?],F8334,Table15[Customer-Owned Portion],N8334),Table15[Unique ID],0),0)))</f>
        <v>Non-lead</v>
      </c>
      <c r="W8334" s="189"/>
    </row>
    <row r="8335" spans="1:23" s="190" customFormat="1" ht="131.25" x14ac:dyDescent="0.25">
      <c r="A8335" s="180" t="s">
        <v>225</v>
      </c>
      <c r="B8335" s="181" t="s">
        <v>11893</v>
      </c>
      <c r="C8335" s="182" t="s">
        <v>225</v>
      </c>
      <c r="D8335" s="191" t="s">
        <v>53</v>
      </c>
      <c r="E8335" s="181" t="s">
        <v>35</v>
      </c>
      <c r="F8335" s="183" t="s">
        <v>35</v>
      </c>
      <c r="G8335" s="181" t="s">
        <v>225</v>
      </c>
      <c r="H8335" s="184" t="s">
        <v>225</v>
      </c>
      <c r="I8335" s="193" t="s">
        <v>106</v>
      </c>
      <c r="J8335" s="181" t="s">
        <v>35</v>
      </c>
      <c r="K8335" s="181" t="s">
        <v>225</v>
      </c>
      <c r="L8335" s="186" t="s">
        <v>225</v>
      </c>
      <c r="M8335" s="194" t="s">
        <v>11943</v>
      </c>
      <c r="N8335" s="191" t="s">
        <v>53</v>
      </c>
      <c r="O8335" s="181" t="s">
        <v>225</v>
      </c>
      <c r="P8335" s="184" t="s">
        <v>225</v>
      </c>
      <c r="Q8335" s="193" t="s">
        <v>106</v>
      </c>
      <c r="R8335" s="181" t="s">
        <v>35</v>
      </c>
      <c r="S8335" s="181" t="s">
        <v>225</v>
      </c>
      <c r="T8335" s="186" t="s">
        <v>225</v>
      </c>
      <c r="U8335" s="194" t="s">
        <v>11943</v>
      </c>
      <c r="V8335" s="188" t="str" cm="1">
        <f t="array" ref="V8335">IF(SUM(LEN(A8335:U8335))=0,"",IF(OR(OR(ISBLANK(E8335),SUM(LEN(B8335),LEN(C8335))=0),AND(NOT(D8335="Unknown"),ISBLANK(I8335)),AND(NOT(N8335="Unknown"),ISBLANK(Q8335))),"Missing Information", INDEX(Table15[Entire Service Line Classification], MATCH(SUMIFS(Table15[Unique ID],Table15[System-Owned Portion],D8335,Table15[If Material Anything Other than "Lead" in Column E,Was Material Ever Previously Lead?],F8335,Table15[Customer-Owned Portion],N8335),Table15[Unique ID],0),0)))</f>
        <v>Non-lead</v>
      </c>
      <c r="W8335" s="189"/>
    </row>
    <row r="8336" spans="1:23" s="190" customFormat="1" ht="131.25" x14ac:dyDescent="0.25">
      <c r="A8336" s="180" t="s">
        <v>225</v>
      </c>
      <c r="B8336" s="181" t="s">
        <v>11894</v>
      </c>
      <c r="C8336" s="182" t="s">
        <v>225</v>
      </c>
      <c r="D8336" s="191" t="s">
        <v>53</v>
      </c>
      <c r="E8336" s="181" t="s">
        <v>35</v>
      </c>
      <c r="F8336" s="183" t="s">
        <v>35</v>
      </c>
      <c r="G8336" s="181" t="s">
        <v>225</v>
      </c>
      <c r="H8336" s="184" t="s">
        <v>225</v>
      </c>
      <c r="I8336" s="193" t="s">
        <v>106</v>
      </c>
      <c r="J8336" s="181" t="s">
        <v>35</v>
      </c>
      <c r="K8336" s="181" t="s">
        <v>225</v>
      </c>
      <c r="L8336" s="186" t="s">
        <v>225</v>
      </c>
      <c r="M8336" s="194" t="s">
        <v>11943</v>
      </c>
      <c r="N8336" s="191" t="s">
        <v>53</v>
      </c>
      <c r="O8336" s="181" t="s">
        <v>225</v>
      </c>
      <c r="P8336" s="184" t="s">
        <v>225</v>
      </c>
      <c r="Q8336" s="193" t="s">
        <v>106</v>
      </c>
      <c r="R8336" s="181" t="s">
        <v>35</v>
      </c>
      <c r="S8336" s="181" t="s">
        <v>225</v>
      </c>
      <c r="T8336" s="186" t="s">
        <v>225</v>
      </c>
      <c r="U8336" s="194" t="s">
        <v>11943</v>
      </c>
      <c r="V8336" s="188" t="str" cm="1">
        <f t="array" ref="V8336">IF(SUM(LEN(A8336:U8336))=0,"",IF(OR(OR(ISBLANK(E8336),SUM(LEN(B8336),LEN(C8336))=0),AND(NOT(D8336="Unknown"),ISBLANK(I8336)),AND(NOT(N8336="Unknown"),ISBLANK(Q8336))),"Missing Information", INDEX(Table15[Entire Service Line Classification], MATCH(SUMIFS(Table15[Unique ID],Table15[System-Owned Portion],D8336,Table15[If Material Anything Other than "Lead" in Column E,Was Material Ever Previously Lead?],F8336,Table15[Customer-Owned Portion],N8336),Table15[Unique ID],0),0)))</f>
        <v>Non-lead</v>
      </c>
      <c r="W8336" s="189"/>
    </row>
    <row r="8337" spans="1:23" s="190" customFormat="1" ht="131.25" x14ac:dyDescent="0.25">
      <c r="A8337" s="180" t="s">
        <v>225</v>
      </c>
      <c r="B8337" s="181" t="s">
        <v>11895</v>
      </c>
      <c r="C8337" s="182" t="s">
        <v>225</v>
      </c>
      <c r="D8337" s="191" t="s">
        <v>53</v>
      </c>
      <c r="E8337" s="181" t="s">
        <v>35</v>
      </c>
      <c r="F8337" s="183" t="s">
        <v>35</v>
      </c>
      <c r="G8337" s="181" t="s">
        <v>225</v>
      </c>
      <c r="H8337" s="184" t="s">
        <v>225</v>
      </c>
      <c r="I8337" s="193" t="s">
        <v>106</v>
      </c>
      <c r="J8337" s="181" t="s">
        <v>35</v>
      </c>
      <c r="K8337" s="181" t="s">
        <v>225</v>
      </c>
      <c r="L8337" s="186" t="s">
        <v>225</v>
      </c>
      <c r="M8337" s="194" t="s">
        <v>11943</v>
      </c>
      <c r="N8337" s="191" t="s">
        <v>53</v>
      </c>
      <c r="O8337" s="181" t="s">
        <v>225</v>
      </c>
      <c r="P8337" s="184" t="s">
        <v>225</v>
      </c>
      <c r="Q8337" s="193" t="s">
        <v>106</v>
      </c>
      <c r="R8337" s="181" t="s">
        <v>35</v>
      </c>
      <c r="S8337" s="181" t="s">
        <v>225</v>
      </c>
      <c r="T8337" s="186" t="s">
        <v>225</v>
      </c>
      <c r="U8337" s="194" t="s">
        <v>11943</v>
      </c>
      <c r="V8337" s="188" t="str" cm="1">
        <f t="array" ref="V8337">IF(SUM(LEN(A8337:U8337))=0,"",IF(OR(OR(ISBLANK(E8337),SUM(LEN(B8337),LEN(C8337))=0),AND(NOT(D8337="Unknown"),ISBLANK(I8337)),AND(NOT(N8337="Unknown"),ISBLANK(Q8337))),"Missing Information", INDEX(Table15[Entire Service Line Classification], MATCH(SUMIFS(Table15[Unique ID],Table15[System-Owned Portion],D8337,Table15[If Material Anything Other than "Lead" in Column E,Was Material Ever Previously Lead?],F8337,Table15[Customer-Owned Portion],N8337),Table15[Unique ID],0),0)))</f>
        <v>Non-lead</v>
      </c>
      <c r="W8337" s="189"/>
    </row>
    <row r="8338" spans="1:23" s="190" customFormat="1" ht="131.25" x14ac:dyDescent="0.25">
      <c r="A8338" s="180" t="s">
        <v>225</v>
      </c>
      <c r="B8338" s="181" t="s">
        <v>11896</v>
      </c>
      <c r="C8338" s="182" t="s">
        <v>225</v>
      </c>
      <c r="D8338" s="191" t="s">
        <v>53</v>
      </c>
      <c r="E8338" s="181" t="s">
        <v>35</v>
      </c>
      <c r="F8338" s="183" t="s">
        <v>35</v>
      </c>
      <c r="G8338" s="181" t="s">
        <v>225</v>
      </c>
      <c r="H8338" s="184" t="s">
        <v>225</v>
      </c>
      <c r="I8338" s="193" t="s">
        <v>106</v>
      </c>
      <c r="J8338" s="181" t="s">
        <v>35</v>
      </c>
      <c r="K8338" s="181" t="s">
        <v>225</v>
      </c>
      <c r="L8338" s="186" t="s">
        <v>225</v>
      </c>
      <c r="M8338" s="194" t="s">
        <v>11943</v>
      </c>
      <c r="N8338" s="191" t="s">
        <v>53</v>
      </c>
      <c r="O8338" s="181" t="s">
        <v>225</v>
      </c>
      <c r="P8338" s="184" t="s">
        <v>225</v>
      </c>
      <c r="Q8338" s="193" t="s">
        <v>106</v>
      </c>
      <c r="R8338" s="181" t="s">
        <v>35</v>
      </c>
      <c r="S8338" s="181" t="s">
        <v>225</v>
      </c>
      <c r="T8338" s="186" t="s">
        <v>225</v>
      </c>
      <c r="U8338" s="194" t="s">
        <v>11943</v>
      </c>
      <c r="V8338" s="188" t="str" cm="1">
        <f t="array" ref="V8338">IF(SUM(LEN(A8338:U8338))=0,"",IF(OR(OR(ISBLANK(E8338),SUM(LEN(B8338),LEN(C8338))=0),AND(NOT(D8338="Unknown"),ISBLANK(I8338)),AND(NOT(N8338="Unknown"),ISBLANK(Q8338))),"Missing Information", INDEX(Table15[Entire Service Line Classification], MATCH(SUMIFS(Table15[Unique ID],Table15[System-Owned Portion],D8338,Table15[If Material Anything Other than "Lead" in Column E,Was Material Ever Previously Lead?],F8338,Table15[Customer-Owned Portion],N8338),Table15[Unique ID],0),0)))</f>
        <v>Non-lead</v>
      </c>
      <c r="W8338" s="189"/>
    </row>
    <row r="8339" spans="1:23" s="190" customFormat="1" ht="131.25" x14ac:dyDescent="0.25">
      <c r="A8339" s="180" t="s">
        <v>225</v>
      </c>
      <c r="B8339" s="181" t="s">
        <v>11897</v>
      </c>
      <c r="C8339" s="182" t="s">
        <v>225</v>
      </c>
      <c r="D8339" s="191" t="s">
        <v>53</v>
      </c>
      <c r="E8339" s="181" t="s">
        <v>35</v>
      </c>
      <c r="F8339" s="183" t="s">
        <v>35</v>
      </c>
      <c r="G8339" s="181" t="s">
        <v>225</v>
      </c>
      <c r="H8339" s="184" t="s">
        <v>225</v>
      </c>
      <c r="I8339" s="193" t="s">
        <v>106</v>
      </c>
      <c r="J8339" s="181" t="s">
        <v>35</v>
      </c>
      <c r="K8339" s="181" t="s">
        <v>225</v>
      </c>
      <c r="L8339" s="186" t="s">
        <v>225</v>
      </c>
      <c r="M8339" s="194" t="s">
        <v>11943</v>
      </c>
      <c r="N8339" s="191" t="s">
        <v>53</v>
      </c>
      <c r="O8339" s="181" t="s">
        <v>225</v>
      </c>
      <c r="P8339" s="184" t="s">
        <v>225</v>
      </c>
      <c r="Q8339" s="193" t="s">
        <v>106</v>
      </c>
      <c r="R8339" s="181" t="s">
        <v>35</v>
      </c>
      <c r="S8339" s="181" t="s">
        <v>225</v>
      </c>
      <c r="T8339" s="186" t="s">
        <v>225</v>
      </c>
      <c r="U8339" s="194" t="s">
        <v>11943</v>
      </c>
      <c r="V8339" s="188" t="str" cm="1">
        <f t="array" ref="V8339">IF(SUM(LEN(A8339:U8339))=0,"",IF(OR(OR(ISBLANK(E8339),SUM(LEN(B8339),LEN(C8339))=0),AND(NOT(D8339="Unknown"),ISBLANK(I8339)),AND(NOT(N8339="Unknown"),ISBLANK(Q8339))),"Missing Information", INDEX(Table15[Entire Service Line Classification], MATCH(SUMIFS(Table15[Unique ID],Table15[System-Owned Portion],D8339,Table15[If Material Anything Other than "Lead" in Column E,Was Material Ever Previously Lead?],F8339,Table15[Customer-Owned Portion],N8339),Table15[Unique ID],0),0)))</f>
        <v>Non-lead</v>
      </c>
      <c r="W8339" s="189"/>
    </row>
    <row r="8340" spans="1:23" s="190" customFormat="1" ht="131.25" x14ac:dyDescent="0.25">
      <c r="A8340" s="180" t="s">
        <v>225</v>
      </c>
      <c r="B8340" s="181" t="s">
        <v>11898</v>
      </c>
      <c r="C8340" s="182" t="s">
        <v>225</v>
      </c>
      <c r="D8340" s="191" t="s">
        <v>53</v>
      </c>
      <c r="E8340" s="181" t="s">
        <v>35</v>
      </c>
      <c r="F8340" s="183" t="s">
        <v>35</v>
      </c>
      <c r="G8340" s="181" t="s">
        <v>225</v>
      </c>
      <c r="H8340" s="184" t="s">
        <v>225</v>
      </c>
      <c r="I8340" s="193" t="s">
        <v>106</v>
      </c>
      <c r="J8340" s="181" t="s">
        <v>35</v>
      </c>
      <c r="K8340" s="181" t="s">
        <v>225</v>
      </c>
      <c r="L8340" s="186" t="s">
        <v>225</v>
      </c>
      <c r="M8340" s="194" t="s">
        <v>11943</v>
      </c>
      <c r="N8340" s="191" t="s">
        <v>53</v>
      </c>
      <c r="O8340" s="181" t="s">
        <v>225</v>
      </c>
      <c r="P8340" s="184" t="s">
        <v>225</v>
      </c>
      <c r="Q8340" s="193" t="s">
        <v>106</v>
      </c>
      <c r="R8340" s="181" t="s">
        <v>35</v>
      </c>
      <c r="S8340" s="181" t="s">
        <v>225</v>
      </c>
      <c r="T8340" s="186" t="s">
        <v>225</v>
      </c>
      <c r="U8340" s="194" t="s">
        <v>11943</v>
      </c>
      <c r="V8340" s="188" t="str" cm="1">
        <f t="array" ref="V8340">IF(SUM(LEN(A8340:U8340))=0,"",IF(OR(OR(ISBLANK(E8340),SUM(LEN(B8340),LEN(C8340))=0),AND(NOT(D8340="Unknown"),ISBLANK(I8340)),AND(NOT(N8340="Unknown"),ISBLANK(Q8340))),"Missing Information", INDEX(Table15[Entire Service Line Classification], MATCH(SUMIFS(Table15[Unique ID],Table15[System-Owned Portion],D8340,Table15[If Material Anything Other than "Lead" in Column E,Was Material Ever Previously Lead?],F8340,Table15[Customer-Owned Portion],N8340),Table15[Unique ID],0),0)))</f>
        <v>Non-lead</v>
      </c>
      <c r="W8340" s="189"/>
    </row>
    <row r="8341" spans="1:23" s="190" customFormat="1" ht="131.25" x14ac:dyDescent="0.25">
      <c r="A8341" s="180" t="s">
        <v>225</v>
      </c>
      <c r="B8341" s="181" t="s">
        <v>11899</v>
      </c>
      <c r="C8341" s="182" t="s">
        <v>225</v>
      </c>
      <c r="D8341" s="191" t="s">
        <v>53</v>
      </c>
      <c r="E8341" s="181" t="s">
        <v>35</v>
      </c>
      <c r="F8341" s="183" t="s">
        <v>35</v>
      </c>
      <c r="G8341" s="181" t="s">
        <v>225</v>
      </c>
      <c r="H8341" s="184" t="s">
        <v>225</v>
      </c>
      <c r="I8341" s="193" t="s">
        <v>106</v>
      </c>
      <c r="J8341" s="181" t="s">
        <v>35</v>
      </c>
      <c r="K8341" s="181" t="s">
        <v>225</v>
      </c>
      <c r="L8341" s="186" t="s">
        <v>225</v>
      </c>
      <c r="M8341" s="194" t="s">
        <v>11943</v>
      </c>
      <c r="N8341" s="191" t="s">
        <v>53</v>
      </c>
      <c r="O8341" s="181" t="s">
        <v>225</v>
      </c>
      <c r="P8341" s="184" t="s">
        <v>225</v>
      </c>
      <c r="Q8341" s="193" t="s">
        <v>106</v>
      </c>
      <c r="R8341" s="181" t="s">
        <v>35</v>
      </c>
      <c r="S8341" s="181" t="s">
        <v>225</v>
      </c>
      <c r="T8341" s="186" t="s">
        <v>225</v>
      </c>
      <c r="U8341" s="194" t="s">
        <v>11943</v>
      </c>
      <c r="V8341" s="188" t="str" cm="1">
        <f t="array" ref="V8341">IF(SUM(LEN(A8341:U8341))=0,"",IF(OR(OR(ISBLANK(E8341),SUM(LEN(B8341),LEN(C8341))=0),AND(NOT(D8341="Unknown"),ISBLANK(I8341)),AND(NOT(N8341="Unknown"),ISBLANK(Q8341))),"Missing Information", INDEX(Table15[Entire Service Line Classification], MATCH(SUMIFS(Table15[Unique ID],Table15[System-Owned Portion],D8341,Table15[If Material Anything Other than "Lead" in Column E,Was Material Ever Previously Lead?],F8341,Table15[Customer-Owned Portion],N8341),Table15[Unique ID],0),0)))</f>
        <v>Non-lead</v>
      </c>
      <c r="W8341" s="189"/>
    </row>
    <row r="8342" spans="1:23" s="190" customFormat="1" ht="131.25" x14ac:dyDescent="0.25">
      <c r="A8342" s="180" t="s">
        <v>225</v>
      </c>
      <c r="B8342" s="181" t="s">
        <v>11900</v>
      </c>
      <c r="C8342" s="182" t="s">
        <v>225</v>
      </c>
      <c r="D8342" s="191" t="s">
        <v>53</v>
      </c>
      <c r="E8342" s="181" t="s">
        <v>35</v>
      </c>
      <c r="F8342" s="183" t="s">
        <v>35</v>
      </c>
      <c r="G8342" s="181" t="s">
        <v>225</v>
      </c>
      <c r="H8342" s="184" t="s">
        <v>225</v>
      </c>
      <c r="I8342" s="193" t="s">
        <v>106</v>
      </c>
      <c r="J8342" s="181" t="s">
        <v>35</v>
      </c>
      <c r="K8342" s="181" t="s">
        <v>225</v>
      </c>
      <c r="L8342" s="186" t="s">
        <v>225</v>
      </c>
      <c r="M8342" s="194" t="s">
        <v>11943</v>
      </c>
      <c r="N8342" s="191" t="s">
        <v>53</v>
      </c>
      <c r="O8342" s="181" t="s">
        <v>225</v>
      </c>
      <c r="P8342" s="184" t="s">
        <v>225</v>
      </c>
      <c r="Q8342" s="193" t="s">
        <v>106</v>
      </c>
      <c r="R8342" s="181" t="s">
        <v>35</v>
      </c>
      <c r="S8342" s="181" t="s">
        <v>225</v>
      </c>
      <c r="T8342" s="186" t="s">
        <v>225</v>
      </c>
      <c r="U8342" s="194" t="s">
        <v>11943</v>
      </c>
      <c r="V8342" s="188" t="str" cm="1">
        <f t="array" ref="V8342">IF(SUM(LEN(A8342:U8342))=0,"",IF(OR(OR(ISBLANK(E8342),SUM(LEN(B8342),LEN(C8342))=0),AND(NOT(D8342="Unknown"),ISBLANK(I8342)),AND(NOT(N8342="Unknown"),ISBLANK(Q8342))),"Missing Information", INDEX(Table15[Entire Service Line Classification], MATCH(SUMIFS(Table15[Unique ID],Table15[System-Owned Portion],D8342,Table15[If Material Anything Other than "Lead" in Column E,Was Material Ever Previously Lead?],F8342,Table15[Customer-Owned Portion],N8342),Table15[Unique ID],0),0)))</f>
        <v>Non-lead</v>
      </c>
      <c r="W8342" s="189"/>
    </row>
    <row r="8343" spans="1:23" s="190" customFormat="1" ht="131.25" x14ac:dyDescent="0.25">
      <c r="A8343" s="180" t="s">
        <v>225</v>
      </c>
      <c r="B8343" s="181" t="s">
        <v>11901</v>
      </c>
      <c r="C8343" s="182" t="s">
        <v>225</v>
      </c>
      <c r="D8343" s="191" t="s">
        <v>53</v>
      </c>
      <c r="E8343" s="181" t="s">
        <v>35</v>
      </c>
      <c r="F8343" s="183" t="s">
        <v>35</v>
      </c>
      <c r="G8343" s="181" t="s">
        <v>225</v>
      </c>
      <c r="H8343" s="184" t="s">
        <v>225</v>
      </c>
      <c r="I8343" s="193" t="s">
        <v>106</v>
      </c>
      <c r="J8343" s="181" t="s">
        <v>35</v>
      </c>
      <c r="K8343" s="181" t="s">
        <v>225</v>
      </c>
      <c r="L8343" s="186" t="s">
        <v>225</v>
      </c>
      <c r="M8343" s="194" t="s">
        <v>11943</v>
      </c>
      <c r="N8343" s="191" t="s">
        <v>53</v>
      </c>
      <c r="O8343" s="181" t="s">
        <v>225</v>
      </c>
      <c r="P8343" s="184" t="s">
        <v>225</v>
      </c>
      <c r="Q8343" s="193" t="s">
        <v>106</v>
      </c>
      <c r="R8343" s="181" t="s">
        <v>35</v>
      </c>
      <c r="S8343" s="181" t="s">
        <v>225</v>
      </c>
      <c r="T8343" s="186" t="s">
        <v>225</v>
      </c>
      <c r="U8343" s="194" t="s">
        <v>11943</v>
      </c>
      <c r="V8343" s="188" t="str" cm="1">
        <f t="array" ref="V8343">IF(SUM(LEN(A8343:U8343))=0,"",IF(OR(OR(ISBLANK(E8343),SUM(LEN(B8343),LEN(C8343))=0),AND(NOT(D8343="Unknown"),ISBLANK(I8343)),AND(NOT(N8343="Unknown"),ISBLANK(Q8343))),"Missing Information", INDEX(Table15[Entire Service Line Classification], MATCH(SUMIFS(Table15[Unique ID],Table15[System-Owned Portion],D8343,Table15[If Material Anything Other than "Lead" in Column E,Was Material Ever Previously Lead?],F8343,Table15[Customer-Owned Portion],N8343),Table15[Unique ID],0),0)))</f>
        <v>Non-lead</v>
      </c>
      <c r="W8343" s="189"/>
    </row>
    <row r="8344" spans="1:23" s="190" customFormat="1" ht="131.25" x14ac:dyDescent="0.25">
      <c r="A8344" s="180" t="s">
        <v>225</v>
      </c>
      <c r="B8344" s="181" t="s">
        <v>11902</v>
      </c>
      <c r="C8344" s="182" t="s">
        <v>225</v>
      </c>
      <c r="D8344" s="191" t="s">
        <v>53</v>
      </c>
      <c r="E8344" s="181" t="s">
        <v>35</v>
      </c>
      <c r="F8344" s="183" t="s">
        <v>35</v>
      </c>
      <c r="G8344" s="181" t="s">
        <v>225</v>
      </c>
      <c r="H8344" s="184" t="s">
        <v>225</v>
      </c>
      <c r="I8344" s="193" t="s">
        <v>106</v>
      </c>
      <c r="J8344" s="181" t="s">
        <v>35</v>
      </c>
      <c r="K8344" s="181" t="s">
        <v>225</v>
      </c>
      <c r="L8344" s="186" t="s">
        <v>225</v>
      </c>
      <c r="M8344" s="194" t="s">
        <v>11943</v>
      </c>
      <c r="N8344" s="191" t="s">
        <v>53</v>
      </c>
      <c r="O8344" s="181" t="s">
        <v>225</v>
      </c>
      <c r="P8344" s="184" t="s">
        <v>225</v>
      </c>
      <c r="Q8344" s="193" t="s">
        <v>106</v>
      </c>
      <c r="R8344" s="181" t="s">
        <v>35</v>
      </c>
      <c r="S8344" s="181" t="s">
        <v>225</v>
      </c>
      <c r="T8344" s="186" t="s">
        <v>225</v>
      </c>
      <c r="U8344" s="194" t="s">
        <v>11943</v>
      </c>
      <c r="V8344" s="188" t="str" cm="1">
        <f t="array" ref="V8344">IF(SUM(LEN(A8344:U8344))=0,"",IF(OR(OR(ISBLANK(E8344),SUM(LEN(B8344),LEN(C8344))=0),AND(NOT(D8344="Unknown"),ISBLANK(I8344)),AND(NOT(N8344="Unknown"),ISBLANK(Q8344))),"Missing Information", INDEX(Table15[Entire Service Line Classification], MATCH(SUMIFS(Table15[Unique ID],Table15[System-Owned Portion],D8344,Table15[If Material Anything Other than "Lead" in Column E,Was Material Ever Previously Lead?],F8344,Table15[Customer-Owned Portion],N8344),Table15[Unique ID],0),0)))</f>
        <v>Non-lead</v>
      </c>
      <c r="W8344" s="189"/>
    </row>
    <row r="8345" spans="1:23" s="190" customFormat="1" ht="131.25" x14ac:dyDescent="0.25">
      <c r="A8345" s="180" t="s">
        <v>225</v>
      </c>
      <c r="B8345" s="181" t="s">
        <v>11903</v>
      </c>
      <c r="C8345" s="182" t="s">
        <v>225</v>
      </c>
      <c r="D8345" s="191" t="s">
        <v>53</v>
      </c>
      <c r="E8345" s="181" t="s">
        <v>35</v>
      </c>
      <c r="F8345" s="183" t="s">
        <v>35</v>
      </c>
      <c r="G8345" s="181" t="s">
        <v>225</v>
      </c>
      <c r="H8345" s="184" t="s">
        <v>225</v>
      </c>
      <c r="I8345" s="193" t="s">
        <v>106</v>
      </c>
      <c r="J8345" s="181" t="s">
        <v>35</v>
      </c>
      <c r="K8345" s="181" t="s">
        <v>225</v>
      </c>
      <c r="L8345" s="186" t="s">
        <v>225</v>
      </c>
      <c r="M8345" s="194" t="s">
        <v>11943</v>
      </c>
      <c r="N8345" s="191" t="s">
        <v>53</v>
      </c>
      <c r="O8345" s="181" t="s">
        <v>225</v>
      </c>
      <c r="P8345" s="184" t="s">
        <v>225</v>
      </c>
      <c r="Q8345" s="193" t="s">
        <v>106</v>
      </c>
      <c r="R8345" s="181" t="s">
        <v>35</v>
      </c>
      <c r="S8345" s="181" t="s">
        <v>225</v>
      </c>
      <c r="T8345" s="186" t="s">
        <v>225</v>
      </c>
      <c r="U8345" s="194" t="s">
        <v>11943</v>
      </c>
      <c r="V8345" s="188" t="str" cm="1">
        <f t="array" ref="V8345">IF(SUM(LEN(A8345:U8345))=0,"",IF(OR(OR(ISBLANK(E8345),SUM(LEN(B8345),LEN(C8345))=0),AND(NOT(D8345="Unknown"),ISBLANK(I8345)),AND(NOT(N8345="Unknown"),ISBLANK(Q8345))),"Missing Information", INDEX(Table15[Entire Service Line Classification], MATCH(SUMIFS(Table15[Unique ID],Table15[System-Owned Portion],D8345,Table15[If Material Anything Other than "Lead" in Column E,Was Material Ever Previously Lead?],F8345,Table15[Customer-Owned Portion],N8345),Table15[Unique ID],0),0)))</f>
        <v>Non-lead</v>
      </c>
      <c r="W8345" s="189"/>
    </row>
    <row r="8346" spans="1:23" s="190" customFormat="1" ht="131.25" x14ac:dyDescent="0.25">
      <c r="A8346" s="180" t="s">
        <v>225</v>
      </c>
      <c r="B8346" s="181" t="s">
        <v>11904</v>
      </c>
      <c r="C8346" s="182" t="s">
        <v>225</v>
      </c>
      <c r="D8346" s="191" t="s">
        <v>53</v>
      </c>
      <c r="E8346" s="181" t="s">
        <v>35</v>
      </c>
      <c r="F8346" s="183" t="s">
        <v>35</v>
      </c>
      <c r="G8346" s="181" t="s">
        <v>225</v>
      </c>
      <c r="H8346" s="184" t="s">
        <v>225</v>
      </c>
      <c r="I8346" s="193" t="s">
        <v>106</v>
      </c>
      <c r="J8346" s="181" t="s">
        <v>35</v>
      </c>
      <c r="K8346" s="181" t="s">
        <v>225</v>
      </c>
      <c r="L8346" s="186" t="s">
        <v>225</v>
      </c>
      <c r="M8346" s="194" t="s">
        <v>11943</v>
      </c>
      <c r="N8346" s="191" t="s">
        <v>53</v>
      </c>
      <c r="O8346" s="181" t="s">
        <v>225</v>
      </c>
      <c r="P8346" s="184" t="s">
        <v>225</v>
      </c>
      <c r="Q8346" s="193" t="s">
        <v>106</v>
      </c>
      <c r="R8346" s="181" t="s">
        <v>35</v>
      </c>
      <c r="S8346" s="181" t="s">
        <v>225</v>
      </c>
      <c r="T8346" s="186" t="s">
        <v>225</v>
      </c>
      <c r="U8346" s="194" t="s">
        <v>11943</v>
      </c>
      <c r="V8346" s="188" t="str" cm="1">
        <f t="array" ref="V8346">IF(SUM(LEN(A8346:U8346))=0,"",IF(OR(OR(ISBLANK(E8346),SUM(LEN(B8346),LEN(C8346))=0),AND(NOT(D8346="Unknown"),ISBLANK(I8346)),AND(NOT(N8346="Unknown"),ISBLANK(Q8346))),"Missing Information", INDEX(Table15[Entire Service Line Classification], MATCH(SUMIFS(Table15[Unique ID],Table15[System-Owned Portion],D8346,Table15[If Material Anything Other than "Lead" in Column E,Was Material Ever Previously Lead?],F8346,Table15[Customer-Owned Portion],N8346),Table15[Unique ID],0),0)))</f>
        <v>Non-lead</v>
      </c>
      <c r="W8346" s="189"/>
    </row>
    <row r="8347" spans="1:23" s="190" customFormat="1" ht="131.25" x14ac:dyDescent="0.25">
      <c r="A8347" s="180" t="s">
        <v>225</v>
      </c>
      <c r="B8347" s="181" t="s">
        <v>11905</v>
      </c>
      <c r="C8347" s="182" t="s">
        <v>225</v>
      </c>
      <c r="D8347" s="191" t="s">
        <v>53</v>
      </c>
      <c r="E8347" s="181" t="s">
        <v>35</v>
      </c>
      <c r="F8347" s="183" t="s">
        <v>35</v>
      </c>
      <c r="G8347" s="181" t="s">
        <v>225</v>
      </c>
      <c r="H8347" s="184" t="s">
        <v>225</v>
      </c>
      <c r="I8347" s="193" t="s">
        <v>106</v>
      </c>
      <c r="J8347" s="181" t="s">
        <v>35</v>
      </c>
      <c r="K8347" s="181" t="s">
        <v>225</v>
      </c>
      <c r="L8347" s="186" t="s">
        <v>225</v>
      </c>
      <c r="M8347" s="194" t="s">
        <v>11943</v>
      </c>
      <c r="N8347" s="191" t="s">
        <v>53</v>
      </c>
      <c r="O8347" s="181" t="s">
        <v>225</v>
      </c>
      <c r="P8347" s="184" t="s">
        <v>225</v>
      </c>
      <c r="Q8347" s="193" t="s">
        <v>106</v>
      </c>
      <c r="R8347" s="181" t="s">
        <v>35</v>
      </c>
      <c r="S8347" s="181" t="s">
        <v>225</v>
      </c>
      <c r="T8347" s="186" t="s">
        <v>225</v>
      </c>
      <c r="U8347" s="194" t="s">
        <v>11943</v>
      </c>
      <c r="V8347" s="188" t="str" cm="1">
        <f t="array" ref="V8347">IF(SUM(LEN(A8347:U8347))=0,"",IF(OR(OR(ISBLANK(E8347),SUM(LEN(B8347),LEN(C8347))=0),AND(NOT(D8347="Unknown"),ISBLANK(I8347)),AND(NOT(N8347="Unknown"),ISBLANK(Q8347))),"Missing Information", INDEX(Table15[Entire Service Line Classification], MATCH(SUMIFS(Table15[Unique ID],Table15[System-Owned Portion],D8347,Table15[If Material Anything Other than "Lead" in Column E,Was Material Ever Previously Lead?],F8347,Table15[Customer-Owned Portion],N8347),Table15[Unique ID],0),0)))</f>
        <v>Non-lead</v>
      </c>
      <c r="W8347" s="189"/>
    </row>
    <row r="8348" spans="1:23" s="190" customFormat="1" ht="131.25" x14ac:dyDescent="0.25">
      <c r="A8348" s="180" t="s">
        <v>225</v>
      </c>
      <c r="B8348" s="181" t="s">
        <v>11906</v>
      </c>
      <c r="C8348" s="182" t="s">
        <v>225</v>
      </c>
      <c r="D8348" s="191" t="s">
        <v>53</v>
      </c>
      <c r="E8348" s="181" t="s">
        <v>35</v>
      </c>
      <c r="F8348" s="183" t="s">
        <v>35</v>
      </c>
      <c r="G8348" s="181" t="s">
        <v>225</v>
      </c>
      <c r="H8348" s="184" t="s">
        <v>225</v>
      </c>
      <c r="I8348" s="193" t="s">
        <v>106</v>
      </c>
      <c r="J8348" s="181" t="s">
        <v>35</v>
      </c>
      <c r="K8348" s="181" t="s">
        <v>225</v>
      </c>
      <c r="L8348" s="186" t="s">
        <v>225</v>
      </c>
      <c r="M8348" s="194" t="s">
        <v>11943</v>
      </c>
      <c r="N8348" s="191" t="s">
        <v>53</v>
      </c>
      <c r="O8348" s="181" t="s">
        <v>225</v>
      </c>
      <c r="P8348" s="184" t="s">
        <v>225</v>
      </c>
      <c r="Q8348" s="193" t="s">
        <v>106</v>
      </c>
      <c r="R8348" s="181" t="s">
        <v>35</v>
      </c>
      <c r="S8348" s="181" t="s">
        <v>225</v>
      </c>
      <c r="T8348" s="186" t="s">
        <v>225</v>
      </c>
      <c r="U8348" s="194" t="s">
        <v>11943</v>
      </c>
      <c r="V8348" s="188" t="str" cm="1">
        <f t="array" ref="V8348">IF(SUM(LEN(A8348:U8348))=0,"",IF(OR(OR(ISBLANK(E8348),SUM(LEN(B8348),LEN(C8348))=0),AND(NOT(D8348="Unknown"),ISBLANK(I8348)),AND(NOT(N8348="Unknown"),ISBLANK(Q8348))),"Missing Information", INDEX(Table15[Entire Service Line Classification], MATCH(SUMIFS(Table15[Unique ID],Table15[System-Owned Portion],D8348,Table15[If Material Anything Other than "Lead" in Column E,Was Material Ever Previously Lead?],F8348,Table15[Customer-Owned Portion],N8348),Table15[Unique ID],0),0)))</f>
        <v>Non-lead</v>
      </c>
      <c r="W8348" s="189"/>
    </row>
    <row r="8349" spans="1:23" s="190" customFormat="1" ht="131.25" x14ac:dyDescent="0.25">
      <c r="A8349" s="180" t="s">
        <v>225</v>
      </c>
      <c r="B8349" s="181" t="s">
        <v>11907</v>
      </c>
      <c r="C8349" s="182" t="s">
        <v>225</v>
      </c>
      <c r="D8349" s="191" t="s">
        <v>53</v>
      </c>
      <c r="E8349" s="181" t="s">
        <v>35</v>
      </c>
      <c r="F8349" s="183" t="s">
        <v>35</v>
      </c>
      <c r="G8349" s="181" t="s">
        <v>225</v>
      </c>
      <c r="H8349" s="184" t="s">
        <v>225</v>
      </c>
      <c r="I8349" s="193" t="s">
        <v>106</v>
      </c>
      <c r="J8349" s="181" t="s">
        <v>35</v>
      </c>
      <c r="K8349" s="181" t="s">
        <v>225</v>
      </c>
      <c r="L8349" s="186" t="s">
        <v>225</v>
      </c>
      <c r="M8349" s="194" t="s">
        <v>11943</v>
      </c>
      <c r="N8349" s="191" t="s">
        <v>53</v>
      </c>
      <c r="O8349" s="181" t="s">
        <v>225</v>
      </c>
      <c r="P8349" s="184" t="s">
        <v>225</v>
      </c>
      <c r="Q8349" s="193" t="s">
        <v>106</v>
      </c>
      <c r="R8349" s="181" t="s">
        <v>35</v>
      </c>
      <c r="S8349" s="181" t="s">
        <v>225</v>
      </c>
      <c r="T8349" s="186" t="s">
        <v>225</v>
      </c>
      <c r="U8349" s="194" t="s">
        <v>11943</v>
      </c>
      <c r="V8349" s="188" t="str" cm="1">
        <f t="array" ref="V8349">IF(SUM(LEN(A8349:U8349))=0,"",IF(OR(OR(ISBLANK(E8349),SUM(LEN(B8349),LEN(C8349))=0),AND(NOT(D8349="Unknown"),ISBLANK(I8349)),AND(NOT(N8349="Unknown"),ISBLANK(Q8349))),"Missing Information", INDEX(Table15[Entire Service Line Classification], MATCH(SUMIFS(Table15[Unique ID],Table15[System-Owned Portion],D8349,Table15[If Material Anything Other than "Lead" in Column E,Was Material Ever Previously Lead?],F8349,Table15[Customer-Owned Portion],N8349),Table15[Unique ID],0),0)))</f>
        <v>Non-lead</v>
      </c>
      <c r="W8349" s="189"/>
    </row>
    <row r="8350" spans="1:23" s="190" customFormat="1" ht="131.25" x14ac:dyDescent="0.25">
      <c r="A8350" s="180" t="s">
        <v>225</v>
      </c>
      <c r="B8350" s="181" t="s">
        <v>11908</v>
      </c>
      <c r="C8350" s="182" t="s">
        <v>225</v>
      </c>
      <c r="D8350" s="191" t="s">
        <v>53</v>
      </c>
      <c r="E8350" s="181" t="s">
        <v>35</v>
      </c>
      <c r="F8350" s="183" t="s">
        <v>35</v>
      </c>
      <c r="G8350" s="181" t="s">
        <v>225</v>
      </c>
      <c r="H8350" s="184" t="s">
        <v>225</v>
      </c>
      <c r="I8350" s="193" t="s">
        <v>106</v>
      </c>
      <c r="J8350" s="181" t="s">
        <v>35</v>
      </c>
      <c r="K8350" s="181" t="s">
        <v>225</v>
      </c>
      <c r="L8350" s="186" t="s">
        <v>225</v>
      </c>
      <c r="M8350" s="194" t="s">
        <v>11943</v>
      </c>
      <c r="N8350" s="191" t="s">
        <v>53</v>
      </c>
      <c r="O8350" s="181" t="s">
        <v>225</v>
      </c>
      <c r="P8350" s="184" t="s">
        <v>225</v>
      </c>
      <c r="Q8350" s="193" t="s">
        <v>106</v>
      </c>
      <c r="R8350" s="181" t="s">
        <v>35</v>
      </c>
      <c r="S8350" s="181" t="s">
        <v>225</v>
      </c>
      <c r="T8350" s="186" t="s">
        <v>225</v>
      </c>
      <c r="U8350" s="194" t="s">
        <v>11943</v>
      </c>
      <c r="V8350" s="188" t="str" cm="1">
        <f t="array" ref="V8350">IF(SUM(LEN(A8350:U8350))=0,"",IF(OR(OR(ISBLANK(E8350),SUM(LEN(B8350),LEN(C8350))=0),AND(NOT(D8350="Unknown"),ISBLANK(I8350)),AND(NOT(N8350="Unknown"),ISBLANK(Q8350))),"Missing Information", INDEX(Table15[Entire Service Line Classification], MATCH(SUMIFS(Table15[Unique ID],Table15[System-Owned Portion],D8350,Table15[If Material Anything Other than "Lead" in Column E,Was Material Ever Previously Lead?],F8350,Table15[Customer-Owned Portion],N8350),Table15[Unique ID],0),0)))</f>
        <v>Non-lead</v>
      </c>
      <c r="W8350" s="189"/>
    </row>
    <row r="8351" spans="1:23" s="190" customFormat="1" ht="131.25" x14ac:dyDescent="0.25">
      <c r="A8351" s="180" t="s">
        <v>225</v>
      </c>
      <c r="B8351" s="181" t="s">
        <v>11909</v>
      </c>
      <c r="C8351" s="182" t="s">
        <v>225</v>
      </c>
      <c r="D8351" s="191" t="s">
        <v>53</v>
      </c>
      <c r="E8351" s="181" t="s">
        <v>35</v>
      </c>
      <c r="F8351" s="183" t="s">
        <v>35</v>
      </c>
      <c r="G8351" s="181" t="s">
        <v>225</v>
      </c>
      <c r="H8351" s="184" t="s">
        <v>225</v>
      </c>
      <c r="I8351" s="193" t="s">
        <v>106</v>
      </c>
      <c r="J8351" s="181" t="s">
        <v>35</v>
      </c>
      <c r="K8351" s="181" t="s">
        <v>225</v>
      </c>
      <c r="L8351" s="186" t="s">
        <v>225</v>
      </c>
      <c r="M8351" s="194" t="s">
        <v>11943</v>
      </c>
      <c r="N8351" s="191" t="s">
        <v>53</v>
      </c>
      <c r="O8351" s="181" t="s">
        <v>225</v>
      </c>
      <c r="P8351" s="184" t="s">
        <v>225</v>
      </c>
      <c r="Q8351" s="193" t="s">
        <v>106</v>
      </c>
      <c r="R8351" s="181" t="s">
        <v>35</v>
      </c>
      <c r="S8351" s="181" t="s">
        <v>225</v>
      </c>
      <c r="T8351" s="186" t="s">
        <v>225</v>
      </c>
      <c r="U8351" s="194" t="s">
        <v>11943</v>
      </c>
      <c r="V8351" s="188" t="str" cm="1">
        <f t="array" ref="V8351">IF(SUM(LEN(A8351:U8351))=0,"",IF(OR(OR(ISBLANK(E8351),SUM(LEN(B8351),LEN(C8351))=0),AND(NOT(D8351="Unknown"),ISBLANK(I8351)),AND(NOT(N8351="Unknown"),ISBLANK(Q8351))),"Missing Information", INDEX(Table15[Entire Service Line Classification], MATCH(SUMIFS(Table15[Unique ID],Table15[System-Owned Portion],D8351,Table15[If Material Anything Other than "Lead" in Column E,Was Material Ever Previously Lead?],F8351,Table15[Customer-Owned Portion],N8351),Table15[Unique ID],0),0)))</f>
        <v>Non-lead</v>
      </c>
      <c r="W8351" s="189"/>
    </row>
    <row r="8352" spans="1:23" s="190" customFormat="1" ht="131.25" x14ac:dyDescent="0.25">
      <c r="A8352" s="180" t="s">
        <v>225</v>
      </c>
      <c r="B8352" s="181" t="s">
        <v>11910</v>
      </c>
      <c r="C8352" s="182" t="s">
        <v>225</v>
      </c>
      <c r="D8352" s="191" t="s">
        <v>53</v>
      </c>
      <c r="E8352" s="181" t="s">
        <v>35</v>
      </c>
      <c r="F8352" s="183" t="s">
        <v>35</v>
      </c>
      <c r="G8352" s="181" t="s">
        <v>225</v>
      </c>
      <c r="H8352" s="184" t="s">
        <v>225</v>
      </c>
      <c r="I8352" s="193" t="s">
        <v>106</v>
      </c>
      <c r="J8352" s="181" t="s">
        <v>35</v>
      </c>
      <c r="K8352" s="181" t="s">
        <v>225</v>
      </c>
      <c r="L8352" s="186" t="s">
        <v>225</v>
      </c>
      <c r="M8352" s="194" t="s">
        <v>11943</v>
      </c>
      <c r="N8352" s="191" t="s">
        <v>53</v>
      </c>
      <c r="O8352" s="181" t="s">
        <v>225</v>
      </c>
      <c r="P8352" s="184" t="s">
        <v>225</v>
      </c>
      <c r="Q8352" s="193" t="s">
        <v>106</v>
      </c>
      <c r="R8352" s="181" t="s">
        <v>35</v>
      </c>
      <c r="S8352" s="181" t="s">
        <v>225</v>
      </c>
      <c r="T8352" s="186" t="s">
        <v>225</v>
      </c>
      <c r="U8352" s="194" t="s">
        <v>11943</v>
      </c>
      <c r="V8352" s="188" t="str" cm="1">
        <f t="array" ref="V8352">IF(SUM(LEN(A8352:U8352))=0,"",IF(OR(OR(ISBLANK(E8352),SUM(LEN(B8352),LEN(C8352))=0),AND(NOT(D8352="Unknown"),ISBLANK(I8352)),AND(NOT(N8352="Unknown"),ISBLANK(Q8352))),"Missing Information", INDEX(Table15[Entire Service Line Classification], MATCH(SUMIFS(Table15[Unique ID],Table15[System-Owned Portion],D8352,Table15[If Material Anything Other than "Lead" in Column E,Was Material Ever Previously Lead?],F8352,Table15[Customer-Owned Portion],N8352),Table15[Unique ID],0),0)))</f>
        <v>Non-lead</v>
      </c>
      <c r="W8352" s="189"/>
    </row>
    <row r="8353" spans="1:23" s="190" customFormat="1" ht="131.25" x14ac:dyDescent="0.25">
      <c r="A8353" s="180" t="s">
        <v>225</v>
      </c>
      <c r="B8353" s="181" t="s">
        <v>11911</v>
      </c>
      <c r="C8353" s="182" t="s">
        <v>225</v>
      </c>
      <c r="D8353" s="191" t="s">
        <v>53</v>
      </c>
      <c r="E8353" s="181" t="s">
        <v>35</v>
      </c>
      <c r="F8353" s="183" t="s">
        <v>35</v>
      </c>
      <c r="G8353" s="181" t="s">
        <v>225</v>
      </c>
      <c r="H8353" s="184" t="s">
        <v>225</v>
      </c>
      <c r="I8353" s="193" t="s">
        <v>106</v>
      </c>
      <c r="J8353" s="181" t="s">
        <v>35</v>
      </c>
      <c r="K8353" s="181" t="s">
        <v>225</v>
      </c>
      <c r="L8353" s="186" t="s">
        <v>225</v>
      </c>
      <c r="M8353" s="194" t="s">
        <v>11943</v>
      </c>
      <c r="N8353" s="191" t="s">
        <v>53</v>
      </c>
      <c r="O8353" s="181" t="s">
        <v>225</v>
      </c>
      <c r="P8353" s="184" t="s">
        <v>225</v>
      </c>
      <c r="Q8353" s="193" t="s">
        <v>106</v>
      </c>
      <c r="R8353" s="181" t="s">
        <v>35</v>
      </c>
      <c r="S8353" s="181" t="s">
        <v>225</v>
      </c>
      <c r="T8353" s="186" t="s">
        <v>225</v>
      </c>
      <c r="U8353" s="194" t="s">
        <v>11943</v>
      </c>
      <c r="V8353" s="188" t="str" cm="1">
        <f t="array" ref="V8353">IF(SUM(LEN(A8353:U8353))=0,"",IF(OR(OR(ISBLANK(E8353),SUM(LEN(B8353),LEN(C8353))=0),AND(NOT(D8353="Unknown"),ISBLANK(I8353)),AND(NOT(N8353="Unknown"),ISBLANK(Q8353))),"Missing Information", INDEX(Table15[Entire Service Line Classification], MATCH(SUMIFS(Table15[Unique ID],Table15[System-Owned Portion],D8353,Table15[If Material Anything Other than "Lead" in Column E,Was Material Ever Previously Lead?],F8353,Table15[Customer-Owned Portion],N8353),Table15[Unique ID],0),0)))</f>
        <v>Non-lead</v>
      </c>
      <c r="W8353" s="189"/>
    </row>
    <row r="8354" spans="1:23" s="190" customFormat="1" ht="131.25" x14ac:dyDescent="0.25">
      <c r="A8354" s="180" t="s">
        <v>225</v>
      </c>
      <c r="B8354" s="181" t="s">
        <v>11912</v>
      </c>
      <c r="C8354" s="182" t="s">
        <v>225</v>
      </c>
      <c r="D8354" s="191" t="s">
        <v>53</v>
      </c>
      <c r="E8354" s="181" t="s">
        <v>35</v>
      </c>
      <c r="F8354" s="183" t="s">
        <v>35</v>
      </c>
      <c r="G8354" s="181" t="s">
        <v>225</v>
      </c>
      <c r="H8354" s="184" t="s">
        <v>225</v>
      </c>
      <c r="I8354" s="193" t="s">
        <v>106</v>
      </c>
      <c r="J8354" s="181" t="s">
        <v>35</v>
      </c>
      <c r="K8354" s="181" t="s">
        <v>225</v>
      </c>
      <c r="L8354" s="186" t="s">
        <v>225</v>
      </c>
      <c r="M8354" s="194" t="s">
        <v>11943</v>
      </c>
      <c r="N8354" s="191" t="s">
        <v>53</v>
      </c>
      <c r="O8354" s="181" t="s">
        <v>225</v>
      </c>
      <c r="P8354" s="184" t="s">
        <v>225</v>
      </c>
      <c r="Q8354" s="193" t="s">
        <v>106</v>
      </c>
      <c r="R8354" s="181" t="s">
        <v>35</v>
      </c>
      <c r="S8354" s="181" t="s">
        <v>225</v>
      </c>
      <c r="T8354" s="186" t="s">
        <v>225</v>
      </c>
      <c r="U8354" s="194" t="s">
        <v>11943</v>
      </c>
      <c r="V8354" s="188" t="str" cm="1">
        <f t="array" ref="V8354">IF(SUM(LEN(A8354:U8354))=0,"",IF(OR(OR(ISBLANK(E8354),SUM(LEN(B8354),LEN(C8354))=0),AND(NOT(D8354="Unknown"),ISBLANK(I8354)),AND(NOT(N8354="Unknown"),ISBLANK(Q8354))),"Missing Information", INDEX(Table15[Entire Service Line Classification], MATCH(SUMIFS(Table15[Unique ID],Table15[System-Owned Portion],D8354,Table15[If Material Anything Other than "Lead" in Column E,Was Material Ever Previously Lead?],F8354,Table15[Customer-Owned Portion],N8354),Table15[Unique ID],0),0)))</f>
        <v>Non-lead</v>
      </c>
      <c r="W8354" s="189"/>
    </row>
    <row r="8355" spans="1:23" s="190" customFormat="1" ht="131.25" x14ac:dyDescent="0.25">
      <c r="A8355" s="180" t="s">
        <v>225</v>
      </c>
      <c r="B8355" s="181" t="s">
        <v>11913</v>
      </c>
      <c r="C8355" s="182" t="s">
        <v>225</v>
      </c>
      <c r="D8355" s="191" t="s">
        <v>53</v>
      </c>
      <c r="E8355" s="181" t="s">
        <v>35</v>
      </c>
      <c r="F8355" s="183" t="s">
        <v>35</v>
      </c>
      <c r="G8355" s="181" t="s">
        <v>225</v>
      </c>
      <c r="H8355" s="184" t="s">
        <v>225</v>
      </c>
      <c r="I8355" s="193" t="s">
        <v>106</v>
      </c>
      <c r="J8355" s="181" t="s">
        <v>35</v>
      </c>
      <c r="K8355" s="181" t="s">
        <v>225</v>
      </c>
      <c r="L8355" s="186" t="s">
        <v>225</v>
      </c>
      <c r="M8355" s="194" t="s">
        <v>11943</v>
      </c>
      <c r="N8355" s="191" t="s">
        <v>53</v>
      </c>
      <c r="O8355" s="181" t="s">
        <v>225</v>
      </c>
      <c r="P8355" s="184" t="s">
        <v>225</v>
      </c>
      <c r="Q8355" s="193" t="s">
        <v>106</v>
      </c>
      <c r="R8355" s="181" t="s">
        <v>35</v>
      </c>
      <c r="S8355" s="181" t="s">
        <v>225</v>
      </c>
      <c r="T8355" s="186" t="s">
        <v>225</v>
      </c>
      <c r="U8355" s="194" t="s">
        <v>11943</v>
      </c>
      <c r="V8355" s="188" t="str" cm="1">
        <f t="array" ref="V8355">IF(SUM(LEN(A8355:U8355))=0,"",IF(OR(OR(ISBLANK(E8355),SUM(LEN(B8355),LEN(C8355))=0),AND(NOT(D8355="Unknown"),ISBLANK(I8355)),AND(NOT(N8355="Unknown"),ISBLANK(Q8355))),"Missing Information", INDEX(Table15[Entire Service Line Classification], MATCH(SUMIFS(Table15[Unique ID],Table15[System-Owned Portion],D8355,Table15[If Material Anything Other than "Lead" in Column E,Was Material Ever Previously Lead?],F8355,Table15[Customer-Owned Portion],N8355),Table15[Unique ID],0),0)))</f>
        <v>Non-lead</v>
      </c>
      <c r="W8355" s="189"/>
    </row>
    <row r="8356" spans="1:23" s="190" customFormat="1" ht="131.25" x14ac:dyDescent="0.25">
      <c r="A8356" s="180" t="s">
        <v>225</v>
      </c>
      <c r="B8356" s="181" t="s">
        <v>11914</v>
      </c>
      <c r="C8356" s="182" t="s">
        <v>225</v>
      </c>
      <c r="D8356" s="191" t="s">
        <v>53</v>
      </c>
      <c r="E8356" s="181" t="s">
        <v>35</v>
      </c>
      <c r="F8356" s="183" t="s">
        <v>35</v>
      </c>
      <c r="G8356" s="181" t="s">
        <v>225</v>
      </c>
      <c r="H8356" s="184" t="s">
        <v>225</v>
      </c>
      <c r="I8356" s="193" t="s">
        <v>106</v>
      </c>
      <c r="J8356" s="181" t="s">
        <v>35</v>
      </c>
      <c r="K8356" s="181" t="s">
        <v>225</v>
      </c>
      <c r="L8356" s="186" t="s">
        <v>225</v>
      </c>
      <c r="M8356" s="194" t="s">
        <v>11943</v>
      </c>
      <c r="N8356" s="191" t="s">
        <v>53</v>
      </c>
      <c r="O8356" s="181" t="s">
        <v>225</v>
      </c>
      <c r="P8356" s="184" t="s">
        <v>225</v>
      </c>
      <c r="Q8356" s="193" t="s">
        <v>106</v>
      </c>
      <c r="R8356" s="181" t="s">
        <v>35</v>
      </c>
      <c r="S8356" s="181" t="s">
        <v>225</v>
      </c>
      <c r="T8356" s="186" t="s">
        <v>225</v>
      </c>
      <c r="U8356" s="194" t="s">
        <v>11943</v>
      </c>
      <c r="V8356" s="188" t="str" cm="1">
        <f t="array" ref="V8356">IF(SUM(LEN(A8356:U8356))=0,"",IF(OR(OR(ISBLANK(E8356),SUM(LEN(B8356),LEN(C8356))=0),AND(NOT(D8356="Unknown"),ISBLANK(I8356)),AND(NOT(N8356="Unknown"),ISBLANK(Q8356))),"Missing Information", INDEX(Table15[Entire Service Line Classification], MATCH(SUMIFS(Table15[Unique ID],Table15[System-Owned Portion],D8356,Table15[If Material Anything Other than "Lead" in Column E,Was Material Ever Previously Lead?],F8356,Table15[Customer-Owned Portion],N8356),Table15[Unique ID],0),0)))</f>
        <v>Non-lead</v>
      </c>
      <c r="W8356" s="189"/>
    </row>
    <row r="8357" spans="1:23" s="190" customFormat="1" ht="131.25" x14ac:dyDescent="0.25">
      <c r="A8357" s="180" t="s">
        <v>225</v>
      </c>
      <c r="B8357" s="181" t="s">
        <v>11915</v>
      </c>
      <c r="C8357" s="182" t="s">
        <v>225</v>
      </c>
      <c r="D8357" s="191" t="s">
        <v>53</v>
      </c>
      <c r="E8357" s="181" t="s">
        <v>35</v>
      </c>
      <c r="F8357" s="183" t="s">
        <v>35</v>
      </c>
      <c r="G8357" s="181" t="s">
        <v>225</v>
      </c>
      <c r="H8357" s="184" t="s">
        <v>225</v>
      </c>
      <c r="I8357" s="193" t="s">
        <v>106</v>
      </c>
      <c r="J8357" s="181" t="s">
        <v>35</v>
      </c>
      <c r="K8357" s="181" t="s">
        <v>225</v>
      </c>
      <c r="L8357" s="186" t="s">
        <v>225</v>
      </c>
      <c r="M8357" s="194" t="s">
        <v>11943</v>
      </c>
      <c r="N8357" s="191" t="s">
        <v>53</v>
      </c>
      <c r="O8357" s="181" t="s">
        <v>225</v>
      </c>
      <c r="P8357" s="184" t="s">
        <v>225</v>
      </c>
      <c r="Q8357" s="193" t="s">
        <v>106</v>
      </c>
      <c r="R8357" s="181" t="s">
        <v>35</v>
      </c>
      <c r="S8357" s="181" t="s">
        <v>225</v>
      </c>
      <c r="T8357" s="186" t="s">
        <v>225</v>
      </c>
      <c r="U8357" s="194" t="s">
        <v>11943</v>
      </c>
      <c r="V8357" s="188" t="str" cm="1">
        <f t="array" ref="V8357">IF(SUM(LEN(A8357:U8357))=0,"",IF(OR(OR(ISBLANK(E8357),SUM(LEN(B8357),LEN(C8357))=0),AND(NOT(D8357="Unknown"),ISBLANK(I8357)),AND(NOT(N8357="Unknown"),ISBLANK(Q8357))),"Missing Information", INDEX(Table15[Entire Service Line Classification], MATCH(SUMIFS(Table15[Unique ID],Table15[System-Owned Portion],D8357,Table15[If Material Anything Other than "Lead" in Column E,Was Material Ever Previously Lead?],F8357,Table15[Customer-Owned Portion],N8357),Table15[Unique ID],0),0)))</f>
        <v>Non-lead</v>
      </c>
      <c r="W8357" s="189"/>
    </row>
    <row r="8358" spans="1:23" s="190" customFormat="1" ht="131.25" x14ac:dyDescent="0.25">
      <c r="A8358" s="180" t="s">
        <v>225</v>
      </c>
      <c r="B8358" s="181" t="s">
        <v>11916</v>
      </c>
      <c r="C8358" s="182" t="s">
        <v>225</v>
      </c>
      <c r="D8358" s="191" t="s">
        <v>53</v>
      </c>
      <c r="E8358" s="181" t="s">
        <v>35</v>
      </c>
      <c r="F8358" s="183" t="s">
        <v>35</v>
      </c>
      <c r="G8358" s="181" t="s">
        <v>225</v>
      </c>
      <c r="H8358" s="184" t="s">
        <v>225</v>
      </c>
      <c r="I8358" s="193" t="s">
        <v>106</v>
      </c>
      <c r="J8358" s="181" t="s">
        <v>35</v>
      </c>
      <c r="K8358" s="181" t="s">
        <v>225</v>
      </c>
      <c r="L8358" s="186" t="s">
        <v>225</v>
      </c>
      <c r="M8358" s="194" t="s">
        <v>11943</v>
      </c>
      <c r="N8358" s="191" t="s">
        <v>53</v>
      </c>
      <c r="O8358" s="181" t="s">
        <v>225</v>
      </c>
      <c r="P8358" s="184" t="s">
        <v>225</v>
      </c>
      <c r="Q8358" s="193" t="s">
        <v>106</v>
      </c>
      <c r="R8358" s="181" t="s">
        <v>35</v>
      </c>
      <c r="S8358" s="181" t="s">
        <v>225</v>
      </c>
      <c r="T8358" s="186" t="s">
        <v>225</v>
      </c>
      <c r="U8358" s="194" t="s">
        <v>11943</v>
      </c>
      <c r="V8358" s="188" t="str" cm="1">
        <f t="array" ref="V8358">IF(SUM(LEN(A8358:U8358))=0,"",IF(OR(OR(ISBLANK(E8358),SUM(LEN(B8358),LEN(C8358))=0),AND(NOT(D8358="Unknown"),ISBLANK(I8358)),AND(NOT(N8358="Unknown"),ISBLANK(Q8358))),"Missing Information", INDEX(Table15[Entire Service Line Classification], MATCH(SUMIFS(Table15[Unique ID],Table15[System-Owned Portion],D8358,Table15[If Material Anything Other than "Lead" in Column E,Was Material Ever Previously Lead?],F8358,Table15[Customer-Owned Portion],N8358),Table15[Unique ID],0),0)))</f>
        <v>Non-lead</v>
      </c>
      <c r="W8358" s="189"/>
    </row>
    <row r="8359" spans="1:23" s="190" customFormat="1" ht="131.25" x14ac:dyDescent="0.25">
      <c r="A8359" s="180" t="s">
        <v>225</v>
      </c>
      <c r="B8359" s="181" t="s">
        <v>11917</v>
      </c>
      <c r="C8359" s="182" t="s">
        <v>225</v>
      </c>
      <c r="D8359" s="191" t="s">
        <v>53</v>
      </c>
      <c r="E8359" s="181" t="s">
        <v>35</v>
      </c>
      <c r="F8359" s="183" t="s">
        <v>35</v>
      </c>
      <c r="G8359" s="181" t="s">
        <v>225</v>
      </c>
      <c r="H8359" s="184" t="s">
        <v>225</v>
      </c>
      <c r="I8359" s="193" t="s">
        <v>106</v>
      </c>
      <c r="J8359" s="181" t="s">
        <v>35</v>
      </c>
      <c r="K8359" s="181" t="s">
        <v>225</v>
      </c>
      <c r="L8359" s="186" t="s">
        <v>225</v>
      </c>
      <c r="M8359" s="194" t="s">
        <v>11943</v>
      </c>
      <c r="N8359" s="191" t="s">
        <v>53</v>
      </c>
      <c r="O8359" s="181" t="s">
        <v>225</v>
      </c>
      <c r="P8359" s="184" t="s">
        <v>225</v>
      </c>
      <c r="Q8359" s="193" t="s">
        <v>106</v>
      </c>
      <c r="R8359" s="181" t="s">
        <v>35</v>
      </c>
      <c r="S8359" s="181" t="s">
        <v>225</v>
      </c>
      <c r="T8359" s="186" t="s">
        <v>225</v>
      </c>
      <c r="U8359" s="194" t="s">
        <v>11943</v>
      </c>
      <c r="V8359" s="188" t="str" cm="1">
        <f t="array" ref="V8359">IF(SUM(LEN(A8359:U8359))=0,"",IF(OR(OR(ISBLANK(E8359),SUM(LEN(B8359),LEN(C8359))=0),AND(NOT(D8359="Unknown"),ISBLANK(I8359)),AND(NOT(N8359="Unknown"),ISBLANK(Q8359))),"Missing Information", INDEX(Table15[Entire Service Line Classification], MATCH(SUMIFS(Table15[Unique ID],Table15[System-Owned Portion],D8359,Table15[If Material Anything Other than "Lead" in Column E,Was Material Ever Previously Lead?],F8359,Table15[Customer-Owned Portion],N8359),Table15[Unique ID],0),0)))</f>
        <v>Non-lead</v>
      </c>
      <c r="W8359" s="189"/>
    </row>
    <row r="8360" spans="1:23" s="190" customFormat="1" ht="131.25" x14ac:dyDescent="0.25">
      <c r="A8360" s="180" t="s">
        <v>225</v>
      </c>
      <c r="B8360" s="181" t="s">
        <v>11920</v>
      </c>
      <c r="C8360" s="182" t="s">
        <v>225</v>
      </c>
      <c r="D8360" s="191" t="s">
        <v>53</v>
      </c>
      <c r="E8360" s="181" t="s">
        <v>35</v>
      </c>
      <c r="F8360" s="183" t="s">
        <v>35</v>
      </c>
      <c r="G8360" s="181" t="s">
        <v>225</v>
      </c>
      <c r="H8360" s="184" t="s">
        <v>225</v>
      </c>
      <c r="I8360" s="193" t="s">
        <v>106</v>
      </c>
      <c r="J8360" s="181" t="s">
        <v>35</v>
      </c>
      <c r="K8360" s="181" t="s">
        <v>225</v>
      </c>
      <c r="L8360" s="186" t="s">
        <v>225</v>
      </c>
      <c r="M8360" s="194" t="s">
        <v>11943</v>
      </c>
      <c r="N8360" s="191" t="s">
        <v>53</v>
      </c>
      <c r="O8360" s="181" t="s">
        <v>225</v>
      </c>
      <c r="P8360" s="184" t="s">
        <v>225</v>
      </c>
      <c r="Q8360" s="193" t="s">
        <v>106</v>
      </c>
      <c r="R8360" s="181" t="s">
        <v>35</v>
      </c>
      <c r="S8360" s="181" t="s">
        <v>225</v>
      </c>
      <c r="T8360" s="186" t="s">
        <v>225</v>
      </c>
      <c r="U8360" s="194" t="s">
        <v>11943</v>
      </c>
      <c r="V8360" s="188" t="str" cm="1">
        <f t="array" ref="V8360">IF(SUM(LEN(A8360:U8360))=0,"",IF(OR(OR(ISBLANK(E8360),SUM(LEN(B8360),LEN(C8360))=0),AND(NOT(D8360="Unknown"),ISBLANK(I8360)),AND(NOT(N8360="Unknown"),ISBLANK(Q8360))),"Missing Information", INDEX(Table15[Entire Service Line Classification], MATCH(SUMIFS(Table15[Unique ID],Table15[System-Owned Portion],D8360,Table15[If Material Anything Other than "Lead" in Column E,Was Material Ever Previously Lead?],F8360,Table15[Customer-Owned Portion],N8360),Table15[Unique ID],0),0)))</f>
        <v>Non-lead</v>
      </c>
      <c r="W8360" s="189"/>
    </row>
    <row r="8361" spans="1:23" s="190" customFormat="1" ht="131.25" x14ac:dyDescent="0.25">
      <c r="A8361" s="180" t="s">
        <v>225</v>
      </c>
      <c r="B8361" s="181" t="s">
        <v>11921</v>
      </c>
      <c r="C8361" s="182" t="s">
        <v>225</v>
      </c>
      <c r="D8361" s="191" t="s">
        <v>53</v>
      </c>
      <c r="E8361" s="181" t="s">
        <v>35</v>
      </c>
      <c r="F8361" s="183" t="s">
        <v>35</v>
      </c>
      <c r="G8361" s="181" t="s">
        <v>225</v>
      </c>
      <c r="H8361" s="184" t="s">
        <v>225</v>
      </c>
      <c r="I8361" s="193" t="s">
        <v>106</v>
      </c>
      <c r="J8361" s="181" t="s">
        <v>35</v>
      </c>
      <c r="K8361" s="181" t="s">
        <v>225</v>
      </c>
      <c r="L8361" s="186" t="s">
        <v>225</v>
      </c>
      <c r="M8361" s="194" t="s">
        <v>11943</v>
      </c>
      <c r="N8361" s="191" t="s">
        <v>53</v>
      </c>
      <c r="O8361" s="181" t="s">
        <v>225</v>
      </c>
      <c r="P8361" s="184" t="s">
        <v>225</v>
      </c>
      <c r="Q8361" s="193" t="s">
        <v>106</v>
      </c>
      <c r="R8361" s="181" t="s">
        <v>35</v>
      </c>
      <c r="S8361" s="181" t="s">
        <v>225</v>
      </c>
      <c r="T8361" s="186" t="s">
        <v>225</v>
      </c>
      <c r="U8361" s="194" t="s">
        <v>11943</v>
      </c>
      <c r="V8361" s="188" t="str" cm="1">
        <f t="array" ref="V8361">IF(SUM(LEN(A8361:U8361))=0,"",IF(OR(OR(ISBLANK(E8361),SUM(LEN(B8361),LEN(C8361))=0),AND(NOT(D8361="Unknown"),ISBLANK(I8361)),AND(NOT(N8361="Unknown"),ISBLANK(Q8361))),"Missing Information", INDEX(Table15[Entire Service Line Classification], MATCH(SUMIFS(Table15[Unique ID],Table15[System-Owned Portion],D8361,Table15[If Material Anything Other than "Lead" in Column E,Was Material Ever Previously Lead?],F8361,Table15[Customer-Owned Portion],N8361),Table15[Unique ID],0),0)))</f>
        <v>Non-lead</v>
      </c>
      <c r="W8361" s="189"/>
    </row>
    <row r="8362" spans="1:23" s="190" customFormat="1" ht="131.25" x14ac:dyDescent="0.25">
      <c r="A8362" s="180" t="s">
        <v>225</v>
      </c>
      <c r="B8362" s="181" t="s">
        <v>11923</v>
      </c>
      <c r="C8362" s="182" t="s">
        <v>225</v>
      </c>
      <c r="D8362" s="191" t="s">
        <v>53</v>
      </c>
      <c r="E8362" s="181" t="s">
        <v>35</v>
      </c>
      <c r="F8362" s="183" t="s">
        <v>35</v>
      </c>
      <c r="G8362" s="181" t="s">
        <v>225</v>
      </c>
      <c r="H8362" s="184" t="s">
        <v>225</v>
      </c>
      <c r="I8362" s="193" t="s">
        <v>106</v>
      </c>
      <c r="J8362" s="181" t="s">
        <v>35</v>
      </c>
      <c r="K8362" s="181" t="s">
        <v>225</v>
      </c>
      <c r="L8362" s="186" t="s">
        <v>225</v>
      </c>
      <c r="M8362" s="194" t="s">
        <v>11943</v>
      </c>
      <c r="N8362" s="191" t="s">
        <v>53</v>
      </c>
      <c r="O8362" s="181" t="s">
        <v>225</v>
      </c>
      <c r="P8362" s="184" t="s">
        <v>225</v>
      </c>
      <c r="Q8362" s="193" t="s">
        <v>106</v>
      </c>
      <c r="R8362" s="181" t="s">
        <v>35</v>
      </c>
      <c r="S8362" s="181" t="s">
        <v>225</v>
      </c>
      <c r="T8362" s="186" t="s">
        <v>225</v>
      </c>
      <c r="U8362" s="194" t="s">
        <v>11943</v>
      </c>
      <c r="V8362" s="188" t="str" cm="1">
        <f t="array" ref="V8362">IF(SUM(LEN(A8362:U8362))=0,"",IF(OR(OR(ISBLANK(E8362),SUM(LEN(B8362),LEN(C8362))=0),AND(NOT(D8362="Unknown"),ISBLANK(I8362)),AND(NOT(N8362="Unknown"),ISBLANK(Q8362))),"Missing Information", INDEX(Table15[Entire Service Line Classification], MATCH(SUMIFS(Table15[Unique ID],Table15[System-Owned Portion],D8362,Table15[If Material Anything Other than "Lead" in Column E,Was Material Ever Previously Lead?],F8362,Table15[Customer-Owned Portion],N8362),Table15[Unique ID],0),0)))</f>
        <v>Non-lead</v>
      </c>
      <c r="W8362" s="189"/>
    </row>
    <row r="8363" spans="1:23" s="190" customFormat="1" ht="131.25" x14ac:dyDescent="0.25">
      <c r="A8363" s="180" t="s">
        <v>225</v>
      </c>
      <c r="B8363" s="181" t="s">
        <v>11924</v>
      </c>
      <c r="C8363" s="182" t="s">
        <v>225</v>
      </c>
      <c r="D8363" s="191" t="s">
        <v>53</v>
      </c>
      <c r="E8363" s="181" t="s">
        <v>35</v>
      </c>
      <c r="F8363" s="183" t="s">
        <v>35</v>
      </c>
      <c r="G8363" s="181" t="s">
        <v>225</v>
      </c>
      <c r="H8363" s="184" t="s">
        <v>225</v>
      </c>
      <c r="I8363" s="193" t="s">
        <v>106</v>
      </c>
      <c r="J8363" s="181" t="s">
        <v>35</v>
      </c>
      <c r="K8363" s="181" t="s">
        <v>225</v>
      </c>
      <c r="L8363" s="186" t="s">
        <v>225</v>
      </c>
      <c r="M8363" s="194" t="s">
        <v>11943</v>
      </c>
      <c r="N8363" s="191" t="s">
        <v>53</v>
      </c>
      <c r="O8363" s="181" t="s">
        <v>225</v>
      </c>
      <c r="P8363" s="184" t="s">
        <v>225</v>
      </c>
      <c r="Q8363" s="193" t="s">
        <v>106</v>
      </c>
      <c r="R8363" s="181" t="s">
        <v>35</v>
      </c>
      <c r="S8363" s="181" t="s">
        <v>225</v>
      </c>
      <c r="T8363" s="186" t="s">
        <v>225</v>
      </c>
      <c r="U8363" s="194" t="s">
        <v>11943</v>
      </c>
      <c r="V8363" s="188" t="str" cm="1">
        <f t="array" ref="V8363">IF(SUM(LEN(A8363:U8363))=0,"",IF(OR(OR(ISBLANK(E8363),SUM(LEN(B8363),LEN(C8363))=0),AND(NOT(D8363="Unknown"),ISBLANK(I8363)),AND(NOT(N8363="Unknown"),ISBLANK(Q8363))),"Missing Information", INDEX(Table15[Entire Service Line Classification], MATCH(SUMIFS(Table15[Unique ID],Table15[System-Owned Portion],D8363,Table15[If Material Anything Other than "Lead" in Column E,Was Material Ever Previously Lead?],F8363,Table15[Customer-Owned Portion],N8363),Table15[Unique ID],0),0)))</f>
        <v>Non-lead</v>
      </c>
      <c r="W8363" s="189"/>
    </row>
    <row r="8364" spans="1:23" s="190" customFormat="1" ht="131.25" x14ac:dyDescent="0.25">
      <c r="A8364" s="180" t="s">
        <v>225</v>
      </c>
      <c r="B8364" s="181" t="s">
        <v>11925</v>
      </c>
      <c r="C8364" s="182" t="s">
        <v>225</v>
      </c>
      <c r="D8364" s="191" t="s">
        <v>53</v>
      </c>
      <c r="E8364" s="181" t="s">
        <v>35</v>
      </c>
      <c r="F8364" s="183" t="s">
        <v>35</v>
      </c>
      <c r="G8364" s="181" t="s">
        <v>225</v>
      </c>
      <c r="H8364" s="184" t="s">
        <v>225</v>
      </c>
      <c r="I8364" s="193" t="s">
        <v>106</v>
      </c>
      <c r="J8364" s="181" t="s">
        <v>35</v>
      </c>
      <c r="K8364" s="181" t="s">
        <v>225</v>
      </c>
      <c r="L8364" s="186" t="s">
        <v>225</v>
      </c>
      <c r="M8364" s="194" t="s">
        <v>11943</v>
      </c>
      <c r="N8364" s="191" t="s">
        <v>53</v>
      </c>
      <c r="O8364" s="181" t="s">
        <v>225</v>
      </c>
      <c r="P8364" s="184" t="s">
        <v>225</v>
      </c>
      <c r="Q8364" s="193" t="s">
        <v>106</v>
      </c>
      <c r="R8364" s="181" t="s">
        <v>35</v>
      </c>
      <c r="S8364" s="181" t="s">
        <v>225</v>
      </c>
      <c r="T8364" s="186" t="s">
        <v>225</v>
      </c>
      <c r="U8364" s="194" t="s">
        <v>11943</v>
      </c>
      <c r="V8364" s="188" t="str" cm="1">
        <f t="array" ref="V8364">IF(SUM(LEN(A8364:U8364))=0,"",IF(OR(OR(ISBLANK(E8364),SUM(LEN(B8364),LEN(C8364))=0),AND(NOT(D8364="Unknown"),ISBLANK(I8364)),AND(NOT(N8364="Unknown"),ISBLANK(Q8364))),"Missing Information", INDEX(Table15[Entire Service Line Classification], MATCH(SUMIFS(Table15[Unique ID],Table15[System-Owned Portion],D8364,Table15[If Material Anything Other than "Lead" in Column E,Was Material Ever Previously Lead?],F8364,Table15[Customer-Owned Portion],N8364),Table15[Unique ID],0),0)))</f>
        <v>Non-lead</v>
      </c>
      <c r="W8364" s="189"/>
    </row>
    <row r="8365" spans="1:23" s="190" customFormat="1" ht="131.25" x14ac:dyDescent="0.25">
      <c r="A8365" s="180" t="s">
        <v>225</v>
      </c>
      <c r="B8365" s="181" t="s">
        <v>11927</v>
      </c>
      <c r="C8365" s="182" t="s">
        <v>225</v>
      </c>
      <c r="D8365" s="191" t="s">
        <v>53</v>
      </c>
      <c r="E8365" s="181" t="s">
        <v>35</v>
      </c>
      <c r="F8365" s="183" t="s">
        <v>35</v>
      </c>
      <c r="G8365" s="181" t="s">
        <v>225</v>
      </c>
      <c r="H8365" s="184" t="s">
        <v>225</v>
      </c>
      <c r="I8365" s="193" t="s">
        <v>106</v>
      </c>
      <c r="J8365" s="181" t="s">
        <v>35</v>
      </c>
      <c r="K8365" s="181" t="s">
        <v>225</v>
      </c>
      <c r="L8365" s="186" t="s">
        <v>225</v>
      </c>
      <c r="M8365" s="194" t="s">
        <v>11943</v>
      </c>
      <c r="N8365" s="191" t="s">
        <v>53</v>
      </c>
      <c r="O8365" s="181" t="s">
        <v>225</v>
      </c>
      <c r="P8365" s="184" t="s">
        <v>225</v>
      </c>
      <c r="Q8365" s="193" t="s">
        <v>106</v>
      </c>
      <c r="R8365" s="181" t="s">
        <v>35</v>
      </c>
      <c r="S8365" s="181" t="s">
        <v>225</v>
      </c>
      <c r="T8365" s="186" t="s">
        <v>225</v>
      </c>
      <c r="U8365" s="194" t="s">
        <v>11943</v>
      </c>
      <c r="V8365" s="188" t="str" cm="1">
        <f t="array" ref="V8365">IF(SUM(LEN(A8365:U8365))=0,"",IF(OR(OR(ISBLANK(E8365),SUM(LEN(B8365),LEN(C8365))=0),AND(NOT(D8365="Unknown"),ISBLANK(I8365)),AND(NOT(N8365="Unknown"),ISBLANK(Q8365))),"Missing Information", INDEX(Table15[Entire Service Line Classification], MATCH(SUMIFS(Table15[Unique ID],Table15[System-Owned Portion],D8365,Table15[If Material Anything Other than "Lead" in Column E,Was Material Ever Previously Lead?],F8365,Table15[Customer-Owned Portion],N8365),Table15[Unique ID],0),0)))</f>
        <v>Non-lead</v>
      </c>
      <c r="W8365" s="189"/>
    </row>
    <row r="8366" spans="1:23" s="190" customFormat="1" ht="131.25" x14ac:dyDescent="0.25">
      <c r="A8366" s="180" t="s">
        <v>225</v>
      </c>
      <c r="B8366" s="181" t="s">
        <v>11930</v>
      </c>
      <c r="C8366" s="182" t="s">
        <v>225</v>
      </c>
      <c r="D8366" s="191" t="s">
        <v>53</v>
      </c>
      <c r="E8366" s="181" t="s">
        <v>35</v>
      </c>
      <c r="F8366" s="183" t="s">
        <v>35</v>
      </c>
      <c r="G8366" s="181" t="s">
        <v>225</v>
      </c>
      <c r="H8366" s="184" t="s">
        <v>225</v>
      </c>
      <c r="I8366" s="193" t="s">
        <v>106</v>
      </c>
      <c r="J8366" s="181" t="s">
        <v>35</v>
      </c>
      <c r="K8366" s="181" t="s">
        <v>225</v>
      </c>
      <c r="L8366" s="186" t="s">
        <v>225</v>
      </c>
      <c r="M8366" s="194" t="s">
        <v>11943</v>
      </c>
      <c r="N8366" s="191" t="s">
        <v>53</v>
      </c>
      <c r="O8366" s="181" t="s">
        <v>225</v>
      </c>
      <c r="P8366" s="184" t="s">
        <v>225</v>
      </c>
      <c r="Q8366" s="193" t="s">
        <v>106</v>
      </c>
      <c r="R8366" s="181" t="s">
        <v>35</v>
      </c>
      <c r="S8366" s="181" t="s">
        <v>225</v>
      </c>
      <c r="T8366" s="186" t="s">
        <v>225</v>
      </c>
      <c r="U8366" s="194" t="s">
        <v>11943</v>
      </c>
      <c r="V8366" s="188" t="str" cm="1">
        <f t="array" ref="V8366">IF(SUM(LEN(A8366:U8366))=0,"",IF(OR(OR(ISBLANK(E8366),SUM(LEN(B8366),LEN(C8366))=0),AND(NOT(D8366="Unknown"),ISBLANK(I8366)),AND(NOT(N8366="Unknown"),ISBLANK(Q8366))),"Missing Information", INDEX(Table15[Entire Service Line Classification], MATCH(SUMIFS(Table15[Unique ID],Table15[System-Owned Portion],D8366,Table15[If Material Anything Other than "Lead" in Column E,Was Material Ever Previously Lead?],F8366,Table15[Customer-Owned Portion],N8366),Table15[Unique ID],0),0)))</f>
        <v>Non-lead</v>
      </c>
      <c r="W8366" s="189"/>
    </row>
    <row r="8367" spans="1:23" s="190" customFormat="1" ht="131.25" x14ac:dyDescent="0.25">
      <c r="A8367" s="180" t="s">
        <v>225</v>
      </c>
      <c r="B8367" s="181" t="s">
        <v>11931</v>
      </c>
      <c r="C8367" s="182" t="s">
        <v>225</v>
      </c>
      <c r="D8367" s="191" t="s">
        <v>53</v>
      </c>
      <c r="E8367" s="181" t="s">
        <v>35</v>
      </c>
      <c r="F8367" s="183" t="s">
        <v>35</v>
      </c>
      <c r="G8367" s="181" t="s">
        <v>225</v>
      </c>
      <c r="H8367" s="184" t="s">
        <v>225</v>
      </c>
      <c r="I8367" s="193" t="s">
        <v>106</v>
      </c>
      <c r="J8367" s="181" t="s">
        <v>35</v>
      </c>
      <c r="K8367" s="181" t="s">
        <v>225</v>
      </c>
      <c r="L8367" s="186" t="s">
        <v>225</v>
      </c>
      <c r="M8367" s="194" t="s">
        <v>11943</v>
      </c>
      <c r="N8367" s="191" t="s">
        <v>53</v>
      </c>
      <c r="O8367" s="181" t="s">
        <v>225</v>
      </c>
      <c r="P8367" s="184" t="s">
        <v>225</v>
      </c>
      <c r="Q8367" s="193" t="s">
        <v>106</v>
      </c>
      <c r="R8367" s="181" t="s">
        <v>35</v>
      </c>
      <c r="S8367" s="181" t="s">
        <v>225</v>
      </c>
      <c r="T8367" s="186" t="s">
        <v>225</v>
      </c>
      <c r="U8367" s="194" t="s">
        <v>11943</v>
      </c>
      <c r="V8367" s="188" t="str" cm="1">
        <f t="array" ref="V8367">IF(SUM(LEN(A8367:U8367))=0,"",IF(OR(OR(ISBLANK(E8367),SUM(LEN(B8367),LEN(C8367))=0),AND(NOT(D8367="Unknown"),ISBLANK(I8367)),AND(NOT(N8367="Unknown"),ISBLANK(Q8367))),"Missing Information", INDEX(Table15[Entire Service Line Classification], MATCH(SUMIFS(Table15[Unique ID],Table15[System-Owned Portion],D8367,Table15[If Material Anything Other than "Lead" in Column E,Was Material Ever Previously Lead?],F8367,Table15[Customer-Owned Portion],N8367),Table15[Unique ID],0),0)))</f>
        <v>Non-lead</v>
      </c>
      <c r="W8367" s="189"/>
    </row>
    <row r="8368" spans="1:23" s="190" customFormat="1" ht="131.25" x14ac:dyDescent="0.25">
      <c r="A8368" s="180" t="s">
        <v>225</v>
      </c>
      <c r="B8368" s="181" t="s">
        <v>11932</v>
      </c>
      <c r="C8368" s="182" t="s">
        <v>225</v>
      </c>
      <c r="D8368" s="191" t="s">
        <v>53</v>
      </c>
      <c r="E8368" s="181" t="s">
        <v>35</v>
      </c>
      <c r="F8368" s="183" t="s">
        <v>35</v>
      </c>
      <c r="G8368" s="181" t="s">
        <v>225</v>
      </c>
      <c r="H8368" s="184" t="s">
        <v>225</v>
      </c>
      <c r="I8368" s="193" t="s">
        <v>106</v>
      </c>
      <c r="J8368" s="181" t="s">
        <v>35</v>
      </c>
      <c r="K8368" s="181" t="s">
        <v>225</v>
      </c>
      <c r="L8368" s="186" t="s">
        <v>225</v>
      </c>
      <c r="M8368" s="194" t="s">
        <v>11943</v>
      </c>
      <c r="N8368" s="191" t="s">
        <v>53</v>
      </c>
      <c r="O8368" s="181" t="s">
        <v>225</v>
      </c>
      <c r="P8368" s="184" t="s">
        <v>225</v>
      </c>
      <c r="Q8368" s="193" t="s">
        <v>106</v>
      </c>
      <c r="R8368" s="181" t="s">
        <v>35</v>
      </c>
      <c r="S8368" s="181" t="s">
        <v>225</v>
      </c>
      <c r="T8368" s="186" t="s">
        <v>225</v>
      </c>
      <c r="U8368" s="194" t="s">
        <v>11943</v>
      </c>
      <c r="V8368" s="188" t="str" cm="1">
        <f t="array" ref="V8368">IF(SUM(LEN(A8368:U8368))=0,"",IF(OR(OR(ISBLANK(E8368),SUM(LEN(B8368),LEN(C8368))=0),AND(NOT(D8368="Unknown"),ISBLANK(I8368)),AND(NOT(N8368="Unknown"),ISBLANK(Q8368))),"Missing Information", INDEX(Table15[Entire Service Line Classification], MATCH(SUMIFS(Table15[Unique ID],Table15[System-Owned Portion],D8368,Table15[If Material Anything Other than "Lead" in Column E,Was Material Ever Previously Lead?],F8368,Table15[Customer-Owned Portion],N8368),Table15[Unique ID],0),0)))</f>
        <v>Non-lead</v>
      </c>
      <c r="W8368" s="189"/>
    </row>
    <row r="8369" spans="1:23" s="190" customFormat="1" ht="131.25" x14ac:dyDescent="0.25">
      <c r="A8369" s="180" t="s">
        <v>225</v>
      </c>
      <c r="B8369" s="181" t="s">
        <v>11934</v>
      </c>
      <c r="C8369" s="182" t="s">
        <v>225</v>
      </c>
      <c r="D8369" s="191" t="s">
        <v>53</v>
      </c>
      <c r="E8369" s="181" t="s">
        <v>35</v>
      </c>
      <c r="F8369" s="183" t="s">
        <v>35</v>
      </c>
      <c r="G8369" s="181" t="s">
        <v>225</v>
      </c>
      <c r="H8369" s="184" t="s">
        <v>225</v>
      </c>
      <c r="I8369" s="193" t="s">
        <v>106</v>
      </c>
      <c r="J8369" s="181" t="s">
        <v>35</v>
      </c>
      <c r="K8369" s="181" t="s">
        <v>225</v>
      </c>
      <c r="L8369" s="186" t="s">
        <v>225</v>
      </c>
      <c r="M8369" s="194" t="s">
        <v>11943</v>
      </c>
      <c r="N8369" s="191" t="s">
        <v>53</v>
      </c>
      <c r="O8369" s="181" t="s">
        <v>225</v>
      </c>
      <c r="P8369" s="184" t="s">
        <v>225</v>
      </c>
      <c r="Q8369" s="193" t="s">
        <v>106</v>
      </c>
      <c r="R8369" s="181" t="s">
        <v>35</v>
      </c>
      <c r="S8369" s="181" t="s">
        <v>225</v>
      </c>
      <c r="T8369" s="186" t="s">
        <v>225</v>
      </c>
      <c r="U8369" s="194" t="s">
        <v>11943</v>
      </c>
      <c r="V8369" s="188" t="str" cm="1">
        <f t="array" ref="V8369">IF(SUM(LEN(A8369:U8369))=0,"",IF(OR(OR(ISBLANK(E8369),SUM(LEN(B8369),LEN(C8369))=0),AND(NOT(D8369="Unknown"),ISBLANK(I8369)),AND(NOT(N8369="Unknown"),ISBLANK(Q8369))),"Missing Information", INDEX(Table15[Entire Service Line Classification], MATCH(SUMIFS(Table15[Unique ID],Table15[System-Owned Portion],D8369,Table15[If Material Anything Other than "Lead" in Column E,Was Material Ever Previously Lead?],F8369,Table15[Customer-Owned Portion],N8369),Table15[Unique ID],0),0)))</f>
        <v>Non-lead</v>
      </c>
      <c r="W8369" s="189"/>
    </row>
    <row r="8370" spans="1:23" s="190" customFormat="1" ht="131.25" x14ac:dyDescent="0.25">
      <c r="A8370" s="180" t="s">
        <v>225</v>
      </c>
      <c r="B8370" s="181" t="s">
        <v>11937</v>
      </c>
      <c r="C8370" s="182" t="s">
        <v>225</v>
      </c>
      <c r="D8370" s="191" t="s">
        <v>53</v>
      </c>
      <c r="E8370" s="181" t="s">
        <v>35</v>
      </c>
      <c r="F8370" s="183" t="s">
        <v>35</v>
      </c>
      <c r="G8370" s="181" t="s">
        <v>225</v>
      </c>
      <c r="H8370" s="184" t="s">
        <v>225</v>
      </c>
      <c r="I8370" s="193" t="s">
        <v>106</v>
      </c>
      <c r="J8370" s="181" t="s">
        <v>35</v>
      </c>
      <c r="K8370" s="181" t="s">
        <v>225</v>
      </c>
      <c r="L8370" s="186" t="s">
        <v>225</v>
      </c>
      <c r="M8370" s="194" t="s">
        <v>11943</v>
      </c>
      <c r="N8370" s="191" t="s">
        <v>53</v>
      </c>
      <c r="O8370" s="181" t="s">
        <v>225</v>
      </c>
      <c r="P8370" s="184" t="s">
        <v>225</v>
      </c>
      <c r="Q8370" s="193" t="s">
        <v>106</v>
      </c>
      <c r="R8370" s="181" t="s">
        <v>35</v>
      </c>
      <c r="S8370" s="181" t="s">
        <v>225</v>
      </c>
      <c r="T8370" s="186" t="s">
        <v>225</v>
      </c>
      <c r="U8370" s="194" t="s">
        <v>11943</v>
      </c>
      <c r="V8370" s="188" t="str" cm="1">
        <f t="array" ref="V8370">IF(SUM(LEN(A8370:U8370))=0,"",IF(OR(OR(ISBLANK(E8370),SUM(LEN(B8370),LEN(C8370))=0),AND(NOT(D8370="Unknown"),ISBLANK(I8370)),AND(NOT(N8370="Unknown"),ISBLANK(Q8370))),"Missing Information", INDEX(Table15[Entire Service Line Classification], MATCH(SUMIFS(Table15[Unique ID],Table15[System-Owned Portion],D8370,Table15[If Material Anything Other than "Lead" in Column E,Was Material Ever Previously Lead?],F8370,Table15[Customer-Owned Portion],N8370),Table15[Unique ID],0),0)))</f>
        <v>Non-lead</v>
      </c>
      <c r="W8370" s="189"/>
    </row>
    <row r="8371" spans="1:23" s="190" customFormat="1" ht="131.25" x14ac:dyDescent="0.25">
      <c r="A8371" s="180" t="s">
        <v>225</v>
      </c>
      <c r="B8371" s="181" t="s">
        <v>11939</v>
      </c>
      <c r="C8371" s="182" t="s">
        <v>225</v>
      </c>
      <c r="D8371" s="191" t="s">
        <v>53</v>
      </c>
      <c r="E8371" s="181" t="s">
        <v>35</v>
      </c>
      <c r="F8371" s="183" t="s">
        <v>35</v>
      </c>
      <c r="G8371" s="181" t="s">
        <v>225</v>
      </c>
      <c r="H8371" s="184" t="s">
        <v>225</v>
      </c>
      <c r="I8371" s="193" t="s">
        <v>106</v>
      </c>
      <c r="J8371" s="181" t="s">
        <v>35</v>
      </c>
      <c r="K8371" s="181" t="s">
        <v>225</v>
      </c>
      <c r="L8371" s="186" t="s">
        <v>225</v>
      </c>
      <c r="M8371" s="194" t="s">
        <v>11943</v>
      </c>
      <c r="N8371" s="191" t="s">
        <v>53</v>
      </c>
      <c r="O8371" s="181" t="s">
        <v>225</v>
      </c>
      <c r="P8371" s="184" t="s">
        <v>225</v>
      </c>
      <c r="Q8371" s="193" t="s">
        <v>106</v>
      </c>
      <c r="R8371" s="181" t="s">
        <v>35</v>
      </c>
      <c r="S8371" s="181" t="s">
        <v>225</v>
      </c>
      <c r="T8371" s="186" t="s">
        <v>225</v>
      </c>
      <c r="U8371" s="194" t="s">
        <v>11943</v>
      </c>
      <c r="V8371" s="188" t="str" cm="1">
        <f t="array" ref="V8371">IF(SUM(LEN(A8371:U8371))=0,"",IF(OR(OR(ISBLANK(E8371),SUM(LEN(B8371),LEN(C8371))=0),AND(NOT(D8371="Unknown"),ISBLANK(I8371)),AND(NOT(N8371="Unknown"),ISBLANK(Q8371))),"Missing Information", INDEX(Table15[Entire Service Line Classification], MATCH(SUMIFS(Table15[Unique ID],Table15[System-Owned Portion],D8371,Table15[If Material Anything Other than "Lead" in Column E,Was Material Ever Previously Lead?],F8371,Table15[Customer-Owned Portion],N8371),Table15[Unique ID],0),0)))</f>
        <v>Non-lead</v>
      </c>
      <c r="W8371" s="189"/>
    </row>
    <row r="8372" spans="1:23" s="190" customFormat="1" ht="131.25" x14ac:dyDescent="0.25">
      <c r="A8372" s="180" t="s">
        <v>225</v>
      </c>
      <c r="B8372" s="181" t="s">
        <v>11940</v>
      </c>
      <c r="C8372" s="182" t="s">
        <v>225</v>
      </c>
      <c r="D8372" s="191" t="s">
        <v>53</v>
      </c>
      <c r="E8372" s="181" t="s">
        <v>35</v>
      </c>
      <c r="F8372" s="183" t="s">
        <v>35</v>
      </c>
      <c r="G8372" s="181" t="s">
        <v>225</v>
      </c>
      <c r="H8372" s="184" t="s">
        <v>225</v>
      </c>
      <c r="I8372" s="193" t="s">
        <v>106</v>
      </c>
      <c r="J8372" s="181" t="s">
        <v>35</v>
      </c>
      <c r="K8372" s="181" t="s">
        <v>225</v>
      </c>
      <c r="L8372" s="186" t="s">
        <v>225</v>
      </c>
      <c r="M8372" s="194" t="s">
        <v>11943</v>
      </c>
      <c r="N8372" s="191" t="s">
        <v>53</v>
      </c>
      <c r="O8372" s="181" t="s">
        <v>225</v>
      </c>
      <c r="P8372" s="184" t="s">
        <v>225</v>
      </c>
      <c r="Q8372" s="193" t="s">
        <v>106</v>
      </c>
      <c r="R8372" s="181" t="s">
        <v>35</v>
      </c>
      <c r="S8372" s="181" t="s">
        <v>225</v>
      </c>
      <c r="T8372" s="186" t="s">
        <v>225</v>
      </c>
      <c r="U8372" s="194" t="s">
        <v>11943</v>
      </c>
      <c r="V8372" s="188" t="str" cm="1">
        <f t="array" ref="V8372">IF(SUM(LEN(A8372:U8372))=0,"",IF(OR(OR(ISBLANK(E8372),SUM(LEN(B8372),LEN(C8372))=0),AND(NOT(D8372="Unknown"),ISBLANK(I8372)),AND(NOT(N8372="Unknown"),ISBLANK(Q8372))),"Missing Information", INDEX(Table15[Entire Service Line Classification], MATCH(SUMIFS(Table15[Unique ID],Table15[System-Owned Portion],D8372,Table15[If Material Anything Other than "Lead" in Column E,Was Material Ever Previously Lead?],F8372,Table15[Customer-Owned Portion],N8372),Table15[Unique ID],0),0)))</f>
        <v>Non-lead</v>
      </c>
      <c r="W8372" s="189"/>
    </row>
    <row r="8373" spans="1:23" s="190" customFormat="1" ht="131.25" x14ac:dyDescent="0.25">
      <c r="A8373" s="180" t="s">
        <v>225</v>
      </c>
      <c r="B8373" s="181" t="s">
        <v>11941</v>
      </c>
      <c r="C8373" s="182" t="s">
        <v>225</v>
      </c>
      <c r="D8373" s="191" t="s">
        <v>53</v>
      </c>
      <c r="E8373" s="181" t="s">
        <v>35</v>
      </c>
      <c r="F8373" s="183" t="s">
        <v>35</v>
      </c>
      <c r="G8373" s="181" t="s">
        <v>225</v>
      </c>
      <c r="H8373" s="184" t="s">
        <v>225</v>
      </c>
      <c r="I8373" s="193" t="s">
        <v>106</v>
      </c>
      <c r="J8373" s="181" t="s">
        <v>35</v>
      </c>
      <c r="K8373" s="181" t="s">
        <v>225</v>
      </c>
      <c r="L8373" s="186" t="s">
        <v>225</v>
      </c>
      <c r="M8373" s="194" t="s">
        <v>11943</v>
      </c>
      <c r="N8373" s="191" t="s">
        <v>53</v>
      </c>
      <c r="O8373" s="181" t="s">
        <v>225</v>
      </c>
      <c r="P8373" s="184" t="s">
        <v>225</v>
      </c>
      <c r="Q8373" s="193" t="s">
        <v>106</v>
      </c>
      <c r="R8373" s="181" t="s">
        <v>35</v>
      </c>
      <c r="S8373" s="181" t="s">
        <v>225</v>
      </c>
      <c r="T8373" s="186" t="s">
        <v>225</v>
      </c>
      <c r="U8373" s="194" t="s">
        <v>11943</v>
      </c>
      <c r="V8373" s="188" t="str" cm="1">
        <f t="array" ref="V8373">IF(SUM(LEN(A8373:U8373))=0,"",IF(OR(OR(ISBLANK(E8373),SUM(LEN(B8373),LEN(C8373))=0),AND(NOT(D8373="Unknown"),ISBLANK(I8373)),AND(NOT(N8373="Unknown"),ISBLANK(Q8373))),"Missing Information", INDEX(Table15[Entire Service Line Classification], MATCH(SUMIFS(Table15[Unique ID],Table15[System-Owned Portion],D8373,Table15[If Material Anything Other than "Lead" in Column E,Was Material Ever Previously Lead?],F8373,Table15[Customer-Owned Portion],N8373),Table15[Unique ID],0),0)))</f>
        <v>Non-lead</v>
      </c>
      <c r="W8373" s="189"/>
    </row>
    <row r="8374" spans="1:23" s="190" customFormat="1" ht="131.25" x14ac:dyDescent="0.25">
      <c r="A8374" s="180" t="s">
        <v>225</v>
      </c>
      <c r="B8374" s="181" t="s">
        <v>11942</v>
      </c>
      <c r="C8374" s="182" t="s">
        <v>225</v>
      </c>
      <c r="D8374" s="191" t="s">
        <v>53</v>
      </c>
      <c r="E8374" s="181" t="s">
        <v>35</v>
      </c>
      <c r="F8374" s="183" t="s">
        <v>35</v>
      </c>
      <c r="G8374" s="181" t="s">
        <v>225</v>
      </c>
      <c r="H8374" s="184" t="s">
        <v>225</v>
      </c>
      <c r="I8374" s="193" t="s">
        <v>106</v>
      </c>
      <c r="J8374" s="181" t="s">
        <v>35</v>
      </c>
      <c r="K8374" s="181" t="s">
        <v>225</v>
      </c>
      <c r="L8374" s="186" t="s">
        <v>225</v>
      </c>
      <c r="M8374" s="194" t="s">
        <v>11943</v>
      </c>
      <c r="N8374" s="191" t="s">
        <v>53</v>
      </c>
      <c r="O8374" s="181" t="s">
        <v>225</v>
      </c>
      <c r="P8374" s="184" t="s">
        <v>225</v>
      </c>
      <c r="Q8374" s="193" t="s">
        <v>106</v>
      </c>
      <c r="R8374" s="181" t="s">
        <v>35</v>
      </c>
      <c r="S8374" s="181" t="s">
        <v>225</v>
      </c>
      <c r="T8374" s="186" t="s">
        <v>225</v>
      </c>
      <c r="U8374" s="194" t="s">
        <v>11943</v>
      </c>
      <c r="V8374" s="188" t="str" cm="1">
        <f t="array" ref="V8374">IF(SUM(LEN(A8374:U8374))=0,"",IF(OR(OR(ISBLANK(E8374),SUM(LEN(B8374),LEN(C8374))=0),AND(NOT(D8374="Unknown"),ISBLANK(I8374)),AND(NOT(N8374="Unknown"),ISBLANK(Q8374))),"Missing Information", INDEX(Table15[Entire Service Line Classification], MATCH(SUMIFS(Table15[Unique ID],Table15[System-Owned Portion],D8374,Table15[If Material Anything Other than "Lead" in Column E,Was Material Ever Previously Lead?],F8374,Table15[Customer-Owned Portion],N8374),Table15[Unique ID],0),0)))</f>
        <v>Non-lead</v>
      </c>
      <c r="W8374" s="189"/>
    </row>
  </sheetData>
  <sheetProtection formatCells="0" insertRows="0" deleteRows="0" sort="0" autoFilter="0"/>
  <autoFilter ref="A5:W8374" xr:uid="{8E231A20-6E16-4A71-B360-CDB87F3B296D}">
    <sortState xmlns:xlrd2="http://schemas.microsoft.com/office/spreadsheetml/2017/richdata2" ref="A6:W8374">
      <sortCondition sortBy="cellColor" ref="N5:N8374" dxfId="27"/>
    </sortState>
  </autoFilter>
  <mergeCells count="7">
    <mergeCell ref="O2:Q2"/>
    <mergeCell ref="N4:U4"/>
    <mergeCell ref="A1:I1"/>
    <mergeCell ref="A4:C4"/>
    <mergeCell ref="D2:I2"/>
    <mergeCell ref="D4:M4"/>
    <mergeCell ref="A2:C2"/>
  </mergeCells>
  <conditionalFormatting sqref="I5">
    <cfRule type="expression" dxfId="9" priority="30">
      <formula>"AND($G$10=""Yes"",$O$10)"</formula>
    </cfRule>
  </conditionalFormatting>
  <conditionalFormatting sqref="N6:N8374">
    <cfRule type="expression" dxfId="8" priority="1">
      <formula>OR(AND($D6="Lead",$N6="Galvanized"), AND($D6="Unknown",$N6="Galvanized"))</formula>
    </cfRule>
    <cfRule type="expression" dxfId="7" priority="2">
      <formula>OR(AND($D6="Galvanized",$F6="Yes",$N6="Galvanized"), AND($D6="Galvanized",$F6="Don't know",$N6="Galvanized"), AND($D6="Galvanized",$F6="No",$N6="Galvanized Requiring Replacement"))</formula>
    </cfRule>
    <cfRule type="expression" dxfId="6" priority="3">
      <formula>OR(AND($D6="Non-lead - Plastic",$F6="No",$N6="Galvanized Requiring Replacement"), AND($D6="Non-lead - Copper",$F6="No",$N6="Galvanized Requiring Replacement"), AND($D6="Non-lead - Other",$F6="No",$N6="Galvanized Requiring Replacement"))</formula>
    </cfRule>
    <cfRule type="expression" dxfId="5" priority="4">
      <formula>OR(AND($D6="Non-lead - Plastic",$F6="Yes",$N6="Galvanized"), AND($D6="Non-lead - Copper",$F6="Yes",$N6="Galvanized"), AND($D6="Non-lead - Other",$F6="Yes",$N6="Galvanized"))</formula>
    </cfRule>
    <cfRule type="expression" dxfId="4" priority="5">
      <formula>OR(AND($D6="Non-lead - Plastic",$F6="Don't know",$N6="Galvanized"), AND($D6="Non-lead - Copper",$F6="Don't know",$N6="Galvanized"), AND($D6="Non-lead - Other",$F6="Don't know",$N6="Galvanized"))</formula>
    </cfRule>
  </conditionalFormatting>
  <conditionalFormatting sqref="V1:V4 V6:V8374">
    <cfRule type="containsText" dxfId="3" priority="11" operator="containsText" text="Not Valid">
      <formula>NOT(ISERROR(SEARCH("Not Valid",V1)))</formula>
    </cfRule>
  </conditionalFormatting>
  <conditionalFormatting sqref="V6:V8374">
    <cfRule type="containsText" dxfId="2" priority="12" operator="containsText" text="Missing Information">
      <formula>NOT(ISERROR(SEARCH("Missing Information",V6)))</formula>
    </cfRule>
  </conditionalFormatting>
  <conditionalFormatting sqref="W3 V6:V8374">
    <cfRule type="containsErrors" dxfId="1" priority="34">
      <formula>ISERROR(V3)</formula>
    </cfRule>
  </conditionalFormatting>
  <conditionalFormatting sqref="W3">
    <cfRule type="cellIs" dxfId="0" priority="13" operator="greaterThan">
      <formula>0.5</formula>
    </cfRule>
  </conditionalFormatting>
  <dataValidations count="3">
    <dataValidation allowBlank="1" showInputMessage="1" showErrorMessage="1" sqref="S5 S1:S3 K1:K3 K5 T6:T8374" xr:uid="{51CC9474-9AA6-4587-AEB8-A21F3CDF6BF6}"/>
    <dataValidation type="decimal" allowBlank="1" showInputMessage="1" showErrorMessage="1" sqref="P1:P3 P5:P8374 H1:H8374" xr:uid="{D2DA8BE9-77A2-4574-8839-D74159C082EF}">
      <formula1>0</formula1>
      <formula2>36</formula2>
    </dataValidation>
    <dataValidation type="date" allowBlank="1" showInputMessage="1" showErrorMessage="1" error="Please enter a valid date in the format (MM/DD/YYYY)" sqref="L6:L8374" xr:uid="{28024550-F82E-4520-9CD0-6EBFE728BDAE}">
      <formula1>1</formula1>
      <formula2>2958465</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527AEA04-76B7-4F23-84E5-68A1C949C90C}">
          <x14:formula1>
            <xm:f>'Form Lists'!$I$3:$I$6</xm:f>
          </x14:formula1>
          <xm:sqref>E1:E2 E5:E8374</xm:sqref>
        </x14:dataValidation>
        <x14:dataValidation type="list" allowBlank="1" showInputMessage="1" showErrorMessage="1" xr:uid="{C53814D8-0758-4395-9B5A-E0F74F2383A4}">
          <x14:formula1>
            <xm:f>'Form Lists'!$E$3:$E$11</xm:f>
          </x14:formula1>
          <xm:sqref>I1:I2 I6:I8374 Q6:Q8374</xm:sqref>
        </x14:dataValidation>
        <x14:dataValidation type="list" allowBlank="1" showInputMessage="1" showErrorMessage="1" xr:uid="{6125C66C-810C-46D8-82DF-8710D73EE516}">
          <x14:formula1>
            <xm:f>'Form Lists'!$F$3:$F$4</xm:f>
          </x14:formula1>
          <xm:sqref>R6:R8374 J6:J8374</xm:sqref>
        </x14:dataValidation>
        <x14:dataValidation type="list" allowBlank="1" showInputMessage="1" showErrorMessage="1" xr:uid="{15EB35B7-8947-4917-AED0-EE5F27A833E3}">
          <x14:formula1>
            <xm:f>Dropdowns!$D$5:$D$12</xm:f>
          </x14:formula1>
          <xm:sqref>S6:S8374 K6:K8374</xm:sqref>
        </x14:dataValidation>
        <x14:dataValidation type="list" allowBlank="1" showInputMessage="1" showErrorMessage="1" xr:uid="{8729BC80-F7C7-4D48-B8CE-5AF4BA7D2363}">
          <x14:formula1>
            <xm:f>'Form Lists'!$D$3:$D$5</xm:f>
          </x14:formula1>
          <xm:sqref>F6:F8374</xm:sqref>
        </x14:dataValidation>
        <x14:dataValidation type="list" allowBlank="1" showInputMessage="1" showErrorMessage="1" xr:uid="{4278B392-899B-477E-A9FA-1A3CB4C07EA0}">
          <x14:formula1>
            <xm:f>'Form Lists'!$B$3:$B$8</xm:f>
          </x14:formula1>
          <xm:sqref>D6:D8374</xm:sqref>
        </x14:dataValidation>
        <x14:dataValidation type="list" allowBlank="1" showInputMessage="1" showErrorMessage="1" xr:uid="{9682FDD6-31C6-42ED-836E-1966129C5396}">
          <x14:formula1>
            <xm:f>'Form Lists'!$C$3:$C$9</xm:f>
          </x14:formula1>
          <xm:sqref>N5:N8374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10" zoomScaleNormal="100" workbookViewId="0">
      <selection activeCell="D9" sqref="D9:F9"/>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5703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12" t="s">
        <v>0</v>
      </c>
      <c r="C2" s="213"/>
      <c r="D2" s="213"/>
      <c r="E2" s="213"/>
      <c r="F2" s="214"/>
    </row>
    <row r="3" spans="1:8" x14ac:dyDescent="0.25">
      <c r="B3" s="14" t="s">
        <v>13</v>
      </c>
      <c r="C3" s="234"/>
      <c r="D3" s="234"/>
      <c r="E3" s="234"/>
      <c r="F3" s="302"/>
    </row>
    <row r="4" spans="1:8" x14ac:dyDescent="0.25">
      <c r="B4" s="8"/>
      <c r="C4" s="3"/>
      <c r="D4" s="3"/>
      <c r="E4" s="3"/>
      <c r="F4" s="3"/>
    </row>
    <row r="5" spans="1:8" ht="74.45" customHeight="1" x14ac:dyDescent="0.25">
      <c r="B5" s="303" t="s">
        <v>223</v>
      </c>
      <c r="C5" s="303"/>
      <c r="D5" s="303"/>
      <c r="E5" s="303"/>
      <c r="F5" s="303"/>
    </row>
    <row r="6" spans="1:8" x14ac:dyDescent="0.25">
      <c r="B6" s="3"/>
      <c r="C6" s="3"/>
      <c r="D6" s="13"/>
      <c r="E6" s="13"/>
      <c r="F6" s="13"/>
    </row>
    <row r="7" spans="1:8" s="1" customFormat="1" ht="15.75" x14ac:dyDescent="0.25">
      <c r="A7" s="7"/>
      <c r="B7" s="231" t="s">
        <v>14</v>
      </c>
      <c r="C7" s="232"/>
      <c r="D7" s="232"/>
      <c r="E7" s="232"/>
      <c r="F7" s="233"/>
      <c r="G7" s="7"/>
      <c r="H7" s="10"/>
    </row>
    <row r="8" spans="1:8" s="1" customFormat="1" ht="15.6" customHeight="1" x14ac:dyDescent="0.25">
      <c r="A8" s="7"/>
      <c r="B8" s="306" t="s">
        <v>15</v>
      </c>
      <c r="C8" s="307"/>
      <c r="D8" s="315" t="s">
        <v>11962</v>
      </c>
      <c r="E8" s="315"/>
      <c r="F8" s="316"/>
      <c r="G8" s="7"/>
      <c r="H8" s="10"/>
    </row>
    <row r="9" spans="1:8" s="1" customFormat="1" ht="28.5" customHeight="1" x14ac:dyDescent="0.25">
      <c r="A9" s="7"/>
      <c r="B9" s="216" t="s">
        <v>103</v>
      </c>
      <c r="C9" s="217"/>
      <c r="D9" s="317" t="s">
        <v>83</v>
      </c>
      <c r="E9" s="317"/>
      <c r="F9" s="318"/>
      <c r="G9" s="7"/>
      <c r="H9" s="10"/>
    </row>
    <row r="10" spans="1:8" s="1" customFormat="1" ht="17.45" customHeight="1" x14ac:dyDescent="0.25">
      <c r="A10" s="7"/>
      <c r="B10" s="250"/>
      <c r="C10" s="251"/>
      <c r="D10" s="251"/>
      <c r="E10" s="251"/>
      <c r="F10" s="252"/>
      <c r="G10" s="7"/>
      <c r="H10" s="10"/>
    </row>
    <row r="11" spans="1:8" s="1" customFormat="1" x14ac:dyDescent="0.25">
      <c r="A11" s="7"/>
      <c r="B11" s="312" t="s">
        <v>104</v>
      </c>
      <c r="C11" s="313"/>
      <c r="D11" s="313"/>
      <c r="E11" s="313"/>
      <c r="F11" s="314"/>
      <c r="G11" s="7"/>
      <c r="H11" s="10"/>
    </row>
    <row r="12" spans="1:8" s="1" customFormat="1" ht="36" customHeight="1" x14ac:dyDescent="0.25">
      <c r="A12" s="7"/>
      <c r="B12" s="250"/>
      <c r="C12" s="251"/>
      <c r="D12" s="251"/>
      <c r="E12" s="251"/>
      <c r="F12" s="252"/>
      <c r="G12" s="7"/>
      <c r="H12" s="10"/>
    </row>
    <row r="13" spans="1:8" s="1" customFormat="1" x14ac:dyDescent="0.25">
      <c r="A13" s="7"/>
      <c r="B13" s="304" t="s">
        <v>90</v>
      </c>
      <c r="C13" s="305"/>
      <c r="D13" s="319" t="s">
        <v>16</v>
      </c>
      <c r="E13" s="319"/>
      <c r="F13" s="320"/>
      <c r="G13" s="7"/>
      <c r="H13" s="10"/>
    </row>
    <row r="14" spans="1:8" s="1" customFormat="1" x14ac:dyDescent="0.25">
      <c r="A14" s="7"/>
      <c r="B14" s="15"/>
      <c r="C14" s="15"/>
      <c r="D14" s="16"/>
      <c r="E14" s="16"/>
      <c r="F14" s="17"/>
      <c r="G14" s="7"/>
      <c r="H14" s="10"/>
    </row>
    <row r="15" spans="1:8" s="1" customFormat="1" ht="15.75" x14ac:dyDescent="0.25">
      <c r="A15" s="7"/>
      <c r="B15" s="231" t="s">
        <v>17</v>
      </c>
      <c r="C15" s="232"/>
      <c r="D15" s="232"/>
      <c r="E15" s="232"/>
      <c r="F15" s="233"/>
      <c r="G15" s="7"/>
      <c r="H15" s="10"/>
    </row>
    <row r="16" spans="1:8" s="1" customFormat="1" ht="30.6" customHeight="1" x14ac:dyDescent="0.25">
      <c r="A16" s="7"/>
      <c r="B16" s="308" t="s">
        <v>105</v>
      </c>
      <c r="C16" s="309"/>
      <c r="D16" s="309"/>
      <c r="E16" s="309"/>
      <c r="F16" s="310"/>
      <c r="G16" s="7"/>
      <c r="H16" s="24"/>
    </row>
    <row r="17" spans="1:8" s="1" customFormat="1" ht="45" customHeight="1" x14ac:dyDescent="0.25">
      <c r="A17" s="7"/>
      <c r="B17" s="250"/>
      <c r="C17" s="251"/>
      <c r="D17" s="251"/>
      <c r="E17" s="251"/>
      <c r="F17" s="252"/>
      <c r="G17" s="7"/>
      <c r="H17" s="10"/>
    </row>
    <row r="18" spans="1:8" x14ac:dyDescent="0.25">
      <c r="B18" s="3"/>
      <c r="C18" s="3"/>
      <c r="D18" s="3"/>
      <c r="E18" s="3"/>
      <c r="F18" s="3"/>
    </row>
    <row r="19" spans="1:8" s="1" customFormat="1" ht="18" x14ac:dyDescent="0.25">
      <c r="A19" s="7"/>
      <c r="B19" s="231" t="s">
        <v>75</v>
      </c>
      <c r="C19" s="232"/>
      <c r="D19" s="232"/>
      <c r="E19" s="232"/>
      <c r="F19" s="233"/>
      <c r="G19" s="7"/>
      <c r="H19" s="10"/>
    </row>
    <row r="20" spans="1:8" s="1" customFormat="1" ht="50.25" customHeight="1" x14ac:dyDescent="0.25">
      <c r="A20" s="7"/>
      <c r="B20" s="311" t="s">
        <v>181</v>
      </c>
      <c r="C20" s="311"/>
      <c r="D20" s="311"/>
      <c r="E20" s="311"/>
      <c r="F20" s="311"/>
      <c r="G20" s="7"/>
      <c r="H20" s="10"/>
    </row>
    <row r="21" spans="1:8" s="1" customFormat="1" x14ac:dyDescent="0.25">
      <c r="A21" s="7"/>
      <c r="B21" s="36"/>
      <c r="C21" s="36"/>
      <c r="D21" s="36"/>
      <c r="E21" s="36"/>
      <c r="F21" s="36"/>
      <c r="G21" s="7"/>
      <c r="H21" s="10"/>
    </row>
    <row r="22" spans="1:8" s="1" customFormat="1" ht="18" customHeight="1" x14ac:dyDescent="0.25">
      <c r="A22" s="7"/>
      <c r="B22" s="39" t="s">
        <v>109</v>
      </c>
      <c r="C22" s="40"/>
      <c r="D22" s="40"/>
      <c r="F22" s="38"/>
      <c r="G22" s="7"/>
      <c r="H22" s="10"/>
    </row>
    <row r="23" spans="1:8" ht="44.45" customHeight="1" x14ac:dyDescent="0.25">
      <c r="B23" s="25" t="s">
        <v>18</v>
      </c>
      <c r="C23" s="25" t="s">
        <v>101</v>
      </c>
      <c r="D23" s="25" t="s">
        <v>102</v>
      </c>
      <c r="F23" s="37"/>
      <c r="H23"/>
    </row>
    <row r="24" spans="1:8" ht="19.5" customHeight="1" x14ac:dyDescent="0.25">
      <c r="B24" s="2" t="s">
        <v>4</v>
      </c>
      <c r="C24" s="151">
        <f>COUNTIF('3. Detailed Inventory '!$D$6:$D$8374,"Lead")</f>
        <v>0</v>
      </c>
      <c r="D24" s="151">
        <f>COUNTIF('3. Detailed Inventory '!$N$6:$N$8374,"Lead")</f>
        <v>0</v>
      </c>
      <c r="F24" s="6"/>
      <c r="H24"/>
    </row>
    <row r="25" spans="1:8" ht="18.600000000000001" customHeight="1" x14ac:dyDescent="0.25">
      <c r="B25" s="2" t="s">
        <v>43</v>
      </c>
      <c r="C25" s="151">
        <f>COUNTIF('3. Detailed Inventory '!$D$6:$D$8374,"Galvanized")</f>
        <v>1191</v>
      </c>
      <c r="D25" s="151">
        <f>COUNTIF('3. Detailed Inventory '!$N$6:$N$8374,"Galvanized")</f>
        <v>2129</v>
      </c>
      <c r="F25" s="6"/>
      <c r="H25"/>
    </row>
    <row r="26" spans="1:8" ht="18.600000000000001" customHeight="1" x14ac:dyDescent="0.25">
      <c r="B26" s="2" t="s">
        <v>5</v>
      </c>
      <c r="C26" s="151">
        <f>COUNTIF('3. Detailed Inventory '!$D$6:$D$8374,"Galvanized Requiring Replacement")</f>
        <v>0</v>
      </c>
      <c r="D26" s="151">
        <f>COUNTIF('3. Detailed Inventory '!$N$6:$N$8374,"Galvanized Requiring Replacement")</f>
        <v>176</v>
      </c>
      <c r="F26" s="6"/>
      <c r="H26"/>
    </row>
    <row r="27" spans="1:8" ht="18.600000000000001" customHeight="1" x14ac:dyDescent="0.25">
      <c r="B27" s="2" t="s">
        <v>44</v>
      </c>
      <c r="C27" s="151">
        <f>COUNTIF('3. Detailed Inventory '!$D$6:$D$8374,"Non-Lead - Copper")</f>
        <v>10</v>
      </c>
      <c r="D27" s="151">
        <f>COUNTIF('3. Detailed Inventory '!$N$6:$N$8374,"Non-Lead - Copper")</f>
        <v>34</v>
      </c>
      <c r="F27" s="6"/>
      <c r="H27"/>
    </row>
    <row r="28" spans="1:8" ht="18.600000000000001" customHeight="1" x14ac:dyDescent="0.25">
      <c r="B28" s="2" t="s">
        <v>36</v>
      </c>
      <c r="C28" s="151">
        <f>COUNTIF('3. Detailed Inventory '!$D$6:$D$8374,"Non-Lead - Plastic")</f>
        <v>6987</v>
      </c>
      <c r="D28" s="151">
        <f>COUNTIF('3. Detailed Inventory '!$N$6:$N$8374,"Non-Lead - Plastic")</f>
        <v>5847</v>
      </c>
      <c r="F28" s="6"/>
      <c r="H28"/>
    </row>
    <row r="29" spans="1:8" ht="17.45" customHeight="1" x14ac:dyDescent="0.25">
      <c r="B29" s="2" t="s">
        <v>111</v>
      </c>
      <c r="C29" s="151">
        <f>COUNTIF('3. Detailed Inventory '!$D$6:$D$8374,"Non-Lead - Other")</f>
        <v>181</v>
      </c>
      <c r="D29" s="151">
        <f>COUNTIF('3. Detailed Inventory '!$N$6:$N$8374,"Non-Lead - Other")</f>
        <v>183</v>
      </c>
      <c r="F29" s="6"/>
      <c r="H29"/>
    </row>
    <row r="30" spans="1:8" ht="18" customHeight="1" thickBot="1" x14ac:dyDescent="0.3">
      <c r="B30" s="43" t="s">
        <v>48</v>
      </c>
      <c r="C30" s="152">
        <f>COUNTIF('3. Detailed Inventory '!$D$6:$D$8374,"Unknown")</f>
        <v>0</v>
      </c>
      <c r="D30" s="152">
        <f>COUNTIF('3. Detailed Inventory '!$N$6:$N$8374,"Unknown")</f>
        <v>0</v>
      </c>
      <c r="F30" s="6"/>
      <c r="H30"/>
    </row>
    <row r="31" spans="1:8" ht="18" customHeight="1" thickTop="1" x14ac:dyDescent="0.25">
      <c r="B31" s="42" t="s">
        <v>22</v>
      </c>
      <c r="C31" s="146">
        <f>SUM(C24:C30)</f>
        <v>8369</v>
      </c>
      <c r="D31" s="146">
        <f>SUM(D24:D30)</f>
        <v>8369</v>
      </c>
      <c r="F31" s="41"/>
    </row>
    <row r="33" spans="2:6" ht="18.95" customHeight="1" thickBot="1" x14ac:dyDescent="0.3">
      <c r="B33" s="286" t="s">
        <v>110</v>
      </c>
      <c r="C33" s="287"/>
      <c r="D33" s="287"/>
      <c r="E33" s="287"/>
      <c r="F33" s="287"/>
    </row>
    <row r="34" spans="2:6" ht="47.1" customHeight="1" x14ac:dyDescent="0.25">
      <c r="B34" s="12" t="s">
        <v>18</v>
      </c>
      <c r="C34" s="288" t="s">
        <v>19</v>
      </c>
      <c r="D34" s="289"/>
      <c r="E34" s="288" t="s">
        <v>197</v>
      </c>
      <c r="F34" s="289"/>
    </row>
    <row r="35" spans="2:6" ht="36.950000000000003" customHeight="1" x14ac:dyDescent="0.25">
      <c r="B35" s="2" t="s">
        <v>4</v>
      </c>
      <c r="C35" s="292" t="s">
        <v>196</v>
      </c>
      <c r="D35" s="293"/>
      <c r="E35" s="290">
        <f>SUMIF('3. Detailed Inventory '!$V$6:$V$8374,"lead")</f>
        <v>0</v>
      </c>
      <c r="F35" s="291"/>
    </row>
    <row r="36" spans="2:6" ht="60" customHeight="1" x14ac:dyDescent="0.25">
      <c r="B36" s="2" t="s">
        <v>20</v>
      </c>
      <c r="C36" s="292" t="s">
        <v>74</v>
      </c>
      <c r="D36" s="293"/>
      <c r="E36" s="290">
        <f>COUNTIF('3. Detailed Inventory '!$V$6:$V$8374,"galvanized requiring replacement")</f>
        <v>176</v>
      </c>
      <c r="F36" s="291"/>
    </row>
    <row r="37" spans="2:6" ht="47.45" customHeight="1" x14ac:dyDescent="0.25">
      <c r="B37" s="2" t="s">
        <v>6</v>
      </c>
      <c r="C37" s="292" t="s">
        <v>21</v>
      </c>
      <c r="D37" s="293"/>
      <c r="E37" s="290">
        <f>COUNTIF('3. Detailed Inventory '!$V$6:$V$8374,"non-lead")</f>
        <v>8193</v>
      </c>
      <c r="F37" s="291"/>
    </row>
    <row r="38" spans="2:6" ht="63.6" customHeight="1" x14ac:dyDescent="0.25">
      <c r="B38" s="2" t="s">
        <v>7</v>
      </c>
      <c r="C38" s="292" t="s">
        <v>183</v>
      </c>
      <c r="D38" s="293"/>
      <c r="E38" s="290">
        <f>COUNTIF('3. Detailed Inventory '!$V$6:$V$8374,"lead status unknown")</f>
        <v>0</v>
      </c>
      <c r="F38" s="291"/>
    </row>
    <row r="39" spans="2:6" ht="50.1" customHeight="1" thickBot="1" x14ac:dyDescent="0.3">
      <c r="B39" s="44" t="s">
        <v>112</v>
      </c>
      <c r="C39" s="297" t="s">
        <v>200</v>
      </c>
      <c r="D39" s="298"/>
      <c r="E39" s="282">
        <f>COUNTIF('3. Detailed Inventory '!$E$6:$E$8374,"Yes")</f>
        <v>5</v>
      </c>
      <c r="F39" s="283"/>
    </row>
    <row r="40" spans="2:6" ht="21.95" customHeight="1" thickTop="1" x14ac:dyDescent="0.25">
      <c r="B40" s="294" t="s">
        <v>188</v>
      </c>
      <c r="C40" s="295"/>
      <c r="D40" s="296"/>
      <c r="E40" s="284">
        <f>SUM(E35:E38)</f>
        <v>8369</v>
      </c>
      <c r="F40" s="285"/>
    </row>
    <row r="42" spans="2:6" x14ac:dyDescent="0.25">
      <c r="B42" s="26" t="s">
        <v>23</v>
      </c>
      <c r="C42" s="27"/>
      <c r="D42" s="27"/>
      <c r="E42" s="27"/>
      <c r="F42" s="28"/>
    </row>
    <row r="43" spans="2:6" ht="26.45" customHeight="1" x14ac:dyDescent="0.25">
      <c r="B43" s="279" t="s">
        <v>211</v>
      </c>
      <c r="C43" s="280"/>
      <c r="D43" s="280"/>
      <c r="E43" s="280"/>
      <c r="F43" s="281"/>
    </row>
    <row r="44" spans="2:6" ht="1.5" customHeight="1" x14ac:dyDescent="0.25">
      <c r="B44" s="299"/>
      <c r="C44" s="300"/>
      <c r="D44" s="300"/>
      <c r="E44" s="300"/>
      <c r="F44" s="301"/>
    </row>
  </sheetData>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topLeftCell="A25" zoomScaleNormal="100" zoomScaleSheetLayoutView="90" workbookViewId="0">
      <selection activeCell="C3" sqref="C3:D3"/>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26" t="s">
        <v>152</v>
      </c>
      <c r="C2" s="326"/>
      <c r="D2" s="326"/>
      <c r="F2" s="6"/>
    </row>
    <row r="3" spans="2:12" x14ac:dyDescent="0.25">
      <c r="B3" s="14" t="s">
        <v>13</v>
      </c>
      <c r="C3" s="329"/>
      <c r="D3" s="329"/>
      <c r="E3" s="9"/>
      <c r="F3" s="6"/>
    </row>
    <row r="4" spans="2:12" x14ac:dyDescent="0.25">
      <c r="B4" s="8"/>
      <c r="C4" s="8"/>
      <c r="D4" s="8"/>
      <c r="E4" s="8"/>
    </row>
    <row r="5" spans="2:12" x14ac:dyDescent="0.25">
      <c r="B5" s="327" t="s">
        <v>195</v>
      </c>
      <c r="C5" s="327"/>
      <c r="D5" s="327"/>
      <c r="F5" s="67"/>
      <c r="G5" s="67"/>
      <c r="H5" s="67"/>
      <c r="I5" s="67"/>
      <c r="J5" s="67"/>
      <c r="K5" s="67"/>
      <c r="L5" s="67"/>
    </row>
    <row r="6" spans="2:12" x14ac:dyDescent="0.25">
      <c r="B6" s="70"/>
      <c r="C6" s="70"/>
      <c r="D6" s="70"/>
      <c r="E6" s="70"/>
    </row>
    <row r="7" spans="2:12" x14ac:dyDescent="0.25">
      <c r="B7" s="321" t="s">
        <v>151</v>
      </c>
      <c r="C7" s="322"/>
      <c r="D7" s="328"/>
      <c r="E7" s="70"/>
    </row>
    <row r="8" spans="2:12" x14ac:dyDescent="0.25">
      <c r="B8" s="147" t="s">
        <v>150</v>
      </c>
      <c r="C8" s="15"/>
      <c r="D8" s="73"/>
      <c r="E8" s="70"/>
      <c r="F8" s="49"/>
    </row>
    <row r="9" spans="2:12" x14ac:dyDescent="0.25">
      <c r="B9" s="147" t="s">
        <v>149</v>
      </c>
      <c r="C9" s="15"/>
      <c r="D9" s="73"/>
      <c r="E9" s="70"/>
      <c r="F9" s="49"/>
    </row>
    <row r="10" spans="2:12" x14ac:dyDescent="0.25">
      <c r="B10" s="147" t="s">
        <v>148</v>
      </c>
      <c r="C10" s="15"/>
      <c r="D10" s="73"/>
      <c r="E10" s="70"/>
      <c r="F10" s="49"/>
    </row>
    <row r="11" spans="2:12" x14ac:dyDescent="0.25">
      <c r="B11" s="147" t="s">
        <v>147</v>
      </c>
      <c r="C11" s="15"/>
      <c r="D11" s="73"/>
      <c r="E11" s="70"/>
      <c r="F11" s="49"/>
    </row>
    <row r="12" spans="2:12" x14ac:dyDescent="0.25">
      <c r="B12" s="147" t="s">
        <v>146</v>
      </c>
      <c r="C12" s="15"/>
      <c r="D12" s="73"/>
      <c r="E12" s="70"/>
      <c r="F12" s="49"/>
    </row>
    <row r="13" spans="2:12" x14ac:dyDescent="0.25">
      <c r="B13" s="147" t="s">
        <v>145</v>
      </c>
      <c r="C13" s="15"/>
      <c r="D13" s="73"/>
      <c r="E13" s="70"/>
      <c r="F13" s="49"/>
    </row>
    <row r="14" spans="2:12" x14ac:dyDescent="0.25">
      <c r="B14" s="147" t="s">
        <v>144</v>
      </c>
      <c r="C14" s="48"/>
      <c r="D14" s="50"/>
      <c r="E14" s="70"/>
      <c r="F14" s="49"/>
    </row>
    <row r="15" spans="2:12" x14ac:dyDescent="0.25">
      <c r="B15" s="323" t="s">
        <v>133</v>
      </c>
      <c r="C15" s="324"/>
      <c r="D15" s="325"/>
      <c r="F15" s="49"/>
    </row>
    <row r="16" spans="2:12" ht="50.25" customHeight="1" x14ac:dyDescent="0.25">
      <c r="B16" s="250"/>
      <c r="C16" s="251"/>
      <c r="D16" s="252"/>
      <c r="F16" s="49"/>
    </row>
    <row r="17" spans="2:6" x14ac:dyDescent="0.25">
      <c r="B17" s="321" t="s">
        <v>143</v>
      </c>
      <c r="C17" s="322"/>
      <c r="D17" s="74" t="s">
        <v>122</v>
      </c>
      <c r="F17" s="49"/>
    </row>
    <row r="18" spans="2:6" x14ac:dyDescent="0.25">
      <c r="B18" s="323" t="s">
        <v>142</v>
      </c>
      <c r="C18" s="324"/>
      <c r="D18" s="325"/>
    </row>
    <row r="19" spans="2:6" ht="44.25" customHeight="1" x14ac:dyDescent="0.25">
      <c r="B19" s="250"/>
      <c r="C19" s="251"/>
      <c r="D19" s="252"/>
    </row>
    <row r="20" spans="2:6" ht="29.25" customHeight="1" x14ac:dyDescent="0.25">
      <c r="B20" s="321" t="s">
        <v>141</v>
      </c>
      <c r="C20" s="322"/>
      <c r="D20" s="328"/>
    </row>
    <row r="21" spans="2:6" x14ac:dyDescent="0.25">
      <c r="B21" s="148" t="s">
        <v>140</v>
      </c>
      <c r="C21" s="15"/>
      <c r="D21" s="73"/>
      <c r="F21" s="49"/>
    </row>
    <row r="22" spans="2:6" x14ac:dyDescent="0.25">
      <c r="B22" s="149" t="s">
        <v>139</v>
      </c>
      <c r="C22" s="15"/>
      <c r="D22" s="73"/>
    </row>
    <row r="23" spans="2:6" x14ac:dyDescent="0.25">
      <c r="B23" s="149" t="s">
        <v>138</v>
      </c>
      <c r="C23" s="15"/>
      <c r="D23" s="73"/>
    </row>
    <row r="24" spans="2:6" x14ac:dyDescent="0.25">
      <c r="B24" s="148" t="s">
        <v>137</v>
      </c>
      <c r="C24" s="70"/>
      <c r="D24" s="71"/>
      <c r="E24" s="70"/>
    </row>
    <row r="25" spans="2:6" x14ac:dyDescent="0.25">
      <c r="B25" s="148" t="s">
        <v>136</v>
      </c>
      <c r="C25" s="70"/>
      <c r="D25" s="71"/>
      <c r="E25" s="72"/>
    </row>
    <row r="26" spans="2:6" x14ac:dyDescent="0.25">
      <c r="B26" s="150" t="s">
        <v>135</v>
      </c>
      <c r="C26" s="70"/>
      <c r="D26" s="71"/>
      <c r="E26" s="70"/>
    </row>
    <row r="27" spans="2:6" x14ac:dyDescent="0.25">
      <c r="B27" s="150" t="s">
        <v>134</v>
      </c>
      <c r="C27" s="3"/>
      <c r="D27" s="46"/>
    </row>
    <row r="28" spans="2:6" x14ac:dyDescent="0.25">
      <c r="B28" s="148" t="s">
        <v>116</v>
      </c>
      <c r="C28" s="3"/>
      <c r="D28" s="46"/>
    </row>
    <row r="29" spans="2:6" x14ac:dyDescent="0.25">
      <c r="B29" s="323" t="s">
        <v>133</v>
      </c>
      <c r="C29" s="324"/>
      <c r="D29" s="325"/>
    </row>
    <row r="30" spans="2:6" ht="50.25" customHeight="1" x14ac:dyDescent="0.25">
      <c r="B30" s="250"/>
      <c r="C30" s="251"/>
      <c r="D30" s="252"/>
    </row>
    <row r="31" spans="2:6" x14ac:dyDescent="0.25">
      <c r="B31" s="69"/>
    </row>
  </sheetData>
  <sheetProtection formatCells="0"/>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08" t="s">
        <v>2</v>
      </c>
      <c r="C2" s="108" t="s">
        <v>207</v>
      </c>
      <c r="D2" s="108" t="s">
        <v>3</v>
      </c>
      <c r="E2" s="108" t="s">
        <v>206</v>
      </c>
    </row>
    <row r="3" spans="1:5" x14ac:dyDescent="0.25">
      <c r="B3" s="107" t="s">
        <v>205</v>
      </c>
      <c r="C3" s="107"/>
      <c r="D3" s="107" t="s">
        <v>4</v>
      </c>
      <c r="E3" s="107" t="s">
        <v>4</v>
      </c>
    </row>
    <row r="4" spans="1:5" x14ac:dyDescent="0.25">
      <c r="B4" s="105" t="s">
        <v>205</v>
      </c>
      <c r="C4" s="105"/>
      <c r="D4" s="105" t="s">
        <v>5</v>
      </c>
      <c r="E4" s="105" t="s">
        <v>4</v>
      </c>
    </row>
    <row r="5" spans="1:5" x14ac:dyDescent="0.25">
      <c r="B5" s="105" t="s">
        <v>205</v>
      </c>
      <c r="C5" s="105"/>
      <c r="D5" s="105" t="s">
        <v>204</v>
      </c>
      <c r="E5" s="105" t="s">
        <v>4</v>
      </c>
    </row>
    <row r="6" spans="1:5" x14ac:dyDescent="0.25">
      <c r="B6" s="118" t="s">
        <v>205</v>
      </c>
      <c r="C6" s="118"/>
      <c r="D6" s="118" t="s">
        <v>48</v>
      </c>
      <c r="E6" s="118" t="s">
        <v>4</v>
      </c>
    </row>
    <row r="7" spans="1:5" x14ac:dyDescent="0.25">
      <c r="A7" s="120"/>
      <c r="B7" s="114" t="s">
        <v>43</v>
      </c>
      <c r="C7" s="113" t="s">
        <v>37</v>
      </c>
      <c r="D7" s="113" t="s">
        <v>4</v>
      </c>
      <c r="E7" s="117" t="s">
        <v>4</v>
      </c>
    </row>
    <row r="8" spans="1:5" x14ac:dyDescent="0.25">
      <c r="A8" s="120"/>
      <c r="B8" s="112" t="s">
        <v>43</v>
      </c>
      <c r="C8" s="109" t="s">
        <v>37</v>
      </c>
      <c r="D8" s="109" t="s">
        <v>5</v>
      </c>
      <c r="E8" s="116" t="s">
        <v>5</v>
      </c>
    </row>
    <row r="9" spans="1:5" s="6" customFormat="1" x14ac:dyDescent="0.25">
      <c r="A9" s="120"/>
      <c r="B9" s="103" t="s">
        <v>43</v>
      </c>
      <c r="C9" s="102" t="s">
        <v>37</v>
      </c>
      <c r="D9" s="102" t="s">
        <v>204</v>
      </c>
      <c r="E9" s="101" t="s">
        <v>204</v>
      </c>
    </row>
    <row r="10" spans="1:5" x14ac:dyDescent="0.25">
      <c r="A10" s="120"/>
      <c r="B10" s="111" t="s">
        <v>43</v>
      </c>
      <c r="C10" s="110" t="s">
        <v>37</v>
      </c>
      <c r="D10" s="110" t="s">
        <v>48</v>
      </c>
      <c r="E10" s="115" t="s">
        <v>7</v>
      </c>
    </row>
    <row r="11" spans="1:5" x14ac:dyDescent="0.25">
      <c r="A11" s="120"/>
      <c r="B11" s="114" t="s">
        <v>43</v>
      </c>
      <c r="C11" s="113" t="s">
        <v>48</v>
      </c>
      <c r="D11" s="113" t="s">
        <v>4</v>
      </c>
      <c r="E11" s="117" t="s">
        <v>4</v>
      </c>
    </row>
    <row r="12" spans="1:5" x14ac:dyDescent="0.25">
      <c r="A12" s="120"/>
      <c r="B12" s="112" t="s">
        <v>43</v>
      </c>
      <c r="C12" s="109" t="s">
        <v>48</v>
      </c>
      <c r="D12" s="109" t="s">
        <v>5</v>
      </c>
      <c r="E12" s="116" t="s">
        <v>5</v>
      </c>
    </row>
    <row r="13" spans="1:5" x14ac:dyDescent="0.25">
      <c r="A13" s="120"/>
      <c r="B13" s="103" t="s">
        <v>43</v>
      </c>
      <c r="C13" s="102" t="s">
        <v>48</v>
      </c>
      <c r="D13" s="102" t="s">
        <v>204</v>
      </c>
      <c r="E13" s="101" t="s">
        <v>204</v>
      </c>
    </row>
    <row r="14" spans="1:5" x14ac:dyDescent="0.25">
      <c r="A14" s="120"/>
      <c r="B14" s="111" t="s">
        <v>43</v>
      </c>
      <c r="C14" s="110" t="s">
        <v>48</v>
      </c>
      <c r="D14" s="110" t="s">
        <v>48</v>
      </c>
      <c r="E14" s="115" t="s">
        <v>7</v>
      </c>
    </row>
    <row r="15" spans="1:5" x14ac:dyDescent="0.25">
      <c r="A15" s="120"/>
      <c r="B15" s="114" t="s">
        <v>43</v>
      </c>
      <c r="C15" s="113" t="s">
        <v>35</v>
      </c>
      <c r="D15" s="109" t="s">
        <v>4</v>
      </c>
      <c r="E15" s="109" t="s">
        <v>4</v>
      </c>
    </row>
    <row r="16" spans="1:5" x14ac:dyDescent="0.25">
      <c r="A16" s="120"/>
      <c r="B16" s="112" t="s">
        <v>43</v>
      </c>
      <c r="C16" s="109" t="s">
        <v>35</v>
      </c>
      <c r="D16" s="109" t="s">
        <v>43</v>
      </c>
      <c r="E16" s="109" t="s">
        <v>204</v>
      </c>
    </row>
    <row r="17" spans="1:5" x14ac:dyDescent="0.25">
      <c r="A17" s="120"/>
      <c r="B17" s="112" t="s">
        <v>43</v>
      </c>
      <c r="C17" s="109" t="s">
        <v>35</v>
      </c>
      <c r="D17" s="109" t="s">
        <v>204</v>
      </c>
      <c r="E17" s="109" t="s">
        <v>204</v>
      </c>
    </row>
    <row r="18" spans="1:5" x14ac:dyDescent="0.25">
      <c r="A18" s="120"/>
      <c r="B18" s="111" t="s">
        <v>43</v>
      </c>
      <c r="C18" s="110" t="s">
        <v>35</v>
      </c>
      <c r="D18" s="109" t="s">
        <v>48</v>
      </c>
      <c r="E18" s="109" t="s">
        <v>7</v>
      </c>
    </row>
    <row r="19" spans="1:5" x14ac:dyDescent="0.25">
      <c r="B19" s="100" t="s">
        <v>204</v>
      </c>
      <c r="C19" s="100" t="s">
        <v>37</v>
      </c>
      <c r="D19" s="100" t="s">
        <v>4</v>
      </c>
      <c r="E19" s="100" t="s">
        <v>4</v>
      </c>
    </row>
    <row r="20" spans="1:5" x14ac:dyDescent="0.25">
      <c r="B20" s="97" t="s">
        <v>204</v>
      </c>
      <c r="C20" s="97" t="s">
        <v>37</v>
      </c>
      <c r="D20" s="97" t="s">
        <v>5</v>
      </c>
      <c r="E20" s="97" t="s">
        <v>5</v>
      </c>
    </row>
    <row r="21" spans="1:5" x14ac:dyDescent="0.25">
      <c r="B21" s="119" t="s">
        <v>204</v>
      </c>
      <c r="C21" s="119" t="s">
        <v>37</v>
      </c>
      <c r="D21" s="119" t="s">
        <v>204</v>
      </c>
      <c r="E21" s="119" t="s">
        <v>204</v>
      </c>
    </row>
    <row r="22" spans="1:5" x14ac:dyDescent="0.25">
      <c r="B22" s="99" t="s">
        <v>208</v>
      </c>
      <c r="C22" s="99" t="s">
        <v>37</v>
      </c>
      <c r="D22" s="99" t="s">
        <v>48</v>
      </c>
      <c r="E22" s="99" t="s">
        <v>7</v>
      </c>
    </row>
    <row r="23" spans="1:5" x14ac:dyDescent="0.25">
      <c r="B23" s="100" t="s">
        <v>204</v>
      </c>
      <c r="C23" s="100" t="s">
        <v>48</v>
      </c>
      <c r="D23" s="100" t="s">
        <v>4</v>
      </c>
      <c r="E23" s="100" t="s">
        <v>4</v>
      </c>
    </row>
    <row r="24" spans="1:5" x14ac:dyDescent="0.25">
      <c r="B24" s="97" t="s">
        <v>204</v>
      </c>
      <c r="C24" s="97" t="s">
        <v>48</v>
      </c>
      <c r="D24" s="97" t="s">
        <v>5</v>
      </c>
      <c r="E24" s="97" t="s">
        <v>5</v>
      </c>
    </row>
    <row r="25" spans="1:5" x14ac:dyDescent="0.25">
      <c r="B25" s="119" t="s">
        <v>204</v>
      </c>
      <c r="C25" s="119" t="s">
        <v>48</v>
      </c>
      <c r="D25" s="119" t="s">
        <v>204</v>
      </c>
      <c r="E25" s="119" t="s">
        <v>204</v>
      </c>
    </row>
    <row r="26" spans="1:5" x14ac:dyDescent="0.25">
      <c r="B26" s="99" t="s">
        <v>204</v>
      </c>
      <c r="C26" s="99" t="s">
        <v>48</v>
      </c>
      <c r="D26" s="99" t="s">
        <v>48</v>
      </c>
      <c r="E26" s="99" t="s">
        <v>7</v>
      </c>
    </row>
    <row r="27" spans="1:5" x14ac:dyDescent="0.25">
      <c r="B27" s="100" t="s">
        <v>204</v>
      </c>
      <c r="C27" s="100" t="s">
        <v>35</v>
      </c>
      <c r="D27" s="100" t="s">
        <v>4</v>
      </c>
      <c r="E27" s="100" t="s">
        <v>4</v>
      </c>
    </row>
    <row r="28" spans="1:5" x14ac:dyDescent="0.25">
      <c r="B28" s="97" t="s">
        <v>204</v>
      </c>
      <c r="C28" s="97" t="s">
        <v>35</v>
      </c>
      <c r="D28" s="97" t="s">
        <v>43</v>
      </c>
      <c r="E28" s="97" t="s">
        <v>204</v>
      </c>
    </row>
    <row r="29" spans="1:5" x14ac:dyDescent="0.25">
      <c r="B29" s="119" t="s">
        <v>204</v>
      </c>
      <c r="C29" s="119" t="s">
        <v>35</v>
      </c>
      <c r="D29" s="119" t="s">
        <v>204</v>
      </c>
      <c r="E29" s="119" t="s">
        <v>204</v>
      </c>
    </row>
    <row r="30" spans="1:5" x14ac:dyDescent="0.25">
      <c r="B30" s="99" t="s">
        <v>204</v>
      </c>
      <c r="C30" s="99" t="s">
        <v>35</v>
      </c>
      <c r="D30" s="99" t="s">
        <v>48</v>
      </c>
      <c r="E30" s="99" t="s">
        <v>7</v>
      </c>
    </row>
    <row r="31" spans="1:5" x14ac:dyDescent="0.25">
      <c r="B31" s="96" t="s">
        <v>48</v>
      </c>
      <c r="C31" s="96"/>
      <c r="D31" s="96" t="s">
        <v>4</v>
      </c>
      <c r="E31" s="96" t="s">
        <v>4</v>
      </c>
    </row>
    <row r="32" spans="1:5" x14ac:dyDescent="0.25">
      <c r="B32" s="11" t="s">
        <v>48</v>
      </c>
      <c r="C32" s="11"/>
      <c r="D32" s="11" t="s">
        <v>5</v>
      </c>
      <c r="E32" s="11" t="s">
        <v>5</v>
      </c>
    </row>
    <row r="33" spans="2:5" x14ac:dyDescent="0.25">
      <c r="B33" s="11" t="s">
        <v>48</v>
      </c>
      <c r="C33" s="11"/>
      <c r="D33" s="11" t="s">
        <v>204</v>
      </c>
      <c r="E33" s="11" t="s">
        <v>7</v>
      </c>
    </row>
    <row r="34" spans="2:5" x14ac:dyDescent="0.25">
      <c r="B34" s="11" t="s">
        <v>48</v>
      </c>
      <c r="C34" s="11"/>
      <c r="D34" s="11" t="s">
        <v>48</v>
      </c>
      <c r="E34" s="11" t="s">
        <v>7</v>
      </c>
    </row>
  </sheetData>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5" x14ac:dyDescent="0.25"/>
  <cols>
    <col min="1" max="1" width="22.5703125" customWidth="1"/>
    <col min="2" max="2" width="28.42578125" customWidth="1"/>
    <col min="3" max="3" width="31.5703125" customWidth="1"/>
    <col min="4" max="4" width="30.5703125" customWidth="1"/>
    <col min="5" max="5" width="8.7109375" style="134"/>
    <col min="7" max="7" width="21.85546875" customWidth="1"/>
    <col min="8" max="8" width="30.42578125" customWidth="1"/>
    <col min="9" max="9" width="32.85546875" customWidth="1"/>
    <col min="10" max="10" width="33.42578125" customWidth="1"/>
  </cols>
  <sheetData>
    <row r="1" spans="1:10" ht="15.75" thickBot="1" x14ac:dyDescent="0.3">
      <c r="G1" s="121" t="s">
        <v>210</v>
      </c>
      <c r="H1" s="122"/>
      <c r="I1" s="122"/>
      <c r="J1" s="122"/>
    </row>
    <row r="2" spans="1:10" ht="58.5" customHeight="1" thickBot="1" x14ac:dyDescent="0.3">
      <c r="A2" s="131" t="s">
        <v>2</v>
      </c>
      <c r="B2" s="132" t="s">
        <v>222</v>
      </c>
      <c r="C2" s="132" t="s">
        <v>3</v>
      </c>
      <c r="D2" s="132" t="s">
        <v>206</v>
      </c>
      <c r="E2" s="135" t="s">
        <v>220</v>
      </c>
      <c r="F2" s="41"/>
      <c r="G2" s="123" t="s">
        <v>2</v>
      </c>
      <c r="H2" s="123" t="s">
        <v>207</v>
      </c>
      <c r="I2" s="123" t="s">
        <v>3</v>
      </c>
      <c r="J2" s="123" t="s">
        <v>206</v>
      </c>
    </row>
    <row r="3" spans="1:10" x14ac:dyDescent="0.25">
      <c r="A3" s="106" t="s">
        <v>4</v>
      </c>
      <c r="B3" s="105" t="s">
        <v>37</v>
      </c>
      <c r="C3" s="105" t="s">
        <v>4</v>
      </c>
      <c r="D3" s="105" t="s">
        <v>4</v>
      </c>
      <c r="E3" s="134">
        <v>101</v>
      </c>
      <c r="G3" s="124" t="s">
        <v>43</v>
      </c>
      <c r="H3" s="124" t="s">
        <v>45</v>
      </c>
      <c r="I3" s="124" t="s">
        <v>43</v>
      </c>
      <c r="J3" s="124"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106" t="s">
        <v>4</v>
      </c>
      <c r="B4" s="105" t="s">
        <v>37</v>
      </c>
      <c r="C4" s="105" t="s">
        <v>5</v>
      </c>
      <c r="D4" s="105" t="s">
        <v>4</v>
      </c>
      <c r="E4" s="134">
        <v>102</v>
      </c>
    </row>
    <row r="5" spans="1:10" x14ac:dyDescent="0.25">
      <c r="A5" s="106" t="s">
        <v>4</v>
      </c>
      <c r="B5" s="105" t="s">
        <v>37</v>
      </c>
      <c r="C5" s="105" t="s">
        <v>43</v>
      </c>
      <c r="D5" s="128" t="s">
        <v>221</v>
      </c>
      <c r="E5" s="134">
        <v>103</v>
      </c>
    </row>
    <row r="6" spans="1:10" x14ac:dyDescent="0.25">
      <c r="A6" s="106" t="s">
        <v>4</v>
      </c>
      <c r="B6" s="105" t="s">
        <v>37</v>
      </c>
      <c r="C6" s="105" t="s">
        <v>202</v>
      </c>
      <c r="D6" s="105" t="s">
        <v>4</v>
      </c>
      <c r="E6" s="134">
        <v>104</v>
      </c>
    </row>
    <row r="7" spans="1:10" x14ac:dyDescent="0.25">
      <c r="A7" s="106" t="s">
        <v>4</v>
      </c>
      <c r="B7" s="105" t="s">
        <v>37</v>
      </c>
      <c r="C7" s="105" t="s">
        <v>203</v>
      </c>
      <c r="D7" s="105" t="s">
        <v>4</v>
      </c>
      <c r="E7" s="134">
        <v>105</v>
      </c>
    </row>
    <row r="8" spans="1:10" x14ac:dyDescent="0.25">
      <c r="A8" s="106" t="s">
        <v>4</v>
      </c>
      <c r="B8" s="105" t="s">
        <v>37</v>
      </c>
      <c r="C8" s="105" t="s">
        <v>201</v>
      </c>
      <c r="D8" s="105" t="s">
        <v>4</v>
      </c>
      <c r="E8" s="134">
        <v>106</v>
      </c>
    </row>
    <row r="9" spans="1:10" x14ac:dyDescent="0.25">
      <c r="A9" s="106" t="s">
        <v>4</v>
      </c>
      <c r="B9" s="105" t="s">
        <v>37</v>
      </c>
      <c r="C9" s="105" t="s">
        <v>48</v>
      </c>
      <c r="D9" s="105" t="s">
        <v>4</v>
      </c>
      <c r="E9" s="134">
        <v>107</v>
      </c>
    </row>
    <row r="10" spans="1:10" x14ac:dyDescent="0.25">
      <c r="A10" s="106" t="s">
        <v>4</v>
      </c>
      <c r="B10" s="105" t="s">
        <v>45</v>
      </c>
      <c r="C10" s="105" t="s">
        <v>4</v>
      </c>
      <c r="D10" s="105" t="s">
        <v>4</v>
      </c>
      <c r="E10" s="134">
        <v>108</v>
      </c>
    </row>
    <row r="11" spans="1:10" x14ac:dyDescent="0.25">
      <c r="A11" s="106" t="s">
        <v>4</v>
      </c>
      <c r="B11" s="105" t="s">
        <v>45</v>
      </c>
      <c r="C11" s="105" t="s">
        <v>5</v>
      </c>
      <c r="D11" s="105" t="s">
        <v>4</v>
      </c>
      <c r="E11" s="134">
        <v>109</v>
      </c>
    </row>
    <row r="12" spans="1:10" x14ac:dyDescent="0.25">
      <c r="A12" s="106" t="s">
        <v>4</v>
      </c>
      <c r="B12" s="105" t="s">
        <v>45</v>
      </c>
      <c r="C12" s="105" t="s">
        <v>43</v>
      </c>
      <c r="D12" s="128" t="s">
        <v>221</v>
      </c>
      <c r="E12" s="134">
        <v>110</v>
      </c>
    </row>
    <row r="13" spans="1:10" x14ac:dyDescent="0.25">
      <c r="A13" s="106" t="s">
        <v>4</v>
      </c>
      <c r="B13" s="105" t="s">
        <v>45</v>
      </c>
      <c r="C13" s="105" t="s">
        <v>202</v>
      </c>
      <c r="D13" s="105" t="s">
        <v>4</v>
      </c>
      <c r="E13" s="134">
        <v>111</v>
      </c>
    </row>
    <row r="14" spans="1:10" x14ac:dyDescent="0.25">
      <c r="A14" s="106" t="s">
        <v>4</v>
      </c>
      <c r="B14" s="105" t="s">
        <v>45</v>
      </c>
      <c r="C14" s="105" t="s">
        <v>203</v>
      </c>
      <c r="D14" s="105" t="s">
        <v>4</v>
      </c>
      <c r="E14" s="134">
        <v>112</v>
      </c>
    </row>
    <row r="15" spans="1:10" x14ac:dyDescent="0.25">
      <c r="A15" s="106" t="s">
        <v>4</v>
      </c>
      <c r="B15" s="105" t="s">
        <v>45</v>
      </c>
      <c r="C15" s="105" t="s">
        <v>201</v>
      </c>
      <c r="D15" s="105" t="s">
        <v>4</v>
      </c>
      <c r="E15" s="134">
        <v>113</v>
      </c>
    </row>
    <row r="16" spans="1:10" x14ac:dyDescent="0.25">
      <c r="A16" s="106" t="s">
        <v>4</v>
      </c>
      <c r="B16" s="105" t="s">
        <v>45</v>
      </c>
      <c r="C16" s="105" t="s">
        <v>48</v>
      </c>
      <c r="D16" s="105" t="s">
        <v>4</v>
      </c>
      <c r="E16" s="134">
        <v>114</v>
      </c>
    </row>
    <row r="17" spans="1:5" x14ac:dyDescent="0.25">
      <c r="A17" s="106" t="s">
        <v>4</v>
      </c>
      <c r="B17" s="105" t="s">
        <v>35</v>
      </c>
      <c r="C17" s="105" t="s">
        <v>4</v>
      </c>
      <c r="D17" s="105" t="s">
        <v>4</v>
      </c>
      <c r="E17" s="134">
        <v>115</v>
      </c>
    </row>
    <row r="18" spans="1:5" x14ac:dyDescent="0.25">
      <c r="A18" s="106" t="s">
        <v>4</v>
      </c>
      <c r="B18" s="105" t="s">
        <v>35</v>
      </c>
      <c r="C18" s="105" t="s">
        <v>5</v>
      </c>
      <c r="D18" s="105" t="s">
        <v>4</v>
      </c>
      <c r="E18" s="134">
        <v>116</v>
      </c>
    </row>
    <row r="19" spans="1:5" x14ac:dyDescent="0.25">
      <c r="A19" s="106" t="s">
        <v>4</v>
      </c>
      <c r="B19" s="105" t="s">
        <v>35</v>
      </c>
      <c r="C19" s="105" t="s">
        <v>43</v>
      </c>
      <c r="D19" s="128" t="s">
        <v>221</v>
      </c>
      <c r="E19" s="134">
        <v>117</v>
      </c>
    </row>
    <row r="20" spans="1:5" x14ac:dyDescent="0.25">
      <c r="A20" s="106" t="s">
        <v>4</v>
      </c>
      <c r="B20" s="105" t="s">
        <v>35</v>
      </c>
      <c r="C20" s="105" t="s">
        <v>202</v>
      </c>
      <c r="D20" s="105" t="s">
        <v>4</v>
      </c>
      <c r="E20" s="134">
        <v>118</v>
      </c>
    </row>
    <row r="21" spans="1:5" x14ac:dyDescent="0.25">
      <c r="A21" s="106" t="s">
        <v>4</v>
      </c>
      <c r="B21" s="105" t="s">
        <v>35</v>
      </c>
      <c r="C21" s="105" t="s">
        <v>203</v>
      </c>
      <c r="D21" s="105" t="s">
        <v>4</v>
      </c>
      <c r="E21" s="134">
        <v>119</v>
      </c>
    </row>
    <row r="22" spans="1:5" x14ac:dyDescent="0.25">
      <c r="A22" s="106" t="s">
        <v>4</v>
      </c>
      <c r="B22" s="105" t="s">
        <v>35</v>
      </c>
      <c r="C22" s="105" t="s">
        <v>201</v>
      </c>
      <c r="D22" s="105" t="s">
        <v>4</v>
      </c>
      <c r="E22" s="134">
        <v>120</v>
      </c>
    </row>
    <row r="23" spans="1:5" x14ac:dyDescent="0.25">
      <c r="A23" s="106" t="s">
        <v>4</v>
      </c>
      <c r="B23" s="105" t="s">
        <v>35</v>
      </c>
      <c r="C23" s="105" t="s">
        <v>48</v>
      </c>
      <c r="D23" s="105" t="s">
        <v>4</v>
      </c>
      <c r="E23" s="134">
        <v>121</v>
      </c>
    </row>
    <row r="24" spans="1:5" x14ac:dyDescent="0.25">
      <c r="A24" s="106" t="s">
        <v>4</v>
      </c>
      <c r="B24" s="105"/>
      <c r="C24" s="105" t="s">
        <v>4</v>
      </c>
      <c r="D24" s="105" t="s">
        <v>216</v>
      </c>
      <c r="E24" s="134">
        <v>122</v>
      </c>
    </row>
    <row r="25" spans="1:5" x14ac:dyDescent="0.25">
      <c r="A25" s="106" t="s">
        <v>4</v>
      </c>
      <c r="B25" s="105"/>
      <c r="C25" s="105" t="s">
        <v>5</v>
      </c>
      <c r="D25" s="105" t="s">
        <v>4</v>
      </c>
      <c r="E25" s="134">
        <v>123</v>
      </c>
    </row>
    <row r="26" spans="1:5" x14ac:dyDescent="0.25">
      <c r="A26" s="106" t="s">
        <v>4</v>
      </c>
      <c r="B26" s="105"/>
      <c r="C26" s="105" t="s">
        <v>43</v>
      </c>
      <c r="D26" s="128" t="s">
        <v>221</v>
      </c>
      <c r="E26" s="134">
        <v>124</v>
      </c>
    </row>
    <row r="27" spans="1:5" x14ac:dyDescent="0.25">
      <c r="A27" s="106" t="s">
        <v>4</v>
      </c>
      <c r="B27" s="105"/>
      <c r="C27" s="105" t="s">
        <v>202</v>
      </c>
      <c r="D27" s="105" t="s">
        <v>4</v>
      </c>
      <c r="E27" s="134">
        <v>125</v>
      </c>
    </row>
    <row r="28" spans="1:5" x14ac:dyDescent="0.25">
      <c r="A28" s="106" t="s">
        <v>4</v>
      </c>
      <c r="B28" s="105"/>
      <c r="C28" s="105" t="s">
        <v>203</v>
      </c>
      <c r="D28" s="105" t="s">
        <v>4</v>
      </c>
      <c r="E28" s="134">
        <v>126</v>
      </c>
    </row>
    <row r="29" spans="1:5" x14ac:dyDescent="0.25">
      <c r="A29" s="106" t="s">
        <v>4</v>
      </c>
      <c r="B29" s="105"/>
      <c r="C29" s="105" t="s">
        <v>201</v>
      </c>
      <c r="D29" s="105" t="s">
        <v>4</v>
      </c>
      <c r="E29" s="134">
        <v>127</v>
      </c>
    </row>
    <row r="30" spans="1:5" x14ac:dyDescent="0.25">
      <c r="A30" s="106" t="s">
        <v>4</v>
      </c>
      <c r="B30" s="105"/>
      <c r="C30" s="105" t="s">
        <v>48</v>
      </c>
      <c r="D30" s="105" t="s">
        <v>4</v>
      </c>
      <c r="E30" s="134">
        <v>128</v>
      </c>
    </row>
    <row r="31" spans="1:5" x14ac:dyDescent="0.25">
      <c r="A31" s="104" t="s">
        <v>43</v>
      </c>
      <c r="B31" s="102" t="s">
        <v>37</v>
      </c>
      <c r="C31" s="102" t="s">
        <v>4</v>
      </c>
      <c r="D31" s="102" t="s">
        <v>4</v>
      </c>
      <c r="E31" s="134">
        <v>129</v>
      </c>
    </row>
    <row r="32" spans="1:5" x14ac:dyDescent="0.25">
      <c r="A32" s="104" t="s">
        <v>43</v>
      </c>
      <c r="B32" s="102" t="s">
        <v>37</v>
      </c>
      <c r="C32" s="102" t="s">
        <v>5</v>
      </c>
      <c r="D32" s="102" t="s">
        <v>5</v>
      </c>
      <c r="E32" s="134">
        <v>130</v>
      </c>
    </row>
    <row r="33" spans="1:5" x14ac:dyDescent="0.25">
      <c r="A33" s="104" t="s">
        <v>43</v>
      </c>
      <c r="B33" s="102" t="s">
        <v>37</v>
      </c>
      <c r="C33" s="102" t="s">
        <v>43</v>
      </c>
      <c r="D33" s="129" t="s">
        <v>221</v>
      </c>
      <c r="E33" s="134">
        <v>131</v>
      </c>
    </row>
    <row r="34" spans="1:5" x14ac:dyDescent="0.25">
      <c r="A34" s="104" t="s">
        <v>43</v>
      </c>
      <c r="B34" s="102" t="s">
        <v>37</v>
      </c>
      <c r="C34" s="102" t="s">
        <v>202</v>
      </c>
      <c r="D34" s="102" t="s">
        <v>204</v>
      </c>
      <c r="E34" s="134">
        <v>132</v>
      </c>
    </row>
    <row r="35" spans="1:5" x14ac:dyDescent="0.25">
      <c r="A35" s="104" t="s">
        <v>43</v>
      </c>
      <c r="B35" s="102" t="s">
        <v>37</v>
      </c>
      <c r="C35" s="102" t="s">
        <v>201</v>
      </c>
      <c r="D35" s="102" t="s">
        <v>204</v>
      </c>
      <c r="E35" s="134">
        <v>133</v>
      </c>
    </row>
    <row r="36" spans="1:5" x14ac:dyDescent="0.25">
      <c r="A36" s="104" t="s">
        <v>43</v>
      </c>
      <c r="B36" s="102" t="s">
        <v>37</v>
      </c>
      <c r="C36" s="102" t="s">
        <v>203</v>
      </c>
      <c r="D36" s="102" t="s">
        <v>204</v>
      </c>
      <c r="E36" s="134">
        <v>134</v>
      </c>
    </row>
    <row r="37" spans="1:5" x14ac:dyDescent="0.25">
      <c r="A37" s="104" t="s">
        <v>43</v>
      </c>
      <c r="B37" s="102" t="s">
        <v>37</v>
      </c>
      <c r="C37" s="102" t="s">
        <v>48</v>
      </c>
      <c r="D37" s="102" t="s">
        <v>7</v>
      </c>
      <c r="E37" s="134">
        <v>135</v>
      </c>
    </row>
    <row r="38" spans="1:5" x14ac:dyDescent="0.25">
      <c r="A38" s="104" t="s">
        <v>43</v>
      </c>
      <c r="B38" s="102" t="s">
        <v>45</v>
      </c>
      <c r="C38" s="102" t="s">
        <v>4</v>
      </c>
      <c r="D38" s="102" t="s">
        <v>4</v>
      </c>
      <c r="E38" s="134">
        <v>136</v>
      </c>
    </row>
    <row r="39" spans="1:5" x14ac:dyDescent="0.25">
      <c r="A39" s="104" t="s">
        <v>43</v>
      </c>
      <c r="B39" s="102" t="s">
        <v>45</v>
      </c>
      <c r="C39" s="102" t="s">
        <v>5</v>
      </c>
      <c r="D39" s="102" t="s">
        <v>5</v>
      </c>
      <c r="E39" s="134">
        <v>137</v>
      </c>
    </row>
    <row r="40" spans="1:5" x14ac:dyDescent="0.25">
      <c r="A40" s="104" t="s">
        <v>43</v>
      </c>
      <c r="B40" s="102" t="s">
        <v>45</v>
      </c>
      <c r="C40" s="102" t="s">
        <v>43</v>
      </c>
      <c r="D40" s="129" t="s">
        <v>221</v>
      </c>
      <c r="E40" s="134">
        <v>138</v>
      </c>
    </row>
    <row r="41" spans="1:5" x14ac:dyDescent="0.25">
      <c r="A41" s="104" t="s">
        <v>43</v>
      </c>
      <c r="B41" s="102" t="s">
        <v>45</v>
      </c>
      <c r="C41" s="102" t="s">
        <v>202</v>
      </c>
      <c r="D41" s="102" t="s">
        <v>204</v>
      </c>
      <c r="E41" s="134">
        <v>139</v>
      </c>
    </row>
    <row r="42" spans="1:5" x14ac:dyDescent="0.25">
      <c r="A42" s="104" t="s">
        <v>43</v>
      </c>
      <c r="B42" s="102" t="s">
        <v>45</v>
      </c>
      <c r="C42" s="102" t="s">
        <v>201</v>
      </c>
      <c r="D42" s="102" t="s">
        <v>204</v>
      </c>
      <c r="E42" s="134">
        <v>140</v>
      </c>
    </row>
    <row r="43" spans="1:5" x14ac:dyDescent="0.25">
      <c r="A43" s="104" t="s">
        <v>43</v>
      </c>
      <c r="B43" s="102" t="s">
        <v>45</v>
      </c>
      <c r="C43" s="102" t="s">
        <v>203</v>
      </c>
      <c r="D43" s="102" t="s">
        <v>204</v>
      </c>
      <c r="E43" s="134">
        <v>141</v>
      </c>
    </row>
    <row r="44" spans="1:5" x14ac:dyDescent="0.25">
      <c r="A44" s="104" t="s">
        <v>43</v>
      </c>
      <c r="B44" s="102" t="s">
        <v>45</v>
      </c>
      <c r="C44" s="102" t="s">
        <v>48</v>
      </c>
      <c r="D44" s="102" t="s">
        <v>7</v>
      </c>
      <c r="E44" s="134">
        <v>142</v>
      </c>
    </row>
    <row r="45" spans="1:5" x14ac:dyDescent="0.25">
      <c r="A45" s="104" t="s">
        <v>43</v>
      </c>
      <c r="B45" s="102" t="s">
        <v>35</v>
      </c>
      <c r="C45" s="102" t="s">
        <v>4</v>
      </c>
      <c r="D45" s="102" t="s">
        <v>4</v>
      </c>
      <c r="E45" s="134">
        <v>143</v>
      </c>
    </row>
    <row r="46" spans="1:5" ht="15.75" thickBot="1" x14ac:dyDescent="0.3">
      <c r="A46" s="104" t="s">
        <v>43</v>
      </c>
      <c r="B46" s="102" t="s">
        <v>35</v>
      </c>
      <c r="C46" s="102" t="s">
        <v>5</v>
      </c>
      <c r="D46" s="129" t="s">
        <v>221</v>
      </c>
      <c r="E46" s="134">
        <v>144</v>
      </c>
    </row>
    <row r="47" spans="1:5" ht="15.75" thickBot="1" x14ac:dyDescent="0.3">
      <c r="A47" s="136" t="s">
        <v>43</v>
      </c>
      <c r="B47" s="137" t="s">
        <v>35</v>
      </c>
      <c r="C47" s="137" t="s">
        <v>43</v>
      </c>
      <c r="D47" s="137" t="s">
        <v>204</v>
      </c>
      <c r="E47" s="138">
        <v>145</v>
      </c>
    </row>
    <row r="48" spans="1:5" x14ac:dyDescent="0.25">
      <c r="A48" s="104" t="s">
        <v>43</v>
      </c>
      <c r="B48" s="102" t="s">
        <v>35</v>
      </c>
      <c r="C48" s="102" t="s">
        <v>202</v>
      </c>
      <c r="D48" s="102" t="s">
        <v>204</v>
      </c>
      <c r="E48" s="134">
        <v>146</v>
      </c>
    </row>
    <row r="49" spans="1:5" x14ac:dyDescent="0.25">
      <c r="A49" s="104" t="s">
        <v>43</v>
      </c>
      <c r="B49" s="102" t="s">
        <v>35</v>
      </c>
      <c r="C49" s="102" t="s">
        <v>201</v>
      </c>
      <c r="D49" s="102" t="s">
        <v>204</v>
      </c>
      <c r="E49" s="134">
        <v>147</v>
      </c>
    </row>
    <row r="50" spans="1:5" x14ac:dyDescent="0.25">
      <c r="A50" s="104" t="s">
        <v>43</v>
      </c>
      <c r="B50" s="102" t="s">
        <v>35</v>
      </c>
      <c r="C50" s="102" t="s">
        <v>203</v>
      </c>
      <c r="D50" s="102" t="s">
        <v>204</v>
      </c>
      <c r="E50" s="134">
        <v>148</v>
      </c>
    </row>
    <row r="51" spans="1:5" x14ac:dyDescent="0.25">
      <c r="A51" s="104" t="s">
        <v>43</v>
      </c>
      <c r="B51" s="102" t="s">
        <v>35</v>
      </c>
      <c r="C51" s="102" t="s">
        <v>48</v>
      </c>
      <c r="D51" s="102" t="s">
        <v>7</v>
      </c>
      <c r="E51" s="134">
        <v>149</v>
      </c>
    </row>
    <row r="52" spans="1:5" x14ac:dyDescent="0.25">
      <c r="A52" s="104" t="s">
        <v>43</v>
      </c>
      <c r="B52" s="102"/>
      <c r="C52" s="102" t="s">
        <v>4</v>
      </c>
      <c r="D52" s="102" t="s">
        <v>216</v>
      </c>
      <c r="E52" s="134">
        <v>150</v>
      </c>
    </row>
    <row r="53" spans="1:5" x14ac:dyDescent="0.25">
      <c r="A53" s="104" t="s">
        <v>43</v>
      </c>
      <c r="B53" s="102"/>
      <c r="C53" s="102" t="s">
        <v>5</v>
      </c>
      <c r="D53" s="102" t="s">
        <v>216</v>
      </c>
      <c r="E53" s="134">
        <v>151</v>
      </c>
    </row>
    <row r="54" spans="1:5" x14ac:dyDescent="0.25">
      <c r="A54" s="104" t="s">
        <v>43</v>
      </c>
      <c r="B54" s="102"/>
      <c r="C54" s="102" t="s">
        <v>43</v>
      </c>
      <c r="D54" s="102" t="s">
        <v>216</v>
      </c>
      <c r="E54" s="134">
        <v>152</v>
      </c>
    </row>
    <row r="55" spans="1:5" x14ac:dyDescent="0.25">
      <c r="A55" s="104" t="s">
        <v>43</v>
      </c>
      <c r="B55" s="102"/>
      <c r="C55" s="102" t="s">
        <v>202</v>
      </c>
      <c r="D55" s="102" t="s">
        <v>216</v>
      </c>
      <c r="E55" s="134">
        <v>153</v>
      </c>
    </row>
    <row r="56" spans="1:5" x14ac:dyDescent="0.25">
      <c r="A56" s="104" t="s">
        <v>43</v>
      </c>
      <c r="B56" s="102"/>
      <c r="C56" s="102" t="s">
        <v>201</v>
      </c>
      <c r="D56" s="102" t="s">
        <v>216</v>
      </c>
      <c r="E56" s="134">
        <v>154</v>
      </c>
    </row>
    <row r="57" spans="1:5" x14ac:dyDescent="0.25">
      <c r="A57" s="104" t="s">
        <v>43</v>
      </c>
      <c r="B57" s="102"/>
      <c r="C57" s="102" t="s">
        <v>203</v>
      </c>
      <c r="D57" s="102" t="s">
        <v>216</v>
      </c>
      <c r="E57" s="134">
        <v>155</v>
      </c>
    </row>
    <row r="58" spans="1:5" x14ac:dyDescent="0.25">
      <c r="A58" s="104" t="s">
        <v>43</v>
      </c>
      <c r="B58" s="102"/>
      <c r="C58" s="102" t="s">
        <v>48</v>
      </c>
      <c r="D58" s="102" t="s">
        <v>216</v>
      </c>
      <c r="E58" s="134">
        <v>156</v>
      </c>
    </row>
    <row r="59" spans="1:5" x14ac:dyDescent="0.25">
      <c r="A59" s="98" t="s">
        <v>202</v>
      </c>
      <c r="B59" s="97" t="s">
        <v>37</v>
      </c>
      <c r="C59" s="97" t="s">
        <v>4</v>
      </c>
      <c r="D59" s="97" t="s">
        <v>4</v>
      </c>
      <c r="E59" s="134">
        <v>157</v>
      </c>
    </row>
    <row r="60" spans="1:5" x14ac:dyDescent="0.25">
      <c r="A60" s="98" t="s">
        <v>202</v>
      </c>
      <c r="B60" s="97" t="s">
        <v>37</v>
      </c>
      <c r="C60" s="97" t="s">
        <v>5</v>
      </c>
      <c r="D60" s="97" t="s">
        <v>5</v>
      </c>
      <c r="E60" s="134">
        <v>158</v>
      </c>
    </row>
    <row r="61" spans="1:5" x14ac:dyDescent="0.25">
      <c r="A61" s="98" t="s">
        <v>202</v>
      </c>
      <c r="B61" s="97" t="s">
        <v>37</v>
      </c>
      <c r="C61" s="97" t="s">
        <v>43</v>
      </c>
      <c r="D61" s="130" t="s">
        <v>221</v>
      </c>
      <c r="E61" s="134">
        <v>159</v>
      </c>
    </row>
    <row r="62" spans="1:5" x14ac:dyDescent="0.25">
      <c r="A62" s="98" t="s">
        <v>202</v>
      </c>
      <c r="B62" s="97" t="s">
        <v>37</v>
      </c>
      <c r="C62" s="97" t="s">
        <v>202</v>
      </c>
      <c r="D62" s="97" t="s">
        <v>204</v>
      </c>
      <c r="E62" s="134">
        <v>160</v>
      </c>
    </row>
    <row r="63" spans="1:5" x14ac:dyDescent="0.25">
      <c r="A63" s="98" t="s">
        <v>202</v>
      </c>
      <c r="B63" s="97" t="s">
        <v>37</v>
      </c>
      <c r="C63" s="97" t="s">
        <v>203</v>
      </c>
      <c r="D63" s="97" t="s">
        <v>204</v>
      </c>
      <c r="E63" s="134">
        <v>161</v>
      </c>
    </row>
    <row r="64" spans="1:5" x14ac:dyDescent="0.25">
      <c r="A64" s="98" t="s">
        <v>202</v>
      </c>
      <c r="B64" s="97" t="s">
        <v>37</v>
      </c>
      <c r="C64" s="97" t="s">
        <v>201</v>
      </c>
      <c r="D64" s="97" t="s">
        <v>204</v>
      </c>
      <c r="E64" s="134">
        <v>162</v>
      </c>
    </row>
    <row r="65" spans="1:5" x14ac:dyDescent="0.25">
      <c r="A65" s="98" t="s">
        <v>202</v>
      </c>
      <c r="B65" s="97" t="s">
        <v>37</v>
      </c>
      <c r="C65" s="97" t="s">
        <v>48</v>
      </c>
      <c r="D65" s="97" t="s">
        <v>7</v>
      </c>
      <c r="E65" s="134">
        <v>163</v>
      </c>
    </row>
    <row r="66" spans="1:5" x14ac:dyDescent="0.25">
      <c r="A66" s="98" t="s">
        <v>202</v>
      </c>
      <c r="B66" s="97" t="s">
        <v>45</v>
      </c>
      <c r="C66" s="97" t="s">
        <v>4</v>
      </c>
      <c r="D66" s="97" t="s">
        <v>4</v>
      </c>
      <c r="E66" s="134">
        <v>164</v>
      </c>
    </row>
    <row r="67" spans="1:5" x14ac:dyDescent="0.25">
      <c r="A67" s="98" t="s">
        <v>202</v>
      </c>
      <c r="B67" s="97" t="s">
        <v>45</v>
      </c>
      <c r="C67" s="97" t="s">
        <v>5</v>
      </c>
      <c r="D67" s="97" t="s">
        <v>5</v>
      </c>
      <c r="E67" s="134">
        <v>165</v>
      </c>
    </row>
    <row r="68" spans="1:5" x14ac:dyDescent="0.25">
      <c r="A68" s="98" t="s">
        <v>202</v>
      </c>
      <c r="B68" s="97" t="s">
        <v>45</v>
      </c>
      <c r="C68" s="97" t="s">
        <v>43</v>
      </c>
      <c r="D68" s="130" t="s">
        <v>221</v>
      </c>
      <c r="E68" s="134">
        <v>166</v>
      </c>
    </row>
    <row r="69" spans="1:5" x14ac:dyDescent="0.25">
      <c r="A69" s="98" t="s">
        <v>202</v>
      </c>
      <c r="B69" s="97" t="s">
        <v>45</v>
      </c>
      <c r="C69" s="97" t="s">
        <v>202</v>
      </c>
      <c r="D69" s="97" t="s">
        <v>204</v>
      </c>
      <c r="E69" s="134">
        <v>167</v>
      </c>
    </row>
    <row r="70" spans="1:5" x14ac:dyDescent="0.25">
      <c r="A70" s="98" t="s">
        <v>202</v>
      </c>
      <c r="B70" s="97" t="s">
        <v>45</v>
      </c>
      <c r="C70" s="97" t="s">
        <v>203</v>
      </c>
      <c r="D70" s="97" t="s">
        <v>204</v>
      </c>
      <c r="E70" s="134">
        <v>168</v>
      </c>
    </row>
    <row r="71" spans="1:5" x14ac:dyDescent="0.25">
      <c r="A71" s="98" t="s">
        <v>202</v>
      </c>
      <c r="B71" s="97" t="s">
        <v>45</v>
      </c>
      <c r="C71" s="97" t="s">
        <v>201</v>
      </c>
      <c r="D71" s="97" t="s">
        <v>204</v>
      </c>
      <c r="E71" s="134">
        <v>169</v>
      </c>
    </row>
    <row r="72" spans="1:5" x14ac:dyDescent="0.25">
      <c r="A72" s="98" t="s">
        <v>202</v>
      </c>
      <c r="B72" s="97" t="s">
        <v>45</v>
      </c>
      <c r="C72" s="97" t="s">
        <v>48</v>
      </c>
      <c r="D72" s="97" t="s">
        <v>7</v>
      </c>
      <c r="E72" s="134">
        <v>170</v>
      </c>
    </row>
    <row r="73" spans="1:5" x14ac:dyDescent="0.25">
      <c r="A73" s="98" t="s">
        <v>202</v>
      </c>
      <c r="B73" s="97" t="s">
        <v>35</v>
      </c>
      <c r="C73" s="97" t="s">
        <v>4</v>
      </c>
      <c r="D73" s="97" t="s">
        <v>4</v>
      </c>
      <c r="E73" s="134">
        <v>171</v>
      </c>
    </row>
    <row r="74" spans="1:5" x14ac:dyDescent="0.25">
      <c r="A74" s="98" t="s">
        <v>202</v>
      </c>
      <c r="B74" s="97" t="s">
        <v>35</v>
      </c>
      <c r="C74" s="97" t="s">
        <v>5</v>
      </c>
      <c r="D74" s="130" t="s">
        <v>221</v>
      </c>
      <c r="E74" s="134">
        <v>172</v>
      </c>
    </row>
    <row r="75" spans="1:5" x14ac:dyDescent="0.25">
      <c r="A75" s="98" t="s">
        <v>202</v>
      </c>
      <c r="B75" s="97" t="s">
        <v>35</v>
      </c>
      <c r="C75" s="97" t="s">
        <v>43</v>
      </c>
      <c r="D75" s="97" t="s">
        <v>204</v>
      </c>
      <c r="E75" s="134">
        <v>173</v>
      </c>
    </row>
    <row r="76" spans="1:5" x14ac:dyDescent="0.25">
      <c r="A76" s="98" t="s">
        <v>202</v>
      </c>
      <c r="B76" s="97" t="s">
        <v>35</v>
      </c>
      <c r="C76" s="97" t="s">
        <v>202</v>
      </c>
      <c r="D76" s="97" t="s">
        <v>204</v>
      </c>
      <c r="E76" s="134">
        <v>174</v>
      </c>
    </row>
    <row r="77" spans="1:5" x14ac:dyDescent="0.25">
      <c r="A77" s="98" t="s">
        <v>202</v>
      </c>
      <c r="B77" s="97" t="s">
        <v>35</v>
      </c>
      <c r="C77" s="97" t="s">
        <v>203</v>
      </c>
      <c r="D77" s="97" t="s">
        <v>204</v>
      </c>
      <c r="E77" s="134">
        <v>175</v>
      </c>
    </row>
    <row r="78" spans="1:5" x14ac:dyDescent="0.25">
      <c r="A78" s="98" t="s">
        <v>202</v>
      </c>
      <c r="B78" s="97" t="s">
        <v>35</v>
      </c>
      <c r="C78" s="97" t="s">
        <v>201</v>
      </c>
      <c r="D78" s="97" t="s">
        <v>204</v>
      </c>
      <c r="E78" s="134">
        <v>176</v>
      </c>
    </row>
    <row r="79" spans="1:5" x14ac:dyDescent="0.25">
      <c r="A79" s="98" t="s">
        <v>202</v>
      </c>
      <c r="B79" s="97" t="s">
        <v>35</v>
      </c>
      <c r="C79" s="97" t="s">
        <v>48</v>
      </c>
      <c r="D79" s="97" t="s">
        <v>7</v>
      </c>
      <c r="E79" s="134">
        <v>177</v>
      </c>
    </row>
    <row r="80" spans="1:5" x14ac:dyDescent="0.25">
      <c r="A80" s="98" t="s">
        <v>202</v>
      </c>
      <c r="B80" s="97"/>
      <c r="C80" s="97" t="s">
        <v>4</v>
      </c>
      <c r="D80" s="97" t="s">
        <v>216</v>
      </c>
      <c r="E80" s="134">
        <v>178</v>
      </c>
    </row>
    <row r="81" spans="1:5" x14ac:dyDescent="0.25">
      <c r="A81" s="98" t="s">
        <v>202</v>
      </c>
      <c r="B81" s="97"/>
      <c r="C81" s="97" t="s">
        <v>5</v>
      </c>
      <c r="D81" s="97" t="s">
        <v>216</v>
      </c>
      <c r="E81" s="134">
        <v>179</v>
      </c>
    </row>
    <row r="82" spans="1:5" x14ac:dyDescent="0.25">
      <c r="A82" s="98" t="s">
        <v>202</v>
      </c>
      <c r="B82" s="97"/>
      <c r="C82" s="97" t="s">
        <v>43</v>
      </c>
      <c r="D82" s="97" t="s">
        <v>216</v>
      </c>
      <c r="E82" s="134">
        <v>180</v>
      </c>
    </row>
    <row r="83" spans="1:5" x14ac:dyDescent="0.25">
      <c r="A83" s="98" t="s">
        <v>202</v>
      </c>
      <c r="B83" s="97"/>
      <c r="C83" s="97" t="s">
        <v>202</v>
      </c>
      <c r="D83" s="97" t="s">
        <v>216</v>
      </c>
      <c r="E83" s="134">
        <v>181</v>
      </c>
    </row>
    <row r="84" spans="1:5" x14ac:dyDescent="0.25">
      <c r="A84" s="98" t="s">
        <v>202</v>
      </c>
      <c r="B84" s="97"/>
      <c r="C84" s="97" t="s">
        <v>203</v>
      </c>
      <c r="D84" s="97" t="s">
        <v>216</v>
      </c>
      <c r="E84" s="134">
        <v>182</v>
      </c>
    </row>
    <row r="85" spans="1:5" x14ac:dyDescent="0.25">
      <c r="A85" s="98" t="s">
        <v>202</v>
      </c>
      <c r="B85" s="97"/>
      <c r="C85" s="97" t="s">
        <v>201</v>
      </c>
      <c r="D85" s="97" t="s">
        <v>216</v>
      </c>
      <c r="E85" s="134">
        <v>183</v>
      </c>
    </row>
    <row r="86" spans="1:5" x14ac:dyDescent="0.25">
      <c r="A86" s="98" t="s">
        <v>202</v>
      </c>
      <c r="B86" s="97"/>
      <c r="C86" s="97" t="s">
        <v>48</v>
      </c>
      <c r="D86" s="97" t="s">
        <v>216</v>
      </c>
      <c r="E86" s="134">
        <v>184</v>
      </c>
    </row>
    <row r="87" spans="1:5" x14ac:dyDescent="0.25">
      <c r="A87" s="98" t="s">
        <v>203</v>
      </c>
      <c r="B87" s="97" t="s">
        <v>37</v>
      </c>
      <c r="C87" s="97" t="s">
        <v>4</v>
      </c>
      <c r="D87" s="97" t="s">
        <v>4</v>
      </c>
      <c r="E87" s="134">
        <v>185</v>
      </c>
    </row>
    <row r="88" spans="1:5" x14ac:dyDescent="0.25">
      <c r="A88" s="98" t="s">
        <v>203</v>
      </c>
      <c r="B88" s="97" t="s">
        <v>37</v>
      </c>
      <c r="C88" s="97" t="s">
        <v>5</v>
      </c>
      <c r="D88" s="97" t="s">
        <v>5</v>
      </c>
      <c r="E88" s="134">
        <v>186</v>
      </c>
    </row>
    <row r="89" spans="1:5" x14ac:dyDescent="0.25">
      <c r="A89" s="98" t="s">
        <v>203</v>
      </c>
      <c r="B89" s="97" t="s">
        <v>37</v>
      </c>
      <c r="C89" s="97" t="s">
        <v>43</v>
      </c>
      <c r="D89" s="130" t="s">
        <v>221</v>
      </c>
      <c r="E89" s="134">
        <v>187</v>
      </c>
    </row>
    <row r="90" spans="1:5" x14ac:dyDescent="0.25">
      <c r="A90" s="98" t="s">
        <v>203</v>
      </c>
      <c r="B90" s="97" t="s">
        <v>37</v>
      </c>
      <c r="C90" s="97" t="s">
        <v>202</v>
      </c>
      <c r="D90" s="97" t="s">
        <v>204</v>
      </c>
      <c r="E90" s="134">
        <v>188</v>
      </c>
    </row>
    <row r="91" spans="1:5" x14ac:dyDescent="0.25">
      <c r="A91" s="98" t="s">
        <v>203</v>
      </c>
      <c r="B91" s="97" t="s">
        <v>37</v>
      </c>
      <c r="C91" s="97" t="s">
        <v>203</v>
      </c>
      <c r="D91" s="97" t="s">
        <v>204</v>
      </c>
      <c r="E91" s="134">
        <v>189</v>
      </c>
    </row>
    <row r="92" spans="1:5" x14ac:dyDescent="0.25">
      <c r="A92" s="98" t="s">
        <v>203</v>
      </c>
      <c r="B92" s="97" t="s">
        <v>37</v>
      </c>
      <c r="C92" s="97" t="s">
        <v>201</v>
      </c>
      <c r="D92" s="97" t="s">
        <v>204</v>
      </c>
      <c r="E92" s="134">
        <v>190</v>
      </c>
    </row>
    <row r="93" spans="1:5" x14ac:dyDescent="0.25">
      <c r="A93" s="98" t="s">
        <v>203</v>
      </c>
      <c r="B93" s="97" t="s">
        <v>37</v>
      </c>
      <c r="C93" s="97" t="s">
        <v>48</v>
      </c>
      <c r="D93" s="97" t="s">
        <v>7</v>
      </c>
      <c r="E93" s="134">
        <v>191</v>
      </c>
    </row>
    <row r="94" spans="1:5" x14ac:dyDescent="0.25">
      <c r="A94" s="98" t="s">
        <v>203</v>
      </c>
      <c r="B94" s="97" t="s">
        <v>45</v>
      </c>
      <c r="C94" s="97" t="s">
        <v>4</v>
      </c>
      <c r="D94" s="97" t="s">
        <v>4</v>
      </c>
      <c r="E94" s="134">
        <v>192</v>
      </c>
    </row>
    <row r="95" spans="1:5" x14ac:dyDescent="0.25">
      <c r="A95" s="98" t="s">
        <v>203</v>
      </c>
      <c r="B95" s="97" t="s">
        <v>45</v>
      </c>
      <c r="C95" s="97" t="s">
        <v>5</v>
      </c>
      <c r="D95" s="97" t="s">
        <v>5</v>
      </c>
      <c r="E95" s="134">
        <v>193</v>
      </c>
    </row>
    <row r="96" spans="1:5" x14ac:dyDescent="0.25">
      <c r="A96" s="98" t="s">
        <v>203</v>
      </c>
      <c r="B96" s="97" t="s">
        <v>45</v>
      </c>
      <c r="C96" s="97" t="s">
        <v>43</v>
      </c>
      <c r="D96" s="130" t="s">
        <v>221</v>
      </c>
      <c r="E96" s="134">
        <v>194</v>
      </c>
    </row>
    <row r="97" spans="1:5" x14ac:dyDescent="0.25">
      <c r="A97" s="98" t="s">
        <v>203</v>
      </c>
      <c r="B97" s="97" t="s">
        <v>45</v>
      </c>
      <c r="C97" s="97" t="s">
        <v>202</v>
      </c>
      <c r="D97" s="97" t="s">
        <v>204</v>
      </c>
      <c r="E97" s="134">
        <v>195</v>
      </c>
    </row>
    <row r="98" spans="1:5" x14ac:dyDescent="0.25">
      <c r="A98" s="98" t="s">
        <v>203</v>
      </c>
      <c r="B98" s="97" t="s">
        <v>45</v>
      </c>
      <c r="C98" s="97" t="s">
        <v>203</v>
      </c>
      <c r="D98" s="97" t="s">
        <v>204</v>
      </c>
      <c r="E98" s="134">
        <v>196</v>
      </c>
    </row>
    <row r="99" spans="1:5" x14ac:dyDescent="0.25">
      <c r="A99" s="98" t="s">
        <v>203</v>
      </c>
      <c r="B99" s="97" t="s">
        <v>45</v>
      </c>
      <c r="C99" s="97" t="s">
        <v>201</v>
      </c>
      <c r="D99" s="97" t="s">
        <v>204</v>
      </c>
      <c r="E99" s="134">
        <v>197</v>
      </c>
    </row>
    <row r="100" spans="1:5" x14ac:dyDescent="0.25">
      <c r="A100" s="98" t="s">
        <v>203</v>
      </c>
      <c r="B100" s="97" t="s">
        <v>45</v>
      </c>
      <c r="C100" s="97" t="s">
        <v>48</v>
      </c>
      <c r="D100" s="97" t="s">
        <v>7</v>
      </c>
      <c r="E100" s="134">
        <v>198</v>
      </c>
    </row>
    <row r="101" spans="1:5" x14ac:dyDescent="0.25">
      <c r="A101" s="98" t="s">
        <v>203</v>
      </c>
      <c r="B101" s="97" t="s">
        <v>35</v>
      </c>
      <c r="C101" s="97" t="s">
        <v>4</v>
      </c>
      <c r="D101" s="97" t="s">
        <v>4</v>
      </c>
      <c r="E101" s="134">
        <v>199</v>
      </c>
    </row>
    <row r="102" spans="1:5" x14ac:dyDescent="0.25">
      <c r="A102" s="98" t="s">
        <v>203</v>
      </c>
      <c r="B102" s="97" t="s">
        <v>35</v>
      </c>
      <c r="C102" s="97" t="s">
        <v>5</v>
      </c>
      <c r="D102" s="130" t="s">
        <v>221</v>
      </c>
      <c r="E102" s="134">
        <v>200</v>
      </c>
    </row>
    <row r="103" spans="1:5" x14ac:dyDescent="0.25">
      <c r="A103" s="98" t="s">
        <v>203</v>
      </c>
      <c r="B103" s="97" t="s">
        <v>35</v>
      </c>
      <c r="C103" s="97" t="s">
        <v>43</v>
      </c>
      <c r="D103" s="97" t="s">
        <v>204</v>
      </c>
      <c r="E103" s="134">
        <v>201</v>
      </c>
    </row>
    <row r="104" spans="1:5" x14ac:dyDescent="0.25">
      <c r="A104" s="98" t="s">
        <v>203</v>
      </c>
      <c r="B104" s="97" t="s">
        <v>35</v>
      </c>
      <c r="C104" s="97" t="s">
        <v>202</v>
      </c>
      <c r="D104" s="97" t="s">
        <v>204</v>
      </c>
      <c r="E104" s="134">
        <v>202</v>
      </c>
    </row>
    <row r="105" spans="1:5" x14ac:dyDescent="0.25">
      <c r="A105" s="98" t="s">
        <v>203</v>
      </c>
      <c r="B105" s="97" t="s">
        <v>35</v>
      </c>
      <c r="C105" s="97" t="s">
        <v>203</v>
      </c>
      <c r="D105" s="97" t="s">
        <v>204</v>
      </c>
      <c r="E105" s="134">
        <v>203</v>
      </c>
    </row>
    <row r="106" spans="1:5" x14ac:dyDescent="0.25">
      <c r="A106" s="98" t="s">
        <v>203</v>
      </c>
      <c r="B106" s="97" t="s">
        <v>35</v>
      </c>
      <c r="C106" s="97" t="s">
        <v>201</v>
      </c>
      <c r="D106" s="97" t="s">
        <v>204</v>
      </c>
      <c r="E106" s="134">
        <v>204</v>
      </c>
    </row>
    <row r="107" spans="1:5" x14ac:dyDescent="0.25">
      <c r="A107" s="98" t="s">
        <v>203</v>
      </c>
      <c r="B107" s="97" t="s">
        <v>35</v>
      </c>
      <c r="C107" s="97" t="s">
        <v>48</v>
      </c>
      <c r="D107" s="97" t="s">
        <v>7</v>
      </c>
      <c r="E107" s="134">
        <v>205</v>
      </c>
    </row>
    <row r="108" spans="1:5" x14ac:dyDescent="0.25">
      <c r="A108" s="98" t="s">
        <v>203</v>
      </c>
      <c r="B108" s="97"/>
      <c r="C108" s="97" t="s">
        <v>4</v>
      </c>
      <c r="D108" s="97" t="s">
        <v>216</v>
      </c>
      <c r="E108" s="134">
        <v>206</v>
      </c>
    </row>
    <row r="109" spans="1:5" x14ac:dyDescent="0.25">
      <c r="A109" s="98" t="s">
        <v>203</v>
      </c>
      <c r="B109" s="97"/>
      <c r="C109" s="97" t="s">
        <v>5</v>
      </c>
      <c r="D109" s="97" t="s">
        <v>216</v>
      </c>
      <c r="E109" s="134">
        <v>207</v>
      </c>
    </row>
    <row r="110" spans="1:5" x14ac:dyDescent="0.25">
      <c r="A110" s="98" t="s">
        <v>203</v>
      </c>
      <c r="B110" s="97"/>
      <c r="C110" s="97" t="s">
        <v>43</v>
      </c>
      <c r="D110" s="97" t="s">
        <v>216</v>
      </c>
      <c r="E110" s="134">
        <v>208</v>
      </c>
    </row>
    <row r="111" spans="1:5" x14ac:dyDescent="0.25">
      <c r="A111" s="98" t="s">
        <v>203</v>
      </c>
      <c r="B111" s="97"/>
      <c r="C111" s="97" t="s">
        <v>202</v>
      </c>
      <c r="D111" s="97" t="s">
        <v>216</v>
      </c>
      <c r="E111" s="134">
        <v>209</v>
      </c>
    </row>
    <row r="112" spans="1:5" x14ac:dyDescent="0.25">
      <c r="A112" s="98" t="s">
        <v>203</v>
      </c>
      <c r="B112" s="97"/>
      <c r="C112" s="97" t="s">
        <v>203</v>
      </c>
      <c r="D112" s="97" t="s">
        <v>216</v>
      </c>
      <c r="E112" s="134">
        <v>210</v>
      </c>
    </row>
    <row r="113" spans="1:5" x14ac:dyDescent="0.25">
      <c r="A113" s="98" t="s">
        <v>203</v>
      </c>
      <c r="B113" s="97"/>
      <c r="C113" s="97" t="s">
        <v>201</v>
      </c>
      <c r="D113" s="97" t="s">
        <v>216</v>
      </c>
      <c r="E113" s="134">
        <v>211</v>
      </c>
    </row>
    <row r="114" spans="1:5" x14ac:dyDescent="0.25">
      <c r="A114" s="98" t="s">
        <v>203</v>
      </c>
      <c r="B114" s="97"/>
      <c r="C114" s="97" t="s">
        <v>48</v>
      </c>
      <c r="D114" s="97" t="s">
        <v>216</v>
      </c>
      <c r="E114" s="134">
        <v>212</v>
      </c>
    </row>
    <row r="115" spans="1:5" x14ac:dyDescent="0.25">
      <c r="A115" s="98" t="s">
        <v>201</v>
      </c>
      <c r="B115" s="97" t="s">
        <v>37</v>
      </c>
      <c r="C115" s="97" t="s">
        <v>4</v>
      </c>
      <c r="D115" s="97" t="s">
        <v>4</v>
      </c>
      <c r="E115" s="134">
        <v>213</v>
      </c>
    </row>
    <row r="116" spans="1:5" x14ac:dyDescent="0.25">
      <c r="A116" s="98" t="s">
        <v>201</v>
      </c>
      <c r="B116" s="97" t="s">
        <v>37</v>
      </c>
      <c r="C116" s="97" t="s">
        <v>5</v>
      </c>
      <c r="D116" s="97" t="s">
        <v>5</v>
      </c>
      <c r="E116" s="134">
        <v>214</v>
      </c>
    </row>
    <row r="117" spans="1:5" x14ac:dyDescent="0.25">
      <c r="A117" s="98" t="s">
        <v>201</v>
      </c>
      <c r="B117" s="97" t="s">
        <v>37</v>
      </c>
      <c r="C117" s="97" t="s">
        <v>43</v>
      </c>
      <c r="D117" s="130" t="s">
        <v>221</v>
      </c>
      <c r="E117" s="134">
        <v>215</v>
      </c>
    </row>
    <row r="118" spans="1:5" x14ac:dyDescent="0.25">
      <c r="A118" s="98" t="s">
        <v>201</v>
      </c>
      <c r="B118" s="97" t="s">
        <v>37</v>
      </c>
      <c r="C118" s="97" t="s">
        <v>202</v>
      </c>
      <c r="D118" s="97" t="s">
        <v>204</v>
      </c>
      <c r="E118" s="134">
        <v>216</v>
      </c>
    </row>
    <row r="119" spans="1:5" x14ac:dyDescent="0.25">
      <c r="A119" s="98" t="s">
        <v>201</v>
      </c>
      <c r="B119" s="97" t="s">
        <v>37</v>
      </c>
      <c r="C119" s="97" t="s">
        <v>203</v>
      </c>
      <c r="D119" s="97" t="s">
        <v>204</v>
      </c>
      <c r="E119" s="134">
        <v>217</v>
      </c>
    </row>
    <row r="120" spans="1:5" x14ac:dyDescent="0.25">
      <c r="A120" s="98" t="s">
        <v>201</v>
      </c>
      <c r="B120" s="97" t="s">
        <v>37</v>
      </c>
      <c r="C120" s="97" t="s">
        <v>201</v>
      </c>
      <c r="D120" s="97" t="s">
        <v>204</v>
      </c>
      <c r="E120" s="134">
        <v>218</v>
      </c>
    </row>
    <row r="121" spans="1:5" x14ac:dyDescent="0.25">
      <c r="A121" s="98" t="s">
        <v>201</v>
      </c>
      <c r="B121" s="97" t="s">
        <v>37</v>
      </c>
      <c r="C121" s="97" t="s">
        <v>48</v>
      </c>
      <c r="D121" s="97" t="s">
        <v>7</v>
      </c>
      <c r="E121" s="134">
        <v>219</v>
      </c>
    </row>
    <row r="122" spans="1:5" x14ac:dyDescent="0.25">
      <c r="A122" s="98" t="s">
        <v>201</v>
      </c>
      <c r="B122" s="97" t="s">
        <v>45</v>
      </c>
      <c r="C122" s="97" t="s">
        <v>4</v>
      </c>
      <c r="D122" s="97" t="s">
        <v>4</v>
      </c>
      <c r="E122" s="134">
        <v>220</v>
      </c>
    </row>
    <row r="123" spans="1:5" x14ac:dyDescent="0.25">
      <c r="A123" s="98" t="s">
        <v>201</v>
      </c>
      <c r="B123" s="97" t="s">
        <v>45</v>
      </c>
      <c r="C123" s="97" t="s">
        <v>5</v>
      </c>
      <c r="D123" s="97" t="s">
        <v>5</v>
      </c>
      <c r="E123" s="134">
        <v>221</v>
      </c>
    </row>
    <row r="124" spans="1:5" x14ac:dyDescent="0.25">
      <c r="A124" s="98" t="s">
        <v>201</v>
      </c>
      <c r="B124" s="97" t="s">
        <v>45</v>
      </c>
      <c r="C124" s="97" t="s">
        <v>43</v>
      </c>
      <c r="D124" s="130" t="s">
        <v>221</v>
      </c>
      <c r="E124" s="134">
        <v>222</v>
      </c>
    </row>
    <row r="125" spans="1:5" x14ac:dyDescent="0.25">
      <c r="A125" s="98" t="s">
        <v>201</v>
      </c>
      <c r="B125" s="97" t="s">
        <v>45</v>
      </c>
      <c r="C125" s="97" t="s">
        <v>202</v>
      </c>
      <c r="D125" s="97" t="s">
        <v>204</v>
      </c>
      <c r="E125" s="134">
        <v>223</v>
      </c>
    </row>
    <row r="126" spans="1:5" x14ac:dyDescent="0.25">
      <c r="A126" s="98" t="s">
        <v>201</v>
      </c>
      <c r="B126" s="97" t="s">
        <v>45</v>
      </c>
      <c r="C126" s="97" t="s">
        <v>203</v>
      </c>
      <c r="D126" s="97" t="s">
        <v>204</v>
      </c>
      <c r="E126" s="134">
        <v>224</v>
      </c>
    </row>
    <row r="127" spans="1:5" x14ac:dyDescent="0.25">
      <c r="A127" s="98" t="s">
        <v>201</v>
      </c>
      <c r="B127" s="97" t="s">
        <v>45</v>
      </c>
      <c r="C127" s="97" t="s">
        <v>201</v>
      </c>
      <c r="D127" s="97" t="s">
        <v>204</v>
      </c>
      <c r="E127" s="134">
        <v>225</v>
      </c>
    </row>
    <row r="128" spans="1:5" x14ac:dyDescent="0.25">
      <c r="A128" s="98" t="s">
        <v>201</v>
      </c>
      <c r="B128" s="97" t="s">
        <v>45</v>
      </c>
      <c r="C128" s="97" t="s">
        <v>48</v>
      </c>
      <c r="D128" s="97" t="s">
        <v>7</v>
      </c>
      <c r="E128" s="134">
        <v>226</v>
      </c>
    </row>
    <row r="129" spans="1:5" x14ac:dyDescent="0.25">
      <c r="A129" s="98" t="s">
        <v>201</v>
      </c>
      <c r="B129" s="97" t="s">
        <v>35</v>
      </c>
      <c r="C129" s="97" t="s">
        <v>4</v>
      </c>
      <c r="D129" s="97" t="s">
        <v>4</v>
      </c>
      <c r="E129" s="134">
        <v>227</v>
      </c>
    </row>
    <row r="130" spans="1:5" x14ac:dyDescent="0.25">
      <c r="A130" s="98" t="s">
        <v>201</v>
      </c>
      <c r="B130" s="97" t="s">
        <v>35</v>
      </c>
      <c r="C130" s="97" t="s">
        <v>5</v>
      </c>
      <c r="D130" s="130" t="s">
        <v>221</v>
      </c>
      <c r="E130" s="134">
        <v>228</v>
      </c>
    </row>
    <row r="131" spans="1:5" x14ac:dyDescent="0.25">
      <c r="A131" s="98" t="s">
        <v>201</v>
      </c>
      <c r="B131" s="97" t="s">
        <v>35</v>
      </c>
      <c r="C131" s="97" t="s">
        <v>43</v>
      </c>
      <c r="D131" s="97" t="s">
        <v>204</v>
      </c>
      <c r="E131" s="134">
        <v>229</v>
      </c>
    </row>
    <row r="132" spans="1:5" x14ac:dyDescent="0.25">
      <c r="A132" s="98" t="s">
        <v>201</v>
      </c>
      <c r="B132" s="97" t="s">
        <v>35</v>
      </c>
      <c r="C132" s="97" t="s">
        <v>202</v>
      </c>
      <c r="D132" s="97" t="s">
        <v>204</v>
      </c>
      <c r="E132" s="134">
        <v>230</v>
      </c>
    </row>
    <row r="133" spans="1:5" x14ac:dyDescent="0.25">
      <c r="A133" s="98" t="s">
        <v>201</v>
      </c>
      <c r="B133" s="97" t="s">
        <v>35</v>
      </c>
      <c r="C133" s="97" t="s">
        <v>203</v>
      </c>
      <c r="D133" s="97" t="s">
        <v>204</v>
      </c>
      <c r="E133" s="134">
        <v>231</v>
      </c>
    </row>
    <row r="134" spans="1:5" x14ac:dyDescent="0.25">
      <c r="A134" s="98" t="s">
        <v>201</v>
      </c>
      <c r="B134" s="97" t="s">
        <v>35</v>
      </c>
      <c r="C134" s="97" t="s">
        <v>201</v>
      </c>
      <c r="D134" s="97" t="s">
        <v>204</v>
      </c>
      <c r="E134" s="134">
        <v>232</v>
      </c>
    </row>
    <row r="135" spans="1:5" x14ac:dyDescent="0.25">
      <c r="A135" s="98" t="s">
        <v>201</v>
      </c>
      <c r="B135" s="97" t="s">
        <v>35</v>
      </c>
      <c r="C135" s="97" t="s">
        <v>48</v>
      </c>
      <c r="D135" s="97" t="s">
        <v>7</v>
      </c>
      <c r="E135" s="134">
        <v>233</v>
      </c>
    </row>
    <row r="136" spans="1:5" x14ac:dyDescent="0.25">
      <c r="A136" s="98" t="s">
        <v>201</v>
      </c>
      <c r="B136" s="97"/>
      <c r="C136" s="97" t="s">
        <v>4</v>
      </c>
      <c r="D136" s="97" t="s">
        <v>216</v>
      </c>
      <c r="E136" s="134">
        <v>234</v>
      </c>
    </row>
    <row r="137" spans="1:5" x14ac:dyDescent="0.25">
      <c r="A137" s="98" t="s">
        <v>201</v>
      </c>
      <c r="B137" s="97"/>
      <c r="C137" s="97" t="s">
        <v>5</v>
      </c>
      <c r="D137" s="97" t="s">
        <v>216</v>
      </c>
      <c r="E137" s="134">
        <v>235</v>
      </c>
    </row>
    <row r="138" spans="1:5" x14ac:dyDescent="0.25">
      <c r="A138" s="98" t="s">
        <v>201</v>
      </c>
      <c r="B138" s="97"/>
      <c r="C138" s="97" t="s">
        <v>43</v>
      </c>
      <c r="D138" s="97" t="s">
        <v>216</v>
      </c>
      <c r="E138" s="134">
        <v>236</v>
      </c>
    </row>
    <row r="139" spans="1:5" x14ac:dyDescent="0.25">
      <c r="A139" s="98" t="s">
        <v>201</v>
      </c>
      <c r="B139" s="97"/>
      <c r="C139" s="97" t="s">
        <v>202</v>
      </c>
      <c r="D139" s="97" t="s">
        <v>216</v>
      </c>
      <c r="E139" s="134">
        <v>237</v>
      </c>
    </row>
    <row r="140" spans="1:5" x14ac:dyDescent="0.25">
      <c r="A140" s="98" t="s">
        <v>201</v>
      </c>
      <c r="B140" s="97"/>
      <c r="C140" s="97" t="s">
        <v>203</v>
      </c>
      <c r="D140" s="97" t="s">
        <v>216</v>
      </c>
      <c r="E140" s="134">
        <v>238</v>
      </c>
    </row>
    <row r="141" spans="1:5" x14ac:dyDescent="0.25">
      <c r="A141" s="98" t="s">
        <v>201</v>
      </c>
      <c r="B141" s="97"/>
      <c r="C141" s="97" t="s">
        <v>201</v>
      </c>
      <c r="D141" s="97" t="s">
        <v>216</v>
      </c>
      <c r="E141" s="134">
        <v>239</v>
      </c>
    </row>
    <row r="142" spans="1:5" x14ac:dyDescent="0.25">
      <c r="A142" s="98" t="s">
        <v>201</v>
      </c>
      <c r="B142" s="97"/>
      <c r="C142" s="97" t="s">
        <v>48</v>
      </c>
      <c r="D142" s="97" t="s">
        <v>216</v>
      </c>
      <c r="E142" s="134">
        <v>240</v>
      </c>
    </row>
    <row r="143" spans="1:5" x14ac:dyDescent="0.25">
      <c r="A143" s="125" t="s">
        <v>48</v>
      </c>
      <c r="B143" s="11"/>
      <c r="C143" s="11" t="s">
        <v>4</v>
      </c>
      <c r="D143" s="11" t="s">
        <v>4</v>
      </c>
      <c r="E143" s="134">
        <v>241</v>
      </c>
    </row>
    <row r="144" spans="1:5" x14ac:dyDescent="0.25">
      <c r="A144" s="125" t="s">
        <v>48</v>
      </c>
      <c r="B144" s="11"/>
      <c r="C144" s="11" t="s">
        <v>5</v>
      </c>
      <c r="D144" s="11" t="s">
        <v>5</v>
      </c>
      <c r="E144" s="134">
        <v>242</v>
      </c>
    </row>
    <row r="145" spans="1:5" x14ac:dyDescent="0.25">
      <c r="A145" s="125" t="s">
        <v>48</v>
      </c>
      <c r="B145" s="11"/>
      <c r="C145" s="11" t="s">
        <v>43</v>
      </c>
      <c r="D145" s="133" t="s">
        <v>221</v>
      </c>
      <c r="E145" s="134">
        <v>243</v>
      </c>
    </row>
    <row r="146" spans="1:5" x14ac:dyDescent="0.25">
      <c r="A146" s="125" t="s">
        <v>48</v>
      </c>
      <c r="B146" s="11"/>
      <c r="C146" s="11" t="s">
        <v>202</v>
      </c>
      <c r="D146" s="11" t="s">
        <v>7</v>
      </c>
      <c r="E146" s="134">
        <v>244</v>
      </c>
    </row>
    <row r="147" spans="1:5" x14ac:dyDescent="0.25">
      <c r="A147" s="125" t="s">
        <v>48</v>
      </c>
      <c r="B147" s="11"/>
      <c r="C147" s="11" t="s">
        <v>203</v>
      </c>
      <c r="D147" s="11" t="s">
        <v>7</v>
      </c>
      <c r="E147" s="134">
        <v>245</v>
      </c>
    </row>
    <row r="148" spans="1:5" x14ac:dyDescent="0.25">
      <c r="A148" s="125" t="s">
        <v>48</v>
      </c>
      <c r="B148" s="11"/>
      <c r="C148" s="11" t="s">
        <v>201</v>
      </c>
      <c r="D148" s="11" t="s">
        <v>7</v>
      </c>
      <c r="E148" s="134">
        <v>246</v>
      </c>
    </row>
    <row r="149" spans="1:5" x14ac:dyDescent="0.25">
      <c r="A149" s="125" t="s">
        <v>48</v>
      </c>
      <c r="B149" s="11"/>
      <c r="C149" s="11" t="s">
        <v>48</v>
      </c>
      <c r="D149" s="11" t="s">
        <v>7</v>
      </c>
      <c r="E149" s="134">
        <v>247</v>
      </c>
    </row>
    <row r="150" spans="1:5" x14ac:dyDescent="0.25">
      <c r="A150" s="125" t="s">
        <v>48</v>
      </c>
      <c r="B150" s="11" t="s">
        <v>45</v>
      </c>
      <c r="C150" s="11" t="s">
        <v>4</v>
      </c>
      <c r="D150" s="11" t="s">
        <v>4</v>
      </c>
      <c r="E150" s="134">
        <v>248</v>
      </c>
    </row>
    <row r="151" spans="1:5" x14ac:dyDescent="0.25">
      <c r="A151" s="125" t="s">
        <v>48</v>
      </c>
      <c r="B151" s="11" t="s">
        <v>45</v>
      </c>
      <c r="C151" s="11" t="s">
        <v>5</v>
      </c>
      <c r="D151" s="11" t="s">
        <v>5</v>
      </c>
      <c r="E151" s="134">
        <v>249</v>
      </c>
    </row>
    <row r="152" spans="1:5" x14ac:dyDescent="0.25">
      <c r="A152" s="125" t="s">
        <v>48</v>
      </c>
      <c r="B152" s="11" t="s">
        <v>45</v>
      </c>
      <c r="C152" s="11" t="s">
        <v>43</v>
      </c>
      <c r="D152" s="133" t="s">
        <v>221</v>
      </c>
      <c r="E152" s="134">
        <v>250</v>
      </c>
    </row>
    <row r="153" spans="1:5" x14ac:dyDescent="0.25">
      <c r="A153" s="125" t="s">
        <v>48</v>
      </c>
      <c r="B153" s="11" t="s">
        <v>45</v>
      </c>
      <c r="C153" s="11" t="s">
        <v>202</v>
      </c>
      <c r="D153" s="11" t="s">
        <v>7</v>
      </c>
      <c r="E153" s="134">
        <v>251</v>
      </c>
    </row>
    <row r="154" spans="1:5" x14ac:dyDescent="0.25">
      <c r="A154" s="125" t="s">
        <v>48</v>
      </c>
      <c r="B154" s="11" t="s">
        <v>45</v>
      </c>
      <c r="C154" s="11" t="s">
        <v>203</v>
      </c>
      <c r="D154" s="11" t="s">
        <v>7</v>
      </c>
      <c r="E154" s="134">
        <v>252</v>
      </c>
    </row>
    <row r="155" spans="1:5" x14ac:dyDescent="0.25">
      <c r="A155" s="125" t="s">
        <v>48</v>
      </c>
      <c r="B155" s="11" t="s">
        <v>45</v>
      </c>
      <c r="C155" s="11" t="s">
        <v>201</v>
      </c>
      <c r="D155" s="11" t="s">
        <v>7</v>
      </c>
      <c r="E155" s="134">
        <v>253</v>
      </c>
    </row>
    <row r="156" spans="1:5" x14ac:dyDescent="0.25">
      <c r="A156" s="125" t="s">
        <v>48</v>
      </c>
      <c r="B156" s="11" t="s">
        <v>45</v>
      </c>
      <c r="C156" s="11" t="s">
        <v>48</v>
      </c>
      <c r="D156" s="11" t="s">
        <v>7</v>
      </c>
      <c r="E156" s="134">
        <v>254</v>
      </c>
    </row>
    <row r="157" spans="1:5" x14ac:dyDescent="0.25">
      <c r="A157" s="125" t="s">
        <v>48</v>
      </c>
      <c r="B157" s="11" t="s">
        <v>37</v>
      </c>
      <c r="C157" s="11" t="s">
        <v>4</v>
      </c>
      <c r="D157" s="11" t="s">
        <v>4</v>
      </c>
      <c r="E157" s="134">
        <v>255</v>
      </c>
    </row>
    <row r="158" spans="1:5" x14ac:dyDescent="0.25">
      <c r="A158" s="125" t="s">
        <v>48</v>
      </c>
      <c r="B158" s="11" t="s">
        <v>37</v>
      </c>
      <c r="C158" s="11" t="s">
        <v>5</v>
      </c>
      <c r="D158" s="11" t="s">
        <v>5</v>
      </c>
      <c r="E158" s="134">
        <v>256</v>
      </c>
    </row>
    <row r="159" spans="1:5" x14ac:dyDescent="0.25">
      <c r="A159" s="125" t="s">
        <v>48</v>
      </c>
      <c r="B159" s="11" t="s">
        <v>37</v>
      </c>
      <c r="C159" s="11" t="s">
        <v>43</v>
      </c>
      <c r="D159" s="133" t="s">
        <v>221</v>
      </c>
      <c r="E159" s="134">
        <v>257</v>
      </c>
    </row>
    <row r="160" spans="1:5" x14ac:dyDescent="0.25">
      <c r="A160" s="125" t="s">
        <v>48</v>
      </c>
      <c r="B160" s="11" t="s">
        <v>37</v>
      </c>
      <c r="C160" s="11" t="s">
        <v>202</v>
      </c>
      <c r="D160" s="11" t="s">
        <v>7</v>
      </c>
      <c r="E160" s="134">
        <v>258</v>
      </c>
    </row>
    <row r="161" spans="1:5" x14ac:dyDescent="0.25">
      <c r="A161" s="125" t="s">
        <v>48</v>
      </c>
      <c r="B161" s="11" t="s">
        <v>37</v>
      </c>
      <c r="C161" s="11" t="s">
        <v>203</v>
      </c>
      <c r="D161" s="11" t="s">
        <v>7</v>
      </c>
      <c r="E161" s="134">
        <v>259</v>
      </c>
    </row>
    <row r="162" spans="1:5" x14ac:dyDescent="0.25">
      <c r="A162" s="125" t="s">
        <v>48</v>
      </c>
      <c r="B162" s="11" t="s">
        <v>37</v>
      </c>
      <c r="C162" s="11" t="s">
        <v>201</v>
      </c>
      <c r="D162" s="11" t="s">
        <v>7</v>
      </c>
      <c r="E162" s="134">
        <v>260</v>
      </c>
    </row>
    <row r="163" spans="1:5" x14ac:dyDescent="0.25">
      <c r="A163" s="125" t="s">
        <v>48</v>
      </c>
      <c r="B163" s="11" t="s">
        <v>37</v>
      </c>
      <c r="C163" s="11" t="s">
        <v>48</v>
      </c>
      <c r="D163" s="11" t="s">
        <v>7</v>
      </c>
      <c r="E163" s="134">
        <v>261</v>
      </c>
    </row>
    <row r="164" spans="1:5" x14ac:dyDescent="0.25">
      <c r="A164" s="125" t="s">
        <v>48</v>
      </c>
      <c r="B164" s="11" t="s">
        <v>35</v>
      </c>
      <c r="C164" s="11" t="s">
        <v>4</v>
      </c>
      <c r="D164" s="11" t="s">
        <v>4</v>
      </c>
      <c r="E164" s="134">
        <v>262</v>
      </c>
    </row>
    <row r="165" spans="1:5" x14ac:dyDescent="0.25">
      <c r="A165" s="125" t="s">
        <v>48</v>
      </c>
      <c r="B165" s="11" t="s">
        <v>35</v>
      </c>
      <c r="C165" s="11" t="s">
        <v>5</v>
      </c>
      <c r="D165" s="11" t="s">
        <v>5</v>
      </c>
      <c r="E165" s="134">
        <v>263</v>
      </c>
    </row>
    <row r="166" spans="1:5" x14ac:dyDescent="0.25">
      <c r="A166" s="125" t="s">
        <v>48</v>
      </c>
      <c r="B166" s="11" t="s">
        <v>35</v>
      </c>
      <c r="C166" s="11" t="s">
        <v>43</v>
      </c>
      <c r="D166" s="133" t="s">
        <v>221</v>
      </c>
      <c r="E166" s="134">
        <v>264</v>
      </c>
    </row>
    <row r="167" spans="1:5" x14ac:dyDescent="0.25">
      <c r="A167" s="125" t="s">
        <v>48</v>
      </c>
      <c r="B167" s="11" t="s">
        <v>35</v>
      </c>
      <c r="C167" s="11" t="s">
        <v>202</v>
      </c>
      <c r="D167" s="11" t="s">
        <v>7</v>
      </c>
      <c r="E167" s="134">
        <v>265</v>
      </c>
    </row>
    <row r="168" spans="1:5" x14ac:dyDescent="0.25">
      <c r="A168" s="125" t="s">
        <v>48</v>
      </c>
      <c r="B168" s="11" t="s">
        <v>35</v>
      </c>
      <c r="C168" s="11" t="s">
        <v>203</v>
      </c>
      <c r="D168" s="11" t="s">
        <v>7</v>
      </c>
      <c r="E168" s="134">
        <v>266</v>
      </c>
    </row>
    <row r="169" spans="1:5" x14ac:dyDescent="0.25">
      <c r="A169" s="125" t="s">
        <v>48</v>
      </c>
      <c r="B169" s="11" t="s">
        <v>35</v>
      </c>
      <c r="C169" s="11" t="s">
        <v>201</v>
      </c>
      <c r="D169" s="11" t="s">
        <v>7</v>
      </c>
      <c r="E169" s="134">
        <v>267</v>
      </c>
    </row>
    <row r="170" spans="1:5" ht="15.75" thickBot="1" x14ac:dyDescent="0.3">
      <c r="A170" s="126" t="s">
        <v>48</v>
      </c>
      <c r="B170" s="127" t="s">
        <v>35</v>
      </c>
      <c r="C170" s="127" t="s">
        <v>48</v>
      </c>
      <c r="D170" s="127" t="s">
        <v>7</v>
      </c>
      <c r="E170" s="134">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1"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0" t="s">
        <v>54</v>
      </c>
      <c r="B1" s="18" t="s">
        <v>55</v>
      </c>
      <c r="C1" s="18"/>
      <c r="D1" s="19"/>
      <c r="E1" s="19"/>
      <c r="F1" s="19"/>
      <c r="G1" s="19"/>
      <c r="H1" s="19"/>
      <c r="I1" s="19"/>
      <c r="J1" s="19"/>
      <c r="K1" s="19"/>
      <c r="L1" s="19"/>
      <c r="M1" s="19"/>
      <c r="N1" s="19"/>
      <c r="O1" s="19"/>
      <c r="P1" s="19"/>
      <c r="Q1" s="19"/>
    </row>
    <row r="2" spans="1:17" ht="60" x14ac:dyDescent="0.25">
      <c r="A2" s="22" t="s">
        <v>1</v>
      </c>
      <c r="B2" s="23" t="s">
        <v>56</v>
      </c>
      <c r="C2" s="23" t="s">
        <v>209</v>
      </c>
      <c r="D2" s="23" t="s">
        <v>26</v>
      </c>
      <c r="E2" s="23" t="s">
        <v>154</v>
      </c>
      <c r="F2" s="23" t="s">
        <v>29</v>
      </c>
      <c r="G2" s="23" t="s">
        <v>57</v>
      </c>
      <c r="H2" s="23" t="s">
        <v>30</v>
      </c>
      <c r="I2" s="23" t="s">
        <v>59</v>
      </c>
      <c r="J2" s="23" t="s">
        <v>60</v>
      </c>
      <c r="K2" s="23" t="s">
        <v>30</v>
      </c>
      <c r="L2" s="23" t="s">
        <v>58</v>
      </c>
      <c r="M2" s="23" t="s">
        <v>59</v>
      </c>
      <c r="N2" s="23" t="s">
        <v>60</v>
      </c>
      <c r="O2" s="23" t="s">
        <v>31</v>
      </c>
    </row>
    <row r="3" spans="1:17" x14ac:dyDescent="0.25">
      <c r="B3" t="s">
        <v>4</v>
      </c>
      <c r="C3" t="s">
        <v>4</v>
      </c>
      <c r="D3" t="s">
        <v>37</v>
      </c>
      <c r="E3" t="s">
        <v>192</v>
      </c>
      <c r="F3" t="s">
        <v>37</v>
      </c>
      <c r="G3" t="s">
        <v>38</v>
      </c>
      <c r="H3" t="s">
        <v>39</v>
      </c>
      <c r="I3" t="s">
        <v>37</v>
      </c>
      <c r="J3" t="s">
        <v>37</v>
      </c>
      <c r="K3" t="s">
        <v>39</v>
      </c>
      <c r="L3" t="s">
        <v>37</v>
      </c>
      <c r="M3" t="s">
        <v>37</v>
      </c>
      <c r="N3" t="s">
        <v>37</v>
      </c>
      <c r="O3" t="s">
        <v>37</v>
      </c>
    </row>
    <row r="4" spans="1:17" x14ac:dyDescent="0.25">
      <c r="B4" t="s">
        <v>43</v>
      </c>
      <c r="C4" t="s">
        <v>43</v>
      </c>
      <c r="D4" t="s">
        <v>35</v>
      </c>
      <c r="E4" t="s">
        <v>190</v>
      </c>
      <c r="F4" t="s">
        <v>35</v>
      </c>
      <c r="G4" t="s">
        <v>52</v>
      </c>
      <c r="H4" t="s">
        <v>62</v>
      </c>
      <c r="I4" t="s">
        <v>35</v>
      </c>
      <c r="J4" t="s">
        <v>40</v>
      </c>
      <c r="K4" t="s">
        <v>62</v>
      </c>
      <c r="L4" t="s">
        <v>40</v>
      </c>
      <c r="M4" t="s">
        <v>63</v>
      </c>
      <c r="N4" t="s">
        <v>40</v>
      </c>
      <c r="O4" t="s">
        <v>35</v>
      </c>
    </row>
    <row r="5" spans="1:17" x14ac:dyDescent="0.25">
      <c r="B5" t="s">
        <v>44</v>
      </c>
      <c r="C5" t="s">
        <v>5</v>
      </c>
      <c r="D5" t="s">
        <v>45</v>
      </c>
      <c r="E5" t="s">
        <v>217</v>
      </c>
      <c r="G5" t="s">
        <v>64</v>
      </c>
      <c r="H5" t="s">
        <v>65</v>
      </c>
      <c r="I5" t="s">
        <v>212</v>
      </c>
      <c r="J5" t="s">
        <v>48</v>
      </c>
      <c r="K5" t="s">
        <v>65</v>
      </c>
      <c r="L5" t="s">
        <v>8</v>
      </c>
      <c r="M5" t="s">
        <v>48</v>
      </c>
      <c r="N5" t="s">
        <v>48</v>
      </c>
    </row>
    <row r="6" spans="1:17" x14ac:dyDescent="0.25">
      <c r="B6" t="s">
        <v>36</v>
      </c>
      <c r="C6" t="s">
        <v>44</v>
      </c>
      <c r="E6" t="s">
        <v>46</v>
      </c>
      <c r="G6" t="s">
        <v>67</v>
      </c>
      <c r="H6" t="s">
        <v>47</v>
      </c>
      <c r="I6" t="s">
        <v>213</v>
      </c>
      <c r="K6" t="s">
        <v>47</v>
      </c>
    </row>
    <row r="7" spans="1:17" x14ac:dyDescent="0.25">
      <c r="B7" t="s">
        <v>53</v>
      </c>
      <c r="C7" t="s">
        <v>36</v>
      </c>
      <c r="E7" t="s">
        <v>106</v>
      </c>
      <c r="G7" t="s">
        <v>42</v>
      </c>
    </row>
    <row r="8" spans="1:17" x14ac:dyDescent="0.25">
      <c r="B8" t="s">
        <v>48</v>
      </c>
      <c r="C8" t="s">
        <v>53</v>
      </c>
      <c r="E8" t="s">
        <v>215</v>
      </c>
      <c r="G8" t="s">
        <v>68</v>
      </c>
    </row>
    <row r="9" spans="1:17" x14ac:dyDescent="0.25">
      <c r="C9" t="s">
        <v>48</v>
      </c>
      <c r="E9" t="s">
        <v>107</v>
      </c>
      <c r="G9" t="s">
        <v>51</v>
      </c>
    </row>
    <row r="10" spans="1:17" x14ac:dyDescent="0.25">
      <c r="E10" t="s">
        <v>108</v>
      </c>
      <c r="G10" t="s">
        <v>70</v>
      </c>
    </row>
    <row r="11" spans="1:17" x14ac:dyDescent="0.25">
      <c r="E11" t="s">
        <v>218</v>
      </c>
      <c r="G11" t="s">
        <v>71</v>
      </c>
    </row>
    <row r="12" spans="1:17" x14ac:dyDescent="0.25">
      <c r="G12" t="s">
        <v>72</v>
      </c>
    </row>
    <row r="13" spans="1:17" x14ac:dyDescent="0.25">
      <c r="B13" t="s">
        <v>73</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29"/>
    <col min="2" max="4" width="29.85546875" style="29" customWidth="1"/>
    <col min="5" max="16384" width="9.140625" style="29"/>
  </cols>
  <sheetData>
    <row r="2" spans="2:4" x14ac:dyDescent="0.25">
      <c r="B2" s="30" t="s">
        <v>84</v>
      </c>
      <c r="C2" s="30"/>
      <c r="D2" s="31"/>
    </row>
    <row r="3" spans="2:4" x14ac:dyDescent="0.25">
      <c r="B3" s="30"/>
      <c r="C3" s="30"/>
      <c r="D3" s="30"/>
    </row>
    <row r="4" spans="2:4" x14ac:dyDescent="0.25">
      <c r="B4" s="32" t="s">
        <v>78</v>
      </c>
      <c r="C4" s="32" t="s">
        <v>77</v>
      </c>
      <c r="D4" s="32" t="s">
        <v>80</v>
      </c>
    </row>
    <row r="5" spans="2:4" x14ac:dyDescent="0.25">
      <c r="B5" s="33" t="s">
        <v>76</v>
      </c>
      <c r="C5" s="33" t="s">
        <v>79</v>
      </c>
      <c r="D5" s="33" t="s">
        <v>52</v>
      </c>
    </row>
    <row r="6" spans="2:4" ht="26.25" x14ac:dyDescent="0.25">
      <c r="B6" s="33" t="s">
        <v>81</v>
      </c>
      <c r="C6" s="33" t="s">
        <v>41</v>
      </c>
      <c r="D6" s="33" t="s">
        <v>91</v>
      </c>
    </row>
    <row r="7" spans="2:4" ht="26.25" x14ac:dyDescent="0.25">
      <c r="B7" s="33" t="s">
        <v>82</v>
      </c>
      <c r="C7" s="33" t="s">
        <v>85</v>
      </c>
      <c r="D7" s="33" t="s">
        <v>92</v>
      </c>
    </row>
    <row r="8" spans="2:4" ht="39" x14ac:dyDescent="0.25">
      <c r="B8" s="33" t="s">
        <v>83</v>
      </c>
      <c r="C8" s="33" t="s">
        <v>86</v>
      </c>
      <c r="D8" s="33" t="s">
        <v>93</v>
      </c>
    </row>
    <row r="9" spans="2:4" ht="26.25" x14ac:dyDescent="0.25">
      <c r="B9" s="33" t="s">
        <v>47</v>
      </c>
      <c r="C9" s="33" t="s">
        <v>46</v>
      </c>
      <c r="D9" s="33" t="s">
        <v>94</v>
      </c>
    </row>
    <row r="10" spans="2:4" ht="30" x14ac:dyDescent="0.25">
      <c r="B10" s="34"/>
      <c r="C10" s="34" t="s">
        <v>87</v>
      </c>
      <c r="D10" s="34" t="s">
        <v>95</v>
      </c>
    </row>
    <row r="11" spans="2:4" ht="30" x14ac:dyDescent="0.25">
      <c r="B11" s="34"/>
      <c r="C11" s="34" t="s">
        <v>69</v>
      </c>
      <c r="D11" s="34" t="s">
        <v>96</v>
      </c>
    </row>
    <row r="12" spans="2:4" ht="26.25" x14ac:dyDescent="0.25">
      <c r="B12"/>
      <c r="C12" s="33" t="s">
        <v>49</v>
      </c>
      <c r="D12" s="33" t="s">
        <v>47</v>
      </c>
    </row>
    <row r="13" spans="2:4" x14ac:dyDescent="0.25">
      <c r="B13"/>
      <c r="C13" s="33" t="s">
        <v>47</v>
      </c>
      <c r="D13"/>
    </row>
    <row r="14" spans="2:4" x14ac:dyDescent="0.25">
      <c r="B14"/>
      <c r="C14"/>
      <c r="D14"/>
    </row>
    <row r="15" spans="2:4" x14ac:dyDescent="0.25">
      <c r="B15" t="s">
        <v>97</v>
      </c>
      <c r="C15"/>
      <c r="D15"/>
    </row>
    <row r="16" spans="2:4" x14ac:dyDescent="0.25">
      <c r="B16" t="s">
        <v>98</v>
      </c>
      <c r="C16"/>
      <c r="D16"/>
    </row>
    <row r="17" spans="2:4" x14ac:dyDescent="0.25">
      <c r="B17" t="s">
        <v>37</v>
      </c>
      <c r="C17"/>
      <c r="D17"/>
    </row>
    <row r="18" spans="2:4" x14ac:dyDescent="0.25">
      <c r="B18" t="s">
        <v>35</v>
      </c>
      <c r="C18"/>
      <c r="D18"/>
    </row>
    <row r="19" spans="2:4" x14ac:dyDescent="0.25">
      <c r="B19" t="s">
        <v>8</v>
      </c>
      <c r="C19"/>
      <c r="D19"/>
    </row>
    <row r="20" spans="2:4" x14ac:dyDescent="0.25">
      <c r="B20"/>
      <c r="C20"/>
      <c r="D20"/>
    </row>
    <row r="21" spans="2:4" x14ac:dyDescent="0.25">
      <c r="B21" s="35" t="s">
        <v>99</v>
      </c>
      <c r="C21"/>
      <c r="D21"/>
    </row>
    <row r="22" spans="2:4" x14ac:dyDescent="0.25">
      <c r="B22" t="s">
        <v>35</v>
      </c>
      <c r="C22"/>
      <c r="D22"/>
    </row>
    <row r="23" spans="2:4" x14ac:dyDescent="0.25">
      <c r="B23" t="s">
        <v>61</v>
      </c>
      <c r="C23"/>
      <c r="D23"/>
    </row>
    <row r="24" spans="2:4" x14ac:dyDescent="0.25">
      <c r="B24" t="s">
        <v>50</v>
      </c>
      <c r="C24"/>
      <c r="D24"/>
    </row>
    <row r="25" spans="2:4" x14ac:dyDescent="0.25">
      <c r="B25" t="s">
        <v>100</v>
      </c>
      <c r="C25"/>
      <c r="D25"/>
    </row>
    <row r="26" spans="2:4" x14ac:dyDescent="0.25">
      <c r="B26" t="s">
        <v>66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http://schemas.microsoft.com/office/infopath/2007/PartnerControls"/>
    <ds:schemaRef ds:uri="867a4795-1f71-4343-8230-c1c7f60ddfef"/>
    <ds:schemaRef ds:uri="http://schemas.microsoft.com/office/2006/metadata/properties"/>
    <ds:schemaRef ds:uri="http://www.w3.org/XML/1998/namespace"/>
    <ds:schemaRef ds:uri="http://schemas.microsoft.com/office/2006/documentManagement/types"/>
    <ds:schemaRef ds:uri="http://purl.org/dc/elements/1.1/"/>
    <ds:schemaRef ds:uri="http://schemas.openxmlformats.org/package/2006/metadata/core-properties"/>
    <ds:schemaRef ds:uri="http://purl.org/dc/dcmitype/"/>
    <ds:schemaRef ds:uri="60f0b823-076b-48cb-98ea-f58794ee8d0d"/>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e186a25-7d49-41e6-9941-05d2281d36c1}" enabled="0" method="" siteId="{fe186a25-7d49-41e6-9941-05d2281d36c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Manuel Lopez</cp:lastModifiedBy>
  <cp:revision/>
  <cp:lastPrinted>2022-07-26T15:58:03Z</cp:lastPrinted>
  <dcterms:created xsi:type="dcterms:W3CDTF">2021-12-27T16:39:59Z</dcterms:created>
  <dcterms:modified xsi:type="dcterms:W3CDTF">2026-02-27T00:28:32Z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